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olonistova\AppData\Local\Microsoft\Windows\INetCache\Content.Outlook\225L1B0X\"/>
    </mc:Choice>
  </mc:AlternateContent>
  <bookViews>
    <workbookView xWindow="0" yWindow="0" windowWidth="23040" windowHeight="9192" tabRatio="884"/>
  </bookViews>
  <sheets>
    <sheet name="Расшифровка" sheetId="2" r:id="rId1"/>
    <sheet name="1_12" sheetId="1" state="hidden" r:id="rId2"/>
    <sheet name="расш" sheetId="3" state="hidden" r:id="rId3"/>
    <sheet name="Площадь" sheetId="4" state="hidden" r:id="rId4"/>
    <sheet name="Общие показания" sheetId="5" state="hidden" r:id="rId5"/>
    <sheet name="расход по ИПУ" sheetId="9" state="hidden" r:id="rId6"/>
    <sheet name="РАСЧЕТ" sheetId="7" state="hidden" r:id="rId7"/>
    <sheet name="загрузка в 1с корректировок" sheetId="10" state="hidden" r:id="rId8"/>
    <sheet name="04" sheetId="11" state="hidden" r:id="rId9"/>
    <sheet name="10" sheetId="12" state="hidden" r:id="rId10"/>
    <sheet name="11" sheetId="13" state="hidden" r:id="rId11"/>
    <sheet name="12" sheetId="14" state="hidden" r:id="rId12"/>
  </sheets>
  <definedNames>
    <definedName name="_xlnm._FilterDatabase" localSheetId="1" hidden="1">'1_12'!$A$1:$S$1</definedName>
    <definedName name="_xlnm._FilterDatabase" localSheetId="7" hidden="1">'загрузка в 1с корректировок'!$A$1:$AA$1637</definedName>
    <definedName name="_xlnm._FilterDatabase" localSheetId="4" hidden="1">'Общие показания'!$A$1:$X$713</definedName>
    <definedName name="_xlnm._FilterDatabase" localSheetId="6" hidden="1">РАСЧЕТ!$A$2:$BK$1631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" i="10" l="1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745" i="10"/>
  <c r="V746" i="10"/>
  <c r="V747" i="10"/>
  <c r="V748" i="10"/>
  <c r="V749" i="10"/>
  <c r="V750" i="10"/>
  <c r="V751" i="10"/>
  <c r="V752" i="10"/>
  <c r="V753" i="10"/>
  <c r="V754" i="10"/>
  <c r="V755" i="10"/>
  <c r="V756" i="10"/>
  <c r="V757" i="10"/>
  <c r="V758" i="10"/>
  <c r="V759" i="10"/>
  <c r="V760" i="10"/>
  <c r="V761" i="10"/>
  <c r="V762" i="10"/>
  <c r="V763" i="10"/>
  <c r="V764" i="10"/>
  <c r="V765" i="10"/>
  <c r="V766" i="10"/>
  <c r="V767" i="10"/>
  <c r="V768" i="10"/>
  <c r="V769" i="10"/>
  <c r="V770" i="10"/>
  <c r="V771" i="10"/>
  <c r="V772" i="10"/>
  <c r="V773" i="10"/>
  <c r="V774" i="10"/>
  <c r="V775" i="10"/>
  <c r="V776" i="10"/>
  <c r="V777" i="10"/>
  <c r="V778" i="10"/>
  <c r="V779" i="10"/>
  <c r="V780" i="10"/>
  <c r="V781" i="10"/>
  <c r="V782" i="10"/>
  <c r="V783" i="10"/>
  <c r="V784" i="10"/>
  <c r="V785" i="10"/>
  <c r="V786" i="10"/>
  <c r="V787" i="10"/>
  <c r="V788" i="10"/>
  <c r="V789" i="10"/>
  <c r="V790" i="10"/>
  <c r="V791" i="10"/>
  <c r="V792" i="10"/>
  <c r="V793" i="10"/>
  <c r="V794" i="10"/>
  <c r="V795" i="10"/>
  <c r="V796" i="10"/>
  <c r="V797" i="10"/>
  <c r="V798" i="10"/>
  <c r="V799" i="10"/>
  <c r="V800" i="10"/>
  <c r="V801" i="10"/>
  <c r="V802" i="10"/>
  <c r="V803" i="10"/>
  <c r="V804" i="10"/>
  <c r="V805" i="10"/>
  <c r="V806" i="10"/>
  <c r="V807" i="10"/>
  <c r="V808" i="10"/>
  <c r="V809" i="10"/>
  <c r="V810" i="10"/>
  <c r="V811" i="10"/>
  <c r="V812" i="10"/>
  <c r="V813" i="10"/>
  <c r="V814" i="10"/>
  <c r="V815" i="10"/>
  <c r="V816" i="10"/>
  <c r="V817" i="10"/>
  <c r="V818" i="10"/>
  <c r="V819" i="10"/>
  <c r="V820" i="10"/>
  <c r="V821" i="10"/>
  <c r="V822" i="10"/>
  <c r="V823" i="10"/>
  <c r="V824" i="10"/>
  <c r="V825" i="10"/>
  <c r="V826" i="10"/>
  <c r="V827" i="10"/>
  <c r="V828" i="10"/>
  <c r="V829" i="10"/>
  <c r="V830" i="10"/>
  <c r="V831" i="10"/>
  <c r="V832" i="10"/>
  <c r="V833" i="10"/>
  <c r="V834" i="10"/>
  <c r="V835" i="10"/>
  <c r="V836" i="10"/>
  <c r="V837" i="10"/>
  <c r="V838" i="10"/>
  <c r="V839" i="10"/>
  <c r="V840" i="10"/>
  <c r="V841" i="10"/>
  <c r="V842" i="10"/>
  <c r="V843" i="10"/>
  <c r="V844" i="10"/>
  <c r="V845" i="10"/>
  <c r="V846" i="10"/>
  <c r="V847" i="10"/>
  <c r="V848" i="10"/>
  <c r="V849" i="10"/>
  <c r="V850" i="10"/>
  <c r="V851" i="10"/>
  <c r="V852" i="10"/>
  <c r="V853" i="10"/>
  <c r="V854" i="10"/>
  <c r="V855" i="10"/>
  <c r="V856" i="10"/>
  <c r="V857" i="10"/>
  <c r="V858" i="10"/>
  <c r="V859" i="10"/>
  <c r="V860" i="10"/>
  <c r="V861" i="10"/>
  <c r="V862" i="10"/>
  <c r="V863" i="10"/>
  <c r="V864" i="10"/>
  <c r="V865" i="10"/>
  <c r="V866" i="10"/>
  <c r="V867" i="10"/>
  <c r="V868" i="10"/>
  <c r="V869" i="10"/>
  <c r="V870" i="10"/>
  <c r="V871" i="10"/>
  <c r="V872" i="10"/>
  <c r="V873" i="10"/>
  <c r="V874" i="10"/>
  <c r="V875" i="10"/>
  <c r="V876" i="10"/>
  <c r="V877" i="10"/>
  <c r="V878" i="10"/>
  <c r="V879" i="10"/>
  <c r="V880" i="10"/>
  <c r="V881" i="10"/>
  <c r="V882" i="10"/>
  <c r="V883" i="10"/>
  <c r="V884" i="10"/>
  <c r="V885" i="10"/>
  <c r="V886" i="10"/>
  <c r="V887" i="10"/>
  <c r="V888" i="10"/>
  <c r="V889" i="10"/>
  <c r="V890" i="10"/>
  <c r="V891" i="10"/>
  <c r="V892" i="10"/>
  <c r="V893" i="10"/>
  <c r="V894" i="10"/>
  <c r="V895" i="10"/>
  <c r="V896" i="10"/>
  <c r="V897" i="10"/>
  <c r="V898" i="10"/>
  <c r="V899" i="10"/>
  <c r="V900" i="10"/>
  <c r="V901" i="10"/>
  <c r="V902" i="10"/>
  <c r="V903" i="10"/>
  <c r="V904" i="10"/>
  <c r="V905" i="10"/>
  <c r="V906" i="10"/>
  <c r="V907" i="10"/>
  <c r="V908" i="10"/>
  <c r="V909" i="10"/>
  <c r="V910" i="10"/>
  <c r="V911" i="10"/>
  <c r="V912" i="10"/>
  <c r="V913" i="10"/>
  <c r="V914" i="10"/>
  <c r="V915" i="10"/>
  <c r="V916" i="10"/>
  <c r="V917" i="10"/>
  <c r="V918" i="10"/>
  <c r="V919" i="10"/>
  <c r="V920" i="10"/>
  <c r="V921" i="10"/>
  <c r="V922" i="10"/>
  <c r="V923" i="10"/>
  <c r="V924" i="10"/>
  <c r="V925" i="10"/>
  <c r="V926" i="10"/>
  <c r="V927" i="10"/>
  <c r="V928" i="10"/>
  <c r="V929" i="10"/>
  <c r="V930" i="10"/>
  <c r="V931" i="10"/>
  <c r="V932" i="10"/>
  <c r="V933" i="10"/>
  <c r="V934" i="10"/>
  <c r="V935" i="10"/>
  <c r="V936" i="10"/>
  <c r="V937" i="10"/>
  <c r="V938" i="10"/>
  <c r="V939" i="10"/>
  <c r="V940" i="10"/>
  <c r="V941" i="10"/>
  <c r="V942" i="10"/>
  <c r="V943" i="10"/>
  <c r="V944" i="10"/>
  <c r="V945" i="10"/>
  <c r="V946" i="10"/>
  <c r="V947" i="10"/>
  <c r="V948" i="10"/>
  <c r="V949" i="10"/>
  <c r="V950" i="10"/>
  <c r="V951" i="10"/>
  <c r="V952" i="10"/>
  <c r="V953" i="10"/>
  <c r="V954" i="10"/>
  <c r="V955" i="10"/>
  <c r="V956" i="10"/>
  <c r="V957" i="10"/>
  <c r="V958" i="10"/>
  <c r="V959" i="10"/>
  <c r="V960" i="10"/>
  <c r="V961" i="10"/>
  <c r="V962" i="10"/>
  <c r="V963" i="10"/>
  <c r="V964" i="10"/>
  <c r="V965" i="10"/>
  <c r="V966" i="10"/>
  <c r="V967" i="10"/>
  <c r="V968" i="10"/>
  <c r="V969" i="10"/>
  <c r="V970" i="10"/>
  <c r="V971" i="10"/>
  <c r="V972" i="10"/>
  <c r="V973" i="10"/>
  <c r="V974" i="10"/>
  <c r="V975" i="10"/>
  <c r="V976" i="10"/>
  <c r="V977" i="10"/>
  <c r="V978" i="10"/>
  <c r="V979" i="10"/>
  <c r="V980" i="10"/>
  <c r="V981" i="10"/>
  <c r="V982" i="10"/>
  <c r="V983" i="10"/>
  <c r="V984" i="10"/>
  <c r="V985" i="10"/>
  <c r="V986" i="10"/>
  <c r="V987" i="10"/>
  <c r="V988" i="10"/>
  <c r="V989" i="10"/>
  <c r="V990" i="10"/>
  <c r="V991" i="10"/>
  <c r="V992" i="10"/>
  <c r="V993" i="10"/>
  <c r="V994" i="10"/>
  <c r="V995" i="10"/>
  <c r="V996" i="10"/>
  <c r="V997" i="10"/>
  <c r="V998" i="10"/>
  <c r="V999" i="10"/>
  <c r="V1000" i="10"/>
  <c r="V1001" i="10"/>
  <c r="V1002" i="10"/>
  <c r="V1003" i="10"/>
  <c r="V1004" i="10"/>
  <c r="V1005" i="10"/>
  <c r="V1006" i="10"/>
  <c r="V1007" i="10"/>
  <c r="V1008" i="10"/>
  <c r="V1009" i="10"/>
  <c r="V1010" i="10"/>
  <c r="V1011" i="10"/>
  <c r="V1012" i="10"/>
  <c r="V1013" i="10"/>
  <c r="V1014" i="10"/>
  <c r="V1015" i="10"/>
  <c r="V1016" i="10"/>
  <c r="V1017" i="10"/>
  <c r="V1018" i="10"/>
  <c r="V1019" i="10"/>
  <c r="V1020" i="10"/>
  <c r="V1021" i="10"/>
  <c r="V1022" i="10"/>
  <c r="V1023" i="10"/>
  <c r="V1024" i="10"/>
  <c r="V1025" i="10"/>
  <c r="V1026" i="10"/>
  <c r="V1027" i="10"/>
  <c r="V1028" i="10"/>
  <c r="V1029" i="10"/>
  <c r="V1030" i="10"/>
  <c r="V1031" i="10"/>
  <c r="V1032" i="10"/>
  <c r="V1033" i="10"/>
  <c r="V1034" i="10"/>
  <c r="V1035" i="10"/>
  <c r="V1036" i="10"/>
  <c r="V1037" i="10"/>
  <c r="V1038" i="10"/>
  <c r="V1039" i="10"/>
  <c r="V1040" i="10"/>
  <c r="V1041" i="10"/>
  <c r="V1042" i="10"/>
  <c r="V1043" i="10"/>
  <c r="V1044" i="10"/>
  <c r="V1045" i="10"/>
  <c r="V1046" i="10"/>
  <c r="V1047" i="10"/>
  <c r="V1048" i="10"/>
  <c r="V1049" i="10"/>
  <c r="V1050" i="10"/>
  <c r="V1051" i="10"/>
  <c r="V1052" i="10"/>
  <c r="V1053" i="10"/>
  <c r="V1054" i="10"/>
  <c r="V1055" i="10"/>
  <c r="V1056" i="10"/>
  <c r="V1057" i="10"/>
  <c r="V1058" i="10"/>
  <c r="V1059" i="10"/>
  <c r="V1060" i="10"/>
  <c r="V1061" i="10"/>
  <c r="V1062" i="10"/>
  <c r="V1063" i="10"/>
  <c r="V1064" i="10"/>
  <c r="V1065" i="10"/>
  <c r="V1066" i="10"/>
  <c r="V1067" i="10"/>
  <c r="V1068" i="10"/>
  <c r="V1069" i="10"/>
  <c r="V1070" i="10"/>
  <c r="V1071" i="10"/>
  <c r="V1072" i="10"/>
  <c r="V1073" i="10"/>
  <c r="V1074" i="10"/>
  <c r="V1075" i="10"/>
  <c r="V1076" i="10"/>
  <c r="V1077" i="10"/>
  <c r="V1078" i="10"/>
  <c r="V1079" i="10"/>
  <c r="V1080" i="10"/>
  <c r="V1081" i="10"/>
  <c r="V1082" i="10"/>
  <c r="V1083" i="10"/>
  <c r="V1084" i="10"/>
  <c r="V1085" i="10"/>
  <c r="V1086" i="10"/>
  <c r="V1087" i="10"/>
  <c r="V1088" i="10"/>
  <c r="V1089" i="10"/>
  <c r="V1090" i="10"/>
  <c r="V1091" i="10"/>
  <c r="V1092" i="10"/>
  <c r="V1093" i="10"/>
  <c r="V1094" i="10"/>
  <c r="V1095" i="10"/>
  <c r="V1096" i="10"/>
  <c r="V1097" i="10"/>
  <c r="V1098" i="10"/>
  <c r="V1099" i="10"/>
  <c r="V1100" i="10"/>
  <c r="V1101" i="10"/>
  <c r="V1102" i="10"/>
  <c r="V1103" i="10"/>
  <c r="V1104" i="10"/>
  <c r="V1105" i="10"/>
  <c r="V1106" i="10"/>
  <c r="V1107" i="10"/>
  <c r="V1108" i="10"/>
  <c r="V1109" i="10"/>
  <c r="V1110" i="10"/>
  <c r="V1111" i="10"/>
  <c r="V1112" i="10"/>
  <c r="V1113" i="10"/>
  <c r="V1114" i="10"/>
  <c r="V1115" i="10"/>
  <c r="V1116" i="10"/>
  <c r="V1117" i="10"/>
  <c r="V1118" i="10"/>
  <c r="V1119" i="10"/>
  <c r="V1120" i="10"/>
  <c r="V1121" i="10"/>
  <c r="V1122" i="10"/>
  <c r="V1123" i="10"/>
  <c r="V1124" i="10"/>
  <c r="V1125" i="10"/>
  <c r="V1126" i="10"/>
  <c r="V1127" i="10"/>
  <c r="V1128" i="10"/>
  <c r="V1129" i="10"/>
  <c r="V1130" i="10"/>
  <c r="V1131" i="10"/>
  <c r="V1132" i="10"/>
  <c r="V1133" i="10"/>
  <c r="V1134" i="10"/>
  <c r="V1135" i="10"/>
  <c r="V1136" i="10"/>
  <c r="V1137" i="10"/>
  <c r="V1138" i="10"/>
  <c r="V1139" i="10"/>
  <c r="V1140" i="10"/>
  <c r="V1141" i="10"/>
  <c r="V1142" i="10"/>
  <c r="V1143" i="10"/>
  <c r="V1144" i="10"/>
  <c r="V1145" i="10"/>
  <c r="V1146" i="10"/>
  <c r="V1147" i="10"/>
  <c r="V1148" i="10"/>
  <c r="V1149" i="10"/>
  <c r="V1150" i="10"/>
  <c r="V1151" i="10"/>
  <c r="V1152" i="10"/>
  <c r="V1153" i="10"/>
  <c r="V1154" i="10"/>
  <c r="V1155" i="10"/>
  <c r="V1156" i="10"/>
  <c r="V1157" i="10"/>
  <c r="V1158" i="10"/>
  <c r="V1159" i="10"/>
  <c r="V1160" i="10"/>
  <c r="V1161" i="10"/>
  <c r="V1162" i="10"/>
  <c r="V1163" i="10"/>
  <c r="V1164" i="10"/>
  <c r="V1165" i="10"/>
  <c r="V1166" i="10"/>
  <c r="V1167" i="10"/>
  <c r="V1168" i="10"/>
  <c r="V1169" i="10"/>
  <c r="V1170" i="10"/>
  <c r="V1171" i="10"/>
  <c r="V1172" i="10"/>
  <c r="V1173" i="10"/>
  <c r="V1174" i="10"/>
  <c r="V1175" i="10"/>
  <c r="V1176" i="10"/>
  <c r="V1177" i="10"/>
  <c r="V1178" i="10"/>
  <c r="V1179" i="10"/>
  <c r="V1180" i="10"/>
  <c r="V1181" i="10"/>
  <c r="V1182" i="10"/>
  <c r="V1183" i="10"/>
  <c r="V1184" i="10"/>
  <c r="V1185" i="10"/>
  <c r="V1186" i="10"/>
  <c r="V1187" i="10"/>
  <c r="V1188" i="10"/>
  <c r="V1189" i="10"/>
  <c r="V1190" i="10"/>
  <c r="V1191" i="10"/>
  <c r="V1192" i="10"/>
  <c r="V1193" i="10"/>
  <c r="V1194" i="10"/>
  <c r="V1195" i="10"/>
  <c r="V1196" i="10"/>
  <c r="V1197" i="10"/>
  <c r="V1198" i="10"/>
  <c r="V1199" i="10"/>
  <c r="V1200" i="10"/>
  <c r="V1201" i="10"/>
  <c r="V1202" i="10"/>
  <c r="V1203" i="10"/>
  <c r="V1204" i="10"/>
  <c r="V1205" i="10"/>
  <c r="V1206" i="10"/>
  <c r="V1207" i="10"/>
  <c r="V1208" i="10"/>
  <c r="V1209" i="10"/>
  <c r="V1210" i="10"/>
  <c r="V1211" i="10"/>
  <c r="V1212" i="10"/>
  <c r="V1213" i="10"/>
  <c r="V1214" i="10"/>
  <c r="V1215" i="10"/>
  <c r="V1216" i="10"/>
  <c r="V1217" i="10"/>
  <c r="V1218" i="10"/>
  <c r="V1219" i="10"/>
  <c r="V1220" i="10"/>
  <c r="V1221" i="10"/>
  <c r="V1222" i="10"/>
  <c r="V1223" i="10"/>
  <c r="V1224" i="10"/>
  <c r="V1225" i="10"/>
  <c r="V1226" i="10"/>
  <c r="V1227" i="10"/>
  <c r="V1228" i="10"/>
  <c r="V1229" i="10"/>
  <c r="V1230" i="10"/>
  <c r="V1231" i="10"/>
  <c r="V1232" i="10"/>
  <c r="V1233" i="10"/>
  <c r="V1234" i="10"/>
  <c r="V1235" i="10"/>
  <c r="V1236" i="10"/>
  <c r="V1237" i="10"/>
  <c r="V1238" i="10"/>
  <c r="V1239" i="10"/>
  <c r="V1240" i="10"/>
  <c r="V1241" i="10"/>
  <c r="V1242" i="10"/>
  <c r="V1243" i="10"/>
  <c r="V1244" i="10"/>
  <c r="V1245" i="10"/>
  <c r="V1246" i="10"/>
  <c r="V1247" i="10"/>
  <c r="V1248" i="10"/>
  <c r="V1249" i="10"/>
  <c r="V1250" i="10"/>
  <c r="V1251" i="10"/>
  <c r="V1252" i="10"/>
  <c r="V1253" i="10"/>
  <c r="V1254" i="10"/>
  <c r="V1255" i="10"/>
  <c r="V1256" i="10"/>
  <c r="V1257" i="10"/>
  <c r="V1258" i="10"/>
  <c r="V1259" i="10"/>
  <c r="V1260" i="10"/>
  <c r="V1261" i="10"/>
  <c r="V1262" i="10"/>
  <c r="V1263" i="10"/>
  <c r="V1264" i="10"/>
  <c r="V1265" i="10"/>
  <c r="V1266" i="10"/>
  <c r="V1267" i="10"/>
  <c r="V1268" i="10"/>
  <c r="V1269" i="10"/>
  <c r="V1270" i="10"/>
  <c r="V1271" i="10"/>
  <c r="V1272" i="10"/>
  <c r="V1273" i="10"/>
  <c r="V1274" i="10"/>
  <c r="V1275" i="10"/>
  <c r="V1276" i="10"/>
  <c r="V1277" i="10"/>
  <c r="V1278" i="10"/>
  <c r="V1279" i="10"/>
  <c r="V1280" i="10"/>
  <c r="V1281" i="10"/>
  <c r="V1282" i="10"/>
  <c r="V1283" i="10"/>
  <c r="V1284" i="10"/>
  <c r="V1285" i="10"/>
  <c r="V1286" i="10"/>
  <c r="V1287" i="10"/>
  <c r="V1288" i="10"/>
  <c r="V1289" i="10"/>
  <c r="V1290" i="10"/>
  <c r="V1291" i="10"/>
  <c r="V1292" i="10"/>
  <c r="V1293" i="10"/>
  <c r="V1294" i="10"/>
  <c r="V1295" i="10"/>
  <c r="V1296" i="10"/>
  <c r="V1297" i="10"/>
  <c r="V1298" i="10"/>
  <c r="V1299" i="10"/>
  <c r="V1300" i="10"/>
  <c r="V1301" i="10"/>
  <c r="V1302" i="10"/>
  <c r="V1303" i="10"/>
  <c r="V1304" i="10"/>
  <c r="V1305" i="10"/>
  <c r="V1306" i="10"/>
  <c r="V1307" i="10"/>
  <c r="V1308" i="10"/>
  <c r="V1309" i="10"/>
  <c r="V1310" i="10"/>
  <c r="V1311" i="10"/>
  <c r="V1312" i="10"/>
  <c r="V1313" i="10"/>
  <c r="V1314" i="10"/>
  <c r="V1315" i="10"/>
  <c r="V1316" i="10"/>
  <c r="V1317" i="10"/>
  <c r="V1318" i="10"/>
  <c r="V1319" i="10"/>
  <c r="V1320" i="10"/>
  <c r="V1321" i="10"/>
  <c r="V1322" i="10"/>
  <c r="V1323" i="10"/>
  <c r="V1324" i="10"/>
  <c r="V1325" i="10"/>
  <c r="V1326" i="10"/>
  <c r="V1327" i="10"/>
  <c r="V1328" i="10"/>
  <c r="V1329" i="10"/>
  <c r="V1330" i="10"/>
  <c r="V1331" i="10"/>
  <c r="V1332" i="10"/>
  <c r="V1333" i="10"/>
  <c r="V1334" i="10"/>
  <c r="V1335" i="10"/>
  <c r="V1336" i="10"/>
  <c r="V1337" i="10"/>
  <c r="V1338" i="10"/>
  <c r="V1339" i="10"/>
  <c r="V1340" i="10"/>
  <c r="V1341" i="10"/>
  <c r="V1342" i="10"/>
  <c r="V1343" i="10"/>
  <c r="V1344" i="10"/>
  <c r="V1345" i="10"/>
  <c r="V1346" i="10"/>
  <c r="V1347" i="10"/>
  <c r="V1348" i="10"/>
  <c r="V1349" i="10"/>
  <c r="V1350" i="10"/>
  <c r="V1351" i="10"/>
  <c r="V1352" i="10"/>
  <c r="V1353" i="10"/>
  <c r="V1354" i="10"/>
  <c r="V1355" i="10"/>
  <c r="V1356" i="10"/>
  <c r="V1357" i="10"/>
  <c r="V1358" i="10"/>
  <c r="V1359" i="10"/>
  <c r="V1360" i="10"/>
  <c r="V1361" i="10"/>
  <c r="V1362" i="10"/>
  <c r="V1363" i="10"/>
  <c r="V1364" i="10"/>
  <c r="V1365" i="10"/>
  <c r="V1366" i="10"/>
  <c r="V1367" i="10"/>
  <c r="V1368" i="10"/>
  <c r="V1369" i="10"/>
  <c r="V1370" i="10"/>
  <c r="V1371" i="10"/>
  <c r="V1372" i="10"/>
  <c r="V1373" i="10"/>
  <c r="V1374" i="10"/>
  <c r="V1375" i="10"/>
  <c r="V1376" i="10"/>
  <c r="V1377" i="10"/>
  <c r="V1378" i="10"/>
  <c r="V1379" i="10"/>
  <c r="V1380" i="10"/>
  <c r="V1381" i="10"/>
  <c r="V1382" i="10"/>
  <c r="V1383" i="10"/>
  <c r="V1384" i="10"/>
  <c r="V1385" i="10"/>
  <c r="V1386" i="10"/>
  <c r="V1387" i="10"/>
  <c r="V1388" i="10"/>
  <c r="V1389" i="10"/>
  <c r="V1390" i="10"/>
  <c r="V1391" i="10"/>
  <c r="V1392" i="10"/>
  <c r="V1393" i="10"/>
  <c r="V1394" i="10"/>
  <c r="V1395" i="10"/>
  <c r="V1396" i="10"/>
  <c r="V1397" i="10"/>
  <c r="V1398" i="10"/>
  <c r="V1399" i="10"/>
  <c r="V1400" i="10"/>
  <c r="V1401" i="10"/>
  <c r="V1402" i="10"/>
  <c r="V1403" i="10"/>
  <c r="V1404" i="10"/>
  <c r="V1405" i="10"/>
  <c r="V1406" i="10"/>
  <c r="V1407" i="10"/>
  <c r="V1408" i="10"/>
  <c r="V1409" i="10"/>
  <c r="V1410" i="10"/>
  <c r="V1411" i="10"/>
  <c r="V1412" i="10"/>
  <c r="V1413" i="10"/>
  <c r="V1414" i="10"/>
  <c r="V1415" i="10"/>
  <c r="V1416" i="10"/>
  <c r="V1417" i="10"/>
  <c r="V1418" i="10"/>
  <c r="V1419" i="10"/>
  <c r="V1420" i="10"/>
  <c r="V1421" i="10"/>
  <c r="V1422" i="10"/>
  <c r="V1423" i="10"/>
  <c r="V1424" i="10"/>
  <c r="V1425" i="10"/>
  <c r="V1426" i="10"/>
  <c r="V1427" i="10"/>
  <c r="V1428" i="10"/>
  <c r="V1429" i="10"/>
  <c r="V1430" i="10"/>
  <c r="V1431" i="10"/>
  <c r="V1432" i="10"/>
  <c r="V1433" i="10"/>
  <c r="V1434" i="10"/>
  <c r="V1435" i="10"/>
  <c r="V1436" i="10"/>
  <c r="V1437" i="10"/>
  <c r="V1438" i="10"/>
  <c r="V1439" i="10"/>
  <c r="V1440" i="10"/>
  <c r="V1441" i="10"/>
  <c r="V1442" i="10"/>
  <c r="V1443" i="10"/>
  <c r="V1444" i="10"/>
  <c r="V1445" i="10"/>
  <c r="V1446" i="10"/>
  <c r="V1447" i="10"/>
  <c r="V1448" i="10"/>
  <c r="V1449" i="10"/>
  <c r="V1450" i="10"/>
  <c r="V1451" i="10"/>
  <c r="V1452" i="10"/>
  <c r="V1453" i="10"/>
  <c r="V1454" i="10"/>
  <c r="V1455" i="10"/>
  <c r="V1456" i="10"/>
  <c r="V1457" i="10"/>
  <c r="V1458" i="10"/>
  <c r="V1459" i="10"/>
  <c r="V1460" i="10"/>
  <c r="V1461" i="10"/>
  <c r="V1462" i="10"/>
  <c r="V1463" i="10"/>
  <c r="V1464" i="10"/>
  <c r="V1465" i="10"/>
  <c r="V1466" i="10"/>
  <c r="V1467" i="10"/>
  <c r="V1468" i="10"/>
  <c r="V1469" i="10"/>
  <c r="V1470" i="10"/>
  <c r="V1471" i="10"/>
  <c r="V1472" i="10"/>
  <c r="V1473" i="10"/>
  <c r="V1474" i="10"/>
  <c r="V1475" i="10"/>
  <c r="V1476" i="10"/>
  <c r="V1477" i="10"/>
  <c r="V1478" i="10"/>
  <c r="V1479" i="10"/>
  <c r="V1480" i="10"/>
  <c r="V1481" i="10"/>
  <c r="V1482" i="10"/>
  <c r="V1483" i="10"/>
  <c r="V1484" i="10"/>
  <c r="V1485" i="10"/>
  <c r="V1486" i="10"/>
  <c r="V1487" i="10"/>
  <c r="V1488" i="10"/>
  <c r="V1489" i="10"/>
  <c r="V1490" i="10"/>
  <c r="V1491" i="10"/>
  <c r="V1492" i="10"/>
  <c r="V1493" i="10"/>
  <c r="V1494" i="10"/>
  <c r="V1495" i="10"/>
  <c r="V1496" i="10"/>
  <c r="V1497" i="10"/>
  <c r="V1498" i="10"/>
  <c r="V1499" i="10"/>
  <c r="V1500" i="10"/>
  <c r="V1501" i="10"/>
  <c r="V1502" i="10"/>
  <c r="V1503" i="10"/>
  <c r="V1504" i="10"/>
  <c r="V1505" i="10"/>
  <c r="V1506" i="10"/>
  <c r="V1507" i="10"/>
  <c r="V1508" i="10"/>
  <c r="V1509" i="10"/>
  <c r="V1510" i="10"/>
  <c r="V1511" i="10"/>
  <c r="V1512" i="10"/>
  <c r="V1513" i="10"/>
  <c r="V1514" i="10"/>
  <c r="V1515" i="10"/>
  <c r="V1516" i="10"/>
  <c r="V1517" i="10"/>
  <c r="V1518" i="10"/>
  <c r="V1519" i="10"/>
  <c r="V1520" i="10"/>
  <c r="V1521" i="10"/>
  <c r="V1522" i="10"/>
  <c r="V1523" i="10"/>
  <c r="V1524" i="10"/>
  <c r="V1525" i="10"/>
  <c r="V1526" i="10"/>
  <c r="V1527" i="10"/>
  <c r="V1528" i="10"/>
  <c r="V1529" i="10"/>
  <c r="V1530" i="10"/>
  <c r="V1531" i="10"/>
  <c r="V1532" i="10"/>
  <c r="V1533" i="10"/>
  <c r="V1534" i="10"/>
  <c r="V1535" i="10"/>
  <c r="V1536" i="10"/>
  <c r="V1537" i="10"/>
  <c r="V1538" i="10"/>
  <c r="V1539" i="10"/>
  <c r="V1540" i="10"/>
  <c r="V1541" i="10"/>
  <c r="V1542" i="10"/>
  <c r="V1543" i="10"/>
  <c r="V1544" i="10"/>
  <c r="V1545" i="10"/>
  <c r="V1546" i="10"/>
  <c r="V1547" i="10"/>
  <c r="V1548" i="10"/>
  <c r="V1549" i="10"/>
  <c r="V1550" i="10"/>
  <c r="V1551" i="10"/>
  <c r="V1552" i="10"/>
  <c r="V1553" i="10"/>
  <c r="V1554" i="10"/>
  <c r="V1555" i="10"/>
  <c r="V1556" i="10"/>
  <c r="V1557" i="10"/>
  <c r="V1558" i="10"/>
  <c r="V1559" i="10"/>
  <c r="V1560" i="10"/>
  <c r="V1561" i="10"/>
  <c r="V1562" i="10"/>
  <c r="V1563" i="10"/>
  <c r="V1564" i="10"/>
  <c r="V1565" i="10"/>
  <c r="V1566" i="10"/>
  <c r="V1567" i="10"/>
  <c r="V1568" i="10"/>
  <c r="V1569" i="10"/>
  <c r="V1570" i="10"/>
  <c r="V1571" i="10"/>
  <c r="V1572" i="10"/>
  <c r="V1573" i="10"/>
  <c r="V1574" i="10"/>
  <c r="V1575" i="10"/>
  <c r="V1576" i="10"/>
  <c r="V1577" i="10"/>
  <c r="V1578" i="10"/>
  <c r="V1579" i="10"/>
  <c r="V1580" i="10"/>
  <c r="V1581" i="10"/>
  <c r="V1582" i="10"/>
  <c r="V1583" i="10"/>
  <c r="V1584" i="10"/>
  <c r="V1585" i="10"/>
  <c r="V1586" i="10"/>
  <c r="V1587" i="10"/>
  <c r="V1588" i="10"/>
  <c r="V1589" i="10"/>
  <c r="V1590" i="10"/>
  <c r="V1591" i="10"/>
  <c r="V1592" i="10"/>
  <c r="V1593" i="10"/>
  <c r="V1594" i="10"/>
  <c r="V1595" i="10"/>
  <c r="V1596" i="10"/>
  <c r="V1597" i="10"/>
  <c r="V1598" i="10"/>
  <c r="V1599" i="10"/>
  <c r="V1600" i="10"/>
  <c r="V1601" i="10"/>
  <c r="V1602" i="10"/>
  <c r="V1603" i="10"/>
  <c r="V1604" i="10"/>
  <c r="V1605" i="10"/>
  <c r="V1606" i="10"/>
  <c r="V1607" i="10"/>
  <c r="V1608" i="10"/>
  <c r="V1609" i="10"/>
  <c r="V1610" i="10"/>
  <c r="V1611" i="10"/>
  <c r="V1612" i="10"/>
  <c r="V1613" i="10"/>
  <c r="V1614" i="10"/>
  <c r="V1615" i="10"/>
  <c r="V1616" i="10"/>
  <c r="V1617" i="10"/>
  <c r="V1618" i="10"/>
  <c r="V1619" i="10"/>
  <c r="V1620" i="10"/>
  <c r="V1621" i="10"/>
  <c r="V1622" i="10"/>
  <c r="V1623" i="10"/>
  <c r="V1624" i="10"/>
  <c r="V1625" i="10"/>
  <c r="V1626" i="10"/>
  <c r="V1627" i="10"/>
  <c r="V1628" i="10"/>
  <c r="V1629" i="10"/>
  <c r="V1630" i="10"/>
  <c r="V1631" i="10"/>
  <c r="V1632" i="10"/>
  <c r="V1633" i="10"/>
  <c r="V1634" i="10"/>
  <c r="V1635" i="10"/>
  <c r="V1636" i="10"/>
  <c r="V1637" i="10"/>
  <c r="V2" i="10"/>
  <c r="U3" i="10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2" i="10"/>
  <c r="U183" i="10"/>
  <c r="U184" i="10"/>
  <c r="U185" i="10"/>
  <c r="U186" i="10"/>
  <c r="U187" i="10"/>
  <c r="U188" i="10"/>
  <c r="U189" i="10"/>
  <c r="U190" i="10"/>
  <c r="U191" i="10"/>
  <c r="U19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0" i="10"/>
  <c r="U231" i="10"/>
  <c r="U232" i="10"/>
  <c r="U233" i="10"/>
  <c r="U234" i="10"/>
  <c r="U235" i="10"/>
  <c r="U236" i="10"/>
  <c r="U237" i="10"/>
  <c r="U238" i="10"/>
  <c r="U239" i="10"/>
  <c r="U240" i="10"/>
  <c r="U241" i="10"/>
  <c r="U242" i="10"/>
  <c r="U243" i="10"/>
  <c r="U244" i="10"/>
  <c r="U245" i="10"/>
  <c r="U246" i="10"/>
  <c r="U247" i="10"/>
  <c r="U248" i="10"/>
  <c r="U249" i="10"/>
  <c r="U250" i="10"/>
  <c r="U251" i="10"/>
  <c r="U252" i="10"/>
  <c r="U253" i="10"/>
  <c r="U254" i="10"/>
  <c r="U255" i="10"/>
  <c r="U256" i="10"/>
  <c r="U257" i="10"/>
  <c r="U258" i="10"/>
  <c r="U259" i="10"/>
  <c r="U260" i="10"/>
  <c r="U261" i="10"/>
  <c r="U262" i="10"/>
  <c r="U263" i="10"/>
  <c r="U264" i="10"/>
  <c r="U265" i="10"/>
  <c r="U266" i="10"/>
  <c r="U267" i="10"/>
  <c r="U268" i="10"/>
  <c r="U269" i="10"/>
  <c r="U270" i="10"/>
  <c r="U271" i="10"/>
  <c r="U272" i="10"/>
  <c r="U273" i="10"/>
  <c r="U274" i="10"/>
  <c r="U275" i="10"/>
  <c r="U276" i="10"/>
  <c r="U277" i="10"/>
  <c r="U278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2" i="10"/>
  <c r="U293" i="10"/>
  <c r="U294" i="10"/>
  <c r="U295" i="10"/>
  <c r="U296" i="10"/>
  <c r="U297" i="10"/>
  <c r="U298" i="10"/>
  <c r="U299" i="10"/>
  <c r="U300" i="10"/>
  <c r="U301" i="10"/>
  <c r="U302" i="10"/>
  <c r="U303" i="10"/>
  <c r="U304" i="10"/>
  <c r="U305" i="10"/>
  <c r="U306" i="10"/>
  <c r="U307" i="10"/>
  <c r="U308" i="10"/>
  <c r="U309" i="10"/>
  <c r="U310" i="10"/>
  <c r="U311" i="10"/>
  <c r="U312" i="10"/>
  <c r="U313" i="10"/>
  <c r="U314" i="10"/>
  <c r="U315" i="10"/>
  <c r="U316" i="10"/>
  <c r="U317" i="10"/>
  <c r="U318" i="10"/>
  <c r="U319" i="10"/>
  <c r="U320" i="10"/>
  <c r="U321" i="10"/>
  <c r="U322" i="10"/>
  <c r="U323" i="10"/>
  <c r="U324" i="10"/>
  <c r="U325" i="10"/>
  <c r="U326" i="10"/>
  <c r="U327" i="10"/>
  <c r="U328" i="10"/>
  <c r="U329" i="10"/>
  <c r="U330" i="10"/>
  <c r="U331" i="10"/>
  <c r="U332" i="10"/>
  <c r="U333" i="10"/>
  <c r="U334" i="10"/>
  <c r="U335" i="10"/>
  <c r="U336" i="10"/>
  <c r="U337" i="10"/>
  <c r="U338" i="10"/>
  <c r="U339" i="10"/>
  <c r="U340" i="10"/>
  <c r="U341" i="10"/>
  <c r="U342" i="10"/>
  <c r="U343" i="10"/>
  <c r="U344" i="10"/>
  <c r="U345" i="10"/>
  <c r="U346" i="10"/>
  <c r="U347" i="10"/>
  <c r="U348" i="10"/>
  <c r="U349" i="10"/>
  <c r="U350" i="10"/>
  <c r="U351" i="10"/>
  <c r="U352" i="10"/>
  <c r="U353" i="10"/>
  <c r="U354" i="10"/>
  <c r="U355" i="10"/>
  <c r="U356" i="10"/>
  <c r="U357" i="10"/>
  <c r="U358" i="10"/>
  <c r="U359" i="10"/>
  <c r="U360" i="10"/>
  <c r="U361" i="10"/>
  <c r="U362" i="10"/>
  <c r="U363" i="10"/>
  <c r="U364" i="10"/>
  <c r="U365" i="10"/>
  <c r="U366" i="10"/>
  <c r="U367" i="10"/>
  <c r="U368" i="10"/>
  <c r="U369" i="10"/>
  <c r="U370" i="10"/>
  <c r="U371" i="10"/>
  <c r="U372" i="10"/>
  <c r="U373" i="10"/>
  <c r="U374" i="10"/>
  <c r="U375" i="10"/>
  <c r="U376" i="10"/>
  <c r="U377" i="10"/>
  <c r="U378" i="10"/>
  <c r="U379" i="10"/>
  <c r="U380" i="10"/>
  <c r="U381" i="10"/>
  <c r="U382" i="10"/>
  <c r="U383" i="10"/>
  <c r="U384" i="10"/>
  <c r="U385" i="10"/>
  <c r="U386" i="10"/>
  <c r="U387" i="10"/>
  <c r="U388" i="10"/>
  <c r="U389" i="10"/>
  <c r="U390" i="10"/>
  <c r="U391" i="10"/>
  <c r="U392" i="10"/>
  <c r="U393" i="10"/>
  <c r="U394" i="10"/>
  <c r="U395" i="10"/>
  <c r="U396" i="10"/>
  <c r="U397" i="10"/>
  <c r="U398" i="10"/>
  <c r="U399" i="10"/>
  <c r="U400" i="10"/>
  <c r="U401" i="10"/>
  <c r="U402" i="10"/>
  <c r="U403" i="10"/>
  <c r="U404" i="10"/>
  <c r="U405" i="10"/>
  <c r="U406" i="10"/>
  <c r="U407" i="10"/>
  <c r="U408" i="10"/>
  <c r="U409" i="10"/>
  <c r="U410" i="10"/>
  <c r="U411" i="10"/>
  <c r="U412" i="10"/>
  <c r="U413" i="10"/>
  <c r="U414" i="10"/>
  <c r="U415" i="10"/>
  <c r="U416" i="10"/>
  <c r="U417" i="10"/>
  <c r="U418" i="10"/>
  <c r="U419" i="10"/>
  <c r="U420" i="10"/>
  <c r="U421" i="10"/>
  <c r="U422" i="10"/>
  <c r="U423" i="10"/>
  <c r="U424" i="10"/>
  <c r="U425" i="10"/>
  <c r="U426" i="10"/>
  <c r="U427" i="10"/>
  <c r="U428" i="10"/>
  <c r="U429" i="10"/>
  <c r="U430" i="10"/>
  <c r="U431" i="10"/>
  <c r="U432" i="10"/>
  <c r="U433" i="10"/>
  <c r="U434" i="10"/>
  <c r="U435" i="10"/>
  <c r="U436" i="10"/>
  <c r="U437" i="10"/>
  <c r="U438" i="10"/>
  <c r="U439" i="10"/>
  <c r="U440" i="10"/>
  <c r="U441" i="10"/>
  <c r="U442" i="10"/>
  <c r="U443" i="10"/>
  <c r="U444" i="10"/>
  <c r="U445" i="10"/>
  <c r="U446" i="10"/>
  <c r="U447" i="10"/>
  <c r="U448" i="10"/>
  <c r="U449" i="10"/>
  <c r="U450" i="10"/>
  <c r="U451" i="10"/>
  <c r="U452" i="10"/>
  <c r="U453" i="10"/>
  <c r="U454" i="10"/>
  <c r="U455" i="10"/>
  <c r="U456" i="10"/>
  <c r="U457" i="10"/>
  <c r="U458" i="10"/>
  <c r="U459" i="10"/>
  <c r="U460" i="10"/>
  <c r="U461" i="10"/>
  <c r="U462" i="10"/>
  <c r="U463" i="10"/>
  <c r="U464" i="10"/>
  <c r="U465" i="10"/>
  <c r="U466" i="10"/>
  <c r="U467" i="10"/>
  <c r="U468" i="10"/>
  <c r="U469" i="10"/>
  <c r="U470" i="10"/>
  <c r="U471" i="10"/>
  <c r="U472" i="10"/>
  <c r="U473" i="10"/>
  <c r="U474" i="10"/>
  <c r="U475" i="10"/>
  <c r="U476" i="10"/>
  <c r="U477" i="10"/>
  <c r="U478" i="10"/>
  <c r="U479" i="10"/>
  <c r="U480" i="10"/>
  <c r="U481" i="10"/>
  <c r="U482" i="10"/>
  <c r="U483" i="10"/>
  <c r="U484" i="10"/>
  <c r="U485" i="10"/>
  <c r="U486" i="10"/>
  <c r="U487" i="10"/>
  <c r="U488" i="10"/>
  <c r="U489" i="10"/>
  <c r="U490" i="10"/>
  <c r="U491" i="10"/>
  <c r="U492" i="10"/>
  <c r="U493" i="10"/>
  <c r="U494" i="10"/>
  <c r="U495" i="10"/>
  <c r="U496" i="10"/>
  <c r="U497" i="10"/>
  <c r="U498" i="10"/>
  <c r="U499" i="10"/>
  <c r="U500" i="10"/>
  <c r="U501" i="10"/>
  <c r="U502" i="10"/>
  <c r="U503" i="10"/>
  <c r="U504" i="10"/>
  <c r="U505" i="10"/>
  <c r="U506" i="10"/>
  <c r="U507" i="10"/>
  <c r="U508" i="10"/>
  <c r="U509" i="10"/>
  <c r="U510" i="10"/>
  <c r="U511" i="10"/>
  <c r="U512" i="10"/>
  <c r="U513" i="10"/>
  <c r="U514" i="10"/>
  <c r="U515" i="10"/>
  <c r="U516" i="10"/>
  <c r="U517" i="10"/>
  <c r="U518" i="10"/>
  <c r="U519" i="10"/>
  <c r="U520" i="10"/>
  <c r="U521" i="10"/>
  <c r="U522" i="10"/>
  <c r="U523" i="10"/>
  <c r="U524" i="10"/>
  <c r="U525" i="10"/>
  <c r="U526" i="10"/>
  <c r="U527" i="10"/>
  <c r="U528" i="10"/>
  <c r="U529" i="10"/>
  <c r="U530" i="10"/>
  <c r="U531" i="10"/>
  <c r="U532" i="10"/>
  <c r="U533" i="10"/>
  <c r="U534" i="10"/>
  <c r="U535" i="10"/>
  <c r="U536" i="10"/>
  <c r="U537" i="10"/>
  <c r="U538" i="10"/>
  <c r="U539" i="10"/>
  <c r="U540" i="10"/>
  <c r="U541" i="10"/>
  <c r="U542" i="10"/>
  <c r="U543" i="10"/>
  <c r="U544" i="10"/>
  <c r="U545" i="10"/>
  <c r="U546" i="10"/>
  <c r="U547" i="10"/>
  <c r="U548" i="10"/>
  <c r="U549" i="10"/>
  <c r="U550" i="10"/>
  <c r="U551" i="10"/>
  <c r="U552" i="10"/>
  <c r="U553" i="10"/>
  <c r="U554" i="10"/>
  <c r="U555" i="10"/>
  <c r="U556" i="10"/>
  <c r="U557" i="10"/>
  <c r="U558" i="10"/>
  <c r="U559" i="10"/>
  <c r="U560" i="10"/>
  <c r="U561" i="10"/>
  <c r="U562" i="10"/>
  <c r="U563" i="10"/>
  <c r="U564" i="10"/>
  <c r="U565" i="10"/>
  <c r="U566" i="10"/>
  <c r="U567" i="10"/>
  <c r="U568" i="10"/>
  <c r="U569" i="10"/>
  <c r="U570" i="10"/>
  <c r="U571" i="10"/>
  <c r="U572" i="10"/>
  <c r="U573" i="10"/>
  <c r="U574" i="10"/>
  <c r="U575" i="10"/>
  <c r="U576" i="10"/>
  <c r="U577" i="10"/>
  <c r="U578" i="10"/>
  <c r="U579" i="10"/>
  <c r="U580" i="10"/>
  <c r="U581" i="10"/>
  <c r="U582" i="10"/>
  <c r="U583" i="10"/>
  <c r="U584" i="10"/>
  <c r="U585" i="10"/>
  <c r="U586" i="10"/>
  <c r="U587" i="10"/>
  <c r="U588" i="10"/>
  <c r="U589" i="10"/>
  <c r="U590" i="10"/>
  <c r="U591" i="10"/>
  <c r="U592" i="10"/>
  <c r="U593" i="10"/>
  <c r="U594" i="10"/>
  <c r="U595" i="10"/>
  <c r="U596" i="10"/>
  <c r="U597" i="10"/>
  <c r="U598" i="10"/>
  <c r="U599" i="10"/>
  <c r="U600" i="10"/>
  <c r="U601" i="10"/>
  <c r="U602" i="10"/>
  <c r="U603" i="10"/>
  <c r="U604" i="10"/>
  <c r="U605" i="10"/>
  <c r="U606" i="10"/>
  <c r="U607" i="10"/>
  <c r="U608" i="10"/>
  <c r="U609" i="10"/>
  <c r="U610" i="10"/>
  <c r="U611" i="10"/>
  <c r="U612" i="10"/>
  <c r="U613" i="10"/>
  <c r="U614" i="10"/>
  <c r="U615" i="10"/>
  <c r="U616" i="10"/>
  <c r="U617" i="10"/>
  <c r="U618" i="10"/>
  <c r="U619" i="10"/>
  <c r="U620" i="10"/>
  <c r="U621" i="10"/>
  <c r="U622" i="10"/>
  <c r="U623" i="10"/>
  <c r="U624" i="10"/>
  <c r="U625" i="10"/>
  <c r="U626" i="10"/>
  <c r="U627" i="10"/>
  <c r="U628" i="10"/>
  <c r="U629" i="10"/>
  <c r="U630" i="10"/>
  <c r="U631" i="10"/>
  <c r="U632" i="10"/>
  <c r="U633" i="10"/>
  <c r="U634" i="10"/>
  <c r="U635" i="10"/>
  <c r="U636" i="10"/>
  <c r="U637" i="10"/>
  <c r="U638" i="10"/>
  <c r="U639" i="10"/>
  <c r="U640" i="10"/>
  <c r="U641" i="10"/>
  <c r="U642" i="10"/>
  <c r="U643" i="10"/>
  <c r="U644" i="10"/>
  <c r="U645" i="10"/>
  <c r="U646" i="10"/>
  <c r="U647" i="10"/>
  <c r="U648" i="10"/>
  <c r="U649" i="10"/>
  <c r="U650" i="10"/>
  <c r="U651" i="10"/>
  <c r="U652" i="10"/>
  <c r="U653" i="10"/>
  <c r="U654" i="10"/>
  <c r="U655" i="10"/>
  <c r="U656" i="10"/>
  <c r="U657" i="10"/>
  <c r="U658" i="10"/>
  <c r="U659" i="10"/>
  <c r="U660" i="10"/>
  <c r="U661" i="10"/>
  <c r="U662" i="10"/>
  <c r="U663" i="10"/>
  <c r="U664" i="10"/>
  <c r="U665" i="10"/>
  <c r="U666" i="10"/>
  <c r="U667" i="10"/>
  <c r="U668" i="10"/>
  <c r="U669" i="10"/>
  <c r="U670" i="10"/>
  <c r="U671" i="10"/>
  <c r="U672" i="10"/>
  <c r="U673" i="10"/>
  <c r="U674" i="10"/>
  <c r="U675" i="10"/>
  <c r="U676" i="10"/>
  <c r="U677" i="10"/>
  <c r="U678" i="10"/>
  <c r="U679" i="10"/>
  <c r="U680" i="10"/>
  <c r="U681" i="10"/>
  <c r="U682" i="10"/>
  <c r="U683" i="10"/>
  <c r="U684" i="10"/>
  <c r="U685" i="10"/>
  <c r="U686" i="10"/>
  <c r="U687" i="10"/>
  <c r="U688" i="10"/>
  <c r="U689" i="10"/>
  <c r="U690" i="10"/>
  <c r="U691" i="10"/>
  <c r="U692" i="10"/>
  <c r="U693" i="10"/>
  <c r="U694" i="10"/>
  <c r="U695" i="10"/>
  <c r="U696" i="10"/>
  <c r="U697" i="10"/>
  <c r="U698" i="10"/>
  <c r="U699" i="10"/>
  <c r="U700" i="10"/>
  <c r="U701" i="10"/>
  <c r="U702" i="10"/>
  <c r="U703" i="10"/>
  <c r="U704" i="10"/>
  <c r="U705" i="10"/>
  <c r="U706" i="10"/>
  <c r="U707" i="10"/>
  <c r="U708" i="10"/>
  <c r="U709" i="10"/>
  <c r="U710" i="10"/>
  <c r="U711" i="10"/>
  <c r="U712" i="10"/>
  <c r="U713" i="10"/>
  <c r="U714" i="10"/>
  <c r="U715" i="10"/>
  <c r="U716" i="10"/>
  <c r="U717" i="10"/>
  <c r="U718" i="10"/>
  <c r="U719" i="10"/>
  <c r="U720" i="10"/>
  <c r="U721" i="10"/>
  <c r="U722" i="10"/>
  <c r="U723" i="10"/>
  <c r="U724" i="10"/>
  <c r="U725" i="10"/>
  <c r="U726" i="10"/>
  <c r="U727" i="10"/>
  <c r="U728" i="10"/>
  <c r="U729" i="10"/>
  <c r="U730" i="10"/>
  <c r="U731" i="10"/>
  <c r="U732" i="10"/>
  <c r="U733" i="10"/>
  <c r="U734" i="10"/>
  <c r="U735" i="10"/>
  <c r="U736" i="10"/>
  <c r="U737" i="10"/>
  <c r="U738" i="10"/>
  <c r="U739" i="10"/>
  <c r="U740" i="10"/>
  <c r="U741" i="10"/>
  <c r="U742" i="10"/>
  <c r="U743" i="10"/>
  <c r="U744" i="10"/>
  <c r="U745" i="10"/>
  <c r="U746" i="10"/>
  <c r="U747" i="10"/>
  <c r="U748" i="10"/>
  <c r="U749" i="10"/>
  <c r="U750" i="10"/>
  <c r="U751" i="10"/>
  <c r="U752" i="10"/>
  <c r="U753" i="10"/>
  <c r="U754" i="10"/>
  <c r="U755" i="10"/>
  <c r="U756" i="10"/>
  <c r="U757" i="10"/>
  <c r="U758" i="10"/>
  <c r="U759" i="10"/>
  <c r="U760" i="10"/>
  <c r="U761" i="10"/>
  <c r="U762" i="10"/>
  <c r="U763" i="10"/>
  <c r="U764" i="10"/>
  <c r="U765" i="10"/>
  <c r="U766" i="10"/>
  <c r="U767" i="10"/>
  <c r="U768" i="10"/>
  <c r="U769" i="10"/>
  <c r="U770" i="10"/>
  <c r="U771" i="10"/>
  <c r="U772" i="10"/>
  <c r="U773" i="10"/>
  <c r="U774" i="10"/>
  <c r="U775" i="10"/>
  <c r="U776" i="10"/>
  <c r="U777" i="10"/>
  <c r="U778" i="10"/>
  <c r="U779" i="10"/>
  <c r="U780" i="10"/>
  <c r="U781" i="10"/>
  <c r="U782" i="10"/>
  <c r="U783" i="10"/>
  <c r="U784" i="10"/>
  <c r="U785" i="10"/>
  <c r="U786" i="10"/>
  <c r="U787" i="10"/>
  <c r="U788" i="10"/>
  <c r="U789" i="10"/>
  <c r="U790" i="10"/>
  <c r="U791" i="10"/>
  <c r="U792" i="10"/>
  <c r="U793" i="10"/>
  <c r="U794" i="10"/>
  <c r="U795" i="10"/>
  <c r="U796" i="10"/>
  <c r="U797" i="10"/>
  <c r="U798" i="10"/>
  <c r="U799" i="10"/>
  <c r="U800" i="10"/>
  <c r="U801" i="10"/>
  <c r="U802" i="10"/>
  <c r="U803" i="10"/>
  <c r="U804" i="10"/>
  <c r="U805" i="10"/>
  <c r="U806" i="10"/>
  <c r="U807" i="10"/>
  <c r="U808" i="10"/>
  <c r="U809" i="10"/>
  <c r="U810" i="10"/>
  <c r="U811" i="10"/>
  <c r="U812" i="10"/>
  <c r="U813" i="10"/>
  <c r="U814" i="10"/>
  <c r="U815" i="10"/>
  <c r="U816" i="10"/>
  <c r="U817" i="10"/>
  <c r="U818" i="10"/>
  <c r="U819" i="10"/>
  <c r="U820" i="10"/>
  <c r="U821" i="10"/>
  <c r="U822" i="10"/>
  <c r="U823" i="10"/>
  <c r="U824" i="10"/>
  <c r="U825" i="10"/>
  <c r="U826" i="10"/>
  <c r="U827" i="10"/>
  <c r="U828" i="10"/>
  <c r="U829" i="10"/>
  <c r="U830" i="10"/>
  <c r="U831" i="10"/>
  <c r="U832" i="10"/>
  <c r="U833" i="10"/>
  <c r="U834" i="10"/>
  <c r="U835" i="10"/>
  <c r="U836" i="10"/>
  <c r="U837" i="10"/>
  <c r="U838" i="10"/>
  <c r="U839" i="10"/>
  <c r="U840" i="10"/>
  <c r="U841" i="10"/>
  <c r="U842" i="10"/>
  <c r="U843" i="10"/>
  <c r="U844" i="10"/>
  <c r="U845" i="10"/>
  <c r="U846" i="10"/>
  <c r="U847" i="10"/>
  <c r="U848" i="10"/>
  <c r="U849" i="10"/>
  <c r="U850" i="10"/>
  <c r="U851" i="10"/>
  <c r="U852" i="10"/>
  <c r="U853" i="10"/>
  <c r="U854" i="10"/>
  <c r="U855" i="10"/>
  <c r="U856" i="10"/>
  <c r="U857" i="10"/>
  <c r="U858" i="10"/>
  <c r="U859" i="10"/>
  <c r="U860" i="10"/>
  <c r="U861" i="10"/>
  <c r="U862" i="10"/>
  <c r="U863" i="10"/>
  <c r="U864" i="10"/>
  <c r="U865" i="10"/>
  <c r="U866" i="10"/>
  <c r="U867" i="10"/>
  <c r="U868" i="10"/>
  <c r="U869" i="10"/>
  <c r="U870" i="10"/>
  <c r="U871" i="10"/>
  <c r="U872" i="10"/>
  <c r="U873" i="10"/>
  <c r="U874" i="10"/>
  <c r="U875" i="10"/>
  <c r="U876" i="10"/>
  <c r="U877" i="10"/>
  <c r="U878" i="10"/>
  <c r="U879" i="10"/>
  <c r="U880" i="10"/>
  <c r="U881" i="10"/>
  <c r="U882" i="10"/>
  <c r="U883" i="10"/>
  <c r="U884" i="10"/>
  <c r="U885" i="10"/>
  <c r="U886" i="10"/>
  <c r="U887" i="10"/>
  <c r="U888" i="10"/>
  <c r="U889" i="10"/>
  <c r="U890" i="10"/>
  <c r="U891" i="10"/>
  <c r="U892" i="10"/>
  <c r="U893" i="10"/>
  <c r="U894" i="10"/>
  <c r="U895" i="10"/>
  <c r="U896" i="10"/>
  <c r="U897" i="10"/>
  <c r="U898" i="10"/>
  <c r="U899" i="10"/>
  <c r="U900" i="10"/>
  <c r="U901" i="10"/>
  <c r="U902" i="10"/>
  <c r="U903" i="10"/>
  <c r="U904" i="10"/>
  <c r="U905" i="10"/>
  <c r="U906" i="10"/>
  <c r="U907" i="10"/>
  <c r="U908" i="10"/>
  <c r="U909" i="10"/>
  <c r="U910" i="10"/>
  <c r="U911" i="10"/>
  <c r="U912" i="10"/>
  <c r="U913" i="10"/>
  <c r="U914" i="10"/>
  <c r="U915" i="10"/>
  <c r="U916" i="10"/>
  <c r="U917" i="10"/>
  <c r="U918" i="10"/>
  <c r="U919" i="10"/>
  <c r="U920" i="10"/>
  <c r="U921" i="10"/>
  <c r="U922" i="10"/>
  <c r="U923" i="10"/>
  <c r="U924" i="10"/>
  <c r="U925" i="10"/>
  <c r="U926" i="10"/>
  <c r="U927" i="10"/>
  <c r="U928" i="10"/>
  <c r="U929" i="10"/>
  <c r="U930" i="10"/>
  <c r="U931" i="10"/>
  <c r="U932" i="10"/>
  <c r="U933" i="10"/>
  <c r="U934" i="10"/>
  <c r="U935" i="10"/>
  <c r="U936" i="10"/>
  <c r="U937" i="10"/>
  <c r="U938" i="10"/>
  <c r="U939" i="10"/>
  <c r="U940" i="10"/>
  <c r="U941" i="10"/>
  <c r="U942" i="10"/>
  <c r="U943" i="10"/>
  <c r="U944" i="10"/>
  <c r="U945" i="10"/>
  <c r="U946" i="10"/>
  <c r="U947" i="10"/>
  <c r="U948" i="10"/>
  <c r="U949" i="10"/>
  <c r="U950" i="10"/>
  <c r="U951" i="10"/>
  <c r="U952" i="10"/>
  <c r="U953" i="10"/>
  <c r="U954" i="10"/>
  <c r="U955" i="10"/>
  <c r="U956" i="10"/>
  <c r="U957" i="10"/>
  <c r="U958" i="10"/>
  <c r="U959" i="10"/>
  <c r="U960" i="10"/>
  <c r="U961" i="10"/>
  <c r="U962" i="10"/>
  <c r="U963" i="10"/>
  <c r="U964" i="10"/>
  <c r="U965" i="10"/>
  <c r="U966" i="10"/>
  <c r="U967" i="10"/>
  <c r="U968" i="10"/>
  <c r="U969" i="10"/>
  <c r="U970" i="10"/>
  <c r="U971" i="10"/>
  <c r="U972" i="10"/>
  <c r="U973" i="10"/>
  <c r="U974" i="10"/>
  <c r="U975" i="10"/>
  <c r="U976" i="10"/>
  <c r="U977" i="10"/>
  <c r="U978" i="10"/>
  <c r="U979" i="10"/>
  <c r="U980" i="10"/>
  <c r="U981" i="10"/>
  <c r="U982" i="10"/>
  <c r="U983" i="10"/>
  <c r="U984" i="10"/>
  <c r="U985" i="10"/>
  <c r="U986" i="10"/>
  <c r="U987" i="10"/>
  <c r="U988" i="10"/>
  <c r="U989" i="10"/>
  <c r="U990" i="10"/>
  <c r="U991" i="10"/>
  <c r="U992" i="10"/>
  <c r="U993" i="10"/>
  <c r="U994" i="10"/>
  <c r="U995" i="10"/>
  <c r="U996" i="10"/>
  <c r="U997" i="10"/>
  <c r="U998" i="10"/>
  <c r="U999" i="10"/>
  <c r="U1000" i="10"/>
  <c r="U1001" i="10"/>
  <c r="U1002" i="10"/>
  <c r="U1003" i="10"/>
  <c r="U1004" i="10"/>
  <c r="U1005" i="10"/>
  <c r="U1006" i="10"/>
  <c r="U1007" i="10"/>
  <c r="U1008" i="10"/>
  <c r="U1009" i="10"/>
  <c r="U1010" i="10"/>
  <c r="U1011" i="10"/>
  <c r="U1012" i="10"/>
  <c r="U1013" i="10"/>
  <c r="U1014" i="10"/>
  <c r="U1015" i="10"/>
  <c r="U1016" i="10"/>
  <c r="U1017" i="10"/>
  <c r="U1018" i="10"/>
  <c r="U1019" i="10"/>
  <c r="U1020" i="10"/>
  <c r="U1021" i="10"/>
  <c r="U1022" i="10"/>
  <c r="U1023" i="10"/>
  <c r="U1024" i="10"/>
  <c r="U1025" i="10"/>
  <c r="U1026" i="10"/>
  <c r="U1027" i="10"/>
  <c r="U1028" i="10"/>
  <c r="U1029" i="10"/>
  <c r="U1030" i="10"/>
  <c r="U1031" i="10"/>
  <c r="U1032" i="10"/>
  <c r="U1033" i="10"/>
  <c r="U1034" i="10"/>
  <c r="U1035" i="10"/>
  <c r="U1036" i="10"/>
  <c r="U1037" i="10"/>
  <c r="U1038" i="10"/>
  <c r="U1039" i="10"/>
  <c r="U1040" i="10"/>
  <c r="U1041" i="10"/>
  <c r="U1042" i="10"/>
  <c r="U1043" i="10"/>
  <c r="U1044" i="10"/>
  <c r="U1045" i="10"/>
  <c r="U1046" i="10"/>
  <c r="U1047" i="10"/>
  <c r="U1048" i="10"/>
  <c r="U1049" i="10"/>
  <c r="U1050" i="10"/>
  <c r="U1051" i="10"/>
  <c r="U1052" i="10"/>
  <c r="U1053" i="10"/>
  <c r="U1054" i="10"/>
  <c r="U1055" i="10"/>
  <c r="U1056" i="10"/>
  <c r="U1057" i="10"/>
  <c r="U1058" i="10"/>
  <c r="U1059" i="10"/>
  <c r="U1060" i="10"/>
  <c r="U1061" i="10"/>
  <c r="U1062" i="10"/>
  <c r="U1063" i="10"/>
  <c r="U1064" i="10"/>
  <c r="U1065" i="10"/>
  <c r="U1066" i="10"/>
  <c r="U1067" i="10"/>
  <c r="U1068" i="10"/>
  <c r="U1069" i="10"/>
  <c r="U1070" i="10"/>
  <c r="U1071" i="10"/>
  <c r="U1072" i="10"/>
  <c r="U1073" i="10"/>
  <c r="U1074" i="10"/>
  <c r="U1075" i="10"/>
  <c r="U1076" i="10"/>
  <c r="U1077" i="10"/>
  <c r="U1078" i="10"/>
  <c r="U1079" i="10"/>
  <c r="U1080" i="10"/>
  <c r="U1081" i="10"/>
  <c r="U1082" i="10"/>
  <c r="U1083" i="10"/>
  <c r="U1084" i="10"/>
  <c r="U1085" i="10"/>
  <c r="U1086" i="10"/>
  <c r="U1087" i="10"/>
  <c r="U1088" i="10"/>
  <c r="U1089" i="10"/>
  <c r="U1090" i="10"/>
  <c r="U1091" i="10"/>
  <c r="U1092" i="10"/>
  <c r="U1093" i="10"/>
  <c r="U1094" i="10"/>
  <c r="U1095" i="10"/>
  <c r="U1096" i="10"/>
  <c r="U1097" i="10"/>
  <c r="U1098" i="10"/>
  <c r="U1099" i="10"/>
  <c r="U1100" i="10"/>
  <c r="U1101" i="10"/>
  <c r="U1102" i="10"/>
  <c r="U1103" i="10"/>
  <c r="U1104" i="10"/>
  <c r="U1105" i="10"/>
  <c r="U1106" i="10"/>
  <c r="U1107" i="10"/>
  <c r="U1108" i="10"/>
  <c r="U1109" i="10"/>
  <c r="U1110" i="10"/>
  <c r="U1111" i="10"/>
  <c r="U1112" i="10"/>
  <c r="U1113" i="10"/>
  <c r="U1114" i="10"/>
  <c r="U1115" i="10"/>
  <c r="U1116" i="10"/>
  <c r="U1117" i="10"/>
  <c r="U1118" i="10"/>
  <c r="U1119" i="10"/>
  <c r="U1120" i="10"/>
  <c r="U1121" i="10"/>
  <c r="U1122" i="10"/>
  <c r="U1123" i="10"/>
  <c r="U1124" i="10"/>
  <c r="U1125" i="10"/>
  <c r="U1126" i="10"/>
  <c r="U1127" i="10"/>
  <c r="U1128" i="10"/>
  <c r="U1129" i="10"/>
  <c r="U1130" i="10"/>
  <c r="U1131" i="10"/>
  <c r="U1132" i="10"/>
  <c r="U1133" i="10"/>
  <c r="U1134" i="10"/>
  <c r="U1135" i="10"/>
  <c r="U1136" i="10"/>
  <c r="U1137" i="10"/>
  <c r="U1138" i="10"/>
  <c r="U1139" i="10"/>
  <c r="U1140" i="10"/>
  <c r="U1141" i="10"/>
  <c r="U1142" i="10"/>
  <c r="U1143" i="10"/>
  <c r="U1144" i="10"/>
  <c r="U1145" i="10"/>
  <c r="U1146" i="10"/>
  <c r="U1147" i="10"/>
  <c r="U1148" i="10"/>
  <c r="U1149" i="10"/>
  <c r="U1150" i="10"/>
  <c r="U1151" i="10"/>
  <c r="U1152" i="10"/>
  <c r="U1153" i="10"/>
  <c r="U1154" i="10"/>
  <c r="U1155" i="10"/>
  <c r="U1156" i="10"/>
  <c r="U1157" i="10"/>
  <c r="U1158" i="10"/>
  <c r="U1159" i="10"/>
  <c r="U1160" i="10"/>
  <c r="U1161" i="10"/>
  <c r="U1162" i="10"/>
  <c r="U1163" i="10"/>
  <c r="U1164" i="10"/>
  <c r="U1165" i="10"/>
  <c r="U1166" i="10"/>
  <c r="U1167" i="10"/>
  <c r="U1168" i="10"/>
  <c r="U1169" i="10"/>
  <c r="U1170" i="10"/>
  <c r="U1171" i="10"/>
  <c r="U1172" i="10"/>
  <c r="U1173" i="10"/>
  <c r="U1174" i="10"/>
  <c r="U1175" i="10"/>
  <c r="U1176" i="10"/>
  <c r="U1177" i="10"/>
  <c r="U1178" i="10"/>
  <c r="U1179" i="10"/>
  <c r="U1180" i="10"/>
  <c r="U1181" i="10"/>
  <c r="U1182" i="10"/>
  <c r="U1183" i="10"/>
  <c r="U1184" i="10"/>
  <c r="U1185" i="10"/>
  <c r="U1186" i="10"/>
  <c r="U1187" i="10"/>
  <c r="U1188" i="10"/>
  <c r="U1189" i="10"/>
  <c r="U1190" i="10"/>
  <c r="U1191" i="10"/>
  <c r="U1192" i="10"/>
  <c r="U1193" i="10"/>
  <c r="U1194" i="10"/>
  <c r="U1195" i="10"/>
  <c r="U1196" i="10"/>
  <c r="U1197" i="10"/>
  <c r="U1198" i="10"/>
  <c r="U1199" i="10"/>
  <c r="U1200" i="10"/>
  <c r="U1201" i="10"/>
  <c r="U1202" i="10"/>
  <c r="U1203" i="10"/>
  <c r="U1204" i="10"/>
  <c r="U1205" i="10"/>
  <c r="U1206" i="10"/>
  <c r="U1207" i="10"/>
  <c r="U1208" i="10"/>
  <c r="U1209" i="10"/>
  <c r="U1210" i="10"/>
  <c r="U1211" i="10"/>
  <c r="U1212" i="10"/>
  <c r="U1213" i="10"/>
  <c r="U1214" i="10"/>
  <c r="U1215" i="10"/>
  <c r="U1216" i="10"/>
  <c r="U1217" i="10"/>
  <c r="U1218" i="10"/>
  <c r="U1219" i="10"/>
  <c r="U1220" i="10"/>
  <c r="U1221" i="10"/>
  <c r="U1222" i="10"/>
  <c r="U1223" i="10"/>
  <c r="U1224" i="10"/>
  <c r="U1225" i="10"/>
  <c r="U1226" i="10"/>
  <c r="U1227" i="10"/>
  <c r="U1228" i="10"/>
  <c r="U1229" i="10"/>
  <c r="U1230" i="10"/>
  <c r="U1231" i="10"/>
  <c r="U1232" i="10"/>
  <c r="U1233" i="10"/>
  <c r="U1234" i="10"/>
  <c r="U1235" i="10"/>
  <c r="U1236" i="10"/>
  <c r="U1237" i="10"/>
  <c r="U1238" i="10"/>
  <c r="U1239" i="10"/>
  <c r="U1240" i="10"/>
  <c r="U1241" i="10"/>
  <c r="U1242" i="10"/>
  <c r="U1243" i="10"/>
  <c r="U1244" i="10"/>
  <c r="U1245" i="10"/>
  <c r="U1246" i="10"/>
  <c r="U1247" i="10"/>
  <c r="U1248" i="10"/>
  <c r="U1249" i="10"/>
  <c r="U1250" i="10"/>
  <c r="U1251" i="10"/>
  <c r="U1252" i="10"/>
  <c r="U1253" i="10"/>
  <c r="U1254" i="10"/>
  <c r="U1255" i="10"/>
  <c r="U1256" i="10"/>
  <c r="U1257" i="10"/>
  <c r="U1258" i="10"/>
  <c r="U1259" i="10"/>
  <c r="U1260" i="10"/>
  <c r="U1261" i="10"/>
  <c r="U1262" i="10"/>
  <c r="U1263" i="10"/>
  <c r="U1264" i="10"/>
  <c r="U1265" i="10"/>
  <c r="U1266" i="10"/>
  <c r="U1267" i="10"/>
  <c r="U1268" i="10"/>
  <c r="U1269" i="10"/>
  <c r="U1270" i="10"/>
  <c r="U1271" i="10"/>
  <c r="U1272" i="10"/>
  <c r="U1273" i="10"/>
  <c r="U1274" i="10"/>
  <c r="U1275" i="10"/>
  <c r="U1276" i="10"/>
  <c r="U1277" i="10"/>
  <c r="U1278" i="10"/>
  <c r="U1279" i="10"/>
  <c r="U1280" i="10"/>
  <c r="U1281" i="10"/>
  <c r="U1282" i="10"/>
  <c r="U1283" i="10"/>
  <c r="U1284" i="10"/>
  <c r="U1285" i="10"/>
  <c r="U1286" i="10"/>
  <c r="U1287" i="10"/>
  <c r="U1288" i="10"/>
  <c r="U1289" i="10"/>
  <c r="U1290" i="10"/>
  <c r="U1291" i="10"/>
  <c r="U1292" i="10"/>
  <c r="U1293" i="10"/>
  <c r="U1294" i="10"/>
  <c r="U1295" i="10"/>
  <c r="U1296" i="10"/>
  <c r="U1297" i="10"/>
  <c r="U1298" i="10"/>
  <c r="U1299" i="10"/>
  <c r="U1300" i="10"/>
  <c r="U1301" i="10"/>
  <c r="U1302" i="10"/>
  <c r="U1303" i="10"/>
  <c r="U1304" i="10"/>
  <c r="U1305" i="10"/>
  <c r="U1306" i="10"/>
  <c r="U1307" i="10"/>
  <c r="U1308" i="10"/>
  <c r="U1309" i="10"/>
  <c r="U1310" i="10"/>
  <c r="U1311" i="10"/>
  <c r="U1312" i="10"/>
  <c r="U1313" i="10"/>
  <c r="U1314" i="10"/>
  <c r="U1315" i="10"/>
  <c r="U1316" i="10"/>
  <c r="U1317" i="10"/>
  <c r="U1318" i="10"/>
  <c r="U1319" i="10"/>
  <c r="U1320" i="10"/>
  <c r="U1321" i="10"/>
  <c r="U1322" i="10"/>
  <c r="U1323" i="10"/>
  <c r="U1324" i="10"/>
  <c r="U1325" i="10"/>
  <c r="U1326" i="10"/>
  <c r="U1327" i="10"/>
  <c r="U1328" i="10"/>
  <c r="U1329" i="10"/>
  <c r="U1330" i="10"/>
  <c r="U1331" i="10"/>
  <c r="U1332" i="10"/>
  <c r="U1333" i="10"/>
  <c r="U1334" i="10"/>
  <c r="U1335" i="10"/>
  <c r="U1336" i="10"/>
  <c r="U1337" i="10"/>
  <c r="U1338" i="10"/>
  <c r="U1339" i="10"/>
  <c r="U1340" i="10"/>
  <c r="U1341" i="10"/>
  <c r="U1342" i="10"/>
  <c r="U1343" i="10"/>
  <c r="U1344" i="10"/>
  <c r="U1345" i="10"/>
  <c r="U1346" i="10"/>
  <c r="U1347" i="10"/>
  <c r="U1348" i="10"/>
  <c r="U1349" i="10"/>
  <c r="U1350" i="10"/>
  <c r="U1351" i="10"/>
  <c r="U1352" i="10"/>
  <c r="U1353" i="10"/>
  <c r="U1354" i="10"/>
  <c r="U1355" i="10"/>
  <c r="U1356" i="10"/>
  <c r="U1357" i="10"/>
  <c r="U1358" i="10"/>
  <c r="U1359" i="10"/>
  <c r="U1360" i="10"/>
  <c r="U1361" i="10"/>
  <c r="U1362" i="10"/>
  <c r="U1363" i="10"/>
  <c r="U1364" i="10"/>
  <c r="U1365" i="10"/>
  <c r="U1366" i="10"/>
  <c r="U1367" i="10"/>
  <c r="U1368" i="10"/>
  <c r="U1369" i="10"/>
  <c r="U1370" i="10"/>
  <c r="U1371" i="10"/>
  <c r="U1372" i="10"/>
  <c r="U1373" i="10"/>
  <c r="U1374" i="10"/>
  <c r="U1375" i="10"/>
  <c r="U1376" i="10"/>
  <c r="U1377" i="10"/>
  <c r="U1378" i="10"/>
  <c r="U1379" i="10"/>
  <c r="U1380" i="10"/>
  <c r="U1381" i="10"/>
  <c r="U1382" i="10"/>
  <c r="U1383" i="10"/>
  <c r="U1384" i="10"/>
  <c r="U1385" i="10"/>
  <c r="U1386" i="10"/>
  <c r="U1387" i="10"/>
  <c r="U1388" i="10"/>
  <c r="U1389" i="10"/>
  <c r="U1390" i="10"/>
  <c r="U1391" i="10"/>
  <c r="U1392" i="10"/>
  <c r="U1393" i="10"/>
  <c r="U1394" i="10"/>
  <c r="U1395" i="10"/>
  <c r="U1396" i="10"/>
  <c r="U1397" i="10"/>
  <c r="U1398" i="10"/>
  <c r="U1399" i="10"/>
  <c r="U1400" i="10"/>
  <c r="U1401" i="10"/>
  <c r="U1402" i="10"/>
  <c r="U1403" i="10"/>
  <c r="U1404" i="10"/>
  <c r="U1405" i="10"/>
  <c r="U1406" i="10"/>
  <c r="U1407" i="10"/>
  <c r="U1408" i="10"/>
  <c r="U1409" i="10"/>
  <c r="U1410" i="10"/>
  <c r="U1411" i="10"/>
  <c r="U1412" i="10"/>
  <c r="U1413" i="10"/>
  <c r="U1414" i="10"/>
  <c r="U1415" i="10"/>
  <c r="U1416" i="10"/>
  <c r="U1417" i="10"/>
  <c r="U1418" i="10"/>
  <c r="U1419" i="10"/>
  <c r="U1420" i="10"/>
  <c r="U1421" i="10"/>
  <c r="U1422" i="10"/>
  <c r="U1423" i="10"/>
  <c r="U1424" i="10"/>
  <c r="U1425" i="10"/>
  <c r="U1426" i="10"/>
  <c r="U1427" i="10"/>
  <c r="U1428" i="10"/>
  <c r="U1429" i="10"/>
  <c r="U1430" i="10"/>
  <c r="U1431" i="10"/>
  <c r="U1432" i="10"/>
  <c r="U1433" i="10"/>
  <c r="U1434" i="10"/>
  <c r="U1435" i="10"/>
  <c r="U1436" i="10"/>
  <c r="U1437" i="10"/>
  <c r="U1438" i="10"/>
  <c r="U1439" i="10"/>
  <c r="U1440" i="10"/>
  <c r="U1441" i="10"/>
  <c r="U1442" i="10"/>
  <c r="U1443" i="10"/>
  <c r="U1444" i="10"/>
  <c r="U1445" i="10"/>
  <c r="U1446" i="10"/>
  <c r="U1447" i="10"/>
  <c r="U1448" i="10"/>
  <c r="U1449" i="10"/>
  <c r="U1450" i="10"/>
  <c r="U1451" i="10"/>
  <c r="U1452" i="10"/>
  <c r="U1453" i="10"/>
  <c r="U1454" i="10"/>
  <c r="U1455" i="10"/>
  <c r="U1456" i="10"/>
  <c r="U1457" i="10"/>
  <c r="U1458" i="10"/>
  <c r="U1459" i="10"/>
  <c r="U1460" i="10"/>
  <c r="U1461" i="10"/>
  <c r="U1462" i="10"/>
  <c r="U1463" i="10"/>
  <c r="U1464" i="10"/>
  <c r="U1465" i="10"/>
  <c r="U1466" i="10"/>
  <c r="U1467" i="10"/>
  <c r="U1468" i="10"/>
  <c r="U1469" i="10"/>
  <c r="U1470" i="10"/>
  <c r="U1471" i="10"/>
  <c r="U1472" i="10"/>
  <c r="U1473" i="10"/>
  <c r="U1474" i="10"/>
  <c r="U1475" i="10"/>
  <c r="U1476" i="10"/>
  <c r="U1477" i="10"/>
  <c r="U1478" i="10"/>
  <c r="U1479" i="10"/>
  <c r="U1480" i="10"/>
  <c r="U1481" i="10"/>
  <c r="U1482" i="10"/>
  <c r="U1483" i="10"/>
  <c r="U1484" i="10"/>
  <c r="U1485" i="10"/>
  <c r="U1486" i="10"/>
  <c r="U1487" i="10"/>
  <c r="U1488" i="10"/>
  <c r="U1489" i="10"/>
  <c r="U1490" i="10"/>
  <c r="U1491" i="10"/>
  <c r="U1492" i="10"/>
  <c r="U1493" i="10"/>
  <c r="U1494" i="10"/>
  <c r="U1495" i="10"/>
  <c r="U1496" i="10"/>
  <c r="U1497" i="10"/>
  <c r="U1498" i="10"/>
  <c r="U1499" i="10"/>
  <c r="U1500" i="10"/>
  <c r="U1501" i="10"/>
  <c r="U1502" i="10"/>
  <c r="U1503" i="10"/>
  <c r="U1504" i="10"/>
  <c r="U1505" i="10"/>
  <c r="U1506" i="10"/>
  <c r="U1507" i="10"/>
  <c r="U1508" i="10"/>
  <c r="U1509" i="10"/>
  <c r="U1510" i="10"/>
  <c r="U1511" i="10"/>
  <c r="U1512" i="10"/>
  <c r="U1513" i="10"/>
  <c r="U1514" i="10"/>
  <c r="U1515" i="10"/>
  <c r="U1516" i="10"/>
  <c r="U1517" i="10"/>
  <c r="U1518" i="10"/>
  <c r="U1519" i="10"/>
  <c r="U1520" i="10"/>
  <c r="U1521" i="10"/>
  <c r="U1522" i="10"/>
  <c r="U1523" i="10"/>
  <c r="U1524" i="10"/>
  <c r="U1525" i="10"/>
  <c r="U1526" i="10"/>
  <c r="U1527" i="10"/>
  <c r="U1528" i="10"/>
  <c r="U1529" i="10"/>
  <c r="U1530" i="10"/>
  <c r="U1531" i="10"/>
  <c r="U1532" i="10"/>
  <c r="U1533" i="10"/>
  <c r="U1534" i="10"/>
  <c r="U1535" i="10"/>
  <c r="U1536" i="10"/>
  <c r="U1537" i="10"/>
  <c r="U1538" i="10"/>
  <c r="U1539" i="10"/>
  <c r="U1540" i="10"/>
  <c r="U1541" i="10"/>
  <c r="U1542" i="10"/>
  <c r="U1543" i="10"/>
  <c r="U1544" i="10"/>
  <c r="U1545" i="10"/>
  <c r="U1546" i="10"/>
  <c r="U1547" i="10"/>
  <c r="U1548" i="10"/>
  <c r="U1549" i="10"/>
  <c r="U1550" i="10"/>
  <c r="U1551" i="10"/>
  <c r="U1552" i="10"/>
  <c r="U1553" i="10"/>
  <c r="U1554" i="10"/>
  <c r="U1555" i="10"/>
  <c r="U1556" i="10"/>
  <c r="U1557" i="10"/>
  <c r="U1558" i="10"/>
  <c r="U1559" i="10"/>
  <c r="U1560" i="10"/>
  <c r="U1561" i="10"/>
  <c r="U1562" i="10"/>
  <c r="U1563" i="10"/>
  <c r="U1564" i="10"/>
  <c r="U1565" i="10"/>
  <c r="U1566" i="10"/>
  <c r="U1567" i="10"/>
  <c r="U1568" i="10"/>
  <c r="U1569" i="10"/>
  <c r="U1570" i="10"/>
  <c r="U1571" i="10"/>
  <c r="U1572" i="10"/>
  <c r="U1573" i="10"/>
  <c r="U1574" i="10"/>
  <c r="U1575" i="10"/>
  <c r="U1576" i="10"/>
  <c r="U1577" i="10"/>
  <c r="U1578" i="10"/>
  <c r="U1579" i="10"/>
  <c r="U1580" i="10"/>
  <c r="U1581" i="10"/>
  <c r="U1582" i="10"/>
  <c r="U1583" i="10"/>
  <c r="U1584" i="10"/>
  <c r="U1585" i="10"/>
  <c r="U1586" i="10"/>
  <c r="U1587" i="10"/>
  <c r="U1588" i="10"/>
  <c r="U1589" i="10"/>
  <c r="U1590" i="10"/>
  <c r="U1591" i="10"/>
  <c r="U1592" i="10"/>
  <c r="U1593" i="10"/>
  <c r="U1594" i="10"/>
  <c r="U1595" i="10"/>
  <c r="U1596" i="10"/>
  <c r="U1597" i="10"/>
  <c r="U1598" i="10"/>
  <c r="U1599" i="10"/>
  <c r="U1600" i="10"/>
  <c r="U1601" i="10"/>
  <c r="U1602" i="10"/>
  <c r="U1603" i="10"/>
  <c r="U1604" i="10"/>
  <c r="U1605" i="10"/>
  <c r="U1606" i="10"/>
  <c r="U1607" i="10"/>
  <c r="U1608" i="10"/>
  <c r="U1609" i="10"/>
  <c r="U1610" i="10"/>
  <c r="U1611" i="10"/>
  <c r="U1612" i="10"/>
  <c r="U1613" i="10"/>
  <c r="U1614" i="10"/>
  <c r="U1615" i="10"/>
  <c r="U1616" i="10"/>
  <c r="U1617" i="10"/>
  <c r="U1618" i="10"/>
  <c r="U1619" i="10"/>
  <c r="U1620" i="10"/>
  <c r="U1621" i="10"/>
  <c r="U1622" i="10"/>
  <c r="U1623" i="10"/>
  <c r="U1624" i="10"/>
  <c r="U1625" i="10"/>
  <c r="U1626" i="10"/>
  <c r="U1627" i="10"/>
  <c r="U1628" i="10"/>
  <c r="U1629" i="10"/>
  <c r="U1630" i="10"/>
  <c r="U1631" i="10"/>
  <c r="U1632" i="10"/>
  <c r="U1633" i="10"/>
  <c r="U1634" i="10"/>
  <c r="U1635" i="10"/>
  <c r="U1636" i="10"/>
  <c r="U1637" i="10"/>
  <c r="U2" i="10"/>
  <c r="Q3" i="10"/>
  <c r="Q4" i="10"/>
  <c r="Q5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332" i="10"/>
  <c r="Q333" i="10"/>
  <c r="Q334" i="10"/>
  <c r="Q335" i="10"/>
  <c r="Q336" i="10"/>
  <c r="Q337" i="10"/>
  <c r="Q338" i="10"/>
  <c r="Q339" i="10"/>
  <c r="Q340" i="10"/>
  <c r="Q341" i="10"/>
  <c r="Q342" i="10"/>
  <c r="Q343" i="10"/>
  <c r="Q344" i="10"/>
  <c r="Q345" i="10"/>
  <c r="Q346" i="10"/>
  <c r="Q347" i="10"/>
  <c r="Q348" i="10"/>
  <c r="Q349" i="10"/>
  <c r="Q350" i="10"/>
  <c r="Q351" i="10"/>
  <c r="Q352" i="10"/>
  <c r="Q353" i="10"/>
  <c r="Q354" i="10"/>
  <c r="Q355" i="10"/>
  <c r="Q356" i="10"/>
  <c r="Q357" i="10"/>
  <c r="Q358" i="10"/>
  <c r="Q359" i="10"/>
  <c r="Q360" i="10"/>
  <c r="Q361" i="10"/>
  <c r="Q362" i="10"/>
  <c r="Q363" i="10"/>
  <c r="Q364" i="10"/>
  <c r="Q365" i="10"/>
  <c r="Q366" i="10"/>
  <c r="Q367" i="10"/>
  <c r="Q368" i="10"/>
  <c r="Q369" i="10"/>
  <c r="Q370" i="10"/>
  <c r="Q371" i="10"/>
  <c r="Q372" i="10"/>
  <c r="Q373" i="10"/>
  <c r="Q374" i="10"/>
  <c r="Q375" i="10"/>
  <c r="Q376" i="10"/>
  <c r="Q377" i="10"/>
  <c r="Q378" i="10"/>
  <c r="Q379" i="10"/>
  <c r="Q380" i="10"/>
  <c r="Q381" i="10"/>
  <c r="Q382" i="10"/>
  <c r="Q383" i="10"/>
  <c r="Q384" i="10"/>
  <c r="Q385" i="10"/>
  <c r="Q386" i="10"/>
  <c r="Q387" i="10"/>
  <c r="Q388" i="10"/>
  <c r="Q389" i="10"/>
  <c r="Q390" i="10"/>
  <c r="Q391" i="10"/>
  <c r="Q392" i="10"/>
  <c r="Q393" i="10"/>
  <c r="Q394" i="10"/>
  <c r="Q395" i="10"/>
  <c r="Q396" i="10"/>
  <c r="Q397" i="10"/>
  <c r="Q398" i="10"/>
  <c r="Q399" i="10"/>
  <c r="Q400" i="10"/>
  <c r="Q401" i="10"/>
  <c r="Q402" i="10"/>
  <c r="Q403" i="10"/>
  <c r="Q404" i="10"/>
  <c r="Q405" i="10"/>
  <c r="Q406" i="10"/>
  <c r="Q407" i="10"/>
  <c r="Q408" i="10"/>
  <c r="Q409" i="10"/>
  <c r="Q410" i="10"/>
  <c r="Q411" i="10"/>
  <c r="Q412" i="10"/>
  <c r="Q413" i="10"/>
  <c r="Q414" i="10"/>
  <c r="Q415" i="10"/>
  <c r="Q416" i="10"/>
  <c r="Q417" i="10"/>
  <c r="Q418" i="10"/>
  <c r="Q419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5" i="10"/>
  <c r="Q436" i="10"/>
  <c r="Q437" i="10"/>
  <c r="Q438" i="10"/>
  <c r="Q439" i="10"/>
  <c r="Q440" i="10"/>
  <c r="Q441" i="10"/>
  <c r="Q442" i="10"/>
  <c r="Q443" i="10"/>
  <c r="Q444" i="10"/>
  <c r="Q445" i="10"/>
  <c r="Q446" i="10"/>
  <c r="Q447" i="10"/>
  <c r="Q448" i="10"/>
  <c r="Q449" i="10"/>
  <c r="Q450" i="10"/>
  <c r="Q451" i="10"/>
  <c r="Q452" i="10"/>
  <c r="Q453" i="10"/>
  <c r="Q454" i="10"/>
  <c r="Q455" i="10"/>
  <c r="Q456" i="10"/>
  <c r="Q457" i="10"/>
  <c r="Q458" i="10"/>
  <c r="Q459" i="10"/>
  <c r="Q460" i="10"/>
  <c r="Q461" i="10"/>
  <c r="Q462" i="10"/>
  <c r="Q463" i="10"/>
  <c r="Q464" i="10"/>
  <c r="Q465" i="10"/>
  <c r="Q466" i="10"/>
  <c r="Q467" i="10"/>
  <c r="Q468" i="10"/>
  <c r="Q469" i="10"/>
  <c r="Q470" i="10"/>
  <c r="Q471" i="10"/>
  <c r="Q472" i="10"/>
  <c r="Q473" i="10"/>
  <c r="Q474" i="10"/>
  <c r="Q475" i="10"/>
  <c r="Q476" i="10"/>
  <c r="Q477" i="10"/>
  <c r="Q478" i="10"/>
  <c r="Q479" i="10"/>
  <c r="Q480" i="10"/>
  <c r="Q481" i="10"/>
  <c r="Q482" i="10"/>
  <c r="Q483" i="10"/>
  <c r="Q484" i="10"/>
  <c r="Q485" i="10"/>
  <c r="Q486" i="10"/>
  <c r="Q487" i="10"/>
  <c r="Q488" i="10"/>
  <c r="Q489" i="10"/>
  <c r="Q490" i="10"/>
  <c r="Q491" i="10"/>
  <c r="Q492" i="10"/>
  <c r="Q493" i="10"/>
  <c r="Q494" i="10"/>
  <c r="Q495" i="10"/>
  <c r="Q496" i="10"/>
  <c r="Q497" i="10"/>
  <c r="Q498" i="10"/>
  <c r="Q499" i="10"/>
  <c r="Q500" i="10"/>
  <c r="Q501" i="10"/>
  <c r="Q502" i="10"/>
  <c r="Q503" i="10"/>
  <c r="Q504" i="10"/>
  <c r="Q505" i="10"/>
  <c r="Q506" i="10"/>
  <c r="Q507" i="10"/>
  <c r="Q508" i="10"/>
  <c r="Q509" i="10"/>
  <c r="Q510" i="10"/>
  <c r="Q511" i="10"/>
  <c r="Q512" i="10"/>
  <c r="Q513" i="10"/>
  <c r="Q514" i="10"/>
  <c r="Q515" i="10"/>
  <c r="Q516" i="10"/>
  <c r="Q517" i="10"/>
  <c r="Q518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Q655" i="10"/>
  <c r="Q656" i="10"/>
  <c r="Q657" i="10"/>
  <c r="Q658" i="10"/>
  <c r="Q659" i="10"/>
  <c r="Q660" i="10"/>
  <c r="Q661" i="10"/>
  <c r="Q662" i="10"/>
  <c r="Q663" i="10"/>
  <c r="Q664" i="10"/>
  <c r="Q665" i="10"/>
  <c r="Q666" i="10"/>
  <c r="Q667" i="10"/>
  <c r="Q668" i="10"/>
  <c r="Q669" i="10"/>
  <c r="Q670" i="10"/>
  <c r="Q671" i="10"/>
  <c r="Q672" i="10"/>
  <c r="Q673" i="10"/>
  <c r="Q674" i="10"/>
  <c r="Q675" i="10"/>
  <c r="Q676" i="10"/>
  <c r="Q677" i="10"/>
  <c r="Q678" i="10"/>
  <c r="Q679" i="10"/>
  <c r="Q680" i="10"/>
  <c r="Q681" i="10"/>
  <c r="Q682" i="10"/>
  <c r="Q683" i="10"/>
  <c r="Q684" i="10"/>
  <c r="Q685" i="10"/>
  <c r="Q686" i="10"/>
  <c r="Q687" i="10"/>
  <c r="Q688" i="10"/>
  <c r="Q689" i="10"/>
  <c r="Q690" i="10"/>
  <c r="Q691" i="10"/>
  <c r="Q692" i="10"/>
  <c r="Q693" i="10"/>
  <c r="Q694" i="10"/>
  <c r="Q695" i="10"/>
  <c r="Q696" i="10"/>
  <c r="Q697" i="10"/>
  <c r="Q698" i="10"/>
  <c r="Q699" i="10"/>
  <c r="Q700" i="10"/>
  <c r="Q701" i="10"/>
  <c r="Q702" i="10"/>
  <c r="Q703" i="10"/>
  <c r="Q704" i="10"/>
  <c r="Q705" i="10"/>
  <c r="Q706" i="10"/>
  <c r="Q707" i="10"/>
  <c r="Q708" i="10"/>
  <c r="Q709" i="10"/>
  <c r="Q710" i="10"/>
  <c r="Q711" i="10"/>
  <c r="Q712" i="10"/>
  <c r="Q713" i="10"/>
  <c r="Q714" i="10"/>
  <c r="Q715" i="10"/>
  <c r="Q716" i="10"/>
  <c r="Q717" i="10"/>
  <c r="Q718" i="10"/>
  <c r="Q719" i="10"/>
  <c r="Q720" i="10"/>
  <c r="Q721" i="10"/>
  <c r="Q722" i="10"/>
  <c r="Q723" i="10"/>
  <c r="Q724" i="10"/>
  <c r="Q725" i="10"/>
  <c r="Q726" i="10"/>
  <c r="Q727" i="10"/>
  <c r="Q728" i="10"/>
  <c r="Q729" i="10"/>
  <c r="Q730" i="10"/>
  <c r="Q731" i="10"/>
  <c r="Q732" i="10"/>
  <c r="Q733" i="10"/>
  <c r="Q734" i="10"/>
  <c r="Q735" i="10"/>
  <c r="Q736" i="10"/>
  <c r="Q737" i="10"/>
  <c r="Q738" i="10"/>
  <c r="Q739" i="10"/>
  <c r="Q740" i="10"/>
  <c r="Q741" i="10"/>
  <c r="Q742" i="10"/>
  <c r="Q743" i="10"/>
  <c r="Q744" i="10"/>
  <c r="Q745" i="10"/>
  <c r="Q746" i="10"/>
  <c r="Q747" i="10"/>
  <c r="Q748" i="10"/>
  <c r="Q749" i="10"/>
  <c r="Q750" i="10"/>
  <c r="Q751" i="10"/>
  <c r="Q752" i="10"/>
  <c r="Q753" i="10"/>
  <c r="Q754" i="10"/>
  <c r="Q755" i="10"/>
  <c r="Q756" i="10"/>
  <c r="Q757" i="10"/>
  <c r="Q758" i="10"/>
  <c r="Q759" i="10"/>
  <c r="Q760" i="10"/>
  <c r="Q761" i="10"/>
  <c r="Q762" i="10"/>
  <c r="Q763" i="10"/>
  <c r="Q764" i="10"/>
  <c r="Q765" i="10"/>
  <c r="Q766" i="10"/>
  <c r="Q767" i="10"/>
  <c r="Q768" i="10"/>
  <c r="Q769" i="10"/>
  <c r="Q770" i="10"/>
  <c r="Q771" i="10"/>
  <c r="Q772" i="10"/>
  <c r="Q773" i="10"/>
  <c r="Q774" i="10"/>
  <c r="Q775" i="10"/>
  <c r="Q776" i="10"/>
  <c r="Q777" i="10"/>
  <c r="Q778" i="10"/>
  <c r="Q779" i="10"/>
  <c r="Q780" i="10"/>
  <c r="Q781" i="10"/>
  <c r="Q782" i="10"/>
  <c r="Q783" i="10"/>
  <c r="Q784" i="10"/>
  <c r="Q785" i="10"/>
  <c r="Q786" i="10"/>
  <c r="Q787" i="10"/>
  <c r="Q788" i="10"/>
  <c r="Q789" i="10"/>
  <c r="Q790" i="10"/>
  <c r="Q791" i="10"/>
  <c r="Q792" i="10"/>
  <c r="Q793" i="10"/>
  <c r="Q794" i="10"/>
  <c r="Q795" i="10"/>
  <c r="Q796" i="10"/>
  <c r="Q797" i="10"/>
  <c r="Q798" i="10"/>
  <c r="Q799" i="10"/>
  <c r="Q800" i="10"/>
  <c r="Q801" i="10"/>
  <c r="Q802" i="10"/>
  <c r="Q803" i="10"/>
  <c r="Q804" i="10"/>
  <c r="Q805" i="10"/>
  <c r="Q806" i="10"/>
  <c r="Q807" i="10"/>
  <c r="Q808" i="10"/>
  <c r="Q809" i="10"/>
  <c r="Q810" i="10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Q945" i="10"/>
  <c r="Q946" i="10"/>
  <c r="Q947" i="10"/>
  <c r="Q948" i="10"/>
  <c r="Q949" i="10"/>
  <c r="Q950" i="10"/>
  <c r="Q951" i="10"/>
  <c r="Q952" i="10"/>
  <c r="Q953" i="10"/>
  <c r="Q954" i="10"/>
  <c r="Q955" i="10"/>
  <c r="Q956" i="10"/>
  <c r="Q957" i="10"/>
  <c r="Q958" i="10"/>
  <c r="Q959" i="10"/>
  <c r="Q960" i="10"/>
  <c r="Q961" i="10"/>
  <c r="Q962" i="10"/>
  <c r="Q963" i="10"/>
  <c r="Q964" i="10"/>
  <c r="Q965" i="10"/>
  <c r="Q966" i="10"/>
  <c r="Q967" i="10"/>
  <c r="Q968" i="10"/>
  <c r="Q969" i="10"/>
  <c r="Q970" i="10"/>
  <c r="Q971" i="10"/>
  <c r="Q972" i="10"/>
  <c r="Q973" i="10"/>
  <c r="Q974" i="10"/>
  <c r="Q975" i="10"/>
  <c r="Q976" i="10"/>
  <c r="Q977" i="10"/>
  <c r="Q978" i="10"/>
  <c r="Q979" i="10"/>
  <c r="Q980" i="10"/>
  <c r="Q981" i="10"/>
  <c r="Q982" i="10"/>
  <c r="Q983" i="10"/>
  <c r="Q984" i="10"/>
  <c r="Q985" i="10"/>
  <c r="Q986" i="10"/>
  <c r="Q987" i="10"/>
  <c r="Q988" i="10"/>
  <c r="Q989" i="10"/>
  <c r="Q990" i="10"/>
  <c r="Q991" i="10"/>
  <c r="Q992" i="10"/>
  <c r="Q993" i="10"/>
  <c r="Q994" i="10"/>
  <c r="Q995" i="10"/>
  <c r="Q996" i="10"/>
  <c r="Q997" i="10"/>
  <c r="Q998" i="10"/>
  <c r="Q999" i="10"/>
  <c r="Q1000" i="10"/>
  <c r="Q1001" i="10"/>
  <c r="Q1002" i="10"/>
  <c r="Q1003" i="10"/>
  <c r="Q1004" i="10"/>
  <c r="Q1005" i="10"/>
  <c r="Q1006" i="10"/>
  <c r="Q1007" i="10"/>
  <c r="Q1008" i="10"/>
  <c r="Q1009" i="10"/>
  <c r="Q1010" i="10"/>
  <c r="Q1011" i="10"/>
  <c r="Q1012" i="10"/>
  <c r="Q1013" i="10"/>
  <c r="Q1014" i="10"/>
  <c r="Q1015" i="10"/>
  <c r="Q1016" i="10"/>
  <c r="Q1017" i="10"/>
  <c r="Q1018" i="10"/>
  <c r="Q1019" i="10"/>
  <c r="Q1020" i="10"/>
  <c r="Q1021" i="10"/>
  <c r="Q1022" i="10"/>
  <c r="Q1023" i="10"/>
  <c r="Q1024" i="10"/>
  <c r="Q1025" i="10"/>
  <c r="Q1026" i="10"/>
  <c r="Q1027" i="10"/>
  <c r="Q1028" i="10"/>
  <c r="Q1029" i="10"/>
  <c r="Q1030" i="10"/>
  <c r="Q1031" i="10"/>
  <c r="Q1032" i="10"/>
  <c r="Q1033" i="10"/>
  <c r="Q1034" i="10"/>
  <c r="Q1035" i="10"/>
  <c r="Q1036" i="10"/>
  <c r="Q1037" i="10"/>
  <c r="Q1038" i="10"/>
  <c r="Q1039" i="10"/>
  <c r="Q1040" i="10"/>
  <c r="Q1041" i="10"/>
  <c r="Q1042" i="10"/>
  <c r="Q1043" i="10"/>
  <c r="Q1044" i="10"/>
  <c r="Q1045" i="10"/>
  <c r="Q1046" i="10"/>
  <c r="Q1047" i="10"/>
  <c r="Q1048" i="10"/>
  <c r="Q1049" i="10"/>
  <c r="Q1050" i="10"/>
  <c r="Q1051" i="10"/>
  <c r="Q1052" i="10"/>
  <c r="Q1053" i="10"/>
  <c r="Q1054" i="10"/>
  <c r="Q1055" i="10"/>
  <c r="Q1056" i="10"/>
  <c r="Q1057" i="10"/>
  <c r="Q1058" i="10"/>
  <c r="Q1059" i="10"/>
  <c r="Q1060" i="10"/>
  <c r="Q1061" i="10"/>
  <c r="Q1062" i="10"/>
  <c r="Q1063" i="10"/>
  <c r="Q1064" i="10"/>
  <c r="Q1065" i="10"/>
  <c r="Q1066" i="10"/>
  <c r="Q1067" i="10"/>
  <c r="Q1068" i="10"/>
  <c r="Q1069" i="10"/>
  <c r="Q1070" i="10"/>
  <c r="Q1071" i="10"/>
  <c r="Q1072" i="10"/>
  <c r="Q1073" i="10"/>
  <c r="Q1074" i="10"/>
  <c r="Q1075" i="10"/>
  <c r="Q1076" i="10"/>
  <c r="Q1077" i="10"/>
  <c r="Q1078" i="10"/>
  <c r="Q1079" i="10"/>
  <c r="Q1080" i="10"/>
  <c r="Q1081" i="10"/>
  <c r="Q1082" i="10"/>
  <c r="Q1083" i="10"/>
  <c r="Q1084" i="10"/>
  <c r="Q1085" i="10"/>
  <c r="Q1086" i="10"/>
  <c r="Q1087" i="10"/>
  <c r="Q1088" i="10"/>
  <c r="Q1089" i="10"/>
  <c r="Q1090" i="10"/>
  <c r="Q1091" i="10"/>
  <c r="Q1092" i="10"/>
  <c r="Q1093" i="10"/>
  <c r="Q1094" i="10"/>
  <c r="Q1095" i="10"/>
  <c r="Q1096" i="10"/>
  <c r="Q1097" i="10"/>
  <c r="Q1098" i="10"/>
  <c r="Q1099" i="10"/>
  <c r="Q1100" i="10"/>
  <c r="Q1101" i="10"/>
  <c r="Q1102" i="10"/>
  <c r="Q1103" i="10"/>
  <c r="Q1104" i="10"/>
  <c r="Q1105" i="10"/>
  <c r="Q1106" i="10"/>
  <c r="Q1107" i="10"/>
  <c r="Q1108" i="10"/>
  <c r="Q1109" i="10"/>
  <c r="Q1110" i="10"/>
  <c r="Q1111" i="10"/>
  <c r="Q1112" i="10"/>
  <c r="Q1113" i="10"/>
  <c r="Q1114" i="10"/>
  <c r="Q1115" i="10"/>
  <c r="Q1116" i="10"/>
  <c r="Q1117" i="10"/>
  <c r="Q1118" i="10"/>
  <c r="Q1119" i="10"/>
  <c r="Q1120" i="10"/>
  <c r="Q1121" i="10"/>
  <c r="Q1122" i="10"/>
  <c r="Q1123" i="10"/>
  <c r="Q1124" i="10"/>
  <c r="Q1125" i="10"/>
  <c r="Q1126" i="10"/>
  <c r="Q1127" i="10"/>
  <c r="Q1128" i="10"/>
  <c r="Q1129" i="10"/>
  <c r="Q1130" i="10"/>
  <c r="Q1131" i="10"/>
  <c r="Q1132" i="10"/>
  <c r="Q1133" i="10"/>
  <c r="Q1134" i="10"/>
  <c r="Q1135" i="10"/>
  <c r="Q1136" i="10"/>
  <c r="Q1137" i="10"/>
  <c r="Q1138" i="10"/>
  <c r="Q1139" i="10"/>
  <c r="Q1140" i="10"/>
  <c r="Q1141" i="10"/>
  <c r="Q1142" i="10"/>
  <c r="Q1143" i="10"/>
  <c r="Q1144" i="10"/>
  <c r="Q1145" i="10"/>
  <c r="Q1146" i="10"/>
  <c r="Q1147" i="10"/>
  <c r="Q1148" i="10"/>
  <c r="Q1149" i="10"/>
  <c r="Q1150" i="10"/>
  <c r="Q1151" i="10"/>
  <c r="Q1152" i="10"/>
  <c r="Q1153" i="10"/>
  <c r="Q1154" i="10"/>
  <c r="Q1155" i="10"/>
  <c r="Q1156" i="10"/>
  <c r="Q1157" i="10"/>
  <c r="Q1158" i="10"/>
  <c r="Q1159" i="10"/>
  <c r="Q1160" i="10"/>
  <c r="Q1161" i="10"/>
  <c r="Q1162" i="10"/>
  <c r="Q1163" i="10"/>
  <c r="Q1164" i="10"/>
  <c r="Q1165" i="10"/>
  <c r="Q1166" i="10"/>
  <c r="Q1167" i="10"/>
  <c r="Q1168" i="10"/>
  <c r="Q1169" i="10"/>
  <c r="Q1170" i="10"/>
  <c r="Q1171" i="10"/>
  <c r="Q1172" i="10"/>
  <c r="Q1173" i="10"/>
  <c r="Q1174" i="10"/>
  <c r="Q1175" i="10"/>
  <c r="Q1176" i="10"/>
  <c r="Q1177" i="10"/>
  <c r="Q1178" i="10"/>
  <c r="Q1179" i="10"/>
  <c r="Q1180" i="10"/>
  <c r="Q1181" i="10"/>
  <c r="Q1182" i="10"/>
  <c r="Q1183" i="10"/>
  <c r="Q1184" i="10"/>
  <c r="Q1185" i="10"/>
  <c r="Q1186" i="10"/>
  <c r="Q1187" i="10"/>
  <c r="Q1188" i="10"/>
  <c r="Q1189" i="10"/>
  <c r="Q1190" i="10"/>
  <c r="Q1191" i="10"/>
  <c r="Q1192" i="10"/>
  <c r="Q1193" i="10"/>
  <c r="Q1194" i="10"/>
  <c r="Q1195" i="10"/>
  <c r="Q1196" i="10"/>
  <c r="Q1197" i="10"/>
  <c r="Q1198" i="10"/>
  <c r="Q1199" i="10"/>
  <c r="Q1200" i="10"/>
  <c r="Q1201" i="10"/>
  <c r="Q1202" i="10"/>
  <c r="Q1203" i="10"/>
  <c r="Q1204" i="10"/>
  <c r="Q1205" i="10"/>
  <c r="Q1206" i="10"/>
  <c r="Q1207" i="10"/>
  <c r="Q1208" i="10"/>
  <c r="Q1209" i="10"/>
  <c r="Q1210" i="10"/>
  <c r="Q1211" i="10"/>
  <c r="Q1212" i="10"/>
  <c r="Q1213" i="10"/>
  <c r="Q1214" i="10"/>
  <c r="Q1215" i="10"/>
  <c r="Q1216" i="10"/>
  <c r="Q1217" i="10"/>
  <c r="Q1218" i="10"/>
  <c r="Q1219" i="10"/>
  <c r="Q1220" i="10"/>
  <c r="Q1221" i="10"/>
  <c r="Q1222" i="10"/>
  <c r="Q1223" i="10"/>
  <c r="Q1224" i="10"/>
  <c r="Q1225" i="10"/>
  <c r="Q1226" i="10"/>
  <c r="Q1227" i="10"/>
  <c r="Q1228" i="10"/>
  <c r="Q1229" i="10"/>
  <c r="Q1230" i="10"/>
  <c r="Q1231" i="10"/>
  <c r="Q1232" i="10"/>
  <c r="Q1233" i="10"/>
  <c r="Q1234" i="10"/>
  <c r="Q1235" i="10"/>
  <c r="Q1236" i="10"/>
  <c r="Q1237" i="10"/>
  <c r="Q1238" i="10"/>
  <c r="Q1239" i="10"/>
  <c r="Q1240" i="10"/>
  <c r="Q1241" i="10"/>
  <c r="Q1242" i="10"/>
  <c r="Q1243" i="10"/>
  <c r="Q1244" i="10"/>
  <c r="Q1245" i="10"/>
  <c r="Q1246" i="10"/>
  <c r="Q1247" i="10"/>
  <c r="Q1248" i="10"/>
  <c r="Q1249" i="10"/>
  <c r="Q1250" i="10"/>
  <c r="Q1251" i="10"/>
  <c r="Q1252" i="10"/>
  <c r="Q1253" i="10"/>
  <c r="Q1254" i="10"/>
  <c r="Q1255" i="10"/>
  <c r="Q1256" i="10"/>
  <c r="Q1257" i="10"/>
  <c r="Q1258" i="10"/>
  <c r="Q1259" i="10"/>
  <c r="Q1260" i="10"/>
  <c r="Q1261" i="10"/>
  <c r="Q1262" i="10"/>
  <c r="Q1263" i="10"/>
  <c r="Q1264" i="10"/>
  <c r="Q1265" i="10"/>
  <c r="Q1266" i="10"/>
  <c r="Q1267" i="10"/>
  <c r="Q1268" i="10"/>
  <c r="Q1269" i="10"/>
  <c r="Q1270" i="10"/>
  <c r="Q1271" i="10"/>
  <c r="Q1272" i="10"/>
  <c r="Q1273" i="10"/>
  <c r="Q1274" i="10"/>
  <c r="Q1275" i="10"/>
  <c r="Q1276" i="10"/>
  <c r="Q1277" i="10"/>
  <c r="Q1278" i="10"/>
  <c r="Q1279" i="10"/>
  <c r="Q1280" i="10"/>
  <c r="Q1281" i="10"/>
  <c r="Q1282" i="10"/>
  <c r="Q1283" i="10"/>
  <c r="Q1284" i="10"/>
  <c r="Q1285" i="10"/>
  <c r="Q1286" i="10"/>
  <c r="Q1287" i="10"/>
  <c r="Q1288" i="10"/>
  <c r="Q1289" i="10"/>
  <c r="Q1290" i="10"/>
  <c r="Q1291" i="10"/>
  <c r="Q1292" i="10"/>
  <c r="Q1293" i="10"/>
  <c r="Q1294" i="10"/>
  <c r="Q1295" i="10"/>
  <c r="Q1296" i="10"/>
  <c r="Q1297" i="10"/>
  <c r="Q1298" i="10"/>
  <c r="Q1299" i="10"/>
  <c r="Q1300" i="10"/>
  <c r="Q1301" i="10"/>
  <c r="Q1302" i="10"/>
  <c r="Q1303" i="10"/>
  <c r="Q1304" i="10"/>
  <c r="Q1305" i="10"/>
  <c r="Q1306" i="10"/>
  <c r="Q1307" i="10"/>
  <c r="Q1308" i="10"/>
  <c r="Q1309" i="10"/>
  <c r="Q1310" i="10"/>
  <c r="Q1311" i="10"/>
  <c r="Q1312" i="10"/>
  <c r="Q1313" i="10"/>
  <c r="Q1314" i="10"/>
  <c r="Q1315" i="10"/>
  <c r="Q1316" i="10"/>
  <c r="Q1317" i="10"/>
  <c r="Q1318" i="10"/>
  <c r="Q1319" i="10"/>
  <c r="Q1320" i="10"/>
  <c r="Q1321" i="10"/>
  <c r="Q1322" i="10"/>
  <c r="Q1323" i="10"/>
  <c r="Q1324" i="10"/>
  <c r="Q1325" i="10"/>
  <c r="Q1326" i="10"/>
  <c r="Q1327" i="10"/>
  <c r="Q1328" i="10"/>
  <c r="Q1329" i="10"/>
  <c r="Q1330" i="10"/>
  <c r="Q1331" i="10"/>
  <c r="Q1332" i="10"/>
  <c r="Q1333" i="10"/>
  <c r="Q1334" i="10"/>
  <c r="Q1335" i="10"/>
  <c r="Q1336" i="10"/>
  <c r="Q1337" i="10"/>
  <c r="Q1338" i="10"/>
  <c r="Q1339" i="10"/>
  <c r="Q1340" i="10"/>
  <c r="Q1341" i="10"/>
  <c r="Q1342" i="10"/>
  <c r="Q1343" i="10"/>
  <c r="Q1344" i="10"/>
  <c r="Q1345" i="10"/>
  <c r="Q1346" i="10"/>
  <c r="Q1347" i="10"/>
  <c r="Q1348" i="10"/>
  <c r="Q1349" i="10"/>
  <c r="Q1350" i="10"/>
  <c r="Q1351" i="10"/>
  <c r="Q1352" i="10"/>
  <c r="Q1353" i="10"/>
  <c r="Q1354" i="10"/>
  <c r="Q1355" i="10"/>
  <c r="Q1356" i="10"/>
  <c r="Q1357" i="10"/>
  <c r="Q1358" i="10"/>
  <c r="Q1359" i="10"/>
  <c r="Q1360" i="10"/>
  <c r="Q1361" i="10"/>
  <c r="Q1362" i="10"/>
  <c r="Q1363" i="10"/>
  <c r="Q1364" i="10"/>
  <c r="Q1365" i="10"/>
  <c r="Q1366" i="10"/>
  <c r="Q1367" i="10"/>
  <c r="Q1368" i="10"/>
  <c r="Q1369" i="10"/>
  <c r="Q1370" i="10"/>
  <c r="Q1371" i="10"/>
  <c r="Q1372" i="10"/>
  <c r="Q1373" i="10"/>
  <c r="Q1374" i="10"/>
  <c r="Q1375" i="10"/>
  <c r="Q1376" i="10"/>
  <c r="Q1377" i="10"/>
  <c r="Q1378" i="10"/>
  <c r="Q1379" i="10"/>
  <c r="Q1380" i="10"/>
  <c r="Q1381" i="10"/>
  <c r="Q1382" i="10"/>
  <c r="Q1383" i="10"/>
  <c r="Q1384" i="10"/>
  <c r="Q1385" i="10"/>
  <c r="Q1386" i="10"/>
  <c r="Q1387" i="10"/>
  <c r="Q1388" i="10"/>
  <c r="Q1389" i="10"/>
  <c r="Q1390" i="10"/>
  <c r="Q1391" i="10"/>
  <c r="Q1392" i="10"/>
  <c r="Q1393" i="10"/>
  <c r="Q1394" i="10"/>
  <c r="Q1395" i="10"/>
  <c r="Q1396" i="10"/>
  <c r="Q1397" i="10"/>
  <c r="Q1398" i="10"/>
  <c r="Q1399" i="10"/>
  <c r="Q1400" i="10"/>
  <c r="Q1401" i="10"/>
  <c r="Q1402" i="10"/>
  <c r="Q1403" i="10"/>
  <c r="Q1404" i="10"/>
  <c r="Q1405" i="10"/>
  <c r="Q1406" i="10"/>
  <c r="Q1407" i="10"/>
  <c r="Q1408" i="10"/>
  <c r="Q1409" i="10"/>
  <c r="Q1410" i="10"/>
  <c r="Q1411" i="10"/>
  <c r="Q1412" i="10"/>
  <c r="Q1413" i="10"/>
  <c r="Q1414" i="10"/>
  <c r="Q1415" i="10"/>
  <c r="Q1416" i="10"/>
  <c r="Q1417" i="10"/>
  <c r="Q1418" i="10"/>
  <c r="Q1419" i="10"/>
  <c r="Q1420" i="10"/>
  <c r="Q1421" i="10"/>
  <c r="Q1422" i="10"/>
  <c r="Q1423" i="10"/>
  <c r="Q1424" i="10"/>
  <c r="Q1425" i="10"/>
  <c r="Q1426" i="10"/>
  <c r="Q1427" i="10"/>
  <c r="Q1428" i="10"/>
  <c r="Q1429" i="10"/>
  <c r="Q1430" i="10"/>
  <c r="Q1431" i="10"/>
  <c r="Q1432" i="10"/>
  <c r="Q1433" i="10"/>
  <c r="Q1434" i="10"/>
  <c r="Q1435" i="10"/>
  <c r="Q1436" i="10"/>
  <c r="Q1437" i="10"/>
  <c r="Q1438" i="10"/>
  <c r="Q1439" i="10"/>
  <c r="Q1440" i="10"/>
  <c r="Q1441" i="10"/>
  <c r="Q1442" i="10"/>
  <c r="Q1443" i="10"/>
  <c r="Q1444" i="10"/>
  <c r="Q1445" i="10"/>
  <c r="Q1446" i="10"/>
  <c r="Q1447" i="10"/>
  <c r="Q1448" i="10"/>
  <c r="Q1449" i="10"/>
  <c r="Q1450" i="10"/>
  <c r="Q1451" i="10"/>
  <c r="Q1452" i="10"/>
  <c r="Q1453" i="10"/>
  <c r="Q1454" i="10"/>
  <c r="Q1455" i="10"/>
  <c r="Q1456" i="10"/>
  <c r="Q1457" i="10"/>
  <c r="Q1458" i="10"/>
  <c r="Q1459" i="10"/>
  <c r="Q1460" i="10"/>
  <c r="Q1461" i="10"/>
  <c r="Q1462" i="10"/>
  <c r="Q1463" i="10"/>
  <c r="Q1464" i="10"/>
  <c r="Q1465" i="10"/>
  <c r="Q1466" i="10"/>
  <c r="Q1467" i="10"/>
  <c r="Q1468" i="10"/>
  <c r="Q1469" i="10"/>
  <c r="Q1470" i="10"/>
  <c r="Q1471" i="10"/>
  <c r="Q1472" i="10"/>
  <c r="Q1473" i="10"/>
  <c r="Q1474" i="10"/>
  <c r="Q1475" i="10"/>
  <c r="Q1476" i="10"/>
  <c r="Q1477" i="10"/>
  <c r="Q1478" i="10"/>
  <c r="Q1479" i="10"/>
  <c r="Q1480" i="10"/>
  <c r="Q1481" i="10"/>
  <c r="Q1482" i="10"/>
  <c r="Q1483" i="10"/>
  <c r="Q1484" i="10"/>
  <c r="Q1485" i="10"/>
  <c r="Q1486" i="10"/>
  <c r="Q1487" i="10"/>
  <c r="Q1488" i="10"/>
  <c r="Q1489" i="10"/>
  <c r="Q1490" i="10"/>
  <c r="Q1491" i="10"/>
  <c r="Q1492" i="10"/>
  <c r="Q1493" i="10"/>
  <c r="Q1494" i="10"/>
  <c r="Q1495" i="10"/>
  <c r="Q1496" i="10"/>
  <c r="Q1497" i="10"/>
  <c r="Q1498" i="10"/>
  <c r="Q1499" i="10"/>
  <c r="Q1500" i="10"/>
  <c r="Q1501" i="10"/>
  <c r="Q1502" i="10"/>
  <c r="Q1503" i="10"/>
  <c r="Q1504" i="10"/>
  <c r="Q1505" i="10"/>
  <c r="Q1506" i="10"/>
  <c r="Q1507" i="10"/>
  <c r="Q1508" i="10"/>
  <c r="Q1509" i="10"/>
  <c r="Q1510" i="10"/>
  <c r="Q1511" i="10"/>
  <c r="Q1512" i="10"/>
  <c r="Q1513" i="10"/>
  <c r="Q1514" i="10"/>
  <c r="Q1515" i="10"/>
  <c r="Q1516" i="10"/>
  <c r="Q1517" i="10"/>
  <c r="Q1518" i="10"/>
  <c r="Q1519" i="10"/>
  <c r="Q1520" i="10"/>
  <c r="Q1521" i="10"/>
  <c r="Q1522" i="10"/>
  <c r="Q1523" i="10"/>
  <c r="Q1524" i="10"/>
  <c r="Q1525" i="10"/>
  <c r="Q1526" i="10"/>
  <c r="Q1527" i="10"/>
  <c r="Q1528" i="10"/>
  <c r="Q1529" i="10"/>
  <c r="Q1530" i="10"/>
  <c r="Q1531" i="10"/>
  <c r="Q1532" i="10"/>
  <c r="Q1533" i="10"/>
  <c r="Q1534" i="10"/>
  <c r="Q1535" i="10"/>
  <c r="Q1536" i="10"/>
  <c r="Q1537" i="10"/>
  <c r="Q1538" i="10"/>
  <c r="Q1539" i="10"/>
  <c r="Q1540" i="10"/>
  <c r="Q1541" i="10"/>
  <c r="Q1542" i="10"/>
  <c r="Q1543" i="10"/>
  <c r="Q1544" i="10"/>
  <c r="Q1545" i="10"/>
  <c r="Q1546" i="10"/>
  <c r="Q1547" i="10"/>
  <c r="Q1548" i="10"/>
  <c r="Q1549" i="10"/>
  <c r="Q1550" i="10"/>
  <c r="Q1551" i="10"/>
  <c r="Q1552" i="10"/>
  <c r="Q1553" i="10"/>
  <c r="Q1554" i="10"/>
  <c r="Q1555" i="10"/>
  <c r="Q1556" i="10"/>
  <c r="Q1557" i="10"/>
  <c r="Q1558" i="10"/>
  <c r="Q1559" i="10"/>
  <c r="Q1560" i="10"/>
  <c r="Q1561" i="10"/>
  <c r="Q1562" i="10"/>
  <c r="Q1563" i="10"/>
  <c r="Q1564" i="10"/>
  <c r="Q1565" i="10"/>
  <c r="Q1566" i="10"/>
  <c r="Q1567" i="10"/>
  <c r="Q1568" i="10"/>
  <c r="Q1569" i="10"/>
  <c r="Q1570" i="10"/>
  <c r="Q1571" i="10"/>
  <c r="Q1572" i="10"/>
  <c r="Q1573" i="10"/>
  <c r="Q1574" i="10"/>
  <c r="Q1575" i="10"/>
  <c r="Q1576" i="10"/>
  <c r="Q1577" i="10"/>
  <c r="Q1578" i="10"/>
  <c r="Q1579" i="10"/>
  <c r="Q1580" i="10"/>
  <c r="Q1581" i="10"/>
  <c r="Q1582" i="10"/>
  <c r="Q1583" i="10"/>
  <c r="Q1584" i="10"/>
  <c r="Q1585" i="10"/>
  <c r="Q1586" i="10"/>
  <c r="Q1587" i="10"/>
  <c r="Q1588" i="10"/>
  <c r="Q1589" i="10"/>
  <c r="Q1590" i="10"/>
  <c r="Q1591" i="10"/>
  <c r="Q1592" i="10"/>
  <c r="Q1593" i="10"/>
  <c r="Q1594" i="10"/>
  <c r="Q1595" i="10"/>
  <c r="Q1596" i="10"/>
  <c r="Q1597" i="10"/>
  <c r="Q1598" i="10"/>
  <c r="Q1599" i="10"/>
  <c r="Q1600" i="10"/>
  <c r="Q1601" i="10"/>
  <c r="Q1602" i="10"/>
  <c r="Q1603" i="10"/>
  <c r="Q1604" i="10"/>
  <c r="Q1605" i="10"/>
  <c r="Q1606" i="10"/>
  <c r="Q1607" i="10"/>
  <c r="Q1608" i="10"/>
  <c r="Q1609" i="10"/>
  <c r="Q1610" i="10"/>
  <c r="Q1611" i="10"/>
  <c r="Q1612" i="10"/>
  <c r="Q1613" i="10"/>
  <c r="Q1614" i="10"/>
  <c r="Q1615" i="10"/>
  <c r="Q1616" i="10"/>
  <c r="Q1617" i="10"/>
  <c r="Q1618" i="10"/>
  <c r="Q1619" i="10"/>
  <c r="Q1620" i="10"/>
  <c r="Q1621" i="10"/>
  <c r="Q1622" i="10"/>
  <c r="Q1623" i="10"/>
  <c r="Q1624" i="10"/>
  <c r="Q1625" i="10"/>
  <c r="Q1626" i="10"/>
  <c r="Q1627" i="10"/>
  <c r="Q1628" i="10"/>
  <c r="Q1629" i="10"/>
  <c r="Q1630" i="10"/>
  <c r="Q1631" i="10"/>
  <c r="Q1632" i="10"/>
  <c r="Q1633" i="10"/>
  <c r="Q1634" i="10"/>
  <c r="Q1635" i="10"/>
  <c r="Q1636" i="10"/>
  <c r="Q1637" i="10"/>
  <c r="P3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P886" i="10"/>
  <c r="P887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945" i="10"/>
  <c r="P946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1" i="10"/>
  <c r="P972" i="10"/>
  <c r="P973" i="10"/>
  <c r="P974" i="10"/>
  <c r="P975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3" i="10"/>
  <c r="P994" i="10"/>
  <c r="P995" i="10"/>
  <c r="P996" i="10"/>
  <c r="P997" i="10"/>
  <c r="P998" i="10"/>
  <c r="P999" i="10"/>
  <c r="P1000" i="10"/>
  <c r="P1001" i="10"/>
  <c r="P1002" i="10"/>
  <c r="P1003" i="10"/>
  <c r="P1004" i="10"/>
  <c r="P1005" i="10"/>
  <c r="P1006" i="10"/>
  <c r="P1007" i="10"/>
  <c r="P1008" i="10"/>
  <c r="P1009" i="10"/>
  <c r="P1010" i="10"/>
  <c r="P1011" i="10"/>
  <c r="P1012" i="10"/>
  <c r="P1013" i="10"/>
  <c r="P1014" i="10"/>
  <c r="P1015" i="10"/>
  <c r="P1016" i="10"/>
  <c r="P1017" i="10"/>
  <c r="P1018" i="10"/>
  <c r="P1019" i="10"/>
  <c r="P1020" i="10"/>
  <c r="P1021" i="10"/>
  <c r="P1022" i="10"/>
  <c r="P1023" i="10"/>
  <c r="P1024" i="10"/>
  <c r="P1025" i="10"/>
  <c r="P1026" i="10"/>
  <c r="P1027" i="10"/>
  <c r="P1028" i="10"/>
  <c r="P1029" i="10"/>
  <c r="P1030" i="10"/>
  <c r="P1031" i="10"/>
  <c r="P1032" i="10"/>
  <c r="P1033" i="10"/>
  <c r="P1034" i="10"/>
  <c r="P1035" i="10"/>
  <c r="P1036" i="10"/>
  <c r="P1037" i="10"/>
  <c r="P1038" i="10"/>
  <c r="P1039" i="10"/>
  <c r="P1040" i="10"/>
  <c r="P1041" i="10"/>
  <c r="P1042" i="10"/>
  <c r="P1043" i="10"/>
  <c r="P1044" i="10"/>
  <c r="P1045" i="10"/>
  <c r="P1046" i="10"/>
  <c r="P1047" i="10"/>
  <c r="P1048" i="10"/>
  <c r="P1049" i="10"/>
  <c r="P1050" i="10"/>
  <c r="P1051" i="10"/>
  <c r="P1052" i="10"/>
  <c r="P1053" i="10"/>
  <c r="P1054" i="10"/>
  <c r="P1055" i="10"/>
  <c r="P1056" i="10"/>
  <c r="P1057" i="10"/>
  <c r="P1058" i="10"/>
  <c r="P1059" i="10"/>
  <c r="P1060" i="10"/>
  <c r="P1061" i="10"/>
  <c r="P1062" i="10"/>
  <c r="P1063" i="10"/>
  <c r="P1064" i="10"/>
  <c r="P1065" i="10"/>
  <c r="P1066" i="10"/>
  <c r="P1067" i="10"/>
  <c r="P1068" i="10"/>
  <c r="P1069" i="10"/>
  <c r="P1070" i="10"/>
  <c r="P1071" i="10"/>
  <c r="P1072" i="10"/>
  <c r="P1073" i="10"/>
  <c r="P1074" i="10"/>
  <c r="P1075" i="10"/>
  <c r="P1076" i="10"/>
  <c r="P1077" i="10"/>
  <c r="P1078" i="10"/>
  <c r="P1079" i="10"/>
  <c r="P1080" i="10"/>
  <c r="P1081" i="10"/>
  <c r="P1082" i="10"/>
  <c r="P1083" i="10"/>
  <c r="P1084" i="10"/>
  <c r="P1085" i="10"/>
  <c r="P1086" i="10"/>
  <c r="P1087" i="10"/>
  <c r="P1088" i="10"/>
  <c r="P1089" i="10"/>
  <c r="P1090" i="10"/>
  <c r="P1091" i="10"/>
  <c r="P1092" i="10"/>
  <c r="P1093" i="10"/>
  <c r="P1094" i="10"/>
  <c r="P1095" i="10"/>
  <c r="P1096" i="10"/>
  <c r="P1097" i="10"/>
  <c r="P1098" i="10"/>
  <c r="P1099" i="10"/>
  <c r="P1100" i="10"/>
  <c r="P1101" i="10"/>
  <c r="P1102" i="10"/>
  <c r="P1103" i="10"/>
  <c r="P1104" i="10"/>
  <c r="P1105" i="10"/>
  <c r="P1106" i="10"/>
  <c r="P1107" i="10"/>
  <c r="P1108" i="10"/>
  <c r="P1109" i="10"/>
  <c r="P1110" i="10"/>
  <c r="P1111" i="10"/>
  <c r="P1112" i="10"/>
  <c r="P1113" i="10"/>
  <c r="P1114" i="10"/>
  <c r="P1115" i="10"/>
  <c r="P1116" i="10"/>
  <c r="P1117" i="10"/>
  <c r="P1118" i="10"/>
  <c r="P1119" i="10"/>
  <c r="P1120" i="10"/>
  <c r="P1121" i="10"/>
  <c r="P1122" i="10"/>
  <c r="P1123" i="10"/>
  <c r="P1124" i="10"/>
  <c r="P1125" i="10"/>
  <c r="P1126" i="10"/>
  <c r="P1127" i="10"/>
  <c r="P1128" i="10"/>
  <c r="P1129" i="10"/>
  <c r="P1130" i="10"/>
  <c r="P1131" i="10"/>
  <c r="P1132" i="10"/>
  <c r="P1133" i="10"/>
  <c r="P1134" i="10"/>
  <c r="P1135" i="10"/>
  <c r="P1136" i="10"/>
  <c r="P1137" i="10"/>
  <c r="P1138" i="10"/>
  <c r="P1139" i="10"/>
  <c r="P1140" i="10"/>
  <c r="P1141" i="10"/>
  <c r="P1142" i="10"/>
  <c r="P1143" i="10"/>
  <c r="P1144" i="10"/>
  <c r="P1145" i="10"/>
  <c r="P1146" i="10"/>
  <c r="P1147" i="10"/>
  <c r="P1148" i="10"/>
  <c r="P1149" i="10"/>
  <c r="P1150" i="10"/>
  <c r="P1151" i="10"/>
  <c r="P1152" i="10"/>
  <c r="P1153" i="10"/>
  <c r="P1154" i="10"/>
  <c r="P1155" i="10"/>
  <c r="P1156" i="10"/>
  <c r="P1157" i="10"/>
  <c r="P1158" i="10"/>
  <c r="P1159" i="10"/>
  <c r="P1160" i="10"/>
  <c r="P1161" i="10"/>
  <c r="P1162" i="10"/>
  <c r="P1163" i="10"/>
  <c r="P1164" i="10"/>
  <c r="P1165" i="10"/>
  <c r="P1166" i="10"/>
  <c r="P1167" i="10"/>
  <c r="P1168" i="10"/>
  <c r="P1169" i="10"/>
  <c r="P1170" i="10"/>
  <c r="P1171" i="10"/>
  <c r="P1172" i="10"/>
  <c r="P1173" i="10"/>
  <c r="P1174" i="10"/>
  <c r="P1175" i="10"/>
  <c r="P1176" i="10"/>
  <c r="P1177" i="10"/>
  <c r="P1178" i="10"/>
  <c r="P1179" i="10"/>
  <c r="P1180" i="10"/>
  <c r="P1181" i="10"/>
  <c r="P1182" i="10"/>
  <c r="P1183" i="10"/>
  <c r="P1184" i="10"/>
  <c r="P1185" i="10"/>
  <c r="P1186" i="10"/>
  <c r="P1187" i="10"/>
  <c r="P1188" i="10"/>
  <c r="P1189" i="10"/>
  <c r="P1190" i="10"/>
  <c r="P1191" i="10"/>
  <c r="P1192" i="10"/>
  <c r="P1193" i="10"/>
  <c r="P1194" i="10"/>
  <c r="P1195" i="10"/>
  <c r="P1196" i="10"/>
  <c r="P1197" i="10"/>
  <c r="P1198" i="10"/>
  <c r="P1199" i="10"/>
  <c r="P1200" i="10"/>
  <c r="P1201" i="10"/>
  <c r="P1202" i="10"/>
  <c r="P1203" i="10"/>
  <c r="P1204" i="10"/>
  <c r="P1205" i="10"/>
  <c r="P1206" i="10"/>
  <c r="P1207" i="10"/>
  <c r="P1208" i="10"/>
  <c r="P1209" i="10"/>
  <c r="P1210" i="10"/>
  <c r="P1211" i="10"/>
  <c r="P1212" i="10"/>
  <c r="P1213" i="10"/>
  <c r="P1214" i="10"/>
  <c r="P1215" i="10"/>
  <c r="P1216" i="10"/>
  <c r="P1217" i="10"/>
  <c r="P1218" i="10"/>
  <c r="P1219" i="10"/>
  <c r="P1220" i="10"/>
  <c r="P1221" i="10"/>
  <c r="P1222" i="10"/>
  <c r="P1223" i="10"/>
  <c r="P1224" i="10"/>
  <c r="P1225" i="10"/>
  <c r="P1226" i="10"/>
  <c r="P1227" i="10"/>
  <c r="P1228" i="10"/>
  <c r="P1229" i="10"/>
  <c r="P1230" i="10"/>
  <c r="P1231" i="10"/>
  <c r="P1232" i="10"/>
  <c r="P1233" i="10"/>
  <c r="P1234" i="10"/>
  <c r="P1235" i="10"/>
  <c r="P1236" i="10"/>
  <c r="P1237" i="10"/>
  <c r="P1238" i="10"/>
  <c r="P1239" i="10"/>
  <c r="P1240" i="10"/>
  <c r="P1241" i="10"/>
  <c r="P1242" i="10"/>
  <c r="P1243" i="10"/>
  <c r="P1244" i="10"/>
  <c r="P1245" i="10"/>
  <c r="P1246" i="10"/>
  <c r="P1247" i="10"/>
  <c r="P1248" i="10"/>
  <c r="P1249" i="10"/>
  <c r="P1250" i="10"/>
  <c r="P1251" i="10"/>
  <c r="P1252" i="10"/>
  <c r="P1253" i="10"/>
  <c r="P1254" i="10"/>
  <c r="P1255" i="10"/>
  <c r="P1256" i="10"/>
  <c r="P1257" i="10"/>
  <c r="P1258" i="10"/>
  <c r="P1259" i="10"/>
  <c r="P1260" i="10"/>
  <c r="P1261" i="10"/>
  <c r="P1262" i="10"/>
  <c r="P1263" i="10"/>
  <c r="P1264" i="10"/>
  <c r="P1265" i="10"/>
  <c r="P1266" i="10"/>
  <c r="P1267" i="10"/>
  <c r="P1268" i="10"/>
  <c r="P1269" i="10"/>
  <c r="P1270" i="10"/>
  <c r="P1271" i="10"/>
  <c r="P1272" i="10"/>
  <c r="P1273" i="10"/>
  <c r="P1274" i="10"/>
  <c r="P1275" i="10"/>
  <c r="P1276" i="10"/>
  <c r="P1277" i="10"/>
  <c r="P1278" i="10"/>
  <c r="P1279" i="10"/>
  <c r="P1280" i="10"/>
  <c r="P1281" i="10"/>
  <c r="P1282" i="10"/>
  <c r="P1283" i="10"/>
  <c r="P1284" i="10"/>
  <c r="P1285" i="10"/>
  <c r="P1286" i="10"/>
  <c r="P1287" i="10"/>
  <c r="P1288" i="10"/>
  <c r="P1289" i="10"/>
  <c r="P1290" i="10"/>
  <c r="P1291" i="10"/>
  <c r="P1292" i="10"/>
  <c r="P1293" i="10"/>
  <c r="P1294" i="10"/>
  <c r="P1295" i="10"/>
  <c r="P1296" i="10"/>
  <c r="P1297" i="10"/>
  <c r="P1298" i="10"/>
  <c r="P1299" i="10"/>
  <c r="P1300" i="10"/>
  <c r="P1301" i="10"/>
  <c r="P1302" i="10"/>
  <c r="P1303" i="10"/>
  <c r="P1304" i="10"/>
  <c r="P1305" i="10"/>
  <c r="P1306" i="10"/>
  <c r="P1307" i="10"/>
  <c r="P1308" i="10"/>
  <c r="P1309" i="10"/>
  <c r="P1310" i="10"/>
  <c r="P1311" i="10"/>
  <c r="P1312" i="10"/>
  <c r="P1313" i="10"/>
  <c r="P1314" i="10"/>
  <c r="P1315" i="10"/>
  <c r="P1316" i="10"/>
  <c r="P1317" i="10"/>
  <c r="P1318" i="10"/>
  <c r="P1319" i="10"/>
  <c r="P1320" i="10"/>
  <c r="P1321" i="10"/>
  <c r="P1322" i="10"/>
  <c r="P1323" i="10"/>
  <c r="P1324" i="10"/>
  <c r="P1325" i="10"/>
  <c r="P1326" i="10"/>
  <c r="P1327" i="10"/>
  <c r="P1328" i="10"/>
  <c r="P1329" i="10"/>
  <c r="P1330" i="10"/>
  <c r="P1331" i="10"/>
  <c r="P1332" i="10"/>
  <c r="P1333" i="10"/>
  <c r="P1334" i="10"/>
  <c r="P1335" i="10"/>
  <c r="P1336" i="10"/>
  <c r="P1337" i="10"/>
  <c r="P1338" i="10"/>
  <c r="P1339" i="10"/>
  <c r="P1340" i="10"/>
  <c r="P1341" i="10"/>
  <c r="P1342" i="10"/>
  <c r="P1343" i="10"/>
  <c r="P1344" i="10"/>
  <c r="P1345" i="10"/>
  <c r="P1346" i="10"/>
  <c r="P1347" i="10"/>
  <c r="P1348" i="10"/>
  <c r="P1349" i="10"/>
  <c r="P1350" i="10"/>
  <c r="P1351" i="10"/>
  <c r="P1352" i="10"/>
  <c r="P1353" i="10"/>
  <c r="P1354" i="10"/>
  <c r="P1355" i="10"/>
  <c r="P1356" i="10"/>
  <c r="P1357" i="10"/>
  <c r="P1358" i="10"/>
  <c r="P1359" i="10"/>
  <c r="P1360" i="10"/>
  <c r="P1361" i="10"/>
  <c r="P1362" i="10"/>
  <c r="P1363" i="10"/>
  <c r="P1364" i="10"/>
  <c r="P1365" i="10"/>
  <c r="P1366" i="10"/>
  <c r="P1367" i="10"/>
  <c r="P1368" i="10"/>
  <c r="P1369" i="10"/>
  <c r="P1370" i="10"/>
  <c r="P1371" i="10"/>
  <c r="P1372" i="10"/>
  <c r="P1373" i="10"/>
  <c r="P1374" i="10"/>
  <c r="P1375" i="10"/>
  <c r="P1376" i="10"/>
  <c r="P1377" i="10"/>
  <c r="P1378" i="10"/>
  <c r="P1379" i="10"/>
  <c r="P1380" i="10"/>
  <c r="P1381" i="10"/>
  <c r="P1382" i="10"/>
  <c r="P1383" i="10"/>
  <c r="P1384" i="10"/>
  <c r="P1385" i="10"/>
  <c r="P1386" i="10"/>
  <c r="P1387" i="10"/>
  <c r="P1388" i="10"/>
  <c r="P1389" i="10"/>
  <c r="P1390" i="10"/>
  <c r="P1391" i="10"/>
  <c r="P1392" i="10"/>
  <c r="P1393" i="10"/>
  <c r="P1394" i="10"/>
  <c r="P1395" i="10"/>
  <c r="P1396" i="10"/>
  <c r="P1397" i="10"/>
  <c r="P1398" i="10"/>
  <c r="P1399" i="10"/>
  <c r="P1400" i="10"/>
  <c r="P1401" i="10"/>
  <c r="P1402" i="10"/>
  <c r="P1403" i="10"/>
  <c r="P1404" i="10"/>
  <c r="P1405" i="10"/>
  <c r="P1406" i="10"/>
  <c r="P1407" i="10"/>
  <c r="P1408" i="10"/>
  <c r="P1409" i="10"/>
  <c r="P1410" i="10"/>
  <c r="P1411" i="10"/>
  <c r="P1412" i="10"/>
  <c r="P1413" i="10"/>
  <c r="P1414" i="10"/>
  <c r="P1415" i="10"/>
  <c r="P1416" i="10"/>
  <c r="P1417" i="10"/>
  <c r="P1418" i="10"/>
  <c r="P1419" i="10"/>
  <c r="P1420" i="10"/>
  <c r="P1421" i="10"/>
  <c r="P1422" i="10"/>
  <c r="P1423" i="10"/>
  <c r="P1424" i="10"/>
  <c r="P1425" i="10"/>
  <c r="P1426" i="10"/>
  <c r="P1427" i="10"/>
  <c r="P1428" i="10"/>
  <c r="P1429" i="10"/>
  <c r="P1430" i="10"/>
  <c r="P1431" i="10"/>
  <c r="P1432" i="10"/>
  <c r="P1433" i="10"/>
  <c r="P1434" i="10"/>
  <c r="P1435" i="10"/>
  <c r="P1436" i="10"/>
  <c r="P1437" i="10"/>
  <c r="P1438" i="10"/>
  <c r="P1439" i="10"/>
  <c r="P1440" i="10"/>
  <c r="P1441" i="10"/>
  <c r="P1442" i="10"/>
  <c r="P1443" i="10"/>
  <c r="P1444" i="10"/>
  <c r="P1445" i="10"/>
  <c r="P1446" i="10"/>
  <c r="P1447" i="10"/>
  <c r="P1448" i="10"/>
  <c r="P1449" i="10"/>
  <c r="P1450" i="10"/>
  <c r="P1451" i="10"/>
  <c r="P1452" i="10"/>
  <c r="P1453" i="10"/>
  <c r="P1454" i="10"/>
  <c r="P1455" i="10"/>
  <c r="P1456" i="10"/>
  <c r="P1457" i="10"/>
  <c r="P1458" i="10"/>
  <c r="P1459" i="10"/>
  <c r="P1460" i="10"/>
  <c r="P1461" i="10"/>
  <c r="P1462" i="10"/>
  <c r="P1463" i="10"/>
  <c r="P1464" i="10"/>
  <c r="P1465" i="10"/>
  <c r="P1466" i="10"/>
  <c r="P1467" i="10"/>
  <c r="P1468" i="10"/>
  <c r="P1469" i="10"/>
  <c r="P1470" i="10"/>
  <c r="P1471" i="10"/>
  <c r="P1472" i="10"/>
  <c r="P1473" i="10"/>
  <c r="P1474" i="10"/>
  <c r="P1475" i="10"/>
  <c r="P1476" i="10"/>
  <c r="P1477" i="10"/>
  <c r="P1478" i="10"/>
  <c r="P1479" i="10"/>
  <c r="P1480" i="10"/>
  <c r="P1481" i="10"/>
  <c r="P1482" i="10"/>
  <c r="P1483" i="10"/>
  <c r="P1484" i="10"/>
  <c r="P1485" i="10"/>
  <c r="P1486" i="10"/>
  <c r="P1487" i="10"/>
  <c r="P1488" i="10"/>
  <c r="P1489" i="10"/>
  <c r="P1490" i="10"/>
  <c r="P1491" i="10"/>
  <c r="P1492" i="10"/>
  <c r="P1493" i="10"/>
  <c r="P1494" i="10"/>
  <c r="P1495" i="10"/>
  <c r="P1496" i="10"/>
  <c r="P1497" i="10"/>
  <c r="P1498" i="10"/>
  <c r="P1499" i="10"/>
  <c r="P1500" i="10"/>
  <c r="P1501" i="10"/>
  <c r="P1502" i="10"/>
  <c r="P1503" i="10"/>
  <c r="P1504" i="10"/>
  <c r="P1505" i="10"/>
  <c r="P1506" i="10"/>
  <c r="P1507" i="10"/>
  <c r="P1508" i="10"/>
  <c r="P1509" i="10"/>
  <c r="P1510" i="10"/>
  <c r="P1511" i="10"/>
  <c r="P1512" i="10"/>
  <c r="P1513" i="10"/>
  <c r="P1514" i="10"/>
  <c r="P1515" i="10"/>
  <c r="P1516" i="10"/>
  <c r="P1517" i="10"/>
  <c r="P1518" i="10"/>
  <c r="P1519" i="10"/>
  <c r="P1520" i="10"/>
  <c r="P1521" i="10"/>
  <c r="P1522" i="10"/>
  <c r="P1523" i="10"/>
  <c r="P1524" i="10"/>
  <c r="P1525" i="10"/>
  <c r="P1526" i="10"/>
  <c r="P1527" i="10"/>
  <c r="P1528" i="10"/>
  <c r="P1529" i="10"/>
  <c r="P1530" i="10"/>
  <c r="P1531" i="10"/>
  <c r="P1532" i="10"/>
  <c r="P1533" i="10"/>
  <c r="P1534" i="10"/>
  <c r="P1535" i="10"/>
  <c r="P1536" i="10"/>
  <c r="P1537" i="10"/>
  <c r="P1538" i="10"/>
  <c r="P1539" i="10"/>
  <c r="P1540" i="10"/>
  <c r="P1541" i="10"/>
  <c r="P1542" i="10"/>
  <c r="P1543" i="10"/>
  <c r="P1544" i="10"/>
  <c r="P1545" i="10"/>
  <c r="P1546" i="10"/>
  <c r="P1547" i="10"/>
  <c r="P1548" i="10"/>
  <c r="P1549" i="10"/>
  <c r="P1550" i="10"/>
  <c r="P1551" i="10"/>
  <c r="P1552" i="10"/>
  <c r="P1553" i="10"/>
  <c r="P1554" i="10"/>
  <c r="P1555" i="10"/>
  <c r="P1556" i="10"/>
  <c r="P1557" i="10"/>
  <c r="P1558" i="10"/>
  <c r="P1559" i="10"/>
  <c r="P1560" i="10"/>
  <c r="P1561" i="10"/>
  <c r="P1562" i="10"/>
  <c r="P1563" i="10"/>
  <c r="P1564" i="10"/>
  <c r="P1565" i="10"/>
  <c r="P1566" i="10"/>
  <c r="P1567" i="10"/>
  <c r="P1568" i="10"/>
  <c r="P1569" i="10"/>
  <c r="P1570" i="10"/>
  <c r="P1571" i="10"/>
  <c r="P1572" i="10"/>
  <c r="P1573" i="10"/>
  <c r="P1574" i="10"/>
  <c r="P1575" i="10"/>
  <c r="P1576" i="10"/>
  <c r="P1577" i="10"/>
  <c r="P1578" i="10"/>
  <c r="P1579" i="10"/>
  <c r="P1580" i="10"/>
  <c r="P1581" i="10"/>
  <c r="P1582" i="10"/>
  <c r="P1583" i="10"/>
  <c r="P1584" i="10"/>
  <c r="P1585" i="10"/>
  <c r="P1586" i="10"/>
  <c r="P1587" i="10"/>
  <c r="P1588" i="10"/>
  <c r="P1589" i="10"/>
  <c r="P1590" i="10"/>
  <c r="P1591" i="10"/>
  <c r="P1592" i="10"/>
  <c r="P1593" i="10"/>
  <c r="P1594" i="10"/>
  <c r="P1595" i="10"/>
  <c r="P1596" i="10"/>
  <c r="P1597" i="10"/>
  <c r="P1598" i="10"/>
  <c r="P1599" i="10"/>
  <c r="P1600" i="10"/>
  <c r="P1601" i="10"/>
  <c r="P1602" i="10"/>
  <c r="P1603" i="10"/>
  <c r="P1604" i="10"/>
  <c r="P1605" i="10"/>
  <c r="P1606" i="10"/>
  <c r="P1607" i="10"/>
  <c r="P1608" i="10"/>
  <c r="P1609" i="10"/>
  <c r="P1610" i="10"/>
  <c r="P1611" i="10"/>
  <c r="P1612" i="10"/>
  <c r="P1613" i="10"/>
  <c r="P1614" i="10"/>
  <c r="P1615" i="10"/>
  <c r="P1616" i="10"/>
  <c r="P1617" i="10"/>
  <c r="P1618" i="10"/>
  <c r="P1619" i="10"/>
  <c r="P1620" i="10"/>
  <c r="P1621" i="10"/>
  <c r="P1622" i="10"/>
  <c r="P1623" i="10"/>
  <c r="P1624" i="10"/>
  <c r="P1625" i="10"/>
  <c r="P1626" i="10"/>
  <c r="P1627" i="10"/>
  <c r="P1628" i="10"/>
  <c r="P1629" i="10"/>
  <c r="P1630" i="10"/>
  <c r="P1631" i="10"/>
  <c r="P1632" i="10"/>
  <c r="P1633" i="10"/>
  <c r="P1634" i="10"/>
  <c r="P1635" i="10"/>
  <c r="P1636" i="10"/>
  <c r="P1637" i="10"/>
  <c r="Q2" i="10"/>
  <c r="P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09" i="10"/>
  <c r="L1510" i="10"/>
  <c r="L1511" i="10"/>
  <c r="L1512" i="10"/>
  <c r="L1513" i="10"/>
  <c r="L1514" i="10"/>
  <c r="L1515" i="10"/>
  <c r="L1516" i="10"/>
  <c r="L1517" i="10"/>
  <c r="L1518" i="10"/>
  <c r="L1519" i="10"/>
  <c r="L1520" i="10"/>
  <c r="L1521" i="10"/>
  <c r="L1522" i="10"/>
  <c r="L1523" i="10"/>
  <c r="L1524" i="10"/>
  <c r="L1525" i="10"/>
  <c r="L1526" i="10"/>
  <c r="L1527" i="10"/>
  <c r="L1528" i="10"/>
  <c r="L1529" i="10"/>
  <c r="L1530" i="10"/>
  <c r="L1531" i="10"/>
  <c r="L1532" i="10"/>
  <c r="L1533" i="10"/>
  <c r="L1534" i="10"/>
  <c r="L1535" i="10"/>
  <c r="L1536" i="10"/>
  <c r="L1537" i="10"/>
  <c r="L1538" i="10"/>
  <c r="L1539" i="10"/>
  <c r="L1540" i="10"/>
  <c r="L1541" i="10"/>
  <c r="L1542" i="10"/>
  <c r="L1543" i="10"/>
  <c r="L1544" i="10"/>
  <c r="L1545" i="10"/>
  <c r="L1546" i="10"/>
  <c r="L1547" i="10"/>
  <c r="L1548" i="10"/>
  <c r="L1549" i="10"/>
  <c r="L1550" i="10"/>
  <c r="L1551" i="10"/>
  <c r="L1552" i="10"/>
  <c r="L1553" i="10"/>
  <c r="L1554" i="10"/>
  <c r="L1555" i="10"/>
  <c r="L1556" i="10"/>
  <c r="L1557" i="10"/>
  <c r="L1558" i="10"/>
  <c r="L1559" i="10"/>
  <c r="L1560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4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2" i="10"/>
  <c r="L1633" i="10"/>
  <c r="L1634" i="10"/>
  <c r="L1635" i="10"/>
  <c r="L1636" i="10"/>
  <c r="L1637" i="10"/>
  <c r="K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L2" i="10"/>
  <c r="K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6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112" i="10"/>
  <c r="G1113" i="10"/>
  <c r="G1114" i="10"/>
  <c r="G1115" i="10"/>
  <c r="G1116" i="10"/>
  <c r="G1117" i="10"/>
  <c r="G1118" i="10"/>
  <c r="G1119" i="10"/>
  <c r="G1120" i="10"/>
  <c r="G1121" i="10"/>
  <c r="G1122" i="10"/>
  <c r="G1123" i="10"/>
  <c r="G1124" i="10"/>
  <c r="G1125" i="10"/>
  <c r="G1126" i="10"/>
  <c r="G1127" i="10"/>
  <c r="G1128" i="10"/>
  <c r="G1129" i="10"/>
  <c r="G1130" i="10"/>
  <c r="G1131" i="10"/>
  <c r="G1132" i="10"/>
  <c r="G1133" i="10"/>
  <c r="G1134" i="10"/>
  <c r="G1135" i="10"/>
  <c r="G1136" i="10"/>
  <c r="G1137" i="10"/>
  <c r="G1138" i="10"/>
  <c r="G1139" i="10"/>
  <c r="G1140" i="10"/>
  <c r="G1141" i="10"/>
  <c r="G1142" i="10"/>
  <c r="G1143" i="10"/>
  <c r="G1144" i="10"/>
  <c r="G1145" i="10"/>
  <c r="G1146" i="10"/>
  <c r="G1147" i="10"/>
  <c r="G1148" i="10"/>
  <c r="G1149" i="10"/>
  <c r="G1150" i="10"/>
  <c r="G1151" i="10"/>
  <c r="G1152" i="10"/>
  <c r="G1153" i="10"/>
  <c r="G1154" i="10"/>
  <c r="G1155" i="10"/>
  <c r="G1156" i="10"/>
  <c r="G1157" i="10"/>
  <c r="G1158" i="10"/>
  <c r="G1159" i="10"/>
  <c r="G1160" i="10"/>
  <c r="G1161" i="10"/>
  <c r="G116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21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6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312" i="10"/>
  <c r="G1313" i="10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62" i="10"/>
  <c r="G1363" i="10"/>
  <c r="G1364" i="10"/>
  <c r="G1365" i="10"/>
  <c r="G1366" i="10"/>
  <c r="G1367" i="10"/>
  <c r="G1368" i="10"/>
  <c r="G1369" i="10"/>
  <c r="G1370" i="10"/>
  <c r="G1371" i="10"/>
  <c r="G1372" i="10"/>
  <c r="G1373" i="10"/>
  <c r="G1374" i="10"/>
  <c r="G1375" i="10"/>
  <c r="G1376" i="10"/>
  <c r="G1377" i="10"/>
  <c r="G1378" i="10"/>
  <c r="G1379" i="10"/>
  <c r="G1380" i="10"/>
  <c r="G1381" i="10"/>
  <c r="G1382" i="10"/>
  <c r="G1383" i="10"/>
  <c r="G1384" i="10"/>
  <c r="G1385" i="10"/>
  <c r="G1386" i="10"/>
  <c r="G1387" i="10"/>
  <c r="G1388" i="10"/>
  <c r="G1389" i="10"/>
  <c r="G1390" i="10"/>
  <c r="G1391" i="10"/>
  <c r="G1392" i="10"/>
  <c r="G1393" i="10"/>
  <c r="G1394" i="10"/>
  <c r="G1395" i="10"/>
  <c r="G1396" i="10"/>
  <c r="G1397" i="10"/>
  <c r="G1398" i="10"/>
  <c r="G1399" i="10"/>
  <c r="G1400" i="10"/>
  <c r="G1401" i="10"/>
  <c r="G1402" i="10"/>
  <c r="G1403" i="10"/>
  <c r="G1404" i="10"/>
  <c r="G1405" i="10"/>
  <c r="G1406" i="10"/>
  <c r="G1407" i="10"/>
  <c r="G1408" i="10"/>
  <c r="G1409" i="10"/>
  <c r="G1410" i="10"/>
  <c r="G1411" i="10"/>
  <c r="G1412" i="10"/>
  <c r="G1413" i="10"/>
  <c r="G1414" i="10"/>
  <c r="G1415" i="10"/>
  <c r="G1416" i="10"/>
  <c r="G1417" i="10"/>
  <c r="G1418" i="10"/>
  <c r="G1419" i="10"/>
  <c r="G1420" i="10"/>
  <c r="G1421" i="10"/>
  <c r="G1422" i="10"/>
  <c r="G1423" i="10"/>
  <c r="G1424" i="10"/>
  <c r="G1425" i="10"/>
  <c r="G1426" i="10"/>
  <c r="G1427" i="10"/>
  <c r="G1428" i="10"/>
  <c r="G1429" i="10"/>
  <c r="G1430" i="10"/>
  <c r="G1431" i="10"/>
  <c r="G1432" i="10"/>
  <c r="G1433" i="10"/>
  <c r="G1434" i="10"/>
  <c r="G1435" i="10"/>
  <c r="G1436" i="10"/>
  <c r="G1437" i="10"/>
  <c r="G1438" i="10"/>
  <c r="G1439" i="10"/>
  <c r="G1440" i="10"/>
  <c r="G1441" i="10"/>
  <c r="G1442" i="10"/>
  <c r="G1443" i="10"/>
  <c r="G1444" i="10"/>
  <c r="G1445" i="10"/>
  <c r="G1446" i="10"/>
  <c r="G1447" i="10"/>
  <c r="G1448" i="10"/>
  <c r="G1449" i="10"/>
  <c r="G1450" i="10"/>
  <c r="G1451" i="10"/>
  <c r="G1452" i="10"/>
  <c r="G1453" i="10"/>
  <c r="G1454" i="10"/>
  <c r="G1455" i="10"/>
  <c r="G1456" i="10"/>
  <c r="G1457" i="10"/>
  <c r="G1458" i="10"/>
  <c r="G1459" i="10"/>
  <c r="G1460" i="10"/>
  <c r="G1461" i="10"/>
  <c r="G1462" i="10"/>
  <c r="G1463" i="10"/>
  <c r="G1464" i="10"/>
  <c r="G1465" i="10"/>
  <c r="G1466" i="10"/>
  <c r="G1467" i="10"/>
  <c r="G1468" i="10"/>
  <c r="G1469" i="10"/>
  <c r="G1470" i="10"/>
  <c r="G1471" i="10"/>
  <c r="G1472" i="10"/>
  <c r="G1473" i="10"/>
  <c r="G1474" i="10"/>
  <c r="G1475" i="10"/>
  <c r="G1476" i="10"/>
  <c r="G1477" i="10"/>
  <c r="G1478" i="10"/>
  <c r="G1479" i="10"/>
  <c r="G1480" i="10"/>
  <c r="G1481" i="10"/>
  <c r="G1482" i="10"/>
  <c r="G1483" i="10"/>
  <c r="G1484" i="10"/>
  <c r="G1485" i="10"/>
  <c r="G1486" i="10"/>
  <c r="G1487" i="10"/>
  <c r="G1488" i="10"/>
  <c r="G1489" i="10"/>
  <c r="G1490" i="10"/>
  <c r="G1491" i="10"/>
  <c r="G1492" i="10"/>
  <c r="G1493" i="10"/>
  <c r="G1494" i="10"/>
  <c r="G1495" i="10"/>
  <c r="G1496" i="10"/>
  <c r="G1497" i="10"/>
  <c r="G1498" i="10"/>
  <c r="G1499" i="10"/>
  <c r="G1500" i="10"/>
  <c r="G1501" i="10"/>
  <c r="G1502" i="10"/>
  <c r="G1503" i="10"/>
  <c r="G1504" i="10"/>
  <c r="G1505" i="10"/>
  <c r="G1506" i="10"/>
  <c r="G1507" i="10"/>
  <c r="G1508" i="10"/>
  <c r="G1509" i="10"/>
  <c r="G1510" i="10"/>
  <c r="G1511" i="10"/>
  <c r="G1512" i="10"/>
  <c r="G1513" i="10"/>
  <c r="G1514" i="10"/>
  <c r="G1515" i="10"/>
  <c r="G1516" i="10"/>
  <c r="G1517" i="10"/>
  <c r="G1518" i="10"/>
  <c r="G1519" i="10"/>
  <c r="G1520" i="10"/>
  <c r="G1521" i="10"/>
  <c r="G1522" i="10"/>
  <c r="G1523" i="10"/>
  <c r="G1524" i="10"/>
  <c r="G1525" i="10"/>
  <c r="G1526" i="10"/>
  <c r="G1527" i="10"/>
  <c r="G1528" i="10"/>
  <c r="G1529" i="10"/>
  <c r="G1530" i="10"/>
  <c r="G1531" i="10"/>
  <c r="G1532" i="10"/>
  <c r="G1533" i="10"/>
  <c r="G1534" i="10"/>
  <c r="G1535" i="10"/>
  <c r="G1536" i="10"/>
  <c r="G1537" i="10"/>
  <c r="G1538" i="10"/>
  <c r="G1539" i="10"/>
  <c r="G1540" i="10"/>
  <c r="G1541" i="10"/>
  <c r="G1542" i="10"/>
  <c r="G1543" i="10"/>
  <c r="G1544" i="10"/>
  <c r="G1545" i="10"/>
  <c r="G1546" i="10"/>
  <c r="G1547" i="10"/>
  <c r="G1548" i="10"/>
  <c r="G1549" i="10"/>
  <c r="G1550" i="10"/>
  <c r="G1551" i="10"/>
  <c r="G1552" i="10"/>
  <c r="G1553" i="10"/>
  <c r="G1554" i="10"/>
  <c r="G1555" i="10"/>
  <c r="G1556" i="10"/>
  <c r="G1557" i="10"/>
  <c r="G1558" i="10"/>
  <c r="G1559" i="10"/>
  <c r="G1560" i="10"/>
  <c r="G1561" i="10"/>
  <c r="G1562" i="10"/>
  <c r="G1563" i="10"/>
  <c r="G1564" i="10"/>
  <c r="G1565" i="10"/>
  <c r="G1566" i="10"/>
  <c r="G1567" i="10"/>
  <c r="G1568" i="10"/>
  <c r="G1569" i="10"/>
  <c r="G1570" i="10"/>
  <c r="G1571" i="10"/>
  <c r="G1572" i="10"/>
  <c r="G1573" i="10"/>
  <c r="G1574" i="10"/>
  <c r="G1575" i="10"/>
  <c r="G1576" i="10"/>
  <c r="G1577" i="10"/>
  <c r="G1578" i="10"/>
  <c r="G1579" i="10"/>
  <c r="G1580" i="10"/>
  <c r="G1581" i="10"/>
  <c r="G1582" i="10"/>
  <c r="G1583" i="10"/>
  <c r="G1584" i="10"/>
  <c r="G1585" i="10"/>
  <c r="G1586" i="10"/>
  <c r="G1587" i="10"/>
  <c r="G1588" i="10"/>
  <c r="G1589" i="10"/>
  <c r="G1590" i="10"/>
  <c r="G1591" i="10"/>
  <c r="G1592" i="10"/>
  <c r="G1593" i="10"/>
  <c r="G1594" i="10"/>
  <c r="G1595" i="10"/>
  <c r="G1596" i="10"/>
  <c r="G1597" i="10"/>
  <c r="G1598" i="10"/>
  <c r="G1599" i="10"/>
  <c r="G1600" i="10"/>
  <c r="G1601" i="10"/>
  <c r="G1602" i="10"/>
  <c r="G1603" i="10"/>
  <c r="G1604" i="10"/>
  <c r="G1605" i="10"/>
  <c r="G1606" i="10"/>
  <c r="G1607" i="10"/>
  <c r="G1608" i="10"/>
  <c r="G1609" i="10"/>
  <c r="G1610" i="10"/>
  <c r="G1611" i="10"/>
  <c r="G1612" i="10"/>
  <c r="G1613" i="10"/>
  <c r="G1614" i="10"/>
  <c r="G1615" i="10"/>
  <c r="G1616" i="10"/>
  <c r="G1617" i="10"/>
  <c r="G1618" i="10"/>
  <c r="G1619" i="10"/>
  <c r="G1620" i="10"/>
  <c r="G1621" i="10"/>
  <c r="G1622" i="10"/>
  <c r="G1623" i="10"/>
  <c r="G1624" i="10"/>
  <c r="G1625" i="10"/>
  <c r="G1626" i="10"/>
  <c r="G1627" i="10"/>
  <c r="G1628" i="10"/>
  <c r="G1629" i="10"/>
  <c r="G1630" i="10"/>
  <c r="G1631" i="10"/>
  <c r="G1632" i="10"/>
  <c r="G1633" i="10"/>
  <c r="G1634" i="10"/>
  <c r="G1635" i="10"/>
  <c r="G1636" i="10"/>
  <c r="G1637" i="10"/>
  <c r="G2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F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111" i="10"/>
  <c r="F1112" i="10"/>
  <c r="F1113" i="10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6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21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1238" i="10"/>
  <c r="F1239" i="10"/>
  <c r="F1240" i="10"/>
  <c r="F1241" i="10"/>
  <c r="F1242" i="10"/>
  <c r="F1243" i="10"/>
  <c r="F1244" i="10"/>
  <c r="F1245" i="10"/>
  <c r="F1246" i="10"/>
  <c r="F1247" i="10"/>
  <c r="F1248" i="10"/>
  <c r="F1249" i="10"/>
  <c r="F1250" i="10"/>
  <c r="F1251" i="10"/>
  <c r="F1252" i="10"/>
  <c r="F1253" i="10"/>
  <c r="F1254" i="10"/>
  <c r="F1255" i="10"/>
  <c r="F1256" i="10"/>
  <c r="F1257" i="10"/>
  <c r="F1258" i="10"/>
  <c r="F1259" i="10"/>
  <c r="F1260" i="10"/>
  <c r="F1261" i="10"/>
  <c r="F1262" i="10"/>
  <c r="F1263" i="10"/>
  <c r="F1264" i="10"/>
  <c r="F1265" i="10"/>
  <c r="F1266" i="10"/>
  <c r="F1267" i="10"/>
  <c r="F1268" i="10"/>
  <c r="F1269" i="10"/>
  <c r="F1270" i="10"/>
  <c r="F1271" i="10"/>
  <c r="F1272" i="10"/>
  <c r="F1273" i="10"/>
  <c r="F1274" i="10"/>
  <c r="F1275" i="10"/>
  <c r="F1276" i="10"/>
  <c r="F1277" i="10"/>
  <c r="F1278" i="10"/>
  <c r="F1279" i="10"/>
  <c r="F1280" i="10"/>
  <c r="F1281" i="10"/>
  <c r="F1282" i="10"/>
  <c r="F1283" i="10"/>
  <c r="F1284" i="10"/>
  <c r="F1285" i="10"/>
  <c r="F1286" i="10"/>
  <c r="F1287" i="10"/>
  <c r="F1288" i="10"/>
  <c r="F1289" i="10"/>
  <c r="F1290" i="10"/>
  <c r="F1291" i="10"/>
  <c r="F1292" i="10"/>
  <c r="F1293" i="10"/>
  <c r="F1294" i="10"/>
  <c r="F1295" i="10"/>
  <c r="F1296" i="10"/>
  <c r="F1297" i="10"/>
  <c r="F1298" i="10"/>
  <c r="F1299" i="10"/>
  <c r="F1300" i="10"/>
  <c r="F1301" i="10"/>
  <c r="F1302" i="10"/>
  <c r="F1303" i="10"/>
  <c r="F1304" i="10"/>
  <c r="F1305" i="10"/>
  <c r="F1306" i="10"/>
  <c r="F1307" i="10"/>
  <c r="F1308" i="10"/>
  <c r="F1309" i="10"/>
  <c r="F1310" i="10"/>
  <c r="F1311" i="10"/>
  <c r="F1312" i="10"/>
  <c r="F1313" i="10"/>
  <c r="F1314" i="10"/>
  <c r="F1315" i="10"/>
  <c r="F1316" i="10"/>
  <c r="F1317" i="10"/>
  <c r="F1318" i="10"/>
  <c r="F1319" i="10"/>
  <c r="F1320" i="10"/>
  <c r="F1321" i="10"/>
  <c r="F1322" i="10"/>
  <c r="F1323" i="10"/>
  <c r="F1324" i="10"/>
  <c r="F1325" i="10"/>
  <c r="F1326" i="10"/>
  <c r="F1327" i="10"/>
  <c r="F1328" i="10"/>
  <c r="F1329" i="10"/>
  <c r="F1330" i="10"/>
  <c r="F1331" i="10"/>
  <c r="F1332" i="10"/>
  <c r="F1333" i="10"/>
  <c r="F1334" i="10"/>
  <c r="F1335" i="10"/>
  <c r="F1336" i="10"/>
  <c r="F1337" i="10"/>
  <c r="F1338" i="10"/>
  <c r="F1339" i="10"/>
  <c r="F1340" i="10"/>
  <c r="F1341" i="10"/>
  <c r="F1342" i="10"/>
  <c r="F1343" i="10"/>
  <c r="F1344" i="10"/>
  <c r="F1345" i="10"/>
  <c r="F1346" i="10"/>
  <c r="F1347" i="10"/>
  <c r="F1348" i="10"/>
  <c r="F1349" i="10"/>
  <c r="F1350" i="10"/>
  <c r="F1351" i="10"/>
  <c r="F1352" i="10"/>
  <c r="F1353" i="10"/>
  <c r="F1354" i="10"/>
  <c r="F1355" i="10"/>
  <c r="F1356" i="10"/>
  <c r="F1357" i="10"/>
  <c r="F1358" i="10"/>
  <c r="F1359" i="10"/>
  <c r="F1360" i="10"/>
  <c r="F1361" i="10"/>
  <c r="F1362" i="10"/>
  <c r="F1363" i="10"/>
  <c r="F1364" i="10"/>
  <c r="F1365" i="10"/>
  <c r="F1366" i="10"/>
  <c r="F1367" i="10"/>
  <c r="F1368" i="10"/>
  <c r="F1369" i="10"/>
  <c r="F1370" i="10"/>
  <c r="F1371" i="10"/>
  <c r="F1372" i="10"/>
  <c r="F1373" i="10"/>
  <c r="F1374" i="10"/>
  <c r="F1375" i="10"/>
  <c r="F1376" i="10"/>
  <c r="F1377" i="10"/>
  <c r="F1378" i="10"/>
  <c r="F1379" i="10"/>
  <c r="F1380" i="10"/>
  <c r="F1381" i="10"/>
  <c r="F1382" i="10"/>
  <c r="F1383" i="10"/>
  <c r="F1384" i="10"/>
  <c r="F1385" i="10"/>
  <c r="F1386" i="10"/>
  <c r="F1387" i="10"/>
  <c r="F1388" i="10"/>
  <c r="F1389" i="10"/>
  <c r="F1390" i="10"/>
  <c r="F1391" i="10"/>
  <c r="F1392" i="10"/>
  <c r="F1393" i="10"/>
  <c r="F1394" i="10"/>
  <c r="F1395" i="10"/>
  <c r="F1396" i="10"/>
  <c r="F1397" i="10"/>
  <c r="F1398" i="10"/>
  <c r="F1399" i="10"/>
  <c r="F1400" i="10"/>
  <c r="F1401" i="10"/>
  <c r="F1402" i="10"/>
  <c r="F1403" i="10"/>
  <c r="F1404" i="10"/>
  <c r="F1405" i="10"/>
  <c r="F1406" i="10"/>
  <c r="F1407" i="10"/>
  <c r="F1408" i="10"/>
  <c r="F1409" i="10"/>
  <c r="F1410" i="10"/>
  <c r="F1411" i="10"/>
  <c r="F1412" i="10"/>
  <c r="F1413" i="10"/>
  <c r="F1414" i="10"/>
  <c r="F1415" i="10"/>
  <c r="F1416" i="10"/>
  <c r="F1417" i="10"/>
  <c r="F1418" i="10"/>
  <c r="F1419" i="10"/>
  <c r="F1420" i="10"/>
  <c r="F1421" i="10"/>
  <c r="F1422" i="10"/>
  <c r="F1423" i="10"/>
  <c r="F1424" i="10"/>
  <c r="F1425" i="10"/>
  <c r="F1426" i="10"/>
  <c r="F1427" i="10"/>
  <c r="F1428" i="10"/>
  <c r="F1429" i="10"/>
  <c r="F1430" i="10"/>
  <c r="F1431" i="10"/>
  <c r="F1432" i="10"/>
  <c r="F1433" i="10"/>
  <c r="F1434" i="10"/>
  <c r="F1435" i="10"/>
  <c r="F1436" i="10"/>
  <c r="F1437" i="10"/>
  <c r="F1438" i="10"/>
  <c r="F1439" i="10"/>
  <c r="F1440" i="10"/>
  <c r="F1441" i="10"/>
  <c r="F1442" i="10"/>
  <c r="F1443" i="10"/>
  <c r="F1444" i="10"/>
  <c r="F1445" i="10"/>
  <c r="F1446" i="10"/>
  <c r="F1447" i="10"/>
  <c r="F1448" i="10"/>
  <c r="F1449" i="10"/>
  <c r="F1450" i="10"/>
  <c r="F1451" i="10"/>
  <c r="F1452" i="10"/>
  <c r="F1453" i="10"/>
  <c r="F1454" i="10"/>
  <c r="F1455" i="10"/>
  <c r="F1456" i="10"/>
  <c r="F1457" i="10"/>
  <c r="F1458" i="10"/>
  <c r="F1459" i="10"/>
  <c r="F1460" i="10"/>
  <c r="F1461" i="10"/>
  <c r="F1462" i="10"/>
  <c r="F1463" i="10"/>
  <c r="F1464" i="10"/>
  <c r="F1465" i="10"/>
  <c r="F1466" i="10"/>
  <c r="F1467" i="10"/>
  <c r="F1468" i="10"/>
  <c r="F1469" i="10"/>
  <c r="F1470" i="10"/>
  <c r="F1471" i="10"/>
  <c r="F1472" i="10"/>
  <c r="F1473" i="10"/>
  <c r="F1474" i="10"/>
  <c r="F1475" i="10"/>
  <c r="F1476" i="10"/>
  <c r="F1477" i="10"/>
  <c r="F1478" i="10"/>
  <c r="F1479" i="10"/>
  <c r="F1480" i="10"/>
  <c r="F1481" i="10"/>
  <c r="F1482" i="10"/>
  <c r="F1483" i="10"/>
  <c r="F1484" i="10"/>
  <c r="F1485" i="10"/>
  <c r="F1486" i="10"/>
  <c r="F1487" i="10"/>
  <c r="F1488" i="10"/>
  <c r="F1489" i="10"/>
  <c r="F1490" i="10"/>
  <c r="F1491" i="10"/>
  <c r="F1492" i="10"/>
  <c r="F1493" i="10"/>
  <c r="F1494" i="10"/>
  <c r="F1495" i="10"/>
  <c r="F1496" i="10"/>
  <c r="F1497" i="10"/>
  <c r="F1498" i="10"/>
  <c r="F1499" i="10"/>
  <c r="F1500" i="10"/>
  <c r="F1501" i="10"/>
  <c r="F1502" i="10"/>
  <c r="F1503" i="10"/>
  <c r="F1504" i="10"/>
  <c r="F1505" i="10"/>
  <c r="F1506" i="10"/>
  <c r="F1507" i="10"/>
  <c r="F1508" i="10"/>
  <c r="F1509" i="10"/>
  <c r="F1510" i="10"/>
  <c r="F1511" i="10"/>
  <c r="F1512" i="10"/>
  <c r="F1513" i="10"/>
  <c r="F1514" i="10"/>
  <c r="F1515" i="10"/>
  <c r="F1516" i="10"/>
  <c r="F1517" i="10"/>
  <c r="F1518" i="10"/>
  <c r="F1519" i="10"/>
  <c r="F1520" i="10"/>
  <c r="F1521" i="10"/>
  <c r="F1522" i="10"/>
  <c r="F1523" i="10"/>
  <c r="F1524" i="10"/>
  <c r="F1525" i="10"/>
  <c r="F1526" i="10"/>
  <c r="F1527" i="10"/>
  <c r="F1528" i="10"/>
  <c r="F1529" i="10"/>
  <c r="F1530" i="10"/>
  <c r="F1531" i="10"/>
  <c r="F1532" i="10"/>
  <c r="F1533" i="10"/>
  <c r="F1534" i="10"/>
  <c r="F1535" i="10"/>
  <c r="F1536" i="10"/>
  <c r="F1537" i="10"/>
  <c r="F1538" i="10"/>
  <c r="F1539" i="10"/>
  <c r="F1540" i="10"/>
  <c r="F1541" i="10"/>
  <c r="F1542" i="10"/>
  <c r="F1543" i="10"/>
  <c r="F1544" i="10"/>
  <c r="F1545" i="10"/>
  <c r="F1546" i="10"/>
  <c r="F1547" i="10"/>
  <c r="F1548" i="10"/>
  <c r="F1549" i="10"/>
  <c r="F1550" i="10"/>
  <c r="F1551" i="10"/>
  <c r="F1552" i="10"/>
  <c r="F1553" i="10"/>
  <c r="F1554" i="10"/>
  <c r="F1555" i="10"/>
  <c r="F1556" i="10"/>
  <c r="F1557" i="10"/>
  <c r="F1558" i="10"/>
  <c r="F1559" i="10"/>
  <c r="F1560" i="10"/>
  <c r="F1561" i="10"/>
  <c r="F1562" i="10"/>
  <c r="F1563" i="10"/>
  <c r="F1564" i="10"/>
  <c r="F1565" i="10"/>
  <c r="F1566" i="10"/>
  <c r="F1567" i="10"/>
  <c r="F1568" i="10"/>
  <c r="F1569" i="10"/>
  <c r="F1570" i="10"/>
  <c r="F1571" i="10"/>
  <c r="F1572" i="10"/>
  <c r="F1573" i="10"/>
  <c r="F1574" i="10"/>
  <c r="F1575" i="10"/>
  <c r="F1576" i="10"/>
  <c r="F1577" i="10"/>
  <c r="F1578" i="10"/>
  <c r="F1579" i="10"/>
  <c r="F1580" i="10"/>
  <c r="F1581" i="10"/>
  <c r="F1582" i="10"/>
  <c r="F1583" i="10"/>
  <c r="F1584" i="10"/>
  <c r="F1585" i="10"/>
  <c r="F1586" i="10"/>
  <c r="F1587" i="10"/>
  <c r="F1588" i="10"/>
  <c r="F1589" i="10"/>
  <c r="F1590" i="10"/>
  <c r="F1591" i="10"/>
  <c r="F1592" i="10"/>
  <c r="F1593" i="10"/>
  <c r="F1594" i="10"/>
  <c r="F1595" i="10"/>
  <c r="F1596" i="10"/>
  <c r="F1597" i="10"/>
  <c r="F1598" i="10"/>
  <c r="F1599" i="10"/>
  <c r="F1600" i="10"/>
  <c r="F1601" i="10"/>
  <c r="F1602" i="10"/>
  <c r="F1603" i="10"/>
  <c r="F1604" i="10"/>
  <c r="F1605" i="10"/>
  <c r="F1606" i="10"/>
  <c r="F1607" i="10"/>
  <c r="F1608" i="10"/>
  <c r="F1609" i="10"/>
  <c r="F1610" i="10"/>
  <c r="F1611" i="10"/>
  <c r="F1612" i="10"/>
  <c r="F1613" i="10"/>
  <c r="F1614" i="10"/>
  <c r="F1615" i="10"/>
  <c r="F1616" i="10"/>
  <c r="F1617" i="10"/>
  <c r="F1618" i="10"/>
  <c r="F1619" i="10"/>
  <c r="F1620" i="10"/>
  <c r="F1621" i="10"/>
  <c r="F1622" i="10"/>
  <c r="F1623" i="10"/>
  <c r="F1624" i="10"/>
  <c r="F1625" i="10"/>
  <c r="F1626" i="10"/>
  <c r="F1627" i="10"/>
  <c r="F1628" i="10"/>
  <c r="F1629" i="10"/>
  <c r="F1630" i="10"/>
  <c r="F1631" i="10"/>
  <c r="F1632" i="10"/>
  <c r="F1633" i="10"/>
  <c r="F1634" i="10"/>
  <c r="F1635" i="10"/>
  <c r="F1636" i="10"/>
  <c r="F1637" i="10"/>
  <c r="F2" i="10"/>
  <c r="S3" i="10" l="1"/>
  <c r="T3" i="10" s="1"/>
  <c r="S4" i="10"/>
  <c r="T4" i="10" s="1"/>
  <c r="S5" i="10"/>
  <c r="T5" i="10" s="1"/>
  <c r="S6" i="10"/>
  <c r="T6" i="10" s="1"/>
  <c r="S7" i="10"/>
  <c r="T7" i="10" s="1"/>
  <c r="S8" i="10"/>
  <c r="T8" i="10" s="1"/>
  <c r="S9" i="10"/>
  <c r="T9" i="10" s="1"/>
  <c r="S10" i="10"/>
  <c r="T10" i="10" s="1"/>
  <c r="S11" i="10"/>
  <c r="T11" i="10" s="1"/>
  <c r="S12" i="10"/>
  <c r="T12" i="10" s="1"/>
  <c r="S13" i="10"/>
  <c r="T13" i="10" s="1"/>
  <c r="S14" i="10"/>
  <c r="T14" i="10" s="1"/>
  <c r="S15" i="10"/>
  <c r="T15" i="10" s="1"/>
  <c r="S16" i="10"/>
  <c r="T16" i="10" s="1"/>
  <c r="S17" i="10"/>
  <c r="T17" i="10" s="1"/>
  <c r="S18" i="10"/>
  <c r="T18" i="10" s="1"/>
  <c r="S19" i="10"/>
  <c r="T19" i="10" s="1"/>
  <c r="S20" i="10"/>
  <c r="T20" i="10" s="1"/>
  <c r="S21" i="10"/>
  <c r="T21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0" i="10"/>
  <c r="T30" i="10" s="1"/>
  <c r="S31" i="10"/>
  <c r="T31" i="10" s="1"/>
  <c r="S32" i="10"/>
  <c r="T32" i="10" s="1"/>
  <c r="S33" i="10"/>
  <c r="T33" i="10" s="1"/>
  <c r="S34" i="10"/>
  <c r="T34" i="10" s="1"/>
  <c r="S35" i="10"/>
  <c r="T35" i="10" s="1"/>
  <c r="S36" i="10"/>
  <c r="T36" i="10" s="1"/>
  <c r="S37" i="10"/>
  <c r="T37" i="10" s="1"/>
  <c r="S38" i="10"/>
  <c r="T38" i="10" s="1"/>
  <c r="S39" i="10"/>
  <c r="T39" i="10" s="1"/>
  <c r="S40" i="10"/>
  <c r="T40" i="10" s="1"/>
  <c r="S41" i="10"/>
  <c r="T41" i="10" s="1"/>
  <c r="S42" i="10"/>
  <c r="T42" i="10" s="1"/>
  <c r="S43" i="10"/>
  <c r="T43" i="10" s="1"/>
  <c r="S44" i="10"/>
  <c r="T44" i="10" s="1"/>
  <c r="S45" i="10"/>
  <c r="T45" i="10" s="1"/>
  <c r="S46" i="10"/>
  <c r="T46" i="10" s="1"/>
  <c r="S47" i="10"/>
  <c r="T47" i="10" s="1"/>
  <c r="S48" i="10"/>
  <c r="T48" i="10" s="1"/>
  <c r="S49" i="10"/>
  <c r="T49" i="10" s="1"/>
  <c r="S50" i="10"/>
  <c r="T50" i="10" s="1"/>
  <c r="S51" i="10"/>
  <c r="T51" i="10" s="1"/>
  <c r="S52" i="10"/>
  <c r="T52" i="10" s="1"/>
  <c r="S53" i="10"/>
  <c r="T53" i="10" s="1"/>
  <c r="S54" i="10"/>
  <c r="T54" i="10" s="1"/>
  <c r="S55" i="10"/>
  <c r="T55" i="10" s="1"/>
  <c r="S56" i="10"/>
  <c r="T56" i="10" s="1"/>
  <c r="S57" i="10"/>
  <c r="T57" i="10" s="1"/>
  <c r="S58" i="10"/>
  <c r="T58" i="10" s="1"/>
  <c r="S59" i="10"/>
  <c r="T59" i="10" s="1"/>
  <c r="S60" i="10"/>
  <c r="T60" i="10" s="1"/>
  <c r="S61" i="10"/>
  <c r="T61" i="10" s="1"/>
  <c r="S62" i="10"/>
  <c r="T62" i="10" s="1"/>
  <c r="S63" i="10"/>
  <c r="T63" i="10" s="1"/>
  <c r="S64" i="10"/>
  <c r="T64" i="10" s="1"/>
  <c r="S65" i="10"/>
  <c r="T65" i="10" s="1"/>
  <c r="S66" i="10"/>
  <c r="T66" i="10" s="1"/>
  <c r="S67" i="10"/>
  <c r="T67" i="10" s="1"/>
  <c r="S68" i="10"/>
  <c r="T68" i="10" s="1"/>
  <c r="S69" i="10"/>
  <c r="T69" i="10" s="1"/>
  <c r="S70" i="10"/>
  <c r="T70" i="10" s="1"/>
  <c r="S71" i="10"/>
  <c r="T71" i="10" s="1"/>
  <c r="S72" i="10"/>
  <c r="T72" i="10" s="1"/>
  <c r="S73" i="10"/>
  <c r="T73" i="10" s="1"/>
  <c r="S74" i="10"/>
  <c r="T74" i="10" s="1"/>
  <c r="S75" i="10"/>
  <c r="T75" i="10" s="1"/>
  <c r="S76" i="10"/>
  <c r="T76" i="10" s="1"/>
  <c r="S77" i="10"/>
  <c r="T77" i="10" s="1"/>
  <c r="S78" i="10"/>
  <c r="T78" i="10" s="1"/>
  <c r="S79" i="10"/>
  <c r="T79" i="10" s="1"/>
  <c r="S80" i="10"/>
  <c r="T80" i="10" s="1"/>
  <c r="S81" i="10"/>
  <c r="T81" i="10" s="1"/>
  <c r="S82" i="10"/>
  <c r="T82" i="10" s="1"/>
  <c r="S83" i="10"/>
  <c r="T83" i="10" s="1"/>
  <c r="S84" i="10"/>
  <c r="T84" i="10" s="1"/>
  <c r="S85" i="10"/>
  <c r="T85" i="10" s="1"/>
  <c r="S86" i="10"/>
  <c r="T86" i="10" s="1"/>
  <c r="S87" i="10"/>
  <c r="T87" i="10" s="1"/>
  <c r="S88" i="10"/>
  <c r="T88" i="10" s="1"/>
  <c r="S89" i="10"/>
  <c r="T89" i="10" s="1"/>
  <c r="S90" i="10"/>
  <c r="T90" i="10" s="1"/>
  <c r="S91" i="10"/>
  <c r="T91" i="10" s="1"/>
  <c r="S92" i="10"/>
  <c r="T92" i="10" s="1"/>
  <c r="S93" i="10"/>
  <c r="T93" i="10" s="1"/>
  <c r="S94" i="10"/>
  <c r="T94" i="10" s="1"/>
  <c r="S95" i="10"/>
  <c r="T95" i="10" s="1"/>
  <c r="S96" i="10"/>
  <c r="T96" i="10" s="1"/>
  <c r="S97" i="10"/>
  <c r="T97" i="10" s="1"/>
  <c r="S98" i="10"/>
  <c r="T98" i="10" s="1"/>
  <c r="S99" i="10"/>
  <c r="T99" i="10" s="1"/>
  <c r="S100" i="10"/>
  <c r="T100" i="10" s="1"/>
  <c r="S101" i="10"/>
  <c r="T101" i="10" s="1"/>
  <c r="S102" i="10"/>
  <c r="T102" i="10" s="1"/>
  <c r="S103" i="10"/>
  <c r="T103" i="10" s="1"/>
  <c r="S104" i="10"/>
  <c r="T104" i="10" s="1"/>
  <c r="S105" i="10"/>
  <c r="T105" i="10" s="1"/>
  <c r="S106" i="10"/>
  <c r="T106" i="10" s="1"/>
  <c r="S107" i="10"/>
  <c r="T107" i="10" s="1"/>
  <c r="S108" i="10"/>
  <c r="T108" i="10" s="1"/>
  <c r="S109" i="10"/>
  <c r="T109" i="10" s="1"/>
  <c r="S110" i="10"/>
  <c r="T110" i="10" s="1"/>
  <c r="S111" i="10"/>
  <c r="T111" i="10" s="1"/>
  <c r="S112" i="10"/>
  <c r="T112" i="10" s="1"/>
  <c r="S113" i="10"/>
  <c r="T113" i="10" s="1"/>
  <c r="S114" i="10"/>
  <c r="T114" i="10" s="1"/>
  <c r="S115" i="10"/>
  <c r="T115" i="10" s="1"/>
  <c r="S116" i="10"/>
  <c r="T116" i="10" s="1"/>
  <c r="S117" i="10"/>
  <c r="T117" i="10" s="1"/>
  <c r="S118" i="10"/>
  <c r="T118" i="10" s="1"/>
  <c r="S119" i="10"/>
  <c r="T119" i="10" s="1"/>
  <c r="S120" i="10"/>
  <c r="T120" i="10" s="1"/>
  <c r="S121" i="10"/>
  <c r="T121" i="10" s="1"/>
  <c r="S122" i="10"/>
  <c r="T122" i="10" s="1"/>
  <c r="S123" i="10"/>
  <c r="T123" i="10" s="1"/>
  <c r="S124" i="10"/>
  <c r="T124" i="10" s="1"/>
  <c r="S125" i="10"/>
  <c r="T125" i="10" s="1"/>
  <c r="S126" i="10"/>
  <c r="T126" i="10" s="1"/>
  <c r="S127" i="10"/>
  <c r="T127" i="10" s="1"/>
  <c r="S128" i="10"/>
  <c r="T128" i="10" s="1"/>
  <c r="S129" i="10"/>
  <c r="T129" i="10" s="1"/>
  <c r="S130" i="10"/>
  <c r="T130" i="10" s="1"/>
  <c r="S131" i="10"/>
  <c r="T131" i="10" s="1"/>
  <c r="S132" i="10"/>
  <c r="T132" i="10" s="1"/>
  <c r="S133" i="10"/>
  <c r="T133" i="10" s="1"/>
  <c r="S134" i="10"/>
  <c r="T134" i="10" s="1"/>
  <c r="S135" i="10"/>
  <c r="T135" i="10" s="1"/>
  <c r="S136" i="10"/>
  <c r="T136" i="10" s="1"/>
  <c r="S137" i="10"/>
  <c r="T137" i="10" s="1"/>
  <c r="S138" i="10"/>
  <c r="T138" i="10" s="1"/>
  <c r="S139" i="10"/>
  <c r="T139" i="10" s="1"/>
  <c r="S140" i="10"/>
  <c r="T140" i="10" s="1"/>
  <c r="S141" i="10"/>
  <c r="T141" i="10" s="1"/>
  <c r="S142" i="10"/>
  <c r="T142" i="10" s="1"/>
  <c r="S143" i="10"/>
  <c r="T143" i="10" s="1"/>
  <c r="S144" i="10"/>
  <c r="T144" i="10" s="1"/>
  <c r="S145" i="10"/>
  <c r="T145" i="10" s="1"/>
  <c r="S146" i="10"/>
  <c r="T146" i="10" s="1"/>
  <c r="S147" i="10"/>
  <c r="T147" i="10" s="1"/>
  <c r="S148" i="10"/>
  <c r="T148" i="10" s="1"/>
  <c r="S149" i="10"/>
  <c r="T149" i="10" s="1"/>
  <c r="S150" i="10"/>
  <c r="T150" i="10" s="1"/>
  <c r="S151" i="10"/>
  <c r="T151" i="10" s="1"/>
  <c r="S152" i="10"/>
  <c r="T152" i="10" s="1"/>
  <c r="S153" i="10"/>
  <c r="T153" i="10" s="1"/>
  <c r="S154" i="10"/>
  <c r="T154" i="10" s="1"/>
  <c r="S155" i="10"/>
  <c r="T155" i="10" s="1"/>
  <c r="S156" i="10"/>
  <c r="T156" i="10" s="1"/>
  <c r="S157" i="10"/>
  <c r="T157" i="10" s="1"/>
  <c r="S158" i="10"/>
  <c r="T158" i="10" s="1"/>
  <c r="S159" i="10"/>
  <c r="T159" i="10" s="1"/>
  <c r="S160" i="10"/>
  <c r="T160" i="10" s="1"/>
  <c r="S161" i="10"/>
  <c r="T161" i="10" s="1"/>
  <c r="S162" i="10"/>
  <c r="T162" i="10" s="1"/>
  <c r="S163" i="10"/>
  <c r="T163" i="10" s="1"/>
  <c r="S164" i="10"/>
  <c r="T164" i="10" s="1"/>
  <c r="S165" i="10"/>
  <c r="T165" i="10" s="1"/>
  <c r="S166" i="10"/>
  <c r="T166" i="10" s="1"/>
  <c r="S167" i="10"/>
  <c r="T167" i="10" s="1"/>
  <c r="S168" i="10"/>
  <c r="T168" i="10" s="1"/>
  <c r="S169" i="10"/>
  <c r="T169" i="10" s="1"/>
  <c r="S170" i="10"/>
  <c r="T170" i="10" s="1"/>
  <c r="S171" i="10"/>
  <c r="T171" i="10" s="1"/>
  <c r="S172" i="10"/>
  <c r="T172" i="10" s="1"/>
  <c r="S173" i="10"/>
  <c r="T173" i="10" s="1"/>
  <c r="S174" i="10"/>
  <c r="T174" i="10" s="1"/>
  <c r="S175" i="10"/>
  <c r="T175" i="10" s="1"/>
  <c r="S176" i="10"/>
  <c r="T176" i="10" s="1"/>
  <c r="S177" i="10"/>
  <c r="T177" i="10" s="1"/>
  <c r="S178" i="10"/>
  <c r="T178" i="10" s="1"/>
  <c r="S179" i="10"/>
  <c r="T179" i="10" s="1"/>
  <c r="S180" i="10"/>
  <c r="T180" i="10" s="1"/>
  <c r="S181" i="10"/>
  <c r="T181" i="10" s="1"/>
  <c r="S182" i="10"/>
  <c r="T182" i="10" s="1"/>
  <c r="S183" i="10"/>
  <c r="T183" i="10" s="1"/>
  <c r="S184" i="10"/>
  <c r="T184" i="10" s="1"/>
  <c r="S185" i="10"/>
  <c r="T185" i="10" s="1"/>
  <c r="S186" i="10"/>
  <c r="T186" i="10" s="1"/>
  <c r="S187" i="10"/>
  <c r="T187" i="10" s="1"/>
  <c r="S188" i="10"/>
  <c r="T188" i="10" s="1"/>
  <c r="S189" i="10"/>
  <c r="T189" i="10" s="1"/>
  <c r="S190" i="10"/>
  <c r="T190" i="10" s="1"/>
  <c r="S191" i="10"/>
  <c r="T191" i="10" s="1"/>
  <c r="S192" i="10"/>
  <c r="T192" i="10" s="1"/>
  <c r="S193" i="10"/>
  <c r="T193" i="10" s="1"/>
  <c r="S194" i="10"/>
  <c r="T194" i="10" s="1"/>
  <c r="S195" i="10"/>
  <c r="T195" i="10" s="1"/>
  <c r="S196" i="10"/>
  <c r="T196" i="10" s="1"/>
  <c r="S197" i="10"/>
  <c r="T197" i="10" s="1"/>
  <c r="S198" i="10"/>
  <c r="T198" i="10" s="1"/>
  <c r="S199" i="10"/>
  <c r="T199" i="10" s="1"/>
  <c r="S200" i="10"/>
  <c r="T200" i="10" s="1"/>
  <c r="S201" i="10"/>
  <c r="T201" i="10" s="1"/>
  <c r="S202" i="10"/>
  <c r="T202" i="10" s="1"/>
  <c r="S203" i="10"/>
  <c r="T203" i="10" s="1"/>
  <c r="S204" i="10"/>
  <c r="T204" i="10" s="1"/>
  <c r="S205" i="10"/>
  <c r="T205" i="10" s="1"/>
  <c r="S206" i="10"/>
  <c r="T206" i="10" s="1"/>
  <c r="S207" i="10"/>
  <c r="T207" i="10" s="1"/>
  <c r="S208" i="10"/>
  <c r="T208" i="10" s="1"/>
  <c r="S209" i="10"/>
  <c r="T209" i="10" s="1"/>
  <c r="S210" i="10"/>
  <c r="T210" i="10" s="1"/>
  <c r="S211" i="10"/>
  <c r="T211" i="10" s="1"/>
  <c r="S212" i="10"/>
  <c r="T212" i="10" s="1"/>
  <c r="S213" i="10"/>
  <c r="T213" i="10" s="1"/>
  <c r="S214" i="10"/>
  <c r="T214" i="10" s="1"/>
  <c r="S215" i="10"/>
  <c r="T215" i="10" s="1"/>
  <c r="S216" i="10"/>
  <c r="T216" i="10" s="1"/>
  <c r="S217" i="10"/>
  <c r="T217" i="10" s="1"/>
  <c r="S218" i="10"/>
  <c r="T218" i="10" s="1"/>
  <c r="S219" i="10"/>
  <c r="T219" i="10" s="1"/>
  <c r="S220" i="10"/>
  <c r="T220" i="10" s="1"/>
  <c r="S221" i="10"/>
  <c r="T221" i="10" s="1"/>
  <c r="S222" i="10"/>
  <c r="T222" i="10" s="1"/>
  <c r="S223" i="10"/>
  <c r="T223" i="10" s="1"/>
  <c r="S224" i="10"/>
  <c r="T224" i="10" s="1"/>
  <c r="S225" i="10"/>
  <c r="T225" i="10" s="1"/>
  <c r="S226" i="10"/>
  <c r="T226" i="10" s="1"/>
  <c r="S227" i="10"/>
  <c r="T227" i="10" s="1"/>
  <c r="S228" i="10"/>
  <c r="T228" i="10" s="1"/>
  <c r="S229" i="10"/>
  <c r="T229" i="10" s="1"/>
  <c r="S230" i="10"/>
  <c r="T230" i="10" s="1"/>
  <c r="S231" i="10"/>
  <c r="T231" i="10" s="1"/>
  <c r="S232" i="10"/>
  <c r="T232" i="10" s="1"/>
  <c r="S233" i="10"/>
  <c r="T233" i="10" s="1"/>
  <c r="S234" i="10"/>
  <c r="T234" i="10" s="1"/>
  <c r="S235" i="10"/>
  <c r="T235" i="10" s="1"/>
  <c r="S236" i="10"/>
  <c r="T236" i="10" s="1"/>
  <c r="S237" i="10"/>
  <c r="T237" i="10" s="1"/>
  <c r="S238" i="10"/>
  <c r="T238" i="10" s="1"/>
  <c r="S239" i="10"/>
  <c r="T239" i="10" s="1"/>
  <c r="S240" i="10"/>
  <c r="T240" i="10" s="1"/>
  <c r="S241" i="10"/>
  <c r="T241" i="10" s="1"/>
  <c r="S242" i="10"/>
  <c r="T242" i="10" s="1"/>
  <c r="S243" i="10"/>
  <c r="T243" i="10" s="1"/>
  <c r="S244" i="10"/>
  <c r="T244" i="10" s="1"/>
  <c r="S245" i="10"/>
  <c r="T245" i="10" s="1"/>
  <c r="S246" i="10"/>
  <c r="T246" i="10" s="1"/>
  <c r="S247" i="10"/>
  <c r="T247" i="10" s="1"/>
  <c r="S248" i="10"/>
  <c r="T248" i="10" s="1"/>
  <c r="S249" i="10"/>
  <c r="T249" i="10" s="1"/>
  <c r="S250" i="10"/>
  <c r="T250" i="10" s="1"/>
  <c r="S251" i="10"/>
  <c r="T251" i="10" s="1"/>
  <c r="S252" i="10"/>
  <c r="T252" i="10" s="1"/>
  <c r="S253" i="10"/>
  <c r="T253" i="10" s="1"/>
  <c r="S254" i="10"/>
  <c r="T254" i="10" s="1"/>
  <c r="S255" i="10"/>
  <c r="T255" i="10" s="1"/>
  <c r="S256" i="10"/>
  <c r="T256" i="10" s="1"/>
  <c r="S257" i="10"/>
  <c r="T257" i="10" s="1"/>
  <c r="S258" i="10"/>
  <c r="T258" i="10" s="1"/>
  <c r="S259" i="10"/>
  <c r="T259" i="10" s="1"/>
  <c r="S260" i="10"/>
  <c r="T260" i="10" s="1"/>
  <c r="S261" i="10"/>
  <c r="T261" i="10" s="1"/>
  <c r="S262" i="10"/>
  <c r="T262" i="10" s="1"/>
  <c r="S263" i="10"/>
  <c r="T263" i="10" s="1"/>
  <c r="S264" i="10"/>
  <c r="T264" i="10" s="1"/>
  <c r="S265" i="10"/>
  <c r="T265" i="10" s="1"/>
  <c r="S266" i="10"/>
  <c r="T266" i="10" s="1"/>
  <c r="S267" i="10"/>
  <c r="T267" i="10" s="1"/>
  <c r="S268" i="10"/>
  <c r="T268" i="10" s="1"/>
  <c r="S269" i="10"/>
  <c r="T269" i="10" s="1"/>
  <c r="S270" i="10"/>
  <c r="T270" i="10" s="1"/>
  <c r="S271" i="10"/>
  <c r="T271" i="10" s="1"/>
  <c r="S272" i="10"/>
  <c r="T272" i="10" s="1"/>
  <c r="S273" i="10"/>
  <c r="T273" i="10" s="1"/>
  <c r="S274" i="10"/>
  <c r="T274" i="10" s="1"/>
  <c r="S275" i="10"/>
  <c r="T275" i="10" s="1"/>
  <c r="S276" i="10"/>
  <c r="T276" i="10" s="1"/>
  <c r="S277" i="10"/>
  <c r="T277" i="10" s="1"/>
  <c r="S278" i="10"/>
  <c r="T278" i="10" s="1"/>
  <c r="S279" i="10"/>
  <c r="T279" i="10" s="1"/>
  <c r="S280" i="10"/>
  <c r="T280" i="10" s="1"/>
  <c r="S281" i="10"/>
  <c r="T281" i="10" s="1"/>
  <c r="S282" i="10"/>
  <c r="T282" i="10" s="1"/>
  <c r="S283" i="10"/>
  <c r="T283" i="10" s="1"/>
  <c r="S284" i="10"/>
  <c r="T284" i="10" s="1"/>
  <c r="S285" i="10"/>
  <c r="T285" i="10" s="1"/>
  <c r="S286" i="10"/>
  <c r="T286" i="10" s="1"/>
  <c r="S287" i="10"/>
  <c r="T287" i="10" s="1"/>
  <c r="S288" i="10"/>
  <c r="T288" i="10" s="1"/>
  <c r="S289" i="10"/>
  <c r="T289" i="10" s="1"/>
  <c r="S290" i="10"/>
  <c r="T290" i="10" s="1"/>
  <c r="S291" i="10"/>
  <c r="T291" i="10" s="1"/>
  <c r="S292" i="10"/>
  <c r="T292" i="10" s="1"/>
  <c r="S293" i="10"/>
  <c r="T293" i="10" s="1"/>
  <c r="S294" i="10"/>
  <c r="T294" i="10" s="1"/>
  <c r="S295" i="10"/>
  <c r="T295" i="10" s="1"/>
  <c r="S296" i="10"/>
  <c r="T296" i="10" s="1"/>
  <c r="S297" i="10"/>
  <c r="T297" i="10" s="1"/>
  <c r="S298" i="10"/>
  <c r="T298" i="10" s="1"/>
  <c r="S299" i="10"/>
  <c r="T299" i="10" s="1"/>
  <c r="S300" i="10"/>
  <c r="T300" i="10" s="1"/>
  <c r="S301" i="10"/>
  <c r="T301" i="10" s="1"/>
  <c r="S302" i="10"/>
  <c r="T302" i="10" s="1"/>
  <c r="S303" i="10"/>
  <c r="T303" i="10" s="1"/>
  <c r="S304" i="10"/>
  <c r="T304" i="10" s="1"/>
  <c r="S305" i="10"/>
  <c r="T305" i="10" s="1"/>
  <c r="S306" i="10"/>
  <c r="T306" i="10" s="1"/>
  <c r="S307" i="10"/>
  <c r="T307" i="10" s="1"/>
  <c r="S308" i="10"/>
  <c r="T308" i="10" s="1"/>
  <c r="S309" i="10"/>
  <c r="T309" i="10" s="1"/>
  <c r="S310" i="10"/>
  <c r="T310" i="10" s="1"/>
  <c r="S311" i="10"/>
  <c r="T311" i="10" s="1"/>
  <c r="S312" i="10"/>
  <c r="T312" i="10" s="1"/>
  <c r="S313" i="10"/>
  <c r="T313" i="10" s="1"/>
  <c r="S314" i="10"/>
  <c r="T314" i="10" s="1"/>
  <c r="S315" i="10"/>
  <c r="T315" i="10" s="1"/>
  <c r="S316" i="10"/>
  <c r="T316" i="10" s="1"/>
  <c r="S317" i="10"/>
  <c r="T317" i="10" s="1"/>
  <c r="S318" i="10"/>
  <c r="T318" i="10" s="1"/>
  <c r="S319" i="10"/>
  <c r="T319" i="10" s="1"/>
  <c r="S320" i="10"/>
  <c r="T320" i="10" s="1"/>
  <c r="S321" i="10"/>
  <c r="T321" i="10" s="1"/>
  <c r="S322" i="10"/>
  <c r="T322" i="10" s="1"/>
  <c r="S323" i="10"/>
  <c r="T323" i="10" s="1"/>
  <c r="S324" i="10"/>
  <c r="T324" i="10" s="1"/>
  <c r="S325" i="10"/>
  <c r="T325" i="10" s="1"/>
  <c r="S326" i="10"/>
  <c r="T326" i="10" s="1"/>
  <c r="S327" i="10"/>
  <c r="T327" i="10" s="1"/>
  <c r="S328" i="10"/>
  <c r="T328" i="10" s="1"/>
  <c r="S329" i="10"/>
  <c r="T329" i="10" s="1"/>
  <c r="S330" i="10"/>
  <c r="T330" i="10" s="1"/>
  <c r="S331" i="10"/>
  <c r="T331" i="10" s="1"/>
  <c r="S332" i="10"/>
  <c r="T332" i="10" s="1"/>
  <c r="S333" i="10"/>
  <c r="T333" i="10" s="1"/>
  <c r="S334" i="10"/>
  <c r="T334" i="10" s="1"/>
  <c r="S335" i="10"/>
  <c r="T335" i="10" s="1"/>
  <c r="S336" i="10"/>
  <c r="T336" i="10" s="1"/>
  <c r="S337" i="10"/>
  <c r="T337" i="10" s="1"/>
  <c r="S338" i="10"/>
  <c r="T338" i="10" s="1"/>
  <c r="S339" i="10"/>
  <c r="T339" i="10" s="1"/>
  <c r="S340" i="10"/>
  <c r="T340" i="10" s="1"/>
  <c r="S341" i="10"/>
  <c r="T341" i="10" s="1"/>
  <c r="S342" i="10"/>
  <c r="T342" i="10" s="1"/>
  <c r="S343" i="10"/>
  <c r="T343" i="10" s="1"/>
  <c r="S344" i="10"/>
  <c r="T344" i="10" s="1"/>
  <c r="S345" i="10"/>
  <c r="T345" i="10" s="1"/>
  <c r="S346" i="10"/>
  <c r="T346" i="10" s="1"/>
  <c r="S347" i="10"/>
  <c r="T347" i="10" s="1"/>
  <c r="S348" i="10"/>
  <c r="T348" i="10" s="1"/>
  <c r="S349" i="10"/>
  <c r="T349" i="10" s="1"/>
  <c r="S350" i="10"/>
  <c r="T350" i="10" s="1"/>
  <c r="S351" i="10"/>
  <c r="T351" i="10" s="1"/>
  <c r="S352" i="10"/>
  <c r="T352" i="10" s="1"/>
  <c r="S353" i="10"/>
  <c r="T353" i="10" s="1"/>
  <c r="S354" i="10"/>
  <c r="T354" i="10" s="1"/>
  <c r="S355" i="10"/>
  <c r="T355" i="10" s="1"/>
  <c r="S356" i="10"/>
  <c r="T356" i="10" s="1"/>
  <c r="S357" i="10"/>
  <c r="T357" i="10" s="1"/>
  <c r="S358" i="10"/>
  <c r="T358" i="10" s="1"/>
  <c r="S359" i="10"/>
  <c r="T359" i="10" s="1"/>
  <c r="S360" i="10"/>
  <c r="T360" i="10" s="1"/>
  <c r="S361" i="10"/>
  <c r="T361" i="10" s="1"/>
  <c r="S362" i="10"/>
  <c r="T362" i="10" s="1"/>
  <c r="S363" i="10"/>
  <c r="T363" i="10" s="1"/>
  <c r="S364" i="10"/>
  <c r="T364" i="10" s="1"/>
  <c r="S365" i="10"/>
  <c r="T365" i="10" s="1"/>
  <c r="S366" i="10"/>
  <c r="T366" i="10" s="1"/>
  <c r="S367" i="10"/>
  <c r="T367" i="10" s="1"/>
  <c r="S368" i="10"/>
  <c r="T368" i="10" s="1"/>
  <c r="S369" i="10"/>
  <c r="T369" i="10" s="1"/>
  <c r="S370" i="10"/>
  <c r="T370" i="10" s="1"/>
  <c r="S371" i="10"/>
  <c r="T371" i="10" s="1"/>
  <c r="S372" i="10"/>
  <c r="T372" i="10" s="1"/>
  <c r="S373" i="10"/>
  <c r="T373" i="10" s="1"/>
  <c r="S374" i="10"/>
  <c r="T374" i="10" s="1"/>
  <c r="S375" i="10"/>
  <c r="T375" i="10" s="1"/>
  <c r="S376" i="10"/>
  <c r="T376" i="10" s="1"/>
  <c r="S377" i="10"/>
  <c r="T377" i="10" s="1"/>
  <c r="S378" i="10"/>
  <c r="T378" i="10" s="1"/>
  <c r="S379" i="10"/>
  <c r="T379" i="10" s="1"/>
  <c r="S380" i="10"/>
  <c r="T380" i="10" s="1"/>
  <c r="S381" i="10"/>
  <c r="T381" i="10" s="1"/>
  <c r="S382" i="10"/>
  <c r="T382" i="10" s="1"/>
  <c r="S383" i="10"/>
  <c r="T383" i="10" s="1"/>
  <c r="S384" i="10"/>
  <c r="T384" i="10" s="1"/>
  <c r="S385" i="10"/>
  <c r="T385" i="10" s="1"/>
  <c r="S386" i="10"/>
  <c r="T386" i="10" s="1"/>
  <c r="S387" i="10"/>
  <c r="T387" i="10" s="1"/>
  <c r="S388" i="10"/>
  <c r="T388" i="10" s="1"/>
  <c r="S389" i="10"/>
  <c r="T389" i="10" s="1"/>
  <c r="S390" i="10"/>
  <c r="T390" i="10" s="1"/>
  <c r="S391" i="10"/>
  <c r="T391" i="10" s="1"/>
  <c r="S392" i="10"/>
  <c r="T392" i="10" s="1"/>
  <c r="S393" i="10"/>
  <c r="T393" i="10" s="1"/>
  <c r="S394" i="10"/>
  <c r="T394" i="10" s="1"/>
  <c r="S395" i="10"/>
  <c r="T395" i="10" s="1"/>
  <c r="S396" i="10"/>
  <c r="T396" i="10" s="1"/>
  <c r="S397" i="10"/>
  <c r="T397" i="10" s="1"/>
  <c r="S398" i="10"/>
  <c r="T398" i="10" s="1"/>
  <c r="S399" i="10"/>
  <c r="T399" i="10" s="1"/>
  <c r="S400" i="10"/>
  <c r="T400" i="10" s="1"/>
  <c r="S401" i="10"/>
  <c r="T401" i="10" s="1"/>
  <c r="S402" i="10"/>
  <c r="T402" i="10" s="1"/>
  <c r="S403" i="10"/>
  <c r="T403" i="10" s="1"/>
  <c r="S404" i="10"/>
  <c r="T404" i="10" s="1"/>
  <c r="S405" i="10"/>
  <c r="T405" i="10" s="1"/>
  <c r="S406" i="10"/>
  <c r="T406" i="10" s="1"/>
  <c r="S407" i="10"/>
  <c r="T407" i="10" s="1"/>
  <c r="S408" i="10"/>
  <c r="T408" i="10" s="1"/>
  <c r="S409" i="10"/>
  <c r="T409" i="10" s="1"/>
  <c r="S410" i="10"/>
  <c r="T410" i="10" s="1"/>
  <c r="S411" i="10"/>
  <c r="T411" i="10" s="1"/>
  <c r="S412" i="10"/>
  <c r="T412" i="10" s="1"/>
  <c r="S413" i="10"/>
  <c r="T413" i="10" s="1"/>
  <c r="S414" i="10"/>
  <c r="T414" i="10" s="1"/>
  <c r="S415" i="10"/>
  <c r="T415" i="10" s="1"/>
  <c r="S416" i="10"/>
  <c r="T416" i="10" s="1"/>
  <c r="S417" i="10"/>
  <c r="T417" i="10" s="1"/>
  <c r="S418" i="10"/>
  <c r="T418" i="10" s="1"/>
  <c r="S419" i="10"/>
  <c r="T419" i="10" s="1"/>
  <c r="S420" i="10"/>
  <c r="T420" i="10" s="1"/>
  <c r="S421" i="10"/>
  <c r="T421" i="10" s="1"/>
  <c r="S422" i="10"/>
  <c r="T422" i="10" s="1"/>
  <c r="S423" i="10"/>
  <c r="T423" i="10" s="1"/>
  <c r="S424" i="10"/>
  <c r="T424" i="10" s="1"/>
  <c r="S425" i="10"/>
  <c r="T425" i="10" s="1"/>
  <c r="S426" i="10"/>
  <c r="T426" i="10" s="1"/>
  <c r="S427" i="10"/>
  <c r="T427" i="10" s="1"/>
  <c r="S428" i="10"/>
  <c r="T428" i="10" s="1"/>
  <c r="S429" i="10"/>
  <c r="T429" i="10" s="1"/>
  <c r="S430" i="10"/>
  <c r="T430" i="10" s="1"/>
  <c r="S431" i="10"/>
  <c r="T431" i="10" s="1"/>
  <c r="S432" i="10"/>
  <c r="T432" i="10" s="1"/>
  <c r="S433" i="10"/>
  <c r="T433" i="10" s="1"/>
  <c r="S434" i="10"/>
  <c r="T434" i="10" s="1"/>
  <c r="S435" i="10"/>
  <c r="T435" i="10" s="1"/>
  <c r="S436" i="10"/>
  <c r="T436" i="10" s="1"/>
  <c r="S437" i="10"/>
  <c r="T437" i="10" s="1"/>
  <c r="S438" i="10"/>
  <c r="T438" i="10" s="1"/>
  <c r="S439" i="10"/>
  <c r="T439" i="10" s="1"/>
  <c r="S440" i="10"/>
  <c r="T440" i="10" s="1"/>
  <c r="S441" i="10"/>
  <c r="T441" i="10" s="1"/>
  <c r="S442" i="10"/>
  <c r="T442" i="10" s="1"/>
  <c r="S443" i="10"/>
  <c r="T443" i="10" s="1"/>
  <c r="S444" i="10"/>
  <c r="T444" i="10" s="1"/>
  <c r="S445" i="10"/>
  <c r="T445" i="10" s="1"/>
  <c r="S446" i="10"/>
  <c r="T446" i="10" s="1"/>
  <c r="S447" i="10"/>
  <c r="T447" i="10" s="1"/>
  <c r="S448" i="10"/>
  <c r="T448" i="10" s="1"/>
  <c r="S449" i="10"/>
  <c r="T449" i="10" s="1"/>
  <c r="S450" i="10"/>
  <c r="T450" i="10" s="1"/>
  <c r="S451" i="10"/>
  <c r="T451" i="10" s="1"/>
  <c r="S452" i="10"/>
  <c r="T452" i="10" s="1"/>
  <c r="S453" i="10"/>
  <c r="T453" i="10" s="1"/>
  <c r="S454" i="10"/>
  <c r="T454" i="10" s="1"/>
  <c r="S455" i="10"/>
  <c r="T455" i="10" s="1"/>
  <c r="S456" i="10"/>
  <c r="T456" i="10" s="1"/>
  <c r="S457" i="10"/>
  <c r="T457" i="10" s="1"/>
  <c r="S458" i="10"/>
  <c r="T458" i="10" s="1"/>
  <c r="S459" i="10"/>
  <c r="T459" i="10" s="1"/>
  <c r="S460" i="10"/>
  <c r="T460" i="10" s="1"/>
  <c r="S461" i="10"/>
  <c r="T461" i="10" s="1"/>
  <c r="S462" i="10"/>
  <c r="T462" i="10" s="1"/>
  <c r="S463" i="10"/>
  <c r="T463" i="10" s="1"/>
  <c r="S464" i="10"/>
  <c r="T464" i="10" s="1"/>
  <c r="S465" i="10"/>
  <c r="T465" i="10" s="1"/>
  <c r="S466" i="10"/>
  <c r="T466" i="10" s="1"/>
  <c r="S467" i="10"/>
  <c r="T467" i="10" s="1"/>
  <c r="S468" i="10"/>
  <c r="T468" i="10" s="1"/>
  <c r="S469" i="10"/>
  <c r="T469" i="10" s="1"/>
  <c r="S470" i="10"/>
  <c r="T470" i="10" s="1"/>
  <c r="S471" i="10"/>
  <c r="T471" i="10" s="1"/>
  <c r="S472" i="10"/>
  <c r="T472" i="10" s="1"/>
  <c r="S473" i="10"/>
  <c r="T473" i="10" s="1"/>
  <c r="S474" i="10"/>
  <c r="T474" i="10" s="1"/>
  <c r="S475" i="10"/>
  <c r="T475" i="10" s="1"/>
  <c r="S476" i="10"/>
  <c r="T476" i="10" s="1"/>
  <c r="S477" i="10"/>
  <c r="T477" i="10" s="1"/>
  <c r="S478" i="10"/>
  <c r="T478" i="10" s="1"/>
  <c r="S479" i="10"/>
  <c r="T479" i="10" s="1"/>
  <c r="S480" i="10"/>
  <c r="T480" i="10" s="1"/>
  <c r="S481" i="10"/>
  <c r="T481" i="10" s="1"/>
  <c r="S482" i="10"/>
  <c r="T482" i="10" s="1"/>
  <c r="S483" i="10"/>
  <c r="T483" i="10" s="1"/>
  <c r="S484" i="10"/>
  <c r="T484" i="10" s="1"/>
  <c r="S485" i="10"/>
  <c r="T485" i="10" s="1"/>
  <c r="S486" i="10"/>
  <c r="T486" i="10" s="1"/>
  <c r="S487" i="10"/>
  <c r="T487" i="10" s="1"/>
  <c r="S488" i="10"/>
  <c r="T488" i="10" s="1"/>
  <c r="S489" i="10"/>
  <c r="T489" i="10" s="1"/>
  <c r="S490" i="10"/>
  <c r="T490" i="10" s="1"/>
  <c r="S491" i="10"/>
  <c r="T491" i="10" s="1"/>
  <c r="S492" i="10"/>
  <c r="T492" i="10" s="1"/>
  <c r="S493" i="10"/>
  <c r="T493" i="10" s="1"/>
  <c r="S494" i="10"/>
  <c r="T494" i="10" s="1"/>
  <c r="S495" i="10"/>
  <c r="T495" i="10" s="1"/>
  <c r="S496" i="10"/>
  <c r="T496" i="10" s="1"/>
  <c r="S497" i="10"/>
  <c r="T497" i="10" s="1"/>
  <c r="S498" i="10"/>
  <c r="T498" i="10" s="1"/>
  <c r="S499" i="10"/>
  <c r="T499" i="10" s="1"/>
  <c r="S500" i="10"/>
  <c r="T500" i="10" s="1"/>
  <c r="S501" i="10"/>
  <c r="T501" i="10" s="1"/>
  <c r="S502" i="10"/>
  <c r="T502" i="10" s="1"/>
  <c r="S503" i="10"/>
  <c r="T503" i="10" s="1"/>
  <c r="S504" i="10"/>
  <c r="T504" i="10" s="1"/>
  <c r="S505" i="10"/>
  <c r="T505" i="10" s="1"/>
  <c r="S506" i="10"/>
  <c r="T506" i="10" s="1"/>
  <c r="S507" i="10"/>
  <c r="T507" i="10" s="1"/>
  <c r="S508" i="10"/>
  <c r="T508" i="10" s="1"/>
  <c r="S509" i="10"/>
  <c r="T509" i="10" s="1"/>
  <c r="S510" i="10"/>
  <c r="T510" i="10" s="1"/>
  <c r="S511" i="10"/>
  <c r="T511" i="10" s="1"/>
  <c r="S512" i="10"/>
  <c r="T512" i="10" s="1"/>
  <c r="S513" i="10"/>
  <c r="T513" i="10" s="1"/>
  <c r="S514" i="10"/>
  <c r="T514" i="10" s="1"/>
  <c r="S515" i="10"/>
  <c r="T515" i="10" s="1"/>
  <c r="S516" i="10"/>
  <c r="T516" i="10" s="1"/>
  <c r="S517" i="10"/>
  <c r="T517" i="10" s="1"/>
  <c r="S518" i="10"/>
  <c r="T518" i="10" s="1"/>
  <c r="S519" i="10"/>
  <c r="T519" i="10" s="1"/>
  <c r="S520" i="10"/>
  <c r="T520" i="10" s="1"/>
  <c r="S521" i="10"/>
  <c r="T521" i="10" s="1"/>
  <c r="S522" i="10"/>
  <c r="T522" i="10" s="1"/>
  <c r="S523" i="10"/>
  <c r="T523" i="10" s="1"/>
  <c r="S524" i="10"/>
  <c r="T524" i="10" s="1"/>
  <c r="S525" i="10"/>
  <c r="T525" i="10" s="1"/>
  <c r="S526" i="10"/>
  <c r="T526" i="10" s="1"/>
  <c r="S527" i="10"/>
  <c r="T527" i="10" s="1"/>
  <c r="S528" i="10"/>
  <c r="T528" i="10" s="1"/>
  <c r="S529" i="10"/>
  <c r="T529" i="10" s="1"/>
  <c r="S530" i="10"/>
  <c r="T530" i="10" s="1"/>
  <c r="S531" i="10"/>
  <c r="T531" i="10" s="1"/>
  <c r="S532" i="10"/>
  <c r="T532" i="10" s="1"/>
  <c r="S533" i="10"/>
  <c r="T533" i="10" s="1"/>
  <c r="S534" i="10"/>
  <c r="T534" i="10" s="1"/>
  <c r="S535" i="10"/>
  <c r="T535" i="10" s="1"/>
  <c r="S536" i="10"/>
  <c r="T536" i="10" s="1"/>
  <c r="S537" i="10"/>
  <c r="T537" i="10" s="1"/>
  <c r="S538" i="10"/>
  <c r="T538" i="10" s="1"/>
  <c r="S539" i="10"/>
  <c r="T539" i="10" s="1"/>
  <c r="S540" i="10"/>
  <c r="T540" i="10" s="1"/>
  <c r="S541" i="10"/>
  <c r="T541" i="10" s="1"/>
  <c r="S542" i="10"/>
  <c r="T542" i="10" s="1"/>
  <c r="S543" i="10"/>
  <c r="T543" i="10" s="1"/>
  <c r="S544" i="10"/>
  <c r="T544" i="10" s="1"/>
  <c r="S545" i="10"/>
  <c r="T545" i="10" s="1"/>
  <c r="S546" i="10"/>
  <c r="T546" i="10" s="1"/>
  <c r="S547" i="10"/>
  <c r="T547" i="10" s="1"/>
  <c r="S548" i="10"/>
  <c r="T548" i="10" s="1"/>
  <c r="S549" i="10"/>
  <c r="T549" i="10" s="1"/>
  <c r="S550" i="10"/>
  <c r="T550" i="10" s="1"/>
  <c r="S551" i="10"/>
  <c r="T551" i="10" s="1"/>
  <c r="S552" i="10"/>
  <c r="T552" i="10" s="1"/>
  <c r="S553" i="10"/>
  <c r="T553" i="10" s="1"/>
  <c r="S554" i="10"/>
  <c r="T554" i="10" s="1"/>
  <c r="S555" i="10"/>
  <c r="T555" i="10" s="1"/>
  <c r="S556" i="10"/>
  <c r="T556" i="10" s="1"/>
  <c r="S557" i="10"/>
  <c r="T557" i="10" s="1"/>
  <c r="S558" i="10"/>
  <c r="T558" i="10" s="1"/>
  <c r="S559" i="10"/>
  <c r="T559" i="10" s="1"/>
  <c r="S560" i="10"/>
  <c r="T560" i="10" s="1"/>
  <c r="S561" i="10"/>
  <c r="T561" i="10" s="1"/>
  <c r="S562" i="10"/>
  <c r="T562" i="10" s="1"/>
  <c r="S563" i="10"/>
  <c r="T563" i="10" s="1"/>
  <c r="S564" i="10"/>
  <c r="T564" i="10" s="1"/>
  <c r="S565" i="10"/>
  <c r="T565" i="10" s="1"/>
  <c r="S566" i="10"/>
  <c r="T566" i="10" s="1"/>
  <c r="S567" i="10"/>
  <c r="T567" i="10" s="1"/>
  <c r="S568" i="10"/>
  <c r="T568" i="10" s="1"/>
  <c r="S569" i="10"/>
  <c r="T569" i="10" s="1"/>
  <c r="S570" i="10"/>
  <c r="T570" i="10" s="1"/>
  <c r="S571" i="10"/>
  <c r="T571" i="10" s="1"/>
  <c r="S572" i="10"/>
  <c r="T572" i="10" s="1"/>
  <c r="S573" i="10"/>
  <c r="T573" i="10" s="1"/>
  <c r="S574" i="10"/>
  <c r="T574" i="10" s="1"/>
  <c r="S575" i="10"/>
  <c r="T575" i="10" s="1"/>
  <c r="S576" i="10"/>
  <c r="T576" i="10" s="1"/>
  <c r="S577" i="10"/>
  <c r="T577" i="10" s="1"/>
  <c r="S578" i="10"/>
  <c r="T578" i="10" s="1"/>
  <c r="S579" i="10"/>
  <c r="T579" i="10" s="1"/>
  <c r="S580" i="10"/>
  <c r="T580" i="10" s="1"/>
  <c r="S581" i="10"/>
  <c r="T581" i="10" s="1"/>
  <c r="S582" i="10"/>
  <c r="T582" i="10" s="1"/>
  <c r="S583" i="10"/>
  <c r="T583" i="10" s="1"/>
  <c r="S584" i="10"/>
  <c r="T584" i="10" s="1"/>
  <c r="S585" i="10"/>
  <c r="T585" i="10" s="1"/>
  <c r="S586" i="10"/>
  <c r="T586" i="10" s="1"/>
  <c r="S587" i="10"/>
  <c r="T587" i="10" s="1"/>
  <c r="S588" i="10"/>
  <c r="T588" i="10" s="1"/>
  <c r="S589" i="10"/>
  <c r="T589" i="10" s="1"/>
  <c r="S590" i="10"/>
  <c r="T590" i="10" s="1"/>
  <c r="S591" i="10"/>
  <c r="T591" i="10" s="1"/>
  <c r="S592" i="10"/>
  <c r="T592" i="10" s="1"/>
  <c r="S593" i="10"/>
  <c r="T593" i="10" s="1"/>
  <c r="S594" i="10"/>
  <c r="T594" i="10" s="1"/>
  <c r="S595" i="10"/>
  <c r="T595" i="10" s="1"/>
  <c r="S596" i="10"/>
  <c r="T596" i="10" s="1"/>
  <c r="S597" i="10"/>
  <c r="T597" i="10" s="1"/>
  <c r="S598" i="10"/>
  <c r="T598" i="10" s="1"/>
  <c r="S599" i="10"/>
  <c r="T599" i="10" s="1"/>
  <c r="S600" i="10"/>
  <c r="T600" i="10" s="1"/>
  <c r="S601" i="10"/>
  <c r="T601" i="10" s="1"/>
  <c r="S602" i="10"/>
  <c r="T602" i="10" s="1"/>
  <c r="S603" i="10"/>
  <c r="T603" i="10" s="1"/>
  <c r="S604" i="10"/>
  <c r="T604" i="10" s="1"/>
  <c r="S605" i="10"/>
  <c r="T605" i="10" s="1"/>
  <c r="S606" i="10"/>
  <c r="T606" i="10" s="1"/>
  <c r="S607" i="10"/>
  <c r="T607" i="10" s="1"/>
  <c r="S608" i="10"/>
  <c r="T608" i="10" s="1"/>
  <c r="S609" i="10"/>
  <c r="T609" i="10" s="1"/>
  <c r="S610" i="10"/>
  <c r="T610" i="10" s="1"/>
  <c r="S611" i="10"/>
  <c r="T611" i="10" s="1"/>
  <c r="S612" i="10"/>
  <c r="T612" i="10" s="1"/>
  <c r="S613" i="10"/>
  <c r="T613" i="10" s="1"/>
  <c r="S614" i="10"/>
  <c r="T614" i="10" s="1"/>
  <c r="S615" i="10"/>
  <c r="T615" i="10" s="1"/>
  <c r="S616" i="10"/>
  <c r="T616" i="10" s="1"/>
  <c r="S617" i="10"/>
  <c r="T617" i="10" s="1"/>
  <c r="S618" i="10"/>
  <c r="T618" i="10" s="1"/>
  <c r="S619" i="10"/>
  <c r="T619" i="10" s="1"/>
  <c r="S620" i="10"/>
  <c r="T620" i="10" s="1"/>
  <c r="S621" i="10"/>
  <c r="T621" i="10" s="1"/>
  <c r="S622" i="10"/>
  <c r="T622" i="10" s="1"/>
  <c r="S623" i="10"/>
  <c r="T623" i="10" s="1"/>
  <c r="S624" i="10"/>
  <c r="T624" i="10" s="1"/>
  <c r="S625" i="10"/>
  <c r="T625" i="10" s="1"/>
  <c r="S626" i="10"/>
  <c r="T626" i="10" s="1"/>
  <c r="S627" i="10"/>
  <c r="T627" i="10" s="1"/>
  <c r="S628" i="10"/>
  <c r="T628" i="10" s="1"/>
  <c r="S629" i="10"/>
  <c r="T629" i="10" s="1"/>
  <c r="S630" i="10"/>
  <c r="T630" i="10" s="1"/>
  <c r="S631" i="10"/>
  <c r="T631" i="10" s="1"/>
  <c r="S632" i="10"/>
  <c r="T632" i="10" s="1"/>
  <c r="S633" i="10"/>
  <c r="T633" i="10" s="1"/>
  <c r="S634" i="10"/>
  <c r="T634" i="10" s="1"/>
  <c r="S635" i="10"/>
  <c r="T635" i="10" s="1"/>
  <c r="S636" i="10"/>
  <c r="T636" i="10" s="1"/>
  <c r="S637" i="10"/>
  <c r="T637" i="10" s="1"/>
  <c r="S638" i="10"/>
  <c r="T638" i="10" s="1"/>
  <c r="S639" i="10"/>
  <c r="T639" i="10" s="1"/>
  <c r="S640" i="10"/>
  <c r="T640" i="10" s="1"/>
  <c r="S641" i="10"/>
  <c r="T641" i="10" s="1"/>
  <c r="S642" i="10"/>
  <c r="T642" i="10" s="1"/>
  <c r="S643" i="10"/>
  <c r="T643" i="10" s="1"/>
  <c r="S644" i="10"/>
  <c r="T644" i="10" s="1"/>
  <c r="S645" i="10"/>
  <c r="T645" i="10" s="1"/>
  <c r="S646" i="10"/>
  <c r="T646" i="10" s="1"/>
  <c r="S647" i="10"/>
  <c r="T647" i="10" s="1"/>
  <c r="S648" i="10"/>
  <c r="T648" i="10" s="1"/>
  <c r="S649" i="10"/>
  <c r="T649" i="10" s="1"/>
  <c r="S650" i="10"/>
  <c r="T650" i="10" s="1"/>
  <c r="S651" i="10"/>
  <c r="T651" i="10" s="1"/>
  <c r="S652" i="10"/>
  <c r="T652" i="10" s="1"/>
  <c r="S653" i="10"/>
  <c r="T653" i="10" s="1"/>
  <c r="S654" i="10"/>
  <c r="T654" i="10" s="1"/>
  <c r="S655" i="10"/>
  <c r="T655" i="10" s="1"/>
  <c r="S656" i="10"/>
  <c r="T656" i="10" s="1"/>
  <c r="S657" i="10"/>
  <c r="T657" i="10" s="1"/>
  <c r="S658" i="10"/>
  <c r="T658" i="10" s="1"/>
  <c r="S659" i="10"/>
  <c r="T659" i="10" s="1"/>
  <c r="S660" i="10"/>
  <c r="T660" i="10" s="1"/>
  <c r="S661" i="10"/>
  <c r="T661" i="10" s="1"/>
  <c r="S662" i="10"/>
  <c r="T662" i="10" s="1"/>
  <c r="S663" i="10"/>
  <c r="T663" i="10" s="1"/>
  <c r="S664" i="10"/>
  <c r="T664" i="10" s="1"/>
  <c r="S665" i="10"/>
  <c r="T665" i="10" s="1"/>
  <c r="S666" i="10"/>
  <c r="T666" i="10" s="1"/>
  <c r="S667" i="10"/>
  <c r="T667" i="10" s="1"/>
  <c r="S668" i="10"/>
  <c r="T668" i="10" s="1"/>
  <c r="S669" i="10"/>
  <c r="T669" i="10" s="1"/>
  <c r="S670" i="10"/>
  <c r="T670" i="10" s="1"/>
  <c r="S671" i="10"/>
  <c r="T671" i="10" s="1"/>
  <c r="S672" i="10"/>
  <c r="T672" i="10" s="1"/>
  <c r="S673" i="10"/>
  <c r="T673" i="10" s="1"/>
  <c r="S674" i="10"/>
  <c r="T674" i="10" s="1"/>
  <c r="S675" i="10"/>
  <c r="T675" i="10" s="1"/>
  <c r="S676" i="10"/>
  <c r="T676" i="10" s="1"/>
  <c r="S677" i="10"/>
  <c r="T677" i="10" s="1"/>
  <c r="S678" i="10"/>
  <c r="T678" i="10" s="1"/>
  <c r="S679" i="10"/>
  <c r="T679" i="10" s="1"/>
  <c r="S680" i="10"/>
  <c r="T680" i="10" s="1"/>
  <c r="S681" i="10"/>
  <c r="T681" i="10" s="1"/>
  <c r="S682" i="10"/>
  <c r="T682" i="10" s="1"/>
  <c r="S683" i="10"/>
  <c r="T683" i="10" s="1"/>
  <c r="S684" i="10"/>
  <c r="T684" i="10" s="1"/>
  <c r="S685" i="10"/>
  <c r="T685" i="10" s="1"/>
  <c r="S686" i="10"/>
  <c r="T686" i="10" s="1"/>
  <c r="S687" i="10"/>
  <c r="T687" i="10" s="1"/>
  <c r="S688" i="10"/>
  <c r="T688" i="10" s="1"/>
  <c r="S689" i="10"/>
  <c r="T689" i="10" s="1"/>
  <c r="S690" i="10"/>
  <c r="T690" i="10" s="1"/>
  <c r="S691" i="10"/>
  <c r="T691" i="10" s="1"/>
  <c r="S692" i="10"/>
  <c r="T692" i="10" s="1"/>
  <c r="S693" i="10"/>
  <c r="T693" i="10" s="1"/>
  <c r="S694" i="10"/>
  <c r="T694" i="10" s="1"/>
  <c r="S695" i="10"/>
  <c r="T695" i="10" s="1"/>
  <c r="S696" i="10"/>
  <c r="T696" i="10" s="1"/>
  <c r="S697" i="10"/>
  <c r="T697" i="10" s="1"/>
  <c r="S698" i="10"/>
  <c r="T698" i="10" s="1"/>
  <c r="S699" i="10"/>
  <c r="T699" i="10" s="1"/>
  <c r="S700" i="10"/>
  <c r="T700" i="10" s="1"/>
  <c r="S701" i="10"/>
  <c r="T701" i="10" s="1"/>
  <c r="S702" i="10"/>
  <c r="T702" i="10" s="1"/>
  <c r="S703" i="10"/>
  <c r="T703" i="10" s="1"/>
  <c r="S704" i="10"/>
  <c r="T704" i="10" s="1"/>
  <c r="S705" i="10"/>
  <c r="T705" i="10" s="1"/>
  <c r="S706" i="10"/>
  <c r="T706" i="10" s="1"/>
  <c r="S707" i="10"/>
  <c r="T707" i="10" s="1"/>
  <c r="S708" i="10"/>
  <c r="T708" i="10" s="1"/>
  <c r="S709" i="10"/>
  <c r="T709" i="10" s="1"/>
  <c r="S710" i="10"/>
  <c r="T710" i="10" s="1"/>
  <c r="S711" i="10"/>
  <c r="T711" i="10" s="1"/>
  <c r="S712" i="10"/>
  <c r="T712" i="10" s="1"/>
  <c r="S713" i="10"/>
  <c r="T713" i="10" s="1"/>
  <c r="S714" i="10"/>
  <c r="T714" i="10" s="1"/>
  <c r="S715" i="10"/>
  <c r="T715" i="10" s="1"/>
  <c r="S716" i="10"/>
  <c r="T716" i="10" s="1"/>
  <c r="S717" i="10"/>
  <c r="T717" i="10" s="1"/>
  <c r="S718" i="10"/>
  <c r="T718" i="10" s="1"/>
  <c r="S719" i="10"/>
  <c r="T719" i="10" s="1"/>
  <c r="S720" i="10"/>
  <c r="T720" i="10" s="1"/>
  <c r="S721" i="10"/>
  <c r="T721" i="10" s="1"/>
  <c r="S722" i="10"/>
  <c r="T722" i="10" s="1"/>
  <c r="S723" i="10"/>
  <c r="T723" i="10" s="1"/>
  <c r="S724" i="10"/>
  <c r="T724" i="10" s="1"/>
  <c r="S725" i="10"/>
  <c r="T725" i="10" s="1"/>
  <c r="S726" i="10"/>
  <c r="T726" i="10" s="1"/>
  <c r="S727" i="10"/>
  <c r="T727" i="10" s="1"/>
  <c r="S728" i="10"/>
  <c r="T728" i="10" s="1"/>
  <c r="S729" i="10"/>
  <c r="T729" i="10" s="1"/>
  <c r="S730" i="10"/>
  <c r="T730" i="10" s="1"/>
  <c r="S731" i="10"/>
  <c r="T731" i="10" s="1"/>
  <c r="S732" i="10"/>
  <c r="T732" i="10" s="1"/>
  <c r="S733" i="10"/>
  <c r="T733" i="10" s="1"/>
  <c r="S734" i="10"/>
  <c r="T734" i="10" s="1"/>
  <c r="S735" i="10"/>
  <c r="T735" i="10" s="1"/>
  <c r="S736" i="10"/>
  <c r="T736" i="10" s="1"/>
  <c r="S737" i="10"/>
  <c r="T737" i="10" s="1"/>
  <c r="S738" i="10"/>
  <c r="T738" i="10" s="1"/>
  <c r="S739" i="10"/>
  <c r="T739" i="10" s="1"/>
  <c r="S740" i="10"/>
  <c r="T740" i="10" s="1"/>
  <c r="S741" i="10"/>
  <c r="T741" i="10" s="1"/>
  <c r="S742" i="10"/>
  <c r="T742" i="10" s="1"/>
  <c r="S743" i="10"/>
  <c r="T743" i="10" s="1"/>
  <c r="S744" i="10"/>
  <c r="T744" i="10" s="1"/>
  <c r="S745" i="10"/>
  <c r="T745" i="10" s="1"/>
  <c r="S746" i="10"/>
  <c r="T746" i="10" s="1"/>
  <c r="S747" i="10"/>
  <c r="T747" i="10" s="1"/>
  <c r="S748" i="10"/>
  <c r="T748" i="10" s="1"/>
  <c r="S749" i="10"/>
  <c r="T749" i="10" s="1"/>
  <c r="S750" i="10"/>
  <c r="T750" i="10" s="1"/>
  <c r="S751" i="10"/>
  <c r="T751" i="10" s="1"/>
  <c r="S752" i="10"/>
  <c r="T752" i="10" s="1"/>
  <c r="S753" i="10"/>
  <c r="T753" i="10" s="1"/>
  <c r="S754" i="10"/>
  <c r="T754" i="10" s="1"/>
  <c r="S755" i="10"/>
  <c r="T755" i="10" s="1"/>
  <c r="S756" i="10"/>
  <c r="T756" i="10" s="1"/>
  <c r="S757" i="10"/>
  <c r="T757" i="10" s="1"/>
  <c r="S758" i="10"/>
  <c r="T758" i="10" s="1"/>
  <c r="S759" i="10"/>
  <c r="T759" i="10" s="1"/>
  <c r="S760" i="10"/>
  <c r="T760" i="10" s="1"/>
  <c r="S761" i="10"/>
  <c r="T761" i="10" s="1"/>
  <c r="S762" i="10"/>
  <c r="T762" i="10" s="1"/>
  <c r="S763" i="10"/>
  <c r="T763" i="10" s="1"/>
  <c r="S764" i="10"/>
  <c r="T764" i="10" s="1"/>
  <c r="S765" i="10"/>
  <c r="T765" i="10" s="1"/>
  <c r="S766" i="10"/>
  <c r="T766" i="10" s="1"/>
  <c r="S767" i="10"/>
  <c r="T767" i="10" s="1"/>
  <c r="S768" i="10"/>
  <c r="T768" i="10" s="1"/>
  <c r="S769" i="10"/>
  <c r="T769" i="10" s="1"/>
  <c r="S770" i="10"/>
  <c r="T770" i="10" s="1"/>
  <c r="S771" i="10"/>
  <c r="T771" i="10" s="1"/>
  <c r="S772" i="10"/>
  <c r="T772" i="10" s="1"/>
  <c r="S773" i="10"/>
  <c r="T773" i="10" s="1"/>
  <c r="S774" i="10"/>
  <c r="T774" i="10" s="1"/>
  <c r="S775" i="10"/>
  <c r="T775" i="10" s="1"/>
  <c r="S776" i="10"/>
  <c r="T776" i="10" s="1"/>
  <c r="S777" i="10"/>
  <c r="T777" i="10" s="1"/>
  <c r="S778" i="10"/>
  <c r="T778" i="10" s="1"/>
  <c r="S779" i="10"/>
  <c r="T779" i="10" s="1"/>
  <c r="S780" i="10"/>
  <c r="T780" i="10" s="1"/>
  <c r="S781" i="10"/>
  <c r="T781" i="10" s="1"/>
  <c r="S782" i="10"/>
  <c r="T782" i="10" s="1"/>
  <c r="S783" i="10"/>
  <c r="T783" i="10" s="1"/>
  <c r="S784" i="10"/>
  <c r="T784" i="10" s="1"/>
  <c r="S785" i="10"/>
  <c r="T785" i="10" s="1"/>
  <c r="S786" i="10"/>
  <c r="T786" i="10" s="1"/>
  <c r="S787" i="10"/>
  <c r="T787" i="10" s="1"/>
  <c r="S788" i="10"/>
  <c r="T788" i="10" s="1"/>
  <c r="S789" i="10"/>
  <c r="T789" i="10" s="1"/>
  <c r="S790" i="10"/>
  <c r="T790" i="10" s="1"/>
  <c r="S791" i="10"/>
  <c r="T791" i="10" s="1"/>
  <c r="S792" i="10"/>
  <c r="T792" i="10" s="1"/>
  <c r="S793" i="10"/>
  <c r="T793" i="10" s="1"/>
  <c r="S794" i="10"/>
  <c r="T794" i="10" s="1"/>
  <c r="S795" i="10"/>
  <c r="T795" i="10" s="1"/>
  <c r="S796" i="10"/>
  <c r="T796" i="10" s="1"/>
  <c r="S797" i="10"/>
  <c r="T797" i="10" s="1"/>
  <c r="S798" i="10"/>
  <c r="T798" i="10" s="1"/>
  <c r="S799" i="10"/>
  <c r="T799" i="10" s="1"/>
  <c r="S800" i="10"/>
  <c r="T800" i="10" s="1"/>
  <c r="S801" i="10"/>
  <c r="T801" i="10" s="1"/>
  <c r="S802" i="10"/>
  <c r="T802" i="10" s="1"/>
  <c r="S803" i="10"/>
  <c r="T803" i="10" s="1"/>
  <c r="S804" i="10"/>
  <c r="T804" i="10" s="1"/>
  <c r="S805" i="10"/>
  <c r="T805" i="10" s="1"/>
  <c r="S806" i="10"/>
  <c r="T806" i="10" s="1"/>
  <c r="S807" i="10"/>
  <c r="T807" i="10" s="1"/>
  <c r="S808" i="10"/>
  <c r="T808" i="10" s="1"/>
  <c r="S809" i="10"/>
  <c r="T809" i="10" s="1"/>
  <c r="S810" i="10"/>
  <c r="T810" i="10" s="1"/>
  <c r="S811" i="10"/>
  <c r="T811" i="10" s="1"/>
  <c r="S812" i="10"/>
  <c r="T812" i="10" s="1"/>
  <c r="S813" i="10"/>
  <c r="T813" i="10" s="1"/>
  <c r="S814" i="10"/>
  <c r="T814" i="10" s="1"/>
  <c r="S815" i="10"/>
  <c r="T815" i="10" s="1"/>
  <c r="S816" i="10"/>
  <c r="T816" i="10" s="1"/>
  <c r="S817" i="10"/>
  <c r="T817" i="10" s="1"/>
  <c r="S818" i="10"/>
  <c r="T818" i="10" s="1"/>
  <c r="S819" i="10"/>
  <c r="T819" i="10" s="1"/>
  <c r="S820" i="10"/>
  <c r="T820" i="10" s="1"/>
  <c r="S821" i="10"/>
  <c r="T821" i="10" s="1"/>
  <c r="S822" i="10"/>
  <c r="T822" i="10" s="1"/>
  <c r="S823" i="10"/>
  <c r="T823" i="10" s="1"/>
  <c r="S824" i="10"/>
  <c r="T824" i="10" s="1"/>
  <c r="S825" i="10"/>
  <c r="T825" i="10" s="1"/>
  <c r="S826" i="10"/>
  <c r="T826" i="10" s="1"/>
  <c r="S827" i="10"/>
  <c r="T827" i="10" s="1"/>
  <c r="S828" i="10"/>
  <c r="T828" i="10" s="1"/>
  <c r="S829" i="10"/>
  <c r="T829" i="10" s="1"/>
  <c r="S830" i="10"/>
  <c r="T830" i="10" s="1"/>
  <c r="S831" i="10"/>
  <c r="T831" i="10" s="1"/>
  <c r="S832" i="10"/>
  <c r="T832" i="10" s="1"/>
  <c r="S833" i="10"/>
  <c r="T833" i="10" s="1"/>
  <c r="S834" i="10"/>
  <c r="T834" i="10" s="1"/>
  <c r="S835" i="10"/>
  <c r="T835" i="10" s="1"/>
  <c r="S836" i="10"/>
  <c r="T836" i="10" s="1"/>
  <c r="S837" i="10"/>
  <c r="T837" i="10" s="1"/>
  <c r="S838" i="10"/>
  <c r="T838" i="10" s="1"/>
  <c r="S839" i="10"/>
  <c r="T839" i="10" s="1"/>
  <c r="S840" i="10"/>
  <c r="T840" i="10" s="1"/>
  <c r="S841" i="10"/>
  <c r="T841" i="10" s="1"/>
  <c r="S842" i="10"/>
  <c r="T842" i="10" s="1"/>
  <c r="S843" i="10"/>
  <c r="T843" i="10" s="1"/>
  <c r="S844" i="10"/>
  <c r="T844" i="10" s="1"/>
  <c r="S845" i="10"/>
  <c r="T845" i="10" s="1"/>
  <c r="S846" i="10"/>
  <c r="T846" i="10" s="1"/>
  <c r="S847" i="10"/>
  <c r="T847" i="10" s="1"/>
  <c r="S848" i="10"/>
  <c r="T848" i="10" s="1"/>
  <c r="S849" i="10"/>
  <c r="T849" i="10" s="1"/>
  <c r="S850" i="10"/>
  <c r="T850" i="10" s="1"/>
  <c r="S851" i="10"/>
  <c r="T851" i="10" s="1"/>
  <c r="S852" i="10"/>
  <c r="T852" i="10" s="1"/>
  <c r="S853" i="10"/>
  <c r="T853" i="10" s="1"/>
  <c r="S854" i="10"/>
  <c r="T854" i="10" s="1"/>
  <c r="S855" i="10"/>
  <c r="T855" i="10" s="1"/>
  <c r="S856" i="10"/>
  <c r="T856" i="10" s="1"/>
  <c r="S857" i="10"/>
  <c r="T857" i="10" s="1"/>
  <c r="S858" i="10"/>
  <c r="T858" i="10" s="1"/>
  <c r="S859" i="10"/>
  <c r="T859" i="10" s="1"/>
  <c r="S860" i="10"/>
  <c r="T860" i="10" s="1"/>
  <c r="S861" i="10"/>
  <c r="T861" i="10" s="1"/>
  <c r="S862" i="10"/>
  <c r="T862" i="10" s="1"/>
  <c r="S863" i="10"/>
  <c r="T863" i="10" s="1"/>
  <c r="S864" i="10"/>
  <c r="T864" i="10" s="1"/>
  <c r="S865" i="10"/>
  <c r="T865" i="10" s="1"/>
  <c r="S866" i="10"/>
  <c r="T866" i="10" s="1"/>
  <c r="S867" i="10"/>
  <c r="T867" i="10" s="1"/>
  <c r="S868" i="10"/>
  <c r="T868" i="10" s="1"/>
  <c r="S869" i="10"/>
  <c r="T869" i="10" s="1"/>
  <c r="S870" i="10"/>
  <c r="T870" i="10" s="1"/>
  <c r="S871" i="10"/>
  <c r="T871" i="10" s="1"/>
  <c r="S872" i="10"/>
  <c r="T872" i="10" s="1"/>
  <c r="S873" i="10"/>
  <c r="T873" i="10" s="1"/>
  <c r="S874" i="10"/>
  <c r="T874" i="10" s="1"/>
  <c r="S875" i="10"/>
  <c r="T875" i="10" s="1"/>
  <c r="S876" i="10"/>
  <c r="T876" i="10" s="1"/>
  <c r="S877" i="10"/>
  <c r="T877" i="10" s="1"/>
  <c r="S878" i="10"/>
  <c r="T878" i="10" s="1"/>
  <c r="S879" i="10"/>
  <c r="T879" i="10" s="1"/>
  <c r="S880" i="10"/>
  <c r="T880" i="10" s="1"/>
  <c r="S881" i="10"/>
  <c r="T881" i="10" s="1"/>
  <c r="S882" i="10"/>
  <c r="T882" i="10" s="1"/>
  <c r="S883" i="10"/>
  <c r="T883" i="10" s="1"/>
  <c r="S884" i="10"/>
  <c r="T884" i="10" s="1"/>
  <c r="S885" i="10"/>
  <c r="T885" i="10" s="1"/>
  <c r="S886" i="10"/>
  <c r="T886" i="10" s="1"/>
  <c r="S887" i="10"/>
  <c r="T887" i="10" s="1"/>
  <c r="S888" i="10"/>
  <c r="T888" i="10" s="1"/>
  <c r="S889" i="10"/>
  <c r="T889" i="10" s="1"/>
  <c r="S890" i="10"/>
  <c r="T890" i="10" s="1"/>
  <c r="S891" i="10"/>
  <c r="T891" i="10" s="1"/>
  <c r="S892" i="10"/>
  <c r="T892" i="10" s="1"/>
  <c r="S893" i="10"/>
  <c r="T893" i="10" s="1"/>
  <c r="S894" i="10"/>
  <c r="T894" i="10" s="1"/>
  <c r="S895" i="10"/>
  <c r="T895" i="10" s="1"/>
  <c r="S896" i="10"/>
  <c r="T896" i="10" s="1"/>
  <c r="S897" i="10"/>
  <c r="T897" i="10" s="1"/>
  <c r="S898" i="10"/>
  <c r="T898" i="10" s="1"/>
  <c r="S899" i="10"/>
  <c r="T899" i="10" s="1"/>
  <c r="S900" i="10"/>
  <c r="T900" i="10" s="1"/>
  <c r="S901" i="10"/>
  <c r="T901" i="10" s="1"/>
  <c r="S902" i="10"/>
  <c r="T902" i="10" s="1"/>
  <c r="S903" i="10"/>
  <c r="T903" i="10" s="1"/>
  <c r="S904" i="10"/>
  <c r="T904" i="10" s="1"/>
  <c r="S905" i="10"/>
  <c r="T905" i="10" s="1"/>
  <c r="S906" i="10"/>
  <c r="T906" i="10" s="1"/>
  <c r="S907" i="10"/>
  <c r="T907" i="10" s="1"/>
  <c r="S908" i="10"/>
  <c r="T908" i="10" s="1"/>
  <c r="S909" i="10"/>
  <c r="T909" i="10" s="1"/>
  <c r="S910" i="10"/>
  <c r="T910" i="10" s="1"/>
  <c r="S911" i="10"/>
  <c r="T911" i="10" s="1"/>
  <c r="S912" i="10"/>
  <c r="T912" i="10" s="1"/>
  <c r="S913" i="10"/>
  <c r="T913" i="10" s="1"/>
  <c r="S914" i="10"/>
  <c r="T914" i="10" s="1"/>
  <c r="S915" i="10"/>
  <c r="T915" i="10" s="1"/>
  <c r="S916" i="10"/>
  <c r="T916" i="10" s="1"/>
  <c r="S917" i="10"/>
  <c r="T917" i="10" s="1"/>
  <c r="S918" i="10"/>
  <c r="T918" i="10" s="1"/>
  <c r="S919" i="10"/>
  <c r="T919" i="10" s="1"/>
  <c r="S920" i="10"/>
  <c r="T920" i="10" s="1"/>
  <c r="S921" i="10"/>
  <c r="T921" i="10" s="1"/>
  <c r="S922" i="10"/>
  <c r="T922" i="10" s="1"/>
  <c r="S923" i="10"/>
  <c r="T923" i="10" s="1"/>
  <c r="S924" i="10"/>
  <c r="T924" i="10" s="1"/>
  <c r="S925" i="10"/>
  <c r="T925" i="10" s="1"/>
  <c r="S926" i="10"/>
  <c r="T926" i="10" s="1"/>
  <c r="S927" i="10"/>
  <c r="T927" i="10" s="1"/>
  <c r="S928" i="10"/>
  <c r="T928" i="10" s="1"/>
  <c r="S929" i="10"/>
  <c r="T929" i="10" s="1"/>
  <c r="S930" i="10"/>
  <c r="T930" i="10" s="1"/>
  <c r="S931" i="10"/>
  <c r="T931" i="10" s="1"/>
  <c r="S932" i="10"/>
  <c r="T932" i="10" s="1"/>
  <c r="S933" i="10"/>
  <c r="T933" i="10" s="1"/>
  <c r="S934" i="10"/>
  <c r="T934" i="10" s="1"/>
  <c r="S935" i="10"/>
  <c r="T935" i="10" s="1"/>
  <c r="S936" i="10"/>
  <c r="T936" i="10" s="1"/>
  <c r="S937" i="10"/>
  <c r="T937" i="10" s="1"/>
  <c r="S938" i="10"/>
  <c r="T938" i="10" s="1"/>
  <c r="S939" i="10"/>
  <c r="T939" i="10" s="1"/>
  <c r="S940" i="10"/>
  <c r="T940" i="10" s="1"/>
  <c r="S941" i="10"/>
  <c r="T941" i="10" s="1"/>
  <c r="S942" i="10"/>
  <c r="T942" i="10" s="1"/>
  <c r="S943" i="10"/>
  <c r="T943" i="10" s="1"/>
  <c r="S944" i="10"/>
  <c r="T944" i="10" s="1"/>
  <c r="S945" i="10"/>
  <c r="T945" i="10" s="1"/>
  <c r="S946" i="10"/>
  <c r="T946" i="10" s="1"/>
  <c r="S947" i="10"/>
  <c r="T947" i="10" s="1"/>
  <c r="S948" i="10"/>
  <c r="T948" i="10" s="1"/>
  <c r="S949" i="10"/>
  <c r="T949" i="10" s="1"/>
  <c r="S950" i="10"/>
  <c r="T950" i="10" s="1"/>
  <c r="S951" i="10"/>
  <c r="T951" i="10" s="1"/>
  <c r="S952" i="10"/>
  <c r="T952" i="10" s="1"/>
  <c r="S953" i="10"/>
  <c r="T953" i="10" s="1"/>
  <c r="S954" i="10"/>
  <c r="T954" i="10" s="1"/>
  <c r="S955" i="10"/>
  <c r="T955" i="10" s="1"/>
  <c r="S956" i="10"/>
  <c r="T956" i="10" s="1"/>
  <c r="S957" i="10"/>
  <c r="T957" i="10" s="1"/>
  <c r="S958" i="10"/>
  <c r="T958" i="10" s="1"/>
  <c r="S959" i="10"/>
  <c r="T959" i="10" s="1"/>
  <c r="S960" i="10"/>
  <c r="T960" i="10" s="1"/>
  <c r="S961" i="10"/>
  <c r="T961" i="10" s="1"/>
  <c r="S962" i="10"/>
  <c r="T962" i="10" s="1"/>
  <c r="S963" i="10"/>
  <c r="T963" i="10" s="1"/>
  <c r="S964" i="10"/>
  <c r="T964" i="10" s="1"/>
  <c r="S965" i="10"/>
  <c r="T965" i="10" s="1"/>
  <c r="S966" i="10"/>
  <c r="T966" i="10" s="1"/>
  <c r="S967" i="10"/>
  <c r="T967" i="10" s="1"/>
  <c r="S968" i="10"/>
  <c r="T968" i="10" s="1"/>
  <c r="S969" i="10"/>
  <c r="T969" i="10" s="1"/>
  <c r="S970" i="10"/>
  <c r="T970" i="10" s="1"/>
  <c r="S971" i="10"/>
  <c r="T971" i="10" s="1"/>
  <c r="S972" i="10"/>
  <c r="T972" i="10" s="1"/>
  <c r="S973" i="10"/>
  <c r="T973" i="10" s="1"/>
  <c r="S974" i="10"/>
  <c r="T974" i="10" s="1"/>
  <c r="S975" i="10"/>
  <c r="T975" i="10" s="1"/>
  <c r="S976" i="10"/>
  <c r="T976" i="10" s="1"/>
  <c r="S977" i="10"/>
  <c r="T977" i="10" s="1"/>
  <c r="S978" i="10"/>
  <c r="T978" i="10" s="1"/>
  <c r="S979" i="10"/>
  <c r="T979" i="10" s="1"/>
  <c r="S980" i="10"/>
  <c r="T980" i="10" s="1"/>
  <c r="S981" i="10"/>
  <c r="T981" i="10" s="1"/>
  <c r="S982" i="10"/>
  <c r="T982" i="10" s="1"/>
  <c r="S983" i="10"/>
  <c r="T983" i="10" s="1"/>
  <c r="S984" i="10"/>
  <c r="T984" i="10" s="1"/>
  <c r="S985" i="10"/>
  <c r="T985" i="10" s="1"/>
  <c r="S986" i="10"/>
  <c r="T986" i="10" s="1"/>
  <c r="S987" i="10"/>
  <c r="T987" i="10" s="1"/>
  <c r="S988" i="10"/>
  <c r="T988" i="10" s="1"/>
  <c r="S989" i="10"/>
  <c r="T989" i="10" s="1"/>
  <c r="S990" i="10"/>
  <c r="T990" i="10" s="1"/>
  <c r="S991" i="10"/>
  <c r="T991" i="10" s="1"/>
  <c r="S992" i="10"/>
  <c r="T992" i="10" s="1"/>
  <c r="S993" i="10"/>
  <c r="T993" i="10" s="1"/>
  <c r="S994" i="10"/>
  <c r="T994" i="10" s="1"/>
  <c r="S995" i="10"/>
  <c r="T995" i="10" s="1"/>
  <c r="S996" i="10"/>
  <c r="T996" i="10" s="1"/>
  <c r="S997" i="10"/>
  <c r="T997" i="10" s="1"/>
  <c r="S998" i="10"/>
  <c r="T998" i="10" s="1"/>
  <c r="S999" i="10"/>
  <c r="T999" i="10" s="1"/>
  <c r="S1000" i="10"/>
  <c r="T1000" i="10" s="1"/>
  <c r="S1001" i="10"/>
  <c r="T1001" i="10" s="1"/>
  <c r="S1002" i="10"/>
  <c r="T1002" i="10" s="1"/>
  <c r="S1003" i="10"/>
  <c r="T1003" i="10" s="1"/>
  <c r="S1004" i="10"/>
  <c r="T1004" i="10" s="1"/>
  <c r="S1005" i="10"/>
  <c r="T1005" i="10" s="1"/>
  <c r="S1006" i="10"/>
  <c r="T1006" i="10" s="1"/>
  <c r="S1007" i="10"/>
  <c r="T1007" i="10" s="1"/>
  <c r="S1008" i="10"/>
  <c r="T1008" i="10" s="1"/>
  <c r="S1009" i="10"/>
  <c r="T1009" i="10" s="1"/>
  <c r="S1010" i="10"/>
  <c r="T1010" i="10" s="1"/>
  <c r="S1011" i="10"/>
  <c r="T1011" i="10" s="1"/>
  <c r="S1012" i="10"/>
  <c r="T1012" i="10" s="1"/>
  <c r="S1013" i="10"/>
  <c r="T1013" i="10" s="1"/>
  <c r="S1014" i="10"/>
  <c r="T1014" i="10" s="1"/>
  <c r="S1015" i="10"/>
  <c r="T1015" i="10" s="1"/>
  <c r="S1016" i="10"/>
  <c r="T1016" i="10" s="1"/>
  <c r="S1017" i="10"/>
  <c r="T1017" i="10" s="1"/>
  <c r="S1018" i="10"/>
  <c r="T1018" i="10" s="1"/>
  <c r="S1019" i="10"/>
  <c r="T1019" i="10" s="1"/>
  <c r="S1020" i="10"/>
  <c r="T1020" i="10" s="1"/>
  <c r="S1021" i="10"/>
  <c r="T1021" i="10" s="1"/>
  <c r="S1022" i="10"/>
  <c r="T1022" i="10" s="1"/>
  <c r="S1023" i="10"/>
  <c r="T1023" i="10" s="1"/>
  <c r="S1024" i="10"/>
  <c r="T1024" i="10" s="1"/>
  <c r="S1025" i="10"/>
  <c r="T1025" i="10" s="1"/>
  <c r="S1026" i="10"/>
  <c r="T1026" i="10" s="1"/>
  <c r="S1027" i="10"/>
  <c r="T1027" i="10" s="1"/>
  <c r="S1028" i="10"/>
  <c r="T1028" i="10" s="1"/>
  <c r="S1029" i="10"/>
  <c r="T1029" i="10" s="1"/>
  <c r="S1030" i="10"/>
  <c r="T1030" i="10" s="1"/>
  <c r="S1031" i="10"/>
  <c r="T1031" i="10" s="1"/>
  <c r="S1032" i="10"/>
  <c r="T1032" i="10" s="1"/>
  <c r="S1033" i="10"/>
  <c r="T1033" i="10" s="1"/>
  <c r="S1034" i="10"/>
  <c r="T1034" i="10" s="1"/>
  <c r="S1035" i="10"/>
  <c r="T1035" i="10" s="1"/>
  <c r="S1036" i="10"/>
  <c r="T1036" i="10" s="1"/>
  <c r="S1037" i="10"/>
  <c r="T1037" i="10" s="1"/>
  <c r="S1038" i="10"/>
  <c r="T1038" i="10" s="1"/>
  <c r="S1039" i="10"/>
  <c r="T1039" i="10" s="1"/>
  <c r="S1040" i="10"/>
  <c r="T1040" i="10" s="1"/>
  <c r="S1041" i="10"/>
  <c r="T1041" i="10" s="1"/>
  <c r="S1042" i="10"/>
  <c r="T1042" i="10" s="1"/>
  <c r="S1043" i="10"/>
  <c r="T1043" i="10" s="1"/>
  <c r="S1044" i="10"/>
  <c r="T1044" i="10" s="1"/>
  <c r="S1045" i="10"/>
  <c r="T1045" i="10" s="1"/>
  <c r="S1046" i="10"/>
  <c r="T1046" i="10" s="1"/>
  <c r="S1047" i="10"/>
  <c r="T1047" i="10" s="1"/>
  <c r="S1048" i="10"/>
  <c r="T1048" i="10" s="1"/>
  <c r="S1049" i="10"/>
  <c r="T1049" i="10" s="1"/>
  <c r="S1050" i="10"/>
  <c r="T1050" i="10" s="1"/>
  <c r="S1051" i="10"/>
  <c r="T1051" i="10" s="1"/>
  <c r="S1052" i="10"/>
  <c r="T1052" i="10" s="1"/>
  <c r="S1053" i="10"/>
  <c r="T1053" i="10" s="1"/>
  <c r="S1054" i="10"/>
  <c r="T1054" i="10" s="1"/>
  <c r="S1055" i="10"/>
  <c r="T1055" i="10" s="1"/>
  <c r="S1056" i="10"/>
  <c r="T1056" i="10" s="1"/>
  <c r="S1057" i="10"/>
  <c r="T1057" i="10" s="1"/>
  <c r="S1058" i="10"/>
  <c r="T1058" i="10" s="1"/>
  <c r="S1059" i="10"/>
  <c r="T1059" i="10" s="1"/>
  <c r="S1060" i="10"/>
  <c r="T1060" i="10" s="1"/>
  <c r="S1061" i="10"/>
  <c r="T1061" i="10" s="1"/>
  <c r="S1062" i="10"/>
  <c r="T1062" i="10" s="1"/>
  <c r="S1063" i="10"/>
  <c r="T1063" i="10" s="1"/>
  <c r="S1064" i="10"/>
  <c r="T1064" i="10" s="1"/>
  <c r="S1065" i="10"/>
  <c r="T1065" i="10" s="1"/>
  <c r="S1066" i="10"/>
  <c r="T1066" i="10" s="1"/>
  <c r="S1067" i="10"/>
  <c r="T1067" i="10" s="1"/>
  <c r="S1068" i="10"/>
  <c r="T1068" i="10" s="1"/>
  <c r="S1069" i="10"/>
  <c r="T1069" i="10" s="1"/>
  <c r="S1070" i="10"/>
  <c r="T1070" i="10" s="1"/>
  <c r="S1071" i="10"/>
  <c r="T1071" i="10" s="1"/>
  <c r="S1072" i="10"/>
  <c r="T1072" i="10" s="1"/>
  <c r="S1073" i="10"/>
  <c r="T1073" i="10" s="1"/>
  <c r="S1074" i="10"/>
  <c r="T1074" i="10" s="1"/>
  <c r="S1075" i="10"/>
  <c r="T1075" i="10" s="1"/>
  <c r="S1076" i="10"/>
  <c r="T1076" i="10" s="1"/>
  <c r="S1077" i="10"/>
  <c r="T1077" i="10" s="1"/>
  <c r="S1078" i="10"/>
  <c r="T1078" i="10" s="1"/>
  <c r="S1079" i="10"/>
  <c r="T1079" i="10" s="1"/>
  <c r="S1080" i="10"/>
  <c r="T1080" i="10" s="1"/>
  <c r="S1081" i="10"/>
  <c r="T1081" i="10" s="1"/>
  <c r="S1082" i="10"/>
  <c r="T1082" i="10" s="1"/>
  <c r="S1083" i="10"/>
  <c r="T1083" i="10" s="1"/>
  <c r="S1084" i="10"/>
  <c r="T1084" i="10" s="1"/>
  <c r="S1085" i="10"/>
  <c r="T1085" i="10" s="1"/>
  <c r="S1086" i="10"/>
  <c r="T1086" i="10" s="1"/>
  <c r="S1087" i="10"/>
  <c r="T1087" i="10" s="1"/>
  <c r="S1088" i="10"/>
  <c r="T1088" i="10" s="1"/>
  <c r="S1089" i="10"/>
  <c r="T1089" i="10" s="1"/>
  <c r="S1090" i="10"/>
  <c r="T1090" i="10" s="1"/>
  <c r="S1091" i="10"/>
  <c r="T1091" i="10" s="1"/>
  <c r="S1092" i="10"/>
  <c r="T1092" i="10" s="1"/>
  <c r="S1093" i="10"/>
  <c r="T1093" i="10" s="1"/>
  <c r="S1094" i="10"/>
  <c r="T1094" i="10" s="1"/>
  <c r="S1095" i="10"/>
  <c r="T1095" i="10" s="1"/>
  <c r="S1096" i="10"/>
  <c r="T1096" i="10" s="1"/>
  <c r="S1097" i="10"/>
  <c r="T1097" i="10" s="1"/>
  <c r="S1098" i="10"/>
  <c r="T1098" i="10" s="1"/>
  <c r="S1099" i="10"/>
  <c r="T1099" i="10" s="1"/>
  <c r="S1100" i="10"/>
  <c r="T1100" i="10" s="1"/>
  <c r="S1101" i="10"/>
  <c r="T1101" i="10" s="1"/>
  <c r="S1102" i="10"/>
  <c r="T1102" i="10" s="1"/>
  <c r="S1103" i="10"/>
  <c r="T1103" i="10" s="1"/>
  <c r="S1104" i="10"/>
  <c r="T1104" i="10" s="1"/>
  <c r="S1105" i="10"/>
  <c r="T1105" i="10" s="1"/>
  <c r="S1106" i="10"/>
  <c r="T1106" i="10" s="1"/>
  <c r="S1107" i="10"/>
  <c r="T1107" i="10" s="1"/>
  <c r="S1108" i="10"/>
  <c r="T1108" i="10" s="1"/>
  <c r="S1109" i="10"/>
  <c r="T1109" i="10" s="1"/>
  <c r="S1110" i="10"/>
  <c r="T1110" i="10" s="1"/>
  <c r="S1111" i="10"/>
  <c r="T1111" i="10" s="1"/>
  <c r="S1112" i="10"/>
  <c r="T1112" i="10" s="1"/>
  <c r="S1113" i="10"/>
  <c r="T1113" i="10" s="1"/>
  <c r="S1114" i="10"/>
  <c r="T1114" i="10" s="1"/>
  <c r="S1115" i="10"/>
  <c r="T1115" i="10" s="1"/>
  <c r="S1116" i="10"/>
  <c r="T1116" i="10" s="1"/>
  <c r="S1117" i="10"/>
  <c r="T1117" i="10" s="1"/>
  <c r="S1118" i="10"/>
  <c r="T1118" i="10" s="1"/>
  <c r="S1119" i="10"/>
  <c r="T1119" i="10" s="1"/>
  <c r="S1120" i="10"/>
  <c r="T1120" i="10" s="1"/>
  <c r="S1121" i="10"/>
  <c r="T1121" i="10" s="1"/>
  <c r="S1122" i="10"/>
  <c r="T1122" i="10" s="1"/>
  <c r="S1123" i="10"/>
  <c r="T1123" i="10" s="1"/>
  <c r="S1124" i="10"/>
  <c r="T1124" i="10" s="1"/>
  <c r="S1125" i="10"/>
  <c r="T1125" i="10" s="1"/>
  <c r="S1126" i="10"/>
  <c r="T1126" i="10" s="1"/>
  <c r="S1127" i="10"/>
  <c r="T1127" i="10" s="1"/>
  <c r="S1128" i="10"/>
  <c r="T1128" i="10" s="1"/>
  <c r="S1129" i="10"/>
  <c r="T1129" i="10" s="1"/>
  <c r="S1130" i="10"/>
  <c r="T1130" i="10" s="1"/>
  <c r="S1131" i="10"/>
  <c r="T1131" i="10" s="1"/>
  <c r="S1132" i="10"/>
  <c r="T1132" i="10" s="1"/>
  <c r="S1133" i="10"/>
  <c r="T1133" i="10" s="1"/>
  <c r="S1134" i="10"/>
  <c r="T1134" i="10" s="1"/>
  <c r="S1135" i="10"/>
  <c r="T1135" i="10" s="1"/>
  <c r="S1136" i="10"/>
  <c r="T1136" i="10" s="1"/>
  <c r="S1137" i="10"/>
  <c r="T1137" i="10" s="1"/>
  <c r="S1138" i="10"/>
  <c r="T1138" i="10" s="1"/>
  <c r="S1139" i="10"/>
  <c r="T1139" i="10" s="1"/>
  <c r="S1140" i="10"/>
  <c r="T1140" i="10" s="1"/>
  <c r="S1141" i="10"/>
  <c r="T1141" i="10" s="1"/>
  <c r="S1142" i="10"/>
  <c r="T1142" i="10" s="1"/>
  <c r="S1143" i="10"/>
  <c r="T1143" i="10" s="1"/>
  <c r="S1144" i="10"/>
  <c r="T1144" i="10" s="1"/>
  <c r="S1145" i="10"/>
  <c r="T1145" i="10" s="1"/>
  <c r="S1146" i="10"/>
  <c r="T1146" i="10" s="1"/>
  <c r="S1147" i="10"/>
  <c r="T1147" i="10" s="1"/>
  <c r="S1148" i="10"/>
  <c r="T1148" i="10" s="1"/>
  <c r="S1149" i="10"/>
  <c r="T1149" i="10" s="1"/>
  <c r="S1150" i="10"/>
  <c r="T1150" i="10" s="1"/>
  <c r="S1151" i="10"/>
  <c r="T1151" i="10" s="1"/>
  <c r="S1152" i="10"/>
  <c r="T1152" i="10" s="1"/>
  <c r="S1153" i="10"/>
  <c r="T1153" i="10" s="1"/>
  <c r="S1154" i="10"/>
  <c r="T1154" i="10" s="1"/>
  <c r="S1155" i="10"/>
  <c r="T1155" i="10" s="1"/>
  <c r="S1156" i="10"/>
  <c r="T1156" i="10" s="1"/>
  <c r="S1157" i="10"/>
  <c r="T1157" i="10" s="1"/>
  <c r="S1158" i="10"/>
  <c r="T1158" i="10" s="1"/>
  <c r="S1159" i="10"/>
  <c r="T1159" i="10" s="1"/>
  <c r="S1160" i="10"/>
  <c r="T1160" i="10" s="1"/>
  <c r="S1161" i="10"/>
  <c r="T1161" i="10" s="1"/>
  <c r="S1162" i="10"/>
  <c r="T1162" i="10" s="1"/>
  <c r="S1163" i="10"/>
  <c r="T1163" i="10" s="1"/>
  <c r="S1164" i="10"/>
  <c r="T1164" i="10" s="1"/>
  <c r="S1165" i="10"/>
  <c r="T1165" i="10" s="1"/>
  <c r="S1166" i="10"/>
  <c r="T1166" i="10" s="1"/>
  <c r="S1167" i="10"/>
  <c r="T1167" i="10" s="1"/>
  <c r="S1168" i="10"/>
  <c r="T1168" i="10" s="1"/>
  <c r="S1169" i="10"/>
  <c r="T1169" i="10" s="1"/>
  <c r="S1170" i="10"/>
  <c r="T1170" i="10" s="1"/>
  <c r="S1171" i="10"/>
  <c r="T1171" i="10" s="1"/>
  <c r="S1172" i="10"/>
  <c r="T1172" i="10" s="1"/>
  <c r="S1173" i="10"/>
  <c r="T1173" i="10" s="1"/>
  <c r="S1174" i="10"/>
  <c r="T1174" i="10" s="1"/>
  <c r="S1175" i="10"/>
  <c r="T1175" i="10" s="1"/>
  <c r="S1176" i="10"/>
  <c r="T1176" i="10" s="1"/>
  <c r="S1177" i="10"/>
  <c r="T1177" i="10" s="1"/>
  <c r="S1178" i="10"/>
  <c r="T1178" i="10" s="1"/>
  <c r="S1179" i="10"/>
  <c r="T1179" i="10" s="1"/>
  <c r="S1180" i="10"/>
  <c r="T1180" i="10" s="1"/>
  <c r="S1181" i="10"/>
  <c r="T1181" i="10" s="1"/>
  <c r="S1182" i="10"/>
  <c r="T1182" i="10" s="1"/>
  <c r="S1183" i="10"/>
  <c r="T1183" i="10" s="1"/>
  <c r="S1184" i="10"/>
  <c r="T1184" i="10" s="1"/>
  <c r="S1185" i="10"/>
  <c r="T1185" i="10" s="1"/>
  <c r="S1186" i="10"/>
  <c r="T1186" i="10" s="1"/>
  <c r="S1187" i="10"/>
  <c r="T1187" i="10" s="1"/>
  <c r="S1188" i="10"/>
  <c r="T1188" i="10" s="1"/>
  <c r="S1189" i="10"/>
  <c r="T1189" i="10" s="1"/>
  <c r="S1190" i="10"/>
  <c r="T1190" i="10" s="1"/>
  <c r="S1191" i="10"/>
  <c r="T1191" i="10" s="1"/>
  <c r="S1192" i="10"/>
  <c r="T1192" i="10" s="1"/>
  <c r="S1193" i="10"/>
  <c r="T1193" i="10" s="1"/>
  <c r="S1194" i="10"/>
  <c r="T1194" i="10" s="1"/>
  <c r="S1195" i="10"/>
  <c r="T1195" i="10" s="1"/>
  <c r="S1196" i="10"/>
  <c r="T1196" i="10" s="1"/>
  <c r="S1197" i="10"/>
  <c r="T1197" i="10" s="1"/>
  <c r="S1198" i="10"/>
  <c r="T1198" i="10" s="1"/>
  <c r="S1199" i="10"/>
  <c r="T1199" i="10" s="1"/>
  <c r="S1200" i="10"/>
  <c r="T1200" i="10" s="1"/>
  <c r="S1201" i="10"/>
  <c r="T1201" i="10" s="1"/>
  <c r="S1202" i="10"/>
  <c r="T1202" i="10" s="1"/>
  <c r="S1203" i="10"/>
  <c r="T1203" i="10" s="1"/>
  <c r="S1204" i="10"/>
  <c r="T1204" i="10" s="1"/>
  <c r="S1205" i="10"/>
  <c r="T1205" i="10" s="1"/>
  <c r="S1206" i="10"/>
  <c r="T1206" i="10" s="1"/>
  <c r="S1207" i="10"/>
  <c r="T1207" i="10" s="1"/>
  <c r="S1208" i="10"/>
  <c r="T1208" i="10" s="1"/>
  <c r="S1209" i="10"/>
  <c r="T1209" i="10" s="1"/>
  <c r="S1210" i="10"/>
  <c r="T1210" i="10" s="1"/>
  <c r="S1211" i="10"/>
  <c r="T1211" i="10" s="1"/>
  <c r="S1212" i="10"/>
  <c r="T1212" i="10" s="1"/>
  <c r="S1213" i="10"/>
  <c r="T1213" i="10" s="1"/>
  <c r="S1214" i="10"/>
  <c r="T1214" i="10" s="1"/>
  <c r="S1215" i="10"/>
  <c r="T1215" i="10" s="1"/>
  <c r="S1216" i="10"/>
  <c r="T1216" i="10" s="1"/>
  <c r="S1217" i="10"/>
  <c r="T1217" i="10" s="1"/>
  <c r="S1218" i="10"/>
  <c r="T1218" i="10" s="1"/>
  <c r="S1219" i="10"/>
  <c r="T1219" i="10" s="1"/>
  <c r="S1220" i="10"/>
  <c r="T1220" i="10" s="1"/>
  <c r="S1221" i="10"/>
  <c r="T1221" i="10" s="1"/>
  <c r="S1222" i="10"/>
  <c r="T1222" i="10" s="1"/>
  <c r="S1223" i="10"/>
  <c r="T1223" i="10" s="1"/>
  <c r="S1224" i="10"/>
  <c r="T1224" i="10" s="1"/>
  <c r="S1225" i="10"/>
  <c r="T1225" i="10" s="1"/>
  <c r="S1226" i="10"/>
  <c r="T1226" i="10" s="1"/>
  <c r="S1227" i="10"/>
  <c r="T1227" i="10" s="1"/>
  <c r="S1228" i="10"/>
  <c r="T1228" i="10" s="1"/>
  <c r="S1229" i="10"/>
  <c r="T1229" i="10" s="1"/>
  <c r="S1230" i="10"/>
  <c r="T1230" i="10" s="1"/>
  <c r="S1231" i="10"/>
  <c r="T1231" i="10" s="1"/>
  <c r="S1232" i="10"/>
  <c r="T1232" i="10" s="1"/>
  <c r="S1233" i="10"/>
  <c r="T1233" i="10" s="1"/>
  <c r="S1234" i="10"/>
  <c r="T1234" i="10" s="1"/>
  <c r="S1235" i="10"/>
  <c r="T1235" i="10" s="1"/>
  <c r="S1236" i="10"/>
  <c r="T1236" i="10" s="1"/>
  <c r="S1237" i="10"/>
  <c r="T1237" i="10" s="1"/>
  <c r="S1238" i="10"/>
  <c r="T1238" i="10" s="1"/>
  <c r="S1239" i="10"/>
  <c r="T1239" i="10" s="1"/>
  <c r="S1240" i="10"/>
  <c r="T1240" i="10" s="1"/>
  <c r="S1241" i="10"/>
  <c r="T1241" i="10" s="1"/>
  <c r="S1242" i="10"/>
  <c r="T1242" i="10" s="1"/>
  <c r="S1243" i="10"/>
  <c r="T1243" i="10" s="1"/>
  <c r="S1244" i="10"/>
  <c r="T1244" i="10" s="1"/>
  <c r="S1245" i="10"/>
  <c r="T1245" i="10" s="1"/>
  <c r="S1246" i="10"/>
  <c r="T1246" i="10" s="1"/>
  <c r="S1247" i="10"/>
  <c r="T1247" i="10" s="1"/>
  <c r="S1248" i="10"/>
  <c r="T1248" i="10" s="1"/>
  <c r="S1249" i="10"/>
  <c r="T1249" i="10" s="1"/>
  <c r="S1250" i="10"/>
  <c r="T1250" i="10" s="1"/>
  <c r="S1251" i="10"/>
  <c r="T1251" i="10" s="1"/>
  <c r="S1252" i="10"/>
  <c r="T1252" i="10" s="1"/>
  <c r="S1253" i="10"/>
  <c r="T1253" i="10" s="1"/>
  <c r="S1254" i="10"/>
  <c r="T1254" i="10" s="1"/>
  <c r="S1255" i="10"/>
  <c r="T1255" i="10" s="1"/>
  <c r="S1256" i="10"/>
  <c r="T1256" i="10" s="1"/>
  <c r="S1257" i="10"/>
  <c r="T1257" i="10" s="1"/>
  <c r="S1258" i="10"/>
  <c r="T1258" i="10" s="1"/>
  <c r="S1259" i="10"/>
  <c r="T1259" i="10" s="1"/>
  <c r="S1260" i="10"/>
  <c r="T1260" i="10" s="1"/>
  <c r="S1261" i="10"/>
  <c r="T1261" i="10" s="1"/>
  <c r="S1262" i="10"/>
  <c r="T1262" i="10" s="1"/>
  <c r="S1263" i="10"/>
  <c r="T1263" i="10" s="1"/>
  <c r="S1264" i="10"/>
  <c r="T1264" i="10" s="1"/>
  <c r="S1265" i="10"/>
  <c r="T1265" i="10" s="1"/>
  <c r="S1266" i="10"/>
  <c r="T1266" i="10" s="1"/>
  <c r="S1267" i="10"/>
  <c r="T1267" i="10" s="1"/>
  <c r="S1268" i="10"/>
  <c r="T1268" i="10" s="1"/>
  <c r="S1269" i="10"/>
  <c r="T1269" i="10" s="1"/>
  <c r="S1270" i="10"/>
  <c r="T1270" i="10" s="1"/>
  <c r="S1271" i="10"/>
  <c r="T1271" i="10" s="1"/>
  <c r="S1272" i="10"/>
  <c r="T1272" i="10" s="1"/>
  <c r="S1273" i="10"/>
  <c r="T1273" i="10" s="1"/>
  <c r="S1274" i="10"/>
  <c r="T1274" i="10" s="1"/>
  <c r="S1275" i="10"/>
  <c r="T1275" i="10" s="1"/>
  <c r="S1276" i="10"/>
  <c r="T1276" i="10" s="1"/>
  <c r="S1277" i="10"/>
  <c r="T1277" i="10" s="1"/>
  <c r="S1278" i="10"/>
  <c r="T1278" i="10" s="1"/>
  <c r="S1279" i="10"/>
  <c r="T1279" i="10" s="1"/>
  <c r="S1280" i="10"/>
  <c r="T1280" i="10" s="1"/>
  <c r="S1281" i="10"/>
  <c r="T1281" i="10" s="1"/>
  <c r="S1282" i="10"/>
  <c r="T1282" i="10" s="1"/>
  <c r="S1283" i="10"/>
  <c r="T1283" i="10" s="1"/>
  <c r="S1284" i="10"/>
  <c r="T1284" i="10" s="1"/>
  <c r="S1285" i="10"/>
  <c r="T1285" i="10" s="1"/>
  <c r="S1286" i="10"/>
  <c r="T1286" i="10" s="1"/>
  <c r="S1287" i="10"/>
  <c r="T1287" i="10" s="1"/>
  <c r="S1288" i="10"/>
  <c r="T1288" i="10" s="1"/>
  <c r="S1289" i="10"/>
  <c r="T1289" i="10" s="1"/>
  <c r="S1290" i="10"/>
  <c r="T1290" i="10" s="1"/>
  <c r="S1291" i="10"/>
  <c r="T1291" i="10" s="1"/>
  <c r="S1292" i="10"/>
  <c r="T1292" i="10" s="1"/>
  <c r="S1293" i="10"/>
  <c r="T1293" i="10" s="1"/>
  <c r="S1294" i="10"/>
  <c r="T1294" i="10" s="1"/>
  <c r="S1295" i="10"/>
  <c r="T1295" i="10" s="1"/>
  <c r="S1296" i="10"/>
  <c r="T1296" i="10" s="1"/>
  <c r="S1297" i="10"/>
  <c r="T1297" i="10" s="1"/>
  <c r="S1298" i="10"/>
  <c r="T1298" i="10" s="1"/>
  <c r="S1299" i="10"/>
  <c r="T1299" i="10" s="1"/>
  <c r="S1300" i="10"/>
  <c r="T1300" i="10" s="1"/>
  <c r="S1301" i="10"/>
  <c r="T1301" i="10" s="1"/>
  <c r="S1302" i="10"/>
  <c r="T1302" i="10" s="1"/>
  <c r="S1303" i="10"/>
  <c r="T1303" i="10" s="1"/>
  <c r="S1304" i="10"/>
  <c r="T1304" i="10" s="1"/>
  <c r="S1305" i="10"/>
  <c r="T1305" i="10" s="1"/>
  <c r="S1306" i="10"/>
  <c r="T1306" i="10" s="1"/>
  <c r="S1307" i="10"/>
  <c r="T1307" i="10" s="1"/>
  <c r="S1308" i="10"/>
  <c r="T1308" i="10" s="1"/>
  <c r="S1309" i="10"/>
  <c r="T1309" i="10" s="1"/>
  <c r="S1310" i="10"/>
  <c r="T1310" i="10" s="1"/>
  <c r="S1311" i="10"/>
  <c r="T1311" i="10" s="1"/>
  <c r="S1312" i="10"/>
  <c r="T1312" i="10" s="1"/>
  <c r="S1313" i="10"/>
  <c r="T1313" i="10" s="1"/>
  <c r="S1314" i="10"/>
  <c r="T1314" i="10" s="1"/>
  <c r="S1315" i="10"/>
  <c r="T1315" i="10" s="1"/>
  <c r="S1316" i="10"/>
  <c r="T1316" i="10" s="1"/>
  <c r="S1317" i="10"/>
  <c r="T1317" i="10" s="1"/>
  <c r="S1318" i="10"/>
  <c r="T1318" i="10" s="1"/>
  <c r="S1319" i="10"/>
  <c r="T1319" i="10" s="1"/>
  <c r="S1320" i="10"/>
  <c r="T1320" i="10" s="1"/>
  <c r="S1321" i="10"/>
  <c r="T1321" i="10" s="1"/>
  <c r="S1322" i="10"/>
  <c r="T1322" i="10" s="1"/>
  <c r="S1323" i="10"/>
  <c r="T1323" i="10" s="1"/>
  <c r="S1324" i="10"/>
  <c r="T1324" i="10" s="1"/>
  <c r="S1325" i="10"/>
  <c r="T1325" i="10" s="1"/>
  <c r="S1326" i="10"/>
  <c r="T1326" i="10" s="1"/>
  <c r="S1327" i="10"/>
  <c r="T1327" i="10" s="1"/>
  <c r="S1328" i="10"/>
  <c r="T1328" i="10" s="1"/>
  <c r="S1329" i="10"/>
  <c r="T1329" i="10" s="1"/>
  <c r="S1330" i="10"/>
  <c r="T1330" i="10" s="1"/>
  <c r="S1331" i="10"/>
  <c r="T1331" i="10" s="1"/>
  <c r="S1332" i="10"/>
  <c r="T1332" i="10" s="1"/>
  <c r="S1333" i="10"/>
  <c r="T1333" i="10" s="1"/>
  <c r="S1334" i="10"/>
  <c r="T1334" i="10" s="1"/>
  <c r="S1335" i="10"/>
  <c r="T1335" i="10" s="1"/>
  <c r="S1336" i="10"/>
  <c r="T1336" i="10" s="1"/>
  <c r="S1337" i="10"/>
  <c r="T1337" i="10" s="1"/>
  <c r="S1338" i="10"/>
  <c r="T1338" i="10" s="1"/>
  <c r="S1339" i="10"/>
  <c r="T1339" i="10" s="1"/>
  <c r="S1340" i="10"/>
  <c r="T1340" i="10" s="1"/>
  <c r="S1341" i="10"/>
  <c r="T1341" i="10" s="1"/>
  <c r="S1342" i="10"/>
  <c r="T1342" i="10" s="1"/>
  <c r="S1343" i="10"/>
  <c r="T1343" i="10" s="1"/>
  <c r="S1344" i="10"/>
  <c r="T1344" i="10" s="1"/>
  <c r="S1345" i="10"/>
  <c r="T1345" i="10" s="1"/>
  <c r="S1346" i="10"/>
  <c r="T1346" i="10" s="1"/>
  <c r="S1347" i="10"/>
  <c r="T1347" i="10" s="1"/>
  <c r="S1348" i="10"/>
  <c r="T1348" i="10" s="1"/>
  <c r="S1349" i="10"/>
  <c r="T1349" i="10" s="1"/>
  <c r="S1350" i="10"/>
  <c r="T1350" i="10" s="1"/>
  <c r="S1351" i="10"/>
  <c r="T1351" i="10" s="1"/>
  <c r="S1352" i="10"/>
  <c r="T1352" i="10" s="1"/>
  <c r="S1353" i="10"/>
  <c r="T1353" i="10" s="1"/>
  <c r="S1354" i="10"/>
  <c r="T1354" i="10" s="1"/>
  <c r="S1355" i="10"/>
  <c r="T1355" i="10" s="1"/>
  <c r="S1356" i="10"/>
  <c r="T1356" i="10" s="1"/>
  <c r="S1357" i="10"/>
  <c r="T1357" i="10" s="1"/>
  <c r="S1358" i="10"/>
  <c r="T1358" i="10" s="1"/>
  <c r="S1359" i="10"/>
  <c r="T1359" i="10" s="1"/>
  <c r="S1360" i="10"/>
  <c r="T1360" i="10" s="1"/>
  <c r="S1361" i="10"/>
  <c r="T1361" i="10" s="1"/>
  <c r="S1362" i="10"/>
  <c r="T1362" i="10" s="1"/>
  <c r="S1363" i="10"/>
  <c r="T1363" i="10" s="1"/>
  <c r="S1364" i="10"/>
  <c r="T1364" i="10" s="1"/>
  <c r="S1365" i="10"/>
  <c r="T1365" i="10" s="1"/>
  <c r="S1366" i="10"/>
  <c r="T1366" i="10" s="1"/>
  <c r="S1367" i="10"/>
  <c r="T1367" i="10" s="1"/>
  <c r="S1368" i="10"/>
  <c r="T1368" i="10" s="1"/>
  <c r="S1369" i="10"/>
  <c r="T1369" i="10" s="1"/>
  <c r="S1370" i="10"/>
  <c r="T1370" i="10" s="1"/>
  <c r="S1371" i="10"/>
  <c r="T1371" i="10" s="1"/>
  <c r="S1372" i="10"/>
  <c r="T1372" i="10" s="1"/>
  <c r="S1373" i="10"/>
  <c r="T1373" i="10" s="1"/>
  <c r="S1374" i="10"/>
  <c r="T1374" i="10" s="1"/>
  <c r="S1375" i="10"/>
  <c r="T1375" i="10" s="1"/>
  <c r="S1376" i="10"/>
  <c r="T1376" i="10" s="1"/>
  <c r="S1377" i="10"/>
  <c r="T1377" i="10" s="1"/>
  <c r="S1378" i="10"/>
  <c r="T1378" i="10" s="1"/>
  <c r="S1379" i="10"/>
  <c r="T1379" i="10" s="1"/>
  <c r="S1380" i="10"/>
  <c r="T1380" i="10" s="1"/>
  <c r="S1381" i="10"/>
  <c r="T1381" i="10" s="1"/>
  <c r="S1382" i="10"/>
  <c r="T1382" i="10" s="1"/>
  <c r="S1383" i="10"/>
  <c r="T1383" i="10" s="1"/>
  <c r="S1384" i="10"/>
  <c r="T1384" i="10" s="1"/>
  <c r="S1385" i="10"/>
  <c r="T1385" i="10" s="1"/>
  <c r="S1386" i="10"/>
  <c r="T1386" i="10" s="1"/>
  <c r="S1387" i="10"/>
  <c r="T1387" i="10" s="1"/>
  <c r="S1388" i="10"/>
  <c r="T1388" i="10" s="1"/>
  <c r="S1389" i="10"/>
  <c r="T1389" i="10" s="1"/>
  <c r="S1390" i="10"/>
  <c r="T1390" i="10" s="1"/>
  <c r="S1391" i="10"/>
  <c r="T1391" i="10" s="1"/>
  <c r="S1392" i="10"/>
  <c r="T1392" i="10" s="1"/>
  <c r="S1393" i="10"/>
  <c r="T1393" i="10" s="1"/>
  <c r="S1394" i="10"/>
  <c r="T1394" i="10" s="1"/>
  <c r="S1395" i="10"/>
  <c r="T1395" i="10" s="1"/>
  <c r="S1396" i="10"/>
  <c r="T1396" i="10" s="1"/>
  <c r="S1397" i="10"/>
  <c r="T1397" i="10" s="1"/>
  <c r="S1398" i="10"/>
  <c r="T1398" i="10" s="1"/>
  <c r="S1399" i="10"/>
  <c r="T1399" i="10" s="1"/>
  <c r="S1400" i="10"/>
  <c r="T1400" i="10" s="1"/>
  <c r="S1401" i="10"/>
  <c r="T1401" i="10" s="1"/>
  <c r="S1402" i="10"/>
  <c r="T1402" i="10" s="1"/>
  <c r="S1403" i="10"/>
  <c r="T1403" i="10" s="1"/>
  <c r="S1404" i="10"/>
  <c r="T1404" i="10" s="1"/>
  <c r="S1405" i="10"/>
  <c r="T1405" i="10" s="1"/>
  <c r="S1406" i="10"/>
  <c r="T1406" i="10" s="1"/>
  <c r="S1407" i="10"/>
  <c r="T1407" i="10" s="1"/>
  <c r="S1408" i="10"/>
  <c r="T1408" i="10" s="1"/>
  <c r="S1409" i="10"/>
  <c r="T1409" i="10" s="1"/>
  <c r="S1410" i="10"/>
  <c r="T1410" i="10" s="1"/>
  <c r="S1411" i="10"/>
  <c r="T1411" i="10" s="1"/>
  <c r="S1412" i="10"/>
  <c r="T1412" i="10" s="1"/>
  <c r="S1413" i="10"/>
  <c r="T1413" i="10" s="1"/>
  <c r="S1414" i="10"/>
  <c r="T1414" i="10" s="1"/>
  <c r="S1415" i="10"/>
  <c r="T1415" i="10" s="1"/>
  <c r="S1416" i="10"/>
  <c r="T1416" i="10" s="1"/>
  <c r="S1417" i="10"/>
  <c r="T1417" i="10" s="1"/>
  <c r="S1418" i="10"/>
  <c r="T1418" i="10" s="1"/>
  <c r="S1419" i="10"/>
  <c r="T1419" i="10" s="1"/>
  <c r="S1420" i="10"/>
  <c r="T1420" i="10" s="1"/>
  <c r="S1421" i="10"/>
  <c r="T1421" i="10" s="1"/>
  <c r="S1422" i="10"/>
  <c r="T1422" i="10" s="1"/>
  <c r="S1423" i="10"/>
  <c r="T1423" i="10" s="1"/>
  <c r="S1424" i="10"/>
  <c r="T1424" i="10" s="1"/>
  <c r="S1425" i="10"/>
  <c r="T1425" i="10" s="1"/>
  <c r="S1426" i="10"/>
  <c r="T1426" i="10" s="1"/>
  <c r="S1427" i="10"/>
  <c r="T1427" i="10" s="1"/>
  <c r="S1428" i="10"/>
  <c r="T1428" i="10" s="1"/>
  <c r="S1429" i="10"/>
  <c r="T1429" i="10" s="1"/>
  <c r="S1430" i="10"/>
  <c r="T1430" i="10" s="1"/>
  <c r="S1431" i="10"/>
  <c r="T1431" i="10" s="1"/>
  <c r="S1432" i="10"/>
  <c r="T1432" i="10" s="1"/>
  <c r="S1433" i="10"/>
  <c r="T1433" i="10" s="1"/>
  <c r="S1434" i="10"/>
  <c r="T1434" i="10" s="1"/>
  <c r="S1435" i="10"/>
  <c r="T1435" i="10" s="1"/>
  <c r="S1436" i="10"/>
  <c r="T1436" i="10" s="1"/>
  <c r="S1437" i="10"/>
  <c r="T1437" i="10" s="1"/>
  <c r="S1438" i="10"/>
  <c r="T1438" i="10" s="1"/>
  <c r="S1439" i="10"/>
  <c r="T1439" i="10" s="1"/>
  <c r="S1440" i="10"/>
  <c r="T1440" i="10" s="1"/>
  <c r="S1441" i="10"/>
  <c r="T1441" i="10" s="1"/>
  <c r="S1442" i="10"/>
  <c r="T1442" i="10" s="1"/>
  <c r="S1443" i="10"/>
  <c r="T1443" i="10" s="1"/>
  <c r="S1444" i="10"/>
  <c r="T1444" i="10" s="1"/>
  <c r="S1445" i="10"/>
  <c r="T1445" i="10" s="1"/>
  <c r="S1446" i="10"/>
  <c r="T1446" i="10" s="1"/>
  <c r="S1447" i="10"/>
  <c r="T1447" i="10" s="1"/>
  <c r="S1448" i="10"/>
  <c r="T1448" i="10" s="1"/>
  <c r="S1449" i="10"/>
  <c r="T1449" i="10" s="1"/>
  <c r="S1450" i="10"/>
  <c r="T1450" i="10" s="1"/>
  <c r="S1451" i="10"/>
  <c r="T1451" i="10" s="1"/>
  <c r="S1452" i="10"/>
  <c r="T1452" i="10" s="1"/>
  <c r="S1453" i="10"/>
  <c r="T1453" i="10" s="1"/>
  <c r="S1454" i="10"/>
  <c r="T1454" i="10" s="1"/>
  <c r="S1455" i="10"/>
  <c r="T1455" i="10" s="1"/>
  <c r="S1456" i="10"/>
  <c r="T1456" i="10" s="1"/>
  <c r="S1457" i="10"/>
  <c r="T1457" i="10" s="1"/>
  <c r="S1458" i="10"/>
  <c r="T1458" i="10" s="1"/>
  <c r="S1459" i="10"/>
  <c r="T1459" i="10" s="1"/>
  <c r="S1460" i="10"/>
  <c r="T1460" i="10" s="1"/>
  <c r="S1461" i="10"/>
  <c r="T1461" i="10" s="1"/>
  <c r="S1462" i="10"/>
  <c r="T1462" i="10" s="1"/>
  <c r="S1463" i="10"/>
  <c r="T1463" i="10" s="1"/>
  <c r="S1464" i="10"/>
  <c r="T1464" i="10" s="1"/>
  <c r="S1465" i="10"/>
  <c r="T1465" i="10" s="1"/>
  <c r="S1466" i="10"/>
  <c r="T1466" i="10" s="1"/>
  <c r="S1467" i="10"/>
  <c r="T1467" i="10" s="1"/>
  <c r="S1468" i="10"/>
  <c r="T1468" i="10" s="1"/>
  <c r="S1469" i="10"/>
  <c r="T1469" i="10" s="1"/>
  <c r="S1470" i="10"/>
  <c r="T1470" i="10" s="1"/>
  <c r="S1471" i="10"/>
  <c r="T1471" i="10" s="1"/>
  <c r="S1472" i="10"/>
  <c r="T1472" i="10" s="1"/>
  <c r="S1473" i="10"/>
  <c r="T1473" i="10" s="1"/>
  <c r="S1474" i="10"/>
  <c r="T1474" i="10" s="1"/>
  <c r="S1475" i="10"/>
  <c r="T1475" i="10" s="1"/>
  <c r="S1476" i="10"/>
  <c r="T1476" i="10" s="1"/>
  <c r="S1477" i="10"/>
  <c r="T1477" i="10" s="1"/>
  <c r="S1478" i="10"/>
  <c r="T1478" i="10" s="1"/>
  <c r="S1479" i="10"/>
  <c r="T1479" i="10" s="1"/>
  <c r="S1480" i="10"/>
  <c r="T1480" i="10" s="1"/>
  <c r="S1481" i="10"/>
  <c r="T1481" i="10" s="1"/>
  <c r="S1482" i="10"/>
  <c r="T1482" i="10" s="1"/>
  <c r="S1483" i="10"/>
  <c r="T1483" i="10" s="1"/>
  <c r="S1484" i="10"/>
  <c r="T1484" i="10" s="1"/>
  <c r="S1485" i="10"/>
  <c r="T1485" i="10" s="1"/>
  <c r="S1486" i="10"/>
  <c r="T1486" i="10" s="1"/>
  <c r="S1487" i="10"/>
  <c r="T1487" i="10" s="1"/>
  <c r="S1488" i="10"/>
  <c r="T1488" i="10" s="1"/>
  <c r="S1489" i="10"/>
  <c r="T1489" i="10" s="1"/>
  <c r="S1490" i="10"/>
  <c r="T1490" i="10" s="1"/>
  <c r="S1491" i="10"/>
  <c r="T1491" i="10" s="1"/>
  <c r="S1492" i="10"/>
  <c r="T1492" i="10" s="1"/>
  <c r="S1493" i="10"/>
  <c r="T1493" i="10" s="1"/>
  <c r="S1494" i="10"/>
  <c r="T1494" i="10" s="1"/>
  <c r="S1495" i="10"/>
  <c r="T1495" i="10" s="1"/>
  <c r="S1496" i="10"/>
  <c r="T1496" i="10" s="1"/>
  <c r="S1497" i="10"/>
  <c r="T1497" i="10" s="1"/>
  <c r="S1498" i="10"/>
  <c r="T1498" i="10" s="1"/>
  <c r="S1499" i="10"/>
  <c r="T1499" i="10" s="1"/>
  <c r="S1500" i="10"/>
  <c r="T1500" i="10" s="1"/>
  <c r="S1501" i="10"/>
  <c r="T1501" i="10" s="1"/>
  <c r="S1502" i="10"/>
  <c r="T1502" i="10" s="1"/>
  <c r="S1503" i="10"/>
  <c r="T1503" i="10" s="1"/>
  <c r="S1504" i="10"/>
  <c r="T1504" i="10" s="1"/>
  <c r="S1505" i="10"/>
  <c r="T1505" i="10" s="1"/>
  <c r="S1506" i="10"/>
  <c r="T1506" i="10" s="1"/>
  <c r="S1507" i="10"/>
  <c r="T1507" i="10" s="1"/>
  <c r="S1508" i="10"/>
  <c r="T1508" i="10" s="1"/>
  <c r="S1509" i="10"/>
  <c r="T1509" i="10" s="1"/>
  <c r="S1510" i="10"/>
  <c r="T1510" i="10" s="1"/>
  <c r="S1511" i="10"/>
  <c r="T1511" i="10" s="1"/>
  <c r="S1512" i="10"/>
  <c r="T1512" i="10" s="1"/>
  <c r="S1513" i="10"/>
  <c r="T1513" i="10" s="1"/>
  <c r="S1514" i="10"/>
  <c r="T1514" i="10" s="1"/>
  <c r="S1515" i="10"/>
  <c r="T1515" i="10" s="1"/>
  <c r="S1516" i="10"/>
  <c r="T1516" i="10" s="1"/>
  <c r="S1517" i="10"/>
  <c r="T1517" i="10" s="1"/>
  <c r="S1518" i="10"/>
  <c r="T1518" i="10" s="1"/>
  <c r="S1519" i="10"/>
  <c r="T1519" i="10" s="1"/>
  <c r="S1520" i="10"/>
  <c r="T1520" i="10" s="1"/>
  <c r="S1521" i="10"/>
  <c r="T1521" i="10" s="1"/>
  <c r="S1522" i="10"/>
  <c r="T1522" i="10" s="1"/>
  <c r="S1523" i="10"/>
  <c r="T1523" i="10" s="1"/>
  <c r="S1524" i="10"/>
  <c r="T1524" i="10" s="1"/>
  <c r="S1525" i="10"/>
  <c r="T1525" i="10" s="1"/>
  <c r="S1526" i="10"/>
  <c r="T1526" i="10" s="1"/>
  <c r="S1527" i="10"/>
  <c r="T1527" i="10" s="1"/>
  <c r="S1528" i="10"/>
  <c r="T1528" i="10" s="1"/>
  <c r="S1529" i="10"/>
  <c r="T1529" i="10" s="1"/>
  <c r="S1530" i="10"/>
  <c r="T1530" i="10" s="1"/>
  <c r="S1531" i="10"/>
  <c r="T1531" i="10" s="1"/>
  <c r="S1532" i="10"/>
  <c r="T1532" i="10" s="1"/>
  <c r="S1533" i="10"/>
  <c r="T1533" i="10" s="1"/>
  <c r="S1534" i="10"/>
  <c r="T1534" i="10" s="1"/>
  <c r="S1535" i="10"/>
  <c r="T1535" i="10" s="1"/>
  <c r="S1536" i="10"/>
  <c r="T1536" i="10" s="1"/>
  <c r="S1537" i="10"/>
  <c r="T1537" i="10" s="1"/>
  <c r="S1538" i="10"/>
  <c r="T1538" i="10" s="1"/>
  <c r="S1539" i="10"/>
  <c r="T1539" i="10" s="1"/>
  <c r="S1540" i="10"/>
  <c r="T1540" i="10" s="1"/>
  <c r="S1541" i="10"/>
  <c r="T1541" i="10" s="1"/>
  <c r="S1542" i="10"/>
  <c r="T1542" i="10" s="1"/>
  <c r="S1543" i="10"/>
  <c r="T1543" i="10" s="1"/>
  <c r="S1544" i="10"/>
  <c r="T1544" i="10" s="1"/>
  <c r="S1545" i="10"/>
  <c r="T1545" i="10" s="1"/>
  <c r="S1546" i="10"/>
  <c r="T1546" i="10" s="1"/>
  <c r="S1547" i="10"/>
  <c r="T1547" i="10" s="1"/>
  <c r="S1548" i="10"/>
  <c r="T1548" i="10" s="1"/>
  <c r="S1549" i="10"/>
  <c r="T1549" i="10" s="1"/>
  <c r="S1550" i="10"/>
  <c r="T1550" i="10" s="1"/>
  <c r="S1551" i="10"/>
  <c r="T1551" i="10" s="1"/>
  <c r="S1552" i="10"/>
  <c r="T1552" i="10" s="1"/>
  <c r="S1553" i="10"/>
  <c r="T1553" i="10" s="1"/>
  <c r="S1554" i="10"/>
  <c r="T1554" i="10" s="1"/>
  <c r="S1555" i="10"/>
  <c r="T1555" i="10" s="1"/>
  <c r="S1556" i="10"/>
  <c r="T1556" i="10" s="1"/>
  <c r="S1557" i="10"/>
  <c r="T1557" i="10" s="1"/>
  <c r="S1558" i="10"/>
  <c r="T1558" i="10" s="1"/>
  <c r="S1559" i="10"/>
  <c r="T1559" i="10" s="1"/>
  <c r="S1560" i="10"/>
  <c r="T1560" i="10" s="1"/>
  <c r="S1561" i="10"/>
  <c r="T1561" i="10" s="1"/>
  <c r="S1562" i="10"/>
  <c r="T1562" i="10" s="1"/>
  <c r="S1563" i="10"/>
  <c r="T1563" i="10" s="1"/>
  <c r="S1564" i="10"/>
  <c r="T1564" i="10" s="1"/>
  <c r="S1565" i="10"/>
  <c r="T1565" i="10" s="1"/>
  <c r="S1566" i="10"/>
  <c r="T1566" i="10" s="1"/>
  <c r="S1567" i="10"/>
  <c r="T1567" i="10" s="1"/>
  <c r="S1568" i="10"/>
  <c r="T1568" i="10" s="1"/>
  <c r="S1569" i="10"/>
  <c r="T1569" i="10" s="1"/>
  <c r="S1570" i="10"/>
  <c r="T1570" i="10" s="1"/>
  <c r="S1571" i="10"/>
  <c r="T1571" i="10" s="1"/>
  <c r="S1572" i="10"/>
  <c r="T1572" i="10" s="1"/>
  <c r="S1573" i="10"/>
  <c r="T1573" i="10" s="1"/>
  <c r="S1574" i="10"/>
  <c r="T1574" i="10" s="1"/>
  <c r="S1575" i="10"/>
  <c r="T1575" i="10" s="1"/>
  <c r="S1576" i="10"/>
  <c r="T1576" i="10" s="1"/>
  <c r="S1577" i="10"/>
  <c r="T1577" i="10" s="1"/>
  <c r="S1578" i="10"/>
  <c r="T1578" i="10" s="1"/>
  <c r="S1579" i="10"/>
  <c r="T1579" i="10" s="1"/>
  <c r="S1580" i="10"/>
  <c r="T1580" i="10" s="1"/>
  <c r="S1581" i="10"/>
  <c r="T1581" i="10" s="1"/>
  <c r="S1582" i="10"/>
  <c r="T1582" i="10" s="1"/>
  <c r="S1583" i="10"/>
  <c r="T1583" i="10" s="1"/>
  <c r="S1584" i="10"/>
  <c r="T1584" i="10" s="1"/>
  <c r="S1585" i="10"/>
  <c r="T1585" i="10" s="1"/>
  <c r="S1586" i="10"/>
  <c r="T1586" i="10" s="1"/>
  <c r="S1587" i="10"/>
  <c r="T1587" i="10" s="1"/>
  <c r="S1588" i="10"/>
  <c r="T1588" i="10" s="1"/>
  <c r="S1589" i="10"/>
  <c r="T1589" i="10" s="1"/>
  <c r="S1590" i="10"/>
  <c r="T1590" i="10" s="1"/>
  <c r="S1591" i="10"/>
  <c r="T1591" i="10" s="1"/>
  <c r="S1592" i="10"/>
  <c r="T1592" i="10" s="1"/>
  <c r="S1593" i="10"/>
  <c r="T1593" i="10" s="1"/>
  <c r="S1594" i="10"/>
  <c r="T1594" i="10" s="1"/>
  <c r="S1595" i="10"/>
  <c r="T1595" i="10" s="1"/>
  <c r="S1596" i="10"/>
  <c r="T1596" i="10" s="1"/>
  <c r="S1597" i="10"/>
  <c r="T1597" i="10" s="1"/>
  <c r="S1598" i="10"/>
  <c r="T1598" i="10" s="1"/>
  <c r="S1599" i="10"/>
  <c r="T1599" i="10" s="1"/>
  <c r="S1600" i="10"/>
  <c r="T1600" i="10" s="1"/>
  <c r="S1601" i="10"/>
  <c r="T1601" i="10" s="1"/>
  <c r="S1602" i="10"/>
  <c r="T1602" i="10" s="1"/>
  <c r="S1603" i="10"/>
  <c r="T1603" i="10" s="1"/>
  <c r="S1604" i="10"/>
  <c r="T1604" i="10" s="1"/>
  <c r="S1605" i="10"/>
  <c r="T1605" i="10" s="1"/>
  <c r="S1606" i="10"/>
  <c r="T1606" i="10" s="1"/>
  <c r="S1607" i="10"/>
  <c r="T1607" i="10" s="1"/>
  <c r="S1608" i="10"/>
  <c r="T1608" i="10" s="1"/>
  <c r="S1609" i="10"/>
  <c r="T1609" i="10" s="1"/>
  <c r="S1610" i="10"/>
  <c r="T1610" i="10" s="1"/>
  <c r="S1611" i="10"/>
  <c r="T1611" i="10" s="1"/>
  <c r="S1612" i="10"/>
  <c r="T1612" i="10" s="1"/>
  <c r="S1613" i="10"/>
  <c r="T1613" i="10" s="1"/>
  <c r="S1614" i="10"/>
  <c r="T1614" i="10" s="1"/>
  <c r="S1615" i="10"/>
  <c r="T1615" i="10" s="1"/>
  <c r="S1616" i="10"/>
  <c r="T1616" i="10" s="1"/>
  <c r="S1617" i="10"/>
  <c r="T1617" i="10" s="1"/>
  <c r="S1618" i="10"/>
  <c r="T1618" i="10" s="1"/>
  <c r="S1619" i="10"/>
  <c r="T1619" i="10" s="1"/>
  <c r="S1620" i="10"/>
  <c r="T1620" i="10" s="1"/>
  <c r="S1621" i="10"/>
  <c r="T1621" i="10" s="1"/>
  <c r="S1622" i="10"/>
  <c r="T1622" i="10" s="1"/>
  <c r="S1623" i="10"/>
  <c r="T1623" i="10" s="1"/>
  <c r="S1624" i="10"/>
  <c r="T1624" i="10" s="1"/>
  <c r="S1625" i="10"/>
  <c r="T1625" i="10" s="1"/>
  <c r="S1626" i="10"/>
  <c r="T1626" i="10" s="1"/>
  <c r="S1627" i="10"/>
  <c r="T1627" i="10" s="1"/>
  <c r="S1628" i="10"/>
  <c r="T1628" i="10" s="1"/>
  <c r="S1629" i="10"/>
  <c r="T1629" i="10" s="1"/>
  <c r="S1630" i="10"/>
  <c r="T1630" i="10" s="1"/>
  <c r="S1631" i="10"/>
  <c r="T1631" i="10" s="1"/>
  <c r="S1632" i="10"/>
  <c r="T1632" i="10" s="1"/>
  <c r="S1633" i="10"/>
  <c r="T1633" i="10" s="1"/>
  <c r="S1634" i="10"/>
  <c r="T1634" i="10" s="1"/>
  <c r="S1635" i="10"/>
  <c r="T1635" i="10" s="1"/>
  <c r="S1636" i="10"/>
  <c r="T1636" i="10" s="1"/>
  <c r="S1637" i="10"/>
  <c r="T1637" i="10" s="1"/>
  <c r="S2" i="10"/>
  <c r="T2" i="10" s="1"/>
  <c r="N3" i="10"/>
  <c r="O3" i="10" s="1"/>
  <c r="N4" i="10"/>
  <c r="O4" i="10" s="1"/>
  <c r="N5" i="10"/>
  <c r="O5" i="10" s="1"/>
  <c r="N6" i="10"/>
  <c r="O6" i="10" s="1"/>
  <c r="N7" i="10"/>
  <c r="O7" i="10" s="1"/>
  <c r="N8" i="10"/>
  <c r="O8" i="10" s="1"/>
  <c r="N9" i="10"/>
  <c r="O9" i="10" s="1"/>
  <c r="N10" i="10"/>
  <c r="O10" i="10" s="1"/>
  <c r="N11" i="10"/>
  <c r="O11" i="10" s="1"/>
  <c r="N12" i="10"/>
  <c r="O12" i="10" s="1"/>
  <c r="N13" i="10"/>
  <c r="O13" i="10" s="1"/>
  <c r="N14" i="10"/>
  <c r="O14" i="10" s="1"/>
  <c r="N15" i="10"/>
  <c r="O15" i="10" s="1"/>
  <c r="N16" i="10"/>
  <c r="O16" i="10" s="1"/>
  <c r="N17" i="10"/>
  <c r="O17" i="10" s="1"/>
  <c r="N18" i="10"/>
  <c r="O18" i="10" s="1"/>
  <c r="N19" i="10"/>
  <c r="O19" i="10" s="1"/>
  <c r="N20" i="10"/>
  <c r="O20" i="10" s="1"/>
  <c r="N21" i="10"/>
  <c r="O21" i="10" s="1"/>
  <c r="N22" i="10"/>
  <c r="O22" i="10" s="1"/>
  <c r="N23" i="10"/>
  <c r="O23" i="10" s="1"/>
  <c r="N24" i="10"/>
  <c r="O24" i="10" s="1"/>
  <c r="N25" i="10"/>
  <c r="O25" i="10" s="1"/>
  <c r="N26" i="10"/>
  <c r="O26" i="10" s="1"/>
  <c r="N27" i="10"/>
  <c r="O27" i="10" s="1"/>
  <c r="N28" i="10"/>
  <c r="O28" i="10" s="1"/>
  <c r="N29" i="10"/>
  <c r="O29" i="10" s="1"/>
  <c r="N30" i="10"/>
  <c r="O30" i="10" s="1"/>
  <c r="N31" i="10"/>
  <c r="O31" i="10" s="1"/>
  <c r="N32" i="10"/>
  <c r="O32" i="10" s="1"/>
  <c r="N33" i="10"/>
  <c r="O33" i="10" s="1"/>
  <c r="N34" i="10"/>
  <c r="O34" i="10" s="1"/>
  <c r="N35" i="10"/>
  <c r="O35" i="10" s="1"/>
  <c r="N36" i="10"/>
  <c r="O36" i="10" s="1"/>
  <c r="N37" i="10"/>
  <c r="O37" i="10" s="1"/>
  <c r="N38" i="10"/>
  <c r="O38" i="10" s="1"/>
  <c r="N39" i="10"/>
  <c r="O39" i="10" s="1"/>
  <c r="N40" i="10"/>
  <c r="O40" i="10" s="1"/>
  <c r="N41" i="10"/>
  <c r="O41" i="10" s="1"/>
  <c r="N42" i="10"/>
  <c r="O42" i="10" s="1"/>
  <c r="N43" i="10"/>
  <c r="O43" i="10" s="1"/>
  <c r="N44" i="10"/>
  <c r="O44" i="10" s="1"/>
  <c r="N45" i="10"/>
  <c r="O45" i="10" s="1"/>
  <c r="N46" i="10"/>
  <c r="O46" i="10" s="1"/>
  <c r="N47" i="10"/>
  <c r="O47" i="10" s="1"/>
  <c r="N48" i="10"/>
  <c r="O48" i="10" s="1"/>
  <c r="N49" i="10"/>
  <c r="O49" i="10" s="1"/>
  <c r="N50" i="10"/>
  <c r="O50" i="10" s="1"/>
  <c r="N51" i="10"/>
  <c r="O51" i="10" s="1"/>
  <c r="N52" i="10"/>
  <c r="O52" i="10" s="1"/>
  <c r="N53" i="10"/>
  <c r="O53" i="10" s="1"/>
  <c r="N54" i="10"/>
  <c r="O54" i="10" s="1"/>
  <c r="N55" i="10"/>
  <c r="O55" i="10" s="1"/>
  <c r="N56" i="10"/>
  <c r="O56" i="10" s="1"/>
  <c r="N57" i="10"/>
  <c r="O57" i="10" s="1"/>
  <c r="N58" i="10"/>
  <c r="O58" i="10" s="1"/>
  <c r="N59" i="10"/>
  <c r="O59" i="10" s="1"/>
  <c r="N60" i="10"/>
  <c r="O60" i="10" s="1"/>
  <c r="N61" i="10"/>
  <c r="O61" i="10" s="1"/>
  <c r="N62" i="10"/>
  <c r="O62" i="10" s="1"/>
  <c r="N63" i="10"/>
  <c r="O63" i="10" s="1"/>
  <c r="N64" i="10"/>
  <c r="O64" i="10" s="1"/>
  <c r="N65" i="10"/>
  <c r="O65" i="10" s="1"/>
  <c r="N66" i="10"/>
  <c r="O66" i="10" s="1"/>
  <c r="N67" i="10"/>
  <c r="O67" i="10" s="1"/>
  <c r="N68" i="10"/>
  <c r="O68" i="10" s="1"/>
  <c r="N69" i="10"/>
  <c r="O69" i="10" s="1"/>
  <c r="N70" i="10"/>
  <c r="O70" i="10" s="1"/>
  <c r="N71" i="10"/>
  <c r="O71" i="10" s="1"/>
  <c r="N72" i="10"/>
  <c r="O72" i="10" s="1"/>
  <c r="N73" i="10"/>
  <c r="O73" i="10" s="1"/>
  <c r="N74" i="10"/>
  <c r="O74" i="10" s="1"/>
  <c r="N75" i="10"/>
  <c r="O75" i="10" s="1"/>
  <c r="N76" i="10"/>
  <c r="O76" i="10" s="1"/>
  <c r="N77" i="10"/>
  <c r="O77" i="10" s="1"/>
  <c r="N78" i="10"/>
  <c r="O78" i="10" s="1"/>
  <c r="N79" i="10"/>
  <c r="O79" i="10" s="1"/>
  <c r="N80" i="10"/>
  <c r="O80" i="10" s="1"/>
  <c r="N81" i="10"/>
  <c r="O81" i="10" s="1"/>
  <c r="N82" i="10"/>
  <c r="O82" i="10" s="1"/>
  <c r="N83" i="10"/>
  <c r="O83" i="10" s="1"/>
  <c r="N84" i="10"/>
  <c r="O84" i="10" s="1"/>
  <c r="N85" i="10"/>
  <c r="O85" i="10" s="1"/>
  <c r="N86" i="10"/>
  <c r="O86" i="10" s="1"/>
  <c r="N87" i="10"/>
  <c r="O87" i="10" s="1"/>
  <c r="N88" i="10"/>
  <c r="O88" i="10" s="1"/>
  <c r="N89" i="10"/>
  <c r="O89" i="10" s="1"/>
  <c r="N90" i="10"/>
  <c r="O90" i="10" s="1"/>
  <c r="N91" i="10"/>
  <c r="O91" i="10" s="1"/>
  <c r="N92" i="10"/>
  <c r="O92" i="10" s="1"/>
  <c r="N93" i="10"/>
  <c r="O93" i="10" s="1"/>
  <c r="N94" i="10"/>
  <c r="O94" i="10" s="1"/>
  <c r="N95" i="10"/>
  <c r="O95" i="10" s="1"/>
  <c r="N96" i="10"/>
  <c r="O96" i="10" s="1"/>
  <c r="N97" i="10"/>
  <c r="O97" i="10" s="1"/>
  <c r="N98" i="10"/>
  <c r="O98" i="10" s="1"/>
  <c r="N99" i="10"/>
  <c r="O99" i="10" s="1"/>
  <c r="N100" i="10"/>
  <c r="O100" i="10" s="1"/>
  <c r="N101" i="10"/>
  <c r="O101" i="10" s="1"/>
  <c r="N102" i="10"/>
  <c r="O102" i="10" s="1"/>
  <c r="N103" i="10"/>
  <c r="O103" i="10" s="1"/>
  <c r="N104" i="10"/>
  <c r="O104" i="10" s="1"/>
  <c r="N105" i="10"/>
  <c r="O105" i="10" s="1"/>
  <c r="N106" i="10"/>
  <c r="O106" i="10" s="1"/>
  <c r="N107" i="10"/>
  <c r="O107" i="10" s="1"/>
  <c r="N108" i="10"/>
  <c r="O108" i="10" s="1"/>
  <c r="N109" i="10"/>
  <c r="O109" i="10" s="1"/>
  <c r="N110" i="10"/>
  <c r="O110" i="10" s="1"/>
  <c r="N111" i="10"/>
  <c r="O111" i="10" s="1"/>
  <c r="N112" i="10"/>
  <c r="O112" i="10" s="1"/>
  <c r="N113" i="10"/>
  <c r="O113" i="10" s="1"/>
  <c r="N114" i="10"/>
  <c r="O114" i="10" s="1"/>
  <c r="N115" i="10"/>
  <c r="O115" i="10" s="1"/>
  <c r="N116" i="10"/>
  <c r="O116" i="10" s="1"/>
  <c r="N117" i="10"/>
  <c r="O117" i="10" s="1"/>
  <c r="N118" i="10"/>
  <c r="O118" i="10" s="1"/>
  <c r="N119" i="10"/>
  <c r="O119" i="10" s="1"/>
  <c r="N120" i="10"/>
  <c r="O120" i="10" s="1"/>
  <c r="N121" i="10"/>
  <c r="O121" i="10" s="1"/>
  <c r="N122" i="10"/>
  <c r="O122" i="10" s="1"/>
  <c r="N123" i="10"/>
  <c r="O123" i="10" s="1"/>
  <c r="N124" i="10"/>
  <c r="O124" i="10" s="1"/>
  <c r="N125" i="10"/>
  <c r="O125" i="10" s="1"/>
  <c r="N126" i="10"/>
  <c r="O126" i="10" s="1"/>
  <c r="N127" i="10"/>
  <c r="O127" i="10" s="1"/>
  <c r="N128" i="10"/>
  <c r="O128" i="10" s="1"/>
  <c r="N129" i="10"/>
  <c r="O129" i="10" s="1"/>
  <c r="N130" i="10"/>
  <c r="O130" i="10" s="1"/>
  <c r="N131" i="10"/>
  <c r="O131" i="10" s="1"/>
  <c r="N132" i="10"/>
  <c r="O132" i="10" s="1"/>
  <c r="N133" i="10"/>
  <c r="O133" i="10" s="1"/>
  <c r="N134" i="10"/>
  <c r="O134" i="10" s="1"/>
  <c r="N135" i="10"/>
  <c r="O135" i="10" s="1"/>
  <c r="N136" i="10"/>
  <c r="O136" i="10" s="1"/>
  <c r="N137" i="10"/>
  <c r="O137" i="10" s="1"/>
  <c r="N138" i="10"/>
  <c r="O138" i="10" s="1"/>
  <c r="N139" i="10"/>
  <c r="O139" i="10" s="1"/>
  <c r="N140" i="10"/>
  <c r="O140" i="10" s="1"/>
  <c r="N141" i="10"/>
  <c r="O141" i="10" s="1"/>
  <c r="N142" i="10"/>
  <c r="O142" i="10" s="1"/>
  <c r="N143" i="10"/>
  <c r="O143" i="10" s="1"/>
  <c r="N144" i="10"/>
  <c r="O144" i="10" s="1"/>
  <c r="N145" i="10"/>
  <c r="O145" i="10" s="1"/>
  <c r="N146" i="10"/>
  <c r="O146" i="10" s="1"/>
  <c r="N147" i="10"/>
  <c r="O147" i="10" s="1"/>
  <c r="N148" i="10"/>
  <c r="O148" i="10" s="1"/>
  <c r="N149" i="10"/>
  <c r="O149" i="10" s="1"/>
  <c r="N150" i="10"/>
  <c r="O150" i="10" s="1"/>
  <c r="N151" i="10"/>
  <c r="O151" i="10" s="1"/>
  <c r="N152" i="10"/>
  <c r="O152" i="10" s="1"/>
  <c r="N153" i="10"/>
  <c r="O153" i="10" s="1"/>
  <c r="N154" i="10"/>
  <c r="O154" i="10" s="1"/>
  <c r="N155" i="10"/>
  <c r="O155" i="10" s="1"/>
  <c r="N156" i="10"/>
  <c r="O156" i="10" s="1"/>
  <c r="N157" i="10"/>
  <c r="O157" i="10" s="1"/>
  <c r="N158" i="10"/>
  <c r="O158" i="10" s="1"/>
  <c r="N159" i="10"/>
  <c r="O159" i="10" s="1"/>
  <c r="N160" i="10"/>
  <c r="O160" i="10" s="1"/>
  <c r="N161" i="10"/>
  <c r="O161" i="10" s="1"/>
  <c r="N162" i="10"/>
  <c r="O162" i="10" s="1"/>
  <c r="N163" i="10"/>
  <c r="O163" i="10" s="1"/>
  <c r="N164" i="10"/>
  <c r="O164" i="10" s="1"/>
  <c r="N165" i="10"/>
  <c r="O165" i="10" s="1"/>
  <c r="N166" i="10"/>
  <c r="O166" i="10" s="1"/>
  <c r="N167" i="10"/>
  <c r="O167" i="10" s="1"/>
  <c r="N168" i="10"/>
  <c r="O168" i="10" s="1"/>
  <c r="N169" i="10"/>
  <c r="O169" i="10" s="1"/>
  <c r="N170" i="10"/>
  <c r="O170" i="10" s="1"/>
  <c r="N171" i="10"/>
  <c r="O171" i="10" s="1"/>
  <c r="N172" i="10"/>
  <c r="O172" i="10" s="1"/>
  <c r="N173" i="10"/>
  <c r="O173" i="10" s="1"/>
  <c r="N174" i="10"/>
  <c r="O174" i="10" s="1"/>
  <c r="N175" i="10"/>
  <c r="O175" i="10" s="1"/>
  <c r="N176" i="10"/>
  <c r="O176" i="10" s="1"/>
  <c r="N177" i="10"/>
  <c r="O177" i="10" s="1"/>
  <c r="N178" i="10"/>
  <c r="O178" i="10" s="1"/>
  <c r="N179" i="10"/>
  <c r="O179" i="10" s="1"/>
  <c r="N180" i="10"/>
  <c r="O180" i="10" s="1"/>
  <c r="N181" i="10"/>
  <c r="O181" i="10" s="1"/>
  <c r="N182" i="10"/>
  <c r="O182" i="10" s="1"/>
  <c r="N183" i="10"/>
  <c r="O183" i="10" s="1"/>
  <c r="N184" i="10"/>
  <c r="O184" i="10" s="1"/>
  <c r="N185" i="10"/>
  <c r="O185" i="10" s="1"/>
  <c r="N186" i="10"/>
  <c r="O186" i="10" s="1"/>
  <c r="N187" i="10"/>
  <c r="O187" i="10" s="1"/>
  <c r="N188" i="10"/>
  <c r="O188" i="10" s="1"/>
  <c r="N189" i="10"/>
  <c r="O189" i="10" s="1"/>
  <c r="N190" i="10"/>
  <c r="O190" i="10" s="1"/>
  <c r="N191" i="10"/>
  <c r="O191" i="10" s="1"/>
  <c r="N192" i="10"/>
  <c r="O192" i="10" s="1"/>
  <c r="N193" i="10"/>
  <c r="O193" i="10" s="1"/>
  <c r="N194" i="10"/>
  <c r="O194" i="10" s="1"/>
  <c r="N195" i="10"/>
  <c r="O195" i="10" s="1"/>
  <c r="N196" i="10"/>
  <c r="O196" i="10" s="1"/>
  <c r="N197" i="10"/>
  <c r="O197" i="10" s="1"/>
  <c r="N198" i="10"/>
  <c r="O198" i="10" s="1"/>
  <c r="N199" i="10"/>
  <c r="O199" i="10" s="1"/>
  <c r="N200" i="10"/>
  <c r="O200" i="10" s="1"/>
  <c r="N201" i="10"/>
  <c r="O201" i="10" s="1"/>
  <c r="N202" i="10"/>
  <c r="O202" i="10" s="1"/>
  <c r="N203" i="10"/>
  <c r="O203" i="10" s="1"/>
  <c r="N204" i="10"/>
  <c r="O204" i="10" s="1"/>
  <c r="N205" i="10"/>
  <c r="O205" i="10" s="1"/>
  <c r="N206" i="10"/>
  <c r="O206" i="10" s="1"/>
  <c r="N207" i="10"/>
  <c r="O207" i="10" s="1"/>
  <c r="N208" i="10"/>
  <c r="O208" i="10" s="1"/>
  <c r="N209" i="10"/>
  <c r="O209" i="10" s="1"/>
  <c r="N210" i="10"/>
  <c r="O210" i="10" s="1"/>
  <c r="N211" i="10"/>
  <c r="O211" i="10" s="1"/>
  <c r="N212" i="10"/>
  <c r="O212" i="10" s="1"/>
  <c r="N213" i="10"/>
  <c r="O213" i="10" s="1"/>
  <c r="N214" i="10"/>
  <c r="O214" i="10" s="1"/>
  <c r="N215" i="10"/>
  <c r="O215" i="10" s="1"/>
  <c r="N216" i="10"/>
  <c r="O216" i="10" s="1"/>
  <c r="N217" i="10"/>
  <c r="O217" i="10" s="1"/>
  <c r="N218" i="10"/>
  <c r="O218" i="10" s="1"/>
  <c r="N219" i="10"/>
  <c r="O219" i="10" s="1"/>
  <c r="N220" i="10"/>
  <c r="O220" i="10" s="1"/>
  <c r="N221" i="10"/>
  <c r="O221" i="10" s="1"/>
  <c r="N222" i="10"/>
  <c r="O222" i="10" s="1"/>
  <c r="N223" i="10"/>
  <c r="O223" i="10" s="1"/>
  <c r="N224" i="10"/>
  <c r="O224" i="10" s="1"/>
  <c r="N225" i="10"/>
  <c r="O225" i="10" s="1"/>
  <c r="N226" i="10"/>
  <c r="O226" i="10" s="1"/>
  <c r="N227" i="10"/>
  <c r="O227" i="10" s="1"/>
  <c r="N228" i="10"/>
  <c r="O228" i="10" s="1"/>
  <c r="N229" i="10"/>
  <c r="O229" i="10" s="1"/>
  <c r="N230" i="10"/>
  <c r="O230" i="10" s="1"/>
  <c r="N231" i="10"/>
  <c r="O231" i="10" s="1"/>
  <c r="N232" i="10"/>
  <c r="O232" i="10" s="1"/>
  <c r="N233" i="10"/>
  <c r="O233" i="10" s="1"/>
  <c r="N234" i="10"/>
  <c r="O234" i="10" s="1"/>
  <c r="N235" i="10"/>
  <c r="O235" i="10" s="1"/>
  <c r="N236" i="10"/>
  <c r="O236" i="10" s="1"/>
  <c r="N237" i="10"/>
  <c r="O237" i="10" s="1"/>
  <c r="N238" i="10"/>
  <c r="O238" i="10" s="1"/>
  <c r="N239" i="10"/>
  <c r="O239" i="10" s="1"/>
  <c r="N240" i="10"/>
  <c r="O240" i="10" s="1"/>
  <c r="N241" i="10"/>
  <c r="O241" i="10" s="1"/>
  <c r="N242" i="10"/>
  <c r="O242" i="10" s="1"/>
  <c r="N243" i="10"/>
  <c r="O243" i="10" s="1"/>
  <c r="N244" i="10"/>
  <c r="O244" i="10" s="1"/>
  <c r="N245" i="10"/>
  <c r="O245" i="10" s="1"/>
  <c r="N246" i="10"/>
  <c r="O246" i="10" s="1"/>
  <c r="N247" i="10"/>
  <c r="O247" i="10" s="1"/>
  <c r="N248" i="10"/>
  <c r="O248" i="10" s="1"/>
  <c r="N249" i="10"/>
  <c r="O249" i="10" s="1"/>
  <c r="N250" i="10"/>
  <c r="O250" i="10" s="1"/>
  <c r="N251" i="10"/>
  <c r="O251" i="10" s="1"/>
  <c r="N252" i="10"/>
  <c r="O252" i="10" s="1"/>
  <c r="N253" i="10"/>
  <c r="O253" i="10" s="1"/>
  <c r="N254" i="10"/>
  <c r="O254" i="10" s="1"/>
  <c r="N255" i="10"/>
  <c r="O255" i="10" s="1"/>
  <c r="N256" i="10"/>
  <c r="O256" i="10" s="1"/>
  <c r="N257" i="10"/>
  <c r="O257" i="10" s="1"/>
  <c r="N258" i="10"/>
  <c r="O258" i="10" s="1"/>
  <c r="N259" i="10"/>
  <c r="O259" i="10" s="1"/>
  <c r="N260" i="10"/>
  <c r="O260" i="10" s="1"/>
  <c r="N261" i="10"/>
  <c r="O261" i="10" s="1"/>
  <c r="N262" i="10"/>
  <c r="O262" i="10" s="1"/>
  <c r="N263" i="10"/>
  <c r="O263" i="10" s="1"/>
  <c r="N264" i="10"/>
  <c r="O264" i="10" s="1"/>
  <c r="N265" i="10"/>
  <c r="O265" i="10" s="1"/>
  <c r="N266" i="10"/>
  <c r="O266" i="10" s="1"/>
  <c r="N267" i="10"/>
  <c r="O267" i="10" s="1"/>
  <c r="N268" i="10"/>
  <c r="O268" i="10" s="1"/>
  <c r="N269" i="10"/>
  <c r="O269" i="10" s="1"/>
  <c r="N270" i="10"/>
  <c r="O270" i="10" s="1"/>
  <c r="N271" i="10"/>
  <c r="O271" i="10" s="1"/>
  <c r="N272" i="10"/>
  <c r="O272" i="10" s="1"/>
  <c r="N273" i="10"/>
  <c r="O273" i="10" s="1"/>
  <c r="N274" i="10"/>
  <c r="O274" i="10" s="1"/>
  <c r="N275" i="10"/>
  <c r="O275" i="10" s="1"/>
  <c r="N276" i="10"/>
  <c r="O276" i="10" s="1"/>
  <c r="N277" i="10"/>
  <c r="O277" i="10" s="1"/>
  <c r="N278" i="10"/>
  <c r="O278" i="10" s="1"/>
  <c r="N279" i="10"/>
  <c r="O279" i="10" s="1"/>
  <c r="N280" i="10"/>
  <c r="O280" i="10" s="1"/>
  <c r="N281" i="10"/>
  <c r="O281" i="10" s="1"/>
  <c r="N282" i="10"/>
  <c r="O282" i="10" s="1"/>
  <c r="N283" i="10"/>
  <c r="O283" i="10" s="1"/>
  <c r="N284" i="10"/>
  <c r="O284" i="10" s="1"/>
  <c r="N285" i="10"/>
  <c r="O285" i="10" s="1"/>
  <c r="N286" i="10"/>
  <c r="O286" i="10" s="1"/>
  <c r="N287" i="10"/>
  <c r="O287" i="10" s="1"/>
  <c r="N288" i="10"/>
  <c r="O288" i="10" s="1"/>
  <c r="N289" i="10"/>
  <c r="O289" i="10" s="1"/>
  <c r="N290" i="10"/>
  <c r="O290" i="10" s="1"/>
  <c r="N291" i="10"/>
  <c r="O291" i="10" s="1"/>
  <c r="N292" i="10"/>
  <c r="O292" i="10" s="1"/>
  <c r="N293" i="10"/>
  <c r="O293" i="10" s="1"/>
  <c r="N294" i="10"/>
  <c r="O294" i="10" s="1"/>
  <c r="N295" i="10"/>
  <c r="O295" i="10" s="1"/>
  <c r="N296" i="10"/>
  <c r="O296" i="10" s="1"/>
  <c r="N297" i="10"/>
  <c r="O297" i="10" s="1"/>
  <c r="N298" i="10"/>
  <c r="O298" i="10" s="1"/>
  <c r="N299" i="10"/>
  <c r="O299" i="10" s="1"/>
  <c r="N300" i="10"/>
  <c r="O300" i="10" s="1"/>
  <c r="N301" i="10"/>
  <c r="O301" i="10" s="1"/>
  <c r="N302" i="10"/>
  <c r="O302" i="10" s="1"/>
  <c r="N303" i="10"/>
  <c r="O303" i="10" s="1"/>
  <c r="N304" i="10"/>
  <c r="O304" i="10" s="1"/>
  <c r="N305" i="10"/>
  <c r="O305" i="10" s="1"/>
  <c r="N306" i="10"/>
  <c r="O306" i="10" s="1"/>
  <c r="N307" i="10"/>
  <c r="O307" i="10" s="1"/>
  <c r="N308" i="10"/>
  <c r="O308" i="10" s="1"/>
  <c r="N309" i="10"/>
  <c r="O309" i="10" s="1"/>
  <c r="N310" i="10"/>
  <c r="O310" i="10" s="1"/>
  <c r="N311" i="10"/>
  <c r="O311" i="10" s="1"/>
  <c r="N312" i="10"/>
  <c r="O312" i="10" s="1"/>
  <c r="N313" i="10"/>
  <c r="O313" i="10" s="1"/>
  <c r="N314" i="10"/>
  <c r="O314" i="10" s="1"/>
  <c r="N315" i="10"/>
  <c r="O315" i="10" s="1"/>
  <c r="N316" i="10"/>
  <c r="O316" i="10" s="1"/>
  <c r="N317" i="10"/>
  <c r="O317" i="10" s="1"/>
  <c r="N318" i="10"/>
  <c r="O318" i="10" s="1"/>
  <c r="N319" i="10"/>
  <c r="O319" i="10" s="1"/>
  <c r="N320" i="10"/>
  <c r="O320" i="10" s="1"/>
  <c r="N321" i="10"/>
  <c r="O321" i="10" s="1"/>
  <c r="N322" i="10"/>
  <c r="O322" i="10" s="1"/>
  <c r="N323" i="10"/>
  <c r="O323" i="10" s="1"/>
  <c r="N324" i="10"/>
  <c r="O324" i="10" s="1"/>
  <c r="N325" i="10"/>
  <c r="O325" i="10" s="1"/>
  <c r="N326" i="10"/>
  <c r="O326" i="10" s="1"/>
  <c r="N327" i="10"/>
  <c r="O327" i="10" s="1"/>
  <c r="N328" i="10"/>
  <c r="O328" i="10" s="1"/>
  <c r="N329" i="10"/>
  <c r="O329" i="10" s="1"/>
  <c r="N330" i="10"/>
  <c r="O330" i="10" s="1"/>
  <c r="N331" i="10"/>
  <c r="O331" i="10" s="1"/>
  <c r="N332" i="10"/>
  <c r="O332" i="10" s="1"/>
  <c r="N333" i="10"/>
  <c r="O333" i="10" s="1"/>
  <c r="N334" i="10"/>
  <c r="O334" i="10" s="1"/>
  <c r="N335" i="10"/>
  <c r="O335" i="10" s="1"/>
  <c r="N336" i="10"/>
  <c r="O336" i="10" s="1"/>
  <c r="N337" i="10"/>
  <c r="O337" i="10" s="1"/>
  <c r="N338" i="10"/>
  <c r="O338" i="10" s="1"/>
  <c r="N339" i="10"/>
  <c r="O339" i="10" s="1"/>
  <c r="N340" i="10"/>
  <c r="O340" i="10" s="1"/>
  <c r="N341" i="10"/>
  <c r="O341" i="10" s="1"/>
  <c r="N342" i="10"/>
  <c r="O342" i="10" s="1"/>
  <c r="N343" i="10"/>
  <c r="O343" i="10" s="1"/>
  <c r="N344" i="10"/>
  <c r="O344" i="10" s="1"/>
  <c r="N345" i="10"/>
  <c r="O345" i="10" s="1"/>
  <c r="N346" i="10"/>
  <c r="O346" i="10" s="1"/>
  <c r="N347" i="10"/>
  <c r="O347" i="10" s="1"/>
  <c r="N348" i="10"/>
  <c r="O348" i="10" s="1"/>
  <c r="N349" i="10"/>
  <c r="O349" i="10" s="1"/>
  <c r="N350" i="10"/>
  <c r="O350" i="10" s="1"/>
  <c r="N351" i="10"/>
  <c r="O351" i="10" s="1"/>
  <c r="N352" i="10"/>
  <c r="O352" i="10" s="1"/>
  <c r="N353" i="10"/>
  <c r="O353" i="10" s="1"/>
  <c r="N354" i="10"/>
  <c r="O354" i="10" s="1"/>
  <c r="N355" i="10"/>
  <c r="O355" i="10" s="1"/>
  <c r="N356" i="10"/>
  <c r="O356" i="10" s="1"/>
  <c r="N357" i="10"/>
  <c r="O357" i="10" s="1"/>
  <c r="N358" i="10"/>
  <c r="O358" i="10" s="1"/>
  <c r="N359" i="10"/>
  <c r="O359" i="10" s="1"/>
  <c r="N360" i="10"/>
  <c r="O360" i="10" s="1"/>
  <c r="N361" i="10"/>
  <c r="O361" i="10" s="1"/>
  <c r="N362" i="10"/>
  <c r="O362" i="10" s="1"/>
  <c r="N363" i="10"/>
  <c r="O363" i="10" s="1"/>
  <c r="N364" i="10"/>
  <c r="O364" i="10" s="1"/>
  <c r="N365" i="10"/>
  <c r="O365" i="10" s="1"/>
  <c r="N366" i="10"/>
  <c r="O366" i="10" s="1"/>
  <c r="N367" i="10"/>
  <c r="O367" i="10" s="1"/>
  <c r="N368" i="10"/>
  <c r="O368" i="10" s="1"/>
  <c r="N369" i="10"/>
  <c r="O369" i="10" s="1"/>
  <c r="N370" i="10"/>
  <c r="O370" i="10" s="1"/>
  <c r="N371" i="10"/>
  <c r="O371" i="10" s="1"/>
  <c r="N372" i="10"/>
  <c r="O372" i="10" s="1"/>
  <c r="N373" i="10"/>
  <c r="O373" i="10" s="1"/>
  <c r="N374" i="10"/>
  <c r="O374" i="10" s="1"/>
  <c r="N375" i="10"/>
  <c r="O375" i="10" s="1"/>
  <c r="N376" i="10"/>
  <c r="O376" i="10" s="1"/>
  <c r="N377" i="10"/>
  <c r="O377" i="10" s="1"/>
  <c r="N378" i="10"/>
  <c r="O378" i="10" s="1"/>
  <c r="N379" i="10"/>
  <c r="O379" i="10" s="1"/>
  <c r="N380" i="10"/>
  <c r="O380" i="10" s="1"/>
  <c r="N381" i="10"/>
  <c r="O381" i="10" s="1"/>
  <c r="N382" i="10"/>
  <c r="O382" i="10" s="1"/>
  <c r="N383" i="10"/>
  <c r="O383" i="10" s="1"/>
  <c r="N384" i="10"/>
  <c r="O384" i="10" s="1"/>
  <c r="N385" i="10"/>
  <c r="O385" i="10" s="1"/>
  <c r="N386" i="10"/>
  <c r="O386" i="10" s="1"/>
  <c r="N387" i="10"/>
  <c r="O387" i="10" s="1"/>
  <c r="N388" i="10"/>
  <c r="O388" i="10" s="1"/>
  <c r="N389" i="10"/>
  <c r="O389" i="10" s="1"/>
  <c r="N390" i="10"/>
  <c r="O390" i="10" s="1"/>
  <c r="N391" i="10"/>
  <c r="O391" i="10" s="1"/>
  <c r="N392" i="10"/>
  <c r="O392" i="10" s="1"/>
  <c r="N393" i="10"/>
  <c r="O393" i="10" s="1"/>
  <c r="N394" i="10"/>
  <c r="O394" i="10" s="1"/>
  <c r="N395" i="10"/>
  <c r="O395" i="10" s="1"/>
  <c r="N396" i="10"/>
  <c r="O396" i="10" s="1"/>
  <c r="N397" i="10"/>
  <c r="O397" i="10" s="1"/>
  <c r="N398" i="10"/>
  <c r="O398" i="10" s="1"/>
  <c r="N399" i="10"/>
  <c r="O399" i="10" s="1"/>
  <c r="N400" i="10"/>
  <c r="O400" i="10" s="1"/>
  <c r="N401" i="10"/>
  <c r="O401" i="10" s="1"/>
  <c r="N402" i="10"/>
  <c r="O402" i="10" s="1"/>
  <c r="N403" i="10"/>
  <c r="O403" i="10" s="1"/>
  <c r="N404" i="10"/>
  <c r="O404" i="10" s="1"/>
  <c r="N405" i="10"/>
  <c r="O405" i="10" s="1"/>
  <c r="N406" i="10"/>
  <c r="O406" i="10" s="1"/>
  <c r="N407" i="10"/>
  <c r="O407" i="10" s="1"/>
  <c r="N408" i="10"/>
  <c r="O408" i="10" s="1"/>
  <c r="N409" i="10"/>
  <c r="O409" i="10" s="1"/>
  <c r="N410" i="10"/>
  <c r="O410" i="10" s="1"/>
  <c r="N411" i="10"/>
  <c r="O411" i="10" s="1"/>
  <c r="N412" i="10"/>
  <c r="O412" i="10" s="1"/>
  <c r="N413" i="10"/>
  <c r="O413" i="10" s="1"/>
  <c r="N414" i="10"/>
  <c r="O414" i="10" s="1"/>
  <c r="N415" i="10"/>
  <c r="O415" i="10" s="1"/>
  <c r="N416" i="10"/>
  <c r="O416" i="10" s="1"/>
  <c r="N417" i="10"/>
  <c r="O417" i="10" s="1"/>
  <c r="N418" i="10"/>
  <c r="O418" i="10" s="1"/>
  <c r="N419" i="10"/>
  <c r="O419" i="10" s="1"/>
  <c r="N420" i="10"/>
  <c r="O420" i="10" s="1"/>
  <c r="N421" i="10"/>
  <c r="O421" i="10" s="1"/>
  <c r="N422" i="10"/>
  <c r="O422" i="10" s="1"/>
  <c r="N423" i="10"/>
  <c r="O423" i="10" s="1"/>
  <c r="N424" i="10"/>
  <c r="O424" i="10" s="1"/>
  <c r="N425" i="10"/>
  <c r="O425" i="10" s="1"/>
  <c r="N426" i="10"/>
  <c r="O426" i="10" s="1"/>
  <c r="N427" i="10"/>
  <c r="O427" i="10" s="1"/>
  <c r="N428" i="10"/>
  <c r="O428" i="10" s="1"/>
  <c r="N429" i="10"/>
  <c r="O429" i="10" s="1"/>
  <c r="N430" i="10"/>
  <c r="O430" i="10" s="1"/>
  <c r="N431" i="10"/>
  <c r="O431" i="10" s="1"/>
  <c r="N432" i="10"/>
  <c r="O432" i="10" s="1"/>
  <c r="N433" i="10"/>
  <c r="O433" i="10" s="1"/>
  <c r="N434" i="10"/>
  <c r="O434" i="10" s="1"/>
  <c r="N435" i="10"/>
  <c r="O435" i="10" s="1"/>
  <c r="N436" i="10"/>
  <c r="O436" i="10" s="1"/>
  <c r="N437" i="10"/>
  <c r="O437" i="10" s="1"/>
  <c r="N438" i="10"/>
  <c r="O438" i="10" s="1"/>
  <c r="N439" i="10"/>
  <c r="O439" i="10" s="1"/>
  <c r="N440" i="10"/>
  <c r="O440" i="10" s="1"/>
  <c r="N441" i="10"/>
  <c r="O441" i="10" s="1"/>
  <c r="N442" i="10"/>
  <c r="O442" i="10" s="1"/>
  <c r="N443" i="10"/>
  <c r="O443" i="10" s="1"/>
  <c r="N444" i="10"/>
  <c r="O444" i="10" s="1"/>
  <c r="N445" i="10"/>
  <c r="O445" i="10" s="1"/>
  <c r="N446" i="10"/>
  <c r="O446" i="10" s="1"/>
  <c r="N447" i="10"/>
  <c r="O447" i="10" s="1"/>
  <c r="N448" i="10"/>
  <c r="O448" i="10" s="1"/>
  <c r="N449" i="10"/>
  <c r="O449" i="10" s="1"/>
  <c r="N450" i="10"/>
  <c r="O450" i="10" s="1"/>
  <c r="N451" i="10"/>
  <c r="O451" i="10" s="1"/>
  <c r="N452" i="10"/>
  <c r="O452" i="10" s="1"/>
  <c r="N453" i="10"/>
  <c r="O453" i="10" s="1"/>
  <c r="N454" i="10"/>
  <c r="O454" i="10" s="1"/>
  <c r="N455" i="10"/>
  <c r="O455" i="10" s="1"/>
  <c r="N456" i="10"/>
  <c r="O456" i="10" s="1"/>
  <c r="N457" i="10"/>
  <c r="O457" i="10" s="1"/>
  <c r="N458" i="10"/>
  <c r="O458" i="10" s="1"/>
  <c r="N459" i="10"/>
  <c r="O459" i="10" s="1"/>
  <c r="N460" i="10"/>
  <c r="O460" i="10" s="1"/>
  <c r="N461" i="10"/>
  <c r="O461" i="10" s="1"/>
  <c r="N462" i="10"/>
  <c r="O462" i="10" s="1"/>
  <c r="N463" i="10"/>
  <c r="O463" i="10" s="1"/>
  <c r="N464" i="10"/>
  <c r="O464" i="10" s="1"/>
  <c r="N465" i="10"/>
  <c r="O465" i="10" s="1"/>
  <c r="N466" i="10"/>
  <c r="O466" i="10" s="1"/>
  <c r="N467" i="10"/>
  <c r="O467" i="10" s="1"/>
  <c r="N468" i="10"/>
  <c r="O468" i="10" s="1"/>
  <c r="N469" i="10"/>
  <c r="O469" i="10" s="1"/>
  <c r="N470" i="10"/>
  <c r="O470" i="10" s="1"/>
  <c r="N471" i="10"/>
  <c r="O471" i="10" s="1"/>
  <c r="N472" i="10"/>
  <c r="O472" i="10" s="1"/>
  <c r="N473" i="10"/>
  <c r="O473" i="10" s="1"/>
  <c r="N474" i="10"/>
  <c r="O474" i="10" s="1"/>
  <c r="N475" i="10"/>
  <c r="O475" i="10" s="1"/>
  <c r="N476" i="10"/>
  <c r="O476" i="10" s="1"/>
  <c r="N477" i="10"/>
  <c r="O477" i="10" s="1"/>
  <c r="N478" i="10"/>
  <c r="O478" i="10" s="1"/>
  <c r="N479" i="10"/>
  <c r="O479" i="10" s="1"/>
  <c r="N480" i="10"/>
  <c r="O480" i="10" s="1"/>
  <c r="N481" i="10"/>
  <c r="O481" i="10" s="1"/>
  <c r="N482" i="10"/>
  <c r="O482" i="10" s="1"/>
  <c r="N483" i="10"/>
  <c r="O483" i="10" s="1"/>
  <c r="N484" i="10"/>
  <c r="O484" i="10" s="1"/>
  <c r="N485" i="10"/>
  <c r="O485" i="10" s="1"/>
  <c r="N486" i="10"/>
  <c r="O486" i="10" s="1"/>
  <c r="N487" i="10"/>
  <c r="O487" i="10" s="1"/>
  <c r="N488" i="10"/>
  <c r="O488" i="10" s="1"/>
  <c r="N489" i="10"/>
  <c r="O489" i="10" s="1"/>
  <c r="N490" i="10"/>
  <c r="O490" i="10" s="1"/>
  <c r="N491" i="10"/>
  <c r="O491" i="10" s="1"/>
  <c r="N492" i="10"/>
  <c r="O492" i="10" s="1"/>
  <c r="N493" i="10"/>
  <c r="O493" i="10" s="1"/>
  <c r="N494" i="10"/>
  <c r="O494" i="10" s="1"/>
  <c r="N495" i="10"/>
  <c r="O495" i="10" s="1"/>
  <c r="N496" i="10"/>
  <c r="O496" i="10" s="1"/>
  <c r="N497" i="10"/>
  <c r="O497" i="10" s="1"/>
  <c r="N498" i="10"/>
  <c r="O498" i="10" s="1"/>
  <c r="N499" i="10"/>
  <c r="O499" i="10" s="1"/>
  <c r="N500" i="10"/>
  <c r="O500" i="10" s="1"/>
  <c r="N501" i="10"/>
  <c r="O501" i="10" s="1"/>
  <c r="N502" i="10"/>
  <c r="O502" i="10" s="1"/>
  <c r="N503" i="10"/>
  <c r="O503" i="10" s="1"/>
  <c r="N504" i="10"/>
  <c r="O504" i="10" s="1"/>
  <c r="N505" i="10"/>
  <c r="O505" i="10" s="1"/>
  <c r="N506" i="10"/>
  <c r="O506" i="10" s="1"/>
  <c r="N507" i="10"/>
  <c r="O507" i="10" s="1"/>
  <c r="N508" i="10"/>
  <c r="O508" i="10" s="1"/>
  <c r="N509" i="10"/>
  <c r="O509" i="10" s="1"/>
  <c r="N510" i="10"/>
  <c r="O510" i="10" s="1"/>
  <c r="N511" i="10"/>
  <c r="O511" i="10" s="1"/>
  <c r="N512" i="10"/>
  <c r="O512" i="10" s="1"/>
  <c r="N513" i="10"/>
  <c r="O513" i="10" s="1"/>
  <c r="N514" i="10"/>
  <c r="O514" i="10" s="1"/>
  <c r="N515" i="10"/>
  <c r="O515" i="10" s="1"/>
  <c r="N516" i="10"/>
  <c r="O516" i="10" s="1"/>
  <c r="N517" i="10"/>
  <c r="O517" i="10" s="1"/>
  <c r="N518" i="10"/>
  <c r="O518" i="10" s="1"/>
  <c r="N519" i="10"/>
  <c r="O519" i="10" s="1"/>
  <c r="N520" i="10"/>
  <c r="O520" i="10" s="1"/>
  <c r="N521" i="10"/>
  <c r="O521" i="10" s="1"/>
  <c r="N522" i="10"/>
  <c r="O522" i="10" s="1"/>
  <c r="N523" i="10"/>
  <c r="O523" i="10" s="1"/>
  <c r="N524" i="10"/>
  <c r="O524" i="10" s="1"/>
  <c r="N525" i="10"/>
  <c r="O525" i="10" s="1"/>
  <c r="N526" i="10"/>
  <c r="O526" i="10" s="1"/>
  <c r="N527" i="10"/>
  <c r="O527" i="10" s="1"/>
  <c r="N528" i="10"/>
  <c r="O528" i="10" s="1"/>
  <c r="N529" i="10"/>
  <c r="O529" i="10" s="1"/>
  <c r="N530" i="10"/>
  <c r="O530" i="10" s="1"/>
  <c r="N531" i="10"/>
  <c r="O531" i="10" s="1"/>
  <c r="N532" i="10"/>
  <c r="O532" i="10" s="1"/>
  <c r="N533" i="10"/>
  <c r="O533" i="10" s="1"/>
  <c r="N534" i="10"/>
  <c r="O534" i="10" s="1"/>
  <c r="N535" i="10"/>
  <c r="O535" i="10" s="1"/>
  <c r="N536" i="10"/>
  <c r="O536" i="10" s="1"/>
  <c r="N537" i="10"/>
  <c r="O537" i="10" s="1"/>
  <c r="N538" i="10"/>
  <c r="O538" i="10" s="1"/>
  <c r="N539" i="10"/>
  <c r="O539" i="10" s="1"/>
  <c r="N540" i="10"/>
  <c r="O540" i="10" s="1"/>
  <c r="N541" i="10"/>
  <c r="O541" i="10" s="1"/>
  <c r="N542" i="10"/>
  <c r="O542" i="10" s="1"/>
  <c r="N543" i="10"/>
  <c r="O543" i="10" s="1"/>
  <c r="N544" i="10"/>
  <c r="O544" i="10" s="1"/>
  <c r="N545" i="10"/>
  <c r="O545" i="10" s="1"/>
  <c r="N546" i="10"/>
  <c r="O546" i="10" s="1"/>
  <c r="N547" i="10"/>
  <c r="O547" i="10" s="1"/>
  <c r="N548" i="10"/>
  <c r="O548" i="10" s="1"/>
  <c r="N549" i="10"/>
  <c r="O549" i="10" s="1"/>
  <c r="N550" i="10"/>
  <c r="O550" i="10" s="1"/>
  <c r="N551" i="10"/>
  <c r="O551" i="10" s="1"/>
  <c r="N552" i="10"/>
  <c r="O552" i="10" s="1"/>
  <c r="N553" i="10"/>
  <c r="O553" i="10" s="1"/>
  <c r="N554" i="10"/>
  <c r="O554" i="10" s="1"/>
  <c r="N555" i="10"/>
  <c r="O555" i="10" s="1"/>
  <c r="N556" i="10"/>
  <c r="O556" i="10" s="1"/>
  <c r="N557" i="10"/>
  <c r="O557" i="10" s="1"/>
  <c r="N558" i="10"/>
  <c r="O558" i="10" s="1"/>
  <c r="N559" i="10"/>
  <c r="O559" i="10" s="1"/>
  <c r="N560" i="10"/>
  <c r="O560" i="10" s="1"/>
  <c r="N561" i="10"/>
  <c r="O561" i="10" s="1"/>
  <c r="N562" i="10"/>
  <c r="O562" i="10" s="1"/>
  <c r="N563" i="10"/>
  <c r="O563" i="10" s="1"/>
  <c r="N564" i="10"/>
  <c r="O564" i="10" s="1"/>
  <c r="N565" i="10"/>
  <c r="O565" i="10" s="1"/>
  <c r="N566" i="10"/>
  <c r="O566" i="10" s="1"/>
  <c r="N567" i="10"/>
  <c r="O567" i="10" s="1"/>
  <c r="N568" i="10"/>
  <c r="O568" i="10" s="1"/>
  <c r="N569" i="10"/>
  <c r="O569" i="10" s="1"/>
  <c r="N570" i="10"/>
  <c r="O570" i="10" s="1"/>
  <c r="N571" i="10"/>
  <c r="O571" i="10" s="1"/>
  <c r="N572" i="10"/>
  <c r="O572" i="10" s="1"/>
  <c r="N573" i="10"/>
  <c r="O573" i="10" s="1"/>
  <c r="N574" i="10"/>
  <c r="O574" i="10" s="1"/>
  <c r="N575" i="10"/>
  <c r="O575" i="10" s="1"/>
  <c r="N576" i="10"/>
  <c r="O576" i="10" s="1"/>
  <c r="N577" i="10"/>
  <c r="O577" i="10" s="1"/>
  <c r="N578" i="10"/>
  <c r="O578" i="10" s="1"/>
  <c r="N579" i="10"/>
  <c r="O579" i="10" s="1"/>
  <c r="N580" i="10"/>
  <c r="O580" i="10" s="1"/>
  <c r="N581" i="10"/>
  <c r="O581" i="10" s="1"/>
  <c r="N582" i="10"/>
  <c r="O582" i="10" s="1"/>
  <c r="N583" i="10"/>
  <c r="O583" i="10" s="1"/>
  <c r="N584" i="10"/>
  <c r="O584" i="10" s="1"/>
  <c r="N585" i="10"/>
  <c r="O585" i="10" s="1"/>
  <c r="N586" i="10"/>
  <c r="O586" i="10" s="1"/>
  <c r="N587" i="10"/>
  <c r="O587" i="10" s="1"/>
  <c r="N588" i="10"/>
  <c r="O588" i="10" s="1"/>
  <c r="N589" i="10"/>
  <c r="O589" i="10" s="1"/>
  <c r="N590" i="10"/>
  <c r="O590" i="10" s="1"/>
  <c r="N591" i="10"/>
  <c r="O591" i="10" s="1"/>
  <c r="N592" i="10"/>
  <c r="O592" i="10" s="1"/>
  <c r="N593" i="10"/>
  <c r="O593" i="10" s="1"/>
  <c r="N594" i="10"/>
  <c r="O594" i="10" s="1"/>
  <c r="N595" i="10"/>
  <c r="O595" i="10" s="1"/>
  <c r="N596" i="10"/>
  <c r="O596" i="10" s="1"/>
  <c r="N597" i="10"/>
  <c r="O597" i="10" s="1"/>
  <c r="N598" i="10"/>
  <c r="O598" i="10" s="1"/>
  <c r="N599" i="10"/>
  <c r="O599" i="10" s="1"/>
  <c r="N600" i="10"/>
  <c r="O600" i="10" s="1"/>
  <c r="N601" i="10"/>
  <c r="O601" i="10" s="1"/>
  <c r="N602" i="10"/>
  <c r="O602" i="10" s="1"/>
  <c r="N603" i="10"/>
  <c r="O603" i="10" s="1"/>
  <c r="N604" i="10"/>
  <c r="O604" i="10" s="1"/>
  <c r="N605" i="10"/>
  <c r="O605" i="10" s="1"/>
  <c r="N606" i="10"/>
  <c r="O606" i="10" s="1"/>
  <c r="N607" i="10"/>
  <c r="O607" i="10" s="1"/>
  <c r="N608" i="10"/>
  <c r="O608" i="10" s="1"/>
  <c r="N609" i="10"/>
  <c r="O609" i="10" s="1"/>
  <c r="N610" i="10"/>
  <c r="O610" i="10" s="1"/>
  <c r="N611" i="10"/>
  <c r="O611" i="10" s="1"/>
  <c r="N612" i="10"/>
  <c r="O612" i="10" s="1"/>
  <c r="N613" i="10"/>
  <c r="O613" i="10" s="1"/>
  <c r="N614" i="10"/>
  <c r="O614" i="10" s="1"/>
  <c r="N615" i="10"/>
  <c r="O615" i="10" s="1"/>
  <c r="N616" i="10"/>
  <c r="O616" i="10" s="1"/>
  <c r="N617" i="10"/>
  <c r="O617" i="10" s="1"/>
  <c r="N618" i="10"/>
  <c r="O618" i="10" s="1"/>
  <c r="N619" i="10"/>
  <c r="O619" i="10" s="1"/>
  <c r="N620" i="10"/>
  <c r="O620" i="10" s="1"/>
  <c r="N621" i="10"/>
  <c r="O621" i="10" s="1"/>
  <c r="N622" i="10"/>
  <c r="O622" i="10" s="1"/>
  <c r="N623" i="10"/>
  <c r="O623" i="10" s="1"/>
  <c r="N624" i="10"/>
  <c r="O624" i="10" s="1"/>
  <c r="N625" i="10"/>
  <c r="O625" i="10" s="1"/>
  <c r="N626" i="10"/>
  <c r="O626" i="10" s="1"/>
  <c r="N627" i="10"/>
  <c r="O627" i="10" s="1"/>
  <c r="N628" i="10"/>
  <c r="O628" i="10" s="1"/>
  <c r="N629" i="10"/>
  <c r="O629" i="10" s="1"/>
  <c r="N630" i="10"/>
  <c r="O630" i="10" s="1"/>
  <c r="N631" i="10"/>
  <c r="O631" i="10" s="1"/>
  <c r="N632" i="10"/>
  <c r="O632" i="10" s="1"/>
  <c r="N633" i="10"/>
  <c r="O633" i="10" s="1"/>
  <c r="N634" i="10"/>
  <c r="O634" i="10" s="1"/>
  <c r="N635" i="10"/>
  <c r="O635" i="10" s="1"/>
  <c r="N636" i="10"/>
  <c r="O636" i="10" s="1"/>
  <c r="N637" i="10"/>
  <c r="O637" i="10" s="1"/>
  <c r="N638" i="10"/>
  <c r="O638" i="10" s="1"/>
  <c r="N639" i="10"/>
  <c r="O639" i="10" s="1"/>
  <c r="N640" i="10"/>
  <c r="O640" i="10" s="1"/>
  <c r="N641" i="10"/>
  <c r="O641" i="10" s="1"/>
  <c r="N642" i="10"/>
  <c r="O642" i="10" s="1"/>
  <c r="N643" i="10"/>
  <c r="O643" i="10" s="1"/>
  <c r="N644" i="10"/>
  <c r="O644" i="10" s="1"/>
  <c r="N645" i="10"/>
  <c r="O645" i="10" s="1"/>
  <c r="N646" i="10"/>
  <c r="O646" i="10" s="1"/>
  <c r="N647" i="10"/>
  <c r="O647" i="10" s="1"/>
  <c r="N648" i="10"/>
  <c r="O648" i="10" s="1"/>
  <c r="N649" i="10"/>
  <c r="O649" i="10" s="1"/>
  <c r="N650" i="10"/>
  <c r="O650" i="10" s="1"/>
  <c r="N651" i="10"/>
  <c r="O651" i="10" s="1"/>
  <c r="N652" i="10"/>
  <c r="O652" i="10" s="1"/>
  <c r="N653" i="10"/>
  <c r="O653" i="10" s="1"/>
  <c r="N654" i="10"/>
  <c r="O654" i="10" s="1"/>
  <c r="N655" i="10"/>
  <c r="O655" i="10" s="1"/>
  <c r="N656" i="10"/>
  <c r="O656" i="10" s="1"/>
  <c r="N657" i="10"/>
  <c r="O657" i="10" s="1"/>
  <c r="N658" i="10"/>
  <c r="O658" i="10" s="1"/>
  <c r="N659" i="10"/>
  <c r="O659" i="10" s="1"/>
  <c r="N660" i="10"/>
  <c r="O660" i="10" s="1"/>
  <c r="N661" i="10"/>
  <c r="O661" i="10" s="1"/>
  <c r="N662" i="10"/>
  <c r="O662" i="10" s="1"/>
  <c r="N663" i="10"/>
  <c r="O663" i="10" s="1"/>
  <c r="N664" i="10"/>
  <c r="O664" i="10" s="1"/>
  <c r="N665" i="10"/>
  <c r="O665" i="10" s="1"/>
  <c r="N666" i="10"/>
  <c r="O666" i="10" s="1"/>
  <c r="N667" i="10"/>
  <c r="O667" i="10" s="1"/>
  <c r="N668" i="10"/>
  <c r="O668" i="10" s="1"/>
  <c r="N669" i="10"/>
  <c r="O669" i="10" s="1"/>
  <c r="N670" i="10"/>
  <c r="O670" i="10" s="1"/>
  <c r="N671" i="10"/>
  <c r="O671" i="10" s="1"/>
  <c r="N672" i="10"/>
  <c r="O672" i="10" s="1"/>
  <c r="N673" i="10"/>
  <c r="O673" i="10" s="1"/>
  <c r="N674" i="10"/>
  <c r="O674" i="10" s="1"/>
  <c r="N675" i="10"/>
  <c r="O675" i="10" s="1"/>
  <c r="N676" i="10"/>
  <c r="O676" i="10" s="1"/>
  <c r="N677" i="10"/>
  <c r="O677" i="10" s="1"/>
  <c r="N678" i="10"/>
  <c r="O678" i="10" s="1"/>
  <c r="N679" i="10"/>
  <c r="O679" i="10" s="1"/>
  <c r="N680" i="10"/>
  <c r="O680" i="10" s="1"/>
  <c r="N681" i="10"/>
  <c r="O681" i="10" s="1"/>
  <c r="N682" i="10"/>
  <c r="O682" i="10" s="1"/>
  <c r="N683" i="10"/>
  <c r="O683" i="10" s="1"/>
  <c r="N684" i="10"/>
  <c r="O684" i="10" s="1"/>
  <c r="N685" i="10"/>
  <c r="O685" i="10" s="1"/>
  <c r="N686" i="10"/>
  <c r="O686" i="10" s="1"/>
  <c r="N687" i="10"/>
  <c r="O687" i="10" s="1"/>
  <c r="N688" i="10"/>
  <c r="O688" i="10" s="1"/>
  <c r="N689" i="10"/>
  <c r="O689" i="10" s="1"/>
  <c r="N690" i="10"/>
  <c r="O690" i="10" s="1"/>
  <c r="N691" i="10"/>
  <c r="O691" i="10" s="1"/>
  <c r="N692" i="10"/>
  <c r="O692" i="10" s="1"/>
  <c r="N693" i="10"/>
  <c r="O693" i="10" s="1"/>
  <c r="N694" i="10"/>
  <c r="O694" i="10" s="1"/>
  <c r="N695" i="10"/>
  <c r="O695" i="10" s="1"/>
  <c r="N696" i="10"/>
  <c r="O696" i="10" s="1"/>
  <c r="N697" i="10"/>
  <c r="O697" i="10" s="1"/>
  <c r="N698" i="10"/>
  <c r="O698" i="10" s="1"/>
  <c r="N699" i="10"/>
  <c r="O699" i="10" s="1"/>
  <c r="N700" i="10"/>
  <c r="O700" i="10" s="1"/>
  <c r="N701" i="10"/>
  <c r="O701" i="10" s="1"/>
  <c r="N702" i="10"/>
  <c r="O702" i="10" s="1"/>
  <c r="N703" i="10"/>
  <c r="O703" i="10" s="1"/>
  <c r="N704" i="10"/>
  <c r="O704" i="10" s="1"/>
  <c r="N705" i="10"/>
  <c r="O705" i="10" s="1"/>
  <c r="N706" i="10"/>
  <c r="O706" i="10" s="1"/>
  <c r="N707" i="10"/>
  <c r="O707" i="10" s="1"/>
  <c r="N708" i="10"/>
  <c r="O708" i="10" s="1"/>
  <c r="N709" i="10"/>
  <c r="O709" i="10" s="1"/>
  <c r="N710" i="10"/>
  <c r="O710" i="10" s="1"/>
  <c r="N711" i="10"/>
  <c r="O711" i="10" s="1"/>
  <c r="N712" i="10"/>
  <c r="O712" i="10" s="1"/>
  <c r="N713" i="10"/>
  <c r="O713" i="10" s="1"/>
  <c r="N714" i="10"/>
  <c r="O714" i="10" s="1"/>
  <c r="N715" i="10"/>
  <c r="O715" i="10" s="1"/>
  <c r="N716" i="10"/>
  <c r="O716" i="10" s="1"/>
  <c r="N717" i="10"/>
  <c r="O717" i="10" s="1"/>
  <c r="N718" i="10"/>
  <c r="O718" i="10" s="1"/>
  <c r="N719" i="10"/>
  <c r="O719" i="10" s="1"/>
  <c r="N720" i="10"/>
  <c r="O720" i="10" s="1"/>
  <c r="N721" i="10"/>
  <c r="O721" i="10" s="1"/>
  <c r="N722" i="10"/>
  <c r="O722" i="10" s="1"/>
  <c r="N723" i="10"/>
  <c r="O723" i="10" s="1"/>
  <c r="N724" i="10"/>
  <c r="O724" i="10" s="1"/>
  <c r="N725" i="10"/>
  <c r="O725" i="10" s="1"/>
  <c r="N726" i="10"/>
  <c r="O726" i="10" s="1"/>
  <c r="N727" i="10"/>
  <c r="O727" i="10" s="1"/>
  <c r="N728" i="10"/>
  <c r="O728" i="10" s="1"/>
  <c r="N729" i="10"/>
  <c r="O729" i="10" s="1"/>
  <c r="N730" i="10"/>
  <c r="O730" i="10" s="1"/>
  <c r="N731" i="10"/>
  <c r="O731" i="10" s="1"/>
  <c r="N732" i="10"/>
  <c r="O732" i="10" s="1"/>
  <c r="N733" i="10"/>
  <c r="O733" i="10" s="1"/>
  <c r="N734" i="10"/>
  <c r="O734" i="10" s="1"/>
  <c r="N735" i="10"/>
  <c r="O735" i="10" s="1"/>
  <c r="N736" i="10"/>
  <c r="O736" i="10" s="1"/>
  <c r="N737" i="10"/>
  <c r="O737" i="10" s="1"/>
  <c r="N738" i="10"/>
  <c r="O738" i="10" s="1"/>
  <c r="N739" i="10"/>
  <c r="O739" i="10" s="1"/>
  <c r="N740" i="10"/>
  <c r="O740" i="10" s="1"/>
  <c r="N741" i="10"/>
  <c r="O741" i="10" s="1"/>
  <c r="N742" i="10"/>
  <c r="O742" i="10" s="1"/>
  <c r="N743" i="10"/>
  <c r="O743" i="10" s="1"/>
  <c r="N744" i="10"/>
  <c r="O744" i="10" s="1"/>
  <c r="N745" i="10"/>
  <c r="O745" i="10" s="1"/>
  <c r="N746" i="10"/>
  <c r="O746" i="10" s="1"/>
  <c r="N747" i="10"/>
  <c r="O747" i="10" s="1"/>
  <c r="N748" i="10"/>
  <c r="O748" i="10" s="1"/>
  <c r="N749" i="10"/>
  <c r="O749" i="10" s="1"/>
  <c r="N750" i="10"/>
  <c r="O750" i="10" s="1"/>
  <c r="N751" i="10"/>
  <c r="O751" i="10" s="1"/>
  <c r="N752" i="10"/>
  <c r="O752" i="10" s="1"/>
  <c r="N753" i="10"/>
  <c r="O753" i="10" s="1"/>
  <c r="N754" i="10"/>
  <c r="O754" i="10" s="1"/>
  <c r="N755" i="10"/>
  <c r="O755" i="10" s="1"/>
  <c r="N756" i="10"/>
  <c r="O756" i="10" s="1"/>
  <c r="N757" i="10"/>
  <c r="O757" i="10" s="1"/>
  <c r="N758" i="10"/>
  <c r="O758" i="10" s="1"/>
  <c r="N759" i="10"/>
  <c r="O759" i="10" s="1"/>
  <c r="N760" i="10"/>
  <c r="O760" i="10" s="1"/>
  <c r="N761" i="10"/>
  <c r="O761" i="10" s="1"/>
  <c r="N762" i="10"/>
  <c r="O762" i="10" s="1"/>
  <c r="N763" i="10"/>
  <c r="O763" i="10" s="1"/>
  <c r="N764" i="10"/>
  <c r="O764" i="10" s="1"/>
  <c r="N765" i="10"/>
  <c r="O765" i="10" s="1"/>
  <c r="N766" i="10"/>
  <c r="O766" i="10" s="1"/>
  <c r="N767" i="10"/>
  <c r="O767" i="10" s="1"/>
  <c r="N768" i="10"/>
  <c r="O768" i="10" s="1"/>
  <c r="N769" i="10"/>
  <c r="O769" i="10" s="1"/>
  <c r="N770" i="10"/>
  <c r="O770" i="10" s="1"/>
  <c r="N771" i="10"/>
  <c r="O771" i="10" s="1"/>
  <c r="N772" i="10"/>
  <c r="O772" i="10" s="1"/>
  <c r="N773" i="10"/>
  <c r="O773" i="10" s="1"/>
  <c r="N774" i="10"/>
  <c r="O774" i="10" s="1"/>
  <c r="N775" i="10"/>
  <c r="O775" i="10" s="1"/>
  <c r="N776" i="10"/>
  <c r="O776" i="10" s="1"/>
  <c r="N777" i="10"/>
  <c r="O777" i="10" s="1"/>
  <c r="N778" i="10"/>
  <c r="O778" i="10" s="1"/>
  <c r="N779" i="10"/>
  <c r="O779" i="10" s="1"/>
  <c r="N780" i="10"/>
  <c r="O780" i="10" s="1"/>
  <c r="N781" i="10"/>
  <c r="O781" i="10" s="1"/>
  <c r="N782" i="10"/>
  <c r="O782" i="10" s="1"/>
  <c r="N783" i="10"/>
  <c r="O783" i="10" s="1"/>
  <c r="N784" i="10"/>
  <c r="O784" i="10" s="1"/>
  <c r="N785" i="10"/>
  <c r="O785" i="10" s="1"/>
  <c r="N786" i="10"/>
  <c r="O786" i="10" s="1"/>
  <c r="N787" i="10"/>
  <c r="O787" i="10" s="1"/>
  <c r="N788" i="10"/>
  <c r="O788" i="10" s="1"/>
  <c r="N789" i="10"/>
  <c r="O789" i="10" s="1"/>
  <c r="N790" i="10"/>
  <c r="O790" i="10" s="1"/>
  <c r="N791" i="10"/>
  <c r="O791" i="10" s="1"/>
  <c r="N792" i="10"/>
  <c r="O792" i="10" s="1"/>
  <c r="N793" i="10"/>
  <c r="O793" i="10" s="1"/>
  <c r="N794" i="10"/>
  <c r="O794" i="10" s="1"/>
  <c r="N795" i="10"/>
  <c r="O795" i="10" s="1"/>
  <c r="N796" i="10"/>
  <c r="O796" i="10" s="1"/>
  <c r="N797" i="10"/>
  <c r="O797" i="10" s="1"/>
  <c r="N798" i="10"/>
  <c r="O798" i="10" s="1"/>
  <c r="N799" i="10"/>
  <c r="O799" i="10" s="1"/>
  <c r="N800" i="10"/>
  <c r="O800" i="10" s="1"/>
  <c r="N801" i="10"/>
  <c r="O801" i="10" s="1"/>
  <c r="N802" i="10"/>
  <c r="O802" i="10" s="1"/>
  <c r="N803" i="10"/>
  <c r="O803" i="10" s="1"/>
  <c r="N804" i="10"/>
  <c r="O804" i="10" s="1"/>
  <c r="N805" i="10"/>
  <c r="O805" i="10" s="1"/>
  <c r="N806" i="10"/>
  <c r="O806" i="10" s="1"/>
  <c r="N807" i="10"/>
  <c r="O807" i="10" s="1"/>
  <c r="N808" i="10"/>
  <c r="O808" i="10" s="1"/>
  <c r="N809" i="10"/>
  <c r="O809" i="10" s="1"/>
  <c r="N810" i="10"/>
  <c r="O810" i="10" s="1"/>
  <c r="N811" i="10"/>
  <c r="O811" i="10" s="1"/>
  <c r="N812" i="10"/>
  <c r="O812" i="10" s="1"/>
  <c r="N813" i="10"/>
  <c r="O813" i="10" s="1"/>
  <c r="N814" i="10"/>
  <c r="O814" i="10" s="1"/>
  <c r="N815" i="10"/>
  <c r="O815" i="10" s="1"/>
  <c r="N816" i="10"/>
  <c r="O816" i="10" s="1"/>
  <c r="N817" i="10"/>
  <c r="O817" i="10" s="1"/>
  <c r="N818" i="10"/>
  <c r="O818" i="10" s="1"/>
  <c r="N819" i="10"/>
  <c r="O819" i="10" s="1"/>
  <c r="N820" i="10"/>
  <c r="O820" i="10" s="1"/>
  <c r="N821" i="10"/>
  <c r="O821" i="10" s="1"/>
  <c r="N822" i="10"/>
  <c r="O822" i="10" s="1"/>
  <c r="N823" i="10"/>
  <c r="O823" i="10" s="1"/>
  <c r="N824" i="10"/>
  <c r="O824" i="10" s="1"/>
  <c r="N825" i="10"/>
  <c r="O825" i="10" s="1"/>
  <c r="N826" i="10"/>
  <c r="O826" i="10" s="1"/>
  <c r="N827" i="10"/>
  <c r="O827" i="10" s="1"/>
  <c r="N828" i="10"/>
  <c r="O828" i="10" s="1"/>
  <c r="N829" i="10"/>
  <c r="O829" i="10" s="1"/>
  <c r="N830" i="10"/>
  <c r="O830" i="10" s="1"/>
  <c r="N831" i="10"/>
  <c r="O831" i="10" s="1"/>
  <c r="N832" i="10"/>
  <c r="O832" i="10" s="1"/>
  <c r="N833" i="10"/>
  <c r="O833" i="10" s="1"/>
  <c r="N834" i="10"/>
  <c r="O834" i="10" s="1"/>
  <c r="N835" i="10"/>
  <c r="O835" i="10" s="1"/>
  <c r="N836" i="10"/>
  <c r="O836" i="10" s="1"/>
  <c r="N837" i="10"/>
  <c r="O837" i="10" s="1"/>
  <c r="N838" i="10"/>
  <c r="O838" i="10" s="1"/>
  <c r="N839" i="10"/>
  <c r="O839" i="10" s="1"/>
  <c r="N840" i="10"/>
  <c r="O840" i="10" s="1"/>
  <c r="N841" i="10"/>
  <c r="O841" i="10" s="1"/>
  <c r="N842" i="10"/>
  <c r="O842" i="10" s="1"/>
  <c r="N843" i="10"/>
  <c r="O843" i="10" s="1"/>
  <c r="N844" i="10"/>
  <c r="O844" i="10" s="1"/>
  <c r="N845" i="10"/>
  <c r="O845" i="10" s="1"/>
  <c r="N846" i="10"/>
  <c r="O846" i="10" s="1"/>
  <c r="N847" i="10"/>
  <c r="O847" i="10" s="1"/>
  <c r="N848" i="10"/>
  <c r="O848" i="10" s="1"/>
  <c r="N849" i="10"/>
  <c r="O849" i="10" s="1"/>
  <c r="N850" i="10"/>
  <c r="O850" i="10" s="1"/>
  <c r="N851" i="10"/>
  <c r="O851" i="10" s="1"/>
  <c r="N852" i="10"/>
  <c r="O852" i="10" s="1"/>
  <c r="N853" i="10"/>
  <c r="O853" i="10" s="1"/>
  <c r="N854" i="10"/>
  <c r="O854" i="10" s="1"/>
  <c r="N855" i="10"/>
  <c r="O855" i="10" s="1"/>
  <c r="N856" i="10"/>
  <c r="O856" i="10" s="1"/>
  <c r="N857" i="10"/>
  <c r="O857" i="10" s="1"/>
  <c r="N858" i="10"/>
  <c r="O858" i="10" s="1"/>
  <c r="N859" i="10"/>
  <c r="O859" i="10" s="1"/>
  <c r="N860" i="10"/>
  <c r="O860" i="10" s="1"/>
  <c r="N861" i="10"/>
  <c r="O861" i="10" s="1"/>
  <c r="N862" i="10"/>
  <c r="O862" i="10" s="1"/>
  <c r="N863" i="10"/>
  <c r="O863" i="10" s="1"/>
  <c r="N864" i="10"/>
  <c r="O864" i="10" s="1"/>
  <c r="N865" i="10"/>
  <c r="O865" i="10" s="1"/>
  <c r="N866" i="10"/>
  <c r="O866" i="10" s="1"/>
  <c r="N867" i="10"/>
  <c r="O867" i="10" s="1"/>
  <c r="N868" i="10"/>
  <c r="O868" i="10" s="1"/>
  <c r="N869" i="10"/>
  <c r="O869" i="10" s="1"/>
  <c r="N870" i="10"/>
  <c r="O870" i="10" s="1"/>
  <c r="N871" i="10"/>
  <c r="O871" i="10" s="1"/>
  <c r="N872" i="10"/>
  <c r="O872" i="10" s="1"/>
  <c r="N873" i="10"/>
  <c r="O873" i="10" s="1"/>
  <c r="N874" i="10"/>
  <c r="O874" i="10" s="1"/>
  <c r="N875" i="10"/>
  <c r="O875" i="10" s="1"/>
  <c r="N876" i="10"/>
  <c r="O876" i="10" s="1"/>
  <c r="N877" i="10"/>
  <c r="O877" i="10" s="1"/>
  <c r="N878" i="10"/>
  <c r="O878" i="10" s="1"/>
  <c r="N879" i="10"/>
  <c r="O879" i="10" s="1"/>
  <c r="N880" i="10"/>
  <c r="O880" i="10" s="1"/>
  <c r="N881" i="10"/>
  <c r="O881" i="10" s="1"/>
  <c r="N882" i="10"/>
  <c r="O882" i="10" s="1"/>
  <c r="N883" i="10"/>
  <c r="O883" i="10" s="1"/>
  <c r="N884" i="10"/>
  <c r="O884" i="10" s="1"/>
  <c r="N885" i="10"/>
  <c r="O885" i="10" s="1"/>
  <c r="N886" i="10"/>
  <c r="O886" i="10" s="1"/>
  <c r="N887" i="10"/>
  <c r="O887" i="10" s="1"/>
  <c r="N888" i="10"/>
  <c r="O888" i="10" s="1"/>
  <c r="N889" i="10"/>
  <c r="O889" i="10" s="1"/>
  <c r="N890" i="10"/>
  <c r="O890" i="10" s="1"/>
  <c r="N891" i="10"/>
  <c r="O891" i="10" s="1"/>
  <c r="N892" i="10"/>
  <c r="O892" i="10" s="1"/>
  <c r="N893" i="10"/>
  <c r="O893" i="10" s="1"/>
  <c r="N894" i="10"/>
  <c r="O894" i="10" s="1"/>
  <c r="N895" i="10"/>
  <c r="O895" i="10" s="1"/>
  <c r="N896" i="10"/>
  <c r="O896" i="10" s="1"/>
  <c r="N897" i="10"/>
  <c r="O897" i="10" s="1"/>
  <c r="N898" i="10"/>
  <c r="O898" i="10" s="1"/>
  <c r="N899" i="10"/>
  <c r="O899" i="10" s="1"/>
  <c r="N900" i="10"/>
  <c r="O900" i="10" s="1"/>
  <c r="N901" i="10"/>
  <c r="O901" i="10" s="1"/>
  <c r="N902" i="10"/>
  <c r="O902" i="10" s="1"/>
  <c r="N903" i="10"/>
  <c r="O903" i="10" s="1"/>
  <c r="N904" i="10"/>
  <c r="O904" i="10" s="1"/>
  <c r="N905" i="10"/>
  <c r="O905" i="10" s="1"/>
  <c r="N906" i="10"/>
  <c r="O906" i="10" s="1"/>
  <c r="N907" i="10"/>
  <c r="O907" i="10" s="1"/>
  <c r="N908" i="10"/>
  <c r="O908" i="10" s="1"/>
  <c r="N909" i="10"/>
  <c r="O909" i="10" s="1"/>
  <c r="N910" i="10"/>
  <c r="O910" i="10" s="1"/>
  <c r="N911" i="10"/>
  <c r="O911" i="10" s="1"/>
  <c r="N912" i="10"/>
  <c r="O912" i="10" s="1"/>
  <c r="N913" i="10"/>
  <c r="O913" i="10" s="1"/>
  <c r="N914" i="10"/>
  <c r="O914" i="10" s="1"/>
  <c r="N915" i="10"/>
  <c r="O915" i="10" s="1"/>
  <c r="N916" i="10"/>
  <c r="O916" i="10" s="1"/>
  <c r="N917" i="10"/>
  <c r="O917" i="10" s="1"/>
  <c r="N918" i="10"/>
  <c r="O918" i="10" s="1"/>
  <c r="N919" i="10"/>
  <c r="O919" i="10" s="1"/>
  <c r="N920" i="10"/>
  <c r="O920" i="10" s="1"/>
  <c r="N921" i="10"/>
  <c r="O921" i="10" s="1"/>
  <c r="N922" i="10"/>
  <c r="O922" i="10" s="1"/>
  <c r="N923" i="10"/>
  <c r="O923" i="10" s="1"/>
  <c r="N924" i="10"/>
  <c r="O924" i="10" s="1"/>
  <c r="N925" i="10"/>
  <c r="O925" i="10" s="1"/>
  <c r="N926" i="10"/>
  <c r="O926" i="10" s="1"/>
  <c r="N927" i="10"/>
  <c r="O927" i="10" s="1"/>
  <c r="N928" i="10"/>
  <c r="O928" i="10" s="1"/>
  <c r="N929" i="10"/>
  <c r="O929" i="10" s="1"/>
  <c r="N930" i="10"/>
  <c r="O930" i="10" s="1"/>
  <c r="N931" i="10"/>
  <c r="O931" i="10" s="1"/>
  <c r="N932" i="10"/>
  <c r="O932" i="10" s="1"/>
  <c r="N933" i="10"/>
  <c r="O933" i="10" s="1"/>
  <c r="N934" i="10"/>
  <c r="O934" i="10" s="1"/>
  <c r="N935" i="10"/>
  <c r="O935" i="10" s="1"/>
  <c r="N936" i="10"/>
  <c r="O936" i="10" s="1"/>
  <c r="N937" i="10"/>
  <c r="O937" i="10" s="1"/>
  <c r="N938" i="10"/>
  <c r="O938" i="10" s="1"/>
  <c r="N939" i="10"/>
  <c r="O939" i="10" s="1"/>
  <c r="N940" i="10"/>
  <c r="O940" i="10" s="1"/>
  <c r="N941" i="10"/>
  <c r="O941" i="10" s="1"/>
  <c r="N942" i="10"/>
  <c r="O942" i="10" s="1"/>
  <c r="N943" i="10"/>
  <c r="O943" i="10" s="1"/>
  <c r="N944" i="10"/>
  <c r="O944" i="10" s="1"/>
  <c r="N945" i="10"/>
  <c r="O945" i="10" s="1"/>
  <c r="N946" i="10"/>
  <c r="O946" i="10" s="1"/>
  <c r="N947" i="10"/>
  <c r="O947" i="10" s="1"/>
  <c r="N948" i="10"/>
  <c r="O948" i="10" s="1"/>
  <c r="N949" i="10"/>
  <c r="O949" i="10" s="1"/>
  <c r="N950" i="10"/>
  <c r="O950" i="10" s="1"/>
  <c r="N951" i="10"/>
  <c r="O951" i="10" s="1"/>
  <c r="N952" i="10"/>
  <c r="O952" i="10" s="1"/>
  <c r="N953" i="10"/>
  <c r="O953" i="10" s="1"/>
  <c r="N954" i="10"/>
  <c r="O954" i="10" s="1"/>
  <c r="N955" i="10"/>
  <c r="O955" i="10" s="1"/>
  <c r="N956" i="10"/>
  <c r="O956" i="10" s="1"/>
  <c r="N957" i="10"/>
  <c r="O957" i="10" s="1"/>
  <c r="N958" i="10"/>
  <c r="O958" i="10" s="1"/>
  <c r="N959" i="10"/>
  <c r="O959" i="10" s="1"/>
  <c r="N960" i="10"/>
  <c r="O960" i="10" s="1"/>
  <c r="N961" i="10"/>
  <c r="O961" i="10" s="1"/>
  <c r="N962" i="10"/>
  <c r="O962" i="10" s="1"/>
  <c r="N963" i="10"/>
  <c r="O963" i="10" s="1"/>
  <c r="N964" i="10"/>
  <c r="O964" i="10" s="1"/>
  <c r="N965" i="10"/>
  <c r="O965" i="10" s="1"/>
  <c r="N966" i="10"/>
  <c r="O966" i="10" s="1"/>
  <c r="N967" i="10"/>
  <c r="O967" i="10" s="1"/>
  <c r="N968" i="10"/>
  <c r="O968" i="10" s="1"/>
  <c r="N969" i="10"/>
  <c r="O969" i="10" s="1"/>
  <c r="N970" i="10"/>
  <c r="O970" i="10" s="1"/>
  <c r="N971" i="10"/>
  <c r="O971" i="10" s="1"/>
  <c r="N972" i="10"/>
  <c r="O972" i="10" s="1"/>
  <c r="N973" i="10"/>
  <c r="O973" i="10" s="1"/>
  <c r="N974" i="10"/>
  <c r="O974" i="10" s="1"/>
  <c r="N975" i="10"/>
  <c r="O975" i="10" s="1"/>
  <c r="N976" i="10"/>
  <c r="O976" i="10" s="1"/>
  <c r="N977" i="10"/>
  <c r="O977" i="10" s="1"/>
  <c r="N978" i="10"/>
  <c r="O978" i="10" s="1"/>
  <c r="N979" i="10"/>
  <c r="O979" i="10" s="1"/>
  <c r="N980" i="10"/>
  <c r="O980" i="10" s="1"/>
  <c r="N981" i="10"/>
  <c r="O981" i="10" s="1"/>
  <c r="N982" i="10"/>
  <c r="O982" i="10" s="1"/>
  <c r="N983" i="10"/>
  <c r="O983" i="10" s="1"/>
  <c r="N984" i="10"/>
  <c r="O984" i="10" s="1"/>
  <c r="N985" i="10"/>
  <c r="O985" i="10" s="1"/>
  <c r="N986" i="10"/>
  <c r="O986" i="10" s="1"/>
  <c r="N987" i="10"/>
  <c r="O987" i="10" s="1"/>
  <c r="N988" i="10"/>
  <c r="O988" i="10" s="1"/>
  <c r="N989" i="10"/>
  <c r="O989" i="10" s="1"/>
  <c r="N990" i="10"/>
  <c r="O990" i="10" s="1"/>
  <c r="N991" i="10"/>
  <c r="O991" i="10" s="1"/>
  <c r="N992" i="10"/>
  <c r="O992" i="10" s="1"/>
  <c r="N993" i="10"/>
  <c r="O993" i="10" s="1"/>
  <c r="N994" i="10"/>
  <c r="O994" i="10" s="1"/>
  <c r="N995" i="10"/>
  <c r="O995" i="10" s="1"/>
  <c r="N996" i="10"/>
  <c r="O996" i="10" s="1"/>
  <c r="N997" i="10"/>
  <c r="O997" i="10" s="1"/>
  <c r="N998" i="10"/>
  <c r="O998" i="10" s="1"/>
  <c r="N999" i="10"/>
  <c r="O999" i="10" s="1"/>
  <c r="N1000" i="10"/>
  <c r="O1000" i="10" s="1"/>
  <c r="N1001" i="10"/>
  <c r="O1001" i="10" s="1"/>
  <c r="N1002" i="10"/>
  <c r="O1002" i="10" s="1"/>
  <c r="N1003" i="10"/>
  <c r="O1003" i="10" s="1"/>
  <c r="N1004" i="10"/>
  <c r="O1004" i="10" s="1"/>
  <c r="N1005" i="10"/>
  <c r="O1005" i="10" s="1"/>
  <c r="N1006" i="10"/>
  <c r="O1006" i="10" s="1"/>
  <c r="N1007" i="10"/>
  <c r="O1007" i="10" s="1"/>
  <c r="N1008" i="10"/>
  <c r="O1008" i="10" s="1"/>
  <c r="N1009" i="10"/>
  <c r="O1009" i="10" s="1"/>
  <c r="N1010" i="10"/>
  <c r="O1010" i="10" s="1"/>
  <c r="N1011" i="10"/>
  <c r="O1011" i="10" s="1"/>
  <c r="N1012" i="10"/>
  <c r="O1012" i="10" s="1"/>
  <c r="N1013" i="10"/>
  <c r="O1013" i="10" s="1"/>
  <c r="N1014" i="10"/>
  <c r="O1014" i="10" s="1"/>
  <c r="N1015" i="10"/>
  <c r="O1015" i="10" s="1"/>
  <c r="N1016" i="10"/>
  <c r="O1016" i="10" s="1"/>
  <c r="N1017" i="10"/>
  <c r="O1017" i="10" s="1"/>
  <c r="N1018" i="10"/>
  <c r="O1018" i="10" s="1"/>
  <c r="N1019" i="10"/>
  <c r="O1019" i="10" s="1"/>
  <c r="N1020" i="10"/>
  <c r="O1020" i="10" s="1"/>
  <c r="N1021" i="10"/>
  <c r="O1021" i="10" s="1"/>
  <c r="N1022" i="10"/>
  <c r="O1022" i="10" s="1"/>
  <c r="N1023" i="10"/>
  <c r="O1023" i="10" s="1"/>
  <c r="N1024" i="10"/>
  <c r="O1024" i="10" s="1"/>
  <c r="N1025" i="10"/>
  <c r="O1025" i="10" s="1"/>
  <c r="N1026" i="10"/>
  <c r="O1026" i="10" s="1"/>
  <c r="N1027" i="10"/>
  <c r="O1027" i="10" s="1"/>
  <c r="N1028" i="10"/>
  <c r="O1028" i="10" s="1"/>
  <c r="N1029" i="10"/>
  <c r="O1029" i="10" s="1"/>
  <c r="N1030" i="10"/>
  <c r="O1030" i="10" s="1"/>
  <c r="N1031" i="10"/>
  <c r="O1031" i="10" s="1"/>
  <c r="N1032" i="10"/>
  <c r="O1032" i="10" s="1"/>
  <c r="N1033" i="10"/>
  <c r="O1033" i="10" s="1"/>
  <c r="N1034" i="10"/>
  <c r="O1034" i="10" s="1"/>
  <c r="N1035" i="10"/>
  <c r="O1035" i="10" s="1"/>
  <c r="N1036" i="10"/>
  <c r="O1036" i="10" s="1"/>
  <c r="N1037" i="10"/>
  <c r="O1037" i="10" s="1"/>
  <c r="N1038" i="10"/>
  <c r="O1038" i="10" s="1"/>
  <c r="N1039" i="10"/>
  <c r="O1039" i="10" s="1"/>
  <c r="N1040" i="10"/>
  <c r="O1040" i="10" s="1"/>
  <c r="N1041" i="10"/>
  <c r="O1041" i="10" s="1"/>
  <c r="N1042" i="10"/>
  <c r="O1042" i="10" s="1"/>
  <c r="N1043" i="10"/>
  <c r="O1043" i="10" s="1"/>
  <c r="N1044" i="10"/>
  <c r="O1044" i="10" s="1"/>
  <c r="N1045" i="10"/>
  <c r="O1045" i="10" s="1"/>
  <c r="N1046" i="10"/>
  <c r="O1046" i="10" s="1"/>
  <c r="N1047" i="10"/>
  <c r="O1047" i="10" s="1"/>
  <c r="N1048" i="10"/>
  <c r="O1048" i="10" s="1"/>
  <c r="N1049" i="10"/>
  <c r="O1049" i="10" s="1"/>
  <c r="N1050" i="10"/>
  <c r="O1050" i="10" s="1"/>
  <c r="N1051" i="10"/>
  <c r="O1051" i="10" s="1"/>
  <c r="N1052" i="10"/>
  <c r="O1052" i="10" s="1"/>
  <c r="N1053" i="10"/>
  <c r="O1053" i="10" s="1"/>
  <c r="N1054" i="10"/>
  <c r="O1054" i="10" s="1"/>
  <c r="N1055" i="10"/>
  <c r="O1055" i="10" s="1"/>
  <c r="N1056" i="10"/>
  <c r="O1056" i="10" s="1"/>
  <c r="N1057" i="10"/>
  <c r="O1057" i="10" s="1"/>
  <c r="N1058" i="10"/>
  <c r="O1058" i="10" s="1"/>
  <c r="N1059" i="10"/>
  <c r="O1059" i="10" s="1"/>
  <c r="N1060" i="10"/>
  <c r="O1060" i="10" s="1"/>
  <c r="N1061" i="10"/>
  <c r="O1061" i="10" s="1"/>
  <c r="N1062" i="10"/>
  <c r="O1062" i="10" s="1"/>
  <c r="N1063" i="10"/>
  <c r="O1063" i="10" s="1"/>
  <c r="N1064" i="10"/>
  <c r="O1064" i="10" s="1"/>
  <c r="N1065" i="10"/>
  <c r="O1065" i="10" s="1"/>
  <c r="N1066" i="10"/>
  <c r="O1066" i="10" s="1"/>
  <c r="N1067" i="10"/>
  <c r="O1067" i="10" s="1"/>
  <c r="N1068" i="10"/>
  <c r="O1068" i="10" s="1"/>
  <c r="N1069" i="10"/>
  <c r="O1069" i="10" s="1"/>
  <c r="N1070" i="10"/>
  <c r="O1070" i="10" s="1"/>
  <c r="N1071" i="10"/>
  <c r="O1071" i="10" s="1"/>
  <c r="N1072" i="10"/>
  <c r="O1072" i="10" s="1"/>
  <c r="N1073" i="10"/>
  <c r="O1073" i="10" s="1"/>
  <c r="N1074" i="10"/>
  <c r="O1074" i="10" s="1"/>
  <c r="N1075" i="10"/>
  <c r="O1075" i="10" s="1"/>
  <c r="N1076" i="10"/>
  <c r="O1076" i="10" s="1"/>
  <c r="N1077" i="10"/>
  <c r="O1077" i="10" s="1"/>
  <c r="N1078" i="10"/>
  <c r="O1078" i="10" s="1"/>
  <c r="N1079" i="10"/>
  <c r="O1079" i="10" s="1"/>
  <c r="N1080" i="10"/>
  <c r="O1080" i="10" s="1"/>
  <c r="N1081" i="10"/>
  <c r="O1081" i="10" s="1"/>
  <c r="N1082" i="10"/>
  <c r="O1082" i="10" s="1"/>
  <c r="N1083" i="10"/>
  <c r="O1083" i="10" s="1"/>
  <c r="N1084" i="10"/>
  <c r="O1084" i="10" s="1"/>
  <c r="N1085" i="10"/>
  <c r="O1085" i="10" s="1"/>
  <c r="N1086" i="10"/>
  <c r="O1086" i="10" s="1"/>
  <c r="N1087" i="10"/>
  <c r="O1087" i="10" s="1"/>
  <c r="N1088" i="10"/>
  <c r="O1088" i="10" s="1"/>
  <c r="N1089" i="10"/>
  <c r="O1089" i="10" s="1"/>
  <c r="N1090" i="10"/>
  <c r="O1090" i="10" s="1"/>
  <c r="N1091" i="10"/>
  <c r="O1091" i="10" s="1"/>
  <c r="N1092" i="10"/>
  <c r="O1092" i="10" s="1"/>
  <c r="N1093" i="10"/>
  <c r="O1093" i="10" s="1"/>
  <c r="N1094" i="10"/>
  <c r="O1094" i="10" s="1"/>
  <c r="N1095" i="10"/>
  <c r="O1095" i="10" s="1"/>
  <c r="N1096" i="10"/>
  <c r="O1096" i="10" s="1"/>
  <c r="N1097" i="10"/>
  <c r="O1097" i="10" s="1"/>
  <c r="N1098" i="10"/>
  <c r="O1098" i="10" s="1"/>
  <c r="N1099" i="10"/>
  <c r="O1099" i="10" s="1"/>
  <c r="N1100" i="10"/>
  <c r="O1100" i="10" s="1"/>
  <c r="N1101" i="10"/>
  <c r="O1101" i="10" s="1"/>
  <c r="N1102" i="10"/>
  <c r="O1102" i="10" s="1"/>
  <c r="N1103" i="10"/>
  <c r="O1103" i="10" s="1"/>
  <c r="N1104" i="10"/>
  <c r="O1104" i="10" s="1"/>
  <c r="N1105" i="10"/>
  <c r="O1105" i="10" s="1"/>
  <c r="N1106" i="10"/>
  <c r="O1106" i="10" s="1"/>
  <c r="N1107" i="10"/>
  <c r="O1107" i="10" s="1"/>
  <c r="N1108" i="10"/>
  <c r="O1108" i="10" s="1"/>
  <c r="N1109" i="10"/>
  <c r="O1109" i="10" s="1"/>
  <c r="N1110" i="10"/>
  <c r="O1110" i="10" s="1"/>
  <c r="N1111" i="10"/>
  <c r="O1111" i="10" s="1"/>
  <c r="N1112" i="10"/>
  <c r="O1112" i="10" s="1"/>
  <c r="N1113" i="10"/>
  <c r="O1113" i="10" s="1"/>
  <c r="N1114" i="10"/>
  <c r="O1114" i="10" s="1"/>
  <c r="N1115" i="10"/>
  <c r="O1115" i="10" s="1"/>
  <c r="N1116" i="10"/>
  <c r="O1116" i="10" s="1"/>
  <c r="N1117" i="10"/>
  <c r="O1117" i="10" s="1"/>
  <c r="N1118" i="10"/>
  <c r="O1118" i="10" s="1"/>
  <c r="N1119" i="10"/>
  <c r="O1119" i="10" s="1"/>
  <c r="N1120" i="10"/>
  <c r="O1120" i="10" s="1"/>
  <c r="N1121" i="10"/>
  <c r="O1121" i="10" s="1"/>
  <c r="N1122" i="10"/>
  <c r="O1122" i="10" s="1"/>
  <c r="N1123" i="10"/>
  <c r="O1123" i="10" s="1"/>
  <c r="N1124" i="10"/>
  <c r="O1124" i="10" s="1"/>
  <c r="N1125" i="10"/>
  <c r="O1125" i="10" s="1"/>
  <c r="N1126" i="10"/>
  <c r="O1126" i="10" s="1"/>
  <c r="N1127" i="10"/>
  <c r="O1127" i="10" s="1"/>
  <c r="N1128" i="10"/>
  <c r="O1128" i="10" s="1"/>
  <c r="N1129" i="10"/>
  <c r="O1129" i="10" s="1"/>
  <c r="N1130" i="10"/>
  <c r="O1130" i="10" s="1"/>
  <c r="N1131" i="10"/>
  <c r="O1131" i="10" s="1"/>
  <c r="N1132" i="10"/>
  <c r="O1132" i="10" s="1"/>
  <c r="N1133" i="10"/>
  <c r="O1133" i="10" s="1"/>
  <c r="N1134" i="10"/>
  <c r="O1134" i="10" s="1"/>
  <c r="N1135" i="10"/>
  <c r="O1135" i="10" s="1"/>
  <c r="N1136" i="10"/>
  <c r="O1136" i="10" s="1"/>
  <c r="N1137" i="10"/>
  <c r="O1137" i="10" s="1"/>
  <c r="N1138" i="10"/>
  <c r="O1138" i="10" s="1"/>
  <c r="N1139" i="10"/>
  <c r="O1139" i="10" s="1"/>
  <c r="N1140" i="10"/>
  <c r="O1140" i="10" s="1"/>
  <c r="N1141" i="10"/>
  <c r="O1141" i="10" s="1"/>
  <c r="N1142" i="10"/>
  <c r="O1142" i="10" s="1"/>
  <c r="N1143" i="10"/>
  <c r="O1143" i="10" s="1"/>
  <c r="N1144" i="10"/>
  <c r="O1144" i="10" s="1"/>
  <c r="N1145" i="10"/>
  <c r="O1145" i="10" s="1"/>
  <c r="N1146" i="10"/>
  <c r="O1146" i="10" s="1"/>
  <c r="N1147" i="10"/>
  <c r="O1147" i="10" s="1"/>
  <c r="N1148" i="10"/>
  <c r="O1148" i="10" s="1"/>
  <c r="N1149" i="10"/>
  <c r="O1149" i="10" s="1"/>
  <c r="N1150" i="10"/>
  <c r="O1150" i="10" s="1"/>
  <c r="N1151" i="10"/>
  <c r="O1151" i="10" s="1"/>
  <c r="N1152" i="10"/>
  <c r="O1152" i="10" s="1"/>
  <c r="N1153" i="10"/>
  <c r="O1153" i="10" s="1"/>
  <c r="N1154" i="10"/>
  <c r="O1154" i="10" s="1"/>
  <c r="N1155" i="10"/>
  <c r="O1155" i="10" s="1"/>
  <c r="N1156" i="10"/>
  <c r="O1156" i="10" s="1"/>
  <c r="N1157" i="10"/>
  <c r="O1157" i="10" s="1"/>
  <c r="N1158" i="10"/>
  <c r="O1158" i="10" s="1"/>
  <c r="N1159" i="10"/>
  <c r="O1159" i="10" s="1"/>
  <c r="N1160" i="10"/>
  <c r="O1160" i="10" s="1"/>
  <c r="N1161" i="10"/>
  <c r="O1161" i="10" s="1"/>
  <c r="N1162" i="10"/>
  <c r="O1162" i="10" s="1"/>
  <c r="N1163" i="10"/>
  <c r="O1163" i="10" s="1"/>
  <c r="N1164" i="10"/>
  <c r="O1164" i="10" s="1"/>
  <c r="N1165" i="10"/>
  <c r="O1165" i="10" s="1"/>
  <c r="N1166" i="10"/>
  <c r="O1166" i="10" s="1"/>
  <c r="N1167" i="10"/>
  <c r="O1167" i="10" s="1"/>
  <c r="N1168" i="10"/>
  <c r="O1168" i="10" s="1"/>
  <c r="N1169" i="10"/>
  <c r="O1169" i="10" s="1"/>
  <c r="N1170" i="10"/>
  <c r="O1170" i="10" s="1"/>
  <c r="N1171" i="10"/>
  <c r="O1171" i="10" s="1"/>
  <c r="N1172" i="10"/>
  <c r="O1172" i="10" s="1"/>
  <c r="N1173" i="10"/>
  <c r="O1173" i="10" s="1"/>
  <c r="N1174" i="10"/>
  <c r="O1174" i="10" s="1"/>
  <c r="N1175" i="10"/>
  <c r="O1175" i="10" s="1"/>
  <c r="N1176" i="10"/>
  <c r="O1176" i="10" s="1"/>
  <c r="N1177" i="10"/>
  <c r="O1177" i="10" s="1"/>
  <c r="N1178" i="10"/>
  <c r="O1178" i="10" s="1"/>
  <c r="N1179" i="10"/>
  <c r="O1179" i="10" s="1"/>
  <c r="N1180" i="10"/>
  <c r="O1180" i="10" s="1"/>
  <c r="N1181" i="10"/>
  <c r="O1181" i="10" s="1"/>
  <c r="N1182" i="10"/>
  <c r="O1182" i="10" s="1"/>
  <c r="N1183" i="10"/>
  <c r="O1183" i="10" s="1"/>
  <c r="N1184" i="10"/>
  <c r="O1184" i="10" s="1"/>
  <c r="N1185" i="10"/>
  <c r="O1185" i="10" s="1"/>
  <c r="N1186" i="10"/>
  <c r="O1186" i="10" s="1"/>
  <c r="N1187" i="10"/>
  <c r="O1187" i="10" s="1"/>
  <c r="N1188" i="10"/>
  <c r="O1188" i="10" s="1"/>
  <c r="N1189" i="10"/>
  <c r="O1189" i="10" s="1"/>
  <c r="N1190" i="10"/>
  <c r="O1190" i="10" s="1"/>
  <c r="N1191" i="10"/>
  <c r="O1191" i="10" s="1"/>
  <c r="N1192" i="10"/>
  <c r="O1192" i="10" s="1"/>
  <c r="N1193" i="10"/>
  <c r="O1193" i="10" s="1"/>
  <c r="N1194" i="10"/>
  <c r="O1194" i="10" s="1"/>
  <c r="N1195" i="10"/>
  <c r="O1195" i="10" s="1"/>
  <c r="N1196" i="10"/>
  <c r="O1196" i="10" s="1"/>
  <c r="N1197" i="10"/>
  <c r="O1197" i="10" s="1"/>
  <c r="N1198" i="10"/>
  <c r="O1198" i="10" s="1"/>
  <c r="N1199" i="10"/>
  <c r="O1199" i="10" s="1"/>
  <c r="N1200" i="10"/>
  <c r="O1200" i="10" s="1"/>
  <c r="N1201" i="10"/>
  <c r="O1201" i="10" s="1"/>
  <c r="N1202" i="10"/>
  <c r="O1202" i="10" s="1"/>
  <c r="N1203" i="10"/>
  <c r="O1203" i="10" s="1"/>
  <c r="N1204" i="10"/>
  <c r="O1204" i="10" s="1"/>
  <c r="N1205" i="10"/>
  <c r="O1205" i="10" s="1"/>
  <c r="N1206" i="10"/>
  <c r="O1206" i="10" s="1"/>
  <c r="N1207" i="10"/>
  <c r="O1207" i="10" s="1"/>
  <c r="N1208" i="10"/>
  <c r="O1208" i="10" s="1"/>
  <c r="N1209" i="10"/>
  <c r="O1209" i="10" s="1"/>
  <c r="N1210" i="10"/>
  <c r="O1210" i="10" s="1"/>
  <c r="N1211" i="10"/>
  <c r="O1211" i="10" s="1"/>
  <c r="N1212" i="10"/>
  <c r="O1212" i="10" s="1"/>
  <c r="N1213" i="10"/>
  <c r="O1213" i="10" s="1"/>
  <c r="N1214" i="10"/>
  <c r="O1214" i="10" s="1"/>
  <c r="N1215" i="10"/>
  <c r="O1215" i="10" s="1"/>
  <c r="N1216" i="10"/>
  <c r="O1216" i="10" s="1"/>
  <c r="N1217" i="10"/>
  <c r="O1217" i="10" s="1"/>
  <c r="N1218" i="10"/>
  <c r="O1218" i="10" s="1"/>
  <c r="N1219" i="10"/>
  <c r="O1219" i="10" s="1"/>
  <c r="N1220" i="10"/>
  <c r="O1220" i="10" s="1"/>
  <c r="N1221" i="10"/>
  <c r="O1221" i="10" s="1"/>
  <c r="N1222" i="10"/>
  <c r="O1222" i="10" s="1"/>
  <c r="N1223" i="10"/>
  <c r="O1223" i="10" s="1"/>
  <c r="N1224" i="10"/>
  <c r="O1224" i="10" s="1"/>
  <c r="N1225" i="10"/>
  <c r="O1225" i="10" s="1"/>
  <c r="N1226" i="10"/>
  <c r="O1226" i="10" s="1"/>
  <c r="N1227" i="10"/>
  <c r="O1227" i="10" s="1"/>
  <c r="N1228" i="10"/>
  <c r="O1228" i="10" s="1"/>
  <c r="N1229" i="10"/>
  <c r="O1229" i="10" s="1"/>
  <c r="N1230" i="10"/>
  <c r="O1230" i="10" s="1"/>
  <c r="N1231" i="10"/>
  <c r="O1231" i="10" s="1"/>
  <c r="N1232" i="10"/>
  <c r="O1232" i="10" s="1"/>
  <c r="N1233" i="10"/>
  <c r="O1233" i="10" s="1"/>
  <c r="N1234" i="10"/>
  <c r="O1234" i="10" s="1"/>
  <c r="N1235" i="10"/>
  <c r="O1235" i="10" s="1"/>
  <c r="N1236" i="10"/>
  <c r="O1236" i="10" s="1"/>
  <c r="N1237" i="10"/>
  <c r="O1237" i="10" s="1"/>
  <c r="N1238" i="10"/>
  <c r="O1238" i="10" s="1"/>
  <c r="N1239" i="10"/>
  <c r="O1239" i="10" s="1"/>
  <c r="N1240" i="10"/>
  <c r="O1240" i="10" s="1"/>
  <c r="N1241" i="10"/>
  <c r="O1241" i="10" s="1"/>
  <c r="N1242" i="10"/>
  <c r="O1242" i="10" s="1"/>
  <c r="N1243" i="10"/>
  <c r="O1243" i="10" s="1"/>
  <c r="N1244" i="10"/>
  <c r="O1244" i="10" s="1"/>
  <c r="N1245" i="10"/>
  <c r="O1245" i="10" s="1"/>
  <c r="N1246" i="10"/>
  <c r="O1246" i="10" s="1"/>
  <c r="N1247" i="10"/>
  <c r="O1247" i="10" s="1"/>
  <c r="N1248" i="10"/>
  <c r="O1248" i="10" s="1"/>
  <c r="N1249" i="10"/>
  <c r="O1249" i="10" s="1"/>
  <c r="N1250" i="10"/>
  <c r="O1250" i="10" s="1"/>
  <c r="N1251" i="10"/>
  <c r="O1251" i="10" s="1"/>
  <c r="N1252" i="10"/>
  <c r="O1252" i="10" s="1"/>
  <c r="N1253" i="10"/>
  <c r="O1253" i="10" s="1"/>
  <c r="N1254" i="10"/>
  <c r="O1254" i="10" s="1"/>
  <c r="N1255" i="10"/>
  <c r="O1255" i="10" s="1"/>
  <c r="N1256" i="10"/>
  <c r="O1256" i="10" s="1"/>
  <c r="N1257" i="10"/>
  <c r="O1257" i="10" s="1"/>
  <c r="N1258" i="10"/>
  <c r="O1258" i="10" s="1"/>
  <c r="N1259" i="10"/>
  <c r="O1259" i="10" s="1"/>
  <c r="N1260" i="10"/>
  <c r="O1260" i="10" s="1"/>
  <c r="N1261" i="10"/>
  <c r="O1261" i="10" s="1"/>
  <c r="N1262" i="10"/>
  <c r="O1262" i="10" s="1"/>
  <c r="N1263" i="10"/>
  <c r="O1263" i="10" s="1"/>
  <c r="N1264" i="10"/>
  <c r="O1264" i="10" s="1"/>
  <c r="N1265" i="10"/>
  <c r="O1265" i="10" s="1"/>
  <c r="N1266" i="10"/>
  <c r="O1266" i="10" s="1"/>
  <c r="N1267" i="10"/>
  <c r="O1267" i="10" s="1"/>
  <c r="N1268" i="10"/>
  <c r="O1268" i="10" s="1"/>
  <c r="N1269" i="10"/>
  <c r="O1269" i="10" s="1"/>
  <c r="N1270" i="10"/>
  <c r="O1270" i="10" s="1"/>
  <c r="N1271" i="10"/>
  <c r="O1271" i="10" s="1"/>
  <c r="N1272" i="10"/>
  <c r="O1272" i="10" s="1"/>
  <c r="N1273" i="10"/>
  <c r="O1273" i="10" s="1"/>
  <c r="N1274" i="10"/>
  <c r="O1274" i="10" s="1"/>
  <c r="N1275" i="10"/>
  <c r="O1275" i="10" s="1"/>
  <c r="N1276" i="10"/>
  <c r="O1276" i="10" s="1"/>
  <c r="N1277" i="10"/>
  <c r="O1277" i="10" s="1"/>
  <c r="N1278" i="10"/>
  <c r="O1278" i="10" s="1"/>
  <c r="N1279" i="10"/>
  <c r="O1279" i="10" s="1"/>
  <c r="N1280" i="10"/>
  <c r="O1280" i="10" s="1"/>
  <c r="N1281" i="10"/>
  <c r="O1281" i="10" s="1"/>
  <c r="N1282" i="10"/>
  <c r="O1282" i="10" s="1"/>
  <c r="N1283" i="10"/>
  <c r="O1283" i="10" s="1"/>
  <c r="N1284" i="10"/>
  <c r="O1284" i="10" s="1"/>
  <c r="N1285" i="10"/>
  <c r="O1285" i="10" s="1"/>
  <c r="N1286" i="10"/>
  <c r="O1286" i="10" s="1"/>
  <c r="N1287" i="10"/>
  <c r="O1287" i="10" s="1"/>
  <c r="N1288" i="10"/>
  <c r="O1288" i="10" s="1"/>
  <c r="N1289" i="10"/>
  <c r="O1289" i="10" s="1"/>
  <c r="N1290" i="10"/>
  <c r="O1290" i="10" s="1"/>
  <c r="N1291" i="10"/>
  <c r="O1291" i="10" s="1"/>
  <c r="N1292" i="10"/>
  <c r="O1292" i="10" s="1"/>
  <c r="N1293" i="10"/>
  <c r="O1293" i="10" s="1"/>
  <c r="N1294" i="10"/>
  <c r="O1294" i="10" s="1"/>
  <c r="N1295" i="10"/>
  <c r="O1295" i="10" s="1"/>
  <c r="N1296" i="10"/>
  <c r="O1296" i="10" s="1"/>
  <c r="N1297" i="10"/>
  <c r="O1297" i="10" s="1"/>
  <c r="N1298" i="10"/>
  <c r="O1298" i="10" s="1"/>
  <c r="N1299" i="10"/>
  <c r="O1299" i="10" s="1"/>
  <c r="N1300" i="10"/>
  <c r="O1300" i="10" s="1"/>
  <c r="N1301" i="10"/>
  <c r="O1301" i="10" s="1"/>
  <c r="N1302" i="10"/>
  <c r="O1302" i="10" s="1"/>
  <c r="N1303" i="10"/>
  <c r="O1303" i="10" s="1"/>
  <c r="N1304" i="10"/>
  <c r="O1304" i="10" s="1"/>
  <c r="N1305" i="10"/>
  <c r="O1305" i="10" s="1"/>
  <c r="N1306" i="10"/>
  <c r="O1306" i="10" s="1"/>
  <c r="N1307" i="10"/>
  <c r="O1307" i="10" s="1"/>
  <c r="N1308" i="10"/>
  <c r="O1308" i="10" s="1"/>
  <c r="N1309" i="10"/>
  <c r="O1309" i="10" s="1"/>
  <c r="N1310" i="10"/>
  <c r="O1310" i="10" s="1"/>
  <c r="N1311" i="10"/>
  <c r="O1311" i="10" s="1"/>
  <c r="N1312" i="10"/>
  <c r="O1312" i="10" s="1"/>
  <c r="N1313" i="10"/>
  <c r="O1313" i="10" s="1"/>
  <c r="N1314" i="10"/>
  <c r="O1314" i="10" s="1"/>
  <c r="N1315" i="10"/>
  <c r="O1315" i="10" s="1"/>
  <c r="N1316" i="10"/>
  <c r="O1316" i="10" s="1"/>
  <c r="N1317" i="10"/>
  <c r="O1317" i="10" s="1"/>
  <c r="N1318" i="10"/>
  <c r="O1318" i="10" s="1"/>
  <c r="N1319" i="10"/>
  <c r="O1319" i="10" s="1"/>
  <c r="N1320" i="10"/>
  <c r="O1320" i="10" s="1"/>
  <c r="N1321" i="10"/>
  <c r="O1321" i="10" s="1"/>
  <c r="N1322" i="10"/>
  <c r="O1322" i="10" s="1"/>
  <c r="N1323" i="10"/>
  <c r="O1323" i="10" s="1"/>
  <c r="N1324" i="10"/>
  <c r="O1324" i="10" s="1"/>
  <c r="N1325" i="10"/>
  <c r="O1325" i="10" s="1"/>
  <c r="N1326" i="10"/>
  <c r="O1326" i="10" s="1"/>
  <c r="N1327" i="10"/>
  <c r="O1327" i="10" s="1"/>
  <c r="N1328" i="10"/>
  <c r="O1328" i="10" s="1"/>
  <c r="N1329" i="10"/>
  <c r="O1329" i="10" s="1"/>
  <c r="N1330" i="10"/>
  <c r="O1330" i="10" s="1"/>
  <c r="N1331" i="10"/>
  <c r="O1331" i="10" s="1"/>
  <c r="N1332" i="10"/>
  <c r="O1332" i="10" s="1"/>
  <c r="N1333" i="10"/>
  <c r="O1333" i="10" s="1"/>
  <c r="N1334" i="10"/>
  <c r="O1334" i="10" s="1"/>
  <c r="N1335" i="10"/>
  <c r="O1335" i="10" s="1"/>
  <c r="N1336" i="10"/>
  <c r="O1336" i="10" s="1"/>
  <c r="N1337" i="10"/>
  <c r="O1337" i="10" s="1"/>
  <c r="N1338" i="10"/>
  <c r="O1338" i="10" s="1"/>
  <c r="N1339" i="10"/>
  <c r="O1339" i="10" s="1"/>
  <c r="N1340" i="10"/>
  <c r="O1340" i="10" s="1"/>
  <c r="N1341" i="10"/>
  <c r="O1341" i="10" s="1"/>
  <c r="N1342" i="10"/>
  <c r="O1342" i="10" s="1"/>
  <c r="N1343" i="10"/>
  <c r="O1343" i="10" s="1"/>
  <c r="N1344" i="10"/>
  <c r="O1344" i="10" s="1"/>
  <c r="N1345" i="10"/>
  <c r="O1345" i="10" s="1"/>
  <c r="N1346" i="10"/>
  <c r="O1346" i="10" s="1"/>
  <c r="N1347" i="10"/>
  <c r="O1347" i="10" s="1"/>
  <c r="N1348" i="10"/>
  <c r="O1348" i="10" s="1"/>
  <c r="N1349" i="10"/>
  <c r="O1349" i="10" s="1"/>
  <c r="N1350" i="10"/>
  <c r="O1350" i="10" s="1"/>
  <c r="N1351" i="10"/>
  <c r="O1351" i="10" s="1"/>
  <c r="N1352" i="10"/>
  <c r="O1352" i="10" s="1"/>
  <c r="N1353" i="10"/>
  <c r="O1353" i="10" s="1"/>
  <c r="N1354" i="10"/>
  <c r="O1354" i="10" s="1"/>
  <c r="N1355" i="10"/>
  <c r="O1355" i="10" s="1"/>
  <c r="N1356" i="10"/>
  <c r="O1356" i="10" s="1"/>
  <c r="N1357" i="10"/>
  <c r="O1357" i="10" s="1"/>
  <c r="N1358" i="10"/>
  <c r="O1358" i="10" s="1"/>
  <c r="N1359" i="10"/>
  <c r="O1359" i="10" s="1"/>
  <c r="N1360" i="10"/>
  <c r="O1360" i="10" s="1"/>
  <c r="N1361" i="10"/>
  <c r="O1361" i="10" s="1"/>
  <c r="N1362" i="10"/>
  <c r="O1362" i="10" s="1"/>
  <c r="N1363" i="10"/>
  <c r="O1363" i="10" s="1"/>
  <c r="N1364" i="10"/>
  <c r="O1364" i="10" s="1"/>
  <c r="N1365" i="10"/>
  <c r="O1365" i="10" s="1"/>
  <c r="N1366" i="10"/>
  <c r="O1366" i="10" s="1"/>
  <c r="N1367" i="10"/>
  <c r="O1367" i="10" s="1"/>
  <c r="N1368" i="10"/>
  <c r="O1368" i="10" s="1"/>
  <c r="N1369" i="10"/>
  <c r="O1369" i="10" s="1"/>
  <c r="N1370" i="10"/>
  <c r="O1370" i="10" s="1"/>
  <c r="N1371" i="10"/>
  <c r="O1371" i="10" s="1"/>
  <c r="N1372" i="10"/>
  <c r="O1372" i="10" s="1"/>
  <c r="N1373" i="10"/>
  <c r="O1373" i="10" s="1"/>
  <c r="N1374" i="10"/>
  <c r="O1374" i="10" s="1"/>
  <c r="N1375" i="10"/>
  <c r="O1375" i="10" s="1"/>
  <c r="N1376" i="10"/>
  <c r="O1376" i="10" s="1"/>
  <c r="N1377" i="10"/>
  <c r="O1377" i="10" s="1"/>
  <c r="N1378" i="10"/>
  <c r="O1378" i="10" s="1"/>
  <c r="N1379" i="10"/>
  <c r="O1379" i="10" s="1"/>
  <c r="N1380" i="10"/>
  <c r="O1380" i="10" s="1"/>
  <c r="N1381" i="10"/>
  <c r="O1381" i="10" s="1"/>
  <c r="N1382" i="10"/>
  <c r="O1382" i="10" s="1"/>
  <c r="N1383" i="10"/>
  <c r="O1383" i="10" s="1"/>
  <c r="N1384" i="10"/>
  <c r="O1384" i="10" s="1"/>
  <c r="N1385" i="10"/>
  <c r="O1385" i="10" s="1"/>
  <c r="N1386" i="10"/>
  <c r="O1386" i="10" s="1"/>
  <c r="N1387" i="10"/>
  <c r="O1387" i="10" s="1"/>
  <c r="N1388" i="10"/>
  <c r="O1388" i="10" s="1"/>
  <c r="N1389" i="10"/>
  <c r="O1389" i="10" s="1"/>
  <c r="N1390" i="10"/>
  <c r="O1390" i="10" s="1"/>
  <c r="N1391" i="10"/>
  <c r="O1391" i="10" s="1"/>
  <c r="N1392" i="10"/>
  <c r="O1392" i="10" s="1"/>
  <c r="N1393" i="10"/>
  <c r="O1393" i="10" s="1"/>
  <c r="N1394" i="10"/>
  <c r="O1394" i="10" s="1"/>
  <c r="N1395" i="10"/>
  <c r="O1395" i="10" s="1"/>
  <c r="N1396" i="10"/>
  <c r="O1396" i="10" s="1"/>
  <c r="N1397" i="10"/>
  <c r="O1397" i="10" s="1"/>
  <c r="N1398" i="10"/>
  <c r="O1398" i="10" s="1"/>
  <c r="N1399" i="10"/>
  <c r="O1399" i="10" s="1"/>
  <c r="N1400" i="10"/>
  <c r="O1400" i="10" s="1"/>
  <c r="N1401" i="10"/>
  <c r="O1401" i="10" s="1"/>
  <c r="N1402" i="10"/>
  <c r="O1402" i="10" s="1"/>
  <c r="N1403" i="10"/>
  <c r="O1403" i="10" s="1"/>
  <c r="N1404" i="10"/>
  <c r="O1404" i="10" s="1"/>
  <c r="N1405" i="10"/>
  <c r="O1405" i="10" s="1"/>
  <c r="N1406" i="10"/>
  <c r="O1406" i="10" s="1"/>
  <c r="N1407" i="10"/>
  <c r="O1407" i="10" s="1"/>
  <c r="N1408" i="10"/>
  <c r="O1408" i="10" s="1"/>
  <c r="N1409" i="10"/>
  <c r="O1409" i="10" s="1"/>
  <c r="N1410" i="10"/>
  <c r="O1410" i="10" s="1"/>
  <c r="N1411" i="10"/>
  <c r="O1411" i="10" s="1"/>
  <c r="N1412" i="10"/>
  <c r="O1412" i="10" s="1"/>
  <c r="N1413" i="10"/>
  <c r="O1413" i="10" s="1"/>
  <c r="N1414" i="10"/>
  <c r="O1414" i="10" s="1"/>
  <c r="N1415" i="10"/>
  <c r="O1415" i="10" s="1"/>
  <c r="N1416" i="10"/>
  <c r="O1416" i="10" s="1"/>
  <c r="N1417" i="10"/>
  <c r="O1417" i="10" s="1"/>
  <c r="N1418" i="10"/>
  <c r="O1418" i="10" s="1"/>
  <c r="N1419" i="10"/>
  <c r="O1419" i="10" s="1"/>
  <c r="N1420" i="10"/>
  <c r="O1420" i="10" s="1"/>
  <c r="N1421" i="10"/>
  <c r="O1421" i="10" s="1"/>
  <c r="N1422" i="10"/>
  <c r="O1422" i="10" s="1"/>
  <c r="N1423" i="10"/>
  <c r="O1423" i="10" s="1"/>
  <c r="N1424" i="10"/>
  <c r="O1424" i="10" s="1"/>
  <c r="N1425" i="10"/>
  <c r="O1425" i="10" s="1"/>
  <c r="N1426" i="10"/>
  <c r="O1426" i="10" s="1"/>
  <c r="N1427" i="10"/>
  <c r="O1427" i="10" s="1"/>
  <c r="N1428" i="10"/>
  <c r="O1428" i="10" s="1"/>
  <c r="N1429" i="10"/>
  <c r="O1429" i="10" s="1"/>
  <c r="N1430" i="10"/>
  <c r="O1430" i="10" s="1"/>
  <c r="N1431" i="10"/>
  <c r="O1431" i="10" s="1"/>
  <c r="N1432" i="10"/>
  <c r="O1432" i="10" s="1"/>
  <c r="N1433" i="10"/>
  <c r="O1433" i="10" s="1"/>
  <c r="N1434" i="10"/>
  <c r="O1434" i="10" s="1"/>
  <c r="N1435" i="10"/>
  <c r="O1435" i="10" s="1"/>
  <c r="N1436" i="10"/>
  <c r="O1436" i="10" s="1"/>
  <c r="N1437" i="10"/>
  <c r="O1437" i="10" s="1"/>
  <c r="N1438" i="10"/>
  <c r="O1438" i="10" s="1"/>
  <c r="N1439" i="10"/>
  <c r="O1439" i="10" s="1"/>
  <c r="N1440" i="10"/>
  <c r="O1440" i="10" s="1"/>
  <c r="N1441" i="10"/>
  <c r="O1441" i="10" s="1"/>
  <c r="N1442" i="10"/>
  <c r="O1442" i="10" s="1"/>
  <c r="N1443" i="10"/>
  <c r="O1443" i="10" s="1"/>
  <c r="N1444" i="10"/>
  <c r="O1444" i="10" s="1"/>
  <c r="N1445" i="10"/>
  <c r="O1445" i="10" s="1"/>
  <c r="N1446" i="10"/>
  <c r="O1446" i="10" s="1"/>
  <c r="N1447" i="10"/>
  <c r="O1447" i="10" s="1"/>
  <c r="N1448" i="10"/>
  <c r="O1448" i="10" s="1"/>
  <c r="N1449" i="10"/>
  <c r="O1449" i="10" s="1"/>
  <c r="N1450" i="10"/>
  <c r="O1450" i="10" s="1"/>
  <c r="N1451" i="10"/>
  <c r="O1451" i="10" s="1"/>
  <c r="N1452" i="10"/>
  <c r="O1452" i="10" s="1"/>
  <c r="N1453" i="10"/>
  <c r="O1453" i="10" s="1"/>
  <c r="N1454" i="10"/>
  <c r="O1454" i="10" s="1"/>
  <c r="N1455" i="10"/>
  <c r="O1455" i="10" s="1"/>
  <c r="N1456" i="10"/>
  <c r="O1456" i="10" s="1"/>
  <c r="N1457" i="10"/>
  <c r="O1457" i="10" s="1"/>
  <c r="N1458" i="10"/>
  <c r="O1458" i="10" s="1"/>
  <c r="N1459" i="10"/>
  <c r="O1459" i="10" s="1"/>
  <c r="N1460" i="10"/>
  <c r="O1460" i="10" s="1"/>
  <c r="N1461" i="10"/>
  <c r="O1461" i="10" s="1"/>
  <c r="N1462" i="10"/>
  <c r="O1462" i="10" s="1"/>
  <c r="N1463" i="10"/>
  <c r="O1463" i="10" s="1"/>
  <c r="N1464" i="10"/>
  <c r="O1464" i="10" s="1"/>
  <c r="N1465" i="10"/>
  <c r="O1465" i="10" s="1"/>
  <c r="N1466" i="10"/>
  <c r="O1466" i="10" s="1"/>
  <c r="N1467" i="10"/>
  <c r="O1467" i="10" s="1"/>
  <c r="N1468" i="10"/>
  <c r="O1468" i="10" s="1"/>
  <c r="N1469" i="10"/>
  <c r="O1469" i="10" s="1"/>
  <c r="N1470" i="10"/>
  <c r="O1470" i="10" s="1"/>
  <c r="N1471" i="10"/>
  <c r="O1471" i="10" s="1"/>
  <c r="N1472" i="10"/>
  <c r="O1472" i="10" s="1"/>
  <c r="N1473" i="10"/>
  <c r="O1473" i="10" s="1"/>
  <c r="N1474" i="10"/>
  <c r="O1474" i="10" s="1"/>
  <c r="N1475" i="10"/>
  <c r="O1475" i="10" s="1"/>
  <c r="N1476" i="10"/>
  <c r="O1476" i="10" s="1"/>
  <c r="N1477" i="10"/>
  <c r="O1477" i="10" s="1"/>
  <c r="N1478" i="10"/>
  <c r="O1478" i="10" s="1"/>
  <c r="N1479" i="10"/>
  <c r="O1479" i="10" s="1"/>
  <c r="N1480" i="10"/>
  <c r="O1480" i="10" s="1"/>
  <c r="N1481" i="10"/>
  <c r="O1481" i="10" s="1"/>
  <c r="N1482" i="10"/>
  <c r="O1482" i="10" s="1"/>
  <c r="N1483" i="10"/>
  <c r="O1483" i="10" s="1"/>
  <c r="N1484" i="10"/>
  <c r="O1484" i="10" s="1"/>
  <c r="N1485" i="10"/>
  <c r="O1485" i="10" s="1"/>
  <c r="N1486" i="10"/>
  <c r="O1486" i="10" s="1"/>
  <c r="N1487" i="10"/>
  <c r="O1487" i="10" s="1"/>
  <c r="N1488" i="10"/>
  <c r="O1488" i="10" s="1"/>
  <c r="N1489" i="10"/>
  <c r="O1489" i="10" s="1"/>
  <c r="N1490" i="10"/>
  <c r="O1490" i="10" s="1"/>
  <c r="N1491" i="10"/>
  <c r="O1491" i="10" s="1"/>
  <c r="N1492" i="10"/>
  <c r="O1492" i="10" s="1"/>
  <c r="N1493" i="10"/>
  <c r="O1493" i="10" s="1"/>
  <c r="N1494" i="10"/>
  <c r="O1494" i="10" s="1"/>
  <c r="N1495" i="10"/>
  <c r="O1495" i="10" s="1"/>
  <c r="N1496" i="10"/>
  <c r="O1496" i="10" s="1"/>
  <c r="N1497" i="10"/>
  <c r="O1497" i="10" s="1"/>
  <c r="N1498" i="10"/>
  <c r="O1498" i="10" s="1"/>
  <c r="N1499" i="10"/>
  <c r="O1499" i="10" s="1"/>
  <c r="N1500" i="10"/>
  <c r="O1500" i="10" s="1"/>
  <c r="N1501" i="10"/>
  <c r="O1501" i="10" s="1"/>
  <c r="N1502" i="10"/>
  <c r="O1502" i="10" s="1"/>
  <c r="N1503" i="10"/>
  <c r="O1503" i="10" s="1"/>
  <c r="N1504" i="10"/>
  <c r="O1504" i="10" s="1"/>
  <c r="N1505" i="10"/>
  <c r="O1505" i="10" s="1"/>
  <c r="N1506" i="10"/>
  <c r="O1506" i="10" s="1"/>
  <c r="N1507" i="10"/>
  <c r="O1507" i="10" s="1"/>
  <c r="N1508" i="10"/>
  <c r="O1508" i="10" s="1"/>
  <c r="N1509" i="10"/>
  <c r="O1509" i="10" s="1"/>
  <c r="N1510" i="10"/>
  <c r="O1510" i="10" s="1"/>
  <c r="N1511" i="10"/>
  <c r="O1511" i="10" s="1"/>
  <c r="N1512" i="10"/>
  <c r="O1512" i="10" s="1"/>
  <c r="N1513" i="10"/>
  <c r="O1513" i="10" s="1"/>
  <c r="N1514" i="10"/>
  <c r="O1514" i="10" s="1"/>
  <c r="N1515" i="10"/>
  <c r="O1515" i="10" s="1"/>
  <c r="N1516" i="10"/>
  <c r="O1516" i="10" s="1"/>
  <c r="N1517" i="10"/>
  <c r="O1517" i="10" s="1"/>
  <c r="N1518" i="10"/>
  <c r="O1518" i="10" s="1"/>
  <c r="N1519" i="10"/>
  <c r="O1519" i="10" s="1"/>
  <c r="N1520" i="10"/>
  <c r="O1520" i="10" s="1"/>
  <c r="N1521" i="10"/>
  <c r="O1521" i="10" s="1"/>
  <c r="N1522" i="10"/>
  <c r="O1522" i="10" s="1"/>
  <c r="N1523" i="10"/>
  <c r="O1523" i="10" s="1"/>
  <c r="N1524" i="10"/>
  <c r="O1524" i="10" s="1"/>
  <c r="N1525" i="10"/>
  <c r="O1525" i="10" s="1"/>
  <c r="N1526" i="10"/>
  <c r="O1526" i="10" s="1"/>
  <c r="N1527" i="10"/>
  <c r="O1527" i="10" s="1"/>
  <c r="N1528" i="10"/>
  <c r="O1528" i="10" s="1"/>
  <c r="N1529" i="10"/>
  <c r="O1529" i="10" s="1"/>
  <c r="N1530" i="10"/>
  <c r="O1530" i="10" s="1"/>
  <c r="N1531" i="10"/>
  <c r="O1531" i="10" s="1"/>
  <c r="N1532" i="10"/>
  <c r="O1532" i="10" s="1"/>
  <c r="N1533" i="10"/>
  <c r="O1533" i="10" s="1"/>
  <c r="N1534" i="10"/>
  <c r="O1534" i="10" s="1"/>
  <c r="N1535" i="10"/>
  <c r="O1535" i="10" s="1"/>
  <c r="N1536" i="10"/>
  <c r="O1536" i="10" s="1"/>
  <c r="N1537" i="10"/>
  <c r="O1537" i="10" s="1"/>
  <c r="N1538" i="10"/>
  <c r="O1538" i="10" s="1"/>
  <c r="N1539" i="10"/>
  <c r="O1539" i="10" s="1"/>
  <c r="N1540" i="10"/>
  <c r="O1540" i="10" s="1"/>
  <c r="N1541" i="10"/>
  <c r="O1541" i="10" s="1"/>
  <c r="N1542" i="10"/>
  <c r="O1542" i="10" s="1"/>
  <c r="N1543" i="10"/>
  <c r="O1543" i="10" s="1"/>
  <c r="N1544" i="10"/>
  <c r="O1544" i="10" s="1"/>
  <c r="N1545" i="10"/>
  <c r="O1545" i="10" s="1"/>
  <c r="N1546" i="10"/>
  <c r="O1546" i="10" s="1"/>
  <c r="N1547" i="10"/>
  <c r="O1547" i="10" s="1"/>
  <c r="N1548" i="10"/>
  <c r="O1548" i="10" s="1"/>
  <c r="N1549" i="10"/>
  <c r="O1549" i="10" s="1"/>
  <c r="N1550" i="10"/>
  <c r="O1550" i="10" s="1"/>
  <c r="N1551" i="10"/>
  <c r="O1551" i="10" s="1"/>
  <c r="N1552" i="10"/>
  <c r="O1552" i="10" s="1"/>
  <c r="N1553" i="10"/>
  <c r="O1553" i="10" s="1"/>
  <c r="N1554" i="10"/>
  <c r="O1554" i="10" s="1"/>
  <c r="N1555" i="10"/>
  <c r="O1555" i="10" s="1"/>
  <c r="N1556" i="10"/>
  <c r="O1556" i="10" s="1"/>
  <c r="N1557" i="10"/>
  <c r="O1557" i="10" s="1"/>
  <c r="N1558" i="10"/>
  <c r="O1558" i="10" s="1"/>
  <c r="N1559" i="10"/>
  <c r="O1559" i="10" s="1"/>
  <c r="N1560" i="10"/>
  <c r="O1560" i="10" s="1"/>
  <c r="N1561" i="10"/>
  <c r="O1561" i="10" s="1"/>
  <c r="N1562" i="10"/>
  <c r="O1562" i="10" s="1"/>
  <c r="N1563" i="10"/>
  <c r="O1563" i="10" s="1"/>
  <c r="N1564" i="10"/>
  <c r="O1564" i="10" s="1"/>
  <c r="N1565" i="10"/>
  <c r="O1565" i="10" s="1"/>
  <c r="N1566" i="10"/>
  <c r="O1566" i="10" s="1"/>
  <c r="N1567" i="10"/>
  <c r="O1567" i="10" s="1"/>
  <c r="N1568" i="10"/>
  <c r="O1568" i="10" s="1"/>
  <c r="N1569" i="10"/>
  <c r="O1569" i="10" s="1"/>
  <c r="N1570" i="10"/>
  <c r="O1570" i="10" s="1"/>
  <c r="N1571" i="10"/>
  <c r="O1571" i="10" s="1"/>
  <c r="N1572" i="10"/>
  <c r="O1572" i="10" s="1"/>
  <c r="N1573" i="10"/>
  <c r="O1573" i="10" s="1"/>
  <c r="N1574" i="10"/>
  <c r="O1574" i="10" s="1"/>
  <c r="N1575" i="10"/>
  <c r="O1575" i="10" s="1"/>
  <c r="N1576" i="10"/>
  <c r="O1576" i="10" s="1"/>
  <c r="N1577" i="10"/>
  <c r="O1577" i="10" s="1"/>
  <c r="N1578" i="10"/>
  <c r="O1578" i="10" s="1"/>
  <c r="N1579" i="10"/>
  <c r="O1579" i="10" s="1"/>
  <c r="N1580" i="10"/>
  <c r="O1580" i="10" s="1"/>
  <c r="N1581" i="10"/>
  <c r="O1581" i="10" s="1"/>
  <c r="N1582" i="10"/>
  <c r="O1582" i="10" s="1"/>
  <c r="N1583" i="10"/>
  <c r="O1583" i="10" s="1"/>
  <c r="N1584" i="10"/>
  <c r="O1584" i="10" s="1"/>
  <c r="N1585" i="10"/>
  <c r="O1585" i="10" s="1"/>
  <c r="N1586" i="10"/>
  <c r="O1586" i="10" s="1"/>
  <c r="N1587" i="10"/>
  <c r="O1587" i="10" s="1"/>
  <c r="N1588" i="10"/>
  <c r="O1588" i="10" s="1"/>
  <c r="N1589" i="10"/>
  <c r="O1589" i="10" s="1"/>
  <c r="N1590" i="10"/>
  <c r="O1590" i="10" s="1"/>
  <c r="N1591" i="10"/>
  <c r="O1591" i="10" s="1"/>
  <c r="N1592" i="10"/>
  <c r="O1592" i="10" s="1"/>
  <c r="N1593" i="10"/>
  <c r="O1593" i="10" s="1"/>
  <c r="N1594" i="10"/>
  <c r="O1594" i="10" s="1"/>
  <c r="N1595" i="10"/>
  <c r="O1595" i="10" s="1"/>
  <c r="N1596" i="10"/>
  <c r="O1596" i="10" s="1"/>
  <c r="N1597" i="10"/>
  <c r="O1597" i="10" s="1"/>
  <c r="N1598" i="10"/>
  <c r="O1598" i="10" s="1"/>
  <c r="N1599" i="10"/>
  <c r="O1599" i="10" s="1"/>
  <c r="N1600" i="10"/>
  <c r="O1600" i="10" s="1"/>
  <c r="N1601" i="10"/>
  <c r="O1601" i="10" s="1"/>
  <c r="N1602" i="10"/>
  <c r="O1602" i="10" s="1"/>
  <c r="N1603" i="10"/>
  <c r="O1603" i="10" s="1"/>
  <c r="N1604" i="10"/>
  <c r="O1604" i="10" s="1"/>
  <c r="N1605" i="10"/>
  <c r="O1605" i="10" s="1"/>
  <c r="N1606" i="10"/>
  <c r="O1606" i="10" s="1"/>
  <c r="N1607" i="10"/>
  <c r="O1607" i="10" s="1"/>
  <c r="N1608" i="10"/>
  <c r="O1608" i="10" s="1"/>
  <c r="N1609" i="10"/>
  <c r="O1609" i="10" s="1"/>
  <c r="N1610" i="10"/>
  <c r="O1610" i="10" s="1"/>
  <c r="N1611" i="10"/>
  <c r="O1611" i="10" s="1"/>
  <c r="N1612" i="10"/>
  <c r="O1612" i="10" s="1"/>
  <c r="N1613" i="10"/>
  <c r="O1613" i="10" s="1"/>
  <c r="N1614" i="10"/>
  <c r="O1614" i="10" s="1"/>
  <c r="N1615" i="10"/>
  <c r="O1615" i="10" s="1"/>
  <c r="N1616" i="10"/>
  <c r="O1616" i="10" s="1"/>
  <c r="N1617" i="10"/>
  <c r="O1617" i="10" s="1"/>
  <c r="N1618" i="10"/>
  <c r="O1618" i="10" s="1"/>
  <c r="N1619" i="10"/>
  <c r="O1619" i="10" s="1"/>
  <c r="N1620" i="10"/>
  <c r="O1620" i="10" s="1"/>
  <c r="N1621" i="10"/>
  <c r="O1621" i="10" s="1"/>
  <c r="N1622" i="10"/>
  <c r="O1622" i="10" s="1"/>
  <c r="N1623" i="10"/>
  <c r="O1623" i="10" s="1"/>
  <c r="N1624" i="10"/>
  <c r="O1624" i="10" s="1"/>
  <c r="N1625" i="10"/>
  <c r="O1625" i="10" s="1"/>
  <c r="N1626" i="10"/>
  <c r="O1626" i="10" s="1"/>
  <c r="N1627" i="10"/>
  <c r="O1627" i="10" s="1"/>
  <c r="N1628" i="10"/>
  <c r="O1628" i="10" s="1"/>
  <c r="N1629" i="10"/>
  <c r="O1629" i="10" s="1"/>
  <c r="N1630" i="10"/>
  <c r="O1630" i="10" s="1"/>
  <c r="N1631" i="10"/>
  <c r="O1631" i="10" s="1"/>
  <c r="N1632" i="10"/>
  <c r="O1632" i="10" s="1"/>
  <c r="N1633" i="10"/>
  <c r="O1633" i="10" s="1"/>
  <c r="N1634" i="10"/>
  <c r="O1634" i="10" s="1"/>
  <c r="N1635" i="10"/>
  <c r="O1635" i="10" s="1"/>
  <c r="N1636" i="10"/>
  <c r="O1636" i="10" s="1"/>
  <c r="N1637" i="10"/>
  <c r="O1637" i="10" s="1"/>
  <c r="N2" i="10"/>
  <c r="O2" i="10" s="1"/>
  <c r="I3" i="10"/>
  <c r="J3" i="10" s="1"/>
  <c r="I4" i="10"/>
  <c r="J4" i="10" s="1"/>
  <c r="I5" i="10"/>
  <c r="J5" i="10" s="1"/>
  <c r="I6" i="10"/>
  <c r="J6" i="10" s="1"/>
  <c r="I7" i="10"/>
  <c r="J7" i="10" s="1"/>
  <c r="I8" i="10"/>
  <c r="J8" i="10" s="1"/>
  <c r="I9" i="10"/>
  <c r="J9" i="10" s="1"/>
  <c r="I10" i="10"/>
  <c r="J10" i="10" s="1"/>
  <c r="I11" i="10"/>
  <c r="J11" i="10" s="1"/>
  <c r="I12" i="10"/>
  <c r="J12" i="10" s="1"/>
  <c r="I13" i="10"/>
  <c r="J13" i="10" s="1"/>
  <c r="I14" i="10"/>
  <c r="J14" i="10" s="1"/>
  <c r="I15" i="10"/>
  <c r="J15" i="10" s="1"/>
  <c r="I16" i="10"/>
  <c r="J16" i="10" s="1"/>
  <c r="I17" i="10"/>
  <c r="J17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I26" i="10"/>
  <c r="J26" i="10" s="1"/>
  <c r="I27" i="10"/>
  <c r="J27" i="10" s="1"/>
  <c r="I28" i="10"/>
  <c r="J28" i="10" s="1"/>
  <c r="I29" i="10"/>
  <c r="J29" i="10" s="1"/>
  <c r="I30" i="10"/>
  <c r="J30" i="10" s="1"/>
  <c r="I31" i="10"/>
  <c r="J31" i="10" s="1"/>
  <c r="I32" i="10"/>
  <c r="J32" i="10" s="1"/>
  <c r="I33" i="10"/>
  <c r="J33" i="10" s="1"/>
  <c r="I34" i="10"/>
  <c r="J34" i="10" s="1"/>
  <c r="I35" i="10"/>
  <c r="J35" i="10" s="1"/>
  <c r="I36" i="10"/>
  <c r="J36" i="10" s="1"/>
  <c r="I37" i="10"/>
  <c r="J37" i="10" s="1"/>
  <c r="I38" i="10"/>
  <c r="J38" i="10" s="1"/>
  <c r="I39" i="10"/>
  <c r="J39" i="10" s="1"/>
  <c r="I40" i="10"/>
  <c r="J40" i="10" s="1"/>
  <c r="I41" i="10"/>
  <c r="J41" i="10" s="1"/>
  <c r="I42" i="10"/>
  <c r="J42" i="10" s="1"/>
  <c r="I43" i="10"/>
  <c r="J43" i="10" s="1"/>
  <c r="I44" i="10"/>
  <c r="J44" i="10" s="1"/>
  <c r="I45" i="10"/>
  <c r="J45" i="10" s="1"/>
  <c r="I46" i="10"/>
  <c r="J46" i="10" s="1"/>
  <c r="I47" i="10"/>
  <c r="J47" i="10" s="1"/>
  <c r="I48" i="10"/>
  <c r="J48" i="10" s="1"/>
  <c r="I49" i="10"/>
  <c r="J49" i="10" s="1"/>
  <c r="I50" i="10"/>
  <c r="J50" i="10" s="1"/>
  <c r="I51" i="10"/>
  <c r="J51" i="10" s="1"/>
  <c r="I52" i="10"/>
  <c r="J52" i="10" s="1"/>
  <c r="I53" i="10"/>
  <c r="J53" i="10" s="1"/>
  <c r="I54" i="10"/>
  <c r="J54" i="10" s="1"/>
  <c r="I55" i="10"/>
  <c r="J55" i="10" s="1"/>
  <c r="I56" i="10"/>
  <c r="J56" i="10" s="1"/>
  <c r="I57" i="10"/>
  <c r="J57" i="10" s="1"/>
  <c r="I58" i="10"/>
  <c r="J58" i="10" s="1"/>
  <c r="I59" i="10"/>
  <c r="J59" i="10" s="1"/>
  <c r="I60" i="10"/>
  <c r="J60" i="10" s="1"/>
  <c r="I61" i="10"/>
  <c r="J61" i="10" s="1"/>
  <c r="I62" i="10"/>
  <c r="J62" i="10" s="1"/>
  <c r="I63" i="10"/>
  <c r="J63" i="10" s="1"/>
  <c r="I64" i="10"/>
  <c r="J64" i="10" s="1"/>
  <c r="I65" i="10"/>
  <c r="J65" i="10" s="1"/>
  <c r="I66" i="10"/>
  <c r="J66" i="10" s="1"/>
  <c r="I67" i="10"/>
  <c r="J67" i="10" s="1"/>
  <c r="I68" i="10"/>
  <c r="J68" i="10" s="1"/>
  <c r="I69" i="10"/>
  <c r="J69" i="10" s="1"/>
  <c r="I70" i="10"/>
  <c r="J70" i="10" s="1"/>
  <c r="I71" i="10"/>
  <c r="J71" i="10" s="1"/>
  <c r="I72" i="10"/>
  <c r="J72" i="10" s="1"/>
  <c r="I73" i="10"/>
  <c r="J73" i="10" s="1"/>
  <c r="I74" i="10"/>
  <c r="J74" i="10" s="1"/>
  <c r="I75" i="10"/>
  <c r="J75" i="10" s="1"/>
  <c r="I76" i="10"/>
  <c r="J76" i="10" s="1"/>
  <c r="I77" i="10"/>
  <c r="J77" i="10" s="1"/>
  <c r="I78" i="10"/>
  <c r="J78" i="10" s="1"/>
  <c r="I79" i="10"/>
  <c r="J79" i="10" s="1"/>
  <c r="I80" i="10"/>
  <c r="J80" i="10" s="1"/>
  <c r="I81" i="10"/>
  <c r="J81" i="10" s="1"/>
  <c r="I82" i="10"/>
  <c r="J82" i="10" s="1"/>
  <c r="I83" i="10"/>
  <c r="J83" i="10" s="1"/>
  <c r="I84" i="10"/>
  <c r="J84" i="10" s="1"/>
  <c r="I85" i="10"/>
  <c r="J85" i="10" s="1"/>
  <c r="I86" i="10"/>
  <c r="J86" i="10" s="1"/>
  <c r="I87" i="10"/>
  <c r="J87" i="10" s="1"/>
  <c r="I88" i="10"/>
  <c r="J88" i="10" s="1"/>
  <c r="I89" i="10"/>
  <c r="J89" i="10" s="1"/>
  <c r="I90" i="10"/>
  <c r="J90" i="10" s="1"/>
  <c r="I91" i="10"/>
  <c r="J91" i="10" s="1"/>
  <c r="I92" i="10"/>
  <c r="J92" i="10" s="1"/>
  <c r="I93" i="10"/>
  <c r="J93" i="10" s="1"/>
  <c r="I94" i="10"/>
  <c r="J94" i="10" s="1"/>
  <c r="I95" i="10"/>
  <c r="J95" i="10" s="1"/>
  <c r="I96" i="10"/>
  <c r="J96" i="10" s="1"/>
  <c r="I97" i="10"/>
  <c r="J97" i="10" s="1"/>
  <c r="I98" i="10"/>
  <c r="J98" i="10" s="1"/>
  <c r="I99" i="10"/>
  <c r="J99" i="10" s="1"/>
  <c r="I100" i="10"/>
  <c r="J100" i="10" s="1"/>
  <c r="I101" i="10"/>
  <c r="J101" i="10" s="1"/>
  <c r="I102" i="10"/>
  <c r="J102" i="10" s="1"/>
  <c r="I103" i="10"/>
  <c r="J103" i="10" s="1"/>
  <c r="I104" i="10"/>
  <c r="J104" i="10" s="1"/>
  <c r="I105" i="10"/>
  <c r="J105" i="10" s="1"/>
  <c r="I106" i="10"/>
  <c r="J106" i="10" s="1"/>
  <c r="I107" i="10"/>
  <c r="J107" i="10" s="1"/>
  <c r="I108" i="10"/>
  <c r="J108" i="10" s="1"/>
  <c r="I109" i="10"/>
  <c r="J109" i="10" s="1"/>
  <c r="I110" i="10"/>
  <c r="J110" i="10" s="1"/>
  <c r="I111" i="10"/>
  <c r="J111" i="10" s="1"/>
  <c r="I112" i="10"/>
  <c r="J112" i="10" s="1"/>
  <c r="I113" i="10"/>
  <c r="J113" i="10" s="1"/>
  <c r="I114" i="10"/>
  <c r="J114" i="10" s="1"/>
  <c r="I115" i="10"/>
  <c r="J115" i="10" s="1"/>
  <c r="I116" i="10"/>
  <c r="J116" i="10" s="1"/>
  <c r="I117" i="10"/>
  <c r="J117" i="10" s="1"/>
  <c r="I118" i="10"/>
  <c r="J118" i="10" s="1"/>
  <c r="I119" i="10"/>
  <c r="J119" i="10" s="1"/>
  <c r="I120" i="10"/>
  <c r="J120" i="10" s="1"/>
  <c r="I121" i="10"/>
  <c r="J121" i="10" s="1"/>
  <c r="I122" i="10"/>
  <c r="J122" i="10" s="1"/>
  <c r="I123" i="10"/>
  <c r="J123" i="10" s="1"/>
  <c r="I124" i="10"/>
  <c r="J124" i="10" s="1"/>
  <c r="I125" i="10"/>
  <c r="J125" i="10" s="1"/>
  <c r="I126" i="10"/>
  <c r="J126" i="10" s="1"/>
  <c r="I127" i="10"/>
  <c r="J127" i="10" s="1"/>
  <c r="I128" i="10"/>
  <c r="J128" i="10" s="1"/>
  <c r="I129" i="10"/>
  <c r="J129" i="10" s="1"/>
  <c r="I130" i="10"/>
  <c r="J130" i="10" s="1"/>
  <c r="I131" i="10"/>
  <c r="J131" i="10" s="1"/>
  <c r="I132" i="10"/>
  <c r="J132" i="10" s="1"/>
  <c r="I133" i="10"/>
  <c r="J133" i="10" s="1"/>
  <c r="I134" i="10"/>
  <c r="J134" i="10" s="1"/>
  <c r="I135" i="10"/>
  <c r="J135" i="10" s="1"/>
  <c r="I136" i="10"/>
  <c r="J136" i="10" s="1"/>
  <c r="I137" i="10"/>
  <c r="J137" i="10" s="1"/>
  <c r="I138" i="10"/>
  <c r="J138" i="10" s="1"/>
  <c r="I139" i="10"/>
  <c r="J139" i="10" s="1"/>
  <c r="I140" i="10"/>
  <c r="J140" i="10" s="1"/>
  <c r="I141" i="10"/>
  <c r="J141" i="10" s="1"/>
  <c r="I142" i="10"/>
  <c r="J142" i="10" s="1"/>
  <c r="I143" i="10"/>
  <c r="J143" i="10" s="1"/>
  <c r="I144" i="10"/>
  <c r="J144" i="10" s="1"/>
  <c r="I145" i="10"/>
  <c r="J145" i="10" s="1"/>
  <c r="I146" i="10"/>
  <c r="J146" i="10" s="1"/>
  <c r="I147" i="10"/>
  <c r="J147" i="10" s="1"/>
  <c r="I148" i="10"/>
  <c r="J148" i="10" s="1"/>
  <c r="I149" i="10"/>
  <c r="J149" i="10" s="1"/>
  <c r="I150" i="10"/>
  <c r="J150" i="10" s="1"/>
  <c r="I151" i="10"/>
  <c r="J151" i="10" s="1"/>
  <c r="I152" i="10"/>
  <c r="J152" i="10" s="1"/>
  <c r="I153" i="10"/>
  <c r="J153" i="10" s="1"/>
  <c r="I154" i="10"/>
  <c r="J154" i="10" s="1"/>
  <c r="I155" i="10"/>
  <c r="J155" i="10" s="1"/>
  <c r="I156" i="10"/>
  <c r="J156" i="10" s="1"/>
  <c r="I157" i="10"/>
  <c r="J157" i="10" s="1"/>
  <c r="I158" i="10"/>
  <c r="J158" i="10" s="1"/>
  <c r="I159" i="10"/>
  <c r="J159" i="10" s="1"/>
  <c r="I160" i="10"/>
  <c r="J160" i="10" s="1"/>
  <c r="I161" i="10"/>
  <c r="J161" i="10" s="1"/>
  <c r="I162" i="10"/>
  <c r="J162" i="10" s="1"/>
  <c r="I163" i="10"/>
  <c r="J163" i="10" s="1"/>
  <c r="I164" i="10"/>
  <c r="J164" i="10" s="1"/>
  <c r="I165" i="10"/>
  <c r="J165" i="10" s="1"/>
  <c r="I166" i="10"/>
  <c r="J166" i="10" s="1"/>
  <c r="I167" i="10"/>
  <c r="J167" i="10" s="1"/>
  <c r="I168" i="10"/>
  <c r="J168" i="10" s="1"/>
  <c r="I169" i="10"/>
  <c r="J169" i="10" s="1"/>
  <c r="I170" i="10"/>
  <c r="J170" i="10" s="1"/>
  <c r="I171" i="10"/>
  <c r="J171" i="10" s="1"/>
  <c r="I172" i="10"/>
  <c r="J172" i="10" s="1"/>
  <c r="I173" i="10"/>
  <c r="J173" i="10" s="1"/>
  <c r="I174" i="10"/>
  <c r="J174" i="10" s="1"/>
  <c r="I175" i="10"/>
  <c r="J175" i="10" s="1"/>
  <c r="I176" i="10"/>
  <c r="J176" i="10" s="1"/>
  <c r="I177" i="10"/>
  <c r="J177" i="10" s="1"/>
  <c r="I178" i="10"/>
  <c r="J178" i="10" s="1"/>
  <c r="I179" i="10"/>
  <c r="J179" i="10" s="1"/>
  <c r="I180" i="10"/>
  <c r="J180" i="10" s="1"/>
  <c r="I181" i="10"/>
  <c r="J181" i="10" s="1"/>
  <c r="I182" i="10"/>
  <c r="J182" i="10" s="1"/>
  <c r="I183" i="10"/>
  <c r="J183" i="10" s="1"/>
  <c r="I184" i="10"/>
  <c r="J184" i="10" s="1"/>
  <c r="I185" i="10"/>
  <c r="J185" i="10" s="1"/>
  <c r="I186" i="10"/>
  <c r="J186" i="10" s="1"/>
  <c r="I187" i="10"/>
  <c r="J187" i="10" s="1"/>
  <c r="I188" i="10"/>
  <c r="J188" i="10" s="1"/>
  <c r="I189" i="10"/>
  <c r="J189" i="10" s="1"/>
  <c r="I190" i="10"/>
  <c r="J190" i="10" s="1"/>
  <c r="I191" i="10"/>
  <c r="J191" i="10" s="1"/>
  <c r="I192" i="10"/>
  <c r="J192" i="10" s="1"/>
  <c r="I193" i="10"/>
  <c r="J193" i="10" s="1"/>
  <c r="I194" i="10"/>
  <c r="J194" i="10" s="1"/>
  <c r="I195" i="10"/>
  <c r="J195" i="10" s="1"/>
  <c r="I196" i="10"/>
  <c r="J196" i="10" s="1"/>
  <c r="I197" i="10"/>
  <c r="J197" i="10" s="1"/>
  <c r="I198" i="10"/>
  <c r="J198" i="10" s="1"/>
  <c r="I199" i="10"/>
  <c r="J199" i="10" s="1"/>
  <c r="I200" i="10"/>
  <c r="J200" i="10" s="1"/>
  <c r="I201" i="10"/>
  <c r="J201" i="10" s="1"/>
  <c r="I202" i="10"/>
  <c r="J202" i="10" s="1"/>
  <c r="I203" i="10"/>
  <c r="J203" i="10" s="1"/>
  <c r="I204" i="10"/>
  <c r="J204" i="10" s="1"/>
  <c r="I205" i="10"/>
  <c r="J205" i="10" s="1"/>
  <c r="I206" i="10"/>
  <c r="J206" i="10" s="1"/>
  <c r="I207" i="10"/>
  <c r="J207" i="10" s="1"/>
  <c r="I208" i="10"/>
  <c r="J208" i="10" s="1"/>
  <c r="I209" i="10"/>
  <c r="J209" i="10" s="1"/>
  <c r="I210" i="10"/>
  <c r="J210" i="10" s="1"/>
  <c r="I211" i="10"/>
  <c r="J211" i="10" s="1"/>
  <c r="I212" i="10"/>
  <c r="J212" i="10" s="1"/>
  <c r="I213" i="10"/>
  <c r="J213" i="10" s="1"/>
  <c r="I214" i="10"/>
  <c r="J214" i="10" s="1"/>
  <c r="I215" i="10"/>
  <c r="J215" i="10" s="1"/>
  <c r="I216" i="10"/>
  <c r="J216" i="10" s="1"/>
  <c r="I217" i="10"/>
  <c r="J217" i="10" s="1"/>
  <c r="I218" i="10"/>
  <c r="J218" i="10" s="1"/>
  <c r="I219" i="10"/>
  <c r="J219" i="10" s="1"/>
  <c r="I220" i="10"/>
  <c r="J220" i="10" s="1"/>
  <c r="I221" i="10"/>
  <c r="J221" i="10" s="1"/>
  <c r="I222" i="10"/>
  <c r="J222" i="10" s="1"/>
  <c r="I223" i="10"/>
  <c r="J223" i="10" s="1"/>
  <c r="I224" i="10"/>
  <c r="J224" i="10" s="1"/>
  <c r="I225" i="10"/>
  <c r="J225" i="10" s="1"/>
  <c r="I226" i="10"/>
  <c r="J226" i="10" s="1"/>
  <c r="I227" i="10"/>
  <c r="J227" i="10" s="1"/>
  <c r="I228" i="10"/>
  <c r="J228" i="10" s="1"/>
  <c r="I229" i="10"/>
  <c r="J229" i="10" s="1"/>
  <c r="I230" i="10"/>
  <c r="J230" i="10" s="1"/>
  <c r="I231" i="10"/>
  <c r="J231" i="10" s="1"/>
  <c r="I232" i="10"/>
  <c r="J232" i="10" s="1"/>
  <c r="I233" i="10"/>
  <c r="J233" i="10" s="1"/>
  <c r="I234" i="10"/>
  <c r="J234" i="10" s="1"/>
  <c r="I235" i="10"/>
  <c r="J235" i="10" s="1"/>
  <c r="I236" i="10"/>
  <c r="J236" i="10" s="1"/>
  <c r="I237" i="10"/>
  <c r="J237" i="10" s="1"/>
  <c r="I238" i="10"/>
  <c r="J238" i="10" s="1"/>
  <c r="I239" i="10"/>
  <c r="J239" i="10" s="1"/>
  <c r="I240" i="10"/>
  <c r="J240" i="10" s="1"/>
  <c r="I241" i="10"/>
  <c r="J241" i="10" s="1"/>
  <c r="I242" i="10"/>
  <c r="J242" i="10" s="1"/>
  <c r="I243" i="10"/>
  <c r="J243" i="10" s="1"/>
  <c r="I244" i="10"/>
  <c r="J244" i="10" s="1"/>
  <c r="I245" i="10"/>
  <c r="J245" i="10" s="1"/>
  <c r="I246" i="10"/>
  <c r="J246" i="10" s="1"/>
  <c r="I247" i="10"/>
  <c r="J247" i="10" s="1"/>
  <c r="I248" i="10"/>
  <c r="J248" i="10" s="1"/>
  <c r="I249" i="10"/>
  <c r="J249" i="10" s="1"/>
  <c r="I250" i="10"/>
  <c r="J250" i="10" s="1"/>
  <c r="I251" i="10"/>
  <c r="J251" i="10" s="1"/>
  <c r="I252" i="10"/>
  <c r="J252" i="10" s="1"/>
  <c r="I253" i="10"/>
  <c r="J253" i="10" s="1"/>
  <c r="I254" i="10"/>
  <c r="J254" i="10" s="1"/>
  <c r="I255" i="10"/>
  <c r="J255" i="10" s="1"/>
  <c r="I256" i="10"/>
  <c r="J256" i="10" s="1"/>
  <c r="I257" i="10"/>
  <c r="J257" i="10" s="1"/>
  <c r="I258" i="10"/>
  <c r="J258" i="10" s="1"/>
  <c r="I259" i="10"/>
  <c r="J259" i="10" s="1"/>
  <c r="I260" i="10"/>
  <c r="J260" i="10" s="1"/>
  <c r="I261" i="10"/>
  <c r="J261" i="10" s="1"/>
  <c r="I262" i="10"/>
  <c r="J262" i="10" s="1"/>
  <c r="I263" i="10"/>
  <c r="J263" i="10" s="1"/>
  <c r="I264" i="10"/>
  <c r="J264" i="10" s="1"/>
  <c r="I265" i="10"/>
  <c r="J265" i="10" s="1"/>
  <c r="I266" i="10"/>
  <c r="J266" i="10" s="1"/>
  <c r="I267" i="10"/>
  <c r="J267" i="10" s="1"/>
  <c r="I268" i="10"/>
  <c r="J268" i="10" s="1"/>
  <c r="I269" i="10"/>
  <c r="J269" i="10" s="1"/>
  <c r="I270" i="10"/>
  <c r="J270" i="10" s="1"/>
  <c r="I271" i="10"/>
  <c r="J271" i="10" s="1"/>
  <c r="I272" i="10"/>
  <c r="J272" i="10" s="1"/>
  <c r="I273" i="10"/>
  <c r="J273" i="10" s="1"/>
  <c r="I274" i="10"/>
  <c r="J274" i="10" s="1"/>
  <c r="I275" i="10"/>
  <c r="J275" i="10" s="1"/>
  <c r="I276" i="10"/>
  <c r="J276" i="10" s="1"/>
  <c r="I277" i="10"/>
  <c r="J277" i="10" s="1"/>
  <c r="I278" i="10"/>
  <c r="J278" i="10" s="1"/>
  <c r="I279" i="10"/>
  <c r="J279" i="10" s="1"/>
  <c r="I280" i="10"/>
  <c r="J280" i="10" s="1"/>
  <c r="I281" i="10"/>
  <c r="J281" i="10" s="1"/>
  <c r="I282" i="10"/>
  <c r="J282" i="10" s="1"/>
  <c r="I283" i="10"/>
  <c r="J283" i="10" s="1"/>
  <c r="I284" i="10"/>
  <c r="J284" i="10" s="1"/>
  <c r="I285" i="10"/>
  <c r="J285" i="10" s="1"/>
  <c r="I286" i="10"/>
  <c r="J286" i="10" s="1"/>
  <c r="I287" i="10"/>
  <c r="J287" i="10" s="1"/>
  <c r="I288" i="10"/>
  <c r="J288" i="10" s="1"/>
  <c r="I289" i="10"/>
  <c r="J289" i="10" s="1"/>
  <c r="I290" i="10"/>
  <c r="J290" i="10" s="1"/>
  <c r="I291" i="10"/>
  <c r="J291" i="10" s="1"/>
  <c r="I292" i="10"/>
  <c r="J292" i="10" s="1"/>
  <c r="I293" i="10"/>
  <c r="J293" i="10" s="1"/>
  <c r="I294" i="10"/>
  <c r="J294" i="10" s="1"/>
  <c r="I295" i="10"/>
  <c r="J295" i="10" s="1"/>
  <c r="I296" i="10"/>
  <c r="J296" i="10" s="1"/>
  <c r="I297" i="10"/>
  <c r="J297" i="10" s="1"/>
  <c r="I298" i="10"/>
  <c r="J298" i="10" s="1"/>
  <c r="I299" i="10"/>
  <c r="J299" i="10" s="1"/>
  <c r="I300" i="10"/>
  <c r="J300" i="10" s="1"/>
  <c r="I301" i="10"/>
  <c r="J301" i="10" s="1"/>
  <c r="I302" i="10"/>
  <c r="J302" i="10" s="1"/>
  <c r="I303" i="10"/>
  <c r="J303" i="10" s="1"/>
  <c r="I304" i="10"/>
  <c r="J304" i="10" s="1"/>
  <c r="I305" i="10"/>
  <c r="J305" i="10" s="1"/>
  <c r="I306" i="10"/>
  <c r="J306" i="10" s="1"/>
  <c r="I307" i="10"/>
  <c r="J307" i="10" s="1"/>
  <c r="I308" i="10"/>
  <c r="J308" i="10" s="1"/>
  <c r="I309" i="10"/>
  <c r="J309" i="10" s="1"/>
  <c r="I310" i="10"/>
  <c r="J310" i="10" s="1"/>
  <c r="I311" i="10"/>
  <c r="J311" i="10" s="1"/>
  <c r="I312" i="10"/>
  <c r="J312" i="10" s="1"/>
  <c r="I313" i="10"/>
  <c r="J313" i="10" s="1"/>
  <c r="I314" i="10"/>
  <c r="J314" i="10" s="1"/>
  <c r="I315" i="10"/>
  <c r="J315" i="10" s="1"/>
  <c r="I316" i="10"/>
  <c r="J316" i="10" s="1"/>
  <c r="I317" i="10"/>
  <c r="J317" i="10" s="1"/>
  <c r="I318" i="10"/>
  <c r="J318" i="10" s="1"/>
  <c r="I319" i="10"/>
  <c r="J319" i="10" s="1"/>
  <c r="I320" i="10"/>
  <c r="J320" i="10" s="1"/>
  <c r="I321" i="10"/>
  <c r="J321" i="10" s="1"/>
  <c r="I322" i="10"/>
  <c r="J322" i="10" s="1"/>
  <c r="I323" i="10"/>
  <c r="J323" i="10" s="1"/>
  <c r="I324" i="10"/>
  <c r="J324" i="10" s="1"/>
  <c r="I325" i="10"/>
  <c r="J325" i="10" s="1"/>
  <c r="I326" i="10"/>
  <c r="J326" i="10" s="1"/>
  <c r="I327" i="10"/>
  <c r="J327" i="10" s="1"/>
  <c r="I328" i="10"/>
  <c r="J328" i="10" s="1"/>
  <c r="I329" i="10"/>
  <c r="J329" i="10" s="1"/>
  <c r="I330" i="10"/>
  <c r="J330" i="10" s="1"/>
  <c r="I331" i="10"/>
  <c r="J331" i="10" s="1"/>
  <c r="I332" i="10"/>
  <c r="J332" i="10" s="1"/>
  <c r="I333" i="10"/>
  <c r="J333" i="10" s="1"/>
  <c r="I334" i="10"/>
  <c r="J334" i="10" s="1"/>
  <c r="I335" i="10"/>
  <c r="J335" i="10" s="1"/>
  <c r="I336" i="10"/>
  <c r="J336" i="10" s="1"/>
  <c r="I337" i="10"/>
  <c r="J337" i="10" s="1"/>
  <c r="I338" i="10"/>
  <c r="J338" i="10" s="1"/>
  <c r="I339" i="10"/>
  <c r="J339" i="10" s="1"/>
  <c r="I340" i="10"/>
  <c r="J340" i="10" s="1"/>
  <c r="I341" i="10"/>
  <c r="J341" i="10" s="1"/>
  <c r="I342" i="10"/>
  <c r="J342" i="10" s="1"/>
  <c r="I343" i="10"/>
  <c r="J343" i="10" s="1"/>
  <c r="I344" i="10"/>
  <c r="J344" i="10" s="1"/>
  <c r="I345" i="10"/>
  <c r="J345" i="10" s="1"/>
  <c r="I346" i="10"/>
  <c r="J346" i="10" s="1"/>
  <c r="I347" i="10"/>
  <c r="J347" i="10" s="1"/>
  <c r="I348" i="10"/>
  <c r="J348" i="10" s="1"/>
  <c r="I349" i="10"/>
  <c r="J349" i="10" s="1"/>
  <c r="I350" i="10"/>
  <c r="J350" i="10" s="1"/>
  <c r="I351" i="10"/>
  <c r="J351" i="10" s="1"/>
  <c r="I352" i="10"/>
  <c r="J352" i="10" s="1"/>
  <c r="I353" i="10"/>
  <c r="J353" i="10" s="1"/>
  <c r="I354" i="10"/>
  <c r="J354" i="10" s="1"/>
  <c r="I355" i="10"/>
  <c r="J355" i="10" s="1"/>
  <c r="I356" i="10"/>
  <c r="J356" i="10" s="1"/>
  <c r="I357" i="10"/>
  <c r="J357" i="10" s="1"/>
  <c r="I358" i="10"/>
  <c r="J358" i="10" s="1"/>
  <c r="I359" i="10"/>
  <c r="J359" i="10" s="1"/>
  <c r="I360" i="10"/>
  <c r="J360" i="10" s="1"/>
  <c r="I361" i="10"/>
  <c r="J361" i="10" s="1"/>
  <c r="I362" i="10"/>
  <c r="J362" i="10" s="1"/>
  <c r="I363" i="10"/>
  <c r="J363" i="10" s="1"/>
  <c r="I364" i="10"/>
  <c r="J364" i="10" s="1"/>
  <c r="I365" i="10"/>
  <c r="J365" i="10" s="1"/>
  <c r="I366" i="10"/>
  <c r="J366" i="10" s="1"/>
  <c r="I367" i="10"/>
  <c r="J367" i="10" s="1"/>
  <c r="I368" i="10"/>
  <c r="J368" i="10" s="1"/>
  <c r="I369" i="10"/>
  <c r="J369" i="10" s="1"/>
  <c r="I370" i="10"/>
  <c r="J370" i="10" s="1"/>
  <c r="I371" i="10"/>
  <c r="J371" i="10" s="1"/>
  <c r="I372" i="10"/>
  <c r="J372" i="10" s="1"/>
  <c r="I373" i="10"/>
  <c r="J373" i="10" s="1"/>
  <c r="I374" i="10"/>
  <c r="J374" i="10" s="1"/>
  <c r="I375" i="10"/>
  <c r="J375" i="10" s="1"/>
  <c r="I376" i="10"/>
  <c r="J376" i="10" s="1"/>
  <c r="I377" i="10"/>
  <c r="J377" i="10" s="1"/>
  <c r="I378" i="10"/>
  <c r="J378" i="10" s="1"/>
  <c r="I379" i="10"/>
  <c r="J379" i="10" s="1"/>
  <c r="I380" i="10"/>
  <c r="J380" i="10" s="1"/>
  <c r="I381" i="10"/>
  <c r="J381" i="10" s="1"/>
  <c r="I382" i="10"/>
  <c r="J382" i="10" s="1"/>
  <c r="I383" i="10"/>
  <c r="J383" i="10" s="1"/>
  <c r="I384" i="10"/>
  <c r="J384" i="10" s="1"/>
  <c r="I385" i="10"/>
  <c r="J385" i="10" s="1"/>
  <c r="I386" i="10"/>
  <c r="J386" i="10" s="1"/>
  <c r="I387" i="10"/>
  <c r="J387" i="10" s="1"/>
  <c r="I388" i="10"/>
  <c r="J388" i="10" s="1"/>
  <c r="I389" i="10"/>
  <c r="J389" i="10" s="1"/>
  <c r="I390" i="10"/>
  <c r="J390" i="10" s="1"/>
  <c r="I391" i="10"/>
  <c r="J391" i="10" s="1"/>
  <c r="I392" i="10"/>
  <c r="J392" i="10" s="1"/>
  <c r="I393" i="10"/>
  <c r="J393" i="10" s="1"/>
  <c r="I394" i="10"/>
  <c r="J394" i="10" s="1"/>
  <c r="I395" i="10"/>
  <c r="J395" i="10" s="1"/>
  <c r="I396" i="10"/>
  <c r="J396" i="10" s="1"/>
  <c r="I397" i="10"/>
  <c r="J397" i="10" s="1"/>
  <c r="I398" i="10"/>
  <c r="J398" i="10" s="1"/>
  <c r="I399" i="10"/>
  <c r="J399" i="10" s="1"/>
  <c r="I400" i="10"/>
  <c r="J400" i="10" s="1"/>
  <c r="I401" i="10"/>
  <c r="J401" i="10" s="1"/>
  <c r="I402" i="10"/>
  <c r="J402" i="10" s="1"/>
  <c r="I403" i="10"/>
  <c r="J403" i="10" s="1"/>
  <c r="I404" i="10"/>
  <c r="J404" i="10" s="1"/>
  <c r="I405" i="10"/>
  <c r="J405" i="10" s="1"/>
  <c r="I406" i="10"/>
  <c r="J406" i="10" s="1"/>
  <c r="I407" i="10"/>
  <c r="J407" i="10" s="1"/>
  <c r="I408" i="10"/>
  <c r="J408" i="10" s="1"/>
  <c r="I409" i="10"/>
  <c r="J409" i="10" s="1"/>
  <c r="I410" i="10"/>
  <c r="J410" i="10" s="1"/>
  <c r="I411" i="10"/>
  <c r="J411" i="10" s="1"/>
  <c r="I412" i="10"/>
  <c r="J412" i="10" s="1"/>
  <c r="I413" i="10"/>
  <c r="J413" i="10" s="1"/>
  <c r="I414" i="10"/>
  <c r="J414" i="10" s="1"/>
  <c r="I415" i="10"/>
  <c r="J415" i="10" s="1"/>
  <c r="I416" i="10"/>
  <c r="J416" i="10" s="1"/>
  <c r="I417" i="10"/>
  <c r="J417" i="10" s="1"/>
  <c r="I418" i="10"/>
  <c r="J418" i="10" s="1"/>
  <c r="I419" i="10"/>
  <c r="J419" i="10" s="1"/>
  <c r="I420" i="10"/>
  <c r="J420" i="10" s="1"/>
  <c r="I421" i="10"/>
  <c r="J421" i="10" s="1"/>
  <c r="I422" i="10"/>
  <c r="J422" i="10" s="1"/>
  <c r="I423" i="10"/>
  <c r="J423" i="10" s="1"/>
  <c r="I424" i="10"/>
  <c r="J424" i="10" s="1"/>
  <c r="I425" i="10"/>
  <c r="J425" i="10" s="1"/>
  <c r="I426" i="10"/>
  <c r="J426" i="10" s="1"/>
  <c r="I427" i="10"/>
  <c r="J427" i="10" s="1"/>
  <c r="I428" i="10"/>
  <c r="J428" i="10" s="1"/>
  <c r="I429" i="10"/>
  <c r="J429" i="10" s="1"/>
  <c r="I430" i="10"/>
  <c r="J430" i="10" s="1"/>
  <c r="I431" i="10"/>
  <c r="J431" i="10" s="1"/>
  <c r="I432" i="10"/>
  <c r="J432" i="10" s="1"/>
  <c r="I433" i="10"/>
  <c r="J433" i="10" s="1"/>
  <c r="I434" i="10"/>
  <c r="J434" i="10" s="1"/>
  <c r="I435" i="10"/>
  <c r="J435" i="10" s="1"/>
  <c r="I436" i="10"/>
  <c r="J436" i="10" s="1"/>
  <c r="I437" i="10"/>
  <c r="J437" i="10" s="1"/>
  <c r="I438" i="10"/>
  <c r="J438" i="10" s="1"/>
  <c r="I439" i="10"/>
  <c r="J439" i="10" s="1"/>
  <c r="I440" i="10"/>
  <c r="J440" i="10" s="1"/>
  <c r="I441" i="10"/>
  <c r="J441" i="10" s="1"/>
  <c r="I442" i="10"/>
  <c r="J442" i="10" s="1"/>
  <c r="I443" i="10"/>
  <c r="J443" i="10" s="1"/>
  <c r="I444" i="10"/>
  <c r="J444" i="10" s="1"/>
  <c r="I445" i="10"/>
  <c r="J445" i="10" s="1"/>
  <c r="I446" i="10"/>
  <c r="J446" i="10" s="1"/>
  <c r="I447" i="10"/>
  <c r="J447" i="10" s="1"/>
  <c r="I448" i="10"/>
  <c r="J448" i="10" s="1"/>
  <c r="I449" i="10"/>
  <c r="J449" i="10" s="1"/>
  <c r="I450" i="10"/>
  <c r="J450" i="10" s="1"/>
  <c r="I451" i="10"/>
  <c r="J451" i="10" s="1"/>
  <c r="I452" i="10"/>
  <c r="J452" i="10" s="1"/>
  <c r="I453" i="10"/>
  <c r="J453" i="10" s="1"/>
  <c r="I454" i="10"/>
  <c r="J454" i="10" s="1"/>
  <c r="I455" i="10"/>
  <c r="J455" i="10" s="1"/>
  <c r="I456" i="10"/>
  <c r="J456" i="10" s="1"/>
  <c r="I457" i="10"/>
  <c r="J457" i="10" s="1"/>
  <c r="I458" i="10"/>
  <c r="J458" i="10" s="1"/>
  <c r="I459" i="10"/>
  <c r="J459" i="10" s="1"/>
  <c r="I460" i="10"/>
  <c r="J460" i="10" s="1"/>
  <c r="I461" i="10"/>
  <c r="J461" i="10" s="1"/>
  <c r="I462" i="10"/>
  <c r="J462" i="10" s="1"/>
  <c r="I463" i="10"/>
  <c r="J463" i="10" s="1"/>
  <c r="I464" i="10"/>
  <c r="J464" i="10" s="1"/>
  <c r="I465" i="10"/>
  <c r="J465" i="10" s="1"/>
  <c r="I466" i="10"/>
  <c r="J466" i="10" s="1"/>
  <c r="I467" i="10"/>
  <c r="J467" i="10" s="1"/>
  <c r="I468" i="10"/>
  <c r="J468" i="10" s="1"/>
  <c r="I469" i="10"/>
  <c r="J469" i="10" s="1"/>
  <c r="I470" i="10"/>
  <c r="J470" i="10" s="1"/>
  <c r="I471" i="10"/>
  <c r="J471" i="10" s="1"/>
  <c r="I472" i="10"/>
  <c r="J472" i="10" s="1"/>
  <c r="I473" i="10"/>
  <c r="J473" i="10" s="1"/>
  <c r="I474" i="10"/>
  <c r="J474" i="10" s="1"/>
  <c r="I475" i="10"/>
  <c r="J475" i="10" s="1"/>
  <c r="I476" i="10"/>
  <c r="J476" i="10" s="1"/>
  <c r="I477" i="10"/>
  <c r="J477" i="10" s="1"/>
  <c r="I478" i="10"/>
  <c r="J478" i="10" s="1"/>
  <c r="I479" i="10"/>
  <c r="J479" i="10" s="1"/>
  <c r="I480" i="10"/>
  <c r="J480" i="10" s="1"/>
  <c r="I481" i="10"/>
  <c r="J481" i="10" s="1"/>
  <c r="I482" i="10"/>
  <c r="J482" i="10" s="1"/>
  <c r="I483" i="10"/>
  <c r="J483" i="10" s="1"/>
  <c r="I484" i="10"/>
  <c r="J484" i="10" s="1"/>
  <c r="I485" i="10"/>
  <c r="J485" i="10" s="1"/>
  <c r="I486" i="10"/>
  <c r="J486" i="10" s="1"/>
  <c r="I487" i="10"/>
  <c r="J487" i="10" s="1"/>
  <c r="I488" i="10"/>
  <c r="J488" i="10" s="1"/>
  <c r="I489" i="10"/>
  <c r="J489" i="10" s="1"/>
  <c r="I490" i="10"/>
  <c r="J490" i="10" s="1"/>
  <c r="I491" i="10"/>
  <c r="J491" i="10" s="1"/>
  <c r="I492" i="10"/>
  <c r="J492" i="10" s="1"/>
  <c r="I493" i="10"/>
  <c r="J493" i="10" s="1"/>
  <c r="I494" i="10"/>
  <c r="J494" i="10" s="1"/>
  <c r="I495" i="10"/>
  <c r="J495" i="10" s="1"/>
  <c r="I496" i="10"/>
  <c r="J496" i="10" s="1"/>
  <c r="I497" i="10"/>
  <c r="J497" i="10" s="1"/>
  <c r="I498" i="10"/>
  <c r="J498" i="10" s="1"/>
  <c r="I499" i="10"/>
  <c r="J499" i="10" s="1"/>
  <c r="I500" i="10"/>
  <c r="J500" i="10" s="1"/>
  <c r="I501" i="10"/>
  <c r="J501" i="10" s="1"/>
  <c r="I502" i="10"/>
  <c r="J502" i="10" s="1"/>
  <c r="I503" i="10"/>
  <c r="J503" i="10" s="1"/>
  <c r="I504" i="10"/>
  <c r="J504" i="10" s="1"/>
  <c r="I505" i="10"/>
  <c r="J505" i="10" s="1"/>
  <c r="I506" i="10"/>
  <c r="J506" i="10" s="1"/>
  <c r="I507" i="10"/>
  <c r="J507" i="10" s="1"/>
  <c r="I508" i="10"/>
  <c r="J508" i="10" s="1"/>
  <c r="I509" i="10"/>
  <c r="J509" i="10" s="1"/>
  <c r="I510" i="10"/>
  <c r="J510" i="10" s="1"/>
  <c r="I511" i="10"/>
  <c r="J511" i="10" s="1"/>
  <c r="I512" i="10"/>
  <c r="J512" i="10" s="1"/>
  <c r="I513" i="10"/>
  <c r="J513" i="10" s="1"/>
  <c r="I514" i="10"/>
  <c r="J514" i="10" s="1"/>
  <c r="I515" i="10"/>
  <c r="J515" i="10" s="1"/>
  <c r="I516" i="10"/>
  <c r="J516" i="10" s="1"/>
  <c r="I517" i="10"/>
  <c r="J517" i="10" s="1"/>
  <c r="I518" i="10"/>
  <c r="J518" i="10" s="1"/>
  <c r="I519" i="10"/>
  <c r="J519" i="10" s="1"/>
  <c r="I520" i="10"/>
  <c r="J520" i="10" s="1"/>
  <c r="I521" i="10"/>
  <c r="J521" i="10" s="1"/>
  <c r="I522" i="10"/>
  <c r="J522" i="10" s="1"/>
  <c r="I523" i="10"/>
  <c r="J523" i="10" s="1"/>
  <c r="I524" i="10"/>
  <c r="J524" i="10" s="1"/>
  <c r="I525" i="10"/>
  <c r="J525" i="10" s="1"/>
  <c r="I526" i="10"/>
  <c r="J526" i="10" s="1"/>
  <c r="I527" i="10"/>
  <c r="J527" i="10" s="1"/>
  <c r="I528" i="10"/>
  <c r="J528" i="10" s="1"/>
  <c r="I529" i="10"/>
  <c r="J529" i="10" s="1"/>
  <c r="I530" i="10"/>
  <c r="J530" i="10" s="1"/>
  <c r="I531" i="10"/>
  <c r="J531" i="10" s="1"/>
  <c r="I532" i="10"/>
  <c r="J532" i="10" s="1"/>
  <c r="I533" i="10"/>
  <c r="J533" i="10" s="1"/>
  <c r="I534" i="10"/>
  <c r="J534" i="10" s="1"/>
  <c r="I535" i="10"/>
  <c r="J535" i="10" s="1"/>
  <c r="I536" i="10"/>
  <c r="J536" i="10" s="1"/>
  <c r="I537" i="10"/>
  <c r="J537" i="10" s="1"/>
  <c r="I538" i="10"/>
  <c r="J538" i="10" s="1"/>
  <c r="I539" i="10"/>
  <c r="J539" i="10" s="1"/>
  <c r="I540" i="10"/>
  <c r="J540" i="10" s="1"/>
  <c r="I541" i="10"/>
  <c r="J541" i="10" s="1"/>
  <c r="I542" i="10"/>
  <c r="J542" i="10" s="1"/>
  <c r="I543" i="10"/>
  <c r="J543" i="10" s="1"/>
  <c r="I544" i="10"/>
  <c r="J544" i="10" s="1"/>
  <c r="I545" i="10"/>
  <c r="J545" i="10" s="1"/>
  <c r="I546" i="10"/>
  <c r="J546" i="10" s="1"/>
  <c r="I547" i="10"/>
  <c r="J547" i="10" s="1"/>
  <c r="I548" i="10"/>
  <c r="J548" i="10" s="1"/>
  <c r="I549" i="10"/>
  <c r="J549" i="10" s="1"/>
  <c r="I550" i="10"/>
  <c r="J550" i="10" s="1"/>
  <c r="I551" i="10"/>
  <c r="J551" i="10" s="1"/>
  <c r="I552" i="10"/>
  <c r="J552" i="10" s="1"/>
  <c r="I553" i="10"/>
  <c r="J553" i="10" s="1"/>
  <c r="I554" i="10"/>
  <c r="J554" i="10" s="1"/>
  <c r="I555" i="10"/>
  <c r="J555" i="10" s="1"/>
  <c r="I556" i="10"/>
  <c r="J556" i="10" s="1"/>
  <c r="I557" i="10"/>
  <c r="J557" i="10" s="1"/>
  <c r="I558" i="10"/>
  <c r="J558" i="10" s="1"/>
  <c r="I559" i="10"/>
  <c r="J559" i="10" s="1"/>
  <c r="I560" i="10"/>
  <c r="J560" i="10" s="1"/>
  <c r="I561" i="10"/>
  <c r="J561" i="10" s="1"/>
  <c r="I562" i="10"/>
  <c r="J562" i="10" s="1"/>
  <c r="I563" i="10"/>
  <c r="J563" i="10" s="1"/>
  <c r="I564" i="10"/>
  <c r="J564" i="10" s="1"/>
  <c r="I565" i="10"/>
  <c r="J565" i="10" s="1"/>
  <c r="I566" i="10"/>
  <c r="J566" i="10" s="1"/>
  <c r="I567" i="10"/>
  <c r="J567" i="10" s="1"/>
  <c r="I568" i="10"/>
  <c r="J568" i="10" s="1"/>
  <c r="I569" i="10"/>
  <c r="J569" i="10" s="1"/>
  <c r="I570" i="10"/>
  <c r="J570" i="10" s="1"/>
  <c r="I571" i="10"/>
  <c r="J571" i="10" s="1"/>
  <c r="I572" i="10"/>
  <c r="J572" i="10" s="1"/>
  <c r="I573" i="10"/>
  <c r="J573" i="10" s="1"/>
  <c r="I574" i="10"/>
  <c r="J574" i="10" s="1"/>
  <c r="I575" i="10"/>
  <c r="J575" i="10" s="1"/>
  <c r="I576" i="10"/>
  <c r="J576" i="10" s="1"/>
  <c r="I577" i="10"/>
  <c r="J577" i="10" s="1"/>
  <c r="I578" i="10"/>
  <c r="J578" i="10" s="1"/>
  <c r="I579" i="10"/>
  <c r="J579" i="10" s="1"/>
  <c r="I580" i="10"/>
  <c r="J580" i="10" s="1"/>
  <c r="I581" i="10"/>
  <c r="J581" i="10" s="1"/>
  <c r="I582" i="10"/>
  <c r="J582" i="10" s="1"/>
  <c r="I583" i="10"/>
  <c r="J583" i="10" s="1"/>
  <c r="I584" i="10"/>
  <c r="J584" i="10" s="1"/>
  <c r="I585" i="10"/>
  <c r="J585" i="10" s="1"/>
  <c r="I586" i="10"/>
  <c r="J586" i="10" s="1"/>
  <c r="I587" i="10"/>
  <c r="J587" i="10" s="1"/>
  <c r="I588" i="10"/>
  <c r="J588" i="10" s="1"/>
  <c r="I589" i="10"/>
  <c r="J589" i="10" s="1"/>
  <c r="I590" i="10"/>
  <c r="J590" i="10" s="1"/>
  <c r="I591" i="10"/>
  <c r="J591" i="10" s="1"/>
  <c r="I592" i="10"/>
  <c r="J592" i="10" s="1"/>
  <c r="I593" i="10"/>
  <c r="J593" i="10" s="1"/>
  <c r="I594" i="10"/>
  <c r="J594" i="10" s="1"/>
  <c r="I595" i="10"/>
  <c r="J595" i="10" s="1"/>
  <c r="I596" i="10"/>
  <c r="J596" i="10" s="1"/>
  <c r="I597" i="10"/>
  <c r="J597" i="10" s="1"/>
  <c r="I598" i="10"/>
  <c r="J598" i="10" s="1"/>
  <c r="I599" i="10"/>
  <c r="J599" i="10" s="1"/>
  <c r="I600" i="10"/>
  <c r="J600" i="10" s="1"/>
  <c r="I601" i="10"/>
  <c r="J601" i="10" s="1"/>
  <c r="I602" i="10"/>
  <c r="J602" i="10" s="1"/>
  <c r="I603" i="10"/>
  <c r="J603" i="10" s="1"/>
  <c r="I604" i="10"/>
  <c r="J604" i="10" s="1"/>
  <c r="I605" i="10"/>
  <c r="J605" i="10" s="1"/>
  <c r="I606" i="10"/>
  <c r="J606" i="10" s="1"/>
  <c r="I607" i="10"/>
  <c r="J607" i="10" s="1"/>
  <c r="I608" i="10"/>
  <c r="J608" i="10" s="1"/>
  <c r="I609" i="10"/>
  <c r="J609" i="10" s="1"/>
  <c r="I610" i="10"/>
  <c r="J610" i="10" s="1"/>
  <c r="I611" i="10"/>
  <c r="J611" i="10" s="1"/>
  <c r="I612" i="10"/>
  <c r="J612" i="10" s="1"/>
  <c r="I613" i="10"/>
  <c r="J613" i="10" s="1"/>
  <c r="I614" i="10"/>
  <c r="J614" i="10" s="1"/>
  <c r="I615" i="10"/>
  <c r="J615" i="10" s="1"/>
  <c r="I616" i="10"/>
  <c r="J616" i="10" s="1"/>
  <c r="I617" i="10"/>
  <c r="J617" i="10" s="1"/>
  <c r="I618" i="10"/>
  <c r="J618" i="10" s="1"/>
  <c r="I619" i="10"/>
  <c r="J619" i="10" s="1"/>
  <c r="I620" i="10"/>
  <c r="J620" i="10" s="1"/>
  <c r="I621" i="10"/>
  <c r="J621" i="10" s="1"/>
  <c r="I622" i="10"/>
  <c r="J622" i="10" s="1"/>
  <c r="I623" i="10"/>
  <c r="J623" i="10" s="1"/>
  <c r="I624" i="10"/>
  <c r="J624" i="10" s="1"/>
  <c r="I625" i="10"/>
  <c r="J625" i="10" s="1"/>
  <c r="I626" i="10"/>
  <c r="J626" i="10" s="1"/>
  <c r="I627" i="10"/>
  <c r="J627" i="10" s="1"/>
  <c r="I628" i="10"/>
  <c r="J628" i="10" s="1"/>
  <c r="I629" i="10"/>
  <c r="J629" i="10" s="1"/>
  <c r="I630" i="10"/>
  <c r="J630" i="10" s="1"/>
  <c r="I631" i="10"/>
  <c r="J631" i="10" s="1"/>
  <c r="I632" i="10"/>
  <c r="J632" i="10" s="1"/>
  <c r="I633" i="10"/>
  <c r="J633" i="10" s="1"/>
  <c r="I634" i="10"/>
  <c r="J634" i="10" s="1"/>
  <c r="I635" i="10"/>
  <c r="J635" i="10" s="1"/>
  <c r="I636" i="10"/>
  <c r="J636" i="10" s="1"/>
  <c r="I637" i="10"/>
  <c r="J637" i="10" s="1"/>
  <c r="I638" i="10"/>
  <c r="J638" i="10" s="1"/>
  <c r="I639" i="10"/>
  <c r="J639" i="10" s="1"/>
  <c r="I640" i="10"/>
  <c r="J640" i="10" s="1"/>
  <c r="I641" i="10"/>
  <c r="J641" i="10" s="1"/>
  <c r="I642" i="10"/>
  <c r="J642" i="10" s="1"/>
  <c r="I643" i="10"/>
  <c r="J643" i="10" s="1"/>
  <c r="I644" i="10"/>
  <c r="J644" i="10" s="1"/>
  <c r="I645" i="10"/>
  <c r="J645" i="10" s="1"/>
  <c r="I646" i="10"/>
  <c r="J646" i="10" s="1"/>
  <c r="I647" i="10"/>
  <c r="J647" i="10" s="1"/>
  <c r="I648" i="10"/>
  <c r="J648" i="10" s="1"/>
  <c r="I649" i="10"/>
  <c r="J649" i="10" s="1"/>
  <c r="I650" i="10"/>
  <c r="J650" i="10" s="1"/>
  <c r="I651" i="10"/>
  <c r="J651" i="10" s="1"/>
  <c r="I652" i="10"/>
  <c r="J652" i="10" s="1"/>
  <c r="I653" i="10"/>
  <c r="J653" i="10" s="1"/>
  <c r="I654" i="10"/>
  <c r="J654" i="10" s="1"/>
  <c r="I655" i="10"/>
  <c r="J655" i="10" s="1"/>
  <c r="I656" i="10"/>
  <c r="J656" i="10" s="1"/>
  <c r="I657" i="10"/>
  <c r="J657" i="10" s="1"/>
  <c r="I658" i="10"/>
  <c r="J658" i="10" s="1"/>
  <c r="I659" i="10"/>
  <c r="J659" i="10" s="1"/>
  <c r="I660" i="10"/>
  <c r="J660" i="10" s="1"/>
  <c r="I661" i="10"/>
  <c r="J661" i="10" s="1"/>
  <c r="I662" i="10"/>
  <c r="J662" i="10" s="1"/>
  <c r="I663" i="10"/>
  <c r="J663" i="10" s="1"/>
  <c r="I664" i="10"/>
  <c r="J664" i="10" s="1"/>
  <c r="I665" i="10"/>
  <c r="J665" i="10" s="1"/>
  <c r="I666" i="10"/>
  <c r="J666" i="10" s="1"/>
  <c r="I667" i="10"/>
  <c r="J667" i="10" s="1"/>
  <c r="I668" i="10"/>
  <c r="J668" i="10" s="1"/>
  <c r="I669" i="10"/>
  <c r="J669" i="10" s="1"/>
  <c r="I670" i="10"/>
  <c r="J670" i="10" s="1"/>
  <c r="I671" i="10"/>
  <c r="J671" i="10" s="1"/>
  <c r="I672" i="10"/>
  <c r="J672" i="10" s="1"/>
  <c r="I673" i="10"/>
  <c r="J673" i="10" s="1"/>
  <c r="I674" i="10"/>
  <c r="J674" i="10" s="1"/>
  <c r="I675" i="10"/>
  <c r="J675" i="10" s="1"/>
  <c r="I676" i="10"/>
  <c r="J676" i="10" s="1"/>
  <c r="I677" i="10"/>
  <c r="J677" i="10" s="1"/>
  <c r="I678" i="10"/>
  <c r="J678" i="10" s="1"/>
  <c r="I679" i="10"/>
  <c r="J679" i="10" s="1"/>
  <c r="I680" i="10"/>
  <c r="J680" i="10" s="1"/>
  <c r="I681" i="10"/>
  <c r="J681" i="10" s="1"/>
  <c r="I682" i="10"/>
  <c r="J682" i="10" s="1"/>
  <c r="I683" i="10"/>
  <c r="J683" i="10" s="1"/>
  <c r="I684" i="10"/>
  <c r="J684" i="10" s="1"/>
  <c r="I685" i="10"/>
  <c r="J685" i="10" s="1"/>
  <c r="I686" i="10"/>
  <c r="J686" i="10" s="1"/>
  <c r="I687" i="10"/>
  <c r="J687" i="10" s="1"/>
  <c r="I688" i="10"/>
  <c r="J688" i="10" s="1"/>
  <c r="I689" i="10"/>
  <c r="J689" i="10" s="1"/>
  <c r="I690" i="10"/>
  <c r="J690" i="10" s="1"/>
  <c r="I691" i="10"/>
  <c r="J691" i="10" s="1"/>
  <c r="I692" i="10"/>
  <c r="J692" i="10" s="1"/>
  <c r="I693" i="10"/>
  <c r="J693" i="10" s="1"/>
  <c r="I694" i="10"/>
  <c r="J694" i="10" s="1"/>
  <c r="I695" i="10"/>
  <c r="J695" i="10" s="1"/>
  <c r="I696" i="10"/>
  <c r="J696" i="10" s="1"/>
  <c r="I697" i="10"/>
  <c r="J697" i="10" s="1"/>
  <c r="I698" i="10"/>
  <c r="J698" i="10" s="1"/>
  <c r="I699" i="10"/>
  <c r="J699" i="10" s="1"/>
  <c r="I700" i="10"/>
  <c r="J700" i="10" s="1"/>
  <c r="I701" i="10"/>
  <c r="J701" i="10" s="1"/>
  <c r="I702" i="10"/>
  <c r="J702" i="10" s="1"/>
  <c r="I703" i="10"/>
  <c r="J703" i="10" s="1"/>
  <c r="I704" i="10"/>
  <c r="J704" i="10" s="1"/>
  <c r="I705" i="10"/>
  <c r="J705" i="10" s="1"/>
  <c r="I706" i="10"/>
  <c r="J706" i="10" s="1"/>
  <c r="I707" i="10"/>
  <c r="J707" i="10" s="1"/>
  <c r="I708" i="10"/>
  <c r="J708" i="10" s="1"/>
  <c r="I709" i="10"/>
  <c r="J709" i="10" s="1"/>
  <c r="I710" i="10"/>
  <c r="J710" i="10" s="1"/>
  <c r="I711" i="10"/>
  <c r="J711" i="10" s="1"/>
  <c r="I712" i="10"/>
  <c r="J712" i="10" s="1"/>
  <c r="I713" i="10"/>
  <c r="J713" i="10" s="1"/>
  <c r="I714" i="10"/>
  <c r="J714" i="10" s="1"/>
  <c r="I715" i="10"/>
  <c r="J715" i="10" s="1"/>
  <c r="I716" i="10"/>
  <c r="J716" i="10" s="1"/>
  <c r="I717" i="10"/>
  <c r="J717" i="10" s="1"/>
  <c r="I718" i="10"/>
  <c r="J718" i="10" s="1"/>
  <c r="I719" i="10"/>
  <c r="J719" i="10" s="1"/>
  <c r="I720" i="10"/>
  <c r="J720" i="10" s="1"/>
  <c r="I721" i="10"/>
  <c r="J721" i="10" s="1"/>
  <c r="I722" i="10"/>
  <c r="J722" i="10" s="1"/>
  <c r="I723" i="10"/>
  <c r="J723" i="10" s="1"/>
  <c r="I724" i="10"/>
  <c r="J724" i="10" s="1"/>
  <c r="I725" i="10"/>
  <c r="J725" i="10" s="1"/>
  <c r="I726" i="10"/>
  <c r="J726" i="10" s="1"/>
  <c r="I727" i="10"/>
  <c r="J727" i="10" s="1"/>
  <c r="I728" i="10"/>
  <c r="J728" i="10" s="1"/>
  <c r="I729" i="10"/>
  <c r="J729" i="10" s="1"/>
  <c r="I730" i="10"/>
  <c r="J730" i="10" s="1"/>
  <c r="I731" i="10"/>
  <c r="J731" i="10" s="1"/>
  <c r="I732" i="10"/>
  <c r="J732" i="10" s="1"/>
  <c r="I733" i="10"/>
  <c r="J733" i="10" s="1"/>
  <c r="I734" i="10"/>
  <c r="J734" i="10" s="1"/>
  <c r="I735" i="10"/>
  <c r="J735" i="10" s="1"/>
  <c r="I736" i="10"/>
  <c r="J736" i="10" s="1"/>
  <c r="I737" i="10"/>
  <c r="J737" i="10" s="1"/>
  <c r="I738" i="10"/>
  <c r="J738" i="10" s="1"/>
  <c r="I739" i="10"/>
  <c r="J739" i="10" s="1"/>
  <c r="I740" i="10"/>
  <c r="J740" i="10" s="1"/>
  <c r="I741" i="10"/>
  <c r="J741" i="10" s="1"/>
  <c r="I742" i="10"/>
  <c r="J742" i="10" s="1"/>
  <c r="I743" i="10"/>
  <c r="J743" i="10" s="1"/>
  <c r="I744" i="10"/>
  <c r="J744" i="10" s="1"/>
  <c r="I745" i="10"/>
  <c r="J745" i="10" s="1"/>
  <c r="I746" i="10"/>
  <c r="J746" i="10" s="1"/>
  <c r="I747" i="10"/>
  <c r="J747" i="10" s="1"/>
  <c r="I748" i="10"/>
  <c r="J748" i="10" s="1"/>
  <c r="I749" i="10"/>
  <c r="J749" i="10" s="1"/>
  <c r="I750" i="10"/>
  <c r="J750" i="10" s="1"/>
  <c r="I751" i="10"/>
  <c r="J751" i="10" s="1"/>
  <c r="I752" i="10"/>
  <c r="J752" i="10" s="1"/>
  <c r="I753" i="10"/>
  <c r="J753" i="10" s="1"/>
  <c r="I754" i="10"/>
  <c r="J754" i="10" s="1"/>
  <c r="I755" i="10"/>
  <c r="J755" i="10" s="1"/>
  <c r="I756" i="10"/>
  <c r="J756" i="10" s="1"/>
  <c r="I757" i="10"/>
  <c r="J757" i="10" s="1"/>
  <c r="I758" i="10"/>
  <c r="J758" i="10" s="1"/>
  <c r="I759" i="10"/>
  <c r="J759" i="10" s="1"/>
  <c r="I760" i="10"/>
  <c r="J760" i="10" s="1"/>
  <c r="I761" i="10"/>
  <c r="J761" i="10" s="1"/>
  <c r="I762" i="10"/>
  <c r="J762" i="10" s="1"/>
  <c r="I763" i="10"/>
  <c r="J763" i="10" s="1"/>
  <c r="I764" i="10"/>
  <c r="J764" i="10" s="1"/>
  <c r="I765" i="10"/>
  <c r="J765" i="10" s="1"/>
  <c r="I766" i="10"/>
  <c r="J766" i="10" s="1"/>
  <c r="I767" i="10"/>
  <c r="J767" i="10" s="1"/>
  <c r="I768" i="10"/>
  <c r="J768" i="10" s="1"/>
  <c r="I769" i="10"/>
  <c r="J769" i="10" s="1"/>
  <c r="I770" i="10"/>
  <c r="J770" i="10" s="1"/>
  <c r="I771" i="10"/>
  <c r="J771" i="10" s="1"/>
  <c r="I772" i="10"/>
  <c r="J772" i="10" s="1"/>
  <c r="I773" i="10"/>
  <c r="J773" i="10" s="1"/>
  <c r="I774" i="10"/>
  <c r="J774" i="10" s="1"/>
  <c r="I775" i="10"/>
  <c r="J775" i="10" s="1"/>
  <c r="I776" i="10"/>
  <c r="J776" i="10" s="1"/>
  <c r="I777" i="10"/>
  <c r="J777" i="10" s="1"/>
  <c r="I778" i="10"/>
  <c r="J778" i="10" s="1"/>
  <c r="I779" i="10"/>
  <c r="J779" i="10" s="1"/>
  <c r="I780" i="10"/>
  <c r="J780" i="10" s="1"/>
  <c r="I781" i="10"/>
  <c r="J781" i="10" s="1"/>
  <c r="I782" i="10"/>
  <c r="J782" i="10" s="1"/>
  <c r="I783" i="10"/>
  <c r="J783" i="10" s="1"/>
  <c r="I784" i="10"/>
  <c r="J784" i="10" s="1"/>
  <c r="I785" i="10"/>
  <c r="J785" i="10" s="1"/>
  <c r="I786" i="10"/>
  <c r="J786" i="10" s="1"/>
  <c r="I787" i="10"/>
  <c r="J787" i="10" s="1"/>
  <c r="I788" i="10"/>
  <c r="J788" i="10" s="1"/>
  <c r="I789" i="10"/>
  <c r="J789" i="10" s="1"/>
  <c r="I790" i="10"/>
  <c r="J790" i="10" s="1"/>
  <c r="I791" i="10"/>
  <c r="J791" i="10" s="1"/>
  <c r="I792" i="10"/>
  <c r="J792" i="10" s="1"/>
  <c r="I793" i="10"/>
  <c r="J793" i="10" s="1"/>
  <c r="I794" i="10"/>
  <c r="J794" i="10" s="1"/>
  <c r="I795" i="10"/>
  <c r="J795" i="10" s="1"/>
  <c r="I796" i="10"/>
  <c r="J796" i="10" s="1"/>
  <c r="I797" i="10"/>
  <c r="J797" i="10" s="1"/>
  <c r="I798" i="10"/>
  <c r="J798" i="10" s="1"/>
  <c r="I799" i="10"/>
  <c r="J799" i="10" s="1"/>
  <c r="I800" i="10"/>
  <c r="J800" i="10" s="1"/>
  <c r="I801" i="10"/>
  <c r="J801" i="10" s="1"/>
  <c r="I802" i="10"/>
  <c r="J802" i="10" s="1"/>
  <c r="I803" i="10"/>
  <c r="J803" i="10" s="1"/>
  <c r="I804" i="10"/>
  <c r="J804" i="10" s="1"/>
  <c r="I805" i="10"/>
  <c r="J805" i="10" s="1"/>
  <c r="I806" i="10"/>
  <c r="J806" i="10" s="1"/>
  <c r="I807" i="10"/>
  <c r="J807" i="10" s="1"/>
  <c r="I808" i="10"/>
  <c r="J808" i="10" s="1"/>
  <c r="I809" i="10"/>
  <c r="J809" i="10" s="1"/>
  <c r="I810" i="10"/>
  <c r="J810" i="10" s="1"/>
  <c r="I811" i="10"/>
  <c r="J811" i="10" s="1"/>
  <c r="I812" i="10"/>
  <c r="J812" i="10" s="1"/>
  <c r="I813" i="10"/>
  <c r="J813" i="10" s="1"/>
  <c r="I814" i="10"/>
  <c r="J814" i="10" s="1"/>
  <c r="I815" i="10"/>
  <c r="J815" i="10" s="1"/>
  <c r="I816" i="10"/>
  <c r="J816" i="10" s="1"/>
  <c r="I817" i="10"/>
  <c r="J817" i="10" s="1"/>
  <c r="I818" i="10"/>
  <c r="J818" i="10" s="1"/>
  <c r="I819" i="10"/>
  <c r="J819" i="10" s="1"/>
  <c r="I820" i="10"/>
  <c r="J820" i="10" s="1"/>
  <c r="I821" i="10"/>
  <c r="J821" i="10" s="1"/>
  <c r="I822" i="10"/>
  <c r="J822" i="10" s="1"/>
  <c r="I823" i="10"/>
  <c r="J823" i="10" s="1"/>
  <c r="I824" i="10"/>
  <c r="J824" i="10" s="1"/>
  <c r="I825" i="10"/>
  <c r="J825" i="10" s="1"/>
  <c r="I826" i="10"/>
  <c r="J826" i="10" s="1"/>
  <c r="I827" i="10"/>
  <c r="J827" i="10" s="1"/>
  <c r="I828" i="10"/>
  <c r="J828" i="10" s="1"/>
  <c r="I829" i="10"/>
  <c r="J829" i="10" s="1"/>
  <c r="I830" i="10"/>
  <c r="J830" i="10" s="1"/>
  <c r="I831" i="10"/>
  <c r="J831" i="10" s="1"/>
  <c r="I832" i="10"/>
  <c r="J832" i="10" s="1"/>
  <c r="I833" i="10"/>
  <c r="J833" i="10" s="1"/>
  <c r="I834" i="10"/>
  <c r="J834" i="10" s="1"/>
  <c r="I835" i="10"/>
  <c r="J835" i="10" s="1"/>
  <c r="I836" i="10"/>
  <c r="J836" i="10" s="1"/>
  <c r="I837" i="10"/>
  <c r="J837" i="10" s="1"/>
  <c r="I838" i="10"/>
  <c r="J838" i="10" s="1"/>
  <c r="I839" i="10"/>
  <c r="J839" i="10" s="1"/>
  <c r="I840" i="10"/>
  <c r="J840" i="10" s="1"/>
  <c r="I841" i="10"/>
  <c r="J841" i="10" s="1"/>
  <c r="I842" i="10"/>
  <c r="J842" i="10" s="1"/>
  <c r="I843" i="10"/>
  <c r="J843" i="10" s="1"/>
  <c r="I844" i="10"/>
  <c r="J844" i="10" s="1"/>
  <c r="I845" i="10"/>
  <c r="J845" i="10" s="1"/>
  <c r="I846" i="10"/>
  <c r="J846" i="10" s="1"/>
  <c r="I847" i="10"/>
  <c r="J847" i="10" s="1"/>
  <c r="I848" i="10"/>
  <c r="J848" i="10" s="1"/>
  <c r="I849" i="10"/>
  <c r="J849" i="10" s="1"/>
  <c r="I850" i="10"/>
  <c r="J850" i="10" s="1"/>
  <c r="I851" i="10"/>
  <c r="J851" i="10" s="1"/>
  <c r="I852" i="10"/>
  <c r="J852" i="10" s="1"/>
  <c r="I853" i="10"/>
  <c r="J853" i="10" s="1"/>
  <c r="I854" i="10"/>
  <c r="J854" i="10" s="1"/>
  <c r="I855" i="10"/>
  <c r="J855" i="10" s="1"/>
  <c r="I856" i="10"/>
  <c r="J856" i="10" s="1"/>
  <c r="I857" i="10"/>
  <c r="J857" i="10" s="1"/>
  <c r="I858" i="10"/>
  <c r="J858" i="10" s="1"/>
  <c r="I859" i="10"/>
  <c r="J859" i="10" s="1"/>
  <c r="I860" i="10"/>
  <c r="J860" i="10" s="1"/>
  <c r="I861" i="10"/>
  <c r="J861" i="10" s="1"/>
  <c r="I862" i="10"/>
  <c r="J862" i="10" s="1"/>
  <c r="I863" i="10"/>
  <c r="J863" i="10" s="1"/>
  <c r="I864" i="10"/>
  <c r="J864" i="10" s="1"/>
  <c r="I865" i="10"/>
  <c r="J865" i="10" s="1"/>
  <c r="I866" i="10"/>
  <c r="J866" i="10" s="1"/>
  <c r="I867" i="10"/>
  <c r="J867" i="10" s="1"/>
  <c r="I868" i="10"/>
  <c r="J868" i="10" s="1"/>
  <c r="I869" i="10"/>
  <c r="J869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79" i="10"/>
  <c r="J879" i="10" s="1"/>
  <c r="I880" i="10"/>
  <c r="J880" i="10" s="1"/>
  <c r="I881" i="10"/>
  <c r="J881" i="10" s="1"/>
  <c r="I882" i="10"/>
  <c r="J882" i="10" s="1"/>
  <c r="I883" i="10"/>
  <c r="J883" i="10" s="1"/>
  <c r="I884" i="10"/>
  <c r="J884" i="10" s="1"/>
  <c r="I885" i="10"/>
  <c r="J885" i="10" s="1"/>
  <c r="I886" i="10"/>
  <c r="J886" i="10" s="1"/>
  <c r="I887" i="10"/>
  <c r="J887" i="10" s="1"/>
  <c r="I888" i="10"/>
  <c r="J888" i="10" s="1"/>
  <c r="I889" i="10"/>
  <c r="J889" i="10" s="1"/>
  <c r="I890" i="10"/>
  <c r="J890" i="10" s="1"/>
  <c r="I891" i="10"/>
  <c r="J891" i="10" s="1"/>
  <c r="I892" i="10"/>
  <c r="J892" i="10" s="1"/>
  <c r="I893" i="10"/>
  <c r="J893" i="10" s="1"/>
  <c r="I894" i="10"/>
  <c r="J894" i="10" s="1"/>
  <c r="I895" i="10"/>
  <c r="J895" i="10" s="1"/>
  <c r="I896" i="10"/>
  <c r="J896" i="10" s="1"/>
  <c r="I897" i="10"/>
  <c r="J897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3" i="10"/>
  <c r="J903" i="10" s="1"/>
  <c r="I904" i="10"/>
  <c r="J904" i="10" s="1"/>
  <c r="I905" i="10"/>
  <c r="J905" i="10" s="1"/>
  <c r="I906" i="10"/>
  <c r="J906" i="10" s="1"/>
  <c r="I907" i="10"/>
  <c r="J907" i="10" s="1"/>
  <c r="I908" i="10"/>
  <c r="J908" i="10" s="1"/>
  <c r="I909" i="10"/>
  <c r="J909" i="10" s="1"/>
  <c r="I910" i="10"/>
  <c r="J910" i="10" s="1"/>
  <c r="I911" i="10"/>
  <c r="J911" i="10" s="1"/>
  <c r="I912" i="10"/>
  <c r="J912" i="10" s="1"/>
  <c r="I913" i="10"/>
  <c r="J913" i="10" s="1"/>
  <c r="I914" i="10"/>
  <c r="J914" i="10" s="1"/>
  <c r="I915" i="10"/>
  <c r="J915" i="10" s="1"/>
  <c r="I916" i="10"/>
  <c r="J916" i="10" s="1"/>
  <c r="I917" i="10"/>
  <c r="J917" i="10" s="1"/>
  <c r="I918" i="10"/>
  <c r="J918" i="10" s="1"/>
  <c r="I919" i="10"/>
  <c r="J919" i="10" s="1"/>
  <c r="I920" i="10"/>
  <c r="J920" i="10" s="1"/>
  <c r="I921" i="10"/>
  <c r="J921" i="10" s="1"/>
  <c r="I922" i="10"/>
  <c r="J922" i="10" s="1"/>
  <c r="I923" i="10"/>
  <c r="J923" i="10" s="1"/>
  <c r="I924" i="10"/>
  <c r="J924" i="10" s="1"/>
  <c r="I925" i="10"/>
  <c r="J925" i="10" s="1"/>
  <c r="I926" i="10"/>
  <c r="J926" i="10" s="1"/>
  <c r="I927" i="10"/>
  <c r="J927" i="10" s="1"/>
  <c r="I928" i="10"/>
  <c r="J928" i="10" s="1"/>
  <c r="I929" i="10"/>
  <c r="J929" i="10" s="1"/>
  <c r="I930" i="10"/>
  <c r="J930" i="10" s="1"/>
  <c r="I931" i="10"/>
  <c r="J931" i="10" s="1"/>
  <c r="I932" i="10"/>
  <c r="J932" i="10" s="1"/>
  <c r="I933" i="10"/>
  <c r="J933" i="10" s="1"/>
  <c r="I934" i="10"/>
  <c r="J934" i="10" s="1"/>
  <c r="I935" i="10"/>
  <c r="J935" i="10" s="1"/>
  <c r="I936" i="10"/>
  <c r="J936" i="10" s="1"/>
  <c r="I937" i="10"/>
  <c r="J937" i="10" s="1"/>
  <c r="I938" i="10"/>
  <c r="J938" i="10" s="1"/>
  <c r="I939" i="10"/>
  <c r="J939" i="10" s="1"/>
  <c r="I940" i="10"/>
  <c r="J940" i="10" s="1"/>
  <c r="I941" i="10"/>
  <c r="J941" i="10" s="1"/>
  <c r="I942" i="10"/>
  <c r="J942" i="10" s="1"/>
  <c r="I943" i="10"/>
  <c r="J943" i="10" s="1"/>
  <c r="I944" i="10"/>
  <c r="J944" i="10" s="1"/>
  <c r="I945" i="10"/>
  <c r="J945" i="10" s="1"/>
  <c r="I946" i="10"/>
  <c r="J946" i="10" s="1"/>
  <c r="I947" i="10"/>
  <c r="J947" i="10" s="1"/>
  <c r="I948" i="10"/>
  <c r="J948" i="10" s="1"/>
  <c r="I949" i="10"/>
  <c r="J949" i="10" s="1"/>
  <c r="I950" i="10"/>
  <c r="J950" i="10" s="1"/>
  <c r="I951" i="10"/>
  <c r="J951" i="10" s="1"/>
  <c r="I952" i="10"/>
  <c r="J952" i="10" s="1"/>
  <c r="I953" i="10"/>
  <c r="J953" i="10" s="1"/>
  <c r="I954" i="10"/>
  <c r="J954" i="10" s="1"/>
  <c r="I955" i="10"/>
  <c r="J955" i="10" s="1"/>
  <c r="I956" i="10"/>
  <c r="J956" i="10" s="1"/>
  <c r="I957" i="10"/>
  <c r="J957" i="10" s="1"/>
  <c r="I958" i="10"/>
  <c r="J958" i="10" s="1"/>
  <c r="I959" i="10"/>
  <c r="J959" i="10" s="1"/>
  <c r="I960" i="10"/>
  <c r="J960" i="10" s="1"/>
  <c r="I961" i="10"/>
  <c r="J961" i="10" s="1"/>
  <c r="I962" i="10"/>
  <c r="J962" i="10" s="1"/>
  <c r="I963" i="10"/>
  <c r="J963" i="10" s="1"/>
  <c r="I964" i="10"/>
  <c r="J964" i="10" s="1"/>
  <c r="I965" i="10"/>
  <c r="J965" i="10" s="1"/>
  <c r="I966" i="10"/>
  <c r="J966" i="10" s="1"/>
  <c r="I967" i="10"/>
  <c r="J967" i="10" s="1"/>
  <c r="I968" i="10"/>
  <c r="J968" i="10" s="1"/>
  <c r="I969" i="10"/>
  <c r="J969" i="10" s="1"/>
  <c r="I970" i="10"/>
  <c r="J970" i="10" s="1"/>
  <c r="I971" i="10"/>
  <c r="J971" i="10" s="1"/>
  <c r="I972" i="10"/>
  <c r="J972" i="10" s="1"/>
  <c r="I973" i="10"/>
  <c r="J973" i="10" s="1"/>
  <c r="I974" i="10"/>
  <c r="J974" i="10" s="1"/>
  <c r="I975" i="10"/>
  <c r="J975" i="10" s="1"/>
  <c r="I976" i="10"/>
  <c r="J976" i="10" s="1"/>
  <c r="I977" i="10"/>
  <c r="J977" i="10" s="1"/>
  <c r="I978" i="10"/>
  <c r="J978" i="10" s="1"/>
  <c r="I979" i="10"/>
  <c r="J979" i="10" s="1"/>
  <c r="I980" i="10"/>
  <c r="J980" i="10" s="1"/>
  <c r="I981" i="10"/>
  <c r="J981" i="10" s="1"/>
  <c r="I982" i="10"/>
  <c r="J982" i="10" s="1"/>
  <c r="I983" i="10"/>
  <c r="J983" i="10" s="1"/>
  <c r="I984" i="10"/>
  <c r="J984" i="10" s="1"/>
  <c r="I985" i="10"/>
  <c r="J985" i="10" s="1"/>
  <c r="I986" i="10"/>
  <c r="J986" i="10" s="1"/>
  <c r="I987" i="10"/>
  <c r="J987" i="10" s="1"/>
  <c r="I988" i="10"/>
  <c r="J988" i="10" s="1"/>
  <c r="I989" i="10"/>
  <c r="J989" i="10" s="1"/>
  <c r="I990" i="10"/>
  <c r="J990" i="10" s="1"/>
  <c r="I991" i="10"/>
  <c r="J991" i="10" s="1"/>
  <c r="I992" i="10"/>
  <c r="J992" i="10" s="1"/>
  <c r="I993" i="10"/>
  <c r="J993" i="10" s="1"/>
  <c r="I994" i="10"/>
  <c r="J994" i="10" s="1"/>
  <c r="I995" i="10"/>
  <c r="J995" i="10" s="1"/>
  <c r="I996" i="10"/>
  <c r="J996" i="10" s="1"/>
  <c r="I997" i="10"/>
  <c r="J997" i="10" s="1"/>
  <c r="I998" i="10"/>
  <c r="J998" i="10" s="1"/>
  <c r="I999" i="10"/>
  <c r="J999" i="10" s="1"/>
  <c r="I1000" i="10"/>
  <c r="J1000" i="10" s="1"/>
  <c r="I1001" i="10"/>
  <c r="J1001" i="10" s="1"/>
  <c r="I1002" i="10"/>
  <c r="J1002" i="10" s="1"/>
  <c r="I1003" i="10"/>
  <c r="J1003" i="10" s="1"/>
  <c r="I1004" i="10"/>
  <c r="J1004" i="10" s="1"/>
  <c r="I1005" i="10"/>
  <c r="J1005" i="10" s="1"/>
  <c r="I1006" i="10"/>
  <c r="J1006" i="10" s="1"/>
  <c r="I1007" i="10"/>
  <c r="J1007" i="10" s="1"/>
  <c r="I1008" i="10"/>
  <c r="J1008" i="10" s="1"/>
  <c r="I1009" i="10"/>
  <c r="J1009" i="10" s="1"/>
  <c r="I1010" i="10"/>
  <c r="J1010" i="10" s="1"/>
  <c r="I1011" i="10"/>
  <c r="J1011" i="10" s="1"/>
  <c r="I1012" i="10"/>
  <c r="J1012" i="10" s="1"/>
  <c r="I1013" i="10"/>
  <c r="J1013" i="10" s="1"/>
  <c r="I1014" i="10"/>
  <c r="J1014" i="10" s="1"/>
  <c r="I1015" i="10"/>
  <c r="J1015" i="10" s="1"/>
  <c r="I1016" i="10"/>
  <c r="J1016" i="10" s="1"/>
  <c r="I1017" i="10"/>
  <c r="J1017" i="10" s="1"/>
  <c r="I1018" i="10"/>
  <c r="J1018" i="10" s="1"/>
  <c r="I1019" i="10"/>
  <c r="J1019" i="10" s="1"/>
  <c r="I1020" i="10"/>
  <c r="J1020" i="10" s="1"/>
  <c r="I1021" i="10"/>
  <c r="J1021" i="10" s="1"/>
  <c r="I1022" i="10"/>
  <c r="J1022" i="10" s="1"/>
  <c r="I1023" i="10"/>
  <c r="J1023" i="10" s="1"/>
  <c r="I1024" i="10"/>
  <c r="J1024" i="10" s="1"/>
  <c r="I1025" i="10"/>
  <c r="J1025" i="10" s="1"/>
  <c r="I1026" i="10"/>
  <c r="J1026" i="10" s="1"/>
  <c r="I1027" i="10"/>
  <c r="J1027" i="10" s="1"/>
  <c r="I1028" i="10"/>
  <c r="J1028" i="10" s="1"/>
  <c r="I1029" i="10"/>
  <c r="J1029" i="10" s="1"/>
  <c r="I1030" i="10"/>
  <c r="J1030" i="10" s="1"/>
  <c r="I1031" i="10"/>
  <c r="J1031" i="10" s="1"/>
  <c r="I1032" i="10"/>
  <c r="J1032" i="10" s="1"/>
  <c r="I1033" i="10"/>
  <c r="J1033" i="10" s="1"/>
  <c r="I1034" i="10"/>
  <c r="J1034" i="10" s="1"/>
  <c r="I1035" i="10"/>
  <c r="J1035" i="10" s="1"/>
  <c r="I1036" i="10"/>
  <c r="J1036" i="10" s="1"/>
  <c r="I1037" i="10"/>
  <c r="J1037" i="10" s="1"/>
  <c r="I1038" i="10"/>
  <c r="J1038" i="10" s="1"/>
  <c r="I1039" i="10"/>
  <c r="J1039" i="10" s="1"/>
  <c r="I1040" i="10"/>
  <c r="J1040" i="10" s="1"/>
  <c r="I1041" i="10"/>
  <c r="J1041" i="10" s="1"/>
  <c r="I1042" i="10"/>
  <c r="J1042" i="10" s="1"/>
  <c r="I1043" i="10"/>
  <c r="J1043" i="10" s="1"/>
  <c r="I1044" i="10"/>
  <c r="J1044" i="10" s="1"/>
  <c r="I1045" i="10"/>
  <c r="J1045" i="10" s="1"/>
  <c r="I1046" i="10"/>
  <c r="J1046" i="10" s="1"/>
  <c r="I1047" i="10"/>
  <c r="J1047" i="10" s="1"/>
  <c r="I1048" i="10"/>
  <c r="J1048" i="10" s="1"/>
  <c r="I1049" i="10"/>
  <c r="J1049" i="10" s="1"/>
  <c r="I1050" i="10"/>
  <c r="J1050" i="10" s="1"/>
  <c r="I1051" i="10"/>
  <c r="J1051" i="10" s="1"/>
  <c r="I1052" i="10"/>
  <c r="J1052" i="10" s="1"/>
  <c r="I1053" i="10"/>
  <c r="J1053" i="10" s="1"/>
  <c r="I1054" i="10"/>
  <c r="J1054" i="10" s="1"/>
  <c r="I1055" i="10"/>
  <c r="J1055" i="10" s="1"/>
  <c r="I1056" i="10"/>
  <c r="J1056" i="10" s="1"/>
  <c r="I1057" i="10"/>
  <c r="J1057" i="10" s="1"/>
  <c r="I1058" i="10"/>
  <c r="J1058" i="10" s="1"/>
  <c r="I1059" i="10"/>
  <c r="J1059" i="10" s="1"/>
  <c r="I1060" i="10"/>
  <c r="J1060" i="10" s="1"/>
  <c r="I1061" i="10"/>
  <c r="J1061" i="10" s="1"/>
  <c r="I1062" i="10"/>
  <c r="J1062" i="10" s="1"/>
  <c r="I1063" i="10"/>
  <c r="J1063" i="10" s="1"/>
  <c r="I1064" i="10"/>
  <c r="J1064" i="10" s="1"/>
  <c r="I1065" i="10"/>
  <c r="J1065" i="10" s="1"/>
  <c r="I1066" i="10"/>
  <c r="J1066" i="10" s="1"/>
  <c r="I1067" i="10"/>
  <c r="J1067" i="10" s="1"/>
  <c r="I1068" i="10"/>
  <c r="J1068" i="10" s="1"/>
  <c r="I1069" i="10"/>
  <c r="J1069" i="10" s="1"/>
  <c r="I1070" i="10"/>
  <c r="J1070" i="10" s="1"/>
  <c r="I1071" i="10"/>
  <c r="J1071" i="10" s="1"/>
  <c r="I1072" i="10"/>
  <c r="J1072" i="10" s="1"/>
  <c r="I1073" i="10"/>
  <c r="J1073" i="10" s="1"/>
  <c r="I1074" i="10"/>
  <c r="J1074" i="10" s="1"/>
  <c r="I1075" i="10"/>
  <c r="J1075" i="10" s="1"/>
  <c r="I1076" i="10"/>
  <c r="J1076" i="10" s="1"/>
  <c r="I1077" i="10"/>
  <c r="J1077" i="10" s="1"/>
  <c r="I1078" i="10"/>
  <c r="J1078" i="10" s="1"/>
  <c r="I1079" i="10"/>
  <c r="J1079" i="10" s="1"/>
  <c r="I1080" i="10"/>
  <c r="J1080" i="10" s="1"/>
  <c r="I1081" i="10"/>
  <c r="J1081" i="10" s="1"/>
  <c r="I1082" i="10"/>
  <c r="J1082" i="10" s="1"/>
  <c r="I1083" i="10"/>
  <c r="J1083" i="10" s="1"/>
  <c r="I1084" i="10"/>
  <c r="J1084" i="10" s="1"/>
  <c r="I1085" i="10"/>
  <c r="J1085" i="10" s="1"/>
  <c r="I1086" i="10"/>
  <c r="J1086" i="10" s="1"/>
  <c r="I1087" i="10"/>
  <c r="J1087" i="10" s="1"/>
  <c r="I1088" i="10"/>
  <c r="J1088" i="10" s="1"/>
  <c r="I1089" i="10"/>
  <c r="J1089" i="10" s="1"/>
  <c r="I1090" i="10"/>
  <c r="J1090" i="10" s="1"/>
  <c r="I1091" i="10"/>
  <c r="J1091" i="10" s="1"/>
  <c r="I1092" i="10"/>
  <c r="J1092" i="10" s="1"/>
  <c r="I1093" i="10"/>
  <c r="J1093" i="10" s="1"/>
  <c r="I1094" i="10"/>
  <c r="J1094" i="10" s="1"/>
  <c r="I1095" i="10"/>
  <c r="J1095" i="10" s="1"/>
  <c r="I1096" i="10"/>
  <c r="J1096" i="10" s="1"/>
  <c r="I1097" i="10"/>
  <c r="J1097" i="10" s="1"/>
  <c r="I1098" i="10"/>
  <c r="J1098" i="10" s="1"/>
  <c r="I1099" i="10"/>
  <c r="J1099" i="10" s="1"/>
  <c r="I1100" i="10"/>
  <c r="J1100" i="10" s="1"/>
  <c r="I1101" i="10"/>
  <c r="J1101" i="10" s="1"/>
  <c r="I1102" i="10"/>
  <c r="J1102" i="10" s="1"/>
  <c r="I1103" i="10"/>
  <c r="J1103" i="10" s="1"/>
  <c r="I1104" i="10"/>
  <c r="J1104" i="10" s="1"/>
  <c r="I1105" i="10"/>
  <c r="J1105" i="10" s="1"/>
  <c r="I1106" i="10"/>
  <c r="J1106" i="10" s="1"/>
  <c r="I1107" i="10"/>
  <c r="J1107" i="10" s="1"/>
  <c r="I1108" i="10"/>
  <c r="J1108" i="10" s="1"/>
  <c r="I1109" i="10"/>
  <c r="J1109" i="10" s="1"/>
  <c r="I1110" i="10"/>
  <c r="J1110" i="10" s="1"/>
  <c r="I1111" i="10"/>
  <c r="J1111" i="10" s="1"/>
  <c r="I1112" i="10"/>
  <c r="J1112" i="10" s="1"/>
  <c r="I1113" i="10"/>
  <c r="J1113" i="10" s="1"/>
  <c r="I1114" i="10"/>
  <c r="J1114" i="10" s="1"/>
  <c r="I1115" i="10"/>
  <c r="J1115" i="10" s="1"/>
  <c r="I1116" i="10"/>
  <c r="J1116" i="10" s="1"/>
  <c r="I1117" i="10"/>
  <c r="J1117" i="10" s="1"/>
  <c r="I1118" i="10"/>
  <c r="J1118" i="10" s="1"/>
  <c r="I1119" i="10"/>
  <c r="J1119" i="10" s="1"/>
  <c r="I1120" i="10"/>
  <c r="J1120" i="10" s="1"/>
  <c r="I1121" i="10"/>
  <c r="J1121" i="10" s="1"/>
  <c r="I1122" i="10"/>
  <c r="J1122" i="10" s="1"/>
  <c r="I1123" i="10"/>
  <c r="J1123" i="10" s="1"/>
  <c r="I1124" i="10"/>
  <c r="J1124" i="10" s="1"/>
  <c r="I1125" i="10"/>
  <c r="J1125" i="10" s="1"/>
  <c r="I1126" i="10"/>
  <c r="J1126" i="10" s="1"/>
  <c r="I1127" i="10"/>
  <c r="J1127" i="10" s="1"/>
  <c r="I1128" i="10"/>
  <c r="J1128" i="10" s="1"/>
  <c r="I1129" i="10"/>
  <c r="J1129" i="10" s="1"/>
  <c r="I1130" i="10"/>
  <c r="J1130" i="10" s="1"/>
  <c r="I1131" i="10"/>
  <c r="J1131" i="10" s="1"/>
  <c r="I1132" i="10"/>
  <c r="J1132" i="10" s="1"/>
  <c r="I1133" i="10"/>
  <c r="J1133" i="10" s="1"/>
  <c r="I1134" i="10"/>
  <c r="J1134" i="10" s="1"/>
  <c r="I1135" i="10"/>
  <c r="J1135" i="10" s="1"/>
  <c r="I1136" i="10"/>
  <c r="J1136" i="10" s="1"/>
  <c r="I1137" i="10"/>
  <c r="J1137" i="10" s="1"/>
  <c r="I1138" i="10"/>
  <c r="J1138" i="10" s="1"/>
  <c r="I1139" i="10"/>
  <c r="J1139" i="10" s="1"/>
  <c r="I1140" i="10"/>
  <c r="J1140" i="10" s="1"/>
  <c r="I1141" i="10"/>
  <c r="J1141" i="10" s="1"/>
  <c r="I1142" i="10"/>
  <c r="J1142" i="10" s="1"/>
  <c r="I1143" i="10"/>
  <c r="J1143" i="10" s="1"/>
  <c r="I1144" i="10"/>
  <c r="J1144" i="10" s="1"/>
  <c r="I1145" i="10"/>
  <c r="J1145" i="10" s="1"/>
  <c r="I1146" i="10"/>
  <c r="J1146" i="10" s="1"/>
  <c r="I1147" i="10"/>
  <c r="J1147" i="10" s="1"/>
  <c r="I1148" i="10"/>
  <c r="J1148" i="10" s="1"/>
  <c r="I1149" i="10"/>
  <c r="J1149" i="10" s="1"/>
  <c r="I1150" i="10"/>
  <c r="J1150" i="10" s="1"/>
  <c r="I1151" i="10"/>
  <c r="J1151" i="10" s="1"/>
  <c r="I1152" i="10"/>
  <c r="J1152" i="10" s="1"/>
  <c r="I1153" i="10"/>
  <c r="J1153" i="10" s="1"/>
  <c r="I1154" i="10"/>
  <c r="J1154" i="10" s="1"/>
  <c r="I1155" i="10"/>
  <c r="J1155" i="10" s="1"/>
  <c r="I1156" i="10"/>
  <c r="J1156" i="10" s="1"/>
  <c r="I1157" i="10"/>
  <c r="J1157" i="10" s="1"/>
  <c r="I1158" i="10"/>
  <c r="J1158" i="10" s="1"/>
  <c r="I1159" i="10"/>
  <c r="J1159" i="10" s="1"/>
  <c r="I1160" i="10"/>
  <c r="J1160" i="10" s="1"/>
  <c r="I1161" i="10"/>
  <c r="J1161" i="10" s="1"/>
  <c r="I1162" i="10"/>
  <c r="J1162" i="10" s="1"/>
  <c r="I1163" i="10"/>
  <c r="J1163" i="10" s="1"/>
  <c r="I1164" i="10"/>
  <c r="J1164" i="10" s="1"/>
  <c r="I1165" i="10"/>
  <c r="J1165" i="10" s="1"/>
  <c r="I1166" i="10"/>
  <c r="J1166" i="10" s="1"/>
  <c r="I1167" i="10"/>
  <c r="J1167" i="10" s="1"/>
  <c r="I1168" i="10"/>
  <c r="J1168" i="10" s="1"/>
  <c r="I1169" i="10"/>
  <c r="J1169" i="10" s="1"/>
  <c r="I1170" i="10"/>
  <c r="J1170" i="10" s="1"/>
  <c r="I1171" i="10"/>
  <c r="J1171" i="10" s="1"/>
  <c r="I1172" i="10"/>
  <c r="J1172" i="10" s="1"/>
  <c r="I1173" i="10"/>
  <c r="J1173" i="10" s="1"/>
  <c r="I1174" i="10"/>
  <c r="J1174" i="10" s="1"/>
  <c r="I1175" i="10"/>
  <c r="J1175" i="10" s="1"/>
  <c r="I1176" i="10"/>
  <c r="J1176" i="10" s="1"/>
  <c r="I1177" i="10"/>
  <c r="J1177" i="10" s="1"/>
  <c r="I1178" i="10"/>
  <c r="J1178" i="10" s="1"/>
  <c r="I1179" i="10"/>
  <c r="J1179" i="10" s="1"/>
  <c r="I1180" i="10"/>
  <c r="J1180" i="10" s="1"/>
  <c r="I1181" i="10"/>
  <c r="J1181" i="10" s="1"/>
  <c r="I1182" i="10"/>
  <c r="J1182" i="10" s="1"/>
  <c r="I1183" i="10"/>
  <c r="J1183" i="10" s="1"/>
  <c r="I1184" i="10"/>
  <c r="J1184" i="10" s="1"/>
  <c r="I1185" i="10"/>
  <c r="J1185" i="10" s="1"/>
  <c r="I1186" i="10"/>
  <c r="J1186" i="10" s="1"/>
  <c r="I1187" i="10"/>
  <c r="J1187" i="10" s="1"/>
  <c r="I1188" i="10"/>
  <c r="J1188" i="10" s="1"/>
  <c r="I1189" i="10"/>
  <c r="J1189" i="10" s="1"/>
  <c r="I1190" i="10"/>
  <c r="J1190" i="10" s="1"/>
  <c r="I1191" i="10"/>
  <c r="J1191" i="10" s="1"/>
  <c r="I1192" i="10"/>
  <c r="J1192" i="10" s="1"/>
  <c r="I1193" i="10"/>
  <c r="J1193" i="10" s="1"/>
  <c r="I1194" i="10"/>
  <c r="J1194" i="10" s="1"/>
  <c r="I1195" i="10"/>
  <c r="J1195" i="10" s="1"/>
  <c r="I1196" i="10"/>
  <c r="J1196" i="10" s="1"/>
  <c r="I1197" i="10"/>
  <c r="J1197" i="10" s="1"/>
  <c r="I1198" i="10"/>
  <c r="J1198" i="10" s="1"/>
  <c r="I1199" i="10"/>
  <c r="J1199" i="10" s="1"/>
  <c r="I1200" i="10"/>
  <c r="J1200" i="10" s="1"/>
  <c r="I1201" i="10"/>
  <c r="J1201" i="10" s="1"/>
  <c r="I1202" i="10"/>
  <c r="J1202" i="10" s="1"/>
  <c r="I1203" i="10"/>
  <c r="J1203" i="10" s="1"/>
  <c r="I1204" i="10"/>
  <c r="J1204" i="10" s="1"/>
  <c r="I1205" i="10"/>
  <c r="J1205" i="10" s="1"/>
  <c r="I1206" i="10"/>
  <c r="J1206" i="10" s="1"/>
  <c r="I1207" i="10"/>
  <c r="J1207" i="10" s="1"/>
  <c r="I1208" i="10"/>
  <c r="J1208" i="10" s="1"/>
  <c r="I1209" i="10"/>
  <c r="J1209" i="10" s="1"/>
  <c r="I1210" i="10"/>
  <c r="J1210" i="10" s="1"/>
  <c r="I1211" i="10"/>
  <c r="J1211" i="10" s="1"/>
  <c r="I1212" i="10"/>
  <c r="J1212" i="10" s="1"/>
  <c r="I1213" i="10"/>
  <c r="J1213" i="10" s="1"/>
  <c r="I1214" i="10"/>
  <c r="J1214" i="10" s="1"/>
  <c r="I1215" i="10"/>
  <c r="J1215" i="10" s="1"/>
  <c r="I1216" i="10"/>
  <c r="J1216" i="10" s="1"/>
  <c r="I1217" i="10"/>
  <c r="J1217" i="10" s="1"/>
  <c r="I1218" i="10"/>
  <c r="J1218" i="10" s="1"/>
  <c r="I1219" i="10"/>
  <c r="J1219" i="10" s="1"/>
  <c r="I1220" i="10"/>
  <c r="J1220" i="10" s="1"/>
  <c r="I1221" i="10"/>
  <c r="J1221" i="10" s="1"/>
  <c r="I1222" i="10"/>
  <c r="J1222" i="10" s="1"/>
  <c r="I1223" i="10"/>
  <c r="J1223" i="10" s="1"/>
  <c r="I1224" i="10"/>
  <c r="J1224" i="10" s="1"/>
  <c r="I1225" i="10"/>
  <c r="J1225" i="10" s="1"/>
  <c r="I1226" i="10"/>
  <c r="J1226" i="10" s="1"/>
  <c r="I1227" i="10"/>
  <c r="J1227" i="10" s="1"/>
  <c r="I1228" i="10"/>
  <c r="J1228" i="10" s="1"/>
  <c r="I1229" i="10"/>
  <c r="J1229" i="10" s="1"/>
  <c r="I1230" i="10"/>
  <c r="J1230" i="10" s="1"/>
  <c r="I1231" i="10"/>
  <c r="J1231" i="10" s="1"/>
  <c r="I1232" i="10"/>
  <c r="J1232" i="10" s="1"/>
  <c r="I1233" i="10"/>
  <c r="J1233" i="10" s="1"/>
  <c r="I1234" i="10"/>
  <c r="J1234" i="10" s="1"/>
  <c r="I1235" i="10"/>
  <c r="J1235" i="10" s="1"/>
  <c r="I1236" i="10"/>
  <c r="J1236" i="10" s="1"/>
  <c r="I1237" i="10"/>
  <c r="J1237" i="10" s="1"/>
  <c r="I1238" i="10"/>
  <c r="J1238" i="10" s="1"/>
  <c r="I1239" i="10"/>
  <c r="J1239" i="10" s="1"/>
  <c r="I1240" i="10"/>
  <c r="J1240" i="10" s="1"/>
  <c r="I1241" i="10"/>
  <c r="J1241" i="10" s="1"/>
  <c r="I1242" i="10"/>
  <c r="J1242" i="10" s="1"/>
  <c r="I1243" i="10"/>
  <c r="J1243" i="10" s="1"/>
  <c r="I1244" i="10"/>
  <c r="J1244" i="10" s="1"/>
  <c r="I1245" i="10"/>
  <c r="J1245" i="10" s="1"/>
  <c r="I1246" i="10"/>
  <c r="J1246" i="10" s="1"/>
  <c r="I1247" i="10"/>
  <c r="J1247" i="10" s="1"/>
  <c r="I1248" i="10"/>
  <c r="J1248" i="10" s="1"/>
  <c r="I1249" i="10"/>
  <c r="J1249" i="10" s="1"/>
  <c r="I1250" i="10"/>
  <c r="J1250" i="10" s="1"/>
  <c r="I1251" i="10"/>
  <c r="J1251" i="10" s="1"/>
  <c r="I1252" i="10"/>
  <c r="J1252" i="10" s="1"/>
  <c r="I1253" i="10"/>
  <c r="J1253" i="10" s="1"/>
  <c r="I1254" i="10"/>
  <c r="J1254" i="10" s="1"/>
  <c r="I1255" i="10"/>
  <c r="J1255" i="10" s="1"/>
  <c r="I1256" i="10"/>
  <c r="J1256" i="10" s="1"/>
  <c r="I1257" i="10"/>
  <c r="J1257" i="10" s="1"/>
  <c r="I1258" i="10"/>
  <c r="J1258" i="10" s="1"/>
  <c r="I1259" i="10"/>
  <c r="J1259" i="10" s="1"/>
  <c r="I1260" i="10"/>
  <c r="J1260" i="10" s="1"/>
  <c r="I1261" i="10"/>
  <c r="J1261" i="10" s="1"/>
  <c r="I1262" i="10"/>
  <c r="J1262" i="10" s="1"/>
  <c r="I1263" i="10"/>
  <c r="J1263" i="10" s="1"/>
  <c r="I1264" i="10"/>
  <c r="J1264" i="10" s="1"/>
  <c r="I1265" i="10"/>
  <c r="J1265" i="10" s="1"/>
  <c r="I1266" i="10"/>
  <c r="J1266" i="10" s="1"/>
  <c r="I1267" i="10"/>
  <c r="J1267" i="10" s="1"/>
  <c r="I1268" i="10"/>
  <c r="J1268" i="10" s="1"/>
  <c r="I1269" i="10"/>
  <c r="J1269" i="10" s="1"/>
  <c r="I1270" i="10"/>
  <c r="J1270" i="10" s="1"/>
  <c r="I1271" i="10"/>
  <c r="J1271" i="10" s="1"/>
  <c r="I1272" i="10"/>
  <c r="J1272" i="10" s="1"/>
  <c r="I1273" i="10"/>
  <c r="J1273" i="10" s="1"/>
  <c r="I1274" i="10"/>
  <c r="J1274" i="10" s="1"/>
  <c r="I1275" i="10"/>
  <c r="J1275" i="10" s="1"/>
  <c r="I1276" i="10"/>
  <c r="J1276" i="10" s="1"/>
  <c r="I1277" i="10"/>
  <c r="J1277" i="10" s="1"/>
  <c r="I1278" i="10"/>
  <c r="J1278" i="10" s="1"/>
  <c r="I1279" i="10"/>
  <c r="J1279" i="10" s="1"/>
  <c r="I1280" i="10"/>
  <c r="J1280" i="10" s="1"/>
  <c r="I1281" i="10"/>
  <c r="J1281" i="10" s="1"/>
  <c r="I1282" i="10"/>
  <c r="J1282" i="10" s="1"/>
  <c r="I1283" i="10"/>
  <c r="J1283" i="10" s="1"/>
  <c r="I1284" i="10"/>
  <c r="J1284" i="10" s="1"/>
  <c r="I1285" i="10"/>
  <c r="J1285" i="10" s="1"/>
  <c r="I1286" i="10"/>
  <c r="J1286" i="10" s="1"/>
  <c r="I1287" i="10"/>
  <c r="J1287" i="10" s="1"/>
  <c r="I1288" i="10"/>
  <c r="J1288" i="10" s="1"/>
  <c r="I1289" i="10"/>
  <c r="J1289" i="10" s="1"/>
  <c r="I1290" i="10"/>
  <c r="J1290" i="10" s="1"/>
  <c r="I1291" i="10"/>
  <c r="J1291" i="10" s="1"/>
  <c r="I1292" i="10"/>
  <c r="J1292" i="10" s="1"/>
  <c r="I1293" i="10"/>
  <c r="J1293" i="10" s="1"/>
  <c r="I1294" i="10"/>
  <c r="J1294" i="10" s="1"/>
  <c r="I1295" i="10"/>
  <c r="J1295" i="10" s="1"/>
  <c r="I1296" i="10"/>
  <c r="J1296" i="10" s="1"/>
  <c r="I1297" i="10"/>
  <c r="J1297" i="10" s="1"/>
  <c r="I1298" i="10"/>
  <c r="J1298" i="10" s="1"/>
  <c r="I1299" i="10"/>
  <c r="J1299" i="10" s="1"/>
  <c r="I1300" i="10"/>
  <c r="J1300" i="10" s="1"/>
  <c r="I1301" i="10"/>
  <c r="J1301" i="10" s="1"/>
  <c r="I1302" i="10"/>
  <c r="J1302" i="10" s="1"/>
  <c r="I1303" i="10"/>
  <c r="J1303" i="10" s="1"/>
  <c r="I1304" i="10"/>
  <c r="J1304" i="10" s="1"/>
  <c r="I1305" i="10"/>
  <c r="J1305" i="10" s="1"/>
  <c r="I1306" i="10"/>
  <c r="J1306" i="10" s="1"/>
  <c r="I1307" i="10"/>
  <c r="J1307" i="10" s="1"/>
  <c r="I1308" i="10"/>
  <c r="J1308" i="10" s="1"/>
  <c r="I1309" i="10"/>
  <c r="J1309" i="10" s="1"/>
  <c r="I1310" i="10"/>
  <c r="J1310" i="10" s="1"/>
  <c r="I1311" i="10"/>
  <c r="J1311" i="10" s="1"/>
  <c r="I1312" i="10"/>
  <c r="J1312" i="10" s="1"/>
  <c r="I1313" i="10"/>
  <c r="J1313" i="10" s="1"/>
  <c r="I1314" i="10"/>
  <c r="J1314" i="10" s="1"/>
  <c r="I1315" i="10"/>
  <c r="J1315" i="10" s="1"/>
  <c r="I1316" i="10"/>
  <c r="J1316" i="10" s="1"/>
  <c r="I1317" i="10"/>
  <c r="J1317" i="10" s="1"/>
  <c r="I1318" i="10"/>
  <c r="J1318" i="10" s="1"/>
  <c r="I1319" i="10"/>
  <c r="J1319" i="10" s="1"/>
  <c r="I1320" i="10"/>
  <c r="J1320" i="10" s="1"/>
  <c r="I1321" i="10"/>
  <c r="J1321" i="10" s="1"/>
  <c r="I1322" i="10"/>
  <c r="J1322" i="10" s="1"/>
  <c r="I1323" i="10"/>
  <c r="J1323" i="10" s="1"/>
  <c r="I1324" i="10"/>
  <c r="J1324" i="10" s="1"/>
  <c r="I1325" i="10"/>
  <c r="J1325" i="10" s="1"/>
  <c r="I1326" i="10"/>
  <c r="J1326" i="10" s="1"/>
  <c r="I1327" i="10"/>
  <c r="J1327" i="10" s="1"/>
  <c r="I1328" i="10"/>
  <c r="J1328" i="10" s="1"/>
  <c r="I1329" i="10"/>
  <c r="J1329" i="10" s="1"/>
  <c r="I1330" i="10"/>
  <c r="J1330" i="10" s="1"/>
  <c r="I1331" i="10"/>
  <c r="J1331" i="10" s="1"/>
  <c r="I1332" i="10"/>
  <c r="J1332" i="10" s="1"/>
  <c r="I1333" i="10"/>
  <c r="J1333" i="10" s="1"/>
  <c r="I1334" i="10"/>
  <c r="J1334" i="10" s="1"/>
  <c r="I1335" i="10"/>
  <c r="J1335" i="10" s="1"/>
  <c r="I1336" i="10"/>
  <c r="J1336" i="10" s="1"/>
  <c r="I1337" i="10"/>
  <c r="J1337" i="10" s="1"/>
  <c r="I1338" i="10"/>
  <c r="J1338" i="10" s="1"/>
  <c r="I1339" i="10"/>
  <c r="J1339" i="10" s="1"/>
  <c r="I1340" i="10"/>
  <c r="J1340" i="10" s="1"/>
  <c r="I1341" i="10"/>
  <c r="J1341" i="10" s="1"/>
  <c r="I1342" i="10"/>
  <c r="J1342" i="10" s="1"/>
  <c r="I1343" i="10"/>
  <c r="J1343" i="10" s="1"/>
  <c r="I1344" i="10"/>
  <c r="J1344" i="10" s="1"/>
  <c r="I1345" i="10"/>
  <c r="J1345" i="10" s="1"/>
  <c r="I1346" i="10"/>
  <c r="J1346" i="10" s="1"/>
  <c r="I1347" i="10"/>
  <c r="J1347" i="10" s="1"/>
  <c r="I1348" i="10"/>
  <c r="J1348" i="10" s="1"/>
  <c r="I1349" i="10"/>
  <c r="J1349" i="10" s="1"/>
  <c r="I1350" i="10"/>
  <c r="J1350" i="10" s="1"/>
  <c r="I1351" i="10"/>
  <c r="J1351" i="10" s="1"/>
  <c r="I1352" i="10"/>
  <c r="J1352" i="10" s="1"/>
  <c r="I1353" i="10"/>
  <c r="J1353" i="10" s="1"/>
  <c r="I1354" i="10"/>
  <c r="J1354" i="10" s="1"/>
  <c r="I1355" i="10"/>
  <c r="J1355" i="10" s="1"/>
  <c r="I1356" i="10"/>
  <c r="J1356" i="10" s="1"/>
  <c r="I1357" i="10"/>
  <c r="J1357" i="10" s="1"/>
  <c r="I1358" i="10"/>
  <c r="J1358" i="10" s="1"/>
  <c r="I1359" i="10"/>
  <c r="J1359" i="10" s="1"/>
  <c r="I1360" i="10"/>
  <c r="J1360" i="10" s="1"/>
  <c r="I1361" i="10"/>
  <c r="J1361" i="10" s="1"/>
  <c r="I1362" i="10"/>
  <c r="J1362" i="10" s="1"/>
  <c r="I1363" i="10"/>
  <c r="J1363" i="10" s="1"/>
  <c r="I1364" i="10"/>
  <c r="J1364" i="10" s="1"/>
  <c r="I1365" i="10"/>
  <c r="J1365" i="10" s="1"/>
  <c r="I1366" i="10"/>
  <c r="J1366" i="10" s="1"/>
  <c r="I1367" i="10"/>
  <c r="J1367" i="10" s="1"/>
  <c r="I1368" i="10"/>
  <c r="J1368" i="10" s="1"/>
  <c r="I1369" i="10"/>
  <c r="J1369" i="10" s="1"/>
  <c r="I1370" i="10"/>
  <c r="J1370" i="10" s="1"/>
  <c r="I1371" i="10"/>
  <c r="J1371" i="10" s="1"/>
  <c r="I1372" i="10"/>
  <c r="J1372" i="10" s="1"/>
  <c r="I1373" i="10"/>
  <c r="J1373" i="10" s="1"/>
  <c r="I1374" i="10"/>
  <c r="J1374" i="10" s="1"/>
  <c r="I1375" i="10"/>
  <c r="J1375" i="10" s="1"/>
  <c r="I1376" i="10"/>
  <c r="J1376" i="10" s="1"/>
  <c r="I1377" i="10"/>
  <c r="J1377" i="10" s="1"/>
  <c r="I1378" i="10"/>
  <c r="J1378" i="10" s="1"/>
  <c r="I1379" i="10"/>
  <c r="J1379" i="10" s="1"/>
  <c r="I1380" i="10"/>
  <c r="J1380" i="10" s="1"/>
  <c r="I1381" i="10"/>
  <c r="J1381" i="10" s="1"/>
  <c r="I1382" i="10"/>
  <c r="J1382" i="10" s="1"/>
  <c r="I1383" i="10"/>
  <c r="J1383" i="10" s="1"/>
  <c r="I1384" i="10"/>
  <c r="J1384" i="10" s="1"/>
  <c r="I1385" i="10"/>
  <c r="J1385" i="10" s="1"/>
  <c r="I1386" i="10"/>
  <c r="J1386" i="10" s="1"/>
  <c r="I1387" i="10"/>
  <c r="J1387" i="10" s="1"/>
  <c r="I1388" i="10"/>
  <c r="J1388" i="10" s="1"/>
  <c r="I1389" i="10"/>
  <c r="J1389" i="10" s="1"/>
  <c r="I1390" i="10"/>
  <c r="J1390" i="10" s="1"/>
  <c r="I1391" i="10"/>
  <c r="J1391" i="10" s="1"/>
  <c r="I1392" i="10"/>
  <c r="J1392" i="10" s="1"/>
  <c r="I1393" i="10"/>
  <c r="J1393" i="10" s="1"/>
  <c r="I1394" i="10"/>
  <c r="J1394" i="10" s="1"/>
  <c r="I1395" i="10"/>
  <c r="J1395" i="10" s="1"/>
  <c r="I1396" i="10"/>
  <c r="J1396" i="10" s="1"/>
  <c r="I1397" i="10"/>
  <c r="J1397" i="10" s="1"/>
  <c r="I1398" i="10"/>
  <c r="J1398" i="10" s="1"/>
  <c r="I1399" i="10"/>
  <c r="J1399" i="10" s="1"/>
  <c r="I1400" i="10"/>
  <c r="J1400" i="10" s="1"/>
  <c r="I1401" i="10"/>
  <c r="J1401" i="10" s="1"/>
  <c r="I1402" i="10"/>
  <c r="J1402" i="10" s="1"/>
  <c r="I1403" i="10"/>
  <c r="J1403" i="10" s="1"/>
  <c r="I1404" i="10"/>
  <c r="J1404" i="10" s="1"/>
  <c r="I1405" i="10"/>
  <c r="J1405" i="10" s="1"/>
  <c r="I1406" i="10"/>
  <c r="J1406" i="10" s="1"/>
  <c r="I1407" i="10"/>
  <c r="J1407" i="10" s="1"/>
  <c r="I1408" i="10"/>
  <c r="J1408" i="10" s="1"/>
  <c r="I1409" i="10"/>
  <c r="J1409" i="10" s="1"/>
  <c r="I1410" i="10"/>
  <c r="J1410" i="10" s="1"/>
  <c r="I1411" i="10"/>
  <c r="J1411" i="10" s="1"/>
  <c r="I1412" i="10"/>
  <c r="J1412" i="10" s="1"/>
  <c r="I1413" i="10"/>
  <c r="J1413" i="10" s="1"/>
  <c r="I1414" i="10"/>
  <c r="J1414" i="10" s="1"/>
  <c r="I1415" i="10"/>
  <c r="J1415" i="10" s="1"/>
  <c r="I1416" i="10"/>
  <c r="J1416" i="10" s="1"/>
  <c r="I1417" i="10"/>
  <c r="J1417" i="10" s="1"/>
  <c r="I1418" i="10"/>
  <c r="J1418" i="10" s="1"/>
  <c r="I1419" i="10"/>
  <c r="J1419" i="10" s="1"/>
  <c r="I1420" i="10"/>
  <c r="J1420" i="10" s="1"/>
  <c r="I1421" i="10"/>
  <c r="J1421" i="10" s="1"/>
  <c r="I1422" i="10"/>
  <c r="J1422" i="10" s="1"/>
  <c r="I1423" i="10"/>
  <c r="J1423" i="10" s="1"/>
  <c r="I1424" i="10"/>
  <c r="J1424" i="10" s="1"/>
  <c r="I1425" i="10"/>
  <c r="J1425" i="10" s="1"/>
  <c r="I1426" i="10"/>
  <c r="J1426" i="10" s="1"/>
  <c r="I1427" i="10"/>
  <c r="J1427" i="10" s="1"/>
  <c r="I1428" i="10"/>
  <c r="J1428" i="10" s="1"/>
  <c r="I1429" i="10"/>
  <c r="J1429" i="10" s="1"/>
  <c r="I1430" i="10"/>
  <c r="J1430" i="10" s="1"/>
  <c r="I1431" i="10"/>
  <c r="J1431" i="10" s="1"/>
  <c r="I1432" i="10"/>
  <c r="J1432" i="10" s="1"/>
  <c r="I1433" i="10"/>
  <c r="J1433" i="10" s="1"/>
  <c r="I1434" i="10"/>
  <c r="J1434" i="10" s="1"/>
  <c r="I1435" i="10"/>
  <c r="J1435" i="10" s="1"/>
  <c r="I1436" i="10"/>
  <c r="J1436" i="10" s="1"/>
  <c r="I1437" i="10"/>
  <c r="J1437" i="10" s="1"/>
  <c r="I1438" i="10"/>
  <c r="J1438" i="10" s="1"/>
  <c r="I1439" i="10"/>
  <c r="J1439" i="10" s="1"/>
  <c r="I1440" i="10"/>
  <c r="J1440" i="10" s="1"/>
  <c r="I1441" i="10"/>
  <c r="J1441" i="10" s="1"/>
  <c r="I1442" i="10"/>
  <c r="J1442" i="10" s="1"/>
  <c r="I1443" i="10"/>
  <c r="J1443" i="10" s="1"/>
  <c r="I1444" i="10"/>
  <c r="J1444" i="10" s="1"/>
  <c r="I1445" i="10"/>
  <c r="J1445" i="10" s="1"/>
  <c r="I1446" i="10"/>
  <c r="J1446" i="10" s="1"/>
  <c r="I1447" i="10"/>
  <c r="J1447" i="10" s="1"/>
  <c r="I1448" i="10"/>
  <c r="J1448" i="10" s="1"/>
  <c r="I1449" i="10"/>
  <c r="J1449" i="10" s="1"/>
  <c r="I1450" i="10"/>
  <c r="J1450" i="10" s="1"/>
  <c r="I1451" i="10"/>
  <c r="J1451" i="10" s="1"/>
  <c r="I1452" i="10"/>
  <c r="J1452" i="10" s="1"/>
  <c r="I1453" i="10"/>
  <c r="J1453" i="10" s="1"/>
  <c r="I1454" i="10"/>
  <c r="J1454" i="10" s="1"/>
  <c r="I1455" i="10"/>
  <c r="J1455" i="10" s="1"/>
  <c r="I1456" i="10"/>
  <c r="J1456" i="10" s="1"/>
  <c r="I1457" i="10"/>
  <c r="J1457" i="10" s="1"/>
  <c r="I1458" i="10"/>
  <c r="J1458" i="10" s="1"/>
  <c r="I1459" i="10"/>
  <c r="J1459" i="10" s="1"/>
  <c r="I1460" i="10"/>
  <c r="J1460" i="10" s="1"/>
  <c r="I1461" i="10"/>
  <c r="J1461" i="10" s="1"/>
  <c r="I1462" i="10"/>
  <c r="J1462" i="10" s="1"/>
  <c r="I1463" i="10"/>
  <c r="J1463" i="10" s="1"/>
  <c r="I1464" i="10"/>
  <c r="J1464" i="10" s="1"/>
  <c r="I1465" i="10"/>
  <c r="J1465" i="10" s="1"/>
  <c r="I1466" i="10"/>
  <c r="J1466" i="10" s="1"/>
  <c r="I1467" i="10"/>
  <c r="J1467" i="10" s="1"/>
  <c r="I1468" i="10"/>
  <c r="J1468" i="10" s="1"/>
  <c r="I1469" i="10"/>
  <c r="J1469" i="10" s="1"/>
  <c r="I1470" i="10"/>
  <c r="J1470" i="10" s="1"/>
  <c r="I1471" i="10"/>
  <c r="J1471" i="10" s="1"/>
  <c r="I1472" i="10"/>
  <c r="J1472" i="10" s="1"/>
  <c r="I1473" i="10"/>
  <c r="J1473" i="10" s="1"/>
  <c r="I1474" i="10"/>
  <c r="J1474" i="10" s="1"/>
  <c r="I1475" i="10"/>
  <c r="J1475" i="10" s="1"/>
  <c r="I1476" i="10"/>
  <c r="J1476" i="10" s="1"/>
  <c r="I1477" i="10"/>
  <c r="J1477" i="10" s="1"/>
  <c r="I1478" i="10"/>
  <c r="J1478" i="10" s="1"/>
  <c r="I1479" i="10"/>
  <c r="J1479" i="10" s="1"/>
  <c r="I1480" i="10"/>
  <c r="J1480" i="10" s="1"/>
  <c r="I1481" i="10"/>
  <c r="J1481" i="10" s="1"/>
  <c r="I1482" i="10"/>
  <c r="J1482" i="10" s="1"/>
  <c r="I1483" i="10"/>
  <c r="J1483" i="10" s="1"/>
  <c r="I1484" i="10"/>
  <c r="J1484" i="10" s="1"/>
  <c r="I1485" i="10"/>
  <c r="J1485" i="10" s="1"/>
  <c r="I1486" i="10"/>
  <c r="J1486" i="10" s="1"/>
  <c r="I1487" i="10"/>
  <c r="J1487" i="10" s="1"/>
  <c r="I1488" i="10"/>
  <c r="J1488" i="10" s="1"/>
  <c r="I1489" i="10"/>
  <c r="J1489" i="10" s="1"/>
  <c r="I1490" i="10"/>
  <c r="J1490" i="10" s="1"/>
  <c r="I1491" i="10"/>
  <c r="J1491" i="10" s="1"/>
  <c r="I1492" i="10"/>
  <c r="J1492" i="10" s="1"/>
  <c r="I1493" i="10"/>
  <c r="J1493" i="10" s="1"/>
  <c r="I1494" i="10"/>
  <c r="J1494" i="10" s="1"/>
  <c r="I1495" i="10"/>
  <c r="J1495" i="10" s="1"/>
  <c r="I1496" i="10"/>
  <c r="J1496" i="10" s="1"/>
  <c r="I1497" i="10"/>
  <c r="J1497" i="10" s="1"/>
  <c r="I1498" i="10"/>
  <c r="J1498" i="10" s="1"/>
  <c r="I1499" i="10"/>
  <c r="J1499" i="10" s="1"/>
  <c r="I1500" i="10"/>
  <c r="J1500" i="10" s="1"/>
  <c r="I1501" i="10"/>
  <c r="J1501" i="10" s="1"/>
  <c r="I1502" i="10"/>
  <c r="J1502" i="10" s="1"/>
  <c r="I1503" i="10"/>
  <c r="J1503" i="10" s="1"/>
  <c r="I1504" i="10"/>
  <c r="J1504" i="10" s="1"/>
  <c r="I1505" i="10"/>
  <c r="J1505" i="10" s="1"/>
  <c r="I1506" i="10"/>
  <c r="J1506" i="10" s="1"/>
  <c r="I1507" i="10"/>
  <c r="J1507" i="10" s="1"/>
  <c r="I1508" i="10"/>
  <c r="J1508" i="10" s="1"/>
  <c r="I1509" i="10"/>
  <c r="J1509" i="10" s="1"/>
  <c r="I1510" i="10"/>
  <c r="J1510" i="10" s="1"/>
  <c r="I1511" i="10"/>
  <c r="J1511" i="10" s="1"/>
  <c r="I1512" i="10"/>
  <c r="J1512" i="10" s="1"/>
  <c r="I1513" i="10"/>
  <c r="J1513" i="10" s="1"/>
  <c r="I1514" i="10"/>
  <c r="J1514" i="10" s="1"/>
  <c r="I1515" i="10"/>
  <c r="J1515" i="10" s="1"/>
  <c r="I1516" i="10"/>
  <c r="J1516" i="10" s="1"/>
  <c r="I1517" i="10"/>
  <c r="J1517" i="10" s="1"/>
  <c r="I1518" i="10"/>
  <c r="J1518" i="10" s="1"/>
  <c r="I1519" i="10"/>
  <c r="J1519" i="10" s="1"/>
  <c r="I1520" i="10"/>
  <c r="J1520" i="10" s="1"/>
  <c r="I1521" i="10"/>
  <c r="J1521" i="10" s="1"/>
  <c r="I1522" i="10"/>
  <c r="J1522" i="10" s="1"/>
  <c r="I1523" i="10"/>
  <c r="J1523" i="10" s="1"/>
  <c r="I1524" i="10"/>
  <c r="J1524" i="10" s="1"/>
  <c r="I1525" i="10"/>
  <c r="J1525" i="10" s="1"/>
  <c r="I1526" i="10"/>
  <c r="J1526" i="10" s="1"/>
  <c r="I1527" i="10"/>
  <c r="J1527" i="10" s="1"/>
  <c r="I1528" i="10"/>
  <c r="J1528" i="10" s="1"/>
  <c r="I1529" i="10"/>
  <c r="J1529" i="10" s="1"/>
  <c r="I1530" i="10"/>
  <c r="J1530" i="10" s="1"/>
  <c r="I1531" i="10"/>
  <c r="J1531" i="10" s="1"/>
  <c r="I1532" i="10"/>
  <c r="J1532" i="10" s="1"/>
  <c r="I1533" i="10"/>
  <c r="J1533" i="10" s="1"/>
  <c r="I1534" i="10"/>
  <c r="J1534" i="10" s="1"/>
  <c r="I1535" i="10"/>
  <c r="J1535" i="10" s="1"/>
  <c r="I1536" i="10"/>
  <c r="J1536" i="10" s="1"/>
  <c r="I1537" i="10"/>
  <c r="J1537" i="10" s="1"/>
  <c r="I1538" i="10"/>
  <c r="J1538" i="10" s="1"/>
  <c r="I1539" i="10"/>
  <c r="J1539" i="10" s="1"/>
  <c r="I1540" i="10"/>
  <c r="J1540" i="10" s="1"/>
  <c r="I1541" i="10"/>
  <c r="J1541" i="10" s="1"/>
  <c r="I1542" i="10"/>
  <c r="J1542" i="10" s="1"/>
  <c r="I1543" i="10"/>
  <c r="J1543" i="10" s="1"/>
  <c r="I1544" i="10"/>
  <c r="J1544" i="10" s="1"/>
  <c r="I1545" i="10"/>
  <c r="J1545" i="10" s="1"/>
  <c r="I1546" i="10"/>
  <c r="J1546" i="10" s="1"/>
  <c r="I1547" i="10"/>
  <c r="J1547" i="10" s="1"/>
  <c r="I1548" i="10"/>
  <c r="J1548" i="10" s="1"/>
  <c r="I1549" i="10"/>
  <c r="J1549" i="10" s="1"/>
  <c r="I1550" i="10"/>
  <c r="J1550" i="10" s="1"/>
  <c r="I1551" i="10"/>
  <c r="J1551" i="10" s="1"/>
  <c r="I1552" i="10"/>
  <c r="J1552" i="10" s="1"/>
  <c r="I1553" i="10"/>
  <c r="J1553" i="10" s="1"/>
  <c r="I1554" i="10"/>
  <c r="J1554" i="10" s="1"/>
  <c r="I1555" i="10"/>
  <c r="J1555" i="10" s="1"/>
  <c r="I1556" i="10"/>
  <c r="J1556" i="10" s="1"/>
  <c r="I1557" i="10"/>
  <c r="J1557" i="10" s="1"/>
  <c r="I1558" i="10"/>
  <c r="J1558" i="10" s="1"/>
  <c r="I1559" i="10"/>
  <c r="J1559" i="10" s="1"/>
  <c r="I1560" i="10"/>
  <c r="J1560" i="10" s="1"/>
  <c r="I1561" i="10"/>
  <c r="J1561" i="10" s="1"/>
  <c r="I1562" i="10"/>
  <c r="J1562" i="10" s="1"/>
  <c r="I1563" i="10"/>
  <c r="J1563" i="10" s="1"/>
  <c r="I1564" i="10"/>
  <c r="J1564" i="10" s="1"/>
  <c r="I1565" i="10"/>
  <c r="J1565" i="10" s="1"/>
  <c r="I1566" i="10"/>
  <c r="J1566" i="10" s="1"/>
  <c r="I1567" i="10"/>
  <c r="J1567" i="10" s="1"/>
  <c r="I1568" i="10"/>
  <c r="J1568" i="10" s="1"/>
  <c r="I1569" i="10"/>
  <c r="J1569" i="10" s="1"/>
  <c r="I1570" i="10"/>
  <c r="J1570" i="10" s="1"/>
  <c r="I1571" i="10"/>
  <c r="J1571" i="10" s="1"/>
  <c r="I1572" i="10"/>
  <c r="J1572" i="10" s="1"/>
  <c r="I1573" i="10"/>
  <c r="J1573" i="10" s="1"/>
  <c r="I1574" i="10"/>
  <c r="J1574" i="10" s="1"/>
  <c r="I1575" i="10"/>
  <c r="J1575" i="10" s="1"/>
  <c r="I1576" i="10"/>
  <c r="J1576" i="10" s="1"/>
  <c r="I1577" i="10"/>
  <c r="J1577" i="10" s="1"/>
  <c r="I1578" i="10"/>
  <c r="J1578" i="10" s="1"/>
  <c r="I1579" i="10"/>
  <c r="J1579" i="10" s="1"/>
  <c r="I1580" i="10"/>
  <c r="J1580" i="10" s="1"/>
  <c r="I1581" i="10"/>
  <c r="J1581" i="10" s="1"/>
  <c r="I1582" i="10"/>
  <c r="J1582" i="10" s="1"/>
  <c r="I1583" i="10"/>
  <c r="J1583" i="10" s="1"/>
  <c r="I1584" i="10"/>
  <c r="J1584" i="10" s="1"/>
  <c r="I1585" i="10"/>
  <c r="J1585" i="10" s="1"/>
  <c r="I1586" i="10"/>
  <c r="J1586" i="10" s="1"/>
  <c r="I1587" i="10"/>
  <c r="J1587" i="10" s="1"/>
  <c r="I1588" i="10"/>
  <c r="J1588" i="10" s="1"/>
  <c r="I1589" i="10"/>
  <c r="J1589" i="10" s="1"/>
  <c r="I1590" i="10"/>
  <c r="J1590" i="10" s="1"/>
  <c r="I1591" i="10"/>
  <c r="J1591" i="10" s="1"/>
  <c r="I1592" i="10"/>
  <c r="J1592" i="10" s="1"/>
  <c r="I1593" i="10"/>
  <c r="J1593" i="10" s="1"/>
  <c r="I1594" i="10"/>
  <c r="J1594" i="10" s="1"/>
  <c r="I1595" i="10"/>
  <c r="J1595" i="10" s="1"/>
  <c r="I1596" i="10"/>
  <c r="J1596" i="10" s="1"/>
  <c r="I1597" i="10"/>
  <c r="J1597" i="10" s="1"/>
  <c r="I1598" i="10"/>
  <c r="J1598" i="10" s="1"/>
  <c r="I1599" i="10"/>
  <c r="J1599" i="10" s="1"/>
  <c r="I1600" i="10"/>
  <c r="J1600" i="10" s="1"/>
  <c r="I1601" i="10"/>
  <c r="J1601" i="10" s="1"/>
  <c r="I1602" i="10"/>
  <c r="J1602" i="10" s="1"/>
  <c r="I1603" i="10"/>
  <c r="J1603" i="10" s="1"/>
  <c r="I1604" i="10"/>
  <c r="J1604" i="10" s="1"/>
  <c r="I1605" i="10"/>
  <c r="J1605" i="10" s="1"/>
  <c r="I1606" i="10"/>
  <c r="J1606" i="10" s="1"/>
  <c r="I1607" i="10"/>
  <c r="J1607" i="10" s="1"/>
  <c r="I1608" i="10"/>
  <c r="J1608" i="10" s="1"/>
  <c r="I1609" i="10"/>
  <c r="J1609" i="10" s="1"/>
  <c r="I1610" i="10"/>
  <c r="J1610" i="10" s="1"/>
  <c r="I1611" i="10"/>
  <c r="J1611" i="10" s="1"/>
  <c r="I1612" i="10"/>
  <c r="J1612" i="10" s="1"/>
  <c r="I1613" i="10"/>
  <c r="J1613" i="10" s="1"/>
  <c r="I1614" i="10"/>
  <c r="J1614" i="10" s="1"/>
  <c r="I1615" i="10"/>
  <c r="J1615" i="10" s="1"/>
  <c r="I1616" i="10"/>
  <c r="J1616" i="10" s="1"/>
  <c r="I1617" i="10"/>
  <c r="J1617" i="10" s="1"/>
  <c r="I1618" i="10"/>
  <c r="J1618" i="10" s="1"/>
  <c r="I1619" i="10"/>
  <c r="J1619" i="10" s="1"/>
  <c r="I1620" i="10"/>
  <c r="J1620" i="10" s="1"/>
  <c r="I1621" i="10"/>
  <c r="J1621" i="10" s="1"/>
  <c r="I1622" i="10"/>
  <c r="J1622" i="10" s="1"/>
  <c r="I1623" i="10"/>
  <c r="J1623" i="10" s="1"/>
  <c r="I1624" i="10"/>
  <c r="J1624" i="10" s="1"/>
  <c r="I1625" i="10"/>
  <c r="J1625" i="10" s="1"/>
  <c r="I1626" i="10"/>
  <c r="J1626" i="10" s="1"/>
  <c r="I1627" i="10"/>
  <c r="J1627" i="10" s="1"/>
  <c r="I1628" i="10"/>
  <c r="J1628" i="10" s="1"/>
  <c r="I1629" i="10"/>
  <c r="J1629" i="10" s="1"/>
  <c r="I1630" i="10"/>
  <c r="J1630" i="10" s="1"/>
  <c r="I1631" i="10"/>
  <c r="J1631" i="10" s="1"/>
  <c r="I1632" i="10"/>
  <c r="J1632" i="10" s="1"/>
  <c r="I1633" i="10"/>
  <c r="J1633" i="10" s="1"/>
  <c r="I1634" i="10"/>
  <c r="J1634" i="10" s="1"/>
  <c r="I1635" i="10"/>
  <c r="J1635" i="10" s="1"/>
  <c r="I1636" i="10"/>
  <c r="J1636" i="10" s="1"/>
  <c r="I1637" i="10"/>
  <c r="J1637" i="10" s="1"/>
  <c r="I2" i="10"/>
  <c r="J2" i="10" s="1"/>
  <c r="D3" i="10"/>
  <c r="E3" i="10" s="1"/>
  <c r="D4" i="10"/>
  <c r="E4" i="10" s="1"/>
  <c r="D5" i="10"/>
  <c r="E5" i="10" s="1"/>
  <c r="D6" i="10"/>
  <c r="E6" i="10" s="1"/>
  <c r="D7" i="10"/>
  <c r="E7" i="10" s="1"/>
  <c r="D8" i="10"/>
  <c r="E8" i="10" s="1"/>
  <c r="D9" i="10"/>
  <c r="E9" i="10" s="1"/>
  <c r="D10" i="10"/>
  <c r="E10" i="10" s="1"/>
  <c r="D11" i="10"/>
  <c r="E11" i="10" s="1"/>
  <c r="D12" i="10"/>
  <c r="E12" i="10" s="1"/>
  <c r="D13" i="10"/>
  <c r="E13" i="10" s="1"/>
  <c r="D14" i="10"/>
  <c r="E14" i="10" s="1"/>
  <c r="D15" i="10"/>
  <c r="E15" i="10" s="1"/>
  <c r="D16" i="10"/>
  <c r="E16" i="10" s="1"/>
  <c r="D17" i="10"/>
  <c r="E17" i="10" s="1"/>
  <c r="D18" i="10"/>
  <c r="E18" i="10" s="1"/>
  <c r="D19" i="10"/>
  <c r="E19" i="10" s="1"/>
  <c r="D20" i="10"/>
  <c r="E20" i="10" s="1"/>
  <c r="D21" i="10"/>
  <c r="E21" i="10" s="1"/>
  <c r="D22" i="10"/>
  <c r="E22" i="10" s="1"/>
  <c r="D23" i="10"/>
  <c r="E23" i="10" s="1"/>
  <c r="D24" i="10"/>
  <c r="E24" i="10" s="1"/>
  <c r="D25" i="10"/>
  <c r="E25" i="10" s="1"/>
  <c r="D26" i="10"/>
  <c r="E26" i="10" s="1"/>
  <c r="D27" i="10"/>
  <c r="E27" i="10" s="1"/>
  <c r="D28" i="10"/>
  <c r="E28" i="10" s="1"/>
  <c r="D29" i="10"/>
  <c r="E29" i="10" s="1"/>
  <c r="D30" i="10"/>
  <c r="E30" i="10" s="1"/>
  <c r="D31" i="10"/>
  <c r="E31" i="10" s="1"/>
  <c r="D32" i="10"/>
  <c r="E32" i="10" s="1"/>
  <c r="D33" i="10"/>
  <c r="E33" i="10" s="1"/>
  <c r="D34" i="10"/>
  <c r="E34" i="10" s="1"/>
  <c r="D35" i="10"/>
  <c r="E35" i="10" s="1"/>
  <c r="D36" i="10"/>
  <c r="E36" i="10" s="1"/>
  <c r="D37" i="10"/>
  <c r="E37" i="10" s="1"/>
  <c r="D38" i="10"/>
  <c r="E38" i="10" s="1"/>
  <c r="D39" i="10"/>
  <c r="E39" i="10" s="1"/>
  <c r="D40" i="10"/>
  <c r="E40" i="10" s="1"/>
  <c r="D41" i="10"/>
  <c r="E41" i="10" s="1"/>
  <c r="D42" i="10"/>
  <c r="E42" i="10" s="1"/>
  <c r="D43" i="10"/>
  <c r="E43" i="10" s="1"/>
  <c r="D44" i="10"/>
  <c r="E44" i="10" s="1"/>
  <c r="D45" i="10"/>
  <c r="E45" i="10" s="1"/>
  <c r="D46" i="10"/>
  <c r="E46" i="10" s="1"/>
  <c r="D47" i="10"/>
  <c r="E47" i="10" s="1"/>
  <c r="D48" i="10"/>
  <c r="E48" i="10" s="1"/>
  <c r="D49" i="10"/>
  <c r="E49" i="10" s="1"/>
  <c r="D50" i="10"/>
  <c r="E50" i="10" s="1"/>
  <c r="D51" i="10"/>
  <c r="E51" i="10" s="1"/>
  <c r="D52" i="10"/>
  <c r="E52" i="10" s="1"/>
  <c r="D53" i="10"/>
  <c r="E53" i="10" s="1"/>
  <c r="D54" i="10"/>
  <c r="E54" i="10" s="1"/>
  <c r="D55" i="10"/>
  <c r="E55" i="10" s="1"/>
  <c r="D56" i="10"/>
  <c r="E56" i="10" s="1"/>
  <c r="D57" i="10"/>
  <c r="E57" i="10" s="1"/>
  <c r="D58" i="10"/>
  <c r="E58" i="10" s="1"/>
  <c r="D59" i="10"/>
  <c r="E59" i="10" s="1"/>
  <c r="D60" i="10"/>
  <c r="E60" i="10" s="1"/>
  <c r="D61" i="10"/>
  <c r="E61" i="10" s="1"/>
  <c r="D62" i="10"/>
  <c r="E62" i="10" s="1"/>
  <c r="D63" i="10"/>
  <c r="E63" i="10" s="1"/>
  <c r="D64" i="10"/>
  <c r="E64" i="10" s="1"/>
  <c r="D65" i="10"/>
  <c r="E65" i="10" s="1"/>
  <c r="D66" i="10"/>
  <c r="E66" i="10" s="1"/>
  <c r="D67" i="10"/>
  <c r="E67" i="10" s="1"/>
  <c r="D68" i="10"/>
  <c r="E68" i="10" s="1"/>
  <c r="D69" i="10"/>
  <c r="E69" i="10" s="1"/>
  <c r="D70" i="10"/>
  <c r="E70" i="10" s="1"/>
  <c r="D71" i="10"/>
  <c r="E71" i="10" s="1"/>
  <c r="D72" i="10"/>
  <c r="E72" i="10" s="1"/>
  <c r="D73" i="10"/>
  <c r="E73" i="10" s="1"/>
  <c r="D74" i="10"/>
  <c r="E74" i="10" s="1"/>
  <c r="D75" i="10"/>
  <c r="E75" i="10" s="1"/>
  <c r="D76" i="10"/>
  <c r="E76" i="10" s="1"/>
  <c r="D77" i="10"/>
  <c r="E77" i="10" s="1"/>
  <c r="D78" i="10"/>
  <c r="E78" i="10" s="1"/>
  <c r="D79" i="10"/>
  <c r="E79" i="10" s="1"/>
  <c r="D80" i="10"/>
  <c r="E80" i="10" s="1"/>
  <c r="D81" i="10"/>
  <c r="E81" i="10" s="1"/>
  <c r="D82" i="10"/>
  <c r="E82" i="10" s="1"/>
  <c r="D83" i="10"/>
  <c r="E83" i="10" s="1"/>
  <c r="D84" i="10"/>
  <c r="E84" i="10" s="1"/>
  <c r="D85" i="10"/>
  <c r="E85" i="10" s="1"/>
  <c r="D86" i="10"/>
  <c r="E86" i="10" s="1"/>
  <c r="D87" i="10"/>
  <c r="E87" i="10" s="1"/>
  <c r="D88" i="10"/>
  <c r="E88" i="10" s="1"/>
  <c r="D89" i="10"/>
  <c r="E89" i="10" s="1"/>
  <c r="D90" i="10"/>
  <c r="E90" i="10" s="1"/>
  <c r="D91" i="10"/>
  <c r="E91" i="10" s="1"/>
  <c r="D92" i="10"/>
  <c r="E92" i="10" s="1"/>
  <c r="D93" i="10"/>
  <c r="E93" i="10" s="1"/>
  <c r="D94" i="10"/>
  <c r="E94" i="10" s="1"/>
  <c r="D95" i="10"/>
  <c r="E95" i="10" s="1"/>
  <c r="D96" i="10"/>
  <c r="E96" i="10" s="1"/>
  <c r="D97" i="10"/>
  <c r="E97" i="10" s="1"/>
  <c r="D98" i="10"/>
  <c r="E98" i="10" s="1"/>
  <c r="D99" i="10"/>
  <c r="E99" i="10" s="1"/>
  <c r="D100" i="10"/>
  <c r="E100" i="10" s="1"/>
  <c r="D101" i="10"/>
  <c r="E101" i="10" s="1"/>
  <c r="D102" i="10"/>
  <c r="E102" i="10" s="1"/>
  <c r="D103" i="10"/>
  <c r="E103" i="10" s="1"/>
  <c r="D104" i="10"/>
  <c r="E104" i="10" s="1"/>
  <c r="D105" i="10"/>
  <c r="E105" i="10" s="1"/>
  <c r="D106" i="10"/>
  <c r="E106" i="10" s="1"/>
  <c r="D107" i="10"/>
  <c r="E107" i="10" s="1"/>
  <c r="D108" i="10"/>
  <c r="E108" i="10" s="1"/>
  <c r="D109" i="10"/>
  <c r="E109" i="10" s="1"/>
  <c r="D110" i="10"/>
  <c r="E110" i="10" s="1"/>
  <c r="D111" i="10"/>
  <c r="E111" i="10" s="1"/>
  <c r="D112" i="10"/>
  <c r="E112" i="10" s="1"/>
  <c r="D113" i="10"/>
  <c r="E113" i="10" s="1"/>
  <c r="D114" i="10"/>
  <c r="E114" i="10" s="1"/>
  <c r="D115" i="10"/>
  <c r="E115" i="10" s="1"/>
  <c r="D116" i="10"/>
  <c r="E116" i="10" s="1"/>
  <c r="D117" i="10"/>
  <c r="E117" i="10" s="1"/>
  <c r="D118" i="10"/>
  <c r="E118" i="10" s="1"/>
  <c r="D119" i="10"/>
  <c r="E119" i="10" s="1"/>
  <c r="D120" i="10"/>
  <c r="E120" i="10" s="1"/>
  <c r="D121" i="10"/>
  <c r="E121" i="10" s="1"/>
  <c r="D122" i="10"/>
  <c r="E122" i="10" s="1"/>
  <c r="D123" i="10"/>
  <c r="E123" i="10" s="1"/>
  <c r="D124" i="10"/>
  <c r="E124" i="10" s="1"/>
  <c r="D125" i="10"/>
  <c r="E125" i="10" s="1"/>
  <c r="D126" i="10"/>
  <c r="E126" i="10" s="1"/>
  <c r="D127" i="10"/>
  <c r="E127" i="10" s="1"/>
  <c r="D128" i="10"/>
  <c r="E128" i="10" s="1"/>
  <c r="D129" i="10"/>
  <c r="E129" i="10" s="1"/>
  <c r="D130" i="10"/>
  <c r="E130" i="10" s="1"/>
  <c r="D131" i="10"/>
  <c r="E131" i="10" s="1"/>
  <c r="D132" i="10"/>
  <c r="E132" i="10" s="1"/>
  <c r="D133" i="10"/>
  <c r="E133" i="10" s="1"/>
  <c r="D134" i="10"/>
  <c r="E134" i="10" s="1"/>
  <c r="D135" i="10"/>
  <c r="E135" i="10" s="1"/>
  <c r="D136" i="10"/>
  <c r="E136" i="10" s="1"/>
  <c r="D137" i="10"/>
  <c r="E137" i="10" s="1"/>
  <c r="D138" i="10"/>
  <c r="E138" i="10" s="1"/>
  <c r="D139" i="10"/>
  <c r="E139" i="10" s="1"/>
  <c r="D140" i="10"/>
  <c r="E140" i="10" s="1"/>
  <c r="D141" i="10"/>
  <c r="E141" i="10" s="1"/>
  <c r="D142" i="10"/>
  <c r="E142" i="10" s="1"/>
  <c r="D143" i="10"/>
  <c r="E143" i="10" s="1"/>
  <c r="D144" i="10"/>
  <c r="E144" i="10" s="1"/>
  <c r="D145" i="10"/>
  <c r="E145" i="10" s="1"/>
  <c r="D146" i="10"/>
  <c r="E146" i="10" s="1"/>
  <c r="D147" i="10"/>
  <c r="E147" i="10" s="1"/>
  <c r="D148" i="10"/>
  <c r="E148" i="10" s="1"/>
  <c r="D149" i="10"/>
  <c r="E149" i="10" s="1"/>
  <c r="D150" i="10"/>
  <c r="E150" i="10" s="1"/>
  <c r="D151" i="10"/>
  <c r="E151" i="10" s="1"/>
  <c r="D152" i="10"/>
  <c r="E152" i="10" s="1"/>
  <c r="D153" i="10"/>
  <c r="E153" i="10" s="1"/>
  <c r="D154" i="10"/>
  <c r="E154" i="10" s="1"/>
  <c r="D155" i="10"/>
  <c r="E155" i="10" s="1"/>
  <c r="D156" i="10"/>
  <c r="E156" i="10" s="1"/>
  <c r="D157" i="10"/>
  <c r="E157" i="10" s="1"/>
  <c r="D158" i="10"/>
  <c r="E158" i="10" s="1"/>
  <c r="D159" i="10"/>
  <c r="E159" i="10" s="1"/>
  <c r="D160" i="10"/>
  <c r="E160" i="10" s="1"/>
  <c r="D161" i="10"/>
  <c r="E161" i="10" s="1"/>
  <c r="D162" i="10"/>
  <c r="E162" i="10" s="1"/>
  <c r="D163" i="10"/>
  <c r="E163" i="10" s="1"/>
  <c r="D164" i="10"/>
  <c r="E164" i="10" s="1"/>
  <c r="D165" i="10"/>
  <c r="E165" i="10" s="1"/>
  <c r="D166" i="10"/>
  <c r="E166" i="10" s="1"/>
  <c r="D167" i="10"/>
  <c r="E167" i="10" s="1"/>
  <c r="D168" i="10"/>
  <c r="E168" i="10" s="1"/>
  <c r="D169" i="10"/>
  <c r="E169" i="10" s="1"/>
  <c r="D170" i="10"/>
  <c r="E170" i="10" s="1"/>
  <c r="D171" i="10"/>
  <c r="E171" i="10" s="1"/>
  <c r="D172" i="10"/>
  <c r="E172" i="10" s="1"/>
  <c r="D173" i="10"/>
  <c r="E173" i="10" s="1"/>
  <c r="D174" i="10"/>
  <c r="E174" i="10" s="1"/>
  <c r="D175" i="10"/>
  <c r="E175" i="10" s="1"/>
  <c r="D176" i="10"/>
  <c r="E176" i="10" s="1"/>
  <c r="D177" i="10"/>
  <c r="E177" i="10" s="1"/>
  <c r="D178" i="10"/>
  <c r="E178" i="10" s="1"/>
  <c r="D179" i="10"/>
  <c r="E179" i="10" s="1"/>
  <c r="D180" i="10"/>
  <c r="E180" i="10" s="1"/>
  <c r="D181" i="10"/>
  <c r="E181" i="10" s="1"/>
  <c r="D182" i="10"/>
  <c r="E182" i="10" s="1"/>
  <c r="D183" i="10"/>
  <c r="E183" i="10" s="1"/>
  <c r="D184" i="10"/>
  <c r="E184" i="10" s="1"/>
  <c r="D185" i="10"/>
  <c r="E185" i="10" s="1"/>
  <c r="D186" i="10"/>
  <c r="E186" i="10" s="1"/>
  <c r="D187" i="10"/>
  <c r="E187" i="10" s="1"/>
  <c r="D188" i="10"/>
  <c r="E188" i="10" s="1"/>
  <c r="D189" i="10"/>
  <c r="E189" i="10" s="1"/>
  <c r="D190" i="10"/>
  <c r="E190" i="10" s="1"/>
  <c r="D191" i="10"/>
  <c r="E191" i="10" s="1"/>
  <c r="D192" i="10"/>
  <c r="E192" i="10" s="1"/>
  <c r="D193" i="10"/>
  <c r="E193" i="10" s="1"/>
  <c r="D194" i="10"/>
  <c r="E194" i="10" s="1"/>
  <c r="D195" i="10"/>
  <c r="E195" i="10" s="1"/>
  <c r="D196" i="10"/>
  <c r="E196" i="10" s="1"/>
  <c r="D197" i="10"/>
  <c r="E197" i="10" s="1"/>
  <c r="D198" i="10"/>
  <c r="E198" i="10" s="1"/>
  <c r="D199" i="10"/>
  <c r="E199" i="10" s="1"/>
  <c r="D200" i="10"/>
  <c r="E200" i="10" s="1"/>
  <c r="D201" i="10"/>
  <c r="E201" i="10" s="1"/>
  <c r="D202" i="10"/>
  <c r="E202" i="10" s="1"/>
  <c r="D203" i="10"/>
  <c r="E203" i="10" s="1"/>
  <c r="D204" i="10"/>
  <c r="E204" i="10" s="1"/>
  <c r="D205" i="10"/>
  <c r="E205" i="10" s="1"/>
  <c r="D206" i="10"/>
  <c r="E206" i="10" s="1"/>
  <c r="D207" i="10"/>
  <c r="E207" i="10" s="1"/>
  <c r="D208" i="10"/>
  <c r="E208" i="10" s="1"/>
  <c r="D209" i="10"/>
  <c r="E209" i="10" s="1"/>
  <c r="D210" i="10"/>
  <c r="E210" i="10" s="1"/>
  <c r="D211" i="10"/>
  <c r="E211" i="10" s="1"/>
  <c r="D212" i="10"/>
  <c r="E212" i="10" s="1"/>
  <c r="D213" i="10"/>
  <c r="E213" i="10" s="1"/>
  <c r="D214" i="10"/>
  <c r="E214" i="10" s="1"/>
  <c r="D215" i="10"/>
  <c r="E215" i="10" s="1"/>
  <c r="D216" i="10"/>
  <c r="E216" i="10" s="1"/>
  <c r="D217" i="10"/>
  <c r="E217" i="10" s="1"/>
  <c r="D218" i="10"/>
  <c r="E218" i="10" s="1"/>
  <c r="D219" i="10"/>
  <c r="E219" i="10" s="1"/>
  <c r="D220" i="10"/>
  <c r="E220" i="10" s="1"/>
  <c r="D221" i="10"/>
  <c r="E221" i="10" s="1"/>
  <c r="D222" i="10"/>
  <c r="E222" i="10" s="1"/>
  <c r="D223" i="10"/>
  <c r="E223" i="10" s="1"/>
  <c r="D224" i="10"/>
  <c r="E224" i="10" s="1"/>
  <c r="D225" i="10"/>
  <c r="E225" i="10" s="1"/>
  <c r="D226" i="10"/>
  <c r="E226" i="10" s="1"/>
  <c r="D227" i="10"/>
  <c r="E227" i="10" s="1"/>
  <c r="D228" i="10"/>
  <c r="E228" i="10" s="1"/>
  <c r="D229" i="10"/>
  <c r="E229" i="10" s="1"/>
  <c r="D230" i="10"/>
  <c r="E230" i="10" s="1"/>
  <c r="D231" i="10"/>
  <c r="E231" i="10" s="1"/>
  <c r="D232" i="10"/>
  <c r="E232" i="10" s="1"/>
  <c r="D233" i="10"/>
  <c r="E233" i="10" s="1"/>
  <c r="D234" i="10"/>
  <c r="E234" i="10" s="1"/>
  <c r="D235" i="10"/>
  <c r="E235" i="10" s="1"/>
  <c r="D236" i="10"/>
  <c r="E236" i="10" s="1"/>
  <c r="D237" i="10"/>
  <c r="E237" i="10" s="1"/>
  <c r="D238" i="10"/>
  <c r="E238" i="10" s="1"/>
  <c r="D239" i="10"/>
  <c r="E239" i="10" s="1"/>
  <c r="D240" i="10"/>
  <c r="E240" i="10" s="1"/>
  <c r="D241" i="10"/>
  <c r="E241" i="10" s="1"/>
  <c r="D242" i="10"/>
  <c r="E242" i="10" s="1"/>
  <c r="D243" i="10"/>
  <c r="E243" i="10" s="1"/>
  <c r="D244" i="10"/>
  <c r="E244" i="10" s="1"/>
  <c r="D245" i="10"/>
  <c r="E245" i="10" s="1"/>
  <c r="D246" i="10"/>
  <c r="E246" i="10" s="1"/>
  <c r="D247" i="10"/>
  <c r="E247" i="10" s="1"/>
  <c r="D248" i="10"/>
  <c r="E248" i="10" s="1"/>
  <c r="D249" i="10"/>
  <c r="E249" i="10" s="1"/>
  <c r="D250" i="10"/>
  <c r="E250" i="10" s="1"/>
  <c r="D251" i="10"/>
  <c r="E251" i="10" s="1"/>
  <c r="D252" i="10"/>
  <c r="E252" i="10" s="1"/>
  <c r="D253" i="10"/>
  <c r="E253" i="10" s="1"/>
  <c r="D254" i="10"/>
  <c r="E254" i="10" s="1"/>
  <c r="D255" i="10"/>
  <c r="E255" i="10" s="1"/>
  <c r="D256" i="10"/>
  <c r="E256" i="10" s="1"/>
  <c r="D257" i="10"/>
  <c r="E257" i="10" s="1"/>
  <c r="D258" i="10"/>
  <c r="E258" i="10" s="1"/>
  <c r="D259" i="10"/>
  <c r="E259" i="10" s="1"/>
  <c r="D260" i="10"/>
  <c r="E260" i="10" s="1"/>
  <c r="D261" i="10"/>
  <c r="E261" i="10" s="1"/>
  <c r="D262" i="10"/>
  <c r="E262" i="10" s="1"/>
  <c r="D263" i="10"/>
  <c r="E263" i="10" s="1"/>
  <c r="D264" i="10"/>
  <c r="E264" i="10" s="1"/>
  <c r="D265" i="10"/>
  <c r="E265" i="10" s="1"/>
  <c r="D266" i="10"/>
  <c r="E266" i="10" s="1"/>
  <c r="D267" i="10"/>
  <c r="E267" i="10" s="1"/>
  <c r="D268" i="10"/>
  <c r="E268" i="10" s="1"/>
  <c r="D269" i="10"/>
  <c r="E269" i="10" s="1"/>
  <c r="D270" i="10"/>
  <c r="E270" i="10" s="1"/>
  <c r="D271" i="10"/>
  <c r="E271" i="10" s="1"/>
  <c r="D272" i="10"/>
  <c r="E272" i="10" s="1"/>
  <c r="D273" i="10"/>
  <c r="E273" i="10" s="1"/>
  <c r="D274" i="10"/>
  <c r="E274" i="10" s="1"/>
  <c r="D275" i="10"/>
  <c r="E275" i="10" s="1"/>
  <c r="D276" i="10"/>
  <c r="E276" i="10" s="1"/>
  <c r="D277" i="10"/>
  <c r="E277" i="10" s="1"/>
  <c r="D278" i="10"/>
  <c r="E278" i="10" s="1"/>
  <c r="D279" i="10"/>
  <c r="E279" i="10" s="1"/>
  <c r="D280" i="10"/>
  <c r="E280" i="10" s="1"/>
  <c r="D281" i="10"/>
  <c r="E281" i="10" s="1"/>
  <c r="D282" i="10"/>
  <c r="E282" i="10" s="1"/>
  <c r="D283" i="10"/>
  <c r="E283" i="10" s="1"/>
  <c r="D284" i="10"/>
  <c r="E284" i="10" s="1"/>
  <c r="D285" i="10"/>
  <c r="E285" i="10" s="1"/>
  <c r="D286" i="10"/>
  <c r="E286" i="10" s="1"/>
  <c r="D287" i="10"/>
  <c r="E287" i="10" s="1"/>
  <c r="D288" i="10"/>
  <c r="E288" i="10" s="1"/>
  <c r="D289" i="10"/>
  <c r="E289" i="10" s="1"/>
  <c r="D290" i="10"/>
  <c r="E290" i="10" s="1"/>
  <c r="D291" i="10"/>
  <c r="E291" i="10" s="1"/>
  <c r="D292" i="10"/>
  <c r="E292" i="10" s="1"/>
  <c r="D293" i="10"/>
  <c r="E293" i="10" s="1"/>
  <c r="D294" i="10"/>
  <c r="E294" i="10" s="1"/>
  <c r="D295" i="10"/>
  <c r="E295" i="10" s="1"/>
  <c r="D296" i="10"/>
  <c r="E296" i="10" s="1"/>
  <c r="D297" i="10"/>
  <c r="E297" i="10" s="1"/>
  <c r="D298" i="10"/>
  <c r="E298" i="10" s="1"/>
  <c r="D299" i="10"/>
  <c r="E299" i="10" s="1"/>
  <c r="D300" i="10"/>
  <c r="E300" i="10" s="1"/>
  <c r="D301" i="10"/>
  <c r="E301" i="10" s="1"/>
  <c r="D302" i="10"/>
  <c r="E302" i="10" s="1"/>
  <c r="D303" i="10"/>
  <c r="E303" i="10" s="1"/>
  <c r="D304" i="10"/>
  <c r="E304" i="10" s="1"/>
  <c r="D305" i="10"/>
  <c r="E305" i="10" s="1"/>
  <c r="D306" i="10"/>
  <c r="E306" i="10" s="1"/>
  <c r="D307" i="10"/>
  <c r="E307" i="10" s="1"/>
  <c r="D308" i="10"/>
  <c r="E308" i="10" s="1"/>
  <c r="D309" i="10"/>
  <c r="E309" i="10" s="1"/>
  <c r="D310" i="10"/>
  <c r="E310" i="10" s="1"/>
  <c r="D311" i="10"/>
  <c r="E311" i="10" s="1"/>
  <c r="D312" i="10"/>
  <c r="E312" i="10" s="1"/>
  <c r="D313" i="10"/>
  <c r="E313" i="10" s="1"/>
  <c r="D314" i="10"/>
  <c r="E314" i="10" s="1"/>
  <c r="D315" i="10"/>
  <c r="E315" i="10" s="1"/>
  <c r="D316" i="10"/>
  <c r="E316" i="10" s="1"/>
  <c r="D317" i="10"/>
  <c r="E317" i="10" s="1"/>
  <c r="D318" i="10"/>
  <c r="E318" i="10" s="1"/>
  <c r="D319" i="10"/>
  <c r="E319" i="10" s="1"/>
  <c r="D320" i="10"/>
  <c r="E320" i="10" s="1"/>
  <c r="D321" i="10"/>
  <c r="E321" i="10" s="1"/>
  <c r="D322" i="10"/>
  <c r="E322" i="10" s="1"/>
  <c r="D323" i="10"/>
  <c r="E323" i="10" s="1"/>
  <c r="D324" i="10"/>
  <c r="E324" i="10" s="1"/>
  <c r="D325" i="10"/>
  <c r="E325" i="10" s="1"/>
  <c r="D326" i="10"/>
  <c r="E326" i="10" s="1"/>
  <c r="D327" i="10"/>
  <c r="E327" i="10" s="1"/>
  <c r="D328" i="10"/>
  <c r="E328" i="10" s="1"/>
  <c r="D329" i="10"/>
  <c r="E329" i="10" s="1"/>
  <c r="D330" i="10"/>
  <c r="E330" i="10" s="1"/>
  <c r="D331" i="10"/>
  <c r="E331" i="10" s="1"/>
  <c r="D332" i="10"/>
  <c r="E332" i="10" s="1"/>
  <c r="D333" i="10"/>
  <c r="E333" i="10" s="1"/>
  <c r="D334" i="10"/>
  <c r="E334" i="10" s="1"/>
  <c r="D335" i="10"/>
  <c r="E335" i="10" s="1"/>
  <c r="D336" i="10"/>
  <c r="E336" i="10" s="1"/>
  <c r="D337" i="10"/>
  <c r="E337" i="10" s="1"/>
  <c r="D338" i="10"/>
  <c r="E338" i="10" s="1"/>
  <c r="D339" i="10"/>
  <c r="E339" i="10" s="1"/>
  <c r="D340" i="10"/>
  <c r="E340" i="10" s="1"/>
  <c r="D341" i="10"/>
  <c r="E341" i="10" s="1"/>
  <c r="D342" i="10"/>
  <c r="E342" i="10" s="1"/>
  <c r="D343" i="10"/>
  <c r="E343" i="10" s="1"/>
  <c r="D344" i="10"/>
  <c r="E344" i="10" s="1"/>
  <c r="D345" i="10"/>
  <c r="E345" i="10" s="1"/>
  <c r="D346" i="10"/>
  <c r="E346" i="10" s="1"/>
  <c r="D347" i="10"/>
  <c r="E347" i="10" s="1"/>
  <c r="D348" i="10"/>
  <c r="E348" i="10" s="1"/>
  <c r="D349" i="10"/>
  <c r="E349" i="10" s="1"/>
  <c r="D350" i="10"/>
  <c r="E350" i="10" s="1"/>
  <c r="D351" i="10"/>
  <c r="E351" i="10" s="1"/>
  <c r="D352" i="10"/>
  <c r="E352" i="10" s="1"/>
  <c r="D353" i="10"/>
  <c r="E353" i="10" s="1"/>
  <c r="D354" i="10"/>
  <c r="E354" i="10" s="1"/>
  <c r="D355" i="10"/>
  <c r="E355" i="10" s="1"/>
  <c r="D356" i="10"/>
  <c r="E356" i="10" s="1"/>
  <c r="D357" i="10"/>
  <c r="E357" i="10" s="1"/>
  <c r="D358" i="10"/>
  <c r="E358" i="10" s="1"/>
  <c r="D359" i="10"/>
  <c r="E359" i="10" s="1"/>
  <c r="D360" i="10"/>
  <c r="E360" i="10" s="1"/>
  <c r="D361" i="10"/>
  <c r="E361" i="10" s="1"/>
  <c r="D362" i="10"/>
  <c r="E362" i="10" s="1"/>
  <c r="D363" i="10"/>
  <c r="E363" i="10" s="1"/>
  <c r="D364" i="10"/>
  <c r="E364" i="10" s="1"/>
  <c r="D365" i="10"/>
  <c r="E365" i="10" s="1"/>
  <c r="D366" i="10"/>
  <c r="E366" i="10" s="1"/>
  <c r="D367" i="10"/>
  <c r="E367" i="10" s="1"/>
  <c r="D368" i="10"/>
  <c r="E368" i="10" s="1"/>
  <c r="D369" i="10"/>
  <c r="E369" i="10" s="1"/>
  <c r="D370" i="10"/>
  <c r="E370" i="10" s="1"/>
  <c r="D371" i="10"/>
  <c r="E371" i="10" s="1"/>
  <c r="D372" i="10"/>
  <c r="E372" i="10" s="1"/>
  <c r="D373" i="10"/>
  <c r="E373" i="10" s="1"/>
  <c r="D374" i="10"/>
  <c r="E374" i="10" s="1"/>
  <c r="D375" i="10"/>
  <c r="E375" i="10" s="1"/>
  <c r="D376" i="10"/>
  <c r="E376" i="10" s="1"/>
  <c r="D377" i="10"/>
  <c r="E377" i="10" s="1"/>
  <c r="D378" i="10"/>
  <c r="E378" i="10" s="1"/>
  <c r="D379" i="10"/>
  <c r="E379" i="10" s="1"/>
  <c r="D380" i="10"/>
  <c r="E380" i="10" s="1"/>
  <c r="D381" i="10"/>
  <c r="E381" i="10" s="1"/>
  <c r="D382" i="10"/>
  <c r="E382" i="10" s="1"/>
  <c r="D383" i="10"/>
  <c r="E383" i="10" s="1"/>
  <c r="D384" i="10"/>
  <c r="E384" i="10" s="1"/>
  <c r="D385" i="10"/>
  <c r="E385" i="10" s="1"/>
  <c r="D386" i="10"/>
  <c r="E386" i="10" s="1"/>
  <c r="D387" i="10"/>
  <c r="E387" i="10" s="1"/>
  <c r="D388" i="10"/>
  <c r="E388" i="10" s="1"/>
  <c r="D389" i="10"/>
  <c r="E389" i="10" s="1"/>
  <c r="D390" i="10"/>
  <c r="E390" i="10" s="1"/>
  <c r="D391" i="10"/>
  <c r="E391" i="10" s="1"/>
  <c r="D392" i="10"/>
  <c r="E392" i="10" s="1"/>
  <c r="D393" i="10"/>
  <c r="E393" i="10" s="1"/>
  <c r="D394" i="10"/>
  <c r="E394" i="10" s="1"/>
  <c r="D395" i="10"/>
  <c r="E395" i="10" s="1"/>
  <c r="D396" i="10"/>
  <c r="E396" i="10" s="1"/>
  <c r="D397" i="10"/>
  <c r="E397" i="10" s="1"/>
  <c r="D398" i="10"/>
  <c r="E398" i="10" s="1"/>
  <c r="D399" i="10"/>
  <c r="E399" i="10" s="1"/>
  <c r="D400" i="10"/>
  <c r="E400" i="10" s="1"/>
  <c r="D401" i="10"/>
  <c r="E401" i="10" s="1"/>
  <c r="D402" i="10"/>
  <c r="E402" i="10" s="1"/>
  <c r="D403" i="10"/>
  <c r="E403" i="10" s="1"/>
  <c r="D404" i="10"/>
  <c r="E404" i="10" s="1"/>
  <c r="D405" i="10"/>
  <c r="E405" i="10" s="1"/>
  <c r="D406" i="10"/>
  <c r="E406" i="10" s="1"/>
  <c r="D407" i="10"/>
  <c r="E407" i="10" s="1"/>
  <c r="D408" i="10"/>
  <c r="E408" i="10" s="1"/>
  <c r="D409" i="10"/>
  <c r="E409" i="10" s="1"/>
  <c r="D410" i="10"/>
  <c r="E410" i="10" s="1"/>
  <c r="D411" i="10"/>
  <c r="E411" i="10" s="1"/>
  <c r="D412" i="10"/>
  <c r="E412" i="10" s="1"/>
  <c r="D413" i="10"/>
  <c r="E413" i="10" s="1"/>
  <c r="D414" i="10"/>
  <c r="E414" i="10" s="1"/>
  <c r="D415" i="10"/>
  <c r="E415" i="10" s="1"/>
  <c r="D416" i="10"/>
  <c r="E416" i="10" s="1"/>
  <c r="D417" i="10"/>
  <c r="E417" i="10" s="1"/>
  <c r="D418" i="10"/>
  <c r="E418" i="10" s="1"/>
  <c r="D419" i="10"/>
  <c r="E419" i="10" s="1"/>
  <c r="D420" i="10"/>
  <c r="E420" i="10" s="1"/>
  <c r="D421" i="10"/>
  <c r="E421" i="10" s="1"/>
  <c r="D422" i="10"/>
  <c r="E422" i="10" s="1"/>
  <c r="D423" i="10"/>
  <c r="E423" i="10" s="1"/>
  <c r="D424" i="10"/>
  <c r="E424" i="10" s="1"/>
  <c r="D425" i="10"/>
  <c r="E425" i="10" s="1"/>
  <c r="D426" i="10"/>
  <c r="E426" i="10" s="1"/>
  <c r="D427" i="10"/>
  <c r="E427" i="10" s="1"/>
  <c r="D428" i="10"/>
  <c r="E428" i="10" s="1"/>
  <c r="D429" i="10"/>
  <c r="E429" i="10" s="1"/>
  <c r="D430" i="10"/>
  <c r="E430" i="10" s="1"/>
  <c r="D431" i="10"/>
  <c r="E431" i="10" s="1"/>
  <c r="D432" i="10"/>
  <c r="E432" i="10" s="1"/>
  <c r="D433" i="10"/>
  <c r="E433" i="10" s="1"/>
  <c r="D434" i="10"/>
  <c r="E434" i="10" s="1"/>
  <c r="D435" i="10"/>
  <c r="E435" i="10" s="1"/>
  <c r="D436" i="10"/>
  <c r="E436" i="10" s="1"/>
  <c r="D437" i="10"/>
  <c r="E437" i="10" s="1"/>
  <c r="D438" i="10"/>
  <c r="E438" i="10" s="1"/>
  <c r="D439" i="10"/>
  <c r="E439" i="10" s="1"/>
  <c r="D440" i="10"/>
  <c r="E440" i="10" s="1"/>
  <c r="D441" i="10"/>
  <c r="E441" i="10" s="1"/>
  <c r="D442" i="10"/>
  <c r="E442" i="10" s="1"/>
  <c r="D443" i="10"/>
  <c r="E443" i="10" s="1"/>
  <c r="D444" i="10"/>
  <c r="E444" i="10" s="1"/>
  <c r="D445" i="10"/>
  <c r="E445" i="10" s="1"/>
  <c r="D446" i="10"/>
  <c r="E446" i="10" s="1"/>
  <c r="D447" i="10"/>
  <c r="E447" i="10" s="1"/>
  <c r="D448" i="10"/>
  <c r="E448" i="10" s="1"/>
  <c r="D449" i="10"/>
  <c r="E449" i="10" s="1"/>
  <c r="D450" i="10"/>
  <c r="E450" i="10" s="1"/>
  <c r="D451" i="10"/>
  <c r="E451" i="10" s="1"/>
  <c r="D452" i="10"/>
  <c r="E452" i="10" s="1"/>
  <c r="D453" i="10"/>
  <c r="E453" i="10" s="1"/>
  <c r="D454" i="10"/>
  <c r="E454" i="10" s="1"/>
  <c r="D455" i="10"/>
  <c r="E455" i="10" s="1"/>
  <c r="D456" i="10"/>
  <c r="E456" i="10" s="1"/>
  <c r="D457" i="10"/>
  <c r="E457" i="10" s="1"/>
  <c r="D458" i="10"/>
  <c r="E458" i="10" s="1"/>
  <c r="D459" i="10"/>
  <c r="E459" i="10" s="1"/>
  <c r="D460" i="10"/>
  <c r="E460" i="10" s="1"/>
  <c r="D461" i="10"/>
  <c r="E461" i="10" s="1"/>
  <c r="D462" i="10"/>
  <c r="E462" i="10" s="1"/>
  <c r="D463" i="10"/>
  <c r="E463" i="10" s="1"/>
  <c r="D464" i="10"/>
  <c r="E464" i="10" s="1"/>
  <c r="D465" i="10"/>
  <c r="E465" i="10" s="1"/>
  <c r="D466" i="10"/>
  <c r="E466" i="10" s="1"/>
  <c r="D467" i="10"/>
  <c r="E467" i="10" s="1"/>
  <c r="D468" i="10"/>
  <c r="E468" i="10" s="1"/>
  <c r="D469" i="10"/>
  <c r="E469" i="10" s="1"/>
  <c r="D470" i="10"/>
  <c r="E470" i="10" s="1"/>
  <c r="D471" i="10"/>
  <c r="E471" i="10" s="1"/>
  <c r="D472" i="10"/>
  <c r="E472" i="10" s="1"/>
  <c r="D473" i="10"/>
  <c r="E473" i="10" s="1"/>
  <c r="D474" i="10"/>
  <c r="E474" i="10" s="1"/>
  <c r="D475" i="10"/>
  <c r="E475" i="10" s="1"/>
  <c r="D476" i="10"/>
  <c r="E476" i="10" s="1"/>
  <c r="D477" i="10"/>
  <c r="E477" i="10" s="1"/>
  <c r="D478" i="10"/>
  <c r="E478" i="10" s="1"/>
  <c r="D479" i="10"/>
  <c r="E479" i="10" s="1"/>
  <c r="D480" i="10"/>
  <c r="E480" i="10" s="1"/>
  <c r="D481" i="10"/>
  <c r="E481" i="10" s="1"/>
  <c r="D482" i="10"/>
  <c r="E482" i="10" s="1"/>
  <c r="D483" i="10"/>
  <c r="E483" i="10" s="1"/>
  <c r="D484" i="10"/>
  <c r="E484" i="10" s="1"/>
  <c r="D485" i="10"/>
  <c r="E485" i="10" s="1"/>
  <c r="D486" i="10"/>
  <c r="E486" i="10" s="1"/>
  <c r="D487" i="10"/>
  <c r="E487" i="10" s="1"/>
  <c r="D488" i="10"/>
  <c r="E488" i="10" s="1"/>
  <c r="D489" i="10"/>
  <c r="E489" i="10" s="1"/>
  <c r="D490" i="10"/>
  <c r="E490" i="10" s="1"/>
  <c r="D491" i="10"/>
  <c r="E491" i="10" s="1"/>
  <c r="D492" i="10"/>
  <c r="E492" i="10" s="1"/>
  <c r="D493" i="10"/>
  <c r="E493" i="10" s="1"/>
  <c r="D494" i="10"/>
  <c r="E494" i="10" s="1"/>
  <c r="D495" i="10"/>
  <c r="E495" i="10" s="1"/>
  <c r="D496" i="10"/>
  <c r="E496" i="10" s="1"/>
  <c r="D497" i="10"/>
  <c r="E497" i="10" s="1"/>
  <c r="D498" i="10"/>
  <c r="E498" i="10" s="1"/>
  <c r="D499" i="10"/>
  <c r="E499" i="10" s="1"/>
  <c r="D500" i="10"/>
  <c r="E500" i="10" s="1"/>
  <c r="D501" i="10"/>
  <c r="E501" i="10" s="1"/>
  <c r="D502" i="10"/>
  <c r="E502" i="10" s="1"/>
  <c r="D503" i="10"/>
  <c r="E503" i="10" s="1"/>
  <c r="D504" i="10"/>
  <c r="E504" i="10" s="1"/>
  <c r="D505" i="10"/>
  <c r="E505" i="10" s="1"/>
  <c r="D506" i="10"/>
  <c r="E506" i="10" s="1"/>
  <c r="D507" i="10"/>
  <c r="E507" i="10" s="1"/>
  <c r="D508" i="10"/>
  <c r="E508" i="10" s="1"/>
  <c r="D509" i="10"/>
  <c r="E509" i="10" s="1"/>
  <c r="D510" i="10"/>
  <c r="E510" i="10" s="1"/>
  <c r="D511" i="10"/>
  <c r="E511" i="10" s="1"/>
  <c r="D512" i="10"/>
  <c r="E512" i="10" s="1"/>
  <c r="D513" i="10"/>
  <c r="E513" i="10" s="1"/>
  <c r="D514" i="10"/>
  <c r="E514" i="10" s="1"/>
  <c r="D515" i="10"/>
  <c r="E515" i="10" s="1"/>
  <c r="D516" i="10"/>
  <c r="E516" i="10" s="1"/>
  <c r="D517" i="10"/>
  <c r="E517" i="10" s="1"/>
  <c r="D518" i="10"/>
  <c r="E518" i="10" s="1"/>
  <c r="D519" i="10"/>
  <c r="E519" i="10" s="1"/>
  <c r="D520" i="10"/>
  <c r="E520" i="10" s="1"/>
  <c r="D521" i="10"/>
  <c r="E521" i="10" s="1"/>
  <c r="D522" i="10"/>
  <c r="E522" i="10" s="1"/>
  <c r="D523" i="10"/>
  <c r="E523" i="10" s="1"/>
  <c r="D524" i="10"/>
  <c r="E524" i="10" s="1"/>
  <c r="D525" i="10"/>
  <c r="E525" i="10" s="1"/>
  <c r="D526" i="10"/>
  <c r="E526" i="10" s="1"/>
  <c r="D527" i="10"/>
  <c r="E527" i="10" s="1"/>
  <c r="D528" i="10"/>
  <c r="E528" i="10" s="1"/>
  <c r="D529" i="10"/>
  <c r="E529" i="10" s="1"/>
  <c r="D530" i="10"/>
  <c r="E530" i="10" s="1"/>
  <c r="D531" i="10"/>
  <c r="E531" i="10" s="1"/>
  <c r="D532" i="10"/>
  <c r="E532" i="10" s="1"/>
  <c r="D533" i="10"/>
  <c r="E533" i="10" s="1"/>
  <c r="D534" i="10"/>
  <c r="E534" i="10" s="1"/>
  <c r="D535" i="10"/>
  <c r="E535" i="10" s="1"/>
  <c r="D536" i="10"/>
  <c r="E536" i="10" s="1"/>
  <c r="D537" i="10"/>
  <c r="E537" i="10" s="1"/>
  <c r="D538" i="10"/>
  <c r="E538" i="10" s="1"/>
  <c r="D539" i="10"/>
  <c r="E539" i="10" s="1"/>
  <c r="D540" i="10"/>
  <c r="E540" i="10" s="1"/>
  <c r="D541" i="10"/>
  <c r="E541" i="10" s="1"/>
  <c r="D542" i="10"/>
  <c r="E542" i="10" s="1"/>
  <c r="D543" i="10"/>
  <c r="E543" i="10" s="1"/>
  <c r="D544" i="10"/>
  <c r="E544" i="10" s="1"/>
  <c r="D545" i="10"/>
  <c r="E545" i="10" s="1"/>
  <c r="D546" i="10"/>
  <c r="E546" i="10" s="1"/>
  <c r="D547" i="10"/>
  <c r="E547" i="10" s="1"/>
  <c r="D548" i="10"/>
  <c r="E548" i="10" s="1"/>
  <c r="D549" i="10"/>
  <c r="E549" i="10" s="1"/>
  <c r="D550" i="10"/>
  <c r="E550" i="10" s="1"/>
  <c r="D551" i="10"/>
  <c r="E551" i="10" s="1"/>
  <c r="D552" i="10"/>
  <c r="E552" i="10" s="1"/>
  <c r="D553" i="10"/>
  <c r="E553" i="10" s="1"/>
  <c r="D554" i="10"/>
  <c r="E554" i="10" s="1"/>
  <c r="D555" i="10"/>
  <c r="E555" i="10" s="1"/>
  <c r="D556" i="10"/>
  <c r="E556" i="10" s="1"/>
  <c r="D557" i="10"/>
  <c r="E557" i="10" s="1"/>
  <c r="D558" i="10"/>
  <c r="E558" i="10" s="1"/>
  <c r="D559" i="10"/>
  <c r="E559" i="10" s="1"/>
  <c r="D560" i="10"/>
  <c r="E560" i="10" s="1"/>
  <c r="D561" i="10"/>
  <c r="E561" i="10" s="1"/>
  <c r="D562" i="10"/>
  <c r="E562" i="10" s="1"/>
  <c r="D563" i="10"/>
  <c r="E563" i="10" s="1"/>
  <c r="D564" i="10"/>
  <c r="E564" i="10" s="1"/>
  <c r="D565" i="10"/>
  <c r="E565" i="10" s="1"/>
  <c r="D566" i="10"/>
  <c r="E566" i="10" s="1"/>
  <c r="D567" i="10"/>
  <c r="E567" i="10" s="1"/>
  <c r="D568" i="10"/>
  <c r="E568" i="10" s="1"/>
  <c r="D569" i="10"/>
  <c r="E569" i="10" s="1"/>
  <c r="D570" i="10"/>
  <c r="E570" i="10" s="1"/>
  <c r="D571" i="10"/>
  <c r="E571" i="10" s="1"/>
  <c r="D572" i="10"/>
  <c r="E572" i="10" s="1"/>
  <c r="D573" i="10"/>
  <c r="E573" i="10" s="1"/>
  <c r="D574" i="10"/>
  <c r="E574" i="10" s="1"/>
  <c r="D575" i="10"/>
  <c r="E575" i="10" s="1"/>
  <c r="D576" i="10"/>
  <c r="E576" i="10" s="1"/>
  <c r="D577" i="10"/>
  <c r="E577" i="10" s="1"/>
  <c r="D578" i="10"/>
  <c r="E578" i="10" s="1"/>
  <c r="D579" i="10"/>
  <c r="E579" i="10" s="1"/>
  <c r="D580" i="10"/>
  <c r="E580" i="10" s="1"/>
  <c r="D581" i="10"/>
  <c r="E581" i="10" s="1"/>
  <c r="D582" i="10"/>
  <c r="E582" i="10" s="1"/>
  <c r="D583" i="10"/>
  <c r="E583" i="10" s="1"/>
  <c r="D584" i="10"/>
  <c r="E584" i="10" s="1"/>
  <c r="D585" i="10"/>
  <c r="E585" i="10" s="1"/>
  <c r="D586" i="10"/>
  <c r="E586" i="10" s="1"/>
  <c r="D587" i="10"/>
  <c r="E587" i="10" s="1"/>
  <c r="D588" i="10"/>
  <c r="E588" i="10" s="1"/>
  <c r="D589" i="10"/>
  <c r="E589" i="10" s="1"/>
  <c r="D590" i="10"/>
  <c r="E590" i="10" s="1"/>
  <c r="D591" i="10"/>
  <c r="E591" i="10" s="1"/>
  <c r="D592" i="10"/>
  <c r="E592" i="10" s="1"/>
  <c r="D593" i="10"/>
  <c r="E593" i="10" s="1"/>
  <c r="D594" i="10"/>
  <c r="E594" i="10" s="1"/>
  <c r="D595" i="10"/>
  <c r="E595" i="10" s="1"/>
  <c r="D596" i="10"/>
  <c r="E596" i="10" s="1"/>
  <c r="D597" i="10"/>
  <c r="E597" i="10" s="1"/>
  <c r="D598" i="10"/>
  <c r="E598" i="10" s="1"/>
  <c r="D599" i="10"/>
  <c r="E599" i="10" s="1"/>
  <c r="D600" i="10"/>
  <c r="E600" i="10" s="1"/>
  <c r="D601" i="10"/>
  <c r="E601" i="10" s="1"/>
  <c r="D602" i="10"/>
  <c r="E602" i="10" s="1"/>
  <c r="D603" i="10"/>
  <c r="E603" i="10" s="1"/>
  <c r="D604" i="10"/>
  <c r="E604" i="10" s="1"/>
  <c r="D605" i="10"/>
  <c r="E605" i="10" s="1"/>
  <c r="D606" i="10"/>
  <c r="E606" i="10" s="1"/>
  <c r="D607" i="10"/>
  <c r="E607" i="10" s="1"/>
  <c r="D608" i="10"/>
  <c r="E608" i="10" s="1"/>
  <c r="D609" i="10"/>
  <c r="E609" i="10" s="1"/>
  <c r="D610" i="10"/>
  <c r="E610" i="10" s="1"/>
  <c r="D611" i="10"/>
  <c r="E611" i="10" s="1"/>
  <c r="D612" i="10"/>
  <c r="E612" i="10" s="1"/>
  <c r="D613" i="10"/>
  <c r="E613" i="10" s="1"/>
  <c r="D614" i="10"/>
  <c r="E614" i="10" s="1"/>
  <c r="D615" i="10"/>
  <c r="E615" i="10" s="1"/>
  <c r="D616" i="10"/>
  <c r="E616" i="10" s="1"/>
  <c r="D617" i="10"/>
  <c r="E617" i="10" s="1"/>
  <c r="D618" i="10"/>
  <c r="E618" i="10" s="1"/>
  <c r="D619" i="10"/>
  <c r="E619" i="10" s="1"/>
  <c r="D620" i="10"/>
  <c r="E620" i="10" s="1"/>
  <c r="D621" i="10"/>
  <c r="E621" i="10" s="1"/>
  <c r="D622" i="10"/>
  <c r="E622" i="10" s="1"/>
  <c r="D623" i="10"/>
  <c r="E623" i="10" s="1"/>
  <c r="D624" i="10"/>
  <c r="E624" i="10" s="1"/>
  <c r="D625" i="10"/>
  <c r="E625" i="10" s="1"/>
  <c r="D626" i="10"/>
  <c r="E626" i="10" s="1"/>
  <c r="D627" i="10"/>
  <c r="E627" i="10" s="1"/>
  <c r="D628" i="10"/>
  <c r="E628" i="10" s="1"/>
  <c r="D629" i="10"/>
  <c r="E629" i="10" s="1"/>
  <c r="D630" i="10"/>
  <c r="E630" i="10" s="1"/>
  <c r="D631" i="10"/>
  <c r="E631" i="10" s="1"/>
  <c r="D632" i="10"/>
  <c r="E632" i="10" s="1"/>
  <c r="D633" i="10"/>
  <c r="E633" i="10" s="1"/>
  <c r="D634" i="10"/>
  <c r="E634" i="10" s="1"/>
  <c r="D635" i="10"/>
  <c r="E635" i="10" s="1"/>
  <c r="D636" i="10"/>
  <c r="E636" i="10" s="1"/>
  <c r="D637" i="10"/>
  <c r="E637" i="10" s="1"/>
  <c r="D638" i="10"/>
  <c r="E638" i="10" s="1"/>
  <c r="D639" i="10"/>
  <c r="E639" i="10" s="1"/>
  <c r="D640" i="10"/>
  <c r="E640" i="10" s="1"/>
  <c r="D641" i="10"/>
  <c r="E641" i="10" s="1"/>
  <c r="D642" i="10"/>
  <c r="E642" i="10" s="1"/>
  <c r="D643" i="10"/>
  <c r="E643" i="10" s="1"/>
  <c r="D644" i="10"/>
  <c r="E644" i="10" s="1"/>
  <c r="D645" i="10"/>
  <c r="E645" i="10" s="1"/>
  <c r="D646" i="10"/>
  <c r="E646" i="10" s="1"/>
  <c r="D647" i="10"/>
  <c r="E647" i="10" s="1"/>
  <c r="D648" i="10"/>
  <c r="E648" i="10" s="1"/>
  <c r="D649" i="10"/>
  <c r="E649" i="10" s="1"/>
  <c r="D650" i="10"/>
  <c r="E650" i="10" s="1"/>
  <c r="D651" i="10"/>
  <c r="E651" i="10" s="1"/>
  <c r="D652" i="10"/>
  <c r="E652" i="10" s="1"/>
  <c r="D653" i="10"/>
  <c r="E653" i="10" s="1"/>
  <c r="D654" i="10"/>
  <c r="E654" i="10" s="1"/>
  <c r="D655" i="10"/>
  <c r="E655" i="10" s="1"/>
  <c r="D656" i="10"/>
  <c r="E656" i="10" s="1"/>
  <c r="D657" i="10"/>
  <c r="E657" i="10" s="1"/>
  <c r="D658" i="10"/>
  <c r="E658" i="10" s="1"/>
  <c r="D659" i="10"/>
  <c r="E659" i="10" s="1"/>
  <c r="D660" i="10"/>
  <c r="E660" i="10" s="1"/>
  <c r="D661" i="10"/>
  <c r="E661" i="10" s="1"/>
  <c r="D662" i="10"/>
  <c r="E662" i="10" s="1"/>
  <c r="D663" i="10"/>
  <c r="E663" i="10" s="1"/>
  <c r="D664" i="10"/>
  <c r="E664" i="10" s="1"/>
  <c r="D665" i="10"/>
  <c r="E665" i="10" s="1"/>
  <c r="D666" i="10"/>
  <c r="E666" i="10" s="1"/>
  <c r="D667" i="10"/>
  <c r="E667" i="10" s="1"/>
  <c r="D668" i="10"/>
  <c r="E668" i="10" s="1"/>
  <c r="D669" i="10"/>
  <c r="E669" i="10" s="1"/>
  <c r="D670" i="10"/>
  <c r="E670" i="10" s="1"/>
  <c r="D671" i="10"/>
  <c r="E671" i="10" s="1"/>
  <c r="D672" i="10"/>
  <c r="E672" i="10" s="1"/>
  <c r="D673" i="10"/>
  <c r="E673" i="10" s="1"/>
  <c r="D674" i="10"/>
  <c r="E674" i="10" s="1"/>
  <c r="D675" i="10"/>
  <c r="E675" i="10" s="1"/>
  <c r="D676" i="10"/>
  <c r="E676" i="10" s="1"/>
  <c r="D677" i="10"/>
  <c r="E677" i="10" s="1"/>
  <c r="D678" i="10"/>
  <c r="E678" i="10" s="1"/>
  <c r="D679" i="10"/>
  <c r="E679" i="10" s="1"/>
  <c r="D680" i="10"/>
  <c r="E680" i="10" s="1"/>
  <c r="D681" i="10"/>
  <c r="E681" i="10" s="1"/>
  <c r="D682" i="10"/>
  <c r="E682" i="10" s="1"/>
  <c r="D683" i="10"/>
  <c r="E683" i="10" s="1"/>
  <c r="D684" i="10"/>
  <c r="E684" i="10" s="1"/>
  <c r="D685" i="10"/>
  <c r="E685" i="10" s="1"/>
  <c r="D686" i="10"/>
  <c r="E686" i="10" s="1"/>
  <c r="D687" i="10"/>
  <c r="E687" i="10" s="1"/>
  <c r="D688" i="10"/>
  <c r="E688" i="10" s="1"/>
  <c r="D689" i="10"/>
  <c r="E689" i="10" s="1"/>
  <c r="D690" i="10"/>
  <c r="E690" i="10" s="1"/>
  <c r="D691" i="10"/>
  <c r="E691" i="10" s="1"/>
  <c r="D692" i="10"/>
  <c r="E692" i="10" s="1"/>
  <c r="D693" i="10"/>
  <c r="E693" i="10" s="1"/>
  <c r="D694" i="10"/>
  <c r="E694" i="10" s="1"/>
  <c r="D695" i="10"/>
  <c r="E695" i="10" s="1"/>
  <c r="D696" i="10"/>
  <c r="E696" i="10" s="1"/>
  <c r="D697" i="10"/>
  <c r="E697" i="10" s="1"/>
  <c r="D698" i="10"/>
  <c r="E698" i="10" s="1"/>
  <c r="D699" i="10"/>
  <c r="E699" i="10" s="1"/>
  <c r="D700" i="10"/>
  <c r="E700" i="10" s="1"/>
  <c r="D701" i="10"/>
  <c r="E701" i="10" s="1"/>
  <c r="D702" i="10"/>
  <c r="E702" i="10" s="1"/>
  <c r="D703" i="10"/>
  <c r="E703" i="10" s="1"/>
  <c r="D704" i="10"/>
  <c r="E704" i="10" s="1"/>
  <c r="D705" i="10"/>
  <c r="E705" i="10" s="1"/>
  <c r="D706" i="10"/>
  <c r="E706" i="10" s="1"/>
  <c r="D707" i="10"/>
  <c r="E707" i="10" s="1"/>
  <c r="D708" i="10"/>
  <c r="E708" i="10" s="1"/>
  <c r="D709" i="10"/>
  <c r="E709" i="10" s="1"/>
  <c r="D710" i="10"/>
  <c r="E710" i="10" s="1"/>
  <c r="D711" i="10"/>
  <c r="E711" i="10" s="1"/>
  <c r="D712" i="10"/>
  <c r="E712" i="10" s="1"/>
  <c r="D713" i="10"/>
  <c r="E713" i="10" s="1"/>
  <c r="D714" i="10"/>
  <c r="E714" i="10" s="1"/>
  <c r="D715" i="10"/>
  <c r="E715" i="10" s="1"/>
  <c r="D716" i="10"/>
  <c r="E716" i="10" s="1"/>
  <c r="D717" i="10"/>
  <c r="E717" i="10" s="1"/>
  <c r="D718" i="10"/>
  <c r="E718" i="10" s="1"/>
  <c r="D719" i="10"/>
  <c r="E719" i="10" s="1"/>
  <c r="D720" i="10"/>
  <c r="E720" i="10" s="1"/>
  <c r="D721" i="10"/>
  <c r="E721" i="10" s="1"/>
  <c r="D722" i="10"/>
  <c r="E722" i="10" s="1"/>
  <c r="D723" i="10"/>
  <c r="E723" i="10" s="1"/>
  <c r="D724" i="10"/>
  <c r="E724" i="10" s="1"/>
  <c r="D725" i="10"/>
  <c r="E725" i="10" s="1"/>
  <c r="D726" i="10"/>
  <c r="E726" i="10" s="1"/>
  <c r="D727" i="10"/>
  <c r="E727" i="10" s="1"/>
  <c r="D728" i="10"/>
  <c r="E728" i="10" s="1"/>
  <c r="D729" i="10"/>
  <c r="E729" i="10" s="1"/>
  <c r="D730" i="10"/>
  <c r="E730" i="10" s="1"/>
  <c r="D731" i="10"/>
  <c r="E731" i="10" s="1"/>
  <c r="D732" i="10"/>
  <c r="E732" i="10" s="1"/>
  <c r="D733" i="10"/>
  <c r="E733" i="10" s="1"/>
  <c r="D734" i="10"/>
  <c r="E734" i="10" s="1"/>
  <c r="D735" i="10"/>
  <c r="E735" i="10" s="1"/>
  <c r="D736" i="10"/>
  <c r="E736" i="10" s="1"/>
  <c r="D737" i="10"/>
  <c r="E737" i="10" s="1"/>
  <c r="D738" i="10"/>
  <c r="E738" i="10" s="1"/>
  <c r="D739" i="10"/>
  <c r="E739" i="10" s="1"/>
  <c r="D740" i="10"/>
  <c r="E740" i="10" s="1"/>
  <c r="D741" i="10"/>
  <c r="E741" i="10" s="1"/>
  <c r="D742" i="10"/>
  <c r="E742" i="10" s="1"/>
  <c r="D743" i="10"/>
  <c r="E743" i="10" s="1"/>
  <c r="D744" i="10"/>
  <c r="E744" i="10" s="1"/>
  <c r="D745" i="10"/>
  <c r="E745" i="10" s="1"/>
  <c r="D746" i="10"/>
  <c r="E746" i="10" s="1"/>
  <c r="D747" i="10"/>
  <c r="E747" i="10" s="1"/>
  <c r="D748" i="10"/>
  <c r="E748" i="10" s="1"/>
  <c r="D749" i="10"/>
  <c r="E749" i="10" s="1"/>
  <c r="D750" i="10"/>
  <c r="E750" i="10" s="1"/>
  <c r="D751" i="10"/>
  <c r="E751" i="10" s="1"/>
  <c r="D752" i="10"/>
  <c r="E752" i="10" s="1"/>
  <c r="D753" i="10"/>
  <c r="E753" i="10" s="1"/>
  <c r="D754" i="10"/>
  <c r="E754" i="10" s="1"/>
  <c r="D755" i="10"/>
  <c r="E755" i="10" s="1"/>
  <c r="D756" i="10"/>
  <c r="E756" i="10" s="1"/>
  <c r="D757" i="10"/>
  <c r="E757" i="10" s="1"/>
  <c r="D758" i="10"/>
  <c r="E758" i="10" s="1"/>
  <c r="D759" i="10"/>
  <c r="E759" i="10" s="1"/>
  <c r="D760" i="10"/>
  <c r="E760" i="10" s="1"/>
  <c r="D761" i="10"/>
  <c r="E761" i="10" s="1"/>
  <c r="D762" i="10"/>
  <c r="E762" i="10" s="1"/>
  <c r="D763" i="10"/>
  <c r="E763" i="10" s="1"/>
  <c r="D764" i="10"/>
  <c r="E764" i="10" s="1"/>
  <c r="D765" i="10"/>
  <c r="E765" i="10" s="1"/>
  <c r="D766" i="10"/>
  <c r="E766" i="10" s="1"/>
  <c r="D767" i="10"/>
  <c r="E767" i="10" s="1"/>
  <c r="D768" i="10"/>
  <c r="E768" i="10" s="1"/>
  <c r="D769" i="10"/>
  <c r="E769" i="10" s="1"/>
  <c r="D770" i="10"/>
  <c r="E770" i="10" s="1"/>
  <c r="D771" i="10"/>
  <c r="E771" i="10" s="1"/>
  <c r="D772" i="10"/>
  <c r="E772" i="10" s="1"/>
  <c r="D773" i="10"/>
  <c r="E773" i="10" s="1"/>
  <c r="D774" i="10"/>
  <c r="E774" i="10" s="1"/>
  <c r="D775" i="10"/>
  <c r="E775" i="10" s="1"/>
  <c r="D776" i="10"/>
  <c r="E776" i="10" s="1"/>
  <c r="D777" i="10"/>
  <c r="E777" i="10" s="1"/>
  <c r="D778" i="10"/>
  <c r="E778" i="10" s="1"/>
  <c r="D779" i="10"/>
  <c r="E779" i="10" s="1"/>
  <c r="D780" i="10"/>
  <c r="E780" i="10" s="1"/>
  <c r="D781" i="10"/>
  <c r="E781" i="10" s="1"/>
  <c r="D782" i="10"/>
  <c r="E782" i="10" s="1"/>
  <c r="D783" i="10"/>
  <c r="E783" i="10" s="1"/>
  <c r="D784" i="10"/>
  <c r="E784" i="10" s="1"/>
  <c r="D785" i="10"/>
  <c r="E785" i="10" s="1"/>
  <c r="D786" i="10"/>
  <c r="E786" i="10" s="1"/>
  <c r="D787" i="10"/>
  <c r="E787" i="10" s="1"/>
  <c r="D788" i="10"/>
  <c r="E788" i="10" s="1"/>
  <c r="D789" i="10"/>
  <c r="E789" i="10" s="1"/>
  <c r="D790" i="10"/>
  <c r="E790" i="10" s="1"/>
  <c r="D791" i="10"/>
  <c r="E791" i="10" s="1"/>
  <c r="D792" i="10"/>
  <c r="E792" i="10" s="1"/>
  <c r="D793" i="10"/>
  <c r="E793" i="10" s="1"/>
  <c r="D794" i="10"/>
  <c r="E794" i="10" s="1"/>
  <c r="D795" i="10"/>
  <c r="E795" i="10" s="1"/>
  <c r="D796" i="10"/>
  <c r="E796" i="10" s="1"/>
  <c r="D797" i="10"/>
  <c r="E797" i="10" s="1"/>
  <c r="D798" i="10"/>
  <c r="E798" i="10" s="1"/>
  <c r="D799" i="10"/>
  <c r="E799" i="10" s="1"/>
  <c r="D800" i="10"/>
  <c r="E800" i="10" s="1"/>
  <c r="D801" i="10"/>
  <c r="E801" i="10" s="1"/>
  <c r="D802" i="10"/>
  <c r="E802" i="10" s="1"/>
  <c r="D803" i="10"/>
  <c r="E803" i="10" s="1"/>
  <c r="D804" i="10"/>
  <c r="E804" i="10" s="1"/>
  <c r="D805" i="10"/>
  <c r="E805" i="10" s="1"/>
  <c r="D806" i="10"/>
  <c r="E806" i="10" s="1"/>
  <c r="D807" i="10"/>
  <c r="E807" i="10" s="1"/>
  <c r="D808" i="10"/>
  <c r="E808" i="10" s="1"/>
  <c r="D809" i="10"/>
  <c r="E809" i="10" s="1"/>
  <c r="D810" i="10"/>
  <c r="E810" i="10" s="1"/>
  <c r="D811" i="10"/>
  <c r="E811" i="10" s="1"/>
  <c r="D812" i="10"/>
  <c r="E812" i="10" s="1"/>
  <c r="D813" i="10"/>
  <c r="E813" i="10" s="1"/>
  <c r="D814" i="10"/>
  <c r="E814" i="10" s="1"/>
  <c r="D815" i="10"/>
  <c r="E815" i="10" s="1"/>
  <c r="D816" i="10"/>
  <c r="E816" i="10" s="1"/>
  <c r="D817" i="10"/>
  <c r="E817" i="10" s="1"/>
  <c r="D818" i="10"/>
  <c r="E818" i="10" s="1"/>
  <c r="D819" i="10"/>
  <c r="E819" i="10" s="1"/>
  <c r="D820" i="10"/>
  <c r="E820" i="10" s="1"/>
  <c r="D821" i="10"/>
  <c r="E821" i="10" s="1"/>
  <c r="D822" i="10"/>
  <c r="E822" i="10" s="1"/>
  <c r="D823" i="10"/>
  <c r="E823" i="10" s="1"/>
  <c r="D824" i="10"/>
  <c r="E824" i="10" s="1"/>
  <c r="D825" i="10"/>
  <c r="E825" i="10" s="1"/>
  <c r="D826" i="10"/>
  <c r="E826" i="10" s="1"/>
  <c r="D827" i="10"/>
  <c r="E827" i="10" s="1"/>
  <c r="D828" i="10"/>
  <c r="E828" i="10" s="1"/>
  <c r="D829" i="10"/>
  <c r="E829" i="10" s="1"/>
  <c r="D830" i="10"/>
  <c r="E830" i="10" s="1"/>
  <c r="D831" i="10"/>
  <c r="E831" i="10" s="1"/>
  <c r="D832" i="10"/>
  <c r="E832" i="10" s="1"/>
  <c r="D833" i="10"/>
  <c r="E833" i="10" s="1"/>
  <c r="D834" i="10"/>
  <c r="E834" i="10" s="1"/>
  <c r="D835" i="10"/>
  <c r="E835" i="10" s="1"/>
  <c r="D836" i="10"/>
  <c r="E836" i="10" s="1"/>
  <c r="D837" i="10"/>
  <c r="E837" i="10" s="1"/>
  <c r="D838" i="10"/>
  <c r="E838" i="10" s="1"/>
  <c r="D839" i="10"/>
  <c r="E839" i="10" s="1"/>
  <c r="D840" i="10"/>
  <c r="E840" i="10" s="1"/>
  <c r="D841" i="10"/>
  <c r="E841" i="10" s="1"/>
  <c r="D842" i="10"/>
  <c r="E842" i="10" s="1"/>
  <c r="D843" i="10"/>
  <c r="E843" i="10" s="1"/>
  <c r="D844" i="10"/>
  <c r="E844" i="10" s="1"/>
  <c r="D845" i="10"/>
  <c r="E845" i="10" s="1"/>
  <c r="D846" i="10"/>
  <c r="E846" i="10" s="1"/>
  <c r="D847" i="10"/>
  <c r="E847" i="10" s="1"/>
  <c r="D848" i="10"/>
  <c r="E848" i="10" s="1"/>
  <c r="D849" i="10"/>
  <c r="E849" i="10" s="1"/>
  <c r="D850" i="10"/>
  <c r="E850" i="10" s="1"/>
  <c r="D851" i="10"/>
  <c r="E851" i="10" s="1"/>
  <c r="D852" i="10"/>
  <c r="E852" i="10" s="1"/>
  <c r="D853" i="10"/>
  <c r="E853" i="10" s="1"/>
  <c r="D854" i="10"/>
  <c r="E854" i="10" s="1"/>
  <c r="D855" i="10"/>
  <c r="E855" i="10" s="1"/>
  <c r="D856" i="10"/>
  <c r="E856" i="10" s="1"/>
  <c r="D857" i="10"/>
  <c r="E857" i="10" s="1"/>
  <c r="D858" i="10"/>
  <c r="E858" i="10" s="1"/>
  <c r="D859" i="10"/>
  <c r="E859" i="10" s="1"/>
  <c r="D860" i="10"/>
  <c r="E860" i="10" s="1"/>
  <c r="D861" i="10"/>
  <c r="E861" i="10" s="1"/>
  <c r="D862" i="10"/>
  <c r="E862" i="10" s="1"/>
  <c r="D863" i="10"/>
  <c r="E863" i="10" s="1"/>
  <c r="D864" i="10"/>
  <c r="E864" i="10" s="1"/>
  <c r="D865" i="10"/>
  <c r="E865" i="10" s="1"/>
  <c r="D866" i="10"/>
  <c r="E866" i="10" s="1"/>
  <c r="D867" i="10"/>
  <c r="E867" i="10" s="1"/>
  <c r="D868" i="10"/>
  <c r="E868" i="10" s="1"/>
  <c r="D869" i="10"/>
  <c r="E869" i="10" s="1"/>
  <c r="D870" i="10"/>
  <c r="E870" i="10" s="1"/>
  <c r="D871" i="10"/>
  <c r="E871" i="10" s="1"/>
  <c r="D872" i="10"/>
  <c r="E872" i="10" s="1"/>
  <c r="D873" i="10"/>
  <c r="E873" i="10" s="1"/>
  <c r="D874" i="10"/>
  <c r="E874" i="10" s="1"/>
  <c r="D875" i="10"/>
  <c r="E875" i="10" s="1"/>
  <c r="D876" i="10"/>
  <c r="E876" i="10" s="1"/>
  <c r="D877" i="10"/>
  <c r="E877" i="10" s="1"/>
  <c r="D878" i="10"/>
  <c r="E878" i="10" s="1"/>
  <c r="D879" i="10"/>
  <c r="E879" i="10" s="1"/>
  <c r="D880" i="10"/>
  <c r="E880" i="10" s="1"/>
  <c r="D881" i="10"/>
  <c r="E881" i="10" s="1"/>
  <c r="D882" i="10"/>
  <c r="E882" i="10" s="1"/>
  <c r="D883" i="10"/>
  <c r="E883" i="10" s="1"/>
  <c r="D884" i="10"/>
  <c r="E884" i="10" s="1"/>
  <c r="D885" i="10"/>
  <c r="E885" i="10" s="1"/>
  <c r="D886" i="10"/>
  <c r="E886" i="10" s="1"/>
  <c r="D887" i="10"/>
  <c r="E887" i="10" s="1"/>
  <c r="D888" i="10"/>
  <c r="E888" i="10" s="1"/>
  <c r="D889" i="10"/>
  <c r="E889" i="10" s="1"/>
  <c r="D890" i="10"/>
  <c r="E890" i="10" s="1"/>
  <c r="D891" i="10"/>
  <c r="E891" i="10" s="1"/>
  <c r="D892" i="10"/>
  <c r="E892" i="10" s="1"/>
  <c r="D893" i="10"/>
  <c r="E893" i="10" s="1"/>
  <c r="D894" i="10"/>
  <c r="E894" i="10" s="1"/>
  <c r="D895" i="10"/>
  <c r="E895" i="10" s="1"/>
  <c r="D896" i="10"/>
  <c r="E896" i="10" s="1"/>
  <c r="D897" i="10"/>
  <c r="E897" i="10" s="1"/>
  <c r="D898" i="10"/>
  <c r="E898" i="10" s="1"/>
  <c r="D899" i="10"/>
  <c r="E899" i="10" s="1"/>
  <c r="D900" i="10"/>
  <c r="E900" i="10" s="1"/>
  <c r="D901" i="10"/>
  <c r="E901" i="10" s="1"/>
  <c r="D902" i="10"/>
  <c r="E902" i="10" s="1"/>
  <c r="D903" i="10"/>
  <c r="E903" i="10" s="1"/>
  <c r="D904" i="10"/>
  <c r="E904" i="10" s="1"/>
  <c r="D905" i="10"/>
  <c r="E905" i="10" s="1"/>
  <c r="D906" i="10"/>
  <c r="E906" i="10" s="1"/>
  <c r="D907" i="10"/>
  <c r="E907" i="10" s="1"/>
  <c r="D908" i="10"/>
  <c r="E908" i="10" s="1"/>
  <c r="D909" i="10"/>
  <c r="E909" i="10" s="1"/>
  <c r="D910" i="10"/>
  <c r="E910" i="10" s="1"/>
  <c r="D911" i="10"/>
  <c r="E911" i="10" s="1"/>
  <c r="D912" i="10"/>
  <c r="E912" i="10" s="1"/>
  <c r="D913" i="10"/>
  <c r="E913" i="10" s="1"/>
  <c r="D914" i="10"/>
  <c r="E914" i="10" s="1"/>
  <c r="D915" i="10"/>
  <c r="E915" i="10" s="1"/>
  <c r="D916" i="10"/>
  <c r="E916" i="10" s="1"/>
  <c r="D917" i="10"/>
  <c r="E917" i="10" s="1"/>
  <c r="D918" i="10"/>
  <c r="E918" i="10" s="1"/>
  <c r="D919" i="10"/>
  <c r="E919" i="10" s="1"/>
  <c r="D920" i="10"/>
  <c r="E920" i="10" s="1"/>
  <c r="D921" i="10"/>
  <c r="E921" i="10" s="1"/>
  <c r="D922" i="10"/>
  <c r="E922" i="10" s="1"/>
  <c r="D923" i="10"/>
  <c r="E923" i="10" s="1"/>
  <c r="D924" i="10"/>
  <c r="E924" i="10" s="1"/>
  <c r="D925" i="10"/>
  <c r="E925" i="10" s="1"/>
  <c r="D926" i="10"/>
  <c r="E926" i="10" s="1"/>
  <c r="D927" i="10"/>
  <c r="E927" i="10" s="1"/>
  <c r="D928" i="10"/>
  <c r="E928" i="10" s="1"/>
  <c r="D929" i="10"/>
  <c r="E929" i="10" s="1"/>
  <c r="D930" i="10"/>
  <c r="E930" i="10" s="1"/>
  <c r="D931" i="10"/>
  <c r="E931" i="10" s="1"/>
  <c r="D932" i="10"/>
  <c r="E932" i="10" s="1"/>
  <c r="D933" i="10"/>
  <c r="E933" i="10" s="1"/>
  <c r="D934" i="10"/>
  <c r="E934" i="10" s="1"/>
  <c r="D935" i="10"/>
  <c r="E935" i="10" s="1"/>
  <c r="D936" i="10"/>
  <c r="E936" i="10" s="1"/>
  <c r="D937" i="10"/>
  <c r="E937" i="10" s="1"/>
  <c r="D938" i="10"/>
  <c r="E938" i="10" s="1"/>
  <c r="D939" i="10"/>
  <c r="E939" i="10" s="1"/>
  <c r="D940" i="10"/>
  <c r="E940" i="10" s="1"/>
  <c r="D941" i="10"/>
  <c r="E941" i="10" s="1"/>
  <c r="D942" i="10"/>
  <c r="E942" i="10" s="1"/>
  <c r="D943" i="10"/>
  <c r="E943" i="10" s="1"/>
  <c r="D944" i="10"/>
  <c r="E944" i="10" s="1"/>
  <c r="D945" i="10"/>
  <c r="E945" i="10" s="1"/>
  <c r="D946" i="10"/>
  <c r="E946" i="10" s="1"/>
  <c r="D947" i="10"/>
  <c r="E947" i="10" s="1"/>
  <c r="D948" i="10"/>
  <c r="E948" i="10" s="1"/>
  <c r="D949" i="10"/>
  <c r="E949" i="10" s="1"/>
  <c r="D950" i="10"/>
  <c r="E950" i="10" s="1"/>
  <c r="D951" i="10"/>
  <c r="E951" i="10" s="1"/>
  <c r="D952" i="10"/>
  <c r="E952" i="10" s="1"/>
  <c r="D953" i="10"/>
  <c r="E953" i="10" s="1"/>
  <c r="D954" i="10"/>
  <c r="E954" i="10" s="1"/>
  <c r="D955" i="10"/>
  <c r="E955" i="10" s="1"/>
  <c r="D956" i="10"/>
  <c r="E956" i="10" s="1"/>
  <c r="D957" i="10"/>
  <c r="E957" i="10" s="1"/>
  <c r="D958" i="10"/>
  <c r="E958" i="10" s="1"/>
  <c r="D959" i="10"/>
  <c r="E959" i="10" s="1"/>
  <c r="D960" i="10"/>
  <c r="E960" i="10" s="1"/>
  <c r="D961" i="10"/>
  <c r="E961" i="10" s="1"/>
  <c r="D962" i="10"/>
  <c r="E962" i="10" s="1"/>
  <c r="D963" i="10"/>
  <c r="E963" i="10" s="1"/>
  <c r="D964" i="10"/>
  <c r="E964" i="10" s="1"/>
  <c r="D965" i="10"/>
  <c r="E965" i="10" s="1"/>
  <c r="D966" i="10"/>
  <c r="E966" i="10" s="1"/>
  <c r="D967" i="10"/>
  <c r="E967" i="10" s="1"/>
  <c r="D968" i="10"/>
  <c r="E968" i="10" s="1"/>
  <c r="D969" i="10"/>
  <c r="E969" i="10" s="1"/>
  <c r="D970" i="10"/>
  <c r="E970" i="10" s="1"/>
  <c r="D971" i="10"/>
  <c r="E971" i="10" s="1"/>
  <c r="D972" i="10"/>
  <c r="E972" i="10" s="1"/>
  <c r="D973" i="10"/>
  <c r="E973" i="10" s="1"/>
  <c r="D974" i="10"/>
  <c r="E974" i="10" s="1"/>
  <c r="D975" i="10"/>
  <c r="E975" i="10" s="1"/>
  <c r="D976" i="10"/>
  <c r="E976" i="10" s="1"/>
  <c r="D977" i="10"/>
  <c r="E977" i="10" s="1"/>
  <c r="D978" i="10"/>
  <c r="E978" i="10" s="1"/>
  <c r="D979" i="10"/>
  <c r="E979" i="10" s="1"/>
  <c r="D980" i="10"/>
  <c r="E980" i="10" s="1"/>
  <c r="D981" i="10"/>
  <c r="E981" i="10" s="1"/>
  <c r="D982" i="10"/>
  <c r="E982" i="10" s="1"/>
  <c r="D983" i="10"/>
  <c r="E983" i="10" s="1"/>
  <c r="D984" i="10"/>
  <c r="E984" i="10" s="1"/>
  <c r="D985" i="10"/>
  <c r="E985" i="10" s="1"/>
  <c r="D986" i="10"/>
  <c r="E986" i="10" s="1"/>
  <c r="D987" i="10"/>
  <c r="E987" i="10" s="1"/>
  <c r="D988" i="10"/>
  <c r="E988" i="10" s="1"/>
  <c r="D989" i="10"/>
  <c r="E989" i="10" s="1"/>
  <c r="D990" i="10"/>
  <c r="E990" i="10" s="1"/>
  <c r="D991" i="10"/>
  <c r="E991" i="10" s="1"/>
  <c r="D992" i="10"/>
  <c r="E992" i="10" s="1"/>
  <c r="D993" i="10"/>
  <c r="E993" i="10" s="1"/>
  <c r="D994" i="10"/>
  <c r="E994" i="10" s="1"/>
  <c r="D995" i="10"/>
  <c r="E995" i="10" s="1"/>
  <c r="D996" i="10"/>
  <c r="E996" i="10" s="1"/>
  <c r="D997" i="10"/>
  <c r="E997" i="10" s="1"/>
  <c r="D998" i="10"/>
  <c r="E998" i="10" s="1"/>
  <c r="D999" i="10"/>
  <c r="E999" i="10" s="1"/>
  <c r="D1000" i="10"/>
  <c r="E1000" i="10" s="1"/>
  <c r="D1001" i="10"/>
  <c r="E1001" i="10" s="1"/>
  <c r="D1002" i="10"/>
  <c r="E1002" i="10" s="1"/>
  <c r="D1003" i="10"/>
  <c r="E1003" i="10" s="1"/>
  <c r="D1004" i="10"/>
  <c r="E1004" i="10" s="1"/>
  <c r="D1005" i="10"/>
  <c r="E1005" i="10" s="1"/>
  <c r="D1006" i="10"/>
  <c r="E1006" i="10" s="1"/>
  <c r="D1007" i="10"/>
  <c r="E1007" i="10" s="1"/>
  <c r="D1008" i="10"/>
  <c r="E1008" i="10" s="1"/>
  <c r="D1009" i="10"/>
  <c r="E1009" i="10" s="1"/>
  <c r="D1010" i="10"/>
  <c r="E1010" i="10" s="1"/>
  <c r="D1011" i="10"/>
  <c r="E1011" i="10" s="1"/>
  <c r="D1012" i="10"/>
  <c r="E1012" i="10" s="1"/>
  <c r="D1013" i="10"/>
  <c r="E1013" i="10" s="1"/>
  <c r="D1014" i="10"/>
  <c r="E1014" i="10" s="1"/>
  <c r="D1015" i="10"/>
  <c r="E1015" i="10" s="1"/>
  <c r="D1016" i="10"/>
  <c r="E1016" i="10" s="1"/>
  <c r="D1017" i="10"/>
  <c r="E1017" i="10" s="1"/>
  <c r="D1018" i="10"/>
  <c r="E1018" i="10" s="1"/>
  <c r="D1019" i="10"/>
  <c r="E1019" i="10" s="1"/>
  <c r="D1020" i="10"/>
  <c r="E1020" i="10" s="1"/>
  <c r="D1021" i="10"/>
  <c r="E1021" i="10" s="1"/>
  <c r="D1022" i="10"/>
  <c r="E1022" i="10" s="1"/>
  <c r="D1023" i="10"/>
  <c r="E1023" i="10" s="1"/>
  <c r="D1024" i="10"/>
  <c r="E1024" i="10" s="1"/>
  <c r="D1025" i="10"/>
  <c r="E1025" i="10" s="1"/>
  <c r="D1026" i="10"/>
  <c r="E1026" i="10" s="1"/>
  <c r="D1027" i="10"/>
  <c r="E1027" i="10" s="1"/>
  <c r="D1028" i="10"/>
  <c r="E1028" i="10" s="1"/>
  <c r="D1029" i="10"/>
  <c r="E1029" i="10" s="1"/>
  <c r="D1030" i="10"/>
  <c r="E1030" i="10" s="1"/>
  <c r="D1031" i="10"/>
  <c r="E1031" i="10" s="1"/>
  <c r="D1032" i="10"/>
  <c r="E1032" i="10" s="1"/>
  <c r="D1033" i="10"/>
  <c r="E1033" i="10" s="1"/>
  <c r="D1034" i="10"/>
  <c r="E1034" i="10" s="1"/>
  <c r="D1035" i="10"/>
  <c r="E1035" i="10" s="1"/>
  <c r="D1036" i="10"/>
  <c r="E1036" i="10" s="1"/>
  <c r="D1037" i="10"/>
  <c r="E1037" i="10" s="1"/>
  <c r="D1038" i="10"/>
  <c r="E1038" i="10" s="1"/>
  <c r="D1039" i="10"/>
  <c r="E1039" i="10" s="1"/>
  <c r="D1040" i="10"/>
  <c r="E1040" i="10" s="1"/>
  <c r="D1041" i="10"/>
  <c r="E1041" i="10" s="1"/>
  <c r="D1042" i="10"/>
  <c r="E1042" i="10" s="1"/>
  <c r="D1043" i="10"/>
  <c r="E1043" i="10" s="1"/>
  <c r="D1044" i="10"/>
  <c r="E1044" i="10" s="1"/>
  <c r="D1045" i="10"/>
  <c r="E1045" i="10" s="1"/>
  <c r="D1046" i="10"/>
  <c r="E1046" i="10" s="1"/>
  <c r="D1047" i="10"/>
  <c r="E1047" i="10" s="1"/>
  <c r="D1048" i="10"/>
  <c r="E1048" i="10" s="1"/>
  <c r="D1049" i="10"/>
  <c r="E1049" i="10" s="1"/>
  <c r="D1050" i="10"/>
  <c r="E1050" i="10" s="1"/>
  <c r="D1051" i="10"/>
  <c r="E1051" i="10" s="1"/>
  <c r="D1052" i="10"/>
  <c r="E1052" i="10" s="1"/>
  <c r="D1053" i="10"/>
  <c r="E1053" i="10" s="1"/>
  <c r="D1054" i="10"/>
  <c r="E1054" i="10" s="1"/>
  <c r="D1055" i="10"/>
  <c r="E1055" i="10" s="1"/>
  <c r="D1056" i="10"/>
  <c r="E1056" i="10" s="1"/>
  <c r="D1057" i="10"/>
  <c r="E1057" i="10" s="1"/>
  <c r="D1058" i="10"/>
  <c r="E1058" i="10" s="1"/>
  <c r="D1059" i="10"/>
  <c r="E1059" i="10" s="1"/>
  <c r="D1060" i="10"/>
  <c r="E1060" i="10" s="1"/>
  <c r="D1061" i="10"/>
  <c r="E1061" i="10" s="1"/>
  <c r="D1062" i="10"/>
  <c r="E1062" i="10" s="1"/>
  <c r="D1063" i="10"/>
  <c r="E1063" i="10" s="1"/>
  <c r="D1064" i="10"/>
  <c r="E1064" i="10" s="1"/>
  <c r="D1065" i="10"/>
  <c r="E1065" i="10" s="1"/>
  <c r="D1066" i="10"/>
  <c r="E1066" i="10" s="1"/>
  <c r="D1067" i="10"/>
  <c r="E1067" i="10" s="1"/>
  <c r="D1068" i="10"/>
  <c r="E1068" i="10" s="1"/>
  <c r="D1069" i="10"/>
  <c r="E1069" i="10" s="1"/>
  <c r="D1070" i="10"/>
  <c r="E1070" i="10" s="1"/>
  <c r="D1071" i="10"/>
  <c r="E1071" i="10" s="1"/>
  <c r="D1072" i="10"/>
  <c r="E1072" i="10" s="1"/>
  <c r="D1073" i="10"/>
  <c r="E1073" i="10" s="1"/>
  <c r="D1074" i="10"/>
  <c r="E1074" i="10" s="1"/>
  <c r="D1075" i="10"/>
  <c r="E1075" i="10" s="1"/>
  <c r="D1076" i="10"/>
  <c r="E1076" i="10" s="1"/>
  <c r="D1077" i="10"/>
  <c r="E1077" i="10" s="1"/>
  <c r="D1078" i="10"/>
  <c r="E1078" i="10" s="1"/>
  <c r="D1079" i="10"/>
  <c r="E1079" i="10" s="1"/>
  <c r="D1080" i="10"/>
  <c r="E1080" i="10" s="1"/>
  <c r="D1081" i="10"/>
  <c r="E1081" i="10" s="1"/>
  <c r="D1082" i="10"/>
  <c r="E1082" i="10" s="1"/>
  <c r="D1083" i="10"/>
  <c r="E1083" i="10" s="1"/>
  <c r="D1084" i="10"/>
  <c r="E1084" i="10" s="1"/>
  <c r="D1085" i="10"/>
  <c r="E1085" i="10" s="1"/>
  <c r="D1086" i="10"/>
  <c r="E1086" i="10" s="1"/>
  <c r="D1087" i="10"/>
  <c r="E1087" i="10" s="1"/>
  <c r="D1088" i="10"/>
  <c r="E1088" i="10" s="1"/>
  <c r="D1089" i="10"/>
  <c r="E1089" i="10" s="1"/>
  <c r="D1090" i="10"/>
  <c r="E1090" i="10" s="1"/>
  <c r="D1091" i="10"/>
  <c r="E1091" i="10" s="1"/>
  <c r="D1092" i="10"/>
  <c r="E1092" i="10" s="1"/>
  <c r="D1093" i="10"/>
  <c r="E1093" i="10" s="1"/>
  <c r="D1094" i="10"/>
  <c r="E1094" i="10" s="1"/>
  <c r="D1095" i="10"/>
  <c r="E1095" i="10" s="1"/>
  <c r="D1096" i="10"/>
  <c r="E1096" i="10" s="1"/>
  <c r="D1097" i="10"/>
  <c r="E1097" i="10" s="1"/>
  <c r="D1098" i="10"/>
  <c r="E1098" i="10" s="1"/>
  <c r="D1099" i="10"/>
  <c r="E1099" i="10" s="1"/>
  <c r="D1100" i="10"/>
  <c r="E1100" i="10" s="1"/>
  <c r="D1101" i="10"/>
  <c r="E1101" i="10" s="1"/>
  <c r="D1102" i="10"/>
  <c r="E1102" i="10" s="1"/>
  <c r="D1103" i="10"/>
  <c r="E1103" i="10" s="1"/>
  <c r="D1104" i="10"/>
  <c r="E1104" i="10" s="1"/>
  <c r="D1105" i="10"/>
  <c r="E1105" i="10" s="1"/>
  <c r="D1106" i="10"/>
  <c r="E1106" i="10" s="1"/>
  <c r="D1107" i="10"/>
  <c r="E1107" i="10" s="1"/>
  <c r="D1108" i="10"/>
  <c r="E1108" i="10" s="1"/>
  <c r="D1109" i="10"/>
  <c r="E1109" i="10" s="1"/>
  <c r="D1110" i="10"/>
  <c r="E1110" i="10" s="1"/>
  <c r="D1111" i="10"/>
  <c r="E1111" i="10" s="1"/>
  <c r="D1112" i="10"/>
  <c r="E1112" i="10" s="1"/>
  <c r="D1113" i="10"/>
  <c r="E1113" i="10" s="1"/>
  <c r="D1114" i="10"/>
  <c r="E1114" i="10" s="1"/>
  <c r="D1115" i="10"/>
  <c r="E1115" i="10" s="1"/>
  <c r="D1116" i="10"/>
  <c r="E1116" i="10" s="1"/>
  <c r="D1117" i="10"/>
  <c r="E1117" i="10" s="1"/>
  <c r="D1118" i="10"/>
  <c r="E1118" i="10" s="1"/>
  <c r="D1119" i="10"/>
  <c r="E1119" i="10" s="1"/>
  <c r="D1120" i="10"/>
  <c r="E1120" i="10" s="1"/>
  <c r="D1121" i="10"/>
  <c r="E1121" i="10" s="1"/>
  <c r="D1122" i="10"/>
  <c r="E1122" i="10" s="1"/>
  <c r="D1123" i="10"/>
  <c r="E1123" i="10" s="1"/>
  <c r="D1124" i="10"/>
  <c r="E1124" i="10" s="1"/>
  <c r="D1125" i="10"/>
  <c r="E1125" i="10" s="1"/>
  <c r="D1126" i="10"/>
  <c r="E1126" i="10" s="1"/>
  <c r="D1127" i="10"/>
  <c r="E1127" i="10" s="1"/>
  <c r="D1128" i="10"/>
  <c r="E1128" i="10" s="1"/>
  <c r="D1129" i="10"/>
  <c r="E1129" i="10" s="1"/>
  <c r="D1130" i="10"/>
  <c r="E1130" i="10" s="1"/>
  <c r="D1131" i="10"/>
  <c r="E1131" i="10" s="1"/>
  <c r="D1132" i="10"/>
  <c r="E1132" i="10" s="1"/>
  <c r="D1133" i="10"/>
  <c r="E1133" i="10" s="1"/>
  <c r="D1134" i="10"/>
  <c r="E1134" i="10" s="1"/>
  <c r="D1135" i="10"/>
  <c r="E1135" i="10" s="1"/>
  <c r="D1136" i="10"/>
  <c r="E1136" i="10" s="1"/>
  <c r="D1137" i="10"/>
  <c r="E1137" i="10" s="1"/>
  <c r="D1138" i="10"/>
  <c r="E1138" i="10" s="1"/>
  <c r="D1139" i="10"/>
  <c r="E1139" i="10" s="1"/>
  <c r="D1140" i="10"/>
  <c r="E1140" i="10" s="1"/>
  <c r="D1141" i="10"/>
  <c r="E1141" i="10" s="1"/>
  <c r="D1142" i="10"/>
  <c r="E1142" i="10" s="1"/>
  <c r="D1143" i="10"/>
  <c r="E1143" i="10" s="1"/>
  <c r="D1144" i="10"/>
  <c r="E1144" i="10" s="1"/>
  <c r="D1145" i="10"/>
  <c r="E1145" i="10" s="1"/>
  <c r="D1146" i="10"/>
  <c r="E1146" i="10" s="1"/>
  <c r="D1147" i="10"/>
  <c r="E1147" i="10" s="1"/>
  <c r="D1148" i="10"/>
  <c r="E1148" i="10" s="1"/>
  <c r="D1149" i="10"/>
  <c r="E1149" i="10" s="1"/>
  <c r="D1150" i="10"/>
  <c r="E1150" i="10" s="1"/>
  <c r="D1151" i="10"/>
  <c r="E1151" i="10" s="1"/>
  <c r="D1152" i="10"/>
  <c r="E1152" i="10" s="1"/>
  <c r="D1153" i="10"/>
  <c r="E1153" i="10" s="1"/>
  <c r="D1154" i="10"/>
  <c r="E1154" i="10" s="1"/>
  <c r="D1155" i="10"/>
  <c r="E1155" i="10" s="1"/>
  <c r="D1156" i="10"/>
  <c r="E1156" i="10" s="1"/>
  <c r="D1157" i="10"/>
  <c r="E1157" i="10" s="1"/>
  <c r="D1158" i="10"/>
  <c r="E1158" i="10" s="1"/>
  <c r="D1159" i="10"/>
  <c r="E1159" i="10" s="1"/>
  <c r="D1160" i="10"/>
  <c r="E1160" i="10" s="1"/>
  <c r="D1161" i="10"/>
  <c r="E1161" i="10" s="1"/>
  <c r="D1162" i="10"/>
  <c r="E1162" i="10" s="1"/>
  <c r="D1163" i="10"/>
  <c r="E1163" i="10" s="1"/>
  <c r="D1164" i="10"/>
  <c r="E1164" i="10" s="1"/>
  <c r="D1165" i="10"/>
  <c r="E1165" i="10" s="1"/>
  <c r="D1166" i="10"/>
  <c r="E1166" i="10" s="1"/>
  <c r="D1167" i="10"/>
  <c r="E1167" i="10" s="1"/>
  <c r="D1168" i="10"/>
  <c r="E1168" i="10" s="1"/>
  <c r="D1169" i="10"/>
  <c r="E1169" i="10" s="1"/>
  <c r="D1170" i="10"/>
  <c r="E1170" i="10" s="1"/>
  <c r="D1171" i="10"/>
  <c r="E1171" i="10" s="1"/>
  <c r="D1172" i="10"/>
  <c r="E1172" i="10" s="1"/>
  <c r="D1173" i="10"/>
  <c r="E1173" i="10" s="1"/>
  <c r="D1174" i="10"/>
  <c r="E1174" i="10" s="1"/>
  <c r="D1175" i="10"/>
  <c r="E1175" i="10" s="1"/>
  <c r="D1176" i="10"/>
  <c r="E1176" i="10" s="1"/>
  <c r="D1177" i="10"/>
  <c r="E1177" i="10" s="1"/>
  <c r="D1178" i="10"/>
  <c r="E1178" i="10" s="1"/>
  <c r="D1179" i="10"/>
  <c r="E1179" i="10" s="1"/>
  <c r="D1180" i="10"/>
  <c r="E1180" i="10" s="1"/>
  <c r="D1181" i="10"/>
  <c r="E1181" i="10" s="1"/>
  <c r="D1182" i="10"/>
  <c r="E1182" i="10" s="1"/>
  <c r="D1183" i="10"/>
  <c r="E1183" i="10" s="1"/>
  <c r="D1184" i="10"/>
  <c r="E1184" i="10" s="1"/>
  <c r="D1185" i="10"/>
  <c r="E1185" i="10" s="1"/>
  <c r="D1186" i="10"/>
  <c r="E1186" i="10" s="1"/>
  <c r="D1187" i="10"/>
  <c r="E1187" i="10" s="1"/>
  <c r="D1188" i="10"/>
  <c r="E1188" i="10" s="1"/>
  <c r="D1189" i="10"/>
  <c r="E1189" i="10" s="1"/>
  <c r="D1190" i="10"/>
  <c r="E1190" i="10" s="1"/>
  <c r="D1191" i="10"/>
  <c r="E1191" i="10" s="1"/>
  <c r="D1192" i="10"/>
  <c r="E1192" i="10" s="1"/>
  <c r="D1193" i="10"/>
  <c r="E1193" i="10" s="1"/>
  <c r="D1194" i="10"/>
  <c r="E1194" i="10" s="1"/>
  <c r="D1195" i="10"/>
  <c r="E1195" i="10" s="1"/>
  <c r="D1196" i="10"/>
  <c r="E1196" i="10" s="1"/>
  <c r="D1197" i="10"/>
  <c r="E1197" i="10" s="1"/>
  <c r="D1198" i="10"/>
  <c r="E1198" i="10" s="1"/>
  <c r="D1199" i="10"/>
  <c r="E1199" i="10" s="1"/>
  <c r="D1200" i="10"/>
  <c r="E1200" i="10" s="1"/>
  <c r="D1201" i="10"/>
  <c r="E1201" i="10" s="1"/>
  <c r="D1202" i="10"/>
  <c r="E1202" i="10" s="1"/>
  <c r="D1203" i="10"/>
  <c r="E1203" i="10" s="1"/>
  <c r="D1204" i="10"/>
  <c r="E1204" i="10" s="1"/>
  <c r="D1205" i="10"/>
  <c r="E1205" i="10" s="1"/>
  <c r="D1206" i="10"/>
  <c r="E1206" i="10" s="1"/>
  <c r="D1207" i="10"/>
  <c r="E1207" i="10" s="1"/>
  <c r="D1208" i="10"/>
  <c r="E1208" i="10" s="1"/>
  <c r="D1209" i="10"/>
  <c r="E1209" i="10" s="1"/>
  <c r="D1210" i="10"/>
  <c r="E1210" i="10" s="1"/>
  <c r="D1211" i="10"/>
  <c r="E1211" i="10" s="1"/>
  <c r="D1212" i="10"/>
  <c r="E1212" i="10" s="1"/>
  <c r="D1213" i="10"/>
  <c r="E1213" i="10" s="1"/>
  <c r="D1214" i="10"/>
  <c r="E1214" i="10" s="1"/>
  <c r="D1215" i="10"/>
  <c r="E1215" i="10" s="1"/>
  <c r="D1216" i="10"/>
  <c r="E1216" i="10" s="1"/>
  <c r="D1217" i="10"/>
  <c r="E1217" i="10" s="1"/>
  <c r="D1218" i="10"/>
  <c r="E1218" i="10" s="1"/>
  <c r="D1219" i="10"/>
  <c r="E1219" i="10" s="1"/>
  <c r="D1220" i="10"/>
  <c r="E1220" i="10" s="1"/>
  <c r="D1221" i="10"/>
  <c r="E1221" i="10" s="1"/>
  <c r="D1222" i="10"/>
  <c r="E1222" i="10" s="1"/>
  <c r="D1223" i="10"/>
  <c r="E1223" i="10" s="1"/>
  <c r="D1224" i="10"/>
  <c r="E1224" i="10" s="1"/>
  <c r="D1225" i="10"/>
  <c r="E1225" i="10" s="1"/>
  <c r="D1226" i="10"/>
  <c r="E1226" i="10" s="1"/>
  <c r="D1227" i="10"/>
  <c r="E1227" i="10" s="1"/>
  <c r="D1228" i="10"/>
  <c r="E1228" i="10" s="1"/>
  <c r="D1229" i="10"/>
  <c r="E1229" i="10" s="1"/>
  <c r="D1230" i="10"/>
  <c r="E1230" i="10" s="1"/>
  <c r="D1231" i="10"/>
  <c r="E1231" i="10" s="1"/>
  <c r="D1232" i="10"/>
  <c r="E1232" i="10" s="1"/>
  <c r="D1233" i="10"/>
  <c r="E1233" i="10" s="1"/>
  <c r="D1234" i="10"/>
  <c r="E1234" i="10" s="1"/>
  <c r="D1235" i="10"/>
  <c r="E1235" i="10" s="1"/>
  <c r="D1236" i="10"/>
  <c r="E1236" i="10" s="1"/>
  <c r="D1237" i="10"/>
  <c r="E1237" i="10" s="1"/>
  <c r="D1238" i="10"/>
  <c r="E1238" i="10" s="1"/>
  <c r="D1239" i="10"/>
  <c r="E1239" i="10" s="1"/>
  <c r="D1240" i="10"/>
  <c r="E1240" i="10" s="1"/>
  <c r="D1241" i="10"/>
  <c r="E1241" i="10" s="1"/>
  <c r="D1242" i="10"/>
  <c r="E1242" i="10" s="1"/>
  <c r="D1243" i="10"/>
  <c r="E1243" i="10" s="1"/>
  <c r="D1244" i="10"/>
  <c r="E1244" i="10" s="1"/>
  <c r="D1245" i="10"/>
  <c r="E1245" i="10" s="1"/>
  <c r="D1246" i="10"/>
  <c r="E1246" i="10" s="1"/>
  <c r="D1247" i="10"/>
  <c r="E1247" i="10" s="1"/>
  <c r="D1248" i="10"/>
  <c r="E1248" i="10" s="1"/>
  <c r="D1249" i="10"/>
  <c r="E1249" i="10" s="1"/>
  <c r="D1250" i="10"/>
  <c r="E1250" i="10" s="1"/>
  <c r="D1251" i="10"/>
  <c r="E1251" i="10" s="1"/>
  <c r="D1252" i="10"/>
  <c r="E1252" i="10" s="1"/>
  <c r="D1253" i="10"/>
  <c r="E1253" i="10" s="1"/>
  <c r="D1254" i="10"/>
  <c r="E1254" i="10" s="1"/>
  <c r="D1255" i="10"/>
  <c r="E1255" i="10" s="1"/>
  <c r="D1256" i="10"/>
  <c r="E1256" i="10" s="1"/>
  <c r="D1257" i="10"/>
  <c r="E1257" i="10" s="1"/>
  <c r="D1258" i="10"/>
  <c r="E1258" i="10" s="1"/>
  <c r="D1259" i="10"/>
  <c r="E1259" i="10" s="1"/>
  <c r="D1260" i="10"/>
  <c r="E1260" i="10" s="1"/>
  <c r="D1261" i="10"/>
  <c r="E1261" i="10" s="1"/>
  <c r="D1262" i="10"/>
  <c r="E1262" i="10" s="1"/>
  <c r="D1263" i="10"/>
  <c r="E1263" i="10" s="1"/>
  <c r="D1264" i="10"/>
  <c r="E1264" i="10" s="1"/>
  <c r="D1265" i="10"/>
  <c r="E1265" i="10" s="1"/>
  <c r="D1266" i="10"/>
  <c r="E1266" i="10" s="1"/>
  <c r="D1267" i="10"/>
  <c r="E1267" i="10" s="1"/>
  <c r="D1268" i="10"/>
  <c r="E1268" i="10" s="1"/>
  <c r="D1269" i="10"/>
  <c r="E1269" i="10" s="1"/>
  <c r="D1270" i="10"/>
  <c r="E1270" i="10" s="1"/>
  <c r="D1271" i="10"/>
  <c r="E1271" i="10" s="1"/>
  <c r="D1272" i="10"/>
  <c r="E1272" i="10" s="1"/>
  <c r="D1273" i="10"/>
  <c r="E1273" i="10" s="1"/>
  <c r="D1274" i="10"/>
  <c r="E1274" i="10" s="1"/>
  <c r="D1275" i="10"/>
  <c r="E1275" i="10" s="1"/>
  <c r="D1276" i="10"/>
  <c r="E1276" i="10" s="1"/>
  <c r="D1277" i="10"/>
  <c r="E1277" i="10" s="1"/>
  <c r="D1278" i="10"/>
  <c r="E1278" i="10" s="1"/>
  <c r="D1279" i="10"/>
  <c r="E1279" i="10" s="1"/>
  <c r="D1280" i="10"/>
  <c r="E1280" i="10" s="1"/>
  <c r="D1281" i="10"/>
  <c r="E1281" i="10" s="1"/>
  <c r="D1282" i="10"/>
  <c r="E1282" i="10" s="1"/>
  <c r="D1283" i="10"/>
  <c r="E1283" i="10" s="1"/>
  <c r="D1284" i="10"/>
  <c r="E1284" i="10" s="1"/>
  <c r="D1285" i="10"/>
  <c r="E1285" i="10" s="1"/>
  <c r="D1286" i="10"/>
  <c r="E1286" i="10" s="1"/>
  <c r="D1287" i="10"/>
  <c r="E1287" i="10" s="1"/>
  <c r="D1288" i="10"/>
  <c r="E1288" i="10" s="1"/>
  <c r="D1289" i="10"/>
  <c r="E1289" i="10" s="1"/>
  <c r="D1290" i="10"/>
  <c r="E1290" i="10" s="1"/>
  <c r="D1291" i="10"/>
  <c r="E1291" i="10" s="1"/>
  <c r="D1292" i="10"/>
  <c r="E1292" i="10" s="1"/>
  <c r="D1293" i="10"/>
  <c r="E1293" i="10" s="1"/>
  <c r="D1294" i="10"/>
  <c r="E1294" i="10" s="1"/>
  <c r="D1295" i="10"/>
  <c r="E1295" i="10" s="1"/>
  <c r="D1296" i="10"/>
  <c r="E1296" i="10" s="1"/>
  <c r="D1297" i="10"/>
  <c r="E1297" i="10" s="1"/>
  <c r="D1298" i="10"/>
  <c r="E1298" i="10" s="1"/>
  <c r="D1299" i="10"/>
  <c r="E1299" i="10" s="1"/>
  <c r="D1300" i="10"/>
  <c r="E1300" i="10" s="1"/>
  <c r="D1301" i="10"/>
  <c r="E1301" i="10" s="1"/>
  <c r="D1302" i="10"/>
  <c r="E1302" i="10" s="1"/>
  <c r="D1303" i="10"/>
  <c r="E1303" i="10" s="1"/>
  <c r="D1304" i="10"/>
  <c r="E1304" i="10" s="1"/>
  <c r="D1305" i="10"/>
  <c r="E1305" i="10" s="1"/>
  <c r="D1306" i="10"/>
  <c r="E1306" i="10" s="1"/>
  <c r="D1307" i="10"/>
  <c r="E1307" i="10" s="1"/>
  <c r="D1308" i="10"/>
  <c r="E1308" i="10" s="1"/>
  <c r="D1309" i="10"/>
  <c r="E1309" i="10" s="1"/>
  <c r="D1310" i="10"/>
  <c r="E1310" i="10" s="1"/>
  <c r="D1311" i="10"/>
  <c r="E1311" i="10" s="1"/>
  <c r="D1312" i="10"/>
  <c r="E1312" i="10" s="1"/>
  <c r="D1313" i="10"/>
  <c r="E1313" i="10" s="1"/>
  <c r="D1314" i="10"/>
  <c r="E1314" i="10" s="1"/>
  <c r="D1315" i="10"/>
  <c r="E1315" i="10" s="1"/>
  <c r="D1316" i="10"/>
  <c r="E1316" i="10" s="1"/>
  <c r="D1317" i="10"/>
  <c r="E1317" i="10" s="1"/>
  <c r="D1318" i="10"/>
  <c r="E1318" i="10" s="1"/>
  <c r="D1319" i="10"/>
  <c r="E1319" i="10" s="1"/>
  <c r="D1320" i="10"/>
  <c r="E1320" i="10" s="1"/>
  <c r="D1321" i="10"/>
  <c r="E1321" i="10" s="1"/>
  <c r="D1322" i="10"/>
  <c r="E1322" i="10" s="1"/>
  <c r="D1323" i="10"/>
  <c r="E1323" i="10" s="1"/>
  <c r="D1324" i="10"/>
  <c r="E1324" i="10" s="1"/>
  <c r="D1325" i="10"/>
  <c r="E1325" i="10" s="1"/>
  <c r="D1326" i="10"/>
  <c r="E1326" i="10" s="1"/>
  <c r="D1327" i="10"/>
  <c r="E1327" i="10" s="1"/>
  <c r="D1328" i="10"/>
  <c r="E1328" i="10" s="1"/>
  <c r="D1329" i="10"/>
  <c r="E1329" i="10" s="1"/>
  <c r="D1330" i="10"/>
  <c r="E1330" i="10" s="1"/>
  <c r="D1331" i="10"/>
  <c r="E1331" i="10" s="1"/>
  <c r="D1332" i="10"/>
  <c r="E1332" i="10" s="1"/>
  <c r="D1333" i="10"/>
  <c r="E1333" i="10" s="1"/>
  <c r="D1334" i="10"/>
  <c r="E1334" i="10" s="1"/>
  <c r="D1335" i="10"/>
  <c r="E1335" i="10" s="1"/>
  <c r="D1336" i="10"/>
  <c r="E1336" i="10" s="1"/>
  <c r="D1337" i="10"/>
  <c r="E1337" i="10" s="1"/>
  <c r="D1338" i="10"/>
  <c r="E1338" i="10" s="1"/>
  <c r="D1339" i="10"/>
  <c r="E1339" i="10" s="1"/>
  <c r="D1340" i="10"/>
  <c r="E1340" i="10" s="1"/>
  <c r="D1341" i="10"/>
  <c r="E1341" i="10" s="1"/>
  <c r="D1342" i="10"/>
  <c r="E1342" i="10" s="1"/>
  <c r="D1343" i="10"/>
  <c r="E1343" i="10" s="1"/>
  <c r="D1344" i="10"/>
  <c r="E1344" i="10" s="1"/>
  <c r="D1345" i="10"/>
  <c r="E1345" i="10" s="1"/>
  <c r="D1346" i="10"/>
  <c r="E1346" i="10" s="1"/>
  <c r="D1347" i="10"/>
  <c r="E1347" i="10" s="1"/>
  <c r="D1348" i="10"/>
  <c r="E1348" i="10" s="1"/>
  <c r="D1349" i="10"/>
  <c r="E1349" i="10" s="1"/>
  <c r="D1350" i="10"/>
  <c r="E1350" i="10" s="1"/>
  <c r="D1351" i="10"/>
  <c r="E1351" i="10" s="1"/>
  <c r="D1352" i="10"/>
  <c r="E1352" i="10" s="1"/>
  <c r="D1353" i="10"/>
  <c r="E1353" i="10" s="1"/>
  <c r="D1354" i="10"/>
  <c r="E1354" i="10" s="1"/>
  <c r="D1355" i="10"/>
  <c r="E1355" i="10" s="1"/>
  <c r="D1356" i="10"/>
  <c r="E1356" i="10" s="1"/>
  <c r="D1357" i="10"/>
  <c r="E1357" i="10" s="1"/>
  <c r="D1358" i="10"/>
  <c r="E1358" i="10" s="1"/>
  <c r="D1359" i="10"/>
  <c r="E1359" i="10" s="1"/>
  <c r="D1360" i="10"/>
  <c r="E1360" i="10" s="1"/>
  <c r="D1361" i="10"/>
  <c r="E1361" i="10" s="1"/>
  <c r="D1362" i="10"/>
  <c r="E1362" i="10" s="1"/>
  <c r="D1363" i="10"/>
  <c r="E1363" i="10" s="1"/>
  <c r="D1364" i="10"/>
  <c r="E1364" i="10" s="1"/>
  <c r="D1365" i="10"/>
  <c r="E1365" i="10" s="1"/>
  <c r="D1366" i="10"/>
  <c r="E1366" i="10" s="1"/>
  <c r="D1367" i="10"/>
  <c r="E1367" i="10" s="1"/>
  <c r="D1368" i="10"/>
  <c r="E1368" i="10" s="1"/>
  <c r="D1369" i="10"/>
  <c r="E1369" i="10" s="1"/>
  <c r="D1370" i="10"/>
  <c r="E1370" i="10" s="1"/>
  <c r="D1371" i="10"/>
  <c r="E1371" i="10" s="1"/>
  <c r="D1372" i="10"/>
  <c r="E1372" i="10" s="1"/>
  <c r="D1373" i="10"/>
  <c r="E1373" i="10" s="1"/>
  <c r="D1374" i="10"/>
  <c r="E1374" i="10" s="1"/>
  <c r="D1375" i="10"/>
  <c r="E1375" i="10" s="1"/>
  <c r="D1376" i="10"/>
  <c r="E1376" i="10" s="1"/>
  <c r="D1377" i="10"/>
  <c r="E1377" i="10" s="1"/>
  <c r="D1378" i="10"/>
  <c r="E1378" i="10" s="1"/>
  <c r="D1379" i="10"/>
  <c r="E1379" i="10" s="1"/>
  <c r="D1380" i="10"/>
  <c r="E1380" i="10" s="1"/>
  <c r="D1381" i="10"/>
  <c r="E1381" i="10" s="1"/>
  <c r="D1382" i="10"/>
  <c r="E1382" i="10" s="1"/>
  <c r="D1383" i="10"/>
  <c r="E1383" i="10" s="1"/>
  <c r="D1384" i="10"/>
  <c r="E1384" i="10" s="1"/>
  <c r="D1385" i="10"/>
  <c r="E1385" i="10" s="1"/>
  <c r="D1386" i="10"/>
  <c r="E1386" i="10" s="1"/>
  <c r="D1387" i="10"/>
  <c r="E1387" i="10" s="1"/>
  <c r="D1388" i="10"/>
  <c r="E1388" i="10" s="1"/>
  <c r="D1389" i="10"/>
  <c r="E1389" i="10" s="1"/>
  <c r="D1390" i="10"/>
  <c r="E1390" i="10" s="1"/>
  <c r="D1391" i="10"/>
  <c r="E1391" i="10" s="1"/>
  <c r="D1392" i="10"/>
  <c r="E1392" i="10" s="1"/>
  <c r="D1393" i="10"/>
  <c r="E1393" i="10" s="1"/>
  <c r="D1394" i="10"/>
  <c r="E1394" i="10" s="1"/>
  <c r="D1395" i="10"/>
  <c r="E1395" i="10" s="1"/>
  <c r="D1396" i="10"/>
  <c r="E1396" i="10" s="1"/>
  <c r="D1397" i="10"/>
  <c r="E1397" i="10" s="1"/>
  <c r="D1398" i="10"/>
  <c r="E1398" i="10" s="1"/>
  <c r="D1399" i="10"/>
  <c r="E1399" i="10" s="1"/>
  <c r="D1400" i="10"/>
  <c r="E1400" i="10" s="1"/>
  <c r="D1401" i="10"/>
  <c r="E1401" i="10" s="1"/>
  <c r="D1402" i="10"/>
  <c r="E1402" i="10" s="1"/>
  <c r="D1403" i="10"/>
  <c r="E1403" i="10" s="1"/>
  <c r="D1404" i="10"/>
  <c r="E1404" i="10" s="1"/>
  <c r="D1405" i="10"/>
  <c r="E1405" i="10" s="1"/>
  <c r="D1406" i="10"/>
  <c r="E1406" i="10" s="1"/>
  <c r="D1407" i="10"/>
  <c r="E1407" i="10" s="1"/>
  <c r="D1408" i="10"/>
  <c r="E1408" i="10" s="1"/>
  <c r="D1409" i="10"/>
  <c r="E1409" i="10" s="1"/>
  <c r="D1410" i="10"/>
  <c r="E1410" i="10" s="1"/>
  <c r="D1411" i="10"/>
  <c r="E1411" i="10" s="1"/>
  <c r="D1412" i="10"/>
  <c r="E1412" i="10" s="1"/>
  <c r="D1413" i="10"/>
  <c r="E1413" i="10" s="1"/>
  <c r="D1414" i="10"/>
  <c r="E1414" i="10" s="1"/>
  <c r="D1415" i="10"/>
  <c r="E1415" i="10" s="1"/>
  <c r="D1416" i="10"/>
  <c r="E1416" i="10" s="1"/>
  <c r="D1417" i="10"/>
  <c r="E1417" i="10" s="1"/>
  <c r="D1418" i="10"/>
  <c r="E1418" i="10" s="1"/>
  <c r="D1419" i="10"/>
  <c r="E1419" i="10" s="1"/>
  <c r="D1420" i="10"/>
  <c r="E1420" i="10" s="1"/>
  <c r="D1421" i="10"/>
  <c r="E1421" i="10" s="1"/>
  <c r="D1422" i="10"/>
  <c r="E1422" i="10" s="1"/>
  <c r="D1423" i="10"/>
  <c r="E1423" i="10" s="1"/>
  <c r="D1424" i="10"/>
  <c r="E1424" i="10" s="1"/>
  <c r="D1425" i="10"/>
  <c r="E1425" i="10" s="1"/>
  <c r="D1426" i="10"/>
  <c r="E1426" i="10" s="1"/>
  <c r="D1427" i="10"/>
  <c r="E1427" i="10" s="1"/>
  <c r="D1428" i="10"/>
  <c r="E1428" i="10" s="1"/>
  <c r="D1429" i="10"/>
  <c r="E1429" i="10" s="1"/>
  <c r="D1430" i="10"/>
  <c r="E1430" i="10" s="1"/>
  <c r="D1431" i="10"/>
  <c r="E1431" i="10" s="1"/>
  <c r="D1432" i="10"/>
  <c r="E1432" i="10" s="1"/>
  <c r="D1433" i="10"/>
  <c r="E1433" i="10" s="1"/>
  <c r="D1434" i="10"/>
  <c r="E1434" i="10" s="1"/>
  <c r="D1435" i="10"/>
  <c r="E1435" i="10" s="1"/>
  <c r="D1436" i="10"/>
  <c r="E1436" i="10" s="1"/>
  <c r="D1437" i="10"/>
  <c r="E1437" i="10" s="1"/>
  <c r="D1438" i="10"/>
  <c r="E1438" i="10" s="1"/>
  <c r="D1439" i="10"/>
  <c r="E1439" i="10" s="1"/>
  <c r="D1440" i="10"/>
  <c r="E1440" i="10" s="1"/>
  <c r="D1441" i="10"/>
  <c r="E1441" i="10" s="1"/>
  <c r="D1442" i="10"/>
  <c r="E1442" i="10" s="1"/>
  <c r="D1443" i="10"/>
  <c r="E1443" i="10" s="1"/>
  <c r="D1444" i="10"/>
  <c r="E1444" i="10" s="1"/>
  <c r="D1445" i="10"/>
  <c r="E1445" i="10" s="1"/>
  <c r="D1446" i="10"/>
  <c r="E1446" i="10" s="1"/>
  <c r="D1447" i="10"/>
  <c r="E1447" i="10" s="1"/>
  <c r="D1448" i="10"/>
  <c r="E1448" i="10" s="1"/>
  <c r="D1449" i="10"/>
  <c r="E1449" i="10" s="1"/>
  <c r="D1450" i="10"/>
  <c r="E1450" i="10" s="1"/>
  <c r="D1451" i="10"/>
  <c r="E1451" i="10" s="1"/>
  <c r="D1452" i="10"/>
  <c r="E1452" i="10" s="1"/>
  <c r="D1453" i="10"/>
  <c r="E1453" i="10" s="1"/>
  <c r="D1454" i="10"/>
  <c r="E1454" i="10" s="1"/>
  <c r="D1455" i="10"/>
  <c r="E1455" i="10" s="1"/>
  <c r="D1456" i="10"/>
  <c r="E1456" i="10" s="1"/>
  <c r="D1457" i="10"/>
  <c r="E1457" i="10" s="1"/>
  <c r="D1458" i="10"/>
  <c r="E1458" i="10" s="1"/>
  <c r="D1459" i="10"/>
  <c r="E1459" i="10" s="1"/>
  <c r="D1460" i="10"/>
  <c r="E1460" i="10" s="1"/>
  <c r="D1461" i="10"/>
  <c r="E1461" i="10" s="1"/>
  <c r="D1462" i="10"/>
  <c r="E1462" i="10" s="1"/>
  <c r="D1463" i="10"/>
  <c r="E1463" i="10" s="1"/>
  <c r="D1464" i="10"/>
  <c r="E1464" i="10" s="1"/>
  <c r="D1465" i="10"/>
  <c r="E1465" i="10" s="1"/>
  <c r="D1466" i="10"/>
  <c r="E1466" i="10" s="1"/>
  <c r="D1467" i="10"/>
  <c r="E1467" i="10" s="1"/>
  <c r="D1468" i="10"/>
  <c r="E1468" i="10" s="1"/>
  <c r="D1469" i="10"/>
  <c r="E1469" i="10" s="1"/>
  <c r="D1470" i="10"/>
  <c r="E1470" i="10" s="1"/>
  <c r="D1471" i="10"/>
  <c r="E1471" i="10" s="1"/>
  <c r="D1472" i="10"/>
  <c r="E1472" i="10" s="1"/>
  <c r="D1473" i="10"/>
  <c r="E1473" i="10" s="1"/>
  <c r="D1474" i="10"/>
  <c r="E1474" i="10" s="1"/>
  <c r="D1475" i="10"/>
  <c r="E1475" i="10" s="1"/>
  <c r="D1476" i="10"/>
  <c r="E1476" i="10" s="1"/>
  <c r="D1477" i="10"/>
  <c r="E1477" i="10" s="1"/>
  <c r="D1478" i="10"/>
  <c r="E1478" i="10" s="1"/>
  <c r="D1479" i="10"/>
  <c r="E1479" i="10" s="1"/>
  <c r="D1480" i="10"/>
  <c r="E1480" i="10" s="1"/>
  <c r="D1481" i="10"/>
  <c r="E1481" i="10" s="1"/>
  <c r="D1482" i="10"/>
  <c r="E1482" i="10" s="1"/>
  <c r="D1483" i="10"/>
  <c r="E1483" i="10" s="1"/>
  <c r="D1484" i="10"/>
  <c r="E1484" i="10" s="1"/>
  <c r="D1485" i="10"/>
  <c r="E1485" i="10" s="1"/>
  <c r="D1486" i="10"/>
  <c r="E1486" i="10" s="1"/>
  <c r="D1487" i="10"/>
  <c r="E1487" i="10" s="1"/>
  <c r="D1488" i="10"/>
  <c r="E1488" i="10" s="1"/>
  <c r="D1489" i="10"/>
  <c r="E1489" i="10" s="1"/>
  <c r="D1490" i="10"/>
  <c r="E1490" i="10" s="1"/>
  <c r="D1491" i="10"/>
  <c r="E1491" i="10" s="1"/>
  <c r="D1492" i="10"/>
  <c r="E1492" i="10" s="1"/>
  <c r="D1493" i="10"/>
  <c r="E1493" i="10" s="1"/>
  <c r="D1494" i="10"/>
  <c r="E1494" i="10" s="1"/>
  <c r="D1495" i="10"/>
  <c r="E1495" i="10" s="1"/>
  <c r="D1496" i="10"/>
  <c r="E1496" i="10" s="1"/>
  <c r="D1497" i="10"/>
  <c r="E1497" i="10" s="1"/>
  <c r="D1498" i="10"/>
  <c r="E1498" i="10" s="1"/>
  <c r="D1499" i="10"/>
  <c r="E1499" i="10" s="1"/>
  <c r="D1500" i="10"/>
  <c r="E1500" i="10" s="1"/>
  <c r="D1501" i="10"/>
  <c r="E1501" i="10" s="1"/>
  <c r="D1502" i="10"/>
  <c r="E1502" i="10" s="1"/>
  <c r="D1503" i="10"/>
  <c r="E1503" i="10" s="1"/>
  <c r="D1504" i="10"/>
  <c r="E1504" i="10" s="1"/>
  <c r="D1505" i="10"/>
  <c r="E1505" i="10" s="1"/>
  <c r="D1506" i="10"/>
  <c r="E1506" i="10" s="1"/>
  <c r="D1507" i="10"/>
  <c r="E1507" i="10" s="1"/>
  <c r="D1508" i="10"/>
  <c r="E1508" i="10" s="1"/>
  <c r="D1509" i="10"/>
  <c r="E1509" i="10" s="1"/>
  <c r="D1510" i="10"/>
  <c r="E1510" i="10" s="1"/>
  <c r="D1511" i="10"/>
  <c r="E1511" i="10" s="1"/>
  <c r="D1512" i="10"/>
  <c r="E1512" i="10" s="1"/>
  <c r="D1513" i="10"/>
  <c r="E1513" i="10" s="1"/>
  <c r="D1514" i="10"/>
  <c r="E1514" i="10" s="1"/>
  <c r="D1515" i="10"/>
  <c r="E1515" i="10" s="1"/>
  <c r="D1516" i="10"/>
  <c r="E1516" i="10" s="1"/>
  <c r="D1517" i="10"/>
  <c r="E1517" i="10" s="1"/>
  <c r="D1518" i="10"/>
  <c r="E1518" i="10" s="1"/>
  <c r="D1519" i="10"/>
  <c r="E1519" i="10" s="1"/>
  <c r="D1520" i="10"/>
  <c r="E1520" i="10" s="1"/>
  <c r="D1521" i="10"/>
  <c r="E1521" i="10" s="1"/>
  <c r="D1522" i="10"/>
  <c r="E1522" i="10" s="1"/>
  <c r="D1523" i="10"/>
  <c r="E1523" i="10" s="1"/>
  <c r="D1524" i="10"/>
  <c r="E1524" i="10" s="1"/>
  <c r="D1525" i="10"/>
  <c r="E1525" i="10" s="1"/>
  <c r="D1526" i="10"/>
  <c r="E1526" i="10" s="1"/>
  <c r="D1527" i="10"/>
  <c r="E1527" i="10" s="1"/>
  <c r="D1528" i="10"/>
  <c r="E1528" i="10" s="1"/>
  <c r="D1529" i="10"/>
  <c r="E1529" i="10" s="1"/>
  <c r="D1530" i="10"/>
  <c r="E1530" i="10" s="1"/>
  <c r="D1531" i="10"/>
  <c r="E1531" i="10" s="1"/>
  <c r="D1532" i="10"/>
  <c r="E1532" i="10" s="1"/>
  <c r="D1533" i="10"/>
  <c r="E1533" i="10" s="1"/>
  <c r="D1534" i="10"/>
  <c r="E1534" i="10" s="1"/>
  <c r="D1535" i="10"/>
  <c r="E1535" i="10" s="1"/>
  <c r="D1536" i="10"/>
  <c r="E1536" i="10" s="1"/>
  <c r="D1537" i="10"/>
  <c r="E1537" i="10" s="1"/>
  <c r="D1538" i="10"/>
  <c r="E1538" i="10" s="1"/>
  <c r="D1539" i="10"/>
  <c r="E1539" i="10" s="1"/>
  <c r="D1540" i="10"/>
  <c r="E1540" i="10" s="1"/>
  <c r="D1541" i="10"/>
  <c r="E1541" i="10" s="1"/>
  <c r="D1542" i="10"/>
  <c r="E1542" i="10" s="1"/>
  <c r="D1543" i="10"/>
  <c r="E1543" i="10" s="1"/>
  <c r="D1544" i="10"/>
  <c r="E1544" i="10" s="1"/>
  <c r="D1545" i="10"/>
  <c r="E1545" i="10" s="1"/>
  <c r="D1546" i="10"/>
  <c r="E1546" i="10" s="1"/>
  <c r="D1547" i="10"/>
  <c r="E1547" i="10" s="1"/>
  <c r="D1548" i="10"/>
  <c r="E1548" i="10" s="1"/>
  <c r="D1549" i="10"/>
  <c r="E1549" i="10" s="1"/>
  <c r="D1550" i="10"/>
  <c r="E1550" i="10" s="1"/>
  <c r="D1551" i="10"/>
  <c r="E1551" i="10" s="1"/>
  <c r="D1552" i="10"/>
  <c r="E1552" i="10" s="1"/>
  <c r="D1553" i="10"/>
  <c r="E1553" i="10" s="1"/>
  <c r="D1554" i="10"/>
  <c r="E1554" i="10" s="1"/>
  <c r="D1555" i="10"/>
  <c r="E1555" i="10" s="1"/>
  <c r="D1556" i="10"/>
  <c r="E1556" i="10" s="1"/>
  <c r="D1557" i="10"/>
  <c r="E1557" i="10" s="1"/>
  <c r="D1558" i="10"/>
  <c r="E1558" i="10" s="1"/>
  <c r="D1559" i="10"/>
  <c r="E1559" i="10" s="1"/>
  <c r="D1560" i="10"/>
  <c r="E1560" i="10" s="1"/>
  <c r="D1561" i="10"/>
  <c r="E1561" i="10" s="1"/>
  <c r="D1562" i="10"/>
  <c r="E1562" i="10" s="1"/>
  <c r="D1563" i="10"/>
  <c r="E1563" i="10" s="1"/>
  <c r="D1564" i="10"/>
  <c r="E1564" i="10" s="1"/>
  <c r="D1565" i="10"/>
  <c r="E1565" i="10" s="1"/>
  <c r="D1566" i="10"/>
  <c r="E1566" i="10" s="1"/>
  <c r="D1567" i="10"/>
  <c r="E1567" i="10" s="1"/>
  <c r="D1568" i="10"/>
  <c r="E1568" i="10" s="1"/>
  <c r="D1569" i="10"/>
  <c r="E1569" i="10" s="1"/>
  <c r="D1570" i="10"/>
  <c r="E1570" i="10" s="1"/>
  <c r="D1571" i="10"/>
  <c r="E1571" i="10" s="1"/>
  <c r="D1572" i="10"/>
  <c r="E1572" i="10" s="1"/>
  <c r="D1573" i="10"/>
  <c r="E1573" i="10" s="1"/>
  <c r="D1574" i="10"/>
  <c r="E1574" i="10" s="1"/>
  <c r="D1575" i="10"/>
  <c r="E1575" i="10" s="1"/>
  <c r="D1576" i="10"/>
  <c r="E1576" i="10" s="1"/>
  <c r="D1577" i="10"/>
  <c r="E1577" i="10" s="1"/>
  <c r="D1578" i="10"/>
  <c r="E1578" i="10" s="1"/>
  <c r="D1579" i="10"/>
  <c r="E1579" i="10" s="1"/>
  <c r="D1580" i="10"/>
  <c r="E1580" i="10" s="1"/>
  <c r="D1581" i="10"/>
  <c r="E1581" i="10" s="1"/>
  <c r="D1582" i="10"/>
  <c r="E1582" i="10" s="1"/>
  <c r="D1583" i="10"/>
  <c r="E1583" i="10" s="1"/>
  <c r="D1584" i="10"/>
  <c r="E1584" i="10" s="1"/>
  <c r="D1585" i="10"/>
  <c r="E1585" i="10" s="1"/>
  <c r="D1586" i="10"/>
  <c r="E1586" i="10" s="1"/>
  <c r="D1587" i="10"/>
  <c r="E1587" i="10" s="1"/>
  <c r="D1588" i="10"/>
  <c r="E1588" i="10" s="1"/>
  <c r="D1589" i="10"/>
  <c r="E1589" i="10" s="1"/>
  <c r="D1590" i="10"/>
  <c r="E1590" i="10" s="1"/>
  <c r="D1591" i="10"/>
  <c r="E1591" i="10" s="1"/>
  <c r="D1592" i="10"/>
  <c r="E1592" i="10" s="1"/>
  <c r="D1593" i="10"/>
  <c r="E1593" i="10" s="1"/>
  <c r="D1594" i="10"/>
  <c r="E1594" i="10" s="1"/>
  <c r="D1595" i="10"/>
  <c r="E1595" i="10" s="1"/>
  <c r="D1596" i="10"/>
  <c r="E1596" i="10" s="1"/>
  <c r="D1597" i="10"/>
  <c r="E1597" i="10" s="1"/>
  <c r="D1598" i="10"/>
  <c r="E1598" i="10" s="1"/>
  <c r="D1599" i="10"/>
  <c r="E1599" i="10" s="1"/>
  <c r="D1600" i="10"/>
  <c r="E1600" i="10" s="1"/>
  <c r="D1601" i="10"/>
  <c r="E1601" i="10" s="1"/>
  <c r="D1602" i="10"/>
  <c r="E1602" i="10" s="1"/>
  <c r="D1603" i="10"/>
  <c r="E1603" i="10" s="1"/>
  <c r="D1604" i="10"/>
  <c r="E1604" i="10" s="1"/>
  <c r="D1605" i="10"/>
  <c r="E1605" i="10" s="1"/>
  <c r="D1606" i="10"/>
  <c r="E1606" i="10" s="1"/>
  <c r="D1607" i="10"/>
  <c r="E1607" i="10" s="1"/>
  <c r="D1608" i="10"/>
  <c r="E1608" i="10" s="1"/>
  <c r="D1609" i="10"/>
  <c r="E1609" i="10" s="1"/>
  <c r="D1610" i="10"/>
  <c r="E1610" i="10" s="1"/>
  <c r="D1611" i="10"/>
  <c r="E1611" i="10" s="1"/>
  <c r="D1612" i="10"/>
  <c r="E1612" i="10" s="1"/>
  <c r="D1613" i="10"/>
  <c r="E1613" i="10" s="1"/>
  <c r="D1614" i="10"/>
  <c r="E1614" i="10" s="1"/>
  <c r="D1615" i="10"/>
  <c r="E1615" i="10" s="1"/>
  <c r="D1616" i="10"/>
  <c r="E1616" i="10" s="1"/>
  <c r="D1617" i="10"/>
  <c r="E1617" i="10" s="1"/>
  <c r="D1618" i="10"/>
  <c r="E1618" i="10" s="1"/>
  <c r="D1619" i="10"/>
  <c r="E1619" i="10" s="1"/>
  <c r="D1620" i="10"/>
  <c r="E1620" i="10" s="1"/>
  <c r="D1621" i="10"/>
  <c r="E1621" i="10" s="1"/>
  <c r="D1622" i="10"/>
  <c r="E1622" i="10" s="1"/>
  <c r="D1623" i="10"/>
  <c r="E1623" i="10" s="1"/>
  <c r="D1624" i="10"/>
  <c r="E1624" i="10" s="1"/>
  <c r="D1625" i="10"/>
  <c r="E1625" i="10" s="1"/>
  <c r="D1626" i="10"/>
  <c r="E1626" i="10" s="1"/>
  <c r="D1627" i="10"/>
  <c r="E1627" i="10" s="1"/>
  <c r="D1628" i="10"/>
  <c r="E1628" i="10" s="1"/>
  <c r="D1629" i="10"/>
  <c r="E1629" i="10" s="1"/>
  <c r="D1630" i="10"/>
  <c r="E1630" i="10" s="1"/>
  <c r="D1631" i="10"/>
  <c r="E1631" i="10" s="1"/>
  <c r="D1632" i="10"/>
  <c r="E1632" i="10" s="1"/>
  <c r="D1633" i="10"/>
  <c r="E1633" i="10" s="1"/>
  <c r="D1634" i="10"/>
  <c r="E1634" i="10" s="1"/>
  <c r="D1635" i="10"/>
  <c r="E1635" i="10" s="1"/>
  <c r="D1636" i="10"/>
  <c r="E1636" i="10" s="1"/>
  <c r="D1637" i="10"/>
  <c r="E1637" i="10" s="1"/>
  <c r="D2" i="10"/>
  <c r="E2" i="10" s="1"/>
  <c r="R1639" i="10"/>
  <c r="M1639" i="10"/>
  <c r="H1639" i="10"/>
  <c r="C1639" i="10"/>
  <c r="B11" i="2" l="1"/>
  <c r="BI4" i="7"/>
  <c r="BI5" i="7"/>
  <c r="BI6" i="7"/>
  <c r="BI7" i="7"/>
  <c r="BI8" i="7"/>
  <c r="BI9" i="7"/>
  <c r="BI10" i="7"/>
  <c r="BI11" i="7"/>
  <c r="BI12" i="7"/>
  <c r="BI13" i="7"/>
  <c r="BI14" i="7"/>
  <c r="BI15" i="7"/>
  <c r="BI16" i="7"/>
  <c r="BI17" i="7"/>
  <c r="BI18" i="7"/>
  <c r="BI19" i="7"/>
  <c r="BI20" i="7"/>
  <c r="BI21" i="7"/>
  <c r="BI22" i="7"/>
  <c r="BI23" i="7"/>
  <c r="BI24" i="7"/>
  <c r="BI25" i="7"/>
  <c r="BI26" i="7"/>
  <c r="BI27" i="7"/>
  <c r="BI28" i="7"/>
  <c r="BI29" i="7"/>
  <c r="BI30" i="7"/>
  <c r="BI31" i="7"/>
  <c r="BI32" i="7"/>
  <c r="BI33" i="7"/>
  <c r="BI34" i="7"/>
  <c r="BI35" i="7"/>
  <c r="BI36" i="7"/>
  <c r="BI37" i="7"/>
  <c r="BI38" i="7"/>
  <c r="BI39" i="7"/>
  <c r="BI40" i="7"/>
  <c r="BI41" i="7"/>
  <c r="BI42" i="7"/>
  <c r="BI43" i="7"/>
  <c r="BI44" i="7"/>
  <c r="BI45" i="7"/>
  <c r="BI46" i="7"/>
  <c r="BI47" i="7"/>
  <c r="BI48" i="7"/>
  <c r="BI49" i="7"/>
  <c r="BI50" i="7"/>
  <c r="BI51" i="7"/>
  <c r="BI52" i="7"/>
  <c r="BI53" i="7"/>
  <c r="BI54" i="7"/>
  <c r="BI55" i="7"/>
  <c r="BI56" i="7"/>
  <c r="BI57" i="7"/>
  <c r="BI58" i="7"/>
  <c r="BI59" i="7"/>
  <c r="BI60" i="7"/>
  <c r="BI61" i="7"/>
  <c r="BI62" i="7"/>
  <c r="BI63" i="7"/>
  <c r="BI64" i="7"/>
  <c r="BI65" i="7"/>
  <c r="BI66" i="7"/>
  <c r="BI67" i="7"/>
  <c r="BI68" i="7"/>
  <c r="BI69" i="7"/>
  <c r="BI70" i="7"/>
  <c r="BI71" i="7"/>
  <c r="BI72" i="7"/>
  <c r="BI73" i="7"/>
  <c r="BI74" i="7"/>
  <c r="BI75" i="7"/>
  <c r="BI76" i="7"/>
  <c r="BI77" i="7"/>
  <c r="BI78" i="7"/>
  <c r="BI79" i="7"/>
  <c r="BI80" i="7"/>
  <c r="BI81" i="7"/>
  <c r="BI82" i="7"/>
  <c r="BI83" i="7"/>
  <c r="BI84" i="7"/>
  <c r="BI85" i="7"/>
  <c r="BI86" i="7"/>
  <c r="BI87" i="7"/>
  <c r="BI88" i="7"/>
  <c r="BI89" i="7"/>
  <c r="BI90" i="7"/>
  <c r="BI91" i="7"/>
  <c r="BI92" i="7"/>
  <c r="BI93" i="7"/>
  <c r="BI94" i="7"/>
  <c r="BI95" i="7"/>
  <c r="BI96" i="7"/>
  <c r="BI97" i="7"/>
  <c r="BI98" i="7"/>
  <c r="BI99" i="7"/>
  <c r="BI100" i="7"/>
  <c r="BI101" i="7"/>
  <c r="BI102" i="7"/>
  <c r="BI103" i="7"/>
  <c r="BI104" i="7"/>
  <c r="BI105" i="7"/>
  <c r="BI106" i="7"/>
  <c r="BI107" i="7"/>
  <c r="BI108" i="7"/>
  <c r="BI109" i="7"/>
  <c r="BI110" i="7"/>
  <c r="BI111" i="7"/>
  <c r="BI112" i="7"/>
  <c r="BI113" i="7"/>
  <c r="BI114" i="7"/>
  <c r="BI115" i="7"/>
  <c r="BI116" i="7"/>
  <c r="BI117" i="7"/>
  <c r="BI118" i="7"/>
  <c r="BI119" i="7"/>
  <c r="BI120" i="7"/>
  <c r="BI121" i="7"/>
  <c r="BI122" i="7"/>
  <c r="BI123" i="7"/>
  <c r="BI124" i="7"/>
  <c r="BI125" i="7"/>
  <c r="BI126" i="7"/>
  <c r="BI127" i="7"/>
  <c r="BI128" i="7"/>
  <c r="BI129" i="7"/>
  <c r="BI130" i="7"/>
  <c r="BI131" i="7"/>
  <c r="BI132" i="7"/>
  <c r="BI133" i="7"/>
  <c r="BI134" i="7"/>
  <c r="BI135" i="7"/>
  <c r="BI136" i="7"/>
  <c r="BI137" i="7"/>
  <c r="BI138" i="7"/>
  <c r="BI139" i="7"/>
  <c r="BI140" i="7"/>
  <c r="BI141" i="7"/>
  <c r="BI142" i="7"/>
  <c r="BI143" i="7"/>
  <c r="BI144" i="7"/>
  <c r="BI145" i="7"/>
  <c r="BI146" i="7"/>
  <c r="BI147" i="7"/>
  <c r="BI148" i="7"/>
  <c r="BI149" i="7"/>
  <c r="BI150" i="7"/>
  <c r="BI151" i="7"/>
  <c r="BI152" i="7"/>
  <c r="BI153" i="7"/>
  <c r="BI154" i="7"/>
  <c r="BI155" i="7"/>
  <c r="BI156" i="7"/>
  <c r="BI157" i="7"/>
  <c r="BI158" i="7"/>
  <c r="BI159" i="7"/>
  <c r="BI160" i="7"/>
  <c r="BI161" i="7"/>
  <c r="BI162" i="7"/>
  <c r="BI163" i="7"/>
  <c r="BI164" i="7"/>
  <c r="BI165" i="7"/>
  <c r="BI166" i="7"/>
  <c r="BI167" i="7"/>
  <c r="BI168" i="7"/>
  <c r="BI169" i="7"/>
  <c r="BI170" i="7"/>
  <c r="BI171" i="7"/>
  <c r="BI172" i="7"/>
  <c r="BI173" i="7"/>
  <c r="BI174" i="7"/>
  <c r="BI175" i="7"/>
  <c r="BI176" i="7"/>
  <c r="BI177" i="7"/>
  <c r="BI178" i="7"/>
  <c r="BI179" i="7"/>
  <c r="BI180" i="7"/>
  <c r="BI181" i="7"/>
  <c r="BI182" i="7"/>
  <c r="BI183" i="7"/>
  <c r="BI184" i="7"/>
  <c r="BI185" i="7"/>
  <c r="BI186" i="7"/>
  <c r="BI187" i="7"/>
  <c r="BI188" i="7"/>
  <c r="BI189" i="7"/>
  <c r="BI190" i="7"/>
  <c r="BI191" i="7"/>
  <c r="BI192" i="7"/>
  <c r="BI193" i="7"/>
  <c r="BI194" i="7"/>
  <c r="BI195" i="7"/>
  <c r="BI196" i="7"/>
  <c r="BI197" i="7"/>
  <c r="BI198" i="7"/>
  <c r="BI199" i="7"/>
  <c r="BI200" i="7"/>
  <c r="BI201" i="7"/>
  <c r="BI202" i="7"/>
  <c r="BI203" i="7"/>
  <c r="BI204" i="7"/>
  <c r="BI205" i="7"/>
  <c r="BI206" i="7"/>
  <c r="BI207" i="7"/>
  <c r="BI208" i="7"/>
  <c r="BI209" i="7"/>
  <c r="BI210" i="7"/>
  <c r="BI211" i="7"/>
  <c r="BI212" i="7"/>
  <c r="BI213" i="7"/>
  <c r="BI214" i="7"/>
  <c r="BI215" i="7"/>
  <c r="BI216" i="7"/>
  <c r="BI217" i="7"/>
  <c r="BI218" i="7"/>
  <c r="BI219" i="7"/>
  <c r="BI220" i="7"/>
  <c r="BI221" i="7"/>
  <c r="BI222" i="7"/>
  <c r="BI223" i="7"/>
  <c r="BI224" i="7"/>
  <c r="BI225" i="7"/>
  <c r="BI226" i="7"/>
  <c r="BI227" i="7"/>
  <c r="BI228" i="7"/>
  <c r="BI229" i="7"/>
  <c r="BI230" i="7"/>
  <c r="BI231" i="7"/>
  <c r="BI232" i="7"/>
  <c r="BI233" i="7"/>
  <c r="BI234" i="7"/>
  <c r="BI235" i="7"/>
  <c r="BI236" i="7"/>
  <c r="BI237" i="7"/>
  <c r="BI238" i="7"/>
  <c r="BI239" i="7"/>
  <c r="BI240" i="7"/>
  <c r="BI241" i="7"/>
  <c r="BI242" i="7"/>
  <c r="BI243" i="7"/>
  <c r="BI244" i="7"/>
  <c r="BI245" i="7"/>
  <c r="BI246" i="7"/>
  <c r="BI247" i="7"/>
  <c r="BI248" i="7"/>
  <c r="BI249" i="7"/>
  <c r="BI250" i="7"/>
  <c r="BI251" i="7"/>
  <c r="BI252" i="7"/>
  <c r="BI253" i="7"/>
  <c r="BI254" i="7"/>
  <c r="BI255" i="7"/>
  <c r="BI256" i="7"/>
  <c r="BI257" i="7"/>
  <c r="BI258" i="7"/>
  <c r="BI259" i="7"/>
  <c r="BI260" i="7"/>
  <c r="BI261" i="7"/>
  <c r="BI262" i="7"/>
  <c r="BI263" i="7"/>
  <c r="BI264" i="7"/>
  <c r="BI265" i="7"/>
  <c r="BI266" i="7"/>
  <c r="BI267" i="7"/>
  <c r="BI268" i="7"/>
  <c r="BI269" i="7"/>
  <c r="BI270" i="7"/>
  <c r="BI271" i="7"/>
  <c r="BI272" i="7"/>
  <c r="BI273" i="7"/>
  <c r="BI274" i="7"/>
  <c r="BI275" i="7"/>
  <c r="BI276" i="7"/>
  <c r="BI277" i="7"/>
  <c r="BI278" i="7"/>
  <c r="BI279" i="7"/>
  <c r="BI280" i="7"/>
  <c r="BI281" i="7"/>
  <c r="BI282" i="7"/>
  <c r="BI283" i="7"/>
  <c r="BI284" i="7"/>
  <c r="BI285" i="7"/>
  <c r="BI286" i="7"/>
  <c r="BI287" i="7"/>
  <c r="BI288" i="7"/>
  <c r="BI289" i="7"/>
  <c r="BI290" i="7"/>
  <c r="BI291" i="7"/>
  <c r="BI292" i="7"/>
  <c r="BI293" i="7"/>
  <c r="BI294" i="7"/>
  <c r="BI295" i="7"/>
  <c r="BI296" i="7"/>
  <c r="BI297" i="7"/>
  <c r="BI298" i="7"/>
  <c r="BI299" i="7"/>
  <c r="BI300" i="7"/>
  <c r="BI301" i="7"/>
  <c r="BI302" i="7"/>
  <c r="BI303" i="7"/>
  <c r="BI304" i="7"/>
  <c r="BI305" i="7"/>
  <c r="BI306" i="7"/>
  <c r="BI307" i="7"/>
  <c r="BI308" i="7"/>
  <c r="BI309" i="7"/>
  <c r="BI310" i="7"/>
  <c r="BI311" i="7"/>
  <c r="BI312" i="7"/>
  <c r="BI313" i="7"/>
  <c r="BI314" i="7"/>
  <c r="BI315" i="7"/>
  <c r="BI316" i="7"/>
  <c r="BI317" i="7"/>
  <c r="BI318" i="7"/>
  <c r="BI319" i="7"/>
  <c r="BI320" i="7"/>
  <c r="BI321" i="7"/>
  <c r="BI322" i="7"/>
  <c r="BI323" i="7"/>
  <c r="BI324" i="7"/>
  <c r="BI325" i="7"/>
  <c r="BI326" i="7"/>
  <c r="BI327" i="7"/>
  <c r="BI328" i="7"/>
  <c r="BI329" i="7"/>
  <c r="BI330" i="7"/>
  <c r="BI331" i="7"/>
  <c r="BI332" i="7"/>
  <c r="BI333" i="7"/>
  <c r="BI334" i="7"/>
  <c r="BI335" i="7"/>
  <c r="BI336" i="7"/>
  <c r="BI337" i="7"/>
  <c r="BI338" i="7"/>
  <c r="BI339" i="7"/>
  <c r="BI340" i="7"/>
  <c r="BI341" i="7"/>
  <c r="BI342" i="7"/>
  <c r="BI343" i="7"/>
  <c r="BI344" i="7"/>
  <c r="BI345" i="7"/>
  <c r="BI346" i="7"/>
  <c r="BI347" i="7"/>
  <c r="BI348" i="7"/>
  <c r="BI349" i="7"/>
  <c r="BI350" i="7"/>
  <c r="BI351" i="7"/>
  <c r="BI352" i="7"/>
  <c r="BI353" i="7"/>
  <c r="BI354" i="7"/>
  <c r="BI355" i="7"/>
  <c r="BI356" i="7"/>
  <c r="BI357" i="7"/>
  <c r="BI358" i="7"/>
  <c r="BI359" i="7"/>
  <c r="BI360" i="7"/>
  <c r="BI361" i="7"/>
  <c r="BI362" i="7"/>
  <c r="BI363" i="7"/>
  <c r="BI364" i="7"/>
  <c r="BI365" i="7"/>
  <c r="BI366" i="7"/>
  <c r="BI367" i="7"/>
  <c r="BI368" i="7"/>
  <c r="BI369" i="7"/>
  <c r="BI370" i="7"/>
  <c r="BI371" i="7"/>
  <c r="BI372" i="7"/>
  <c r="BI373" i="7"/>
  <c r="BI374" i="7"/>
  <c r="BI375" i="7"/>
  <c r="BI376" i="7"/>
  <c r="BI377" i="7"/>
  <c r="BI378" i="7"/>
  <c r="BI379" i="7"/>
  <c r="BI380" i="7"/>
  <c r="BI381" i="7"/>
  <c r="BI382" i="7"/>
  <c r="BI383" i="7"/>
  <c r="BI384" i="7"/>
  <c r="BI385" i="7"/>
  <c r="BI386" i="7"/>
  <c r="BI387" i="7"/>
  <c r="BI388" i="7"/>
  <c r="BI389" i="7"/>
  <c r="BI390" i="7"/>
  <c r="BI391" i="7"/>
  <c r="BI392" i="7"/>
  <c r="BI393" i="7"/>
  <c r="BI394" i="7"/>
  <c r="BI395" i="7"/>
  <c r="BI396" i="7"/>
  <c r="BI397" i="7"/>
  <c r="BI398" i="7"/>
  <c r="BI399" i="7"/>
  <c r="BI400" i="7"/>
  <c r="BI401" i="7"/>
  <c r="BI402" i="7"/>
  <c r="BI403" i="7"/>
  <c r="BI404" i="7"/>
  <c r="BI405" i="7"/>
  <c r="BI406" i="7"/>
  <c r="BI407" i="7"/>
  <c r="BI408" i="7"/>
  <c r="BI409" i="7"/>
  <c r="BI410" i="7"/>
  <c r="BI411" i="7"/>
  <c r="BI412" i="7"/>
  <c r="BI413" i="7"/>
  <c r="BI414" i="7"/>
  <c r="BI415" i="7"/>
  <c r="BI416" i="7"/>
  <c r="BI417" i="7"/>
  <c r="BI418" i="7"/>
  <c r="BI419" i="7"/>
  <c r="BI420" i="7"/>
  <c r="BI421" i="7"/>
  <c r="BI422" i="7"/>
  <c r="BI423" i="7"/>
  <c r="BI424" i="7"/>
  <c r="BI425" i="7"/>
  <c r="BI426" i="7"/>
  <c r="BI427" i="7"/>
  <c r="BI428" i="7"/>
  <c r="BI429" i="7"/>
  <c r="BI430" i="7"/>
  <c r="BI431" i="7"/>
  <c r="BI432" i="7"/>
  <c r="BI433" i="7"/>
  <c r="BI434" i="7"/>
  <c r="BI435" i="7"/>
  <c r="BI436" i="7"/>
  <c r="BI437" i="7"/>
  <c r="BI438" i="7"/>
  <c r="BI439" i="7"/>
  <c r="BI440" i="7"/>
  <c r="BI441" i="7"/>
  <c r="BI442" i="7"/>
  <c r="BI443" i="7"/>
  <c r="BI444" i="7"/>
  <c r="BI445" i="7"/>
  <c r="BI446" i="7"/>
  <c r="BI447" i="7"/>
  <c r="BI448" i="7"/>
  <c r="BI449" i="7"/>
  <c r="BI450" i="7"/>
  <c r="BI451" i="7"/>
  <c r="BI452" i="7"/>
  <c r="BI453" i="7"/>
  <c r="BI454" i="7"/>
  <c r="BI455" i="7"/>
  <c r="BI456" i="7"/>
  <c r="BI457" i="7"/>
  <c r="BI458" i="7"/>
  <c r="BI459" i="7"/>
  <c r="BI460" i="7"/>
  <c r="BI461" i="7"/>
  <c r="BI462" i="7"/>
  <c r="BI463" i="7"/>
  <c r="BI464" i="7"/>
  <c r="BI465" i="7"/>
  <c r="BI466" i="7"/>
  <c r="BI467" i="7"/>
  <c r="BI468" i="7"/>
  <c r="BI469" i="7"/>
  <c r="BI470" i="7"/>
  <c r="BI471" i="7"/>
  <c r="BI472" i="7"/>
  <c r="BI473" i="7"/>
  <c r="BI474" i="7"/>
  <c r="BI475" i="7"/>
  <c r="BI476" i="7"/>
  <c r="BI477" i="7"/>
  <c r="BI478" i="7"/>
  <c r="BI479" i="7"/>
  <c r="BI480" i="7"/>
  <c r="BI481" i="7"/>
  <c r="BI482" i="7"/>
  <c r="BI483" i="7"/>
  <c r="BI484" i="7"/>
  <c r="BI485" i="7"/>
  <c r="BI486" i="7"/>
  <c r="BI487" i="7"/>
  <c r="BI488" i="7"/>
  <c r="BI489" i="7"/>
  <c r="BI490" i="7"/>
  <c r="BI491" i="7"/>
  <c r="BI492" i="7"/>
  <c r="BI493" i="7"/>
  <c r="BI494" i="7"/>
  <c r="BI495" i="7"/>
  <c r="BI496" i="7"/>
  <c r="BI497" i="7"/>
  <c r="BI498" i="7"/>
  <c r="BI499" i="7"/>
  <c r="BI500" i="7"/>
  <c r="BI501" i="7"/>
  <c r="BI502" i="7"/>
  <c r="BI503" i="7"/>
  <c r="BI504" i="7"/>
  <c r="BI505" i="7"/>
  <c r="BI506" i="7"/>
  <c r="BI507" i="7"/>
  <c r="BI508" i="7"/>
  <c r="BI509" i="7"/>
  <c r="BI510" i="7"/>
  <c r="BI511" i="7"/>
  <c r="BI512" i="7"/>
  <c r="BI513" i="7"/>
  <c r="BI514" i="7"/>
  <c r="BI515" i="7"/>
  <c r="BI516" i="7"/>
  <c r="BI517" i="7"/>
  <c r="BI518" i="7"/>
  <c r="BI519" i="7"/>
  <c r="BI520" i="7"/>
  <c r="BI521" i="7"/>
  <c r="BI522" i="7"/>
  <c r="BI523" i="7"/>
  <c r="BI524" i="7"/>
  <c r="BI525" i="7"/>
  <c r="BI526" i="7"/>
  <c r="BI527" i="7"/>
  <c r="BI528" i="7"/>
  <c r="BI529" i="7"/>
  <c r="BI530" i="7"/>
  <c r="BI531" i="7"/>
  <c r="BI532" i="7"/>
  <c r="BI533" i="7"/>
  <c r="BI534" i="7"/>
  <c r="BI535" i="7"/>
  <c r="BI536" i="7"/>
  <c r="BI537" i="7"/>
  <c r="BI538" i="7"/>
  <c r="BI539" i="7"/>
  <c r="BI540" i="7"/>
  <c r="BI541" i="7"/>
  <c r="BI542" i="7"/>
  <c r="BI543" i="7"/>
  <c r="BI544" i="7"/>
  <c r="BI545" i="7"/>
  <c r="BI546" i="7"/>
  <c r="BI547" i="7"/>
  <c r="BI548" i="7"/>
  <c r="BI549" i="7"/>
  <c r="BI550" i="7"/>
  <c r="BI551" i="7"/>
  <c r="BI552" i="7"/>
  <c r="BI553" i="7"/>
  <c r="BI554" i="7"/>
  <c r="BI555" i="7"/>
  <c r="BI556" i="7"/>
  <c r="BI557" i="7"/>
  <c r="BI558" i="7"/>
  <c r="BI559" i="7"/>
  <c r="BI560" i="7"/>
  <c r="BI561" i="7"/>
  <c r="BI562" i="7"/>
  <c r="BI563" i="7"/>
  <c r="BI564" i="7"/>
  <c r="BI565" i="7"/>
  <c r="BI566" i="7"/>
  <c r="BI567" i="7"/>
  <c r="BI568" i="7"/>
  <c r="BI569" i="7"/>
  <c r="BI570" i="7"/>
  <c r="BI571" i="7"/>
  <c r="BI572" i="7"/>
  <c r="BI573" i="7"/>
  <c r="BI574" i="7"/>
  <c r="BI575" i="7"/>
  <c r="BI576" i="7"/>
  <c r="BI577" i="7"/>
  <c r="BI578" i="7"/>
  <c r="BI579" i="7"/>
  <c r="BI580" i="7"/>
  <c r="BI581" i="7"/>
  <c r="BI582" i="7"/>
  <c r="BI583" i="7"/>
  <c r="BI584" i="7"/>
  <c r="BI585" i="7"/>
  <c r="BI586" i="7"/>
  <c r="BI587" i="7"/>
  <c r="BI588" i="7"/>
  <c r="BI589" i="7"/>
  <c r="BI590" i="7"/>
  <c r="BI591" i="7"/>
  <c r="BI592" i="7"/>
  <c r="BI593" i="7"/>
  <c r="BI594" i="7"/>
  <c r="BI595" i="7"/>
  <c r="BI596" i="7"/>
  <c r="BI597" i="7"/>
  <c r="BI598" i="7"/>
  <c r="BI599" i="7"/>
  <c r="BI600" i="7"/>
  <c r="BI601" i="7"/>
  <c r="BI602" i="7"/>
  <c r="BI603" i="7"/>
  <c r="BI604" i="7"/>
  <c r="BI605" i="7"/>
  <c r="BI606" i="7"/>
  <c r="BI607" i="7"/>
  <c r="BI608" i="7"/>
  <c r="BI609" i="7"/>
  <c r="BI610" i="7"/>
  <c r="BI611" i="7"/>
  <c r="BI612" i="7"/>
  <c r="BI613" i="7"/>
  <c r="BI614" i="7"/>
  <c r="BI615" i="7"/>
  <c r="BI616" i="7"/>
  <c r="BI617" i="7"/>
  <c r="BI618" i="7"/>
  <c r="BI619" i="7"/>
  <c r="BI620" i="7"/>
  <c r="BI621" i="7"/>
  <c r="BI622" i="7"/>
  <c r="BI623" i="7"/>
  <c r="BI624" i="7"/>
  <c r="BI625" i="7"/>
  <c r="BI626" i="7"/>
  <c r="BI627" i="7"/>
  <c r="BI628" i="7"/>
  <c r="BI629" i="7"/>
  <c r="BI630" i="7"/>
  <c r="BI631" i="7"/>
  <c r="BI632" i="7"/>
  <c r="BI633" i="7"/>
  <c r="BI634" i="7"/>
  <c r="BI635" i="7"/>
  <c r="BI636" i="7"/>
  <c r="BI637" i="7"/>
  <c r="BI638" i="7"/>
  <c r="BI639" i="7"/>
  <c r="BI640" i="7"/>
  <c r="BI641" i="7"/>
  <c r="BI642" i="7"/>
  <c r="BI643" i="7"/>
  <c r="BI644" i="7"/>
  <c r="BI645" i="7"/>
  <c r="BI646" i="7"/>
  <c r="BI647" i="7"/>
  <c r="BI648" i="7"/>
  <c r="BI649" i="7"/>
  <c r="BI650" i="7"/>
  <c r="BI651" i="7"/>
  <c r="BI652" i="7"/>
  <c r="BI653" i="7"/>
  <c r="BI654" i="7"/>
  <c r="BI655" i="7"/>
  <c r="BI656" i="7"/>
  <c r="BI657" i="7"/>
  <c r="BI658" i="7"/>
  <c r="BI659" i="7"/>
  <c r="BI660" i="7"/>
  <c r="BI661" i="7"/>
  <c r="BI662" i="7"/>
  <c r="BI663" i="7"/>
  <c r="BI664" i="7"/>
  <c r="BI665" i="7"/>
  <c r="BI666" i="7"/>
  <c r="BI667" i="7"/>
  <c r="BI668" i="7"/>
  <c r="BI669" i="7"/>
  <c r="BI670" i="7"/>
  <c r="BI671" i="7"/>
  <c r="BI672" i="7"/>
  <c r="BI673" i="7"/>
  <c r="BI674" i="7"/>
  <c r="BI675" i="7"/>
  <c r="BI676" i="7"/>
  <c r="BI677" i="7"/>
  <c r="BI678" i="7"/>
  <c r="BI679" i="7"/>
  <c r="BI680" i="7"/>
  <c r="BI681" i="7"/>
  <c r="BI682" i="7"/>
  <c r="BI683" i="7"/>
  <c r="BI684" i="7"/>
  <c r="BI685" i="7"/>
  <c r="BI686" i="7"/>
  <c r="BI687" i="7"/>
  <c r="BI688" i="7"/>
  <c r="BI689" i="7"/>
  <c r="BI690" i="7"/>
  <c r="BI691" i="7"/>
  <c r="BI692" i="7"/>
  <c r="BI693" i="7"/>
  <c r="BI694" i="7"/>
  <c r="BI695" i="7"/>
  <c r="BI696" i="7"/>
  <c r="BI697" i="7"/>
  <c r="BI698" i="7"/>
  <c r="BI699" i="7"/>
  <c r="BI700" i="7"/>
  <c r="BI701" i="7"/>
  <c r="BI702" i="7"/>
  <c r="BI703" i="7"/>
  <c r="BI704" i="7"/>
  <c r="BI705" i="7"/>
  <c r="BI706" i="7"/>
  <c r="BI707" i="7"/>
  <c r="BI708" i="7"/>
  <c r="BI709" i="7"/>
  <c r="BI710" i="7"/>
  <c r="BI711" i="7"/>
  <c r="BI712" i="7"/>
  <c r="BI713" i="7"/>
  <c r="BI714" i="7"/>
  <c r="BI715" i="7"/>
  <c r="BI716" i="7"/>
  <c r="BI717" i="7"/>
  <c r="BI718" i="7"/>
  <c r="BI719" i="7"/>
  <c r="BI720" i="7"/>
  <c r="BI721" i="7"/>
  <c r="BI722" i="7"/>
  <c r="BI723" i="7"/>
  <c r="BI724" i="7"/>
  <c r="BI725" i="7"/>
  <c r="BI726" i="7"/>
  <c r="BI727" i="7"/>
  <c r="BI728" i="7"/>
  <c r="BI729" i="7"/>
  <c r="BI730" i="7"/>
  <c r="BI731" i="7"/>
  <c r="BI732" i="7"/>
  <c r="BI733" i="7"/>
  <c r="BI734" i="7"/>
  <c r="BI735" i="7"/>
  <c r="BI736" i="7"/>
  <c r="BI737" i="7"/>
  <c r="BI738" i="7"/>
  <c r="BI739" i="7"/>
  <c r="BI740" i="7"/>
  <c r="BI741" i="7"/>
  <c r="BI742" i="7"/>
  <c r="BI743" i="7"/>
  <c r="BI744" i="7"/>
  <c r="BI745" i="7"/>
  <c r="BI746" i="7"/>
  <c r="BI747" i="7"/>
  <c r="BI748" i="7"/>
  <c r="BI749" i="7"/>
  <c r="BI750" i="7"/>
  <c r="BI751" i="7"/>
  <c r="BI752" i="7"/>
  <c r="BI753" i="7"/>
  <c r="BI754" i="7"/>
  <c r="BI755" i="7"/>
  <c r="BI756" i="7"/>
  <c r="BI757" i="7"/>
  <c r="BI758" i="7"/>
  <c r="BI759" i="7"/>
  <c r="BI760" i="7"/>
  <c r="BI761" i="7"/>
  <c r="BI762" i="7"/>
  <c r="BI763" i="7"/>
  <c r="BI764" i="7"/>
  <c r="BI765" i="7"/>
  <c r="BI766" i="7"/>
  <c r="BI767" i="7"/>
  <c r="BI768" i="7"/>
  <c r="BI769" i="7"/>
  <c r="BI770" i="7"/>
  <c r="BI771" i="7"/>
  <c r="BI772" i="7"/>
  <c r="BI773" i="7"/>
  <c r="BI774" i="7"/>
  <c r="BI775" i="7"/>
  <c r="BI776" i="7"/>
  <c r="BI777" i="7"/>
  <c r="BI778" i="7"/>
  <c r="BI779" i="7"/>
  <c r="BI780" i="7"/>
  <c r="BI781" i="7"/>
  <c r="BI782" i="7"/>
  <c r="BI783" i="7"/>
  <c r="BI784" i="7"/>
  <c r="BI785" i="7"/>
  <c r="BI786" i="7"/>
  <c r="BI787" i="7"/>
  <c r="BI788" i="7"/>
  <c r="BI789" i="7"/>
  <c r="BI790" i="7"/>
  <c r="BI791" i="7"/>
  <c r="BI792" i="7"/>
  <c r="BI793" i="7"/>
  <c r="BI794" i="7"/>
  <c r="BI795" i="7"/>
  <c r="BI796" i="7"/>
  <c r="BI797" i="7"/>
  <c r="BI798" i="7"/>
  <c r="BI799" i="7"/>
  <c r="BI800" i="7"/>
  <c r="BI801" i="7"/>
  <c r="BI802" i="7"/>
  <c r="BI803" i="7"/>
  <c r="BI804" i="7"/>
  <c r="BI805" i="7"/>
  <c r="BI806" i="7"/>
  <c r="BI807" i="7"/>
  <c r="BI808" i="7"/>
  <c r="BI809" i="7"/>
  <c r="BI810" i="7"/>
  <c r="BI811" i="7"/>
  <c r="BI812" i="7"/>
  <c r="BI813" i="7"/>
  <c r="BI814" i="7"/>
  <c r="BI815" i="7"/>
  <c r="BI816" i="7"/>
  <c r="BI817" i="7"/>
  <c r="BI818" i="7"/>
  <c r="BI819" i="7"/>
  <c r="BI820" i="7"/>
  <c r="BI821" i="7"/>
  <c r="BI822" i="7"/>
  <c r="BI823" i="7"/>
  <c r="BI824" i="7"/>
  <c r="BI825" i="7"/>
  <c r="BI826" i="7"/>
  <c r="BI827" i="7"/>
  <c r="BI828" i="7"/>
  <c r="BI829" i="7"/>
  <c r="BI830" i="7"/>
  <c r="BI831" i="7"/>
  <c r="BI832" i="7"/>
  <c r="BI833" i="7"/>
  <c r="BI834" i="7"/>
  <c r="BI835" i="7"/>
  <c r="BI836" i="7"/>
  <c r="BI837" i="7"/>
  <c r="BI838" i="7"/>
  <c r="BI839" i="7"/>
  <c r="BI840" i="7"/>
  <c r="BI841" i="7"/>
  <c r="BI842" i="7"/>
  <c r="BI843" i="7"/>
  <c r="BI844" i="7"/>
  <c r="BI845" i="7"/>
  <c r="BI846" i="7"/>
  <c r="BI847" i="7"/>
  <c r="BI848" i="7"/>
  <c r="BI849" i="7"/>
  <c r="BI850" i="7"/>
  <c r="BI851" i="7"/>
  <c r="BI852" i="7"/>
  <c r="BI853" i="7"/>
  <c r="BI854" i="7"/>
  <c r="BI855" i="7"/>
  <c r="BI856" i="7"/>
  <c r="BI857" i="7"/>
  <c r="BI858" i="7"/>
  <c r="BI859" i="7"/>
  <c r="BI860" i="7"/>
  <c r="BI861" i="7"/>
  <c r="BI862" i="7"/>
  <c r="BI863" i="7"/>
  <c r="BI864" i="7"/>
  <c r="BI865" i="7"/>
  <c r="BI866" i="7"/>
  <c r="BI867" i="7"/>
  <c r="BI868" i="7"/>
  <c r="BI869" i="7"/>
  <c r="BI870" i="7"/>
  <c r="BI871" i="7"/>
  <c r="BI872" i="7"/>
  <c r="BI873" i="7"/>
  <c r="BI874" i="7"/>
  <c r="BI875" i="7"/>
  <c r="BI876" i="7"/>
  <c r="BI877" i="7"/>
  <c r="BI878" i="7"/>
  <c r="BI879" i="7"/>
  <c r="BI880" i="7"/>
  <c r="BI881" i="7"/>
  <c r="BI882" i="7"/>
  <c r="BI883" i="7"/>
  <c r="BI884" i="7"/>
  <c r="BI885" i="7"/>
  <c r="BI886" i="7"/>
  <c r="BI887" i="7"/>
  <c r="BI888" i="7"/>
  <c r="BI889" i="7"/>
  <c r="BI890" i="7"/>
  <c r="BI891" i="7"/>
  <c r="BI892" i="7"/>
  <c r="BI893" i="7"/>
  <c r="BI894" i="7"/>
  <c r="BI895" i="7"/>
  <c r="BI896" i="7"/>
  <c r="BI897" i="7"/>
  <c r="BI898" i="7"/>
  <c r="BI899" i="7"/>
  <c r="BI900" i="7"/>
  <c r="BI901" i="7"/>
  <c r="BI902" i="7"/>
  <c r="BI903" i="7"/>
  <c r="BI904" i="7"/>
  <c r="BI905" i="7"/>
  <c r="BI906" i="7"/>
  <c r="BI907" i="7"/>
  <c r="BI908" i="7"/>
  <c r="BI909" i="7"/>
  <c r="BI910" i="7"/>
  <c r="BI911" i="7"/>
  <c r="BI912" i="7"/>
  <c r="BI913" i="7"/>
  <c r="BI914" i="7"/>
  <c r="BI915" i="7"/>
  <c r="BI916" i="7"/>
  <c r="BI917" i="7"/>
  <c r="BI918" i="7"/>
  <c r="BI919" i="7"/>
  <c r="BI920" i="7"/>
  <c r="BI921" i="7"/>
  <c r="BI922" i="7"/>
  <c r="BI923" i="7"/>
  <c r="BI924" i="7"/>
  <c r="BI925" i="7"/>
  <c r="BI926" i="7"/>
  <c r="BI927" i="7"/>
  <c r="BI928" i="7"/>
  <c r="BI929" i="7"/>
  <c r="BI930" i="7"/>
  <c r="BI931" i="7"/>
  <c r="BI932" i="7"/>
  <c r="BI933" i="7"/>
  <c r="BI934" i="7"/>
  <c r="BI935" i="7"/>
  <c r="BI936" i="7"/>
  <c r="BI937" i="7"/>
  <c r="BI938" i="7"/>
  <c r="BI939" i="7"/>
  <c r="BI940" i="7"/>
  <c r="BI941" i="7"/>
  <c r="BI942" i="7"/>
  <c r="BI943" i="7"/>
  <c r="BI944" i="7"/>
  <c r="BI945" i="7"/>
  <c r="BI946" i="7"/>
  <c r="BI947" i="7"/>
  <c r="BI948" i="7"/>
  <c r="BI949" i="7"/>
  <c r="BI950" i="7"/>
  <c r="BI951" i="7"/>
  <c r="BI952" i="7"/>
  <c r="BI953" i="7"/>
  <c r="BI954" i="7"/>
  <c r="BI955" i="7"/>
  <c r="BI956" i="7"/>
  <c r="BI957" i="7"/>
  <c r="BI958" i="7"/>
  <c r="BI959" i="7"/>
  <c r="BI960" i="7"/>
  <c r="BI961" i="7"/>
  <c r="BI962" i="7"/>
  <c r="BI963" i="7"/>
  <c r="BI964" i="7"/>
  <c r="BI965" i="7"/>
  <c r="BI966" i="7"/>
  <c r="BI967" i="7"/>
  <c r="BI968" i="7"/>
  <c r="BI969" i="7"/>
  <c r="BI970" i="7"/>
  <c r="BI971" i="7"/>
  <c r="BI972" i="7"/>
  <c r="BI973" i="7"/>
  <c r="BI974" i="7"/>
  <c r="BI975" i="7"/>
  <c r="BI976" i="7"/>
  <c r="BI977" i="7"/>
  <c r="BI978" i="7"/>
  <c r="BI979" i="7"/>
  <c r="BI980" i="7"/>
  <c r="BI981" i="7"/>
  <c r="BI982" i="7"/>
  <c r="BI983" i="7"/>
  <c r="BI984" i="7"/>
  <c r="BI985" i="7"/>
  <c r="BI986" i="7"/>
  <c r="BI987" i="7"/>
  <c r="BI988" i="7"/>
  <c r="BI989" i="7"/>
  <c r="BI990" i="7"/>
  <c r="BI991" i="7"/>
  <c r="BI992" i="7"/>
  <c r="BI993" i="7"/>
  <c r="BI994" i="7"/>
  <c r="BI995" i="7"/>
  <c r="BI996" i="7"/>
  <c r="BI997" i="7"/>
  <c r="BI998" i="7"/>
  <c r="BI999" i="7"/>
  <c r="BI1000" i="7"/>
  <c r="BI1001" i="7"/>
  <c r="BI1002" i="7"/>
  <c r="BI1003" i="7"/>
  <c r="BI1004" i="7"/>
  <c r="BI1005" i="7"/>
  <c r="BI1006" i="7"/>
  <c r="BI1007" i="7"/>
  <c r="BI1008" i="7"/>
  <c r="BI1009" i="7"/>
  <c r="BI1010" i="7"/>
  <c r="BI1011" i="7"/>
  <c r="BI1012" i="7"/>
  <c r="BI1013" i="7"/>
  <c r="BI1014" i="7"/>
  <c r="BI1015" i="7"/>
  <c r="BI1016" i="7"/>
  <c r="BI1017" i="7"/>
  <c r="BI1018" i="7"/>
  <c r="BI1019" i="7"/>
  <c r="BI1020" i="7"/>
  <c r="BI1021" i="7"/>
  <c r="BI1022" i="7"/>
  <c r="BI1023" i="7"/>
  <c r="BI1024" i="7"/>
  <c r="BI1025" i="7"/>
  <c r="BI1026" i="7"/>
  <c r="BI1027" i="7"/>
  <c r="BI1028" i="7"/>
  <c r="BI1029" i="7"/>
  <c r="BI1030" i="7"/>
  <c r="BI1031" i="7"/>
  <c r="BI1032" i="7"/>
  <c r="BI1033" i="7"/>
  <c r="BI1034" i="7"/>
  <c r="BI1035" i="7"/>
  <c r="BI1036" i="7"/>
  <c r="BI1037" i="7"/>
  <c r="BI1038" i="7"/>
  <c r="BI1039" i="7"/>
  <c r="BI1040" i="7"/>
  <c r="BI1041" i="7"/>
  <c r="BI1042" i="7"/>
  <c r="BI1043" i="7"/>
  <c r="BI1044" i="7"/>
  <c r="BI1045" i="7"/>
  <c r="BI1046" i="7"/>
  <c r="BI1047" i="7"/>
  <c r="BI1048" i="7"/>
  <c r="BI1049" i="7"/>
  <c r="BI1050" i="7"/>
  <c r="BI1051" i="7"/>
  <c r="BI1052" i="7"/>
  <c r="BI1053" i="7"/>
  <c r="BI1054" i="7"/>
  <c r="BI1055" i="7"/>
  <c r="BI1056" i="7"/>
  <c r="BI1057" i="7"/>
  <c r="BI1058" i="7"/>
  <c r="BI1059" i="7"/>
  <c r="BI1060" i="7"/>
  <c r="BI1061" i="7"/>
  <c r="BI1062" i="7"/>
  <c r="BI1063" i="7"/>
  <c r="BI1064" i="7"/>
  <c r="BI1065" i="7"/>
  <c r="BI1066" i="7"/>
  <c r="BI1067" i="7"/>
  <c r="BI1068" i="7"/>
  <c r="BI1069" i="7"/>
  <c r="BI1070" i="7"/>
  <c r="BI1071" i="7"/>
  <c r="BI1072" i="7"/>
  <c r="BI1073" i="7"/>
  <c r="BI1074" i="7"/>
  <c r="BI1075" i="7"/>
  <c r="BI1076" i="7"/>
  <c r="BI1077" i="7"/>
  <c r="BI1078" i="7"/>
  <c r="BI1079" i="7"/>
  <c r="BI1080" i="7"/>
  <c r="BI1081" i="7"/>
  <c r="BI1082" i="7"/>
  <c r="BI1083" i="7"/>
  <c r="BI1084" i="7"/>
  <c r="BI1085" i="7"/>
  <c r="BI1086" i="7"/>
  <c r="BI1087" i="7"/>
  <c r="BI1088" i="7"/>
  <c r="BI1089" i="7"/>
  <c r="BI1090" i="7"/>
  <c r="BI1091" i="7"/>
  <c r="BI1092" i="7"/>
  <c r="BI1093" i="7"/>
  <c r="BI1094" i="7"/>
  <c r="BI1095" i="7"/>
  <c r="BI1096" i="7"/>
  <c r="BI1097" i="7"/>
  <c r="BI1098" i="7"/>
  <c r="BI1099" i="7"/>
  <c r="BI1100" i="7"/>
  <c r="BI1101" i="7"/>
  <c r="BI1102" i="7"/>
  <c r="BI1103" i="7"/>
  <c r="BI1104" i="7"/>
  <c r="BI1105" i="7"/>
  <c r="BI1106" i="7"/>
  <c r="BI1107" i="7"/>
  <c r="BI1108" i="7"/>
  <c r="BI1109" i="7"/>
  <c r="BI1110" i="7"/>
  <c r="BI1111" i="7"/>
  <c r="BI1112" i="7"/>
  <c r="BI1113" i="7"/>
  <c r="BI1114" i="7"/>
  <c r="BI1115" i="7"/>
  <c r="BI1116" i="7"/>
  <c r="BI1117" i="7"/>
  <c r="BI1118" i="7"/>
  <c r="BI1119" i="7"/>
  <c r="BI1120" i="7"/>
  <c r="BI1121" i="7"/>
  <c r="BI1122" i="7"/>
  <c r="BI1123" i="7"/>
  <c r="BI1124" i="7"/>
  <c r="BI1125" i="7"/>
  <c r="BI1126" i="7"/>
  <c r="BI1127" i="7"/>
  <c r="BI1128" i="7"/>
  <c r="BI1129" i="7"/>
  <c r="BI1130" i="7"/>
  <c r="BI1131" i="7"/>
  <c r="BI1132" i="7"/>
  <c r="BI1133" i="7"/>
  <c r="BI1134" i="7"/>
  <c r="BI1135" i="7"/>
  <c r="BI1136" i="7"/>
  <c r="BI1137" i="7"/>
  <c r="BI1138" i="7"/>
  <c r="BI1139" i="7"/>
  <c r="BI1140" i="7"/>
  <c r="BI1141" i="7"/>
  <c r="BI1142" i="7"/>
  <c r="BI1143" i="7"/>
  <c r="BI1144" i="7"/>
  <c r="BI1145" i="7"/>
  <c r="BI1146" i="7"/>
  <c r="BI1147" i="7"/>
  <c r="BI1148" i="7"/>
  <c r="BI1149" i="7"/>
  <c r="BI1150" i="7"/>
  <c r="BI1151" i="7"/>
  <c r="BI1152" i="7"/>
  <c r="BI1153" i="7"/>
  <c r="BI1154" i="7"/>
  <c r="BI1155" i="7"/>
  <c r="BI1156" i="7"/>
  <c r="BI1157" i="7"/>
  <c r="BI1158" i="7"/>
  <c r="BI1159" i="7"/>
  <c r="BI1160" i="7"/>
  <c r="BI1161" i="7"/>
  <c r="BI1162" i="7"/>
  <c r="BI1163" i="7"/>
  <c r="BI1164" i="7"/>
  <c r="BI1165" i="7"/>
  <c r="BI1166" i="7"/>
  <c r="BI1167" i="7"/>
  <c r="BI1168" i="7"/>
  <c r="BI1169" i="7"/>
  <c r="BI1170" i="7"/>
  <c r="BI1171" i="7"/>
  <c r="BI1172" i="7"/>
  <c r="BI1173" i="7"/>
  <c r="BI1174" i="7"/>
  <c r="BI1175" i="7"/>
  <c r="BI1176" i="7"/>
  <c r="BI1177" i="7"/>
  <c r="BI1178" i="7"/>
  <c r="BI1179" i="7"/>
  <c r="BI1180" i="7"/>
  <c r="BI1181" i="7"/>
  <c r="BI1182" i="7"/>
  <c r="BI1183" i="7"/>
  <c r="BI1184" i="7"/>
  <c r="BI1185" i="7"/>
  <c r="BI1186" i="7"/>
  <c r="BI1187" i="7"/>
  <c r="BI1188" i="7"/>
  <c r="BI1189" i="7"/>
  <c r="BI1190" i="7"/>
  <c r="BI1191" i="7"/>
  <c r="BI1192" i="7"/>
  <c r="BI1193" i="7"/>
  <c r="BI1194" i="7"/>
  <c r="BI1195" i="7"/>
  <c r="BI1196" i="7"/>
  <c r="BI1197" i="7"/>
  <c r="BI1198" i="7"/>
  <c r="BI1199" i="7"/>
  <c r="BI1200" i="7"/>
  <c r="BI1201" i="7"/>
  <c r="BI1202" i="7"/>
  <c r="BI1203" i="7"/>
  <c r="BI1204" i="7"/>
  <c r="BI1205" i="7"/>
  <c r="BI1206" i="7"/>
  <c r="BI1207" i="7"/>
  <c r="BI1208" i="7"/>
  <c r="BI1209" i="7"/>
  <c r="BI1210" i="7"/>
  <c r="BI1211" i="7"/>
  <c r="BI1212" i="7"/>
  <c r="BI1213" i="7"/>
  <c r="BI1214" i="7"/>
  <c r="BI1215" i="7"/>
  <c r="BI1216" i="7"/>
  <c r="BI1217" i="7"/>
  <c r="BI1218" i="7"/>
  <c r="BI1219" i="7"/>
  <c r="BI1220" i="7"/>
  <c r="BI1221" i="7"/>
  <c r="BI1222" i="7"/>
  <c r="BI1223" i="7"/>
  <c r="BI1224" i="7"/>
  <c r="BI1225" i="7"/>
  <c r="BI1226" i="7"/>
  <c r="BI1227" i="7"/>
  <c r="BI1228" i="7"/>
  <c r="BI1229" i="7"/>
  <c r="BI1230" i="7"/>
  <c r="BI1231" i="7"/>
  <c r="BI1232" i="7"/>
  <c r="BI1233" i="7"/>
  <c r="BI1234" i="7"/>
  <c r="BI1235" i="7"/>
  <c r="BI1236" i="7"/>
  <c r="BI1237" i="7"/>
  <c r="BI1238" i="7"/>
  <c r="BI1239" i="7"/>
  <c r="BI1240" i="7"/>
  <c r="BI1241" i="7"/>
  <c r="BI1242" i="7"/>
  <c r="BI1243" i="7"/>
  <c r="BI1244" i="7"/>
  <c r="BI1245" i="7"/>
  <c r="BI1246" i="7"/>
  <c r="BI1247" i="7"/>
  <c r="BI1248" i="7"/>
  <c r="BI1249" i="7"/>
  <c r="BI1250" i="7"/>
  <c r="BI1251" i="7"/>
  <c r="BI1252" i="7"/>
  <c r="BI1253" i="7"/>
  <c r="BI1254" i="7"/>
  <c r="BI1255" i="7"/>
  <c r="BI1256" i="7"/>
  <c r="BI1257" i="7"/>
  <c r="BI1258" i="7"/>
  <c r="BI1259" i="7"/>
  <c r="BI1260" i="7"/>
  <c r="BI1261" i="7"/>
  <c r="BI1262" i="7"/>
  <c r="BI1263" i="7"/>
  <c r="BI1264" i="7"/>
  <c r="BI1265" i="7"/>
  <c r="BI1266" i="7"/>
  <c r="BI1267" i="7"/>
  <c r="BI1268" i="7"/>
  <c r="BI1269" i="7"/>
  <c r="BI1270" i="7"/>
  <c r="BI1271" i="7"/>
  <c r="BI1272" i="7"/>
  <c r="BI1273" i="7"/>
  <c r="BI1274" i="7"/>
  <c r="BI1275" i="7"/>
  <c r="BI1276" i="7"/>
  <c r="BI1277" i="7"/>
  <c r="BI1278" i="7"/>
  <c r="BI1279" i="7"/>
  <c r="BI1280" i="7"/>
  <c r="BI1281" i="7"/>
  <c r="BI1282" i="7"/>
  <c r="BI1283" i="7"/>
  <c r="BI1284" i="7"/>
  <c r="BI1285" i="7"/>
  <c r="BI1286" i="7"/>
  <c r="BI1287" i="7"/>
  <c r="BI1288" i="7"/>
  <c r="BI1289" i="7"/>
  <c r="BI1290" i="7"/>
  <c r="BI1291" i="7"/>
  <c r="BI1292" i="7"/>
  <c r="BI1293" i="7"/>
  <c r="BI1294" i="7"/>
  <c r="BI1295" i="7"/>
  <c r="BI1296" i="7"/>
  <c r="BI1297" i="7"/>
  <c r="BI1298" i="7"/>
  <c r="BI1299" i="7"/>
  <c r="BI1300" i="7"/>
  <c r="BI1301" i="7"/>
  <c r="BI1302" i="7"/>
  <c r="BI1303" i="7"/>
  <c r="BI1304" i="7"/>
  <c r="BI1305" i="7"/>
  <c r="BI1306" i="7"/>
  <c r="BI1307" i="7"/>
  <c r="BI1308" i="7"/>
  <c r="BI1309" i="7"/>
  <c r="BI1310" i="7"/>
  <c r="BI1311" i="7"/>
  <c r="BI1312" i="7"/>
  <c r="BI1313" i="7"/>
  <c r="BI1314" i="7"/>
  <c r="BI1315" i="7"/>
  <c r="BI1316" i="7"/>
  <c r="BI1317" i="7"/>
  <c r="BI1318" i="7"/>
  <c r="BI1319" i="7"/>
  <c r="BI1320" i="7"/>
  <c r="BI1321" i="7"/>
  <c r="BI1322" i="7"/>
  <c r="BI1323" i="7"/>
  <c r="BI1324" i="7"/>
  <c r="BI1325" i="7"/>
  <c r="BI1326" i="7"/>
  <c r="BI1327" i="7"/>
  <c r="BI1328" i="7"/>
  <c r="BI1329" i="7"/>
  <c r="BI1330" i="7"/>
  <c r="BI1331" i="7"/>
  <c r="BI1332" i="7"/>
  <c r="BI1333" i="7"/>
  <c r="BI1334" i="7"/>
  <c r="BI1335" i="7"/>
  <c r="BI1336" i="7"/>
  <c r="BI1337" i="7"/>
  <c r="BI1338" i="7"/>
  <c r="BI1339" i="7"/>
  <c r="BI1340" i="7"/>
  <c r="BI1341" i="7"/>
  <c r="BI1342" i="7"/>
  <c r="BI1343" i="7"/>
  <c r="BI1344" i="7"/>
  <c r="BI1345" i="7"/>
  <c r="BI1346" i="7"/>
  <c r="BI1347" i="7"/>
  <c r="BI1348" i="7"/>
  <c r="BI1349" i="7"/>
  <c r="BI1350" i="7"/>
  <c r="BI1351" i="7"/>
  <c r="BI1352" i="7"/>
  <c r="BI1353" i="7"/>
  <c r="BI1354" i="7"/>
  <c r="BI1355" i="7"/>
  <c r="BI1356" i="7"/>
  <c r="BI1357" i="7"/>
  <c r="BI1358" i="7"/>
  <c r="BI1359" i="7"/>
  <c r="BI1360" i="7"/>
  <c r="BI1361" i="7"/>
  <c r="BI1362" i="7"/>
  <c r="BI1363" i="7"/>
  <c r="BI1364" i="7"/>
  <c r="BI1365" i="7"/>
  <c r="BI1366" i="7"/>
  <c r="BI1367" i="7"/>
  <c r="BI1368" i="7"/>
  <c r="BI1369" i="7"/>
  <c r="BI1370" i="7"/>
  <c r="BI1371" i="7"/>
  <c r="BI1372" i="7"/>
  <c r="BI1373" i="7"/>
  <c r="BI1374" i="7"/>
  <c r="BI1375" i="7"/>
  <c r="BI1376" i="7"/>
  <c r="BI1377" i="7"/>
  <c r="BI1378" i="7"/>
  <c r="BI1379" i="7"/>
  <c r="BI1380" i="7"/>
  <c r="BI1381" i="7"/>
  <c r="BI1382" i="7"/>
  <c r="BI1383" i="7"/>
  <c r="BI1384" i="7"/>
  <c r="BI1385" i="7"/>
  <c r="BI1386" i="7"/>
  <c r="BI1387" i="7"/>
  <c r="BI1388" i="7"/>
  <c r="BI1389" i="7"/>
  <c r="BI1390" i="7"/>
  <c r="BI1391" i="7"/>
  <c r="BI1392" i="7"/>
  <c r="BI1393" i="7"/>
  <c r="BI1394" i="7"/>
  <c r="BI1395" i="7"/>
  <c r="BI1396" i="7"/>
  <c r="BI1397" i="7"/>
  <c r="BI1398" i="7"/>
  <c r="BI1399" i="7"/>
  <c r="BI1400" i="7"/>
  <c r="BI1401" i="7"/>
  <c r="BI1402" i="7"/>
  <c r="BI1403" i="7"/>
  <c r="BI1404" i="7"/>
  <c r="BI1405" i="7"/>
  <c r="BI1406" i="7"/>
  <c r="BI1407" i="7"/>
  <c r="BI1408" i="7"/>
  <c r="BI1409" i="7"/>
  <c r="BI1410" i="7"/>
  <c r="BI1411" i="7"/>
  <c r="BI1412" i="7"/>
  <c r="BI1413" i="7"/>
  <c r="BI1414" i="7"/>
  <c r="BI1415" i="7"/>
  <c r="BI1416" i="7"/>
  <c r="BI1417" i="7"/>
  <c r="BI1418" i="7"/>
  <c r="BI1419" i="7"/>
  <c r="BI1420" i="7"/>
  <c r="BI1421" i="7"/>
  <c r="BI1422" i="7"/>
  <c r="BI1423" i="7"/>
  <c r="BI1424" i="7"/>
  <c r="BI1425" i="7"/>
  <c r="BI1426" i="7"/>
  <c r="BI1427" i="7"/>
  <c r="BI1428" i="7"/>
  <c r="BI1429" i="7"/>
  <c r="BI1430" i="7"/>
  <c r="BI1431" i="7"/>
  <c r="BI1432" i="7"/>
  <c r="BI1433" i="7"/>
  <c r="BI1434" i="7"/>
  <c r="BI1435" i="7"/>
  <c r="BI1436" i="7"/>
  <c r="BI1437" i="7"/>
  <c r="BI1438" i="7"/>
  <c r="BI1439" i="7"/>
  <c r="BI1440" i="7"/>
  <c r="BI1441" i="7"/>
  <c r="BI1442" i="7"/>
  <c r="BI1443" i="7"/>
  <c r="BI1444" i="7"/>
  <c r="BI1445" i="7"/>
  <c r="BI1446" i="7"/>
  <c r="BI1447" i="7"/>
  <c r="BI1448" i="7"/>
  <c r="BI1449" i="7"/>
  <c r="BI1450" i="7"/>
  <c r="BI1451" i="7"/>
  <c r="BI1452" i="7"/>
  <c r="BI1453" i="7"/>
  <c r="BI1454" i="7"/>
  <c r="BI1455" i="7"/>
  <c r="BI1456" i="7"/>
  <c r="BI1457" i="7"/>
  <c r="BI1458" i="7"/>
  <c r="BI1459" i="7"/>
  <c r="BI1460" i="7"/>
  <c r="BI1461" i="7"/>
  <c r="BI1462" i="7"/>
  <c r="BI1463" i="7"/>
  <c r="BI1464" i="7"/>
  <c r="BI1465" i="7"/>
  <c r="BI1466" i="7"/>
  <c r="BI1467" i="7"/>
  <c r="BI1468" i="7"/>
  <c r="BI1469" i="7"/>
  <c r="BI1470" i="7"/>
  <c r="BI1471" i="7"/>
  <c r="BI1472" i="7"/>
  <c r="BI1473" i="7"/>
  <c r="BI1474" i="7"/>
  <c r="BI1475" i="7"/>
  <c r="BI1476" i="7"/>
  <c r="BI1477" i="7"/>
  <c r="BI1478" i="7"/>
  <c r="BI1479" i="7"/>
  <c r="BI1480" i="7"/>
  <c r="BI1481" i="7"/>
  <c r="BI1482" i="7"/>
  <c r="BI1483" i="7"/>
  <c r="BI1484" i="7"/>
  <c r="BI1485" i="7"/>
  <c r="BI1486" i="7"/>
  <c r="BI1487" i="7"/>
  <c r="BI1488" i="7"/>
  <c r="BI1489" i="7"/>
  <c r="BI1490" i="7"/>
  <c r="BI1491" i="7"/>
  <c r="BI1492" i="7"/>
  <c r="BI1493" i="7"/>
  <c r="BI1494" i="7"/>
  <c r="BI1495" i="7"/>
  <c r="BI1496" i="7"/>
  <c r="BI1497" i="7"/>
  <c r="BI1498" i="7"/>
  <c r="BI1499" i="7"/>
  <c r="BI1500" i="7"/>
  <c r="BI1501" i="7"/>
  <c r="BI1502" i="7"/>
  <c r="BI1503" i="7"/>
  <c r="BI1504" i="7"/>
  <c r="BI1505" i="7"/>
  <c r="BI1506" i="7"/>
  <c r="BI1507" i="7"/>
  <c r="BI1508" i="7"/>
  <c r="BI1509" i="7"/>
  <c r="BI1510" i="7"/>
  <c r="BI1511" i="7"/>
  <c r="BI1512" i="7"/>
  <c r="BI1513" i="7"/>
  <c r="BI1514" i="7"/>
  <c r="BI1515" i="7"/>
  <c r="BI1516" i="7"/>
  <c r="BI1517" i="7"/>
  <c r="BI1518" i="7"/>
  <c r="BI1519" i="7"/>
  <c r="BI1520" i="7"/>
  <c r="BI1521" i="7"/>
  <c r="BI1522" i="7"/>
  <c r="BI1523" i="7"/>
  <c r="BI1524" i="7"/>
  <c r="BI1525" i="7"/>
  <c r="BI1526" i="7"/>
  <c r="BI1527" i="7"/>
  <c r="BI1528" i="7"/>
  <c r="BI1529" i="7"/>
  <c r="BI1530" i="7"/>
  <c r="BI1531" i="7"/>
  <c r="BI1532" i="7"/>
  <c r="BI1533" i="7"/>
  <c r="BI1534" i="7"/>
  <c r="BI1535" i="7"/>
  <c r="BI1536" i="7"/>
  <c r="BI1537" i="7"/>
  <c r="BI1538" i="7"/>
  <c r="BI1539" i="7"/>
  <c r="BI1540" i="7"/>
  <c r="BI1541" i="7"/>
  <c r="BI1542" i="7"/>
  <c r="BI1543" i="7"/>
  <c r="BI1544" i="7"/>
  <c r="BI1545" i="7"/>
  <c r="BI1546" i="7"/>
  <c r="BI1547" i="7"/>
  <c r="BI1548" i="7"/>
  <c r="BI1549" i="7"/>
  <c r="BI1550" i="7"/>
  <c r="BI1551" i="7"/>
  <c r="BI1552" i="7"/>
  <c r="BI1553" i="7"/>
  <c r="BI1554" i="7"/>
  <c r="BI1555" i="7"/>
  <c r="BI1556" i="7"/>
  <c r="BI1557" i="7"/>
  <c r="BI1558" i="7"/>
  <c r="BI1559" i="7"/>
  <c r="BI1560" i="7"/>
  <c r="BI1561" i="7"/>
  <c r="BI1562" i="7"/>
  <c r="BI1563" i="7"/>
  <c r="BI1564" i="7"/>
  <c r="BI1565" i="7"/>
  <c r="BI1566" i="7"/>
  <c r="BI1567" i="7"/>
  <c r="BI1568" i="7"/>
  <c r="BI1569" i="7"/>
  <c r="BI1570" i="7"/>
  <c r="BI1571" i="7"/>
  <c r="BI1572" i="7"/>
  <c r="BI1573" i="7"/>
  <c r="BI1574" i="7"/>
  <c r="BI1575" i="7"/>
  <c r="BI1576" i="7"/>
  <c r="BI1577" i="7"/>
  <c r="BI1578" i="7"/>
  <c r="BI1579" i="7"/>
  <c r="BI1580" i="7"/>
  <c r="BI1581" i="7"/>
  <c r="BI1582" i="7"/>
  <c r="BI1583" i="7"/>
  <c r="BI1584" i="7"/>
  <c r="BI1585" i="7"/>
  <c r="BI1586" i="7"/>
  <c r="BI1587" i="7"/>
  <c r="BI1588" i="7"/>
  <c r="BI1589" i="7"/>
  <c r="BI1590" i="7"/>
  <c r="BI1591" i="7"/>
  <c r="BI1592" i="7"/>
  <c r="BI1593" i="7"/>
  <c r="BI1594" i="7"/>
  <c r="BI1595" i="7"/>
  <c r="BI1596" i="7"/>
  <c r="BI1597" i="7"/>
  <c r="BI1598" i="7"/>
  <c r="BI1599" i="7"/>
  <c r="BI1600" i="7"/>
  <c r="BI1601" i="7"/>
  <c r="BI1602" i="7"/>
  <c r="BI1603" i="7"/>
  <c r="BI1604" i="7"/>
  <c r="BI1605" i="7"/>
  <c r="BI1606" i="7"/>
  <c r="BI1607" i="7"/>
  <c r="BI1608" i="7"/>
  <c r="BI1609" i="7"/>
  <c r="BI1610" i="7"/>
  <c r="BI1611" i="7"/>
  <c r="BI1612" i="7"/>
  <c r="BI1613" i="7"/>
  <c r="BI1614" i="7"/>
  <c r="BI1615" i="7"/>
  <c r="BI1616" i="7"/>
  <c r="BI1617" i="7"/>
  <c r="BI1618" i="7"/>
  <c r="BI1619" i="7"/>
  <c r="BI1620" i="7"/>
  <c r="BI1621" i="7"/>
  <c r="BI1622" i="7"/>
  <c r="BI1623" i="7"/>
  <c r="BI1624" i="7"/>
  <c r="BI1625" i="7"/>
  <c r="BI1626" i="7"/>
  <c r="BI1627" i="7"/>
  <c r="BI1628" i="7"/>
  <c r="BI1629" i="7"/>
  <c r="BI1630" i="7"/>
  <c r="BI1631" i="7"/>
  <c r="BI3" i="7"/>
  <c r="AZ4" i="7"/>
  <c r="BA4" i="7"/>
  <c r="BB4" i="7"/>
  <c r="BC4" i="7"/>
  <c r="BD4" i="7"/>
  <c r="AZ5" i="7"/>
  <c r="BA5" i="7"/>
  <c r="BB5" i="7"/>
  <c r="BC5" i="7"/>
  <c r="BD5" i="7"/>
  <c r="AZ6" i="7"/>
  <c r="BA6" i="7"/>
  <c r="BB6" i="7"/>
  <c r="BC6" i="7"/>
  <c r="BD6" i="7"/>
  <c r="AZ7" i="7"/>
  <c r="BA7" i="7"/>
  <c r="BB7" i="7"/>
  <c r="BC7" i="7"/>
  <c r="BD7" i="7"/>
  <c r="AZ8" i="7"/>
  <c r="BA8" i="7"/>
  <c r="BB8" i="7"/>
  <c r="BC8" i="7"/>
  <c r="BD8" i="7"/>
  <c r="AZ9" i="7"/>
  <c r="BA9" i="7"/>
  <c r="BB9" i="7"/>
  <c r="BC9" i="7"/>
  <c r="BD9" i="7"/>
  <c r="AZ10" i="7"/>
  <c r="BA10" i="7"/>
  <c r="BB10" i="7"/>
  <c r="BC10" i="7"/>
  <c r="BD10" i="7"/>
  <c r="AZ11" i="7"/>
  <c r="BA11" i="7"/>
  <c r="BB11" i="7"/>
  <c r="BC11" i="7"/>
  <c r="BD11" i="7"/>
  <c r="AZ12" i="7"/>
  <c r="BA12" i="7"/>
  <c r="BB12" i="7"/>
  <c r="BC12" i="7"/>
  <c r="BD12" i="7"/>
  <c r="AZ13" i="7"/>
  <c r="BA13" i="7"/>
  <c r="BB13" i="7"/>
  <c r="BC13" i="7"/>
  <c r="BD13" i="7"/>
  <c r="AZ14" i="7"/>
  <c r="BA14" i="7"/>
  <c r="BB14" i="7"/>
  <c r="BC14" i="7"/>
  <c r="BD14" i="7"/>
  <c r="AZ15" i="7"/>
  <c r="BA15" i="7"/>
  <c r="BB15" i="7"/>
  <c r="BC15" i="7"/>
  <c r="BD15" i="7"/>
  <c r="AZ16" i="7"/>
  <c r="BA16" i="7"/>
  <c r="BB16" i="7"/>
  <c r="BC16" i="7"/>
  <c r="BD16" i="7"/>
  <c r="AZ17" i="7"/>
  <c r="BA17" i="7"/>
  <c r="BB17" i="7"/>
  <c r="BC17" i="7"/>
  <c r="BD17" i="7"/>
  <c r="AZ18" i="7"/>
  <c r="BA18" i="7"/>
  <c r="BB18" i="7"/>
  <c r="BC18" i="7"/>
  <c r="BD18" i="7"/>
  <c r="AZ19" i="7"/>
  <c r="BA19" i="7"/>
  <c r="BB19" i="7"/>
  <c r="BC19" i="7"/>
  <c r="BD19" i="7"/>
  <c r="AZ20" i="7"/>
  <c r="BA20" i="7"/>
  <c r="BB20" i="7"/>
  <c r="BC20" i="7"/>
  <c r="BD20" i="7"/>
  <c r="AZ21" i="7"/>
  <c r="BA21" i="7"/>
  <c r="BB21" i="7"/>
  <c r="BC21" i="7"/>
  <c r="BD21" i="7"/>
  <c r="AZ22" i="7"/>
  <c r="BA22" i="7"/>
  <c r="BB22" i="7"/>
  <c r="BC22" i="7"/>
  <c r="BD22" i="7"/>
  <c r="AZ23" i="7"/>
  <c r="BA23" i="7"/>
  <c r="BB23" i="7"/>
  <c r="BC23" i="7"/>
  <c r="BD23" i="7"/>
  <c r="AZ24" i="7"/>
  <c r="BA24" i="7"/>
  <c r="BB24" i="7"/>
  <c r="BC24" i="7"/>
  <c r="BD24" i="7"/>
  <c r="AZ25" i="7"/>
  <c r="BA25" i="7"/>
  <c r="BB25" i="7"/>
  <c r="BC25" i="7"/>
  <c r="BD25" i="7"/>
  <c r="AZ26" i="7"/>
  <c r="BA26" i="7"/>
  <c r="BB26" i="7"/>
  <c r="BC26" i="7"/>
  <c r="BD26" i="7"/>
  <c r="AZ27" i="7"/>
  <c r="BA27" i="7"/>
  <c r="BB27" i="7"/>
  <c r="BC27" i="7"/>
  <c r="BD27" i="7"/>
  <c r="AZ28" i="7"/>
  <c r="BA28" i="7"/>
  <c r="BB28" i="7"/>
  <c r="BC28" i="7"/>
  <c r="BD28" i="7"/>
  <c r="AZ29" i="7"/>
  <c r="BA29" i="7"/>
  <c r="BB29" i="7"/>
  <c r="BC29" i="7"/>
  <c r="BD29" i="7"/>
  <c r="AZ30" i="7"/>
  <c r="BA30" i="7"/>
  <c r="BB30" i="7"/>
  <c r="BC30" i="7"/>
  <c r="BD30" i="7"/>
  <c r="AZ31" i="7"/>
  <c r="BA31" i="7"/>
  <c r="BB31" i="7"/>
  <c r="BC31" i="7"/>
  <c r="BD31" i="7"/>
  <c r="AZ32" i="7"/>
  <c r="BA32" i="7"/>
  <c r="BB32" i="7"/>
  <c r="BC32" i="7"/>
  <c r="BD32" i="7"/>
  <c r="AZ33" i="7"/>
  <c r="BA33" i="7"/>
  <c r="BB33" i="7"/>
  <c r="BC33" i="7"/>
  <c r="BD33" i="7"/>
  <c r="AZ34" i="7"/>
  <c r="BA34" i="7"/>
  <c r="BB34" i="7"/>
  <c r="BC34" i="7"/>
  <c r="BD34" i="7"/>
  <c r="AZ35" i="7"/>
  <c r="BA35" i="7"/>
  <c r="BB35" i="7"/>
  <c r="BC35" i="7"/>
  <c r="BD35" i="7"/>
  <c r="AZ36" i="7"/>
  <c r="BA36" i="7"/>
  <c r="BB36" i="7"/>
  <c r="BC36" i="7"/>
  <c r="BD36" i="7"/>
  <c r="AZ37" i="7"/>
  <c r="BA37" i="7"/>
  <c r="BB37" i="7"/>
  <c r="BC37" i="7"/>
  <c r="BD37" i="7"/>
  <c r="AZ38" i="7"/>
  <c r="BA38" i="7"/>
  <c r="BB38" i="7"/>
  <c r="BC38" i="7"/>
  <c r="BD38" i="7"/>
  <c r="AZ39" i="7"/>
  <c r="BA39" i="7"/>
  <c r="BB39" i="7"/>
  <c r="BC39" i="7"/>
  <c r="BD39" i="7"/>
  <c r="AZ40" i="7"/>
  <c r="BA40" i="7"/>
  <c r="BB40" i="7"/>
  <c r="BC40" i="7"/>
  <c r="BD40" i="7"/>
  <c r="AZ41" i="7"/>
  <c r="BA41" i="7"/>
  <c r="BB41" i="7"/>
  <c r="BC41" i="7"/>
  <c r="BD41" i="7"/>
  <c r="AZ42" i="7"/>
  <c r="BA42" i="7"/>
  <c r="BB42" i="7"/>
  <c r="BC42" i="7"/>
  <c r="BD42" i="7"/>
  <c r="AZ43" i="7"/>
  <c r="BA43" i="7"/>
  <c r="BB43" i="7"/>
  <c r="BC43" i="7"/>
  <c r="BD43" i="7"/>
  <c r="AZ44" i="7"/>
  <c r="BA44" i="7"/>
  <c r="BB44" i="7"/>
  <c r="BC44" i="7"/>
  <c r="BD44" i="7"/>
  <c r="AZ45" i="7"/>
  <c r="BA45" i="7"/>
  <c r="BB45" i="7"/>
  <c r="BC45" i="7"/>
  <c r="BD45" i="7"/>
  <c r="AZ46" i="7"/>
  <c r="BA46" i="7"/>
  <c r="BB46" i="7"/>
  <c r="BC46" i="7"/>
  <c r="BD46" i="7"/>
  <c r="AZ47" i="7"/>
  <c r="BA47" i="7"/>
  <c r="BB47" i="7"/>
  <c r="BC47" i="7"/>
  <c r="BD47" i="7"/>
  <c r="AZ48" i="7"/>
  <c r="BA48" i="7"/>
  <c r="BB48" i="7"/>
  <c r="BC48" i="7"/>
  <c r="BD48" i="7"/>
  <c r="AZ49" i="7"/>
  <c r="BA49" i="7"/>
  <c r="BB49" i="7"/>
  <c r="BC49" i="7"/>
  <c r="BD49" i="7"/>
  <c r="AZ50" i="7"/>
  <c r="BA50" i="7"/>
  <c r="BB50" i="7"/>
  <c r="BC50" i="7"/>
  <c r="BD50" i="7"/>
  <c r="AZ51" i="7"/>
  <c r="BA51" i="7"/>
  <c r="BB51" i="7"/>
  <c r="BC51" i="7"/>
  <c r="BD51" i="7"/>
  <c r="AZ52" i="7"/>
  <c r="BA52" i="7"/>
  <c r="BB52" i="7"/>
  <c r="BC52" i="7"/>
  <c r="BD52" i="7"/>
  <c r="AZ53" i="7"/>
  <c r="BA53" i="7"/>
  <c r="BB53" i="7"/>
  <c r="BC53" i="7"/>
  <c r="BD53" i="7"/>
  <c r="AZ54" i="7"/>
  <c r="BA54" i="7"/>
  <c r="BB54" i="7"/>
  <c r="BC54" i="7"/>
  <c r="BD54" i="7"/>
  <c r="AZ55" i="7"/>
  <c r="BA55" i="7"/>
  <c r="BB55" i="7"/>
  <c r="BC55" i="7"/>
  <c r="BD55" i="7"/>
  <c r="AZ56" i="7"/>
  <c r="BA56" i="7"/>
  <c r="BB56" i="7"/>
  <c r="BC56" i="7"/>
  <c r="BD56" i="7"/>
  <c r="AZ57" i="7"/>
  <c r="BA57" i="7"/>
  <c r="BB57" i="7"/>
  <c r="BC57" i="7"/>
  <c r="BD57" i="7"/>
  <c r="AZ58" i="7"/>
  <c r="BA58" i="7"/>
  <c r="BB58" i="7"/>
  <c r="BC58" i="7"/>
  <c r="BD58" i="7"/>
  <c r="AZ59" i="7"/>
  <c r="BA59" i="7"/>
  <c r="BB59" i="7"/>
  <c r="BC59" i="7"/>
  <c r="BD59" i="7"/>
  <c r="AZ60" i="7"/>
  <c r="BA60" i="7"/>
  <c r="BB60" i="7"/>
  <c r="BC60" i="7"/>
  <c r="BD60" i="7"/>
  <c r="AZ61" i="7"/>
  <c r="BA61" i="7"/>
  <c r="BB61" i="7"/>
  <c r="BC61" i="7"/>
  <c r="BD61" i="7"/>
  <c r="AZ62" i="7"/>
  <c r="BA62" i="7"/>
  <c r="BB62" i="7"/>
  <c r="BC62" i="7"/>
  <c r="BD62" i="7"/>
  <c r="AZ63" i="7"/>
  <c r="BA63" i="7"/>
  <c r="BB63" i="7"/>
  <c r="BC63" i="7"/>
  <c r="BD63" i="7"/>
  <c r="AZ64" i="7"/>
  <c r="BA64" i="7"/>
  <c r="BB64" i="7"/>
  <c r="BC64" i="7"/>
  <c r="BD64" i="7"/>
  <c r="AZ65" i="7"/>
  <c r="BA65" i="7"/>
  <c r="BB65" i="7"/>
  <c r="BC65" i="7"/>
  <c r="BD65" i="7"/>
  <c r="AZ66" i="7"/>
  <c r="BA66" i="7"/>
  <c r="BB66" i="7"/>
  <c r="BC66" i="7"/>
  <c r="BD66" i="7"/>
  <c r="AZ67" i="7"/>
  <c r="BA67" i="7"/>
  <c r="BB67" i="7"/>
  <c r="BC67" i="7"/>
  <c r="BD67" i="7"/>
  <c r="AZ68" i="7"/>
  <c r="BA68" i="7"/>
  <c r="BB68" i="7"/>
  <c r="BC68" i="7"/>
  <c r="BD68" i="7"/>
  <c r="AZ69" i="7"/>
  <c r="BA69" i="7"/>
  <c r="BB69" i="7"/>
  <c r="BC69" i="7"/>
  <c r="BD69" i="7"/>
  <c r="AZ70" i="7"/>
  <c r="BA70" i="7"/>
  <c r="BB70" i="7"/>
  <c r="BC70" i="7"/>
  <c r="BD70" i="7"/>
  <c r="AZ71" i="7"/>
  <c r="BA71" i="7"/>
  <c r="BB71" i="7"/>
  <c r="BC71" i="7"/>
  <c r="BD71" i="7"/>
  <c r="AZ72" i="7"/>
  <c r="BA72" i="7"/>
  <c r="BB72" i="7"/>
  <c r="BC72" i="7"/>
  <c r="BD72" i="7"/>
  <c r="AZ73" i="7"/>
  <c r="BA73" i="7"/>
  <c r="BB73" i="7"/>
  <c r="BC73" i="7"/>
  <c r="BD73" i="7"/>
  <c r="AZ74" i="7"/>
  <c r="BA74" i="7"/>
  <c r="BB74" i="7"/>
  <c r="BC74" i="7"/>
  <c r="BD74" i="7"/>
  <c r="AZ75" i="7"/>
  <c r="BA75" i="7"/>
  <c r="BB75" i="7"/>
  <c r="BC75" i="7"/>
  <c r="BD75" i="7"/>
  <c r="AZ76" i="7"/>
  <c r="BA76" i="7"/>
  <c r="BB76" i="7"/>
  <c r="BC76" i="7"/>
  <c r="BD76" i="7"/>
  <c r="AZ77" i="7"/>
  <c r="BA77" i="7"/>
  <c r="BB77" i="7"/>
  <c r="BC77" i="7"/>
  <c r="BD77" i="7"/>
  <c r="AZ78" i="7"/>
  <c r="BA78" i="7"/>
  <c r="BB78" i="7"/>
  <c r="BC78" i="7"/>
  <c r="BD78" i="7"/>
  <c r="AZ79" i="7"/>
  <c r="BA79" i="7"/>
  <c r="BB79" i="7"/>
  <c r="BC79" i="7"/>
  <c r="BD79" i="7"/>
  <c r="AZ80" i="7"/>
  <c r="BA80" i="7"/>
  <c r="BB80" i="7"/>
  <c r="BC80" i="7"/>
  <c r="BD80" i="7"/>
  <c r="AZ81" i="7"/>
  <c r="BA81" i="7"/>
  <c r="BB81" i="7"/>
  <c r="BC81" i="7"/>
  <c r="BD81" i="7"/>
  <c r="AZ82" i="7"/>
  <c r="BA82" i="7"/>
  <c r="BB82" i="7"/>
  <c r="BC82" i="7"/>
  <c r="BD82" i="7"/>
  <c r="AZ83" i="7"/>
  <c r="BA83" i="7"/>
  <c r="BB83" i="7"/>
  <c r="BC83" i="7"/>
  <c r="BD83" i="7"/>
  <c r="AZ84" i="7"/>
  <c r="BA84" i="7"/>
  <c r="BB84" i="7"/>
  <c r="BC84" i="7"/>
  <c r="BD84" i="7"/>
  <c r="AZ85" i="7"/>
  <c r="BA85" i="7"/>
  <c r="BB85" i="7"/>
  <c r="BC85" i="7"/>
  <c r="BD85" i="7"/>
  <c r="AZ86" i="7"/>
  <c r="BA86" i="7"/>
  <c r="BB86" i="7"/>
  <c r="BC86" i="7"/>
  <c r="BD86" i="7"/>
  <c r="AZ87" i="7"/>
  <c r="BA87" i="7"/>
  <c r="BB87" i="7"/>
  <c r="BC87" i="7"/>
  <c r="BD87" i="7"/>
  <c r="AZ88" i="7"/>
  <c r="BA88" i="7"/>
  <c r="BB88" i="7"/>
  <c r="BC88" i="7"/>
  <c r="BD88" i="7"/>
  <c r="AZ89" i="7"/>
  <c r="BA89" i="7"/>
  <c r="BB89" i="7"/>
  <c r="BC89" i="7"/>
  <c r="BD89" i="7"/>
  <c r="AZ90" i="7"/>
  <c r="BA90" i="7"/>
  <c r="BB90" i="7"/>
  <c r="BC90" i="7"/>
  <c r="BD90" i="7"/>
  <c r="AZ91" i="7"/>
  <c r="BA91" i="7"/>
  <c r="BB91" i="7"/>
  <c r="BC91" i="7"/>
  <c r="BD91" i="7"/>
  <c r="AZ92" i="7"/>
  <c r="BA92" i="7"/>
  <c r="BB92" i="7"/>
  <c r="BC92" i="7"/>
  <c r="BD92" i="7"/>
  <c r="AZ93" i="7"/>
  <c r="BA93" i="7"/>
  <c r="BB93" i="7"/>
  <c r="BC93" i="7"/>
  <c r="BD93" i="7"/>
  <c r="AZ94" i="7"/>
  <c r="BA94" i="7"/>
  <c r="BB94" i="7"/>
  <c r="BC94" i="7"/>
  <c r="BD94" i="7"/>
  <c r="AZ95" i="7"/>
  <c r="BA95" i="7"/>
  <c r="BB95" i="7"/>
  <c r="BC95" i="7"/>
  <c r="BD95" i="7"/>
  <c r="AZ96" i="7"/>
  <c r="BA96" i="7"/>
  <c r="BB96" i="7"/>
  <c r="BC96" i="7"/>
  <c r="BD96" i="7"/>
  <c r="AZ97" i="7"/>
  <c r="BA97" i="7"/>
  <c r="BB97" i="7"/>
  <c r="BC97" i="7"/>
  <c r="BD97" i="7"/>
  <c r="AZ98" i="7"/>
  <c r="BA98" i="7"/>
  <c r="BB98" i="7"/>
  <c r="BC98" i="7"/>
  <c r="BD98" i="7"/>
  <c r="AZ99" i="7"/>
  <c r="BA99" i="7"/>
  <c r="BB99" i="7"/>
  <c r="BC99" i="7"/>
  <c r="BD99" i="7"/>
  <c r="AZ100" i="7"/>
  <c r="BA100" i="7"/>
  <c r="BB100" i="7"/>
  <c r="BC100" i="7"/>
  <c r="BD100" i="7"/>
  <c r="AZ101" i="7"/>
  <c r="BA101" i="7"/>
  <c r="BB101" i="7"/>
  <c r="BC101" i="7"/>
  <c r="BD101" i="7"/>
  <c r="AZ102" i="7"/>
  <c r="BA102" i="7"/>
  <c r="BB102" i="7"/>
  <c r="BC102" i="7"/>
  <c r="BD102" i="7"/>
  <c r="AZ103" i="7"/>
  <c r="BA103" i="7"/>
  <c r="BB103" i="7"/>
  <c r="BC103" i="7"/>
  <c r="BD103" i="7"/>
  <c r="AZ104" i="7"/>
  <c r="BA104" i="7"/>
  <c r="BB104" i="7"/>
  <c r="BC104" i="7"/>
  <c r="BD104" i="7"/>
  <c r="AZ105" i="7"/>
  <c r="BA105" i="7"/>
  <c r="BB105" i="7"/>
  <c r="BC105" i="7"/>
  <c r="BD105" i="7"/>
  <c r="AZ106" i="7"/>
  <c r="BA106" i="7"/>
  <c r="BB106" i="7"/>
  <c r="BC106" i="7"/>
  <c r="BD106" i="7"/>
  <c r="AZ107" i="7"/>
  <c r="BA107" i="7"/>
  <c r="BB107" i="7"/>
  <c r="BC107" i="7"/>
  <c r="BD107" i="7"/>
  <c r="AZ108" i="7"/>
  <c r="BA108" i="7"/>
  <c r="BB108" i="7"/>
  <c r="BC108" i="7"/>
  <c r="BD108" i="7"/>
  <c r="AZ109" i="7"/>
  <c r="BA109" i="7"/>
  <c r="BB109" i="7"/>
  <c r="BC109" i="7"/>
  <c r="BD109" i="7"/>
  <c r="AZ110" i="7"/>
  <c r="BA110" i="7"/>
  <c r="BB110" i="7"/>
  <c r="BC110" i="7"/>
  <c r="BD110" i="7"/>
  <c r="AZ111" i="7"/>
  <c r="BA111" i="7"/>
  <c r="BB111" i="7"/>
  <c r="BC111" i="7"/>
  <c r="BD111" i="7"/>
  <c r="AZ112" i="7"/>
  <c r="BA112" i="7"/>
  <c r="BB112" i="7"/>
  <c r="BC112" i="7"/>
  <c r="BD112" i="7"/>
  <c r="AZ113" i="7"/>
  <c r="BA113" i="7"/>
  <c r="BB113" i="7"/>
  <c r="BC113" i="7"/>
  <c r="BD113" i="7"/>
  <c r="AZ114" i="7"/>
  <c r="BA114" i="7"/>
  <c r="BB114" i="7"/>
  <c r="BC114" i="7"/>
  <c r="BD114" i="7"/>
  <c r="AZ115" i="7"/>
  <c r="BA115" i="7"/>
  <c r="BB115" i="7"/>
  <c r="BC115" i="7"/>
  <c r="BD115" i="7"/>
  <c r="AZ116" i="7"/>
  <c r="BA116" i="7"/>
  <c r="BB116" i="7"/>
  <c r="BC116" i="7"/>
  <c r="BD116" i="7"/>
  <c r="AZ117" i="7"/>
  <c r="BA117" i="7"/>
  <c r="BB117" i="7"/>
  <c r="BC117" i="7"/>
  <c r="BD117" i="7"/>
  <c r="AZ118" i="7"/>
  <c r="BA118" i="7"/>
  <c r="BB118" i="7"/>
  <c r="BC118" i="7"/>
  <c r="BD118" i="7"/>
  <c r="AZ119" i="7"/>
  <c r="BA119" i="7"/>
  <c r="BB119" i="7"/>
  <c r="BC119" i="7"/>
  <c r="BD119" i="7"/>
  <c r="AZ120" i="7"/>
  <c r="BA120" i="7"/>
  <c r="BB120" i="7"/>
  <c r="BC120" i="7"/>
  <c r="BD120" i="7"/>
  <c r="AZ121" i="7"/>
  <c r="BA121" i="7"/>
  <c r="BB121" i="7"/>
  <c r="BC121" i="7"/>
  <c r="BD121" i="7"/>
  <c r="AZ122" i="7"/>
  <c r="BA122" i="7"/>
  <c r="BB122" i="7"/>
  <c r="BC122" i="7"/>
  <c r="BD122" i="7"/>
  <c r="AZ123" i="7"/>
  <c r="BA123" i="7"/>
  <c r="BB123" i="7"/>
  <c r="BC123" i="7"/>
  <c r="BD123" i="7"/>
  <c r="AZ124" i="7"/>
  <c r="BA124" i="7"/>
  <c r="BB124" i="7"/>
  <c r="BC124" i="7"/>
  <c r="BD124" i="7"/>
  <c r="AZ125" i="7"/>
  <c r="BA125" i="7"/>
  <c r="BB125" i="7"/>
  <c r="BC125" i="7"/>
  <c r="BD125" i="7"/>
  <c r="AZ126" i="7"/>
  <c r="BA126" i="7"/>
  <c r="BB126" i="7"/>
  <c r="BC126" i="7"/>
  <c r="BD126" i="7"/>
  <c r="AZ127" i="7"/>
  <c r="BA127" i="7"/>
  <c r="BB127" i="7"/>
  <c r="BC127" i="7"/>
  <c r="BD127" i="7"/>
  <c r="AZ128" i="7"/>
  <c r="BA128" i="7"/>
  <c r="BB128" i="7"/>
  <c r="BC128" i="7"/>
  <c r="BD128" i="7"/>
  <c r="AZ129" i="7"/>
  <c r="BA129" i="7"/>
  <c r="BB129" i="7"/>
  <c r="BC129" i="7"/>
  <c r="BD129" i="7"/>
  <c r="AZ130" i="7"/>
  <c r="BA130" i="7"/>
  <c r="BB130" i="7"/>
  <c r="BC130" i="7"/>
  <c r="BD130" i="7"/>
  <c r="AZ131" i="7"/>
  <c r="BA131" i="7"/>
  <c r="BB131" i="7"/>
  <c r="BC131" i="7"/>
  <c r="BD131" i="7"/>
  <c r="AZ132" i="7"/>
  <c r="BA132" i="7"/>
  <c r="BB132" i="7"/>
  <c r="BC132" i="7"/>
  <c r="BD132" i="7"/>
  <c r="AZ133" i="7"/>
  <c r="BA133" i="7"/>
  <c r="BB133" i="7"/>
  <c r="BC133" i="7"/>
  <c r="BD133" i="7"/>
  <c r="AZ134" i="7"/>
  <c r="BA134" i="7"/>
  <c r="BB134" i="7"/>
  <c r="BC134" i="7"/>
  <c r="BD134" i="7"/>
  <c r="AZ135" i="7"/>
  <c r="BA135" i="7"/>
  <c r="BB135" i="7"/>
  <c r="BC135" i="7"/>
  <c r="BD135" i="7"/>
  <c r="AZ136" i="7"/>
  <c r="BA136" i="7"/>
  <c r="BB136" i="7"/>
  <c r="BC136" i="7"/>
  <c r="BD136" i="7"/>
  <c r="AZ137" i="7"/>
  <c r="BA137" i="7"/>
  <c r="BB137" i="7"/>
  <c r="BC137" i="7"/>
  <c r="BD137" i="7"/>
  <c r="AZ138" i="7"/>
  <c r="BA138" i="7"/>
  <c r="BB138" i="7"/>
  <c r="BC138" i="7"/>
  <c r="BD138" i="7"/>
  <c r="AZ139" i="7"/>
  <c r="BA139" i="7"/>
  <c r="BB139" i="7"/>
  <c r="BC139" i="7"/>
  <c r="BD139" i="7"/>
  <c r="AZ140" i="7"/>
  <c r="BA140" i="7"/>
  <c r="BB140" i="7"/>
  <c r="BC140" i="7"/>
  <c r="BD140" i="7"/>
  <c r="AZ141" i="7"/>
  <c r="BA141" i="7"/>
  <c r="BB141" i="7"/>
  <c r="BC141" i="7"/>
  <c r="BD141" i="7"/>
  <c r="AZ142" i="7"/>
  <c r="BA142" i="7"/>
  <c r="BB142" i="7"/>
  <c r="BC142" i="7"/>
  <c r="BD142" i="7"/>
  <c r="AZ143" i="7"/>
  <c r="BA143" i="7"/>
  <c r="BB143" i="7"/>
  <c r="BC143" i="7"/>
  <c r="BD143" i="7"/>
  <c r="AZ144" i="7"/>
  <c r="BA144" i="7"/>
  <c r="BB144" i="7"/>
  <c r="BC144" i="7"/>
  <c r="BD144" i="7"/>
  <c r="AZ145" i="7"/>
  <c r="BA145" i="7"/>
  <c r="BB145" i="7"/>
  <c r="BC145" i="7"/>
  <c r="BD145" i="7"/>
  <c r="AZ146" i="7"/>
  <c r="BA146" i="7"/>
  <c r="BB146" i="7"/>
  <c r="BC146" i="7"/>
  <c r="BD146" i="7"/>
  <c r="AZ147" i="7"/>
  <c r="BA147" i="7"/>
  <c r="BB147" i="7"/>
  <c r="BC147" i="7"/>
  <c r="BD147" i="7"/>
  <c r="AZ148" i="7"/>
  <c r="BA148" i="7"/>
  <c r="BB148" i="7"/>
  <c r="BC148" i="7"/>
  <c r="BD148" i="7"/>
  <c r="AZ149" i="7"/>
  <c r="BA149" i="7"/>
  <c r="BB149" i="7"/>
  <c r="BC149" i="7"/>
  <c r="BD149" i="7"/>
  <c r="AZ150" i="7"/>
  <c r="BA150" i="7"/>
  <c r="BB150" i="7"/>
  <c r="BC150" i="7"/>
  <c r="BD150" i="7"/>
  <c r="AZ151" i="7"/>
  <c r="BA151" i="7"/>
  <c r="BB151" i="7"/>
  <c r="BC151" i="7"/>
  <c r="BD151" i="7"/>
  <c r="AZ152" i="7"/>
  <c r="BA152" i="7"/>
  <c r="BB152" i="7"/>
  <c r="BC152" i="7"/>
  <c r="BD152" i="7"/>
  <c r="AZ153" i="7"/>
  <c r="BA153" i="7"/>
  <c r="BB153" i="7"/>
  <c r="BC153" i="7"/>
  <c r="BD153" i="7"/>
  <c r="AZ154" i="7"/>
  <c r="BA154" i="7"/>
  <c r="BB154" i="7"/>
  <c r="BC154" i="7"/>
  <c r="BD154" i="7"/>
  <c r="AZ155" i="7"/>
  <c r="BA155" i="7"/>
  <c r="BB155" i="7"/>
  <c r="BC155" i="7"/>
  <c r="BD155" i="7"/>
  <c r="AZ156" i="7"/>
  <c r="BA156" i="7"/>
  <c r="BB156" i="7"/>
  <c r="BC156" i="7"/>
  <c r="BD156" i="7"/>
  <c r="AZ157" i="7"/>
  <c r="BA157" i="7"/>
  <c r="BB157" i="7"/>
  <c r="BC157" i="7"/>
  <c r="BD157" i="7"/>
  <c r="AZ158" i="7"/>
  <c r="BA158" i="7"/>
  <c r="BB158" i="7"/>
  <c r="BC158" i="7"/>
  <c r="BD158" i="7"/>
  <c r="AZ159" i="7"/>
  <c r="BA159" i="7"/>
  <c r="BB159" i="7"/>
  <c r="BC159" i="7"/>
  <c r="BD159" i="7"/>
  <c r="AZ160" i="7"/>
  <c r="BA160" i="7"/>
  <c r="BB160" i="7"/>
  <c r="BC160" i="7"/>
  <c r="BD160" i="7"/>
  <c r="AZ161" i="7"/>
  <c r="BA161" i="7"/>
  <c r="BB161" i="7"/>
  <c r="BC161" i="7"/>
  <c r="BD161" i="7"/>
  <c r="AZ162" i="7"/>
  <c r="BA162" i="7"/>
  <c r="BB162" i="7"/>
  <c r="BC162" i="7"/>
  <c r="BD162" i="7"/>
  <c r="AZ163" i="7"/>
  <c r="BA163" i="7"/>
  <c r="BB163" i="7"/>
  <c r="BC163" i="7"/>
  <c r="BD163" i="7"/>
  <c r="AZ164" i="7"/>
  <c r="BA164" i="7"/>
  <c r="BB164" i="7"/>
  <c r="BC164" i="7"/>
  <c r="BD164" i="7"/>
  <c r="AZ165" i="7"/>
  <c r="BA165" i="7"/>
  <c r="BB165" i="7"/>
  <c r="BC165" i="7"/>
  <c r="BD165" i="7"/>
  <c r="AZ166" i="7"/>
  <c r="BA166" i="7"/>
  <c r="BB166" i="7"/>
  <c r="BC166" i="7"/>
  <c r="BD166" i="7"/>
  <c r="AZ167" i="7"/>
  <c r="BA167" i="7"/>
  <c r="BB167" i="7"/>
  <c r="BC167" i="7"/>
  <c r="BD167" i="7"/>
  <c r="AZ168" i="7"/>
  <c r="BA168" i="7"/>
  <c r="BB168" i="7"/>
  <c r="BC168" i="7"/>
  <c r="BD168" i="7"/>
  <c r="AZ169" i="7"/>
  <c r="BA169" i="7"/>
  <c r="BB169" i="7"/>
  <c r="BC169" i="7"/>
  <c r="BD169" i="7"/>
  <c r="AZ170" i="7"/>
  <c r="BA170" i="7"/>
  <c r="BB170" i="7"/>
  <c r="BC170" i="7"/>
  <c r="BD170" i="7"/>
  <c r="AZ171" i="7"/>
  <c r="BA171" i="7"/>
  <c r="BB171" i="7"/>
  <c r="BC171" i="7"/>
  <c r="BD171" i="7"/>
  <c r="AZ172" i="7"/>
  <c r="BA172" i="7"/>
  <c r="BB172" i="7"/>
  <c r="BC172" i="7"/>
  <c r="BD172" i="7"/>
  <c r="AZ173" i="7"/>
  <c r="BA173" i="7"/>
  <c r="BB173" i="7"/>
  <c r="BC173" i="7"/>
  <c r="BD173" i="7"/>
  <c r="AZ174" i="7"/>
  <c r="BA174" i="7"/>
  <c r="BB174" i="7"/>
  <c r="BC174" i="7"/>
  <c r="BD174" i="7"/>
  <c r="AZ175" i="7"/>
  <c r="BA175" i="7"/>
  <c r="BB175" i="7"/>
  <c r="BC175" i="7"/>
  <c r="BD175" i="7"/>
  <c r="AZ176" i="7"/>
  <c r="BA176" i="7"/>
  <c r="BB176" i="7"/>
  <c r="BC176" i="7"/>
  <c r="BD176" i="7"/>
  <c r="AZ177" i="7"/>
  <c r="BA177" i="7"/>
  <c r="BB177" i="7"/>
  <c r="BC177" i="7"/>
  <c r="BD177" i="7"/>
  <c r="AZ178" i="7"/>
  <c r="BA178" i="7"/>
  <c r="BB178" i="7"/>
  <c r="BC178" i="7"/>
  <c r="BD178" i="7"/>
  <c r="AZ179" i="7"/>
  <c r="BA179" i="7"/>
  <c r="BB179" i="7"/>
  <c r="BC179" i="7"/>
  <c r="BD179" i="7"/>
  <c r="AZ180" i="7"/>
  <c r="BA180" i="7"/>
  <c r="BB180" i="7"/>
  <c r="BC180" i="7"/>
  <c r="BD180" i="7"/>
  <c r="AZ181" i="7"/>
  <c r="BA181" i="7"/>
  <c r="BB181" i="7"/>
  <c r="BC181" i="7"/>
  <c r="BD181" i="7"/>
  <c r="AZ182" i="7"/>
  <c r="BA182" i="7"/>
  <c r="BB182" i="7"/>
  <c r="BC182" i="7"/>
  <c r="BD182" i="7"/>
  <c r="AZ183" i="7"/>
  <c r="BA183" i="7"/>
  <c r="BB183" i="7"/>
  <c r="BC183" i="7"/>
  <c r="BD183" i="7"/>
  <c r="AZ184" i="7"/>
  <c r="BA184" i="7"/>
  <c r="BB184" i="7"/>
  <c r="BC184" i="7"/>
  <c r="BD184" i="7"/>
  <c r="AZ185" i="7"/>
  <c r="BA185" i="7"/>
  <c r="BB185" i="7"/>
  <c r="BC185" i="7"/>
  <c r="BD185" i="7"/>
  <c r="AZ186" i="7"/>
  <c r="BA186" i="7"/>
  <c r="BB186" i="7"/>
  <c r="BC186" i="7"/>
  <c r="BD186" i="7"/>
  <c r="AZ187" i="7"/>
  <c r="BA187" i="7"/>
  <c r="BB187" i="7"/>
  <c r="BC187" i="7"/>
  <c r="BD187" i="7"/>
  <c r="AZ188" i="7"/>
  <c r="BA188" i="7"/>
  <c r="BB188" i="7"/>
  <c r="BC188" i="7"/>
  <c r="BD188" i="7"/>
  <c r="AZ189" i="7"/>
  <c r="BA189" i="7"/>
  <c r="BB189" i="7"/>
  <c r="BC189" i="7"/>
  <c r="BD189" i="7"/>
  <c r="AZ190" i="7"/>
  <c r="BA190" i="7"/>
  <c r="BB190" i="7"/>
  <c r="BC190" i="7"/>
  <c r="BD190" i="7"/>
  <c r="AZ191" i="7"/>
  <c r="BA191" i="7"/>
  <c r="BB191" i="7"/>
  <c r="BC191" i="7"/>
  <c r="BD191" i="7"/>
  <c r="AZ192" i="7"/>
  <c r="BA192" i="7"/>
  <c r="BB192" i="7"/>
  <c r="BC192" i="7"/>
  <c r="BD192" i="7"/>
  <c r="AZ193" i="7"/>
  <c r="BA193" i="7"/>
  <c r="BB193" i="7"/>
  <c r="BC193" i="7"/>
  <c r="BD193" i="7"/>
  <c r="AZ194" i="7"/>
  <c r="BA194" i="7"/>
  <c r="BB194" i="7"/>
  <c r="BC194" i="7"/>
  <c r="BD194" i="7"/>
  <c r="AZ195" i="7"/>
  <c r="BA195" i="7"/>
  <c r="BB195" i="7"/>
  <c r="BC195" i="7"/>
  <c r="BD195" i="7"/>
  <c r="AZ196" i="7"/>
  <c r="BA196" i="7"/>
  <c r="BB196" i="7"/>
  <c r="BC196" i="7"/>
  <c r="BD196" i="7"/>
  <c r="AZ197" i="7"/>
  <c r="BA197" i="7"/>
  <c r="BB197" i="7"/>
  <c r="BC197" i="7"/>
  <c r="BD197" i="7"/>
  <c r="AZ198" i="7"/>
  <c r="BA198" i="7"/>
  <c r="BB198" i="7"/>
  <c r="BC198" i="7"/>
  <c r="BD198" i="7"/>
  <c r="AZ199" i="7"/>
  <c r="BA199" i="7"/>
  <c r="BB199" i="7"/>
  <c r="BC199" i="7"/>
  <c r="BD199" i="7"/>
  <c r="AZ200" i="7"/>
  <c r="BA200" i="7"/>
  <c r="BB200" i="7"/>
  <c r="BC200" i="7"/>
  <c r="BD200" i="7"/>
  <c r="AZ201" i="7"/>
  <c r="BA201" i="7"/>
  <c r="BB201" i="7"/>
  <c r="BC201" i="7"/>
  <c r="BD201" i="7"/>
  <c r="AZ202" i="7"/>
  <c r="BA202" i="7"/>
  <c r="BB202" i="7"/>
  <c r="BC202" i="7"/>
  <c r="BD202" i="7"/>
  <c r="AZ203" i="7"/>
  <c r="BA203" i="7"/>
  <c r="BB203" i="7"/>
  <c r="BC203" i="7"/>
  <c r="BD203" i="7"/>
  <c r="AZ204" i="7"/>
  <c r="BA204" i="7"/>
  <c r="BB204" i="7"/>
  <c r="BC204" i="7"/>
  <c r="BD204" i="7"/>
  <c r="AZ205" i="7"/>
  <c r="BA205" i="7"/>
  <c r="BB205" i="7"/>
  <c r="BC205" i="7"/>
  <c r="BD205" i="7"/>
  <c r="AZ206" i="7"/>
  <c r="BA206" i="7"/>
  <c r="BB206" i="7"/>
  <c r="BC206" i="7"/>
  <c r="BD206" i="7"/>
  <c r="AZ207" i="7"/>
  <c r="BA207" i="7"/>
  <c r="BB207" i="7"/>
  <c r="BC207" i="7"/>
  <c r="BD207" i="7"/>
  <c r="AZ208" i="7"/>
  <c r="BA208" i="7"/>
  <c r="BB208" i="7"/>
  <c r="BC208" i="7"/>
  <c r="BD208" i="7"/>
  <c r="AZ209" i="7"/>
  <c r="BA209" i="7"/>
  <c r="BB209" i="7"/>
  <c r="BC209" i="7"/>
  <c r="BD209" i="7"/>
  <c r="AZ210" i="7"/>
  <c r="BA210" i="7"/>
  <c r="BB210" i="7"/>
  <c r="BC210" i="7"/>
  <c r="BD210" i="7"/>
  <c r="AZ211" i="7"/>
  <c r="BA211" i="7"/>
  <c r="BB211" i="7"/>
  <c r="BC211" i="7"/>
  <c r="BD211" i="7"/>
  <c r="AZ212" i="7"/>
  <c r="BA212" i="7"/>
  <c r="BB212" i="7"/>
  <c r="BC212" i="7"/>
  <c r="BD212" i="7"/>
  <c r="AZ213" i="7"/>
  <c r="BA213" i="7"/>
  <c r="BB213" i="7"/>
  <c r="BC213" i="7"/>
  <c r="BD213" i="7"/>
  <c r="AZ214" i="7"/>
  <c r="BA214" i="7"/>
  <c r="BB214" i="7"/>
  <c r="BC214" i="7"/>
  <c r="BD214" i="7"/>
  <c r="AZ215" i="7"/>
  <c r="BA215" i="7"/>
  <c r="BB215" i="7"/>
  <c r="BC215" i="7"/>
  <c r="BD215" i="7"/>
  <c r="AZ216" i="7"/>
  <c r="BA216" i="7"/>
  <c r="BB216" i="7"/>
  <c r="BC216" i="7"/>
  <c r="BD216" i="7"/>
  <c r="AZ217" i="7"/>
  <c r="BA217" i="7"/>
  <c r="BB217" i="7"/>
  <c r="BC217" i="7"/>
  <c r="BD217" i="7"/>
  <c r="AZ218" i="7"/>
  <c r="BA218" i="7"/>
  <c r="BB218" i="7"/>
  <c r="BC218" i="7"/>
  <c r="BD218" i="7"/>
  <c r="AZ219" i="7"/>
  <c r="BA219" i="7"/>
  <c r="BB219" i="7"/>
  <c r="BC219" i="7"/>
  <c r="BD219" i="7"/>
  <c r="AZ220" i="7"/>
  <c r="BA220" i="7"/>
  <c r="BB220" i="7"/>
  <c r="BC220" i="7"/>
  <c r="BD220" i="7"/>
  <c r="AZ221" i="7"/>
  <c r="BA221" i="7"/>
  <c r="BB221" i="7"/>
  <c r="BC221" i="7"/>
  <c r="BD221" i="7"/>
  <c r="AZ222" i="7"/>
  <c r="BA222" i="7"/>
  <c r="BB222" i="7"/>
  <c r="BC222" i="7"/>
  <c r="BD222" i="7"/>
  <c r="AZ223" i="7"/>
  <c r="BA223" i="7"/>
  <c r="BB223" i="7"/>
  <c r="BC223" i="7"/>
  <c r="BD223" i="7"/>
  <c r="AZ224" i="7"/>
  <c r="BA224" i="7"/>
  <c r="BB224" i="7"/>
  <c r="BC224" i="7"/>
  <c r="BD224" i="7"/>
  <c r="AZ225" i="7"/>
  <c r="BA225" i="7"/>
  <c r="BB225" i="7"/>
  <c r="BC225" i="7"/>
  <c r="BD225" i="7"/>
  <c r="AZ226" i="7"/>
  <c r="BA226" i="7"/>
  <c r="BB226" i="7"/>
  <c r="BC226" i="7"/>
  <c r="BD226" i="7"/>
  <c r="AZ227" i="7"/>
  <c r="BA227" i="7"/>
  <c r="BB227" i="7"/>
  <c r="BC227" i="7"/>
  <c r="BD227" i="7"/>
  <c r="AZ228" i="7"/>
  <c r="BA228" i="7"/>
  <c r="BB228" i="7"/>
  <c r="BC228" i="7"/>
  <c r="BD228" i="7"/>
  <c r="AZ229" i="7"/>
  <c r="BA229" i="7"/>
  <c r="BB229" i="7"/>
  <c r="BC229" i="7"/>
  <c r="BD229" i="7"/>
  <c r="AZ230" i="7"/>
  <c r="BA230" i="7"/>
  <c r="BB230" i="7"/>
  <c r="BC230" i="7"/>
  <c r="BD230" i="7"/>
  <c r="AZ231" i="7"/>
  <c r="BA231" i="7"/>
  <c r="BB231" i="7"/>
  <c r="BC231" i="7"/>
  <c r="BD231" i="7"/>
  <c r="AZ232" i="7"/>
  <c r="BA232" i="7"/>
  <c r="BB232" i="7"/>
  <c r="BC232" i="7"/>
  <c r="BD232" i="7"/>
  <c r="AZ233" i="7"/>
  <c r="BA233" i="7"/>
  <c r="BB233" i="7"/>
  <c r="BC233" i="7"/>
  <c r="BD233" i="7"/>
  <c r="AZ234" i="7"/>
  <c r="BA234" i="7"/>
  <c r="BB234" i="7"/>
  <c r="BC234" i="7"/>
  <c r="BD234" i="7"/>
  <c r="AZ235" i="7"/>
  <c r="BA235" i="7"/>
  <c r="BB235" i="7"/>
  <c r="BC235" i="7"/>
  <c r="BD235" i="7"/>
  <c r="AZ236" i="7"/>
  <c r="BA236" i="7"/>
  <c r="BB236" i="7"/>
  <c r="BC236" i="7"/>
  <c r="BD236" i="7"/>
  <c r="AZ237" i="7"/>
  <c r="BA237" i="7"/>
  <c r="BB237" i="7"/>
  <c r="BC237" i="7"/>
  <c r="BD237" i="7"/>
  <c r="AZ238" i="7"/>
  <c r="BA238" i="7"/>
  <c r="BB238" i="7"/>
  <c r="BC238" i="7"/>
  <c r="BD238" i="7"/>
  <c r="AZ239" i="7"/>
  <c r="BA239" i="7"/>
  <c r="BB239" i="7"/>
  <c r="BC239" i="7"/>
  <c r="BD239" i="7"/>
  <c r="AZ240" i="7"/>
  <c r="BA240" i="7"/>
  <c r="BB240" i="7"/>
  <c r="BC240" i="7"/>
  <c r="BD240" i="7"/>
  <c r="AZ241" i="7"/>
  <c r="BA241" i="7"/>
  <c r="BB241" i="7"/>
  <c r="BC241" i="7"/>
  <c r="BD241" i="7"/>
  <c r="AZ242" i="7"/>
  <c r="BA242" i="7"/>
  <c r="BB242" i="7"/>
  <c r="BC242" i="7"/>
  <c r="BD242" i="7"/>
  <c r="AZ243" i="7"/>
  <c r="BA243" i="7"/>
  <c r="BB243" i="7"/>
  <c r="BC243" i="7"/>
  <c r="BD243" i="7"/>
  <c r="AZ244" i="7"/>
  <c r="BA244" i="7"/>
  <c r="BB244" i="7"/>
  <c r="BC244" i="7"/>
  <c r="BD244" i="7"/>
  <c r="AZ245" i="7"/>
  <c r="BA245" i="7"/>
  <c r="BB245" i="7"/>
  <c r="BC245" i="7"/>
  <c r="BD245" i="7"/>
  <c r="AZ246" i="7"/>
  <c r="BA246" i="7"/>
  <c r="BB246" i="7"/>
  <c r="BC246" i="7"/>
  <c r="BD246" i="7"/>
  <c r="AZ247" i="7"/>
  <c r="BA247" i="7"/>
  <c r="BB247" i="7"/>
  <c r="BC247" i="7"/>
  <c r="BD247" i="7"/>
  <c r="AZ248" i="7"/>
  <c r="BA248" i="7"/>
  <c r="BB248" i="7"/>
  <c r="BC248" i="7"/>
  <c r="BD248" i="7"/>
  <c r="AZ249" i="7"/>
  <c r="BA249" i="7"/>
  <c r="BB249" i="7"/>
  <c r="BC249" i="7"/>
  <c r="BD249" i="7"/>
  <c r="AZ250" i="7"/>
  <c r="BA250" i="7"/>
  <c r="BB250" i="7"/>
  <c r="BC250" i="7"/>
  <c r="BD250" i="7"/>
  <c r="AZ251" i="7"/>
  <c r="BA251" i="7"/>
  <c r="BB251" i="7"/>
  <c r="BC251" i="7"/>
  <c r="BD251" i="7"/>
  <c r="AZ252" i="7"/>
  <c r="BA252" i="7"/>
  <c r="BB252" i="7"/>
  <c r="BC252" i="7"/>
  <c r="BD252" i="7"/>
  <c r="AZ253" i="7"/>
  <c r="BA253" i="7"/>
  <c r="BB253" i="7"/>
  <c r="BC253" i="7"/>
  <c r="BD253" i="7"/>
  <c r="AZ254" i="7"/>
  <c r="BA254" i="7"/>
  <c r="BB254" i="7"/>
  <c r="BC254" i="7"/>
  <c r="BD254" i="7"/>
  <c r="AZ255" i="7"/>
  <c r="BA255" i="7"/>
  <c r="BB255" i="7"/>
  <c r="BC255" i="7"/>
  <c r="BD255" i="7"/>
  <c r="AZ256" i="7"/>
  <c r="BA256" i="7"/>
  <c r="BB256" i="7"/>
  <c r="BC256" i="7"/>
  <c r="BD256" i="7"/>
  <c r="AZ257" i="7"/>
  <c r="BA257" i="7"/>
  <c r="BB257" i="7"/>
  <c r="BC257" i="7"/>
  <c r="BD257" i="7"/>
  <c r="AZ258" i="7"/>
  <c r="BA258" i="7"/>
  <c r="BB258" i="7"/>
  <c r="BC258" i="7"/>
  <c r="BD258" i="7"/>
  <c r="AZ259" i="7"/>
  <c r="BA259" i="7"/>
  <c r="BB259" i="7"/>
  <c r="BC259" i="7"/>
  <c r="BD259" i="7"/>
  <c r="AZ260" i="7"/>
  <c r="BA260" i="7"/>
  <c r="BB260" i="7"/>
  <c r="BC260" i="7"/>
  <c r="BD260" i="7"/>
  <c r="AZ261" i="7"/>
  <c r="BA261" i="7"/>
  <c r="BB261" i="7"/>
  <c r="BC261" i="7"/>
  <c r="BD261" i="7"/>
  <c r="AZ262" i="7"/>
  <c r="BA262" i="7"/>
  <c r="BB262" i="7"/>
  <c r="BC262" i="7"/>
  <c r="BD262" i="7"/>
  <c r="AZ263" i="7"/>
  <c r="BA263" i="7"/>
  <c r="BB263" i="7"/>
  <c r="BC263" i="7"/>
  <c r="BD263" i="7"/>
  <c r="AZ264" i="7"/>
  <c r="BA264" i="7"/>
  <c r="BB264" i="7"/>
  <c r="BC264" i="7"/>
  <c r="BD264" i="7"/>
  <c r="AZ265" i="7"/>
  <c r="BA265" i="7"/>
  <c r="BB265" i="7"/>
  <c r="BC265" i="7"/>
  <c r="BD265" i="7"/>
  <c r="AZ266" i="7"/>
  <c r="BA266" i="7"/>
  <c r="BB266" i="7"/>
  <c r="BC266" i="7"/>
  <c r="BD266" i="7"/>
  <c r="AZ267" i="7"/>
  <c r="BA267" i="7"/>
  <c r="BB267" i="7"/>
  <c r="BC267" i="7"/>
  <c r="BD267" i="7"/>
  <c r="AZ268" i="7"/>
  <c r="BA268" i="7"/>
  <c r="BB268" i="7"/>
  <c r="BC268" i="7"/>
  <c r="BD268" i="7"/>
  <c r="AZ269" i="7"/>
  <c r="BA269" i="7"/>
  <c r="BB269" i="7"/>
  <c r="BC269" i="7"/>
  <c r="BD269" i="7"/>
  <c r="AZ270" i="7"/>
  <c r="BA270" i="7"/>
  <c r="BB270" i="7"/>
  <c r="BC270" i="7"/>
  <c r="BD270" i="7"/>
  <c r="AZ271" i="7"/>
  <c r="BA271" i="7"/>
  <c r="BB271" i="7"/>
  <c r="BC271" i="7"/>
  <c r="BD271" i="7"/>
  <c r="AZ272" i="7"/>
  <c r="BA272" i="7"/>
  <c r="BB272" i="7"/>
  <c r="BC272" i="7"/>
  <c r="BD272" i="7"/>
  <c r="AZ273" i="7"/>
  <c r="BA273" i="7"/>
  <c r="BB273" i="7"/>
  <c r="BC273" i="7"/>
  <c r="BD273" i="7"/>
  <c r="AZ274" i="7"/>
  <c r="BA274" i="7"/>
  <c r="BB274" i="7"/>
  <c r="BC274" i="7"/>
  <c r="BD274" i="7"/>
  <c r="AZ275" i="7"/>
  <c r="BA275" i="7"/>
  <c r="BB275" i="7"/>
  <c r="BC275" i="7"/>
  <c r="BD275" i="7"/>
  <c r="AZ276" i="7"/>
  <c r="BA276" i="7"/>
  <c r="BB276" i="7"/>
  <c r="BC276" i="7"/>
  <c r="BD276" i="7"/>
  <c r="AZ277" i="7"/>
  <c r="BA277" i="7"/>
  <c r="BB277" i="7"/>
  <c r="BC277" i="7"/>
  <c r="BD277" i="7"/>
  <c r="AZ278" i="7"/>
  <c r="BA278" i="7"/>
  <c r="BB278" i="7"/>
  <c r="BC278" i="7"/>
  <c r="BD278" i="7"/>
  <c r="AZ279" i="7"/>
  <c r="BA279" i="7"/>
  <c r="BB279" i="7"/>
  <c r="BC279" i="7"/>
  <c r="BD279" i="7"/>
  <c r="AZ280" i="7"/>
  <c r="BA280" i="7"/>
  <c r="BB280" i="7"/>
  <c r="BC280" i="7"/>
  <c r="BD280" i="7"/>
  <c r="AZ281" i="7"/>
  <c r="BA281" i="7"/>
  <c r="BB281" i="7"/>
  <c r="BC281" i="7"/>
  <c r="BD281" i="7"/>
  <c r="AZ282" i="7"/>
  <c r="BA282" i="7"/>
  <c r="BB282" i="7"/>
  <c r="BC282" i="7"/>
  <c r="BD282" i="7"/>
  <c r="AZ283" i="7"/>
  <c r="BA283" i="7"/>
  <c r="BB283" i="7"/>
  <c r="BC283" i="7"/>
  <c r="BD283" i="7"/>
  <c r="AZ284" i="7"/>
  <c r="BA284" i="7"/>
  <c r="BB284" i="7"/>
  <c r="BC284" i="7"/>
  <c r="BD284" i="7"/>
  <c r="AZ285" i="7"/>
  <c r="BA285" i="7"/>
  <c r="BB285" i="7"/>
  <c r="BC285" i="7"/>
  <c r="BD285" i="7"/>
  <c r="AZ286" i="7"/>
  <c r="BA286" i="7"/>
  <c r="BB286" i="7"/>
  <c r="BC286" i="7"/>
  <c r="BD286" i="7"/>
  <c r="AZ287" i="7"/>
  <c r="BA287" i="7"/>
  <c r="BB287" i="7"/>
  <c r="BC287" i="7"/>
  <c r="BD287" i="7"/>
  <c r="AZ288" i="7"/>
  <c r="BA288" i="7"/>
  <c r="BB288" i="7"/>
  <c r="BC288" i="7"/>
  <c r="BD288" i="7"/>
  <c r="AZ289" i="7"/>
  <c r="BA289" i="7"/>
  <c r="BB289" i="7"/>
  <c r="BC289" i="7"/>
  <c r="BD289" i="7"/>
  <c r="AZ290" i="7"/>
  <c r="BA290" i="7"/>
  <c r="BB290" i="7"/>
  <c r="BC290" i="7"/>
  <c r="BD290" i="7"/>
  <c r="AZ291" i="7"/>
  <c r="BA291" i="7"/>
  <c r="BB291" i="7"/>
  <c r="BC291" i="7"/>
  <c r="BD291" i="7"/>
  <c r="AZ292" i="7"/>
  <c r="BA292" i="7"/>
  <c r="BB292" i="7"/>
  <c r="BC292" i="7"/>
  <c r="BD292" i="7"/>
  <c r="AZ293" i="7"/>
  <c r="BA293" i="7"/>
  <c r="BB293" i="7"/>
  <c r="BC293" i="7"/>
  <c r="BD293" i="7"/>
  <c r="AZ294" i="7"/>
  <c r="BA294" i="7"/>
  <c r="BB294" i="7"/>
  <c r="BC294" i="7"/>
  <c r="BD294" i="7"/>
  <c r="AZ295" i="7"/>
  <c r="BA295" i="7"/>
  <c r="BB295" i="7"/>
  <c r="BC295" i="7"/>
  <c r="BD295" i="7"/>
  <c r="AZ296" i="7"/>
  <c r="BA296" i="7"/>
  <c r="BB296" i="7"/>
  <c r="BC296" i="7"/>
  <c r="BD296" i="7"/>
  <c r="AZ297" i="7"/>
  <c r="BA297" i="7"/>
  <c r="BB297" i="7"/>
  <c r="BC297" i="7"/>
  <c r="BD297" i="7"/>
  <c r="AZ298" i="7"/>
  <c r="BA298" i="7"/>
  <c r="BB298" i="7"/>
  <c r="BC298" i="7"/>
  <c r="BD298" i="7"/>
  <c r="AZ299" i="7"/>
  <c r="BA299" i="7"/>
  <c r="BB299" i="7"/>
  <c r="BC299" i="7"/>
  <c r="BD299" i="7"/>
  <c r="AZ300" i="7"/>
  <c r="BA300" i="7"/>
  <c r="BB300" i="7"/>
  <c r="BC300" i="7"/>
  <c r="BD300" i="7"/>
  <c r="AZ301" i="7"/>
  <c r="BA301" i="7"/>
  <c r="BB301" i="7"/>
  <c r="BC301" i="7"/>
  <c r="BD301" i="7"/>
  <c r="AZ302" i="7"/>
  <c r="BA302" i="7"/>
  <c r="BB302" i="7"/>
  <c r="BC302" i="7"/>
  <c r="BD302" i="7"/>
  <c r="AZ303" i="7"/>
  <c r="BA303" i="7"/>
  <c r="BB303" i="7"/>
  <c r="BC303" i="7"/>
  <c r="BD303" i="7"/>
  <c r="AZ304" i="7"/>
  <c r="BA304" i="7"/>
  <c r="BB304" i="7"/>
  <c r="BC304" i="7"/>
  <c r="BD304" i="7"/>
  <c r="AZ305" i="7"/>
  <c r="BA305" i="7"/>
  <c r="BB305" i="7"/>
  <c r="BC305" i="7"/>
  <c r="BD305" i="7"/>
  <c r="AZ306" i="7"/>
  <c r="BA306" i="7"/>
  <c r="BB306" i="7"/>
  <c r="BC306" i="7"/>
  <c r="BD306" i="7"/>
  <c r="AZ307" i="7"/>
  <c r="BA307" i="7"/>
  <c r="BB307" i="7"/>
  <c r="BC307" i="7"/>
  <c r="BD307" i="7"/>
  <c r="AZ308" i="7"/>
  <c r="BA308" i="7"/>
  <c r="BB308" i="7"/>
  <c r="BC308" i="7"/>
  <c r="BD308" i="7"/>
  <c r="AZ309" i="7"/>
  <c r="BA309" i="7"/>
  <c r="BB309" i="7"/>
  <c r="BC309" i="7"/>
  <c r="BD309" i="7"/>
  <c r="AZ310" i="7"/>
  <c r="BA310" i="7"/>
  <c r="BB310" i="7"/>
  <c r="BC310" i="7"/>
  <c r="BD310" i="7"/>
  <c r="AZ311" i="7"/>
  <c r="BA311" i="7"/>
  <c r="BB311" i="7"/>
  <c r="BC311" i="7"/>
  <c r="BD311" i="7"/>
  <c r="AZ312" i="7"/>
  <c r="BA312" i="7"/>
  <c r="BB312" i="7"/>
  <c r="BC312" i="7"/>
  <c r="BD312" i="7"/>
  <c r="AZ313" i="7"/>
  <c r="BA313" i="7"/>
  <c r="BB313" i="7"/>
  <c r="BC313" i="7"/>
  <c r="BD313" i="7"/>
  <c r="AZ314" i="7"/>
  <c r="BA314" i="7"/>
  <c r="BB314" i="7"/>
  <c r="BC314" i="7"/>
  <c r="BD314" i="7"/>
  <c r="AZ315" i="7"/>
  <c r="BA315" i="7"/>
  <c r="BB315" i="7"/>
  <c r="BC315" i="7"/>
  <c r="BD315" i="7"/>
  <c r="AZ316" i="7"/>
  <c r="BA316" i="7"/>
  <c r="BB316" i="7"/>
  <c r="BC316" i="7"/>
  <c r="BD316" i="7"/>
  <c r="AZ317" i="7"/>
  <c r="BA317" i="7"/>
  <c r="BB317" i="7"/>
  <c r="BC317" i="7"/>
  <c r="BD317" i="7"/>
  <c r="AZ318" i="7"/>
  <c r="BA318" i="7"/>
  <c r="BB318" i="7"/>
  <c r="BC318" i="7"/>
  <c r="BD318" i="7"/>
  <c r="AZ319" i="7"/>
  <c r="BA319" i="7"/>
  <c r="BB319" i="7"/>
  <c r="BC319" i="7"/>
  <c r="BD319" i="7"/>
  <c r="AZ320" i="7"/>
  <c r="BA320" i="7"/>
  <c r="BB320" i="7"/>
  <c r="BC320" i="7"/>
  <c r="BD320" i="7"/>
  <c r="AZ321" i="7"/>
  <c r="BA321" i="7"/>
  <c r="BB321" i="7"/>
  <c r="BC321" i="7"/>
  <c r="BD321" i="7"/>
  <c r="AZ322" i="7"/>
  <c r="BA322" i="7"/>
  <c r="BB322" i="7"/>
  <c r="BC322" i="7"/>
  <c r="BD322" i="7"/>
  <c r="AZ323" i="7"/>
  <c r="BA323" i="7"/>
  <c r="BB323" i="7"/>
  <c r="BC323" i="7"/>
  <c r="BD323" i="7"/>
  <c r="AZ324" i="7"/>
  <c r="BA324" i="7"/>
  <c r="BB324" i="7"/>
  <c r="BC324" i="7"/>
  <c r="BD324" i="7"/>
  <c r="AZ325" i="7"/>
  <c r="BA325" i="7"/>
  <c r="BB325" i="7"/>
  <c r="BC325" i="7"/>
  <c r="BD325" i="7"/>
  <c r="AZ326" i="7"/>
  <c r="BA326" i="7"/>
  <c r="BB326" i="7"/>
  <c r="BC326" i="7"/>
  <c r="BD326" i="7"/>
  <c r="AZ327" i="7"/>
  <c r="BA327" i="7"/>
  <c r="BB327" i="7"/>
  <c r="BC327" i="7"/>
  <c r="BD327" i="7"/>
  <c r="AZ328" i="7"/>
  <c r="BA328" i="7"/>
  <c r="BB328" i="7"/>
  <c r="BC328" i="7"/>
  <c r="BD328" i="7"/>
  <c r="AZ329" i="7"/>
  <c r="BA329" i="7"/>
  <c r="BB329" i="7"/>
  <c r="BC329" i="7"/>
  <c r="BD329" i="7"/>
  <c r="AZ330" i="7"/>
  <c r="BA330" i="7"/>
  <c r="BB330" i="7"/>
  <c r="BC330" i="7"/>
  <c r="BD330" i="7"/>
  <c r="AZ331" i="7"/>
  <c r="BA331" i="7"/>
  <c r="BB331" i="7"/>
  <c r="BC331" i="7"/>
  <c r="BD331" i="7"/>
  <c r="AZ332" i="7"/>
  <c r="BA332" i="7"/>
  <c r="BB332" i="7"/>
  <c r="BC332" i="7"/>
  <c r="BD332" i="7"/>
  <c r="AZ333" i="7"/>
  <c r="BA333" i="7"/>
  <c r="BB333" i="7"/>
  <c r="BC333" i="7"/>
  <c r="BD333" i="7"/>
  <c r="AZ334" i="7"/>
  <c r="BA334" i="7"/>
  <c r="BB334" i="7"/>
  <c r="BC334" i="7"/>
  <c r="BD334" i="7"/>
  <c r="AZ335" i="7"/>
  <c r="BA335" i="7"/>
  <c r="BB335" i="7"/>
  <c r="BC335" i="7"/>
  <c r="BD335" i="7"/>
  <c r="AZ336" i="7"/>
  <c r="BA336" i="7"/>
  <c r="BB336" i="7"/>
  <c r="BC336" i="7"/>
  <c r="BD336" i="7"/>
  <c r="AZ337" i="7"/>
  <c r="BA337" i="7"/>
  <c r="BB337" i="7"/>
  <c r="BC337" i="7"/>
  <c r="BD337" i="7"/>
  <c r="AZ338" i="7"/>
  <c r="BA338" i="7"/>
  <c r="BB338" i="7"/>
  <c r="BC338" i="7"/>
  <c r="BD338" i="7"/>
  <c r="AZ339" i="7"/>
  <c r="BA339" i="7"/>
  <c r="BB339" i="7"/>
  <c r="BC339" i="7"/>
  <c r="BD339" i="7"/>
  <c r="AZ340" i="7"/>
  <c r="BA340" i="7"/>
  <c r="BB340" i="7"/>
  <c r="BC340" i="7"/>
  <c r="BD340" i="7"/>
  <c r="AZ341" i="7"/>
  <c r="BA341" i="7"/>
  <c r="BB341" i="7"/>
  <c r="BC341" i="7"/>
  <c r="BD341" i="7"/>
  <c r="AZ342" i="7"/>
  <c r="BA342" i="7"/>
  <c r="BB342" i="7"/>
  <c r="BC342" i="7"/>
  <c r="BD342" i="7"/>
  <c r="AZ343" i="7"/>
  <c r="BA343" i="7"/>
  <c r="BB343" i="7"/>
  <c r="BC343" i="7"/>
  <c r="BD343" i="7"/>
  <c r="AZ344" i="7"/>
  <c r="BA344" i="7"/>
  <c r="BB344" i="7"/>
  <c r="BC344" i="7"/>
  <c r="BD344" i="7"/>
  <c r="AZ345" i="7"/>
  <c r="BA345" i="7"/>
  <c r="BB345" i="7"/>
  <c r="BC345" i="7"/>
  <c r="BD345" i="7"/>
  <c r="AZ346" i="7"/>
  <c r="BA346" i="7"/>
  <c r="BB346" i="7"/>
  <c r="BC346" i="7"/>
  <c r="BD346" i="7"/>
  <c r="AZ347" i="7"/>
  <c r="BA347" i="7"/>
  <c r="BB347" i="7"/>
  <c r="BC347" i="7"/>
  <c r="BD347" i="7"/>
  <c r="AZ348" i="7"/>
  <c r="BA348" i="7"/>
  <c r="BB348" i="7"/>
  <c r="BC348" i="7"/>
  <c r="BD348" i="7"/>
  <c r="AZ349" i="7"/>
  <c r="BA349" i="7"/>
  <c r="BB349" i="7"/>
  <c r="BC349" i="7"/>
  <c r="BD349" i="7"/>
  <c r="AZ350" i="7"/>
  <c r="BA350" i="7"/>
  <c r="BB350" i="7"/>
  <c r="BC350" i="7"/>
  <c r="BD350" i="7"/>
  <c r="AZ351" i="7"/>
  <c r="BA351" i="7"/>
  <c r="BB351" i="7"/>
  <c r="BC351" i="7"/>
  <c r="BD351" i="7"/>
  <c r="AZ352" i="7"/>
  <c r="BA352" i="7"/>
  <c r="BB352" i="7"/>
  <c r="BC352" i="7"/>
  <c r="BD352" i="7"/>
  <c r="AZ353" i="7"/>
  <c r="BA353" i="7"/>
  <c r="BB353" i="7"/>
  <c r="BC353" i="7"/>
  <c r="BD353" i="7"/>
  <c r="AZ354" i="7"/>
  <c r="BA354" i="7"/>
  <c r="BB354" i="7"/>
  <c r="BC354" i="7"/>
  <c r="BD354" i="7"/>
  <c r="AZ355" i="7"/>
  <c r="BA355" i="7"/>
  <c r="BB355" i="7"/>
  <c r="BC355" i="7"/>
  <c r="BD355" i="7"/>
  <c r="AZ356" i="7"/>
  <c r="BA356" i="7"/>
  <c r="BB356" i="7"/>
  <c r="BC356" i="7"/>
  <c r="BD356" i="7"/>
  <c r="AZ357" i="7"/>
  <c r="BA357" i="7"/>
  <c r="BB357" i="7"/>
  <c r="BC357" i="7"/>
  <c r="BD357" i="7"/>
  <c r="AZ358" i="7"/>
  <c r="BA358" i="7"/>
  <c r="BB358" i="7"/>
  <c r="BC358" i="7"/>
  <c r="BD358" i="7"/>
  <c r="AZ359" i="7"/>
  <c r="BA359" i="7"/>
  <c r="BB359" i="7"/>
  <c r="BC359" i="7"/>
  <c r="BD359" i="7"/>
  <c r="AZ360" i="7"/>
  <c r="BA360" i="7"/>
  <c r="BB360" i="7"/>
  <c r="BC360" i="7"/>
  <c r="BD360" i="7"/>
  <c r="AZ361" i="7"/>
  <c r="BA361" i="7"/>
  <c r="BB361" i="7"/>
  <c r="BC361" i="7"/>
  <c r="BD361" i="7"/>
  <c r="AZ362" i="7"/>
  <c r="BA362" i="7"/>
  <c r="BB362" i="7"/>
  <c r="BC362" i="7"/>
  <c r="BD362" i="7"/>
  <c r="AZ363" i="7"/>
  <c r="BA363" i="7"/>
  <c r="BB363" i="7"/>
  <c r="BC363" i="7"/>
  <c r="BD363" i="7"/>
  <c r="AZ364" i="7"/>
  <c r="BA364" i="7"/>
  <c r="BB364" i="7"/>
  <c r="BC364" i="7"/>
  <c r="BD364" i="7"/>
  <c r="AZ365" i="7"/>
  <c r="BA365" i="7"/>
  <c r="BB365" i="7"/>
  <c r="BC365" i="7"/>
  <c r="BD365" i="7"/>
  <c r="AZ366" i="7"/>
  <c r="BA366" i="7"/>
  <c r="BB366" i="7"/>
  <c r="BC366" i="7"/>
  <c r="BD366" i="7"/>
  <c r="AZ367" i="7"/>
  <c r="BA367" i="7"/>
  <c r="BB367" i="7"/>
  <c r="BC367" i="7"/>
  <c r="BD367" i="7"/>
  <c r="AZ368" i="7"/>
  <c r="BA368" i="7"/>
  <c r="BB368" i="7"/>
  <c r="BC368" i="7"/>
  <c r="BD368" i="7"/>
  <c r="AZ369" i="7"/>
  <c r="BA369" i="7"/>
  <c r="BB369" i="7"/>
  <c r="BC369" i="7"/>
  <c r="BD369" i="7"/>
  <c r="AZ370" i="7"/>
  <c r="BA370" i="7"/>
  <c r="BB370" i="7"/>
  <c r="BC370" i="7"/>
  <c r="BD370" i="7"/>
  <c r="AZ371" i="7"/>
  <c r="BA371" i="7"/>
  <c r="BB371" i="7"/>
  <c r="BC371" i="7"/>
  <c r="BD371" i="7"/>
  <c r="AZ372" i="7"/>
  <c r="BA372" i="7"/>
  <c r="BB372" i="7"/>
  <c r="BC372" i="7"/>
  <c r="BD372" i="7"/>
  <c r="AZ373" i="7"/>
  <c r="BA373" i="7"/>
  <c r="BB373" i="7"/>
  <c r="BC373" i="7"/>
  <c r="BD373" i="7"/>
  <c r="AZ374" i="7"/>
  <c r="BA374" i="7"/>
  <c r="BB374" i="7"/>
  <c r="BC374" i="7"/>
  <c r="BD374" i="7"/>
  <c r="AZ375" i="7"/>
  <c r="BA375" i="7"/>
  <c r="BB375" i="7"/>
  <c r="BC375" i="7"/>
  <c r="BD375" i="7"/>
  <c r="AZ376" i="7"/>
  <c r="BA376" i="7"/>
  <c r="BB376" i="7"/>
  <c r="BC376" i="7"/>
  <c r="BD376" i="7"/>
  <c r="AZ377" i="7"/>
  <c r="BA377" i="7"/>
  <c r="BB377" i="7"/>
  <c r="BC377" i="7"/>
  <c r="BD377" i="7"/>
  <c r="AZ378" i="7"/>
  <c r="BA378" i="7"/>
  <c r="BB378" i="7"/>
  <c r="BC378" i="7"/>
  <c r="BD378" i="7"/>
  <c r="AZ379" i="7"/>
  <c r="BA379" i="7"/>
  <c r="BB379" i="7"/>
  <c r="BC379" i="7"/>
  <c r="BD379" i="7"/>
  <c r="AZ380" i="7"/>
  <c r="BA380" i="7"/>
  <c r="BB380" i="7"/>
  <c r="BC380" i="7"/>
  <c r="BD380" i="7"/>
  <c r="AZ381" i="7"/>
  <c r="BA381" i="7"/>
  <c r="BB381" i="7"/>
  <c r="BC381" i="7"/>
  <c r="BD381" i="7"/>
  <c r="AZ382" i="7"/>
  <c r="BA382" i="7"/>
  <c r="BB382" i="7"/>
  <c r="BC382" i="7"/>
  <c r="BD382" i="7"/>
  <c r="AZ383" i="7"/>
  <c r="BA383" i="7"/>
  <c r="BB383" i="7"/>
  <c r="BC383" i="7"/>
  <c r="BD383" i="7"/>
  <c r="AZ384" i="7"/>
  <c r="BA384" i="7"/>
  <c r="BB384" i="7"/>
  <c r="BC384" i="7"/>
  <c r="BD384" i="7"/>
  <c r="AZ385" i="7"/>
  <c r="BA385" i="7"/>
  <c r="BB385" i="7"/>
  <c r="BC385" i="7"/>
  <c r="BD385" i="7"/>
  <c r="AZ386" i="7"/>
  <c r="BA386" i="7"/>
  <c r="BB386" i="7"/>
  <c r="BC386" i="7"/>
  <c r="BD386" i="7"/>
  <c r="AZ387" i="7"/>
  <c r="BA387" i="7"/>
  <c r="BB387" i="7"/>
  <c r="BC387" i="7"/>
  <c r="BD387" i="7"/>
  <c r="AZ388" i="7"/>
  <c r="BA388" i="7"/>
  <c r="BB388" i="7"/>
  <c r="BC388" i="7"/>
  <c r="BD388" i="7"/>
  <c r="AZ389" i="7"/>
  <c r="BA389" i="7"/>
  <c r="BB389" i="7"/>
  <c r="BC389" i="7"/>
  <c r="BD389" i="7"/>
  <c r="AZ390" i="7"/>
  <c r="BA390" i="7"/>
  <c r="BB390" i="7"/>
  <c r="BC390" i="7"/>
  <c r="BD390" i="7"/>
  <c r="AZ391" i="7"/>
  <c r="BA391" i="7"/>
  <c r="BB391" i="7"/>
  <c r="BC391" i="7"/>
  <c r="BD391" i="7"/>
  <c r="AZ392" i="7"/>
  <c r="BA392" i="7"/>
  <c r="BB392" i="7"/>
  <c r="BC392" i="7"/>
  <c r="BD392" i="7"/>
  <c r="AZ393" i="7"/>
  <c r="BA393" i="7"/>
  <c r="BB393" i="7"/>
  <c r="BC393" i="7"/>
  <c r="BD393" i="7"/>
  <c r="AZ394" i="7"/>
  <c r="BA394" i="7"/>
  <c r="BB394" i="7"/>
  <c r="BC394" i="7"/>
  <c r="BD394" i="7"/>
  <c r="AZ395" i="7"/>
  <c r="BA395" i="7"/>
  <c r="BB395" i="7"/>
  <c r="BC395" i="7"/>
  <c r="BD395" i="7"/>
  <c r="AZ396" i="7"/>
  <c r="BA396" i="7"/>
  <c r="BB396" i="7"/>
  <c r="BC396" i="7"/>
  <c r="BD396" i="7"/>
  <c r="AZ397" i="7"/>
  <c r="BA397" i="7"/>
  <c r="BB397" i="7"/>
  <c r="BC397" i="7"/>
  <c r="BD397" i="7"/>
  <c r="AZ398" i="7"/>
  <c r="BA398" i="7"/>
  <c r="BB398" i="7"/>
  <c r="BC398" i="7"/>
  <c r="BD398" i="7"/>
  <c r="AZ399" i="7"/>
  <c r="BA399" i="7"/>
  <c r="BB399" i="7"/>
  <c r="BC399" i="7"/>
  <c r="BD399" i="7"/>
  <c r="AZ400" i="7"/>
  <c r="BA400" i="7"/>
  <c r="BB400" i="7"/>
  <c r="BC400" i="7"/>
  <c r="BD400" i="7"/>
  <c r="AZ401" i="7"/>
  <c r="BA401" i="7"/>
  <c r="BB401" i="7"/>
  <c r="BC401" i="7"/>
  <c r="BD401" i="7"/>
  <c r="AZ402" i="7"/>
  <c r="BA402" i="7"/>
  <c r="BB402" i="7"/>
  <c r="BC402" i="7"/>
  <c r="BD402" i="7"/>
  <c r="AZ403" i="7"/>
  <c r="BA403" i="7"/>
  <c r="BB403" i="7"/>
  <c r="BC403" i="7"/>
  <c r="BD403" i="7"/>
  <c r="AZ404" i="7"/>
  <c r="BA404" i="7"/>
  <c r="BB404" i="7"/>
  <c r="BC404" i="7"/>
  <c r="BD404" i="7"/>
  <c r="AZ405" i="7"/>
  <c r="BA405" i="7"/>
  <c r="BB405" i="7"/>
  <c r="BC405" i="7"/>
  <c r="BD405" i="7"/>
  <c r="AZ406" i="7"/>
  <c r="BA406" i="7"/>
  <c r="BB406" i="7"/>
  <c r="BC406" i="7"/>
  <c r="BD406" i="7"/>
  <c r="AZ407" i="7"/>
  <c r="BA407" i="7"/>
  <c r="BB407" i="7"/>
  <c r="BC407" i="7"/>
  <c r="BD407" i="7"/>
  <c r="AZ408" i="7"/>
  <c r="BA408" i="7"/>
  <c r="BB408" i="7"/>
  <c r="BC408" i="7"/>
  <c r="BD408" i="7"/>
  <c r="AZ409" i="7"/>
  <c r="BA409" i="7"/>
  <c r="BB409" i="7"/>
  <c r="BC409" i="7"/>
  <c r="BD409" i="7"/>
  <c r="AZ410" i="7"/>
  <c r="BA410" i="7"/>
  <c r="BB410" i="7"/>
  <c r="BC410" i="7"/>
  <c r="BD410" i="7"/>
  <c r="AZ411" i="7"/>
  <c r="BA411" i="7"/>
  <c r="BB411" i="7"/>
  <c r="BC411" i="7"/>
  <c r="BD411" i="7"/>
  <c r="AZ412" i="7"/>
  <c r="BA412" i="7"/>
  <c r="BB412" i="7"/>
  <c r="BC412" i="7"/>
  <c r="BD412" i="7"/>
  <c r="AZ413" i="7"/>
  <c r="BA413" i="7"/>
  <c r="BB413" i="7"/>
  <c r="BC413" i="7"/>
  <c r="BD413" i="7"/>
  <c r="AZ414" i="7"/>
  <c r="BA414" i="7"/>
  <c r="BB414" i="7"/>
  <c r="BC414" i="7"/>
  <c r="BD414" i="7"/>
  <c r="AZ415" i="7"/>
  <c r="BA415" i="7"/>
  <c r="BB415" i="7"/>
  <c r="BC415" i="7"/>
  <c r="BD415" i="7"/>
  <c r="AZ416" i="7"/>
  <c r="BA416" i="7"/>
  <c r="BB416" i="7"/>
  <c r="BC416" i="7"/>
  <c r="BD416" i="7"/>
  <c r="AZ417" i="7"/>
  <c r="BA417" i="7"/>
  <c r="BB417" i="7"/>
  <c r="BC417" i="7"/>
  <c r="BD417" i="7"/>
  <c r="AZ418" i="7"/>
  <c r="BA418" i="7"/>
  <c r="BB418" i="7"/>
  <c r="BC418" i="7"/>
  <c r="BD418" i="7"/>
  <c r="AZ419" i="7"/>
  <c r="BA419" i="7"/>
  <c r="BB419" i="7"/>
  <c r="BC419" i="7"/>
  <c r="BD419" i="7"/>
  <c r="AZ420" i="7"/>
  <c r="BA420" i="7"/>
  <c r="BB420" i="7"/>
  <c r="BC420" i="7"/>
  <c r="BD420" i="7"/>
  <c r="AZ421" i="7"/>
  <c r="BA421" i="7"/>
  <c r="BB421" i="7"/>
  <c r="BC421" i="7"/>
  <c r="BD421" i="7"/>
  <c r="AZ422" i="7"/>
  <c r="BA422" i="7"/>
  <c r="BB422" i="7"/>
  <c r="BC422" i="7"/>
  <c r="BD422" i="7"/>
  <c r="AZ423" i="7"/>
  <c r="BA423" i="7"/>
  <c r="BB423" i="7"/>
  <c r="BC423" i="7"/>
  <c r="BD423" i="7"/>
  <c r="AZ424" i="7"/>
  <c r="BA424" i="7"/>
  <c r="BB424" i="7"/>
  <c r="BC424" i="7"/>
  <c r="BD424" i="7"/>
  <c r="AZ425" i="7"/>
  <c r="BA425" i="7"/>
  <c r="BB425" i="7"/>
  <c r="BC425" i="7"/>
  <c r="BD425" i="7"/>
  <c r="AZ426" i="7"/>
  <c r="BA426" i="7"/>
  <c r="BB426" i="7"/>
  <c r="BC426" i="7"/>
  <c r="BD426" i="7"/>
  <c r="AZ427" i="7"/>
  <c r="BA427" i="7"/>
  <c r="BB427" i="7"/>
  <c r="BC427" i="7"/>
  <c r="BD427" i="7"/>
  <c r="AZ428" i="7"/>
  <c r="BA428" i="7"/>
  <c r="BB428" i="7"/>
  <c r="BC428" i="7"/>
  <c r="BD428" i="7"/>
  <c r="AZ429" i="7"/>
  <c r="BA429" i="7"/>
  <c r="BB429" i="7"/>
  <c r="BC429" i="7"/>
  <c r="BD429" i="7"/>
  <c r="AZ430" i="7"/>
  <c r="BA430" i="7"/>
  <c r="BB430" i="7"/>
  <c r="BC430" i="7"/>
  <c r="BD430" i="7"/>
  <c r="AZ431" i="7"/>
  <c r="BA431" i="7"/>
  <c r="BB431" i="7"/>
  <c r="BC431" i="7"/>
  <c r="BD431" i="7"/>
  <c r="AZ432" i="7"/>
  <c r="BA432" i="7"/>
  <c r="BB432" i="7"/>
  <c r="BC432" i="7"/>
  <c r="BD432" i="7"/>
  <c r="AZ433" i="7"/>
  <c r="BA433" i="7"/>
  <c r="BB433" i="7"/>
  <c r="BC433" i="7"/>
  <c r="BD433" i="7"/>
  <c r="AZ434" i="7"/>
  <c r="BA434" i="7"/>
  <c r="BB434" i="7"/>
  <c r="BC434" i="7"/>
  <c r="BD434" i="7"/>
  <c r="AZ435" i="7"/>
  <c r="BA435" i="7"/>
  <c r="BB435" i="7"/>
  <c r="BC435" i="7"/>
  <c r="BD435" i="7"/>
  <c r="AZ436" i="7"/>
  <c r="BA436" i="7"/>
  <c r="BB436" i="7"/>
  <c r="BC436" i="7"/>
  <c r="BD436" i="7"/>
  <c r="AZ437" i="7"/>
  <c r="BA437" i="7"/>
  <c r="BB437" i="7"/>
  <c r="BC437" i="7"/>
  <c r="BD437" i="7"/>
  <c r="AZ438" i="7"/>
  <c r="BA438" i="7"/>
  <c r="BB438" i="7"/>
  <c r="BC438" i="7"/>
  <c r="BD438" i="7"/>
  <c r="AZ439" i="7"/>
  <c r="BA439" i="7"/>
  <c r="BB439" i="7"/>
  <c r="BC439" i="7"/>
  <c r="BD439" i="7"/>
  <c r="AZ440" i="7"/>
  <c r="BA440" i="7"/>
  <c r="BB440" i="7"/>
  <c r="BC440" i="7"/>
  <c r="BD440" i="7"/>
  <c r="AZ441" i="7"/>
  <c r="BA441" i="7"/>
  <c r="BB441" i="7"/>
  <c r="BC441" i="7"/>
  <c r="BD441" i="7"/>
  <c r="AZ442" i="7"/>
  <c r="BA442" i="7"/>
  <c r="BB442" i="7"/>
  <c r="BC442" i="7"/>
  <c r="BD442" i="7"/>
  <c r="AZ443" i="7"/>
  <c r="BA443" i="7"/>
  <c r="BB443" i="7"/>
  <c r="BC443" i="7"/>
  <c r="BD443" i="7"/>
  <c r="AZ444" i="7"/>
  <c r="BA444" i="7"/>
  <c r="BB444" i="7"/>
  <c r="BC444" i="7"/>
  <c r="BD444" i="7"/>
  <c r="AZ445" i="7"/>
  <c r="BA445" i="7"/>
  <c r="BB445" i="7"/>
  <c r="BC445" i="7"/>
  <c r="BD445" i="7"/>
  <c r="AZ446" i="7"/>
  <c r="BA446" i="7"/>
  <c r="BB446" i="7"/>
  <c r="BC446" i="7"/>
  <c r="BD446" i="7"/>
  <c r="AZ447" i="7"/>
  <c r="BA447" i="7"/>
  <c r="BB447" i="7"/>
  <c r="BC447" i="7"/>
  <c r="BD447" i="7"/>
  <c r="AZ448" i="7"/>
  <c r="BA448" i="7"/>
  <c r="BB448" i="7"/>
  <c r="BC448" i="7"/>
  <c r="BD448" i="7"/>
  <c r="AZ449" i="7"/>
  <c r="BA449" i="7"/>
  <c r="BB449" i="7"/>
  <c r="BC449" i="7"/>
  <c r="BD449" i="7"/>
  <c r="AZ450" i="7"/>
  <c r="BA450" i="7"/>
  <c r="BB450" i="7"/>
  <c r="BC450" i="7"/>
  <c r="BD450" i="7"/>
  <c r="AZ451" i="7"/>
  <c r="BA451" i="7"/>
  <c r="BB451" i="7"/>
  <c r="BC451" i="7"/>
  <c r="BD451" i="7"/>
  <c r="AZ452" i="7"/>
  <c r="BA452" i="7"/>
  <c r="BB452" i="7"/>
  <c r="BC452" i="7"/>
  <c r="BD452" i="7"/>
  <c r="AZ453" i="7"/>
  <c r="BA453" i="7"/>
  <c r="BB453" i="7"/>
  <c r="BC453" i="7"/>
  <c r="BD453" i="7"/>
  <c r="AZ454" i="7"/>
  <c r="BA454" i="7"/>
  <c r="BB454" i="7"/>
  <c r="BC454" i="7"/>
  <c r="BD454" i="7"/>
  <c r="AZ455" i="7"/>
  <c r="BA455" i="7"/>
  <c r="BB455" i="7"/>
  <c r="BC455" i="7"/>
  <c r="BD455" i="7"/>
  <c r="AZ456" i="7"/>
  <c r="BA456" i="7"/>
  <c r="BB456" i="7"/>
  <c r="BC456" i="7"/>
  <c r="BD456" i="7"/>
  <c r="AZ457" i="7"/>
  <c r="BA457" i="7"/>
  <c r="BB457" i="7"/>
  <c r="BC457" i="7"/>
  <c r="BD457" i="7"/>
  <c r="AZ458" i="7"/>
  <c r="BA458" i="7"/>
  <c r="BB458" i="7"/>
  <c r="BC458" i="7"/>
  <c r="BD458" i="7"/>
  <c r="AZ459" i="7"/>
  <c r="BA459" i="7"/>
  <c r="BB459" i="7"/>
  <c r="BC459" i="7"/>
  <c r="BD459" i="7"/>
  <c r="AZ460" i="7"/>
  <c r="BA460" i="7"/>
  <c r="BB460" i="7"/>
  <c r="BC460" i="7"/>
  <c r="BD460" i="7"/>
  <c r="AZ461" i="7"/>
  <c r="BA461" i="7"/>
  <c r="BB461" i="7"/>
  <c r="BC461" i="7"/>
  <c r="BD461" i="7"/>
  <c r="AZ462" i="7"/>
  <c r="BA462" i="7"/>
  <c r="BB462" i="7"/>
  <c r="BC462" i="7"/>
  <c r="BD462" i="7"/>
  <c r="AZ463" i="7"/>
  <c r="BA463" i="7"/>
  <c r="BB463" i="7"/>
  <c r="BC463" i="7"/>
  <c r="BD463" i="7"/>
  <c r="AZ464" i="7"/>
  <c r="BA464" i="7"/>
  <c r="BB464" i="7"/>
  <c r="BC464" i="7"/>
  <c r="BD464" i="7"/>
  <c r="AZ465" i="7"/>
  <c r="BA465" i="7"/>
  <c r="BB465" i="7"/>
  <c r="BC465" i="7"/>
  <c r="BD465" i="7"/>
  <c r="AZ466" i="7"/>
  <c r="BA466" i="7"/>
  <c r="BB466" i="7"/>
  <c r="BC466" i="7"/>
  <c r="BD466" i="7"/>
  <c r="AZ467" i="7"/>
  <c r="BA467" i="7"/>
  <c r="BB467" i="7"/>
  <c r="BC467" i="7"/>
  <c r="BD467" i="7"/>
  <c r="AZ468" i="7"/>
  <c r="BA468" i="7"/>
  <c r="BB468" i="7"/>
  <c r="BC468" i="7"/>
  <c r="BD468" i="7"/>
  <c r="AZ469" i="7"/>
  <c r="BA469" i="7"/>
  <c r="BB469" i="7"/>
  <c r="BC469" i="7"/>
  <c r="BD469" i="7"/>
  <c r="AZ470" i="7"/>
  <c r="BA470" i="7"/>
  <c r="BB470" i="7"/>
  <c r="BC470" i="7"/>
  <c r="BD470" i="7"/>
  <c r="AZ471" i="7"/>
  <c r="BA471" i="7"/>
  <c r="BB471" i="7"/>
  <c r="BC471" i="7"/>
  <c r="BD471" i="7"/>
  <c r="AZ472" i="7"/>
  <c r="BA472" i="7"/>
  <c r="BB472" i="7"/>
  <c r="BC472" i="7"/>
  <c r="BD472" i="7"/>
  <c r="AZ473" i="7"/>
  <c r="BA473" i="7"/>
  <c r="BB473" i="7"/>
  <c r="BC473" i="7"/>
  <c r="BD473" i="7"/>
  <c r="AZ474" i="7"/>
  <c r="BA474" i="7"/>
  <c r="BB474" i="7"/>
  <c r="BC474" i="7"/>
  <c r="BD474" i="7"/>
  <c r="AZ475" i="7"/>
  <c r="BA475" i="7"/>
  <c r="BB475" i="7"/>
  <c r="BC475" i="7"/>
  <c r="BD475" i="7"/>
  <c r="AZ476" i="7"/>
  <c r="BA476" i="7"/>
  <c r="BB476" i="7"/>
  <c r="BC476" i="7"/>
  <c r="BD476" i="7"/>
  <c r="AZ477" i="7"/>
  <c r="BA477" i="7"/>
  <c r="BB477" i="7"/>
  <c r="BC477" i="7"/>
  <c r="BD477" i="7"/>
  <c r="AZ478" i="7"/>
  <c r="BA478" i="7"/>
  <c r="BB478" i="7"/>
  <c r="BC478" i="7"/>
  <c r="BD478" i="7"/>
  <c r="AZ479" i="7"/>
  <c r="BA479" i="7"/>
  <c r="BB479" i="7"/>
  <c r="BC479" i="7"/>
  <c r="BD479" i="7"/>
  <c r="AZ480" i="7"/>
  <c r="BA480" i="7"/>
  <c r="BB480" i="7"/>
  <c r="BC480" i="7"/>
  <c r="BD480" i="7"/>
  <c r="AZ481" i="7"/>
  <c r="BA481" i="7"/>
  <c r="BB481" i="7"/>
  <c r="BC481" i="7"/>
  <c r="BD481" i="7"/>
  <c r="AZ482" i="7"/>
  <c r="BA482" i="7"/>
  <c r="BB482" i="7"/>
  <c r="BC482" i="7"/>
  <c r="BD482" i="7"/>
  <c r="AZ483" i="7"/>
  <c r="BA483" i="7"/>
  <c r="BB483" i="7"/>
  <c r="BC483" i="7"/>
  <c r="BD483" i="7"/>
  <c r="AZ484" i="7"/>
  <c r="BA484" i="7"/>
  <c r="BB484" i="7"/>
  <c r="BC484" i="7"/>
  <c r="BD484" i="7"/>
  <c r="AZ485" i="7"/>
  <c r="BA485" i="7"/>
  <c r="BB485" i="7"/>
  <c r="BC485" i="7"/>
  <c r="BD485" i="7"/>
  <c r="AZ486" i="7"/>
  <c r="BA486" i="7"/>
  <c r="BB486" i="7"/>
  <c r="BC486" i="7"/>
  <c r="BD486" i="7"/>
  <c r="AZ487" i="7"/>
  <c r="BA487" i="7"/>
  <c r="BB487" i="7"/>
  <c r="BC487" i="7"/>
  <c r="BD487" i="7"/>
  <c r="AZ488" i="7"/>
  <c r="BA488" i="7"/>
  <c r="BB488" i="7"/>
  <c r="BC488" i="7"/>
  <c r="BD488" i="7"/>
  <c r="AZ489" i="7"/>
  <c r="BA489" i="7"/>
  <c r="BB489" i="7"/>
  <c r="BC489" i="7"/>
  <c r="BD489" i="7"/>
  <c r="AZ490" i="7"/>
  <c r="BA490" i="7"/>
  <c r="BB490" i="7"/>
  <c r="BC490" i="7"/>
  <c r="BD490" i="7"/>
  <c r="AZ491" i="7"/>
  <c r="BA491" i="7"/>
  <c r="BB491" i="7"/>
  <c r="BC491" i="7"/>
  <c r="BD491" i="7"/>
  <c r="AZ492" i="7"/>
  <c r="BA492" i="7"/>
  <c r="BB492" i="7"/>
  <c r="BC492" i="7"/>
  <c r="BD492" i="7"/>
  <c r="AZ493" i="7"/>
  <c r="BA493" i="7"/>
  <c r="BB493" i="7"/>
  <c r="BC493" i="7"/>
  <c r="BD493" i="7"/>
  <c r="AZ494" i="7"/>
  <c r="BA494" i="7"/>
  <c r="BB494" i="7"/>
  <c r="BC494" i="7"/>
  <c r="BD494" i="7"/>
  <c r="AZ495" i="7"/>
  <c r="BA495" i="7"/>
  <c r="BB495" i="7"/>
  <c r="BC495" i="7"/>
  <c r="BD495" i="7"/>
  <c r="AZ496" i="7"/>
  <c r="BA496" i="7"/>
  <c r="BB496" i="7"/>
  <c r="BC496" i="7"/>
  <c r="BD496" i="7"/>
  <c r="AZ497" i="7"/>
  <c r="BA497" i="7"/>
  <c r="BB497" i="7"/>
  <c r="BC497" i="7"/>
  <c r="BD497" i="7"/>
  <c r="AZ498" i="7"/>
  <c r="BA498" i="7"/>
  <c r="BB498" i="7"/>
  <c r="BC498" i="7"/>
  <c r="BD498" i="7"/>
  <c r="AZ499" i="7"/>
  <c r="BA499" i="7"/>
  <c r="BB499" i="7"/>
  <c r="BC499" i="7"/>
  <c r="BD499" i="7"/>
  <c r="AZ500" i="7"/>
  <c r="BA500" i="7"/>
  <c r="BB500" i="7"/>
  <c r="BC500" i="7"/>
  <c r="BD500" i="7"/>
  <c r="AZ501" i="7"/>
  <c r="BA501" i="7"/>
  <c r="BB501" i="7"/>
  <c r="BC501" i="7"/>
  <c r="BD501" i="7"/>
  <c r="AZ502" i="7"/>
  <c r="BA502" i="7"/>
  <c r="BB502" i="7"/>
  <c r="BC502" i="7"/>
  <c r="BD502" i="7"/>
  <c r="AZ503" i="7"/>
  <c r="BA503" i="7"/>
  <c r="BB503" i="7"/>
  <c r="BC503" i="7"/>
  <c r="BD503" i="7"/>
  <c r="AZ504" i="7"/>
  <c r="BA504" i="7"/>
  <c r="BB504" i="7"/>
  <c r="BC504" i="7"/>
  <c r="BD504" i="7"/>
  <c r="AZ505" i="7"/>
  <c r="BA505" i="7"/>
  <c r="BB505" i="7"/>
  <c r="BC505" i="7"/>
  <c r="BD505" i="7"/>
  <c r="AZ506" i="7"/>
  <c r="BA506" i="7"/>
  <c r="BB506" i="7"/>
  <c r="BC506" i="7"/>
  <c r="BD506" i="7"/>
  <c r="AZ507" i="7"/>
  <c r="BA507" i="7"/>
  <c r="BB507" i="7"/>
  <c r="BC507" i="7"/>
  <c r="BD507" i="7"/>
  <c r="AZ508" i="7"/>
  <c r="BA508" i="7"/>
  <c r="BB508" i="7"/>
  <c r="BC508" i="7"/>
  <c r="BD508" i="7"/>
  <c r="AZ509" i="7"/>
  <c r="BA509" i="7"/>
  <c r="BB509" i="7"/>
  <c r="BC509" i="7"/>
  <c r="BD509" i="7"/>
  <c r="AZ510" i="7"/>
  <c r="BA510" i="7"/>
  <c r="BB510" i="7"/>
  <c r="BC510" i="7"/>
  <c r="BD510" i="7"/>
  <c r="AZ511" i="7"/>
  <c r="BA511" i="7"/>
  <c r="BB511" i="7"/>
  <c r="BC511" i="7"/>
  <c r="BD511" i="7"/>
  <c r="AZ512" i="7"/>
  <c r="BA512" i="7"/>
  <c r="BB512" i="7"/>
  <c r="BC512" i="7"/>
  <c r="BD512" i="7"/>
  <c r="AZ513" i="7"/>
  <c r="BA513" i="7"/>
  <c r="BB513" i="7"/>
  <c r="BC513" i="7"/>
  <c r="BD513" i="7"/>
  <c r="AZ514" i="7"/>
  <c r="BA514" i="7"/>
  <c r="BB514" i="7"/>
  <c r="BC514" i="7"/>
  <c r="BD514" i="7"/>
  <c r="AZ515" i="7"/>
  <c r="BA515" i="7"/>
  <c r="BB515" i="7"/>
  <c r="BC515" i="7"/>
  <c r="BD515" i="7"/>
  <c r="AZ516" i="7"/>
  <c r="BA516" i="7"/>
  <c r="BB516" i="7"/>
  <c r="BC516" i="7"/>
  <c r="BD516" i="7"/>
  <c r="AZ517" i="7"/>
  <c r="BA517" i="7"/>
  <c r="BB517" i="7"/>
  <c r="BC517" i="7"/>
  <c r="BD517" i="7"/>
  <c r="AZ518" i="7"/>
  <c r="BA518" i="7"/>
  <c r="BB518" i="7"/>
  <c r="BC518" i="7"/>
  <c r="BD518" i="7"/>
  <c r="AZ519" i="7"/>
  <c r="BA519" i="7"/>
  <c r="BB519" i="7"/>
  <c r="BC519" i="7"/>
  <c r="BD519" i="7"/>
  <c r="AZ520" i="7"/>
  <c r="BA520" i="7"/>
  <c r="BB520" i="7"/>
  <c r="BC520" i="7"/>
  <c r="BD520" i="7"/>
  <c r="AZ521" i="7"/>
  <c r="BA521" i="7"/>
  <c r="BB521" i="7"/>
  <c r="BC521" i="7"/>
  <c r="BD521" i="7"/>
  <c r="AZ522" i="7"/>
  <c r="BA522" i="7"/>
  <c r="BB522" i="7"/>
  <c r="BC522" i="7"/>
  <c r="BD522" i="7"/>
  <c r="AZ523" i="7"/>
  <c r="BA523" i="7"/>
  <c r="BB523" i="7"/>
  <c r="BC523" i="7"/>
  <c r="BD523" i="7"/>
  <c r="AZ524" i="7"/>
  <c r="BA524" i="7"/>
  <c r="BB524" i="7"/>
  <c r="BC524" i="7"/>
  <c r="BD524" i="7"/>
  <c r="AZ525" i="7"/>
  <c r="BA525" i="7"/>
  <c r="BB525" i="7"/>
  <c r="BC525" i="7"/>
  <c r="BD525" i="7"/>
  <c r="AZ526" i="7"/>
  <c r="BA526" i="7"/>
  <c r="BB526" i="7"/>
  <c r="BC526" i="7"/>
  <c r="BD526" i="7"/>
  <c r="AZ527" i="7"/>
  <c r="BA527" i="7"/>
  <c r="BB527" i="7"/>
  <c r="BC527" i="7"/>
  <c r="BD527" i="7"/>
  <c r="AZ528" i="7"/>
  <c r="BA528" i="7"/>
  <c r="BB528" i="7"/>
  <c r="BC528" i="7"/>
  <c r="BD528" i="7"/>
  <c r="AZ529" i="7"/>
  <c r="BA529" i="7"/>
  <c r="BB529" i="7"/>
  <c r="BC529" i="7"/>
  <c r="BD529" i="7"/>
  <c r="AZ530" i="7"/>
  <c r="BA530" i="7"/>
  <c r="BB530" i="7"/>
  <c r="BC530" i="7"/>
  <c r="BD530" i="7"/>
  <c r="AZ531" i="7"/>
  <c r="BA531" i="7"/>
  <c r="BB531" i="7"/>
  <c r="BC531" i="7"/>
  <c r="BD531" i="7"/>
  <c r="AZ532" i="7"/>
  <c r="BA532" i="7"/>
  <c r="BB532" i="7"/>
  <c r="BC532" i="7"/>
  <c r="BD532" i="7"/>
  <c r="AZ533" i="7"/>
  <c r="BA533" i="7"/>
  <c r="BB533" i="7"/>
  <c r="BC533" i="7"/>
  <c r="BD533" i="7"/>
  <c r="AZ534" i="7"/>
  <c r="BA534" i="7"/>
  <c r="BB534" i="7"/>
  <c r="BC534" i="7"/>
  <c r="BD534" i="7"/>
  <c r="AZ535" i="7"/>
  <c r="BA535" i="7"/>
  <c r="BB535" i="7"/>
  <c r="BC535" i="7"/>
  <c r="BD535" i="7"/>
  <c r="AZ536" i="7"/>
  <c r="BA536" i="7"/>
  <c r="BB536" i="7"/>
  <c r="BC536" i="7"/>
  <c r="BD536" i="7"/>
  <c r="AZ537" i="7"/>
  <c r="BA537" i="7"/>
  <c r="BB537" i="7"/>
  <c r="BC537" i="7"/>
  <c r="BD537" i="7"/>
  <c r="AZ538" i="7"/>
  <c r="BA538" i="7"/>
  <c r="BB538" i="7"/>
  <c r="BC538" i="7"/>
  <c r="BD538" i="7"/>
  <c r="AZ539" i="7"/>
  <c r="BA539" i="7"/>
  <c r="BB539" i="7"/>
  <c r="BC539" i="7"/>
  <c r="BD539" i="7"/>
  <c r="AZ540" i="7"/>
  <c r="BA540" i="7"/>
  <c r="BB540" i="7"/>
  <c r="BC540" i="7"/>
  <c r="BD540" i="7"/>
  <c r="AZ541" i="7"/>
  <c r="BA541" i="7"/>
  <c r="BB541" i="7"/>
  <c r="BC541" i="7"/>
  <c r="BD541" i="7"/>
  <c r="AZ542" i="7"/>
  <c r="BA542" i="7"/>
  <c r="BB542" i="7"/>
  <c r="BC542" i="7"/>
  <c r="BD542" i="7"/>
  <c r="AZ543" i="7"/>
  <c r="BA543" i="7"/>
  <c r="BB543" i="7"/>
  <c r="BC543" i="7"/>
  <c r="BD543" i="7"/>
  <c r="AZ544" i="7"/>
  <c r="BA544" i="7"/>
  <c r="BB544" i="7"/>
  <c r="BC544" i="7"/>
  <c r="BD544" i="7"/>
  <c r="AZ545" i="7"/>
  <c r="BA545" i="7"/>
  <c r="BB545" i="7"/>
  <c r="BC545" i="7"/>
  <c r="BD545" i="7"/>
  <c r="AZ546" i="7"/>
  <c r="BA546" i="7"/>
  <c r="BB546" i="7"/>
  <c r="BC546" i="7"/>
  <c r="BD546" i="7"/>
  <c r="AZ547" i="7"/>
  <c r="BA547" i="7"/>
  <c r="BB547" i="7"/>
  <c r="BC547" i="7"/>
  <c r="BD547" i="7"/>
  <c r="AZ548" i="7"/>
  <c r="BA548" i="7"/>
  <c r="BB548" i="7"/>
  <c r="BC548" i="7"/>
  <c r="BD548" i="7"/>
  <c r="AZ549" i="7"/>
  <c r="BA549" i="7"/>
  <c r="BB549" i="7"/>
  <c r="BC549" i="7"/>
  <c r="BD549" i="7"/>
  <c r="AZ550" i="7"/>
  <c r="BA550" i="7"/>
  <c r="BB550" i="7"/>
  <c r="BC550" i="7"/>
  <c r="BD550" i="7"/>
  <c r="AZ551" i="7"/>
  <c r="BA551" i="7"/>
  <c r="BB551" i="7"/>
  <c r="BC551" i="7"/>
  <c r="BD551" i="7"/>
  <c r="AZ552" i="7"/>
  <c r="BA552" i="7"/>
  <c r="BB552" i="7"/>
  <c r="BC552" i="7"/>
  <c r="BD552" i="7"/>
  <c r="AZ553" i="7"/>
  <c r="BA553" i="7"/>
  <c r="BB553" i="7"/>
  <c r="BC553" i="7"/>
  <c r="BD553" i="7"/>
  <c r="AZ554" i="7"/>
  <c r="BA554" i="7"/>
  <c r="BB554" i="7"/>
  <c r="BC554" i="7"/>
  <c r="BD554" i="7"/>
  <c r="AZ555" i="7"/>
  <c r="BA555" i="7"/>
  <c r="BB555" i="7"/>
  <c r="BC555" i="7"/>
  <c r="BD555" i="7"/>
  <c r="AZ556" i="7"/>
  <c r="BA556" i="7"/>
  <c r="BB556" i="7"/>
  <c r="BC556" i="7"/>
  <c r="BD556" i="7"/>
  <c r="AZ557" i="7"/>
  <c r="BA557" i="7"/>
  <c r="BB557" i="7"/>
  <c r="BC557" i="7"/>
  <c r="BD557" i="7"/>
  <c r="AZ558" i="7"/>
  <c r="BA558" i="7"/>
  <c r="BB558" i="7"/>
  <c r="BC558" i="7"/>
  <c r="BD558" i="7"/>
  <c r="AZ559" i="7"/>
  <c r="BA559" i="7"/>
  <c r="BB559" i="7"/>
  <c r="BC559" i="7"/>
  <c r="BD559" i="7"/>
  <c r="AZ560" i="7"/>
  <c r="BA560" i="7"/>
  <c r="BB560" i="7"/>
  <c r="BC560" i="7"/>
  <c r="BD560" i="7"/>
  <c r="AZ561" i="7"/>
  <c r="BA561" i="7"/>
  <c r="BB561" i="7"/>
  <c r="BC561" i="7"/>
  <c r="BD561" i="7"/>
  <c r="AZ562" i="7"/>
  <c r="BA562" i="7"/>
  <c r="BB562" i="7"/>
  <c r="BC562" i="7"/>
  <c r="BD562" i="7"/>
  <c r="AZ563" i="7"/>
  <c r="BA563" i="7"/>
  <c r="BB563" i="7"/>
  <c r="BC563" i="7"/>
  <c r="BD563" i="7"/>
  <c r="AZ564" i="7"/>
  <c r="BA564" i="7"/>
  <c r="BB564" i="7"/>
  <c r="BC564" i="7"/>
  <c r="BD564" i="7"/>
  <c r="AZ565" i="7"/>
  <c r="BA565" i="7"/>
  <c r="BB565" i="7"/>
  <c r="BC565" i="7"/>
  <c r="BD565" i="7"/>
  <c r="AZ566" i="7"/>
  <c r="BA566" i="7"/>
  <c r="BB566" i="7"/>
  <c r="BC566" i="7"/>
  <c r="BD566" i="7"/>
  <c r="AZ567" i="7"/>
  <c r="BA567" i="7"/>
  <c r="BB567" i="7"/>
  <c r="BC567" i="7"/>
  <c r="BD567" i="7"/>
  <c r="AZ568" i="7"/>
  <c r="BA568" i="7"/>
  <c r="BB568" i="7"/>
  <c r="BC568" i="7"/>
  <c r="BD568" i="7"/>
  <c r="AZ569" i="7"/>
  <c r="BA569" i="7"/>
  <c r="BB569" i="7"/>
  <c r="BC569" i="7"/>
  <c r="BD569" i="7"/>
  <c r="AZ570" i="7"/>
  <c r="BA570" i="7"/>
  <c r="BB570" i="7"/>
  <c r="BC570" i="7"/>
  <c r="BD570" i="7"/>
  <c r="AZ571" i="7"/>
  <c r="BA571" i="7"/>
  <c r="BB571" i="7"/>
  <c r="BC571" i="7"/>
  <c r="BD571" i="7"/>
  <c r="AZ572" i="7"/>
  <c r="BA572" i="7"/>
  <c r="BB572" i="7"/>
  <c r="BC572" i="7"/>
  <c r="BD572" i="7"/>
  <c r="AZ573" i="7"/>
  <c r="BA573" i="7"/>
  <c r="BB573" i="7"/>
  <c r="BC573" i="7"/>
  <c r="BD573" i="7"/>
  <c r="AZ574" i="7"/>
  <c r="BA574" i="7"/>
  <c r="BB574" i="7"/>
  <c r="BC574" i="7"/>
  <c r="BD574" i="7"/>
  <c r="AZ575" i="7"/>
  <c r="BA575" i="7"/>
  <c r="BB575" i="7"/>
  <c r="BC575" i="7"/>
  <c r="BD575" i="7"/>
  <c r="AZ576" i="7"/>
  <c r="BA576" i="7"/>
  <c r="BB576" i="7"/>
  <c r="BC576" i="7"/>
  <c r="BD576" i="7"/>
  <c r="AZ577" i="7"/>
  <c r="BA577" i="7"/>
  <c r="BB577" i="7"/>
  <c r="BC577" i="7"/>
  <c r="BD577" i="7"/>
  <c r="AZ578" i="7"/>
  <c r="BA578" i="7"/>
  <c r="BB578" i="7"/>
  <c r="BC578" i="7"/>
  <c r="BD578" i="7"/>
  <c r="AZ579" i="7"/>
  <c r="BA579" i="7"/>
  <c r="BB579" i="7"/>
  <c r="BC579" i="7"/>
  <c r="BD579" i="7"/>
  <c r="AZ580" i="7"/>
  <c r="BA580" i="7"/>
  <c r="BB580" i="7"/>
  <c r="BC580" i="7"/>
  <c r="BD580" i="7"/>
  <c r="AZ581" i="7"/>
  <c r="BA581" i="7"/>
  <c r="BB581" i="7"/>
  <c r="BC581" i="7"/>
  <c r="BD581" i="7"/>
  <c r="AZ582" i="7"/>
  <c r="BA582" i="7"/>
  <c r="BB582" i="7"/>
  <c r="BC582" i="7"/>
  <c r="BD582" i="7"/>
  <c r="AZ583" i="7"/>
  <c r="BA583" i="7"/>
  <c r="BB583" i="7"/>
  <c r="BC583" i="7"/>
  <c r="BD583" i="7"/>
  <c r="AZ584" i="7"/>
  <c r="BA584" i="7"/>
  <c r="BB584" i="7"/>
  <c r="BC584" i="7"/>
  <c r="BD584" i="7"/>
  <c r="AZ585" i="7"/>
  <c r="BA585" i="7"/>
  <c r="BB585" i="7"/>
  <c r="BC585" i="7"/>
  <c r="BD585" i="7"/>
  <c r="AZ586" i="7"/>
  <c r="BA586" i="7"/>
  <c r="BB586" i="7"/>
  <c r="BC586" i="7"/>
  <c r="BD586" i="7"/>
  <c r="AZ587" i="7"/>
  <c r="BA587" i="7"/>
  <c r="BB587" i="7"/>
  <c r="BC587" i="7"/>
  <c r="BD587" i="7"/>
  <c r="AZ588" i="7"/>
  <c r="BA588" i="7"/>
  <c r="BB588" i="7"/>
  <c r="BC588" i="7"/>
  <c r="BD588" i="7"/>
  <c r="AZ589" i="7"/>
  <c r="BA589" i="7"/>
  <c r="BB589" i="7"/>
  <c r="BC589" i="7"/>
  <c r="BD589" i="7"/>
  <c r="AZ590" i="7"/>
  <c r="BA590" i="7"/>
  <c r="BB590" i="7"/>
  <c r="BC590" i="7"/>
  <c r="BD590" i="7"/>
  <c r="AZ591" i="7"/>
  <c r="BA591" i="7"/>
  <c r="BB591" i="7"/>
  <c r="BC591" i="7"/>
  <c r="BD591" i="7"/>
  <c r="AZ592" i="7"/>
  <c r="BA592" i="7"/>
  <c r="BB592" i="7"/>
  <c r="BC592" i="7"/>
  <c r="BD592" i="7"/>
  <c r="AZ593" i="7"/>
  <c r="BA593" i="7"/>
  <c r="BB593" i="7"/>
  <c r="BC593" i="7"/>
  <c r="BD593" i="7"/>
  <c r="AZ594" i="7"/>
  <c r="BA594" i="7"/>
  <c r="BB594" i="7"/>
  <c r="BC594" i="7"/>
  <c r="BD594" i="7"/>
  <c r="AZ595" i="7"/>
  <c r="BA595" i="7"/>
  <c r="BB595" i="7"/>
  <c r="BC595" i="7"/>
  <c r="BD595" i="7"/>
  <c r="AZ596" i="7"/>
  <c r="BA596" i="7"/>
  <c r="BB596" i="7"/>
  <c r="BC596" i="7"/>
  <c r="BD596" i="7"/>
  <c r="AZ597" i="7"/>
  <c r="BA597" i="7"/>
  <c r="BB597" i="7"/>
  <c r="BC597" i="7"/>
  <c r="BD597" i="7"/>
  <c r="AZ598" i="7"/>
  <c r="BA598" i="7"/>
  <c r="BB598" i="7"/>
  <c r="BC598" i="7"/>
  <c r="BD598" i="7"/>
  <c r="AZ599" i="7"/>
  <c r="BA599" i="7"/>
  <c r="BB599" i="7"/>
  <c r="BC599" i="7"/>
  <c r="BD599" i="7"/>
  <c r="AZ600" i="7"/>
  <c r="BA600" i="7"/>
  <c r="BB600" i="7"/>
  <c r="BC600" i="7"/>
  <c r="BD600" i="7"/>
  <c r="AZ601" i="7"/>
  <c r="BA601" i="7"/>
  <c r="BB601" i="7"/>
  <c r="BC601" i="7"/>
  <c r="BD601" i="7"/>
  <c r="AZ602" i="7"/>
  <c r="BA602" i="7"/>
  <c r="BB602" i="7"/>
  <c r="BC602" i="7"/>
  <c r="BD602" i="7"/>
  <c r="AZ603" i="7"/>
  <c r="BA603" i="7"/>
  <c r="BB603" i="7"/>
  <c r="BC603" i="7"/>
  <c r="BD603" i="7"/>
  <c r="AZ604" i="7"/>
  <c r="BA604" i="7"/>
  <c r="BB604" i="7"/>
  <c r="BC604" i="7"/>
  <c r="BD604" i="7"/>
  <c r="AZ605" i="7"/>
  <c r="BA605" i="7"/>
  <c r="BB605" i="7"/>
  <c r="BC605" i="7"/>
  <c r="BD605" i="7"/>
  <c r="AZ606" i="7"/>
  <c r="BA606" i="7"/>
  <c r="BB606" i="7"/>
  <c r="BC606" i="7"/>
  <c r="BD606" i="7"/>
  <c r="AZ607" i="7"/>
  <c r="BA607" i="7"/>
  <c r="BB607" i="7"/>
  <c r="BC607" i="7"/>
  <c r="BD607" i="7"/>
  <c r="AZ608" i="7"/>
  <c r="BA608" i="7"/>
  <c r="BB608" i="7"/>
  <c r="BC608" i="7"/>
  <c r="BD608" i="7"/>
  <c r="AZ609" i="7"/>
  <c r="BA609" i="7"/>
  <c r="BB609" i="7"/>
  <c r="BC609" i="7"/>
  <c r="BD609" i="7"/>
  <c r="AZ610" i="7"/>
  <c r="BA610" i="7"/>
  <c r="BB610" i="7"/>
  <c r="BC610" i="7"/>
  <c r="BD610" i="7"/>
  <c r="AZ611" i="7"/>
  <c r="BA611" i="7"/>
  <c r="BB611" i="7"/>
  <c r="BC611" i="7"/>
  <c r="BD611" i="7"/>
  <c r="AZ612" i="7"/>
  <c r="BA612" i="7"/>
  <c r="BB612" i="7"/>
  <c r="BC612" i="7"/>
  <c r="BD612" i="7"/>
  <c r="AZ613" i="7"/>
  <c r="BA613" i="7"/>
  <c r="BB613" i="7"/>
  <c r="BC613" i="7"/>
  <c r="BD613" i="7"/>
  <c r="AZ614" i="7"/>
  <c r="BA614" i="7"/>
  <c r="BB614" i="7"/>
  <c r="BC614" i="7"/>
  <c r="BD614" i="7"/>
  <c r="AZ615" i="7"/>
  <c r="BA615" i="7"/>
  <c r="BB615" i="7"/>
  <c r="BC615" i="7"/>
  <c r="BD615" i="7"/>
  <c r="AZ616" i="7"/>
  <c r="BA616" i="7"/>
  <c r="BB616" i="7"/>
  <c r="BC616" i="7"/>
  <c r="BD616" i="7"/>
  <c r="AZ617" i="7"/>
  <c r="BA617" i="7"/>
  <c r="BB617" i="7"/>
  <c r="BC617" i="7"/>
  <c r="BD617" i="7"/>
  <c r="AZ618" i="7"/>
  <c r="BA618" i="7"/>
  <c r="BB618" i="7"/>
  <c r="BC618" i="7"/>
  <c r="BD618" i="7"/>
  <c r="AZ619" i="7"/>
  <c r="BA619" i="7"/>
  <c r="BB619" i="7"/>
  <c r="BC619" i="7"/>
  <c r="BD619" i="7"/>
  <c r="AZ620" i="7"/>
  <c r="BA620" i="7"/>
  <c r="BB620" i="7"/>
  <c r="BC620" i="7"/>
  <c r="BD620" i="7"/>
  <c r="AZ621" i="7"/>
  <c r="BA621" i="7"/>
  <c r="BB621" i="7"/>
  <c r="BC621" i="7"/>
  <c r="BD621" i="7"/>
  <c r="AZ622" i="7"/>
  <c r="BA622" i="7"/>
  <c r="BB622" i="7"/>
  <c r="BC622" i="7"/>
  <c r="BD622" i="7"/>
  <c r="AZ623" i="7"/>
  <c r="BA623" i="7"/>
  <c r="BB623" i="7"/>
  <c r="BC623" i="7"/>
  <c r="BD623" i="7"/>
  <c r="AZ624" i="7"/>
  <c r="BA624" i="7"/>
  <c r="BB624" i="7"/>
  <c r="BC624" i="7"/>
  <c r="BD624" i="7"/>
  <c r="AZ625" i="7"/>
  <c r="BA625" i="7"/>
  <c r="BB625" i="7"/>
  <c r="BC625" i="7"/>
  <c r="BD625" i="7"/>
  <c r="AZ626" i="7"/>
  <c r="BA626" i="7"/>
  <c r="BB626" i="7"/>
  <c r="BC626" i="7"/>
  <c r="BD626" i="7"/>
  <c r="AZ627" i="7"/>
  <c r="BA627" i="7"/>
  <c r="BB627" i="7"/>
  <c r="BC627" i="7"/>
  <c r="BD627" i="7"/>
  <c r="AZ628" i="7"/>
  <c r="BA628" i="7"/>
  <c r="BB628" i="7"/>
  <c r="BC628" i="7"/>
  <c r="BD628" i="7"/>
  <c r="AZ629" i="7"/>
  <c r="BA629" i="7"/>
  <c r="BB629" i="7"/>
  <c r="BC629" i="7"/>
  <c r="BD629" i="7"/>
  <c r="AZ630" i="7"/>
  <c r="BA630" i="7"/>
  <c r="BB630" i="7"/>
  <c r="BC630" i="7"/>
  <c r="BD630" i="7"/>
  <c r="AZ631" i="7"/>
  <c r="BA631" i="7"/>
  <c r="BB631" i="7"/>
  <c r="BC631" i="7"/>
  <c r="BD631" i="7"/>
  <c r="AZ632" i="7"/>
  <c r="BA632" i="7"/>
  <c r="BB632" i="7"/>
  <c r="BC632" i="7"/>
  <c r="BD632" i="7"/>
  <c r="AZ633" i="7"/>
  <c r="BA633" i="7"/>
  <c r="BB633" i="7"/>
  <c r="BC633" i="7"/>
  <c r="BD633" i="7"/>
  <c r="AZ634" i="7"/>
  <c r="BA634" i="7"/>
  <c r="BB634" i="7"/>
  <c r="BC634" i="7"/>
  <c r="BD634" i="7"/>
  <c r="AZ635" i="7"/>
  <c r="BA635" i="7"/>
  <c r="BB635" i="7"/>
  <c r="BC635" i="7"/>
  <c r="BD635" i="7"/>
  <c r="AZ636" i="7"/>
  <c r="BA636" i="7"/>
  <c r="BB636" i="7"/>
  <c r="BC636" i="7"/>
  <c r="BD636" i="7"/>
  <c r="AZ637" i="7"/>
  <c r="BA637" i="7"/>
  <c r="BB637" i="7"/>
  <c r="BC637" i="7"/>
  <c r="BD637" i="7"/>
  <c r="AZ638" i="7"/>
  <c r="BA638" i="7"/>
  <c r="BB638" i="7"/>
  <c r="BC638" i="7"/>
  <c r="BD638" i="7"/>
  <c r="AZ639" i="7"/>
  <c r="BA639" i="7"/>
  <c r="BB639" i="7"/>
  <c r="BC639" i="7"/>
  <c r="BD639" i="7"/>
  <c r="AZ640" i="7"/>
  <c r="BA640" i="7"/>
  <c r="BB640" i="7"/>
  <c r="BC640" i="7"/>
  <c r="BD640" i="7"/>
  <c r="AZ641" i="7"/>
  <c r="BA641" i="7"/>
  <c r="BB641" i="7"/>
  <c r="BC641" i="7"/>
  <c r="BD641" i="7"/>
  <c r="AZ642" i="7"/>
  <c r="BA642" i="7"/>
  <c r="BB642" i="7"/>
  <c r="BC642" i="7"/>
  <c r="BD642" i="7"/>
  <c r="AZ643" i="7"/>
  <c r="BA643" i="7"/>
  <c r="BB643" i="7"/>
  <c r="BC643" i="7"/>
  <c r="BD643" i="7"/>
  <c r="AZ644" i="7"/>
  <c r="BA644" i="7"/>
  <c r="BB644" i="7"/>
  <c r="BC644" i="7"/>
  <c r="BD644" i="7"/>
  <c r="AZ645" i="7"/>
  <c r="BA645" i="7"/>
  <c r="BB645" i="7"/>
  <c r="BC645" i="7"/>
  <c r="BD645" i="7"/>
  <c r="AZ646" i="7"/>
  <c r="BA646" i="7"/>
  <c r="BB646" i="7"/>
  <c r="BC646" i="7"/>
  <c r="BD646" i="7"/>
  <c r="AZ647" i="7"/>
  <c r="BA647" i="7"/>
  <c r="BB647" i="7"/>
  <c r="BC647" i="7"/>
  <c r="BD647" i="7"/>
  <c r="AZ648" i="7"/>
  <c r="BA648" i="7"/>
  <c r="BB648" i="7"/>
  <c r="BC648" i="7"/>
  <c r="BD648" i="7"/>
  <c r="AZ649" i="7"/>
  <c r="BA649" i="7"/>
  <c r="BB649" i="7"/>
  <c r="BC649" i="7"/>
  <c r="BD649" i="7"/>
  <c r="AZ650" i="7"/>
  <c r="BA650" i="7"/>
  <c r="BB650" i="7"/>
  <c r="BC650" i="7"/>
  <c r="BD650" i="7"/>
  <c r="AZ651" i="7"/>
  <c r="BA651" i="7"/>
  <c r="BB651" i="7"/>
  <c r="BC651" i="7"/>
  <c r="BD651" i="7"/>
  <c r="AZ652" i="7"/>
  <c r="BA652" i="7"/>
  <c r="BB652" i="7"/>
  <c r="BC652" i="7"/>
  <c r="BD652" i="7"/>
  <c r="AZ653" i="7"/>
  <c r="BA653" i="7"/>
  <c r="BB653" i="7"/>
  <c r="BC653" i="7"/>
  <c r="BD653" i="7"/>
  <c r="AZ654" i="7"/>
  <c r="BA654" i="7"/>
  <c r="BB654" i="7"/>
  <c r="BC654" i="7"/>
  <c r="BD654" i="7"/>
  <c r="AZ655" i="7"/>
  <c r="BA655" i="7"/>
  <c r="BB655" i="7"/>
  <c r="BC655" i="7"/>
  <c r="BD655" i="7"/>
  <c r="AZ656" i="7"/>
  <c r="BA656" i="7"/>
  <c r="BB656" i="7"/>
  <c r="BC656" i="7"/>
  <c r="BD656" i="7"/>
  <c r="AZ657" i="7"/>
  <c r="BA657" i="7"/>
  <c r="BB657" i="7"/>
  <c r="BC657" i="7"/>
  <c r="BD657" i="7"/>
  <c r="AZ658" i="7"/>
  <c r="BA658" i="7"/>
  <c r="BB658" i="7"/>
  <c r="BC658" i="7"/>
  <c r="BD658" i="7"/>
  <c r="AZ659" i="7"/>
  <c r="BA659" i="7"/>
  <c r="BB659" i="7"/>
  <c r="BC659" i="7"/>
  <c r="BD659" i="7"/>
  <c r="AZ660" i="7"/>
  <c r="BA660" i="7"/>
  <c r="BB660" i="7"/>
  <c r="BC660" i="7"/>
  <c r="BD660" i="7"/>
  <c r="AZ661" i="7"/>
  <c r="BA661" i="7"/>
  <c r="BB661" i="7"/>
  <c r="BC661" i="7"/>
  <c r="BD661" i="7"/>
  <c r="AZ662" i="7"/>
  <c r="BA662" i="7"/>
  <c r="BB662" i="7"/>
  <c r="BC662" i="7"/>
  <c r="BD662" i="7"/>
  <c r="AZ663" i="7"/>
  <c r="BA663" i="7"/>
  <c r="BB663" i="7"/>
  <c r="BC663" i="7"/>
  <c r="BD663" i="7"/>
  <c r="AZ664" i="7"/>
  <c r="BA664" i="7"/>
  <c r="BB664" i="7"/>
  <c r="BC664" i="7"/>
  <c r="BD664" i="7"/>
  <c r="AZ665" i="7"/>
  <c r="BA665" i="7"/>
  <c r="BB665" i="7"/>
  <c r="BC665" i="7"/>
  <c r="BD665" i="7"/>
  <c r="AZ666" i="7"/>
  <c r="BA666" i="7"/>
  <c r="BB666" i="7"/>
  <c r="BC666" i="7"/>
  <c r="BD666" i="7"/>
  <c r="AZ667" i="7"/>
  <c r="BA667" i="7"/>
  <c r="BB667" i="7"/>
  <c r="BC667" i="7"/>
  <c r="BD667" i="7"/>
  <c r="AZ668" i="7"/>
  <c r="BA668" i="7"/>
  <c r="BB668" i="7"/>
  <c r="BC668" i="7"/>
  <c r="BD668" i="7"/>
  <c r="AZ669" i="7"/>
  <c r="BA669" i="7"/>
  <c r="BB669" i="7"/>
  <c r="BC669" i="7"/>
  <c r="BD669" i="7"/>
  <c r="AZ670" i="7"/>
  <c r="BA670" i="7"/>
  <c r="BB670" i="7"/>
  <c r="BC670" i="7"/>
  <c r="BD670" i="7"/>
  <c r="AZ671" i="7"/>
  <c r="BA671" i="7"/>
  <c r="BB671" i="7"/>
  <c r="BC671" i="7"/>
  <c r="BD671" i="7"/>
  <c r="AZ672" i="7"/>
  <c r="BA672" i="7"/>
  <c r="BB672" i="7"/>
  <c r="BC672" i="7"/>
  <c r="BD672" i="7"/>
  <c r="AZ673" i="7"/>
  <c r="BA673" i="7"/>
  <c r="BB673" i="7"/>
  <c r="BC673" i="7"/>
  <c r="BD673" i="7"/>
  <c r="AZ674" i="7"/>
  <c r="BA674" i="7"/>
  <c r="BB674" i="7"/>
  <c r="BC674" i="7"/>
  <c r="BD674" i="7"/>
  <c r="AZ675" i="7"/>
  <c r="BA675" i="7"/>
  <c r="BB675" i="7"/>
  <c r="BC675" i="7"/>
  <c r="BD675" i="7"/>
  <c r="AZ676" i="7"/>
  <c r="BA676" i="7"/>
  <c r="BB676" i="7"/>
  <c r="BC676" i="7"/>
  <c r="BD676" i="7"/>
  <c r="AZ677" i="7"/>
  <c r="BA677" i="7"/>
  <c r="BB677" i="7"/>
  <c r="BC677" i="7"/>
  <c r="BD677" i="7"/>
  <c r="AZ678" i="7"/>
  <c r="BA678" i="7"/>
  <c r="BB678" i="7"/>
  <c r="BC678" i="7"/>
  <c r="BD678" i="7"/>
  <c r="AZ679" i="7"/>
  <c r="BA679" i="7"/>
  <c r="BB679" i="7"/>
  <c r="BC679" i="7"/>
  <c r="BD679" i="7"/>
  <c r="AZ680" i="7"/>
  <c r="BA680" i="7"/>
  <c r="BB680" i="7"/>
  <c r="BC680" i="7"/>
  <c r="BD680" i="7"/>
  <c r="AZ681" i="7"/>
  <c r="BA681" i="7"/>
  <c r="BB681" i="7"/>
  <c r="BC681" i="7"/>
  <c r="BD681" i="7"/>
  <c r="AZ682" i="7"/>
  <c r="BA682" i="7"/>
  <c r="BB682" i="7"/>
  <c r="BC682" i="7"/>
  <c r="BD682" i="7"/>
  <c r="AZ683" i="7"/>
  <c r="BA683" i="7"/>
  <c r="BB683" i="7"/>
  <c r="BC683" i="7"/>
  <c r="BD683" i="7"/>
  <c r="AZ684" i="7"/>
  <c r="BA684" i="7"/>
  <c r="BB684" i="7"/>
  <c r="BC684" i="7"/>
  <c r="BD684" i="7"/>
  <c r="AZ685" i="7"/>
  <c r="BA685" i="7"/>
  <c r="BB685" i="7"/>
  <c r="BC685" i="7"/>
  <c r="BD685" i="7"/>
  <c r="AZ686" i="7"/>
  <c r="BA686" i="7"/>
  <c r="BB686" i="7"/>
  <c r="BC686" i="7"/>
  <c r="BD686" i="7"/>
  <c r="AZ687" i="7"/>
  <c r="BA687" i="7"/>
  <c r="BB687" i="7"/>
  <c r="BC687" i="7"/>
  <c r="BD687" i="7"/>
  <c r="AZ688" i="7"/>
  <c r="BA688" i="7"/>
  <c r="BB688" i="7"/>
  <c r="BC688" i="7"/>
  <c r="BD688" i="7"/>
  <c r="AZ689" i="7"/>
  <c r="BA689" i="7"/>
  <c r="BB689" i="7"/>
  <c r="BC689" i="7"/>
  <c r="BD689" i="7"/>
  <c r="AZ690" i="7"/>
  <c r="BA690" i="7"/>
  <c r="BB690" i="7"/>
  <c r="BC690" i="7"/>
  <c r="BD690" i="7"/>
  <c r="AZ691" i="7"/>
  <c r="BA691" i="7"/>
  <c r="BB691" i="7"/>
  <c r="BC691" i="7"/>
  <c r="BD691" i="7"/>
  <c r="AZ692" i="7"/>
  <c r="BA692" i="7"/>
  <c r="BB692" i="7"/>
  <c r="BC692" i="7"/>
  <c r="BD692" i="7"/>
  <c r="AZ693" i="7"/>
  <c r="BA693" i="7"/>
  <c r="BB693" i="7"/>
  <c r="BC693" i="7"/>
  <c r="BD693" i="7"/>
  <c r="AZ694" i="7"/>
  <c r="BA694" i="7"/>
  <c r="BB694" i="7"/>
  <c r="BC694" i="7"/>
  <c r="BD694" i="7"/>
  <c r="AZ695" i="7"/>
  <c r="BA695" i="7"/>
  <c r="BB695" i="7"/>
  <c r="BC695" i="7"/>
  <c r="BD695" i="7"/>
  <c r="AZ696" i="7"/>
  <c r="BA696" i="7"/>
  <c r="BB696" i="7"/>
  <c r="BC696" i="7"/>
  <c r="BD696" i="7"/>
  <c r="AZ697" i="7"/>
  <c r="BA697" i="7"/>
  <c r="BB697" i="7"/>
  <c r="BC697" i="7"/>
  <c r="BD697" i="7"/>
  <c r="AZ698" i="7"/>
  <c r="BA698" i="7"/>
  <c r="BB698" i="7"/>
  <c r="BC698" i="7"/>
  <c r="BD698" i="7"/>
  <c r="AZ699" i="7"/>
  <c r="BA699" i="7"/>
  <c r="BB699" i="7"/>
  <c r="BC699" i="7"/>
  <c r="BD699" i="7"/>
  <c r="AZ700" i="7"/>
  <c r="BA700" i="7"/>
  <c r="BB700" i="7"/>
  <c r="BC700" i="7"/>
  <c r="BD700" i="7"/>
  <c r="AZ701" i="7"/>
  <c r="BA701" i="7"/>
  <c r="BB701" i="7"/>
  <c r="BC701" i="7"/>
  <c r="BD701" i="7"/>
  <c r="AZ702" i="7"/>
  <c r="BA702" i="7"/>
  <c r="BB702" i="7"/>
  <c r="BC702" i="7"/>
  <c r="BD702" i="7"/>
  <c r="AZ703" i="7"/>
  <c r="BA703" i="7"/>
  <c r="BB703" i="7"/>
  <c r="BC703" i="7"/>
  <c r="BD703" i="7"/>
  <c r="AZ704" i="7"/>
  <c r="BA704" i="7"/>
  <c r="BB704" i="7"/>
  <c r="BC704" i="7"/>
  <c r="BD704" i="7"/>
  <c r="AZ705" i="7"/>
  <c r="BA705" i="7"/>
  <c r="BB705" i="7"/>
  <c r="BC705" i="7"/>
  <c r="BD705" i="7"/>
  <c r="AZ706" i="7"/>
  <c r="BA706" i="7"/>
  <c r="BB706" i="7"/>
  <c r="BC706" i="7"/>
  <c r="BD706" i="7"/>
  <c r="AZ707" i="7"/>
  <c r="BA707" i="7"/>
  <c r="BB707" i="7"/>
  <c r="BC707" i="7"/>
  <c r="BD707" i="7"/>
  <c r="AZ708" i="7"/>
  <c r="BA708" i="7"/>
  <c r="BB708" i="7"/>
  <c r="BC708" i="7"/>
  <c r="BD708" i="7"/>
  <c r="AZ709" i="7"/>
  <c r="BA709" i="7"/>
  <c r="BB709" i="7"/>
  <c r="BC709" i="7"/>
  <c r="BD709" i="7"/>
  <c r="AZ710" i="7"/>
  <c r="BA710" i="7"/>
  <c r="BB710" i="7"/>
  <c r="BC710" i="7"/>
  <c r="BD710" i="7"/>
  <c r="AZ711" i="7"/>
  <c r="BA711" i="7"/>
  <c r="BB711" i="7"/>
  <c r="BC711" i="7"/>
  <c r="BD711" i="7"/>
  <c r="AZ712" i="7"/>
  <c r="BA712" i="7"/>
  <c r="BB712" i="7"/>
  <c r="BC712" i="7"/>
  <c r="BD712" i="7"/>
  <c r="AZ713" i="7"/>
  <c r="BA713" i="7"/>
  <c r="BB713" i="7"/>
  <c r="BC713" i="7"/>
  <c r="BD713" i="7"/>
  <c r="AZ714" i="7"/>
  <c r="BA714" i="7"/>
  <c r="BB714" i="7"/>
  <c r="BC714" i="7"/>
  <c r="BD714" i="7"/>
  <c r="AZ715" i="7"/>
  <c r="BA715" i="7"/>
  <c r="BB715" i="7"/>
  <c r="BC715" i="7"/>
  <c r="BD715" i="7"/>
  <c r="AZ716" i="7"/>
  <c r="BA716" i="7"/>
  <c r="BB716" i="7"/>
  <c r="BC716" i="7"/>
  <c r="BD716" i="7"/>
  <c r="AZ717" i="7"/>
  <c r="BA717" i="7"/>
  <c r="BB717" i="7"/>
  <c r="BC717" i="7"/>
  <c r="BD717" i="7"/>
  <c r="AZ718" i="7"/>
  <c r="BA718" i="7"/>
  <c r="BB718" i="7"/>
  <c r="BC718" i="7"/>
  <c r="BD718" i="7"/>
  <c r="AZ719" i="7"/>
  <c r="BA719" i="7"/>
  <c r="BB719" i="7"/>
  <c r="BC719" i="7"/>
  <c r="BD719" i="7"/>
  <c r="AZ720" i="7"/>
  <c r="BA720" i="7"/>
  <c r="BB720" i="7"/>
  <c r="BC720" i="7"/>
  <c r="BD720" i="7"/>
  <c r="AZ721" i="7"/>
  <c r="BA721" i="7"/>
  <c r="BB721" i="7"/>
  <c r="BC721" i="7"/>
  <c r="BD721" i="7"/>
  <c r="AZ722" i="7"/>
  <c r="BA722" i="7"/>
  <c r="BB722" i="7"/>
  <c r="BC722" i="7"/>
  <c r="BD722" i="7"/>
  <c r="AZ723" i="7"/>
  <c r="BA723" i="7"/>
  <c r="BB723" i="7"/>
  <c r="BC723" i="7"/>
  <c r="BD723" i="7"/>
  <c r="AZ724" i="7"/>
  <c r="BA724" i="7"/>
  <c r="BB724" i="7"/>
  <c r="BC724" i="7"/>
  <c r="BD724" i="7"/>
  <c r="AZ725" i="7"/>
  <c r="BA725" i="7"/>
  <c r="BB725" i="7"/>
  <c r="BC725" i="7"/>
  <c r="BD725" i="7"/>
  <c r="AZ726" i="7"/>
  <c r="BA726" i="7"/>
  <c r="BB726" i="7"/>
  <c r="BC726" i="7"/>
  <c r="BD726" i="7"/>
  <c r="AZ727" i="7"/>
  <c r="BA727" i="7"/>
  <c r="BB727" i="7"/>
  <c r="BC727" i="7"/>
  <c r="BD727" i="7"/>
  <c r="AZ728" i="7"/>
  <c r="BA728" i="7"/>
  <c r="BB728" i="7"/>
  <c r="BC728" i="7"/>
  <c r="BD728" i="7"/>
  <c r="AZ729" i="7"/>
  <c r="BA729" i="7"/>
  <c r="BB729" i="7"/>
  <c r="BC729" i="7"/>
  <c r="BD729" i="7"/>
  <c r="AZ730" i="7"/>
  <c r="BA730" i="7"/>
  <c r="BB730" i="7"/>
  <c r="BC730" i="7"/>
  <c r="BD730" i="7"/>
  <c r="AZ731" i="7"/>
  <c r="BA731" i="7"/>
  <c r="BB731" i="7"/>
  <c r="BC731" i="7"/>
  <c r="BD731" i="7"/>
  <c r="AZ732" i="7"/>
  <c r="BA732" i="7"/>
  <c r="BB732" i="7"/>
  <c r="BC732" i="7"/>
  <c r="BD732" i="7"/>
  <c r="AZ733" i="7"/>
  <c r="BA733" i="7"/>
  <c r="BB733" i="7"/>
  <c r="BC733" i="7"/>
  <c r="BD733" i="7"/>
  <c r="AZ734" i="7"/>
  <c r="BA734" i="7"/>
  <c r="BB734" i="7"/>
  <c r="BC734" i="7"/>
  <c r="BD734" i="7"/>
  <c r="AZ735" i="7"/>
  <c r="BA735" i="7"/>
  <c r="BB735" i="7"/>
  <c r="BC735" i="7"/>
  <c r="BD735" i="7"/>
  <c r="AZ736" i="7"/>
  <c r="BA736" i="7"/>
  <c r="BB736" i="7"/>
  <c r="BC736" i="7"/>
  <c r="BD736" i="7"/>
  <c r="AZ737" i="7"/>
  <c r="BA737" i="7"/>
  <c r="BB737" i="7"/>
  <c r="BC737" i="7"/>
  <c r="BD737" i="7"/>
  <c r="AZ738" i="7"/>
  <c r="BA738" i="7"/>
  <c r="BB738" i="7"/>
  <c r="BC738" i="7"/>
  <c r="BD738" i="7"/>
  <c r="AZ739" i="7"/>
  <c r="BA739" i="7"/>
  <c r="BB739" i="7"/>
  <c r="BC739" i="7"/>
  <c r="BD739" i="7"/>
  <c r="AZ740" i="7"/>
  <c r="BA740" i="7"/>
  <c r="BB740" i="7"/>
  <c r="BC740" i="7"/>
  <c r="BD740" i="7"/>
  <c r="AZ741" i="7"/>
  <c r="BA741" i="7"/>
  <c r="BB741" i="7"/>
  <c r="BC741" i="7"/>
  <c r="BD741" i="7"/>
  <c r="AZ742" i="7"/>
  <c r="BA742" i="7"/>
  <c r="BB742" i="7"/>
  <c r="BC742" i="7"/>
  <c r="BD742" i="7"/>
  <c r="AZ743" i="7"/>
  <c r="BA743" i="7"/>
  <c r="BB743" i="7"/>
  <c r="BC743" i="7"/>
  <c r="BD743" i="7"/>
  <c r="AZ744" i="7"/>
  <c r="BA744" i="7"/>
  <c r="BB744" i="7"/>
  <c r="BC744" i="7"/>
  <c r="BD744" i="7"/>
  <c r="AZ745" i="7"/>
  <c r="BA745" i="7"/>
  <c r="BB745" i="7"/>
  <c r="BC745" i="7"/>
  <c r="BD745" i="7"/>
  <c r="AZ746" i="7"/>
  <c r="BA746" i="7"/>
  <c r="BB746" i="7"/>
  <c r="BC746" i="7"/>
  <c r="BD746" i="7"/>
  <c r="AZ747" i="7"/>
  <c r="BA747" i="7"/>
  <c r="BB747" i="7"/>
  <c r="BC747" i="7"/>
  <c r="BD747" i="7"/>
  <c r="AZ748" i="7"/>
  <c r="BA748" i="7"/>
  <c r="BB748" i="7"/>
  <c r="BC748" i="7"/>
  <c r="BD748" i="7"/>
  <c r="AZ749" i="7"/>
  <c r="BA749" i="7"/>
  <c r="BB749" i="7"/>
  <c r="BC749" i="7"/>
  <c r="BD749" i="7"/>
  <c r="AZ750" i="7"/>
  <c r="BA750" i="7"/>
  <c r="BB750" i="7"/>
  <c r="BC750" i="7"/>
  <c r="BD750" i="7"/>
  <c r="AZ751" i="7"/>
  <c r="BA751" i="7"/>
  <c r="BB751" i="7"/>
  <c r="BC751" i="7"/>
  <c r="BD751" i="7"/>
  <c r="AZ752" i="7"/>
  <c r="BA752" i="7"/>
  <c r="BB752" i="7"/>
  <c r="BC752" i="7"/>
  <c r="BD752" i="7"/>
  <c r="AZ753" i="7"/>
  <c r="BA753" i="7"/>
  <c r="BB753" i="7"/>
  <c r="BC753" i="7"/>
  <c r="BD753" i="7"/>
  <c r="AZ754" i="7"/>
  <c r="BA754" i="7"/>
  <c r="BB754" i="7"/>
  <c r="BC754" i="7"/>
  <c r="BD754" i="7"/>
  <c r="AZ755" i="7"/>
  <c r="BA755" i="7"/>
  <c r="BB755" i="7"/>
  <c r="BC755" i="7"/>
  <c r="BD755" i="7"/>
  <c r="AZ756" i="7"/>
  <c r="BA756" i="7"/>
  <c r="BB756" i="7"/>
  <c r="BC756" i="7"/>
  <c r="BD756" i="7"/>
  <c r="AZ757" i="7"/>
  <c r="BA757" i="7"/>
  <c r="BB757" i="7"/>
  <c r="BC757" i="7"/>
  <c r="BD757" i="7"/>
  <c r="AZ758" i="7"/>
  <c r="BA758" i="7"/>
  <c r="BB758" i="7"/>
  <c r="BC758" i="7"/>
  <c r="BD758" i="7"/>
  <c r="AZ759" i="7"/>
  <c r="BA759" i="7"/>
  <c r="BB759" i="7"/>
  <c r="BC759" i="7"/>
  <c r="BD759" i="7"/>
  <c r="AZ760" i="7"/>
  <c r="BA760" i="7"/>
  <c r="BB760" i="7"/>
  <c r="BC760" i="7"/>
  <c r="BD760" i="7"/>
  <c r="AZ761" i="7"/>
  <c r="BA761" i="7"/>
  <c r="BB761" i="7"/>
  <c r="BC761" i="7"/>
  <c r="BD761" i="7"/>
  <c r="AZ762" i="7"/>
  <c r="BA762" i="7"/>
  <c r="BB762" i="7"/>
  <c r="BC762" i="7"/>
  <c r="BD762" i="7"/>
  <c r="AZ763" i="7"/>
  <c r="BA763" i="7"/>
  <c r="BB763" i="7"/>
  <c r="BC763" i="7"/>
  <c r="BD763" i="7"/>
  <c r="AZ764" i="7"/>
  <c r="BA764" i="7"/>
  <c r="BB764" i="7"/>
  <c r="BC764" i="7"/>
  <c r="BD764" i="7"/>
  <c r="AZ765" i="7"/>
  <c r="BA765" i="7"/>
  <c r="BB765" i="7"/>
  <c r="BC765" i="7"/>
  <c r="BD765" i="7"/>
  <c r="AZ766" i="7"/>
  <c r="BA766" i="7"/>
  <c r="BB766" i="7"/>
  <c r="BC766" i="7"/>
  <c r="BD766" i="7"/>
  <c r="AZ767" i="7"/>
  <c r="BA767" i="7"/>
  <c r="BB767" i="7"/>
  <c r="BC767" i="7"/>
  <c r="BD767" i="7"/>
  <c r="AZ768" i="7"/>
  <c r="BA768" i="7"/>
  <c r="BB768" i="7"/>
  <c r="BC768" i="7"/>
  <c r="BD768" i="7"/>
  <c r="AZ769" i="7"/>
  <c r="BA769" i="7"/>
  <c r="BB769" i="7"/>
  <c r="BC769" i="7"/>
  <c r="BD769" i="7"/>
  <c r="AZ770" i="7"/>
  <c r="BA770" i="7"/>
  <c r="BB770" i="7"/>
  <c r="BC770" i="7"/>
  <c r="BD770" i="7"/>
  <c r="AZ771" i="7"/>
  <c r="BA771" i="7"/>
  <c r="BB771" i="7"/>
  <c r="BC771" i="7"/>
  <c r="BD771" i="7"/>
  <c r="AZ772" i="7"/>
  <c r="BA772" i="7"/>
  <c r="BB772" i="7"/>
  <c r="BC772" i="7"/>
  <c r="BD772" i="7"/>
  <c r="AZ773" i="7"/>
  <c r="BA773" i="7"/>
  <c r="BB773" i="7"/>
  <c r="BC773" i="7"/>
  <c r="BD773" i="7"/>
  <c r="AZ774" i="7"/>
  <c r="BA774" i="7"/>
  <c r="BB774" i="7"/>
  <c r="BC774" i="7"/>
  <c r="BD774" i="7"/>
  <c r="AZ775" i="7"/>
  <c r="BA775" i="7"/>
  <c r="BB775" i="7"/>
  <c r="BC775" i="7"/>
  <c r="BD775" i="7"/>
  <c r="AZ776" i="7"/>
  <c r="BA776" i="7"/>
  <c r="BB776" i="7"/>
  <c r="BC776" i="7"/>
  <c r="BD776" i="7"/>
  <c r="AZ777" i="7"/>
  <c r="BA777" i="7"/>
  <c r="BB777" i="7"/>
  <c r="BC777" i="7"/>
  <c r="BD777" i="7"/>
  <c r="AZ778" i="7"/>
  <c r="BA778" i="7"/>
  <c r="BB778" i="7"/>
  <c r="BC778" i="7"/>
  <c r="BD778" i="7"/>
  <c r="AZ779" i="7"/>
  <c r="BA779" i="7"/>
  <c r="BB779" i="7"/>
  <c r="BC779" i="7"/>
  <c r="BD779" i="7"/>
  <c r="AZ780" i="7"/>
  <c r="BA780" i="7"/>
  <c r="BB780" i="7"/>
  <c r="BC780" i="7"/>
  <c r="BD780" i="7"/>
  <c r="AZ781" i="7"/>
  <c r="BA781" i="7"/>
  <c r="BB781" i="7"/>
  <c r="BC781" i="7"/>
  <c r="BD781" i="7"/>
  <c r="AZ782" i="7"/>
  <c r="BA782" i="7"/>
  <c r="BB782" i="7"/>
  <c r="BC782" i="7"/>
  <c r="BD782" i="7"/>
  <c r="AZ783" i="7"/>
  <c r="BA783" i="7"/>
  <c r="BB783" i="7"/>
  <c r="BC783" i="7"/>
  <c r="BD783" i="7"/>
  <c r="AZ784" i="7"/>
  <c r="BA784" i="7"/>
  <c r="BB784" i="7"/>
  <c r="BC784" i="7"/>
  <c r="BD784" i="7"/>
  <c r="AZ785" i="7"/>
  <c r="BA785" i="7"/>
  <c r="BB785" i="7"/>
  <c r="BC785" i="7"/>
  <c r="BD785" i="7"/>
  <c r="AZ786" i="7"/>
  <c r="BA786" i="7"/>
  <c r="BB786" i="7"/>
  <c r="BC786" i="7"/>
  <c r="BD786" i="7"/>
  <c r="AZ787" i="7"/>
  <c r="BA787" i="7"/>
  <c r="BB787" i="7"/>
  <c r="BC787" i="7"/>
  <c r="BD787" i="7"/>
  <c r="AZ788" i="7"/>
  <c r="BA788" i="7"/>
  <c r="BB788" i="7"/>
  <c r="BC788" i="7"/>
  <c r="BD788" i="7"/>
  <c r="AZ789" i="7"/>
  <c r="BA789" i="7"/>
  <c r="BB789" i="7"/>
  <c r="BC789" i="7"/>
  <c r="BD789" i="7"/>
  <c r="AZ790" i="7"/>
  <c r="BA790" i="7"/>
  <c r="BB790" i="7"/>
  <c r="BC790" i="7"/>
  <c r="BD790" i="7"/>
  <c r="AZ791" i="7"/>
  <c r="BA791" i="7"/>
  <c r="BB791" i="7"/>
  <c r="BC791" i="7"/>
  <c r="BD791" i="7"/>
  <c r="AZ792" i="7"/>
  <c r="BA792" i="7"/>
  <c r="BB792" i="7"/>
  <c r="BC792" i="7"/>
  <c r="BD792" i="7"/>
  <c r="AZ793" i="7"/>
  <c r="BA793" i="7"/>
  <c r="BB793" i="7"/>
  <c r="BC793" i="7"/>
  <c r="BD793" i="7"/>
  <c r="AZ794" i="7"/>
  <c r="BA794" i="7"/>
  <c r="BB794" i="7"/>
  <c r="BC794" i="7"/>
  <c r="BD794" i="7"/>
  <c r="AZ795" i="7"/>
  <c r="BA795" i="7"/>
  <c r="BB795" i="7"/>
  <c r="BC795" i="7"/>
  <c r="BD795" i="7"/>
  <c r="AZ796" i="7"/>
  <c r="BA796" i="7"/>
  <c r="BB796" i="7"/>
  <c r="BC796" i="7"/>
  <c r="BD796" i="7"/>
  <c r="AZ797" i="7"/>
  <c r="BA797" i="7"/>
  <c r="BB797" i="7"/>
  <c r="BC797" i="7"/>
  <c r="BD797" i="7"/>
  <c r="AZ798" i="7"/>
  <c r="BA798" i="7"/>
  <c r="BB798" i="7"/>
  <c r="BC798" i="7"/>
  <c r="BD798" i="7"/>
  <c r="AZ799" i="7"/>
  <c r="BA799" i="7"/>
  <c r="BB799" i="7"/>
  <c r="BC799" i="7"/>
  <c r="BD799" i="7"/>
  <c r="AZ800" i="7"/>
  <c r="BA800" i="7"/>
  <c r="BB800" i="7"/>
  <c r="BC800" i="7"/>
  <c r="BD800" i="7"/>
  <c r="AZ801" i="7"/>
  <c r="BA801" i="7"/>
  <c r="BB801" i="7"/>
  <c r="BC801" i="7"/>
  <c r="BD801" i="7"/>
  <c r="AZ802" i="7"/>
  <c r="BA802" i="7"/>
  <c r="BB802" i="7"/>
  <c r="BC802" i="7"/>
  <c r="BD802" i="7"/>
  <c r="AZ803" i="7"/>
  <c r="BA803" i="7"/>
  <c r="BB803" i="7"/>
  <c r="BC803" i="7"/>
  <c r="BD803" i="7"/>
  <c r="AZ804" i="7"/>
  <c r="BA804" i="7"/>
  <c r="BB804" i="7"/>
  <c r="BC804" i="7"/>
  <c r="BD804" i="7"/>
  <c r="AZ805" i="7"/>
  <c r="BA805" i="7"/>
  <c r="BB805" i="7"/>
  <c r="BC805" i="7"/>
  <c r="BD805" i="7"/>
  <c r="AZ806" i="7"/>
  <c r="BA806" i="7"/>
  <c r="BB806" i="7"/>
  <c r="BC806" i="7"/>
  <c r="BD806" i="7"/>
  <c r="AZ807" i="7"/>
  <c r="BA807" i="7"/>
  <c r="BB807" i="7"/>
  <c r="BC807" i="7"/>
  <c r="BD807" i="7"/>
  <c r="AZ808" i="7"/>
  <c r="BA808" i="7"/>
  <c r="BB808" i="7"/>
  <c r="BC808" i="7"/>
  <c r="BD808" i="7"/>
  <c r="AZ809" i="7"/>
  <c r="BA809" i="7"/>
  <c r="BB809" i="7"/>
  <c r="BC809" i="7"/>
  <c r="BD809" i="7"/>
  <c r="AZ810" i="7"/>
  <c r="BA810" i="7"/>
  <c r="BB810" i="7"/>
  <c r="BC810" i="7"/>
  <c r="BD810" i="7"/>
  <c r="AZ811" i="7"/>
  <c r="BA811" i="7"/>
  <c r="BB811" i="7"/>
  <c r="BC811" i="7"/>
  <c r="BD811" i="7"/>
  <c r="AZ812" i="7"/>
  <c r="BA812" i="7"/>
  <c r="BB812" i="7"/>
  <c r="BC812" i="7"/>
  <c r="BD812" i="7"/>
  <c r="AZ813" i="7"/>
  <c r="BA813" i="7"/>
  <c r="BB813" i="7"/>
  <c r="BC813" i="7"/>
  <c r="BD813" i="7"/>
  <c r="AZ814" i="7"/>
  <c r="BA814" i="7"/>
  <c r="BB814" i="7"/>
  <c r="BC814" i="7"/>
  <c r="BD814" i="7"/>
  <c r="AZ815" i="7"/>
  <c r="BA815" i="7"/>
  <c r="BB815" i="7"/>
  <c r="BC815" i="7"/>
  <c r="BD815" i="7"/>
  <c r="AZ816" i="7"/>
  <c r="BA816" i="7"/>
  <c r="BB816" i="7"/>
  <c r="BC816" i="7"/>
  <c r="BD816" i="7"/>
  <c r="AZ817" i="7"/>
  <c r="BA817" i="7"/>
  <c r="BB817" i="7"/>
  <c r="BC817" i="7"/>
  <c r="BD817" i="7"/>
  <c r="AZ818" i="7"/>
  <c r="BA818" i="7"/>
  <c r="BB818" i="7"/>
  <c r="BC818" i="7"/>
  <c r="BD818" i="7"/>
  <c r="AZ819" i="7"/>
  <c r="BA819" i="7"/>
  <c r="BB819" i="7"/>
  <c r="BC819" i="7"/>
  <c r="BD819" i="7"/>
  <c r="AZ820" i="7"/>
  <c r="BA820" i="7"/>
  <c r="BB820" i="7"/>
  <c r="BC820" i="7"/>
  <c r="BD820" i="7"/>
  <c r="AZ821" i="7"/>
  <c r="BA821" i="7"/>
  <c r="BB821" i="7"/>
  <c r="BC821" i="7"/>
  <c r="BD821" i="7"/>
  <c r="AZ822" i="7"/>
  <c r="BA822" i="7"/>
  <c r="BB822" i="7"/>
  <c r="BC822" i="7"/>
  <c r="BD822" i="7"/>
  <c r="AZ823" i="7"/>
  <c r="BA823" i="7"/>
  <c r="BB823" i="7"/>
  <c r="BC823" i="7"/>
  <c r="BD823" i="7"/>
  <c r="AZ824" i="7"/>
  <c r="BA824" i="7"/>
  <c r="BB824" i="7"/>
  <c r="BC824" i="7"/>
  <c r="BD824" i="7"/>
  <c r="AZ825" i="7"/>
  <c r="BA825" i="7"/>
  <c r="BB825" i="7"/>
  <c r="BC825" i="7"/>
  <c r="BD825" i="7"/>
  <c r="AZ826" i="7"/>
  <c r="BA826" i="7"/>
  <c r="BB826" i="7"/>
  <c r="BC826" i="7"/>
  <c r="BD826" i="7"/>
  <c r="AZ827" i="7"/>
  <c r="BA827" i="7"/>
  <c r="BB827" i="7"/>
  <c r="BC827" i="7"/>
  <c r="BD827" i="7"/>
  <c r="AZ828" i="7"/>
  <c r="BA828" i="7"/>
  <c r="BB828" i="7"/>
  <c r="BC828" i="7"/>
  <c r="BD828" i="7"/>
  <c r="AZ829" i="7"/>
  <c r="BA829" i="7"/>
  <c r="BB829" i="7"/>
  <c r="BC829" i="7"/>
  <c r="BD829" i="7"/>
  <c r="AZ830" i="7"/>
  <c r="BA830" i="7"/>
  <c r="BB830" i="7"/>
  <c r="BC830" i="7"/>
  <c r="BD830" i="7"/>
  <c r="AZ831" i="7"/>
  <c r="BA831" i="7"/>
  <c r="BB831" i="7"/>
  <c r="BC831" i="7"/>
  <c r="BD831" i="7"/>
  <c r="AZ832" i="7"/>
  <c r="BA832" i="7"/>
  <c r="BB832" i="7"/>
  <c r="BC832" i="7"/>
  <c r="BD832" i="7"/>
  <c r="AZ833" i="7"/>
  <c r="BA833" i="7"/>
  <c r="BB833" i="7"/>
  <c r="BC833" i="7"/>
  <c r="BD833" i="7"/>
  <c r="AZ834" i="7"/>
  <c r="BA834" i="7"/>
  <c r="BB834" i="7"/>
  <c r="BC834" i="7"/>
  <c r="BD834" i="7"/>
  <c r="AZ835" i="7"/>
  <c r="BA835" i="7"/>
  <c r="BB835" i="7"/>
  <c r="BC835" i="7"/>
  <c r="BD835" i="7"/>
  <c r="AZ836" i="7"/>
  <c r="BA836" i="7"/>
  <c r="BB836" i="7"/>
  <c r="BC836" i="7"/>
  <c r="BD836" i="7"/>
  <c r="AZ837" i="7"/>
  <c r="BA837" i="7"/>
  <c r="BB837" i="7"/>
  <c r="BC837" i="7"/>
  <c r="BD837" i="7"/>
  <c r="AZ838" i="7"/>
  <c r="BA838" i="7"/>
  <c r="BB838" i="7"/>
  <c r="BC838" i="7"/>
  <c r="BD838" i="7"/>
  <c r="AZ839" i="7"/>
  <c r="BA839" i="7"/>
  <c r="BB839" i="7"/>
  <c r="BC839" i="7"/>
  <c r="BD839" i="7"/>
  <c r="AZ840" i="7"/>
  <c r="BA840" i="7"/>
  <c r="BB840" i="7"/>
  <c r="BC840" i="7"/>
  <c r="BD840" i="7"/>
  <c r="AZ841" i="7"/>
  <c r="BA841" i="7"/>
  <c r="BB841" i="7"/>
  <c r="BC841" i="7"/>
  <c r="BD841" i="7"/>
  <c r="AZ842" i="7"/>
  <c r="BA842" i="7"/>
  <c r="BB842" i="7"/>
  <c r="BC842" i="7"/>
  <c r="BD842" i="7"/>
  <c r="AZ843" i="7"/>
  <c r="BA843" i="7"/>
  <c r="BB843" i="7"/>
  <c r="BC843" i="7"/>
  <c r="BD843" i="7"/>
  <c r="AZ844" i="7"/>
  <c r="BA844" i="7"/>
  <c r="BB844" i="7"/>
  <c r="BC844" i="7"/>
  <c r="BD844" i="7"/>
  <c r="AZ845" i="7"/>
  <c r="BA845" i="7"/>
  <c r="BB845" i="7"/>
  <c r="BC845" i="7"/>
  <c r="BD845" i="7"/>
  <c r="AZ846" i="7"/>
  <c r="BA846" i="7"/>
  <c r="BB846" i="7"/>
  <c r="BC846" i="7"/>
  <c r="BD846" i="7"/>
  <c r="AZ847" i="7"/>
  <c r="BA847" i="7"/>
  <c r="BB847" i="7"/>
  <c r="BC847" i="7"/>
  <c r="BD847" i="7"/>
  <c r="AZ848" i="7"/>
  <c r="BA848" i="7"/>
  <c r="BB848" i="7"/>
  <c r="BC848" i="7"/>
  <c r="BD848" i="7"/>
  <c r="AZ849" i="7"/>
  <c r="BA849" i="7"/>
  <c r="BB849" i="7"/>
  <c r="BC849" i="7"/>
  <c r="BD849" i="7"/>
  <c r="AZ850" i="7"/>
  <c r="BA850" i="7"/>
  <c r="BB850" i="7"/>
  <c r="BC850" i="7"/>
  <c r="BD850" i="7"/>
  <c r="AZ851" i="7"/>
  <c r="BA851" i="7"/>
  <c r="BB851" i="7"/>
  <c r="BC851" i="7"/>
  <c r="BD851" i="7"/>
  <c r="AZ852" i="7"/>
  <c r="BA852" i="7"/>
  <c r="BB852" i="7"/>
  <c r="BC852" i="7"/>
  <c r="BD852" i="7"/>
  <c r="AZ853" i="7"/>
  <c r="BA853" i="7"/>
  <c r="BB853" i="7"/>
  <c r="BC853" i="7"/>
  <c r="BD853" i="7"/>
  <c r="AZ854" i="7"/>
  <c r="BA854" i="7"/>
  <c r="BB854" i="7"/>
  <c r="BC854" i="7"/>
  <c r="BD854" i="7"/>
  <c r="AZ855" i="7"/>
  <c r="BA855" i="7"/>
  <c r="BB855" i="7"/>
  <c r="BC855" i="7"/>
  <c r="BD855" i="7"/>
  <c r="AZ856" i="7"/>
  <c r="BA856" i="7"/>
  <c r="BB856" i="7"/>
  <c r="BC856" i="7"/>
  <c r="BD856" i="7"/>
  <c r="AZ857" i="7"/>
  <c r="BA857" i="7"/>
  <c r="BB857" i="7"/>
  <c r="BC857" i="7"/>
  <c r="BD857" i="7"/>
  <c r="AZ858" i="7"/>
  <c r="BA858" i="7"/>
  <c r="BB858" i="7"/>
  <c r="BC858" i="7"/>
  <c r="BD858" i="7"/>
  <c r="AZ859" i="7"/>
  <c r="BA859" i="7"/>
  <c r="BB859" i="7"/>
  <c r="BC859" i="7"/>
  <c r="BD859" i="7"/>
  <c r="AZ860" i="7"/>
  <c r="BA860" i="7"/>
  <c r="BB860" i="7"/>
  <c r="BC860" i="7"/>
  <c r="BD860" i="7"/>
  <c r="AZ861" i="7"/>
  <c r="BA861" i="7"/>
  <c r="BB861" i="7"/>
  <c r="BC861" i="7"/>
  <c r="BD861" i="7"/>
  <c r="AZ862" i="7"/>
  <c r="BA862" i="7"/>
  <c r="BB862" i="7"/>
  <c r="BC862" i="7"/>
  <c r="BD862" i="7"/>
  <c r="AZ863" i="7"/>
  <c r="BA863" i="7"/>
  <c r="BB863" i="7"/>
  <c r="BC863" i="7"/>
  <c r="BD863" i="7"/>
  <c r="AZ864" i="7"/>
  <c r="BA864" i="7"/>
  <c r="BB864" i="7"/>
  <c r="BC864" i="7"/>
  <c r="BD864" i="7"/>
  <c r="AZ865" i="7"/>
  <c r="BA865" i="7"/>
  <c r="BB865" i="7"/>
  <c r="BC865" i="7"/>
  <c r="BD865" i="7"/>
  <c r="AZ866" i="7"/>
  <c r="BA866" i="7"/>
  <c r="BB866" i="7"/>
  <c r="BC866" i="7"/>
  <c r="BD866" i="7"/>
  <c r="AZ867" i="7"/>
  <c r="BA867" i="7"/>
  <c r="BB867" i="7"/>
  <c r="BC867" i="7"/>
  <c r="BD867" i="7"/>
  <c r="AZ868" i="7"/>
  <c r="BA868" i="7"/>
  <c r="BB868" i="7"/>
  <c r="BC868" i="7"/>
  <c r="BD868" i="7"/>
  <c r="AZ869" i="7"/>
  <c r="BA869" i="7"/>
  <c r="BB869" i="7"/>
  <c r="BC869" i="7"/>
  <c r="BD869" i="7"/>
  <c r="AZ870" i="7"/>
  <c r="BA870" i="7"/>
  <c r="BB870" i="7"/>
  <c r="BC870" i="7"/>
  <c r="BD870" i="7"/>
  <c r="AZ871" i="7"/>
  <c r="BA871" i="7"/>
  <c r="BB871" i="7"/>
  <c r="BC871" i="7"/>
  <c r="BD871" i="7"/>
  <c r="AZ872" i="7"/>
  <c r="BA872" i="7"/>
  <c r="BB872" i="7"/>
  <c r="BC872" i="7"/>
  <c r="BD872" i="7"/>
  <c r="AZ873" i="7"/>
  <c r="BA873" i="7"/>
  <c r="BB873" i="7"/>
  <c r="BC873" i="7"/>
  <c r="BD873" i="7"/>
  <c r="AZ874" i="7"/>
  <c r="BA874" i="7"/>
  <c r="BB874" i="7"/>
  <c r="BC874" i="7"/>
  <c r="BD874" i="7"/>
  <c r="AZ875" i="7"/>
  <c r="BA875" i="7"/>
  <c r="BB875" i="7"/>
  <c r="BC875" i="7"/>
  <c r="BD875" i="7"/>
  <c r="AZ876" i="7"/>
  <c r="BA876" i="7"/>
  <c r="BB876" i="7"/>
  <c r="BC876" i="7"/>
  <c r="BD876" i="7"/>
  <c r="AZ877" i="7"/>
  <c r="BA877" i="7"/>
  <c r="BB877" i="7"/>
  <c r="BC877" i="7"/>
  <c r="BD877" i="7"/>
  <c r="AZ878" i="7"/>
  <c r="BA878" i="7"/>
  <c r="BB878" i="7"/>
  <c r="BC878" i="7"/>
  <c r="BD878" i="7"/>
  <c r="AZ879" i="7"/>
  <c r="BA879" i="7"/>
  <c r="BB879" i="7"/>
  <c r="BC879" i="7"/>
  <c r="BD879" i="7"/>
  <c r="AZ880" i="7"/>
  <c r="BA880" i="7"/>
  <c r="BB880" i="7"/>
  <c r="BC880" i="7"/>
  <c r="BD880" i="7"/>
  <c r="AZ881" i="7"/>
  <c r="BA881" i="7"/>
  <c r="BB881" i="7"/>
  <c r="BC881" i="7"/>
  <c r="BD881" i="7"/>
  <c r="AZ882" i="7"/>
  <c r="BA882" i="7"/>
  <c r="BB882" i="7"/>
  <c r="BC882" i="7"/>
  <c r="BD882" i="7"/>
  <c r="AZ883" i="7"/>
  <c r="BA883" i="7"/>
  <c r="BB883" i="7"/>
  <c r="BC883" i="7"/>
  <c r="BD883" i="7"/>
  <c r="AZ884" i="7"/>
  <c r="BA884" i="7"/>
  <c r="BB884" i="7"/>
  <c r="BC884" i="7"/>
  <c r="BD884" i="7"/>
  <c r="AZ885" i="7"/>
  <c r="BA885" i="7"/>
  <c r="BB885" i="7"/>
  <c r="BC885" i="7"/>
  <c r="BD885" i="7"/>
  <c r="AZ886" i="7"/>
  <c r="BA886" i="7"/>
  <c r="BB886" i="7"/>
  <c r="BC886" i="7"/>
  <c r="BD886" i="7"/>
  <c r="AZ887" i="7"/>
  <c r="BA887" i="7"/>
  <c r="BB887" i="7"/>
  <c r="BC887" i="7"/>
  <c r="BD887" i="7"/>
  <c r="AZ888" i="7"/>
  <c r="BA888" i="7"/>
  <c r="BB888" i="7"/>
  <c r="BC888" i="7"/>
  <c r="BD888" i="7"/>
  <c r="AZ889" i="7"/>
  <c r="BA889" i="7"/>
  <c r="BB889" i="7"/>
  <c r="BC889" i="7"/>
  <c r="BD889" i="7"/>
  <c r="AZ890" i="7"/>
  <c r="BA890" i="7"/>
  <c r="BB890" i="7"/>
  <c r="BC890" i="7"/>
  <c r="BD890" i="7"/>
  <c r="AZ891" i="7"/>
  <c r="BA891" i="7"/>
  <c r="BB891" i="7"/>
  <c r="BC891" i="7"/>
  <c r="BD891" i="7"/>
  <c r="AZ892" i="7"/>
  <c r="BA892" i="7"/>
  <c r="BB892" i="7"/>
  <c r="BC892" i="7"/>
  <c r="BD892" i="7"/>
  <c r="AZ893" i="7"/>
  <c r="BA893" i="7"/>
  <c r="BB893" i="7"/>
  <c r="BC893" i="7"/>
  <c r="BD893" i="7"/>
  <c r="AZ894" i="7"/>
  <c r="BA894" i="7"/>
  <c r="BB894" i="7"/>
  <c r="BC894" i="7"/>
  <c r="BD894" i="7"/>
  <c r="AZ895" i="7"/>
  <c r="BA895" i="7"/>
  <c r="BB895" i="7"/>
  <c r="BC895" i="7"/>
  <c r="BD895" i="7"/>
  <c r="AZ896" i="7"/>
  <c r="BA896" i="7"/>
  <c r="BB896" i="7"/>
  <c r="BC896" i="7"/>
  <c r="BD896" i="7"/>
  <c r="AZ897" i="7"/>
  <c r="BA897" i="7"/>
  <c r="BB897" i="7"/>
  <c r="BC897" i="7"/>
  <c r="BD897" i="7"/>
  <c r="AZ898" i="7"/>
  <c r="BA898" i="7"/>
  <c r="BB898" i="7"/>
  <c r="BC898" i="7"/>
  <c r="BD898" i="7"/>
  <c r="AZ899" i="7"/>
  <c r="BA899" i="7"/>
  <c r="BB899" i="7"/>
  <c r="BC899" i="7"/>
  <c r="BD899" i="7"/>
  <c r="AZ900" i="7"/>
  <c r="BA900" i="7"/>
  <c r="BB900" i="7"/>
  <c r="BC900" i="7"/>
  <c r="BD900" i="7"/>
  <c r="AZ901" i="7"/>
  <c r="BA901" i="7"/>
  <c r="BB901" i="7"/>
  <c r="BC901" i="7"/>
  <c r="BD901" i="7"/>
  <c r="AZ902" i="7"/>
  <c r="BA902" i="7"/>
  <c r="BB902" i="7"/>
  <c r="BC902" i="7"/>
  <c r="BD902" i="7"/>
  <c r="AZ903" i="7"/>
  <c r="BA903" i="7"/>
  <c r="BB903" i="7"/>
  <c r="BC903" i="7"/>
  <c r="BD903" i="7"/>
  <c r="AZ904" i="7"/>
  <c r="BA904" i="7"/>
  <c r="BB904" i="7"/>
  <c r="BC904" i="7"/>
  <c r="BD904" i="7"/>
  <c r="AZ905" i="7"/>
  <c r="BA905" i="7"/>
  <c r="BB905" i="7"/>
  <c r="BC905" i="7"/>
  <c r="BD905" i="7"/>
  <c r="AZ906" i="7"/>
  <c r="BA906" i="7"/>
  <c r="BB906" i="7"/>
  <c r="BC906" i="7"/>
  <c r="BD906" i="7"/>
  <c r="AZ907" i="7"/>
  <c r="BA907" i="7"/>
  <c r="BB907" i="7"/>
  <c r="BC907" i="7"/>
  <c r="BD907" i="7"/>
  <c r="AZ908" i="7"/>
  <c r="BA908" i="7"/>
  <c r="BB908" i="7"/>
  <c r="BC908" i="7"/>
  <c r="BD908" i="7"/>
  <c r="AZ909" i="7"/>
  <c r="BA909" i="7"/>
  <c r="BB909" i="7"/>
  <c r="BC909" i="7"/>
  <c r="BD909" i="7"/>
  <c r="AZ910" i="7"/>
  <c r="BA910" i="7"/>
  <c r="BB910" i="7"/>
  <c r="BC910" i="7"/>
  <c r="BD910" i="7"/>
  <c r="AZ911" i="7"/>
  <c r="BA911" i="7"/>
  <c r="BB911" i="7"/>
  <c r="BC911" i="7"/>
  <c r="BD911" i="7"/>
  <c r="AZ912" i="7"/>
  <c r="BA912" i="7"/>
  <c r="BB912" i="7"/>
  <c r="BC912" i="7"/>
  <c r="BD912" i="7"/>
  <c r="AZ913" i="7"/>
  <c r="BA913" i="7"/>
  <c r="BB913" i="7"/>
  <c r="BC913" i="7"/>
  <c r="BD913" i="7"/>
  <c r="AZ914" i="7"/>
  <c r="BA914" i="7"/>
  <c r="BB914" i="7"/>
  <c r="BC914" i="7"/>
  <c r="BD914" i="7"/>
  <c r="AZ915" i="7"/>
  <c r="BA915" i="7"/>
  <c r="BB915" i="7"/>
  <c r="BC915" i="7"/>
  <c r="BD915" i="7"/>
  <c r="AZ916" i="7"/>
  <c r="BA916" i="7"/>
  <c r="BB916" i="7"/>
  <c r="BC916" i="7"/>
  <c r="BD916" i="7"/>
  <c r="AZ917" i="7"/>
  <c r="BA917" i="7"/>
  <c r="BB917" i="7"/>
  <c r="BC917" i="7"/>
  <c r="BD917" i="7"/>
  <c r="AZ918" i="7"/>
  <c r="BA918" i="7"/>
  <c r="BB918" i="7"/>
  <c r="BC918" i="7"/>
  <c r="BD918" i="7"/>
  <c r="AZ919" i="7"/>
  <c r="BA919" i="7"/>
  <c r="BB919" i="7"/>
  <c r="BC919" i="7"/>
  <c r="BD919" i="7"/>
  <c r="AZ920" i="7"/>
  <c r="BA920" i="7"/>
  <c r="BB920" i="7"/>
  <c r="BC920" i="7"/>
  <c r="BD920" i="7"/>
  <c r="AZ921" i="7"/>
  <c r="BA921" i="7"/>
  <c r="BB921" i="7"/>
  <c r="BC921" i="7"/>
  <c r="BD921" i="7"/>
  <c r="AZ922" i="7"/>
  <c r="BA922" i="7"/>
  <c r="BB922" i="7"/>
  <c r="BC922" i="7"/>
  <c r="BD922" i="7"/>
  <c r="AZ923" i="7"/>
  <c r="BA923" i="7"/>
  <c r="BB923" i="7"/>
  <c r="BC923" i="7"/>
  <c r="BD923" i="7"/>
  <c r="AZ924" i="7"/>
  <c r="BA924" i="7"/>
  <c r="BB924" i="7"/>
  <c r="BC924" i="7"/>
  <c r="BD924" i="7"/>
  <c r="AZ925" i="7"/>
  <c r="BA925" i="7"/>
  <c r="BB925" i="7"/>
  <c r="BC925" i="7"/>
  <c r="BD925" i="7"/>
  <c r="AZ926" i="7"/>
  <c r="BA926" i="7"/>
  <c r="BB926" i="7"/>
  <c r="BC926" i="7"/>
  <c r="BD926" i="7"/>
  <c r="AZ927" i="7"/>
  <c r="BA927" i="7"/>
  <c r="BB927" i="7"/>
  <c r="BC927" i="7"/>
  <c r="BD927" i="7"/>
  <c r="AZ928" i="7"/>
  <c r="BA928" i="7"/>
  <c r="BB928" i="7"/>
  <c r="BC928" i="7"/>
  <c r="BD928" i="7"/>
  <c r="AZ929" i="7"/>
  <c r="BA929" i="7"/>
  <c r="BB929" i="7"/>
  <c r="BC929" i="7"/>
  <c r="BD929" i="7"/>
  <c r="AZ930" i="7"/>
  <c r="BA930" i="7"/>
  <c r="BB930" i="7"/>
  <c r="BC930" i="7"/>
  <c r="BD930" i="7"/>
  <c r="AZ931" i="7"/>
  <c r="BA931" i="7"/>
  <c r="BB931" i="7"/>
  <c r="BC931" i="7"/>
  <c r="BD931" i="7"/>
  <c r="AZ932" i="7"/>
  <c r="BA932" i="7"/>
  <c r="BB932" i="7"/>
  <c r="BC932" i="7"/>
  <c r="BD932" i="7"/>
  <c r="AZ933" i="7"/>
  <c r="BA933" i="7"/>
  <c r="BB933" i="7"/>
  <c r="BC933" i="7"/>
  <c r="BD933" i="7"/>
  <c r="AZ934" i="7"/>
  <c r="BA934" i="7"/>
  <c r="BB934" i="7"/>
  <c r="BC934" i="7"/>
  <c r="BD934" i="7"/>
  <c r="AZ935" i="7"/>
  <c r="BA935" i="7"/>
  <c r="BB935" i="7"/>
  <c r="BC935" i="7"/>
  <c r="BD935" i="7"/>
  <c r="AZ936" i="7"/>
  <c r="BA936" i="7"/>
  <c r="BB936" i="7"/>
  <c r="BC936" i="7"/>
  <c r="BD936" i="7"/>
  <c r="AZ937" i="7"/>
  <c r="BA937" i="7"/>
  <c r="BB937" i="7"/>
  <c r="BC937" i="7"/>
  <c r="BD937" i="7"/>
  <c r="AZ938" i="7"/>
  <c r="BA938" i="7"/>
  <c r="BB938" i="7"/>
  <c r="BC938" i="7"/>
  <c r="BD938" i="7"/>
  <c r="AZ939" i="7"/>
  <c r="BA939" i="7"/>
  <c r="BB939" i="7"/>
  <c r="BC939" i="7"/>
  <c r="BD939" i="7"/>
  <c r="AZ940" i="7"/>
  <c r="BA940" i="7"/>
  <c r="BB940" i="7"/>
  <c r="BC940" i="7"/>
  <c r="BD940" i="7"/>
  <c r="AZ941" i="7"/>
  <c r="BA941" i="7"/>
  <c r="BB941" i="7"/>
  <c r="BC941" i="7"/>
  <c r="BD941" i="7"/>
  <c r="AZ942" i="7"/>
  <c r="BA942" i="7"/>
  <c r="BB942" i="7"/>
  <c r="BC942" i="7"/>
  <c r="BD942" i="7"/>
  <c r="AZ943" i="7"/>
  <c r="BA943" i="7"/>
  <c r="BB943" i="7"/>
  <c r="BC943" i="7"/>
  <c r="BD943" i="7"/>
  <c r="AZ944" i="7"/>
  <c r="BA944" i="7"/>
  <c r="BB944" i="7"/>
  <c r="BC944" i="7"/>
  <c r="BD944" i="7"/>
  <c r="AZ945" i="7"/>
  <c r="BA945" i="7"/>
  <c r="BB945" i="7"/>
  <c r="BC945" i="7"/>
  <c r="BD945" i="7"/>
  <c r="AZ946" i="7"/>
  <c r="BA946" i="7"/>
  <c r="BB946" i="7"/>
  <c r="BC946" i="7"/>
  <c r="BD946" i="7"/>
  <c r="AZ947" i="7"/>
  <c r="BA947" i="7"/>
  <c r="BB947" i="7"/>
  <c r="BC947" i="7"/>
  <c r="BD947" i="7"/>
  <c r="AZ948" i="7"/>
  <c r="BA948" i="7"/>
  <c r="BB948" i="7"/>
  <c r="BC948" i="7"/>
  <c r="BD948" i="7"/>
  <c r="AZ949" i="7"/>
  <c r="BA949" i="7"/>
  <c r="BB949" i="7"/>
  <c r="BC949" i="7"/>
  <c r="BD949" i="7"/>
  <c r="AZ950" i="7"/>
  <c r="BA950" i="7"/>
  <c r="BB950" i="7"/>
  <c r="BC950" i="7"/>
  <c r="BD950" i="7"/>
  <c r="AZ951" i="7"/>
  <c r="BA951" i="7"/>
  <c r="BB951" i="7"/>
  <c r="BC951" i="7"/>
  <c r="BD951" i="7"/>
  <c r="AZ952" i="7"/>
  <c r="BA952" i="7"/>
  <c r="BB952" i="7"/>
  <c r="BC952" i="7"/>
  <c r="BD952" i="7"/>
  <c r="AZ953" i="7"/>
  <c r="BA953" i="7"/>
  <c r="BB953" i="7"/>
  <c r="BC953" i="7"/>
  <c r="BD953" i="7"/>
  <c r="AZ954" i="7"/>
  <c r="BA954" i="7"/>
  <c r="BB954" i="7"/>
  <c r="BC954" i="7"/>
  <c r="BD954" i="7"/>
  <c r="AZ955" i="7"/>
  <c r="BA955" i="7"/>
  <c r="BB955" i="7"/>
  <c r="BC955" i="7"/>
  <c r="BD955" i="7"/>
  <c r="AZ956" i="7"/>
  <c r="BA956" i="7"/>
  <c r="BB956" i="7"/>
  <c r="BC956" i="7"/>
  <c r="BD956" i="7"/>
  <c r="AZ957" i="7"/>
  <c r="BA957" i="7"/>
  <c r="BB957" i="7"/>
  <c r="BC957" i="7"/>
  <c r="BD957" i="7"/>
  <c r="AZ958" i="7"/>
  <c r="BA958" i="7"/>
  <c r="BB958" i="7"/>
  <c r="BC958" i="7"/>
  <c r="BD958" i="7"/>
  <c r="AZ959" i="7"/>
  <c r="BA959" i="7"/>
  <c r="BB959" i="7"/>
  <c r="BC959" i="7"/>
  <c r="BD959" i="7"/>
  <c r="AZ960" i="7"/>
  <c r="BA960" i="7"/>
  <c r="BB960" i="7"/>
  <c r="BC960" i="7"/>
  <c r="BD960" i="7"/>
  <c r="AZ961" i="7"/>
  <c r="BA961" i="7"/>
  <c r="BB961" i="7"/>
  <c r="BC961" i="7"/>
  <c r="BD961" i="7"/>
  <c r="AZ962" i="7"/>
  <c r="BA962" i="7"/>
  <c r="BB962" i="7"/>
  <c r="BC962" i="7"/>
  <c r="BD962" i="7"/>
  <c r="AZ963" i="7"/>
  <c r="BA963" i="7"/>
  <c r="BB963" i="7"/>
  <c r="BC963" i="7"/>
  <c r="BD963" i="7"/>
  <c r="AZ964" i="7"/>
  <c r="BA964" i="7"/>
  <c r="BB964" i="7"/>
  <c r="BC964" i="7"/>
  <c r="BD964" i="7"/>
  <c r="AZ965" i="7"/>
  <c r="BA965" i="7"/>
  <c r="BB965" i="7"/>
  <c r="BC965" i="7"/>
  <c r="BD965" i="7"/>
  <c r="AZ966" i="7"/>
  <c r="BA966" i="7"/>
  <c r="BB966" i="7"/>
  <c r="BC966" i="7"/>
  <c r="BD966" i="7"/>
  <c r="AZ967" i="7"/>
  <c r="BA967" i="7"/>
  <c r="BB967" i="7"/>
  <c r="BC967" i="7"/>
  <c r="BD967" i="7"/>
  <c r="AZ968" i="7"/>
  <c r="BA968" i="7"/>
  <c r="BB968" i="7"/>
  <c r="BC968" i="7"/>
  <c r="BD968" i="7"/>
  <c r="AZ969" i="7"/>
  <c r="BA969" i="7"/>
  <c r="BB969" i="7"/>
  <c r="BC969" i="7"/>
  <c r="BD969" i="7"/>
  <c r="AZ970" i="7"/>
  <c r="BA970" i="7"/>
  <c r="BB970" i="7"/>
  <c r="BC970" i="7"/>
  <c r="BD970" i="7"/>
  <c r="AZ971" i="7"/>
  <c r="BA971" i="7"/>
  <c r="BB971" i="7"/>
  <c r="BC971" i="7"/>
  <c r="BD971" i="7"/>
  <c r="AZ972" i="7"/>
  <c r="BA972" i="7"/>
  <c r="BB972" i="7"/>
  <c r="BC972" i="7"/>
  <c r="BD972" i="7"/>
  <c r="AZ973" i="7"/>
  <c r="BA973" i="7"/>
  <c r="BB973" i="7"/>
  <c r="BC973" i="7"/>
  <c r="BD973" i="7"/>
  <c r="AZ974" i="7"/>
  <c r="BA974" i="7"/>
  <c r="BB974" i="7"/>
  <c r="BC974" i="7"/>
  <c r="BD974" i="7"/>
  <c r="AZ975" i="7"/>
  <c r="BA975" i="7"/>
  <c r="BB975" i="7"/>
  <c r="BC975" i="7"/>
  <c r="BD975" i="7"/>
  <c r="AZ976" i="7"/>
  <c r="BA976" i="7"/>
  <c r="BB976" i="7"/>
  <c r="BC976" i="7"/>
  <c r="BD976" i="7"/>
  <c r="AZ977" i="7"/>
  <c r="BA977" i="7"/>
  <c r="BB977" i="7"/>
  <c r="BC977" i="7"/>
  <c r="BD977" i="7"/>
  <c r="AZ978" i="7"/>
  <c r="BA978" i="7"/>
  <c r="BB978" i="7"/>
  <c r="BC978" i="7"/>
  <c r="BD978" i="7"/>
  <c r="AZ979" i="7"/>
  <c r="BA979" i="7"/>
  <c r="BB979" i="7"/>
  <c r="BC979" i="7"/>
  <c r="BD979" i="7"/>
  <c r="AZ980" i="7"/>
  <c r="BA980" i="7"/>
  <c r="BB980" i="7"/>
  <c r="BC980" i="7"/>
  <c r="BD980" i="7"/>
  <c r="AZ981" i="7"/>
  <c r="BA981" i="7"/>
  <c r="BB981" i="7"/>
  <c r="BC981" i="7"/>
  <c r="BD981" i="7"/>
  <c r="AZ982" i="7"/>
  <c r="BA982" i="7"/>
  <c r="BB982" i="7"/>
  <c r="BC982" i="7"/>
  <c r="BD982" i="7"/>
  <c r="AZ983" i="7"/>
  <c r="BA983" i="7"/>
  <c r="BB983" i="7"/>
  <c r="BC983" i="7"/>
  <c r="BD983" i="7"/>
  <c r="AZ984" i="7"/>
  <c r="BA984" i="7"/>
  <c r="BB984" i="7"/>
  <c r="BC984" i="7"/>
  <c r="BD984" i="7"/>
  <c r="AZ985" i="7"/>
  <c r="BA985" i="7"/>
  <c r="BB985" i="7"/>
  <c r="BC985" i="7"/>
  <c r="BD985" i="7"/>
  <c r="AZ986" i="7"/>
  <c r="BA986" i="7"/>
  <c r="BB986" i="7"/>
  <c r="BC986" i="7"/>
  <c r="BD986" i="7"/>
  <c r="AZ987" i="7"/>
  <c r="BA987" i="7"/>
  <c r="BB987" i="7"/>
  <c r="BC987" i="7"/>
  <c r="BD987" i="7"/>
  <c r="AZ988" i="7"/>
  <c r="BA988" i="7"/>
  <c r="BB988" i="7"/>
  <c r="BC988" i="7"/>
  <c r="BD988" i="7"/>
  <c r="AZ989" i="7"/>
  <c r="BA989" i="7"/>
  <c r="BB989" i="7"/>
  <c r="BC989" i="7"/>
  <c r="BD989" i="7"/>
  <c r="AZ990" i="7"/>
  <c r="BA990" i="7"/>
  <c r="BB990" i="7"/>
  <c r="BC990" i="7"/>
  <c r="BD990" i="7"/>
  <c r="AZ991" i="7"/>
  <c r="BA991" i="7"/>
  <c r="BB991" i="7"/>
  <c r="BC991" i="7"/>
  <c r="BD991" i="7"/>
  <c r="AZ992" i="7"/>
  <c r="BA992" i="7"/>
  <c r="BB992" i="7"/>
  <c r="BC992" i="7"/>
  <c r="BD992" i="7"/>
  <c r="AZ993" i="7"/>
  <c r="BA993" i="7"/>
  <c r="BB993" i="7"/>
  <c r="BC993" i="7"/>
  <c r="BD993" i="7"/>
  <c r="AZ994" i="7"/>
  <c r="BA994" i="7"/>
  <c r="BB994" i="7"/>
  <c r="BC994" i="7"/>
  <c r="BD994" i="7"/>
  <c r="AZ995" i="7"/>
  <c r="BA995" i="7"/>
  <c r="BB995" i="7"/>
  <c r="BC995" i="7"/>
  <c r="BD995" i="7"/>
  <c r="AZ996" i="7"/>
  <c r="BA996" i="7"/>
  <c r="BB996" i="7"/>
  <c r="BC996" i="7"/>
  <c r="BD996" i="7"/>
  <c r="AZ997" i="7"/>
  <c r="BA997" i="7"/>
  <c r="BB997" i="7"/>
  <c r="BC997" i="7"/>
  <c r="BD997" i="7"/>
  <c r="AZ998" i="7"/>
  <c r="BA998" i="7"/>
  <c r="BB998" i="7"/>
  <c r="BC998" i="7"/>
  <c r="BD998" i="7"/>
  <c r="AZ999" i="7"/>
  <c r="BA999" i="7"/>
  <c r="BB999" i="7"/>
  <c r="BC999" i="7"/>
  <c r="BD999" i="7"/>
  <c r="AZ1000" i="7"/>
  <c r="BA1000" i="7"/>
  <c r="BB1000" i="7"/>
  <c r="BC1000" i="7"/>
  <c r="BD1000" i="7"/>
  <c r="AZ1001" i="7"/>
  <c r="BA1001" i="7"/>
  <c r="BB1001" i="7"/>
  <c r="BC1001" i="7"/>
  <c r="BD1001" i="7"/>
  <c r="AZ1002" i="7"/>
  <c r="BA1002" i="7"/>
  <c r="BB1002" i="7"/>
  <c r="BC1002" i="7"/>
  <c r="BD1002" i="7"/>
  <c r="AZ1003" i="7"/>
  <c r="BA1003" i="7"/>
  <c r="BB1003" i="7"/>
  <c r="BC1003" i="7"/>
  <c r="BD1003" i="7"/>
  <c r="AZ1004" i="7"/>
  <c r="BA1004" i="7"/>
  <c r="BB1004" i="7"/>
  <c r="BC1004" i="7"/>
  <c r="BD1004" i="7"/>
  <c r="AZ1005" i="7"/>
  <c r="BA1005" i="7"/>
  <c r="BB1005" i="7"/>
  <c r="BC1005" i="7"/>
  <c r="BD1005" i="7"/>
  <c r="AZ1006" i="7"/>
  <c r="BA1006" i="7"/>
  <c r="BB1006" i="7"/>
  <c r="BC1006" i="7"/>
  <c r="BD1006" i="7"/>
  <c r="AZ1007" i="7"/>
  <c r="BA1007" i="7"/>
  <c r="BB1007" i="7"/>
  <c r="BC1007" i="7"/>
  <c r="BD1007" i="7"/>
  <c r="AZ1008" i="7"/>
  <c r="BA1008" i="7"/>
  <c r="BB1008" i="7"/>
  <c r="BC1008" i="7"/>
  <c r="BD1008" i="7"/>
  <c r="AZ1009" i="7"/>
  <c r="BA1009" i="7"/>
  <c r="BB1009" i="7"/>
  <c r="BC1009" i="7"/>
  <c r="BD1009" i="7"/>
  <c r="AZ1010" i="7"/>
  <c r="BA1010" i="7"/>
  <c r="BB1010" i="7"/>
  <c r="BC1010" i="7"/>
  <c r="BD1010" i="7"/>
  <c r="AZ1011" i="7"/>
  <c r="BA1011" i="7"/>
  <c r="BB1011" i="7"/>
  <c r="BC1011" i="7"/>
  <c r="BD1011" i="7"/>
  <c r="AZ1012" i="7"/>
  <c r="BA1012" i="7"/>
  <c r="BB1012" i="7"/>
  <c r="BC1012" i="7"/>
  <c r="BD1012" i="7"/>
  <c r="AZ1013" i="7"/>
  <c r="BA1013" i="7"/>
  <c r="BB1013" i="7"/>
  <c r="BC1013" i="7"/>
  <c r="BD1013" i="7"/>
  <c r="AZ1014" i="7"/>
  <c r="BA1014" i="7"/>
  <c r="BB1014" i="7"/>
  <c r="BC1014" i="7"/>
  <c r="BD1014" i="7"/>
  <c r="AZ1015" i="7"/>
  <c r="BA1015" i="7"/>
  <c r="BB1015" i="7"/>
  <c r="BC1015" i="7"/>
  <c r="BD1015" i="7"/>
  <c r="AZ1016" i="7"/>
  <c r="BA1016" i="7"/>
  <c r="BB1016" i="7"/>
  <c r="BC1016" i="7"/>
  <c r="BD1016" i="7"/>
  <c r="AZ1017" i="7"/>
  <c r="BA1017" i="7"/>
  <c r="BB1017" i="7"/>
  <c r="BC1017" i="7"/>
  <c r="BD1017" i="7"/>
  <c r="AZ1018" i="7"/>
  <c r="BA1018" i="7"/>
  <c r="BB1018" i="7"/>
  <c r="BC1018" i="7"/>
  <c r="BD1018" i="7"/>
  <c r="AZ1019" i="7"/>
  <c r="BA1019" i="7"/>
  <c r="BB1019" i="7"/>
  <c r="BC1019" i="7"/>
  <c r="BD1019" i="7"/>
  <c r="AZ1020" i="7"/>
  <c r="BA1020" i="7"/>
  <c r="BB1020" i="7"/>
  <c r="BC1020" i="7"/>
  <c r="BD1020" i="7"/>
  <c r="AZ1021" i="7"/>
  <c r="BA1021" i="7"/>
  <c r="BB1021" i="7"/>
  <c r="BC1021" i="7"/>
  <c r="BD1021" i="7"/>
  <c r="AZ1022" i="7"/>
  <c r="BA1022" i="7"/>
  <c r="BB1022" i="7"/>
  <c r="BC1022" i="7"/>
  <c r="BD1022" i="7"/>
  <c r="AZ1023" i="7"/>
  <c r="BA1023" i="7"/>
  <c r="BB1023" i="7"/>
  <c r="BC1023" i="7"/>
  <c r="BD1023" i="7"/>
  <c r="AZ1024" i="7"/>
  <c r="BA1024" i="7"/>
  <c r="BB1024" i="7"/>
  <c r="BC1024" i="7"/>
  <c r="BD1024" i="7"/>
  <c r="AZ1025" i="7"/>
  <c r="BA1025" i="7"/>
  <c r="BB1025" i="7"/>
  <c r="BC1025" i="7"/>
  <c r="BD1025" i="7"/>
  <c r="AZ1026" i="7"/>
  <c r="BA1026" i="7"/>
  <c r="BB1026" i="7"/>
  <c r="BC1026" i="7"/>
  <c r="BD1026" i="7"/>
  <c r="AZ1027" i="7"/>
  <c r="BA1027" i="7"/>
  <c r="BB1027" i="7"/>
  <c r="BC1027" i="7"/>
  <c r="BD1027" i="7"/>
  <c r="AZ1028" i="7"/>
  <c r="BA1028" i="7"/>
  <c r="BB1028" i="7"/>
  <c r="BC1028" i="7"/>
  <c r="BD1028" i="7"/>
  <c r="AZ1029" i="7"/>
  <c r="BA1029" i="7"/>
  <c r="BB1029" i="7"/>
  <c r="BC1029" i="7"/>
  <c r="BD1029" i="7"/>
  <c r="AZ1030" i="7"/>
  <c r="BA1030" i="7"/>
  <c r="BB1030" i="7"/>
  <c r="BC1030" i="7"/>
  <c r="BD1030" i="7"/>
  <c r="AZ1031" i="7"/>
  <c r="BA1031" i="7"/>
  <c r="BB1031" i="7"/>
  <c r="BC1031" i="7"/>
  <c r="BD1031" i="7"/>
  <c r="AZ1032" i="7"/>
  <c r="BA1032" i="7"/>
  <c r="BB1032" i="7"/>
  <c r="BC1032" i="7"/>
  <c r="BD1032" i="7"/>
  <c r="AZ1033" i="7"/>
  <c r="BA1033" i="7"/>
  <c r="BB1033" i="7"/>
  <c r="BC1033" i="7"/>
  <c r="BD1033" i="7"/>
  <c r="AZ1034" i="7"/>
  <c r="BA1034" i="7"/>
  <c r="BB1034" i="7"/>
  <c r="BC1034" i="7"/>
  <c r="BD1034" i="7"/>
  <c r="AZ1035" i="7"/>
  <c r="BA1035" i="7"/>
  <c r="BB1035" i="7"/>
  <c r="BC1035" i="7"/>
  <c r="BD1035" i="7"/>
  <c r="AZ1036" i="7"/>
  <c r="BA1036" i="7"/>
  <c r="BB1036" i="7"/>
  <c r="BC1036" i="7"/>
  <c r="BD1036" i="7"/>
  <c r="AZ1037" i="7"/>
  <c r="BA1037" i="7"/>
  <c r="BB1037" i="7"/>
  <c r="BC1037" i="7"/>
  <c r="BD1037" i="7"/>
  <c r="AZ1038" i="7"/>
  <c r="BA1038" i="7"/>
  <c r="BB1038" i="7"/>
  <c r="BC1038" i="7"/>
  <c r="BD1038" i="7"/>
  <c r="AZ1039" i="7"/>
  <c r="BA1039" i="7"/>
  <c r="BB1039" i="7"/>
  <c r="BC1039" i="7"/>
  <c r="BD1039" i="7"/>
  <c r="AZ1040" i="7"/>
  <c r="BA1040" i="7"/>
  <c r="BB1040" i="7"/>
  <c r="BC1040" i="7"/>
  <c r="BD1040" i="7"/>
  <c r="AZ1041" i="7"/>
  <c r="BA1041" i="7"/>
  <c r="BB1041" i="7"/>
  <c r="BC1041" i="7"/>
  <c r="BD1041" i="7"/>
  <c r="AZ1042" i="7"/>
  <c r="BA1042" i="7"/>
  <c r="BB1042" i="7"/>
  <c r="BC1042" i="7"/>
  <c r="BD1042" i="7"/>
  <c r="AZ1043" i="7"/>
  <c r="BA1043" i="7"/>
  <c r="BB1043" i="7"/>
  <c r="BC1043" i="7"/>
  <c r="BD1043" i="7"/>
  <c r="AZ1044" i="7"/>
  <c r="BA1044" i="7"/>
  <c r="BB1044" i="7"/>
  <c r="BC1044" i="7"/>
  <c r="BD1044" i="7"/>
  <c r="AZ1045" i="7"/>
  <c r="BA1045" i="7"/>
  <c r="BB1045" i="7"/>
  <c r="BC1045" i="7"/>
  <c r="BD1045" i="7"/>
  <c r="AZ1046" i="7"/>
  <c r="BA1046" i="7"/>
  <c r="BB1046" i="7"/>
  <c r="BC1046" i="7"/>
  <c r="BD1046" i="7"/>
  <c r="AZ1047" i="7"/>
  <c r="BA1047" i="7"/>
  <c r="BB1047" i="7"/>
  <c r="BC1047" i="7"/>
  <c r="BD1047" i="7"/>
  <c r="AZ1048" i="7"/>
  <c r="BA1048" i="7"/>
  <c r="BB1048" i="7"/>
  <c r="BC1048" i="7"/>
  <c r="BD1048" i="7"/>
  <c r="AZ1049" i="7"/>
  <c r="BA1049" i="7"/>
  <c r="BB1049" i="7"/>
  <c r="BC1049" i="7"/>
  <c r="BD1049" i="7"/>
  <c r="AZ1050" i="7"/>
  <c r="BA1050" i="7"/>
  <c r="BB1050" i="7"/>
  <c r="BC1050" i="7"/>
  <c r="BD1050" i="7"/>
  <c r="AZ1051" i="7"/>
  <c r="BA1051" i="7"/>
  <c r="BB1051" i="7"/>
  <c r="BC1051" i="7"/>
  <c r="BD1051" i="7"/>
  <c r="AZ1052" i="7"/>
  <c r="BA1052" i="7"/>
  <c r="BB1052" i="7"/>
  <c r="BC1052" i="7"/>
  <c r="BD1052" i="7"/>
  <c r="AZ1053" i="7"/>
  <c r="BA1053" i="7"/>
  <c r="BB1053" i="7"/>
  <c r="BC1053" i="7"/>
  <c r="BD1053" i="7"/>
  <c r="AZ1054" i="7"/>
  <c r="BA1054" i="7"/>
  <c r="BB1054" i="7"/>
  <c r="BC1054" i="7"/>
  <c r="BD1054" i="7"/>
  <c r="AZ1055" i="7"/>
  <c r="BA1055" i="7"/>
  <c r="BB1055" i="7"/>
  <c r="BC1055" i="7"/>
  <c r="BD1055" i="7"/>
  <c r="AZ1056" i="7"/>
  <c r="BA1056" i="7"/>
  <c r="BB1056" i="7"/>
  <c r="BC1056" i="7"/>
  <c r="BD1056" i="7"/>
  <c r="AZ1057" i="7"/>
  <c r="BA1057" i="7"/>
  <c r="BB1057" i="7"/>
  <c r="BC1057" i="7"/>
  <c r="BD1057" i="7"/>
  <c r="AZ1058" i="7"/>
  <c r="BA1058" i="7"/>
  <c r="BB1058" i="7"/>
  <c r="BC1058" i="7"/>
  <c r="BD1058" i="7"/>
  <c r="AZ1059" i="7"/>
  <c r="BA1059" i="7"/>
  <c r="BB1059" i="7"/>
  <c r="BC1059" i="7"/>
  <c r="BD1059" i="7"/>
  <c r="AZ1060" i="7"/>
  <c r="BA1060" i="7"/>
  <c r="BB1060" i="7"/>
  <c r="BC1060" i="7"/>
  <c r="BD1060" i="7"/>
  <c r="AZ1061" i="7"/>
  <c r="BA1061" i="7"/>
  <c r="BB1061" i="7"/>
  <c r="BC1061" i="7"/>
  <c r="BD1061" i="7"/>
  <c r="AZ1062" i="7"/>
  <c r="BA1062" i="7"/>
  <c r="BB1062" i="7"/>
  <c r="BC1062" i="7"/>
  <c r="BD1062" i="7"/>
  <c r="AZ1063" i="7"/>
  <c r="BA1063" i="7"/>
  <c r="BB1063" i="7"/>
  <c r="BC1063" i="7"/>
  <c r="BD1063" i="7"/>
  <c r="AZ1064" i="7"/>
  <c r="BA1064" i="7"/>
  <c r="BB1064" i="7"/>
  <c r="BC1064" i="7"/>
  <c r="BD1064" i="7"/>
  <c r="AZ1065" i="7"/>
  <c r="BA1065" i="7"/>
  <c r="BB1065" i="7"/>
  <c r="BC1065" i="7"/>
  <c r="BD1065" i="7"/>
  <c r="AZ1066" i="7"/>
  <c r="BA1066" i="7"/>
  <c r="BB1066" i="7"/>
  <c r="BC1066" i="7"/>
  <c r="BD1066" i="7"/>
  <c r="AZ1067" i="7"/>
  <c r="BA1067" i="7"/>
  <c r="BB1067" i="7"/>
  <c r="BC1067" i="7"/>
  <c r="BD1067" i="7"/>
  <c r="AZ1068" i="7"/>
  <c r="BA1068" i="7"/>
  <c r="BB1068" i="7"/>
  <c r="BC1068" i="7"/>
  <c r="BD1068" i="7"/>
  <c r="AZ1069" i="7"/>
  <c r="BA1069" i="7"/>
  <c r="BB1069" i="7"/>
  <c r="BC1069" i="7"/>
  <c r="BD1069" i="7"/>
  <c r="AZ1070" i="7"/>
  <c r="BA1070" i="7"/>
  <c r="BB1070" i="7"/>
  <c r="BC1070" i="7"/>
  <c r="BD1070" i="7"/>
  <c r="AZ1071" i="7"/>
  <c r="BA1071" i="7"/>
  <c r="BB1071" i="7"/>
  <c r="BC1071" i="7"/>
  <c r="BD1071" i="7"/>
  <c r="AZ1072" i="7"/>
  <c r="BA1072" i="7"/>
  <c r="BB1072" i="7"/>
  <c r="BC1072" i="7"/>
  <c r="BD1072" i="7"/>
  <c r="AZ1073" i="7"/>
  <c r="BA1073" i="7"/>
  <c r="BB1073" i="7"/>
  <c r="BC1073" i="7"/>
  <c r="BD1073" i="7"/>
  <c r="AZ1074" i="7"/>
  <c r="BA1074" i="7"/>
  <c r="BB1074" i="7"/>
  <c r="BC1074" i="7"/>
  <c r="BD1074" i="7"/>
  <c r="AZ1075" i="7"/>
  <c r="BA1075" i="7"/>
  <c r="BB1075" i="7"/>
  <c r="BC1075" i="7"/>
  <c r="BD1075" i="7"/>
  <c r="AZ1076" i="7"/>
  <c r="BA1076" i="7"/>
  <c r="BB1076" i="7"/>
  <c r="BC1076" i="7"/>
  <c r="BD1076" i="7"/>
  <c r="AZ1077" i="7"/>
  <c r="BA1077" i="7"/>
  <c r="BB1077" i="7"/>
  <c r="BC1077" i="7"/>
  <c r="BD1077" i="7"/>
  <c r="AZ1078" i="7"/>
  <c r="BA1078" i="7"/>
  <c r="BB1078" i="7"/>
  <c r="BC1078" i="7"/>
  <c r="BD1078" i="7"/>
  <c r="AZ1079" i="7"/>
  <c r="BA1079" i="7"/>
  <c r="BB1079" i="7"/>
  <c r="BC1079" i="7"/>
  <c r="BD1079" i="7"/>
  <c r="AZ1080" i="7"/>
  <c r="BA1080" i="7"/>
  <c r="BB1080" i="7"/>
  <c r="BC1080" i="7"/>
  <c r="BD1080" i="7"/>
  <c r="AZ1081" i="7"/>
  <c r="BA1081" i="7"/>
  <c r="BB1081" i="7"/>
  <c r="BC1081" i="7"/>
  <c r="BD1081" i="7"/>
  <c r="AZ1082" i="7"/>
  <c r="BA1082" i="7"/>
  <c r="BB1082" i="7"/>
  <c r="BC1082" i="7"/>
  <c r="BD1082" i="7"/>
  <c r="AZ1083" i="7"/>
  <c r="BA1083" i="7"/>
  <c r="BB1083" i="7"/>
  <c r="BC1083" i="7"/>
  <c r="BD1083" i="7"/>
  <c r="AZ1084" i="7"/>
  <c r="BA1084" i="7"/>
  <c r="BB1084" i="7"/>
  <c r="BC1084" i="7"/>
  <c r="BD1084" i="7"/>
  <c r="AZ1085" i="7"/>
  <c r="BA1085" i="7"/>
  <c r="BB1085" i="7"/>
  <c r="BC1085" i="7"/>
  <c r="BD1085" i="7"/>
  <c r="AZ1086" i="7"/>
  <c r="BA1086" i="7"/>
  <c r="BB1086" i="7"/>
  <c r="BC1086" i="7"/>
  <c r="BD1086" i="7"/>
  <c r="AZ1087" i="7"/>
  <c r="BA1087" i="7"/>
  <c r="BB1087" i="7"/>
  <c r="BC1087" i="7"/>
  <c r="BD1087" i="7"/>
  <c r="AZ1088" i="7"/>
  <c r="BA1088" i="7"/>
  <c r="BB1088" i="7"/>
  <c r="BC1088" i="7"/>
  <c r="BD1088" i="7"/>
  <c r="AZ1089" i="7"/>
  <c r="BA1089" i="7"/>
  <c r="BB1089" i="7"/>
  <c r="BC1089" i="7"/>
  <c r="BD1089" i="7"/>
  <c r="AZ1090" i="7"/>
  <c r="BA1090" i="7"/>
  <c r="BB1090" i="7"/>
  <c r="BC1090" i="7"/>
  <c r="BD1090" i="7"/>
  <c r="AZ1091" i="7"/>
  <c r="BA1091" i="7"/>
  <c r="BB1091" i="7"/>
  <c r="BC1091" i="7"/>
  <c r="BD1091" i="7"/>
  <c r="AZ1092" i="7"/>
  <c r="BA1092" i="7"/>
  <c r="BB1092" i="7"/>
  <c r="BC1092" i="7"/>
  <c r="BD1092" i="7"/>
  <c r="AZ1093" i="7"/>
  <c r="BA1093" i="7"/>
  <c r="BB1093" i="7"/>
  <c r="BC1093" i="7"/>
  <c r="BD1093" i="7"/>
  <c r="AZ1094" i="7"/>
  <c r="BA1094" i="7"/>
  <c r="BB1094" i="7"/>
  <c r="BC1094" i="7"/>
  <c r="BD1094" i="7"/>
  <c r="AZ1095" i="7"/>
  <c r="BA1095" i="7"/>
  <c r="BB1095" i="7"/>
  <c r="BC1095" i="7"/>
  <c r="BD1095" i="7"/>
  <c r="AZ1096" i="7"/>
  <c r="BA1096" i="7"/>
  <c r="BB1096" i="7"/>
  <c r="BC1096" i="7"/>
  <c r="BD1096" i="7"/>
  <c r="AZ1097" i="7"/>
  <c r="BA1097" i="7"/>
  <c r="BB1097" i="7"/>
  <c r="BC1097" i="7"/>
  <c r="BD1097" i="7"/>
  <c r="AZ1098" i="7"/>
  <c r="BA1098" i="7"/>
  <c r="BB1098" i="7"/>
  <c r="BC1098" i="7"/>
  <c r="BD1098" i="7"/>
  <c r="AZ1099" i="7"/>
  <c r="BA1099" i="7"/>
  <c r="BB1099" i="7"/>
  <c r="BC1099" i="7"/>
  <c r="BD1099" i="7"/>
  <c r="AZ1100" i="7"/>
  <c r="BA1100" i="7"/>
  <c r="BB1100" i="7"/>
  <c r="BC1100" i="7"/>
  <c r="BD1100" i="7"/>
  <c r="AZ1101" i="7"/>
  <c r="BA1101" i="7"/>
  <c r="BB1101" i="7"/>
  <c r="BC1101" i="7"/>
  <c r="BD1101" i="7"/>
  <c r="AZ1102" i="7"/>
  <c r="BA1102" i="7"/>
  <c r="BB1102" i="7"/>
  <c r="BC1102" i="7"/>
  <c r="BD1102" i="7"/>
  <c r="AZ1103" i="7"/>
  <c r="BA1103" i="7"/>
  <c r="BB1103" i="7"/>
  <c r="BC1103" i="7"/>
  <c r="BD1103" i="7"/>
  <c r="AZ1104" i="7"/>
  <c r="BA1104" i="7"/>
  <c r="BB1104" i="7"/>
  <c r="BC1104" i="7"/>
  <c r="BD1104" i="7"/>
  <c r="AZ1105" i="7"/>
  <c r="BA1105" i="7"/>
  <c r="BB1105" i="7"/>
  <c r="BC1105" i="7"/>
  <c r="BD1105" i="7"/>
  <c r="AZ1106" i="7"/>
  <c r="BA1106" i="7"/>
  <c r="BB1106" i="7"/>
  <c r="BC1106" i="7"/>
  <c r="BD1106" i="7"/>
  <c r="AZ1107" i="7"/>
  <c r="BA1107" i="7"/>
  <c r="BB1107" i="7"/>
  <c r="BC1107" i="7"/>
  <c r="BD1107" i="7"/>
  <c r="AZ1108" i="7"/>
  <c r="BA1108" i="7"/>
  <c r="BB1108" i="7"/>
  <c r="BC1108" i="7"/>
  <c r="BD1108" i="7"/>
  <c r="AZ1109" i="7"/>
  <c r="BA1109" i="7"/>
  <c r="BB1109" i="7"/>
  <c r="BC1109" i="7"/>
  <c r="BD1109" i="7"/>
  <c r="AZ1110" i="7"/>
  <c r="BA1110" i="7"/>
  <c r="BB1110" i="7"/>
  <c r="BC1110" i="7"/>
  <c r="BD1110" i="7"/>
  <c r="AZ1111" i="7"/>
  <c r="BA1111" i="7"/>
  <c r="BB1111" i="7"/>
  <c r="BC1111" i="7"/>
  <c r="BD1111" i="7"/>
  <c r="AZ1112" i="7"/>
  <c r="BA1112" i="7"/>
  <c r="BB1112" i="7"/>
  <c r="BC1112" i="7"/>
  <c r="BD1112" i="7"/>
  <c r="AZ1113" i="7"/>
  <c r="BA1113" i="7"/>
  <c r="BB1113" i="7"/>
  <c r="BC1113" i="7"/>
  <c r="BD1113" i="7"/>
  <c r="AZ1114" i="7"/>
  <c r="BA1114" i="7"/>
  <c r="BB1114" i="7"/>
  <c r="BC1114" i="7"/>
  <c r="BD1114" i="7"/>
  <c r="AZ1115" i="7"/>
  <c r="BA1115" i="7"/>
  <c r="BB1115" i="7"/>
  <c r="BC1115" i="7"/>
  <c r="BD1115" i="7"/>
  <c r="AZ1116" i="7"/>
  <c r="BA1116" i="7"/>
  <c r="BB1116" i="7"/>
  <c r="BC1116" i="7"/>
  <c r="BD1116" i="7"/>
  <c r="AZ1117" i="7"/>
  <c r="BA1117" i="7"/>
  <c r="BB1117" i="7"/>
  <c r="BC1117" i="7"/>
  <c r="BD1117" i="7"/>
  <c r="AZ1118" i="7"/>
  <c r="BA1118" i="7"/>
  <c r="BB1118" i="7"/>
  <c r="BC1118" i="7"/>
  <c r="BD1118" i="7"/>
  <c r="AZ1119" i="7"/>
  <c r="BA1119" i="7"/>
  <c r="BB1119" i="7"/>
  <c r="BC1119" i="7"/>
  <c r="BD1119" i="7"/>
  <c r="AZ1120" i="7"/>
  <c r="BA1120" i="7"/>
  <c r="BB1120" i="7"/>
  <c r="BC1120" i="7"/>
  <c r="BD1120" i="7"/>
  <c r="AZ1121" i="7"/>
  <c r="BA1121" i="7"/>
  <c r="BB1121" i="7"/>
  <c r="BC1121" i="7"/>
  <c r="BD1121" i="7"/>
  <c r="AZ1122" i="7"/>
  <c r="BA1122" i="7"/>
  <c r="BB1122" i="7"/>
  <c r="BC1122" i="7"/>
  <c r="BD1122" i="7"/>
  <c r="AZ1123" i="7"/>
  <c r="BA1123" i="7"/>
  <c r="BB1123" i="7"/>
  <c r="BC1123" i="7"/>
  <c r="BD1123" i="7"/>
  <c r="AZ1124" i="7"/>
  <c r="BA1124" i="7"/>
  <c r="BB1124" i="7"/>
  <c r="BC1124" i="7"/>
  <c r="BD1124" i="7"/>
  <c r="AZ1125" i="7"/>
  <c r="BA1125" i="7"/>
  <c r="BB1125" i="7"/>
  <c r="BC1125" i="7"/>
  <c r="BD1125" i="7"/>
  <c r="AZ1126" i="7"/>
  <c r="BA1126" i="7"/>
  <c r="BB1126" i="7"/>
  <c r="BC1126" i="7"/>
  <c r="BD1126" i="7"/>
  <c r="AZ1127" i="7"/>
  <c r="BA1127" i="7"/>
  <c r="BB1127" i="7"/>
  <c r="BC1127" i="7"/>
  <c r="BD1127" i="7"/>
  <c r="AZ1128" i="7"/>
  <c r="BA1128" i="7"/>
  <c r="BB1128" i="7"/>
  <c r="BC1128" i="7"/>
  <c r="BD1128" i="7"/>
  <c r="AZ1129" i="7"/>
  <c r="BA1129" i="7"/>
  <c r="BB1129" i="7"/>
  <c r="BC1129" i="7"/>
  <c r="BD1129" i="7"/>
  <c r="AZ1130" i="7"/>
  <c r="BA1130" i="7"/>
  <c r="BB1130" i="7"/>
  <c r="BC1130" i="7"/>
  <c r="BD1130" i="7"/>
  <c r="AZ1131" i="7"/>
  <c r="BA1131" i="7"/>
  <c r="BB1131" i="7"/>
  <c r="BC1131" i="7"/>
  <c r="BD1131" i="7"/>
  <c r="AZ1132" i="7"/>
  <c r="BA1132" i="7"/>
  <c r="BB1132" i="7"/>
  <c r="BC1132" i="7"/>
  <c r="BD1132" i="7"/>
  <c r="AZ1133" i="7"/>
  <c r="BA1133" i="7"/>
  <c r="BB1133" i="7"/>
  <c r="BC1133" i="7"/>
  <c r="BD1133" i="7"/>
  <c r="AZ1134" i="7"/>
  <c r="BA1134" i="7"/>
  <c r="BB1134" i="7"/>
  <c r="BC1134" i="7"/>
  <c r="BD1134" i="7"/>
  <c r="AZ1135" i="7"/>
  <c r="BA1135" i="7"/>
  <c r="BB1135" i="7"/>
  <c r="BC1135" i="7"/>
  <c r="BD1135" i="7"/>
  <c r="AZ1136" i="7"/>
  <c r="BA1136" i="7"/>
  <c r="BB1136" i="7"/>
  <c r="BC1136" i="7"/>
  <c r="BD1136" i="7"/>
  <c r="AZ1137" i="7"/>
  <c r="BA1137" i="7"/>
  <c r="BB1137" i="7"/>
  <c r="BC1137" i="7"/>
  <c r="BD1137" i="7"/>
  <c r="AZ1138" i="7"/>
  <c r="BA1138" i="7"/>
  <c r="BB1138" i="7"/>
  <c r="BC1138" i="7"/>
  <c r="BD1138" i="7"/>
  <c r="AZ1139" i="7"/>
  <c r="BA1139" i="7"/>
  <c r="BB1139" i="7"/>
  <c r="BC1139" i="7"/>
  <c r="BD1139" i="7"/>
  <c r="AZ1140" i="7"/>
  <c r="BA1140" i="7"/>
  <c r="BB1140" i="7"/>
  <c r="BC1140" i="7"/>
  <c r="BD1140" i="7"/>
  <c r="AZ1141" i="7"/>
  <c r="BA1141" i="7"/>
  <c r="BB1141" i="7"/>
  <c r="BC1141" i="7"/>
  <c r="BD1141" i="7"/>
  <c r="AZ1142" i="7"/>
  <c r="BA1142" i="7"/>
  <c r="BB1142" i="7"/>
  <c r="BC1142" i="7"/>
  <c r="BD1142" i="7"/>
  <c r="AZ1143" i="7"/>
  <c r="BA1143" i="7"/>
  <c r="BB1143" i="7"/>
  <c r="BC1143" i="7"/>
  <c r="BD1143" i="7"/>
  <c r="AZ1144" i="7"/>
  <c r="BA1144" i="7"/>
  <c r="BB1144" i="7"/>
  <c r="BC1144" i="7"/>
  <c r="BD1144" i="7"/>
  <c r="AZ1145" i="7"/>
  <c r="BA1145" i="7"/>
  <c r="BB1145" i="7"/>
  <c r="BC1145" i="7"/>
  <c r="BD1145" i="7"/>
  <c r="AZ1146" i="7"/>
  <c r="BA1146" i="7"/>
  <c r="BB1146" i="7"/>
  <c r="BC1146" i="7"/>
  <c r="BD1146" i="7"/>
  <c r="AZ1147" i="7"/>
  <c r="BA1147" i="7"/>
  <c r="BB1147" i="7"/>
  <c r="BC1147" i="7"/>
  <c r="BD1147" i="7"/>
  <c r="AZ1148" i="7"/>
  <c r="BA1148" i="7"/>
  <c r="BB1148" i="7"/>
  <c r="BC1148" i="7"/>
  <c r="BD1148" i="7"/>
  <c r="AZ1149" i="7"/>
  <c r="BA1149" i="7"/>
  <c r="BB1149" i="7"/>
  <c r="BC1149" i="7"/>
  <c r="BD1149" i="7"/>
  <c r="AZ1150" i="7"/>
  <c r="BA1150" i="7"/>
  <c r="BB1150" i="7"/>
  <c r="BC1150" i="7"/>
  <c r="BD1150" i="7"/>
  <c r="AZ1151" i="7"/>
  <c r="BA1151" i="7"/>
  <c r="BB1151" i="7"/>
  <c r="BC1151" i="7"/>
  <c r="BD1151" i="7"/>
  <c r="AZ1152" i="7"/>
  <c r="BA1152" i="7"/>
  <c r="BB1152" i="7"/>
  <c r="BC1152" i="7"/>
  <c r="BD1152" i="7"/>
  <c r="AZ1153" i="7"/>
  <c r="BA1153" i="7"/>
  <c r="BB1153" i="7"/>
  <c r="BC1153" i="7"/>
  <c r="BD1153" i="7"/>
  <c r="AZ1154" i="7"/>
  <c r="BA1154" i="7"/>
  <c r="BB1154" i="7"/>
  <c r="BC1154" i="7"/>
  <c r="BD1154" i="7"/>
  <c r="AZ1155" i="7"/>
  <c r="BA1155" i="7"/>
  <c r="BB1155" i="7"/>
  <c r="BC1155" i="7"/>
  <c r="BD1155" i="7"/>
  <c r="AZ1156" i="7"/>
  <c r="BA1156" i="7"/>
  <c r="BB1156" i="7"/>
  <c r="BC1156" i="7"/>
  <c r="BD1156" i="7"/>
  <c r="AZ1157" i="7"/>
  <c r="BA1157" i="7"/>
  <c r="BB1157" i="7"/>
  <c r="BC1157" i="7"/>
  <c r="BD1157" i="7"/>
  <c r="AZ1158" i="7"/>
  <c r="BA1158" i="7"/>
  <c r="BB1158" i="7"/>
  <c r="BC1158" i="7"/>
  <c r="BD1158" i="7"/>
  <c r="AZ1159" i="7"/>
  <c r="BA1159" i="7"/>
  <c r="BB1159" i="7"/>
  <c r="BC1159" i="7"/>
  <c r="BD1159" i="7"/>
  <c r="AZ1160" i="7"/>
  <c r="BA1160" i="7"/>
  <c r="BB1160" i="7"/>
  <c r="BC1160" i="7"/>
  <c r="BD1160" i="7"/>
  <c r="AZ1161" i="7"/>
  <c r="BA1161" i="7"/>
  <c r="BB1161" i="7"/>
  <c r="BC1161" i="7"/>
  <c r="BD1161" i="7"/>
  <c r="AZ1162" i="7"/>
  <c r="BA1162" i="7"/>
  <c r="BB1162" i="7"/>
  <c r="BC1162" i="7"/>
  <c r="BD1162" i="7"/>
  <c r="AZ1163" i="7"/>
  <c r="BA1163" i="7"/>
  <c r="BB1163" i="7"/>
  <c r="BC1163" i="7"/>
  <c r="BD1163" i="7"/>
  <c r="AZ1164" i="7"/>
  <c r="BA1164" i="7"/>
  <c r="BB1164" i="7"/>
  <c r="BC1164" i="7"/>
  <c r="BD1164" i="7"/>
  <c r="AZ1165" i="7"/>
  <c r="BA1165" i="7"/>
  <c r="BB1165" i="7"/>
  <c r="BC1165" i="7"/>
  <c r="BD1165" i="7"/>
  <c r="AZ1166" i="7"/>
  <c r="BA1166" i="7"/>
  <c r="BB1166" i="7"/>
  <c r="BC1166" i="7"/>
  <c r="BD1166" i="7"/>
  <c r="AZ1167" i="7"/>
  <c r="BA1167" i="7"/>
  <c r="BB1167" i="7"/>
  <c r="BC1167" i="7"/>
  <c r="BD1167" i="7"/>
  <c r="AZ1168" i="7"/>
  <c r="BA1168" i="7"/>
  <c r="BB1168" i="7"/>
  <c r="BC1168" i="7"/>
  <c r="BD1168" i="7"/>
  <c r="AZ1169" i="7"/>
  <c r="BA1169" i="7"/>
  <c r="BB1169" i="7"/>
  <c r="BC1169" i="7"/>
  <c r="BD1169" i="7"/>
  <c r="AZ1170" i="7"/>
  <c r="BA1170" i="7"/>
  <c r="BB1170" i="7"/>
  <c r="BC1170" i="7"/>
  <c r="BD1170" i="7"/>
  <c r="AZ1171" i="7"/>
  <c r="BA1171" i="7"/>
  <c r="BB1171" i="7"/>
  <c r="BC1171" i="7"/>
  <c r="BD1171" i="7"/>
  <c r="AZ1172" i="7"/>
  <c r="BA1172" i="7"/>
  <c r="BB1172" i="7"/>
  <c r="BC1172" i="7"/>
  <c r="BD1172" i="7"/>
  <c r="AZ1173" i="7"/>
  <c r="BA1173" i="7"/>
  <c r="BB1173" i="7"/>
  <c r="BC1173" i="7"/>
  <c r="BD1173" i="7"/>
  <c r="AZ1174" i="7"/>
  <c r="BA1174" i="7"/>
  <c r="BB1174" i="7"/>
  <c r="BC1174" i="7"/>
  <c r="BD1174" i="7"/>
  <c r="AZ1175" i="7"/>
  <c r="BA1175" i="7"/>
  <c r="BB1175" i="7"/>
  <c r="BC1175" i="7"/>
  <c r="BD1175" i="7"/>
  <c r="AZ1176" i="7"/>
  <c r="BA1176" i="7"/>
  <c r="BB1176" i="7"/>
  <c r="BC1176" i="7"/>
  <c r="BD1176" i="7"/>
  <c r="AZ1177" i="7"/>
  <c r="BA1177" i="7"/>
  <c r="BB1177" i="7"/>
  <c r="BC1177" i="7"/>
  <c r="BD1177" i="7"/>
  <c r="AZ1178" i="7"/>
  <c r="BA1178" i="7"/>
  <c r="BB1178" i="7"/>
  <c r="BC1178" i="7"/>
  <c r="BD1178" i="7"/>
  <c r="AZ1179" i="7"/>
  <c r="BA1179" i="7"/>
  <c r="BB1179" i="7"/>
  <c r="BC1179" i="7"/>
  <c r="BD1179" i="7"/>
  <c r="AZ1180" i="7"/>
  <c r="BA1180" i="7"/>
  <c r="BB1180" i="7"/>
  <c r="BC1180" i="7"/>
  <c r="BD1180" i="7"/>
  <c r="AZ1181" i="7"/>
  <c r="BA1181" i="7"/>
  <c r="BB1181" i="7"/>
  <c r="BC1181" i="7"/>
  <c r="BD1181" i="7"/>
  <c r="AZ1182" i="7"/>
  <c r="BA1182" i="7"/>
  <c r="BB1182" i="7"/>
  <c r="BC1182" i="7"/>
  <c r="BD1182" i="7"/>
  <c r="AZ1183" i="7"/>
  <c r="BA1183" i="7"/>
  <c r="BB1183" i="7"/>
  <c r="BC1183" i="7"/>
  <c r="BD1183" i="7"/>
  <c r="AZ1184" i="7"/>
  <c r="BA1184" i="7"/>
  <c r="BB1184" i="7"/>
  <c r="BC1184" i="7"/>
  <c r="BD1184" i="7"/>
  <c r="AZ1185" i="7"/>
  <c r="BA1185" i="7"/>
  <c r="BB1185" i="7"/>
  <c r="BC1185" i="7"/>
  <c r="BD1185" i="7"/>
  <c r="AZ1186" i="7"/>
  <c r="BA1186" i="7"/>
  <c r="BB1186" i="7"/>
  <c r="BC1186" i="7"/>
  <c r="BD1186" i="7"/>
  <c r="AZ1187" i="7"/>
  <c r="BA1187" i="7"/>
  <c r="BB1187" i="7"/>
  <c r="BC1187" i="7"/>
  <c r="BD1187" i="7"/>
  <c r="AZ1188" i="7"/>
  <c r="BA1188" i="7"/>
  <c r="BB1188" i="7"/>
  <c r="BC1188" i="7"/>
  <c r="BD1188" i="7"/>
  <c r="AZ1189" i="7"/>
  <c r="BA1189" i="7"/>
  <c r="BB1189" i="7"/>
  <c r="BC1189" i="7"/>
  <c r="BD1189" i="7"/>
  <c r="AZ1190" i="7"/>
  <c r="BA1190" i="7"/>
  <c r="BB1190" i="7"/>
  <c r="BC1190" i="7"/>
  <c r="BD1190" i="7"/>
  <c r="AZ1191" i="7"/>
  <c r="BA1191" i="7"/>
  <c r="BB1191" i="7"/>
  <c r="BC1191" i="7"/>
  <c r="BD1191" i="7"/>
  <c r="AZ1192" i="7"/>
  <c r="BA1192" i="7"/>
  <c r="BB1192" i="7"/>
  <c r="BC1192" i="7"/>
  <c r="BD1192" i="7"/>
  <c r="AZ1193" i="7"/>
  <c r="BA1193" i="7"/>
  <c r="BB1193" i="7"/>
  <c r="BC1193" i="7"/>
  <c r="BD1193" i="7"/>
  <c r="AZ1194" i="7"/>
  <c r="BA1194" i="7"/>
  <c r="BB1194" i="7"/>
  <c r="BC1194" i="7"/>
  <c r="BD1194" i="7"/>
  <c r="AZ1195" i="7"/>
  <c r="BA1195" i="7"/>
  <c r="BB1195" i="7"/>
  <c r="BC1195" i="7"/>
  <c r="BD1195" i="7"/>
  <c r="AZ1196" i="7"/>
  <c r="BA1196" i="7"/>
  <c r="BB1196" i="7"/>
  <c r="BC1196" i="7"/>
  <c r="BD1196" i="7"/>
  <c r="AZ1197" i="7"/>
  <c r="BA1197" i="7"/>
  <c r="BB1197" i="7"/>
  <c r="BC1197" i="7"/>
  <c r="BD1197" i="7"/>
  <c r="AZ1198" i="7"/>
  <c r="BA1198" i="7"/>
  <c r="BB1198" i="7"/>
  <c r="BC1198" i="7"/>
  <c r="BD1198" i="7"/>
  <c r="AZ1199" i="7"/>
  <c r="BA1199" i="7"/>
  <c r="BB1199" i="7"/>
  <c r="BC1199" i="7"/>
  <c r="BD1199" i="7"/>
  <c r="AZ1200" i="7"/>
  <c r="BA1200" i="7"/>
  <c r="BB1200" i="7"/>
  <c r="BC1200" i="7"/>
  <c r="BD1200" i="7"/>
  <c r="AZ1201" i="7"/>
  <c r="BA1201" i="7"/>
  <c r="BB1201" i="7"/>
  <c r="BC1201" i="7"/>
  <c r="BD1201" i="7"/>
  <c r="AZ1202" i="7"/>
  <c r="BA1202" i="7"/>
  <c r="BB1202" i="7"/>
  <c r="BC1202" i="7"/>
  <c r="BD1202" i="7"/>
  <c r="AZ1203" i="7"/>
  <c r="BA1203" i="7"/>
  <c r="BB1203" i="7"/>
  <c r="BC1203" i="7"/>
  <c r="BD1203" i="7"/>
  <c r="AZ1204" i="7"/>
  <c r="BA1204" i="7"/>
  <c r="BB1204" i="7"/>
  <c r="BC1204" i="7"/>
  <c r="BD1204" i="7"/>
  <c r="AZ1205" i="7"/>
  <c r="BA1205" i="7"/>
  <c r="BB1205" i="7"/>
  <c r="BC1205" i="7"/>
  <c r="BD1205" i="7"/>
  <c r="AZ1206" i="7"/>
  <c r="BA1206" i="7"/>
  <c r="BB1206" i="7"/>
  <c r="BC1206" i="7"/>
  <c r="BD1206" i="7"/>
  <c r="AZ1207" i="7"/>
  <c r="BA1207" i="7"/>
  <c r="BB1207" i="7"/>
  <c r="BC1207" i="7"/>
  <c r="BD1207" i="7"/>
  <c r="AZ1208" i="7"/>
  <c r="BA1208" i="7"/>
  <c r="BB1208" i="7"/>
  <c r="BC1208" i="7"/>
  <c r="BD1208" i="7"/>
  <c r="AZ1209" i="7"/>
  <c r="BA1209" i="7"/>
  <c r="BB1209" i="7"/>
  <c r="BC1209" i="7"/>
  <c r="BD1209" i="7"/>
  <c r="AZ1210" i="7"/>
  <c r="BA1210" i="7"/>
  <c r="BB1210" i="7"/>
  <c r="BC1210" i="7"/>
  <c r="BD1210" i="7"/>
  <c r="AZ1211" i="7"/>
  <c r="BA1211" i="7"/>
  <c r="BB1211" i="7"/>
  <c r="BC1211" i="7"/>
  <c r="BD1211" i="7"/>
  <c r="AZ1212" i="7"/>
  <c r="BA1212" i="7"/>
  <c r="BB1212" i="7"/>
  <c r="BC1212" i="7"/>
  <c r="BD1212" i="7"/>
  <c r="AZ1213" i="7"/>
  <c r="BA1213" i="7"/>
  <c r="BB1213" i="7"/>
  <c r="BC1213" i="7"/>
  <c r="BD1213" i="7"/>
  <c r="AZ1214" i="7"/>
  <c r="BA1214" i="7"/>
  <c r="BB1214" i="7"/>
  <c r="BC1214" i="7"/>
  <c r="BD1214" i="7"/>
  <c r="AZ1215" i="7"/>
  <c r="BA1215" i="7"/>
  <c r="BB1215" i="7"/>
  <c r="BC1215" i="7"/>
  <c r="BD1215" i="7"/>
  <c r="AZ1216" i="7"/>
  <c r="BA1216" i="7"/>
  <c r="BB1216" i="7"/>
  <c r="BC1216" i="7"/>
  <c r="BD1216" i="7"/>
  <c r="AZ1217" i="7"/>
  <c r="BA1217" i="7"/>
  <c r="BB1217" i="7"/>
  <c r="BC1217" i="7"/>
  <c r="BD1217" i="7"/>
  <c r="AZ1218" i="7"/>
  <c r="BA1218" i="7"/>
  <c r="BB1218" i="7"/>
  <c r="BC1218" i="7"/>
  <c r="BD1218" i="7"/>
  <c r="AZ1219" i="7"/>
  <c r="BA1219" i="7"/>
  <c r="BB1219" i="7"/>
  <c r="BC1219" i="7"/>
  <c r="BD1219" i="7"/>
  <c r="AZ1220" i="7"/>
  <c r="BA1220" i="7"/>
  <c r="BB1220" i="7"/>
  <c r="BC1220" i="7"/>
  <c r="BD1220" i="7"/>
  <c r="AZ1221" i="7"/>
  <c r="BA1221" i="7"/>
  <c r="BB1221" i="7"/>
  <c r="BC1221" i="7"/>
  <c r="BD1221" i="7"/>
  <c r="AZ1222" i="7"/>
  <c r="BA1222" i="7"/>
  <c r="BB1222" i="7"/>
  <c r="BC1222" i="7"/>
  <c r="BD1222" i="7"/>
  <c r="AZ1223" i="7"/>
  <c r="BA1223" i="7"/>
  <c r="BB1223" i="7"/>
  <c r="BC1223" i="7"/>
  <c r="BD1223" i="7"/>
  <c r="AZ1224" i="7"/>
  <c r="BA1224" i="7"/>
  <c r="BB1224" i="7"/>
  <c r="BC1224" i="7"/>
  <c r="BD1224" i="7"/>
  <c r="AZ1225" i="7"/>
  <c r="BA1225" i="7"/>
  <c r="BB1225" i="7"/>
  <c r="BC1225" i="7"/>
  <c r="BD1225" i="7"/>
  <c r="AZ1226" i="7"/>
  <c r="BA1226" i="7"/>
  <c r="BB1226" i="7"/>
  <c r="BC1226" i="7"/>
  <c r="BD1226" i="7"/>
  <c r="AZ1227" i="7"/>
  <c r="BA1227" i="7"/>
  <c r="BB1227" i="7"/>
  <c r="BC1227" i="7"/>
  <c r="BD1227" i="7"/>
  <c r="AZ1228" i="7"/>
  <c r="BA1228" i="7"/>
  <c r="BB1228" i="7"/>
  <c r="BC1228" i="7"/>
  <c r="BD1228" i="7"/>
  <c r="AZ1229" i="7"/>
  <c r="BA1229" i="7"/>
  <c r="BB1229" i="7"/>
  <c r="BC1229" i="7"/>
  <c r="BD1229" i="7"/>
  <c r="AZ1230" i="7"/>
  <c r="BA1230" i="7"/>
  <c r="BB1230" i="7"/>
  <c r="BC1230" i="7"/>
  <c r="BD1230" i="7"/>
  <c r="AZ1231" i="7"/>
  <c r="BA1231" i="7"/>
  <c r="BB1231" i="7"/>
  <c r="BC1231" i="7"/>
  <c r="BD1231" i="7"/>
  <c r="AZ1232" i="7"/>
  <c r="BA1232" i="7"/>
  <c r="BB1232" i="7"/>
  <c r="BC1232" i="7"/>
  <c r="BD1232" i="7"/>
  <c r="AZ1233" i="7"/>
  <c r="BA1233" i="7"/>
  <c r="BB1233" i="7"/>
  <c r="BC1233" i="7"/>
  <c r="BD1233" i="7"/>
  <c r="AZ1234" i="7"/>
  <c r="BA1234" i="7"/>
  <c r="BB1234" i="7"/>
  <c r="BC1234" i="7"/>
  <c r="BD1234" i="7"/>
  <c r="AZ1235" i="7"/>
  <c r="BA1235" i="7"/>
  <c r="BB1235" i="7"/>
  <c r="BC1235" i="7"/>
  <c r="BD1235" i="7"/>
  <c r="AZ1236" i="7"/>
  <c r="BA1236" i="7"/>
  <c r="BB1236" i="7"/>
  <c r="BC1236" i="7"/>
  <c r="BD1236" i="7"/>
  <c r="AZ1237" i="7"/>
  <c r="BA1237" i="7"/>
  <c r="BB1237" i="7"/>
  <c r="BC1237" i="7"/>
  <c r="BD1237" i="7"/>
  <c r="AZ1238" i="7"/>
  <c r="BA1238" i="7"/>
  <c r="BB1238" i="7"/>
  <c r="BC1238" i="7"/>
  <c r="BD1238" i="7"/>
  <c r="AZ1239" i="7"/>
  <c r="BA1239" i="7"/>
  <c r="BB1239" i="7"/>
  <c r="BC1239" i="7"/>
  <c r="BD1239" i="7"/>
  <c r="AZ1240" i="7"/>
  <c r="BA1240" i="7"/>
  <c r="BB1240" i="7"/>
  <c r="BC1240" i="7"/>
  <c r="BD1240" i="7"/>
  <c r="AZ1241" i="7"/>
  <c r="BA1241" i="7"/>
  <c r="BB1241" i="7"/>
  <c r="BC1241" i="7"/>
  <c r="BD1241" i="7"/>
  <c r="AZ1242" i="7"/>
  <c r="BA1242" i="7"/>
  <c r="BB1242" i="7"/>
  <c r="BC1242" i="7"/>
  <c r="BD1242" i="7"/>
  <c r="AZ1243" i="7"/>
  <c r="BA1243" i="7"/>
  <c r="BB1243" i="7"/>
  <c r="BC1243" i="7"/>
  <c r="BD1243" i="7"/>
  <c r="AZ1244" i="7"/>
  <c r="BA1244" i="7"/>
  <c r="BB1244" i="7"/>
  <c r="BC1244" i="7"/>
  <c r="BD1244" i="7"/>
  <c r="AZ1245" i="7"/>
  <c r="BA1245" i="7"/>
  <c r="BB1245" i="7"/>
  <c r="BC1245" i="7"/>
  <c r="BD1245" i="7"/>
  <c r="AZ1246" i="7"/>
  <c r="BA1246" i="7"/>
  <c r="BB1246" i="7"/>
  <c r="BC1246" i="7"/>
  <c r="BD1246" i="7"/>
  <c r="AZ1247" i="7"/>
  <c r="BA1247" i="7"/>
  <c r="BB1247" i="7"/>
  <c r="BC1247" i="7"/>
  <c r="BD1247" i="7"/>
  <c r="AZ1248" i="7"/>
  <c r="BA1248" i="7"/>
  <c r="BB1248" i="7"/>
  <c r="BC1248" i="7"/>
  <c r="BD1248" i="7"/>
  <c r="AZ1249" i="7"/>
  <c r="BA1249" i="7"/>
  <c r="BB1249" i="7"/>
  <c r="BC1249" i="7"/>
  <c r="BD1249" i="7"/>
  <c r="AZ1250" i="7"/>
  <c r="BA1250" i="7"/>
  <c r="BB1250" i="7"/>
  <c r="BC1250" i="7"/>
  <c r="BD1250" i="7"/>
  <c r="AZ1251" i="7"/>
  <c r="BA1251" i="7"/>
  <c r="BB1251" i="7"/>
  <c r="BC1251" i="7"/>
  <c r="BD1251" i="7"/>
  <c r="AZ1252" i="7"/>
  <c r="BA1252" i="7"/>
  <c r="BB1252" i="7"/>
  <c r="BC1252" i="7"/>
  <c r="BD1252" i="7"/>
  <c r="AZ1253" i="7"/>
  <c r="BA1253" i="7"/>
  <c r="BB1253" i="7"/>
  <c r="BC1253" i="7"/>
  <c r="BD1253" i="7"/>
  <c r="AZ1254" i="7"/>
  <c r="BA1254" i="7"/>
  <c r="BB1254" i="7"/>
  <c r="BC1254" i="7"/>
  <c r="BD1254" i="7"/>
  <c r="AZ1255" i="7"/>
  <c r="BA1255" i="7"/>
  <c r="BB1255" i="7"/>
  <c r="BC1255" i="7"/>
  <c r="BD1255" i="7"/>
  <c r="AZ1256" i="7"/>
  <c r="BA1256" i="7"/>
  <c r="BB1256" i="7"/>
  <c r="BC1256" i="7"/>
  <c r="BD1256" i="7"/>
  <c r="AZ1257" i="7"/>
  <c r="BA1257" i="7"/>
  <c r="BB1257" i="7"/>
  <c r="BC1257" i="7"/>
  <c r="BD1257" i="7"/>
  <c r="AZ1258" i="7"/>
  <c r="BA1258" i="7"/>
  <c r="BB1258" i="7"/>
  <c r="BC1258" i="7"/>
  <c r="BD1258" i="7"/>
  <c r="AZ1259" i="7"/>
  <c r="BA1259" i="7"/>
  <c r="BB1259" i="7"/>
  <c r="BC1259" i="7"/>
  <c r="BD1259" i="7"/>
  <c r="AZ1260" i="7"/>
  <c r="BA1260" i="7"/>
  <c r="BB1260" i="7"/>
  <c r="BC1260" i="7"/>
  <c r="BD1260" i="7"/>
  <c r="AZ1261" i="7"/>
  <c r="BA1261" i="7"/>
  <c r="BB1261" i="7"/>
  <c r="BC1261" i="7"/>
  <c r="BD1261" i="7"/>
  <c r="AZ1262" i="7"/>
  <c r="BA1262" i="7"/>
  <c r="BB1262" i="7"/>
  <c r="BC1262" i="7"/>
  <c r="BD1262" i="7"/>
  <c r="AZ1263" i="7"/>
  <c r="BA1263" i="7"/>
  <c r="BB1263" i="7"/>
  <c r="BC1263" i="7"/>
  <c r="BD1263" i="7"/>
  <c r="AZ1264" i="7"/>
  <c r="BA1264" i="7"/>
  <c r="BB1264" i="7"/>
  <c r="BC1264" i="7"/>
  <c r="BD1264" i="7"/>
  <c r="AZ1265" i="7"/>
  <c r="BA1265" i="7"/>
  <c r="BB1265" i="7"/>
  <c r="BC1265" i="7"/>
  <c r="BD1265" i="7"/>
  <c r="AZ1266" i="7"/>
  <c r="BA1266" i="7"/>
  <c r="BB1266" i="7"/>
  <c r="BC1266" i="7"/>
  <c r="BD1266" i="7"/>
  <c r="AZ1267" i="7"/>
  <c r="BA1267" i="7"/>
  <c r="BB1267" i="7"/>
  <c r="BC1267" i="7"/>
  <c r="BD1267" i="7"/>
  <c r="AZ1268" i="7"/>
  <c r="BA1268" i="7"/>
  <c r="BB1268" i="7"/>
  <c r="BC1268" i="7"/>
  <c r="BD1268" i="7"/>
  <c r="AZ1269" i="7"/>
  <c r="BA1269" i="7"/>
  <c r="BB1269" i="7"/>
  <c r="BC1269" i="7"/>
  <c r="BD1269" i="7"/>
  <c r="AZ1270" i="7"/>
  <c r="BA1270" i="7"/>
  <c r="BB1270" i="7"/>
  <c r="BC1270" i="7"/>
  <c r="BD1270" i="7"/>
  <c r="AZ1271" i="7"/>
  <c r="BA1271" i="7"/>
  <c r="BB1271" i="7"/>
  <c r="BC1271" i="7"/>
  <c r="BD1271" i="7"/>
  <c r="AZ1272" i="7"/>
  <c r="BA1272" i="7"/>
  <c r="BB1272" i="7"/>
  <c r="BC1272" i="7"/>
  <c r="BD1272" i="7"/>
  <c r="AZ1273" i="7"/>
  <c r="BA1273" i="7"/>
  <c r="BB1273" i="7"/>
  <c r="BC1273" i="7"/>
  <c r="BD1273" i="7"/>
  <c r="AZ1274" i="7"/>
  <c r="BA1274" i="7"/>
  <c r="BB1274" i="7"/>
  <c r="BC1274" i="7"/>
  <c r="BD1274" i="7"/>
  <c r="AZ1275" i="7"/>
  <c r="BA1275" i="7"/>
  <c r="BB1275" i="7"/>
  <c r="BC1275" i="7"/>
  <c r="BD1275" i="7"/>
  <c r="AZ1276" i="7"/>
  <c r="BA1276" i="7"/>
  <c r="BB1276" i="7"/>
  <c r="BC1276" i="7"/>
  <c r="BD1276" i="7"/>
  <c r="AZ1277" i="7"/>
  <c r="BA1277" i="7"/>
  <c r="BB1277" i="7"/>
  <c r="BC1277" i="7"/>
  <c r="BD1277" i="7"/>
  <c r="AZ1278" i="7"/>
  <c r="BA1278" i="7"/>
  <c r="BB1278" i="7"/>
  <c r="BC1278" i="7"/>
  <c r="BD1278" i="7"/>
  <c r="AZ1279" i="7"/>
  <c r="BA1279" i="7"/>
  <c r="BB1279" i="7"/>
  <c r="BC1279" i="7"/>
  <c r="BD1279" i="7"/>
  <c r="AZ1280" i="7"/>
  <c r="BA1280" i="7"/>
  <c r="BB1280" i="7"/>
  <c r="BC1280" i="7"/>
  <c r="BD1280" i="7"/>
  <c r="AZ1281" i="7"/>
  <c r="BA1281" i="7"/>
  <c r="BB1281" i="7"/>
  <c r="BC1281" i="7"/>
  <c r="BD1281" i="7"/>
  <c r="AZ1282" i="7"/>
  <c r="BA1282" i="7"/>
  <c r="BB1282" i="7"/>
  <c r="BC1282" i="7"/>
  <c r="BD1282" i="7"/>
  <c r="AZ1283" i="7"/>
  <c r="BA1283" i="7"/>
  <c r="BB1283" i="7"/>
  <c r="BC1283" i="7"/>
  <c r="BD1283" i="7"/>
  <c r="AZ1284" i="7"/>
  <c r="BA1284" i="7"/>
  <c r="BB1284" i="7"/>
  <c r="BC1284" i="7"/>
  <c r="BD1284" i="7"/>
  <c r="AZ1285" i="7"/>
  <c r="BA1285" i="7"/>
  <c r="BB1285" i="7"/>
  <c r="BC1285" i="7"/>
  <c r="BD1285" i="7"/>
  <c r="AZ1286" i="7"/>
  <c r="BA1286" i="7"/>
  <c r="BB1286" i="7"/>
  <c r="BC1286" i="7"/>
  <c r="BD1286" i="7"/>
  <c r="AZ1287" i="7"/>
  <c r="BA1287" i="7"/>
  <c r="BB1287" i="7"/>
  <c r="BC1287" i="7"/>
  <c r="BD1287" i="7"/>
  <c r="AZ1288" i="7"/>
  <c r="BA1288" i="7"/>
  <c r="BB1288" i="7"/>
  <c r="BC1288" i="7"/>
  <c r="BD1288" i="7"/>
  <c r="AZ1289" i="7"/>
  <c r="BA1289" i="7"/>
  <c r="BB1289" i="7"/>
  <c r="BC1289" i="7"/>
  <c r="BD1289" i="7"/>
  <c r="AZ1290" i="7"/>
  <c r="BA1290" i="7"/>
  <c r="BB1290" i="7"/>
  <c r="BC1290" i="7"/>
  <c r="BD1290" i="7"/>
  <c r="AZ1291" i="7"/>
  <c r="BA1291" i="7"/>
  <c r="BB1291" i="7"/>
  <c r="BC1291" i="7"/>
  <c r="BD1291" i="7"/>
  <c r="AZ1292" i="7"/>
  <c r="BA1292" i="7"/>
  <c r="BB1292" i="7"/>
  <c r="BC1292" i="7"/>
  <c r="BD1292" i="7"/>
  <c r="AZ1293" i="7"/>
  <c r="BA1293" i="7"/>
  <c r="BB1293" i="7"/>
  <c r="BC1293" i="7"/>
  <c r="BD1293" i="7"/>
  <c r="AZ1294" i="7"/>
  <c r="BA1294" i="7"/>
  <c r="BB1294" i="7"/>
  <c r="BC1294" i="7"/>
  <c r="BD1294" i="7"/>
  <c r="AZ1295" i="7"/>
  <c r="BA1295" i="7"/>
  <c r="BB1295" i="7"/>
  <c r="BC1295" i="7"/>
  <c r="BD1295" i="7"/>
  <c r="AZ1296" i="7"/>
  <c r="BA1296" i="7"/>
  <c r="BB1296" i="7"/>
  <c r="BC1296" i="7"/>
  <c r="BD1296" i="7"/>
  <c r="AZ1297" i="7"/>
  <c r="BA1297" i="7"/>
  <c r="BB1297" i="7"/>
  <c r="BC1297" i="7"/>
  <c r="BD1297" i="7"/>
  <c r="AZ1298" i="7"/>
  <c r="BA1298" i="7"/>
  <c r="BB1298" i="7"/>
  <c r="BC1298" i="7"/>
  <c r="BD1298" i="7"/>
  <c r="AZ1299" i="7"/>
  <c r="BA1299" i="7"/>
  <c r="BB1299" i="7"/>
  <c r="BC1299" i="7"/>
  <c r="BD1299" i="7"/>
  <c r="AZ1300" i="7"/>
  <c r="BA1300" i="7"/>
  <c r="BB1300" i="7"/>
  <c r="BC1300" i="7"/>
  <c r="BD1300" i="7"/>
  <c r="AZ1301" i="7"/>
  <c r="BA1301" i="7"/>
  <c r="BB1301" i="7"/>
  <c r="BC1301" i="7"/>
  <c r="BD1301" i="7"/>
  <c r="AZ1302" i="7"/>
  <c r="BA1302" i="7"/>
  <c r="BB1302" i="7"/>
  <c r="BC1302" i="7"/>
  <c r="BD1302" i="7"/>
  <c r="AZ1303" i="7"/>
  <c r="BA1303" i="7"/>
  <c r="BB1303" i="7"/>
  <c r="BC1303" i="7"/>
  <c r="BD1303" i="7"/>
  <c r="AZ1304" i="7"/>
  <c r="BA1304" i="7"/>
  <c r="BB1304" i="7"/>
  <c r="BC1304" i="7"/>
  <c r="BD1304" i="7"/>
  <c r="AZ1305" i="7"/>
  <c r="BA1305" i="7"/>
  <c r="BB1305" i="7"/>
  <c r="BC1305" i="7"/>
  <c r="BD1305" i="7"/>
  <c r="AZ1306" i="7"/>
  <c r="BA1306" i="7"/>
  <c r="BB1306" i="7"/>
  <c r="BC1306" i="7"/>
  <c r="BD1306" i="7"/>
  <c r="AZ1307" i="7"/>
  <c r="BA1307" i="7"/>
  <c r="BB1307" i="7"/>
  <c r="BC1307" i="7"/>
  <c r="BD1307" i="7"/>
  <c r="AZ1308" i="7"/>
  <c r="BA1308" i="7"/>
  <c r="BB1308" i="7"/>
  <c r="BC1308" i="7"/>
  <c r="BD1308" i="7"/>
  <c r="AZ1309" i="7"/>
  <c r="BA1309" i="7"/>
  <c r="BB1309" i="7"/>
  <c r="BC1309" i="7"/>
  <c r="BD1309" i="7"/>
  <c r="AZ1310" i="7"/>
  <c r="BA1310" i="7"/>
  <c r="BB1310" i="7"/>
  <c r="BC1310" i="7"/>
  <c r="BD1310" i="7"/>
  <c r="AZ1311" i="7"/>
  <c r="BA1311" i="7"/>
  <c r="BB1311" i="7"/>
  <c r="BC1311" i="7"/>
  <c r="BD1311" i="7"/>
  <c r="AZ1312" i="7"/>
  <c r="BA1312" i="7"/>
  <c r="BB1312" i="7"/>
  <c r="BC1312" i="7"/>
  <c r="BD1312" i="7"/>
  <c r="AZ1313" i="7"/>
  <c r="BA1313" i="7"/>
  <c r="BB1313" i="7"/>
  <c r="BC1313" i="7"/>
  <c r="BD1313" i="7"/>
  <c r="AZ1314" i="7"/>
  <c r="BA1314" i="7"/>
  <c r="BB1314" i="7"/>
  <c r="BC1314" i="7"/>
  <c r="BD1314" i="7"/>
  <c r="AZ1315" i="7"/>
  <c r="BA1315" i="7"/>
  <c r="BB1315" i="7"/>
  <c r="BC1315" i="7"/>
  <c r="BD1315" i="7"/>
  <c r="AZ1316" i="7"/>
  <c r="BA1316" i="7"/>
  <c r="BB1316" i="7"/>
  <c r="BC1316" i="7"/>
  <c r="BD1316" i="7"/>
  <c r="AZ1317" i="7"/>
  <c r="BA1317" i="7"/>
  <c r="BB1317" i="7"/>
  <c r="BC1317" i="7"/>
  <c r="BD1317" i="7"/>
  <c r="AZ1318" i="7"/>
  <c r="BA1318" i="7"/>
  <c r="BB1318" i="7"/>
  <c r="BC1318" i="7"/>
  <c r="BD1318" i="7"/>
  <c r="AZ1319" i="7"/>
  <c r="BA1319" i="7"/>
  <c r="BB1319" i="7"/>
  <c r="BC1319" i="7"/>
  <c r="BD1319" i="7"/>
  <c r="AZ1320" i="7"/>
  <c r="BA1320" i="7"/>
  <c r="BB1320" i="7"/>
  <c r="BC1320" i="7"/>
  <c r="BD1320" i="7"/>
  <c r="AZ1321" i="7"/>
  <c r="BA1321" i="7"/>
  <c r="BB1321" i="7"/>
  <c r="BC1321" i="7"/>
  <c r="BD1321" i="7"/>
  <c r="AZ1322" i="7"/>
  <c r="BA1322" i="7"/>
  <c r="BB1322" i="7"/>
  <c r="BC1322" i="7"/>
  <c r="BD1322" i="7"/>
  <c r="AZ1323" i="7"/>
  <c r="BA1323" i="7"/>
  <c r="BB1323" i="7"/>
  <c r="BC1323" i="7"/>
  <c r="BD1323" i="7"/>
  <c r="AZ1324" i="7"/>
  <c r="BA1324" i="7"/>
  <c r="BB1324" i="7"/>
  <c r="BC1324" i="7"/>
  <c r="BD1324" i="7"/>
  <c r="AZ1325" i="7"/>
  <c r="BA1325" i="7"/>
  <c r="BB1325" i="7"/>
  <c r="BC1325" i="7"/>
  <c r="BD1325" i="7"/>
  <c r="AZ1326" i="7"/>
  <c r="BA1326" i="7"/>
  <c r="BB1326" i="7"/>
  <c r="BC1326" i="7"/>
  <c r="BD1326" i="7"/>
  <c r="AZ1327" i="7"/>
  <c r="BA1327" i="7"/>
  <c r="BB1327" i="7"/>
  <c r="BC1327" i="7"/>
  <c r="BD1327" i="7"/>
  <c r="AZ1328" i="7"/>
  <c r="BA1328" i="7"/>
  <c r="BB1328" i="7"/>
  <c r="BC1328" i="7"/>
  <c r="BD1328" i="7"/>
  <c r="AZ1329" i="7"/>
  <c r="BA1329" i="7"/>
  <c r="BB1329" i="7"/>
  <c r="BC1329" i="7"/>
  <c r="BD1329" i="7"/>
  <c r="AZ1330" i="7"/>
  <c r="BA1330" i="7"/>
  <c r="BB1330" i="7"/>
  <c r="BC1330" i="7"/>
  <c r="BD1330" i="7"/>
  <c r="AZ1331" i="7"/>
  <c r="BA1331" i="7"/>
  <c r="BB1331" i="7"/>
  <c r="BC1331" i="7"/>
  <c r="BD1331" i="7"/>
  <c r="AZ1332" i="7"/>
  <c r="BA1332" i="7"/>
  <c r="BB1332" i="7"/>
  <c r="BC1332" i="7"/>
  <c r="BD1332" i="7"/>
  <c r="AZ1333" i="7"/>
  <c r="BA1333" i="7"/>
  <c r="BB1333" i="7"/>
  <c r="BC1333" i="7"/>
  <c r="BD1333" i="7"/>
  <c r="AZ1334" i="7"/>
  <c r="BA1334" i="7"/>
  <c r="BB1334" i="7"/>
  <c r="BC1334" i="7"/>
  <c r="BD1334" i="7"/>
  <c r="AZ1335" i="7"/>
  <c r="BA1335" i="7"/>
  <c r="BB1335" i="7"/>
  <c r="BC1335" i="7"/>
  <c r="BD1335" i="7"/>
  <c r="AZ1336" i="7"/>
  <c r="BA1336" i="7"/>
  <c r="BB1336" i="7"/>
  <c r="BC1336" i="7"/>
  <c r="BD1336" i="7"/>
  <c r="AZ1337" i="7"/>
  <c r="BA1337" i="7"/>
  <c r="BB1337" i="7"/>
  <c r="BC1337" i="7"/>
  <c r="BD1337" i="7"/>
  <c r="AZ1338" i="7"/>
  <c r="BA1338" i="7"/>
  <c r="BB1338" i="7"/>
  <c r="BC1338" i="7"/>
  <c r="BD1338" i="7"/>
  <c r="AZ1339" i="7"/>
  <c r="BA1339" i="7"/>
  <c r="BB1339" i="7"/>
  <c r="BC1339" i="7"/>
  <c r="BD1339" i="7"/>
  <c r="AZ1340" i="7"/>
  <c r="BA1340" i="7"/>
  <c r="BB1340" i="7"/>
  <c r="BC1340" i="7"/>
  <c r="BD1340" i="7"/>
  <c r="AZ1341" i="7"/>
  <c r="BA1341" i="7"/>
  <c r="BB1341" i="7"/>
  <c r="BC1341" i="7"/>
  <c r="BD1341" i="7"/>
  <c r="AZ1342" i="7"/>
  <c r="BA1342" i="7"/>
  <c r="BB1342" i="7"/>
  <c r="BC1342" i="7"/>
  <c r="BD1342" i="7"/>
  <c r="AZ1343" i="7"/>
  <c r="BA1343" i="7"/>
  <c r="BB1343" i="7"/>
  <c r="BC1343" i="7"/>
  <c r="BD1343" i="7"/>
  <c r="AZ1344" i="7"/>
  <c r="BA1344" i="7"/>
  <c r="BB1344" i="7"/>
  <c r="BC1344" i="7"/>
  <c r="BD1344" i="7"/>
  <c r="AZ1345" i="7"/>
  <c r="BA1345" i="7"/>
  <c r="BB1345" i="7"/>
  <c r="BC1345" i="7"/>
  <c r="BD1345" i="7"/>
  <c r="AZ1346" i="7"/>
  <c r="BA1346" i="7"/>
  <c r="BB1346" i="7"/>
  <c r="BC1346" i="7"/>
  <c r="BD1346" i="7"/>
  <c r="AZ1347" i="7"/>
  <c r="BA1347" i="7"/>
  <c r="BB1347" i="7"/>
  <c r="BC1347" i="7"/>
  <c r="BD1347" i="7"/>
  <c r="AZ1348" i="7"/>
  <c r="BA1348" i="7"/>
  <c r="BB1348" i="7"/>
  <c r="BC1348" i="7"/>
  <c r="BD1348" i="7"/>
  <c r="AZ1349" i="7"/>
  <c r="BA1349" i="7"/>
  <c r="BB1349" i="7"/>
  <c r="BC1349" i="7"/>
  <c r="BD1349" i="7"/>
  <c r="AZ1350" i="7"/>
  <c r="BA1350" i="7"/>
  <c r="BB1350" i="7"/>
  <c r="BC1350" i="7"/>
  <c r="BD1350" i="7"/>
  <c r="AZ1351" i="7"/>
  <c r="BA1351" i="7"/>
  <c r="BB1351" i="7"/>
  <c r="BC1351" i="7"/>
  <c r="BD1351" i="7"/>
  <c r="AZ1352" i="7"/>
  <c r="BA1352" i="7"/>
  <c r="BB1352" i="7"/>
  <c r="BC1352" i="7"/>
  <c r="BD1352" i="7"/>
  <c r="AZ1353" i="7"/>
  <c r="BA1353" i="7"/>
  <c r="BB1353" i="7"/>
  <c r="BC1353" i="7"/>
  <c r="BD1353" i="7"/>
  <c r="AZ1354" i="7"/>
  <c r="BA1354" i="7"/>
  <c r="BB1354" i="7"/>
  <c r="BC1354" i="7"/>
  <c r="BD1354" i="7"/>
  <c r="AZ1355" i="7"/>
  <c r="BA1355" i="7"/>
  <c r="BB1355" i="7"/>
  <c r="BC1355" i="7"/>
  <c r="BD1355" i="7"/>
  <c r="AZ1356" i="7"/>
  <c r="BA1356" i="7"/>
  <c r="BB1356" i="7"/>
  <c r="BC1356" i="7"/>
  <c r="BD1356" i="7"/>
  <c r="AZ1357" i="7"/>
  <c r="BA1357" i="7"/>
  <c r="BB1357" i="7"/>
  <c r="BC1357" i="7"/>
  <c r="BD1357" i="7"/>
  <c r="AZ1358" i="7"/>
  <c r="BA1358" i="7"/>
  <c r="BB1358" i="7"/>
  <c r="BC1358" i="7"/>
  <c r="BD1358" i="7"/>
  <c r="AZ1359" i="7"/>
  <c r="BA1359" i="7"/>
  <c r="BB1359" i="7"/>
  <c r="BC1359" i="7"/>
  <c r="BD1359" i="7"/>
  <c r="AZ1360" i="7"/>
  <c r="BA1360" i="7"/>
  <c r="BB1360" i="7"/>
  <c r="BC1360" i="7"/>
  <c r="BD1360" i="7"/>
  <c r="AZ1361" i="7"/>
  <c r="BA1361" i="7"/>
  <c r="BB1361" i="7"/>
  <c r="BC1361" i="7"/>
  <c r="BD1361" i="7"/>
  <c r="AZ1362" i="7"/>
  <c r="BA1362" i="7"/>
  <c r="BB1362" i="7"/>
  <c r="BC1362" i="7"/>
  <c r="BD1362" i="7"/>
  <c r="AZ1363" i="7"/>
  <c r="BA1363" i="7"/>
  <c r="BB1363" i="7"/>
  <c r="BC1363" i="7"/>
  <c r="BD1363" i="7"/>
  <c r="AZ1364" i="7"/>
  <c r="BA1364" i="7"/>
  <c r="BB1364" i="7"/>
  <c r="BC1364" i="7"/>
  <c r="BD1364" i="7"/>
  <c r="AZ1365" i="7"/>
  <c r="BA1365" i="7"/>
  <c r="BB1365" i="7"/>
  <c r="BC1365" i="7"/>
  <c r="BD1365" i="7"/>
  <c r="AZ1366" i="7"/>
  <c r="BA1366" i="7"/>
  <c r="BB1366" i="7"/>
  <c r="BC1366" i="7"/>
  <c r="BD1366" i="7"/>
  <c r="AZ1367" i="7"/>
  <c r="BA1367" i="7"/>
  <c r="BB1367" i="7"/>
  <c r="BC1367" i="7"/>
  <c r="BD1367" i="7"/>
  <c r="AZ1368" i="7"/>
  <c r="BA1368" i="7"/>
  <c r="BB1368" i="7"/>
  <c r="BC1368" i="7"/>
  <c r="BD1368" i="7"/>
  <c r="AZ1369" i="7"/>
  <c r="BA1369" i="7"/>
  <c r="BB1369" i="7"/>
  <c r="BC1369" i="7"/>
  <c r="BD1369" i="7"/>
  <c r="AZ1370" i="7"/>
  <c r="BA1370" i="7"/>
  <c r="BB1370" i="7"/>
  <c r="BC1370" i="7"/>
  <c r="BD1370" i="7"/>
  <c r="AZ1371" i="7"/>
  <c r="BA1371" i="7"/>
  <c r="BB1371" i="7"/>
  <c r="BC1371" i="7"/>
  <c r="BD1371" i="7"/>
  <c r="AZ1372" i="7"/>
  <c r="BA1372" i="7"/>
  <c r="BB1372" i="7"/>
  <c r="BC1372" i="7"/>
  <c r="BD1372" i="7"/>
  <c r="AZ1373" i="7"/>
  <c r="BA1373" i="7"/>
  <c r="BB1373" i="7"/>
  <c r="BC1373" i="7"/>
  <c r="BD1373" i="7"/>
  <c r="AZ1374" i="7"/>
  <c r="BA1374" i="7"/>
  <c r="BB1374" i="7"/>
  <c r="BC1374" i="7"/>
  <c r="BD1374" i="7"/>
  <c r="AZ1375" i="7"/>
  <c r="BA1375" i="7"/>
  <c r="BB1375" i="7"/>
  <c r="BC1375" i="7"/>
  <c r="BD1375" i="7"/>
  <c r="AZ1376" i="7"/>
  <c r="BA1376" i="7"/>
  <c r="BB1376" i="7"/>
  <c r="BC1376" i="7"/>
  <c r="BD1376" i="7"/>
  <c r="AZ1377" i="7"/>
  <c r="BA1377" i="7"/>
  <c r="BB1377" i="7"/>
  <c r="BC1377" i="7"/>
  <c r="BD1377" i="7"/>
  <c r="AZ1378" i="7"/>
  <c r="BA1378" i="7"/>
  <c r="BB1378" i="7"/>
  <c r="BC1378" i="7"/>
  <c r="BD1378" i="7"/>
  <c r="AZ1379" i="7"/>
  <c r="BA1379" i="7"/>
  <c r="BB1379" i="7"/>
  <c r="BC1379" i="7"/>
  <c r="BD1379" i="7"/>
  <c r="AZ1380" i="7"/>
  <c r="BA1380" i="7"/>
  <c r="BB1380" i="7"/>
  <c r="BC1380" i="7"/>
  <c r="BD1380" i="7"/>
  <c r="AZ1381" i="7"/>
  <c r="BA1381" i="7"/>
  <c r="BB1381" i="7"/>
  <c r="BC1381" i="7"/>
  <c r="BD1381" i="7"/>
  <c r="AZ1382" i="7"/>
  <c r="BA1382" i="7"/>
  <c r="BB1382" i="7"/>
  <c r="BC1382" i="7"/>
  <c r="BD1382" i="7"/>
  <c r="AZ1383" i="7"/>
  <c r="BA1383" i="7"/>
  <c r="BB1383" i="7"/>
  <c r="BC1383" i="7"/>
  <c r="BD1383" i="7"/>
  <c r="AZ1384" i="7"/>
  <c r="BA1384" i="7"/>
  <c r="BB1384" i="7"/>
  <c r="BC1384" i="7"/>
  <c r="BD1384" i="7"/>
  <c r="AZ1385" i="7"/>
  <c r="BA1385" i="7"/>
  <c r="BB1385" i="7"/>
  <c r="BC1385" i="7"/>
  <c r="BD1385" i="7"/>
  <c r="AZ1386" i="7"/>
  <c r="BA1386" i="7"/>
  <c r="BB1386" i="7"/>
  <c r="BC1386" i="7"/>
  <c r="BD1386" i="7"/>
  <c r="AZ1387" i="7"/>
  <c r="BA1387" i="7"/>
  <c r="BB1387" i="7"/>
  <c r="BC1387" i="7"/>
  <c r="BD1387" i="7"/>
  <c r="AZ1388" i="7"/>
  <c r="BA1388" i="7"/>
  <c r="BB1388" i="7"/>
  <c r="BC1388" i="7"/>
  <c r="BD1388" i="7"/>
  <c r="AZ1389" i="7"/>
  <c r="BA1389" i="7"/>
  <c r="BB1389" i="7"/>
  <c r="BC1389" i="7"/>
  <c r="BD1389" i="7"/>
  <c r="AZ1390" i="7"/>
  <c r="BA1390" i="7"/>
  <c r="BB1390" i="7"/>
  <c r="BC1390" i="7"/>
  <c r="BD1390" i="7"/>
  <c r="AZ1391" i="7"/>
  <c r="BA1391" i="7"/>
  <c r="BB1391" i="7"/>
  <c r="BC1391" i="7"/>
  <c r="BD1391" i="7"/>
  <c r="AZ1392" i="7"/>
  <c r="BA1392" i="7"/>
  <c r="BB1392" i="7"/>
  <c r="BC1392" i="7"/>
  <c r="BD1392" i="7"/>
  <c r="AZ1393" i="7"/>
  <c r="BA1393" i="7"/>
  <c r="BB1393" i="7"/>
  <c r="BC1393" i="7"/>
  <c r="BD1393" i="7"/>
  <c r="AZ1394" i="7"/>
  <c r="BA1394" i="7"/>
  <c r="BB1394" i="7"/>
  <c r="BC1394" i="7"/>
  <c r="BD1394" i="7"/>
  <c r="AZ1395" i="7"/>
  <c r="BA1395" i="7"/>
  <c r="BB1395" i="7"/>
  <c r="BC1395" i="7"/>
  <c r="BD1395" i="7"/>
  <c r="AZ1396" i="7"/>
  <c r="BA1396" i="7"/>
  <c r="BB1396" i="7"/>
  <c r="BC1396" i="7"/>
  <c r="BD1396" i="7"/>
  <c r="AZ1397" i="7"/>
  <c r="BA1397" i="7"/>
  <c r="BB1397" i="7"/>
  <c r="BC1397" i="7"/>
  <c r="BD1397" i="7"/>
  <c r="AZ1398" i="7"/>
  <c r="BA1398" i="7"/>
  <c r="BB1398" i="7"/>
  <c r="BC1398" i="7"/>
  <c r="BD1398" i="7"/>
  <c r="AZ1399" i="7"/>
  <c r="BA1399" i="7"/>
  <c r="BB1399" i="7"/>
  <c r="BC1399" i="7"/>
  <c r="BD1399" i="7"/>
  <c r="AZ1400" i="7"/>
  <c r="BA1400" i="7"/>
  <c r="BB1400" i="7"/>
  <c r="BC1400" i="7"/>
  <c r="BD1400" i="7"/>
  <c r="AZ1401" i="7"/>
  <c r="BA1401" i="7"/>
  <c r="BB1401" i="7"/>
  <c r="BC1401" i="7"/>
  <c r="BD1401" i="7"/>
  <c r="AZ1402" i="7"/>
  <c r="BA1402" i="7"/>
  <c r="BB1402" i="7"/>
  <c r="BC1402" i="7"/>
  <c r="BD1402" i="7"/>
  <c r="AZ1403" i="7"/>
  <c r="BA1403" i="7"/>
  <c r="BB1403" i="7"/>
  <c r="BC1403" i="7"/>
  <c r="BD1403" i="7"/>
  <c r="AZ1404" i="7"/>
  <c r="BA1404" i="7"/>
  <c r="BB1404" i="7"/>
  <c r="BC1404" i="7"/>
  <c r="BD1404" i="7"/>
  <c r="AZ1405" i="7"/>
  <c r="BA1405" i="7"/>
  <c r="BB1405" i="7"/>
  <c r="BC1405" i="7"/>
  <c r="BD1405" i="7"/>
  <c r="AZ1406" i="7"/>
  <c r="BA1406" i="7"/>
  <c r="BB1406" i="7"/>
  <c r="BC1406" i="7"/>
  <c r="BD1406" i="7"/>
  <c r="AZ1407" i="7"/>
  <c r="BA1407" i="7"/>
  <c r="BB1407" i="7"/>
  <c r="BC1407" i="7"/>
  <c r="BD1407" i="7"/>
  <c r="AZ1408" i="7"/>
  <c r="BA1408" i="7"/>
  <c r="BB1408" i="7"/>
  <c r="BC1408" i="7"/>
  <c r="BD1408" i="7"/>
  <c r="AZ1409" i="7"/>
  <c r="BA1409" i="7"/>
  <c r="BB1409" i="7"/>
  <c r="BC1409" i="7"/>
  <c r="BD1409" i="7"/>
  <c r="AZ1410" i="7"/>
  <c r="BA1410" i="7"/>
  <c r="BB1410" i="7"/>
  <c r="BC1410" i="7"/>
  <c r="BD1410" i="7"/>
  <c r="AZ1411" i="7"/>
  <c r="BA1411" i="7"/>
  <c r="BB1411" i="7"/>
  <c r="BC1411" i="7"/>
  <c r="BD1411" i="7"/>
  <c r="AZ1412" i="7"/>
  <c r="BA1412" i="7"/>
  <c r="BB1412" i="7"/>
  <c r="BC1412" i="7"/>
  <c r="BD1412" i="7"/>
  <c r="AZ1413" i="7"/>
  <c r="BA1413" i="7"/>
  <c r="BB1413" i="7"/>
  <c r="BC1413" i="7"/>
  <c r="BD1413" i="7"/>
  <c r="AZ1414" i="7"/>
  <c r="BA1414" i="7"/>
  <c r="BB1414" i="7"/>
  <c r="BC1414" i="7"/>
  <c r="BD1414" i="7"/>
  <c r="AZ1415" i="7"/>
  <c r="BA1415" i="7"/>
  <c r="BB1415" i="7"/>
  <c r="BC1415" i="7"/>
  <c r="BD1415" i="7"/>
  <c r="AZ1416" i="7"/>
  <c r="BA1416" i="7"/>
  <c r="BB1416" i="7"/>
  <c r="BC1416" i="7"/>
  <c r="BD1416" i="7"/>
  <c r="AZ1417" i="7"/>
  <c r="BA1417" i="7"/>
  <c r="BB1417" i="7"/>
  <c r="BC1417" i="7"/>
  <c r="BD1417" i="7"/>
  <c r="AZ1418" i="7"/>
  <c r="BA1418" i="7"/>
  <c r="BB1418" i="7"/>
  <c r="BC1418" i="7"/>
  <c r="BD1418" i="7"/>
  <c r="AZ1419" i="7"/>
  <c r="BA1419" i="7"/>
  <c r="BB1419" i="7"/>
  <c r="BC1419" i="7"/>
  <c r="BD1419" i="7"/>
  <c r="AZ1420" i="7"/>
  <c r="BA1420" i="7"/>
  <c r="BB1420" i="7"/>
  <c r="BC1420" i="7"/>
  <c r="BD1420" i="7"/>
  <c r="AZ1421" i="7"/>
  <c r="BA1421" i="7"/>
  <c r="BB1421" i="7"/>
  <c r="BC1421" i="7"/>
  <c r="BD1421" i="7"/>
  <c r="AZ1422" i="7"/>
  <c r="BA1422" i="7"/>
  <c r="BB1422" i="7"/>
  <c r="BC1422" i="7"/>
  <c r="BD1422" i="7"/>
  <c r="AZ1423" i="7"/>
  <c r="BA1423" i="7"/>
  <c r="BB1423" i="7"/>
  <c r="BC1423" i="7"/>
  <c r="BD1423" i="7"/>
  <c r="AZ1424" i="7"/>
  <c r="BA1424" i="7"/>
  <c r="BB1424" i="7"/>
  <c r="BC1424" i="7"/>
  <c r="BD1424" i="7"/>
  <c r="AZ1425" i="7"/>
  <c r="BA1425" i="7"/>
  <c r="BB1425" i="7"/>
  <c r="BC1425" i="7"/>
  <c r="BD1425" i="7"/>
  <c r="AZ1426" i="7"/>
  <c r="BA1426" i="7"/>
  <c r="BB1426" i="7"/>
  <c r="BC1426" i="7"/>
  <c r="BD1426" i="7"/>
  <c r="AZ1427" i="7"/>
  <c r="BA1427" i="7"/>
  <c r="BB1427" i="7"/>
  <c r="BC1427" i="7"/>
  <c r="BD1427" i="7"/>
  <c r="AZ1428" i="7"/>
  <c r="BA1428" i="7"/>
  <c r="BB1428" i="7"/>
  <c r="BC1428" i="7"/>
  <c r="BD1428" i="7"/>
  <c r="AZ1429" i="7"/>
  <c r="BA1429" i="7"/>
  <c r="BB1429" i="7"/>
  <c r="BC1429" i="7"/>
  <c r="BD1429" i="7"/>
  <c r="AZ1430" i="7"/>
  <c r="BA1430" i="7"/>
  <c r="BB1430" i="7"/>
  <c r="BC1430" i="7"/>
  <c r="BD1430" i="7"/>
  <c r="AZ1431" i="7"/>
  <c r="BA1431" i="7"/>
  <c r="BB1431" i="7"/>
  <c r="BC1431" i="7"/>
  <c r="BD1431" i="7"/>
  <c r="AZ1432" i="7"/>
  <c r="BA1432" i="7"/>
  <c r="BB1432" i="7"/>
  <c r="BC1432" i="7"/>
  <c r="BD1432" i="7"/>
  <c r="AZ1433" i="7"/>
  <c r="BA1433" i="7"/>
  <c r="BB1433" i="7"/>
  <c r="BC1433" i="7"/>
  <c r="BD1433" i="7"/>
  <c r="AZ1434" i="7"/>
  <c r="BA1434" i="7"/>
  <c r="BB1434" i="7"/>
  <c r="BC1434" i="7"/>
  <c r="BD1434" i="7"/>
  <c r="AZ1435" i="7"/>
  <c r="BA1435" i="7"/>
  <c r="BB1435" i="7"/>
  <c r="BC1435" i="7"/>
  <c r="BD1435" i="7"/>
  <c r="AZ1436" i="7"/>
  <c r="BA1436" i="7"/>
  <c r="BB1436" i="7"/>
  <c r="BC1436" i="7"/>
  <c r="BD1436" i="7"/>
  <c r="AZ1437" i="7"/>
  <c r="BA1437" i="7"/>
  <c r="BB1437" i="7"/>
  <c r="BC1437" i="7"/>
  <c r="BD1437" i="7"/>
  <c r="AZ1438" i="7"/>
  <c r="BA1438" i="7"/>
  <c r="BB1438" i="7"/>
  <c r="BC1438" i="7"/>
  <c r="BD1438" i="7"/>
  <c r="AZ1439" i="7"/>
  <c r="BA1439" i="7"/>
  <c r="BB1439" i="7"/>
  <c r="BC1439" i="7"/>
  <c r="BD1439" i="7"/>
  <c r="AZ1440" i="7"/>
  <c r="BA1440" i="7"/>
  <c r="BB1440" i="7"/>
  <c r="BC1440" i="7"/>
  <c r="BD1440" i="7"/>
  <c r="AZ1441" i="7"/>
  <c r="BA1441" i="7"/>
  <c r="BB1441" i="7"/>
  <c r="BC1441" i="7"/>
  <c r="BD1441" i="7"/>
  <c r="AZ1442" i="7"/>
  <c r="BA1442" i="7"/>
  <c r="BB1442" i="7"/>
  <c r="BC1442" i="7"/>
  <c r="BD1442" i="7"/>
  <c r="AZ1443" i="7"/>
  <c r="BA1443" i="7"/>
  <c r="BB1443" i="7"/>
  <c r="BC1443" i="7"/>
  <c r="BD1443" i="7"/>
  <c r="AZ1444" i="7"/>
  <c r="BA1444" i="7"/>
  <c r="BB1444" i="7"/>
  <c r="BC1444" i="7"/>
  <c r="BD1444" i="7"/>
  <c r="AZ1445" i="7"/>
  <c r="BA1445" i="7"/>
  <c r="BB1445" i="7"/>
  <c r="BC1445" i="7"/>
  <c r="BD1445" i="7"/>
  <c r="AZ1446" i="7"/>
  <c r="BA1446" i="7"/>
  <c r="BB1446" i="7"/>
  <c r="BC1446" i="7"/>
  <c r="BD1446" i="7"/>
  <c r="AZ1447" i="7"/>
  <c r="BA1447" i="7"/>
  <c r="BB1447" i="7"/>
  <c r="BC1447" i="7"/>
  <c r="BD1447" i="7"/>
  <c r="AZ1448" i="7"/>
  <c r="BA1448" i="7"/>
  <c r="BB1448" i="7"/>
  <c r="BC1448" i="7"/>
  <c r="BD1448" i="7"/>
  <c r="AZ1449" i="7"/>
  <c r="BA1449" i="7"/>
  <c r="BB1449" i="7"/>
  <c r="BC1449" i="7"/>
  <c r="BD1449" i="7"/>
  <c r="AZ1450" i="7"/>
  <c r="BA1450" i="7"/>
  <c r="BB1450" i="7"/>
  <c r="BC1450" i="7"/>
  <c r="BD1450" i="7"/>
  <c r="AZ1451" i="7"/>
  <c r="BA1451" i="7"/>
  <c r="BB1451" i="7"/>
  <c r="BC1451" i="7"/>
  <c r="BD1451" i="7"/>
  <c r="AZ1452" i="7"/>
  <c r="BA1452" i="7"/>
  <c r="BB1452" i="7"/>
  <c r="BC1452" i="7"/>
  <c r="BD1452" i="7"/>
  <c r="AZ1453" i="7"/>
  <c r="BA1453" i="7"/>
  <c r="BB1453" i="7"/>
  <c r="BC1453" i="7"/>
  <c r="BD1453" i="7"/>
  <c r="AZ1454" i="7"/>
  <c r="BA1454" i="7"/>
  <c r="BB1454" i="7"/>
  <c r="BC1454" i="7"/>
  <c r="BD1454" i="7"/>
  <c r="AZ1455" i="7"/>
  <c r="BA1455" i="7"/>
  <c r="BB1455" i="7"/>
  <c r="BC1455" i="7"/>
  <c r="BD1455" i="7"/>
  <c r="AZ1456" i="7"/>
  <c r="BA1456" i="7"/>
  <c r="BB1456" i="7"/>
  <c r="BC1456" i="7"/>
  <c r="BD1456" i="7"/>
  <c r="AZ1457" i="7"/>
  <c r="BA1457" i="7"/>
  <c r="BB1457" i="7"/>
  <c r="BC1457" i="7"/>
  <c r="BD1457" i="7"/>
  <c r="AZ1458" i="7"/>
  <c r="BA1458" i="7"/>
  <c r="BB1458" i="7"/>
  <c r="BC1458" i="7"/>
  <c r="BD1458" i="7"/>
  <c r="AZ1459" i="7"/>
  <c r="BA1459" i="7"/>
  <c r="BB1459" i="7"/>
  <c r="BC1459" i="7"/>
  <c r="BD1459" i="7"/>
  <c r="AZ1460" i="7"/>
  <c r="BA1460" i="7"/>
  <c r="BB1460" i="7"/>
  <c r="BC1460" i="7"/>
  <c r="BD1460" i="7"/>
  <c r="AZ1461" i="7"/>
  <c r="BA1461" i="7"/>
  <c r="BB1461" i="7"/>
  <c r="BC1461" i="7"/>
  <c r="BD1461" i="7"/>
  <c r="AZ1462" i="7"/>
  <c r="BA1462" i="7"/>
  <c r="BB1462" i="7"/>
  <c r="BC1462" i="7"/>
  <c r="BD1462" i="7"/>
  <c r="AZ1463" i="7"/>
  <c r="BA1463" i="7"/>
  <c r="BB1463" i="7"/>
  <c r="BC1463" i="7"/>
  <c r="BD1463" i="7"/>
  <c r="AZ1464" i="7"/>
  <c r="BA1464" i="7"/>
  <c r="BB1464" i="7"/>
  <c r="BC1464" i="7"/>
  <c r="BD1464" i="7"/>
  <c r="AZ1465" i="7"/>
  <c r="BA1465" i="7"/>
  <c r="BB1465" i="7"/>
  <c r="BC1465" i="7"/>
  <c r="BD1465" i="7"/>
  <c r="AZ1466" i="7"/>
  <c r="BA1466" i="7"/>
  <c r="BB1466" i="7"/>
  <c r="BC1466" i="7"/>
  <c r="BD1466" i="7"/>
  <c r="AZ1467" i="7"/>
  <c r="BA1467" i="7"/>
  <c r="BB1467" i="7"/>
  <c r="BC1467" i="7"/>
  <c r="BD1467" i="7"/>
  <c r="AZ1468" i="7"/>
  <c r="BA1468" i="7"/>
  <c r="BB1468" i="7"/>
  <c r="BC1468" i="7"/>
  <c r="BD1468" i="7"/>
  <c r="AZ1469" i="7"/>
  <c r="BA1469" i="7"/>
  <c r="BB1469" i="7"/>
  <c r="BC1469" i="7"/>
  <c r="BD1469" i="7"/>
  <c r="AZ1470" i="7"/>
  <c r="BA1470" i="7"/>
  <c r="BB1470" i="7"/>
  <c r="BC1470" i="7"/>
  <c r="BD1470" i="7"/>
  <c r="AZ1471" i="7"/>
  <c r="BA1471" i="7"/>
  <c r="BB1471" i="7"/>
  <c r="BC1471" i="7"/>
  <c r="BD1471" i="7"/>
  <c r="AZ1472" i="7"/>
  <c r="BA1472" i="7"/>
  <c r="BB1472" i="7"/>
  <c r="BC1472" i="7"/>
  <c r="BD1472" i="7"/>
  <c r="AZ1473" i="7"/>
  <c r="BA1473" i="7"/>
  <c r="BB1473" i="7"/>
  <c r="BC1473" i="7"/>
  <c r="BD1473" i="7"/>
  <c r="AZ1474" i="7"/>
  <c r="BA1474" i="7"/>
  <c r="BB1474" i="7"/>
  <c r="BC1474" i="7"/>
  <c r="BD1474" i="7"/>
  <c r="AZ1475" i="7"/>
  <c r="BA1475" i="7"/>
  <c r="BB1475" i="7"/>
  <c r="BC1475" i="7"/>
  <c r="BD1475" i="7"/>
  <c r="AZ1476" i="7"/>
  <c r="BA1476" i="7"/>
  <c r="BB1476" i="7"/>
  <c r="BC1476" i="7"/>
  <c r="BD1476" i="7"/>
  <c r="AZ1477" i="7"/>
  <c r="BA1477" i="7"/>
  <c r="BB1477" i="7"/>
  <c r="BC1477" i="7"/>
  <c r="BD1477" i="7"/>
  <c r="AZ1478" i="7"/>
  <c r="BA1478" i="7"/>
  <c r="BB1478" i="7"/>
  <c r="BC1478" i="7"/>
  <c r="BD1478" i="7"/>
  <c r="AZ1479" i="7"/>
  <c r="BA1479" i="7"/>
  <c r="BB1479" i="7"/>
  <c r="BC1479" i="7"/>
  <c r="BD1479" i="7"/>
  <c r="AZ1480" i="7"/>
  <c r="BA1480" i="7"/>
  <c r="BB1480" i="7"/>
  <c r="BC1480" i="7"/>
  <c r="BD1480" i="7"/>
  <c r="AZ1481" i="7"/>
  <c r="BA1481" i="7"/>
  <c r="BB1481" i="7"/>
  <c r="BC1481" i="7"/>
  <c r="BD1481" i="7"/>
  <c r="AZ1482" i="7"/>
  <c r="BA1482" i="7"/>
  <c r="BB1482" i="7"/>
  <c r="BC1482" i="7"/>
  <c r="BD1482" i="7"/>
  <c r="AZ1483" i="7"/>
  <c r="BA1483" i="7"/>
  <c r="BB1483" i="7"/>
  <c r="BC1483" i="7"/>
  <c r="BD1483" i="7"/>
  <c r="AZ1484" i="7"/>
  <c r="BA1484" i="7"/>
  <c r="BB1484" i="7"/>
  <c r="BC1484" i="7"/>
  <c r="BD1484" i="7"/>
  <c r="AZ1485" i="7"/>
  <c r="BA1485" i="7"/>
  <c r="BB1485" i="7"/>
  <c r="BC1485" i="7"/>
  <c r="BD1485" i="7"/>
  <c r="AZ1486" i="7"/>
  <c r="BA1486" i="7"/>
  <c r="BB1486" i="7"/>
  <c r="BC1486" i="7"/>
  <c r="BD1486" i="7"/>
  <c r="AZ1487" i="7"/>
  <c r="BA1487" i="7"/>
  <c r="BB1487" i="7"/>
  <c r="BC1487" i="7"/>
  <c r="BD1487" i="7"/>
  <c r="AZ1488" i="7"/>
  <c r="BA1488" i="7"/>
  <c r="BB1488" i="7"/>
  <c r="BC1488" i="7"/>
  <c r="BD1488" i="7"/>
  <c r="AZ1489" i="7"/>
  <c r="BA1489" i="7"/>
  <c r="BB1489" i="7"/>
  <c r="BC1489" i="7"/>
  <c r="BD1489" i="7"/>
  <c r="AZ1490" i="7"/>
  <c r="BA1490" i="7"/>
  <c r="BB1490" i="7"/>
  <c r="BC1490" i="7"/>
  <c r="BD1490" i="7"/>
  <c r="AZ1491" i="7"/>
  <c r="BA1491" i="7"/>
  <c r="BB1491" i="7"/>
  <c r="BC1491" i="7"/>
  <c r="BD1491" i="7"/>
  <c r="AZ1492" i="7"/>
  <c r="BA1492" i="7"/>
  <c r="BB1492" i="7"/>
  <c r="BC1492" i="7"/>
  <c r="BD1492" i="7"/>
  <c r="AZ1493" i="7"/>
  <c r="BA1493" i="7"/>
  <c r="BB1493" i="7"/>
  <c r="BC1493" i="7"/>
  <c r="BD1493" i="7"/>
  <c r="AZ1494" i="7"/>
  <c r="BA1494" i="7"/>
  <c r="BB1494" i="7"/>
  <c r="BC1494" i="7"/>
  <c r="BD1494" i="7"/>
  <c r="AZ1495" i="7"/>
  <c r="BA1495" i="7"/>
  <c r="BB1495" i="7"/>
  <c r="BC1495" i="7"/>
  <c r="BD1495" i="7"/>
  <c r="AZ1496" i="7"/>
  <c r="BA1496" i="7"/>
  <c r="BB1496" i="7"/>
  <c r="BC1496" i="7"/>
  <c r="BD1496" i="7"/>
  <c r="AZ1497" i="7"/>
  <c r="BA1497" i="7"/>
  <c r="BB1497" i="7"/>
  <c r="BC1497" i="7"/>
  <c r="BD1497" i="7"/>
  <c r="AZ1498" i="7"/>
  <c r="BA1498" i="7"/>
  <c r="BB1498" i="7"/>
  <c r="BC1498" i="7"/>
  <c r="BD1498" i="7"/>
  <c r="AZ1499" i="7"/>
  <c r="BA1499" i="7"/>
  <c r="BB1499" i="7"/>
  <c r="BC1499" i="7"/>
  <c r="BD1499" i="7"/>
  <c r="AZ1500" i="7"/>
  <c r="BA1500" i="7"/>
  <c r="BB1500" i="7"/>
  <c r="BC1500" i="7"/>
  <c r="BD1500" i="7"/>
  <c r="AZ1501" i="7"/>
  <c r="BA1501" i="7"/>
  <c r="BB1501" i="7"/>
  <c r="BC1501" i="7"/>
  <c r="BD1501" i="7"/>
  <c r="AZ1502" i="7"/>
  <c r="BA1502" i="7"/>
  <c r="BB1502" i="7"/>
  <c r="BC1502" i="7"/>
  <c r="BD1502" i="7"/>
  <c r="AZ1503" i="7"/>
  <c r="BA1503" i="7"/>
  <c r="BB1503" i="7"/>
  <c r="BC1503" i="7"/>
  <c r="BD1503" i="7"/>
  <c r="AZ1504" i="7"/>
  <c r="BA1504" i="7"/>
  <c r="BB1504" i="7"/>
  <c r="BC1504" i="7"/>
  <c r="BD1504" i="7"/>
  <c r="AZ1505" i="7"/>
  <c r="BA1505" i="7"/>
  <c r="BB1505" i="7"/>
  <c r="BC1505" i="7"/>
  <c r="BD1505" i="7"/>
  <c r="AZ1506" i="7"/>
  <c r="BA1506" i="7"/>
  <c r="BB1506" i="7"/>
  <c r="BC1506" i="7"/>
  <c r="BD1506" i="7"/>
  <c r="AZ1507" i="7"/>
  <c r="BA1507" i="7"/>
  <c r="BB1507" i="7"/>
  <c r="BC1507" i="7"/>
  <c r="BD1507" i="7"/>
  <c r="AZ1508" i="7"/>
  <c r="BA1508" i="7"/>
  <c r="BB1508" i="7"/>
  <c r="BC1508" i="7"/>
  <c r="BD1508" i="7"/>
  <c r="AZ1509" i="7"/>
  <c r="BA1509" i="7"/>
  <c r="BB1509" i="7"/>
  <c r="BC1509" i="7"/>
  <c r="BD1509" i="7"/>
  <c r="AZ1510" i="7"/>
  <c r="BA1510" i="7"/>
  <c r="BB1510" i="7"/>
  <c r="BC1510" i="7"/>
  <c r="BD1510" i="7"/>
  <c r="AZ1511" i="7"/>
  <c r="BA1511" i="7"/>
  <c r="BB1511" i="7"/>
  <c r="BC1511" i="7"/>
  <c r="BD1511" i="7"/>
  <c r="AZ1512" i="7"/>
  <c r="BA1512" i="7"/>
  <c r="BB1512" i="7"/>
  <c r="BC1512" i="7"/>
  <c r="BD1512" i="7"/>
  <c r="AZ1513" i="7"/>
  <c r="BA1513" i="7"/>
  <c r="BB1513" i="7"/>
  <c r="BC1513" i="7"/>
  <c r="BD1513" i="7"/>
  <c r="AZ1514" i="7"/>
  <c r="BA1514" i="7"/>
  <c r="BB1514" i="7"/>
  <c r="BC1514" i="7"/>
  <c r="BD1514" i="7"/>
  <c r="AZ1515" i="7"/>
  <c r="BA1515" i="7"/>
  <c r="BB1515" i="7"/>
  <c r="BC1515" i="7"/>
  <c r="BD1515" i="7"/>
  <c r="AZ1516" i="7"/>
  <c r="BA1516" i="7"/>
  <c r="BB1516" i="7"/>
  <c r="BC1516" i="7"/>
  <c r="BD1516" i="7"/>
  <c r="AZ1517" i="7"/>
  <c r="BA1517" i="7"/>
  <c r="BB1517" i="7"/>
  <c r="BC1517" i="7"/>
  <c r="BD1517" i="7"/>
  <c r="AZ1518" i="7"/>
  <c r="BA1518" i="7"/>
  <c r="BB1518" i="7"/>
  <c r="BC1518" i="7"/>
  <c r="BD1518" i="7"/>
  <c r="AZ1519" i="7"/>
  <c r="BA1519" i="7"/>
  <c r="BB1519" i="7"/>
  <c r="BC1519" i="7"/>
  <c r="BD1519" i="7"/>
  <c r="AZ1520" i="7"/>
  <c r="BA1520" i="7"/>
  <c r="BB1520" i="7"/>
  <c r="BC1520" i="7"/>
  <c r="BD1520" i="7"/>
  <c r="AZ1521" i="7"/>
  <c r="BA1521" i="7"/>
  <c r="BB1521" i="7"/>
  <c r="BC1521" i="7"/>
  <c r="BD1521" i="7"/>
  <c r="AZ1522" i="7"/>
  <c r="BA1522" i="7"/>
  <c r="BB1522" i="7"/>
  <c r="BC1522" i="7"/>
  <c r="BD1522" i="7"/>
  <c r="AZ1523" i="7"/>
  <c r="BA1523" i="7"/>
  <c r="BB1523" i="7"/>
  <c r="BC1523" i="7"/>
  <c r="BD1523" i="7"/>
  <c r="AZ1524" i="7"/>
  <c r="BA1524" i="7"/>
  <c r="BB1524" i="7"/>
  <c r="BC1524" i="7"/>
  <c r="BD1524" i="7"/>
  <c r="AZ1525" i="7"/>
  <c r="BA1525" i="7"/>
  <c r="BB1525" i="7"/>
  <c r="BC1525" i="7"/>
  <c r="BD1525" i="7"/>
  <c r="AZ1526" i="7"/>
  <c r="BA1526" i="7"/>
  <c r="BB1526" i="7"/>
  <c r="BC1526" i="7"/>
  <c r="BD1526" i="7"/>
  <c r="AZ1527" i="7"/>
  <c r="BA1527" i="7"/>
  <c r="BB1527" i="7"/>
  <c r="BC1527" i="7"/>
  <c r="BD1527" i="7"/>
  <c r="AZ1528" i="7"/>
  <c r="BA1528" i="7"/>
  <c r="BB1528" i="7"/>
  <c r="BC1528" i="7"/>
  <c r="BD1528" i="7"/>
  <c r="AZ1529" i="7"/>
  <c r="BA1529" i="7"/>
  <c r="BB1529" i="7"/>
  <c r="BC1529" i="7"/>
  <c r="BD1529" i="7"/>
  <c r="AZ1530" i="7"/>
  <c r="BA1530" i="7"/>
  <c r="BB1530" i="7"/>
  <c r="BC1530" i="7"/>
  <c r="BD1530" i="7"/>
  <c r="AZ1531" i="7"/>
  <c r="BA1531" i="7"/>
  <c r="BB1531" i="7"/>
  <c r="BC1531" i="7"/>
  <c r="BD1531" i="7"/>
  <c r="AZ1532" i="7"/>
  <c r="BA1532" i="7"/>
  <c r="BB1532" i="7"/>
  <c r="BC1532" i="7"/>
  <c r="BD1532" i="7"/>
  <c r="AZ1533" i="7"/>
  <c r="BA1533" i="7"/>
  <c r="BB1533" i="7"/>
  <c r="BC1533" i="7"/>
  <c r="BD1533" i="7"/>
  <c r="AZ1534" i="7"/>
  <c r="BA1534" i="7"/>
  <c r="BB1534" i="7"/>
  <c r="BC1534" i="7"/>
  <c r="BD1534" i="7"/>
  <c r="AZ1535" i="7"/>
  <c r="BA1535" i="7"/>
  <c r="BB1535" i="7"/>
  <c r="BC1535" i="7"/>
  <c r="BD1535" i="7"/>
  <c r="AZ1536" i="7"/>
  <c r="BA1536" i="7"/>
  <c r="BB1536" i="7"/>
  <c r="BC1536" i="7"/>
  <c r="BD1536" i="7"/>
  <c r="AZ1537" i="7"/>
  <c r="BA1537" i="7"/>
  <c r="BB1537" i="7"/>
  <c r="BC1537" i="7"/>
  <c r="BD1537" i="7"/>
  <c r="AZ1538" i="7"/>
  <c r="BA1538" i="7"/>
  <c r="BB1538" i="7"/>
  <c r="BC1538" i="7"/>
  <c r="BD1538" i="7"/>
  <c r="AZ1539" i="7"/>
  <c r="BA1539" i="7"/>
  <c r="BB1539" i="7"/>
  <c r="BC1539" i="7"/>
  <c r="BD1539" i="7"/>
  <c r="AZ1540" i="7"/>
  <c r="BA1540" i="7"/>
  <c r="BB1540" i="7"/>
  <c r="BC1540" i="7"/>
  <c r="BD1540" i="7"/>
  <c r="AZ1541" i="7"/>
  <c r="BA1541" i="7"/>
  <c r="BB1541" i="7"/>
  <c r="BC1541" i="7"/>
  <c r="BD1541" i="7"/>
  <c r="AZ1542" i="7"/>
  <c r="BA1542" i="7"/>
  <c r="BB1542" i="7"/>
  <c r="BC1542" i="7"/>
  <c r="BD1542" i="7"/>
  <c r="AZ1543" i="7"/>
  <c r="BA1543" i="7"/>
  <c r="BB1543" i="7"/>
  <c r="BC1543" i="7"/>
  <c r="BD1543" i="7"/>
  <c r="AZ1544" i="7"/>
  <c r="BA1544" i="7"/>
  <c r="BB1544" i="7"/>
  <c r="BC1544" i="7"/>
  <c r="BD1544" i="7"/>
  <c r="AZ1545" i="7"/>
  <c r="BA1545" i="7"/>
  <c r="BB1545" i="7"/>
  <c r="BC1545" i="7"/>
  <c r="BD1545" i="7"/>
  <c r="AZ1546" i="7"/>
  <c r="BA1546" i="7"/>
  <c r="BB1546" i="7"/>
  <c r="BC1546" i="7"/>
  <c r="BD1546" i="7"/>
  <c r="AZ1547" i="7"/>
  <c r="BA1547" i="7"/>
  <c r="BB1547" i="7"/>
  <c r="BC1547" i="7"/>
  <c r="BD1547" i="7"/>
  <c r="AZ1548" i="7"/>
  <c r="BA1548" i="7"/>
  <c r="BB1548" i="7"/>
  <c r="BC1548" i="7"/>
  <c r="BD1548" i="7"/>
  <c r="AZ1549" i="7"/>
  <c r="BA1549" i="7"/>
  <c r="BB1549" i="7"/>
  <c r="BC1549" i="7"/>
  <c r="BD1549" i="7"/>
  <c r="AZ1550" i="7"/>
  <c r="BA1550" i="7"/>
  <c r="BB1550" i="7"/>
  <c r="BC1550" i="7"/>
  <c r="BD1550" i="7"/>
  <c r="AZ1551" i="7"/>
  <c r="BA1551" i="7"/>
  <c r="BB1551" i="7"/>
  <c r="BC1551" i="7"/>
  <c r="BD1551" i="7"/>
  <c r="AZ1552" i="7"/>
  <c r="BA1552" i="7"/>
  <c r="BB1552" i="7"/>
  <c r="BC1552" i="7"/>
  <c r="BD1552" i="7"/>
  <c r="AZ1553" i="7"/>
  <c r="BA1553" i="7"/>
  <c r="BB1553" i="7"/>
  <c r="BC1553" i="7"/>
  <c r="BD1553" i="7"/>
  <c r="AZ1554" i="7"/>
  <c r="BA1554" i="7"/>
  <c r="BB1554" i="7"/>
  <c r="BC1554" i="7"/>
  <c r="BD1554" i="7"/>
  <c r="AZ1555" i="7"/>
  <c r="BA1555" i="7"/>
  <c r="BB1555" i="7"/>
  <c r="BC1555" i="7"/>
  <c r="BD1555" i="7"/>
  <c r="AZ1556" i="7"/>
  <c r="BA1556" i="7"/>
  <c r="BB1556" i="7"/>
  <c r="BC1556" i="7"/>
  <c r="BD1556" i="7"/>
  <c r="AZ1557" i="7"/>
  <c r="BA1557" i="7"/>
  <c r="BB1557" i="7"/>
  <c r="BC1557" i="7"/>
  <c r="BD1557" i="7"/>
  <c r="AZ1558" i="7"/>
  <c r="BA1558" i="7"/>
  <c r="BB1558" i="7"/>
  <c r="BC1558" i="7"/>
  <c r="BD1558" i="7"/>
  <c r="AZ1559" i="7"/>
  <c r="BA1559" i="7"/>
  <c r="BB1559" i="7"/>
  <c r="BC1559" i="7"/>
  <c r="BD1559" i="7"/>
  <c r="AZ1560" i="7"/>
  <c r="BA1560" i="7"/>
  <c r="BB1560" i="7"/>
  <c r="BC1560" i="7"/>
  <c r="BD1560" i="7"/>
  <c r="AZ1561" i="7"/>
  <c r="BA1561" i="7"/>
  <c r="BB1561" i="7"/>
  <c r="BC1561" i="7"/>
  <c r="BD1561" i="7"/>
  <c r="AZ1562" i="7"/>
  <c r="BA1562" i="7"/>
  <c r="BB1562" i="7"/>
  <c r="BC1562" i="7"/>
  <c r="BD1562" i="7"/>
  <c r="AZ1563" i="7"/>
  <c r="BA1563" i="7"/>
  <c r="BB1563" i="7"/>
  <c r="BC1563" i="7"/>
  <c r="BD1563" i="7"/>
  <c r="AZ1564" i="7"/>
  <c r="BA1564" i="7"/>
  <c r="BB1564" i="7"/>
  <c r="BC1564" i="7"/>
  <c r="BD1564" i="7"/>
  <c r="AZ1565" i="7"/>
  <c r="BA1565" i="7"/>
  <c r="BB1565" i="7"/>
  <c r="BC1565" i="7"/>
  <c r="BD1565" i="7"/>
  <c r="AZ1566" i="7"/>
  <c r="BA1566" i="7"/>
  <c r="BB1566" i="7"/>
  <c r="BC1566" i="7"/>
  <c r="BD1566" i="7"/>
  <c r="AZ1567" i="7"/>
  <c r="BA1567" i="7"/>
  <c r="BB1567" i="7"/>
  <c r="BC1567" i="7"/>
  <c r="BD1567" i="7"/>
  <c r="AZ1568" i="7"/>
  <c r="BA1568" i="7"/>
  <c r="BB1568" i="7"/>
  <c r="BC1568" i="7"/>
  <c r="BD1568" i="7"/>
  <c r="AZ1569" i="7"/>
  <c r="BA1569" i="7"/>
  <c r="BB1569" i="7"/>
  <c r="BC1569" i="7"/>
  <c r="BD1569" i="7"/>
  <c r="AZ1570" i="7"/>
  <c r="BA1570" i="7"/>
  <c r="BB1570" i="7"/>
  <c r="BC1570" i="7"/>
  <c r="BD1570" i="7"/>
  <c r="AZ1571" i="7"/>
  <c r="BA1571" i="7"/>
  <c r="BB1571" i="7"/>
  <c r="BC1571" i="7"/>
  <c r="BD1571" i="7"/>
  <c r="AZ1572" i="7"/>
  <c r="BA1572" i="7"/>
  <c r="BB1572" i="7"/>
  <c r="BC1572" i="7"/>
  <c r="BD1572" i="7"/>
  <c r="AZ1573" i="7"/>
  <c r="BA1573" i="7"/>
  <c r="BB1573" i="7"/>
  <c r="BC1573" i="7"/>
  <c r="BD1573" i="7"/>
  <c r="AZ1574" i="7"/>
  <c r="BA1574" i="7"/>
  <c r="BB1574" i="7"/>
  <c r="BC1574" i="7"/>
  <c r="BD1574" i="7"/>
  <c r="AZ1575" i="7"/>
  <c r="BA1575" i="7"/>
  <c r="BB1575" i="7"/>
  <c r="BC1575" i="7"/>
  <c r="BD1575" i="7"/>
  <c r="AZ1576" i="7"/>
  <c r="BA1576" i="7"/>
  <c r="BB1576" i="7"/>
  <c r="BC1576" i="7"/>
  <c r="BD1576" i="7"/>
  <c r="AZ1577" i="7"/>
  <c r="BA1577" i="7"/>
  <c r="BB1577" i="7"/>
  <c r="BC1577" i="7"/>
  <c r="BD1577" i="7"/>
  <c r="AZ1578" i="7"/>
  <c r="BA1578" i="7"/>
  <c r="BB1578" i="7"/>
  <c r="BC1578" i="7"/>
  <c r="BD1578" i="7"/>
  <c r="AZ1579" i="7"/>
  <c r="BA1579" i="7"/>
  <c r="BB1579" i="7"/>
  <c r="BC1579" i="7"/>
  <c r="BD1579" i="7"/>
  <c r="AZ1580" i="7"/>
  <c r="BA1580" i="7"/>
  <c r="BB1580" i="7"/>
  <c r="BC1580" i="7"/>
  <c r="BD1580" i="7"/>
  <c r="AZ1581" i="7"/>
  <c r="BA1581" i="7"/>
  <c r="BB1581" i="7"/>
  <c r="BC1581" i="7"/>
  <c r="BD1581" i="7"/>
  <c r="AZ1582" i="7"/>
  <c r="BA1582" i="7"/>
  <c r="BB1582" i="7"/>
  <c r="BC1582" i="7"/>
  <c r="BD1582" i="7"/>
  <c r="AZ1583" i="7"/>
  <c r="BA1583" i="7"/>
  <c r="BB1583" i="7"/>
  <c r="BC1583" i="7"/>
  <c r="BD1583" i="7"/>
  <c r="AZ1584" i="7"/>
  <c r="BA1584" i="7"/>
  <c r="BB1584" i="7"/>
  <c r="BC1584" i="7"/>
  <c r="BD1584" i="7"/>
  <c r="AZ1585" i="7"/>
  <c r="BA1585" i="7"/>
  <c r="BB1585" i="7"/>
  <c r="BC1585" i="7"/>
  <c r="BD1585" i="7"/>
  <c r="AZ1586" i="7"/>
  <c r="BA1586" i="7"/>
  <c r="BB1586" i="7"/>
  <c r="BC1586" i="7"/>
  <c r="BD1586" i="7"/>
  <c r="AZ1587" i="7"/>
  <c r="BA1587" i="7"/>
  <c r="BB1587" i="7"/>
  <c r="BC1587" i="7"/>
  <c r="BD1587" i="7"/>
  <c r="AZ1588" i="7"/>
  <c r="BA1588" i="7"/>
  <c r="BB1588" i="7"/>
  <c r="BC1588" i="7"/>
  <c r="BD1588" i="7"/>
  <c r="AZ1589" i="7"/>
  <c r="BA1589" i="7"/>
  <c r="BB1589" i="7"/>
  <c r="BC1589" i="7"/>
  <c r="BD1589" i="7"/>
  <c r="AZ1590" i="7"/>
  <c r="BA1590" i="7"/>
  <c r="BB1590" i="7"/>
  <c r="BC1590" i="7"/>
  <c r="BD1590" i="7"/>
  <c r="AZ1591" i="7"/>
  <c r="BA1591" i="7"/>
  <c r="BB1591" i="7"/>
  <c r="BC1591" i="7"/>
  <c r="BD1591" i="7"/>
  <c r="AZ1592" i="7"/>
  <c r="BA1592" i="7"/>
  <c r="BB1592" i="7"/>
  <c r="BC1592" i="7"/>
  <c r="BD1592" i="7"/>
  <c r="AZ1593" i="7"/>
  <c r="BA1593" i="7"/>
  <c r="BB1593" i="7"/>
  <c r="BC1593" i="7"/>
  <c r="BD1593" i="7"/>
  <c r="AZ1594" i="7"/>
  <c r="BA1594" i="7"/>
  <c r="BB1594" i="7"/>
  <c r="BC1594" i="7"/>
  <c r="BD1594" i="7"/>
  <c r="AZ1595" i="7"/>
  <c r="BA1595" i="7"/>
  <c r="BB1595" i="7"/>
  <c r="BC1595" i="7"/>
  <c r="BD1595" i="7"/>
  <c r="AZ1596" i="7"/>
  <c r="BA1596" i="7"/>
  <c r="BB1596" i="7"/>
  <c r="BC1596" i="7"/>
  <c r="BD1596" i="7"/>
  <c r="AZ1597" i="7"/>
  <c r="BA1597" i="7"/>
  <c r="BB1597" i="7"/>
  <c r="BC1597" i="7"/>
  <c r="BD1597" i="7"/>
  <c r="AZ1598" i="7"/>
  <c r="BA1598" i="7"/>
  <c r="BB1598" i="7"/>
  <c r="BC1598" i="7"/>
  <c r="BD1598" i="7"/>
  <c r="AZ1599" i="7"/>
  <c r="BA1599" i="7"/>
  <c r="BB1599" i="7"/>
  <c r="BC1599" i="7"/>
  <c r="BD1599" i="7"/>
  <c r="AZ1600" i="7"/>
  <c r="BA1600" i="7"/>
  <c r="BB1600" i="7"/>
  <c r="BC1600" i="7"/>
  <c r="BD1600" i="7"/>
  <c r="AZ1601" i="7"/>
  <c r="BA1601" i="7"/>
  <c r="BB1601" i="7"/>
  <c r="BC1601" i="7"/>
  <c r="BD1601" i="7"/>
  <c r="AZ1602" i="7"/>
  <c r="BA1602" i="7"/>
  <c r="BB1602" i="7"/>
  <c r="BC1602" i="7"/>
  <c r="BD1602" i="7"/>
  <c r="AZ1603" i="7"/>
  <c r="BA1603" i="7"/>
  <c r="BB1603" i="7"/>
  <c r="BC1603" i="7"/>
  <c r="BD1603" i="7"/>
  <c r="AZ1604" i="7"/>
  <c r="BA1604" i="7"/>
  <c r="BB1604" i="7"/>
  <c r="BC1604" i="7"/>
  <c r="BD1604" i="7"/>
  <c r="AZ1605" i="7"/>
  <c r="BA1605" i="7"/>
  <c r="BB1605" i="7"/>
  <c r="BC1605" i="7"/>
  <c r="BD1605" i="7"/>
  <c r="AZ1606" i="7"/>
  <c r="BA1606" i="7"/>
  <c r="BB1606" i="7"/>
  <c r="BC1606" i="7"/>
  <c r="BD1606" i="7"/>
  <c r="AZ1607" i="7"/>
  <c r="BA1607" i="7"/>
  <c r="BB1607" i="7"/>
  <c r="BC1607" i="7"/>
  <c r="BD1607" i="7"/>
  <c r="AZ1608" i="7"/>
  <c r="BA1608" i="7"/>
  <c r="BB1608" i="7"/>
  <c r="BC1608" i="7"/>
  <c r="BD1608" i="7"/>
  <c r="AZ1609" i="7"/>
  <c r="BA1609" i="7"/>
  <c r="BB1609" i="7"/>
  <c r="BC1609" i="7"/>
  <c r="BD1609" i="7"/>
  <c r="AZ1610" i="7"/>
  <c r="BA1610" i="7"/>
  <c r="BB1610" i="7"/>
  <c r="BC1610" i="7"/>
  <c r="BD1610" i="7"/>
  <c r="AZ1611" i="7"/>
  <c r="BA1611" i="7"/>
  <c r="BB1611" i="7"/>
  <c r="BC1611" i="7"/>
  <c r="BD1611" i="7"/>
  <c r="AZ1612" i="7"/>
  <c r="BA1612" i="7"/>
  <c r="BB1612" i="7"/>
  <c r="BC1612" i="7"/>
  <c r="BD1612" i="7"/>
  <c r="AZ1613" i="7"/>
  <c r="BA1613" i="7"/>
  <c r="BB1613" i="7"/>
  <c r="BC1613" i="7"/>
  <c r="BD1613" i="7"/>
  <c r="AZ1614" i="7"/>
  <c r="BA1614" i="7"/>
  <c r="BB1614" i="7"/>
  <c r="BC1614" i="7"/>
  <c r="BD1614" i="7"/>
  <c r="AZ1615" i="7"/>
  <c r="BA1615" i="7"/>
  <c r="BB1615" i="7"/>
  <c r="BC1615" i="7"/>
  <c r="BD1615" i="7"/>
  <c r="AZ1616" i="7"/>
  <c r="BA1616" i="7"/>
  <c r="BB1616" i="7"/>
  <c r="BC1616" i="7"/>
  <c r="BD1616" i="7"/>
  <c r="AZ1617" i="7"/>
  <c r="BA1617" i="7"/>
  <c r="BB1617" i="7"/>
  <c r="BC1617" i="7"/>
  <c r="BD1617" i="7"/>
  <c r="AZ1618" i="7"/>
  <c r="BA1618" i="7"/>
  <c r="BB1618" i="7"/>
  <c r="BC1618" i="7"/>
  <c r="BD1618" i="7"/>
  <c r="AZ1619" i="7"/>
  <c r="BA1619" i="7"/>
  <c r="BB1619" i="7"/>
  <c r="BC1619" i="7"/>
  <c r="BD1619" i="7"/>
  <c r="AZ1620" i="7"/>
  <c r="BA1620" i="7"/>
  <c r="BB1620" i="7"/>
  <c r="BC1620" i="7"/>
  <c r="BD1620" i="7"/>
  <c r="AZ1621" i="7"/>
  <c r="BA1621" i="7"/>
  <c r="BB1621" i="7"/>
  <c r="BC1621" i="7"/>
  <c r="BD1621" i="7"/>
  <c r="AZ1622" i="7"/>
  <c r="BA1622" i="7"/>
  <c r="BB1622" i="7"/>
  <c r="BC1622" i="7"/>
  <c r="BD1622" i="7"/>
  <c r="AZ1623" i="7"/>
  <c r="BA1623" i="7"/>
  <c r="BB1623" i="7"/>
  <c r="BC1623" i="7"/>
  <c r="BD1623" i="7"/>
  <c r="AZ1624" i="7"/>
  <c r="BA1624" i="7"/>
  <c r="BB1624" i="7"/>
  <c r="BC1624" i="7"/>
  <c r="BD1624" i="7"/>
  <c r="AZ1625" i="7"/>
  <c r="BA1625" i="7"/>
  <c r="BB1625" i="7"/>
  <c r="BC1625" i="7"/>
  <c r="BD1625" i="7"/>
  <c r="AZ1626" i="7"/>
  <c r="BA1626" i="7"/>
  <c r="BB1626" i="7"/>
  <c r="BC1626" i="7"/>
  <c r="BD1626" i="7"/>
  <c r="AZ1627" i="7"/>
  <c r="BA1627" i="7"/>
  <c r="BB1627" i="7"/>
  <c r="BC1627" i="7"/>
  <c r="BD1627" i="7"/>
  <c r="AZ1628" i="7"/>
  <c r="BA1628" i="7"/>
  <c r="BB1628" i="7"/>
  <c r="BC1628" i="7"/>
  <c r="BD1628" i="7"/>
  <c r="AZ1629" i="7"/>
  <c r="BA1629" i="7"/>
  <c r="BB1629" i="7"/>
  <c r="BC1629" i="7"/>
  <c r="BD1629" i="7"/>
  <c r="AZ1630" i="7"/>
  <c r="BA1630" i="7"/>
  <c r="BB1630" i="7"/>
  <c r="BC1630" i="7"/>
  <c r="BD1630" i="7"/>
  <c r="AZ1631" i="7"/>
  <c r="BA1631" i="7"/>
  <c r="BB1631" i="7"/>
  <c r="BC1631" i="7"/>
  <c r="BD1631" i="7"/>
  <c r="AJ29" i="7"/>
  <c r="AJ43" i="7"/>
  <c r="AI64" i="7"/>
  <c r="AJ139" i="7"/>
  <c r="AI155" i="7"/>
  <c r="AJ317" i="7"/>
  <c r="AK317" i="7"/>
  <c r="AK395" i="7"/>
  <c r="AI396" i="7"/>
  <c r="AI398" i="7"/>
  <c r="AK413" i="7"/>
  <c r="AI459" i="7"/>
  <c r="AK725" i="7"/>
  <c r="AK792" i="7"/>
  <c r="AJ808" i="7"/>
  <c r="AJ1160" i="7"/>
  <c r="AJ1210" i="7"/>
  <c r="AI1230" i="7"/>
  <c r="AK1242" i="7"/>
  <c r="AJ1295" i="7"/>
  <c r="AI1369" i="7"/>
  <c r="AJ1371" i="7"/>
  <c r="AI1439" i="7"/>
  <c r="AJ1515" i="7"/>
  <c r="AI1516" i="7"/>
  <c r="AK1516" i="7"/>
  <c r="AI1565" i="7"/>
  <c r="AI1620" i="7"/>
  <c r="AJ1620" i="7"/>
  <c r="AK1628" i="7"/>
  <c r="C1631" i="7"/>
  <c r="AI1631" i="7" s="1"/>
  <c r="C1630" i="7"/>
  <c r="C1629" i="7"/>
  <c r="C1628" i="7"/>
  <c r="AI1628" i="7" s="1"/>
  <c r="C1627" i="7"/>
  <c r="C1626" i="7"/>
  <c r="AK1626" i="7" s="1"/>
  <c r="C1625" i="7"/>
  <c r="AI1625" i="7" s="1"/>
  <c r="C1624" i="7"/>
  <c r="AJ1624" i="7" s="1"/>
  <c r="C1623" i="7"/>
  <c r="C1622" i="7"/>
  <c r="AJ1622" i="7" s="1"/>
  <c r="C1621" i="7"/>
  <c r="AJ1621" i="7" s="1"/>
  <c r="C1620" i="7"/>
  <c r="AK1620" i="7" s="1"/>
  <c r="C1619" i="7"/>
  <c r="AI1619" i="7" s="1"/>
  <c r="C1618" i="7"/>
  <c r="AI1618" i="7" s="1"/>
  <c r="C1617" i="7"/>
  <c r="C1616" i="7"/>
  <c r="AK1616" i="7" s="1"/>
  <c r="C1615" i="7"/>
  <c r="C1614" i="7"/>
  <c r="AK1614" i="7" s="1"/>
  <c r="C1613" i="7"/>
  <c r="AJ1613" i="7" s="1"/>
  <c r="C1612" i="7"/>
  <c r="C1611" i="7"/>
  <c r="C1281" i="7"/>
  <c r="AJ1281" i="7" s="1"/>
  <c r="C1280" i="7"/>
  <c r="AK1280" i="7" s="1"/>
  <c r="C1279" i="7"/>
  <c r="AI1279" i="7" s="1"/>
  <c r="C1278" i="7"/>
  <c r="AI1278" i="7" s="1"/>
  <c r="C1277" i="7"/>
  <c r="AI1277" i="7" s="1"/>
  <c r="C1276" i="7"/>
  <c r="C1275" i="7"/>
  <c r="C1274" i="7"/>
  <c r="AK1274" i="7" s="1"/>
  <c r="C1273" i="7"/>
  <c r="AI1273" i="7" s="1"/>
  <c r="C1272" i="7"/>
  <c r="AI1272" i="7" s="1"/>
  <c r="C1271" i="7"/>
  <c r="AI1271" i="7" s="1"/>
  <c r="C1270" i="7"/>
  <c r="C1269" i="7"/>
  <c r="C1268" i="7"/>
  <c r="C1267" i="7"/>
  <c r="AK1267" i="7" s="1"/>
  <c r="C1266" i="7"/>
  <c r="AJ1266" i="7" s="1"/>
  <c r="C1265" i="7"/>
  <c r="C1264" i="7"/>
  <c r="C1263" i="7"/>
  <c r="AJ1263" i="7" s="1"/>
  <c r="C1262" i="7"/>
  <c r="C1261" i="7"/>
  <c r="AJ1261" i="7" s="1"/>
  <c r="C1260" i="7"/>
  <c r="AK1260" i="7" s="1"/>
  <c r="C1259" i="7"/>
  <c r="C1258" i="7"/>
  <c r="C1257" i="7"/>
  <c r="C1256" i="7"/>
  <c r="C1255" i="7"/>
  <c r="C1254" i="7"/>
  <c r="C1253" i="7"/>
  <c r="C1252" i="7"/>
  <c r="AJ1252" i="7" s="1"/>
  <c r="C1251" i="7"/>
  <c r="AJ1251" i="7" s="1"/>
  <c r="C1250" i="7"/>
  <c r="AJ1250" i="7" s="1"/>
  <c r="C1249" i="7"/>
  <c r="C1248" i="7"/>
  <c r="C1247" i="7"/>
  <c r="C1246" i="7"/>
  <c r="AK1246" i="7" s="1"/>
  <c r="C1245" i="7"/>
  <c r="AK1245" i="7" s="1"/>
  <c r="C1244" i="7"/>
  <c r="AJ1244" i="7" s="1"/>
  <c r="C1243" i="7"/>
  <c r="AJ1243" i="7" s="1"/>
  <c r="C1242" i="7"/>
  <c r="C1241" i="7"/>
  <c r="C1240" i="7"/>
  <c r="C1239" i="7"/>
  <c r="AK1239" i="7" s="1"/>
  <c r="C1238" i="7"/>
  <c r="C1237" i="7"/>
  <c r="AI1237" i="7" s="1"/>
  <c r="C1236" i="7"/>
  <c r="AK1236" i="7" s="1"/>
  <c r="C1235" i="7"/>
  <c r="C1234" i="7"/>
  <c r="C1233" i="7"/>
  <c r="C1232" i="7"/>
  <c r="C1231" i="7"/>
  <c r="AI1231" i="7" s="1"/>
  <c r="C1230" i="7"/>
  <c r="C1229" i="7"/>
  <c r="AI1229" i="7" s="1"/>
  <c r="C1228" i="7"/>
  <c r="C1227" i="7"/>
  <c r="C1226" i="7"/>
  <c r="AI1226" i="7" s="1"/>
  <c r="C1225" i="7"/>
  <c r="AI1225" i="7" s="1"/>
  <c r="C1224" i="7"/>
  <c r="C1223" i="7"/>
  <c r="C1222" i="7"/>
  <c r="C1221" i="7"/>
  <c r="C1220" i="7"/>
  <c r="C1219" i="7"/>
  <c r="C1218" i="7"/>
  <c r="AI1218" i="7" s="1"/>
  <c r="C1217" i="7"/>
  <c r="AK1217" i="7" s="1"/>
  <c r="C1216" i="7"/>
  <c r="AK1216" i="7" s="1"/>
  <c r="C1215" i="7"/>
  <c r="AJ1215" i="7" s="1"/>
  <c r="C1214" i="7"/>
  <c r="C1213" i="7"/>
  <c r="C1212" i="7"/>
  <c r="AI1212" i="7" s="1"/>
  <c r="C1211" i="7"/>
  <c r="C1210" i="7"/>
  <c r="C1209" i="7"/>
  <c r="AI1209" i="7" s="1"/>
  <c r="C1208" i="7"/>
  <c r="C1207" i="7"/>
  <c r="C1206" i="7"/>
  <c r="C1205" i="7"/>
  <c r="C1204" i="7"/>
  <c r="AK1204" i="7" s="1"/>
  <c r="C1203" i="7"/>
  <c r="AJ1203" i="7" s="1"/>
  <c r="C1202" i="7"/>
  <c r="C1201" i="7"/>
  <c r="C1200" i="7"/>
  <c r="C1199" i="7"/>
  <c r="C1198" i="7"/>
  <c r="AI1198" i="7" s="1"/>
  <c r="C1197" i="7"/>
  <c r="AK1197" i="7" s="1"/>
  <c r="C1196" i="7"/>
  <c r="AI1196" i="7" s="1"/>
  <c r="C1195" i="7"/>
  <c r="AK1195" i="7" s="1"/>
  <c r="C1194" i="7"/>
  <c r="AJ1194" i="7" s="1"/>
  <c r="C1193" i="7"/>
  <c r="AI1193" i="7" s="1"/>
  <c r="C1192" i="7"/>
  <c r="C1191" i="7"/>
  <c r="C1190" i="7"/>
  <c r="AI1190" i="7" s="1"/>
  <c r="C1189" i="7"/>
  <c r="C1188" i="7"/>
  <c r="C1187" i="7"/>
  <c r="C1186" i="7"/>
  <c r="C1185" i="7"/>
  <c r="C1184" i="7"/>
  <c r="C1183" i="7"/>
  <c r="C1182" i="7"/>
  <c r="AI1182" i="7" s="1"/>
  <c r="C1181" i="7"/>
  <c r="AK1181" i="7" s="1"/>
  <c r="C1180" i="7"/>
  <c r="AI1180" i="7" s="1"/>
  <c r="C1179" i="7"/>
  <c r="C1178" i="7"/>
  <c r="C1177" i="7"/>
  <c r="C1176" i="7"/>
  <c r="C1175" i="7"/>
  <c r="AJ1175" i="7" s="1"/>
  <c r="C1174" i="7"/>
  <c r="C1173" i="7"/>
  <c r="AI1173" i="7" s="1"/>
  <c r="C1172" i="7"/>
  <c r="AJ1172" i="7" s="1"/>
  <c r="C1171" i="7"/>
  <c r="C1170" i="7"/>
  <c r="C1169" i="7"/>
  <c r="C1168" i="7"/>
  <c r="C1167" i="7"/>
  <c r="C1166" i="7"/>
  <c r="AJ1166" i="7" s="1"/>
  <c r="C1165" i="7"/>
  <c r="C1164" i="7"/>
  <c r="AK1164" i="7" s="1"/>
  <c r="C1163" i="7"/>
  <c r="C1162" i="7"/>
  <c r="C1161" i="7"/>
  <c r="C1160" i="7"/>
  <c r="AK1160" i="7" s="1"/>
  <c r="C1159" i="7"/>
  <c r="AI1159" i="7" s="1"/>
  <c r="C1158" i="7"/>
  <c r="AI1158" i="7" s="1"/>
  <c r="C1157" i="7"/>
  <c r="AI1157" i="7" s="1"/>
  <c r="C1156" i="7"/>
  <c r="C1155" i="7"/>
  <c r="C1154" i="7"/>
  <c r="C1153" i="7"/>
  <c r="C1152" i="7"/>
  <c r="C1151" i="7"/>
  <c r="C1150" i="7"/>
  <c r="AK1150" i="7" s="1"/>
  <c r="C1149" i="7"/>
  <c r="AJ1149" i="7" s="1"/>
  <c r="C1148" i="7"/>
  <c r="C1147" i="7"/>
  <c r="C1146" i="7"/>
  <c r="C1145" i="7"/>
  <c r="C1144" i="7"/>
  <c r="AI1144" i="7" s="1"/>
  <c r="C1143" i="7"/>
  <c r="AJ1143" i="7" s="1"/>
  <c r="C1142" i="7"/>
  <c r="C1141" i="7"/>
  <c r="C1140" i="7"/>
  <c r="C1139" i="7"/>
  <c r="C1138" i="7"/>
  <c r="AJ1138" i="7" s="1"/>
  <c r="C1137" i="7"/>
  <c r="C1136" i="7"/>
  <c r="C1135" i="7"/>
  <c r="C1134" i="7"/>
  <c r="AK1134" i="7" s="1"/>
  <c r="C1133" i="7"/>
  <c r="AJ1133" i="7" s="1"/>
  <c r="C1132" i="7"/>
  <c r="C1131" i="7"/>
  <c r="C1130" i="7"/>
  <c r="C1129" i="7"/>
  <c r="C1128" i="7"/>
  <c r="C1127" i="7"/>
  <c r="AJ1127" i="7" s="1"/>
  <c r="C1126" i="7"/>
  <c r="AI1126" i="7" s="1"/>
  <c r="C1125" i="7"/>
  <c r="C1124" i="7"/>
  <c r="AI1124" i="7" s="1"/>
  <c r="C1123" i="7"/>
  <c r="AJ1123" i="7" s="1"/>
  <c r="C1122" i="7"/>
  <c r="C1121" i="7"/>
  <c r="AJ1121" i="7" s="1"/>
  <c r="C1120" i="7"/>
  <c r="C1119" i="7"/>
  <c r="C1118" i="7"/>
  <c r="C1117" i="7"/>
  <c r="C1116" i="7"/>
  <c r="C1115" i="7"/>
  <c r="C1114" i="7"/>
  <c r="AJ1114" i="7" s="1"/>
  <c r="C1113" i="7"/>
  <c r="AI1113" i="7" s="1"/>
  <c r="C1112" i="7"/>
  <c r="C1111" i="7"/>
  <c r="C1110" i="7"/>
  <c r="C1109" i="7"/>
  <c r="C1108" i="7"/>
  <c r="AK1108" i="7" s="1"/>
  <c r="C1107" i="7"/>
  <c r="AJ1107" i="7" s="1"/>
  <c r="C1106" i="7"/>
  <c r="C1105" i="7"/>
  <c r="C1104" i="7"/>
  <c r="C1103" i="7"/>
  <c r="C1102" i="7"/>
  <c r="C1101" i="7"/>
  <c r="AK1101" i="7" s="1"/>
  <c r="C1100" i="7"/>
  <c r="AI1100" i="7" s="1"/>
  <c r="C1099" i="7"/>
  <c r="AI1099" i="7" s="1"/>
  <c r="C1098" i="7"/>
  <c r="AK1098" i="7" s="1"/>
  <c r="C1097" i="7"/>
  <c r="AK1097" i="7" s="1"/>
  <c r="C1096" i="7"/>
  <c r="C1095" i="7"/>
  <c r="C1094" i="7"/>
  <c r="C1093" i="7"/>
  <c r="AJ1093" i="7" s="1"/>
  <c r="C1092" i="7"/>
  <c r="C1091" i="7"/>
  <c r="C1090" i="7"/>
  <c r="C1089" i="7"/>
  <c r="AJ1089" i="7" s="1"/>
  <c r="C1088" i="7"/>
  <c r="C1087" i="7"/>
  <c r="C1086" i="7"/>
  <c r="AJ1086" i="7" s="1"/>
  <c r="C1085" i="7"/>
  <c r="AI1085" i="7" s="1"/>
  <c r="C1084" i="7"/>
  <c r="AJ1084" i="7" s="1"/>
  <c r="C1083" i="7"/>
  <c r="C1082" i="7"/>
  <c r="C1081" i="7"/>
  <c r="C1080" i="7"/>
  <c r="C1079" i="7"/>
  <c r="AJ1079" i="7" s="1"/>
  <c r="C1078" i="7"/>
  <c r="AJ1078" i="7" s="1"/>
  <c r="C1077" i="7"/>
  <c r="C1076" i="7"/>
  <c r="AI1076" i="7" s="1"/>
  <c r="C1075" i="7"/>
  <c r="C1074" i="7"/>
  <c r="C1073" i="7"/>
  <c r="C1072" i="7"/>
  <c r="C1071" i="7"/>
  <c r="C1070" i="7"/>
  <c r="C1069" i="7"/>
  <c r="C1068" i="7"/>
  <c r="AJ1068" i="7" s="1"/>
  <c r="C1067" i="7"/>
  <c r="AI1067" i="7" s="1"/>
  <c r="C1066" i="7"/>
  <c r="C1065" i="7"/>
  <c r="C1064" i="7"/>
  <c r="AJ1064" i="7" s="1"/>
  <c r="C1063" i="7"/>
  <c r="AK1063" i="7" s="1"/>
  <c r="C1062" i="7"/>
  <c r="AI1062" i="7" s="1"/>
  <c r="C1061" i="7"/>
  <c r="AI1061" i="7" s="1"/>
  <c r="C1060" i="7"/>
  <c r="C1059" i="7"/>
  <c r="C1058" i="7"/>
  <c r="C1057" i="7"/>
  <c r="C1056" i="7"/>
  <c r="C1055" i="7"/>
  <c r="C1054" i="7"/>
  <c r="AK1054" i="7" s="1"/>
  <c r="C1053" i="7"/>
  <c r="AI1053" i="7" s="1"/>
  <c r="C1052" i="7"/>
  <c r="C1051" i="7"/>
  <c r="C1050" i="7"/>
  <c r="C1049" i="7"/>
  <c r="AK1049" i="7" s="1"/>
  <c r="C1048" i="7"/>
  <c r="AI1048" i="7" s="1"/>
  <c r="C1047" i="7"/>
  <c r="AJ1047" i="7" s="1"/>
  <c r="C1046" i="7"/>
  <c r="C1045" i="7"/>
  <c r="AK1045" i="7" s="1"/>
  <c r="C1044" i="7"/>
  <c r="C1043" i="7"/>
  <c r="C1042" i="7"/>
  <c r="C1041" i="7"/>
  <c r="C1040" i="7"/>
  <c r="C1039" i="7"/>
  <c r="C1038" i="7"/>
  <c r="AK1038" i="7" s="1"/>
  <c r="C1037" i="7"/>
  <c r="C1036" i="7"/>
  <c r="C1035" i="7"/>
  <c r="C1034" i="7"/>
  <c r="C1033" i="7"/>
  <c r="C1032" i="7"/>
  <c r="C1031" i="7"/>
  <c r="C1030" i="7"/>
  <c r="AJ1030" i="7" s="1"/>
  <c r="C1029" i="7"/>
  <c r="AJ1029" i="7" s="1"/>
  <c r="C1028" i="7"/>
  <c r="C1027" i="7"/>
  <c r="AJ1027" i="7" s="1"/>
  <c r="C1026" i="7"/>
  <c r="AK1026" i="7" s="1"/>
  <c r="C1025" i="7"/>
  <c r="C1024" i="7"/>
  <c r="C1023" i="7"/>
  <c r="C1022" i="7"/>
  <c r="C1021" i="7"/>
  <c r="C1020" i="7"/>
  <c r="C1019" i="7"/>
  <c r="AJ1019" i="7" s="1"/>
  <c r="C1018" i="7"/>
  <c r="AK1018" i="7" s="1"/>
  <c r="C1017" i="7"/>
  <c r="AI1017" i="7" s="1"/>
  <c r="C1016" i="7"/>
  <c r="AJ1016" i="7" s="1"/>
  <c r="C1015" i="7"/>
  <c r="C1014" i="7"/>
  <c r="C1013" i="7"/>
  <c r="C1012" i="7"/>
  <c r="AJ1012" i="7" s="1"/>
  <c r="C1011" i="7"/>
  <c r="AI1011" i="7" s="1"/>
  <c r="C1010" i="7"/>
  <c r="C1009" i="7"/>
  <c r="C1008" i="7"/>
  <c r="C1007" i="7"/>
  <c r="C1006" i="7"/>
  <c r="C1005" i="7"/>
  <c r="C1004" i="7"/>
  <c r="AI1004" i="7" s="1"/>
  <c r="C1003" i="7"/>
  <c r="C1002" i="7"/>
  <c r="AK1002" i="7" s="1"/>
  <c r="C1001" i="7"/>
  <c r="AJ1001" i="7" s="1"/>
  <c r="C1000" i="7"/>
  <c r="C999" i="7"/>
  <c r="C998" i="7"/>
  <c r="C997" i="7"/>
  <c r="C996" i="7"/>
  <c r="C995" i="7"/>
  <c r="C994" i="7"/>
  <c r="AK994" i="7" s="1"/>
  <c r="C993" i="7"/>
  <c r="C992" i="7"/>
  <c r="C991" i="7"/>
  <c r="C990" i="7"/>
  <c r="C989" i="7"/>
  <c r="AJ989" i="7" s="1"/>
  <c r="C988" i="7"/>
  <c r="AJ988" i="7" s="1"/>
  <c r="C987" i="7"/>
  <c r="C986" i="7"/>
  <c r="AK986" i="7" s="1"/>
  <c r="C985" i="7"/>
  <c r="C984" i="7"/>
  <c r="C983" i="7"/>
  <c r="C982" i="7"/>
  <c r="AJ982" i="7" s="1"/>
  <c r="C981" i="7"/>
  <c r="AI981" i="7" s="1"/>
  <c r="C980" i="7"/>
  <c r="C979" i="7"/>
  <c r="C978" i="7"/>
  <c r="C977" i="7"/>
  <c r="C976" i="7"/>
  <c r="C975" i="7"/>
  <c r="C974" i="7"/>
  <c r="C973" i="7"/>
  <c r="AJ973" i="7" s="1"/>
  <c r="C972" i="7"/>
  <c r="AI972" i="7" s="1"/>
  <c r="C971" i="7"/>
  <c r="AK971" i="7" s="1"/>
  <c r="C970" i="7"/>
  <c r="AJ970" i="7" s="1"/>
  <c r="C969" i="7"/>
  <c r="C968" i="7"/>
  <c r="C967" i="7"/>
  <c r="AJ967" i="7" s="1"/>
  <c r="C966" i="7"/>
  <c r="C965" i="7"/>
  <c r="AI965" i="7" s="1"/>
  <c r="C964" i="7"/>
  <c r="C963" i="7"/>
  <c r="C962" i="7"/>
  <c r="C961" i="7"/>
  <c r="C960" i="7"/>
  <c r="C959" i="7"/>
  <c r="C958" i="7"/>
  <c r="AI958" i="7" s="1"/>
  <c r="C957" i="7"/>
  <c r="C956" i="7"/>
  <c r="AJ956" i="7" s="1"/>
  <c r="C955" i="7"/>
  <c r="AJ955" i="7" s="1"/>
  <c r="C954" i="7"/>
  <c r="C953" i="7"/>
  <c r="C952" i="7"/>
  <c r="AK952" i="7" s="1"/>
  <c r="C951" i="7"/>
  <c r="AJ951" i="7" s="1"/>
  <c r="C950" i="7"/>
  <c r="C949" i="7"/>
  <c r="AJ949" i="7" s="1"/>
  <c r="C948" i="7"/>
  <c r="AJ948" i="7" s="1"/>
  <c r="C947" i="7"/>
  <c r="C946" i="7"/>
  <c r="C945" i="7"/>
  <c r="C944" i="7"/>
  <c r="C943" i="7"/>
  <c r="C942" i="7"/>
  <c r="AJ942" i="7" s="1"/>
  <c r="C941" i="7"/>
  <c r="C940" i="7"/>
  <c r="C939" i="7"/>
  <c r="C938" i="7"/>
  <c r="C937" i="7"/>
  <c r="C936" i="7"/>
  <c r="AK936" i="7" s="1"/>
  <c r="C935" i="7"/>
  <c r="AI935" i="7" s="1"/>
  <c r="C934" i="7"/>
  <c r="AI934" i="7" s="1"/>
  <c r="C933" i="7"/>
  <c r="C932" i="7"/>
  <c r="C931" i="7"/>
  <c r="C930" i="7"/>
  <c r="AK930" i="7" s="1"/>
  <c r="C929" i="7"/>
  <c r="C928" i="7"/>
  <c r="C927" i="7"/>
  <c r="C926" i="7"/>
  <c r="AJ926" i="7" s="1"/>
  <c r="C925" i="7"/>
  <c r="C924" i="7"/>
  <c r="C923" i="7"/>
  <c r="C922" i="7"/>
  <c r="AI922" i="7" s="1"/>
  <c r="C921" i="7"/>
  <c r="AI921" i="7" s="1"/>
  <c r="C920" i="7"/>
  <c r="C919" i="7"/>
  <c r="AI919" i="7" s="1"/>
  <c r="C918" i="7"/>
  <c r="C917" i="7"/>
  <c r="C916" i="7"/>
  <c r="C915" i="7"/>
  <c r="C914" i="7"/>
  <c r="C913" i="7"/>
  <c r="C912" i="7"/>
  <c r="AI912" i="7" s="1"/>
  <c r="C911" i="7"/>
  <c r="C910" i="7"/>
  <c r="AK910" i="7" s="1"/>
  <c r="C909" i="7"/>
  <c r="C908" i="7"/>
  <c r="AK908" i="7" s="1"/>
  <c r="C907" i="7"/>
  <c r="AI907" i="7" s="1"/>
  <c r="C906" i="7"/>
  <c r="AK906" i="7" s="1"/>
  <c r="C905" i="7"/>
  <c r="AJ905" i="7" s="1"/>
  <c r="C904" i="7"/>
  <c r="C903" i="7"/>
  <c r="C902" i="7"/>
  <c r="C901" i="7"/>
  <c r="C900" i="7"/>
  <c r="C899" i="7"/>
  <c r="C898" i="7"/>
  <c r="AK898" i="7" s="1"/>
  <c r="C897" i="7"/>
  <c r="C896" i="7"/>
  <c r="AJ896" i="7" s="1"/>
  <c r="C895" i="7"/>
  <c r="C894" i="7"/>
  <c r="C893" i="7"/>
  <c r="AI893" i="7" s="1"/>
  <c r="C892" i="7"/>
  <c r="AJ892" i="7" s="1"/>
  <c r="C891" i="7"/>
  <c r="C890" i="7"/>
  <c r="AJ890" i="7" s="1"/>
  <c r="C889" i="7"/>
  <c r="C888" i="7"/>
  <c r="AK888" i="7" s="1"/>
  <c r="C887" i="7"/>
  <c r="C886" i="7"/>
  <c r="C885" i="7"/>
  <c r="AI885" i="7" s="1"/>
  <c r="C884" i="7"/>
  <c r="AK884" i="7" s="1"/>
  <c r="C883" i="7"/>
  <c r="C882" i="7"/>
  <c r="C881" i="7"/>
  <c r="C880" i="7"/>
  <c r="C879" i="7"/>
  <c r="C878" i="7"/>
  <c r="C877" i="7"/>
  <c r="AJ877" i="7" s="1"/>
  <c r="C876" i="7"/>
  <c r="AJ876" i="7" s="1"/>
  <c r="C875" i="7"/>
  <c r="C874" i="7"/>
  <c r="AI874" i="7" s="1"/>
  <c r="C873" i="7"/>
  <c r="C872" i="7"/>
  <c r="C871" i="7"/>
  <c r="AI871" i="7" s="1"/>
  <c r="C870" i="7"/>
  <c r="AJ870" i="7" s="1"/>
  <c r="C869" i="7"/>
  <c r="AJ869" i="7" s="1"/>
  <c r="C868" i="7"/>
  <c r="C867" i="7"/>
  <c r="C866" i="7"/>
  <c r="C865" i="7"/>
  <c r="C864" i="7"/>
  <c r="C863" i="7"/>
  <c r="C862" i="7"/>
  <c r="AI862" i="7" s="1"/>
  <c r="C861" i="7"/>
  <c r="C860" i="7"/>
  <c r="C859" i="7"/>
  <c r="AI859" i="7" s="1"/>
  <c r="C858" i="7"/>
  <c r="AJ858" i="7" s="1"/>
  <c r="C857" i="7"/>
  <c r="C856" i="7"/>
  <c r="C855" i="7"/>
  <c r="C854" i="7"/>
  <c r="AK854" i="7" s="1"/>
  <c r="C853" i="7"/>
  <c r="C852" i="7"/>
  <c r="C851" i="7"/>
  <c r="AK851" i="7" s="1"/>
  <c r="C850" i="7"/>
  <c r="C849" i="7"/>
  <c r="C848" i="7"/>
  <c r="C847" i="7"/>
  <c r="C846" i="7"/>
  <c r="C845" i="7"/>
  <c r="C844" i="7"/>
  <c r="AI844" i="7" s="1"/>
  <c r="C843" i="7"/>
  <c r="AI843" i="7" s="1"/>
  <c r="C842" i="7"/>
  <c r="C841" i="7"/>
  <c r="C840" i="7"/>
  <c r="C839" i="7"/>
  <c r="C838" i="7"/>
  <c r="C837" i="7"/>
  <c r="C836" i="7"/>
  <c r="AK836" i="7" s="1"/>
  <c r="C835" i="7"/>
  <c r="AJ835" i="7" s="1"/>
  <c r="C834" i="7"/>
  <c r="C833" i="7"/>
  <c r="C832" i="7"/>
  <c r="AK832" i="7" s="1"/>
  <c r="C831" i="7"/>
  <c r="C830" i="7"/>
  <c r="C829" i="7"/>
  <c r="C828" i="7"/>
  <c r="AI828" i="7" s="1"/>
  <c r="C827" i="7"/>
  <c r="C826" i="7"/>
  <c r="C825" i="7"/>
  <c r="AI825" i="7" s="1"/>
  <c r="C824" i="7"/>
  <c r="C823" i="7"/>
  <c r="AJ823" i="7" s="1"/>
  <c r="C822" i="7"/>
  <c r="C821" i="7"/>
  <c r="C820" i="7"/>
  <c r="C819" i="7"/>
  <c r="C818" i="7"/>
  <c r="C817" i="7"/>
  <c r="AJ817" i="7" s="1"/>
  <c r="C816" i="7"/>
  <c r="AI816" i="7" s="1"/>
  <c r="C815" i="7"/>
  <c r="C814" i="7"/>
  <c r="C813" i="7"/>
  <c r="C812" i="7"/>
  <c r="C811" i="7"/>
  <c r="AI811" i="7" s="1"/>
  <c r="C810" i="7"/>
  <c r="AJ810" i="7" s="1"/>
  <c r="C809" i="7"/>
  <c r="AI809" i="7" s="1"/>
  <c r="C808" i="7"/>
  <c r="AI808" i="7" s="1"/>
  <c r="C807" i="7"/>
  <c r="C806" i="7"/>
  <c r="C805" i="7"/>
  <c r="C804" i="7"/>
  <c r="AI804" i="7" s="1"/>
  <c r="C803" i="7"/>
  <c r="C802" i="7"/>
  <c r="C801" i="7"/>
  <c r="C800" i="7"/>
  <c r="C799" i="7"/>
  <c r="C798" i="7"/>
  <c r="C797" i="7"/>
  <c r="C796" i="7"/>
  <c r="C795" i="7"/>
  <c r="C794" i="7"/>
  <c r="C793" i="7"/>
  <c r="AJ793" i="7" s="1"/>
  <c r="C792" i="7"/>
  <c r="C791" i="7"/>
  <c r="AK791" i="7" s="1"/>
  <c r="C790" i="7"/>
  <c r="AI790" i="7" s="1"/>
  <c r="C789" i="7"/>
  <c r="C788" i="7"/>
  <c r="C787" i="7"/>
  <c r="C786" i="7"/>
  <c r="C785" i="7"/>
  <c r="C784" i="7"/>
  <c r="C783" i="7"/>
  <c r="C782" i="7"/>
  <c r="AK782" i="7" s="1"/>
  <c r="C781" i="7"/>
  <c r="C780" i="7"/>
  <c r="C779" i="7"/>
  <c r="C778" i="7"/>
  <c r="C777" i="7"/>
  <c r="AJ777" i="7" s="1"/>
  <c r="C776" i="7"/>
  <c r="AI776" i="7" s="1"/>
  <c r="C775" i="7"/>
  <c r="C774" i="7"/>
  <c r="C773" i="7"/>
  <c r="C772" i="7"/>
  <c r="C771" i="7"/>
  <c r="C770" i="7"/>
  <c r="C769" i="7"/>
  <c r="AJ769" i="7" s="1"/>
  <c r="C768" i="7"/>
  <c r="AI768" i="7" s="1"/>
  <c r="C767" i="7"/>
  <c r="AJ767" i="7" s="1"/>
  <c r="C766" i="7"/>
  <c r="AI766" i="7" s="1"/>
  <c r="C765" i="7"/>
  <c r="C764" i="7"/>
  <c r="C763" i="7"/>
  <c r="AK763" i="7" s="1"/>
  <c r="C762" i="7"/>
  <c r="C761" i="7"/>
  <c r="C760" i="7"/>
  <c r="AK760" i="7" s="1"/>
  <c r="C759" i="7"/>
  <c r="AK759" i="7" s="1"/>
  <c r="C758" i="7"/>
  <c r="C757" i="7"/>
  <c r="C756" i="7"/>
  <c r="C755" i="7"/>
  <c r="C754" i="7"/>
  <c r="C753" i="7"/>
  <c r="C752" i="7"/>
  <c r="C751" i="7"/>
  <c r="C750" i="7"/>
  <c r="AI750" i="7" s="1"/>
  <c r="C749" i="7"/>
  <c r="C748" i="7"/>
  <c r="AI748" i="7" s="1"/>
  <c r="C747" i="7"/>
  <c r="AJ747" i="7" s="1"/>
  <c r="C746" i="7"/>
  <c r="C745" i="7"/>
  <c r="C744" i="7"/>
  <c r="C743" i="7"/>
  <c r="AK743" i="7" s="1"/>
  <c r="C742" i="7"/>
  <c r="C741" i="7"/>
  <c r="AI741" i="7" s="1"/>
  <c r="C740" i="7"/>
  <c r="AJ740" i="7" s="1"/>
  <c r="C739" i="7"/>
  <c r="C738" i="7"/>
  <c r="C737" i="7"/>
  <c r="C736" i="7"/>
  <c r="C735" i="7"/>
  <c r="C734" i="7"/>
  <c r="AK734" i="7" s="1"/>
  <c r="C733" i="7"/>
  <c r="C732" i="7"/>
  <c r="C731" i="7"/>
  <c r="C730" i="7"/>
  <c r="C729" i="7"/>
  <c r="C728" i="7"/>
  <c r="C727" i="7"/>
  <c r="C726" i="7"/>
  <c r="AK726" i="7" s="1"/>
  <c r="C725" i="7"/>
  <c r="AJ725" i="7" s="1"/>
  <c r="C724" i="7"/>
  <c r="AI724" i="7" s="1"/>
  <c r="C723" i="7"/>
  <c r="C722" i="7"/>
  <c r="C721" i="7"/>
  <c r="C720" i="7"/>
  <c r="C719" i="7"/>
  <c r="C718" i="7"/>
  <c r="AK718" i="7" s="1"/>
  <c r="C717" i="7"/>
  <c r="C716" i="7"/>
  <c r="C715" i="7"/>
  <c r="AJ715" i="7" s="1"/>
  <c r="C714" i="7"/>
  <c r="AI714" i="7" s="1"/>
  <c r="C713" i="7"/>
  <c r="C712" i="7"/>
  <c r="C711" i="7"/>
  <c r="C710" i="7"/>
  <c r="C709" i="7"/>
  <c r="C708" i="7"/>
  <c r="AJ708" i="7" s="1"/>
  <c r="C707" i="7"/>
  <c r="AJ707" i="7" s="1"/>
  <c r="C706" i="7"/>
  <c r="C705" i="7"/>
  <c r="C704" i="7"/>
  <c r="C703" i="7"/>
  <c r="C702" i="7"/>
  <c r="C701" i="7"/>
  <c r="C700" i="7"/>
  <c r="AJ700" i="7" s="1"/>
  <c r="C699" i="7"/>
  <c r="AK699" i="7" s="1"/>
  <c r="C698" i="7"/>
  <c r="AK698" i="7" s="1"/>
  <c r="C697" i="7"/>
  <c r="C696" i="7"/>
  <c r="AK696" i="7" s="1"/>
  <c r="C695" i="7"/>
  <c r="AK695" i="7" s="1"/>
  <c r="C694" i="7"/>
  <c r="C693" i="7"/>
  <c r="AI693" i="7" s="1"/>
  <c r="C692" i="7"/>
  <c r="C691" i="7"/>
  <c r="C690" i="7"/>
  <c r="C689" i="7"/>
  <c r="C688" i="7"/>
  <c r="C687" i="7"/>
  <c r="C686" i="7"/>
  <c r="C685" i="7"/>
  <c r="C684" i="7"/>
  <c r="AK684" i="7" s="1"/>
  <c r="C683" i="7"/>
  <c r="AJ683" i="7" s="1"/>
  <c r="C682" i="7"/>
  <c r="AI682" i="7" s="1"/>
  <c r="C681" i="7"/>
  <c r="AK681" i="7" s="1"/>
  <c r="C680" i="7"/>
  <c r="AJ680" i="7" s="1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AI666" i="7" s="1"/>
  <c r="C665" i="7"/>
  <c r="C664" i="7"/>
  <c r="C663" i="7"/>
  <c r="C662" i="7"/>
  <c r="AK662" i="7" s="1"/>
  <c r="C661" i="7"/>
  <c r="C660" i="7"/>
  <c r="C659" i="7"/>
  <c r="AJ659" i="7" s="1"/>
  <c r="C658" i="7"/>
  <c r="C657" i="7"/>
  <c r="AJ657" i="7" s="1"/>
  <c r="C656" i="7"/>
  <c r="AK656" i="7" s="1"/>
  <c r="C655" i="7"/>
  <c r="C654" i="7"/>
  <c r="C653" i="7"/>
  <c r="C652" i="7"/>
  <c r="C651" i="7"/>
  <c r="C650" i="7"/>
  <c r="AI650" i="7" s="1"/>
  <c r="C649" i="7"/>
  <c r="C648" i="7"/>
  <c r="AK648" i="7" s="1"/>
  <c r="C647" i="7"/>
  <c r="AI647" i="7" s="1"/>
  <c r="C646" i="7"/>
  <c r="C645" i="7"/>
  <c r="C644" i="7"/>
  <c r="C643" i="7"/>
  <c r="C642" i="7"/>
  <c r="C641" i="7"/>
  <c r="AI641" i="7" s="1"/>
  <c r="C640" i="7"/>
  <c r="AK640" i="7" s="1"/>
  <c r="C639" i="7"/>
  <c r="C638" i="7"/>
  <c r="C637" i="7"/>
  <c r="C636" i="7"/>
  <c r="C635" i="7"/>
  <c r="C634" i="7"/>
  <c r="AI634" i="7" s="1"/>
  <c r="C633" i="7"/>
  <c r="AJ633" i="7" s="1"/>
  <c r="C632" i="7"/>
  <c r="AK632" i="7" s="1"/>
  <c r="C631" i="7"/>
  <c r="AJ631" i="7" s="1"/>
  <c r="C630" i="7"/>
  <c r="C629" i="7"/>
  <c r="AJ629" i="7" s="1"/>
  <c r="C628" i="7"/>
  <c r="C627" i="7"/>
  <c r="C626" i="7"/>
  <c r="C625" i="7"/>
  <c r="C624" i="7"/>
  <c r="C623" i="7"/>
  <c r="C622" i="7"/>
  <c r="AI622" i="7" s="1"/>
  <c r="C621" i="7"/>
  <c r="C620" i="7"/>
  <c r="C619" i="7"/>
  <c r="AK619" i="7" s="1"/>
  <c r="C618" i="7"/>
  <c r="C617" i="7"/>
  <c r="AI617" i="7" s="1"/>
  <c r="C616" i="7"/>
  <c r="C615" i="7"/>
  <c r="AI615" i="7" s="1"/>
  <c r="C614" i="7"/>
  <c r="AI614" i="7" s="1"/>
  <c r="C613" i="7"/>
  <c r="AI613" i="7" s="1"/>
  <c r="C612" i="7"/>
  <c r="C611" i="7"/>
  <c r="C610" i="7"/>
  <c r="C609" i="7"/>
  <c r="C608" i="7"/>
  <c r="C607" i="7"/>
  <c r="C606" i="7"/>
  <c r="C605" i="7"/>
  <c r="C604" i="7"/>
  <c r="AJ604" i="7" s="1"/>
  <c r="C603" i="7"/>
  <c r="C602" i="7"/>
  <c r="C601" i="7"/>
  <c r="C600" i="7"/>
  <c r="C599" i="7"/>
  <c r="C598" i="7"/>
  <c r="AJ598" i="7" s="1"/>
  <c r="C597" i="7"/>
  <c r="AJ597" i="7" s="1"/>
  <c r="C596" i="7"/>
  <c r="C595" i="7"/>
  <c r="C594" i="7"/>
  <c r="C593" i="7"/>
  <c r="C592" i="7"/>
  <c r="C591" i="7"/>
  <c r="AI591" i="7" s="1"/>
  <c r="C590" i="7"/>
  <c r="AJ590" i="7" s="1"/>
  <c r="C589" i="7"/>
  <c r="C588" i="7"/>
  <c r="AI588" i="7" s="1"/>
  <c r="C587" i="7"/>
  <c r="AI587" i="7" s="1"/>
  <c r="C586" i="7"/>
  <c r="C585" i="7"/>
  <c r="C584" i="7"/>
  <c r="C583" i="7"/>
  <c r="C582" i="7"/>
  <c r="C581" i="7"/>
  <c r="C580" i="7"/>
  <c r="C579" i="7"/>
  <c r="C578" i="7"/>
  <c r="C577" i="7"/>
  <c r="C576" i="7"/>
  <c r="AK576" i="7" s="1"/>
  <c r="C575" i="7"/>
  <c r="C574" i="7"/>
  <c r="AK574" i="7" s="1"/>
  <c r="C573" i="7"/>
  <c r="C572" i="7"/>
  <c r="AJ572" i="7" s="1"/>
  <c r="C571" i="7"/>
  <c r="C570" i="7"/>
  <c r="AJ570" i="7" s="1"/>
  <c r="C569" i="7"/>
  <c r="C568" i="7"/>
  <c r="C567" i="7"/>
  <c r="C566" i="7"/>
  <c r="C565" i="7"/>
  <c r="AJ565" i="7" s="1"/>
  <c r="C564" i="7"/>
  <c r="C563" i="7"/>
  <c r="C562" i="7"/>
  <c r="C561" i="7"/>
  <c r="C560" i="7"/>
  <c r="C559" i="7"/>
  <c r="C558" i="7"/>
  <c r="C557" i="7"/>
  <c r="C556" i="7"/>
  <c r="C555" i="7"/>
  <c r="C554" i="7"/>
  <c r="C553" i="7"/>
  <c r="AJ553" i="7" s="1"/>
  <c r="C552" i="7"/>
  <c r="AK552" i="7" s="1"/>
  <c r="C551" i="7"/>
  <c r="AK551" i="7" s="1"/>
  <c r="C550" i="7"/>
  <c r="C549" i="7"/>
  <c r="C548" i="7"/>
  <c r="AI548" i="7" s="1"/>
  <c r="C547" i="7"/>
  <c r="C546" i="7"/>
  <c r="C545" i="7"/>
  <c r="C544" i="7"/>
  <c r="C543" i="7"/>
  <c r="C542" i="7"/>
  <c r="C541" i="7"/>
  <c r="C540" i="7"/>
  <c r="C539" i="7"/>
  <c r="C538" i="7"/>
  <c r="AJ538" i="7" s="1"/>
  <c r="C537" i="7"/>
  <c r="AI537" i="7" s="1"/>
  <c r="C536" i="7"/>
  <c r="C535" i="7"/>
  <c r="C534" i="7"/>
  <c r="C533" i="7"/>
  <c r="C532" i="7"/>
  <c r="C531" i="7"/>
  <c r="AI531" i="7" s="1"/>
  <c r="C530" i="7"/>
  <c r="AI530" i="7" s="1"/>
  <c r="C529" i="7"/>
  <c r="C528" i="7"/>
  <c r="C527" i="7"/>
  <c r="AJ527" i="7" s="1"/>
  <c r="C526" i="7"/>
  <c r="C525" i="7"/>
  <c r="C524" i="7"/>
  <c r="C523" i="7"/>
  <c r="AJ523" i="7" s="1"/>
  <c r="C522" i="7"/>
  <c r="AJ522" i="7" s="1"/>
  <c r="C521" i="7"/>
  <c r="AI521" i="7" s="1"/>
  <c r="C520" i="7"/>
  <c r="AJ520" i="7" s="1"/>
  <c r="C519" i="7"/>
  <c r="C518" i="7"/>
  <c r="AI518" i="7" s="1"/>
  <c r="C517" i="7"/>
  <c r="C516" i="7"/>
  <c r="C515" i="7"/>
  <c r="C514" i="7"/>
  <c r="C513" i="7"/>
  <c r="C512" i="7"/>
  <c r="C511" i="7"/>
  <c r="C510" i="7"/>
  <c r="AI510" i="7" s="1"/>
  <c r="C509" i="7"/>
  <c r="C508" i="7"/>
  <c r="C507" i="7"/>
  <c r="C506" i="7"/>
  <c r="AJ506" i="7" s="1"/>
  <c r="C505" i="7"/>
  <c r="AK505" i="7" s="1"/>
  <c r="C504" i="7"/>
  <c r="AJ504" i="7" s="1"/>
  <c r="C503" i="7"/>
  <c r="AK503" i="7" s="1"/>
  <c r="C502" i="7"/>
  <c r="C501" i="7"/>
  <c r="C500" i="7"/>
  <c r="C499" i="7"/>
  <c r="C498" i="7"/>
  <c r="C497" i="7"/>
  <c r="C496" i="7"/>
  <c r="C495" i="7"/>
  <c r="C494" i="7"/>
  <c r="AI494" i="7" s="1"/>
  <c r="C493" i="7"/>
  <c r="C492" i="7"/>
  <c r="C491" i="7"/>
  <c r="C490" i="7"/>
  <c r="C489" i="7"/>
  <c r="C488" i="7"/>
  <c r="AK488" i="7" s="1"/>
  <c r="C487" i="7"/>
  <c r="AK487" i="7" s="1"/>
  <c r="C486" i="7"/>
  <c r="C485" i="7"/>
  <c r="AJ485" i="7" s="1"/>
  <c r="C484" i="7"/>
  <c r="AJ484" i="7" s="1"/>
  <c r="C483" i="7"/>
  <c r="C4" i="7"/>
  <c r="AK4" i="7" s="1"/>
  <c r="C5" i="7"/>
  <c r="AI5" i="7" s="1"/>
  <c r="C6" i="7"/>
  <c r="C7" i="7"/>
  <c r="C8" i="7"/>
  <c r="C9" i="7"/>
  <c r="C10" i="7"/>
  <c r="C11" i="7"/>
  <c r="C12" i="7"/>
  <c r="AI12" i="7" s="1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AK26" i="7" s="1"/>
  <c r="C27" i="7"/>
  <c r="AI27" i="7" s="1"/>
  <c r="C28" i="7"/>
  <c r="AI28" i="7" s="1"/>
  <c r="C29" i="7"/>
  <c r="C30" i="7"/>
  <c r="C31" i="7"/>
  <c r="C32" i="7"/>
  <c r="C33" i="7"/>
  <c r="C34" i="7"/>
  <c r="C35" i="7"/>
  <c r="C36" i="7"/>
  <c r="C37" i="7"/>
  <c r="C38" i="7"/>
  <c r="AJ38" i="7" s="1"/>
  <c r="C39" i="7"/>
  <c r="AI39" i="7" s="1"/>
  <c r="C40" i="7"/>
  <c r="C41" i="7"/>
  <c r="C42" i="7"/>
  <c r="AK42" i="7" s="1"/>
  <c r="C43" i="7"/>
  <c r="AI43" i="7" s="1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AK61" i="7" s="1"/>
  <c r="C62" i="7"/>
  <c r="AJ62" i="7" s="1"/>
  <c r="C63" i="7"/>
  <c r="AJ63" i="7" s="1"/>
  <c r="C64" i="7"/>
  <c r="AJ64" i="7" s="1"/>
  <c r="C65" i="7"/>
  <c r="C66" i="7"/>
  <c r="C67" i="7"/>
  <c r="C68" i="7"/>
  <c r="AI68" i="7" s="1"/>
  <c r="C69" i="7"/>
  <c r="C70" i="7"/>
  <c r="C71" i="7"/>
  <c r="C72" i="7"/>
  <c r="C73" i="7"/>
  <c r="C74" i="7"/>
  <c r="C75" i="7"/>
  <c r="C76" i="7"/>
  <c r="C77" i="7"/>
  <c r="C78" i="7"/>
  <c r="AI78" i="7" s="1"/>
  <c r="C79" i="7"/>
  <c r="C80" i="7"/>
  <c r="C81" i="7"/>
  <c r="C82" i="7"/>
  <c r="C83" i="7"/>
  <c r="C84" i="7"/>
  <c r="C85" i="7"/>
  <c r="C86" i="7"/>
  <c r="C87" i="7"/>
  <c r="C88" i="7"/>
  <c r="AK88" i="7" s="1"/>
  <c r="C89" i="7"/>
  <c r="C90" i="7"/>
  <c r="C91" i="7"/>
  <c r="C92" i="7"/>
  <c r="C93" i="7"/>
  <c r="C94" i="7"/>
  <c r="AI94" i="7" s="1"/>
  <c r="C95" i="7"/>
  <c r="C96" i="7"/>
  <c r="C97" i="7"/>
  <c r="C98" i="7"/>
  <c r="C99" i="7"/>
  <c r="C100" i="7"/>
  <c r="C101" i="7"/>
  <c r="C102" i="7"/>
  <c r="C103" i="7"/>
  <c r="C104" i="7"/>
  <c r="C105" i="7"/>
  <c r="AJ105" i="7" s="1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AJ123" i="7" s="1"/>
  <c r="C124" i="7"/>
  <c r="AI124" i="7" s="1"/>
  <c r="C125" i="7"/>
  <c r="C126" i="7"/>
  <c r="C127" i="7"/>
  <c r="AK127" i="7" s="1"/>
  <c r="C128" i="7"/>
  <c r="AI128" i="7" s="1"/>
  <c r="C129" i="7"/>
  <c r="AI129" i="7" s="1"/>
  <c r="C130" i="7"/>
  <c r="C131" i="7"/>
  <c r="C132" i="7"/>
  <c r="C133" i="7"/>
  <c r="C134" i="7"/>
  <c r="C135" i="7"/>
  <c r="C136" i="7"/>
  <c r="C137" i="7"/>
  <c r="AJ137" i="7" s="1"/>
  <c r="C138" i="7"/>
  <c r="AK138" i="7" s="1"/>
  <c r="C139" i="7"/>
  <c r="AK139" i="7" s="1"/>
  <c r="C140" i="7"/>
  <c r="AK140" i="7" s="1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AI154" i="7" s="1"/>
  <c r="C155" i="7"/>
  <c r="C156" i="7"/>
  <c r="C157" i="7"/>
  <c r="C158" i="7"/>
  <c r="AK158" i="7" s="1"/>
  <c r="C159" i="7"/>
  <c r="C160" i="7"/>
  <c r="C161" i="7"/>
  <c r="AJ161" i="7" s="1"/>
  <c r="C162" i="7"/>
  <c r="C163" i="7"/>
  <c r="C164" i="7"/>
  <c r="AI164" i="7" s="1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AI184" i="7" s="1"/>
  <c r="C185" i="7"/>
  <c r="C186" i="7"/>
  <c r="C187" i="7"/>
  <c r="AI187" i="7" s="1"/>
  <c r="C188" i="7"/>
  <c r="AI188" i="7" s="1"/>
  <c r="C189" i="7"/>
  <c r="AK189" i="7" s="1"/>
  <c r="C190" i="7"/>
  <c r="C191" i="7"/>
  <c r="AJ191" i="7" s="1"/>
  <c r="C192" i="7"/>
  <c r="C193" i="7"/>
  <c r="C194" i="7"/>
  <c r="C195" i="7"/>
  <c r="C196" i="7"/>
  <c r="C197" i="7"/>
  <c r="C198" i="7"/>
  <c r="AK198" i="7" s="1"/>
  <c r="C199" i="7"/>
  <c r="C200" i="7"/>
  <c r="AI200" i="7" s="1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AI224" i="7" s="1"/>
  <c r="C225" i="7"/>
  <c r="AK225" i="7" s="1"/>
  <c r="C226" i="7"/>
  <c r="AI226" i="7" s="1"/>
  <c r="C227" i="7"/>
  <c r="C228" i="7"/>
  <c r="C229" i="7"/>
  <c r="C230" i="7"/>
  <c r="C231" i="7"/>
  <c r="C232" i="7"/>
  <c r="C233" i="7"/>
  <c r="C234" i="7"/>
  <c r="AK234" i="7" s="1"/>
  <c r="C235" i="7"/>
  <c r="C236" i="7"/>
  <c r="C237" i="7"/>
  <c r="AJ237" i="7" s="1"/>
  <c r="C238" i="7"/>
  <c r="C239" i="7"/>
  <c r="C240" i="7"/>
  <c r="C241" i="7"/>
  <c r="AK241" i="7" s="1"/>
  <c r="C242" i="7"/>
  <c r="C243" i="7"/>
  <c r="C244" i="7"/>
  <c r="C245" i="7"/>
  <c r="C246" i="7"/>
  <c r="C247" i="7"/>
  <c r="C248" i="7"/>
  <c r="C249" i="7"/>
  <c r="C250" i="7"/>
  <c r="C251" i="7"/>
  <c r="AI251" i="7" s="1"/>
  <c r="C252" i="7"/>
  <c r="C253" i="7"/>
  <c r="C254" i="7"/>
  <c r="C255" i="7"/>
  <c r="AI255" i="7" s="1"/>
  <c r="C256" i="7"/>
  <c r="C257" i="7"/>
  <c r="C258" i="7"/>
  <c r="C259" i="7"/>
  <c r="C260" i="7"/>
  <c r="AK260" i="7" s="1"/>
  <c r="C261" i="7"/>
  <c r="C262" i="7"/>
  <c r="C263" i="7"/>
  <c r="C264" i="7"/>
  <c r="AJ264" i="7" s="1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AI282" i="7" s="1"/>
  <c r="C283" i="7"/>
  <c r="AI283" i="7" s="1"/>
  <c r="C284" i="7"/>
  <c r="AI284" i="7" s="1"/>
  <c r="C285" i="7"/>
  <c r="AJ285" i="7" s="1"/>
  <c r="C286" i="7"/>
  <c r="C287" i="7"/>
  <c r="C288" i="7"/>
  <c r="AK288" i="7" s="1"/>
  <c r="C289" i="7"/>
  <c r="C290" i="7"/>
  <c r="C291" i="7"/>
  <c r="C292" i="7"/>
  <c r="C293" i="7"/>
  <c r="C294" i="7"/>
  <c r="AJ294" i="7" s="1"/>
  <c r="C295" i="7"/>
  <c r="C296" i="7"/>
  <c r="AJ296" i="7" s="1"/>
  <c r="C297" i="7"/>
  <c r="C298" i="7"/>
  <c r="AJ298" i="7" s="1"/>
  <c r="C299" i="7"/>
  <c r="AI299" i="7" s="1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AK316" i="7" s="1"/>
  <c r="C317" i="7"/>
  <c r="AI317" i="7" s="1"/>
  <c r="C318" i="7"/>
  <c r="AI318" i="7" s="1"/>
  <c r="C319" i="7"/>
  <c r="AI319" i="7" s="1"/>
  <c r="C320" i="7"/>
  <c r="C321" i="7"/>
  <c r="C322" i="7"/>
  <c r="AI322" i="7" s="1"/>
  <c r="C323" i="7"/>
  <c r="C324" i="7"/>
  <c r="C325" i="7"/>
  <c r="C326" i="7"/>
  <c r="C327" i="7"/>
  <c r="C328" i="7"/>
  <c r="C329" i="7"/>
  <c r="C330" i="7"/>
  <c r="AI330" i="7" s="1"/>
  <c r="C331" i="7"/>
  <c r="C332" i="7"/>
  <c r="AK332" i="7" s="1"/>
  <c r="C333" i="7"/>
  <c r="AJ333" i="7" s="1"/>
  <c r="C334" i="7"/>
  <c r="C335" i="7"/>
  <c r="C336" i="7"/>
  <c r="AJ336" i="7" s="1"/>
  <c r="C337" i="7"/>
  <c r="C338" i="7"/>
  <c r="C339" i="7"/>
  <c r="C340" i="7"/>
  <c r="C341" i="7"/>
  <c r="C342" i="7"/>
  <c r="C343" i="7"/>
  <c r="AI343" i="7" s="1"/>
  <c r="C344" i="7"/>
  <c r="C345" i="7"/>
  <c r="C346" i="7"/>
  <c r="AK346" i="7" s="1"/>
  <c r="C347" i="7"/>
  <c r="C348" i="7"/>
  <c r="AK348" i="7" s="1"/>
  <c r="C349" i="7"/>
  <c r="C350" i="7"/>
  <c r="AJ350" i="7" s="1"/>
  <c r="C351" i="7"/>
  <c r="C352" i="7"/>
  <c r="C353" i="7"/>
  <c r="C354" i="7"/>
  <c r="C355" i="7"/>
  <c r="C356" i="7"/>
  <c r="C357" i="7"/>
  <c r="C358" i="7"/>
  <c r="C359" i="7"/>
  <c r="C360" i="7"/>
  <c r="AI360" i="7" s="1"/>
  <c r="C361" i="7"/>
  <c r="C362" i="7"/>
  <c r="C363" i="7"/>
  <c r="C364" i="7"/>
  <c r="C365" i="7"/>
  <c r="C366" i="7"/>
  <c r="AK366" i="7" s="1"/>
  <c r="C367" i="7"/>
  <c r="AI367" i="7" s="1"/>
  <c r="C368" i="7"/>
  <c r="AJ368" i="7" s="1"/>
  <c r="C369" i="7"/>
  <c r="C370" i="7"/>
  <c r="C371" i="7"/>
  <c r="C372" i="7"/>
  <c r="C373" i="7"/>
  <c r="AI373" i="7" s="1"/>
  <c r="C374" i="7"/>
  <c r="C375" i="7"/>
  <c r="C376" i="7"/>
  <c r="AJ376" i="7" s="1"/>
  <c r="C377" i="7"/>
  <c r="C378" i="7"/>
  <c r="C379" i="7"/>
  <c r="C380" i="7"/>
  <c r="C381" i="7"/>
  <c r="AK381" i="7" s="1"/>
  <c r="C382" i="7"/>
  <c r="C383" i="7"/>
  <c r="C384" i="7"/>
  <c r="C385" i="7"/>
  <c r="C386" i="7"/>
  <c r="C387" i="7"/>
  <c r="C388" i="7"/>
  <c r="C389" i="7"/>
  <c r="C390" i="7"/>
  <c r="C391" i="7"/>
  <c r="AJ391" i="7" s="1"/>
  <c r="C392" i="7"/>
  <c r="C393" i="7"/>
  <c r="C394" i="7"/>
  <c r="C395" i="7"/>
  <c r="C396" i="7"/>
  <c r="C397" i="7"/>
  <c r="C398" i="7"/>
  <c r="AJ398" i="7" s="1"/>
  <c r="C399" i="7"/>
  <c r="C400" i="7"/>
  <c r="C401" i="7"/>
  <c r="C402" i="7"/>
  <c r="C403" i="7"/>
  <c r="C404" i="7"/>
  <c r="C405" i="7"/>
  <c r="C406" i="7"/>
  <c r="C407" i="7"/>
  <c r="C408" i="7"/>
  <c r="C409" i="7"/>
  <c r="C410" i="7"/>
  <c r="AI410" i="7" s="1"/>
  <c r="C411" i="7"/>
  <c r="C412" i="7"/>
  <c r="C413" i="7"/>
  <c r="C414" i="7"/>
  <c r="AJ414" i="7" s="1"/>
  <c r="C415" i="7"/>
  <c r="C416" i="7"/>
  <c r="AI416" i="7" s="1"/>
  <c r="C417" i="7"/>
  <c r="C418" i="7"/>
  <c r="AI418" i="7" s="1"/>
  <c r="C419" i="7"/>
  <c r="C420" i="7"/>
  <c r="C421" i="7"/>
  <c r="C422" i="7"/>
  <c r="C423" i="7"/>
  <c r="AI423" i="7" s="1"/>
  <c r="C424" i="7"/>
  <c r="AJ424" i="7" s="1"/>
  <c r="C425" i="7"/>
  <c r="C426" i="7"/>
  <c r="AI426" i="7" s="1"/>
  <c r="C427" i="7"/>
  <c r="AJ427" i="7" s="1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AK440" i="7" s="1"/>
  <c r="C441" i="7"/>
  <c r="C442" i="7"/>
  <c r="AI442" i="7" s="1"/>
  <c r="C443" i="7"/>
  <c r="C444" i="7"/>
  <c r="AI444" i="7" s="1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AK461" i="7" s="1"/>
  <c r="C462" i="7"/>
  <c r="AK462" i="7" s="1"/>
  <c r="C463" i="7"/>
  <c r="AK463" i="7" s="1"/>
  <c r="C464" i="7"/>
  <c r="AI464" i="7" s="1"/>
  <c r="C465" i="7"/>
  <c r="C466" i="7"/>
  <c r="C467" i="7"/>
  <c r="C468" i="7"/>
  <c r="AJ468" i="7" s="1"/>
  <c r="C469" i="7"/>
  <c r="C470" i="7"/>
  <c r="C471" i="7"/>
  <c r="C472" i="7"/>
  <c r="C473" i="7"/>
  <c r="C474" i="7"/>
  <c r="C475" i="7"/>
  <c r="C476" i="7"/>
  <c r="C477" i="7"/>
  <c r="AI477" i="7" s="1"/>
  <c r="C478" i="7"/>
  <c r="AI478" i="7" s="1"/>
  <c r="C479" i="7"/>
  <c r="AI479" i="7" s="1"/>
  <c r="C480" i="7"/>
  <c r="AI480" i="7" s="1"/>
  <c r="C481" i="7"/>
  <c r="C482" i="7"/>
  <c r="C1282" i="7"/>
  <c r="C1283" i="7"/>
  <c r="C1284" i="7"/>
  <c r="C1285" i="7"/>
  <c r="AI1285" i="7" s="1"/>
  <c r="C1286" i="7"/>
  <c r="C1287" i="7"/>
  <c r="C1288" i="7"/>
  <c r="C1289" i="7"/>
  <c r="C1290" i="7"/>
  <c r="C1291" i="7"/>
  <c r="C1292" i="7"/>
  <c r="AJ1292" i="7" s="1"/>
  <c r="C1293" i="7"/>
  <c r="C1294" i="7"/>
  <c r="AJ1294" i="7" s="1"/>
  <c r="C1295" i="7"/>
  <c r="AK1295" i="7" s="1"/>
  <c r="C1296" i="7"/>
  <c r="C1297" i="7"/>
  <c r="C1298" i="7"/>
  <c r="C1299" i="7"/>
  <c r="AJ1299" i="7" s="1"/>
  <c r="C1300" i="7"/>
  <c r="C1301" i="7"/>
  <c r="C1302" i="7"/>
  <c r="C1303" i="7"/>
  <c r="C1304" i="7"/>
  <c r="C1305" i="7"/>
  <c r="AJ1305" i="7" s="1"/>
  <c r="C1306" i="7"/>
  <c r="AJ1306" i="7" s="1"/>
  <c r="C1307" i="7"/>
  <c r="AK1307" i="7" s="1"/>
  <c r="C1308" i="7"/>
  <c r="AK1308" i="7" s="1"/>
  <c r="C1309" i="7"/>
  <c r="C1310" i="7"/>
  <c r="C1311" i="7"/>
  <c r="C1312" i="7"/>
  <c r="C1313" i="7"/>
  <c r="C1314" i="7"/>
  <c r="C1315" i="7"/>
  <c r="C1316" i="7"/>
  <c r="AJ1316" i="7" s="1"/>
  <c r="C1317" i="7"/>
  <c r="C1318" i="7"/>
  <c r="C1319" i="7"/>
  <c r="AJ1319" i="7" s="1"/>
  <c r="C1320" i="7"/>
  <c r="AJ1320" i="7" s="1"/>
  <c r="C1321" i="7"/>
  <c r="C1322" i="7"/>
  <c r="C1323" i="7"/>
  <c r="C1324" i="7"/>
  <c r="C1325" i="7"/>
  <c r="C1326" i="7"/>
  <c r="AI1326" i="7" s="1"/>
  <c r="C1327" i="7"/>
  <c r="C1328" i="7"/>
  <c r="C1329" i="7"/>
  <c r="AI1329" i="7" s="1"/>
  <c r="C1330" i="7"/>
  <c r="C1331" i="7"/>
  <c r="C1332" i="7"/>
  <c r="C1333" i="7"/>
  <c r="C1334" i="7"/>
  <c r="C1335" i="7"/>
  <c r="AJ1335" i="7" s="1"/>
  <c r="C1336" i="7"/>
  <c r="AJ1336" i="7" s="1"/>
  <c r="C1337" i="7"/>
  <c r="C1338" i="7"/>
  <c r="C1339" i="7"/>
  <c r="C1340" i="7"/>
  <c r="AK1340" i="7" s="1"/>
  <c r="C1341" i="7"/>
  <c r="AI1341" i="7" s="1"/>
  <c r="C1342" i="7"/>
  <c r="AJ1342" i="7" s="1"/>
  <c r="C1343" i="7"/>
  <c r="C1344" i="7"/>
  <c r="C1345" i="7"/>
  <c r="C1346" i="7"/>
  <c r="C1347" i="7"/>
  <c r="C1348" i="7"/>
  <c r="C1349" i="7"/>
  <c r="C1350" i="7"/>
  <c r="C1351" i="7"/>
  <c r="AK1351" i="7" s="1"/>
  <c r="C1352" i="7"/>
  <c r="C1353" i="7"/>
  <c r="AJ1353" i="7" s="1"/>
  <c r="C1354" i="7"/>
  <c r="AJ1354" i="7" s="1"/>
  <c r="C1355" i="7"/>
  <c r="C1356" i="7"/>
  <c r="C1357" i="7"/>
  <c r="AJ1357" i="7" s="1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AI1370" i="7" s="1"/>
  <c r="C1371" i="7"/>
  <c r="C1372" i="7"/>
  <c r="C1373" i="7"/>
  <c r="C1374" i="7"/>
  <c r="AJ1374" i="7" s="1"/>
  <c r="C1375" i="7"/>
  <c r="AJ1375" i="7" s="1"/>
  <c r="C1376" i="7"/>
  <c r="C1377" i="7"/>
  <c r="C1378" i="7"/>
  <c r="C1379" i="7"/>
  <c r="C1380" i="7"/>
  <c r="C1381" i="7"/>
  <c r="C1382" i="7"/>
  <c r="C1383" i="7"/>
  <c r="AJ1383" i="7" s="1"/>
  <c r="C1384" i="7"/>
  <c r="C1385" i="7"/>
  <c r="AJ1385" i="7" s="1"/>
  <c r="C1386" i="7"/>
  <c r="C1387" i="7"/>
  <c r="C1388" i="7"/>
  <c r="AK1388" i="7" s="1"/>
  <c r="C1389" i="7"/>
  <c r="C1390" i="7"/>
  <c r="C1391" i="7"/>
  <c r="AJ1391" i="7" s="1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AI1403" i="7" s="1"/>
  <c r="C1404" i="7"/>
  <c r="AI1404" i="7" s="1"/>
  <c r="C1405" i="7"/>
  <c r="AI1405" i="7" s="1"/>
  <c r="C1406" i="7"/>
  <c r="AI1406" i="7" s="1"/>
  <c r="C1407" i="7"/>
  <c r="C1408" i="7"/>
  <c r="C1409" i="7"/>
  <c r="AJ1409" i="7" s="1"/>
  <c r="C1410" i="7"/>
  <c r="AI1410" i="7" s="1"/>
  <c r="C1411" i="7"/>
  <c r="C1412" i="7"/>
  <c r="C1413" i="7"/>
  <c r="C1414" i="7"/>
  <c r="C1415" i="7"/>
  <c r="C1416" i="7"/>
  <c r="C1417" i="7"/>
  <c r="AI1417" i="7" s="1"/>
  <c r="C1418" i="7"/>
  <c r="AK1418" i="7" s="1"/>
  <c r="C1419" i="7"/>
  <c r="AK1419" i="7" s="1"/>
  <c r="C1420" i="7"/>
  <c r="AJ1420" i="7" s="1"/>
  <c r="C1421" i="7"/>
  <c r="C1422" i="7"/>
  <c r="C1423" i="7"/>
  <c r="C1424" i="7"/>
  <c r="C1425" i="7"/>
  <c r="AK1425" i="7" s="1"/>
  <c r="C1426" i="7"/>
  <c r="AJ1426" i="7" s="1"/>
  <c r="C1427" i="7"/>
  <c r="AI1427" i="7" s="1"/>
  <c r="C1428" i="7"/>
  <c r="C1429" i="7"/>
  <c r="C1430" i="7"/>
  <c r="C1431" i="7"/>
  <c r="AI1431" i="7" s="1"/>
  <c r="C1432" i="7"/>
  <c r="C1433" i="7"/>
  <c r="AK1433" i="7" s="1"/>
  <c r="C1434" i="7"/>
  <c r="C1435" i="7"/>
  <c r="C1436" i="7"/>
  <c r="C1437" i="7"/>
  <c r="C1438" i="7"/>
  <c r="AK1438" i="7" s="1"/>
  <c r="C1439" i="7"/>
  <c r="AJ1439" i="7" s="1"/>
  <c r="C1440" i="7"/>
  <c r="C1441" i="7"/>
  <c r="C1442" i="7"/>
  <c r="C1443" i="7"/>
  <c r="C1444" i="7"/>
  <c r="AJ1444" i="7" s="1"/>
  <c r="C1445" i="7"/>
  <c r="C1446" i="7"/>
  <c r="C1447" i="7"/>
  <c r="AI1447" i="7" s="1"/>
  <c r="C1448" i="7"/>
  <c r="C1449" i="7"/>
  <c r="C1450" i="7"/>
  <c r="C1451" i="7"/>
  <c r="AK1451" i="7" s="1"/>
  <c r="C1452" i="7"/>
  <c r="AI1452" i="7" s="1"/>
  <c r="C1453" i="7"/>
  <c r="AK1453" i="7" s="1"/>
  <c r="C1454" i="7"/>
  <c r="AI1454" i="7" s="1"/>
  <c r="C1455" i="7"/>
  <c r="C1456" i="7"/>
  <c r="C1457" i="7"/>
  <c r="C1458" i="7"/>
  <c r="C1459" i="7"/>
  <c r="AK1459" i="7" s="1"/>
  <c r="C1460" i="7"/>
  <c r="AI1460" i="7" s="1"/>
  <c r="C1461" i="7"/>
  <c r="AI1461" i="7" s="1"/>
  <c r="C1462" i="7"/>
  <c r="C1463" i="7"/>
  <c r="C1464" i="7"/>
  <c r="C1465" i="7"/>
  <c r="C1466" i="7"/>
  <c r="C1467" i="7"/>
  <c r="C1468" i="7"/>
  <c r="AJ1468" i="7" s="1"/>
  <c r="C1469" i="7"/>
  <c r="C1470" i="7"/>
  <c r="C1471" i="7"/>
  <c r="AJ1471" i="7" s="1"/>
  <c r="C1472" i="7"/>
  <c r="C1473" i="7"/>
  <c r="C1474" i="7"/>
  <c r="AK1474" i="7" s="1"/>
  <c r="C1475" i="7"/>
  <c r="C1476" i="7"/>
  <c r="AI1476" i="7" s="1"/>
  <c r="C1477" i="7"/>
  <c r="C1478" i="7"/>
  <c r="C1479" i="7"/>
  <c r="AK1479" i="7" s="1"/>
  <c r="C1480" i="7"/>
  <c r="C1481" i="7"/>
  <c r="AI1481" i="7" s="1"/>
  <c r="C1482" i="7"/>
  <c r="AJ1482" i="7" s="1"/>
  <c r="C1483" i="7"/>
  <c r="C1484" i="7"/>
  <c r="C1485" i="7"/>
  <c r="AJ1485" i="7" s="1"/>
  <c r="C1486" i="7"/>
  <c r="C1487" i="7"/>
  <c r="AJ1487" i="7" s="1"/>
  <c r="C1488" i="7"/>
  <c r="C1489" i="7"/>
  <c r="C1490" i="7"/>
  <c r="C1491" i="7"/>
  <c r="C1492" i="7"/>
  <c r="C1493" i="7"/>
  <c r="C1494" i="7"/>
  <c r="C1495" i="7"/>
  <c r="AI1495" i="7" s="1"/>
  <c r="C1496" i="7"/>
  <c r="AK1496" i="7" s="1"/>
  <c r="C1497" i="7"/>
  <c r="C1498" i="7"/>
  <c r="C1499" i="7"/>
  <c r="C1500" i="7"/>
  <c r="C1501" i="7"/>
  <c r="C1502" i="7"/>
  <c r="AI1502" i="7" s="1"/>
  <c r="C1503" i="7"/>
  <c r="C1504" i="7"/>
  <c r="C1505" i="7"/>
  <c r="C1506" i="7"/>
  <c r="C1507" i="7"/>
  <c r="C1508" i="7"/>
  <c r="C1509" i="7"/>
  <c r="C1510" i="7"/>
  <c r="C1511" i="7"/>
  <c r="C1512" i="7"/>
  <c r="C1513" i="7"/>
  <c r="AK1513" i="7" s="1"/>
  <c r="C1514" i="7"/>
  <c r="AJ1514" i="7" s="1"/>
  <c r="C1515" i="7"/>
  <c r="C1516" i="7"/>
  <c r="AJ1516" i="7" s="1"/>
  <c r="C1517" i="7"/>
  <c r="C1518" i="7"/>
  <c r="C1519" i="7"/>
  <c r="C1520" i="7"/>
  <c r="C1521" i="7"/>
  <c r="C1522" i="7"/>
  <c r="C1523" i="7"/>
  <c r="C1524" i="7"/>
  <c r="C1525" i="7"/>
  <c r="C1526" i="7"/>
  <c r="C1527" i="7"/>
  <c r="AJ1527" i="7" s="1"/>
  <c r="C1528" i="7"/>
  <c r="C1529" i="7"/>
  <c r="AI1529" i="7" s="1"/>
  <c r="C1530" i="7"/>
  <c r="AJ1530" i="7" s="1"/>
  <c r="C1531" i="7"/>
  <c r="C1532" i="7"/>
  <c r="C1533" i="7"/>
  <c r="C1534" i="7"/>
  <c r="C1535" i="7"/>
  <c r="AJ1535" i="7" s="1"/>
  <c r="C1536" i="7"/>
  <c r="C1537" i="7"/>
  <c r="C1538" i="7"/>
  <c r="C1539" i="7"/>
  <c r="C1540" i="7"/>
  <c r="C1541" i="7"/>
  <c r="C1542" i="7"/>
  <c r="C1543" i="7"/>
  <c r="AI1543" i="7" s="1"/>
  <c r="C1544" i="7"/>
  <c r="C1545" i="7"/>
  <c r="AI1545" i="7" s="1"/>
  <c r="C1546" i="7"/>
  <c r="C1547" i="7"/>
  <c r="C1548" i="7"/>
  <c r="AI1548" i="7" s="1"/>
  <c r="C1549" i="7"/>
  <c r="AK1549" i="7" s="1"/>
  <c r="C1550" i="7"/>
  <c r="AI1550" i="7" s="1"/>
  <c r="C1551" i="7"/>
  <c r="AK1551" i="7" s="1"/>
  <c r="C1552" i="7"/>
  <c r="C1553" i="7"/>
  <c r="C1554" i="7"/>
  <c r="C1555" i="7"/>
  <c r="C1556" i="7"/>
  <c r="C1557" i="7"/>
  <c r="C1558" i="7"/>
  <c r="C1559" i="7"/>
  <c r="AI1559" i="7" s="1"/>
  <c r="C1560" i="7"/>
  <c r="C1561" i="7"/>
  <c r="C1562" i="7"/>
  <c r="AI1562" i="7" s="1"/>
  <c r="C1563" i="7"/>
  <c r="AK1563" i="7" s="1"/>
  <c r="C1564" i="7"/>
  <c r="AI1564" i="7" s="1"/>
  <c r="C1565" i="7"/>
  <c r="C1566" i="7"/>
  <c r="C1567" i="7"/>
  <c r="C1568" i="7"/>
  <c r="C1569" i="7"/>
  <c r="C1570" i="7"/>
  <c r="AK1570" i="7" s="1"/>
  <c r="C1571" i="7"/>
  <c r="C1572" i="7"/>
  <c r="C1573" i="7"/>
  <c r="C1574" i="7"/>
  <c r="C1575" i="7"/>
  <c r="AJ1575" i="7" s="1"/>
  <c r="C1576" i="7"/>
  <c r="C1577" i="7"/>
  <c r="C1578" i="7"/>
  <c r="C1579" i="7"/>
  <c r="AI1579" i="7" s="1"/>
  <c r="C1580" i="7"/>
  <c r="AI1580" i="7" s="1"/>
  <c r="C1581" i="7"/>
  <c r="C1582" i="7"/>
  <c r="AJ1582" i="7" s="1"/>
  <c r="C1583" i="7"/>
  <c r="C1584" i="7"/>
  <c r="AJ1584" i="7" s="1"/>
  <c r="C1585" i="7"/>
  <c r="C1586" i="7"/>
  <c r="AI1586" i="7" s="1"/>
  <c r="C1587" i="7"/>
  <c r="C1588" i="7"/>
  <c r="C1589" i="7"/>
  <c r="C1590" i="7"/>
  <c r="C1591" i="7"/>
  <c r="C1592" i="7"/>
  <c r="C1593" i="7"/>
  <c r="AJ1593" i="7" s="1"/>
  <c r="C1594" i="7"/>
  <c r="C1595" i="7"/>
  <c r="C1596" i="7"/>
  <c r="AJ1596" i="7" s="1"/>
  <c r="C1597" i="7"/>
  <c r="AJ1597" i="7" s="1"/>
  <c r="C1598" i="7"/>
  <c r="AJ1598" i="7" s="1"/>
  <c r="C1599" i="7"/>
  <c r="C1600" i="7"/>
  <c r="C1601" i="7"/>
  <c r="C1602" i="7"/>
  <c r="C1603" i="7"/>
  <c r="C1604" i="7"/>
  <c r="AJ1604" i="7" s="1"/>
  <c r="C1605" i="7"/>
  <c r="C1606" i="7"/>
  <c r="C1607" i="7"/>
  <c r="C1608" i="7"/>
  <c r="C1609" i="7"/>
  <c r="AK1609" i="7" s="1"/>
  <c r="C1610" i="7"/>
  <c r="AK1610" i="7" s="1"/>
  <c r="AI793" i="7" l="1"/>
  <c r="AK1619" i="7"/>
  <c r="AJ1619" i="7"/>
  <c r="AJ1098" i="7"/>
  <c r="AJ971" i="7"/>
  <c r="AI1049" i="7"/>
  <c r="AK615" i="7"/>
  <c r="AJ922" i="7"/>
  <c r="AK538" i="7"/>
  <c r="AK874" i="7"/>
  <c r="AK858" i="7"/>
  <c r="AI989" i="7"/>
  <c r="AK1215" i="7"/>
  <c r="AK123" i="7"/>
  <c r="AJ1496" i="7"/>
  <c r="AJ1285" i="7"/>
  <c r="AJ1085" i="7"/>
  <c r="AI1622" i="7"/>
  <c r="AK1085" i="7"/>
  <c r="AK1481" i="7"/>
  <c r="AI1197" i="7"/>
  <c r="AJ615" i="7"/>
  <c r="AK1279" i="7"/>
  <c r="AK1068" i="7"/>
  <c r="AJ1279" i="7"/>
  <c r="AI1068" i="7"/>
  <c r="AI572" i="7"/>
  <c r="AI1597" i="7"/>
  <c r="AJ1277" i="7"/>
  <c r="AK1172" i="7"/>
  <c r="AJ1063" i="7"/>
  <c r="AK935" i="7"/>
  <c r="AJ1049" i="7"/>
  <c r="AJ935" i="7"/>
  <c r="AI1496" i="7"/>
  <c r="AJ1197" i="7"/>
  <c r="AJ1417" i="7"/>
  <c r="AK1263" i="7"/>
  <c r="AJ1628" i="7"/>
  <c r="AI1263" i="7"/>
  <c r="AI1160" i="7"/>
  <c r="AJ919" i="7"/>
  <c r="AI725" i="7"/>
  <c r="AK522" i="7"/>
  <c r="AK1625" i="7"/>
  <c r="AJ1562" i="7"/>
  <c r="AI1261" i="7"/>
  <c r="AJ1159" i="7"/>
  <c r="AJ1004" i="7"/>
  <c r="AK715" i="7"/>
  <c r="AJ224" i="7"/>
  <c r="AJ1229" i="7"/>
  <c r="AJ1625" i="7"/>
  <c r="AI1375" i="7"/>
  <c r="AJ1101" i="7"/>
  <c r="AJ1002" i="7"/>
  <c r="AK700" i="7"/>
  <c r="AI1215" i="7"/>
  <c r="AK1624" i="7"/>
  <c r="AK1529" i="7"/>
  <c r="AI1101" i="7"/>
  <c r="AK989" i="7"/>
  <c r="AK876" i="7"/>
  <c r="AK479" i="7"/>
  <c r="AK1622" i="7"/>
  <c r="AJ1100" i="7"/>
  <c r="AI876" i="7"/>
  <c r="AI1621" i="7"/>
  <c r="AI1582" i="7"/>
  <c r="AJ1529" i="7"/>
  <c r="AK1439" i="7"/>
  <c r="AI1385" i="7"/>
  <c r="AI1172" i="7"/>
  <c r="AI936" i="7"/>
  <c r="AI485" i="7"/>
  <c r="AK398" i="7"/>
  <c r="AK548" i="7"/>
  <c r="AK1631" i="7"/>
  <c r="AI1563" i="7"/>
  <c r="AJ1419" i="7"/>
  <c r="AJ1370" i="7"/>
  <c r="AJ1260" i="7"/>
  <c r="AK1159" i="7"/>
  <c r="AI870" i="7"/>
  <c r="AK790" i="7"/>
  <c r="AK714" i="7"/>
  <c r="AJ548" i="7"/>
  <c r="AJ164" i="7"/>
  <c r="AI1551" i="7"/>
  <c r="AK1030" i="7"/>
  <c r="AK1618" i="7"/>
  <c r="AK1550" i="7"/>
  <c r="AK1354" i="7"/>
  <c r="AJ1195" i="7"/>
  <c r="AK1144" i="7"/>
  <c r="AI1030" i="7"/>
  <c r="AI971" i="7"/>
  <c r="AI858" i="7"/>
  <c r="AI700" i="7"/>
  <c r="AI522" i="7"/>
  <c r="AK367" i="7"/>
  <c r="AI264" i="7"/>
  <c r="AI139" i="7"/>
  <c r="AJ1618" i="7"/>
  <c r="AJ1550" i="7"/>
  <c r="AK1495" i="7"/>
  <c r="AI1354" i="7"/>
  <c r="AJ1144" i="7"/>
  <c r="AI699" i="7"/>
  <c r="AI598" i="7"/>
  <c r="AI982" i="7"/>
  <c r="AK164" i="7"/>
  <c r="AJ790" i="7"/>
  <c r="AK766" i="7"/>
  <c r="AI368" i="7"/>
  <c r="AJ1495" i="7"/>
  <c r="AK1405" i="7"/>
  <c r="AK1273" i="7"/>
  <c r="AI1078" i="7"/>
  <c r="AI967" i="7"/>
  <c r="AJ898" i="7"/>
  <c r="AK510" i="7"/>
  <c r="AI350" i="7"/>
  <c r="AJ1614" i="7"/>
  <c r="AK1548" i="7"/>
  <c r="AJ1405" i="7"/>
  <c r="AJ1351" i="7"/>
  <c r="AJ1273" i="7"/>
  <c r="AJ1237" i="7"/>
  <c r="AK1182" i="7"/>
  <c r="AI898" i="7"/>
  <c r="AI836" i="7"/>
  <c r="AK590" i="7"/>
  <c r="AJ510" i="7"/>
  <c r="AK1613" i="7"/>
  <c r="AJ1404" i="7"/>
  <c r="AJ1182" i="7"/>
  <c r="AK825" i="7"/>
  <c r="AK368" i="7"/>
  <c r="AI1613" i="7"/>
  <c r="AJ1481" i="7"/>
  <c r="AK740" i="7"/>
  <c r="AJ587" i="7"/>
  <c r="AI1624" i="7"/>
  <c r="AI1604" i="7"/>
  <c r="AK1530" i="7"/>
  <c r="AK1391" i="7"/>
  <c r="AK1319" i="7"/>
  <c r="AK1271" i="7"/>
  <c r="AJ1231" i="7"/>
  <c r="AK1180" i="7"/>
  <c r="AJ994" i="7"/>
  <c r="AK890" i="7"/>
  <c r="AI740" i="7"/>
  <c r="AJ681" i="7"/>
  <c r="AJ332" i="7"/>
  <c r="AJ225" i="7"/>
  <c r="AI1252" i="7"/>
  <c r="AI708" i="7"/>
  <c r="AK1231" i="7"/>
  <c r="AJ78" i="7"/>
  <c r="AI1598" i="7"/>
  <c r="AI1530" i="7"/>
  <c r="AJ1453" i="7"/>
  <c r="AI1391" i="7"/>
  <c r="AI1319" i="7"/>
  <c r="AJ1271" i="7"/>
  <c r="AK1114" i="7"/>
  <c r="AI994" i="7"/>
  <c r="AK949" i="7"/>
  <c r="AI726" i="7"/>
  <c r="AI681" i="7"/>
  <c r="AK572" i="7"/>
  <c r="AI225" i="7"/>
  <c r="AK64" i="7"/>
  <c r="AJ1506" i="7"/>
  <c r="AK1506" i="7"/>
  <c r="AI1506" i="7"/>
  <c r="AI1394" i="7"/>
  <c r="AJ1394" i="7"/>
  <c r="AK1394" i="7"/>
  <c r="AI403" i="7"/>
  <c r="AJ403" i="7"/>
  <c r="AK403" i="7"/>
  <c r="AK243" i="7"/>
  <c r="AI243" i="7"/>
  <c r="AJ243" i="7"/>
  <c r="AI99" i="7"/>
  <c r="AJ99" i="7"/>
  <c r="AK675" i="7"/>
  <c r="AJ675" i="7"/>
  <c r="AI675" i="7"/>
  <c r="AI1442" i="7"/>
  <c r="AJ1442" i="7"/>
  <c r="AK1442" i="7"/>
  <c r="AK435" i="7"/>
  <c r="AJ435" i="7"/>
  <c r="AI435" i="7"/>
  <c r="AK211" i="7"/>
  <c r="AI211" i="7"/>
  <c r="AJ211" i="7"/>
  <c r="AI515" i="7"/>
  <c r="AJ515" i="7"/>
  <c r="AK515" i="7"/>
  <c r="AI1585" i="7"/>
  <c r="AJ1585" i="7"/>
  <c r="AI1568" i="7"/>
  <c r="AJ1568" i="7"/>
  <c r="AI1504" i="7"/>
  <c r="AJ1504" i="7"/>
  <c r="AK1504" i="7"/>
  <c r="AK1554" i="7"/>
  <c r="AI1554" i="7"/>
  <c r="AJ1554" i="7"/>
  <c r="AI1314" i="7"/>
  <c r="AK1314" i="7"/>
  <c r="AJ1314" i="7"/>
  <c r="AJ291" i="7"/>
  <c r="AI291" i="7"/>
  <c r="AI611" i="7"/>
  <c r="AK611" i="7"/>
  <c r="AJ611" i="7"/>
  <c r="AI468" i="7"/>
  <c r="AK1584" i="7"/>
  <c r="AI1336" i="7"/>
  <c r="AK835" i="7"/>
  <c r="AJ1626" i="7"/>
  <c r="AI1584" i="7"/>
  <c r="AK1251" i="7"/>
  <c r="AJ1216" i="7"/>
  <c r="AI835" i="7"/>
  <c r="AI1456" i="7"/>
  <c r="AJ1456" i="7"/>
  <c r="AI1626" i="7"/>
  <c r="AI1251" i="7"/>
  <c r="AI1216" i="7"/>
  <c r="AJ1522" i="7"/>
  <c r="AK1522" i="7"/>
  <c r="AI1522" i="7"/>
  <c r="AI1346" i="7"/>
  <c r="AJ1346" i="7"/>
  <c r="AK1346" i="7"/>
  <c r="AJ323" i="7"/>
  <c r="AK323" i="7"/>
  <c r="AI323" i="7"/>
  <c r="AI131" i="7"/>
  <c r="AJ131" i="7"/>
  <c r="AK131" i="7"/>
  <c r="AK563" i="7"/>
  <c r="AI563" i="7"/>
  <c r="AI771" i="7"/>
  <c r="AJ771" i="7"/>
  <c r="AK771" i="7"/>
  <c r="AI915" i="7"/>
  <c r="AJ915" i="7"/>
  <c r="AJ531" i="7"/>
  <c r="AK468" i="7"/>
  <c r="AI1592" i="7"/>
  <c r="AJ1592" i="7"/>
  <c r="AK1592" i="7"/>
  <c r="AJ1560" i="7"/>
  <c r="AI1560" i="7"/>
  <c r="AJ1528" i="7"/>
  <c r="AI1528" i="7"/>
  <c r="AK1480" i="7"/>
  <c r="AI1480" i="7"/>
  <c r="AJ1480" i="7"/>
  <c r="AI1448" i="7"/>
  <c r="AK1448" i="7"/>
  <c r="AJ1448" i="7"/>
  <c r="AI1432" i="7"/>
  <c r="AK1432" i="7"/>
  <c r="AJ1432" i="7"/>
  <c r="AI1384" i="7"/>
  <c r="AJ1384" i="7"/>
  <c r="AK1384" i="7"/>
  <c r="AI1352" i="7"/>
  <c r="AJ1352" i="7"/>
  <c r="AK1352" i="7"/>
  <c r="AJ1288" i="7"/>
  <c r="AK1288" i="7"/>
  <c r="AI1288" i="7"/>
  <c r="AI457" i="7"/>
  <c r="AJ457" i="7"/>
  <c r="AK457" i="7"/>
  <c r="AI425" i="7"/>
  <c r="AJ425" i="7"/>
  <c r="AK425" i="7"/>
  <c r="AK393" i="7"/>
  <c r="AI393" i="7"/>
  <c r="AJ393" i="7"/>
  <c r="AJ361" i="7"/>
  <c r="AI361" i="7"/>
  <c r="AI329" i="7"/>
  <c r="AJ329" i="7"/>
  <c r="AI297" i="7"/>
  <c r="AJ297" i="7"/>
  <c r="AK297" i="7"/>
  <c r="AJ265" i="7"/>
  <c r="AI265" i="7"/>
  <c r="AK265" i="7"/>
  <c r="AJ233" i="7"/>
  <c r="AK233" i="7"/>
  <c r="AI233" i="7"/>
  <c r="AK201" i="7"/>
  <c r="AI201" i="7"/>
  <c r="AI169" i="7"/>
  <c r="AJ169" i="7"/>
  <c r="AI137" i="7"/>
  <c r="AK73" i="7"/>
  <c r="AI73" i="7"/>
  <c r="AJ73" i="7"/>
  <c r="AI41" i="7"/>
  <c r="AJ41" i="7"/>
  <c r="AK41" i="7"/>
  <c r="AI9" i="7"/>
  <c r="AJ9" i="7"/>
  <c r="AJ509" i="7"/>
  <c r="AI509" i="7"/>
  <c r="AK509" i="7"/>
  <c r="AJ525" i="7"/>
  <c r="AI525" i="7"/>
  <c r="AK525" i="7"/>
  <c r="AJ573" i="7"/>
  <c r="AK573" i="7"/>
  <c r="AI573" i="7"/>
  <c r="AJ589" i="7"/>
  <c r="AK589" i="7"/>
  <c r="AI589" i="7"/>
  <c r="AJ637" i="7"/>
  <c r="AI637" i="7"/>
  <c r="AK637" i="7"/>
  <c r="AJ669" i="7"/>
  <c r="AK669" i="7"/>
  <c r="AI669" i="7"/>
  <c r="AJ701" i="7"/>
  <c r="AI701" i="7"/>
  <c r="AK701" i="7"/>
  <c r="AJ717" i="7"/>
  <c r="AI717" i="7"/>
  <c r="AK717" i="7"/>
  <c r="AJ749" i="7"/>
  <c r="AI749" i="7"/>
  <c r="AK749" i="7"/>
  <c r="AJ765" i="7"/>
  <c r="AI765" i="7"/>
  <c r="AK765" i="7"/>
  <c r="AJ781" i="7"/>
  <c r="AK781" i="7"/>
  <c r="AI781" i="7"/>
  <c r="AJ797" i="7"/>
  <c r="AK797" i="7"/>
  <c r="AI797" i="7"/>
  <c r="AJ813" i="7"/>
  <c r="AI813" i="7"/>
  <c r="AK813" i="7"/>
  <c r="AJ829" i="7"/>
  <c r="AK829" i="7"/>
  <c r="AI829" i="7"/>
  <c r="AJ845" i="7"/>
  <c r="AK845" i="7"/>
  <c r="AI845" i="7"/>
  <c r="AK861" i="7"/>
  <c r="AI861" i="7"/>
  <c r="AK877" i="7"/>
  <c r="AI877" i="7"/>
  <c r="AI1320" i="7"/>
  <c r="AJ201" i="7"/>
  <c r="AI1602" i="7"/>
  <c r="AJ1602" i="7"/>
  <c r="AI1362" i="7"/>
  <c r="AJ1362" i="7"/>
  <c r="AK1362" i="7"/>
  <c r="AJ339" i="7"/>
  <c r="AI339" i="7"/>
  <c r="AK163" i="7"/>
  <c r="AJ163" i="7"/>
  <c r="AI163" i="7"/>
  <c r="AI579" i="7"/>
  <c r="AJ579" i="7"/>
  <c r="AK579" i="7"/>
  <c r="AI755" i="7"/>
  <c r="AK755" i="7"/>
  <c r="AJ755" i="7"/>
  <c r="AI931" i="7"/>
  <c r="AJ931" i="7"/>
  <c r="AK931" i="7"/>
  <c r="AI1608" i="7"/>
  <c r="AJ1608" i="7"/>
  <c r="AK1608" i="7"/>
  <c r="AJ1576" i="7"/>
  <c r="AI1576" i="7"/>
  <c r="AK1576" i="7"/>
  <c r="AI1544" i="7"/>
  <c r="AJ1544" i="7"/>
  <c r="AK1544" i="7"/>
  <c r="AK1512" i="7"/>
  <c r="AI1512" i="7"/>
  <c r="AJ1512" i="7"/>
  <c r="AI1464" i="7"/>
  <c r="AJ1464" i="7"/>
  <c r="AJ1416" i="7"/>
  <c r="AI1416" i="7"/>
  <c r="AK1416" i="7"/>
  <c r="AI1400" i="7"/>
  <c r="AJ1400" i="7"/>
  <c r="AK1400" i="7"/>
  <c r="AI1368" i="7"/>
  <c r="AJ1368" i="7"/>
  <c r="AJ1304" i="7"/>
  <c r="AI1304" i="7"/>
  <c r="AI473" i="7"/>
  <c r="AJ473" i="7"/>
  <c r="AK473" i="7"/>
  <c r="AI441" i="7"/>
  <c r="AK441" i="7"/>
  <c r="AK409" i="7"/>
  <c r="AJ409" i="7"/>
  <c r="AI409" i="7"/>
  <c r="AJ377" i="7"/>
  <c r="AI377" i="7"/>
  <c r="AK377" i="7"/>
  <c r="AI345" i="7"/>
  <c r="AJ345" i="7"/>
  <c r="AI313" i="7"/>
  <c r="AJ313" i="7"/>
  <c r="AK313" i="7"/>
  <c r="AI281" i="7"/>
  <c r="AJ281" i="7"/>
  <c r="AI249" i="7"/>
  <c r="AK249" i="7"/>
  <c r="AJ249" i="7"/>
  <c r="AJ217" i="7"/>
  <c r="AK217" i="7"/>
  <c r="AI217" i="7"/>
  <c r="AK185" i="7"/>
  <c r="AI185" i="7"/>
  <c r="AJ185" i="7"/>
  <c r="AJ153" i="7"/>
  <c r="AI153" i="7"/>
  <c r="AI121" i="7"/>
  <c r="AJ121" i="7"/>
  <c r="AI89" i="7"/>
  <c r="AJ89" i="7"/>
  <c r="AI57" i="7"/>
  <c r="AJ57" i="7"/>
  <c r="AI25" i="7"/>
  <c r="AJ25" i="7"/>
  <c r="AJ493" i="7"/>
  <c r="AI493" i="7"/>
  <c r="AK493" i="7"/>
  <c r="AJ541" i="7"/>
  <c r="AK541" i="7"/>
  <c r="AI541" i="7"/>
  <c r="AJ557" i="7"/>
  <c r="AI557" i="7"/>
  <c r="AK557" i="7"/>
  <c r="AJ605" i="7"/>
  <c r="AI605" i="7"/>
  <c r="AK605" i="7"/>
  <c r="AJ621" i="7"/>
  <c r="AK621" i="7"/>
  <c r="AI621" i="7"/>
  <c r="AJ653" i="7"/>
  <c r="AK653" i="7"/>
  <c r="AI653" i="7"/>
  <c r="AJ685" i="7"/>
  <c r="AK685" i="7"/>
  <c r="AI685" i="7"/>
  <c r="AJ733" i="7"/>
  <c r="AK733" i="7"/>
  <c r="AI733" i="7"/>
  <c r="AI1607" i="7"/>
  <c r="AJ1607" i="7"/>
  <c r="AK1607" i="7"/>
  <c r="AI1591" i="7"/>
  <c r="AK1591" i="7"/>
  <c r="AJ1591" i="7"/>
  <c r="AJ1570" i="7"/>
  <c r="AK1461" i="7"/>
  <c r="AI1458" i="7"/>
  <c r="AJ1458" i="7"/>
  <c r="AK1458" i="7"/>
  <c r="AJ1330" i="7"/>
  <c r="AI1330" i="7"/>
  <c r="AI387" i="7"/>
  <c r="AJ387" i="7"/>
  <c r="AK387" i="7"/>
  <c r="AI179" i="7"/>
  <c r="AK179" i="7"/>
  <c r="AJ179" i="7"/>
  <c r="AJ1606" i="7"/>
  <c r="AI1606" i="7"/>
  <c r="AK1606" i="7"/>
  <c r="AJ1558" i="7"/>
  <c r="AI1558" i="7"/>
  <c r="AK1558" i="7"/>
  <c r="AJ1510" i="7"/>
  <c r="AI1510" i="7"/>
  <c r="AJ1478" i="7"/>
  <c r="AK1478" i="7"/>
  <c r="AI1478" i="7"/>
  <c r="AJ1462" i="7"/>
  <c r="AI1462" i="7"/>
  <c r="AK1462" i="7"/>
  <c r="AJ1446" i="7"/>
  <c r="AK1446" i="7"/>
  <c r="AI1446" i="7"/>
  <c r="AJ1430" i="7"/>
  <c r="AK1430" i="7"/>
  <c r="AI1430" i="7"/>
  <c r="AJ1414" i="7"/>
  <c r="AI1414" i="7"/>
  <c r="AK1414" i="7"/>
  <c r="AJ1398" i="7"/>
  <c r="AI1398" i="7"/>
  <c r="AJ1382" i="7"/>
  <c r="AK1382" i="7"/>
  <c r="AI1382" i="7"/>
  <c r="AJ1366" i="7"/>
  <c r="AI1366" i="7"/>
  <c r="AK1366" i="7"/>
  <c r="AJ1350" i="7"/>
  <c r="AI1350" i="7"/>
  <c r="AK1350" i="7"/>
  <c r="AJ1334" i="7"/>
  <c r="AI1334" i="7"/>
  <c r="AJ1318" i="7"/>
  <c r="AI1318" i="7"/>
  <c r="AJ1302" i="7"/>
  <c r="AK1302" i="7"/>
  <c r="AJ1286" i="7"/>
  <c r="AI1286" i="7"/>
  <c r="AK1286" i="7"/>
  <c r="AI471" i="7"/>
  <c r="AK471" i="7"/>
  <c r="AJ471" i="7"/>
  <c r="AI455" i="7"/>
  <c r="AJ455" i="7"/>
  <c r="AK455" i="7"/>
  <c r="AK439" i="7"/>
  <c r="AI439" i="7"/>
  <c r="AJ439" i="7"/>
  <c r="AK423" i="7"/>
  <c r="AJ423" i="7"/>
  <c r="AK407" i="7"/>
  <c r="AI407" i="7"/>
  <c r="AJ407" i="7"/>
  <c r="AK391" i="7"/>
  <c r="AI391" i="7"/>
  <c r="AK375" i="7"/>
  <c r="AJ375" i="7"/>
  <c r="AI375" i="7"/>
  <c r="AJ359" i="7"/>
  <c r="AI359" i="7"/>
  <c r="AJ343" i="7"/>
  <c r="AI327" i="7"/>
  <c r="AJ327" i="7"/>
  <c r="AK311" i="7"/>
  <c r="AJ311" i="7"/>
  <c r="AI311" i="7"/>
  <c r="AK295" i="7"/>
  <c r="AI295" i="7"/>
  <c r="AJ295" i="7"/>
  <c r="AJ279" i="7"/>
  <c r="AI279" i="7"/>
  <c r="AK263" i="7"/>
  <c r="AI263" i="7"/>
  <c r="AJ263" i="7"/>
  <c r="AK247" i="7"/>
  <c r="AI247" i="7"/>
  <c r="AJ247" i="7"/>
  <c r="AK231" i="7"/>
  <c r="AI231" i="7"/>
  <c r="AJ231" i="7"/>
  <c r="AK215" i="7"/>
  <c r="AJ215" i="7"/>
  <c r="AI215" i="7"/>
  <c r="AK199" i="7"/>
  <c r="AI199" i="7"/>
  <c r="AJ199" i="7"/>
  <c r="AK183" i="7"/>
  <c r="AI183" i="7"/>
  <c r="AJ183" i="7"/>
  <c r="AK167" i="7"/>
  <c r="AJ167" i="7"/>
  <c r="AI167" i="7"/>
  <c r="AK151" i="7"/>
  <c r="AI151" i="7"/>
  <c r="AJ151" i="7"/>
  <c r="AK135" i="7"/>
  <c r="AI135" i="7"/>
  <c r="AJ135" i="7"/>
  <c r="AK119" i="7"/>
  <c r="AJ119" i="7"/>
  <c r="AI119" i="7"/>
  <c r="AK103" i="7"/>
  <c r="AJ103" i="7"/>
  <c r="AI103" i="7"/>
  <c r="AK87" i="7"/>
  <c r="AI87" i="7"/>
  <c r="AJ87" i="7"/>
  <c r="AK71" i="7"/>
  <c r="AJ71" i="7"/>
  <c r="AI71" i="7"/>
  <c r="AK55" i="7"/>
  <c r="AI55" i="7"/>
  <c r="AJ55" i="7"/>
  <c r="AK39" i="7"/>
  <c r="AJ39" i="7"/>
  <c r="AJ23" i="7"/>
  <c r="AI23" i="7"/>
  <c r="AK7" i="7"/>
  <c r="AJ7" i="7"/>
  <c r="AI7" i="7"/>
  <c r="AJ495" i="7"/>
  <c r="AK495" i="7"/>
  <c r="AI495" i="7"/>
  <c r="AI511" i="7"/>
  <c r="AK511" i="7"/>
  <c r="AJ511" i="7"/>
  <c r="AK527" i="7"/>
  <c r="AI527" i="7"/>
  <c r="AI543" i="7"/>
  <c r="AJ543" i="7"/>
  <c r="AK543" i="7"/>
  <c r="AK559" i="7"/>
  <c r="AI559" i="7"/>
  <c r="AJ559" i="7"/>
  <c r="AI575" i="7"/>
  <c r="AJ575" i="7"/>
  <c r="AK575" i="7"/>
  <c r="AJ591" i="7"/>
  <c r="AK591" i="7"/>
  <c r="AJ607" i="7"/>
  <c r="AK607" i="7"/>
  <c r="AI607" i="7"/>
  <c r="AJ623" i="7"/>
  <c r="AK623" i="7"/>
  <c r="AI623" i="7"/>
  <c r="AI639" i="7"/>
  <c r="AJ639" i="7"/>
  <c r="AK655" i="7"/>
  <c r="AI655" i="7"/>
  <c r="AJ655" i="7"/>
  <c r="AI671" i="7"/>
  <c r="AJ671" i="7"/>
  <c r="AK671" i="7"/>
  <c r="AK687" i="7"/>
  <c r="AI687" i="7"/>
  <c r="AJ687" i="7"/>
  <c r="AJ703" i="7"/>
  <c r="AK703" i="7"/>
  <c r="AI703" i="7"/>
  <c r="AI719" i="7"/>
  <c r="AJ719" i="7"/>
  <c r="AK719" i="7"/>
  <c r="AK735" i="7"/>
  <c r="AI735" i="7"/>
  <c r="AJ735" i="7"/>
  <c r="AJ751" i="7"/>
  <c r="AK751" i="7"/>
  <c r="AI767" i="7"/>
  <c r="AK767" i="7"/>
  <c r="AK783" i="7"/>
  <c r="AI783" i="7"/>
  <c r="AJ783" i="7"/>
  <c r="AJ799" i="7"/>
  <c r="AK799" i="7"/>
  <c r="AI799" i="7"/>
  <c r="AK815" i="7"/>
  <c r="AJ815" i="7"/>
  <c r="AI815" i="7"/>
  <c r="AJ831" i="7"/>
  <c r="AK831" i="7"/>
  <c r="AI831" i="7"/>
  <c r="AI847" i="7"/>
  <c r="AJ847" i="7"/>
  <c r="AK847" i="7"/>
  <c r="AJ863" i="7"/>
  <c r="AK863" i="7"/>
  <c r="AI863" i="7"/>
  <c r="AI879" i="7"/>
  <c r="AJ879" i="7"/>
  <c r="AK879" i="7"/>
  <c r="AI895" i="7"/>
  <c r="AJ895" i="7"/>
  <c r="AK895" i="7"/>
  <c r="AK911" i="7"/>
  <c r="AI911" i="7"/>
  <c r="AJ911" i="7"/>
  <c r="AI927" i="7"/>
  <c r="AJ927" i="7"/>
  <c r="AK927" i="7"/>
  <c r="AK943" i="7"/>
  <c r="AI943" i="7"/>
  <c r="AJ943" i="7"/>
  <c r="AK959" i="7"/>
  <c r="AJ959" i="7"/>
  <c r="AI959" i="7"/>
  <c r="AK975" i="7"/>
  <c r="AI975" i="7"/>
  <c r="AJ975" i="7"/>
  <c r="AJ991" i="7"/>
  <c r="AK991" i="7"/>
  <c r="AI991" i="7"/>
  <c r="AI1007" i="7"/>
  <c r="AK1007" i="7"/>
  <c r="AI1023" i="7"/>
  <c r="AJ1023" i="7"/>
  <c r="AK1023" i="7"/>
  <c r="AI1039" i="7"/>
  <c r="AJ1039" i="7"/>
  <c r="AJ1055" i="7"/>
  <c r="AI1055" i="7"/>
  <c r="AK1055" i="7"/>
  <c r="AI1071" i="7"/>
  <c r="AJ1071" i="7"/>
  <c r="AK1071" i="7"/>
  <c r="AI1087" i="7"/>
  <c r="AJ1087" i="7"/>
  <c r="AK1087" i="7"/>
  <c r="AI1103" i="7"/>
  <c r="AJ1103" i="7"/>
  <c r="AJ1119" i="7"/>
  <c r="AI1119" i="7"/>
  <c r="AK1119" i="7"/>
  <c r="AJ1135" i="7"/>
  <c r="AK1135" i="7"/>
  <c r="AI1135" i="7"/>
  <c r="AI1151" i="7"/>
  <c r="AJ1151" i="7"/>
  <c r="AK1151" i="7"/>
  <c r="AK1167" i="7"/>
  <c r="AJ1167" i="7"/>
  <c r="AI1167" i="7"/>
  <c r="AJ1183" i="7"/>
  <c r="AK1183" i="7"/>
  <c r="AI1183" i="7"/>
  <c r="AI1199" i="7"/>
  <c r="AJ1199" i="7"/>
  <c r="AK1199" i="7"/>
  <c r="AI1570" i="7"/>
  <c r="AJ1461" i="7"/>
  <c r="AI751" i="7"/>
  <c r="AK639" i="7"/>
  <c r="AJ198" i="7"/>
  <c r="AK105" i="7"/>
  <c r="AJ1586" i="7"/>
  <c r="AK1586" i="7"/>
  <c r="AI1282" i="7"/>
  <c r="AJ1282" i="7"/>
  <c r="AK1282" i="7"/>
  <c r="AI355" i="7"/>
  <c r="AJ355" i="7"/>
  <c r="AJ275" i="7"/>
  <c r="AK275" i="7"/>
  <c r="AI275" i="7"/>
  <c r="AK227" i="7"/>
  <c r="AJ227" i="7"/>
  <c r="AI227" i="7"/>
  <c r="AJ147" i="7"/>
  <c r="AI147" i="7"/>
  <c r="AI67" i="7"/>
  <c r="AJ67" i="7"/>
  <c r="AK67" i="7"/>
  <c r="AJ35" i="7"/>
  <c r="AI35" i="7"/>
  <c r="AK35" i="7"/>
  <c r="AI483" i="7"/>
  <c r="AJ483" i="7"/>
  <c r="AK483" i="7"/>
  <c r="AI627" i="7"/>
  <c r="AJ627" i="7"/>
  <c r="AK627" i="7"/>
  <c r="AK659" i="7"/>
  <c r="AI659" i="7"/>
  <c r="AI723" i="7"/>
  <c r="AJ723" i="7"/>
  <c r="AK723" i="7"/>
  <c r="AI787" i="7"/>
  <c r="AJ787" i="7"/>
  <c r="AK787" i="7"/>
  <c r="AI1601" i="7"/>
  <c r="AJ1601" i="7"/>
  <c r="AK1601" i="7"/>
  <c r="AI1600" i="7"/>
  <c r="AJ1600" i="7"/>
  <c r="AJ1520" i="7"/>
  <c r="AK1520" i="7"/>
  <c r="AI1520" i="7"/>
  <c r="AK1440" i="7"/>
  <c r="AJ1440" i="7"/>
  <c r="AK1392" i="7"/>
  <c r="AJ1392" i="7"/>
  <c r="AJ1312" i="7"/>
  <c r="AI1312" i="7"/>
  <c r="AK1312" i="7"/>
  <c r="AI1392" i="7"/>
  <c r="AK531" i="7"/>
  <c r="AJ1590" i="7"/>
  <c r="AI1590" i="7"/>
  <c r="AK1590" i="7"/>
  <c r="AJ1574" i="7"/>
  <c r="AI1574" i="7"/>
  <c r="AK1574" i="7"/>
  <c r="AJ1542" i="7"/>
  <c r="AK1542" i="7"/>
  <c r="AI1542" i="7"/>
  <c r="AJ1526" i="7"/>
  <c r="AI1526" i="7"/>
  <c r="AK1526" i="7"/>
  <c r="AJ1494" i="7"/>
  <c r="AK1494" i="7"/>
  <c r="AI1494" i="7"/>
  <c r="AK1605" i="7"/>
  <c r="AJ1605" i="7"/>
  <c r="AI1589" i="7"/>
  <c r="AK1589" i="7"/>
  <c r="AJ1589" i="7"/>
  <c r="AJ1573" i="7"/>
  <c r="AK1573" i="7"/>
  <c r="AI1573" i="7"/>
  <c r="AJ1557" i="7"/>
  <c r="AI1557" i="7"/>
  <c r="AK1557" i="7"/>
  <c r="AI1541" i="7"/>
  <c r="AJ1541" i="7"/>
  <c r="AK1541" i="7"/>
  <c r="AJ1525" i="7"/>
  <c r="AI1525" i="7"/>
  <c r="AI1509" i="7"/>
  <c r="AJ1509" i="7"/>
  <c r="AK1509" i="7"/>
  <c r="AJ1493" i="7"/>
  <c r="AK1493" i="7"/>
  <c r="AI1493" i="7"/>
  <c r="AI1477" i="7"/>
  <c r="AJ1477" i="7"/>
  <c r="AK1477" i="7"/>
  <c r="AI1445" i="7"/>
  <c r="AJ1445" i="7"/>
  <c r="AJ1429" i="7"/>
  <c r="AK1429" i="7"/>
  <c r="AI1429" i="7"/>
  <c r="AK1413" i="7"/>
  <c r="AI1413" i="7"/>
  <c r="AJ1413" i="7"/>
  <c r="AI1397" i="7"/>
  <c r="AJ1397" i="7"/>
  <c r="AK1397" i="7"/>
  <c r="AJ1381" i="7"/>
  <c r="AI1381" i="7"/>
  <c r="AK1381" i="7"/>
  <c r="AI1365" i="7"/>
  <c r="AJ1365" i="7"/>
  <c r="AK1365" i="7"/>
  <c r="AK1349" i="7"/>
  <c r="AI1349" i="7"/>
  <c r="AJ1349" i="7"/>
  <c r="AI1333" i="7"/>
  <c r="AJ1333" i="7"/>
  <c r="AK1333" i="7"/>
  <c r="AK1317" i="7"/>
  <c r="AI1317" i="7"/>
  <c r="AJ1317" i="7"/>
  <c r="AI1301" i="7"/>
  <c r="AK1301" i="7"/>
  <c r="AJ1301" i="7"/>
  <c r="AI470" i="7"/>
  <c r="AJ470" i="7"/>
  <c r="AJ454" i="7"/>
  <c r="AI454" i="7"/>
  <c r="AI438" i="7"/>
  <c r="AJ438" i="7"/>
  <c r="AK438" i="7"/>
  <c r="AI422" i="7"/>
  <c r="AJ422" i="7"/>
  <c r="AJ406" i="7"/>
  <c r="AI406" i="7"/>
  <c r="AI390" i="7"/>
  <c r="AJ390" i="7"/>
  <c r="AK390" i="7"/>
  <c r="AI374" i="7"/>
  <c r="AJ374" i="7"/>
  <c r="AK374" i="7"/>
  <c r="AJ358" i="7"/>
  <c r="AK358" i="7"/>
  <c r="AI358" i="7"/>
  <c r="AJ342" i="7"/>
  <c r="AI342" i="7"/>
  <c r="AK342" i="7"/>
  <c r="AJ326" i="7"/>
  <c r="AI326" i="7"/>
  <c r="AK326" i="7"/>
  <c r="AK310" i="7"/>
  <c r="AJ310" i="7"/>
  <c r="AI310" i="7"/>
  <c r="AK294" i="7"/>
  <c r="AI294" i="7"/>
  <c r="AK278" i="7"/>
  <c r="AI278" i="7"/>
  <c r="AJ278" i="7"/>
  <c r="AK262" i="7"/>
  <c r="AI262" i="7"/>
  <c r="AJ262" i="7"/>
  <c r="AI246" i="7"/>
  <c r="AJ246" i="7"/>
  <c r="AK246" i="7"/>
  <c r="AJ230" i="7"/>
  <c r="AK230" i="7"/>
  <c r="AI230" i="7"/>
  <c r="AJ214" i="7"/>
  <c r="AI214" i="7"/>
  <c r="AI182" i="7"/>
  <c r="AJ182" i="7"/>
  <c r="AK182" i="7"/>
  <c r="AI166" i="7"/>
  <c r="AJ166" i="7"/>
  <c r="AK150" i="7"/>
  <c r="AJ150" i="7"/>
  <c r="AI150" i="7"/>
  <c r="AI134" i="7"/>
  <c r="AJ134" i="7"/>
  <c r="AK134" i="7"/>
  <c r="AI118" i="7"/>
  <c r="AK118" i="7"/>
  <c r="AJ118" i="7"/>
  <c r="AJ102" i="7"/>
  <c r="AI102" i="7"/>
  <c r="AJ86" i="7"/>
  <c r="AI86" i="7"/>
  <c r="AI70" i="7"/>
  <c r="AJ70" i="7"/>
  <c r="AK70" i="7"/>
  <c r="AI54" i="7"/>
  <c r="AJ54" i="7"/>
  <c r="AK54" i="7"/>
  <c r="AK38" i="7"/>
  <c r="AI38" i="7"/>
  <c r="AK22" i="7"/>
  <c r="AI22" i="7"/>
  <c r="AJ22" i="7"/>
  <c r="AK6" i="7"/>
  <c r="AJ6" i="7"/>
  <c r="AI6" i="7"/>
  <c r="AK496" i="7"/>
  <c r="AI496" i="7"/>
  <c r="AJ496" i="7"/>
  <c r="AI512" i="7"/>
  <c r="AJ512" i="7"/>
  <c r="AK512" i="7"/>
  <c r="AI528" i="7"/>
  <c r="AJ528" i="7"/>
  <c r="AK528" i="7"/>
  <c r="AI544" i="7"/>
  <c r="AK544" i="7"/>
  <c r="AJ544" i="7"/>
  <c r="AJ560" i="7"/>
  <c r="AK560" i="7"/>
  <c r="AI560" i="7"/>
  <c r="AI576" i="7"/>
  <c r="AJ576" i="7"/>
  <c r="AK592" i="7"/>
  <c r="AI592" i="7"/>
  <c r="AJ592" i="7"/>
  <c r="AJ608" i="7"/>
  <c r="AK608" i="7"/>
  <c r="AI608" i="7"/>
  <c r="AJ624" i="7"/>
  <c r="AI624" i="7"/>
  <c r="AK624" i="7"/>
  <c r="AI640" i="7"/>
  <c r="AJ640" i="7"/>
  <c r="AI656" i="7"/>
  <c r="AJ656" i="7"/>
  <c r="AI672" i="7"/>
  <c r="AJ672" i="7"/>
  <c r="AK672" i="7"/>
  <c r="AI688" i="7"/>
  <c r="AK688" i="7"/>
  <c r="AJ688" i="7"/>
  <c r="AI704" i="7"/>
  <c r="AK704" i="7"/>
  <c r="AJ704" i="7"/>
  <c r="AI720" i="7"/>
  <c r="AJ720" i="7"/>
  <c r="AK720" i="7"/>
  <c r="AJ736" i="7"/>
  <c r="AI736" i="7"/>
  <c r="AK736" i="7"/>
  <c r="AK752" i="7"/>
  <c r="AI752" i="7"/>
  <c r="AJ752" i="7"/>
  <c r="AJ768" i="7"/>
  <c r="AK768" i="7"/>
  <c r="AK784" i="7"/>
  <c r="AI784" i="7"/>
  <c r="AK800" i="7"/>
  <c r="AI800" i="7"/>
  <c r="AJ800" i="7"/>
  <c r="AK816" i="7"/>
  <c r="AJ816" i="7"/>
  <c r="AJ832" i="7"/>
  <c r="AI832" i="7"/>
  <c r="AI848" i="7"/>
  <c r="AJ848" i="7"/>
  <c r="AK848" i="7"/>
  <c r="AJ864" i="7"/>
  <c r="AI864" i="7"/>
  <c r="AK864" i="7"/>
  <c r="AI880" i="7"/>
  <c r="AJ880" i="7"/>
  <c r="AK880" i="7"/>
  <c r="AI896" i="7"/>
  <c r="AK896" i="7"/>
  <c r="AK928" i="7"/>
  <c r="AI928" i="7"/>
  <c r="AJ928" i="7"/>
  <c r="AJ944" i="7"/>
  <c r="AI944" i="7"/>
  <c r="AK944" i="7"/>
  <c r="AI960" i="7"/>
  <c r="AK960" i="7"/>
  <c r="AI976" i="7"/>
  <c r="AJ976" i="7"/>
  <c r="AK976" i="7"/>
  <c r="AJ992" i="7"/>
  <c r="AK992" i="7"/>
  <c r="AI992" i="7"/>
  <c r="AJ1008" i="7"/>
  <c r="AK1008" i="7"/>
  <c r="AJ1024" i="7"/>
  <c r="AK1024" i="7"/>
  <c r="AI1024" i="7"/>
  <c r="AJ1040" i="7"/>
  <c r="AI1040" i="7"/>
  <c r="AK1040" i="7"/>
  <c r="AK1056" i="7"/>
  <c r="AI1056" i="7"/>
  <c r="AJ1056" i="7"/>
  <c r="AJ1072" i="7"/>
  <c r="AK1072" i="7"/>
  <c r="AI1072" i="7"/>
  <c r="AI1088" i="7"/>
  <c r="AJ1088" i="7"/>
  <c r="AK1088" i="7"/>
  <c r="AJ1104" i="7"/>
  <c r="AI1104" i="7"/>
  <c r="AK1104" i="7"/>
  <c r="AI1120" i="7"/>
  <c r="AJ1120" i="7"/>
  <c r="AK1120" i="7"/>
  <c r="AJ1136" i="7"/>
  <c r="AI1136" i="7"/>
  <c r="AK1136" i="7"/>
  <c r="AI1152" i="7"/>
  <c r="AJ1152" i="7"/>
  <c r="AK1152" i="7"/>
  <c r="AI1168" i="7"/>
  <c r="AJ1168" i="7"/>
  <c r="AK1168" i="7"/>
  <c r="AK1184" i="7"/>
  <c r="AI1184" i="7"/>
  <c r="AJ1184" i="7"/>
  <c r="AI1200" i="7"/>
  <c r="AJ1200" i="7"/>
  <c r="AK1200" i="7"/>
  <c r="AJ1232" i="7"/>
  <c r="AK1232" i="7"/>
  <c r="AI1232" i="7"/>
  <c r="AI1248" i="7"/>
  <c r="AJ1248" i="7"/>
  <c r="AK1248" i="7"/>
  <c r="AJ1264" i="7"/>
  <c r="AK1264" i="7"/>
  <c r="AI1264" i="7"/>
  <c r="AI1280" i="7"/>
  <c r="AJ1280" i="7"/>
  <c r="AK1203" i="7"/>
  <c r="AJ441" i="7"/>
  <c r="AI198" i="7"/>
  <c r="AI105" i="7"/>
  <c r="AI1474" i="7"/>
  <c r="AJ1474" i="7"/>
  <c r="AI1426" i="7"/>
  <c r="AJ1378" i="7"/>
  <c r="AK1378" i="7"/>
  <c r="AI1378" i="7"/>
  <c r="AI1298" i="7"/>
  <c r="AJ1298" i="7"/>
  <c r="AI451" i="7"/>
  <c r="AJ451" i="7"/>
  <c r="AK451" i="7"/>
  <c r="AI371" i="7"/>
  <c r="AK371" i="7"/>
  <c r="AJ371" i="7"/>
  <c r="AJ307" i="7"/>
  <c r="AI307" i="7"/>
  <c r="AK307" i="7"/>
  <c r="AK259" i="7"/>
  <c r="AJ259" i="7"/>
  <c r="AJ195" i="7"/>
  <c r="AI195" i="7"/>
  <c r="AK195" i="7"/>
  <c r="AI115" i="7"/>
  <c r="AJ115" i="7"/>
  <c r="AK115" i="7"/>
  <c r="AI83" i="7"/>
  <c r="AJ83" i="7"/>
  <c r="AK83" i="7"/>
  <c r="AJ51" i="7"/>
  <c r="AK51" i="7"/>
  <c r="AI51" i="7"/>
  <c r="AK19" i="7"/>
  <c r="AI19" i="7"/>
  <c r="AJ19" i="7"/>
  <c r="AI499" i="7"/>
  <c r="AJ499" i="7"/>
  <c r="AK499" i="7"/>
  <c r="AK547" i="7"/>
  <c r="AJ547" i="7"/>
  <c r="AI547" i="7"/>
  <c r="AJ595" i="7"/>
  <c r="AI595" i="7"/>
  <c r="AK595" i="7"/>
  <c r="AI643" i="7"/>
  <c r="AJ643" i="7"/>
  <c r="AK643" i="7"/>
  <c r="AI691" i="7"/>
  <c r="AJ691" i="7"/>
  <c r="AK691" i="7"/>
  <c r="AI707" i="7"/>
  <c r="AK707" i="7"/>
  <c r="AJ739" i="7"/>
  <c r="AI739" i="7"/>
  <c r="AK739" i="7"/>
  <c r="AI803" i="7"/>
  <c r="AJ803" i="7"/>
  <c r="AI819" i="7"/>
  <c r="AJ819" i="7"/>
  <c r="AK819" i="7"/>
  <c r="AJ851" i="7"/>
  <c r="AI851" i="7"/>
  <c r="AI867" i="7"/>
  <c r="AK867" i="7"/>
  <c r="AJ867" i="7"/>
  <c r="AK899" i="7"/>
  <c r="AI899" i="7"/>
  <c r="AJ899" i="7"/>
  <c r="AI1569" i="7"/>
  <c r="AK1569" i="7"/>
  <c r="AJ1569" i="7"/>
  <c r="AI1536" i="7"/>
  <c r="AJ1536" i="7"/>
  <c r="AK1536" i="7"/>
  <c r="AJ1488" i="7"/>
  <c r="AI1488" i="7"/>
  <c r="AI1424" i="7"/>
  <c r="AJ1424" i="7"/>
  <c r="AI1376" i="7"/>
  <c r="AJ1376" i="7"/>
  <c r="AK1376" i="7"/>
  <c r="AJ1360" i="7"/>
  <c r="AI1360" i="7"/>
  <c r="AK1360" i="7"/>
  <c r="AI1328" i="7"/>
  <c r="AJ1328" i="7"/>
  <c r="AK1328" i="7"/>
  <c r="AI1296" i="7"/>
  <c r="AJ1296" i="7"/>
  <c r="AK1296" i="7"/>
  <c r="AI1440" i="7"/>
  <c r="AI259" i="7"/>
  <c r="BI1633" i="7"/>
  <c r="AK1588" i="7"/>
  <c r="AI1588" i="7"/>
  <c r="AJ1588" i="7"/>
  <c r="AI1572" i="7"/>
  <c r="AJ1572" i="7"/>
  <c r="AK1572" i="7"/>
  <c r="AI1556" i="7"/>
  <c r="AJ1556" i="7"/>
  <c r="AI1540" i="7"/>
  <c r="AJ1540" i="7"/>
  <c r="AK1540" i="7"/>
  <c r="AJ1524" i="7"/>
  <c r="AK1524" i="7"/>
  <c r="AI1524" i="7"/>
  <c r="AJ1508" i="7"/>
  <c r="AI1508" i="7"/>
  <c r="AI1492" i="7"/>
  <c r="AJ1492" i="7"/>
  <c r="AK1492" i="7"/>
  <c r="AJ1476" i="7"/>
  <c r="AK1476" i="7"/>
  <c r="AK1460" i="7"/>
  <c r="AJ1460" i="7"/>
  <c r="AI1444" i="7"/>
  <c r="AK1444" i="7"/>
  <c r="AI1428" i="7"/>
  <c r="AJ1428" i="7"/>
  <c r="AK1428" i="7"/>
  <c r="AJ1412" i="7"/>
  <c r="AK1412" i="7"/>
  <c r="AI1412" i="7"/>
  <c r="AI1396" i="7"/>
  <c r="AJ1396" i="7"/>
  <c r="AK1396" i="7"/>
  <c r="AI1380" i="7"/>
  <c r="AJ1380" i="7"/>
  <c r="AK1380" i="7"/>
  <c r="AJ1364" i="7"/>
  <c r="AI1364" i="7"/>
  <c r="AK1364" i="7"/>
  <c r="AJ1348" i="7"/>
  <c r="AI1348" i="7"/>
  <c r="AK1348" i="7"/>
  <c r="AI1332" i="7"/>
  <c r="AJ1332" i="7"/>
  <c r="AI1316" i="7"/>
  <c r="AJ1300" i="7"/>
  <c r="AK1300" i="7"/>
  <c r="AJ1284" i="7"/>
  <c r="AI1284" i="7"/>
  <c r="AK1284" i="7"/>
  <c r="AJ469" i="7"/>
  <c r="AK469" i="7"/>
  <c r="AI469" i="7"/>
  <c r="AI453" i="7"/>
  <c r="AJ453" i="7"/>
  <c r="AK453" i="7"/>
  <c r="AI437" i="7"/>
  <c r="AJ437" i="7"/>
  <c r="AK437" i="7"/>
  <c r="AI421" i="7"/>
  <c r="AK421" i="7"/>
  <c r="AJ421" i="7"/>
  <c r="AI405" i="7"/>
  <c r="AJ405" i="7"/>
  <c r="AK405" i="7"/>
  <c r="AI389" i="7"/>
  <c r="AK389" i="7"/>
  <c r="AJ389" i="7"/>
  <c r="AJ373" i="7"/>
  <c r="AJ357" i="7"/>
  <c r="AI357" i="7"/>
  <c r="AJ341" i="7"/>
  <c r="AI341" i="7"/>
  <c r="AJ325" i="7"/>
  <c r="AI325" i="7"/>
  <c r="AK325" i="7"/>
  <c r="AJ309" i="7"/>
  <c r="AK309" i="7"/>
  <c r="AI309" i="7"/>
  <c r="AK293" i="7"/>
  <c r="AJ293" i="7"/>
  <c r="AI293" i="7"/>
  <c r="AK277" i="7"/>
  <c r="AJ277" i="7"/>
  <c r="AI277" i="7"/>
  <c r="AK261" i="7"/>
  <c r="AI261" i="7"/>
  <c r="AJ261" i="7"/>
  <c r="AK245" i="7"/>
  <c r="AI245" i="7"/>
  <c r="AJ245" i="7"/>
  <c r="AI229" i="7"/>
  <c r="AJ229" i="7"/>
  <c r="AK229" i="7"/>
  <c r="AI213" i="7"/>
  <c r="AJ213" i="7"/>
  <c r="AK213" i="7"/>
  <c r="AI197" i="7"/>
  <c r="AK197" i="7"/>
  <c r="AJ197" i="7"/>
  <c r="AK181" i="7"/>
  <c r="AI181" i="7"/>
  <c r="AJ181" i="7"/>
  <c r="AI165" i="7"/>
  <c r="AJ165" i="7"/>
  <c r="AI149" i="7"/>
  <c r="AK149" i="7"/>
  <c r="AJ149" i="7"/>
  <c r="AJ133" i="7"/>
  <c r="AI133" i="7"/>
  <c r="AI117" i="7"/>
  <c r="AJ117" i="7"/>
  <c r="AK117" i="7"/>
  <c r="AI101" i="7"/>
  <c r="AJ85" i="7"/>
  <c r="AK85" i="7"/>
  <c r="AI85" i="7"/>
  <c r="AJ69" i="7"/>
  <c r="AI69" i="7"/>
  <c r="AJ53" i="7"/>
  <c r="AK53" i="7"/>
  <c r="AI53" i="7"/>
  <c r="AI37" i="7"/>
  <c r="AJ37" i="7"/>
  <c r="AK37" i="7"/>
  <c r="AI21" i="7"/>
  <c r="AJ21" i="7"/>
  <c r="AK21" i="7"/>
  <c r="AJ5" i="7"/>
  <c r="AK497" i="7"/>
  <c r="AI497" i="7"/>
  <c r="AJ497" i="7"/>
  <c r="AK513" i="7"/>
  <c r="AI513" i="7"/>
  <c r="AJ513" i="7"/>
  <c r="AK529" i="7"/>
  <c r="AI529" i="7"/>
  <c r="AJ529" i="7"/>
  <c r="AK545" i="7"/>
  <c r="AI545" i="7"/>
  <c r="AJ545" i="7"/>
  <c r="AK561" i="7"/>
  <c r="AI561" i="7"/>
  <c r="AJ561" i="7"/>
  <c r="AK577" i="7"/>
  <c r="AI577" i="7"/>
  <c r="AJ577" i="7"/>
  <c r="AK593" i="7"/>
  <c r="AI593" i="7"/>
  <c r="AJ593" i="7"/>
  <c r="AK609" i="7"/>
  <c r="AI609" i="7"/>
  <c r="AJ609" i="7"/>
  <c r="AK625" i="7"/>
  <c r="AI625" i="7"/>
  <c r="AJ625" i="7"/>
  <c r="AK641" i="7"/>
  <c r="AJ641" i="7"/>
  <c r="AK657" i="7"/>
  <c r="AI657" i="7"/>
  <c r="AK673" i="7"/>
  <c r="AI673" i="7"/>
  <c r="AJ673" i="7"/>
  <c r="AK689" i="7"/>
  <c r="AJ689" i="7"/>
  <c r="AI689" i="7"/>
  <c r="AK705" i="7"/>
  <c r="AI705" i="7"/>
  <c r="AJ705" i="7"/>
  <c r="AK721" i="7"/>
  <c r="AI721" i="7"/>
  <c r="AJ721" i="7"/>
  <c r="AK737" i="7"/>
  <c r="AI737" i="7"/>
  <c r="AJ737" i="7"/>
  <c r="AK753" i="7"/>
  <c r="AI753" i="7"/>
  <c r="AJ753" i="7"/>
  <c r="AK769" i="7"/>
  <c r="AI769" i="7"/>
  <c r="AK785" i="7"/>
  <c r="AI785" i="7"/>
  <c r="AJ785" i="7"/>
  <c r="AK801" i="7"/>
  <c r="AI801" i="7"/>
  <c r="AJ801" i="7"/>
  <c r="AK817" i="7"/>
  <c r="AI817" i="7"/>
  <c r="AK833" i="7"/>
  <c r="AI833" i="7"/>
  <c r="AJ833" i="7"/>
  <c r="AK849" i="7"/>
  <c r="AJ849" i="7"/>
  <c r="AI849" i="7"/>
  <c r="AK865" i="7"/>
  <c r="AI865" i="7"/>
  <c r="AJ865" i="7"/>
  <c r="AI881" i="7"/>
  <c r="AK881" i="7"/>
  <c r="AJ881" i="7"/>
  <c r="AI897" i="7"/>
  <c r="AK897" i="7"/>
  <c r="AJ897" i="7"/>
  <c r="AI913" i="7"/>
  <c r="AJ913" i="7"/>
  <c r="AK913" i="7"/>
  <c r="AI929" i="7"/>
  <c r="AJ929" i="7"/>
  <c r="AK929" i="7"/>
  <c r="AI945" i="7"/>
  <c r="AJ945" i="7"/>
  <c r="AK945" i="7"/>
  <c r="AI961" i="7"/>
  <c r="AJ961" i="7"/>
  <c r="AK961" i="7"/>
  <c r="AI977" i="7"/>
  <c r="AJ977" i="7"/>
  <c r="AK977" i="7"/>
  <c r="AI993" i="7"/>
  <c r="AK993" i="7"/>
  <c r="AJ993" i="7"/>
  <c r="AI1009" i="7"/>
  <c r="AJ1009" i="7"/>
  <c r="AK1009" i="7"/>
  <c r="AI1025" i="7"/>
  <c r="AK1025" i="7"/>
  <c r="AJ1025" i="7"/>
  <c r="AI1041" i="7"/>
  <c r="AJ1041" i="7"/>
  <c r="AK1041" i="7"/>
  <c r="AI1057" i="7"/>
  <c r="AJ1057" i="7"/>
  <c r="AK1057" i="7"/>
  <c r="AI1073" i="7"/>
  <c r="AJ1073" i="7"/>
  <c r="AK1073" i="7"/>
  <c r="AI1089" i="7"/>
  <c r="AK1089" i="7"/>
  <c r="AI1105" i="7"/>
  <c r="AJ1105" i="7"/>
  <c r="AK1105" i="7"/>
  <c r="AI1121" i="7"/>
  <c r="AK1121" i="7"/>
  <c r="AI1137" i="7"/>
  <c r="AJ1137" i="7"/>
  <c r="AK1137" i="7"/>
  <c r="AI1153" i="7"/>
  <c r="AK1153" i="7"/>
  <c r="AJ1153" i="7"/>
  <c r="AI1169" i="7"/>
  <c r="AJ1169" i="7"/>
  <c r="AK1169" i="7"/>
  <c r="AI1185" i="7"/>
  <c r="AJ1185" i="7"/>
  <c r="AK1185" i="7"/>
  <c r="AI1201" i="7"/>
  <c r="AJ1201" i="7"/>
  <c r="AK1201" i="7"/>
  <c r="AI1217" i="7"/>
  <c r="AJ1217" i="7"/>
  <c r="AI1233" i="7"/>
  <c r="AJ1233" i="7"/>
  <c r="AK1233" i="7"/>
  <c r="AI1249" i="7"/>
  <c r="AJ1249" i="7"/>
  <c r="AK1249" i="7"/>
  <c r="AI1265" i="7"/>
  <c r="AK1265" i="7"/>
  <c r="AJ1265" i="7"/>
  <c r="AI1281" i="7"/>
  <c r="AK1281" i="7"/>
  <c r="AI1203" i="7"/>
  <c r="AK1107" i="7"/>
  <c r="AK915" i="7"/>
  <c r="AK102" i="7"/>
  <c r="AJ4" i="7"/>
  <c r="AI1538" i="7"/>
  <c r="AK1538" i="7"/>
  <c r="AJ1538" i="7"/>
  <c r="AJ1410" i="7"/>
  <c r="AK1410" i="7"/>
  <c r="AJ467" i="7"/>
  <c r="AK467" i="7"/>
  <c r="AI467" i="7"/>
  <c r="AJ1552" i="7"/>
  <c r="AI1552" i="7"/>
  <c r="AJ1472" i="7"/>
  <c r="AI1472" i="7"/>
  <c r="AK1408" i="7"/>
  <c r="AI1408" i="7"/>
  <c r="AJ1408" i="7"/>
  <c r="AI1344" i="7"/>
  <c r="AJ1344" i="7"/>
  <c r="AK1344" i="7"/>
  <c r="AK1603" i="7"/>
  <c r="AJ1603" i="7"/>
  <c r="AI1603" i="7"/>
  <c r="AI1587" i="7"/>
  <c r="AJ1587" i="7"/>
  <c r="AK1587" i="7"/>
  <c r="AK1571" i="7"/>
  <c r="AI1571" i="7"/>
  <c r="AJ1571" i="7"/>
  <c r="AI1555" i="7"/>
  <c r="AJ1555" i="7"/>
  <c r="AK1555" i="7"/>
  <c r="AI1539" i="7"/>
  <c r="AJ1539" i="7"/>
  <c r="AI1523" i="7"/>
  <c r="AK1523" i="7"/>
  <c r="AJ1523" i="7"/>
  <c r="AK1507" i="7"/>
  <c r="AI1507" i="7"/>
  <c r="AJ1507" i="7"/>
  <c r="AI1491" i="7"/>
  <c r="AJ1491" i="7"/>
  <c r="AK1491" i="7"/>
  <c r="AI1475" i="7"/>
  <c r="AJ1475" i="7"/>
  <c r="AK1475" i="7"/>
  <c r="AI1459" i="7"/>
  <c r="AJ1459" i="7"/>
  <c r="AI1443" i="7"/>
  <c r="AJ1443" i="7"/>
  <c r="AK1443" i="7"/>
  <c r="AJ1427" i="7"/>
  <c r="AK1427" i="7"/>
  <c r="AI1411" i="7"/>
  <c r="AJ1411" i="7"/>
  <c r="AK1411" i="7"/>
  <c r="AJ1395" i="7"/>
  <c r="AK1395" i="7"/>
  <c r="AI1395" i="7"/>
  <c r="AJ1379" i="7"/>
  <c r="AK1379" i="7"/>
  <c r="AI1379" i="7"/>
  <c r="AJ1363" i="7"/>
  <c r="AI1363" i="7"/>
  <c r="AK1363" i="7"/>
  <c r="AI1347" i="7"/>
  <c r="AK1347" i="7"/>
  <c r="AJ1347" i="7"/>
  <c r="AI1331" i="7"/>
  <c r="AJ1331" i="7"/>
  <c r="AK1331" i="7"/>
  <c r="AK1315" i="7"/>
  <c r="AJ1315" i="7"/>
  <c r="AI1315" i="7"/>
  <c r="AI1299" i="7"/>
  <c r="AK1299" i="7"/>
  <c r="AI1283" i="7"/>
  <c r="AJ1283" i="7"/>
  <c r="AJ452" i="7"/>
  <c r="AI452" i="7"/>
  <c r="AI436" i="7"/>
  <c r="AJ436" i="7"/>
  <c r="AJ420" i="7"/>
  <c r="AI420" i="7"/>
  <c r="AI404" i="7"/>
  <c r="AJ404" i="7"/>
  <c r="AI388" i="7"/>
  <c r="AJ388" i="7"/>
  <c r="AI372" i="7"/>
  <c r="AJ372" i="7"/>
  <c r="AK372" i="7"/>
  <c r="AJ356" i="7"/>
  <c r="AK356" i="7"/>
  <c r="AI356" i="7"/>
  <c r="AI340" i="7"/>
  <c r="AJ340" i="7"/>
  <c r="AK340" i="7"/>
  <c r="AJ324" i="7"/>
  <c r="AI324" i="7"/>
  <c r="AK324" i="7"/>
  <c r="AJ308" i="7"/>
  <c r="AI308" i="7"/>
  <c r="AK292" i="7"/>
  <c r="AI292" i="7"/>
  <c r="AJ292" i="7"/>
  <c r="AK276" i="7"/>
  <c r="AI276" i="7"/>
  <c r="AJ276" i="7"/>
  <c r="AI260" i="7"/>
  <c r="AJ260" i="7"/>
  <c r="AK244" i="7"/>
  <c r="AI244" i="7"/>
  <c r="AJ244" i="7"/>
  <c r="AI228" i="7"/>
  <c r="AJ228" i="7"/>
  <c r="AI212" i="7"/>
  <c r="AJ212" i="7"/>
  <c r="AJ196" i="7"/>
  <c r="AK196" i="7"/>
  <c r="AI196" i="7"/>
  <c r="AI180" i="7"/>
  <c r="AJ180" i="7"/>
  <c r="AI148" i="7"/>
  <c r="AJ148" i="7"/>
  <c r="AK148" i="7"/>
  <c r="AI132" i="7"/>
  <c r="AJ132" i="7"/>
  <c r="AK132" i="7"/>
  <c r="AJ116" i="7"/>
  <c r="AI116" i="7"/>
  <c r="AI100" i="7"/>
  <c r="AJ100" i="7"/>
  <c r="AK100" i="7"/>
  <c r="AJ84" i="7"/>
  <c r="AI84" i="7"/>
  <c r="AK84" i="7"/>
  <c r="AJ68" i="7"/>
  <c r="AK68" i="7"/>
  <c r="AJ52" i="7"/>
  <c r="AI52" i="7"/>
  <c r="AK52" i="7"/>
  <c r="AI36" i="7"/>
  <c r="AK36" i="7"/>
  <c r="AJ36" i="7"/>
  <c r="AK20" i="7"/>
  <c r="AI20" i="7"/>
  <c r="AJ20" i="7"/>
  <c r="AK498" i="7"/>
  <c r="AJ498" i="7"/>
  <c r="AI498" i="7"/>
  <c r="AK514" i="7"/>
  <c r="AI514" i="7"/>
  <c r="AJ514" i="7"/>
  <c r="AK530" i="7"/>
  <c r="AJ530" i="7"/>
  <c r="AK546" i="7"/>
  <c r="AJ546" i="7"/>
  <c r="AI546" i="7"/>
  <c r="AK562" i="7"/>
  <c r="AI562" i="7"/>
  <c r="AJ562" i="7"/>
  <c r="AK578" i="7"/>
  <c r="AI578" i="7"/>
  <c r="AJ578" i="7"/>
  <c r="AK594" i="7"/>
  <c r="AI594" i="7"/>
  <c r="AJ594" i="7"/>
  <c r="AK610" i="7"/>
  <c r="AI610" i="7"/>
  <c r="AJ610" i="7"/>
  <c r="AK626" i="7"/>
  <c r="AI626" i="7"/>
  <c r="AJ626" i="7"/>
  <c r="AJ642" i="7"/>
  <c r="AI642" i="7"/>
  <c r="AK658" i="7"/>
  <c r="AI658" i="7"/>
  <c r="AJ658" i="7"/>
  <c r="AK674" i="7"/>
  <c r="AI674" i="7"/>
  <c r="AJ674" i="7"/>
  <c r="AK690" i="7"/>
  <c r="AJ690" i="7"/>
  <c r="AI690" i="7"/>
  <c r="AK706" i="7"/>
  <c r="AI706" i="7"/>
  <c r="AJ706" i="7"/>
  <c r="AK722" i="7"/>
  <c r="AI722" i="7"/>
  <c r="AJ722" i="7"/>
  <c r="AK738" i="7"/>
  <c r="AI738" i="7"/>
  <c r="AJ738" i="7"/>
  <c r="AK754" i="7"/>
  <c r="AI754" i="7"/>
  <c r="AJ754" i="7"/>
  <c r="AK770" i="7"/>
  <c r="AI770" i="7"/>
  <c r="AJ770" i="7"/>
  <c r="AK786" i="7"/>
  <c r="AJ786" i="7"/>
  <c r="AI786" i="7"/>
  <c r="AK802" i="7"/>
  <c r="AI802" i="7"/>
  <c r="AJ802" i="7"/>
  <c r="AK818" i="7"/>
  <c r="AI818" i="7"/>
  <c r="AJ818" i="7"/>
  <c r="AK834" i="7"/>
  <c r="AI834" i="7"/>
  <c r="AJ834" i="7"/>
  <c r="AK850" i="7"/>
  <c r="AJ850" i="7"/>
  <c r="AI850" i="7"/>
  <c r="AK866" i="7"/>
  <c r="AI866" i="7"/>
  <c r="AJ866" i="7"/>
  <c r="AI882" i="7"/>
  <c r="AK882" i="7"/>
  <c r="AJ882" i="7"/>
  <c r="AJ914" i="7"/>
  <c r="AK914" i="7"/>
  <c r="AI914" i="7"/>
  <c r="AI930" i="7"/>
  <c r="AJ930" i="7"/>
  <c r="AI946" i="7"/>
  <c r="AJ946" i="7"/>
  <c r="AK946" i="7"/>
  <c r="AI962" i="7"/>
  <c r="AJ962" i="7"/>
  <c r="AK962" i="7"/>
  <c r="AI978" i="7"/>
  <c r="AJ978" i="7"/>
  <c r="AK978" i="7"/>
  <c r="AI1010" i="7"/>
  <c r="AJ1010" i="7"/>
  <c r="AK1010" i="7"/>
  <c r="AI1026" i="7"/>
  <c r="AJ1026" i="7"/>
  <c r="AK1042" i="7"/>
  <c r="AI1042" i="7"/>
  <c r="AJ1042" i="7"/>
  <c r="AI1058" i="7"/>
  <c r="AJ1058" i="7"/>
  <c r="AK1058" i="7"/>
  <c r="AI1074" i="7"/>
  <c r="AK1074" i="7"/>
  <c r="AJ1074" i="7"/>
  <c r="AI1090" i="7"/>
  <c r="AJ1090" i="7"/>
  <c r="AK1090" i="7"/>
  <c r="AI1106" i="7"/>
  <c r="AJ1106" i="7"/>
  <c r="AK1106" i="7"/>
  <c r="AJ1122" i="7"/>
  <c r="AK1122" i="7"/>
  <c r="AI1122" i="7"/>
  <c r="AK1138" i="7"/>
  <c r="AI1138" i="7"/>
  <c r="AK1154" i="7"/>
  <c r="AI1154" i="7"/>
  <c r="AJ1154" i="7"/>
  <c r="AI1170" i="7"/>
  <c r="AJ1170" i="7"/>
  <c r="AK1170" i="7"/>
  <c r="AJ1186" i="7"/>
  <c r="AI1186" i="7"/>
  <c r="AK1186" i="7"/>
  <c r="AI1202" i="7"/>
  <c r="AJ1202" i="7"/>
  <c r="AK1202" i="7"/>
  <c r="AJ1218" i="7"/>
  <c r="AK1218" i="7"/>
  <c r="AI1234" i="7"/>
  <c r="AJ1234" i="7"/>
  <c r="AK1234" i="7"/>
  <c r="AI1250" i="7"/>
  <c r="AK1250" i="7"/>
  <c r="AI1266" i="7"/>
  <c r="AK1266" i="7"/>
  <c r="AK1611" i="7"/>
  <c r="AJ1611" i="7"/>
  <c r="AI1611" i="7"/>
  <c r="AK1627" i="7"/>
  <c r="AI1627" i="7"/>
  <c r="AJ1627" i="7"/>
  <c r="AI1605" i="7"/>
  <c r="AI1302" i="7"/>
  <c r="AI1107" i="7"/>
  <c r="AI1008" i="7"/>
  <c r="AK912" i="7"/>
  <c r="AJ101" i="7"/>
  <c r="AI4" i="7"/>
  <c r="AI1490" i="7"/>
  <c r="AJ1490" i="7"/>
  <c r="AJ419" i="7"/>
  <c r="AK419" i="7"/>
  <c r="AI419" i="7"/>
  <c r="AJ883" i="7"/>
  <c r="AK883" i="7"/>
  <c r="AI883" i="7"/>
  <c r="AI947" i="7"/>
  <c r="AJ947" i="7"/>
  <c r="AK947" i="7"/>
  <c r="AI963" i="7"/>
  <c r="AJ963" i="7"/>
  <c r="AK963" i="7"/>
  <c r="AI979" i="7"/>
  <c r="AJ979" i="7"/>
  <c r="AK979" i="7"/>
  <c r="AK995" i="7"/>
  <c r="AI995" i="7"/>
  <c r="AJ995" i="7"/>
  <c r="AK1011" i="7"/>
  <c r="AJ1011" i="7"/>
  <c r="AK1027" i="7"/>
  <c r="AI1027" i="7"/>
  <c r="AI1043" i="7"/>
  <c r="AJ1043" i="7"/>
  <c r="AK1043" i="7"/>
  <c r="AK1059" i="7"/>
  <c r="AI1059" i="7"/>
  <c r="AJ1059" i="7"/>
  <c r="AJ1075" i="7"/>
  <c r="AI1075" i="7"/>
  <c r="AK1075" i="7"/>
  <c r="AK1091" i="7"/>
  <c r="AI1091" i="7"/>
  <c r="AJ1091" i="7"/>
  <c r="AI1123" i="7"/>
  <c r="AK1123" i="7"/>
  <c r="AJ1139" i="7"/>
  <c r="AK1139" i="7"/>
  <c r="AI1139" i="7"/>
  <c r="AI1155" i="7"/>
  <c r="AJ1155" i="7"/>
  <c r="AK1155" i="7"/>
  <c r="AJ1171" i="7"/>
  <c r="AI1171" i="7"/>
  <c r="AK1171" i="7"/>
  <c r="AJ1187" i="7"/>
  <c r="AK1187" i="7"/>
  <c r="AI1187" i="7"/>
  <c r="AI1219" i="7"/>
  <c r="AJ1219" i="7"/>
  <c r="AK1219" i="7"/>
  <c r="AI1235" i="7"/>
  <c r="AK1235" i="7"/>
  <c r="AJ1235" i="7"/>
  <c r="AI1267" i="7"/>
  <c r="AJ1267" i="7"/>
  <c r="AI1612" i="7"/>
  <c r="AJ1612" i="7"/>
  <c r="AK1612" i="7"/>
  <c r="AK1445" i="7"/>
  <c r="AI1300" i="7"/>
  <c r="AJ1007" i="7"/>
  <c r="AJ912" i="7"/>
  <c r="AK166" i="7"/>
  <c r="AK485" i="7"/>
  <c r="AI1553" i="7"/>
  <c r="AJ1553" i="7"/>
  <c r="AK1553" i="7"/>
  <c r="AI1537" i="7"/>
  <c r="AK1537" i="7"/>
  <c r="AJ1537" i="7"/>
  <c r="AI1521" i="7"/>
  <c r="AK1521" i="7"/>
  <c r="AI1505" i="7"/>
  <c r="AJ1505" i="7"/>
  <c r="AI1489" i="7"/>
  <c r="AJ1489" i="7"/>
  <c r="AI1473" i="7"/>
  <c r="AK1473" i="7"/>
  <c r="AI1457" i="7"/>
  <c r="AK1457" i="7"/>
  <c r="AJ1457" i="7"/>
  <c r="AI1441" i="7"/>
  <c r="AJ1441" i="7"/>
  <c r="AI1425" i="7"/>
  <c r="AJ1425" i="7"/>
  <c r="AI1409" i="7"/>
  <c r="AK1409" i="7"/>
  <c r="AI1393" i="7"/>
  <c r="AJ1393" i="7"/>
  <c r="AK1393" i="7"/>
  <c r="AI1377" i="7"/>
  <c r="AJ1377" i="7"/>
  <c r="AK1377" i="7"/>
  <c r="AI1361" i="7"/>
  <c r="AJ1361" i="7"/>
  <c r="AK1361" i="7"/>
  <c r="AI1345" i="7"/>
  <c r="AJ1345" i="7"/>
  <c r="AK1345" i="7"/>
  <c r="AI1313" i="7"/>
  <c r="AJ1313" i="7"/>
  <c r="AI1297" i="7"/>
  <c r="AJ1297" i="7"/>
  <c r="AK482" i="7"/>
  <c r="AJ482" i="7"/>
  <c r="AI482" i="7"/>
  <c r="AK466" i="7"/>
  <c r="AI466" i="7"/>
  <c r="AJ466" i="7"/>
  <c r="AJ450" i="7"/>
  <c r="AK450" i="7"/>
  <c r="AI450" i="7"/>
  <c r="AJ434" i="7"/>
  <c r="AI434" i="7"/>
  <c r="AJ418" i="7"/>
  <c r="AJ402" i="7"/>
  <c r="AI402" i="7"/>
  <c r="AK402" i="7"/>
  <c r="AJ386" i="7"/>
  <c r="AI386" i="7"/>
  <c r="AK386" i="7"/>
  <c r="AJ370" i="7"/>
  <c r="AK370" i="7"/>
  <c r="AI370" i="7"/>
  <c r="AJ354" i="7"/>
  <c r="AK354" i="7"/>
  <c r="AI354" i="7"/>
  <c r="AJ338" i="7"/>
  <c r="AI338" i="7"/>
  <c r="AJ322" i="7"/>
  <c r="AK322" i="7"/>
  <c r="AJ306" i="7"/>
  <c r="AK306" i="7"/>
  <c r="AJ290" i="7"/>
  <c r="AI290" i="7"/>
  <c r="AK290" i="7"/>
  <c r="AJ274" i="7"/>
  <c r="AI274" i="7"/>
  <c r="AK274" i="7"/>
  <c r="AJ258" i="7"/>
  <c r="AJ242" i="7"/>
  <c r="AI242" i="7"/>
  <c r="AJ226" i="7"/>
  <c r="AJ210" i="7"/>
  <c r="AI210" i="7"/>
  <c r="AJ194" i="7"/>
  <c r="AI194" i="7"/>
  <c r="AJ178" i="7"/>
  <c r="AK178" i="7"/>
  <c r="AJ162" i="7"/>
  <c r="AK162" i="7"/>
  <c r="AI162" i="7"/>
  <c r="AJ146" i="7"/>
  <c r="AI146" i="7"/>
  <c r="AK146" i="7"/>
  <c r="AJ130" i="7"/>
  <c r="AK130" i="7"/>
  <c r="AI130" i="7"/>
  <c r="AJ114" i="7"/>
  <c r="AI114" i="7"/>
  <c r="AJ98" i="7"/>
  <c r="AK98" i="7"/>
  <c r="AI98" i="7"/>
  <c r="AJ82" i="7"/>
  <c r="AI82" i="7"/>
  <c r="AK82" i="7"/>
  <c r="AJ66" i="7"/>
  <c r="AI66" i="7"/>
  <c r="AJ50" i="7"/>
  <c r="AK50" i="7"/>
  <c r="AJ34" i="7"/>
  <c r="AI34" i="7"/>
  <c r="AK34" i="7"/>
  <c r="AJ18" i="7"/>
  <c r="AI18" i="7"/>
  <c r="AI484" i="7"/>
  <c r="AK484" i="7"/>
  <c r="AI500" i="7"/>
  <c r="AJ500" i="7"/>
  <c r="AK500" i="7"/>
  <c r="AI516" i="7"/>
  <c r="AJ516" i="7"/>
  <c r="AK516" i="7"/>
  <c r="AI532" i="7"/>
  <c r="AJ532" i="7"/>
  <c r="AK532" i="7"/>
  <c r="AI564" i="7"/>
  <c r="AJ564" i="7"/>
  <c r="AI580" i="7"/>
  <c r="AJ580" i="7"/>
  <c r="AK580" i="7"/>
  <c r="AJ596" i="7"/>
  <c r="AI596" i="7"/>
  <c r="AK596" i="7"/>
  <c r="AJ612" i="7"/>
  <c r="AK612" i="7"/>
  <c r="AI628" i="7"/>
  <c r="AK628" i="7"/>
  <c r="AK644" i="7"/>
  <c r="AI644" i="7"/>
  <c r="AK660" i="7"/>
  <c r="AI660" i="7"/>
  <c r="AJ660" i="7"/>
  <c r="AI676" i="7"/>
  <c r="AK676" i="7"/>
  <c r="AJ676" i="7"/>
  <c r="AI692" i="7"/>
  <c r="AK692" i="7"/>
  <c r="AJ724" i="7"/>
  <c r="AK724" i="7"/>
  <c r="AI756" i="7"/>
  <c r="AJ756" i="7"/>
  <c r="AI772" i="7"/>
  <c r="AJ772" i="7"/>
  <c r="AK772" i="7"/>
  <c r="AI788" i="7"/>
  <c r="AJ788" i="7"/>
  <c r="AK788" i="7"/>
  <c r="AJ804" i="7"/>
  <c r="AK804" i="7"/>
  <c r="AJ820" i="7"/>
  <c r="AK820" i="7"/>
  <c r="AJ852" i="7"/>
  <c r="AI852" i="7"/>
  <c r="AK852" i="7"/>
  <c r="AK868" i="7"/>
  <c r="AI868" i="7"/>
  <c r="AJ868" i="7"/>
  <c r="AJ900" i="7"/>
  <c r="AK900" i="7"/>
  <c r="AI916" i="7"/>
  <c r="AJ916" i="7"/>
  <c r="AK916" i="7"/>
  <c r="AI932" i="7"/>
  <c r="AJ932" i="7"/>
  <c r="AK932" i="7"/>
  <c r="AI948" i="7"/>
  <c r="AK948" i="7"/>
  <c r="AI964" i="7"/>
  <c r="AJ964" i="7"/>
  <c r="AI980" i="7"/>
  <c r="AJ980" i="7"/>
  <c r="AK980" i="7"/>
  <c r="AJ996" i="7"/>
  <c r="AK996" i="7"/>
  <c r="AI1012" i="7"/>
  <c r="AK1012" i="7"/>
  <c r="AI1028" i="7"/>
  <c r="AJ1028" i="7"/>
  <c r="AK1028" i="7"/>
  <c r="AJ1044" i="7"/>
  <c r="AK1044" i="7"/>
  <c r="AI1044" i="7"/>
  <c r="AI1060" i="7"/>
  <c r="AJ1060" i="7"/>
  <c r="AK1076" i="7"/>
  <c r="AJ1076" i="7"/>
  <c r="AJ1092" i="7"/>
  <c r="AK1092" i="7"/>
  <c r="AJ1124" i="7"/>
  <c r="AK1124" i="7"/>
  <c r="AI1140" i="7"/>
  <c r="AJ1140" i="7"/>
  <c r="AK1140" i="7"/>
  <c r="AJ1156" i="7"/>
  <c r="AK1156" i="7"/>
  <c r="AI1156" i="7"/>
  <c r="AJ1188" i="7"/>
  <c r="AK1188" i="7"/>
  <c r="AJ1220" i="7"/>
  <c r="AI1220" i="7"/>
  <c r="AK1220" i="7"/>
  <c r="AI1236" i="7"/>
  <c r="AJ1236" i="7"/>
  <c r="AI1268" i="7"/>
  <c r="AJ1268" i="7"/>
  <c r="AK1268" i="7"/>
  <c r="AI1629" i="7"/>
  <c r="AK1629" i="7"/>
  <c r="AJ1629" i="7"/>
  <c r="AI1614" i="7"/>
  <c r="AK1598" i="7"/>
  <c r="AK1582" i="7"/>
  <c r="AJ1563" i="7"/>
  <c r="AJ1548" i="7"/>
  <c r="AK1404" i="7"/>
  <c r="AI1351" i="7"/>
  <c r="AK1297" i="7"/>
  <c r="AK1100" i="7"/>
  <c r="AI1063" i="7"/>
  <c r="AK1004" i="7"/>
  <c r="AK967" i="7"/>
  <c r="AI949" i="7"/>
  <c r="AJ874" i="7"/>
  <c r="AK808" i="7"/>
  <c r="AJ766" i="7"/>
  <c r="AJ699" i="7"/>
  <c r="AK613" i="7"/>
  <c r="AI590" i="7"/>
  <c r="AJ367" i="7"/>
  <c r="AI258" i="7"/>
  <c r="AK224" i="7"/>
  <c r="AJ385" i="7"/>
  <c r="AI385" i="7"/>
  <c r="AJ177" i="7"/>
  <c r="AI177" i="7"/>
  <c r="AK177" i="7"/>
  <c r="AI645" i="7"/>
  <c r="AJ645" i="7"/>
  <c r="AK645" i="7"/>
  <c r="AK821" i="7"/>
  <c r="AI821" i="7"/>
  <c r="AJ821" i="7"/>
  <c r="AI997" i="7"/>
  <c r="AJ997" i="7"/>
  <c r="AK997" i="7"/>
  <c r="AI1109" i="7"/>
  <c r="AJ1109" i="7"/>
  <c r="AK1109" i="7"/>
  <c r="AI1189" i="7"/>
  <c r="AK1189" i="7"/>
  <c r="AI1269" i="7"/>
  <c r="AJ1269" i="7"/>
  <c r="AK1269" i="7"/>
  <c r="AJ449" i="7"/>
  <c r="AK449" i="7"/>
  <c r="AI449" i="7"/>
  <c r="AI257" i="7"/>
  <c r="AJ257" i="7"/>
  <c r="AK257" i="7"/>
  <c r="AK81" i="7"/>
  <c r="AI81" i="7"/>
  <c r="AJ81" i="7"/>
  <c r="AK709" i="7"/>
  <c r="AI709" i="7"/>
  <c r="AI1125" i="7"/>
  <c r="AJ1125" i="7"/>
  <c r="AK1125" i="7"/>
  <c r="AI1253" i="7"/>
  <c r="AJ1253" i="7"/>
  <c r="AK1253" i="7"/>
  <c r="AI1535" i="7"/>
  <c r="AJ1311" i="7"/>
  <c r="AI1311" i="7"/>
  <c r="AK1311" i="7"/>
  <c r="AI320" i="7"/>
  <c r="AJ320" i="7"/>
  <c r="AK320" i="7"/>
  <c r="AI288" i="7"/>
  <c r="AJ288" i="7"/>
  <c r="AK272" i="7"/>
  <c r="AI272" i="7"/>
  <c r="AJ272" i="7"/>
  <c r="AI256" i="7"/>
  <c r="AJ256" i="7"/>
  <c r="AK256" i="7"/>
  <c r="AI240" i="7"/>
  <c r="AI208" i="7"/>
  <c r="AJ208" i="7"/>
  <c r="AJ192" i="7"/>
  <c r="AI192" i="7"/>
  <c r="AJ176" i="7"/>
  <c r="AK176" i="7"/>
  <c r="AI176" i="7"/>
  <c r="AJ160" i="7"/>
  <c r="AI160" i="7"/>
  <c r="AK160" i="7"/>
  <c r="AJ144" i="7"/>
  <c r="AI144" i="7"/>
  <c r="AK144" i="7"/>
  <c r="AJ128" i="7"/>
  <c r="AK128" i="7"/>
  <c r="AI112" i="7"/>
  <c r="AJ112" i="7"/>
  <c r="AK96" i="7"/>
  <c r="AI96" i="7"/>
  <c r="AJ96" i="7"/>
  <c r="AK80" i="7"/>
  <c r="AI80" i="7"/>
  <c r="AK48" i="7"/>
  <c r="AJ48" i="7"/>
  <c r="AJ32" i="7"/>
  <c r="AI32" i="7"/>
  <c r="AK32" i="7"/>
  <c r="AI16" i="7"/>
  <c r="AJ16" i="7"/>
  <c r="AJ486" i="7"/>
  <c r="AI486" i="7"/>
  <c r="AK486" i="7"/>
  <c r="AI502" i="7"/>
  <c r="AJ502" i="7"/>
  <c r="AI534" i="7"/>
  <c r="AJ534" i="7"/>
  <c r="AK534" i="7"/>
  <c r="AI550" i="7"/>
  <c r="AJ550" i="7"/>
  <c r="AK550" i="7"/>
  <c r="AK566" i="7"/>
  <c r="AI566" i="7"/>
  <c r="AJ566" i="7"/>
  <c r="AK582" i="7"/>
  <c r="AI582" i="7"/>
  <c r="AJ614" i="7"/>
  <c r="AK614" i="7"/>
  <c r="AJ630" i="7"/>
  <c r="AK630" i="7"/>
  <c r="AI646" i="7"/>
  <c r="AJ646" i="7"/>
  <c r="AJ662" i="7"/>
  <c r="AI662" i="7"/>
  <c r="AI678" i="7"/>
  <c r="AJ678" i="7"/>
  <c r="AK678" i="7"/>
  <c r="AI694" i="7"/>
  <c r="AJ694" i="7"/>
  <c r="AK694" i="7"/>
  <c r="AI710" i="7"/>
  <c r="AJ710" i="7"/>
  <c r="AK710" i="7"/>
  <c r="AJ742" i="7"/>
  <c r="AI742" i="7"/>
  <c r="AK742" i="7"/>
  <c r="AJ758" i="7"/>
  <c r="AK758" i="7"/>
  <c r="AK774" i="7"/>
  <c r="AI774" i="7"/>
  <c r="AJ806" i="7"/>
  <c r="AI806" i="7"/>
  <c r="AI822" i="7"/>
  <c r="AJ822" i="7"/>
  <c r="AK822" i="7"/>
  <c r="AJ838" i="7"/>
  <c r="AK838" i="7"/>
  <c r="AI838" i="7"/>
  <c r="AI854" i="7"/>
  <c r="AJ854" i="7"/>
  <c r="AJ886" i="7"/>
  <c r="AI886" i="7"/>
  <c r="AK886" i="7"/>
  <c r="AJ902" i="7"/>
  <c r="AI902" i="7"/>
  <c r="AK902" i="7"/>
  <c r="AJ918" i="7"/>
  <c r="AI918" i="7"/>
  <c r="AK918" i="7"/>
  <c r="AJ934" i="7"/>
  <c r="AK934" i="7"/>
  <c r="AJ950" i="7"/>
  <c r="AI950" i="7"/>
  <c r="AK950" i="7"/>
  <c r="AJ966" i="7"/>
  <c r="AI966" i="7"/>
  <c r="AK966" i="7"/>
  <c r="AJ998" i="7"/>
  <c r="AI998" i="7"/>
  <c r="AK998" i="7"/>
  <c r="AJ1014" i="7"/>
  <c r="AI1014" i="7"/>
  <c r="AK1014" i="7"/>
  <c r="AJ1046" i="7"/>
  <c r="AI1046" i="7"/>
  <c r="AK1046" i="7"/>
  <c r="AJ1062" i="7"/>
  <c r="AK1062" i="7"/>
  <c r="AJ1094" i="7"/>
  <c r="AI1094" i="7"/>
  <c r="AK1094" i="7"/>
  <c r="AJ1110" i="7"/>
  <c r="AI1110" i="7"/>
  <c r="AK1110" i="7"/>
  <c r="AJ1126" i="7"/>
  <c r="AK1126" i="7"/>
  <c r="AJ1142" i="7"/>
  <c r="AI1142" i="7"/>
  <c r="AK1142" i="7"/>
  <c r="AJ1158" i="7"/>
  <c r="AK1158" i="7"/>
  <c r="AJ1174" i="7"/>
  <c r="AK1174" i="7"/>
  <c r="AI1174" i="7"/>
  <c r="AJ1190" i="7"/>
  <c r="AK1190" i="7"/>
  <c r="AJ1206" i="7"/>
  <c r="AI1206" i="7"/>
  <c r="AK1206" i="7"/>
  <c r="AJ1222" i="7"/>
  <c r="AI1222" i="7"/>
  <c r="AJ1238" i="7"/>
  <c r="AK1238" i="7"/>
  <c r="AJ1254" i="7"/>
  <c r="AK1254" i="7"/>
  <c r="AJ1270" i="7"/>
  <c r="AI1270" i="7"/>
  <c r="AK1270" i="7"/>
  <c r="AI1615" i="7"/>
  <c r="AJ1615" i="7"/>
  <c r="AK1615" i="7"/>
  <c r="AK1597" i="7"/>
  <c r="AJ1473" i="7"/>
  <c r="AJ1438" i="7"/>
  <c r="AI1419" i="7"/>
  <c r="AK1329" i="7"/>
  <c r="AI1295" i="7"/>
  <c r="AK1229" i="7"/>
  <c r="AI1195" i="7"/>
  <c r="AK1157" i="7"/>
  <c r="AK1078" i="7"/>
  <c r="AK1061" i="7"/>
  <c r="AK982" i="7"/>
  <c r="AK965" i="7"/>
  <c r="AI890" i="7"/>
  <c r="AK870" i="7"/>
  <c r="AK806" i="7"/>
  <c r="AI612" i="7"/>
  <c r="AK564" i="7"/>
  <c r="AK502" i="7"/>
  <c r="AJ479" i="7"/>
  <c r="AK338" i="7"/>
  <c r="AJ283" i="7"/>
  <c r="AK369" i="7"/>
  <c r="AI369" i="7"/>
  <c r="AJ369" i="7"/>
  <c r="AJ145" i="7"/>
  <c r="AI145" i="7"/>
  <c r="AK1141" i="7"/>
  <c r="AJ1141" i="7"/>
  <c r="AI1141" i="7"/>
  <c r="AK1423" i="7"/>
  <c r="AI1423" i="7"/>
  <c r="AJ1423" i="7"/>
  <c r="AI448" i="7"/>
  <c r="AJ448" i="7"/>
  <c r="AJ1486" i="7"/>
  <c r="AK1486" i="7"/>
  <c r="AI463" i="7"/>
  <c r="AJ463" i="7"/>
  <c r="AI1143" i="7"/>
  <c r="AK1143" i="7"/>
  <c r="AJ433" i="7"/>
  <c r="AI433" i="7"/>
  <c r="AJ289" i="7"/>
  <c r="AK289" i="7"/>
  <c r="AI289" i="7"/>
  <c r="AI209" i="7"/>
  <c r="AJ209" i="7"/>
  <c r="AI65" i="7"/>
  <c r="AJ65" i="7"/>
  <c r="AK65" i="7"/>
  <c r="AJ549" i="7"/>
  <c r="AK549" i="7"/>
  <c r="AI549" i="7"/>
  <c r="AI597" i="7"/>
  <c r="AK597" i="7"/>
  <c r="AI805" i="7"/>
  <c r="AJ805" i="7"/>
  <c r="AK805" i="7"/>
  <c r="AJ901" i="7"/>
  <c r="AK901" i="7"/>
  <c r="AI901" i="7"/>
  <c r="AJ1013" i="7"/>
  <c r="AK1013" i="7"/>
  <c r="AI1077" i="7"/>
  <c r="AJ1077" i="7"/>
  <c r="AJ1173" i="7"/>
  <c r="AK1173" i="7"/>
  <c r="AJ1205" i="7"/>
  <c r="AK1205" i="7"/>
  <c r="AI1567" i="7"/>
  <c r="AJ1567" i="7"/>
  <c r="AK1567" i="7"/>
  <c r="AJ1455" i="7"/>
  <c r="AK1455" i="7"/>
  <c r="AI1455" i="7"/>
  <c r="AI1359" i="7"/>
  <c r="AJ1359" i="7"/>
  <c r="AK1359" i="7"/>
  <c r="AJ432" i="7"/>
  <c r="AI432" i="7"/>
  <c r="AK432" i="7"/>
  <c r="AI1422" i="7"/>
  <c r="AJ1422" i="7"/>
  <c r="AK1422" i="7"/>
  <c r="AI431" i="7"/>
  <c r="AJ431" i="7"/>
  <c r="AK431" i="7"/>
  <c r="AI335" i="7"/>
  <c r="AJ335" i="7"/>
  <c r="AI239" i="7"/>
  <c r="AK239" i="7"/>
  <c r="AJ159" i="7"/>
  <c r="AI159" i="7"/>
  <c r="AI47" i="7"/>
  <c r="AJ47" i="7"/>
  <c r="AI839" i="7"/>
  <c r="AK839" i="7"/>
  <c r="AJ839" i="7"/>
  <c r="AI983" i="7"/>
  <c r="AJ983" i="7"/>
  <c r="AK983" i="7"/>
  <c r="AK1079" i="7"/>
  <c r="AI1079" i="7"/>
  <c r="AI1549" i="7"/>
  <c r="AJ1549" i="7"/>
  <c r="AI1533" i="7"/>
  <c r="AJ1533" i="7"/>
  <c r="AI1501" i="7"/>
  <c r="AJ1501" i="7"/>
  <c r="AJ1469" i="7"/>
  <c r="AK1469" i="7"/>
  <c r="AI1469" i="7"/>
  <c r="AJ1437" i="7"/>
  <c r="AI1437" i="7"/>
  <c r="AK1421" i="7"/>
  <c r="AI1421" i="7"/>
  <c r="AJ1421" i="7"/>
  <c r="AK1389" i="7"/>
  <c r="AI1389" i="7"/>
  <c r="AJ1389" i="7"/>
  <c r="AI1373" i="7"/>
  <c r="AJ1373" i="7"/>
  <c r="AK1373" i="7"/>
  <c r="AI1357" i="7"/>
  <c r="AK1357" i="7"/>
  <c r="AI1325" i="7"/>
  <c r="AJ1325" i="7"/>
  <c r="AK1325" i="7"/>
  <c r="AJ1309" i="7"/>
  <c r="AK1309" i="7"/>
  <c r="AI1293" i="7"/>
  <c r="AJ1293" i="7"/>
  <c r="AJ462" i="7"/>
  <c r="AI462" i="7"/>
  <c r="AI446" i="7"/>
  <c r="AJ446" i="7"/>
  <c r="AJ430" i="7"/>
  <c r="AI430" i="7"/>
  <c r="AK430" i="7"/>
  <c r="AK414" i="7"/>
  <c r="AI414" i="7"/>
  <c r="AJ382" i="7"/>
  <c r="AI366" i="7"/>
  <c r="AJ366" i="7"/>
  <c r="AJ334" i="7"/>
  <c r="AK334" i="7"/>
  <c r="AI334" i="7"/>
  <c r="AK318" i="7"/>
  <c r="AJ318" i="7"/>
  <c r="AK302" i="7"/>
  <c r="AI302" i="7"/>
  <c r="AJ302" i="7"/>
  <c r="AJ286" i="7"/>
  <c r="AK286" i="7"/>
  <c r="AI286" i="7"/>
  <c r="AI270" i="7"/>
  <c r="AJ270" i="7"/>
  <c r="AI254" i="7"/>
  <c r="AJ254" i="7"/>
  <c r="AI238" i="7"/>
  <c r="AI222" i="7"/>
  <c r="AJ222" i="7"/>
  <c r="AK222" i="7"/>
  <c r="AI206" i="7"/>
  <c r="AJ206" i="7"/>
  <c r="AI190" i="7"/>
  <c r="AJ190" i="7"/>
  <c r="AI174" i="7"/>
  <c r="AI158" i="7"/>
  <c r="AJ158" i="7"/>
  <c r="AJ142" i="7"/>
  <c r="AI142" i="7"/>
  <c r="AK142" i="7"/>
  <c r="AJ126" i="7"/>
  <c r="AI126" i="7"/>
  <c r="AK110" i="7"/>
  <c r="AI110" i="7"/>
  <c r="AJ110" i="7"/>
  <c r="AJ94" i="7"/>
  <c r="AK62" i="7"/>
  <c r="AI62" i="7"/>
  <c r="AK46" i="7"/>
  <c r="AI46" i="7"/>
  <c r="AJ46" i="7"/>
  <c r="AI30" i="7"/>
  <c r="AJ30" i="7"/>
  <c r="AK30" i="7"/>
  <c r="AJ14" i="7"/>
  <c r="AK14" i="7"/>
  <c r="AI14" i="7"/>
  <c r="AI488" i="7"/>
  <c r="AJ488" i="7"/>
  <c r="AI504" i="7"/>
  <c r="AK504" i="7"/>
  <c r="AI520" i="7"/>
  <c r="AK520" i="7"/>
  <c r="AI536" i="7"/>
  <c r="AJ536" i="7"/>
  <c r="AI552" i="7"/>
  <c r="AJ552" i="7"/>
  <c r="AI568" i="7"/>
  <c r="AJ568" i="7"/>
  <c r="AK568" i="7"/>
  <c r="AI584" i="7"/>
  <c r="AJ584" i="7"/>
  <c r="AK584" i="7"/>
  <c r="AI600" i="7"/>
  <c r="AJ600" i="7"/>
  <c r="AK600" i="7"/>
  <c r="AI616" i="7"/>
  <c r="AJ616" i="7"/>
  <c r="AK616" i="7"/>
  <c r="AI632" i="7"/>
  <c r="AJ632" i="7"/>
  <c r="AI648" i="7"/>
  <c r="AI664" i="7"/>
  <c r="AK664" i="7"/>
  <c r="AJ664" i="7"/>
  <c r="AI680" i="7"/>
  <c r="AK680" i="7"/>
  <c r="AI696" i="7"/>
  <c r="AJ696" i="7"/>
  <c r="AI712" i="7"/>
  <c r="AJ712" i="7"/>
  <c r="AK712" i="7"/>
  <c r="AI728" i="7"/>
  <c r="AJ728" i="7"/>
  <c r="AI744" i="7"/>
  <c r="AJ744" i="7"/>
  <c r="AK744" i="7"/>
  <c r="AI760" i="7"/>
  <c r="AJ760" i="7"/>
  <c r="AI792" i="7"/>
  <c r="AJ792" i="7"/>
  <c r="AI824" i="7"/>
  <c r="AJ824" i="7"/>
  <c r="AK824" i="7"/>
  <c r="AI840" i="7"/>
  <c r="AJ840" i="7"/>
  <c r="AK840" i="7"/>
  <c r="AI856" i="7"/>
  <c r="AJ856" i="7"/>
  <c r="AK856" i="7"/>
  <c r="AI872" i="7"/>
  <c r="AJ872" i="7"/>
  <c r="AK872" i="7"/>
  <c r="AI888" i="7"/>
  <c r="AJ888" i="7"/>
  <c r="AI904" i="7"/>
  <c r="AJ904" i="7"/>
  <c r="AK904" i="7"/>
  <c r="AK920" i="7"/>
  <c r="AJ920" i="7"/>
  <c r="AI952" i="7"/>
  <c r="AJ952" i="7"/>
  <c r="AK968" i="7"/>
  <c r="AI968" i="7"/>
  <c r="AJ968" i="7"/>
  <c r="AI984" i="7"/>
  <c r="AJ984" i="7"/>
  <c r="AK984" i="7"/>
  <c r="AI1000" i="7"/>
  <c r="AK1000" i="7"/>
  <c r="AJ1000" i="7"/>
  <c r="AI1032" i="7"/>
  <c r="AK1032" i="7"/>
  <c r="AJ1048" i="7"/>
  <c r="AK1048" i="7"/>
  <c r="AI1064" i="7"/>
  <c r="AK1064" i="7"/>
  <c r="AI1080" i="7"/>
  <c r="AJ1080" i="7"/>
  <c r="AK1080" i="7"/>
  <c r="AJ1096" i="7"/>
  <c r="AK1096" i="7"/>
  <c r="AI1096" i="7"/>
  <c r="AJ1112" i="7"/>
  <c r="AI1112" i="7"/>
  <c r="AI1128" i="7"/>
  <c r="AJ1128" i="7"/>
  <c r="AK1128" i="7"/>
  <c r="AJ1176" i="7"/>
  <c r="AK1176" i="7"/>
  <c r="AI1176" i="7"/>
  <c r="AI1192" i="7"/>
  <c r="AJ1192" i="7"/>
  <c r="AK1192" i="7"/>
  <c r="AI1208" i="7"/>
  <c r="AK1208" i="7"/>
  <c r="AK1224" i="7"/>
  <c r="AJ1224" i="7"/>
  <c r="AJ1240" i="7"/>
  <c r="AK1240" i="7"/>
  <c r="AI1256" i="7"/>
  <c r="AK1256" i="7"/>
  <c r="AJ1256" i="7"/>
  <c r="AJ1272" i="7"/>
  <c r="AK1272" i="7"/>
  <c r="AI1617" i="7"/>
  <c r="AJ1617" i="7"/>
  <c r="AK1617" i="7"/>
  <c r="AJ1631" i="7"/>
  <c r="AI1453" i="7"/>
  <c r="AK1437" i="7"/>
  <c r="AK1417" i="7"/>
  <c r="AI1383" i="7"/>
  <c r="AI1309" i="7"/>
  <c r="AI1294" i="7"/>
  <c r="AK1209" i="7"/>
  <c r="AI1114" i="7"/>
  <c r="AI1098" i="7"/>
  <c r="AK1077" i="7"/>
  <c r="AK1060" i="7"/>
  <c r="AI1002" i="7"/>
  <c r="AK981" i="7"/>
  <c r="AK964" i="7"/>
  <c r="AK922" i="7"/>
  <c r="AK885" i="7"/>
  <c r="AI715" i="7"/>
  <c r="AK629" i="7"/>
  <c r="AK587" i="7"/>
  <c r="AJ478" i="7"/>
  <c r="AK433" i="7"/>
  <c r="AI382" i="7"/>
  <c r="AK360" i="7"/>
  <c r="AI123" i="7"/>
  <c r="AJ88" i="7"/>
  <c r="AJ27" i="7"/>
  <c r="AI353" i="7"/>
  <c r="AJ353" i="7"/>
  <c r="AK161" i="7"/>
  <c r="AI161" i="7"/>
  <c r="AI853" i="7"/>
  <c r="AJ853" i="7"/>
  <c r="AK853" i="7"/>
  <c r="AI1029" i="7"/>
  <c r="AK1029" i="7"/>
  <c r="AI1221" i="7"/>
  <c r="AJ1221" i="7"/>
  <c r="AK1221" i="7"/>
  <c r="AJ1503" i="7"/>
  <c r="AK1503" i="7"/>
  <c r="AI1327" i="7"/>
  <c r="AJ1327" i="7"/>
  <c r="AJ1534" i="7"/>
  <c r="AI1534" i="7"/>
  <c r="AK1534" i="7"/>
  <c r="AI1374" i="7"/>
  <c r="AJ399" i="7"/>
  <c r="AK399" i="7"/>
  <c r="AJ271" i="7"/>
  <c r="AI271" i="7"/>
  <c r="AK271" i="7"/>
  <c r="AK111" i="7"/>
  <c r="AJ111" i="7"/>
  <c r="AI111" i="7"/>
  <c r="AI551" i="7"/>
  <c r="AJ551" i="7"/>
  <c r="AI727" i="7"/>
  <c r="AJ727" i="7"/>
  <c r="AK727" i="7"/>
  <c r="AK1207" i="7"/>
  <c r="AI1207" i="7"/>
  <c r="AJ1207" i="7"/>
  <c r="AK1564" i="7"/>
  <c r="AJ1564" i="7"/>
  <c r="AJ1388" i="7"/>
  <c r="AI397" i="7"/>
  <c r="AK397" i="7"/>
  <c r="AJ397" i="7"/>
  <c r="AI253" i="7"/>
  <c r="AK253" i="7"/>
  <c r="AJ253" i="7"/>
  <c r="AI125" i="7"/>
  <c r="AJ125" i="7"/>
  <c r="AK125" i="7"/>
  <c r="AI29" i="7"/>
  <c r="AJ617" i="7"/>
  <c r="AK617" i="7"/>
  <c r="AI761" i="7"/>
  <c r="AJ761" i="7"/>
  <c r="AK761" i="7"/>
  <c r="AI889" i="7"/>
  <c r="AK889" i="7"/>
  <c r="AK1241" i="7"/>
  <c r="AI1241" i="7"/>
  <c r="AJ1241" i="7"/>
  <c r="AI1257" i="7"/>
  <c r="AJ1257" i="7"/>
  <c r="AJ1308" i="7"/>
  <c r="AK1293" i="7"/>
  <c r="AK1225" i="7"/>
  <c r="AJ1209" i="7"/>
  <c r="AK1113" i="7"/>
  <c r="AK1017" i="7"/>
  <c r="AK1001" i="7"/>
  <c r="AJ981" i="7"/>
  <c r="AK905" i="7"/>
  <c r="AJ885" i="7"/>
  <c r="AI758" i="7"/>
  <c r="AI629" i="7"/>
  <c r="AJ360" i="7"/>
  <c r="AI306" i="7"/>
  <c r="AI88" i="7"/>
  <c r="AJ417" i="7"/>
  <c r="AI417" i="7"/>
  <c r="AK417" i="7"/>
  <c r="AJ305" i="7"/>
  <c r="AK305" i="7"/>
  <c r="AI305" i="7"/>
  <c r="AK97" i="7"/>
  <c r="AJ97" i="7"/>
  <c r="AI97" i="7"/>
  <c r="AI17" i="7"/>
  <c r="AJ17" i="7"/>
  <c r="AI517" i="7"/>
  <c r="AJ517" i="7"/>
  <c r="AK517" i="7"/>
  <c r="AJ581" i="7"/>
  <c r="AK581" i="7"/>
  <c r="AK741" i="7"/>
  <c r="AJ741" i="7"/>
  <c r="AJ837" i="7"/>
  <c r="AK837" i="7"/>
  <c r="AJ917" i="7"/>
  <c r="AK917" i="7"/>
  <c r="AI917" i="7"/>
  <c r="AJ1045" i="7"/>
  <c r="AI1045" i="7"/>
  <c r="AI1599" i="7"/>
  <c r="AJ1599" i="7"/>
  <c r="AK1599" i="7"/>
  <c r="AI1519" i="7"/>
  <c r="AJ1519" i="7"/>
  <c r="AI1470" i="7"/>
  <c r="AJ1470" i="7"/>
  <c r="AK1470" i="7"/>
  <c r="AI1390" i="7"/>
  <c r="AJ1390" i="7"/>
  <c r="AK1390" i="7"/>
  <c r="AK383" i="7"/>
  <c r="AI383" i="7"/>
  <c r="AJ383" i="7"/>
  <c r="AJ303" i="7"/>
  <c r="AI303" i="7"/>
  <c r="AK207" i="7"/>
  <c r="AI207" i="7"/>
  <c r="AJ207" i="7"/>
  <c r="AI127" i="7"/>
  <c r="AJ127" i="7"/>
  <c r="AI63" i="7"/>
  <c r="AI535" i="7"/>
  <c r="AJ535" i="7"/>
  <c r="AK535" i="7"/>
  <c r="AI599" i="7"/>
  <c r="AJ599" i="7"/>
  <c r="AK599" i="7"/>
  <c r="AI679" i="7"/>
  <c r="AK679" i="7"/>
  <c r="AJ679" i="7"/>
  <c r="AI759" i="7"/>
  <c r="AJ759" i="7"/>
  <c r="AI823" i="7"/>
  <c r="AK823" i="7"/>
  <c r="AI887" i="7"/>
  <c r="AJ887" i="7"/>
  <c r="AK887" i="7"/>
  <c r="AI1047" i="7"/>
  <c r="AK1047" i="7"/>
  <c r="AI1111" i="7"/>
  <c r="AJ1111" i="7"/>
  <c r="AK1111" i="7"/>
  <c r="AI1175" i="7"/>
  <c r="AK1175" i="7"/>
  <c r="AI1223" i="7"/>
  <c r="AJ1223" i="7"/>
  <c r="AK1223" i="7"/>
  <c r="AK1489" i="7"/>
  <c r="AI1438" i="7"/>
  <c r="AK1383" i="7"/>
  <c r="AK1313" i="7"/>
  <c r="AJ1157" i="7"/>
  <c r="AK385" i="7"/>
  <c r="AJ1580" i="7"/>
  <c r="AK1580" i="7"/>
  <c r="AI1532" i="7"/>
  <c r="AJ1532" i="7"/>
  <c r="AK1532" i="7"/>
  <c r="AI1484" i="7"/>
  <c r="AJ1484" i="7"/>
  <c r="AI1436" i="7"/>
  <c r="AJ1436" i="7"/>
  <c r="AK1436" i="7"/>
  <c r="AK1420" i="7"/>
  <c r="AI1420" i="7"/>
  <c r="AI1372" i="7"/>
  <c r="AJ1372" i="7"/>
  <c r="AI445" i="7"/>
  <c r="AJ445" i="7"/>
  <c r="AK445" i="7"/>
  <c r="AI349" i="7"/>
  <c r="AJ349" i="7"/>
  <c r="AI301" i="7"/>
  <c r="AK301" i="7"/>
  <c r="AJ301" i="7"/>
  <c r="AI221" i="7"/>
  <c r="AJ221" i="7"/>
  <c r="AK221" i="7"/>
  <c r="AI173" i="7"/>
  <c r="AJ173" i="7"/>
  <c r="AK173" i="7"/>
  <c r="AI109" i="7"/>
  <c r="AJ109" i="7"/>
  <c r="AK109" i="7"/>
  <c r="AI45" i="7"/>
  <c r="AJ45" i="7"/>
  <c r="AJ601" i="7"/>
  <c r="AK601" i="7"/>
  <c r="AI601" i="7"/>
  <c r="AI665" i="7"/>
  <c r="AJ665" i="7"/>
  <c r="AJ729" i="7"/>
  <c r="AK729" i="7"/>
  <c r="AI729" i="7"/>
  <c r="AK809" i="7"/>
  <c r="AJ809" i="7"/>
  <c r="AI873" i="7"/>
  <c r="AJ873" i="7"/>
  <c r="AK873" i="7"/>
  <c r="AJ953" i="7"/>
  <c r="AK953" i="7"/>
  <c r="AI953" i="7"/>
  <c r="AK1081" i="7"/>
  <c r="AJ1081" i="7"/>
  <c r="AI1129" i="7"/>
  <c r="AJ1129" i="7"/>
  <c r="AK1129" i="7"/>
  <c r="AI1177" i="7"/>
  <c r="AJ1177" i="7"/>
  <c r="AK1177" i="7"/>
  <c r="AK1579" i="7"/>
  <c r="AJ1579" i="7"/>
  <c r="AK1531" i="7"/>
  <c r="AI1531" i="7"/>
  <c r="AJ1531" i="7"/>
  <c r="AK1499" i="7"/>
  <c r="AJ1499" i="7"/>
  <c r="AI1499" i="7"/>
  <c r="AK1467" i="7"/>
  <c r="AI1467" i="7"/>
  <c r="AJ1467" i="7"/>
  <c r="AK1403" i="7"/>
  <c r="AJ1403" i="7"/>
  <c r="AK1371" i="7"/>
  <c r="AI1371" i="7"/>
  <c r="AK1339" i="7"/>
  <c r="AI1339" i="7"/>
  <c r="AJ1339" i="7"/>
  <c r="AK1323" i="7"/>
  <c r="AJ1323" i="7"/>
  <c r="AK1291" i="7"/>
  <c r="AJ1291" i="7"/>
  <c r="AI1291" i="7"/>
  <c r="AJ476" i="7"/>
  <c r="AI476" i="7"/>
  <c r="AJ460" i="7"/>
  <c r="AI460" i="7"/>
  <c r="AK460" i="7"/>
  <c r="AJ444" i="7"/>
  <c r="AK428" i="7"/>
  <c r="AJ428" i="7"/>
  <c r="AI428" i="7"/>
  <c r="AK412" i="7"/>
  <c r="AI412" i="7"/>
  <c r="AJ412" i="7"/>
  <c r="AJ396" i="7"/>
  <c r="AI380" i="7"/>
  <c r="AJ380" i="7"/>
  <c r="AI364" i="7"/>
  <c r="AJ364" i="7"/>
  <c r="AK364" i="7"/>
  <c r="AI348" i="7"/>
  <c r="AJ348" i="7"/>
  <c r="AJ316" i="7"/>
  <c r="AI316" i="7"/>
  <c r="AI300" i="7"/>
  <c r="AK300" i="7"/>
  <c r="AJ284" i="7"/>
  <c r="AK284" i="7"/>
  <c r="AJ268" i="7"/>
  <c r="AI268" i="7"/>
  <c r="AK268" i="7"/>
  <c r="AJ252" i="7"/>
  <c r="AI252" i="7"/>
  <c r="AI236" i="7"/>
  <c r="AJ236" i="7"/>
  <c r="AI220" i="7"/>
  <c r="AJ220" i="7"/>
  <c r="AK204" i="7"/>
  <c r="AJ204" i="7"/>
  <c r="AJ188" i="7"/>
  <c r="AI172" i="7"/>
  <c r="AJ172" i="7"/>
  <c r="AK172" i="7"/>
  <c r="AI156" i="7"/>
  <c r="AJ156" i="7"/>
  <c r="AK156" i="7"/>
  <c r="AJ124" i="7"/>
  <c r="AK124" i="7"/>
  <c r="AI108" i="7"/>
  <c r="AJ108" i="7"/>
  <c r="AI92" i="7"/>
  <c r="AJ92" i="7"/>
  <c r="AK92" i="7"/>
  <c r="AI76" i="7"/>
  <c r="AJ76" i="7"/>
  <c r="AI60" i="7"/>
  <c r="AK60" i="7"/>
  <c r="AJ60" i="7"/>
  <c r="AI44" i="7"/>
  <c r="AJ44" i="7"/>
  <c r="AK44" i="7"/>
  <c r="AJ28" i="7"/>
  <c r="AK28" i="7"/>
  <c r="AJ12" i="7"/>
  <c r="AK12" i="7"/>
  <c r="AI490" i="7"/>
  <c r="AJ490" i="7"/>
  <c r="AK490" i="7"/>
  <c r="AK506" i="7"/>
  <c r="AI506" i="7"/>
  <c r="AI554" i="7"/>
  <c r="AJ554" i="7"/>
  <c r="AK554" i="7"/>
  <c r="AI570" i="7"/>
  <c r="AK570" i="7"/>
  <c r="AJ586" i="7"/>
  <c r="AI586" i="7"/>
  <c r="AJ602" i="7"/>
  <c r="AI602" i="7"/>
  <c r="AK602" i="7"/>
  <c r="AK618" i="7"/>
  <c r="AI618" i="7"/>
  <c r="AJ618" i="7"/>
  <c r="AJ634" i="7"/>
  <c r="AK634" i="7"/>
  <c r="AJ650" i="7"/>
  <c r="AK650" i="7"/>
  <c r="AK682" i="7"/>
  <c r="AJ682" i="7"/>
  <c r="AI698" i="7"/>
  <c r="AJ698" i="7"/>
  <c r="AJ730" i="7"/>
  <c r="AI730" i="7"/>
  <c r="AK730" i="7"/>
  <c r="AI746" i="7"/>
  <c r="AJ746" i="7"/>
  <c r="AK746" i="7"/>
  <c r="AI762" i="7"/>
  <c r="AJ762" i="7"/>
  <c r="AK762" i="7"/>
  <c r="AI778" i="7"/>
  <c r="AJ778" i="7"/>
  <c r="AK778" i="7"/>
  <c r="AJ794" i="7"/>
  <c r="AK794" i="7"/>
  <c r="AI794" i="7"/>
  <c r="AI810" i="7"/>
  <c r="AK810" i="7"/>
  <c r="AK826" i="7"/>
  <c r="AI826" i="7"/>
  <c r="AJ826" i="7"/>
  <c r="AI842" i="7"/>
  <c r="AJ842" i="7"/>
  <c r="AI906" i="7"/>
  <c r="AJ906" i="7"/>
  <c r="AI938" i="7"/>
  <c r="AJ938" i="7"/>
  <c r="AK938" i="7"/>
  <c r="AI954" i="7"/>
  <c r="AJ954" i="7"/>
  <c r="AK954" i="7"/>
  <c r="AI970" i="7"/>
  <c r="AK970" i="7"/>
  <c r="AI986" i="7"/>
  <c r="AJ986" i="7"/>
  <c r="AI1018" i="7"/>
  <c r="AJ1018" i="7"/>
  <c r="AK1034" i="7"/>
  <c r="AI1034" i="7"/>
  <c r="AK1050" i="7"/>
  <c r="AI1050" i="7"/>
  <c r="AJ1050" i="7"/>
  <c r="AI1066" i="7"/>
  <c r="AJ1066" i="7"/>
  <c r="AK1066" i="7"/>
  <c r="AJ1082" i="7"/>
  <c r="AK1082" i="7"/>
  <c r="AI1082" i="7"/>
  <c r="AI1130" i="7"/>
  <c r="AK1130" i="7"/>
  <c r="AJ1146" i="7"/>
  <c r="AK1146" i="7"/>
  <c r="AI1162" i="7"/>
  <c r="AJ1162" i="7"/>
  <c r="AK1162" i="7"/>
  <c r="AJ1178" i="7"/>
  <c r="AI1178" i="7"/>
  <c r="AI1194" i="7"/>
  <c r="AK1194" i="7"/>
  <c r="AI1210" i="7"/>
  <c r="AK1210" i="7"/>
  <c r="AK1226" i="7"/>
  <c r="AJ1226" i="7"/>
  <c r="AI1242" i="7"/>
  <c r="AJ1242" i="7"/>
  <c r="AK1258" i="7"/>
  <c r="AI1258" i="7"/>
  <c r="AI1503" i="7"/>
  <c r="AI1486" i="7"/>
  <c r="AJ1451" i="7"/>
  <c r="AK1327" i="7"/>
  <c r="AI1308" i="7"/>
  <c r="AK1292" i="7"/>
  <c r="AJ1274" i="7"/>
  <c r="AI1260" i="7"/>
  <c r="AI1240" i="7"/>
  <c r="AJ1225" i="7"/>
  <c r="AJ1189" i="7"/>
  <c r="AJ1150" i="7"/>
  <c r="AJ1113" i="7"/>
  <c r="AJ1017" i="7"/>
  <c r="AI1001" i="7"/>
  <c r="AI905" i="7"/>
  <c r="AK843" i="7"/>
  <c r="AI820" i="7"/>
  <c r="AK777" i="7"/>
  <c r="AK756" i="7"/>
  <c r="AJ734" i="7"/>
  <c r="AJ714" i="7"/>
  <c r="AJ692" i="7"/>
  <c r="AK647" i="7"/>
  <c r="AJ628" i="7"/>
  <c r="AK604" i="7"/>
  <c r="AJ582" i="7"/>
  <c r="AI538" i="7"/>
  <c r="AK518" i="7"/>
  <c r="AJ426" i="7"/>
  <c r="AK380" i="7"/>
  <c r="AI332" i="7"/>
  <c r="AJ300" i="7"/>
  <c r="AJ241" i="7"/>
  <c r="AK481" i="7"/>
  <c r="AI481" i="7"/>
  <c r="AJ481" i="7"/>
  <c r="AI401" i="7"/>
  <c r="AJ401" i="7"/>
  <c r="AK401" i="7"/>
  <c r="AJ337" i="7"/>
  <c r="AI337" i="7"/>
  <c r="AI273" i="7"/>
  <c r="AK273" i="7"/>
  <c r="AJ193" i="7"/>
  <c r="AI193" i="7"/>
  <c r="AK193" i="7"/>
  <c r="AI113" i="7"/>
  <c r="AJ113" i="7"/>
  <c r="AI49" i="7"/>
  <c r="AJ49" i="7"/>
  <c r="AK49" i="7"/>
  <c r="AK501" i="7"/>
  <c r="AI501" i="7"/>
  <c r="AJ501" i="7"/>
  <c r="AK565" i="7"/>
  <c r="AI565" i="7"/>
  <c r="AI661" i="7"/>
  <c r="AJ661" i="7"/>
  <c r="AK661" i="7"/>
  <c r="AJ677" i="7"/>
  <c r="AK677" i="7"/>
  <c r="AI677" i="7"/>
  <c r="AJ757" i="7"/>
  <c r="AK757" i="7"/>
  <c r="AI757" i="7"/>
  <c r="AI789" i="7"/>
  <c r="AJ789" i="7"/>
  <c r="AK789" i="7"/>
  <c r="AJ933" i="7"/>
  <c r="AK933" i="7"/>
  <c r="AI933" i="7"/>
  <c r="AK1093" i="7"/>
  <c r="AI1093" i="7"/>
  <c r="AI1630" i="7"/>
  <c r="AJ1630" i="7"/>
  <c r="AK1630" i="7"/>
  <c r="AJ613" i="7"/>
  <c r="AI1487" i="7"/>
  <c r="AK1487" i="7"/>
  <c r="AI1407" i="7"/>
  <c r="AJ1407" i="7"/>
  <c r="AK1407" i="7"/>
  <c r="AJ1343" i="7"/>
  <c r="AI1343" i="7"/>
  <c r="AK1343" i="7"/>
  <c r="AJ464" i="7"/>
  <c r="AK464" i="7"/>
  <c r="AJ416" i="7"/>
  <c r="AI384" i="7"/>
  <c r="AJ384" i="7"/>
  <c r="AK352" i="7"/>
  <c r="AI352" i="7"/>
  <c r="AK336" i="7"/>
  <c r="AI336" i="7"/>
  <c r="AJ304" i="7"/>
  <c r="AK304" i="7"/>
  <c r="AI304" i="7"/>
  <c r="AJ1454" i="7"/>
  <c r="AK1406" i="7"/>
  <c r="AJ1406" i="7"/>
  <c r="AJ1358" i="7"/>
  <c r="AK1358" i="7"/>
  <c r="AI1310" i="7"/>
  <c r="AJ1310" i="7"/>
  <c r="AK1310" i="7"/>
  <c r="AI447" i="7"/>
  <c r="AJ447" i="7"/>
  <c r="AK447" i="7"/>
  <c r="AK319" i="7"/>
  <c r="AJ319" i="7"/>
  <c r="AK255" i="7"/>
  <c r="AJ255" i="7"/>
  <c r="AK191" i="7"/>
  <c r="AI191" i="7"/>
  <c r="AJ143" i="7"/>
  <c r="AI143" i="7"/>
  <c r="AK79" i="7"/>
  <c r="AI79" i="7"/>
  <c r="AJ31" i="7"/>
  <c r="AI31" i="7"/>
  <c r="AI487" i="7"/>
  <c r="AJ487" i="7"/>
  <c r="AI519" i="7"/>
  <c r="AJ519" i="7"/>
  <c r="AK519" i="7"/>
  <c r="AI583" i="7"/>
  <c r="AJ583" i="7"/>
  <c r="AK583" i="7"/>
  <c r="AI663" i="7"/>
  <c r="AJ663" i="7"/>
  <c r="AK663" i="7"/>
  <c r="AI711" i="7"/>
  <c r="AJ711" i="7"/>
  <c r="AK711" i="7"/>
  <c r="AI775" i="7"/>
  <c r="AJ775" i="7"/>
  <c r="AK775" i="7"/>
  <c r="AI807" i="7"/>
  <c r="AJ807" i="7"/>
  <c r="AK807" i="7"/>
  <c r="AJ871" i="7"/>
  <c r="AK871" i="7"/>
  <c r="AI903" i="7"/>
  <c r="AJ903" i="7"/>
  <c r="AK903" i="7"/>
  <c r="AK951" i="7"/>
  <c r="AI951" i="7"/>
  <c r="AI1015" i="7"/>
  <c r="AK1015" i="7"/>
  <c r="AJ1616" i="7"/>
  <c r="AI1616" i="7"/>
  <c r="AJ1329" i="7"/>
  <c r="AK1294" i="7"/>
  <c r="AJ965" i="7"/>
  <c r="AI630" i="7"/>
  <c r="AI1581" i="7"/>
  <c r="AJ1581" i="7"/>
  <c r="AK1581" i="7"/>
  <c r="AI1596" i="7"/>
  <c r="AK1596" i="7"/>
  <c r="AJ1452" i="7"/>
  <c r="AJ1340" i="7"/>
  <c r="AI1340" i="7"/>
  <c r="AJ1324" i="7"/>
  <c r="AI1324" i="7"/>
  <c r="AK1324" i="7"/>
  <c r="AJ461" i="7"/>
  <c r="AI461" i="7"/>
  <c r="AI413" i="7"/>
  <c r="AJ413" i="7"/>
  <c r="AI365" i="7"/>
  <c r="AJ365" i="7"/>
  <c r="AK365" i="7"/>
  <c r="AI333" i="7"/>
  <c r="AI285" i="7"/>
  <c r="AK285" i="7"/>
  <c r="AI237" i="7"/>
  <c r="AK237" i="7"/>
  <c r="AI189" i="7"/>
  <c r="AJ189" i="7"/>
  <c r="AI157" i="7"/>
  <c r="AJ157" i="7"/>
  <c r="AI93" i="7"/>
  <c r="AJ93" i="7"/>
  <c r="AK93" i="7"/>
  <c r="AI61" i="7"/>
  <c r="AJ61" i="7"/>
  <c r="AI489" i="7"/>
  <c r="AJ489" i="7"/>
  <c r="AK489" i="7"/>
  <c r="AI505" i="7"/>
  <c r="AJ505" i="7"/>
  <c r="AK553" i="7"/>
  <c r="AI553" i="7"/>
  <c r="AI585" i="7"/>
  <c r="AK585" i="7"/>
  <c r="AJ585" i="7"/>
  <c r="AI633" i="7"/>
  <c r="AK633" i="7"/>
  <c r="AI713" i="7"/>
  <c r="AJ713" i="7"/>
  <c r="AI857" i="7"/>
  <c r="AK857" i="7"/>
  <c r="AJ857" i="7"/>
  <c r="AJ937" i="7"/>
  <c r="AK937" i="7"/>
  <c r="AK985" i="7"/>
  <c r="AJ985" i="7"/>
  <c r="AI985" i="7"/>
  <c r="AJ1033" i="7"/>
  <c r="AK1033" i="7"/>
  <c r="AJ1065" i="7"/>
  <c r="AK1065" i="7"/>
  <c r="AI1065" i="7"/>
  <c r="AJ1097" i="7"/>
  <c r="AI1097" i="7"/>
  <c r="AI1145" i="7"/>
  <c r="AJ1145" i="7"/>
  <c r="AK1145" i="7"/>
  <c r="AI1161" i="7"/>
  <c r="AJ1161" i="7"/>
  <c r="AK1161" i="7"/>
  <c r="AK1193" i="7"/>
  <c r="AJ1193" i="7"/>
  <c r="AI1595" i="7"/>
  <c r="AJ1595" i="7"/>
  <c r="AK1547" i="7"/>
  <c r="AI1547" i="7"/>
  <c r="AJ1547" i="7"/>
  <c r="AK1515" i="7"/>
  <c r="AI1515" i="7"/>
  <c r="AK1483" i="7"/>
  <c r="AI1483" i="7"/>
  <c r="AJ1483" i="7"/>
  <c r="AK1435" i="7"/>
  <c r="AI1435" i="7"/>
  <c r="AJ1435" i="7"/>
  <c r="AK1387" i="7"/>
  <c r="AI1387" i="7"/>
  <c r="AJ1387" i="7"/>
  <c r="AK1355" i="7"/>
  <c r="AJ1355" i="7"/>
  <c r="AI1355" i="7"/>
  <c r="AI1610" i="7"/>
  <c r="AJ1610" i="7"/>
  <c r="AJ1594" i="7"/>
  <c r="AK1594" i="7"/>
  <c r="AI1594" i="7"/>
  <c r="AI1578" i="7"/>
  <c r="AJ1578" i="7"/>
  <c r="AK1578" i="7"/>
  <c r="AI1546" i="7"/>
  <c r="AJ1546" i="7"/>
  <c r="AK1546" i="7"/>
  <c r="AI1514" i="7"/>
  <c r="AI1498" i="7"/>
  <c r="AK1498" i="7"/>
  <c r="AJ1466" i="7"/>
  <c r="AI1450" i="7"/>
  <c r="AK1450" i="7"/>
  <c r="AJ1450" i="7"/>
  <c r="AJ1434" i="7"/>
  <c r="AI1434" i="7"/>
  <c r="AK1434" i="7"/>
  <c r="AI1418" i="7"/>
  <c r="AJ1418" i="7"/>
  <c r="AJ1402" i="7"/>
  <c r="AK1402" i="7"/>
  <c r="AI1402" i="7"/>
  <c r="AI1386" i="7"/>
  <c r="AJ1386" i="7"/>
  <c r="AK1386" i="7"/>
  <c r="AJ1338" i="7"/>
  <c r="AI1338" i="7"/>
  <c r="AI1322" i="7"/>
  <c r="AJ1322" i="7"/>
  <c r="AK1322" i="7"/>
  <c r="AI1290" i="7"/>
  <c r="AJ1290" i="7"/>
  <c r="AK1290" i="7"/>
  <c r="AK475" i="7"/>
  <c r="AI475" i="7"/>
  <c r="AJ475" i="7"/>
  <c r="AK459" i="7"/>
  <c r="AJ459" i="7"/>
  <c r="AK443" i="7"/>
  <c r="AI443" i="7"/>
  <c r="AJ443" i="7"/>
  <c r="AK427" i="7"/>
  <c r="AI427" i="7"/>
  <c r="AI411" i="7"/>
  <c r="AJ411" i="7"/>
  <c r="AK411" i="7"/>
  <c r="AJ395" i="7"/>
  <c r="AI395" i="7"/>
  <c r="AI379" i="7"/>
  <c r="AJ379" i="7"/>
  <c r="AK363" i="7"/>
  <c r="AJ363" i="7"/>
  <c r="AI363" i="7"/>
  <c r="AI347" i="7"/>
  <c r="AJ347" i="7"/>
  <c r="AI331" i="7"/>
  <c r="AJ331" i="7"/>
  <c r="AJ315" i="7"/>
  <c r="AI315" i="7"/>
  <c r="AJ267" i="7"/>
  <c r="AK267" i="7"/>
  <c r="AI267" i="7"/>
  <c r="AJ251" i="7"/>
  <c r="AK251" i="7"/>
  <c r="AJ235" i="7"/>
  <c r="AK235" i="7"/>
  <c r="AI235" i="7"/>
  <c r="AI219" i="7"/>
  <c r="AJ219" i="7"/>
  <c r="AK219" i="7"/>
  <c r="AI203" i="7"/>
  <c r="AJ203" i="7"/>
  <c r="AK187" i="7"/>
  <c r="AJ187" i="7"/>
  <c r="AK171" i="7"/>
  <c r="AI171" i="7"/>
  <c r="AJ171" i="7"/>
  <c r="AJ155" i="7"/>
  <c r="AK107" i="7"/>
  <c r="AI107" i="7"/>
  <c r="AJ107" i="7"/>
  <c r="AI91" i="7"/>
  <c r="AJ91" i="7"/>
  <c r="AI75" i="7"/>
  <c r="AJ75" i="7"/>
  <c r="AK75" i="7"/>
  <c r="AJ59" i="7"/>
  <c r="AI59" i="7"/>
  <c r="AJ11" i="7"/>
  <c r="AK11" i="7"/>
  <c r="AI11" i="7"/>
  <c r="AI491" i="7"/>
  <c r="AJ491" i="7"/>
  <c r="AK491" i="7"/>
  <c r="AI507" i="7"/>
  <c r="AJ507" i="7"/>
  <c r="AK507" i="7"/>
  <c r="AI523" i="7"/>
  <c r="AK523" i="7"/>
  <c r="AK539" i="7"/>
  <c r="AI539" i="7"/>
  <c r="AJ539" i="7"/>
  <c r="AI555" i="7"/>
  <c r="AJ555" i="7"/>
  <c r="AK571" i="7"/>
  <c r="AI571" i="7"/>
  <c r="AJ571" i="7"/>
  <c r="AJ603" i="7"/>
  <c r="AI603" i="7"/>
  <c r="AI619" i="7"/>
  <c r="AJ619" i="7"/>
  <c r="AI635" i="7"/>
  <c r="AJ635" i="7"/>
  <c r="AK635" i="7"/>
  <c r="AI651" i="7"/>
  <c r="AJ651" i="7"/>
  <c r="AK651" i="7"/>
  <c r="AK667" i="7"/>
  <c r="AJ667" i="7"/>
  <c r="AK683" i="7"/>
  <c r="AI683" i="7"/>
  <c r="AI731" i="7"/>
  <c r="AK731" i="7"/>
  <c r="AI747" i="7"/>
  <c r="AK747" i="7"/>
  <c r="AI763" i="7"/>
  <c r="AJ763" i="7"/>
  <c r="AI779" i="7"/>
  <c r="AJ779" i="7"/>
  <c r="AK779" i="7"/>
  <c r="AI795" i="7"/>
  <c r="AK795" i="7"/>
  <c r="AJ811" i="7"/>
  <c r="AK811" i="7"/>
  <c r="AK827" i="7"/>
  <c r="AI827" i="7"/>
  <c r="AJ827" i="7"/>
  <c r="AJ859" i="7"/>
  <c r="AK859" i="7"/>
  <c r="AK875" i="7"/>
  <c r="AI875" i="7"/>
  <c r="AJ875" i="7"/>
  <c r="AK891" i="7"/>
  <c r="AI891" i="7"/>
  <c r="AJ891" i="7"/>
  <c r="AK907" i="7"/>
  <c r="AJ907" i="7"/>
  <c r="AK923" i="7"/>
  <c r="AI923" i="7"/>
  <c r="AJ923" i="7"/>
  <c r="AK939" i="7"/>
  <c r="AI939" i="7"/>
  <c r="AJ939" i="7"/>
  <c r="AK955" i="7"/>
  <c r="AI955" i="7"/>
  <c r="AK987" i="7"/>
  <c r="AI987" i="7"/>
  <c r="AJ987" i="7"/>
  <c r="AK1003" i="7"/>
  <c r="AI1003" i="7"/>
  <c r="AJ1003" i="7"/>
  <c r="AK1019" i="7"/>
  <c r="AI1019" i="7"/>
  <c r="AK1035" i="7"/>
  <c r="AI1035" i="7"/>
  <c r="AJ1035" i="7"/>
  <c r="AK1051" i="7"/>
  <c r="AI1051" i="7"/>
  <c r="AJ1051" i="7"/>
  <c r="AK1067" i="7"/>
  <c r="AJ1067" i="7"/>
  <c r="AK1083" i="7"/>
  <c r="AJ1083" i="7"/>
  <c r="AI1083" i="7"/>
  <c r="AK1099" i="7"/>
  <c r="AJ1099" i="7"/>
  <c r="AK1115" i="7"/>
  <c r="AJ1115" i="7"/>
  <c r="AI1115" i="7"/>
  <c r="AK1131" i="7"/>
  <c r="AJ1131" i="7"/>
  <c r="AK1147" i="7"/>
  <c r="AI1147" i="7"/>
  <c r="AJ1147" i="7"/>
  <c r="AK1163" i="7"/>
  <c r="AI1163" i="7"/>
  <c r="AJ1163" i="7"/>
  <c r="AK1179" i="7"/>
  <c r="AI1179" i="7"/>
  <c r="AJ1179" i="7"/>
  <c r="AK1211" i="7"/>
  <c r="AI1211" i="7"/>
  <c r="AJ1211" i="7"/>
  <c r="AK1227" i="7"/>
  <c r="AI1227" i="7"/>
  <c r="AJ1227" i="7"/>
  <c r="AJ1521" i="7"/>
  <c r="AK1502" i="7"/>
  <c r="AK1485" i="7"/>
  <c r="AI1468" i="7"/>
  <c r="AI1451" i="7"/>
  <c r="AK1431" i="7"/>
  <c r="AI1342" i="7"/>
  <c r="AK1326" i="7"/>
  <c r="AJ1307" i="7"/>
  <c r="AI1292" i="7"/>
  <c r="AI1274" i="7"/>
  <c r="AJ1258" i="7"/>
  <c r="AJ1239" i="7"/>
  <c r="AI1224" i="7"/>
  <c r="AJ1208" i="7"/>
  <c r="AI1188" i="7"/>
  <c r="AI1150" i="7"/>
  <c r="AI1131" i="7"/>
  <c r="AI1092" i="7"/>
  <c r="AI996" i="7"/>
  <c r="AK958" i="7"/>
  <c r="AK942" i="7"/>
  <c r="AK921" i="7"/>
  <c r="AI900" i="7"/>
  <c r="AJ884" i="7"/>
  <c r="AK862" i="7"/>
  <c r="AJ843" i="7"/>
  <c r="AI777" i="7"/>
  <c r="AI734" i="7"/>
  <c r="AK713" i="7"/>
  <c r="AI667" i="7"/>
  <c r="AJ647" i="7"/>
  <c r="AI604" i="7"/>
  <c r="AI581" i="7"/>
  <c r="AK537" i="7"/>
  <c r="AJ518" i="7"/>
  <c r="AK494" i="7"/>
  <c r="AK379" i="7"/>
  <c r="AJ352" i="7"/>
  <c r="AK330" i="7"/>
  <c r="AI241" i="7"/>
  <c r="AK209" i="7"/>
  <c r="AK465" i="7"/>
  <c r="AI465" i="7"/>
  <c r="AJ465" i="7"/>
  <c r="AI321" i="7"/>
  <c r="AJ321" i="7"/>
  <c r="AK321" i="7"/>
  <c r="AK129" i="7"/>
  <c r="AJ129" i="7"/>
  <c r="AJ33" i="7"/>
  <c r="AI33" i="7"/>
  <c r="AK533" i="7"/>
  <c r="AI533" i="7"/>
  <c r="AJ533" i="7"/>
  <c r="AK693" i="7"/>
  <c r="AJ693" i="7"/>
  <c r="AI773" i="7"/>
  <c r="AJ773" i="7"/>
  <c r="AK773" i="7"/>
  <c r="AI869" i="7"/>
  <c r="AK869" i="7"/>
  <c r="AI1583" i="7"/>
  <c r="AJ1583" i="7"/>
  <c r="AK1583" i="7"/>
  <c r="AI1471" i="7"/>
  <c r="AK1471" i="7"/>
  <c r="AJ480" i="7"/>
  <c r="AJ400" i="7"/>
  <c r="AK400" i="7"/>
  <c r="AI1566" i="7"/>
  <c r="AJ1566" i="7"/>
  <c r="AK1566" i="7"/>
  <c r="AI1518" i="7"/>
  <c r="AJ1518" i="7"/>
  <c r="AK1518" i="7"/>
  <c r="AJ415" i="7"/>
  <c r="AI415" i="7"/>
  <c r="AK415" i="7"/>
  <c r="AI351" i="7"/>
  <c r="AJ287" i="7"/>
  <c r="AI287" i="7"/>
  <c r="AK287" i="7"/>
  <c r="AI223" i="7"/>
  <c r="AJ223" i="7"/>
  <c r="AK223" i="7"/>
  <c r="AJ175" i="7"/>
  <c r="AK175" i="7"/>
  <c r="AI95" i="7"/>
  <c r="AJ95" i="7"/>
  <c r="AK95" i="7"/>
  <c r="AI15" i="7"/>
  <c r="AJ15" i="7"/>
  <c r="AK15" i="7"/>
  <c r="AJ503" i="7"/>
  <c r="AI567" i="7"/>
  <c r="AJ567" i="7"/>
  <c r="AK567" i="7"/>
  <c r="AI631" i="7"/>
  <c r="AK631" i="7"/>
  <c r="AI695" i="7"/>
  <c r="AJ695" i="7"/>
  <c r="AI743" i="7"/>
  <c r="AJ743" i="7"/>
  <c r="AI791" i="7"/>
  <c r="AJ791" i="7"/>
  <c r="AI855" i="7"/>
  <c r="AJ855" i="7"/>
  <c r="AK855" i="7"/>
  <c r="AI999" i="7"/>
  <c r="AJ999" i="7"/>
  <c r="AK999" i="7"/>
  <c r="AJ1031" i="7"/>
  <c r="AK1031" i="7"/>
  <c r="AI1031" i="7"/>
  <c r="AI1095" i="7"/>
  <c r="AJ1095" i="7"/>
  <c r="AK1095" i="7"/>
  <c r="AI1191" i="7"/>
  <c r="AJ1191" i="7"/>
  <c r="AK1191" i="7"/>
  <c r="AI1255" i="7"/>
  <c r="AJ1255" i="7"/>
  <c r="AK1255" i="7"/>
  <c r="AJ1061" i="7"/>
  <c r="AJ1565" i="7"/>
  <c r="AK1565" i="7"/>
  <c r="AI1500" i="7"/>
  <c r="AK1500" i="7"/>
  <c r="AI1356" i="7"/>
  <c r="AJ1356" i="7"/>
  <c r="AK1356" i="7"/>
  <c r="AJ477" i="7"/>
  <c r="AK477" i="7"/>
  <c r="AI429" i="7"/>
  <c r="AJ429" i="7"/>
  <c r="AK429" i="7"/>
  <c r="AI381" i="7"/>
  <c r="AJ381" i="7"/>
  <c r="AI269" i="7"/>
  <c r="AJ269" i="7"/>
  <c r="AK269" i="7"/>
  <c r="AI205" i="7"/>
  <c r="AK205" i="7"/>
  <c r="AI141" i="7"/>
  <c r="AJ141" i="7"/>
  <c r="AI77" i="7"/>
  <c r="AJ77" i="7"/>
  <c r="AK77" i="7"/>
  <c r="AI13" i="7"/>
  <c r="AJ13" i="7"/>
  <c r="AK13" i="7"/>
  <c r="AJ521" i="7"/>
  <c r="AK521" i="7"/>
  <c r="AJ569" i="7"/>
  <c r="AI569" i="7"/>
  <c r="AK569" i="7"/>
  <c r="AI649" i="7"/>
  <c r="AJ649" i="7"/>
  <c r="AK649" i="7"/>
  <c r="AI697" i="7"/>
  <c r="AJ697" i="7"/>
  <c r="AK697" i="7"/>
  <c r="AI745" i="7"/>
  <c r="AJ745" i="7"/>
  <c r="AI841" i="7"/>
  <c r="AK841" i="7"/>
  <c r="AJ841" i="7"/>
  <c r="AI969" i="7"/>
  <c r="AJ969" i="7"/>
  <c r="AK969" i="7"/>
  <c r="AI1609" i="7"/>
  <c r="AJ1609" i="7"/>
  <c r="AK1593" i="7"/>
  <c r="AI1593" i="7"/>
  <c r="AJ1577" i="7"/>
  <c r="AK1577" i="7"/>
  <c r="AI1577" i="7"/>
  <c r="AI1561" i="7"/>
  <c r="AJ1561" i="7"/>
  <c r="AK1561" i="7"/>
  <c r="AJ1545" i="7"/>
  <c r="AK1545" i="7"/>
  <c r="AJ1513" i="7"/>
  <c r="AI1513" i="7"/>
  <c r="AK1497" i="7"/>
  <c r="AI1497" i="7"/>
  <c r="AJ1497" i="7"/>
  <c r="AI1465" i="7"/>
  <c r="AK1465" i="7"/>
  <c r="AI1449" i="7"/>
  <c r="AJ1449" i="7"/>
  <c r="AK1449" i="7"/>
  <c r="AI1433" i="7"/>
  <c r="AJ1433" i="7"/>
  <c r="AI1401" i="7"/>
  <c r="AJ1401" i="7"/>
  <c r="AK1401" i="7"/>
  <c r="AK1369" i="7"/>
  <c r="AJ1369" i="7"/>
  <c r="AI1353" i="7"/>
  <c r="AK1353" i="7"/>
  <c r="AI1337" i="7"/>
  <c r="AJ1337" i="7"/>
  <c r="AK1337" i="7"/>
  <c r="AJ1321" i="7"/>
  <c r="AK1321" i="7"/>
  <c r="AI1305" i="7"/>
  <c r="AK1305" i="7"/>
  <c r="AI1289" i="7"/>
  <c r="AJ1289" i="7"/>
  <c r="AK1289" i="7"/>
  <c r="AJ474" i="7"/>
  <c r="AI474" i="7"/>
  <c r="AI458" i="7"/>
  <c r="AJ458" i="7"/>
  <c r="AJ442" i="7"/>
  <c r="AJ410" i="7"/>
  <c r="AI394" i="7"/>
  <c r="AJ394" i="7"/>
  <c r="AJ378" i="7"/>
  <c r="AI378" i="7"/>
  <c r="AJ362" i="7"/>
  <c r="AK362" i="7"/>
  <c r="AI362" i="7"/>
  <c r="AI346" i="7"/>
  <c r="AJ346" i="7"/>
  <c r="AI314" i="7"/>
  <c r="AJ314" i="7"/>
  <c r="AK314" i="7"/>
  <c r="AJ282" i="7"/>
  <c r="AK282" i="7"/>
  <c r="AJ266" i="7"/>
  <c r="AI266" i="7"/>
  <c r="AK266" i="7"/>
  <c r="AJ250" i="7"/>
  <c r="AI250" i="7"/>
  <c r="AJ234" i="7"/>
  <c r="AI234" i="7"/>
  <c r="AI218" i="7"/>
  <c r="AJ218" i="7"/>
  <c r="AK202" i="7"/>
  <c r="AI202" i="7"/>
  <c r="AJ202" i="7"/>
  <c r="AI186" i="7"/>
  <c r="AJ186" i="7"/>
  <c r="AK170" i="7"/>
  <c r="AI170" i="7"/>
  <c r="AJ170" i="7"/>
  <c r="AK154" i="7"/>
  <c r="AJ154" i="7"/>
  <c r="AI138" i="7"/>
  <c r="AJ138" i="7"/>
  <c r="AI122" i="7"/>
  <c r="AK122" i="7"/>
  <c r="AJ122" i="7"/>
  <c r="AJ106" i="7"/>
  <c r="AK106" i="7"/>
  <c r="AK90" i="7"/>
  <c r="AI90" i="7"/>
  <c r="AJ90" i="7"/>
  <c r="AI74" i="7"/>
  <c r="AJ74" i="7"/>
  <c r="AI58" i="7"/>
  <c r="AK58" i="7"/>
  <c r="AJ58" i="7"/>
  <c r="AI42" i="7"/>
  <c r="AJ42" i="7"/>
  <c r="AI26" i="7"/>
  <c r="AJ26" i="7"/>
  <c r="AI10" i="7"/>
  <c r="AJ10" i="7"/>
  <c r="AK10" i="7"/>
  <c r="AJ492" i="7"/>
  <c r="AK492" i="7"/>
  <c r="AJ508" i="7"/>
  <c r="AI508" i="7"/>
  <c r="AK508" i="7"/>
  <c r="AJ524" i="7"/>
  <c r="AI524" i="7"/>
  <c r="AK524" i="7"/>
  <c r="AJ540" i="7"/>
  <c r="AK540" i="7"/>
  <c r="AI540" i="7"/>
  <c r="AJ556" i="7"/>
  <c r="AK556" i="7"/>
  <c r="AI556" i="7"/>
  <c r="AJ588" i="7"/>
  <c r="AK588" i="7"/>
  <c r="AJ620" i="7"/>
  <c r="AK620" i="7"/>
  <c r="AI620" i="7"/>
  <c r="AJ636" i="7"/>
  <c r="AK636" i="7"/>
  <c r="AI636" i="7"/>
  <c r="AJ652" i="7"/>
  <c r="AI652" i="7"/>
  <c r="AK652" i="7"/>
  <c r="AJ668" i="7"/>
  <c r="AI668" i="7"/>
  <c r="AK668" i="7"/>
  <c r="AJ684" i="7"/>
  <c r="AI684" i="7"/>
  <c r="AJ716" i="7"/>
  <c r="AI716" i="7"/>
  <c r="AK716" i="7"/>
  <c r="AJ732" i="7"/>
  <c r="AI732" i="7"/>
  <c r="AK732" i="7"/>
  <c r="AJ748" i="7"/>
  <c r="AK748" i="7"/>
  <c r="AJ764" i="7"/>
  <c r="AK764" i="7"/>
  <c r="AI764" i="7"/>
  <c r="AJ780" i="7"/>
  <c r="AI780" i="7"/>
  <c r="AK780" i="7"/>
  <c r="AJ796" i="7"/>
  <c r="AI796" i="7"/>
  <c r="AK796" i="7"/>
  <c r="AJ812" i="7"/>
  <c r="AI812" i="7"/>
  <c r="AK812" i="7"/>
  <c r="AJ828" i="7"/>
  <c r="AK828" i="7"/>
  <c r="AJ844" i="7"/>
  <c r="AK844" i="7"/>
  <c r="AJ860" i="7"/>
  <c r="AI860" i="7"/>
  <c r="AI892" i="7"/>
  <c r="AK892" i="7"/>
  <c r="AI908" i="7"/>
  <c r="AJ908" i="7"/>
  <c r="AI924" i="7"/>
  <c r="AJ924" i="7"/>
  <c r="AK924" i="7"/>
  <c r="AJ940" i="7"/>
  <c r="AK940" i="7"/>
  <c r="AI940" i="7"/>
  <c r="AI956" i="7"/>
  <c r="AK956" i="7"/>
  <c r="AK972" i="7"/>
  <c r="AJ972" i="7"/>
  <c r="AI988" i="7"/>
  <c r="AK988" i="7"/>
  <c r="AI1020" i="7"/>
  <c r="AJ1020" i="7"/>
  <c r="AK1020" i="7"/>
  <c r="AI1036" i="7"/>
  <c r="AJ1036" i="7"/>
  <c r="AK1036" i="7"/>
  <c r="AI1052" i="7"/>
  <c r="AK1052" i="7"/>
  <c r="AJ1052" i="7"/>
  <c r="AI1084" i="7"/>
  <c r="AK1084" i="7"/>
  <c r="AK1116" i="7"/>
  <c r="AI1116" i="7"/>
  <c r="AJ1116" i="7"/>
  <c r="AI1132" i="7"/>
  <c r="AJ1132" i="7"/>
  <c r="AK1132" i="7"/>
  <c r="AJ1148" i="7"/>
  <c r="AK1148" i="7"/>
  <c r="AI1148" i="7"/>
  <c r="AJ1164" i="7"/>
  <c r="AI1164" i="7"/>
  <c r="AJ1196" i="7"/>
  <c r="AK1196" i="7"/>
  <c r="AJ1212" i="7"/>
  <c r="AK1212" i="7"/>
  <c r="AI1228" i="7"/>
  <c r="AJ1228" i="7"/>
  <c r="AK1228" i="7"/>
  <c r="AI1244" i="7"/>
  <c r="AK1244" i="7"/>
  <c r="AI1276" i="7"/>
  <c r="AJ1276" i="7"/>
  <c r="AK1276" i="7"/>
  <c r="AJ1502" i="7"/>
  <c r="AI1485" i="7"/>
  <c r="AI1466" i="7"/>
  <c r="AJ1431" i="7"/>
  <c r="AK1341" i="7"/>
  <c r="AJ1326" i="7"/>
  <c r="AI1307" i="7"/>
  <c r="AK1257" i="7"/>
  <c r="AI1239" i="7"/>
  <c r="AK1222" i="7"/>
  <c r="AI1205" i="7"/>
  <c r="AK1149" i="7"/>
  <c r="AJ1130" i="7"/>
  <c r="AK1112" i="7"/>
  <c r="AK1053" i="7"/>
  <c r="AJ1034" i="7"/>
  <c r="AK1016" i="7"/>
  <c r="AJ958" i="7"/>
  <c r="AI942" i="7"/>
  <c r="AJ921" i="7"/>
  <c r="AI884" i="7"/>
  <c r="AJ862" i="7"/>
  <c r="AK842" i="7"/>
  <c r="AJ795" i="7"/>
  <c r="AK776" i="7"/>
  <c r="AJ709" i="7"/>
  <c r="AK666" i="7"/>
  <c r="AK646" i="7"/>
  <c r="AK603" i="7"/>
  <c r="AJ537" i="7"/>
  <c r="AJ494" i="7"/>
  <c r="AJ351" i="7"/>
  <c r="AJ330" i="7"/>
  <c r="AJ299" i="7"/>
  <c r="AJ273" i="7"/>
  <c r="AJ240" i="7"/>
  <c r="AJ205" i="7"/>
  <c r="AI178" i="7"/>
  <c r="AK114" i="7"/>
  <c r="AJ80" i="7"/>
  <c r="AI50" i="7"/>
  <c r="AJ893" i="7"/>
  <c r="AK893" i="7"/>
  <c r="AI909" i="7"/>
  <c r="AJ909" i="7"/>
  <c r="AK909" i="7"/>
  <c r="AI925" i="7"/>
  <c r="AJ925" i="7"/>
  <c r="AK925" i="7"/>
  <c r="AI941" i="7"/>
  <c r="AK941" i="7"/>
  <c r="AJ941" i="7"/>
  <c r="AJ957" i="7"/>
  <c r="AK957" i="7"/>
  <c r="AI973" i="7"/>
  <c r="AK973" i="7"/>
  <c r="AJ1005" i="7"/>
  <c r="AK1005" i="7"/>
  <c r="AI1005" i="7"/>
  <c r="AI1021" i="7"/>
  <c r="AJ1021" i="7"/>
  <c r="AK1021" i="7"/>
  <c r="AI1037" i="7"/>
  <c r="AJ1037" i="7"/>
  <c r="AK1037" i="7"/>
  <c r="AI1069" i="7"/>
  <c r="AJ1069" i="7"/>
  <c r="AK1069" i="7"/>
  <c r="AI1117" i="7"/>
  <c r="AJ1117" i="7"/>
  <c r="AK1117" i="7"/>
  <c r="AK1133" i="7"/>
  <c r="AI1133" i="7"/>
  <c r="AI1165" i="7"/>
  <c r="AJ1165" i="7"/>
  <c r="AK1165" i="7"/>
  <c r="AI1181" i="7"/>
  <c r="AJ1181" i="7"/>
  <c r="AJ1213" i="7"/>
  <c r="AK1213" i="7"/>
  <c r="AI1213" i="7"/>
  <c r="AI1245" i="7"/>
  <c r="AJ1245" i="7"/>
  <c r="AJ1517" i="7"/>
  <c r="AJ1465" i="7"/>
  <c r="AK1447" i="7"/>
  <c r="AK1375" i="7"/>
  <c r="AJ1341" i="7"/>
  <c r="AI1323" i="7"/>
  <c r="AK1306" i="7"/>
  <c r="AI1254" i="7"/>
  <c r="AI1238" i="7"/>
  <c r="AJ1204" i="7"/>
  <c r="AK1166" i="7"/>
  <c r="AI1149" i="7"/>
  <c r="AK1127" i="7"/>
  <c r="AJ1108" i="7"/>
  <c r="AJ1053" i="7"/>
  <c r="AI1033" i="7"/>
  <c r="AI1016" i="7"/>
  <c r="AI937" i="7"/>
  <c r="AI920" i="7"/>
  <c r="AI837" i="7"/>
  <c r="AK793" i="7"/>
  <c r="AJ776" i="7"/>
  <c r="AJ731" i="7"/>
  <c r="AK708" i="7"/>
  <c r="AJ666" i="7"/>
  <c r="AJ644" i="7"/>
  <c r="AK598" i="7"/>
  <c r="AI400" i="7"/>
  <c r="AK350" i="7"/>
  <c r="AK298" i="7"/>
  <c r="AJ239" i="7"/>
  <c r="AI204" i="7"/>
  <c r="AI175" i="7"/>
  <c r="AJ140" i="7"/>
  <c r="AK112" i="7"/>
  <c r="AJ79" i="7"/>
  <c r="AI48" i="7"/>
  <c r="AK18" i="7"/>
  <c r="AI1575" i="7"/>
  <c r="AK1575" i="7"/>
  <c r="AJ1559" i="7"/>
  <c r="AK1559" i="7"/>
  <c r="AJ1543" i="7"/>
  <c r="AK1543" i="7"/>
  <c r="AI1527" i="7"/>
  <c r="AK1527" i="7"/>
  <c r="AI1511" i="7"/>
  <c r="AJ1511" i="7"/>
  <c r="AK1511" i="7"/>
  <c r="AI1479" i="7"/>
  <c r="AJ1479" i="7"/>
  <c r="AK1463" i="7"/>
  <c r="AI1463" i="7"/>
  <c r="AJ1463" i="7"/>
  <c r="AJ1415" i="7"/>
  <c r="AI1415" i="7"/>
  <c r="AK1399" i="7"/>
  <c r="AI1399" i="7"/>
  <c r="AJ1399" i="7"/>
  <c r="AI1367" i="7"/>
  <c r="AJ1367" i="7"/>
  <c r="AK1367" i="7"/>
  <c r="AI1335" i="7"/>
  <c r="AK1335" i="7"/>
  <c r="AI1303" i="7"/>
  <c r="AJ1303" i="7"/>
  <c r="AK1303" i="7"/>
  <c r="AJ1287" i="7"/>
  <c r="AI1287" i="7"/>
  <c r="AI472" i="7"/>
  <c r="AJ472" i="7"/>
  <c r="AI456" i="7"/>
  <c r="AJ456" i="7"/>
  <c r="AI440" i="7"/>
  <c r="AJ440" i="7"/>
  <c r="AI424" i="7"/>
  <c r="AK424" i="7"/>
  <c r="AI408" i="7"/>
  <c r="AJ408" i="7"/>
  <c r="AK392" i="7"/>
  <c r="AI392" i="7"/>
  <c r="AJ392" i="7"/>
  <c r="AI376" i="7"/>
  <c r="AK344" i="7"/>
  <c r="AI344" i="7"/>
  <c r="AJ344" i="7"/>
  <c r="AI328" i="7"/>
  <c r="AK328" i="7"/>
  <c r="AI312" i="7"/>
  <c r="AJ312" i="7"/>
  <c r="AK312" i="7"/>
  <c r="AI296" i="7"/>
  <c r="AK296" i="7"/>
  <c r="AI280" i="7"/>
  <c r="AJ280" i="7"/>
  <c r="AK280" i="7"/>
  <c r="AJ248" i="7"/>
  <c r="AI248" i="7"/>
  <c r="AI232" i="7"/>
  <c r="AJ232" i="7"/>
  <c r="AJ216" i="7"/>
  <c r="AI216" i="7"/>
  <c r="AJ200" i="7"/>
  <c r="AJ184" i="7"/>
  <c r="AI168" i="7"/>
  <c r="AJ168" i="7"/>
  <c r="AK168" i="7"/>
  <c r="AI152" i="7"/>
  <c r="AJ152" i="7"/>
  <c r="AK152" i="7"/>
  <c r="AK136" i="7"/>
  <c r="AJ136" i="7"/>
  <c r="AI136" i="7"/>
  <c r="AK120" i="7"/>
  <c r="AJ120" i="7"/>
  <c r="AI120" i="7"/>
  <c r="AJ104" i="7"/>
  <c r="AI104" i="7"/>
  <c r="AK104" i="7"/>
  <c r="AI72" i="7"/>
  <c r="AJ72" i="7"/>
  <c r="AK56" i="7"/>
  <c r="AI56" i="7"/>
  <c r="AJ56" i="7"/>
  <c r="AI40" i="7"/>
  <c r="AJ40" i="7"/>
  <c r="AK40" i="7"/>
  <c r="AI24" i="7"/>
  <c r="AJ24" i="7"/>
  <c r="AK24" i="7"/>
  <c r="AI8" i="7"/>
  <c r="AJ8" i="7"/>
  <c r="AK8" i="7"/>
  <c r="AK526" i="7"/>
  <c r="AJ526" i="7"/>
  <c r="AI526" i="7"/>
  <c r="AJ542" i="7"/>
  <c r="AK542" i="7"/>
  <c r="AI542" i="7"/>
  <c r="AI558" i="7"/>
  <c r="AJ558" i="7"/>
  <c r="AK558" i="7"/>
  <c r="AI574" i="7"/>
  <c r="AJ574" i="7"/>
  <c r="AI606" i="7"/>
  <c r="AJ606" i="7"/>
  <c r="AK606" i="7"/>
  <c r="AJ622" i="7"/>
  <c r="AK622" i="7"/>
  <c r="AJ638" i="7"/>
  <c r="AK638" i="7"/>
  <c r="AI638" i="7"/>
  <c r="AI654" i="7"/>
  <c r="AK654" i="7"/>
  <c r="AJ654" i="7"/>
  <c r="AI670" i="7"/>
  <c r="AJ670" i="7"/>
  <c r="AK670" i="7"/>
  <c r="AI686" i="7"/>
  <c r="AJ686" i="7"/>
  <c r="AK686" i="7"/>
  <c r="AI702" i="7"/>
  <c r="AJ702" i="7"/>
  <c r="AK702" i="7"/>
  <c r="AJ718" i="7"/>
  <c r="AI718" i="7"/>
  <c r="AJ750" i="7"/>
  <c r="AK750" i="7"/>
  <c r="AI782" i="7"/>
  <c r="AJ782" i="7"/>
  <c r="AI798" i="7"/>
  <c r="AK798" i="7"/>
  <c r="AJ798" i="7"/>
  <c r="AI814" i="7"/>
  <c r="AJ814" i="7"/>
  <c r="AK814" i="7"/>
  <c r="AI830" i="7"/>
  <c r="AJ830" i="7"/>
  <c r="AK830" i="7"/>
  <c r="AJ846" i="7"/>
  <c r="AK846" i="7"/>
  <c r="AI846" i="7"/>
  <c r="AI878" i="7"/>
  <c r="AJ878" i="7"/>
  <c r="AK878" i="7"/>
  <c r="AK894" i="7"/>
  <c r="AJ894" i="7"/>
  <c r="AI894" i="7"/>
  <c r="AI910" i="7"/>
  <c r="AJ910" i="7"/>
  <c r="AI926" i="7"/>
  <c r="AK926" i="7"/>
  <c r="AJ974" i="7"/>
  <c r="AK974" i="7"/>
  <c r="AI974" i="7"/>
  <c r="AI990" i="7"/>
  <c r="AJ990" i="7"/>
  <c r="AK990" i="7"/>
  <c r="AI1006" i="7"/>
  <c r="AJ1006" i="7"/>
  <c r="AK1006" i="7"/>
  <c r="AI1022" i="7"/>
  <c r="AK1022" i="7"/>
  <c r="AJ1022" i="7"/>
  <c r="AI1038" i="7"/>
  <c r="AJ1038" i="7"/>
  <c r="AI1054" i="7"/>
  <c r="AJ1054" i="7"/>
  <c r="AI1070" i="7"/>
  <c r="AJ1070" i="7"/>
  <c r="AI1086" i="7"/>
  <c r="AK1102" i="7"/>
  <c r="AI1102" i="7"/>
  <c r="AJ1102" i="7"/>
  <c r="AI1118" i="7"/>
  <c r="AJ1118" i="7"/>
  <c r="AK1118" i="7"/>
  <c r="AI1134" i="7"/>
  <c r="AJ1134" i="7"/>
  <c r="AJ1198" i="7"/>
  <c r="AK1198" i="7"/>
  <c r="AI1214" i="7"/>
  <c r="AJ1214" i="7"/>
  <c r="AK1214" i="7"/>
  <c r="AJ1230" i="7"/>
  <c r="AK1230" i="7"/>
  <c r="AI1246" i="7"/>
  <c r="AJ1246" i="7"/>
  <c r="AI1262" i="7"/>
  <c r="AJ1262" i="7"/>
  <c r="AK1262" i="7"/>
  <c r="AK1278" i="7"/>
  <c r="AJ1278" i="7"/>
  <c r="AJ1551" i="7"/>
  <c r="AI1517" i="7"/>
  <c r="AJ1500" i="7"/>
  <c r="AI1482" i="7"/>
  <c r="AJ1447" i="7"/>
  <c r="AI1358" i="7"/>
  <c r="AI1321" i="7"/>
  <c r="AI1306" i="7"/>
  <c r="AK1252" i="7"/>
  <c r="AK1237" i="7"/>
  <c r="AI1204" i="7"/>
  <c r="AI1166" i="7"/>
  <c r="AI1146" i="7"/>
  <c r="AI1127" i="7"/>
  <c r="AI1108" i="7"/>
  <c r="AK1070" i="7"/>
  <c r="AJ1032" i="7"/>
  <c r="AJ1015" i="7"/>
  <c r="AI957" i="7"/>
  <c r="AJ936" i="7"/>
  <c r="AK919" i="7"/>
  <c r="AK860" i="7"/>
  <c r="AJ836" i="7"/>
  <c r="AJ774" i="7"/>
  <c r="AJ726" i="7"/>
  <c r="AK665" i="7"/>
  <c r="AK555" i="7"/>
  <c r="AK536" i="7"/>
  <c r="AI492" i="7"/>
  <c r="AK446" i="7"/>
  <c r="AI399" i="7"/>
  <c r="AJ328" i="7"/>
  <c r="AI298" i="7"/>
  <c r="AJ238" i="7"/>
  <c r="AK203" i="7"/>
  <c r="AJ174" i="7"/>
  <c r="AI140" i="7"/>
  <c r="AI106" i="7"/>
  <c r="AK16" i="7"/>
  <c r="AK1243" i="7"/>
  <c r="AI1243" i="7"/>
  <c r="AK1259" i="7"/>
  <c r="AI1259" i="7"/>
  <c r="AJ1259" i="7"/>
  <c r="AK1275" i="7"/>
  <c r="AI1275" i="7"/>
  <c r="AJ1275" i="7"/>
  <c r="AK1277" i="7"/>
  <c r="AI1623" i="7"/>
  <c r="AJ1623" i="7"/>
  <c r="AK1623" i="7"/>
  <c r="AK1621" i="7"/>
  <c r="AK1261" i="7"/>
  <c r="AJ1247" i="7"/>
  <c r="AK1247" i="7"/>
  <c r="AI1247" i="7"/>
  <c r="AM1633" i="7"/>
  <c r="AN1633" i="7"/>
  <c r="AO1633" i="7"/>
  <c r="AP1633" i="7"/>
  <c r="AQ1633" i="7"/>
  <c r="Y1633" i="7"/>
  <c r="Z1633" i="7"/>
  <c r="AA1633" i="7"/>
  <c r="AB1633" i="7"/>
  <c r="AC1633" i="7"/>
  <c r="AE1" i="7"/>
  <c r="AE1309" i="7" s="1"/>
  <c r="AD1" i="7"/>
  <c r="AD1342" i="7" s="1"/>
  <c r="I501" i="7"/>
  <c r="Q501" i="7" s="1"/>
  <c r="M504" i="7"/>
  <c r="Q504" i="7" s="1"/>
  <c r="E503" i="7"/>
  <c r="Q503" i="7" s="1"/>
  <c r="N1420" i="7"/>
  <c r="Q1420" i="7" s="1"/>
  <c r="J1515" i="7"/>
  <c r="Q1515" i="7" s="1"/>
  <c r="G1514" i="7"/>
  <c r="AK1514" i="7" s="1"/>
  <c r="J374" i="7"/>
  <c r="Q374" i="7" s="1"/>
  <c r="G373" i="7"/>
  <c r="Q373" i="7" s="1"/>
  <c r="M304" i="7"/>
  <c r="Q304" i="7" s="1"/>
  <c r="G303" i="7"/>
  <c r="Q303" i="7" s="1"/>
  <c r="I275" i="7"/>
  <c r="Q275" i="7" s="1"/>
  <c r="H274" i="7"/>
  <c r="Q274" i="7" s="1"/>
  <c r="M170" i="7"/>
  <c r="Q170" i="7" s="1"/>
  <c r="G169" i="7"/>
  <c r="Q169" i="7" s="1"/>
  <c r="O52" i="7"/>
  <c r="Q52" i="7" s="1"/>
  <c r="M51" i="7"/>
  <c r="Q51" i="7" s="1"/>
  <c r="P1182" i="7"/>
  <c r="Q1182" i="7" s="1"/>
  <c r="P1417" i="7"/>
  <c r="Q1417" i="7" s="1"/>
  <c r="P1394" i="7"/>
  <c r="Q1394" i="7" s="1"/>
  <c r="P1587" i="7"/>
  <c r="Q1587" i="7" s="1"/>
  <c r="E1388" i="7"/>
  <c r="Q1388" i="7" s="1"/>
  <c r="E1081" i="7"/>
  <c r="Q1081" i="7" s="1"/>
  <c r="E1013" i="7"/>
  <c r="Q1013" i="7" s="1"/>
  <c r="O689" i="7"/>
  <c r="Q689" i="7" s="1"/>
  <c r="O1598" i="7"/>
  <c r="Q1598" i="7" s="1"/>
  <c r="O1446" i="7"/>
  <c r="Q1446" i="7" s="1"/>
  <c r="O1366" i="7"/>
  <c r="Q1366" i="7" s="1"/>
  <c r="O877" i="7"/>
  <c r="Q877" i="7" s="1"/>
  <c r="O800" i="7"/>
  <c r="Q800" i="7" s="1"/>
  <c r="F1498" i="7"/>
  <c r="Q1498" i="7" s="1"/>
  <c r="F1180" i="7"/>
  <c r="F960" i="7"/>
  <c r="Q960" i="7" s="1"/>
  <c r="F889" i="7"/>
  <c r="Q889" i="7" s="1"/>
  <c r="F861" i="7"/>
  <c r="Q861" i="7" s="1"/>
  <c r="F825" i="7"/>
  <c r="Q825" i="7" s="1"/>
  <c r="F784" i="7"/>
  <c r="Q784" i="7" s="1"/>
  <c r="F648" i="7"/>
  <c r="Q648" i="7" s="1"/>
  <c r="F563" i="7"/>
  <c r="Q563" i="7" s="1"/>
  <c r="L1544" i="7"/>
  <c r="Q1544" i="7" s="1"/>
  <c r="L1296" i="7"/>
  <c r="Q1296" i="7" s="1"/>
  <c r="L1275" i="7"/>
  <c r="Q1275" i="7" s="1"/>
  <c r="L1272" i="7"/>
  <c r="Q1272" i="7" s="1"/>
  <c r="L1263" i="7"/>
  <c r="Q1263" i="7" s="1"/>
  <c r="L1154" i="7"/>
  <c r="Q1154" i="7" s="1"/>
  <c r="L1152" i="7"/>
  <c r="Q1152" i="7" s="1"/>
  <c r="L1142" i="7"/>
  <c r="Q1142" i="7" s="1"/>
  <c r="L1133" i="7"/>
  <c r="Q1133" i="7" s="1"/>
  <c r="L1015" i="7"/>
  <c r="Q1015" i="7" s="1"/>
  <c r="L998" i="7"/>
  <c r="Q998" i="7" s="1"/>
  <c r="L946" i="7"/>
  <c r="Q946" i="7" s="1"/>
  <c r="L906" i="7"/>
  <c r="Q906" i="7" s="1"/>
  <c r="L893" i="7"/>
  <c r="Q893" i="7" s="1"/>
  <c r="L766" i="7"/>
  <c r="Q766" i="7" s="1"/>
  <c r="L735" i="7"/>
  <c r="Q735" i="7" s="1"/>
  <c r="L682" i="7"/>
  <c r="Q682" i="7" s="1"/>
  <c r="L664" i="7"/>
  <c r="Q664" i="7" s="1"/>
  <c r="L568" i="7"/>
  <c r="Q568" i="7" s="1"/>
  <c r="L538" i="7"/>
  <c r="Q538" i="7" s="1"/>
  <c r="L521" i="7"/>
  <c r="Q521" i="7" s="1"/>
  <c r="L509" i="7"/>
  <c r="Q509" i="7" s="1"/>
  <c r="L365" i="7"/>
  <c r="Q365" i="7" s="1"/>
  <c r="N1548" i="7"/>
  <c r="Q1548" i="7" s="1"/>
  <c r="N1166" i="7"/>
  <c r="Q1166" i="7" s="1"/>
  <c r="N1140" i="7"/>
  <c r="Q1140" i="7" s="1"/>
  <c r="N1101" i="7"/>
  <c r="Q1101" i="7" s="1"/>
  <c r="N1091" i="7"/>
  <c r="Q1091" i="7" s="1"/>
  <c r="N834" i="7"/>
  <c r="Q834" i="7" s="1"/>
  <c r="N554" i="7"/>
  <c r="Q554" i="7" s="1"/>
  <c r="N371" i="7"/>
  <c r="Q371" i="7" s="1"/>
  <c r="N128" i="7"/>
  <c r="Q128" i="7" s="1"/>
  <c r="M1546" i="7"/>
  <c r="Q1546" i="7" s="1"/>
  <c r="M1541" i="7"/>
  <c r="Q1541" i="7" s="1"/>
  <c r="M1437" i="7"/>
  <c r="Q1437" i="7" s="1"/>
  <c r="M1404" i="7"/>
  <c r="Q1404" i="7" s="1"/>
  <c r="M1380" i="7"/>
  <c r="Q1380" i="7" s="1"/>
  <c r="M1346" i="7"/>
  <c r="Q1346" i="7" s="1"/>
  <c r="M1266" i="7"/>
  <c r="Q1266" i="7" s="1"/>
  <c r="M1207" i="7"/>
  <c r="Q1207" i="7" s="1"/>
  <c r="M1193" i="7"/>
  <c r="Q1193" i="7" s="1"/>
  <c r="M1174" i="7"/>
  <c r="Q1174" i="7" s="1"/>
  <c r="M1088" i="7"/>
  <c r="Q1088" i="7" s="1"/>
  <c r="M1058" i="7"/>
  <c r="Q1058" i="7" s="1"/>
  <c r="M898" i="7"/>
  <c r="Q898" i="7" s="1"/>
  <c r="M644" i="7"/>
  <c r="Q644" i="7" s="1"/>
  <c r="M606" i="7"/>
  <c r="Q606" i="7" s="1"/>
  <c r="M386" i="7"/>
  <c r="Q386" i="7" s="1"/>
  <c r="M124" i="7"/>
  <c r="Q124" i="7" s="1"/>
  <c r="J1589" i="7"/>
  <c r="Q1589" i="7" s="1"/>
  <c r="J1583" i="7"/>
  <c r="Q1583" i="7" s="1"/>
  <c r="J1575" i="7"/>
  <c r="Q1575" i="7" s="1"/>
  <c r="J1571" i="7"/>
  <c r="Q1571" i="7" s="1"/>
  <c r="J1523" i="7"/>
  <c r="Q1523" i="7" s="1"/>
  <c r="J1521" i="7"/>
  <c r="Q1521" i="7" s="1"/>
  <c r="J1494" i="7"/>
  <c r="Q1494" i="7" s="1"/>
  <c r="J1492" i="7"/>
  <c r="Q1492" i="7" s="1"/>
  <c r="J1478" i="7"/>
  <c r="Q1478" i="7" s="1"/>
  <c r="J1470" i="7"/>
  <c r="Q1470" i="7" s="1"/>
  <c r="J1450" i="7"/>
  <c r="Q1450" i="7" s="1"/>
  <c r="J1432" i="7"/>
  <c r="Q1432" i="7" s="1"/>
  <c r="J1411" i="7"/>
  <c r="Q1411" i="7" s="1"/>
  <c r="J1408" i="7"/>
  <c r="Q1408" i="7" s="1"/>
  <c r="J1406" i="7"/>
  <c r="Q1406" i="7" s="1"/>
  <c r="J1402" i="7"/>
  <c r="Q1402" i="7" s="1"/>
  <c r="J1364" i="7"/>
  <c r="Q1364" i="7" s="1"/>
  <c r="J1353" i="7"/>
  <c r="Q1353" i="7" s="1"/>
  <c r="J1324" i="7"/>
  <c r="Q1324" i="7" s="1"/>
  <c r="J1302" i="7"/>
  <c r="Q1302" i="7" s="1"/>
  <c r="J1289" i="7"/>
  <c r="Q1289" i="7" s="1"/>
  <c r="J1232" i="7"/>
  <c r="Q1232" i="7" s="1"/>
  <c r="J908" i="7"/>
  <c r="Q908" i="7" s="1"/>
  <c r="J882" i="7"/>
  <c r="Q882" i="7" s="1"/>
  <c r="J848" i="7"/>
  <c r="Q848" i="7" s="1"/>
  <c r="J594" i="7"/>
  <c r="Q594" i="7" s="1"/>
  <c r="J518" i="7"/>
  <c r="Q518" i="7" s="1"/>
  <c r="J513" i="7"/>
  <c r="Q513" i="7" s="1"/>
  <c r="J462" i="7"/>
  <c r="Q462" i="7" s="1"/>
  <c r="J380" i="7"/>
  <c r="Q380" i="7" s="1"/>
  <c r="J310" i="7"/>
  <c r="Q310" i="7" s="1"/>
  <c r="J297" i="7"/>
  <c r="Q297" i="7" s="1"/>
  <c r="J289" i="7"/>
  <c r="Q289" i="7" s="1"/>
  <c r="J285" i="7"/>
  <c r="Q285" i="7" s="1"/>
  <c r="J272" i="7"/>
  <c r="Q272" i="7" s="1"/>
  <c r="J266" i="7"/>
  <c r="Q266" i="7" s="1"/>
  <c r="J262" i="7"/>
  <c r="Q262" i="7" s="1"/>
  <c r="J244" i="7"/>
  <c r="Q244" i="7" s="1"/>
  <c r="J204" i="7"/>
  <c r="Q204" i="7" s="1"/>
  <c r="J135" i="7"/>
  <c r="Q135" i="7" s="1"/>
  <c r="J130" i="7"/>
  <c r="Q130" i="7" s="1"/>
  <c r="J119" i="7"/>
  <c r="Q119" i="7" s="1"/>
  <c r="J84" i="7"/>
  <c r="Q84" i="7" s="1"/>
  <c r="K1593" i="7"/>
  <c r="Q1593" i="7" s="1"/>
  <c r="K1308" i="7"/>
  <c r="Q1308" i="7" s="1"/>
  <c r="K1292" i="7"/>
  <c r="Q1292" i="7" s="1"/>
  <c r="K1281" i="7"/>
  <c r="Q1281" i="7" s="1"/>
  <c r="K1186" i="7"/>
  <c r="Q1186" i="7" s="1"/>
  <c r="K1131" i="7"/>
  <c r="Q1131" i="7" s="1"/>
  <c r="K1094" i="7"/>
  <c r="Q1094" i="7" s="1"/>
  <c r="K1070" i="7"/>
  <c r="Q1070" i="7" s="1"/>
  <c r="K1047" i="7"/>
  <c r="Q1047" i="7" s="1"/>
  <c r="K790" i="7"/>
  <c r="Q790" i="7" s="1"/>
  <c r="K769" i="7"/>
  <c r="Q769" i="7" s="1"/>
  <c r="K739" i="7"/>
  <c r="Q739" i="7" s="1"/>
  <c r="K622" i="7"/>
  <c r="Q622" i="7" s="1"/>
  <c r="K139" i="7"/>
  <c r="Q139" i="7" s="1"/>
  <c r="K49" i="7"/>
  <c r="Q49" i="7" s="1"/>
  <c r="I1625" i="7"/>
  <c r="Q1625" i="7" s="1"/>
  <c r="I1606" i="7"/>
  <c r="Q1606" i="7" s="1"/>
  <c r="I1530" i="7"/>
  <c r="Q1530" i="7" s="1"/>
  <c r="I1480" i="7"/>
  <c r="Q1480" i="7" s="1"/>
  <c r="I1355" i="7"/>
  <c r="Q1355" i="7" s="1"/>
  <c r="I1250" i="7"/>
  <c r="Q1250" i="7" s="1"/>
  <c r="I1164" i="7"/>
  <c r="Q1164" i="7" s="1"/>
  <c r="I1162" i="7"/>
  <c r="Q1162" i="7" s="1"/>
  <c r="I1129" i="7"/>
  <c r="Q1129" i="7" s="1"/>
  <c r="I1125" i="7"/>
  <c r="Q1125" i="7" s="1"/>
  <c r="I1065" i="7"/>
  <c r="Q1065" i="7" s="1"/>
  <c r="I1009" i="7"/>
  <c r="Q1009" i="7" s="1"/>
  <c r="I975" i="7"/>
  <c r="Q975" i="7" s="1"/>
  <c r="I964" i="7"/>
  <c r="Q964" i="7" s="1"/>
  <c r="I954" i="7"/>
  <c r="Q954" i="7" s="1"/>
  <c r="I929" i="7"/>
  <c r="Q929" i="7" s="1"/>
  <c r="I923" i="7"/>
  <c r="Q923" i="7" s="1"/>
  <c r="I866" i="7"/>
  <c r="Q866" i="7" s="1"/>
  <c r="I714" i="7"/>
  <c r="Q714" i="7" s="1"/>
  <c r="I578" i="7"/>
  <c r="Q578" i="7" s="1"/>
  <c r="I542" i="7"/>
  <c r="Q542" i="7" s="1"/>
  <c r="I484" i="7"/>
  <c r="Q484" i="7" s="1"/>
  <c r="I438" i="7"/>
  <c r="Q438" i="7" s="1"/>
  <c r="I414" i="7"/>
  <c r="Q414" i="7" s="1"/>
  <c r="I412" i="7"/>
  <c r="Q412" i="7" s="1"/>
  <c r="I398" i="7"/>
  <c r="Q398" i="7" s="1"/>
  <c r="I392" i="7"/>
  <c r="Q392" i="7" s="1"/>
  <c r="I363" i="7"/>
  <c r="Q363" i="7" s="1"/>
  <c r="I301" i="7"/>
  <c r="Q301" i="7" s="1"/>
  <c r="I268" i="7"/>
  <c r="Q268" i="7" s="1"/>
  <c r="I151" i="7"/>
  <c r="Q151" i="7" s="1"/>
  <c r="I149" i="7"/>
  <c r="Q149" i="7" s="1"/>
  <c r="I111" i="7"/>
  <c r="Q111" i="7" s="1"/>
  <c r="I106" i="7"/>
  <c r="Q106" i="7" s="1"/>
  <c r="I104" i="7"/>
  <c r="Q104" i="7" s="1"/>
  <c r="I41" i="7"/>
  <c r="Q41" i="7" s="1"/>
  <c r="I39" i="7"/>
  <c r="Q39" i="7" s="1"/>
  <c r="I35" i="7"/>
  <c r="Q35" i="7" s="1"/>
  <c r="H1581" i="7"/>
  <c r="Q1581" i="7" s="1"/>
  <c r="H1579" i="7"/>
  <c r="Q1579" i="7" s="1"/>
  <c r="H1577" i="7"/>
  <c r="Q1577" i="7" s="1"/>
  <c r="H1573" i="7"/>
  <c r="Q1573" i="7" s="1"/>
  <c r="H1566" i="7"/>
  <c r="Q1566" i="7" s="1"/>
  <c r="H1564" i="7"/>
  <c r="Q1564" i="7" s="1"/>
  <c r="H1550" i="7"/>
  <c r="Q1550" i="7" s="1"/>
  <c r="H1537" i="7"/>
  <c r="Q1537" i="7" s="1"/>
  <c r="H1512" i="7"/>
  <c r="Q1512" i="7" s="1"/>
  <c r="H1503" i="7"/>
  <c r="Q1503" i="7" s="1"/>
  <c r="H1496" i="7"/>
  <c r="Q1496" i="7" s="1"/>
  <c r="H1486" i="7"/>
  <c r="Q1486" i="7" s="1"/>
  <c r="H1476" i="7"/>
  <c r="Q1476" i="7" s="1"/>
  <c r="H1474" i="7"/>
  <c r="Q1474" i="7" s="1"/>
  <c r="H1462" i="7"/>
  <c r="Q1462" i="7" s="1"/>
  <c r="H1460" i="7"/>
  <c r="Q1460" i="7" s="1"/>
  <c r="H1458" i="7"/>
  <c r="Q1458" i="7" s="1"/>
  <c r="H1439" i="7"/>
  <c r="Q1439" i="7" s="1"/>
  <c r="H1435" i="7"/>
  <c r="Q1435" i="7" s="1"/>
  <c r="H1422" i="7"/>
  <c r="Q1422" i="7" s="1"/>
  <c r="H1413" i="7"/>
  <c r="Q1413" i="7" s="1"/>
  <c r="H1400" i="7"/>
  <c r="Q1400" i="7" s="1"/>
  <c r="H1392" i="7"/>
  <c r="Q1392" i="7" s="1"/>
  <c r="H1390" i="7"/>
  <c r="Q1390" i="7" s="1"/>
  <c r="H1340" i="7"/>
  <c r="Q1340" i="7" s="1"/>
  <c r="H1328" i="7"/>
  <c r="Q1328" i="7" s="1"/>
  <c r="H1322" i="7"/>
  <c r="Q1322" i="7" s="1"/>
  <c r="H1306" i="7"/>
  <c r="Q1306" i="7" s="1"/>
  <c r="H1300" i="7"/>
  <c r="Q1300" i="7" s="1"/>
  <c r="H1198" i="7"/>
  <c r="Q1198" i="7" s="1"/>
  <c r="H1076" i="7"/>
  <c r="Q1076" i="7" s="1"/>
  <c r="H1051" i="7"/>
  <c r="Q1051" i="7" s="1"/>
  <c r="H1034" i="7"/>
  <c r="Q1034" i="7" s="1"/>
  <c r="H992" i="7"/>
  <c r="Q992" i="7" s="1"/>
  <c r="H936" i="7"/>
  <c r="Q936" i="7" s="1"/>
  <c r="H795" i="7"/>
  <c r="Q795" i="7" s="1"/>
  <c r="H788" i="7"/>
  <c r="Q788" i="7" s="1"/>
  <c r="H786" i="7"/>
  <c r="Q786" i="7" s="1"/>
  <c r="H693" i="7"/>
  <c r="Q693" i="7" s="1"/>
  <c r="H592" i="7"/>
  <c r="Q592" i="7" s="1"/>
  <c r="H489" i="7"/>
  <c r="Q489" i="7" s="1"/>
  <c r="H482" i="7"/>
  <c r="Q482" i="7" s="1"/>
  <c r="H468" i="7"/>
  <c r="Q468" i="7" s="1"/>
  <c r="H466" i="7"/>
  <c r="Q466" i="7" s="1"/>
  <c r="H464" i="7"/>
  <c r="Q464" i="7" s="1"/>
  <c r="H460" i="7"/>
  <c r="Q460" i="7" s="1"/>
  <c r="H450" i="7"/>
  <c r="Q450" i="7" s="1"/>
  <c r="H446" i="7"/>
  <c r="Q446" i="7" s="1"/>
  <c r="H440" i="7"/>
  <c r="Q440" i="7" s="1"/>
  <c r="H432" i="7"/>
  <c r="Q432" i="7" s="1"/>
  <c r="H430" i="7"/>
  <c r="Q430" i="7" s="1"/>
  <c r="H428" i="7"/>
  <c r="Q428" i="7" s="1"/>
  <c r="H424" i="7"/>
  <c r="Q424" i="7" s="1"/>
  <c r="H402" i="7"/>
  <c r="Q402" i="7" s="1"/>
  <c r="H400" i="7"/>
  <c r="Q400" i="7" s="1"/>
  <c r="H390" i="7"/>
  <c r="Q390" i="7" s="1"/>
  <c r="H369" i="7"/>
  <c r="Q369" i="7" s="1"/>
  <c r="H367" i="7"/>
  <c r="Q367" i="7" s="1"/>
  <c r="H325" i="7"/>
  <c r="Q325" i="7" s="1"/>
  <c r="H323" i="7"/>
  <c r="Q323" i="7" s="1"/>
  <c r="H321" i="7"/>
  <c r="Q321" i="7" s="1"/>
  <c r="H319" i="7"/>
  <c r="Q319" i="7" s="1"/>
  <c r="H317" i="7"/>
  <c r="Q317" i="7" s="1"/>
  <c r="H313" i="7"/>
  <c r="Q313" i="7" s="1"/>
  <c r="H306" i="7"/>
  <c r="Q306" i="7" s="1"/>
  <c r="H295" i="7"/>
  <c r="Q295" i="7" s="1"/>
  <c r="H293" i="7"/>
  <c r="Q293" i="7" s="1"/>
  <c r="H287" i="7"/>
  <c r="Q287" i="7" s="1"/>
  <c r="H277" i="7"/>
  <c r="Q277" i="7" s="1"/>
  <c r="H260" i="7"/>
  <c r="Q260" i="7" s="1"/>
  <c r="H256" i="7"/>
  <c r="Q256" i="7" s="1"/>
  <c r="H246" i="7"/>
  <c r="Q246" i="7" s="1"/>
  <c r="H234" i="7"/>
  <c r="Q234" i="7" s="1"/>
  <c r="H230" i="7"/>
  <c r="Q230" i="7" s="1"/>
  <c r="H224" i="7"/>
  <c r="Q224" i="7" s="1"/>
  <c r="H222" i="7"/>
  <c r="Q222" i="7" s="1"/>
  <c r="H198" i="7"/>
  <c r="Q198" i="7" s="1"/>
  <c r="H202" i="7"/>
  <c r="Q202" i="7" s="1"/>
  <c r="H196" i="7"/>
  <c r="Q196" i="7" s="1"/>
  <c r="H182" i="7"/>
  <c r="Q182" i="7" s="1"/>
  <c r="H178" i="7"/>
  <c r="Q178" i="7" s="1"/>
  <c r="H176" i="7"/>
  <c r="Q176" i="7" s="1"/>
  <c r="H172" i="7"/>
  <c r="Q172" i="7" s="1"/>
  <c r="H167" i="7"/>
  <c r="Q167" i="7" s="1"/>
  <c r="H163" i="7"/>
  <c r="Q163" i="7" s="1"/>
  <c r="H161" i="7"/>
  <c r="Q161" i="7" s="1"/>
  <c r="H96" i="7"/>
  <c r="Q96" i="7" s="1"/>
  <c r="H82" i="7"/>
  <c r="Q82" i="7" s="1"/>
  <c r="H80" i="7"/>
  <c r="Q80" i="7" s="1"/>
  <c r="H61" i="7"/>
  <c r="Q61" i="7" s="1"/>
  <c r="H55" i="7"/>
  <c r="Q55" i="7" s="1"/>
  <c r="H37" i="7"/>
  <c r="Q37" i="7" s="1"/>
  <c r="H21" i="7"/>
  <c r="Q21" i="7" s="1"/>
  <c r="H19" i="7"/>
  <c r="Q19" i="7" s="1"/>
  <c r="H15" i="7"/>
  <c r="Q15" i="7" s="1"/>
  <c r="H13" i="7"/>
  <c r="Q13" i="7" s="1"/>
  <c r="H11" i="7"/>
  <c r="Q11" i="7" s="1"/>
  <c r="H7" i="7"/>
  <c r="Q7" i="7" s="1"/>
  <c r="G1604" i="7"/>
  <c r="Q1604" i="7" s="1"/>
  <c r="G1602" i="7"/>
  <c r="Q1602" i="7" s="1"/>
  <c r="G1600" i="7"/>
  <c r="Q1600" i="7" s="1"/>
  <c r="G1595" i="7"/>
  <c r="Q1595" i="7" s="1"/>
  <c r="G1585" i="7"/>
  <c r="Q1585" i="7" s="1"/>
  <c r="G1568" i="7"/>
  <c r="Q1568" i="7" s="1"/>
  <c r="G1562" i="7"/>
  <c r="Q1562" i="7" s="1"/>
  <c r="G1560" i="7"/>
  <c r="Q1560" i="7" s="1"/>
  <c r="G1556" i="7"/>
  <c r="Q1556" i="7" s="1"/>
  <c r="G1552" i="7"/>
  <c r="Q1552" i="7" s="1"/>
  <c r="G1539" i="7"/>
  <c r="Q1539" i="7" s="1"/>
  <c r="G1535" i="7"/>
  <c r="Q1535" i="7" s="1"/>
  <c r="G1533" i="7"/>
  <c r="Q1533" i="7" s="1"/>
  <c r="G1528" i="7"/>
  <c r="Q1528" i="7" s="1"/>
  <c r="G1525" i="7"/>
  <c r="Q1525" i="7" s="1"/>
  <c r="G1519" i="7"/>
  <c r="Q1519" i="7" s="1"/>
  <c r="G1517" i="7"/>
  <c r="Q1517" i="7" s="1"/>
  <c r="G1510" i="7"/>
  <c r="Q1510" i="7" s="1"/>
  <c r="G1508" i="7"/>
  <c r="Q1508" i="7" s="1"/>
  <c r="G1505" i="7"/>
  <c r="Q1505" i="7" s="1"/>
  <c r="G1501" i="7"/>
  <c r="Q1501" i="7" s="1"/>
  <c r="G1490" i="7"/>
  <c r="Q1490" i="7" s="1"/>
  <c r="G1488" i="7"/>
  <c r="Q1488" i="7" s="1"/>
  <c r="G1484" i="7"/>
  <c r="Q1484" i="7" s="1"/>
  <c r="G1482" i="7"/>
  <c r="Q1482" i="7" s="1"/>
  <c r="G1472" i="7"/>
  <c r="Q1472" i="7" s="1"/>
  <c r="G1468" i="7"/>
  <c r="Q1468" i="7" s="1"/>
  <c r="G1466" i="7"/>
  <c r="Q1466" i="7" s="1"/>
  <c r="G1464" i="7"/>
  <c r="Q1464" i="7" s="1"/>
  <c r="G1456" i="7"/>
  <c r="Q1456" i="7" s="1"/>
  <c r="G1454" i="7"/>
  <c r="Q1454" i="7" s="1"/>
  <c r="G1452" i="7"/>
  <c r="Q1452" i="7" s="1"/>
  <c r="G1441" i="7"/>
  <c r="Q1441" i="7" s="1"/>
  <c r="G1426" i="7"/>
  <c r="Q1426" i="7" s="1"/>
  <c r="G1424" i="7"/>
  <c r="Q1424" i="7" s="1"/>
  <c r="G1415" i="7"/>
  <c r="Q1415" i="7" s="1"/>
  <c r="G1398" i="7"/>
  <c r="Q1398" i="7" s="1"/>
  <c r="G1385" i="7"/>
  <c r="G1374" i="7"/>
  <c r="Q1374" i="7" s="1"/>
  <c r="G1372" i="7"/>
  <c r="Q1372" i="7" s="1"/>
  <c r="G1370" i="7"/>
  <c r="G1368" i="7"/>
  <c r="Q1368" i="7" s="1"/>
  <c r="G1342" i="7"/>
  <c r="Q1342" i="7" s="1"/>
  <c r="G1338" i="7"/>
  <c r="Q1338" i="7" s="1"/>
  <c r="G1336" i="7"/>
  <c r="Q1336" i="7" s="1"/>
  <c r="G1334" i="7"/>
  <c r="Q1334" i="7" s="1"/>
  <c r="G1332" i="7"/>
  <c r="Q1332" i="7" s="1"/>
  <c r="G1330" i="7"/>
  <c r="Q1330" i="7" s="1"/>
  <c r="G1320" i="7"/>
  <c r="Q1320" i="7" s="1"/>
  <c r="G1318" i="7"/>
  <c r="Q1318" i="7" s="1"/>
  <c r="G1316" i="7"/>
  <c r="Q1316" i="7" s="1"/>
  <c r="G1304" i="7"/>
  <c r="Q1304" i="7" s="1"/>
  <c r="G1298" i="7"/>
  <c r="Q1298" i="7" s="1"/>
  <c r="G1287" i="7"/>
  <c r="Q1287" i="7" s="1"/>
  <c r="G1285" i="7"/>
  <c r="G1283" i="7"/>
  <c r="Q1283" i="7" s="1"/>
  <c r="G1178" i="7"/>
  <c r="Q1178" i="7" s="1"/>
  <c r="G1103" i="7"/>
  <c r="Q1103" i="7" s="1"/>
  <c r="G1086" i="7"/>
  <c r="Q1086" i="7" s="1"/>
  <c r="G1039" i="7"/>
  <c r="Q1039" i="7" s="1"/>
  <c r="G803" i="7"/>
  <c r="Q803" i="7" s="1"/>
  <c r="G745" i="7"/>
  <c r="Q745" i="7" s="1"/>
  <c r="G728" i="7"/>
  <c r="Q728" i="7" s="1"/>
  <c r="G642" i="7"/>
  <c r="Q642" i="7" s="1"/>
  <c r="G586" i="7"/>
  <c r="Q586" i="7" s="1"/>
  <c r="G480" i="7"/>
  <c r="Q480" i="7" s="1"/>
  <c r="G478" i="7"/>
  <c r="G476" i="7"/>
  <c r="Q476" i="7" s="1"/>
  <c r="G474" i="7"/>
  <c r="Q474" i="7" s="1"/>
  <c r="G472" i="7"/>
  <c r="Q472" i="7" s="1"/>
  <c r="G470" i="7"/>
  <c r="Q470" i="7" s="1"/>
  <c r="G458" i="7"/>
  <c r="Q458" i="7" s="1"/>
  <c r="G456" i="7"/>
  <c r="Q456" i="7" s="1"/>
  <c r="G454" i="7"/>
  <c r="Q454" i="7" s="1"/>
  <c r="G452" i="7"/>
  <c r="Q452" i="7" s="1"/>
  <c r="G448" i="7"/>
  <c r="Q448" i="7" s="1"/>
  <c r="G444" i="7"/>
  <c r="Q444" i="7" s="1"/>
  <c r="G442" i="7"/>
  <c r="Q442" i="7" s="1"/>
  <c r="G436" i="7"/>
  <c r="Q436" i="7" s="1"/>
  <c r="G434" i="7"/>
  <c r="Q434" i="7" s="1"/>
  <c r="G426" i="7"/>
  <c r="Q426" i="7" s="1"/>
  <c r="G422" i="7"/>
  <c r="Q422" i="7" s="1"/>
  <c r="G420" i="7"/>
  <c r="Q420" i="7" s="1"/>
  <c r="G418" i="7"/>
  <c r="Q418" i="7" s="1"/>
  <c r="G416" i="7"/>
  <c r="Q416" i="7" s="1"/>
  <c r="G410" i="7"/>
  <c r="Q410" i="7" s="1"/>
  <c r="G408" i="7"/>
  <c r="Q408" i="7" s="1"/>
  <c r="G406" i="7"/>
  <c r="Q406" i="7" s="1"/>
  <c r="G404" i="7"/>
  <c r="Q404" i="7" s="1"/>
  <c r="G396" i="7"/>
  <c r="Q396" i="7" s="1"/>
  <c r="G394" i="7"/>
  <c r="Q394" i="7" s="1"/>
  <c r="G388" i="7"/>
  <c r="Q388" i="7" s="1"/>
  <c r="G384" i="7"/>
  <c r="Q384" i="7" s="1"/>
  <c r="G382" i="7"/>
  <c r="Q382" i="7" s="1"/>
  <c r="G378" i="7"/>
  <c r="Q378" i="7" s="1"/>
  <c r="G376" i="7"/>
  <c r="Q376" i="7" s="1"/>
  <c r="G361" i="7"/>
  <c r="Q361" i="7" s="1"/>
  <c r="G359" i="7"/>
  <c r="Q359" i="7" s="1"/>
  <c r="G357" i="7"/>
  <c r="Q357" i="7" s="1"/>
  <c r="G355" i="7"/>
  <c r="Q355" i="7" s="1"/>
  <c r="G353" i="7"/>
  <c r="Q353" i="7" s="1"/>
  <c r="G351" i="7"/>
  <c r="Q351" i="7" s="1"/>
  <c r="G349" i="7"/>
  <c r="Q349" i="7" s="1"/>
  <c r="G347" i="7"/>
  <c r="G345" i="7"/>
  <c r="Q345" i="7" s="1"/>
  <c r="G343" i="7"/>
  <c r="Q343" i="7" s="1"/>
  <c r="G341" i="7"/>
  <c r="Q341" i="7" s="1"/>
  <c r="G339" i="7"/>
  <c r="Q339" i="7" s="1"/>
  <c r="G337" i="7"/>
  <c r="Q337" i="7" s="1"/>
  <c r="G335" i="7"/>
  <c r="Q335" i="7" s="1"/>
  <c r="G333" i="7"/>
  <c r="Q333" i="7" s="1"/>
  <c r="G331" i="7"/>
  <c r="Q331" i="7" s="1"/>
  <c r="G329" i="7"/>
  <c r="Q329" i="7" s="1"/>
  <c r="G327" i="7"/>
  <c r="Q327" i="7" s="1"/>
  <c r="G308" i="7"/>
  <c r="Q308" i="7" s="1"/>
  <c r="G315" i="7"/>
  <c r="Q315" i="7" s="1"/>
  <c r="G299" i="7"/>
  <c r="Q299" i="7" s="1"/>
  <c r="G291" i="7"/>
  <c r="Q291" i="7" s="1"/>
  <c r="G283" i="7"/>
  <c r="G281" i="7"/>
  <c r="Q281" i="7" s="1"/>
  <c r="G279" i="7"/>
  <c r="Q279" i="7" s="1"/>
  <c r="G270" i="7"/>
  <c r="Q270" i="7" s="1"/>
  <c r="G264" i="7"/>
  <c r="G258" i="7"/>
  <c r="Q258" i="7" s="1"/>
  <c r="G254" i="7"/>
  <c r="Q254" i="7" s="1"/>
  <c r="G252" i="7"/>
  <c r="Q252" i="7" s="1"/>
  <c r="G250" i="7"/>
  <c r="Q250" i="7" s="1"/>
  <c r="G248" i="7"/>
  <c r="Q248" i="7" s="1"/>
  <c r="G242" i="7"/>
  <c r="Q242" i="7" s="1"/>
  <c r="G240" i="7"/>
  <c r="Q240" i="7" s="1"/>
  <c r="G238" i="7"/>
  <c r="Q238" i="7" s="1"/>
  <c r="G236" i="7"/>
  <c r="Q236" i="7" s="1"/>
  <c r="G232" i="7"/>
  <c r="Q232" i="7" s="1"/>
  <c r="G228" i="7"/>
  <c r="Q228" i="7" s="1"/>
  <c r="G226" i="7"/>
  <c r="Q226" i="7" s="1"/>
  <c r="G220" i="7"/>
  <c r="Q220" i="7" s="1"/>
  <c r="G218" i="7"/>
  <c r="Q218" i="7" s="1"/>
  <c r="G216" i="7"/>
  <c r="Q216" i="7" s="1"/>
  <c r="G214" i="7"/>
  <c r="Q214" i="7" s="1"/>
  <c r="G212" i="7"/>
  <c r="Q212" i="7" s="1"/>
  <c r="G210" i="7"/>
  <c r="Q210" i="7" s="1"/>
  <c r="G208" i="7"/>
  <c r="Q208" i="7" s="1"/>
  <c r="G206" i="7"/>
  <c r="Q206" i="7" s="1"/>
  <c r="G200" i="7"/>
  <c r="Q200" i="7" s="1"/>
  <c r="G194" i="7"/>
  <c r="Q194" i="7" s="1"/>
  <c r="G192" i="7"/>
  <c r="Q192" i="7" s="1"/>
  <c r="G190" i="7"/>
  <c r="Q190" i="7" s="1"/>
  <c r="G188" i="7"/>
  <c r="Q188" i="7" s="1"/>
  <c r="G186" i="7"/>
  <c r="Q186" i="7" s="1"/>
  <c r="G184" i="7"/>
  <c r="Q184" i="7" s="1"/>
  <c r="G180" i="7"/>
  <c r="Q180" i="7" s="1"/>
  <c r="G174" i="7"/>
  <c r="Q174" i="7" s="1"/>
  <c r="G165" i="7"/>
  <c r="G159" i="7"/>
  <c r="Q159" i="7" s="1"/>
  <c r="G157" i="7"/>
  <c r="Q157" i="7" s="1"/>
  <c r="G155" i="7"/>
  <c r="Q155" i="7" s="1"/>
  <c r="G153" i="7"/>
  <c r="Q153" i="7" s="1"/>
  <c r="G147" i="7"/>
  <c r="Q147" i="7" s="1"/>
  <c r="G145" i="7"/>
  <c r="Q145" i="7" s="1"/>
  <c r="G143" i="7"/>
  <c r="Q143" i="7" s="1"/>
  <c r="G141" i="7"/>
  <c r="Q141" i="7" s="1"/>
  <c r="G137" i="7"/>
  <c r="Q137" i="7" s="1"/>
  <c r="G133" i="7"/>
  <c r="Q133" i="7" s="1"/>
  <c r="G126" i="7"/>
  <c r="Q126" i="7" s="1"/>
  <c r="G121" i="7"/>
  <c r="Q121" i="7" s="1"/>
  <c r="G116" i="7"/>
  <c r="Q116" i="7" s="1"/>
  <c r="G113" i="7"/>
  <c r="Q113" i="7" s="1"/>
  <c r="G108" i="7"/>
  <c r="Q108" i="7" s="1"/>
  <c r="G101" i="7"/>
  <c r="Q101" i="7" s="1"/>
  <c r="G99" i="7"/>
  <c r="Q99" i="7" s="1"/>
  <c r="G94" i="7"/>
  <c r="Q94" i="7" s="1"/>
  <c r="G91" i="7"/>
  <c r="Q91" i="7" s="1"/>
  <c r="G89" i="7"/>
  <c r="Q89" i="7" s="1"/>
  <c r="G86" i="7"/>
  <c r="Q86" i="7" s="1"/>
  <c r="G78" i="7"/>
  <c r="Q78" i="7" s="1"/>
  <c r="G76" i="7"/>
  <c r="G74" i="7"/>
  <c r="Q74" i="7" s="1"/>
  <c r="G72" i="7"/>
  <c r="Q72" i="7" s="1"/>
  <c r="G69" i="7"/>
  <c r="Q69" i="7" s="1"/>
  <c r="G66" i="7"/>
  <c r="Q66" i="7" s="1"/>
  <c r="G63" i="7"/>
  <c r="Q63" i="7" s="1"/>
  <c r="G59" i="7"/>
  <c r="Q59" i="7" s="1"/>
  <c r="G57" i="7"/>
  <c r="Q57" i="7" s="1"/>
  <c r="G47" i="7"/>
  <c r="Q47" i="7" s="1"/>
  <c r="G45" i="7"/>
  <c r="Q45" i="7" s="1"/>
  <c r="G43" i="7"/>
  <c r="Q43" i="7" s="1"/>
  <c r="G33" i="7"/>
  <c r="Q33" i="7" s="1"/>
  <c r="G31" i="7"/>
  <c r="Q31" i="7" s="1"/>
  <c r="G29" i="7"/>
  <c r="Q29" i="7" s="1"/>
  <c r="G27" i="7"/>
  <c r="G25" i="7"/>
  <c r="Q25" i="7" s="1"/>
  <c r="G23" i="7"/>
  <c r="Q23" i="7" s="1"/>
  <c r="G17" i="7"/>
  <c r="Q17" i="7" s="1"/>
  <c r="G9" i="7"/>
  <c r="Q9" i="7" s="1"/>
  <c r="G5" i="7"/>
  <c r="Q5" i="7" s="1"/>
  <c r="Q1624" i="7"/>
  <c r="Q1605" i="7"/>
  <c r="Q1603" i="7"/>
  <c r="Q1601" i="7"/>
  <c r="Q1599" i="7"/>
  <c r="Q1597" i="7"/>
  <c r="Q1594" i="7"/>
  <c r="Q1592" i="7"/>
  <c r="Q1588" i="7"/>
  <c r="Q1586" i="7"/>
  <c r="Q1584" i="7"/>
  <c r="Q1582" i="7"/>
  <c r="Q1580" i="7"/>
  <c r="Q1578" i="7"/>
  <c r="Q1576" i="7"/>
  <c r="Q1574" i="7"/>
  <c r="Q1572" i="7"/>
  <c r="Q1570" i="7"/>
  <c r="Q1567" i="7"/>
  <c r="Q1565" i="7"/>
  <c r="Q1563" i="7"/>
  <c r="Q1561" i="7"/>
  <c r="Q1559" i="7"/>
  <c r="Q1555" i="7"/>
  <c r="Q1551" i="7"/>
  <c r="Q1549" i="7"/>
  <c r="Q1547" i="7"/>
  <c r="Q1545" i="7"/>
  <c r="Q1543" i="7"/>
  <c r="Q1540" i="7"/>
  <c r="Q1538" i="7"/>
  <c r="Q1536" i="7"/>
  <c r="Q1534" i="7"/>
  <c r="Q1532" i="7"/>
  <c r="Q1529" i="7"/>
  <c r="Q1527" i="7"/>
  <c r="Q1524" i="7"/>
  <c r="Q1522" i="7"/>
  <c r="Q1520" i="7"/>
  <c r="Q1518" i="7"/>
  <c r="Q1516" i="7"/>
  <c r="Q1514" i="7"/>
  <c r="Q1513" i="7"/>
  <c r="Q1511" i="7"/>
  <c r="Q1509" i="7"/>
  <c r="Q1507" i="7"/>
  <c r="Q1504" i="7"/>
  <c r="Q1502" i="7"/>
  <c r="Q1500" i="7"/>
  <c r="Q1499" i="7"/>
  <c r="Q1497" i="7"/>
  <c r="Q1495" i="7"/>
  <c r="Q1493" i="7"/>
  <c r="Q1491" i="7"/>
  <c r="Q1489" i="7"/>
  <c r="Q1487" i="7"/>
  <c r="Q1485" i="7"/>
  <c r="Q1483" i="7"/>
  <c r="Q1481" i="7"/>
  <c r="Q1479" i="7"/>
  <c r="Q1477" i="7"/>
  <c r="Q1475" i="7"/>
  <c r="Q1473" i="7"/>
  <c r="Q1471" i="7"/>
  <c r="Q1469" i="7"/>
  <c r="Q1467" i="7"/>
  <c r="Q1465" i="7"/>
  <c r="Q1463" i="7"/>
  <c r="Q1461" i="7"/>
  <c r="Q1459" i="7"/>
  <c r="Q1457" i="7"/>
  <c r="Q1455" i="7"/>
  <c r="Q1453" i="7"/>
  <c r="Q1451" i="7"/>
  <c r="Q1449" i="7"/>
  <c r="Q1445" i="7"/>
  <c r="Q1440" i="7"/>
  <c r="Q1438" i="7"/>
  <c r="Q1436" i="7"/>
  <c r="Q1434" i="7"/>
  <c r="Q1431" i="7"/>
  <c r="Q1425" i="7"/>
  <c r="Q1423" i="7"/>
  <c r="Q1421" i="7"/>
  <c r="Q1419" i="7"/>
  <c r="Q1416" i="7"/>
  <c r="Q1414" i="7"/>
  <c r="Q1412" i="7"/>
  <c r="Q1410" i="7"/>
  <c r="Q1407" i="7"/>
  <c r="Q1405" i="7"/>
  <c r="Q1403" i="7"/>
  <c r="Q1401" i="7"/>
  <c r="Q1399" i="7"/>
  <c r="Q1397" i="7"/>
  <c r="Q1393" i="7"/>
  <c r="Q1391" i="7"/>
  <c r="Q1389" i="7"/>
  <c r="Q1387" i="7"/>
  <c r="Q1384" i="7"/>
  <c r="Q1379" i="7"/>
  <c r="Q1373" i="7"/>
  <c r="Q1371" i="7"/>
  <c r="Q1369" i="7"/>
  <c r="Q1367" i="7"/>
  <c r="Q1365" i="7"/>
  <c r="Q1363" i="7"/>
  <c r="Q1354" i="7"/>
  <c r="Q1352" i="7"/>
  <c r="Q1345" i="7"/>
  <c r="Q1341" i="7"/>
  <c r="Q1339" i="7"/>
  <c r="Q1337" i="7"/>
  <c r="Q1335" i="7"/>
  <c r="Q1333" i="7"/>
  <c r="Q1331" i="7"/>
  <c r="Q1329" i="7"/>
  <c r="Q1327" i="7"/>
  <c r="Q1323" i="7"/>
  <c r="Q1321" i="7"/>
  <c r="Q1319" i="7"/>
  <c r="Q1317" i="7"/>
  <c r="Q1315" i="7"/>
  <c r="Q1307" i="7"/>
  <c r="Q1305" i="7"/>
  <c r="Q1303" i="7"/>
  <c r="Q1301" i="7"/>
  <c r="Q1299" i="7"/>
  <c r="Q1297" i="7"/>
  <c r="Q1295" i="7"/>
  <c r="Q1291" i="7"/>
  <c r="Q1288" i="7"/>
  <c r="Q1286" i="7"/>
  <c r="Q1284" i="7"/>
  <c r="Q1282" i="7"/>
  <c r="Q1280" i="7"/>
  <c r="Q1274" i="7"/>
  <c r="Q1271" i="7"/>
  <c r="Q1265" i="7"/>
  <c r="Q1262" i="7"/>
  <c r="Q1249" i="7"/>
  <c r="Q1231" i="7"/>
  <c r="Q1206" i="7"/>
  <c r="Q1197" i="7"/>
  <c r="Q1192" i="7"/>
  <c r="Q1185" i="7"/>
  <c r="Q1181" i="7"/>
  <c r="Q1179" i="7"/>
  <c r="Q1177" i="7"/>
  <c r="Q1173" i="7"/>
  <c r="Q1165" i="7"/>
  <c r="Q1163" i="7"/>
  <c r="Q1161" i="7"/>
  <c r="Q1153" i="7"/>
  <c r="Q1151" i="7"/>
  <c r="Q1141" i="7"/>
  <c r="Q1139" i="7"/>
  <c r="Q1132" i="7"/>
  <c r="Q1130" i="7"/>
  <c r="Q1128" i="7"/>
  <c r="Q1124" i="7"/>
  <c r="Q1102" i="7"/>
  <c r="Q1100" i="7"/>
  <c r="Q1093" i="7"/>
  <c r="Q1090" i="7"/>
  <c r="Q1087" i="7"/>
  <c r="Q1085" i="7"/>
  <c r="Q1080" i="7"/>
  <c r="Q1075" i="7"/>
  <c r="Q1073" i="7"/>
  <c r="Q1069" i="7"/>
  <c r="Q1064" i="7"/>
  <c r="Q1057" i="7"/>
  <c r="Q1050" i="7"/>
  <c r="Q1046" i="7"/>
  <c r="Q1038" i="7"/>
  <c r="Q1033" i="7"/>
  <c r="Q1014" i="7"/>
  <c r="Q1012" i="7"/>
  <c r="Q1008" i="7"/>
  <c r="Q1003" i="7"/>
  <c r="Q997" i="7"/>
  <c r="Q991" i="7"/>
  <c r="Q974" i="7"/>
  <c r="Q963" i="7"/>
  <c r="Q959" i="7"/>
  <c r="Q953" i="7"/>
  <c r="Q945" i="7"/>
  <c r="Q935" i="7"/>
  <c r="Q928" i="7"/>
  <c r="Q922" i="7"/>
  <c r="Q907" i="7"/>
  <c r="Q905" i="7"/>
  <c r="Q897" i="7"/>
  <c r="Q892" i="7"/>
  <c r="Q888" i="7"/>
  <c r="Q881" i="7"/>
  <c r="Q876" i="7"/>
  <c r="Q865" i="7"/>
  <c r="Q860" i="7"/>
  <c r="Q847" i="7"/>
  <c r="Q833" i="7"/>
  <c r="Q824" i="7"/>
  <c r="Q802" i="7"/>
  <c r="Q799" i="7"/>
  <c r="Q794" i="7"/>
  <c r="Q789" i="7"/>
  <c r="Q787" i="7"/>
  <c r="Q785" i="7"/>
  <c r="Q783" i="7"/>
  <c r="Q768" i="7"/>
  <c r="Q765" i="7"/>
  <c r="Q760" i="7"/>
  <c r="Q744" i="7"/>
  <c r="Q738" i="7"/>
  <c r="Q734" i="7"/>
  <c r="Q727" i="7"/>
  <c r="Q719" i="7"/>
  <c r="Q713" i="7"/>
  <c r="Q692" i="7"/>
  <c r="Q688" i="7"/>
  <c r="Q681" i="7"/>
  <c r="Q663" i="7"/>
  <c r="Q647" i="7"/>
  <c r="Q643" i="7"/>
  <c r="Q641" i="7"/>
  <c r="Q621" i="7"/>
  <c r="Q605" i="7"/>
  <c r="Q602" i="7"/>
  <c r="Q593" i="7"/>
  <c r="Q591" i="7"/>
  <c r="Q585" i="7"/>
  <c r="Q577" i="7"/>
  <c r="Q567" i="7"/>
  <c r="Q562" i="7"/>
  <c r="Q553" i="7"/>
  <c r="Q541" i="7"/>
  <c r="Q537" i="7"/>
  <c r="Q520" i="7"/>
  <c r="Q517" i="7"/>
  <c r="Q512" i="7"/>
  <c r="Q508" i="7"/>
  <c r="Q502" i="7"/>
  <c r="Q500" i="7"/>
  <c r="Q488" i="7"/>
  <c r="Q483" i="7"/>
  <c r="Q481" i="7"/>
  <c r="Q479" i="7"/>
  <c r="Q477" i="7"/>
  <c r="Q475" i="7"/>
  <c r="Q473" i="7"/>
  <c r="Q471" i="7"/>
  <c r="Q469" i="7"/>
  <c r="Q467" i="7"/>
  <c r="Q465" i="7"/>
  <c r="Q463" i="7"/>
  <c r="Q461" i="7"/>
  <c r="Q459" i="7"/>
  <c r="Q457" i="7"/>
  <c r="Q455" i="7"/>
  <c r="Q453" i="7"/>
  <c r="Q451" i="7"/>
  <c r="Q449" i="7"/>
  <c r="Q447" i="7"/>
  <c r="Q445" i="7"/>
  <c r="Q443" i="7"/>
  <c r="Q441" i="7"/>
  <c r="Q439" i="7"/>
  <c r="Q437" i="7"/>
  <c r="Q435" i="7"/>
  <c r="Q433" i="7"/>
  <c r="Q431" i="7"/>
  <c r="Q429" i="7"/>
  <c r="Q427" i="7"/>
  <c r="Q425" i="7"/>
  <c r="Q423" i="7"/>
  <c r="Q421" i="7"/>
  <c r="Q419" i="7"/>
  <c r="Q417" i="7"/>
  <c r="Q415" i="7"/>
  <c r="Q413" i="7"/>
  <c r="Q411" i="7"/>
  <c r="Q409" i="7"/>
  <c r="Q407" i="7"/>
  <c r="Q405" i="7"/>
  <c r="Q403" i="7"/>
  <c r="Q401" i="7"/>
  <c r="Q399" i="7"/>
  <c r="Q397" i="7"/>
  <c r="Q395" i="7"/>
  <c r="Q393" i="7"/>
  <c r="Q391" i="7"/>
  <c r="Q389" i="7"/>
  <c r="Q387" i="7"/>
  <c r="Q385" i="7"/>
  <c r="Q383" i="7"/>
  <c r="Q381" i="7"/>
  <c r="Q379" i="7"/>
  <c r="Q377" i="7"/>
  <c r="Q375" i="7"/>
  <c r="Q372" i="7"/>
  <c r="Q370" i="7"/>
  <c r="Q368" i="7"/>
  <c r="Q366" i="7"/>
  <c r="Q364" i="7"/>
  <c r="Q362" i="7"/>
  <c r="Q360" i="7"/>
  <c r="Q358" i="7"/>
  <c r="Q356" i="7"/>
  <c r="Q354" i="7"/>
  <c r="Q352" i="7"/>
  <c r="Q350" i="7"/>
  <c r="Q348" i="7"/>
  <c r="Q346" i="7"/>
  <c r="Q344" i="7"/>
  <c r="Q342" i="7"/>
  <c r="Q340" i="7"/>
  <c r="Q338" i="7"/>
  <c r="Q336" i="7"/>
  <c r="Q334" i="7"/>
  <c r="Q332" i="7"/>
  <c r="Q330" i="7"/>
  <c r="Q328" i="7"/>
  <c r="Q326" i="7"/>
  <c r="Q324" i="7"/>
  <c r="Q322" i="7"/>
  <c r="Q320" i="7"/>
  <c r="Q318" i="7"/>
  <c r="Q316" i="7"/>
  <c r="Q314" i="7"/>
  <c r="Q312" i="7"/>
  <c r="Q309" i="7"/>
  <c r="Q307" i="7"/>
  <c r="Q305" i="7"/>
  <c r="Q302" i="7"/>
  <c r="Q300" i="7"/>
  <c r="Q298" i="7"/>
  <c r="Q296" i="7"/>
  <c r="Q294" i="7"/>
  <c r="Q292" i="7"/>
  <c r="Q290" i="7"/>
  <c r="Q288" i="7"/>
  <c r="Q286" i="7"/>
  <c r="Q284" i="7"/>
  <c r="Q282" i="7"/>
  <c r="Q280" i="7"/>
  <c r="Q278" i="7"/>
  <c r="Q276" i="7"/>
  <c r="Q273" i="7"/>
  <c r="Q271" i="7"/>
  <c r="Q269" i="7"/>
  <c r="Q267" i="7"/>
  <c r="Q265" i="7"/>
  <c r="Q263" i="7"/>
  <c r="Q261" i="7"/>
  <c r="Q259" i="7"/>
  <c r="Q257" i="7"/>
  <c r="Q255" i="7"/>
  <c r="Q253" i="7"/>
  <c r="Q251" i="7"/>
  <c r="Q249" i="7"/>
  <c r="Q247" i="7"/>
  <c r="Q245" i="7"/>
  <c r="Q243" i="7"/>
  <c r="Q241" i="7"/>
  <c r="Q239" i="7"/>
  <c r="Q237" i="7"/>
  <c r="Q235" i="7"/>
  <c r="Q233" i="7"/>
  <c r="Q231" i="7"/>
  <c r="Q229" i="7"/>
  <c r="Q227" i="7"/>
  <c r="Q225" i="7"/>
  <c r="Q223" i="7"/>
  <c r="Q221" i="7"/>
  <c r="Q219" i="7"/>
  <c r="Q217" i="7"/>
  <c r="Q215" i="7"/>
  <c r="Q213" i="7"/>
  <c r="Q211" i="7"/>
  <c r="Q209" i="7"/>
  <c r="Q207" i="7"/>
  <c r="Q205" i="7"/>
  <c r="Q203" i="7"/>
  <c r="Q201" i="7"/>
  <c r="Q199" i="7"/>
  <c r="Q197" i="7"/>
  <c r="Q195" i="7"/>
  <c r="Q193" i="7"/>
  <c r="Q191" i="7"/>
  <c r="Q189" i="7"/>
  <c r="Q187" i="7"/>
  <c r="Q185" i="7"/>
  <c r="Q183" i="7"/>
  <c r="Q181" i="7"/>
  <c r="Q179" i="7"/>
  <c r="Q177" i="7"/>
  <c r="Q175" i="7"/>
  <c r="Q173" i="7"/>
  <c r="Q171" i="7"/>
  <c r="Q168" i="7"/>
  <c r="Q166" i="7"/>
  <c r="Q164" i="7"/>
  <c r="Q162" i="7"/>
  <c r="Q160" i="7"/>
  <c r="Q158" i="7"/>
  <c r="Q156" i="7"/>
  <c r="Q154" i="7"/>
  <c r="Q152" i="7"/>
  <c r="Q150" i="7"/>
  <c r="Q148" i="7"/>
  <c r="Q146" i="7"/>
  <c r="Q144" i="7"/>
  <c r="Q142" i="7"/>
  <c r="Q140" i="7"/>
  <c r="Q138" i="7"/>
  <c r="Q136" i="7"/>
  <c r="Q134" i="7"/>
  <c r="Q132" i="7"/>
  <c r="Q129" i="7"/>
  <c r="Q127" i="7"/>
  <c r="Q125" i="7"/>
  <c r="Q123" i="7"/>
  <c r="Q120" i="7"/>
  <c r="Q118" i="7"/>
  <c r="Q115" i="7"/>
  <c r="Q112" i="7"/>
  <c r="Q110" i="7"/>
  <c r="Q107" i="7"/>
  <c r="Q105" i="7"/>
  <c r="Q103" i="7"/>
  <c r="Q100" i="7"/>
  <c r="Q98" i="7"/>
  <c r="Q95" i="7"/>
  <c r="Q93" i="7"/>
  <c r="Q90" i="7"/>
  <c r="Q88" i="7"/>
  <c r="Q85" i="7"/>
  <c r="Q83" i="7"/>
  <c r="Q81" i="7"/>
  <c r="Q79" i="7"/>
  <c r="Q77" i="7"/>
  <c r="Q75" i="7"/>
  <c r="Q73" i="7"/>
  <c r="Q71" i="7"/>
  <c r="Q68" i="7"/>
  <c r="Q65" i="7"/>
  <c r="Q62" i="7"/>
  <c r="Q60" i="7"/>
  <c r="Q58" i="7"/>
  <c r="Q56" i="7"/>
  <c r="Q54" i="7"/>
  <c r="Q50" i="7"/>
  <c r="Q48" i="7"/>
  <c r="Q46" i="7"/>
  <c r="Q44" i="7"/>
  <c r="Q42" i="7"/>
  <c r="Q40" i="7"/>
  <c r="Q38" i="7"/>
  <c r="Q36" i="7"/>
  <c r="Q34" i="7"/>
  <c r="Q32" i="7"/>
  <c r="Q30" i="7"/>
  <c r="Q28" i="7"/>
  <c r="Q26" i="7"/>
  <c r="Q24" i="7"/>
  <c r="Q22" i="7"/>
  <c r="Q20" i="7"/>
  <c r="Q18" i="7"/>
  <c r="Q16" i="7"/>
  <c r="Q14" i="7"/>
  <c r="Q12" i="7"/>
  <c r="Q10" i="7"/>
  <c r="Q8" i="7"/>
  <c r="Q6" i="7"/>
  <c r="Q4" i="7"/>
  <c r="Q1631" i="7"/>
  <c r="Q1630" i="7"/>
  <c r="Q1629" i="7"/>
  <c r="Q1628" i="7"/>
  <c r="Q1627" i="7"/>
  <c r="Q1626" i="7"/>
  <c r="Q1623" i="7"/>
  <c r="Q1622" i="7"/>
  <c r="Q1621" i="7"/>
  <c r="Q1620" i="7"/>
  <c r="Q1619" i="7"/>
  <c r="Q1618" i="7"/>
  <c r="Q1617" i="7"/>
  <c r="Q1616" i="7"/>
  <c r="Q1615" i="7"/>
  <c r="Q1614" i="7"/>
  <c r="Q1613" i="7"/>
  <c r="Q1612" i="7"/>
  <c r="Q1611" i="7"/>
  <c r="Q1610" i="7"/>
  <c r="Q1609" i="7"/>
  <c r="Q1608" i="7"/>
  <c r="Q1607" i="7"/>
  <c r="Q1596" i="7"/>
  <c r="Q1591" i="7"/>
  <c r="Q1590" i="7"/>
  <c r="Q1569" i="7"/>
  <c r="Q1558" i="7"/>
  <c r="Q1557" i="7"/>
  <c r="Q1554" i="7"/>
  <c r="Q1553" i="7"/>
  <c r="Q1542" i="7"/>
  <c r="Q1531" i="7"/>
  <c r="Q1526" i="7"/>
  <c r="Q1506" i="7"/>
  <c r="Q1448" i="7"/>
  <c r="Q1447" i="7"/>
  <c r="Q1444" i="7"/>
  <c r="Q1443" i="7"/>
  <c r="Q1442" i="7"/>
  <c r="Q1433" i="7"/>
  <c r="Q1430" i="7"/>
  <c r="Q1429" i="7"/>
  <c r="Q1428" i="7"/>
  <c r="Q1427" i="7"/>
  <c r="Q1418" i="7"/>
  <c r="Q1409" i="7"/>
  <c r="Q1396" i="7"/>
  <c r="Q1395" i="7"/>
  <c r="Q1386" i="7"/>
  <c r="Q1383" i="7"/>
  <c r="Q1382" i="7"/>
  <c r="Q1381" i="7"/>
  <c r="Q1378" i="7"/>
  <c r="Q1377" i="7"/>
  <c r="Q1376" i="7"/>
  <c r="Q1375" i="7"/>
  <c r="Q1362" i="7"/>
  <c r="Q1361" i="7"/>
  <c r="Q1360" i="7"/>
  <c r="Q1359" i="7"/>
  <c r="Q1358" i="7"/>
  <c r="Q1357" i="7"/>
  <c r="Q1356" i="7"/>
  <c r="Q1351" i="7"/>
  <c r="Q1350" i="7"/>
  <c r="Q1349" i="7"/>
  <c r="Q1348" i="7"/>
  <c r="Q1347" i="7"/>
  <c r="Q1344" i="7"/>
  <c r="Q1343" i="7"/>
  <c r="Q1326" i="7"/>
  <c r="Q1325" i="7"/>
  <c r="Q1314" i="7"/>
  <c r="Q1313" i="7"/>
  <c r="Q1312" i="7"/>
  <c r="Q1311" i="7"/>
  <c r="Q1310" i="7"/>
  <c r="Q1309" i="7"/>
  <c r="Q1294" i="7"/>
  <c r="Q1293" i="7"/>
  <c r="Q1290" i="7"/>
  <c r="Q1279" i="7"/>
  <c r="Q1278" i="7"/>
  <c r="Q1277" i="7"/>
  <c r="Q1276" i="7"/>
  <c r="Q1273" i="7"/>
  <c r="Q1270" i="7"/>
  <c r="Q1269" i="7"/>
  <c r="Q1268" i="7"/>
  <c r="Q1267" i="7"/>
  <c r="Q1264" i="7"/>
  <c r="Q1261" i="7"/>
  <c r="Q1260" i="7"/>
  <c r="Q1259" i="7"/>
  <c r="Q1258" i="7"/>
  <c r="Q1257" i="7"/>
  <c r="Q1256" i="7"/>
  <c r="Q1255" i="7"/>
  <c r="Q1254" i="7"/>
  <c r="Q1253" i="7"/>
  <c r="Q1252" i="7"/>
  <c r="Q1251" i="7"/>
  <c r="Q1248" i="7"/>
  <c r="Q1247" i="7"/>
  <c r="Q1246" i="7"/>
  <c r="Q1245" i="7"/>
  <c r="Q1244" i="7"/>
  <c r="Q1243" i="7"/>
  <c r="Q1242" i="7"/>
  <c r="Q1241" i="7"/>
  <c r="Q1240" i="7"/>
  <c r="Q1239" i="7"/>
  <c r="Q1238" i="7"/>
  <c r="Q1237" i="7"/>
  <c r="Q1236" i="7"/>
  <c r="Q1235" i="7"/>
  <c r="Q1234" i="7"/>
  <c r="Q1233" i="7"/>
  <c r="Q1230" i="7"/>
  <c r="Q1229" i="7"/>
  <c r="Q1228" i="7"/>
  <c r="Q1227" i="7"/>
  <c r="Q1226" i="7"/>
  <c r="Q1225" i="7"/>
  <c r="Q1224" i="7"/>
  <c r="Q1223" i="7"/>
  <c r="Q1222" i="7"/>
  <c r="Q1221" i="7"/>
  <c r="Q1220" i="7"/>
  <c r="Q1219" i="7"/>
  <c r="Q1218" i="7"/>
  <c r="Q1217" i="7"/>
  <c r="Q1216" i="7"/>
  <c r="Q1215" i="7"/>
  <c r="Q1214" i="7"/>
  <c r="Q1213" i="7"/>
  <c r="Q1212" i="7"/>
  <c r="Q1211" i="7"/>
  <c r="Q1210" i="7"/>
  <c r="Q1209" i="7"/>
  <c r="Q1208" i="7"/>
  <c r="Q1205" i="7"/>
  <c r="Q1204" i="7"/>
  <c r="Q1203" i="7"/>
  <c r="Q1202" i="7"/>
  <c r="Q1201" i="7"/>
  <c r="Q1200" i="7"/>
  <c r="Q1199" i="7"/>
  <c r="Q1196" i="7"/>
  <c r="Q1195" i="7"/>
  <c r="Q1194" i="7"/>
  <c r="Q1191" i="7"/>
  <c r="Q1190" i="7"/>
  <c r="Q1189" i="7"/>
  <c r="Q1188" i="7"/>
  <c r="Q1187" i="7"/>
  <c r="Q1184" i="7"/>
  <c r="Q1183" i="7"/>
  <c r="Q1176" i="7"/>
  <c r="Q1175" i="7"/>
  <c r="Q1172" i="7"/>
  <c r="Q1171" i="7"/>
  <c r="Q1170" i="7"/>
  <c r="Q1169" i="7"/>
  <c r="Q1168" i="7"/>
  <c r="Q1167" i="7"/>
  <c r="Q1160" i="7"/>
  <c r="Q1159" i="7"/>
  <c r="Q1158" i="7"/>
  <c r="Q1157" i="7"/>
  <c r="Q1156" i="7"/>
  <c r="Q1155" i="7"/>
  <c r="Q1150" i="7"/>
  <c r="Q1149" i="7"/>
  <c r="Q1148" i="7"/>
  <c r="Q1147" i="7"/>
  <c r="Q1146" i="7"/>
  <c r="Q1145" i="7"/>
  <c r="Q1144" i="7"/>
  <c r="Q1143" i="7"/>
  <c r="Q1138" i="7"/>
  <c r="Q1137" i="7"/>
  <c r="Q1136" i="7"/>
  <c r="Q1135" i="7"/>
  <c r="Q1134" i="7"/>
  <c r="Q1127" i="7"/>
  <c r="Q1126" i="7"/>
  <c r="Q1123" i="7"/>
  <c r="Q1122" i="7"/>
  <c r="Q1121" i="7"/>
  <c r="Q1120" i="7"/>
  <c r="Q1119" i="7"/>
  <c r="Q1118" i="7"/>
  <c r="Q1117" i="7"/>
  <c r="Q1116" i="7"/>
  <c r="Q1115" i="7"/>
  <c r="Q1114" i="7"/>
  <c r="Q1113" i="7"/>
  <c r="Q1112" i="7"/>
  <c r="Q1111" i="7"/>
  <c r="Q1110" i="7"/>
  <c r="Q1109" i="7"/>
  <c r="Q1108" i="7"/>
  <c r="Q1107" i="7"/>
  <c r="Q1106" i="7"/>
  <c r="Q1105" i="7"/>
  <c r="Q1104" i="7"/>
  <c r="Q1099" i="7"/>
  <c r="Q1098" i="7"/>
  <c r="Q1097" i="7"/>
  <c r="Q1096" i="7"/>
  <c r="Q1095" i="7"/>
  <c r="Q1092" i="7"/>
  <c r="Q1089" i="7"/>
  <c r="Q1084" i="7"/>
  <c r="Q1083" i="7"/>
  <c r="Q1082" i="7"/>
  <c r="Q1079" i="7"/>
  <c r="Q1078" i="7"/>
  <c r="Q1077" i="7"/>
  <c r="Q1074" i="7"/>
  <c r="Q1072" i="7"/>
  <c r="Q1071" i="7"/>
  <c r="Q1068" i="7"/>
  <c r="Q1067" i="7"/>
  <c r="Q1066" i="7"/>
  <c r="Q1063" i="7"/>
  <c r="Q1062" i="7"/>
  <c r="Q1061" i="7"/>
  <c r="Q1060" i="7"/>
  <c r="Q1059" i="7"/>
  <c r="Q1056" i="7"/>
  <c r="Q1055" i="7"/>
  <c r="Q1054" i="7"/>
  <c r="Q1053" i="7"/>
  <c r="Q1052" i="7"/>
  <c r="Q1049" i="7"/>
  <c r="Q1048" i="7"/>
  <c r="Q1045" i="7"/>
  <c r="Q1044" i="7"/>
  <c r="Q1043" i="7"/>
  <c r="Q1042" i="7"/>
  <c r="Q1041" i="7"/>
  <c r="Q1040" i="7"/>
  <c r="Q1037" i="7"/>
  <c r="Q1036" i="7"/>
  <c r="Q1035" i="7"/>
  <c r="Q1032" i="7"/>
  <c r="Q1031" i="7"/>
  <c r="Q1030" i="7"/>
  <c r="Q1029" i="7"/>
  <c r="Q1028" i="7"/>
  <c r="Q1027" i="7"/>
  <c r="Q1026" i="7"/>
  <c r="Q1025" i="7"/>
  <c r="Q1024" i="7"/>
  <c r="Q1023" i="7"/>
  <c r="Q1022" i="7"/>
  <c r="Q1021" i="7"/>
  <c r="Q1020" i="7"/>
  <c r="Q1019" i="7"/>
  <c r="Q1018" i="7"/>
  <c r="Q1017" i="7"/>
  <c r="Q1016" i="7"/>
  <c r="Q1011" i="7"/>
  <c r="Q1010" i="7"/>
  <c r="Q1007" i="7"/>
  <c r="Q1006" i="7"/>
  <c r="Q1005" i="7"/>
  <c r="Q1004" i="7"/>
  <c r="Q1002" i="7"/>
  <c r="Q1001" i="7"/>
  <c r="Q1000" i="7"/>
  <c r="Q999" i="7"/>
  <c r="Q996" i="7"/>
  <c r="Q995" i="7"/>
  <c r="Q994" i="7"/>
  <c r="Q993" i="7"/>
  <c r="Q990" i="7"/>
  <c r="Q989" i="7"/>
  <c r="Q988" i="7"/>
  <c r="Q987" i="7"/>
  <c r="Q986" i="7"/>
  <c r="Q985" i="7"/>
  <c r="Q984" i="7"/>
  <c r="Q983" i="7"/>
  <c r="Q982" i="7"/>
  <c r="Q981" i="7"/>
  <c r="Q980" i="7"/>
  <c r="Q979" i="7"/>
  <c r="Q978" i="7"/>
  <c r="Q977" i="7"/>
  <c r="Q976" i="7"/>
  <c r="Q973" i="7"/>
  <c r="Q972" i="7"/>
  <c r="Q971" i="7"/>
  <c r="Q970" i="7"/>
  <c r="Q969" i="7"/>
  <c r="Q968" i="7"/>
  <c r="Q967" i="7"/>
  <c r="Q966" i="7"/>
  <c r="Q965" i="7"/>
  <c r="Q962" i="7"/>
  <c r="Q961" i="7"/>
  <c r="Q958" i="7"/>
  <c r="Q957" i="7"/>
  <c r="Q956" i="7"/>
  <c r="Q955" i="7"/>
  <c r="Q952" i="7"/>
  <c r="Q951" i="7"/>
  <c r="Q950" i="7"/>
  <c r="Q949" i="7"/>
  <c r="Q948" i="7"/>
  <c r="Q947" i="7"/>
  <c r="Q944" i="7"/>
  <c r="Q943" i="7"/>
  <c r="Q942" i="7"/>
  <c r="Q941" i="7"/>
  <c r="Q940" i="7"/>
  <c r="Q939" i="7"/>
  <c r="Q938" i="7"/>
  <c r="Q937" i="7"/>
  <c r="Q934" i="7"/>
  <c r="Q933" i="7"/>
  <c r="Q932" i="7"/>
  <c r="Q931" i="7"/>
  <c r="Q930" i="7"/>
  <c r="Q927" i="7"/>
  <c r="Q926" i="7"/>
  <c r="Q925" i="7"/>
  <c r="Q924" i="7"/>
  <c r="Q921" i="7"/>
  <c r="Q920" i="7"/>
  <c r="Q919" i="7"/>
  <c r="Q918" i="7"/>
  <c r="Q917" i="7"/>
  <c r="Q916" i="7"/>
  <c r="Q915" i="7"/>
  <c r="Q914" i="7"/>
  <c r="Q913" i="7"/>
  <c r="Q912" i="7"/>
  <c r="Q911" i="7"/>
  <c r="Q910" i="7"/>
  <c r="Q909" i="7"/>
  <c r="Q904" i="7"/>
  <c r="Q903" i="7"/>
  <c r="Q902" i="7"/>
  <c r="Q901" i="7"/>
  <c r="Q900" i="7"/>
  <c r="Q899" i="7"/>
  <c r="Q896" i="7"/>
  <c r="Q895" i="7"/>
  <c r="Q894" i="7"/>
  <c r="Q891" i="7"/>
  <c r="Q890" i="7"/>
  <c r="Q887" i="7"/>
  <c r="Q886" i="7"/>
  <c r="Q885" i="7"/>
  <c r="Q884" i="7"/>
  <c r="Q883" i="7"/>
  <c r="Q880" i="7"/>
  <c r="Q879" i="7"/>
  <c r="Q878" i="7"/>
  <c r="Q875" i="7"/>
  <c r="Q874" i="7"/>
  <c r="Q873" i="7"/>
  <c r="Q872" i="7"/>
  <c r="Q871" i="7"/>
  <c r="Q870" i="7"/>
  <c r="Q869" i="7"/>
  <c r="Q868" i="7"/>
  <c r="Q867" i="7"/>
  <c r="Q864" i="7"/>
  <c r="Q863" i="7"/>
  <c r="Q862" i="7"/>
  <c r="Q859" i="7"/>
  <c r="Q858" i="7"/>
  <c r="Q857" i="7"/>
  <c r="Q856" i="7"/>
  <c r="Q855" i="7"/>
  <c r="Q854" i="7"/>
  <c r="Q853" i="7"/>
  <c r="Q852" i="7"/>
  <c r="Q851" i="7"/>
  <c r="Q850" i="7"/>
  <c r="Q849" i="7"/>
  <c r="Q846" i="7"/>
  <c r="Q845" i="7"/>
  <c r="Q844" i="7"/>
  <c r="Q843" i="7"/>
  <c r="Q842" i="7"/>
  <c r="Q841" i="7"/>
  <c r="Q840" i="7"/>
  <c r="Q839" i="7"/>
  <c r="Q838" i="7"/>
  <c r="Q837" i="7"/>
  <c r="Q836" i="7"/>
  <c r="Q835" i="7"/>
  <c r="Q832" i="7"/>
  <c r="Q831" i="7"/>
  <c r="Q830" i="7"/>
  <c r="Q829" i="7"/>
  <c r="Q828" i="7"/>
  <c r="Q827" i="7"/>
  <c r="Q826" i="7"/>
  <c r="Q823" i="7"/>
  <c r="Q822" i="7"/>
  <c r="Q821" i="7"/>
  <c r="Q820" i="7"/>
  <c r="Q819" i="7"/>
  <c r="Q818" i="7"/>
  <c r="Q817" i="7"/>
  <c r="Q816" i="7"/>
  <c r="Q815" i="7"/>
  <c r="Q814" i="7"/>
  <c r="Q813" i="7"/>
  <c r="Q812" i="7"/>
  <c r="Q811" i="7"/>
  <c r="Q810" i="7"/>
  <c r="Q809" i="7"/>
  <c r="Q808" i="7"/>
  <c r="Q807" i="7"/>
  <c r="Q806" i="7"/>
  <c r="Q805" i="7"/>
  <c r="Q804" i="7"/>
  <c r="Q801" i="7"/>
  <c r="Q798" i="7"/>
  <c r="Q797" i="7"/>
  <c r="Q796" i="7"/>
  <c r="Q793" i="7"/>
  <c r="Q792" i="7"/>
  <c r="Q791" i="7"/>
  <c r="Q782" i="7"/>
  <c r="Q781" i="7"/>
  <c r="Q780" i="7"/>
  <c r="Q779" i="7"/>
  <c r="Q778" i="7"/>
  <c r="Q777" i="7"/>
  <c r="Q776" i="7"/>
  <c r="Q775" i="7"/>
  <c r="Q774" i="7"/>
  <c r="Q773" i="7"/>
  <c r="Q772" i="7"/>
  <c r="Q771" i="7"/>
  <c r="Q770" i="7"/>
  <c r="Q767" i="7"/>
  <c r="Q764" i="7"/>
  <c r="Q763" i="7"/>
  <c r="Q762" i="7"/>
  <c r="Q761" i="7"/>
  <c r="Q759" i="7"/>
  <c r="Q758" i="7"/>
  <c r="Q757" i="7"/>
  <c r="Q756" i="7"/>
  <c r="Q755" i="7"/>
  <c r="Q754" i="7"/>
  <c r="Q753" i="7"/>
  <c r="Q752" i="7"/>
  <c r="Q751" i="7"/>
  <c r="Q750" i="7"/>
  <c r="Q749" i="7"/>
  <c r="Q748" i="7"/>
  <c r="Q747" i="7"/>
  <c r="Q746" i="7"/>
  <c r="Q743" i="7"/>
  <c r="Q742" i="7"/>
  <c r="Q741" i="7"/>
  <c r="Q740" i="7"/>
  <c r="Q737" i="7"/>
  <c r="Q736" i="7"/>
  <c r="Q733" i="7"/>
  <c r="Q732" i="7"/>
  <c r="Q731" i="7"/>
  <c r="Q730" i="7"/>
  <c r="Q729" i="7"/>
  <c r="Q726" i="7"/>
  <c r="Q725" i="7"/>
  <c r="Q724" i="7"/>
  <c r="Q723" i="7"/>
  <c r="Q722" i="7"/>
  <c r="Q721" i="7"/>
  <c r="Q720" i="7"/>
  <c r="Q718" i="7"/>
  <c r="Q717" i="7"/>
  <c r="Q716" i="7"/>
  <c r="Q715" i="7"/>
  <c r="Q712" i="7"/>
  <c r="Q711" i="7"/>
  <c r="Q710" i="7"/>
  <c r="Q709" i="7"/>
  <c r="Q708" i="7"/>
  <c r="Q707" i="7"/>
  <c r="Q706" i="7"/>
  <c r="Q705" i="7"/>
  <c r="Q704" i="7"/>
  <c r="Q703" i="7"/>
  <c r="Q702" i="7"/>
  <c r="Q701" i="7"/>
  <c r="Q700" i="7"/>
  <c r="Q699" i="7"/>
  <c r="Q698" i="7"/>
  <c r="Q697" i="7"/>
  <c r="Q696" i="7"/>
  <c r="Q695" i="7"/>
  <c r="Q694" i="7"/>
  <c r="Q691" i="7"/>
  <c r="Q690" i="7"/>
  <c r="Q687" i="7"/>
  <c r="Q686" i="7"/>
  <c r="Q685" i="7"/>
  <c r="Q684" i="7"/>
  <c r="Q683" i="7"/>
  <c r="Q680" i="7"/>
  <c r="Q679" i="7"/>
  <c r="Q678" i="7"/>
  <c r="Q677" i="7"/>
  <c r="Q676" i="7"/>
  <c r="Q675" i="7"/>
  <c r="Q674" i="7"/>
  <c r="Q673" i="7"/>
  <c r="Q672" i="7"/>
  <c r="Q671" i="7"/>
  <c r="Q670" i="7"/>
  <c r="Q669" i="7"/>
  <c r="Q668" i="7"/>
  <c r="Q667" i="7"/>
  <c r="Q666" i="7"/>
  <c r="Q665" i="7"/>
  <c r="Q662" i="7"/>
  <c r="Q661" i="7"/>
  <c r="Q660" i="7"/>
  <c r="Q659" i="7"/>
  <c r="Q658" i="7"/>
  <c r="Q657" i="7"/>
  <c r="Q656" i="7"/>
  <c r="Q655" i="7"/>
  <c r="Q654" i="7"/>
  <c r="Q653" i="7"/>
  <c r="Q652" i="7"/>
  <c r="Q651" i="7"/>
  <c r="Q650" i="7"/>
  <c r="Q649" i="7"/>
  <c r="Q646" i="7"/>
  <c r="Q645" i="7"/>
  <c r="Q640" i="7"/>
  <c r="Q639" i="7"/>
  <c r="Q638" i="7"/>
  <c r="Q637" i="7"/>
  <c r="Q636" i="7"/>
  <c r="Q635" i="7"/>
  <c r="Q634" i="7"/>
  <c r="Q633" i="7"/>
  <c r="Q632" i="7"/>
  <c r="Q631" i="7"/>
  <c r="Q630" i="7"/>
  <c r="Q629" i="7"/>
  <c r="Q628" i="7"/>
  <c r="Q627" i="7"/>
  <c r="Q626" i="7"/>
  <c r="Q625" i="7"/>
  <c r="Q624" i="7"/>
  <c r="Q623" i="7"/>
  <c r="Q620" i="7"/>
  <c r="Q619" i="7"/>
  <c r="Q618" i="7"/>
  <c r="Q617" i="7"/>
  <c r="Q616" i="7"/>
  <c r="Q615" i="7"/>
  <c r="Q614" i="7"/>
  <c r="Q613" i="7"/>
  <c r="Q612" i="7"/>
  <c r="Q611" i="7"/>
  <c r="Q610" i="7"/>
  <c r="Q609" i="7"/>
  <c r="Q608" i="7"/>
  <c r="Q607" i="7"/>
  <c r="Q604" i="7"/>
  <c r="Q603" i="7"/>
  <c r="Q601" i="7"/>
  <c r="Q600" i="7"/>
  <c r="Q599" i="7"/>
  <c r="Q598" i="7"/>
  <c r="Q597" i="7"/>
  <c r="Q596" i="7"/>
  <c r="Q595" i="7"/>
  <c r="Q590" i="7"/>
  <c r="Q589" i="7"/>
  <c r="Q588" i="7"/>
  <c r="Q587" i="7"/>
  <c r="Q584" i="7"/>
  <c r="Q583" i="7"/>
  <c r="Q582" i="7"/>
  <c r="Q581" i="7"/>
  <c r="Q580" i="7"/>
  <c r="Q579" i="7"/>
  <c r="Q576" i="7"/>
  <c r="Q575" i="7"/>
  <c r="Q574" i="7"/>
  <c r="Q573" i="7"/>
  <c r="Q572" i="7"/>
  <c r="Q571" i="7"/>
  <c r="Q570" i="7"/>
  <c r="Q569" i="7"/>
  <c r="Q566" i="7"/>
  <c r="Q565" i="7"/>
  <c r="Q564" i="7"/>
  <c r="Q561" i="7"/>
  <c r="Q560" i="7"/>
  <c r="Q559" i="7"/>
  <c r="Q558" i="7"/>
  <c r="Q557" i="7"/>
  <c r="Q556" i="7"/>
  <c r="Q555" i="7"/>
  <c r="Q552" i="7"/>
  <c r="Q551" i="7"/>
  <c r="Q550" i="7"/>
  <c r="Q549" i="7"/>
  <c r="Q548" i="7"/>
  <c r="Q547" i="7"/>
  <c r="Q546" i="7"/>
  <c r="Q545" i="7"/>
  <c r="Q544" i="7"/>
  <c r="Q543" i="7"/>
  <c r="Q540" i="7"/>
  <c r="Q539" i="7"/>
  <c r="Q536" i="7"/>
  <c r="Q535" i="7"/>
  <c r="Q534" i="7"/>
  <c r="Q533" i="7"/>
  <c r="Q532" i="7"/>
  <c r="Q531" i="7"/>
  <c r="Q530" i="7"/>
  <c r="Q529" i="7"/>
  <c r="Q528" i="7"/>
  <c r="Q527" i="7"/>
  <c r="Q526" i="7"/>
  <c r="Q525" i="7"/>
  <c r="Q524" i="7"/>
  <c r="Q523" i="7"/>
  <c r="Q522" i="7"/>
  <c r="Q519" i="7"/>
  <c r="Q516" i="7"/>
  <c r="Q515" i="7"/>
  <c r="Q514" i="7"/>
  <c r="Q511" i="7"/>
  <c r="Q510" i="7"/>
  <c r="Q507" i="7"/>
  <c r="Q506" i="7"/>
  <c r="Q505" i="7"/>
  <c r="Q499" i="7"/>
  <c r="Q498" i="7"/>
  <c r="Q497" i="7"/>
  <c r="Q496" i="7"/>
  <c r="Q495" i="7"/>
  <c r="Q494" i="7"/>
  <c r="Q493" i="7"/>
  <c r="Q492" i="7"/>
  <c r="Q491" i="7"/>
  <c r="Q490" i="7"/>
  <c r="Q487" i="7"/>
  <c r="Q486" i="7"/>
  <c r="Q485" i="7"/>
  <c r="Q311" i="7"/>
  <c r="Q131" i="7"/>
  <c r="Q122" i="7"/>
  <c r="Q117" i="7"/>
  <c r="Q114" i="7"/>
  <c r="Q109" i="7"/>
  <c r="Q102" i="7"/>
  <c r="Q97" i="7"/>
  <c r="Q92" i="7"/>
  <c r="Q87" i="7"/>
  <c r="Q70" i="7"/>
  <c r="Q67" i="7"/>
  <c r="Q64" i="7"/>
  <c r="Q53" i="7"/>
  <c r="AK157" i="7" l="1"/>
  <c r="AK1533" i="7"/>
  <c r="AI1013" i="7"/>
  <c r="AK1086" i="7"/>
  <c r="AK454" i="7"/>
  <c r="AK315" i="7"/>
  <c r="AK1482" i="7"/>
  <c r="AK63" i="7"/>
  <c r="AK206" i="7"/>
  <c r="AJ784" i="7"/>
  <c r="AJ861" i="7"/>
  <c r="AK9" i="7"/>
  <c r="AK99" i="7"/>
  <c r="AK351" i="7"/>
  <c r="AK258" i="7"/>
  <c r="AK1298" i="7"/>
  <c r="AK1556" i="7"/>
  <c r="AK345" i="7"/>
  <c r="AK373" i="7"/>
  <c r="AK291" i="7"/>
  <c r="AK126" i="7"/>
  <c r="AK456" i="7"/>
  <c r="AK410" i="7"/>
  <c r="AJ825" i="7"/>
  <c r="AK240" i="7"/>
  <c r="AK1535" i="7"/>
  <c r="AK1525" i="7"/>
  <c r="AK72" i="7"/>
  <c r="AK442" i="7"/>
  <c r="AK25" i="7"/>
  <c r="AK188" i="7"/>
  <c r="AK1562" i="7"/>
  <c r="AK216" i="7"/>
  <c r="AK59" i="7"/>
  <c r="AK29" i="7"/>
  <c r="AK159" i="7"/>
  <c r="AK184" i="7"/>
  <c r="AK1501" i="7"/>
  <c r="AK141" i="7"/>
  <c r="AK426" i="7"/>
  <c r="AI503" i="7"/>
  <c r="AK1374" i="7"/>
  <c r="AK66" i="7"/>
  <c r="AK642" i="7"/>
  <c r="AK228" i="7"/>
  <c r="AK1552" i="7"/>
  <c r="AK279" i="7"/>
  <c r="AK248" i="7"/>
  <c r="AK1338" i="7"/>
  <c r="AK1466" i="7"/>
  <c r="AK420" i="7"/>
  <c r="AK803" i="7"/>
  <c r="AK57" i="7"/>
  <c r="AK339" i="7"/>
  <c r="AK43" i="7"/>
  <c r="AK458" i="7"/>
  <c r="AK113" i="7"/>
  <c r="AK1342" i="7"/>
  <c r="AK1372" i="7"/>
  <c r="AK1490" i="7"/>
  <c r="AK86" i="7"/>
  <c r="AK147" i="7"/>
  <c r="AK78" i="7"/>
  <c r="AK232" i="7"/>
  <c r="AK91" i="7"/>
  <c r="AJ1498" i="7"/>
  <c r="AK108" i="7"/>
  <c r="AK353" i="7"/>
  <c r="AK238" i="7"/>
  <c r="AK133" i="7"/>
  <c r="AK89" i="7"/>
  <c r="Q76" i="7"/>
  <c r="AK76" i="7"/>
  <c r="AK218" i="7"/>
  <c r="AK1468" i="7"/>
  <c r="AK220" i="7"/>
  <c r="AK444" i="7"/>
  <c r="AK335" i="7"/>
  <c r="AK145" i="7"/>
  <c r="AK1505" i="7"/>
  <c r="AK436" i="7"/>
  <c r="AJ960" i="7"/>
  <c r="AK1398" i="7"/>
  <c r="AK434" i="7"/>
  <c r="AK472" i="7"/>
  <c r="AK1415" i="7"/>
  <c r="AK474" i="7"/>
  <c r="AK1595" i="7"/>
  <c r="AK31" i="7"/>
  <c r="AK236" i="7"/>
  <c r="AK194" i="7"/>
  <c r="AK180" i="7"/>
  <c r="AK1539" i="7"/>
  <c r="AK214" i="7"/>
  <c r="AK1318" i="7"/>
  <c r="AK281" i="7"/>
  <c r="AK1464" i="7"/>
  <c r="Q27" i="7"/>
  <c r="AK27" i="7"/>
  <c r="AK331" i="7"/>
  <c r="Q347" i="7"/>
  <c r="AK347" i="7"/>
  <c r="AK376" i="7"/>
  <c r="AK378" i="7"/>
  <c r="AK1519" i="7"/>
  <c r="AK745" i="7"/>
  <c r="AK384" i="7"/>
  <c r="AJ648" i="7"/>
  <c r="AK1604" i="7"/>
  <c r="AK69" i="7"/>
  <c r="AK1316" i="7"/>
  <c r="AK1426" i="7"/>
  <c r="AK470" i="7"/>
  <c r="AK1510" i="7"/>
  <c r="AK121" i="7"/>
  <c r="AK1602" i="7"/>
  <c r="AK329" i="7"/>
  <c r="AK1178" i="7"/>
  <c r="AK23" i="7"/>
  <c r="Q165" i="7"/>
  <c r="AK165" i="7"/>
  <c r="Q1285" i="7"/>
  <c r="AK1285" i="7"/>
  <c r="AK250" i="7"/>
  <c r="AK416" i="7"/>
  <c r="AK17" i="7"/>
  <c r="AK254" i="7"/>
  <c r="AK452" i="7"/>
  <c r="AK327" i="7"/>
  <c r="AK1330" i="7"/>
  <c r="AK137" i="7"/>
  <c r="Q283" i="7"/>
  <c r="AK283" i="7"/>
  <c r="Q1385" i="7"/>
  <c r="AK1385" i="7"/>
  <c r="Q1180" i="7"/>
  <c r="AJ1180" i="7"/>
  <c r="AK1287" i="7"/>
  <c r="AK299" i="7"/>
  <c r="AK1452" i="7"/>
  <c r="AK143" i="7"/>
  <c r="AK586" i="7"/>
  <c r="AK476" i="7"/>
  <c r="AK1484" i="7"/>
  <c r="AK303" i="7"/>
  <c r="AJ889" i="7"/>
  <c r="AK174" i="7"/>
  <c r="AK270" i="7"/>
  <c r="AK382" i="7"/>
  <c r="AK210" i="7"/>
  <c r="AK1283" i="7"/>
  <c r="AK341" i="7"/>
  <c r="AK1508" i="7"/>
  <c r="AK406" i="7"/>
  <c r="AK1334" i="7"/>
  <c r="AK169" i="7"/>
  <c r="AK1320" i="7"/>
  <c r="AJ563" i="7"/>
  <c r="AK1336" i="7"/>
  <c r="AK200" i="7"/>
  <c r="Q264" i="7"/>
  <c r="AK264" i="7"/>
  <c r="Q1370" i="7"/>
  <c r="AK1370" i="7"/>
  <c r="AK394" i="7"/>
  <c r="AK337" i="7"/>
  <c r="AK252" i="7"/>
  <c r="AK728" i="7"/>
  <c r="AK418" i="7"/>
  <c r="AK212" i="7"/>
  <c r="AK1039" i="7"/>
  <c r="AK343" i="7"/>
  <c r="AK361" i="7"/>
  <c r="AK1528" i="7"/>
  <c r="AK1585" i="7"/>
  <c r="AK408" i="7"/>
  <c r="AK480" i="7"/>
  <c r="AK155" i="7"/>
  <c r="AK333" i="7"/>
  <c r="AI1081" i="7"/>
  <c r="AK349" i="7"/>
  <c r="AI1388" i="7"/>
  <c r="AK190" i="7"/>
  <c r="AK47" i="7"/>
  <c r="AK226" i="7"/>
  <c r="AK1441" i="7"/>
  <c r="AK308" i="7"/>
  <c r="AK388" i="7"/>
  <c r="AK357" i="7"/>
  <c r="AK1332" i="7"/>
  <c r="AK1304" i="7"/>
  <c r="AK186" i="7"/>
  <c r="AK1568" i="7"/>
  <c r="Q478" i="7"/>
  <c r="AK478" i="7"/>
  <c r="AK74" i="7"/>
  <c r="AK33" i="7"/>
  <c r="AK1454" i="7"/>
  <c r="AK396" i="7"/>
  <c r="AK94" i="7"/>
  <c r="AK448" i="7"/>
  <c r="AK192" i="7"/>
  <c r="AK116" i="7"/>
  <c r="AK1472" i="7"/>
  <c r="AK1600" i="7"/>
  <c r="AK1488" i="7"/>
  <c r="AK422" i="7"/>
  <c r="AK355" i="7"/>
  <c r="AK1103" i="7"/>
  <c r="AK153" i="7"/>
  <c r="AK1456" i="7"/>
  <c r="AK45" i="7"/>
  <c r="AK1517" i="7"/>
  <c r="AK208" i="7"/>
  <c r="AK242" i="7"/>
  <c r="AK404" i="7"/>
  <c r="AK5" i="7"/>
  <c r="AK101" i="7"/>
  <c r="AK359" i="7"/>
  <c r="AK1368" i="7"/>
  <c r="AK1560" i="7"/>
  <c r="AK1424" i="7"/>
  <c r="AE1422" i="7"/>
  <c r="AE1410" i="7"/>
  <c r="AE1329" i="7"/>
  <c r="AE1173" i="7"/>
  <c r="AE1130" i="7"/>
  <c r="AE1590" i="7"/>
  <c r="AE1587" i="7"/>
  <c r="AE1574" i="7"/>
  <c r="AE1552" i="7"/>
  <c r="AE1550" i="7"/>
  <c r="AE1548" i="7"/>
  <c r="AE1540" i="7"/>
  <c r="AE1516" i="7"/>
  <c r="AE1512" i="7"/>
  <c r="AE1511" i="7"/>
  <c r="AE1499" i="7"/>
  <c r="AE1475" i="7"/>
  <c r="AE1473" i="7"/>
  <c r="AE1463" i="7"/>
  <c r="AE1431" i="7"/>
  <c r="AE1608" i="7"/>
  <c r="AE1425" i="7"/>
  <c r="AD1479" i="7"/>
  <c r="AE1589" i="7"/>
  <c r="AE1551" i="7"/>
  <c r="AE1515" i="7"/>
  <c r="AE1476" i="7"/>
  <c r="AE1426" i="7"/>
  <c r="AE1306" i="7"/>
  <c r="AE1583" i="7"/>
  <c r="AE1547" i="7"/>
  <c r="AE1507" i="7"/>
  <c r="AE1471" i="7"/>
  <c r="AE1420" i="7"/>
  <c r="AE1128" i="7"/>
  <c r="AE1624" i="7"/>
  <c r="AE1577" i="7"/>
  <c r="AE1543" i="7"/>
  <c r="AE1505" i="7"/>
  <c r="AE1464" i="7"/>
  <c r="AE1419" i="7"/>
  <c r="AE1606" i="7"/>
  <c r="AE1572" i="7"/>
  <c r="AE1536" i="7"/>
  <c r="AE1498" i="7"/>
  <c r="AE1460" i="7"/>
  <c r="AE1409" i="7"/>
  <c r="AE1605" i="7"/>
  <c r="AE1570" i="7"/>
  <c r="AE1535" i="7"/>
  <c r="AE1497" i="7"/>
  <c r="AE1455" i="7"/>
  <c r="AE1403" i="7"/>
  <c r="AE1604" i="7"/>
  <c r="AE1569" i="7"/>
  <c r="AE1534" i="7"/>
  <c r="AE1496" i="7"/>
  <c r="AE1452" i="7"/>
  <c r="AE1397" i="7"/>
  <c r="AE1603" i="7"/>
  <c r="AE1568" i="7"/>
  <c r="AE1531" i="7"/>
  <c r="AE1494" i="7"/>
  <c r="AE1450" i="7"/>
  <c r="AD1392" i="7"/>
  <c r="AD1585" i="7"/>
  <c r="AE1601" i="7"/>
  <c r="AE1566" i="7"/>
  <c r="AE1529" i="7"/>
  <c r="AE1493" i="7"/>
  <c r="AE1445" i="7"/>
  <c r="AE1388" i="7"/>
  <c r="AE1600" i="7"/>
  <c r="AE1565" i="7"/>
  <c r="AE1526" i="7"/>
  <c r="AE1490" i="7"/>
  <c r="AE1444" i="7"/>
  <c r="AE1384" i="7"/>
  <c r="AE1597" i="7"/>
  <c r="AE1562" i="7"/>
  <c r="AE1524" i="7"/>
  <c r="AE1489" i="7"/>
  <c r="AE1442" i="7"/>
  <c r="AE1373" i="7"/>
  <c r="AE1596" i="7"/>
  <c r="AE1558" i="7"/>
  <c r="AE1519" i="7"/>
  <c r="AE1484" i="7"/>
  <c r="AE1441" i="7"/>
  <c r="AD1373" i="7"/>
  <c r="AE1593" i="7"/>
  <c r="AE1555" i="7"/>
  <c r="AE1517" i="7"/>
  <c r="AE1481" i="7"/>
  <c r="AE1437" i="7"/>
  <c r="AE1351" i="7"/>
  <c r="AD1592" i="7"/>
  <c r="AD1538" i="7"/>
  <c r="AD1458" i="7"/>
  <c r="AD1606" i="7"/>
  <c r="AE1591" i="7"/>
  <c r="AE1571" i="7"/>
  <c r="AE1553" i="7"/>
  <c r="AE1537" i="7"/>
  <c r="AD1517" i="7"/>
  <c r="AE1479" i="7"/>
  <c r="AE1456" i="7"/>
  <c r="AE1429" i="7"/>
  <c r="AE1394" i="7"/>
  <c r="AE1304" i="7"/>
  <c r="AD1515" i="7"/>
  <c r="AE1602" i="7"/>
  <c r="AE1585" i="7"/>
  <c r="AE1567" i="7"/>
  <c r="AE1549" i="7"/>
  <c r="AE1533" i="7"/>
  <c r="AE1514" i="7"/>
  <c r="AE1495" i="7"/>
  <c r="AE1474" i="7"/>
  <c r="AE1448" i="7"/>
  <c r="AE1421" i="7"/>
  <c r="AE1380" i="7"/>
  <c r="AD1600" i="7"/>
  <c r="AE1581" i="7"/>
  <c r="AE1564" i="7"/>
  <c r="AE1545" i="7"/>
  <c r="AE1528" i="7"/>
  <c r="AE1510" i="7"/>
  <c r="AD1492" i="7"/>
  <c r="AE1469" i="7"/>
  <c r="AE1443" i="7"/>
  <c r="AE1415" i="7"/>
  <c r="AE1367" i="7"/>
  <c r="AE1599" i="7"/>
  <c r="AE1579" i="7"/>
  <c r="AE1563" i="7"/>
  <c r="AE1544" i="7"/>
  <c r="AE1527" i="7"/>
  <c r="AE1509" i="7"/>
  <c r="AE1491" i="7"/>
  <c r="AE1465" i="7"/>
  <c r="AD1443" i="7"/>
  <c r="AE1413" i="7"/>
  <c r="AE1360" i="7"/>
  <c r="AE1610" i="7"/>
  <c r="AE1595" i="7"/>
  <c r="AE1576" i="7"/>
  <c r="AE1560" i="7"/>
  <c r="AE1542" i="7"/>
  <c r="AE1522" i="7"/>
  <c r="AD1505" i="7"/>
  <c r="AE1488" i="7"/>
  <c r="AE1462" i="7"/>
  <c r="AE1440" i="7"/>
  <c r="AE1407" i="7"/>
  <c r="AE1345" i="7"/>
  <c r="AE1609" i="7"/>
  <c r="AE1594" i="7"/>
  <c r="AE1575" i="7"/>
  <c r="AE1559" i="7"/>
  <c r="AE1541" i="7"/>
  <c r="AE1521" i="7"/>
  <c r="AE1503" i="7"/>
  <c r="AE1486" i="7"/>
  <c r="AE1461" i="7"/>
  <c r="AE1439" i="7"/>
  <c r="AE1404" i="7"/>
  <c r="AE1340" i="7"/>
  <c r="AD1579" i="7"/>
  <c r="AD1561" i="7"/>
  <c r="AD1543" i="7"/>
  <c r="AD1503" i="7"/>
  <c r="AD1354" i="7"/>
  <c r="AE1607" i="7"/>
  <c r="AE1592" i="7"/>
  <c r="AE1573" i="7"/>
  <c r="AE1557" i="7"/>
  <c r="AE1538" i="7"/>
  <c r="AE1518" i="7"/>
  <c r="AE1500" i="7"/>
  <c r="AE1483" i="7"/>
  <c r="AE1458" i="7"/>
  <c r="AE1435" i="7"/>
  <c r="AE1401" i="7"/>
  <c r="AE1327" i="7"/>
  <c r="AE1598" i="7"/>
  <c r="AD1575" i="7"/>
  <c r="AD1534" i="7"/>
  <c r="AD1456" i="7"/>
  <c r="AD1404" i="7"/>
  <c r="AD64" i="7"/>
  <c r="AD93" i="7"/>
  <c r="AD118" i="7"/>
  <c r="AD120" i="7"/>
  <c r="AD122" i="7"/>
  <c r="AD143" i="7"/>
  <c r="AD145" i="7"/>
  <c r="AD160" i="7"/>
  <c r="AD4" i="7"/>
  <c r="AD6" i="7"/>
  <c r="AD8" i="7"/>
  <c r="AD10" i="7"/>
  <c r="AD12" i="7"/>
  <c r="AD32" i="7"/>
  <c r="AD60" i="7"/>
  <c r="AD62" i="7"/>
  <c r="AD89" i="7"/>
  <c r="AD91" i="7"/>
  <c r="AD14" i="7"/>
  <c r="AD16" i="7"/>
  <c r="AD22" i="7"/>
  <c r="AD28" i="7"/>
  <c r="AD30" i="7"/>
  <c r="AD34" i="7"/>
  <c r="AD36" i="7"/>
  <c r="AD38" i="7"/>
  <c r="AD48" i="7"/>
  <c r="AD50" i="7"/>
  <c r="AD52" i="7"/>
  <c r="AD54" i="7"/>
  <c r="AD58" i="7"/>
  <c r="AD79" i="7"/>
  <c r="AD81" i="7"/>
  <c r="AD83" i="7"/>
  <c r="AD85" i="7"/>
  <c r="AD87" i="7"/>
  <c r="AD18" i="7"/>
  <c r="AD20" i="7"/>
  <c r="AD24" i="7"/>
  <c r="AD26" i="7"/>
  <c r="AD44" i="7"/>
  <c r="AD46" i="7"/>
  <c r="AD56" i="7"/>
  <c r="AD73" i="7"/>
  <c r="AD77" i="7"/>
  <c r="AD40" i="7"/>
  <c r="AD69" i="7"/>
  <c r="AD7" i="7"/>
  <c r="AD9" i="7"/>
  <c r="AD71" i="7"/>
  <c r="AD103" i="7"/>
  <c r="AD23" i="7"/>
  <c r="AD37" i="7"/>
  <c r="AD47" i="7"/>
  <c r="AD80" i="7"/>
  <c r="AD86" i="7"/>
  <c r="AD92" i="7"/>
  <c r="AD112" i="7"/>
  <c r="AD123" i="7"/>
  <c r="AD152" i="7"/>
  <c r="AD170" i="7"/>
  <c r="AD193" i="7"/>
  <c r="AD208" i="7"/>
  <c r="AD210" i="7"/>
  <c r="AD65" i="7"/>
  <c r="AD68" i="7"/>
  <c r="AD74" i="7"/>
  <c r="AD121" i="7"/>
  <c r="AD141" i="7"/>
  <c r="AD150" i="7"/>
  <c r="AD159" i="7"/>
  <c r="AD168" i="7"/>
  <c r="AD189" i="7"/>
  <c r="AD191" i="7"/>
  <c r="AD5" i="7"/>
  <c r="AD13" i="7"/>
  <c r="AD27" i="7"/>
  <c r="AD41" i="7"/>
  <c r="AD53" i="7"/>
  <c r="AD59" i="7"/>
  <c r="AD95" i="7"/>
  <c r="AD98" i="7"/>
  <c r="AD108" i="7"/>
  <c r="AD110" i="7"/>
  <c r="AD132" i="7"/>
  <c r="AD166" i="7"/>
  <c r="AD187" i="7"/>
  <c r="AD204" i="7"/>
  <c r="AD206" i="7"/>
  <c r="AD217" i="7"/>
  <c r="AD35" i="7"/>
  <c r="AD75" i="7"/>
  <c r="AD117" i="7"/>
  <c r="AD19" i="7"/>
  <c r="AD109" i="7"/>
  <c r="AD115" i="7"/>
  <c r="AD176" i="7"/>
  <c r="AD199" i="7"/>
  <c r="AD216" i="7"/>
  <c r="AD78" i="7"/>
  <c r="AD82" i="7"/>
  <c r="AD99" i="7"/>
  <c r="AD124" i="7"/>
  <c r="AD138" i="7"/>
  <c r="AD149" i="7"/>
  <c r="AD163" i="7"/>
  <c r="AD179" i="7"/>
  <c r="AD233" i="7"/>
  <c r="AD246" i="7"/>
  <c r="AD155" i="7"/>
  <c r="AD169" i="7"/>
  <c r="AD184" i="7"/>
  <c r="AD192" i="7"/>
  <c r="AD209" i="7"/>
  <c r="AD214" i="7"/>
  <c r="AD231" i="7"/>
  <c r="AD15" i="7"/>
  <c r="AD21" i="7"/>
  <c r="AD104" i="7"/>
  <c r="AD158" i="7"/>
  <c r="AD174" i="7"/>
  <c r="AD227" i="7"/>
  <c r="AD107" i="7"/>
  <c r="AD113" i="7"/>
  <c r="AD119" i="7"/>
  <c r="AD45" i="7"/>
  <c r="AD70" i="7"/>
  <c r="AD76" i="7"/>
  <c r="AD114" i="7"/>
  <c r="AD153" i="7"/>
  <c r="AD171" i="7"/>
  <c r="AD195" i="7"/>
  <c r="AD211" i="7"/>
  <c r="AD245" i="7"/>
  <c r="AD250" i="7"/>
  <c r="AD279" i="7"/>
  <c r="AD294" i="7"/>
  <c r="AD296" i="7"/>
  <c r="AD298" i="7"/>
  <c r="AD51" i="7"/>
  <c r="AD96" i="7"/>
  <c r="AD106" i="7"/>
  <c r="AD127" i="7"/>
  <c r="AD131" i="7"/>
  <c r="AD142" i="7"/>
  <c r="AD175" i="7"/>
  <c r="AD202" i="7"/>
  <c r="AD205" i="7"/>
  <c r="AD215" i="7"/>
  <c r="AD229" i="7"/>
  <c r="AD237" i="7"/>
  <c r="AD240" i="7"/>
  <c r="AD253" i="7"/>
  <c r="AD266" i="7"/>
  <c r="AD29" i="7"/>
  <c r="AD84" i="7"/>
  <c r="AD135" i="7"/>
  <c r="AD139" i="7"/>
  <c r="AD157" i="7"/>
  <c r="AD178" i="7"/>
  <c r="AD182" i="7"/>
  <c r="AD221" i="7"/>
  <c r="AD226" i="7"/>
  <c r="AD262" i="7"/>
  <c r="AD264" i="7"/>
  <c r="AD90" i="7"/>
  <c r="AD102" i="7"/>
  <c r="AD111" i="7"/>
  <c r="AD161" i="7"/>
  <c r="AD172" i="7"/>
  <c r="AD212" i="7"/>
  <c r="AD39" i="7"/>
  <c r="AD128" i="7"/>
  <c r="AD146" i="7"/>
  <c r="AD72" i="7"/>
  <c r="AD116" i="7"/>
  <c r="AD165" i="7"/>
  <c r="AD196" i="7"/>
  <c r="AD235" i="7"/>
  <c r="AD243" i="7"/>
  <c r="AD273" i="7"/>
  <c r="AD305" i="7"/>
  <c r="AD31" i="7"/>
  <c r="AD66" i="7"/>
  <c r="AD49" i="7"/>
  <c r="AD130" i="7"/>
  <c r="AD137" i="7"/>
  <c r="AD154" i="7"/>
  <c r="AD248" i="7"/>
  <c r="AD275" i="7"/>
  <c r="AD317" i="7"/>
  <c r="AD338" i="7"/>
  <c r="AD340" i="7"/>
  <c r="AD344" i="7"/>
  <c r="AD61" i="7"/>
  <c r="AD177" i="7"/>
  <c r="AD181" i="7"/>
  <c r="AD241" i="7"/>
  <c r="AD272" i="7"/>
  <c r="AD313" i="7"/>
  <c r="AD315" i="7"/>
  <c r="AD336" i="7"/>
  <c r="AD357" i="7"/>
  <c r="AD94" i="7"/>
  <c r="AD125" i="7"/>
  <c r="AD197" i="7"/>
  <c r="AD201" i="7"/>
  <c r="AD223" i="7"/>
  <c r="AD234" i="7"/>
  <c r="AD238" i="7"/>
  <c r="AD258" i="7"/>
  <c r="AD278" i="7"/>
  <c r="AD283" i="7"/>
  <c r="AD291" i="7"/>
  <c r="AD299" i="7"/>
  <c r="AD304" i="7"/>
  <c r="AD311" i="7"/>
  <c r="AD332" i="7"/>
  <c r="AD334" i="7"/>
  <c r="AD105" i="7"/>
  <c r="AD167" i="7"/>
  <c r="AD97" i="7"/>
  <c r="AD144" i="7"/>
  <c r="AD162" i="7"/>
  <c r="AD173" i="7"/>
  <c r="AD183" i="7"/>
  <c r="AD207" i="7"/>
  <c r="AD25" i="7"/>
  <c r="AD63" i="7"/>
  <c r="AD281" i="7"/>
  <c r="AD147" i="7"/>
  <c r="AD213" i="7"/>
  <c r="AD218" i="7"/>
  <c r="AD270" i="7"/>
  <c r="AD320" i="7"/>
  <c r="AD343" i="7"/>
  <c r="AD351" i="7"/>
  <c r="AD356" i="7"/>
  <c r="AD374" i="7"/>
  <c r="AD378" i="7"/>
  <c r="AD418" i="7"/>
  <c r="AD431" i="7"/>
  <c r="AD450" i="7"/>
  <c r="AD452" i="7"/>
  <c r="AD55" i="7"/>
  <c r="AD255" i="7"/>
  <c r="AD259" i="7"/>
  <c r="AD274" i="7"/>
  <c r="AD307" i="7"/>
  <c r="AD325" i="7"/>
  <c r="AD328" i="7"/>
  <c r="AD333" i="7"/>
  <c r="AD372" i="7"/>
  <c r="AD376" i="7"/>
  <c r="AD389" i="7"/>
  <c r="AD17" i="7"/>
  <c r="AD219" i="7"/>
  <c r="AD267" i="7"/>
  <c r="AD288" i="7"/>
  <c r="AD301" i="7"/>
  <c r="AD359" i="7"/>
  <c r="AD368" i="7"/>
  <c r="AD370" i="7"/>
  <c r="AD387" i="7"/>
  <c r="AD57" i="7"/>
  <c r="AD148" i="7"/>
  <c r="AD200" i="7"/>
  <c r="AD225" i="7"/>
  <c r="AD230" i="7"/>
  <c r="AD236" i="7"/>
  <c r="AD251" i="7"/>
  <c r="AD263" i="7"/>
  <c r="AD271" i="7"/>
  <c r="AD282" i="7"/>
  <c r="AD295" i="7"/>
  <c r="AD42" i="7"/>
  <c r="AD129" i="7"/>
  <c r="AD140" i="7"/>
  <c r="AD220" i="7"/>
  <c r="AD256" i="7"/>
  <c r="AD285" i="7"/>
  <c r="AD292" i="7"/>
  <c r="AD318" i="7"/>
  <c r="AD323" i="7"/>
  <c r="AD346" i="7"/>
  <c r="AD349" i="7"/>
  <c r="AD364" i="7"/>
  <c r="AD366" i="7"/>
  <c r="AD400" i="7"/>
  <c r="AD402" i="7"/>
  <c r="AD404" i="7"/>
  <c r="AD408" i="7"/>
  <c r="AD410" i="7"/>
  <c r="AD326" i="7"/>
  <c r="AD331" i="7"/>
  <c r="AD354" i="7"/>
  <c r="AD383" i="7"/>
  <c r="AD396" i="7"/>
  <c r="AD398" i="7"/>
  <c r="AD421" i="7"/>
  <c r="AD436" i="7"/>
  <c r="AD67" i="7"/>
  <c r="AD164" i="7"/>
  <c r="AD190" i="7"/>
  <c r="AD222" i="7"/>
  <c r="AD249" i="7"/>
  <c r="AD280" i="7"/>
  <c r="AD310" i="7"/>
  <c r="AD329" i="7"/>
  <c r="AD381" i="7"/>
  <c r="AD393" i="7"/>
  <c r="AD405" i="7"/>
  <c r="AD423" i="7"/>
  <c r="AD435" i="7"/>
  <c r="AD440" i="7"/>
  <c r="AD454" i="7"/>
  <c r="AD465" i="7"/>
  <c r="AD472" i="7"/>
  <c r="AD479" i="7"/>
  <c r="AD541" i="7"/>
  <c r="AD134" i="7"/>
  <c r="AD242" i="7"/>
  <c r="AD306" i="7"/>
  <c r="AD314" i="7"/>
  <c r="AD384" i="7"/>
  <c r="AD413" i="7"/>
  <c r="AD428" i="7"/>
  <c r="AD445" i="7"/>
  <c r="AD463" i="7"/>
  <c r="AD100" i="7"/>
  <c r="AD136" i="7"/>
  <c r="AD224" i="7"/>
  <c r="AD276" i="7"/>
  <c r="AD369" i="7"/>
  <c r="AD375" i="7"/>
  <c r="AD461" i="7"/>
  <c r="AD470" i="7"/>
  <c r="AD477" i="7"/>
  <c r="AD180" i="7"/>
  <c r="AD194" i="7"/>
  <c r="AD269" i="7"/>
  <c r="AD297" i="7"/>
  <c r="AD302" i="7"/>
  <c r="AD322" i="7"/>
  <c r="AD337" i="7"/>
  <c r="AD352" i="7"/>
  <c r="AD394" i="7"/>
  <c r="AD433" i="7"/>
  <c r="AD438" i="7"/>
  <c r="AD33" i="7"/>
  <c r="AD101" i="7"/>
  <c r="AD257" i="7"/>
  <c r="AD341" i="7"/>
  <c r="AD348" i="7"/>
  <c r="AD360" i="7"/>
  <c r="AD397" i="7"/>
  <c r="AD403" i="7"/>
  <c r="AD411" i="7"/>
  <c r="AD416" i="7"/>
  <c r="AD443" i="7"/>
  <c r="AD459" i="7"/>
  <c r="AD482" i="7"/>
  <c r="AD252" i="7"/>
  <c r="AD363" i="7"/>
  <c r="AD385" i="7"/>
  <c r="AD388" i="7"/>
  <c r="AD391" i="7"/>
  <c r="AD406" i="7"/>
  <c r="AD426" i="7"/>
  <c r="AD448" i="7"/>
  <c r="AD457" i="7"/>
  <c r="AD468" i="7"/>
  <c r="AD475" i="7"/>
  <c r="AD43" i="7"/>
  <c r="AD287" i="7"/>
  <c r="AD330" i="7"/>
  <c r="AD345" i="7"/>
  <c r="AD379" i="7"/>
  <c r="AD156" i="7"/>
  <c r="AD185" i="7"/>
  <c r="AD265" i="7"/>
  <c r="AD293" i="7"/>
  <c r="AD303" i="7"/>
  <c r="AD319" i="7"/>
  <c r="AD277" i="7"/>
  <c r="AD126" i="7"/>
  <c r="AD198" i="7"/>
  <c r="AD133" i="7"/>
  <c r="AD186" i="7"/>
  <c r="AD327" i="7"/>
  <c r="AD342" i="7"/>
  <c r="AD441" i="7"/>
  <c r="AD647" i="7"/>
  <c r="AD188" i="7"/>
  <c r="AD312" i="7"/>
  <c r="AD425" i="7"/>
  <c r="AD567" i="7"/>
  <c r="AD605" i="7"/>
  <c r="AD727" i="7"/>
  <c r="AD765" i="7"/>
  <c r="AD335" i="7"/>
  <c r="AD380" i="7"/>
  <c r="AD386" i="7"/>
  <c r="AD401" i="7"/>
  <c r="AD437" i="7"/>
  <c r="AD537" i="7"/>
  <c r="AD591" i="7"/>
  <c r="AD88" i="7"/>
  <c r="AD151" i="7"/>
  <c r="AD268" i="7"/>
  <c r="AD350" i="7"/>
  <c r="AD358" i="7"/>
  <c r="AD392" i="7"/>
  <c r="AD414" i="7"/>
  <c r="AD422" i="7"/>
  <c r="AD434" i="7"/>
  <c r="AD449" i="7"/>
  <c r="AD474" i="7"/>
  <c r="AD520" i="7"/>
  <c r="AD254" i="7"/>
  <c r="AD284" i="7"/>
  <c r="AD453" i="7"/>
  <c r="AD456" i="7"/>
  <c r="AD471" i="7"/>
  <c r="AD481" i="7"/>
  <c r="AD446" i="7"/>
  <c r="AD460" i="7"/>
  <c r="AD467" i="7"/>
  <c r="AD478" i="7"/>
  <c r="AD517" i="7"/>
  <c r="AD260" i="7"/>
  <c r="AD321" i="7"/>
  <c r="AD365" i="7"/>
  <c r="AD382" i="7"/>
  <c r="AD419" i="7"/>
  <c r="AD430" i="7"/>
  <c r="AD464" i="7"/>
  <c r="AD11" i="7"/>
  <c r="AD239" i="7"/>
  <c r="AD308" i="7"/>
  <c r="AD316" i="7"/>
  <c r="AD353" i="7"/>
  <c r="AD371" i="7"/>
  <c r="AD442" i="7"/>
  <c r="AD488" i="7"/>
  <c r="AD244" i="7"/>
  <c r="AD286" i="7"/>
  <c r="AD377" i="7"/>
  <c r="AD427" i="7"/>
  <c r="AD439" i="7"/>
  <c r="AD261" i="7"/>
  <c r="AD289" i="7"/>
  <c r="AD339" i="7"/>
  <c r="AD367" i="7"/>
  <c r="AD407" i="7"/>
  <c r="AD415" i="7"/>
  <c r="AD347" i="7"/>
  <c r="AD362" i="7"/>
  <c r="AD409" i="7"/>
  <c r="AD593" i="7"/>
  <c r="AD663" i="7"/>
  <c r="AD290" i="7"/>
  <c r="AD447" i="7"/>
  <c r="AD455" i="7"/>
  <c r="AD469" i="7"/>
  <c r="AD881" i="7"/>
  <c r="AD892" i="7"/>
  <c r="AD935" i="7"/>
  <c r="AD324" i="7"/>
  <c r="AD420" i="7"/>
  <c r="AD429" i="7"/>
  <c r="AD643" i="7"/>
  <c r="AD399" i="7"/>
  <c r="AD412" i="7"/>
  <c r="AD462" i="7"/>
  <c r="AD476" i="7"/>
  <c r="AD688" i="7"/>
  <c r="AD203" i="7"/>
  <c r="AD300" i="7"/>
  <c r="AD373" i="7"/>
  <c r="AD789" i="7"/>
  <c r="AD424" i="7"/>
  <c r="AD432" i="7"/>
  <c r="AD483" i="7"/>
  <c r="AD621" i="7"/>
  <c r="AD451" i="7"/>
  <c r="AD309" i="7"/>
  <c r="AD355" i="7"/>
  <c r="AD390" i="7"/>
  <c r="AD458" i="7"/>
  <c r="AD444" i="7"/>
  <c r="AD361" i="7"/>
  <c r="AD502" i="7"/>
  <c r="AD802" i="7"/>
  <c r="AD963" i="7"/>
  <c r="AD991" i="7"/>
  <c r="AD1038" i="7"/>
  <c r="AD466" i="7"/>
  <c r="AD585" i="7"/>
  <c r="AD713" i="7"/>
  <c r="AD974" i="7"/>
  <c r="AD1064" i="7"/>
  <c r="AD503" i="7"/>
  <c r="AD562" i="7"/>
  <c r="AD794" i="7"/>
  <c r="AD417" i="7"/>
  <c r="AD577" i="7"/>
  <c r="AD473" i="7"/>
  <c r="AD228" i="7"/>
  <c r="AD641" i="7"/>
  <c r="AD785" i="7"/>
  <c r="AD860" i="7"/>
  <c r="AD480" i="7"/>
  <c r="AD847" i="7"/>
  <c r="AD1014" i="7"/>
  <c r="AD395" i="7"/>
  <c r="AD738" i="7"/>
  <c r="AD787" i="7"/>
  <c r="AD897" i="7"/>
  <c r="AD945" i="7"/>
  <c r="AD928" i="7"/>
  <c r="AD1179" i="7"/>
  <c r="AD1177" i="7"/>
  <c r="AD783" i="7"/>
  <c r="AD1012" i="7"/>
  <c r="AD1069" i="7"/>
  <c r="AD1075" i="7"/>
  <c r="AD247" i="7"/>
  <c r="AD768" i="7"/>
  <c r="AD1033" i="7"/>
  <c r="AD1057" i="7"/>
  <c r="AD681" i="7"/>
  <c r="AD905" i="7"/>
  <c r="AD1102" i="7"/>
  <c r="AD1299" i="7"/>
  <c r="AD1301" i="7"/>
  <c r="AD1318" i="7"/>
  <c r="AD1343" i="7"/>
  <c r="AD1345" i="7"/>
  <c r="AD1372" i="7"/>
  <c r="AD1080" i="7"/>
  <c r="AD1153" i="7"/>
  <c r="AD1274" i="7"/>
  <c r="AD1291" i="7"/>
  <c r="AD1293" i="7"/>
  <c r="AD1295" i="7"/>
  <c r="AD734" i="7"/>
  <c r="AD1249" i="7"/>
  <c r="AD907" i="7"/>
  <c r="AD959" i="7"/>
  <c r="AD1087" i="7"/>
  <c r="AD1151" i="7"/>
  <c r="AD1185" i="7"/>
  <c r="AD1287" i="7"/>
  <c r="AD1289" i="7"/>
  <c r="AD888" i="7"/>
  <c r="AD1283" i="7"/>
  <c r="AD1285" i="7"/>
  <c r="AD1132" i="7"/>
  <c r="AD232" i="7"/>
  <c r="AD953" i="7"/>
  <c r="AD1161" i="7"/>
  <c r="AD1130" i="7"/>
  <c r="AD1173" i="7"/>
  <c r="AD997" i="7"/>
  <c r="AD1050" i="7"/>
  <c r="AD1363" i="7"/>
  <c r="AD1374" i="7"/>
  <c r="AD1393" i="7"/>
  <c r="AD1418" i="7"/>
  <c r="AD1468" i="7"/>
  <c r="AD1294" i="7"/>
  <c r="AD1297" i="7"/>
  <c r="AD1307" i="7"/>
  <c r="AD1314" i="7"/>
  <c r="AD1321" i="7"/>
  <c r="AD1330" i="7"/>
  <c r="AD1341" i="7"/>
  <c r="AD1352" i="7"/>
  <c r="AD1361" i="7"/>
  <c r="AD1389" i="7"/>
  <c r="AD1416" i="7"/>
  <c r="AD1432" i="7"/>
  <c r="AD1447" i="7"/>
  <c r="AD1449" i="7"/>
  <c r="AD1466" i="7"/>
  <c r="AD1502" i="7"/>
  <c r="AD1523" i="7"/>
  <c r="AD1554" i="7"/>
  <c r="AD1284" i="7"/>
  <c r="AD1300" i="7"/>
  <c r="AD1312" i="7"/>
  <c r="AD1328" i="7"/>
  <c r="AD1350" i="7"/>
  <c r="AD1359" i="7"/>
  <c r="AD1381" i="7"/>
  <c r="AD1387" i="7"/>
  <c r="AD1430" i="7"/>
  <c r="AD1464" i="7"/>
  <c r="AD1500" i="7"/>
  <c r="AD1206" i="7"/>
  <c r="AD1319" i="7"/>
  <c r="AD1339" i="7"/>
  <c r="AD1348" i="7"/>
  <c r="AD1370" i="7"/>
  <c r="AD1383" i="7"/>
  <c r="AD1385" i="7"/>
  <c r="AD1192" i="7"/>
  <c r="AD1288" i="7"/>
  <c r="AD1298" i="7"/>
  <c r="AD1305" i="7"/>
  <c r="AD1310" i="7"/>
  <c r="AD1326" i="7"/>
  <c r="AD1357" i="7"/>
  <c r="AD1368" i="7"/>
  <c r="AD1379" i="7"/>
  <c r="AD1412" i="7"/>
  <c r="AD1271" i="7"/>
  <c r="AD1317" i="7"/>
  <c r="AD1324" i="7"/>
  <c r="AD1366" i="7"/>
  <c r="AD1400" i="7"/>
  <c r="AD1406" i="7"/>
  <c r="AD1426" i="7"/>
  <c r="AD1093" i="7"/>
  <c r="AD1231" i="7"/>
  <c r="AD1333" i="7"/>
  <c r="AD1335" i="7"/>
  <c r="AD1337" i="7"/>
  <c r="AD1346" i="7"/>
  <c r="AD1355" i="7"/>
  <c r="AD1364" i="7"/>
  <c r="AD512" i="7"/>
  <c r="AD1292" i="7"/>
  <c r="AD1303" i="7"/>
  <c r="AD1308" i="7"/>
  <c r="AD1344" i="7"/>
  <c r="AD1282" i="7"/>
  <c r="AD1315" i="7"/>
  <c r="AD1322" i="7"/>
  <c r="AD1331" i="7"/>
  <c r="AD1128" i="7"/>
  <c r="AD1262" i="7"/>
  <c r="AD1306" i="7"/>
  <c r="AD1046" i="7"/>
  <c r="AD1323" i="7"/>
  <c r="AD1336" i="7"/>
  <c r="AD1356" i="7"/>
  <c r="AD1395" i="7"/>
  <c r="AD1402" i="7"/>
  <c r="AD1417" i="7"/>
  <c r="AD1427" i="7"/>
  <c r="AD1433" i="7"/>
  <c r="AD1446" i="7"/>
  <c r="AD1454" i="7"/>
  <c r="AD1467" i="7"/>
  <c r="AD1477" i="7"/>
  <c r="AD1482" i="7"/>
  <c r="AD1508" i="7"/>
  <c r="AD1513" i="7"/>
  <c r="AD1520" i="7"/>
  <c r="AD1530" i="7"/>
  <c r="AD1539" i="7"/>
  <c r="AD1584" i="7"/>
  <c r="AD1586" i="7"/>
  <c r="AD1316" i="7"/>
  <c r="AD1347" i="7"/>
  <c r="AD1365" i="7"/>
  <c r="AD1369" i="7"/>
  <c r="AD1408" i="7"/>
  <c r="AD1414" i="7"/>
  <c r="AD1459" i="7"/>
  <c r="AD1472" i="7"/>
  <c r="AD1485" i="7"/>
  <c r="AD1556" i="7"/>
  <c r="AD1578" i="7"/>
  <c r="AD1580" i="7"/>
  <c r="AD1582" i="7"/>
  <c r="AD1309" i="7"/>
  <c r="AD1396" i="7"/>
  <c r="AD1399" i="7"/>
  <c r="AD1422" i="7"/>
  <c r="AD1441" i="7"/>
  <c r="AD1462" i="7"/>
  <c r="AD1475" i="7"/>
  <c r="AD1495" i="7"/>
  <c r="AD1506" i="7"/>
  <c r="AD1544" i="7"/>
  <c r="AD1551" i="7"/>
  <c r="AD1574" i="7"/>
  <c r="AD1576" i="7"/>
  <c r="AD1603" i="7"/>
  <c r="AD1605" i="7"/>
  <c r="AD1607" i="7"/>
  <c r="AD1609" i="7"/>
  <c r="AD1382" i="7"/>
  <c r="AD1405" i="7"/>
  <c r="AD1411" i="7"/>
  <c r="AD1490" i="7"/>
  <c r="AD1499" i="7"/>
  <c r="AD1511" i="7"/>
  <c r="AD1528" i="7"/>
  <c r="AD1537" i="7"/>
  <c r="AD1542" i="7"/>
  <c r="AD1559" i="7"/>
  <c r="AD1572" i="7"/>
  <c r="AD1597" i="7"/>
  <c r="AD1601" i="7"/>
  <c r="AD1302" i="7"/>
  <c r="AD1325" i="7"/>
  <c r="AD1362" i="7"/>
  <c r="AD1375" i="7"/>
  <c r="AD1378" i="7"/>
  <c r="AD1428" i="7"/>
  <c r="AD1436" i="7"/>
  <c r="AD1439" i="7"/>
  <c r="AD1444" i="7"/>
  <c r="AD1470" i="7"/>
  <c r="AD1504" i="7"/>
  <c r="AD1518" i="7"/>
  <c r="AD1549" i="7"/>
  <c r="AD1332" i="7"/>
  <c r="AD1338" i="7"/>
  <c r="AD1353" i="7"/>
  <c r="AD1386" i="7"/>
  <c r="AD1390" i="7"/>
  <c r="AD1452" i="7"/>
  <c r="AD1465" i="7"/>
  <c r="AD1480" i="7"/>
  <c r="AD1483" i="7"/>
  <c r="AD1493" i="7"/>
  <c r="AD1498" i="7"/>
  <c r="AD1509" i="7"/>
  <c r="AD1516" i="7"/>
  <c r="AD1521" i="7"/>
  <c r="AD1526" i="7"/>
  <c r="AD1535" i="7"/>
  <c r="AD1564" i="7"/>
  <c r="AD1568" i="7"/>
  <c r="AD1593" i="7"/>
  <c r="AD1595" i="7"/>
  <c r="AD1085" i="7"/>
  <c r="AD1296" i="7"/>
  <c r="AD1311" i="7"/>
  <c r="AD1349" i="7"/>
  <c r="AD1358" i="7"/>
  <c r="AD1371" i="7"/>
  <c r="AD1415" i="7"/>
  <c r="AD1425" i="7"/>
  <c r="AD1431" i="7"/>
  <c r="AD1457" i="7"/>
  <c r="AD1460" i="7"/>
  <c r="AD1473" i="7"/>
  <c r="AD1566" i="7"/>
  <c r="AD1304" i="7"/>
  <c r="AD1327" i="7"/>
  <c r="AD1403" i="7"/>
  <c r="AD1420" i="7"/>
  <c r="AD1434" i="7"/>
  <c r="AD1488" i="7"/>
  <c r="AD1533" i="7"/>
  <c r="AD1540" i="7"/>
  <c r="AD1547" i="7"/>
  <c r="AD1552" i="7"/>
  <c r="AD1557" i="7"/>
  <c r="AD1562" i="7"/>
  <c r="AD1587" i="7"/>
  <c r="AD1589" i="7"/>
  <c r="AD1591" i="7"/>
  <c r="AD1124" i="7"/>
  <c r="AD1286" i="7"/>
  <c r="AD1320" i="7"/>
  <c r="AD1397" i="7"/>
  <c r="AD1437" i="7"/>
  <c r="AD1450" i="7"/>
  <c r="AD1455" i="7"/>
  <c r="AD1478" i="7"/>
  <c r="AD1491" i="7"/>
  <c r="AD1507" i="7"/>
  <c r="AD1514" i="7"/>
  <c r="AD1524" i="7"/>
  <c r="AD1340" i="7"/>
  <c r="AD1367" i="7"/>
  <c r="AD1394" i="7"/>
  <c r="AD1409" i="7"/>
  <c r="AD1442" i="7"/>
  <c r="AD1445" i="7"/>
  <c r="AD1463" i="7"/>
  <c r="AD1471" i="7"/>
  <c r="AD1481" i="7"/>
  <c r="AD1486" i="7"/>
  <c r="AD1519" i="7"/>
  <c r="AD1531" i="7"/>
  <c r="AD1329" i="7"/>
  <c r="AD1376" i="7"/>
  <c r="AD1384" i="7"/>
  <c r="AD1388" i="7"/>
  <c r="AD1391" i="7"/>
  <c r="AD1398" i="7"/>
  <c r="AD1401" i="7"/>
  <c r="AD1410" i="7"/>
  <c r="AD1413" i="7"/>
  <c r="AD1435" i="7"/>
  <c r="AD1448" i="7"/>
  <c r="AD1453" i="7"/>
  <c r="AD1469" i="7"/>
  <c r="AD1494" i="7"/>
  <c r="AD1522" i="7"/>
  <c r="AD1624" i="7"/>
  <c r="AD1596" i="7"/>
  <c r="AD1529" i="7"/>
  <c r="AD1510" i="7"/>
  <c r="AD922" i="7"/>
  <c r="AD1571" i="7"/>
  <c r="AD1546" i="7"/>
  <c r="AD1265" i="7"/>
  <c r="AD1599" i="7"/>
  <c r="AD1588" i="7"/>
  <c r="AD1567" i="7"/>
  <c r="AD1560" i="7"/>
  <c r="AD1497" i="7"/>
  <c r="AD1484" i="7"/>
  <c r="AD1440" i="7"/>
  <c r="AD1290" i="7"/>
  <c r="AD1581" i="7"/>
  <c r="AD1555" i="7"/>
  <c r="AD1541" i="7"/>
  <c r="AD1527" i="7"/>
  <c r="AD1461" i="7"/>
  <c r="AD1424" i="7"/>
  <c r="AD1419" i="7"/>
  <c r="AD1602" i="7"/>
  <c r="AD1550" i="7"/>
  <c r="AD1532" i="7"/>
  <c r="AD1501" i="7"/>
  <c r="AD1476" i="7"/>
  <c r="AD1380" i="7"/>
  <c r="AD1351" i="7"/>
  <c r="AD1608" i="7"/>
  <c r="AD1577" i="7"/>
  <c r="AD1570" i="7"/>
  <c r="AD1563" i="7"/>
  <c r="AD1496" i="7"/>
  <c r="AD1334" i="7"/>
  <c r="AD1598" i="7"/>
  <c r="AD1545" i="7"/>
  <c r="AD1438" i="7"/>
  <c r="AD1423" i="7"/>
  <c r="AD1313" i="7"/>
  <c r="AD1558" i="7"/>
  <c r="AD1553" i="7"/>
  <c r="AD1536" i="7"/>
  <c r="AD1525" i="7"/>
  <c r="AD1407" i="7"/>
  <c r="AD1377" i="7"/>
  <c r="AD1610" i="7"/>
  <c r="AD1594" i="7"/>
  <c r="AD1573" i="7"/>
  <c r="AD1489" i="7"/>
  <c r="AD1474" i="7"/>
  <c r="AD1569" i="7"/>
  <c r="AD1451" i="7"/>
  <c r="AD1604" i="7"/>
  <c r="AD1590" i="7"/>
  <c r="AD1583" i="7"/>
  <c r="AD1512" i="7"/>
  <c r="AD1421" i="7"/>
  <c r="AD1565" i="7"/>
  <c r="AD1548" i="7"/>
  <c r="AD1487" i="7"/>
  <c r="AD1429" i="7"/>
  <c r="AD1360" i="7"/>
  <c r="AE892" i="7"/>
  <c r="AE1371" i="7"/>
  <c r="AE1358" i="7"/>
  <c r="AE1349" i="7"/>
  <c r="AE1311" i="7"/>
  <c r="AE1296" i="7"/>
  <c r="AE1406" i="7"/>
  <c r="AE1400" i="7"/>
  <c r="AE1390" i="7"/>
  <c r="AE1386" i="7"/>
  <c r="AE1353" i="7"/>
  <c r="AE1338" i="7"/>
  <c r="AE1428" i="7"/>
  <c r="AE1362" i="7"/>
  <c r="AE1325" i="7"/>
  <c r="AE1046" i="7"/>
  <c r="AE1411" i="7"/>
  <c r="AE1405" i="7"/>
  <c r="AE1382" i="7"/>
  <c r="AE1344" i="7"/>
  <c r="AE1262" i="7"/>
  <c r="AE1399" i="7"/>
  <c r="AE66" i="7"/>
  <c r="AE95" i="7"/>
  <c r="AE97" i="7"/>
  <c r="AE126" i="7"/>
  <c r="AE147" i="7"/>
  <c r="AE162" i="7"/>
  <c r="AE64" i="7"/>
  <c r="AE93" i="7"/>
  <c r="AE4" i="7"/>
  <c r="AE6" i="7"/>
  <c r="AE8" i="7"/>
  <c r="AE10" i="7"/>
  <c r="AE12" i="7"/>
  <c r="AE32" i="7"/>
  <c r="AE60" i="7"/>
  <c r="AE62" i="7"/>
  <c r="AE89" i="7"/>
  <c r="AE91" i="7"/>
  <c r="AE14" i="7"/>
  <c r="AE16" i="7"/>
  <c r="AE22" i="7"/>
  <c r="AE28" i="7"/>
  <c r="AE30" i="7"/>
  <c r="AE34" i="7"/>
  <c r="AE36" i="7"/>
  <c r="AE38" i="7"/>
  <c r="AE48" i="7"/>
  <c r="AE50" i="7"/>
  <c r="AE52" i="7"/>
  <c r="AE54" i="7"/>
  <c r="AE58" i="7"/>
  <c r="AE79" i="7"/>
  <c r="AE81" i="7"/>
  <c r="AE83" i="7"/>
  <c r="AE85" i="7"/>
  <c r="AE87" i="7"/>
  <c r="AE18" i="7"/>
  <c r="AE20" i="7"/>
  <c r="AE24" i="7"/>
  <c r="AE26" i="7"/>
  <c r="AE40" i="7"/>
  <c r="AE42" i="7"/>
  <c r="AE71" i="7"/>
  <c r="AE75" i="7"/>
  <c r="AE102" i="7"/>
  <c r="AE19" i="7"/>
  <c r="AE77" i="7"/>
  <c r="AE103" i="7"/>
  <c r="AE114" i="7"/>
  <c r="AE134" i="7"/>
  <c r="AE143" i="7"/>
  <c r="AE161" i="7"/>
  <c r="AE174" i="7"/>
  <c r="AE195" i="7"/>
  <c r="AE23" i="7"/>
  <c r="AE37" i="7"/>
  <c r="AE44" i="7"/>
  <c r="AE47" i="7"/>
  <c r="AE80" i="7"/>
  <c r="AE86" i="7"/>
  <c r="AE92" i="7"/>
  <c r="AE112" i="7"/>
  <c r="AE123" i="7"/>
  <c r="AE152" i="7"/>
  <c r="AE170" i="7"/>
  <c r="AE9" i="7"/>
  <c r="AE56" i="7"/>
  <c r="AE65" i="7"/>
  <c r="AE68" i="7"/>
  <c r="AE74" i="7"/>
  <c r="AE121" i="7"/>
  <c r="AE141" i="7"/>
  <c r="AE150" i="7"/>
  <c r="AE159" i="7"/>
  <c r="AE168" i="7"/>
  <c r="AE189" i="7"/>
  <c r="AE191" i="7"/>
  <c r="AE5" i="7"/>
  <c r="AE13" i="7"/>
  <c r="AE27" i="7"/>
  <c r="AE41" i="7"/>
  <c r="AE31" i="7"/>
  <c r="AE69" i="7"/>
  <c r="AE101" i="7"/>
  <c r="AE106" i="7"/>
  <c r="AE128" i="7"/>
  <c r="AE130" i="7"/>
  <c r="AE25" i="7"/>
  <c r="AE55" i="7"/>
  <c r="AE146" i="7"/>
  <c r="AE171" i="7"/>
  <c r="AE194" i="7"/>
  <c r="AE211" i="7"/>
  <c r="AE218" i="7"/>
  <c r="AE109" i="7"/>
  <c r="AE115" i="7"/>
  <c r="AE166" i="7"/>
  <c r="AE176" i="7"/>
  <c r="AE199" i="7"/>
  <c r="AE204" i="7"/>
  <c r="AE216" i="7"/>
  <c r="AE235" i="7"/>
  <c r="AE248" i="7"/>
  <c r="AE250" i="7"/>
  <c r="AE78" i="7"/>
  <c r="AE82" i="7"/>
  <c r="AE99" i="7"/>
  <c r="AE118" i="7"/>
  <c r="AE124" i="7"/>
  <c r="AE138" i="7"/>
  <c r="AE149" i="7"/>
  <c r="AE163" i="7"/>
  <c r="AE179" i="7"/>
  <c r="AE233" i="7"/>
  <c r="AE246" i="7"/>
  <c r="AE96" i="7"/>
  <c r="AE127" i="7"/>
  <c r="AE133" i="7"/>
  <c r="AE144" i="7"/>
  <c r="AE197" i="7"/>
  <c r="AE202" i="7"/>
  <c r="AE229" i="7"/>
  <c r="AE244" i="7"/>
  <c r="AE43" i="7"/>
  <c r="AE57" i="7"/>
  <c r="AE61" i="7"/>
  <c r="AE70" i="7"/>
  <c r="AE100" i="7"/>
  <c r="AE110" i="7"/>
  <c r="AE119" i="7"/>
  <c r="AE145" i="7"/>
  <c r="AE160" i="7"/>
  <c r="AE181" i="7"/>
  <c r="AE185" i="7"/>
  <c r="AE255" i="7"/>
  <c r="AE268" i="7"/>
  <c r="AE270" i="7"/>
  <c r="AE281" i="7"/>
  <c r="AE283" i="7"/>
  <c r="AE302" i="7"/>
  <c r="AE45" i="7"/>
  <c r="AE76" i="7"/>
  <c r="AE153" i="7"/>
  <c r="AE192" i="7"/>
  <c r="AE208" i="7"/>
  <c r="AE245" i="7"/>
  <c r="AE279" i="7"/>
  <c r="AE294" i="7"/>
  <c r="AE296" i="7"/>
  <c r="AE298" i="7"/>
  <c r="AE21" i="7"/>
  <c r="AE51" i="7"/>
  <c r="AE131" i="7"/>
  <c r="AE142" i="7"/>
  <c r="AE175" i="7"/>
  <c r="AE205" i="7"/>
  <c r="AE215" i="7"/>
  <c r="AE237" i="7"/>
  <c r="AE240" i="7"/>
  <c r="AE253" i="7"/>
  <c r="AE266" i="7"/>
  <c r="AE29" i="7"/>
  <c r="AE84" i="7"/>
  <c r="AE135" i="7"/>
  <c r="AE139" i="7"/>
  <c r="AE157" i="7"/>
  <c r="AE178" i="7"/>
  <c r="AE182" i="7"/>
  <c r="AE90" i="7"/>
  <c r="AE107" i="7"/>
  <c r="AE111" i="7"/>
  <c r="AE39" i="7"/>
  <c r="AE46" i="7"/>
  <c r="AE53" i="7"/>
  <c r="AE169" i="7"/>
  <c r="AE209" i="7"/>
  <c r="AE251" i="7"/>
  <c r="AE260" i="7"/>
  <c r="AE288" i="7"/>
  <c r="AE59" i="7"/>
  <c r="AE72" i="7"/>
  <c r="AE148" i="7"/>
  <c r="AE186" i="7"/>
  <c r="AE210" i="7"/>
  <c r="AE219" i="7"/>
  <c r="AE222" i="7"/>
  <c r="AE226" i="7"/>
  <c r="AE230" i="7"/>
  <c r="AE269" i="7"/>
  <c r="AE319" i="7"/>
  <c r="AE321" i="7"/>
  <c r="AE342" i="7"/>
  <c r="AE346" i="7"/>
  <c r="AE7" i="7"/>
  <c r="AE49" i="7"/>
  <c r="AE137" i="7"/>
  <c r="AE154" i="7"/>
  <c r="AE172" i="7"/>
  <c r="AE187" i="7"/>
  <c r="AE275" i="7"/>
  <c r="AE317" i="7"/>
  <c r="AE338" i="7"/>
  <c r="AE340" i="7"/>
  <c r="AE344" i="7"/>
  <c r="AE73" i="7"/>
  <c r="AE155" i="7"/>
  <c r="AE177" i="7"/>
  <c r="AE206" i="7"/>
  <c r="AE227" i="7"/>
  <c r="AE241" i="7"/>
  <c r="AE272" i="7"/>
  <c r="AE313" i="7"/>
  <c r="AE315" i="7"/>
  <c r="AE336" i="7"/>
  <c r="AE357" i="7"/>
  <c r="AE94" i="7"/>
  <c r="AE125" i="7"/>
  <c r="AE201" i="7"/>
  <c r="AE105" i="7"/>
  <c r="AE132" i="7"/>
  <c r="AE167" i="7"/>
  <c r="AE249" i="7"/>
  <c r="AE252" i="7"/>
  <c r="AE98" i="7"/>
  <c r="AE113" i="7"/>
  <c r="AE120" i="7"/>
  <c r="AE173" i="7"/>
  <c r="AE183" i="7"/>
  <c r="AE193" i="7"/>
  <c r="AE207" i="7"/>
  <c r="AE212" i="7"/>
  <c r="AE231" i="7"/>
  <c r="AE267" i="7"/>
  <c r="AE15" i="7"/>
  <c r="AE108" i="7"/>
  <c r="AE190" i="7"/>
  <c r="AE224" i="7"/>
  <c r="AE254" i="7"/>
  <c r="AE291" i="7"/>
  <c r="AE312" i="7"/>
  <c r="AE348" i="7"/>
  <c r="AE361" i="7"/>
  <c r="AE391" i="7"/>
  <c r="AE393" i="7"/>
  <c r="AE433" i="7"/>
  <c r="AE448" i="7"/>
  <c r="AE471" i="7"/>
  <c r="AE482" i="7"/>
  <c r="AE35" i="7"/>
  <c r="AE117" i="7"/>
  <c r="AE158" i="7"/>
  <c r="AE213" i="7"/>
  <c r="AE278" i="7"/>
  <c r="AE304" i="7"/>
  <c r="AE320" i="7"/>
  <c r="AE343" i="7"/>
  <c r="AE351" i="7"/>
  <c r="AE356" i="7"/>
  <c r="AE374" i="7"/>
  <c r="AE378" i="7"/>
  <c r="AE259" i="7"/>
  <c r="AE274" i="7"/>
  <c r="AE307" i="7"/>
  <c r="AE325" i="7"/>
  <c r="AE328" i="7"/>
  <c r="AE333" i="7"/>
  <c r="AE372" i="7"/>
  <c r="AE376" i="7"/>
  <c r="AE389" i="7"/>
  <c r="AE17" i="7"/>
  <c r="AE301" i="7"/>
  <c r="AE184" i="7"/>
  <c r="AE200" i="7"/>
  <c r="AE225" i="7"/>
  <c r="AE236" i="7"/>
  <c r="AE263" i="7"/>
  <c r="AE271" i="7"/>
  <c r="AE282" i="7"/>
  <c r="AE295" i="7"/>
  <c r="AE310" i="7"/>
  <c r="AE341" i="7"/>
  <c r="AE385" i="7"/>
  <c r="AE406" i="7"/>
  <c r="AE129" i="7"/>
  <c r="AE140" i="7"/>
  <c r="AE214" i="7"/>
  <c r="AE220" i="7"/>
  <c r="AE256" i="7"/>
  <c r="AE285" i="7"/>
  <c r="AE292" i="7"/>
  <c r="AE318" i="7"/>
  <c r="AE323" i="7"/>
  <c r="AE349" i="7"/>
  <c r="AE364" i="7"/>
  <c r="AE366" i="7"/>
  <c r="AE400" i="7"/>
  <c r="AE402" i="7"/>
  <c r="AE404" i="7"/>
  <c r="AE408" i="7"/>
  <c r="AE410" i="7"/>
  <c r="AE438" i="7"/>
  <c r="AE116" i="7"/>
  <c r="AE151" i="7"/>
  <c r="AE239" i="7"/>
  <c r="AE262" i="7"/>
  <c r="AE286" i="7"/>
  <c r="AE355" i="7"/>
  <c r="AE387" i="7"/>
  <c r="AE430" i="7"/>
  <c r="AE456" i="7"/>
  <c r="AE488" i="7"/>
  <c r="AE67" i="7"/>
  <c r="AE164" i="7"/>
  <c r="AE223" i="7"/>
  <c r="AE280" i="7"/>
  <c r="AE329" i="7"/>
  <c r="AE359" i="7"/>
  <c r="AE381" i="7"/>
  <c r="AE405" i="7"/>
  <c r="AE423" i="7"/>
  <c r="AE435" i="7"/>
  <c r="AE440" i="7"/>
  <c r="AE454" i="7"/>
  <c r="AE465" i="7"/>
  <c r="AE472" i="7"/>
  <c r="AE479" i="7"/>
  <c r="AE541" i="7"/>
  <c r="AE165" i="7"/>
  <c r="AE242" i="7"/>
  <c r="AE306" i="7"/>
  <c r="AE314" i="7"/>
  <c r="AE384" i="7"/>
  <c r="AE413" i="7"/>
  <c r="AE418" i="7"/>
  <c r="AE428" i="7"/>
  <c r="AE445" i="7"/>
  <c r="AE463" i="7"/>
  <c r="AE136" i="7"/>
  <c r="AE264" i="7"/>
  <c r="AE276" i="7"/>
  <c r="AE311" i="7"/>
  <c r="AE326" i="7"/>
  <c r="AE369" i="7"/>
  <c r="AE375" i="7"/>
  <c r="AE452" i="7"/>
  <c r="AE461" i="7"/>
  <c r="AE470" i="7"/>
  <c r="AE122" i="7"/>
  <c r="AE180" i="7"/>
  <c r="AE217" i="7"/>
  <c r="AE297" i="7"/>
  <c r="AE322" i="7"/>
  <c r="AE337" i="7"/>
  <c r="AE352" i="7"/>
  <c r="AE394" i="7"/>
  <c r="AE421" i="7"/>
  <c r="AE450" i="7"/>
  <c r="AE502" i="7"/>
  <c r="AE33" i="7"/>
  <c r="AE243" i="7"/>
  <c r="AE257" i="7"/>
  <c r="AE334" i="7"/>
  <c r="AE360" i="7"/>
  <c r="AE397" i="7"/>
  <c r="AE403" i="7"/>
  <c r="AE411" i="7"/>
  <c r="AE416" i="7"/>
  <c r="AE443" i="7"/>
  <c r="AE459" i="7"/>
  <c r="AE520" i="7"/>
  <c r="AE591" i="7"/>
  <c r="AE234" i="7"/>
  <c r="AE258" i="7"/>
  <c r="AE363" i="7"/>
  <c r="AE104" i="7"/>
  <c r="AE287" i="7"/>
  <c r="AE330" i="7"/>
  <c r="AE345" i="7"/>
  <c r="AE156" i="7"/>
  <c r="AE196" i="7"/>
  <c r="AE265" i="7"/>
  <c r="AE293" i="7"/>
  <c r="AE11" i="7"/>
  <c r="AE232" i="7"/>
  <c r="AE390" i="7"/>
  <c r="AE395" i="7"/>
  <c r="AE417" i="7"/>
  <c r="AE429" i="7"/>
  <c r="AE327" i="7"/>
  <c r="AE441" i="7"/>
  <c r="AE477" i="7"/>
  <c r="AE647" i="7"/>
  <c r="AE188" i="7"/>
  <c r="AE305" i="7"/>
  <c r="AE370" i="7"/>
  <c r="AE396" i="7"/>
  <c r="AE425" i="7"/>
  <c r="AE567" i="7"/>
  <c r="AE605" i="7"/>
  <c r="AE727" i="7"/>
  <c r="AE221" i="7"/>
  <c r="AE238" i="7"/>
  <c r="AE335" i="7"/>
  <c r="AE380" i="7"/>
  <c r="AE386" i="7"/>
  <c r="AE401" i="7"/>
  <c r="AE426" i="7"/>
  <c r="AE437" i="7"/>
  <c r="AE537" i="7"/>
  <c r="AE88" i="7"/>
  <c r="AE350" i="7"/>
  <c r="AE358" i="7"/>
  <c r="AE392" i="7"/>
  <c r="AE414" i="7"/>
  <c r="AE422" i="7"/>
  <c r="AE434" i="7"/>
  <c r="AE449" i="7"/>
  <c r="AE474" i="7"/>
  <c r="AE562" i="7"/>
  <c r="AE284" i="7"/>
  <c r="AE453" i="7"/>
  <c r="AE457" i="7"/>
  <c r="AE481" i="7"/>
  <c r="AE663" i="7"/>
  <c r="AE198" i="7"/>
  <c r="AE446" i="7"/>
  <c r="AE460" i="7"/>
  <c r="AE467" i="7"/>
  <c r="AE273" i="7"/>
  <c r="AE299" i="7"/>
  <c r="AE365" i="7"/>
  <c r="AE382" i="7"/>
  <c r="AE388" i="7"/>
  <c r="AE398" i="7"/>
  <c r="AE419" i="7"/>
  <c r="AE431" i="7"/>
  <c r="AE464" i="7"/>
  <c r="AE468" i="7"/>
  <c r="AE475" i="7"/>
  <c r="AE308" i="7"/>
  <c r="AE316" i="7"/>
  <c r="AE331" i="7"/>
  <c r="AE353" i="7"/>
  <c r="AE371" i="7"/>
  <c r="AE442" i="7"/>
  <c r="AE377" i="7"/>
  <c r="AE383" i="7"/>
  <c r="AE228" i="7"/>
  <c r="AE309" i="7"/>
  <c r="AE332" i="7"/>
  <c r="AE379" i="7"/>
  <c r="AE247" i="7"/>
  <c r="AE367" i="7"/>
  <c r="AE503" i="7"/>
  <c r="AE585" i="7"/>
  <c r="AE734" i="7"/>
  <c r="AE945" i="7"/>
  <c r="AE409" i="7"/>
  <c r="AE439" i="7"/>
  <c r="AE593" i="7"/>
  <c r="AE290" i="7"/>
  <c r="AE447" i="7"/>
  <c r="AE455" i="7"/>
  <c r="AE469" i="7"/>
  <c r="AE324" i="7"/>
  <c r="AE347" i="7"/>
  <c r="AE368" i="7"/>
  <c r="AE420" i="7"/>
  <c r="AE643" i="7"/>
  <c r="AE261" i="7"/>
  <c r="AE399" i="7"/>
  <c r="AE412" i="7"/>
  <c r="AE462" i="7"/>
  <c r="AE476" i="7"/>
  <c r="AE688" i="7"/>
  <c r="AE203" i="7"/>
  <c r="AE300" i="7"/>
  <c r="AE373" i="7"/>
  <c r="AE303" i="7"/>
  <c r="AE354" i="7"/>
  <c r="AE424" i="7"/>
  <c r="AE432" i="7"/>
  <c r="AE478" i="7"/>
  <c r="AE483" i="7"/>
  <c r="AE415" i="7"/>
  <c r="AE621" i="7"/>
  <c r="AE451" i="7"/>
  <c r="AE517" i="7"/>
  <c r="AE339" i="7"/>
  <c r="AE407" i="7"/>
  <c r="AE427" i="7"/>
  <c r="AE436" i="7"/>
  <c r="AE466" i="7"/>
  <c r="AE473" i="7"/>
  <c r="AE512" i="7"/>
  <c r="AE641" i="7"/>
  <c r="AE277" i="7"/>
  <c r="AE681" i="7"/>
  <c r="AE888" i="7"/>
  <c r="AE1093" i="7"/>
  <c r="AE362" i="7"/>
  <c r="AE802" i="7"/>
  <c r="AE935" i="7"/>
  <c r="AE963" i="7"/>
  <c r="AE991" i="7"/>
  <c r="AE1038" i="7"/>
  <c r="AE289" i="7"/>
  <c r="AE713" i="7"/>
  <c r="AE444" i="7"/>
  <c r="AE789" i="7"/>
  <c r="AE794" i="7"/>
  <c r="AE63" i="7"/>
  <c r="AE577" i="7"/>
  <c r="AE458" i="7"/>
  <c r="AE953" i="7"/>
  <c r="AE959" i="7"/>
  <c r="AE785" i="7"/>
  <c r="AE860" i="7"/>
  <c r="AE480" i="7"/>
  <c r="AE847" i="7"/>
  <c r="AE1014" i="7"/>
  <c r="AE765" i="7"/>
  <c r="AE1033" i="7"/>
  <c r="AE738" i="7"/>
  <c r="AE1050" i="7"/>
  <c r="AE1087" i="7"/>
  <c r="AE928" i="7"/>
  <c r="AE1179" i="7"/>
  <c r="AE1064" i="7"/>
  <c r="AE1080" i="7"/>
  <c r="AE787" i="7"/>
  <c r="AE897" i="7"/>
  <c r="AE922" i="7"/>
  <c r="AE1090" i="7"/>
  <c r="AE1124" i="7"/>
  <c r="AE1206" i="7"/>
  <c r="AE1265" i="7"/>
  <c r="AE1297" i="7"/>
  <c r="AE1303" i="7"/>
  <c r="AE1320" i="7"/>
  <c r="AE1347" i="7"/>
  <c r="AE1374" i="7"/>
  <c r="AE1376" i="7"/>
  <c r="AE1378" i="7"/>
  <c r="AE905" i="7"/>
  <c r="AE1102" i="7"/>
  <c r="AE1177" i="7"/>
  <c r="AE1299" i="7"/>
  <c r="AE1301" i="7"/>
  <c r="AE1153" i="7"/>
  <c r="AE1165" i="7"/>
  <c r="AE1274" i="7"/>
  <c r="AE1291" i="7"/>
  <c r="AE1293" i="7"/>
  <c r="AE1295" i="7"/>
  <c r="AE1249" i="7"/>
  <c r="AE907" i="7"/>
  <c r="AE1012" i="7"/>
  <c r="AE1151" i="7"/>
  <c r="AE1185" i="7"/>
  <c r="AE1287" i="7"/>
  <c r="AE1289" i="7"/>
  <c r="AE1283" i="7"/>
  <c r="AE1285" i="7"/>
  <c r="AE1132" i="7"/>
  <c r="AE1161" i="7"/>
  <c r="AE1192" i="7"/>
  <c r="AE1057" i="7"/>
  <c r="AE783" i="7"/>
  <c r="AE881" i="7"/>
  <c r="AE974" i="7"/>
  <c r="AE1069" i="7"/>
  <c r="AE1075" i="7"/>
  <c r="AE1085" i="7"/>
  <c r="AE1302" i="7"/>
  <c r="AE1332" i="7"/>
  <c r="AE1334" i="7"/>
  <c r="AE1343" i="7"/>
  <c r="AE1354" i="7"/>
  <c r="AE1391" i="7"/>
  <c r="AE1395" i="7"/>
  <c r="AE1423" i="7"/>
  <c r="AE1434" i="7"/>
  <c r="AE1436" i="7"/>
  <c r="AE1451" i="7"/>
  <c r="AE1453" i="7"/>
  <c r="AE1457" i="7"/>
  <c r="AE1470" i="7"/>
  <c r="AE1472" i="7"/>
  <c r="AE1478" i="7"/>
  <c r="AE1480" i="7"/>
  <c r="AE1363" i="7"/>
  <c r="AE1393" i="7"/>
  <c r="AE1418" i="7"/>
  <c r="AE1468" i="7"/>
  <c r="AE1504" i="7"/>
  <c r="AE1506" i="7"/>
  <c r="AE1508" i="7"/>
  <c r="AE1294" i="7"/>
  <c r="AE1307" i="7"/>
  <c r="AE1314" i="7"/>
  <c r="AE1321" i="7"/>
  <c r="AE1330" i="7"/>
  <c r="AE1341" i="7"/>
  <c r="AE1352" i="7"/>
  <c r="AE1361" i="7"/>
  <c r="AE1372" i="7"/>
  <c r="AE1389" i="7"/>
  <c r="AE1416" i="7"/>
  <c r="AE1432" i="7"/>
  <c r="AE1447" i="7"/>
  <c r="AE1449" i="7"/>
  <c r="AE1466" i="7"/>
  <c r="AE1502" i="7"/>
  <c r="AE1523" i="7"/>
  <c r="AE1554" i="7"/>
  <c r="AE1284" i="7"/>
  <c r="AE1300" i="7"/>
  <c r="AE1312" i="7"/>
  <c r="AE1328" i="7"/>
  <c r="AE1350" i="7"/>
  <c r="AE1359" i="7"/>
  <c r="AE1381" i="7"/>
  <c r="AE1387" i="7"/>
  <c r="AE1319" i="7"/>
  <c r="AE1339" i="7"/>
  <c r="AE1348" i="7"/>
  <c r="AE1370" i="7"/>
  <c r="AE1383" i="7"/>
  <c r="AE1385" i="7"/>
  <c r="AE1414" i="7"/>
  <c r="AE1288" i="7"/>
  <c r="AE1298" i="7"/>
  <c r="AE1305" i="7"/>
  <c r="AE1310" i="7"/>
  <c r="AE1326" i="7"/>
  <c r="AE1357" i="7"/>
  <c r="AE1368" i="7"/>
  <c r="AE1379" i="7"/>
  <c r="AE1412" i="7"/>
  <c r="AE997" i="7"/>
  <c r="AE1271" i="7"/>
  <c r="AE1317" i="7"/>
  <c r="AE1324" i="7"/>
  <c r="AE1366" i="7"/>
  <c r="AE768" i="7"/>
  <c r="AE1231" i="7"/>
  <c r="AE1333" i="7"/>
  <c r="AE1335" i="7"/>
  <c r="AE1337" i="7"/>
  <c r="AE1346" i="7"/>
  <c r="AE1355" i="7"/>
  <c r="AE1364" i="7"/>
  <c r="AE1375" i="7"/>
  <c r="AE1377" i="7"/>
  <c r="AE1396" i="7"/>
  <c r="AE1398" i="7"/>
  <c r="AE1292" i="7"/>
  <c r="AE1308" i="7"/>
  <c r="AE1282" i="7"/>
  <c r="AE1315" i="7"/>
  <c r="AE1322" i="7"/>
  <c r="AE1331" i="7"/>
  <c r="AE1342" i="7"/>
  <c r="AE1286" i="7"/>
  <c r="AE1313" i="7"/>
  <c r="AE1318" i="7"/>
  <c r="AE1582" i="7"/>
  <c r="AE1580" i="7"/>
  <c r="AE1578" i="7"/>
  <c r="AE1556" i="7"/>
  <c r="AE1485" i="7"/>
  <c r="AE1459" i="7"/>
  <c r="AE1408" i="7"/>
  <c r="AE1369" i="7"/>
  <c r="AE1365" i="7"/>
  <c r="AE1316" i="7"/>
  <c r="AE1586" i="7"/>
  <c r="AE1584" i="7"/>
  <c r="AE1539" i="7"/>
  <c r="AE1530" i="7"/>
  <c r="AE1520" i="7"/>
  <c r="AE1513" i="7"/>
  <c r="AE1482" i="7"/>
  <c r="AE1477" i="7"/>
  <c r="AE1467" i="7"/>
  <c r="AE1454" i="7"/>
  <c r="AE1446" i="7"/>
  <c r="AE1433" i="7"/>
  <c r="AE1427" i="7"/>
  <c r="AE1417" i="7"/>
  <c r="AE1402" i="7"/>
  <c r="AE1356" i="7"/>
  <c r="AE1336" i="7"/>
  <c r="AE1323" i="7"/>
  <c r="AE1588" i="7"/>
  <c r="AE1561" i="7"/>
  <c r="AE1546" i="7"/>
  <c r="AE1532" i="7"/>
  <c r="AE1525" i="7"/>
  <c r="AE1501" i="7"/>
  <c r="AE1492" i="7"/>
  <c r="AE1487" i="7"/>
  <c r="AE1438" i="7"/>
  <c r="AE1430" i="7"/>
  <c r="AE1424" i="7"/>
  <c r="AE1392" i="7"/>
  <c r="AE1290" i="7"/>
  <c r="C3" i="7"/>
  <c r="K693" i="5"/>
  <c r="K690" i="5"/>
  <c r="K676" i="5"/>
  <c r="K674" i="5"/>
  <c r="K670" i="5"/>
  <c r="K656" i="5"/>
  <c r="K642" i="5"/>
  <c r="K641" i="5"/>
  <c r="K635" i="5"/>
  <c r="K633" i="5"/>
  <c r="K610" i="5"/>
  <c r="K609" i="5"/>
  <c r="K607" i="5"/>
  <c r="K595" i="5"/>
  <c r="K592" i="5"/>
  <c r="K581" i="5"/>
  <c r="K574" i="5"/>
  <c r="K572" i="5"/>
  <c r="K562" i="5"/>
  <c r="K560" i="5"/>
  <c r="K558" i="5"/>
  <c r="K554" i="5"/>
  <c r="K540" i="5"/>
  <c r="K526" i="5"/>
  <c r="K513" i="5"/>
  <c r="K505" i="5"/>
  <c r="K504" i="5"/>
  <c r="K502" i="5"/>
  <c r="K495" i="5"/>
  <c r="K491" i="5"/>
  <c r="K487" i="5"/>
  <c r="K484" i="5"/>
  <c r="K482" i="5"/>
  <c r="K481" i="5"/>
  <c r="K478" i="5"/>
  <c r="K477" i="5"/>
  <c r="K475" i="5"/>
  <c r="K465" i="5"/>
  <c r="K464" i="5"/>
  <c r="K462" i="5"/>
  <c r="K455" i="5"/>
  <c r="K436" i="5"/>
  <c r="K430" i="5"/>
  <c r="K429" i="5"/>
  <c r="K419" i="5"/>
  <c r="K418" i="5"/>
  <c r="K410" i="5"/>
  <c r="K395" i="5"/>
  <c r="K385" i="5"/>
  <c r="K381" i="5"/>
  <c r="K375" i="5"/>
  <c r="K358" i="5"/>
  <c r="K357" i="5"/>
  <c r="K349" i="5"/>
  <c r="K348" i="5"/>
  <c r="K341" i="5"/>
  <c r="K339" i="5"/>
  <c r="K333" i="5"/>
  <c r="K330" i="5"/>
  <c r="K320" i="5"/>
  <c r="K311" i="5"/>
  <c r="K303" i="5"/>
  <c r="K302" i="5"/>
  <c r="K287" i="5"/>
  <c r="K285" i="5"/>
  <c r="K284" i="5"/>
  <c r="K272" i="5"/>
  <c r="K257" i="5"/>
  <c r="K255" i="5"/>
  <c r="K243" i="5"/>
  <c r="K241" i="5"/>
  <c r="K234" i="5"/>
  <c r="K232" i="5"/>
  <c r="K228" i="5"/>
  <c r="K226" i="5"/>
  <c r="K199" i="5"/>
  <c r="K198" i="5"/>
  <c r="K196" i="5"/>
  <c r="K193" i="5"/>
  <c r="K192" i="5"/>
  <c r="K185" i="5"/>
  <c r="K182" i="5"/>
  <c r="K180" i="5"/>
  <c r="K170" i="5"/>
  <c r="K168" i="5"/>
  <c r="K167" i="5"/>
  <c r="K165" i="5"/>
  <c r="K158" i="5"/>
  <c r="K154" i="5"/>
  <c r="K153" i="5"/>
  <c r="K128" i="5"/>
  <c r="K123" i="5"/>
  <c r="K109" i="5"/>
  <c r="K96" i="5"/>
  <c r="K79" i="5"/>
  <c r="K65" i="5"/>
  <c r="K60" i="5"/>
  <c r="K22" i="5"/>
  <c r="K21" i="5"/>
  <c r="K17" i="5"/>
  <c r="K16" i="5"/>
  <c r="K15" i="5"/>
  <c r="K14" i="5"/>
  <c r="H624" i="5"/>
  <c r="D624" i="5"/>
  <c r="E5" i="5"/>
  <c r="H5" i="5" s="1"/>
  <c r="E10" i="5"/>
  <c r="E12" i="5"/>
  <c r="D12" i="5" s="1"/>
  <c r="E13" i="5"/>
  <c r="D13" i="5" s="1"/>
  <c r="E15" i="5"/>
  <c r="D15" i="5" s="1"/>
  <c r="E20" i="5"/>
  <c r="E27" i="5"/>
  <c r="D27" i="5" s="1"/>
  <c r="E28" i="5"/>
  <c r="D28" i="5" s="1"/>
  <c r="E33" i="5"/>
  <c r="D33" i="5" s="1"/>
  <c r="E39" i="5"/>
  <c r="E40" i="5"/>
  <c r="E44" i="5"/>
  <c r="D44" i="5" s="1"/>
  <c r="E46" i="5"/>
  <c r="E48" i="5"/>
  <c r="E49" i="5"/>
  <c r="D49" i="5" s="1"/>
  <c r="E54" i="5"/>
  <c r="E55" i="5"/>
  <c r="D55" i="5" s="1"/>
  <c r="E57" i="5"/>
  <c r="E64" i="5"/>
  <c r="D64" i="5" s="1"/>
  <c r="E66" i="5"/>
  <c r="D66" i="5" s="1"/>
  <c r="E68" i="5"/>
  <c r="D68" i="5" s="1"/>
  <c r="E72" i="5"/>
  <c r="E73" i="5"/>
  <c r="D73" i="5" s="1"/>
  <c r="E74" i="5"/>
  <c r="D74" i="5" s="1"/>
  <c r="E75" i="5"/>
  <c r="D75" i="5" s="1"/>
  <c r="E80" i="5"/>
  <c r="D80" i="5" s="1"/>
  <c r="E83" i="5"/>
  <c r="D83" i="5" s="1"/>
  <c r="E85" i="5"/>
  <c r="E86" i="5"/>
  <c r="E88" i="5"/>
  <c r="E91" i="5"/>
  <c r="D91" i="5" s="1"/>
  <c r="E94" i="5"/>
  <c r="E99" i="5"/>
  <c r="D99" i="5" s="1"/>
  <c r="E100" i="5"/>
  <c r="E101" i="5"/>
  <c r="E104" i="5"/>
  <c r="E105" i="5"/>
  <c r="D105" i="5" s="1"/>
  <c r="E111" i="5"/>
  <c r="D111" i="5" s="1"/>
  <c r="E116" i="5"/>
  <c r="D116" i="5" s="1"/>
  <c r="E117" i="5"/>
  <c r="E118" i="5"/>
  <c r="E119" i="5"/>
  <c r="D119" i="5" s="1"/>
  <c r="E121" i="5"/>
  <c r="D121" i="5" s="1"/>
  <c r="E123" i="5"/>
  <c r="D123" i="5" s="1"/>
  <c r="E126" i="5"/>
  <c r="D126" i="5" s="1"/>
  <c r="E131" i="5"/>
  <c r="E135" i="5"/>
  <c r="D135" i="5" s="1"/>
  <c r="E137" i="5"/>
  <c r="E142" i="5"/>
  <c r="D142" i="5" s="1"/>
  <c r="E145" i="5"/>
  <c r="E146" i="5"/>
  <c r="D146" i="5" s="1"/>
  <c r="E147" i="5"/>
  <c r="D147" i="5" s="1"/>
  <c r="E148" i="5"/>
  <c r="D148" i="5" s="1"/>
  <c r="E150" i="5"/>
  <c r="E157" i="5"/>
  <c r="D157" i="5" s="1"/>
  <c r="E160" i="5"/>
  <c r="D160" i="5" s="1"/>
  <c r="E161" i="5"/>
  <c r="D161" i="5" s="1"/>
  <c r="E164" i="5"/>
  <c r="D164" i="5" s="1"/>
  <c r="E172" i="5"/>
  <c r="D172" i="5" s="1"/>
  <c r="E180" i="5"/>
  <c r="D180" i="5" s="1"/>
  <c r="E183" i="5"/>
  <c r="E189" i="5"/>
  <c r="E195" i="5"/>
  <c r="D195" i="5" s="1"/>
  <c r="E200" i="5"/>
  <c r="E202" i="5"/>
  <c r="D202" i="5" s="1"/>
  <c r="E204" i="5"/>
  <c r="D204" i="5" s="1"/>
  <c r="E206" i="5"/>
  <c r="D206" i="5" s="1"/>
  <c r="E207" i="5"/>
  <c r="D207" i="5" s="1"/>
  <c r="E208" i="5"/>
  <c r="D208" i="5" s="1"/>
  <c r="E209" i="5"/>
  <c r="D209" i="5" s="1"/>
  <c r="E211" i="5"/>
  <c r="D211" i="5" s="1"/>
  <c r="E214" i="5"/>
  <c r="E215" i="5"/>
  <c r="D215" i="5" s="1"/>
  <c r="E216" i="5"/>
  <c r="E218" i="5"/>
  <c r="D218" i="5" s="1"/>
  <c r="E220" i="5"/>
  <c r="E221" i="5"/>
  <c r="E223" i="5"/>
  <c r="D223" i="5" s="1"/>
  <c r="E229" i="5"/>
  <c r="E230" i="5"/>
  <c r="E235" i="5"/>
  <c r="D235" i="5" s="1"/>
  <c r="E236" i="5"/>
  <c r="D236" i="5" s="1"/>
  <c r="E237" i="5"/>
  <c r="D237" i="5" s="1"/>
  <c r="E238" i="5"/>
  <c r="D238" i="5" s="1"/>
  <c r="E240" i="5"/>
  <c r="D240" i="5" s="1"/>
  <c r="E245" i="5"/>
  <c r="E248" i="5"/>
  <c r="E250" i="5"/>
  <c r="D250" i="5" s="1"/>
  <c r="E251" i="5"/>
  <c r="D251" i="5" s="1"/>
  <c r="E254" i="5"/>
  <c r="D254" i="5" s="1"/>
  <c r="E258" i="5"/>
  <c r="D258" i="5" s="1"/>
  <c r="E259" i="5"/>
  <c r="D259" i="5" s="1"/>
  <c r="E261" i="5"/>
  <c r="E266" i="5"/>
  <c r="E274" i="5"/>
  <c r="D274" i="5" s="1"/>
  <c r="E276" i="5"/>
  <c r="D276" i="5" s="1"/>
  <c r="E281" i="5"/>
  <c r="D281" i="5" s="1"/>
  <c r="E282" i="5"/>
  <c r="D282" i="5" s="1"/>
  <c r="E286" i="5"/>
  <c r="D286" i="5" s="1"/>
  <c r="E287" i="5"/>
  <c r="D287" i="5" s="1"/>
  <c r="E292" i="5"/>
  <c r="D292" i="5" s="1"/>
  <c r="E293" i="5"/>
  <c r="E294" i="5"/>
  <c r="D294" i="5" s="1"/>
  <c r="E297" i="5"/>
  <c r="D297" i="5" s="1"/>
  <c r="E301" i="5"/>
  <c r="D301" i="5" s="1"/>
  <c r="E307" i="5"/>
  <c r="D307" i="5" s="1"/>
  <c r="E309" i="5"/>
  <c r="E314" i="5"/>
  <c r="D314" i="5" s="1"/>
  <c r="E315" i="5"/>
  <c r="D315" i="5" s="1"/>
  <c r="E318" i="5"/>
  <c r="D318" i="5" s="1"/>
  <c r="E321" i="5"/>
  <c r="D321" i="5" s="1"/>
  <c r="E326" i="5"/>
  <c r="E328" i="5"/>
  <c r="E331" i="5"/>
  <c r="E332" i="5"/>
  <c r="D332" i="5" s="1"/>
  <c r="E337" i="5"/>
  <c r="D337" i="5" s="1"/>
  <c r="E341" i="5"/>
  <c r="E343" i="5"/>
  <c r="D343" i="5" s="1"/>
  <c r="E348" i="5"/>
  <c r="D348" i="5" s="1"/>
  <c r="E352" i="5"/>
  <c r="D352" i="5" s="1"/>
  <c r="E360" i="5"/>
  <c r="E361" i="5"/>
  <c r="D361" i="5" s="1"/>
  <c r="E365" i="5"/>
  <c r="D365" i="5" s="1"/>
  <c r="E379" i="5"/>
  <c r="E384" i="5"/>
  <c r="E385" i="5"/>
  <c r="E386" i="5"/>
  <c r="D386" i="5" s="1"/>
  <c r="E391" i="5"/>
  <c r="D391" i="5" s="1"/>
  <c r="E392" i="5"/>
  <c r="E393" i="5"/>
  <c r="E396" i="5"/>
  <c r="D396" i="5" s="1"/>
  <c r="E398" i="5"/>
  <c r="D398" i="5" s="1"/>
  <c r="E399" i="5"/>
  <c r="D399" i="5" s="1"/>
  <c r="E400" i="5"/>
  <c r="D400" i="5" s="1"/>
  <c r="E401" i="5"/>
  <c r="D401" i="5" s="1"/>
  <c r="E402" i="5"/>
  <c r="D402" i="5" s="1"/>
  <c r="E406" i="5"/>
  <c r="D406" i="5" s="1"/>
  <c r="E409" i="5"/>
  <c r="D409" i="5" s="1"/>
  <c r="E412" i="5"/>
  <c r="D412" i="5" s="1"/>
  <c r="E414" i="5"/>
  <c r="E416" i="5"/>
  <c r="D416" i="5" s="1"/>
  <c r="E417" i="5"/>
  <c r="H417" i="5" s="1"/>
  <c r="E421" i="5"/>
  <c r="E422" i="5"/>
  <c r="E423" i="5"/>
  <c r="D423" i="5" s="1"/>
  <c r="E426" i="5"/>
  <c r="D426" i="5" s="1"/>
  <c r="E427" i="5"/>
  <c r="D427" i="5" s="1"/>
  <c r="E431" i="5"/>
  <c r="D431" i="5" s="1"/>
  <c r="E434" i="5"/>
  <c r="D434" i="5" s="1"/>
  <c r="E436" i="5"/>
  <c r="D436" i="5" s="1"/>
  <c r="E437" i="5"/>
  <c r="E438" i="5"/>
  <c r="D438" i="5" s="1"/>
  <c r="E439" i="5"/>
  <c r="D439" i="5" s="1"/>
  <c r="E440" i="5"/>
  <c r="E441" i="5"/>
  <c r="D441" i="5" s="1"/>
  <c r="E442" i="5"/>
  <c r="D442" i="5" s="1"/>
  <c r="E446" i="5"/>
  <c r="E448" i="5"/>
  <c r="E451" i="5"/>
  <c r="D451" i="5" s="1"/>
  <c r="E453" i="5"/>
  <c r="E458" i="5"/>
  <c r="D458" i="5" s="1"/>
  <c r="E461" i="5"/>
  <c r="E466" i="5"/>
  <c r="D466" i="5" s="1"/>
  <c r="E467" i="5"/>
  <c r="D467" i="5" s="1"/>
  <c r="E468" i="5"/>
  <c r="D468" i="5" s="1"/>
  <c r="E469" i="5"/>
  <c r="D469" i="5" s="1"/>
  <c r="E470" i="5"/>
  <c r="D470" i="5" s="1"/>
  <c r="E473" i="5"/>
  <c r="D473" i="5" s="1"/>
  <c r="E474" i="5"/>
  <c r="D474" i="5" s="1"/>
  <c r="E476" i="5"/>
  <c r="D476" i="5" s="1"/>
  <c r="E479" i="5"/>
  <c r="D479" i="5" s="1"/>
  <c r="E483" i="5"/>
  <c r="E485" i="5"/>
  <c r="D485" i="5" s="1"/>
  <c r="E488" i="5"/>
  <c r="E489" i="5"/>
  <c r="D489" i="5" s="1"/>
  <c r="E491" i="5"/>
  <c r="E494" i="5"/>
  <c r="D494" i="5" s="1"/>
  <c r="E495" i="5"/>
  <c r="E497" i="5"/>
  <c r="D497" i="5" s="1"/>
  <c r="E500" i="5"/>
  <c r="D500" i="5" s="1"/>
  <c r="E508" i="5"/>
  <c r="D508" i="5" s="1"/>
  <c r="E516" i="5"/>
  <c r="D516" i="5" s="1"/>
  <c r="E518" i="5"/>
  <c r="D518" i="5" s="1"/>
  <c r="E519" i="5"/>
  <c r="D519" i="5" s="1"/>
  <c r="E520" i="5"/>
  <c r="D520" i="5" s="1"/>
  <c r="E525" i="5"/>
  <c r="D525" i="5" s="1"/>
  <c r="E529" i="5"/>
  <c r="D529" i="5" s="1"/>
  <c r="E531" i="5"/>
  <c r="E534" i="5"/>
  <c r="D534" i="5" s="1"/>
  <c r="E537" i="5"/>
  <c r="E538" i="5"/>
  <c r="D538" i="5" s="1"/>
  <c r="E541" i="5"/>
  <c r="E544" i="5"/>
  <c r="D544" i="5" s="1"/>
  <c r="E545" i="5"/>
  <c r="E548" i="5"/>
  <c r="D548" i="5" s="1"/>
  <c r="E557" i="5"/>
  <c r="D557" i="5" s="1"/>
  <c r="E558" i="5"/>
  <c r="D558" i="5" s="1"/>
  <c r="E559" i="5"/>
  <c r="D559" i="5" s="1"/>
  <c r="E561" i="5"/>
  <c r="D561" i="5" s="1"/>
  <c r="E562" i="5"/>
  <c r="D562" i="5" s="1"/>
  <c r="E564" i="5"/>
  <c r="D564" i="5" s="1"/>
  <c r="E565" i="5"/>
  <c r="D565" i="5" s="1"/>
  <c r="E569" i="5"/>
  <c r="D569" i="5" s="1"/>
  <c r="E571" i="5"/>
  <c r="E575" i="5"/>
  <c r="D575" i="5" s="1"/>
  <c r="E577" i="5"/>
  <c r="H577" i="5" s="1"/>
  <c r="E578" i="5"/>
  <c r="D578" i="5" s="1"/>
  <c r="E579" i="5"/>
  <c r="E580" i="5"/>
  <c r="D580" i="5" s="1"/>
  <c r="E586" i="5"/>
  <c r="D586" i="5" s="1"/>
  <c r="E587" i="5"/>
  <c r="D587" i="5" s="1"/>
  <c r="E589" i="5"/>
  <c r="D589" i="5" s="1"/>
  <c r="E590" i="5"/>
  <c r="D590" i="5" s="1"/>
  <c r="E593" i="5"/>
  <c r="D593" i="5" s="1"/>
  <c r="E598" i="5"/>
  <c r="D598" i="5" s="1"/>
  <c r="E599" i="5"/>
  <c r="D599" i="5" s="1"/>
  <c r="E607" i="5"/>
  <c r="D607" i="5" s="1"/>
  <c r="E611" i="5"/>
  <c r="D611" i="5" s="1"/>
  <c r="E616" i="5"/>
  <c r="D616" i="5" s="1"/>
  <c r="E618" i="5"/>
  <c r="D618" i="5" s="1"/>
  <c r="E619" i="5"/>
  <c r="D619" i="5" s="1"/>
  <c r="E620" i="5"/>
  <c r="E621" i="5"/>
  <c r="D621" i="5" s="1"/>
  <c r="E625" i="5"/>
  <c r="E626" i="5"/>
  <c r="D626" i="5" s="1"/>
  <c r="E627" i="5"/>
  <c r="E629" i="5"/>
  <c r="D629" i="5" s="1"/>
  <c r="E636" i="5"/>
  <c r="D636" i="5" s="1"/>
  <c r="E638" i="5"/>
  <c r="D638" i="5" s="1"/>
  <c r="E643" i="5"/>
  <c r="D643" i="5" s="1"/>
  <c r="E646" i="5"/>
  <c r="D646" i="5" s="1"/>
  <c r="E647" i="5"/>
  <c r="D647" i="5" s="1"/>
  <c r="E648" i="5"/>
  <c r="D648" i="5" s="1"/>
  <c r="E649" i="5"/>
  <c r="D649" i="5" s="1"/>
  <c r="E651" i="5"/>
  <c r="D651" i="5" s="1"/>
  <c r="E655" i="5"/>
  <c r="E656" i="5"/>
  <c r="D656" i="5" s="1"/>
  <c r="E659" i="5"/>
  <c r="E660" i="5"/>
  <c r="D660" i="5" s="1"/>
  <c r="E661" i="5"/>
  <c r="E663" i="5"/>
  <c r="D663" i="5" s="1"/>
  <c r="E668" i="5"/>
  <c r="D668" i="5" s="1"/>
  <c r="E669" i="5"/>
  <c r="D669" i="5" s="1"/>
  <c r="E673" i="5"/>
  <c r="D673" i="5" s="1"/>
  <c r="E675" i="5"/>
  <c r="D675" i="5" s="1"/>
  <c r="E677" i="5"/>
  <c r="D677" i="5" s="1"/>
  <c r="E678" i="5"/>
  <c r="D678" i="5" s="1"/>
  <c r="E681" i="5"/>
  <c r="D681" i="5" s="1"/>
  <c r="E682" i="5"/>
  <c r="D682" i="5" s="1"/>
  <c r="E691" i="5"/>
  <c r="D691" i="5" s="1"/>
  <c r="E710" i="5"/>
  <c r="D710" i="5" s="1"/>
  <c r="B3" i="5"/>
  <c r="N3" i="5" s="1"/>
  <c r="B4" i="5"/>
  <c r="N4" i="5" s="1"/>
  <c r="B5" i="5"/>
  <c r="F5" i="5" s="1"/>
  <c r="B6" i="5"/>
  <c r="N6" i="5" s="1"/>
  <c r="B7" i="5"/>
  <c r="N7" i="5" s="1"/>
  <c r="B8" i="5"/>
  <c r="N8" i="5" s="1"/>
  <c r="B9" i="5"/>
  <c r="N9" i="5" s="1"/>
  <c r="B10" i="5"/>
  <c r="F10" i="5" s="1"/>
  <c r="B11" i="5"/>
  <c r="N11" i="5" s="1"/>
  <c r="B12" i="5"/>
  <c r="F12" i="5" s="1"/>
  <c r="B13" i="5"/>
  <c r="F13" i="5" s="1"/>
  <c r="B14" i="5"/>
  <c r="N14" i="5" s="1"/>
  <c r="B15" i="5"/>
  <c r="F15" i="5" s="1"/>
  <c r="B16" i="5"/>
  <c r="N16" i="5" s="1"/>
  <c r="B17" i="5"/>
  <c r="N17" i="5" s="1"/>
  <c r="B18" i="5"/>
  <c r="N18" i="5" s="1"/>
  <c r="B19" i="5"/>
  <c r="N19" i="5" s="1"/>
  <c r="B20" i="5"/>
  <c r="F20" i="5" s="1"/>
  <c r="B21" i="5"/>
  <c r="N21" i="5" s="1"/>
  <c r="B22" i="5"/>
  <c r="N22" i="5" s="1"/>
  <c r="B23" i="5"/>
  <c r="N23" i="5" s="1"/>
  <c r="B24" i="5"/>
  <c r="N24" i="5" s="1"/>
  <c r="B25" i="5"/>
  <c r="N25" i="5" s="1"/>
  <c r="B26" i="5"/>
  <c r="N26" i="5" s="1"/>
  <c r="B27" i="5"/>
  <c r="F27" i="5" s="1"/>
  <c r="B28" i="5"/>
  <c r="F28" i="5" s="1"/>
  <c r="B29" i="5"/>
  <c r="N29" i="5" s="1"/>
  <c r="B30" i="5"/>
  <c r="N30" i="5" s="1"/>
  <c r="B31" i="5"/>
  <c r="N31" i="5" s="1"/>
  <c r="B32" i="5"/>
  <c r="N32" i="5" s="1"/>
  <c r="B33" i="5"/>
  <c r="F33" i="5" s="1"/>
  <c r="B34" i="5"/>
  <c r="N34" i="5" s="1"/>
  <c r="B35" i="5"/>
  <c r="N35" i="5" s="1"/>
  <c r="B36" i="5"/>
  <c r="N36" i="5" s="1"/>
  <c r="B37" i="5"/>
  <c r="N37" i="5" s="1"/>
  <c r="B38" i="5"/>
  <c r="N38" i="5" s="1"/>
  <c r="B39" i="5"/>
  <c r="F39" i="5" s="1"/>
  <c r="B40" i="5"/>
  <c r="F40" i="5" s="1"/>
  <c r="B41" i="5"/>
  <c r="N41" i="5" s="1"/>
  <c r="B42" i="5"/>
  <c r="N42" i="5" s="1"/>
  <c r="B43" i="5"/>
  <c r="N43" i="5" s="1"/>
  <c r="B44" i="5"/>
  <c r="F44" i="5" s="1"/>
  <c r="B45" i="5"/>
  <c r="B46" i="5"/>
  <c r="F46" i="5" s="1"/>
  <c r="B47" i="5"/>
  <c r="N47" i="5" s="1"/>
  <c r="B48" i="5"/>
  <c r="F48" i="5" s="1"/>
  <c r="B49" i="5"/>
  <c r="F49" i="5" s="1"/>
  <c r="B50" i="5"/>
  <c r="N50" i="5" s="1"/>
  <c r="B51" i="5"/>
  <c r="N51" i="5" s="1"/>
  <c r="B52" i="5"/>
  <c r="N52" i="5" s="1"/>
  <c r="B53" i="5"/>
  <c r="N53" i="5" s="1"/>
  <c r="B54" i="5"/>
  <c r="F54" i="5" s="1"/>
  <c r="B55" i="5"/>
  <c r="F55" i="5" s="1"/>
  <c r="B56" i="5"/>
  <c r="N56" i="5" s="1"/>
  <c r="B57" i="5"/>
  <c r="F57" i="5" s="1"/>
  <c r="B58" i="5"/>
  <c r="N58" i="5" s="1"/>
  <c r="B59" i="5"/>
  <c r="N59" i="5" s="1"/>
  <c r="B60" i="5"/>
  <c r="N60" i="5" s="1"/>
  <c r="B61" i="5"/>
  <c r="N61" i="5" s="1"/>
  <c r="B62" i="5"/>
  <c r="N62" i="5" s="1"/>
  <c r="B63" i="5"/>
  <c r="N63" i="5" s="1"/>
  <c r="B64" i="5"/>
  <c r="F64" i="5" s="1"/>
  <c r="B65" i="5"/>
  <c r="N65" i="5" s="1"/>
  <c r="B66" i="5"/>
  <c r="F66" i="5" s="1"/>
  <c r="B67" i="5"/>
  <c r="N67" i="5" s="1"/>
  <c r="B68" i="5"/>
  <c r="F68" i="5" s="1"/>
  <c r="B69" i="5"/>
  <c r="N69" i="5" s="1"/>
  <c r="B70" i="5"/>
  <c r="N70" i="5" s="1"/>
  <c r="B71" i="5"/>
  <c r="N71" i="5" s="1"/>
  <c r="B72" i="5"/>
  <c r="F72" i="5" s="1"/>
  <c r="B73" i="5"/>
  <c r="F73" i="5" s="1"/>
  <c r="B74" i="5"/>
  <c r="F74" i="5" s="1"/>
  <c r="B75" i="5"/>
  <c r="F75" i="5" s="1"/>
  <c r="B76" i="5"/>
  <c r="N76" i="5" s="1"/>
  <c r="B77" i="5"/>
  <c r="N77" i="5" s="1"/>
  <c r="B78" i="5"/>
  <c r="N78" i="5" s="1"/>
  <c r="B79" i="5"/>
  <c r="N79" i="5" s="1"/>
  <c r="B80" i="5"/>
  <c r="F80" i="5" s="1"/>
  <c r="B81" i="5"/>
  <c r="N81" i="5" s="1"/>
  <c r="B82" i="5"/>
  <c r="N82" i="5" s="1"/>
  <c r="B83" i="5"/>
  <c r="F83" i="5" s="1"/>
  <c r="B84" i="5"/>
  <c r="N84" i="5" s="1"/>
  <c r="B85" i="5"/>
  <c r="F85" i="5" s="1"/>
  <c r="B86" i="5"/>
  <c r="F86" i="5" s="1"/>
  <c r="B87" i="5"/>
  <c r="N87" i="5" s="1"/>
  <c r="B88" i="5"/>
  <c r="F88" i="5" s="1"/>
  <c r="B89" i="5"/>
  <c r="N89" i="5" s="1"/>
  <c r="B90" i="5"/>
  <c r="N90" i="5" s="1"/>
  <c r="B91" i="5"/>
  <c r="F91" i="5" s="1"/>
  <c r="B92" i="5"/>
  <c r="N92" i="5" s="1"/>
  <c r="B93" i="5"/>
  <c r="N93" i="5" s="1"/>
  <c r="B94" i="5"/>
  <c r="F94" i="5" s="1"/>
  <c r="B95" i="5"/>
  <c r="N95" i="5" s="1"/>
  <c r="B96" i="5"/>
  <c r="N96" i="5" s="1"/>
  <c r="B97" i="5"/>
  <c r="N97" i="5" s="1"/>
  <c r="B98" i="5"/>
  <c r="N98" i="5" s="1"/>
  <c r="B99" i="5"/>
  <c r="F99" i="5" s="1"/>
  <c r="B100" i="5"/>
  <c r="F100" i="5" s="1"/>
  <c r="B101" i="5"/>
  <c r="F101" i="5" s="1"/>
  <c r="B102" i="5"/>
  <c r="N102" i="5" s="1"/>
  <c r="B103" i="5"/>
  <c r="N103" i="5" s="1"/>
  <c r="B104" i="5"/>
  <c r="F104" i="5" s="1"/>
  <c r="B105" i="5"/>
  <c r="F105" i="5" s="1"/>
  <c r="B106" i="5"/>
  <c r="N106" i="5" s="1"/>
  <c r="B107" i="5"/>
  <c r="N107" i="5" s="1"/>
  <c r="B108" i="5"/>
  <c r="N108" i="5" s="1"/>
  <c r="B109" i="5"/>
  <c r="N109" i="5" s="1"/>
  <c r="B110" i="5"/>
  <c r="N110" i="5" s="1"/>
  <c r="B111" i="5"/>
  <c r="F111" i="5" s="1"/>
  <c r="B112" i="5"/>
  <c r="N112" i="5" s="1"/>
  <c r="B113" i="5"/>
  <c r="N113" i="5" s="1"/>
  <c r="B114" i="5"/>
  <c r="N114" i="5" s="1"/>
  <c r="B115" i="5"/>
  <c r="N115" i="5" s="1"/>
  <c r="B116" i="5"/>
  <c r="F116" i="5" s="1"/>
  <c r="B117" i="5"/>
  <c r="F117" i="5" s="1"/>
  <c r="B118" i="5"/>
  <c r="F118" i="5" s="1"/>
  <c r="B119" i="5"/>
  <c r="F119" i="5" s="1"/>
  <c r="B120" i="5"/>
  <c r="N120" i="5" s="1"/>
  <c r="B121" i="5"/>
  <c r="F121" i="5" s="1"/>
  <c r="B122" i="5"/>
  <c r="N122" i="5" s="1"/>
  <c r="B123" i="5"/>
  <c r="F123" i="5" s="1"/>
  <c r="B124" i="5"/>
  <c r="N124" i="5" s="1"/>
  <c r="B125" i="5"/>
  <c r="N125" i="5" s="1"/>
  <c r="B126" i="5"/>
  <c r="F126" i="5" s="1"/>
  <c r="B127" i="5"/>
  <c r="N127" i="5" s="1"/>
  <c r="B128" i="5"/>
  <c r="N128" i="5" s="1"/>
  <c r="B129" i="5"/>
  <c r="N129" i="5" s="1"/>
  <c r="B130" i="5"/>
  <c r="N130" i="5" s="1"/>
  <c r="B131" i="5"/>
  <c r="F131" i="5" s="1"/>
  <c r="B132" i="5"/>
  <c r="N132" i="5" s="1"/>
  <c r="B133" i="5"/>
  <c r="N133" i="5" s="1"/>
  <c r="B134" i="5"/>
  <c r="N134" i="5" s="1"/>
  <c r="B135" i="5"/>
  <c r="F135" i="5" s="1"/>
  <c r="B136" i="5"/>
  <c r="N136" i="5" s="1"/>
  <c r="B137" i="5"/>
  <c r="F137" i="5" s="1"/>
  <c r="B138" i="5"/>
  <c r="N138" i="5" s="1"/>
  <c r="B139" i="5"/>
  <c r="N139" i="5" s="1"/>
  <c r="B140" i="5"/>
  <c r="N140" i="5" s="1"/>
  <c r="B141" i="5"/>
  <c r="N141" i="5" s="1"/>
  <c r="B142" i="5"/>
  <c r="F142" i="5" s="1"/>
  <c r="B143" i="5"/>
  <c r="N143" i="5" s="1"/>
  <c r="B144" i="5"/>
  <c r="N144" i="5" s="1"/>
  <c r="B145" i="5"/>
  <c r="F145" i="5" s="1"/>
  <c r="B146" i="5"/>
  <c r="F146" i="5" s="1"/>
  <c r="B147" i="5"/>
  <c r="F147" i="5" s="1"/>
  <c r="B148" i="5"/>
  <c r="F148" i="5" s="1"/>
  <c r="B149" i="5"/>
  <c r="N149" i="5" s="1"/>
  <c r="B150" i="5"/>
  <c r="F150" i="5" s="1"/>
  <c r="B151" i="5"/>
  <c r="N151" i="5" s="1"/>
  <c r="B152" i="5"/>
  <c r="N152" i="5" s="1"/>
  <c r="B153" i="5"/>
  <c r="N153" i="5" s="1"/>
  <c r="B154" i="5"/>
  <c r="N154" i="5" s="1"/>
  <c r="B155" i="5"/>
  <c r="N155" i="5" s="1"/>
  <c r="B156" i="5"/>
  <c r="N156" i="5" s="1"/>
  <c r="B157" i="5"/>
  <c r="F157" i="5" s="1"/>
  <c r="B158" i="5"/>
  <c r="N158" i="5" s="1"/>
  <c r="B159" i="5"/>
  <c r="N159" i="5" s="1"/>
  <c r="B160" i="5"/>
  <c r="F160" i="5" s="1"/>
  <c r="B161" i="5"/>
  <c r="F161" i="5" s="1"/>
  <c r="B162" i="5"/>
  <c r="N162" i="5" s="1"/>
  <c r="B163" i="5"/>
  <c r="N163" i="5" s="1"/>
  <c r="B164" i="5"/>
  <c r="F164" i="5" s="1"/>
  <c r="B165" i="5"/>
  <c r="N165" i="5" s="1"/>
  <c r="B166" i="5"/>
  <c r="N166" i="5" s="1"/>
  <c r="B167" i="5"/>
  <c r="N167" i="5" s="1"/>
  <c r="B168" i="5"/>
  <c r="N168" i="5" s="1"/>
  <c r="B169" i="5"/>
  <c r="N169" i="5" s="1"/>
  <c r="B170" i="5"/>
  <c r="N170" i="5" s="1"/>
  <c r="B171" i="5"/>
  <c r="N171" i="5" s="1"/>
  <c r="B172" i="5"/>
  <c r="F172" i="5" s="1"/>
  <c r="B173" i="5"/>
  <c r="N173" i="5" s="1"/>
  <c r="B174" i="5"/>
  <c r="N174" i="5" s="1"/>
  <c r="B175" i="5"/>
  <c r="N175" i="5" s="1"/>
  <c r="B176" i="5"/>
  <c r="N176" i="5" s="1"/>
  <c r="B177" i="5"/>
  <c r="N177" i="5" s="1"/>
  <c r="B178" i="5"/>
  <c r="N178" i="5" s="1"/>
  <c r="B179" i="5"/>
  <c r="N179" i="5" s="1"/>
  <c r="B180" i="5"/>
  <c r="F180" i="5" s="1"/>
  <c r="B181" i="5"/>
  <c r="N181" i="5" s="1"/>
  <c r="B182" i="5"/>
  <c r="N182" i="5" s="1"/>
  <c r="B183" i="5"/>
  <c r="F183" i="5" s="1"/>
  <c r="B184" i="5"/>
  <c r="N184" i="5" s="1"/>
  <c r="B185" i="5"/>
  <c r="N185" i="5" s="1"/>
  <c r="B186" i="5"/>
  <c r="N186" i="5" s="1"/>
  <c r="B187" i="5"/>
  <c r="N187" i="5" s="1"/>
  <c r="B188" i="5"/>
  <c r="N188" i="5" s="1"/>
  <c r="B189" i="5"/>
  <c r="F189" i="5" s="1"/>
  <c r="B190" i="5"/>
  <c r="N190" i="5" s="1"/>
  <c r="B191" i="5"/>
  <c r="N191" i="5" s="1"/>
  <c r="B192" i="5"/>
  <c r="N192" i="5" s="1"/>
  <c r="B193" i="5"/>
  <c r="N193" i="5" s="1"/>
  <c r="B194" i="5"/>
  <c r="N194" i="5" s="1"/>
  <c r="B195" i="5"/>
  <c r="F195" i="5" s="1"/>
  <c r="B196" i="5"/>
  <c r="N196" i="5" s="1"/>
  <c r="B197" i="5"/>
  <c r="N197" i="5" s="1"/>
  <c r="B198" i="5"/>
  <c r="N198" i="5" s="1"/>
  <c r="B199" i="5"/>
  <c r="N199" i="5" s="1"/>
  <c r="B200" i="5"/>
  <c r="F200" i="5" s="1"/>
  <c r="B201" i="5"/>
  <c r="N201" i="5" s="1"/>
  <c r="B202" i="5"/>
  <c r="F202" i="5" s="1"/>
  <c r="B203" i="5"/>
  <c r="N203" i="5" s="1"/>
  <c r="B204" i="5"/>
  <c r="F204" i="5" s="1"/>
  <c r="B205" i="5"/>
  <c r="N205" i="5" s="1"/>
  <c r="B206" i="5"/>
  <c r="F206" i="5" s="1"/>
  <c r="B207" i="5"/>
  <c r="F207" i="5" s="1"/>
  <c r="B208" i="5"/>
  <c r="F208" i="5" s="1"/>
  <c r="B209" i="5"/>
  <c r="F209" i="5" s="1"/>
  <c r="B210" i="5"/>
  <c r="N210" i="5" s="1"/>
  <c r="B211" i="5"/>
  <c r="F211" i="5" s="1"/>
  <c r="B212" i="5"/>
  <c r="N212" i="5" s="1"/>
  <c r="B213" i="5"/>
  <c r="N213" i="5" s="1"/>
  <c r="B214" i="5"/>
  <c r="F214" i="5" s="1"/>
  <c r="B215" i="5"/>
  <c r="F215" i="5" s="1"/>
  <c r="B216" i="5"/>
  <c r="F216" i="5" s="1"/>
  <c r="B217" i="5"/>
  <c r="N217" i="5" s="1"/>
  <c r="B218" i="5"/>
  <c r="F218" i="5" s="1"/>
  <c r="B219" i="5"/>
  <c r="N219" i="5" s="1"/>
  <c r="B220" i="5"/>
  <c r="F220" i="5" s="1"/>
  <c r="B221" i="5"/>
  <c r="F221" i="5" s="1"/>
  <c r="B222" i="5"/>
  <c r="N222" i="5" s="1"/>
  <c r="B223" i="5"/>
  <c r="F223" i="5" s="1"/>
  <c r="B224" i="5"/>
  <c r="N224" i="5" s="1"/>
  <c r="B225" i="5"/>
  <c r="N225" i="5" s="1"/>
  <c r="B226" i="5"/>
  <c r="N226" i="5" s="1"/>
  <c r="B227" i="5"/>
  <c r="N227" i="5" s="1"/>
  <c r="B228" i="5"/>
  <c r="N228" i="5" s="1"/>
  <c r="B229" i="5"/>
  <c r="F229" i="5" s="1"/>
  <c r="B230" i="5"/>
  <c r="F230" i="5" s="1"/>
  <c r="B231" i="5"/>
  <c r="N231" i="5" s="1"/>
  <c r="B232" i="5"/>
  <c r="N232" i="5" s="1"/>
  <c r="B233" i="5"/>
  <c r="N233" i="5" s="1"/>
  <c r="B234" i="5"/>
  <c r="N234" i="5" s="1"/>
  <c r="B235" i="5"/>
  <c r="F235" i="5" s="1"/>
  <c r="B236" i="5"/>
  <c r="F236" i="5" s="1"/>
  <c r="B237" i="5"/>
  <c r="F237" i="5" s="1"/>
  <c r="B238" i="5"/>
  <c r="F238" i="5" s="1"/>
  <c r="B239" i="5"/>
  <c r="N239" i="5" s="1"/>
  <c r="B240" i="5"/>
  <c r="F240" i="5" s="1"/>
  <c r="B241" i="5"/>
  <c r="N241" i="5" s="1"/>
  <c r="B242" i="5"/>
  <c r="N242" i="5" s="1"/>
  <c r="B243" i="5"/>
  <c r="N243" i="5" s="1"/>
  <c r="B244" i="5"/>
  <c r="N244" i="5" s="1"/>
  <c r="B245" i="5"/>
  <c r="F245" i="5" s="1"/>
  <c r="B246" i="5"/>
  <c r="N246" i="5" s="1"/>
  <c r="B247" i="5"/>
  <c r="N247" i="5" s="1"/>
  <c r="B248" i="5"/>
  <c r="F248" i="5" s="1"/>
  <c r="B249" i="5"/>
  <c r="N249" i="5" s="1"/>
  <c r="B250" i="5"/>
  <c r="F250" i="5" s="1"/>
  <c r="B251" i="5"/>
  <c r="F251" i="5" s="1"/>
  <c r="B252" i="5"/>
  <c r="N252" i="5" s="1"/>
  <c r="B253" i="5"/>
  <c r="N253" i="5" s="1"/>
  <c r="B254" i="5"/>
  <c r="F254" i="5" s="1"/>
  <c r="B255" i="5"/>
  <c r="N255" i="5" s="1"/>
  <c r="B256" i="5"/>
  <c r="N256" i="5" s="1"/>
  <c r="B257" i="5"/>
  <c r="N257" i="5" s="1"/>
  <c r="B258" i="5"/>
  <c r="F258" i="5" s="1"/>
  <c r="B259" i="5"/>
  <c r="F259" i="5" s="1"/>
  <c r="B260" i="5"/>
  <c r="N260" i="5" s="1"/>
  <c r="B261" i="5"/>
  <c r="F261" i="5" s="1"/>
  <c r="B262" i="5"/>
  <c r="N262" i="5" s="1"/>
  <c r="B263" i="5"/>
  <c r="N263" i="5" s="1"/>
  <c r="B264" i="5"/>
  <c r="N264" i="5" s="1"/>
  <c r="B265" i="5"/>
  <c r="N265" i="5" s="1"/>
  <c r="B266" i="5"/>
  <c r="F266" i="5" s="1"/>
  <c r="B267" i="5"/>
  <c r="N267" i="5" s="1"/>
  <c r="B268" i="5"/>
  <c r="N268" i="5" s="1"/>
  <c r="B269" i="5"/>
  <c r="N269" i="5" s="1"/>
  <c r="B270" i="5"/>
  <c r="N270" i="5" s="1"/>
  <c r="B271" i="5"/>
  <c r="N271" i="5" s="1"/>
  <c r="B272" i="5"/>
  <c r="N272" i="5" s="1"/>
  <c r="B273" i="5"/>
  <c r="N273" i="5" s="1"/>
  <c r="B274" i="5"/>
  <c r="F274" i="5" s="1"/>
  <c r="B275" i="5"/>
  <c r="N275" i="5" s="1"/>
  <c r="B276" i="5"/>
  <c r="F276" i="5" s="1"/>
  <c r="B277" i="5"/>
  <c r="N277" i="5" s="1"/>
  <c r="B278" i="5"/>
  <c r="N278" i="5" s="1"/>
  <c r="B279" i="5"/>
  <c r="N279" i="5" s="1"/>
  <c r="B280" i="5"/>
  <c r="N280" i="5" s="1"/>
  <c r="B281" i="5"/>
  <c r="F281" i="5" s="1"/>
  <c r="B282" i="5"/>
  <c r="F282" i="5" s="1"/>
  <c r="B283" i="5"/>
  <c r="N283" i="5" s="1"/>
  <c r="B284" i="5"/>
  <c r="N284" i="5" s="1"/>
  <c r="B285" i="5"/>
  <c r="N285" i="5" s="1"/>
  <c r="B286" i="5"/>
  <c r="F286" i="5" s="1"/>
  <c r="B287" i="5"/>
  <c r="F287" i="5" s="1"/>
  <c r="B288" i="5"/>
  <c r="N288" i="5" s="1"/>
  <c r="B289" i="5"/>
  <c r="N289" i="5" s="1"/>
  <c r="B290" i="5"/>
  <c r="N290" i="5" s="1"/>
  <c r="B291" i="5"/>
  <c r="N291" i="5" s="1"/>
  <c r="B292" i="5"/>
  <c r="F292" i="5" s="1"/>
  <c r="B293" i="5"/>
  <c r="F293" i="5" s="1"/>
  <c r="B294" i="5"/>
  <c r="F294" i="5" s="1"/>
  <c r="B295" i="5"/>
  <c r="N295" i="5" s="1"/>
  <c r="B296" i="5"/>
  <c r="N296" i="5" s="1"/>
  <c r="B297" i="5"/>
  <c r="F297" i="5" s="1"/>
  <c r="B298" i="5"/>
  <c r="N298" i="5" s="1"/>
  <c r="B299" i="5"/>
  <c r="N299" i="5" s="1"/>
  <c r="B300" i="5"/>
  <c r="N300" i="5" s="1"/>
  <c r="B301" i="5"/>
  <c r="F301" i="5" s="1"/>
  <c r="B302" i="5"/>
  <c r="N302" i="5" s="1"/>
  <c r="B303" i="5"/>
  <c r="N303" i="5" s="1"/>
  <c r="B304" i="5"/>
  <c r="N304" i="5" s="1"/>
  <c r="B305" i="5"/>
  <c r="N305" i="5" s="1"/>
  <c r="B306" i="5"/>
  <c r="N306" i="5" s="1"/>
  <c r="B307" i="5"/>
  <c r="F307" i="5" s="1"/>
  <c r="B308" i="5"/>
  <c r="N308" i="5" s="1"/>
  <c r="B309" i="5"/>
  <c r="F309" i="5" s="1"/>
  <c r="B310" i="5"/>
  <c r="N310" i="5" s="1"/>
  <c r="B311" i="5"/>
  <c r="N311" i="5" s="1"/>
  <c r="B312" i="5"/>
  <c r="N312" i="5" s="1"/>
  <c r="B313" i="5"/>
  <c r="N313" i="5" s="1"/>
  <c r="B314" i="5"/>
  <c r="F314" i="5" s="1"/>
  <c r="B315" i="5"/>
  <c r="F315" i="5" s="1"/>
  <c r="B316" i="5"/>
  <c r="N316" i="5" s="1"/>
  <c r="B317" i="5"/>
  <c r="N317" i="5" s="1"/>
  <c r="B318" i="5"/>
  <c r="F318" i="5" s="1"/>
  <c r="B319" i="5"/>
  <c r="N319" i="5" s="1"/>
  <c r="B320" i="5"/>
  <c r="N320" i="5" s="1"/>
  <c r="B321" i="5"/>
  <c r="F321" i="5" s="1"/>
  <c r="B322" i="5"/>
  <c r="N322" i="5" s="1"/>
  <c r="B323" i="5"/>
  <c r="N323" i="5" s="1"/>
  <c r="B324" i="5"/>
  <c r="N324" i="5" s="1"/>
  <c r="B325" i="5"/>
  <c r="N325" i="5" s="1"/>
  <c r="B326" i="5"/>
  <c r="F326" i="5" s="1"/>
  <c r="B327" i="5"/>
  <c r="N327" i="5" s="1"/>
  <c r="B328" i="5"/>
  <c r="F328" i="5" s="1"/>
  <c r="B329" i="5"/>
  <c r="N329" i="5" s="1"/>
  <c r="B330" i="5"/>
  <c r="N330" i="5" s="1"/>
  <c r="B331" i="5"/>
  <c r="F331" i="5" s="1"/>
  <c r="B332" i="5"/>
  <c r="F332" i="5" s="1"/>
  <c r="B333" i="5"/>
  <c r="N333" i="5" s="1"/>
  <c r="B334" i="5"/>
  <c r="N334" i="5" s="1"/>
  <c r="B335" i="5"/>
  <c r="N335" i="5" s="1"/>
  <c r="B336" i="5"/>
  <c r="N336" i="5" s="1"/>
  <c r="B337" i="5"/>
  <c r="F337" i="5" s="1"/>
  <c r="B338" i="5"/>
  <c r="N338" i="5" s="1"/>
  <c r="B339" i="5"/>
  <c r="N339" i="5" s="1"/>
  <c r="B340" i="5"/>
  <c r="N340" i="5" s="1"/>
  <c r="B341" i="5"/>
  <c r="F341" i="5" s="1"/>
  <c r="B342" i="5"/>
  <c r="N342" i="5" s="1"/>
  <c r="B343" i="5"/>
  <c r="F343" i="5" s="1"/>
  <c r="B344" i="5"/>
  <c r="N344" i="5" s="1"/>
  <c r="B345" i="5"/>
  <c r="N345" i="5" s="1"/>
  <c r="B346" i="5"/>
  <c r="N346" i="5" s="1"/>
  <c r="B347" i="5"/>
  <c r="N347" i="5" s="1"/>
  <c r="B348" i="5"/>
  <c r="F348" i="5" s="1"/>
  <c r="B349" i="5"/>
  <c r="N349" i="5" s="1"/>
  <c r="B350" i="5"/>
  <c r="N350" i="5" s="1"/>
  <c r="B351" i="5"/>
  <c r="N351" i="5" s="1"/>
  <c r="B352" i="5"/>
  <c r="F352" i="5" s="1"/>
  <c r="B353" i="5"/>
  <c r="N353" i="5" s="1"/>
  <c r="B354" i="5"/>
  <c r="N354" i="5" s="1"/>
  <c r="B355" i="5"/>
  <c r="N355" i="5" s="1"/>
  <c r="B356" i="5"/>
  <c r="N356" i="5" s="1"/>
  <c r="B357" i="5"/>
  <c r="N357" i="5" s="1"/>
  <c r="B358" i="5"/>
  <c r="N358" i="5" s="1"/>
  <c r="B359" i="5"/>
  <c r="N359" i="5" s="1"/>
  <c r="B360" i="5"/>
  <c r="F360" i="5" s="1"/>
  <c r="B361" i="5"/>
  <c r="F361" i="5" s="1"/>
  <c r="B362" i="5"/>
  <c r="N362" i="5" s="1"/>
  <c r="B363" i="5"/>
  <c r="N363" i="5" s="1"/>
  <c r="B364" i="5"/>
  <c r="N364" i="5" s="1"/>
  <c r="B365" i="5"/>
  <c r="F365" i="5" s="1"/>
  <c r="B366" i="5"/>
  <c r="N366" i="5" s="1"/>
  <c r="B367" i="5"/>
  <c r="N367" i="5" s="1"/>
  <c r="B368" i="5"/>
  <c r="N368" i="5" s="1"/>
  <c r="B369" i="5"/>
  <c r="N369" i="5" s="1"/>
  <c r="B370" i="5"/>
  <c r="N370" i="5" s="1"/>
  <c r="B371" i="5"/>
  <c r="N371" i="5" s="1"/>
  <c r="B372" i="5"/>
  <c r="N372" i="5" s="1"/>
  <c r="B373" i="5"/>
  <c r="N373" i="5" s="1"/>
  <c r="B374" i="5"/>
  <c r="N374" i="5" s="1"/>
  <c r="B375" i="5"/>
  <c r="N375" i="5" s="1"/>
  <c r="B376" i="5"/>
  <c r="N376" i="5" s="1"/>
  <c r="B377" i="5"/>
  <c r="N377" i="5" s="1"/>
  <c r="B378" i="5"/>
  <c r="N378" i="5" s="1"/>
  <c r="B379" i="5"/>
  <c r="F379" i="5" s="1"/>
  <c r="B380" i="5"/>
  <c r="N380" i="5" s="1"/>
  <c r="B381" i="5"/>
  <c r="N381" i="5" s="1"/>
  <c r="B382" i="5"/>
  <c r="N382" i="5" s="1"/>
  <c r="B383" i="5"/>
  <c r="N383" i="5" s="1"/>
  <c r="B384" i="5"/>
  <c r="F384" i="5" s="1"/>
  <c r="B385" i="5"/>
  <c r="F385" i="5" s="1"/>
  <c r="B386" i="5"/>
  <c r="F386" i="5" s="1"/>
  <c r="B387" i="5"/>
  <c r="N387" i="5" s="1"/>
  <c r="B388" i="5"/>
  <c r="N388" i="5" s="1"/>
  <c r="B389" i="5"/>
  <c r="N389" i="5" s="1"/>
  <c r="B390" i="5"/>
  <c r="N390" i="5" s="1"/>
  <c r="B391" i="5"/>
  <c r="F391" i="5" s="1"/>
  <c r="B392" i="5"/>
  <c r="F392" i="5" s="1"/>
  <c r="B393" i="5"/>
  <c r="F393" i="5" s="1"/>
  <c r="B394" i="5"/>
  <c r="N394" i="5" s="1"/>
  <c r="B395" i="5"/>
  <c r="N395" i="5" s="1"/>
  <c r="B396" i="5"/>
  <c r="F396" i="5" s="1"/>
  <c r="B397" i="5"/>
  <c r="N397" i="5" s="1"/>
  <c r="B398" i="5"/>
  <c r="F398" i="5" s="1"/>
  <c r="B399" i="5"/>
  <c r="F399" i="5" s="1"/>
  <c r="B400" i="5"/>
  <c r="F400" i="5" s="1"/>
  <c r="B401" i="5"/>
  <c r="F401" i="5" s="1"/>
  <c r="B402" i="5"/>
  <c r="F402" i="5" s="1"/>
  <c r="B403" i="5"/>
  <c r="N403" i="5" s="1"/>
  <c r="B404" i="5"/>
  <c r="N404" i="5" s="1"/>
  <c r="B405" i="5"/>
  <c r="N405" i="5" s="1"/>
  <c r="B406" i="5"/>
  <c r="F406" i="5" s="1"/>
  <c r="B407" i="5"/>
  <c r="N407" i="5" s="1"/>
  <c r="B408" i="5"/>
  <c r="N408" i="5" s="1"/>
  <c r="B409" i="5"/>
  <c r="F409" i="5" s="1"/>
  <c r="B410" i="5"/>
  <c r="N410" i="5" s="1"/>
  <c r="B411" i="5"/>
  <c r="N411" i="5" s="1"/>
  <c r="B412" i="5"/>
  <c r="F412" i="5" s="1"/>
  <c r="B413" i="5"/>
  <c r="N413" i="5" s="1"/>
  <c r="B414" i="5"/>
  <c r="F414" i="5" s="1"/>
  <c r="B415" i="5"/>
  <c r="N415" i="5" s="1"/>
  <c r="B416" i="5"/>
  <c r="F416" i="5" s="1"/>
  <c r="B417" i="5"/>
  <c r="F417" i="5" s="1"/>
  <c r="B418" i="5"/>
  <c r="N418" i="5" s="1"/>
  <c r="B419" i="5"/>
  <c r="N419" i="5" s="1"/>
  <c r="B420" i="5"/>
  <c r="N420" i="5" s="1"/>
  <c r="B421" i="5"/>
  <c r="F421" i="5" s="1"/>
  <c r="B422" i="5"/>
  <c r="F422" i="5" s="1"/>
  <c r="B423" i="5"/>
  <c r="F423" i="5" s="1"/>
  <c r="B424" i="5"/>
  <c r="N424" i="5" s="1"/>
  <c r="B425" i="5"/>
  <c r="N425" i="5" s="1"/>
  <c r="B426" i="5"/>
  <c r="F426" i="5" s="1"/>
  <c r="B427" i="5"/>
  <c r="F427" i="5" s="1"/>
  <c r="B428" i="5"/>
  <c r="N428" i="5" s="1"/>
  <c r="B429" i="5"/>
  <c r="N429" i="5" s="1"/>
  <c r="B430" i="5"/>
  <c r="N430" i="5" s="1"/>
  <c r="B431" i="5"/>
  <c r="F431" i="5" s="1"/>
  <c r="B432" i="5"/>
  <c r="N432" i="5" s="1"/>
  <c r="B433" i="5"/>
  <c r="N433" i="5" s="1"/>
  <c r="B434" i="5"/>
  <c r="F434" i="5" s="1"/>
  <c r="B435" i="5"/>
  <c r="N435" i="5" s="1"/>
  <c r="B436" i="5"/>
  <c r="F436" i="5" s="1"/>
  <c r="B437" i="5"/>
  <c r="F437" i="5" s="1"/>
  <c r="B438" i="5"/>
  <c r="F438" i="5" s="1"/>
  <c r="B439" i="5"/>
  <c r="F439" i="5" s="1"/>
  <c r="B440" i="5"/>
  <c r="F440" i="5" s="1"/>
  <c r="B441" i="5"/>
  <c r="F441" i="5" s="1"/>
  <c r="B442" i="5"/>
  <c r="F442" i="5" s="1"/>
  <c r="B443" i="5"/>
  <c r="N443" i="5" s="1"/>
  <c r="B444" i="5"/>
  <c r="N444" i="5" s="1"/>
  <c r="B445" i="5"/>
  <c r="N445" i="5" s="1"/>
  <c r="B446" i="5"/>
  <c r="F446" i="5" s="1"/>
  <c r="B447" i="5"/>
  <c r="N447" i="5" s="1"/>
  <c r="B448" i="5"/>
  <c r="F448" i="5" s="1"/>
  <c r="B449" i="5"/>
  <c r="N449" i="5" s="1"/>
  <c r="B450" i="5"/>
  <c r="N450" i="5" s="1"/>
  <c r="B451" i="5"/>
  <c r="F451" i="5" s="1"/>
  <c r="B452" i="5"/>
  <c r="N452" i="5" s="1"/>
  <c r="B453" i="5"/>
  <c r="F453" i="5" s="1"/>
  <c r="B454" i="5"/>
  <c r="N454" i="5" s="1"/>
  <c r="B455" i="5"/>
  <c r="N455" i="5" s="1"/>
  <c r="B456" i="5"/>
  <c r="N456" i="5" s="1"/>
  <c r="B457" i="5"/>
  <c r="N457" i="5" s="1"/>
  <c r="B458" i="5"/>
  <c r="F458" i="5" s="1"/>
  <c r="B459" i="5"/>
  <c r="N459" i="5" s="1"/>
  <c r="B460" i="5"/>
  <c r="N460" i="5" s="1"/>
  <c r="B461" i="5"/>
  <c r="F461" i="5" s="1"/>
  <c r="B462" i="5"/>
  <c r="N462" i="5" s="1"/>
  <c r="B463" i="5"/>
  <c r="N463" i="5" s="1"/>
  <c r="B464" i="5"/>
  <c r="N464" i="5" s="1"/>
  <c r="B465" i="5"/>
  <c r="N465" i="5" s="1"/>
  <c r="B466" i="5"/>
  <c r="F466" i="5" s="1"/>
  <c r="B467" i="5"/>
  <c r="F467" i="5" s="1"/>
  <c r="B468" i="5"/>
  <c r="F468" i="5" s="1"/>
  <c r="B469" i="5"/>
  <c r="F469" i="5" s="1"/>
  <c r="B470" i="5"/>
  <c r="F470" i="5" s="1"/>
  <c r="B471" i="5"/>
  <c r="N471" i="5" s="1"/>
  <c r="B472" i="5"/>
  <c r="N472" i="5" s="1"/>
  <c r="B473" i="5"/>
  <c r="F473" i="5" s="1"/>
  <c r="B474" i="5"/>
  <c r="F474" i="5" s="1"/>
  <c r="B475" i="5"/>
  <c r="N475" i="5" s="1"/>
  <c r="B476" i="5"/>
  <c r="F476" i="5" s="1"/>
  <c r="B477" i="5"/>
  <c r="N477" i="5" s="1"/>
  <c r="B478" i="5"/>
  <c r="N478" i="5" s="1"/>
  <c r="B479" i="5"/>
  <c r="F479" i="5" s="1"/>
  <c r="B480" i="5"/>
  <c r="N480" i="5" s="1"/>
  <c r="B481" i="5"/>
  <c r="N481" i="5" s="1"/>
  <c r="B482" i="5"/>
  <c r="N482" i="5" s="1"/>
  <c r="B483" i="5"/>
  <c r="F483" i="5" s="1"/>
  <c r="B484" i="5"/>
  <c r="N484" i="5" s="1"/>
  <c r="B485" i="5"/>
  <c r="F485" i="5" s="1"/>
  <c r="B486" i="5"/>
  <c r="N486" i="5" s="1"/>
  <c r="B487" i="5"/>
  <c r="N487" i="5" s="1"/>
  <c r="B488" i="5"/>
  <c r="F488" i="5" s="1"/>
  <c r="B489" i="5"/>
  <c r="F489" i="5" s="1"/>
  <c r="B490" i="5"/>
  <c r="N490" i="5" s="1"/>
  <c r="B491" i="5"/>
  <c r="F491" i="5" s="1"/>
  <c r="B492" i="5"/>
  <c r="N492" i="5" s="1"/>
  <c r="B493" i="5"/>
  <c r="N493" i="5" s="1"/>
  <c r="B494" i="5"/>
  <c r="F494" i="5" s="1"/>
  <c r="B495" i="5"/>
  <c r="F495" i="5" s="1"/>
  <c r="B496" i="5"/>
  <c r="N496" i="5" s="1"/>
  <c r="B497" i="5"/>
  <c r="F497" i="5" s="1"/>
  <c r="B498" i="5"/>
  <c r="N498" i="5" s="1"/>
  <c r="B499" i="5"/>
  <c r="N499" i="5" s="1"/>
  <c r="B500" i="5"/>
  <c r="F500" i="5" s="1"/>
  <c r="B501" i="5"/>
  <c r="N501" i="5" s="1"/>
  <c r="B502" i="5"/>
  <c r="N502" i="5" s="1"/>
  <c r="B503" i="5"/>
  <c r="N503" i="5" s="1"/>
  <c r="B504" i="5"/>
  <c r="N504" i="5" s="1"/>
  <c r="B505" i="5"/>
  <c r="N505" i="5" s="1"/>
  <c r="B506" i="5"/>
  <c r="N506" i="5" s="1"/>
  <c r="B507" i="5"/>
  <c r="N507" i="5" s="1"/>
  <c r="B508" i="5"/>
  <c r="F508" i="5" s="1"/>
  <c r="B509" i="5"/>
  <c r="N509" i="5" s="1"/>
  <c r="B510" i="5"/>
  <c r="N510" i="5" s="1"/>
  <c r="B511" i="5"/>
  <c r="N511" i="5" s="1"/>
  <c r="B512" i="5"/>
  <c r="N512" i="5" s="1"/>
  <c r="B513" i="5"/>
  <c r="N513" i="5" s="1"/>
  <c r="B514" i="5"/>
  <c r="N514" i="5" s="1"/>
  <c r="B515" i="5"/>
  <c r="N515" i="5" s="1"/>
  <c r="B516" i="5"/>
  <c r="F516" i="5" s="1"/>
  <c r="B517" i="5"/>
  <c r="N517" i="5" s="1"/>
  <c r="B518" i="5"/>
  <c r="F518" i="5" s="1"/>
  <c r="B519" i="5"/>
  <c r="F519" i="5" s="1"/>
  <c r="B520" i="5"/>
  <c r="F520" i="5" s="1"/>
  <c r="B521" i="5"/>
  <c r="N521" i="5" s="1"/>
  <c r="B522" i="5"/>
  <c r="N522" i="5" s="1"/>
  <c r="B523" i="5"/>
  <c r="N523" i="5" s="1"/>
  <c r="B524" i="5"/>
  <c r="N524" i="5" s="1"/>
  <c r="B525" i="5"/>
  <c r="F525" i="5" s="1"/>
  <c r="B526" i="5"/>
  <c r="N526" i="5" s="1"/>
  <c r="B527" i="5"/>
  <c r="N527" i="5" s="1"/>
  <c r="B528" i="5"/>
  <c r="N528" i="5" s="1"/>
  <c r="B529" i="5"/>
  <c r="F529" i="5" s="1"/>
  <c r="B530" i="5"/>
  <c r="N530" i="5" s="1"/>
  <c r="B531" i="5"/>
  <c r="F531" i="5" s="1"/>
  <c r="B532" i="5"/>
  <c r="N532" i="5" s="1"/>
  <c r="B533" i="5"/>
  <c r="N533" i="5" s="1"/>
  <c r="B534" i="5"/>
  <c r="F534" i="5" s="1"/>
  <c r="B535" i="5"/>
  <c r="N535" i="5" s="1"/>
  <c r="B536" i="5"/>
  <c r="N536" i="5" s="1"/>
  <c r="B537" i="5"/>
  <c r="F537" i="5" s="1"/>
  <c r="B538" i="5"/>
  <c r="F538" i="5" s="1"/>
  <c r="B539" i="5"/>
  <c r="N539" i="5" s="1"/>
  <c r="B540" i="5"/>
  <c r="N540" i="5" s="1"/>
  <c r="B541" i="5"/>
  <c r="F541" i="5" s="1"/>
  <c r="B542" i="5"/>
  <c r="N542" i="5" s="1"/>
  <c r="B543" i="5"/>
  <c r="N543" i="5" s="1"/>
  <c r="B544" i="5"/>
  <c r="F544" i="5" s="1"/>
  <c r="B545" i="5"/>
  <c r="F545" i="5" s="1"/>
  <c r="B546" i="5"/>
  <c r="N546" i="5" s="1"/>
  <c r="B547" i="5"/>
  <c r="N547" i="5" s="1"/>
  <c r="B548" i="5"/>
  <c r="F548" i="5" s="1"/>
  <c r="B549" i="5"/>
  <c r="N549" i="5" s="1"/>
  <c r="B550" i="5"/>
  <c r="N550" i="5" s="1"/>
  <c r="B551" i="5"/>
  <c r="N551" i="5" s="1"/>
  <c r="B552" i="5"/>
  <c r="N552" i="5" s="1"/>
  <c r="B553" i="5"/>
  <c r="N553" i="5" s="1"/>
  <c r="B554" i="5"/>
  <c r="N554" i="5" s="1"/>
  <c r="B555" i="5"/>
  <c r="N555" i="5" s="1"/>
  <c r="B556" i="5"/>
  <c r="N556" i="5" s="1"/>
  <c r="B557" i="5"/>
  <c r="F557" i="5" s="1"/>
  <c r="B558" i="5"/>
  <c r="F558" i="5" s="1"/>
  <c r="B559" i="5"/>
  <c r="F559" i="5" s="1"/>
  <c r="B560" i="5"/>
  <c r="N560" i="5" s="1"/>
  <c r="B561" i="5"/>
  <c r="F561" i="5" s="1"/>
  <c r="B562" i="5"/>
  <c r="F562" i="5" s="1"/>
  <c r="B563" i="5"/>
  <c r="N563" i="5" s="1"/>
  <c r="B564" i="5"/>
  <c r="F564" i="5" s="1"/>
  <c r="B565" i="5"/>
  <c r="F565" i="5" s="1"/>
  <c r="B566" i="5"/>
  <c r="N566" i="5" s="1"/>
  <c r="B567" i="5"/>
  <c r="N567" i="5" s="1"/>
  <c r="B568" i="5"/>
  <c r="N568" i="5" s="1"/>
  <c r="B569" i="5"/>
  <c r="F569" i="5" s="1"/>
  <c r="B570" i="5"/>
  <c r="N570" i="5" s="1"/>
  <c r="B571" i="5"/>
  <c r="F571" i="5" s="1"/>
  <c r="B572" i="5"/>
  <c r="N572" i="5" s="1"/>
  <c r="B573" i="5"/>
  <c r="N573" i="5" s="1"/>
  <c r="B574" i="5"/>
  <c r="N574" i="5" s="1"/>
  <c r="B575" i="5"/>
  <c r="F575" i="5" s="1"/>
  <c r="B576" i="5"/>
  <c r="N576" i="5" s="1"/>
  <c r="B577" i="5"/>
  <c r="F577" i="5" s="1"/>
  <c r="B578" i="5"/>
  <c r="F578" i="5" s="1"/>
  <c r="B579" i="5"/>
  <c r="F579" i="5" s="1"/>
  <c r="B580" i="5"/>
  <c r="F580" i="5" s="1"/>
  <c r="B581" i="5"/>
  <c r="N581" i="5" s="1"/>
  <c r="B582" i="5"/>
  <c r="N582" i="5" s="1"/>
  <c r="B583" i="5"/>
  <c r="N583" i="5" s="1"/>
  <c r="B584" i="5"/>
  <c r="N584" i="5" s="1"/>
  <c r="B585" i="5"/>
  <c r="N585" i="5" s="1"/>
  <c r="B586" i="5"/>
  <c r="F586" i="5" s="1"/>
  <c r="B587" i="5"/>
  <c r="F587" i="5" s="1"/>
  <c r="B588" i="5"/>
  <c r="N588" i="5" s="1"/>
  <c r="B589" i="5"/>
  <c r="F589" i="5" s="1"/>
  <c r="B590" i="5"/>
  <c r="F590" i="5" s="1"/>
  <c r="B591" i="5"/>
  <c r="N591" i="5" s="1"/>
  <c r="B592" i="5"/>
  <c r="N592" i="5" s="1"/>
  <c r="B593" i="5"/>
  <c r="F593" i="5" s="1"/>
  <c r="B594" i="5"/>
  <c r="N594" i="5" s="1"/>
  <c r="B595" i="5"/>
  <c r="N595" i="5" s="1"/>
  <c r="B596" i="5"/>
  <c r="N596" i="5" s="1"/>
  <c r="B597" i="5"/>
  <c r="N597" i="5" s="1"/>
  <c r="B598" i="5"/>
  <c r="F598" i="5" s="1"/>
  <c r="B599" i="5"/>
  <c r="F599" i="5" s="1"/>
  <c r="B600" i="5"/>
  <c r="N600" i="5" s="1"/>
  <c r="B601" i="5"/>
  <c r="N601" i="5" s="1"/>
  <c r="B602" i="5"/>
  <c r="N602" i="5" s="1"/>
  <c r="B603" i="5"/>
  <c r="N603" i="5" s="1"/>
  <c r="B604" i="5"/>
  <c r="N604" i="5" s="1"/>
  <c r="B605" i="5"/>
  <c r="N605" i="5" s="1"/>
  <c r="B606" i="5"/>
  <c r="N606" i="5" s="1"/>
  <c r="B607" i="5"/>
  <c r="F607" i="5" s="1"/>
  <c r="B608" i="5"/>
  <c r="N608" i="5" s="1"/>
  <c r="B609" i="5"/>
  <c r="N609" i="5" s="1"/>
  <c r="B610" i="5"/>
  <c r="N610" i="5" s="1"/>
  <c r="B611" i="5"/>
  <c r="F611" i="5" s="1"/>
  <c r="B612" i="5"/>
  <c r="N612" i="5" s="1"/>
  <c r="B613" i="5"/>
  <c r="N613" i="5" s="1"/>
  <c r="B614" i="5"/>
  <c r="N614" i="5" s="1"/>
  <c r="B615" i="5"/>
  <c r="N615" i="5" s="1"/>
  <c r="B616" i="5"/>
  <c r="F616" i="5" s="1"/>
  <c r="B617" i="5"/>
  <c r="N617" i="5" s="1"/>
  <c r="B618" i="5"/>
  <c r="F618" i="5" s="1"/>
  <c r="B619" i="5"/>
  <c r="F619" i="5" s="1"/>
  <c r="B620" i="5"/>
  <c r="F620" i="5" s="1"/>
  <c r="B621" i="5"/>
  <c r="F621" i="5" s="1"/>
  <c r="B622" i="5"/>
  <c r="N622" i="5" s="1"/>
  <c r="B623" i="5"/>
  <c r="N623" i="5" s="1"/>
  <c r="B624" i="5"/>
  <c r="F624" i="5" s="1"/>
  <c r="B625" i="5"/>
  <c r="F625" i="5" s="1"/>
  <c r="B626" i="5"/>
  <c r="F626" i="5" s="1"/>
  <c r="B627" i="5"/>
  <c r="F627" i="5" s="1"/>
  <c r="B628" i="5"/>
  <c r="N628" i="5" s="1"/>
  <c r="B629" i="5"/>
  <c r="F629" i="5" s="1"/>
  <c r="B630" i="5"/>
  <c r="N630" i="5" s="1"/>
  <c r="B631" i="5"/>
  <c r="N631" i="5" s="1"/>
  <c r="B632" i="5"/>
  <c r="N632" i="5" s="1"/>
  <c r="B633" i="5"/>
  <c r="N633" i="5" s="1"/>
  <c r="B634" i="5"/>
  <c r="N634" i="5" s="1"/>
  <c r="B635" i="5"/>
  <c r="N635" i="5" s="1"/>
  <c r="B636" i="5"/>
  <c r="F636" i="5" s="1"/>
  <c r="B637" i="5"/>
  <c r="N637" i="5" s="1"/>
  <c r="B638" i="5"/>
  <c r="F638" i="5" s="1"/>
  <c r="B639" i="5"/>
  <c r="N639" i="5" s="1"/>
  <c r="B640" i="5"/>
  <c r="N640" i="5" s="1"/>
  <c r="B641" i="5"/>
  <c r="N641" i="5" s="1"/>
  <c r="B642" i="5"/>
  <c r="N642" i="5" s="1"/>
  <c r="B643" i="5"/>
  <c r="F643" i="5" s="1"/>
  <c r="B644" i="5"/>
  <c r="N644" i="5" s="1"/>
  <c r="B645" i="5"/>
  <c r="N645" i="5" s="1"/>
  <c r="B646" i="5"/>
  <c r="F646" i="5" s="1"/>
  <c r="B647" i="5"/>
  <c r="F647" i="5" s="1"/>
  <c r="B648" i="5"/>
  <c r="F648" i="5" s="1"/>
  <c r="B649" i="5"/>
  <c r="F649" i="5" s="1"/>
  <c r="B650" i="5"/>
  <c r="N650" i="5" s="1"/>
  <c r="B651" i="5"/>
  <c r="F651" i="5" s="1"/>
  <c r="B652" i="5"/>
  <c r="N652" i="5" s="1"/>
  <c r="B653" i="5"/>
  <c r="N653" i="5" s="1"/>
  <c r="B654" i="5"/>
  <c r="N654" i="5" s="1"/>
  <c r="B655" i="5"/>
  <c r="F655" i="5" s="1"/>
  <c r="B656" i="5"/>
  <c r="F656" i="5" s="1"/>
  <c r="B657" i="5"/>
  <c r="N657" i="5" s="1"/>
  <c r="B658" i="5"/>
  <c r="N658" i="5" s="1"/>
  <c r="B659" i="5"/>
  <c r="F659" i="5" s="1"/>
  <c r="B660" i="5"/>
  <c r="F660" i="5" s="1"/>
  <c r="B661" i="5"/>
  <c r="F661" i="5" s="1"/>
  <c r="B662" i="5"/>
  <c r="N662" i="5" s="1"/>
  <c r="B663" i="5"/>
  <c r="F663" i="5" s="1"/>
  <c r="B664" i="5"/>
  <c r="N664" i="5" s="1"/>
  <c r="B665" i="5"/>
  <c r="N665" i="5" s="1"/>
  <c r="B666" i="5"/>
  <c r="N666" i="5" s="1"/>
  <c r="B667" i="5"/>
  <c r="N667" i="5" s="1"/>
  <c r="B668" i="5"/>
  <c r="F668" i="5" s="1"/>
  <c r="B669" i="5"/>
  <c r="F669" i="5" s="1"/>
  <c r="B670" i="5"/>
  <c r="N670" i="5" s="1"/>
  <c r="B671" i="5"/>
  <c r="N671" i="5" s="1"/>
  <c r="B672" i="5"/>
  <c r="N672" i="5" s="1"/>
  <c r="B673" i="5"/>
  <c r="F673" i="5" s="1"/>
  <c r="B674" i="5"/>
  <c r="N674" i="5" s="1"/>
  <c r="B675" i="5"/>
  <c r="F675" i="5" s="1"/>
  <c r="B676" i="5"/>
  <c r="N676" i="5" s="1"/>
  <c r="B677" i="5"/>
  <c r="F677" i="5" s="1"/>
  <c r="B678" i="5"/>
  <c r="F678" i="5" s="1"/>
  <c r="B679" i="5"/>
  <c r="N679" i="5" s="1"/>
  <c r="B680" i="5"/>
  <c r="N680" i="5" s="1"/>
  <c r="B681" i="5"/>
  <c r="F681" i="5" s="1"/>
  <c r="B682" i="5"/>
  <c r="F682" i="5" s="1"/>
  <c r="B683" i="5"/>
  <c r="N683" i="5" s="1"/>
  <c r="B684" i="5"/>
  <c r="N684" i="5" s="1"/>
  <c r="B685" i="5"/>
  <c r="N685" i="5" s="1"/>
  <c r="B686" i="5"/>
  <c r="N686" i="5" s="1"/>
  <c r="B687" i="5"/>
  <c r="N687" i="5" s="1"/>
  <c r="B688" i="5"/>
  <c r="N688" i="5" s="1"/>
  <c r="B689" i="5"/>
  <c r="N689" i="5" s="1"/>
  <c r="B690" i="5"/>
  <c r="N690" i="5" s="1"/>
  <c r="B691" i="5"/>
  <c r="F691" i="5" s="1"/>
  <c r="B692" i="5"/>
  <c r="N692" i="5" s="1"/>
  <c r="B693" i="5"/>
  <c r="N693" i="5" s="1"/>
  <c r="B694" i="5"/>
  <c r="N694" i="5" s="1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F710" i="5" s="1"/>
  <c r="B711" i="5"/>
  <c r="B712" i="5"/>
  <c r="B713" i="5"/>
  <c r="B2" i="5"/>
  <c r="N2" i="5" s="1"/>
  <c r="C1639" i="1"/>
  <c r="D1639" i="1"/>
  <c r="E1639" i="1"/>
  <c r="F1639" i="1"/>
  <c r="G1639" i="1"/>
  <c r="H1639" i="1"/>
  <c r="I1639" i="1"/>
  <c r="J1639" i="1"/>
  <c r="K1639" i="1"/>
  <c r="L1639" i="1"/>
  <c r="M1639" i="1"/>
  <c r="N1639" i="1"/>
  <c r="O3" i="1"/>
  <c r="O4" i="1"/>
  <c r="O5" i="1"/>
  <c r="O1639" i="1" s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2" i="1"/>
  <c r="I624" i="5" l="1"/>
  <c r="K624" i="5" s="1"/>
  <c r="R1204" i="7"/>
  <c r="I417" i="5"/>
  <c r="K417" i="5" s="1"/>
  <c r="R956" i="7"/>
  <c r="I577" i="5"/>
  <c r="K577" i="5" s="1"/>
  <c r="R1145" i="7"/>
  <c r="I5" i="5"/>
  <c r="K5" i="5" s="1"/>
  <c r="R487" i="7"/>
  <c r="M577" i="5"/>
  <c r="P577" i="5" s="1"/>
  <c r="N74" i="5"/>
  <c r="N75" i="5"/>
  <c r="N202" i="5"/>
  <c r="N235" i="5"/>
  <c r="N282" i="5"/>
  <c r="N314" i="5"/>
  <c r="N218" i="5"/>
  <c r="N91" i="5"/>
  <c r="N426" i="5"/>
  <c r="N442" i="5"/>
  <c r="N250" i="5"/>
  <c r="N474" i="5"/>
  <c r="N458" i="5"/>
  <c r="N123" i="5"/>
  <c r="N251" i="5"/>
  <c r="N266" i="5"/>
  <c r="N10" i="5"/>
  <c r="N39" i="5"/>
  <c r="N72" i="5"/>
  <c r="N88" i="5"/>
  <c r="N104" i="5"/>
  <c r="N200" i="5"/>
  <c r="N216" i="5"/>
  <c r="N248" i="5"/>
  <c r="N328" i="5"/>
  <c r="N360" i="5"/>
  <c r="N392" i="5"/>
  <c r="N440" i="5"/>
  <c r="N488" i="5"/>
  <c r="N520" i="5"/>
  <c r="N616" i="5"/>
  <c r="N648" i="5"/>
  <c r="N40" i="5"/>
  <c r="N57" i="5"/>
  <c r="N73" i="5"/>
  <c r="N105" i="5"/>
  <c r="N121" i="5"/>
  <c r="N137" i="5"/>
  <c r="N281" i="5"/>
  <c r="N297" i="5"/>
  <c r="N361" i="5"/>
  <c r="N393" i="5"/>
  <c r="N409" i="5"/>
  <c r="N441" i="5"/>
  <c r="N473" i="5"/>
  <c r="N489" i="5"/>
  <c r="N537" i="5"/>
  <c r="N569" i="5"/>
  <c r="N649" i="5"/>
  <c r="N681" i="5"/>
  <c r="N538" i="5"/>
  <c r="N586" i="5"/>
  <c r="N618" i="5"/>
  <c r="N682" i="5"/>
  <c r="N315" i="5"/>
  <c r="N331" i="5"/>
  <c r="N379" i="5"/>
  <c r="N427" i="5"/>
  <c r="N491" i="5"/>
  <c r="N571" i="5"/>
  <c r="N587" i="5"/>
  <c r="N619" i="5"/>
  <c r="N651" i="5"/>
  <c r="N27" i="5"/>
  <c r="N172" i="5"/>
  <c r="N204" i="5"/>
  <c r="N220" i="5"/>
  <c r="N236" i="5"/>
  <c r="N332" i="5"/>
  <c r="N348" i="5"/>
  <c r="N396" i="5"/>
  <c r="N412" i="5"/>
  <c r="N476" i="5"/>
  <c r="N508" i="5"/>
  <c r="N620" i="5"/>
  <c r="N636" i="5"/>
  <c r="N668" i="5"/>
  <c r="N12" i="5"/>
  <c r="N28" i="5"/>
  <c r="N44" i="5"/>
  <c r="N157" i="5"/>
  <c r="N189" i="5"/>
  <c r="N221" i="5"/>
  <c r="N237" i="5"/>
  <c r="N301" i="5"/>
  <c r="N365" i="5"/>
  <c r="N461" i="5"/>
  <c r="N525" i="5"/>
  <c r="N541" i="5"/>
  <c r="N557" i="5"/>
  <c r="N589" i="5"/>
  <c r="N621" i="5"/>
  <c r="N669" i="5"/>
  <c r="N13" i="5"/>
  <c r="N46" i="5"/>
  <c r="N94" i="5"/>
  <c r="N126" i="5"/>
  <c r="N142" i="5"/>
  <c r="N206" i="5"/>
  <c r="N238" i="5"/>
  <c r="N254" i="5"/>
  <c r="N286" i="5"/>
  <c r="N318" i="5"/>
  <c r="N398" i="5"/>
  <c r="N414" i="5"/>
  <c r="N446" i="5"/>
  <c r="N494" i="5"/>
  <c r="N558" i="5"/>
  <c r="N590" i="5"/>
  <c r="N638" i="5"/>
  <c r="N111" i="5"/>
  <c r="N207" i="5"/>
  <c r="N223" i="5"/>
  <c r="N287" i="5"/>
  <c r="N399" i="5"/>
  <c r="N431" i="5"/>
  <c r="N479" i="5"/>
  <c r="N495" i="5"/>
  <c r="N559" i="5"/>
  <c r="N575" i="5"/>
  <c r="N607" i="5"/>
  <c r="N655" i="5"/>
  <c r="N15" i="5"/>
  <c r="N48" i="5"/>
  <c r="N64" i="5"/>
  <c r="N80" i="5"/>
  <c r="N160" i="5"/>
  <c r="N208" i="5"/>
  <c r="N240" i="5"/>
  <c r="N352" i="5"/>
  <c r="N384" i="5"/>
  <c r="N400" i="5"/>
  <c r="N416" i="5"/>
  <c r="N448" i="5"/>
  <c r="N544" i="5"/>
  <c r="N624" i="5"/>
  <c r="N656" i="5"/>
  <c r="N49" i="5"/>
  <c r="N145" i="5"/>
  <c r="N161" i="5"/>
  <c r="N209" i="5"/>
  <c r="N321" i="5"/>
  <c r="N337" i="5"/>
  <c r="N385" i="5"/>
  <c r="N401" i="5"/>
  <c r="N417" i="5"/>
  <c r="N497" i="5"/>
  <c r="N529" i="5"/>
  <c r="N545" i="5"/>
  <c r="N561" i="5"/>
  <c r="N577" i="5"/>
  <c r="N593" i="5"/>
  <c r="N625" i="5"/>
  <c r="N673" i="5"/>
  <c r="N33" i="5"/>
  <c r="N66" i="5"/>
  <c r="N146" i="5"/>
  <c r="N258" i="5"/>
  <c r="N274" i="5"/>
  <c r="N386" i="5"/>
  <c r="N402" i="5"/>
  <c r="N434" i="5"/>
  <c r="N466" i="5"/>
  <c r="N562" i="5"/>
  <c r="N578" i="5"/>
  <c r="N626" i="5"/>
  <c r="N83" i="5"/>
  <c r="N99" i="5"/>
  <c r="N131" i="5"/>
  <c r="N147" i="5"/>
  <c r="N195" i="5"/>
  <c r="N211" i="5"/>
  <c r="N259" i="5"/>
  <c r="N307" i="5"/>
  <c r="N451" i="5"/>
  <c r="N467" i="5"/>
  <c r="N483" i="5"/>
  <c r="N531" i="5"/>
  <c r="N579" i="5"/>
  <c r="N611" i="5"/>
  <c r="N627" i="5"/>
  <c r="N643" i="5"/>
  <c r="N659" i="5"/>
  <c r="N675" i="5"/>
  <c r="N691" i="5"/>
  <c r="N68" i="5"/>
  <c r="N100" i="5"/>
  <c r="N116" i="5"/>
  <c r="N148" i="5"/>
  <c r="N164" i="5"/>
  <c r="N180" i="5"/>
  <c r="N276" i="5"/>
  <c r="N292" i="5"/>
  <c r="N436" i="5"/>
  <c r="N468" i="5"/>
  <c r="N500" i="5"/>
  <c r="N516" i="5"/>
  <c r="N548" i="5"/>
  <c r="N564" i="5"/>
  <c r="N580" i="5"/>
  <c r="N660" i="5"/>
  <c r="N20" i="5"/>
  <c r="N85" i="5"/>
  <c r="N101" i="5"/>
  <c r="N117" i="5"/>
  <c r="N229" i="5"/>
  <c r="N245" i="5"/>
  <c r="N261" i="5"/>
  <c r="N293" i="5"/>
  <c r="N309" i="5"/>
  <c r="N341" i="5"/>
  <c r="N421" i="5"/>
  <c r="N437" i="5"/>
  <c r="N453" i="5"/>
  <c r="N469" i="5"/>
  <c r="N485" i="5"/>
  <c r="N565" i="5"/>
  <c r="N629" i="5"/>
  <c r="N661" i="5"/>
  <c r="N677" i="5"/>
  <c r="N5" i="5"/>
  <c r="N54" i="5"/>
  <c r="N86" i="5"/>
  <c r="N118" i="5"/>
  <c r="N150" i="5"/>
  <c r="N214" i="5"/>
  <c r="N230" i="5"/>
  <c r="N294" i="5"/>
  <c r="N326" i="5"/>
  <c r="N406" i="5"/>
  <c r="N422" i="5"/>
  <c r="N438" i="5"/>
  <c r="N470" i="5"/>
  <c r="N518" i="5"/>
  <c r="N534" i="5"/>
  <c r="N598" i="5"/>
  <c r="N646" i="5"/>
  <c r="N678" i="5"/>
  <c r="N55" i="5"/>
  <c r="N119" i="5"/>
  <c r="N135" i="5"/>
  <c r="N183" i="5"/>
  <c r="N215" i="5"/>
  <c r="N343" i="5"/>
  <c r="N391" i="5"/>
  <c r="N423" i="5"/>
  <c r="N439" i="5"/>
  <c r="N519" i="5"/>
  <c r="N599" i="5"/>
  <c r="N647" i="5"/>
  <c r="N663" i="5"/>
  <c r="N710" i="5"/>
  <c r="H202" i="5"/>
  <c r="H161" i="5"/>
  <c r="H44" i="5"/>
  <c r="H352" i="5"/>
  <c r="H204" i="5"/>
  <c r="H195" i="5"/>
  <c r="H157" i="5"/>
  <c r="H142" i="5"/>
  <c r="H402" i="5"/>
  <c r="H656" i="5"/>
  <c r="H638" i="5"/>
  <c r="H636" i="5"/>
  <c r="H590" i="5"/>
  <c r="H426" i="5"/>
  <c r="H423" i="5"/>
  <c r="F715" i="5"/>
  <c r="E715" i="5"/>
  <c r="D446" i="5"/>
  <c r="H446" i="5"/>
  <c r="D384" i="5"/>
  <c r="H384" i="5"/>
  <c r="D221" i="5"/>
  <c r="H221" i="5"/>
  <c r="D183" i="5"/>
  <c r="H183" i="5"/>
  <c r="D46" i="5"/>
  <c r="H46" i="5"/>
  <c r="D620" i="5"/>
  <c r="H620" i="5"/>
  <c r="H386" i="5"/>
  <c r="H558" i="5"/>
  <c r="H348" i="5"/>
  <c r="H544" i="5"/>
  <c r="H332" i="5"/>
  <c r="H123" i="5"/>
  <c r="H538" i="5"/>
  <c r="H292" i="5"/>
  <c r="H121" i="5"/>
  <c r="H508" i="5"/>
  <c r="H282" i="5"/>
  <c r="H116" i="5"/>
  <c r="H494" i="5"/>
  <c r="H276" i="5"/>
  <c r="H105" i="5"/>
  <c r="H476" i="5"/>
  <c r="H274" i="5"/>
  <c r="H99" i="5"/>
  <c r="H474" i="5"/>
  <c r="H259" i="5"/>
  <c r="H83" i="5"/>
  <c r="H458" i="5"/>
  <c r="H240" i="5"/>
  <c r="H80" i="5"/>
  <c r="H238" i="5"/>
  <c r="H64" i="5"/>
  <c r="H682" i="5"/>
  <c r="H439" i="5"/>
  <c r="H618" i="5"/>
  <c r="D627" i="5"/>
  <c r="H627" i="5"/>
  <c r="D545" i="5"/>
  <c r="H545" i="5"/>
  <c r="D495" i="5"/>
  <c r="H495" i="5"/>
  <c r="D461" i="5"/>
  <c r="H461" i="5"/>
  <c r="D393" i="5"/>
  <c r="H393" i="5"/>
  <c r="D331" i="5"/>
  <c r="H331" i="5"/>
  <c r="D145" i="5"/>
  <c r="H145" i="5"/>
  <c r="D100" i="5"/>
  <c r="H100" i="5"/>
  <c r="D57" i="5"/>
  <c r="H57" i="5"/>
  <c r="D10" i="5"/>
  <c r="H10" i="5"/>
  <c r="H668" i="5"/>
  <c r="H180" i="5"/>
  <c r="D661" i="5"/>
  <c r="H661" i="5"/>
  <c r="D625" i="5"/>
  <c r="H625" i="5"/>
  <c r="D579" i="5"/>
  <c r="H579" i="5"/>
  <c r="D541" i="5"/>
  <c r="H541" i="5"/>
  <c r="D491" i="5"/>
  <c r="H491" i="5"/>
  <c r="D453" i="5"/>
  <c r="H453" i="5"/>
  <c r="D422" i="5"/>
  <c r="H422" i="5"/>
  <c r="D326" i="5"/>
  <c r="H326" i="5"/>
  <c r="D230" i="5"/>
  <c r="H230" i="5"/>
  <c r="D200" i="5"/>
  <c r="H200" i="5"/>
  <c r="D137" i="5"/>
  <c r="H137" i="5"/>
  <c r="D94" i="5"/>
  <c r="H94" i="5"/>
  <c r="D54" i="5"/>
  <c r="H54" i="5"/>
  <c r="D417" i="5"/>
  <c r="H391" i="5"/>
  <c r="H318" i="5"/>
  <c r="D577" i="5"/>
  <c r="D659" i="5"/>
  <c r="H659" i="5"/>
  <c r="D537" i="5"/>
  <c r="H537" i="5"/>
  <c r="D488" i="5"/>
  <c r="H488" i="5"/>
  <c r="D385" i="5"/>
  <c r="H385" i="5"/>
  <c r="D266" i="5"/>
  <c r="H266" i="5"/>
  <c r="D189" i="5"/>
  <c r="H189" i="5"/>
  <c r="D131" i="5"/>
  <c r="H131" i="5"/>
  <c r="D88" i="5"/>
  <c r="H88" i="5"/>
  <c r="D48" i="5"/>
  <c r="H48" i="5"/>
  <c r="H314" i="5"/>
  <c r="D448" i="5"/>
  <c r="H448" i="5"/>
  <c r="H586" i="5"/>
  <c r="H236" i="5"/>
  <c r="D655" i="5"/>
  <c r="H655" i="5"/>
  <c r="D571" i="5"/>
  <c r="H571" i="5"/>
  <c r="D531" i="5"/>
  <c r="H531" i="5"/>
  <c r="D483" i="5"/>
  <c r="H483" i="5"/>
  <c r="D414" i="5"/>
  <c r="H414" i="5"/>
  <c r="D379" i="5"/>
  <c r="H379" i="5"/>
  <c r="D220" i="5"/>
  <c r="H220" i="5"/>
  <c r="D85" i="5"/>
  <c r="H85" i="5"/>
  <c r="H223" i="5"/>
  <c r="H442" i="5"/>
  <c r="D392" i="5"/>
  <c r="H392" i="5"/>
  <c r="D328" i="5"/>
  <c r="H328" i="5"/>
  <c r="H607" i="5"/>
  <c r="H575" i="5"/>
  <c r="H559" i="5"/>
  <c r="H479" i="5"/>
  <c r="H427" i="5"/>
  <c r="H409" i="5"/>
  <c r="H281" i="5"/>
  <c r="D421" i="5"/>
  <c r="H421" i="5"/>
  <c r="D229" i="5"/>
  <c r="H229" i="5"/>
  <c r="H669" i="5"/>
  <c r="H621" i="5"/>
  <c r="H589" i="5"/>
  <c r="H557" i="5"/>
  <c r="H525" i="5"/>
  <c r="H406" i="5"/>
  <c r="H315" i="5"/>
  <c r="H297" i="5"/>
  <c r="H258" i="5"/>
  <c r="H160" i="5"/>
  <c r="D261" i="5"/>
  <c r="H261" i="5"/>
  <c r="D86" i="5"/>
  <c r="H86" i="5"/>
  <c r="H651" i="5"/>
  <c r="H619" i="5"/>
  <c r="H587" i="5"/>
  <c r="H441" i="5"/>
  <c r="H294" i="5"/>
  <c r="H237" i="5"/>
  <c r="H218" i="5"/>
  <c r="H119" i="5"/>
  <c r="H15" i="5"/>
  <c r="D309" i="5"/>
  <c r="H309" i="5"/>
  <c r="D40" i="5"/>
  <c r="H40" i="5"/>
  <c r="H681" i="5"/>
  <c r="H649" i="5"/>
  <c r="H569" i="5"/>
  <c r="H489" i="5"/>
  <c r="H473" i="5"/>
  <c r="H438" i="5"/>
  <c r="H401" i="5"/>
  <c r="H365" i="5"/>
  <c r="H254" i="5"/>
  <c r="H235" i="5"/>
  <c r="H215" i="5"/>
  <c r="H13" i="5"/>
  <c r="D440" i="5"/>
  <c r="H440" i="5"/>
  <c r="D216" i="5"/>
  <c r="H216" i="5"/>
  <c r="D39" i="5"/>
  <c r="H39" i="5"/>
  <c r="H648" i="5"/>
  <c r="H616" i="5"/>
  <c r="H520" i="5"/>
  <c r="H436" i="5"/>
  <c r="H400" i="5"/>
  <c r="H135" i="5"/>
  <c r="H33" i="5"/>
  <c r="H12" i="5"/>
  <c r="D360" i="5"/>
  <c r="H360" i="5"/>
  <c r="D118" i="5"/>
  <c r="H118" i="5"/>
  <c r="H663" i="5"/>
  <c r="H647" i="5"/>
  <c r="H599" i="5"/>
  <c r="H519" i="5"/>
  <c r="H399" i="5"/>
  <c r="H307" i="5"/>
  <c r="H211" i="5"/>
  <c r="H75" i="5"/>
  <c r="H55" i="5"/>
  <c r="D214" i="5"/>
  <c r="H214" i="5"/>
  <c r="D117" i="5"/>
  <c r="H117" i="5"/>
  <c r="H710" i="5"/>
  <c r="H678" i="5"/>
  <c r="H646" i="5"/>
  <c r="H598" i="5"/>
  <c r="H534" i="5"/>
  <c r="H518" i="5"/>
  <c r="H470" i="5"/>
  <c r="H434" i="5"/>
  <c r="H416" i="5"/>
  <c r="H398" i="5"/>
  <c r="H343" i="5"/>
  <c r="H251" i="5"/>
  <c r="H172" i="5"/>
  <c r="H74" i="5"/>
  <c r="D437" i="5"/>
  <c r="H437" i="5"/>
  <c r="D248" i="5"/>
  <c r="H248" i="5"/>
  <c r="H677" i="5"/>
  <c r="H629" i="5"/>
  <c r="H565" i="5"/>
  <c r="H485" i="5"/>
  <c r="H469" i="5"/>
  <c r="H451" i="5"/>
  <c r="H361" i="5"/>
  <c r="H287" i="5"/>
  <c r="H250" i="5"/>
  <c r="H209" i="5"/>
  <c r="H111" i="5"/>
  <c r="H73" i="5"/>
  <c r="D293" i="5"/>
  <c r="H293" i="5"/>
  <c r="D245" i="5"/>
  <c r="H245" i="5"/>
  <c r="D150" i="5"/>
  <c r="H150" i="5"/>
  <c r="D72" i="5"/>
  <c r="H72" i="5"/>
  <c r="D20" i="5"/>
  <c r="H20" i="5"/>
  <c r="H660" i="5"/>
  <c r="H580" i="5"/>
  <c r="H564" i="5"/>
  <c r="H548" i="5"/>
  <c r="H516" i="5"/>
  <c r="H500" i="5"/>
  <c r="H468" i="5"/>
  <c r="H396" i="5"/>
  <c r="H286" i="5"/>
  <c r="H208" i="5"/>
  <c r="H148" i="5"/>
  <c r="H91" i="5"/>
  <c r="D341" i="5"/>
  <c r="H341" i="5"/>
  <c r="H691" i="5"/>
  <c r="H675" i="5"/>
  <c r="H643" i="5"/>
  <c r="H611" i="5"/>
  <c r="H467" i="5"/>
  <c r="H431" i="5"/>
  <c r="H321" i="5"/>
  <c r="H207" i="5"/>
  <c r="H147" i="5"/>
  <c r="H68" i="5"/>
  <c r="H49" i="5"/>
  <c r="H28" i="5"/>
  <c r="D104" i="5"/>
  <c r="H104" i="5"/>
  <c r="H626" i="5"/>
  <c r="H578" i="5"/>
  <c r="H562" i="5"/>
  <c r="H466" i="5"/>
  <c r="H412" i="5"/>
  <c r="H206" i="5"/>
  <c r="H146" i="5"/>
  <c r="H27" i="5"/>
  <c r="D101" i="5"/>
  <c r="H101" i="5"/>
  <c r="H673" i="5"/>
  <c r="H593" i="5"/>
  <c r="H561" i="5"/>
  <c r="H529" i="5"/>
  <c r="H497" i="5"/>
  <c r="H337" i="5"/>
  <c r="H301" i="5"/>
  <c r="H164" i="5"/>
  <c r="H126" i="5"/>
  <c r="H66" i="5"/>
  <c r="D5" i="5"/>
  <c r="H11" i="2"/>
  <c r="D16" i="3"/>
  <c r="B28" i="2"/>
  <c r="AV1" i="7"/>
  <c r="AW1" i="7" s="1"/>
  <c r="AX1" i="7" s="1"/>
  <c r="AY1" i="7" s="1"/>
  <c r="AZ1" i="7" s="1"/>
  <c r="L577" i="5" l="1"/>
  <c r="M5" i="5"/>
  <c r="P5" i="5" s="1"/>
  <c r="M624" i="5"/>
  <c r="P624" i="5" s="1"/>
  <c r="M417" i="5"/>
  <c r="P417" i="5" s="1"/>
  <c r="I146" i="5"/>
  <c r="K146" i="5" s="1"/>
  <c r="R650" i="7"/>
  <c r="I467" i="5"/>
  <c r="K467" i="5" s="1"/>
  <c r="R1012" i="7"/>
  <c r="I564" i="5"/>
  <c r="K564" i="5" s="1"/>
  <c r="R1127" i="7"/>
  <c r="I250" i="5"/>
  <c r="K250" i="5" s="1"/>
  <c r="R763" i="7"/>
  <c r="I343" i="5"/>
  <c r="K343" i="5" s="1"/>
  <c r="R870" i="7"/>
  <c r="I75" i="5"/>
  <c r="K75" i="5" s="1"/>
  <c r="R570" i="7"/>
  <c r="I436" i="5"/>
  <c r="M436" i="5" s="1"/>
  <c r="R978" i="7"/>
  <c r="I438" i="5"/>
  <c r="K438" i="5" s="1"/>
  <c r="R980" i="7"/>
  <c r="I587" i="5"/>
  <c r="K587" i="5" s="1"/>
  <c r="R1157" i="7"/>
  <c r="I669" i="5"/>
  <c r="K669" i="5" s="1"/>
  <c r="R1252" i="7"/>
  <c r="I442" i="5"/>
  <c r="K442" i="5" s="1"/>
  <c r="R984" i="7"/>
  <c r="I655" i="5"/>
  <c r="K655" i="5" s="1"/>
  <c r="R1237" i="7"/>
  <c r="I64" i="5"/>
  <c r="K64" i="5" s="1"/>
  <c r="M64" i="5" s="1"/>
  <c r="P64" i="5" s="1"/>
  <c r="R557" i="7"/>
  <c r="I508" i="5"/>
  <c r="K508" i="5" s="1"/>
  <c r="R1060" i="7"/>
  <c r="I221" i="5"/>
  <c r="K221" i="5" s="1"/>
  <c r="R731" i="7"/>
  <c r="I157" i="5"/>
  <c r="K157" i="5" s="1"/>
  <c r="R661" i="7"/>
  <c r="I206" i="5"/>
  <c r="K206" i="5" s="1"/>
  <c r="R715" i="7"/>
  <c r="I611" i="5"/>
  <c r="K611" i="5" s="1"/>
  <c r="R1189" i="7"/>
  <c r="I580" i="5"/>
  <c r="K580" i="5" s="1"/>
  <c r="R1148" i="7"/>
  <c r="I287" i="5"/>
  <c r="M287" i="5" s="1"/>
  <c r="R809" i="7"/>
  <c r="I398" i="5"/>
  <c r="K398" i="5" s="1"/>
  <c r="M398" i="5" s="1"/>
  <c r="P398" i="5" s="1"/>
  <c r="R934" i="7"/>
  <c r="I211" i="5"/>
  <c r="K211" i="5" s="1"/>
  <c r="R720" i="7"/>
  <c r="I520" i="5"/>
  <c r="K520" i="5" s="1"/>
  <c r="R1074" i="7"/>
  <c r="I473" i="5"/>
  <c r="K473" i="5" s="1"/>
  <c r="R1020" i="7"/>
  <c r="I619" i="5"/>
  <c r="K619" i="5" s="1"/>
  <c r="R1199" i="7"/>
  <c r="I229" i="5"/>
  <c r="K229" i="5" s="1"/>
  <c r="R741" i="7"/>
  <c r="I223" i="5"/>
  <c r="K223" i="5" s="1"/>
  <c r="R733" i="7"/>
  <c r="I385" i="5"/>
  <c r="M385" i="5" s="1"/>
  <c r="R919" i="7"/>
  <c r="I137" i="5"/>
  <c r="K137" i="5" s="1"/>
  <c r="R638" i="7"/>
  <c r="I579" i="5"/>
  <c r="K579" i="5" s="1"/>
  <c r="R1147" i="7"/>
  <c r="I331" i="5"/>
  <c r="K331" i="5" s="1"/>
  <c r="R856" i="7"/>
  <c r="I238" i="5"/>
  <c r="K238" i="5" s="1"/>
  <c r="R751" i="7"/>
  <c r="I121" i="5"/>
  <c r="K121" i="5" s="1"/>
  <c r="R621" i="7"/>
  <c r="R622" i="7"/>
  <c r="I195" i="5"/>
  <c r="K195" i="5" s="1"/>
  <c r="R703" i="7"/>
  <c r="I307" i="5"/>
  <c r="K307" i="5" s="1"/>
  <c r="R830" i="7"/>
  <c r="I204" i="5"/>
  <c r="K204" i="5" s="1"/>
  <c r="R712" i="7"/>
  <c r="I434" i="5"/>
  <c r="K434" i="5" s="1"/>
  <c r="R976" i="7"/>
  <c r="I393" i="5"/>
  <c r="K393" i="5" s="1"/>
  <c r="R928" i="7"/>
  <c r="I562" i="5"/>
  <c r="M562" i="5" s="1"/>
  <c r="R1124" i="7"/>
  <c r="I470" i="5"/>
  <c r="K470" i="5" s="1"/>
  <c r="R1017" i="7"/>
  <c r="I649" i="5"/>
  <c r="K649" i="5" s="1"/>
  <c r="R1230" i="7"/>
  <c r="I220" i="5"/>
  <c r="K220" i="5" s="1"/>
  <c r="R730" i="7"/>
  <c r="I458" i="5"/>
  <c r="K458" i="5" s="1"/>
  <c r="R1002" i="7"/>
  <c r="I446" i="5"/>
  <c r="K446" i="5" s="1"/>
  <c r="R988" i="7"/>
  <c r="I44" i="5"/>
  <c r="K44" i="5" s="1"/>
  <c r="R534" i="7"/>
  <c r="I164" i="5"/>
  <c r="K164" i="5" s="1"/>
  <c r="R669" i="7"/>
  <c r="I578" i="5"/>
  <c r="K578" i="5" s="1"/>
  <c r="R1146" i="7"/>
  <c r="I341" i="5"/>
  <c r="M341" i="5" s="1"/>
  <c r="R868" i="7"/>
  <c r="I72" i="5"/>
  <c r="K72" i="5" s="1"/>
  <c r="R566" i="7"/>
  <c r="I485" i="5"/>
  <c r="K485" i="5" s="1"/>
  <c r="R1032" i="7"/>
  <c r="I518" i="5"/>
  <c r="K518" i="5" s="1"/>
  <c r="R1072" i="7"/>
  <c r="I599" i="5"/>
  <c r="K599" i="5" s="1"/>
  <c r="R1172" i="7"/>
  <c r="I681" i="5"/>
  <c r="K681" i="5" s="1"/>
  <c r="R1265" i="7"/>
  <c r="I261" i="5"/>
  <c r="K261" i="5" s="1"/>
  <c r="M261" i="5" s="1"/>
  <c r="P261" i="5" s="1"/>
  <c r="S776" i="7" s="1"/>
  <c r="R776" i="7"/>
  <c r="I281" i="5"/>
  <c r="K281" i="5" s="1"/>
  <c r="R802" i="7"/>
  <c r="I537" i="5"/>
  <c r="K537" i="5" s="1"/>
  <c r="R1097" i="7"/>
  <c r="I230" i="5"/>
  <c r="K230" i="5" s="1"/>
  <c r="R742" i="7"/>
  <c r="I661" i="5"/>
  <c r="K661" i="5" s="1"/>
  <c r="R1243" i="7"/>
  <c r="I461" i="5"/>
  <c r="K461" i="5" s="1"/>
  <c r="R1005" i="7"/>
  <c r="I83" i="5"/>
  <c r="K83" i="5" s="1"/>
  <c r="M83" i="5" s="1"/>
  <c r="P83" i="5" s="1"/>
  <c r="R579" i="7"/>
  <c r="I332" i="5"/>
  <c r="K332" i="5" s="1"/>
  <c r="R857" i="7"/>
  <c r="I161" i="5"/>
  <c r="K161" i="5" s="1"/>
  <c r="R666" i="7"/>
  <c r="Q624" i="5"/>
  <c r="T624" i="5" s="1"/>
  <c r="S1204" i="7"/>
  <c r="I412" i="5"/>
  <c r="K412" i="5" s="1"/>
  <c r="R950" i="7"/>
  <c r="I489" i="5"/>
  <c r="K489" i="5" s="1"/>
  <c r="R1037" i="7"/>
  <c r="I80" i="5"/>
  <c r="K80" i="5" s="1"/>
  <c r="R575" i="7"/>
  <c r="I675" i="5"/>
  <c r="K675" i="5" s="1"/>
  <c r="R1258" i="7"/>
  <c r="I648" i="5"/>
  <c r="K648" i="5" s="1"/>
  <c r="M648" i="5" s="1"/>
  <c r="P648" i="5" s="1"/>
  <c r="S1229" i="7" s="1"/>
  <c r="R1229" i="7"/>
  <c r="I586" i="5"/>
  <c r="K586" i="5" s="1"/>
  <c r="R1156" i="7"/>
  <c r="I39" i="5"/>
  <c r="K39" i="5" s="1"/>
  <c r="R529" i="7"/>
  <c r="I626" i="5"/>
  <c r="K626" i="5" s="1"/>
  <c r="R1206" i="7"/>
  <c r="I647" i="5"/>
  <c r="K647" i="5" s="1"/>
  <c r="R1228" i="7"/>
  <c r="I379" i="5"/>
  <c r="K379" i="5" s="1"/>
  <c r="R913" i="7"/>
  <c r="I148" i="5"/>
  <c r="K148" i="5" s="1"/>
  <c r="R652" i="7"/>
  <c r="I118" i="5"/>
  <c r="K118" i="5" s="1"/>
  <c r="R618" i="7"/>
  <c r="I258" i="5"/>
  <c r="K258" i="5" s="1"/>
  <c r="M258" i="5" s="1"/>
  <c r="P258" i="5" s="1"/>
  <c r="S773" i="7" s="1"/>
  <c r="R773" i="7"/>
  <c r="I423" i="5"/>
  <c r="K423" i="5" s="1"/>
  <c r="R963" i="7"/>
  <c r="I248" i="5"/>
  <c r="K248" i="5" s="1"/>
  <c r="M248" i="5" s="1"/>
  <c r="P248" i="5" s="1"/>
  <c r="R761" i="7"/>
  <c r="I545" i="5"/>
  <c r="K545" i="5" s="1"/>
  <c r="R1107" i="7"/>
  <c r="I361" i="5"/>
  <c r="K361" i="5" s="1"/>
  <c r="R891" i="7"/>
  <c r="I236" i="5"/>
  <c r="K236" i="5" s="1"/>
  <c r="R749" i="7"/>
  <c r="I466" i="5"/>
  <c r="K466" i="5" s="1"/>
  <c r="R1011" i="7"/>
  <c r="I569" i="5"/>
  <c r="K569" i="5" s="1"/>
  <c r="R1135" i="7"/>
  <c r="I240" i="5"/>
  <c r="K240" i="5" s="1"/>
  <c r="M240" i="5" s="1"/>
  <c r="P240" i="5" s="1"/>
  <c r="S753" i="7" s="1"/>
  <c r="R753" i="7"/>
  <c r="I126" i="5"/>
  <c r="K126" i="5" s="1"/>
  <c r="R627" i="7"/>
  <c r="I593" i="5"/>
  <c r="K593" i="5" s="1"/>
  <c r="R1165" i="7"/>
  <c r="I68" i="5"/>
  <c r="K68" i="5" s="1"/>
  <c r="R561" i="7"/>
  <c r="I396" i="5"/>
  <c r="K396" i="5" s="1"/>
  <c r="R932" i="7"/>
  <c r="I293" i="5"/>
  <c r="K293" i="5" s="1"/>
  <c r="R815" i="7"/>
  <c r="I437" i="5"/>
  <c r="K437" i="5" s="1"/>
  <c r="R979" i="7"/>
  <c r="I117" i="5"/>
  <c r="K117" i="5" s="1"/>
  <c r="R617" i="7"/>
  <c r="I215" i="5"/>
  <c r="K215" i="5" s="1"/>
  <c r="R724" i="7"/>
  <c r="I119" i="5"/>
  <c r="K119" i="5" s="1"/>
  <c r="R619" i="7"/>
  <c r="I406" i="5"/>
  <c r="K406" i="5" s="1"/>
  <c r="R943" i="7"/>
  <c r="I607" i="5"/>
  <c r="M607" i="5" s="1"/>
  <c r="R1184" i="7"/>
  <c r="I131" i="5"/>
  <c r="K131" i="5" s="1"/>
  <c r="R632" i="7"/>
  <c r="I391" i="5"/>
  <c r="K391" i="5" s="1"/>
  <c r="R926" i="7"/>
  <c r="I453" i="5"/>
  <c r="K453" i="5" s="1"/>
  <c r="R996" i="7"/>
  <c r="I57" i="5"/>
  <c r="K57" i="5" s="1"/>
  <c r="R549" i="7"/>
  <c r="I627" i="5"/>
  <c r="K627" i="5" s="1"/>
  <c r="R1208" i="7"/>
  <c r="I105" i="5"/>
  <c r="K105" i="5" s="1"/>
  <c r="R604" i="7"/>
  <c r="I636" i="5"/>
  <c r="K636" i="5" s="1"/>
  <c r="R1217" i="7"/>
  <c r="I660" i="5"/>
  <c r="K660" i="5" s="1"/>
  <c r="R1242" i="7"/>
  <c r="I651" i="5"/>
  <c r="K651" i="5" s="1"/>
  <c r="R1233" i="7"/>
  <c r="I384" i="5"/>
  <c r="K384" i="5" s="1"/>
  <c r="R918" i="7"/>
  <c r="I399" i="5"/>
  <c r="K399" i="5" s="1"/>
  <c r="R935" i="7"/>
  <c r="I488" i="5"/>
  <c r="K488" i="5" s="1"/>
  <c r="R1036" i="7"/>
  <c r="Q5" i="5"/>
  <c r="T5" i="5" s="1"/>
  <c r="S487" i="7"/>
  <c r="I519" i="5"/>
  <c r="K519" i="5" s="1"/>
  <c r="R1073" i="7"/>
  <c r="I202" i="5"/>
  <c r="K202" i="5" s="1"/>
  <c r="R710" i="7"/>
  <c r="Q417" i="5"/>
  <c r="T417" i="5" s="1"/>
  <c r="S956" i="7"/>
  <c r="I104" i="5"/>
  <c r="K104" i="5" s="1"/>
  <c r="R603" i="7"/>
  <c r="I150" i="5"/>
  <c r="K150" i="5" s="1"/>
  <c r="R654" i="7"/>
  <c r="I598" i="5"/>
  <c r="K598" i="5" s="1"/>
  <c r="R1171" i="7"/>
  <c r="I427" i="5"/>
  <c r="K427" i="5" s="1"/>
  <c r="R968" i="7"/>
  <c r="I48" i="5"/>
  <c r="K48" i="5" s="1"/>
  <c r="M48" i="5" s="1"/>
  <c r="P48" i="5" s="1"/>
  <c r="S539" i="7" s="1"/>
  <c r="R539" i="7"/>
  <c r="I326" i="5"/>
  <c r="K326" i="5" s="1"/>
  <c r="R851" i="7"/>
  <c r="I495" i="5"/>
  <c r="M495" i="5" s="1"/>
  <c r="R1044" i="7"/>
  <c r="I348" i="5"/>
  <c r="M348" i="5" s="1"/>
  <c r="R875" i="7"/>
  <c r="I677" i="5"/>
  <c r="K677" i="5" s="1"/>
  <c r="R1260" i="7"/>
  <c r="I309" i="5"/>
  <c r="K309" i="5" s="1"/>
  <c r="R832" i="7"/>
  <c r="I414" i="5"/>
  <c r="K414" i="5" s="1"/>
  <c r="R952" i="7"/>
  <c r="I558" i="5"/>
  <c r="M558" i="5" s="1"/>
  <c r="R1120" i="7"/>
  <c r="I28" i="5"/>
  <c r="K28" i="5" s="1"/>
  <c r="R516" i="7"/>
  <c r="I245" i="5"/>
  <c r="K245" i="5" s="1"/>
  <c r="R758" i="7"/>
  <c r="I422" i="5"/>
  <c r="K422" i="5" s="1"/>
  <c r="R962" i="7"/>
  <c r="I386" i="5"/>
  <c r="K386" i="5" s="1"/>
  <c r="R920" i="7"/>
  <c r="I49" i="5"/>
  <c r="K49" i="5" s="1"/>
  <c r="R540" i="7"/>
  <c r="I710" i="5"/>
  <c r="K710" i="5" s="1"/>
  <c r="R1628" i="7"/>
  <c r="I15" i="5"/>
  <c r="M15" i="5" s="1"/>
  <c r="R498" i="7"/>
  <c r="I620" i="5"/>
  <c r="K620" i="5" s="1"/>
  <c r="R1200" i="7"/>
  <c r="I525" i="5"/>
  <c r="K525" i="5" s="1"/>
  <c r="M525" i="5" s="1"/>
  <c r="P525" i="5" s="1"/>
  <c r="S1081" i="7" s="1"/>
  <c r="R1080" i="7"/>
  <c r="I638" i="5"/>
  <c r="K638" i="5" s="1"/>
  <c r="R1219" i="7"/>
  <c r="I643" i="5"/>
  <c r="K643" i="5" s="1"/>
  <c r="R1224" i="7"/>
  <c r="I416" i="5"/>
  <c r="K416" i="5" s="1"/>
  <c r="R955" i="7"/>
  <c r="I85" i="5"/>
  <c r="K85" i="5" s="1"/>
  <c r="R581" i="7"/>
  <c r="I292" i="5"/>
  <c r="K292" i="5" s="1"/>
  <c r="R814" i="7"/>
  <c r="I66" i="5"/>
  <c r="K66" i="5" s="1"/>
  <c r="R559" i="7"/>
  <c r="I451" i="5"/>
  <c r="K451" i="5" s="1"/>
  <c r="R994" i="7"/>
  <c r="I421" i="5"/>
  <c r="K421" i="5" s="1"/>
  <c r="R961" i="7"/>
  <c r="I625" i="5"/>
  <c r="K625" i="5" s="1"/>
  <c r="R1205" i="7"/>
  <c r="I538" i="5"/>
  <c r="K538" i="5" s="1"/>
  <c r="R1098" i="7"/>
  <c r="I469" i="5"/>
  <c r="K469" i="5" s="1"/>
  <c r="R1016" i="7"/>
  <c r="I123" i="5"/>
  <c r="M123" i="5" s="1"/>
  <c r="R624" i="7"/>
  <c r="I534" i="5"/>
  <c r="K534" i="5" s="1"/>
  <c r="R1093" i="7"/>
  <c r="I40" i="5"/>
  <c r="K40" i="5" s="1"/>
  <c r="R530" i="7"/>
  <c r="I409" i="5"/>
  <c r="K409" i="5" s="1"/>
  <c r="R947" i="7"/>
  <c r="I314" i="5"/>
  <c r="K314" i="5" s="1"/>
  <c r="R838" i="7"/>
  <c r="I259" i="5"/>
  <c r="K259" i="5" s="1"/>
  <c r="R774" i="7"/>
  <c r="I544" i="5"/>
  <c r="K544" i="5" s="1"/>
  <c r="R1106" i="7"/>
  <c r="I337" i="5"/>
  <c r="K337" i="5" s="1"/>
  <c r="R863" i="7"/>
  <c r="I91" i="5"/>
  <c r="K91" i="5" s="1"/>
  <c r="R588" i="7"/>
  <c r="I629" i="5"/>
  <c r="K629" i="5" s="1"/>
  <c r="R1210" i="7"/>
  <c r="I663" i="5"/>
  <c r="K663" i="5" s="1"/>
  <c r="R1245" i="7"/>
  <c r="I160" i="5"/>
  <c r="K160" i="5" s="1"/>
  <c r="R665" i="7"/>
  <c r="I659" i="5"/>
  <c r="K659" i="5" s="1"/>
  <c r="M659" i="5" s="1"/>
  <c r="P659" i="5" s="1"/>
  <c r="R1241" i="7"/>
  <c r="I180" i="5"/>
  <c r="M180" i="5" s="1"/>
  <c r="R686" i="7"/>
  <c r="I474" i="5"/>
  <c r="K474" i="5" s="1"/>
  <c r="R1021" i="7"/>
  <c r="Q577" i="5"/>
  <c r="T577" i="5" s="1"/>
  <c r="S1145" i="7"/>
  <c r="I497" i="5"/>
  <c r="K497" i="5" s="1"/>
  <c r="R1046" i="7"/>
  <c r="I646" i="5"/>
  <c r="K646" i="5" s="1"/>
  <c r="R1227" i="7"/>
  <c r="I440" i="5"/>
  <c r="K440" i="5" s="1"/>
  <c r="R982" i="7"/>
  <c r="I479" i="5"/>
  <c r="K479" i="5" s="1"/>
  <c r="R1026" i="7"/>
  <c r="I668" i="5"/>
  <c r="K668" i="5" s="1"/>
  <c r="R1251" i="7"/>
  <c r="I99" i="5"/>
  <c r="K99" i="5" s="1"/>
  <c r="R598" i="7"/>
  <c r="I529" i="5"/>
  <c r="K529" i="5" s="1"/>
  <c r="R1085" i="7"/>
  <c r="I208" i="5"/>
  <c r="K208" i="5" s="1"/>
  <c r="R717" i="7"/>
  <c r="I678" i="5"/>
  <c r="K678" i="5" s="1"/>
  <c r="R1261" i="7"/>
  <c r="I559" i="5"/>
  <c r="K559" i="5" s="1"/>
  <c r="R1121" i="7"/>
  <c r="I274" i="5"/>
  <c r="K274" i="5" s="1"/>
  <c r="R793" i="7"/>
  <c r="I561" i="5"/>
  <c r="K561" i="5" s="1"/>
  <c r="R1123" i="7"/>
  <c r="I286" i="5"/>
  <c r="K286" i="5" s="1"/>
  <c r="R808" i="7"/>
  <c r="I13" i="5"/>
  <c r="K13" i="5" s="1"/>
  <c r="R496" i="7"/>
  <c r="I315" i="5"/>
  <c r="K315" i="5" s="1"/>
  <c r="R839" i="7"/>
  <c r="I483" i="5"/>
  <c r="K483" i="5" s="1"/>
  <c r="R1030" i="7"/>
  <c r="I318" i="5"/>
  <c r="K318" i="5" s="1"/>
  <c r="R842" i="7"/>
  <c r="I590" i="5"/>
  <c r="K590" i="5" s="1"/>
  <c r="R1160" i="7"/>
  <c r="I235" i="5"/>
  <c r="K235" i="5" s="1"/>
  <c r="R748" i="7"/>
  <c r="I328" i="5"/>
  <c r="K328" i="5" s="1"/>
  <c r="R853" i="7"/>
  <c r="I276" i="5"/>
  <c r="K276" i="5" s="1"/>
  <c r="M276" i="5" s="1"/>
  <c r="P276" i="5" s="1"/>
  <c r="S796" i="7" s="1"/>
  <c r="R796" i="7"/>
  <c r="I46" i="5"/>
  <c r="K46" i="5" s="1"/>
  <c r="R536" i="7"/>
  <c r="I101" i="5"/>
  <c r="K101" i="5" s="1"/>
  <c r="R600" i="7"/>
  <c r="I207" i="5"/>
  <c r="K207" i="5" s="1"/>
  <c r="R716" i="7"/>
  <c r="I500" i="5"/>
  <c r="K500" i="5" s="1"/>
  <c r="R1050" i="7"/>
  <c r="I73" i="5"/>
  <c r="K73" i="5" s="1"/>
  <c r="R568" i="7"/>
  <c r="R567" i="7"/>
  <c r="I74" i="5"/>
  <c r="K74" i="5" s="1"/>
  <c r="R569" i="7"/>
  <c r="I214" i="5"/>
  <c r="K214" i="5" s="1"/>
  <c r="R723" i="7"/>
  <c r="I33" i="5"/>
  <c r="K33" i="5" s="1"/>
  <c r="M33" i="5" s="1"/>
  <c r="P33" i="5" s="1"/>
  <c r="R523" i="7"/>
  <c r="I254" i="5"/>
  <c r="K254" i="5" s="1"/>
  <c r="R768" i="7"/>
  <c r="I237" i="5"/>
  <c r="K237" i="5" s="1"/>
  <c r="R750" i="7"/>
  <c r="I557" i="5"/>
  <c r="K557" i="5" s="1"/>
  <c r="R1119" i="7"/>
  <c r="I189" i="5"/>
  <c r="K189" i="5" s="1"/>
  <c r="R697" i="7"/>
  <c r="I54" i="5"/>
  <c r="K54" i="5" s="1"/>
  <c r="R546" i="7"/>
  <c r="I491" i="5"/>
  <c r="M491" i="5" s="1"/>
  <c r="R1040" i="7"/>
  <c r="I100" i="5"/>
  <c r="K100" i="5" s="1"/>
  <c r="M100" i="5" s="1"/>
  <c r="P100" i="5" s="1"/>
  <c r="R599" i="7"/>
  <c r="I618" i="5"/>
  <c r="K618" i="5" s="1"/>
  <c r="R1198" i="7"/>
  <c r="R1197" i="7"/>
  <c r="I494" i="5"/>
  <c r="K494" i="5" s="1"/>
  <c r="R1043" i="7"/>
  <c r="I656" i="5"/>
  <c r="M656" i="5" s="1"/>
  <c r="R1238" i="7"/>
  <c r="I616" i="5"/>
  <c r="K616" i="5" s="1"/>
  <c r="R1195" i="7"/>
  <c r="I20" i="5"/>
  <c r="K20" i="5" s="1"/>
  <c r="R506" i="7"/>
  <c r="I86" i="5"/>
  <c r="K86" i="5" s="1"/>
  <c r="R582" i="7"/>
  <c r="I200" i="5"/>
  <c r="K200" i="5" s="1"/>
  <c r="R708" i="7"/>
  <c r="I352" i="5"/>
  <c r="K352" i="5" s="1"/>
  <c r="R880" i="7"/>
  <c r="I691" i="5"/>
  <c r="K691" i="5" s="1"/>
  <c r="R1278" i="7"/>
  <c r="I448" i="5"/>
  <c r="K448" i="5" s="1"/>
  <c r="R990" i="7"/>
  <c r="I301" i="5"/>
  <c r="K301" i="5" s="1"/>
  <c r="R823" i="7"/>
  <c r="I565" i="5"/>
  <c r="K565" i="5" s="1"/>
  <c r="R1128" i="7"/>
  <c r="I216" i="5"/>
  <c r="K216" i="5" s="1"/>
  <c r="R725" i="7"/>
  <c r="I297" i="5"/>
  <c r="K297" i="5" s="1"/>
  <c r="R819" i="7"/>
  <c r="I88" i="5"/>
  <c r="K88" i="5" s="1"/>
  <c r="R584" i="7"/>
  <c r="I10" i="5"/>
  <c r="K10" i="5" s="1"/>
  <c r="R493" i="7"/>
  <c r="I426" i="5"/>
  <c r="K426" i="5" s="1"/>
  <c r="R967" i="7"/>
  <c r="I360" i="5"/>
  <c r="K360" i="5" s="1"/>
  <c r="R890" i="7"/>
  <c r="I575" i="5"/>
  <c r="K575" i="5" s="1"/>
  <c r="R1143" i="7"/>
  <c r="I476" i="5"/>
  <c r="K476" i="5" s="1"/>
  <c r="R1023" i="7"/>
  <c r="I673" i="5"/>
  <c r="K673" i="5" s="1"/>
  <c r="R1256" i="7"/>
  <c r="I147" i="5"/>
  <c r="K147" i="5" s="1"/>
  <c r="R651" i="7"/>
  <c r="I468" i="5"/>
  <c r="K468" i="5" s="1"/>
  <c r="R1014" i="7"/>
  <c r="I12" i="5"/>
  <c r="K12" i="5" s="1"/>
  <c r="M12" i="5" s="1"/>
  <c r="P12" i="5" s="1"/>
  <c r="S495" i="7" s="1"/>
  <c r="R495" i="7"/>
  <c r="I218" i="5"/>
  <c r="K218" i="5" s="1"/>
  <c r="R727" i="7"/>
  <c r="I531" i="5"/>
  <c r="K531" i="5" s="1"/>
  <c r="R1089" i="7"/>
  <c r="I321" i="5"/>
  <c r="K321" i="5" s="1"/>
  <c r="R845" i="7"/>
  <c r="I516" i="5"/>
  <c r="K516" i="5" s="1"/>
  <c r="R1069" i="7"/>
  <c r="I111" i="5"/>
  <c r="K111" i="5" s="1"/>
  <c r="R611" i="7"/>
  <c r="I172" i="5"/>
  <c r="K172" i="5" s="1"/>
  <c r="R677" i="7"/>
  <c r="I135" i="5"/>
  <c r="K135" i="5" s="1"/>
  <c r="R636" i="7"/>
  <c r="I365" i="5"/>
  <c r="K365" i="5" s="1"/>
  <c r="R896" i="7"/>
  <c r="I294" i="5"/>
  <c r="K294" i="5" s="1"/>
  <c r="R816" i="7"/>
  <c r="I589" i="5"/>
  <c r="K589" i="5" s="1"/>
  <c r="R1159" i="7"/>
  <c r="I392" i="5"/>
  <c r="K392" i="5" s="1"/>
  <c r="R927" i="7"/>
  <c r="I571" i="5"/>
  <c r="K571" i="5" s="1"/>
  <c r="R1137" i="7"/>
  <c r="I439" i="5"/>
  <c r="K439" i="5" s="1"/>
  <c r="R981" i="7"/>
  <c r="I116" i="5"/>
  <c r="K116" i="5" s="1"/>
  <c r="R616" i="7"/>
  <c r="I183" i="5"/>
  <c r="K183" i="5" s="1"/>
  <c r="R690" i="7"/>
  <c r="I402" i="5"/>
  <c r="K402" i="5" s="1"/>
  <c r="R939" i="7"/>
  <c r="I27" i="5"/>
  <c r="K27" i="5" s="1"/>
  <c r="R515" i="7"/>
  <c r="I431" i="5"/>
  <c r="K431" i="5" s="1"/>
  <c r="R972" i="7"/>
  <c r="I548" i="5"/>
  <c r="K548" i="5" s="1"/>
  <c r="R1110" i="7"/>
  <c r="I209" i="5"/>
  <c r="K209" i="5" s="1"/>
  <c r="R718" i="7"/>
  <c r="I251" i="5"/>
  <c r="K251" i="5" s="1"/>
  <c r="R764" i="7"/>
  <c r="I55" i="5"/>
  <c r="K55" i="5" s="1"/>
  <c r="R547" i="7"/>
  <c r="I400" i="5"/>
  <c r="K400" i="5" s="1"/>
  <c r="R937" i="7"/>
  <c r="I401" i="5"/>
  <c r="K401" i="5" s="1"/>
  <c r="M401" i="5" s="1"/>
  <c r="P401" i="5" s="1"/>
  <c r="R938" i="7"/>
  <c r="I441" i="5"/>
  <c r="K441" i="5" s="1"/>
  <c r="R983" i="7"/>
  <c r="I621" i="5"/>
  <c r="K621" i="5" s="1"/>
  <c r="R1201" i="7"/>
  <c r="I266" i="5"/>
  <c r="K266" i="5" s="1"/>
  <c r="R781" i="7"/>
  <c r="I94" i="5"/>
  <c r="K94" i="5" s="1"/>
  <c r="R592" i="7"/>
  <c r="R591" i="7"/>
  <c r="I541" i="5"/>
  <c r="K541" i="5" s="1"/>
  <c r="R1102" i="7"/>
  <c r="I145" i="5"/>
  <c r="K145" i="5" s="1"/>
  <c r="M145" i="5" s="1"/>
  <c r="P145" i="5" s="1"/>
  <c r="S649" i="7" s="1"/>
  <c r="R649" i="7"/>
  <c r="I682" i="5"/>
  <c r="K682" i="5" s="1"/>
  <c r="R1267" i="7"/>
  <c r="I282" i="5"/>
  <c r="K282" i="5" s="1"/>
  <c r="R804" i="7"/>
  <c r="I142" i="5"/>
  <c r="K142" i="5" s="1"/>
  <c r="R645" i="7"/>
  <c r="BA1" i="7"/>
  <c r="AZ3" i="7"/>
  <c r="AZ1633" i="7" s="1"/>
  <c r="M691" i="5"/>
  <c r="P691" i="5" s="1"/>
  <c r="S1278" i="7" s="1"/>
  <c r="M649" i="5"/>
  <c r="P649" i="5" s="1"/>
  <c r="M220" i="5"/>
  <c r="P220" i="5" s="1"/>
  <c r="M448" i="5"/>
  <c r="P448" i="5" s="1"/>
  <c r="M44" i="5"/>
  <c r="P44" i="5" s="1"/>
  <c r="S534" i="7" s="1"/>
  <c r="M72" i="5"/>
  <c r="P72" i="5" s="1"/>
  <c r="S566" i="7" s="1"/>
  <c r="Q72" i="5"/>
  <c r="T72" i="5" s="1"/>
  <c r="M485" i="5"/>
  <c r="P485" i="5" s="1"/>
  <c r="M681" i="5"/>
  <c r="P681" i="5" s="1"/>
  <c r="M230" i="5"/>
  <c r="P230" i="5" s="1"/>
  <c r="S742" i="7" s="1"/>
  <c r="M661" i="5"/>
  <c r="P661" i="5" s="1"/>
  <c r="M161" i="5"/>
  <c r="P161" i="5" s="1"/>
  <c r="M626" i="5"/>
  <c r="P626" i="5" s="1"/>
  <c r="M534" i="5"/>
  <c r="P534" i="5" s="1"/>
  <c r="S1094" i="7" s="1"/>
  <c r="Q534" i="5"/>
  <c r="T534" i="5" s="1"/>
  <c r="M216" i="5"/>
  <c r="P216" i="5" s="1"/>
  <c r="S725" i="7" s="1"/>
  <c r="M379" i="5"/>
  <c r="P379" i="5" s="1"/>
  <c r="M629" i="5"/>
  <c r="P629" i="5" s="1"/>
  <c r="M598" i="5"/>
  <c r="P598" i="5" s="1"/>
  <c r="S1171" i="7" s="1"/>
  <c r="M663" i="5"/>
  <c r="P663" i="5" s="1"/>
  <c r="M148" i="5"/>
  <c r="P148" i="5" s="1"/>
  <c r="M646" i="5"/>
  <c r="P646" i="5" s="1"/>
  <c r="M440" i="5"/>
  <c r="P440" i="5" s="1"/>
  <c r="M309" i="5"/>
  <c r="P309" i="5" s="1"/>
  <c r="S832" i="7" s="1"/>
  <c r="M414" i="5"/>
  <c r="P414" i="5" s="1"/>
  <c r="M668" i="5"/>
  <c r="P668" i="5" s="1"/>
  <c r="M245" i="5"/>
  <c r="P245" i="5" s="1"/>
  <c r="S758" i="7" s="1"/>
  <c r="Q245" i="5"/>
  <c r="T245" i="5" s="1"/>
  <c r="M297" i="5"/>
  <c r="P297" i="5" s="1"/>
  <c r="M422" i="5"/>
  <c r="P422" i="5" s="1"/>
  <c r="S962" i="7" s="1"/>
  <c r="M274" i="5"/>
  <c r="P274" i="5" s="1"/>
  <c r="M426" i="5"/>
  <c r="P426" i="5" s="1"/>
  <c r="M40" i="5"/>
  <c r="P40" i="5" s="1"/>
  <c r="S530" i="7" s="1"/>
  <c r="M409" i="5"/>
  <c r="P409" i="5" s="1"/>
  <c r="M202" i="5"/>
  <c r="P202" i="5" s="1"/>
  <c r="S710" i="7" s="1"/>
  <c r="M286" i="5"/>
  <c r="P286" i="5" s="1"/>
  <c r="M315" i="5"/>
  <c r="P315" i="5" s="1"/>
  <c r="M590" i="5"/>
  <c r="P590" i="5" s="1"/>
  <c r="M73" i="5"/>
  <c r="P73" i="5" s="1"/>
  <c r="M254" i="5"/>
  <c r="P254" i="5" s="1"/>
  <c r="M237" i="5"/>
  <c r="P237" i="5" s="1"/>
  <c r="M557" i="5"/>
  <c r="P557" i="5" s="1"/>
  <c r="M189" i="5"/>
  <c r="P189" i="5" s="1"/>
  <c r="M437" i="5"/>
  <c r="P437" i="5" s="1"/>
  <c r="M391" i="5"/>
  <c r="P391" i="5" s="1"/>
  <c r="M453" i="5"/>
  <c r="P453" i="5" s="1"/>
  <c r="M57" i="5"/>
  <c r="P57" i="5" s="1"/>
  <c r="M627" i="5"/>
  <c r="P627" i="5" s="1"/>
  <c r="S1208" i="7" s="1"/>
  <c r="M111" i="5"/>
  <c r="P111" i="5" s="1"/>
  <c r="S611" i="7" s="1"/>
  <c r="M116" i="5"/>
  <c r="P116" i="5" s="1"/>
  <c r="M55" i="5"/>
  <c r="P55" i="5" s="1"/>
  <c r="S547" i="7" s="1"/>
  <c r="Q55" i="5"/>
  <c r="T55" i="5" s="1"/>
  <c r="M142" i="5"/>
  <c r="P142" i="5" s="1"/>
  <c r="M146" i="5"/>
  <c r="P146" i="5" s="1"/>
  <c r="M467" i="5"/>
  <c r="P467" i="5" s="1"/>
  <c r="M564" i="5"/>
  <c r="P564" i="5" s="1"/>
  <c r="M75" i="5"/>
  <c r="P75" i="5" s="1"/>
  <c r="M438" i="5"/>
  <c r="P438" i="5" s="1"/>
  <c r="M587" i="5"/>
  <c r="P587" i="5" s="1"/>
  <c r="S1157" i="7" s="1"/>
  <c r="M669" i="5"/>
  <c r="P669" i="5" s="1"/>
  <c r="M655" i="5"/>
  <c r="P655" i="5" s="1"/>
  <c r="M508" i="5"/>
  <c r="P508" i="5" s="1"/>
  <c r="S1060" i="7" s="1"/>
  <c r="M157" i="5"/>
  <c r="P157" i="5" s="1"/>
  <c r="M68" i="5"/>
  <c r="P68" i="5" s="1"/>
  <c r="S561" i="7" s="1"/>
  <c r="M396" i="5"/>
  <c r="P396" i="5" s="1"/>
  <c r="S932" i="7" s="1"/>
  <c r="M293" i="5"/>
  <c r="P293" i="5" s="1"/>
  <c r="M673" i="5"/>
  <c r="P673" i="5" s="1"/>
  <c r="M147" i="5"/>
  <c r="P147" i="5" s="1"/>
  <c r="S651" i="7" s="1"/>
  <c r="M235" i="5"/>
  <c r="P235" i="5" s="1"/>
  <c r="S748" i="7" s="1"/>
  <c r="M328" i="5"/>
  <c r="P328" i="5" s="1"/>
  <c r="M46" i="5"/>
  <c r="P46" i="5" s="1"/>
  <c r="M638" i="5"/>
  <c r="P638" i="5" s="1"/>
  <c r="M172" i="5"/>
  <c r="P172" i="5" s="1"/>
  <c r="M439" i="5"/>
  <c r="P439" i="5" s="1"/>
  <c r="S981" i="7" s="1"/>
  <c r="M206" i="5"/>
  <c r="P206" i="5" s="1"/>
  <c r="M611" i="5"/>
  <c r="P611" i="5" s="1"/>
  <c r="M211" i="5"/>
  <c r="P211" i="5" s="1"/>
  <c r="S720" i="7" s="1"/>
  <c r="M520" i="5"/>
  <c r="P520" i="5" s="1"/>
  <c r="S1074" i="7" s="1"/>
  <c r="M473" i="5"/>
  <c r="P473" i="5" s="1"/>
  <c r="M619" i="5"/>
  <c r="P619" i="5" s="1"/>
  <c r="M229" i="5"/>
  <c r="P229" i="5" s="1"/>
  <c r="M223" i="5"/>
  <c r="P223" i="5" s="1"/>
  <c r="S733" i="7" s="1"/>
  <c r="M579" i="5"/>
  <c r="P579" i="5" s="1"/>
  <c r="S1147" i="7" s="1"/>
  <c r="Q579" i="5"/>
  <c r="T579" i="5" s="1"/>
  <c r="M331" i="5"/>
  <c r="P331" i="5" s="1"/>
  <c r="S856" i="7" s="1"/>
  <c r="M238" i="5"/>
  <c r="P238" i="5" s="1"/>
  <c r="M121" i="5"/>
  <c r="P121" i="5" s="1"/>
  <c r="S622" i="7" s="1"/>
  <c r="M195" i="5"/>
  <c r="P195" i="5" s="1"/>
  <c r="S703" i="7" s="1"/>
  <c r="M489" i="5"/>
  <c r="P489" i="5" s="1"/>
  <c r="S1037" i="7" s="1"/>
  <c r="M236" i="5"/>
  <c r="P236" i="5" s="1"/>
  <c r="M80" i="5"/>
  <c r="P80" i="5" s="1"/>
  <c r="M292" i="5"/>
  <c r="P292" i="5" s="1"/>
  <c r="S814" i="7" s="1"/>
  <c r="Q292" i="5"/>
  <c r="T292" i="5" s="1"/>
  <c r="M384" i="5"/>
  <c r="P384" i="5" s="1"/>
  <c r="M66" i="5"/>
  <c r="P66" i="5" s="1"/>
  <c r="S559" i="7" s="1"/>
  <c r="Q66" i="5"/>
  <c r="T66" i="5" s="1"/>
  <c r="M675" i="5"/>
  <c r="P675" i="5" s="1"/>
  <c r="S1258" i="7" s="1"/>
  <c r="M20" i="5"/>
  <c r="P20" i="5" s="1"/>
  <c r="S506" i="7" s="1"/>
  <c r="Q20" i="5"/>
  <c r="T20" i="5" s="1"/>
  <c r="M434" i="5"/>
  <c r="P434" i="5" s="1"/>
  <c r="S976" i="7" s="1"/>
  <c r="M399" i="5"/>
  <c r="P399" i="5" s="1"/>
  <c r="S936" i="7" s="1"/>
  <c r="Q399" i="5"/>
  <c r="T399" i="5" s="1"/>
  <c r="M569" i="5"/>
  <c r="P569" i="5" s="1"/>
  <c r="M86" i="5"/>
  <c r="P86" i="5" s="1"/>
  <c r="M421" i="5"/>
  <c r="P421" i="5" s="1"/>
  <c r="M586" i="5"/>
  <c r="P586" i="5" s="1"/>
  <c r="M625" i="5"/>
  <c r="P625" i="5" s="1"/>
  <c r="S1205" i="7" s="1"/>
  <c r="M393" i="5"/>
  <c r="P393" i="5" s="1"/>
  <c r="N715" i="5"/>
  <c r="G715" i="5"/>
  <c r="P385" i="5" l="1"/>
  <c r="L385" i="5"/>
  <c r="P287" i="5"/>
  <c r="L287" i="5"/>
  <c r="L655" i="5"/>
  <c r="L250" i="5"/>
  <c r="L468" i="5"/>
  <c r="M88" i="5"/>
  <c r="P88" i="5" s="1"/>
  <c r="L88" i="5"/>
  <c r="L328" i="5"/>
  <c r="M561" i="5"/>
  <c r="P561" i="5" s="1"/>
  <c r="L561" i="5"/>
  <c r="M479" i="5"/>
  <c r="P479" i="5" s="1"/>
  <c r="L479" i="5"/>
  <c r="L409" i="5"/>
  <c r="M620" i="5"/>
  <c r="P620" i="5" s="1"/>
  <c r="L620" i="5"/>
  <c r="P558" i="5"/>
  <c r="Q558" i="5" s="1"/>
  <c r="T558" i="5" s="1"/>
  <c r="L558" i="5"/>
  <c r="L57" i="5"/>
  <c r="L117" i="5"/>
  <c r="L569" i="5"/>
  <c r="M118" i="5"/>
  <c r="P118" i="5" s="1"/>
  <c r="Q118" i="5" s="1"/>
  <c r="T118" i="5" s="1"/>
  <c r="L675" i="5"/>
  <c r="L307" i="5"/>
  <c r="L352" i="5"/>
  <c r="L627" i="5"/>
  <c r="L223" i="5"/>
  <c r="L580" i="5"/>
  <c r="L442" i="5"/>
  <c r="L564" i="5"/>
  <c r="Q525" i="5"/>
  <c r="T525" i="5" s="1"/>
  <c r="M458" i="5"/>
  <c r="P458" i="5" s="1"/>
  <c r="Q458" i="5" s="1"/>
  <c r="T458" i="5" s="1"/>
  <c r="L55" i="5"/>
  <c r="L116" i="5"/>
  <c r="L172" i="5"/>
  <c r="L147" i="5"/>
  <c r="L297" i="5"/>
  <c r="L86" i="5"/>
  <c r="L235" i="5"/>
  <c r="L274" i="5"/>
  <c r="L440" i="5"/>
  <c r="L663" i="5"/>
  <c r="L40" i="5"/>
  <c r="L66" i="5"/>
  <c r="P15" i="5"/>
  <c r="S498" i="7" s="1"/>
  <c r="L15" i="5"/>
  <c r="L414" i="5"/>
  <c r="L598" i="5"/>
  <c r="L399" i="5"/>
  <c r="L453" i="5"/>
  <c r="L437" i="5"/>
  <c r="L148" i="5"/>
  <c r="L80" i="5"/>
  <c r="L661" i="5"/>
  <c r="L485" i="5"/>
  <c r="L220" i="5"/>
  <c r="L195" i="5"/>
  <c r="L229" i="5"/>
  <c r="L611" i="5"/>
  <c r="L669" i="5"/>
  <c r="L467" i="5"/>
  <c r="M352" i="5"/>
  <c r="P352" i="5" s="1"/>
  <c r="S880" i="7" s="1"/>
  <c r="M451" i="5"/>
  <c r="P451" i="5" s="1"/>
  <c r="S994" i="7" s="1"/>
  <c r="M307" i="5"/>
  <c r="P307" i="5" s="1"/>
  <c r="M580" i="5"/>
  <c r="P580" i="5" s="1"/>
  <c r="S1148" i="7" s="1"/>
  <c r="Q235" i="5"/>
  <c r="T235" i="5" s="1"/>
  <c r="M442" i="5"/>
  <c r="P442" i="5" s="1"/>
  <c r="M400" i="5"/>
  <c r="P400" i="5" s="1"/>
  <c r="M10" i="5"/>
  <c r="P10" i="5" s="1"/>
  <c r="Q10" i="5" s="1"/>
  <c r="T10" i="5" s="1"/>
  <c r="M461" i="5"/>
  <c r="P461" i="5" s="1"/>
  <c r="Q439" i="5"/>
  <c r="T439" i="5" s="1"/>
  <c r="L439" i="5"/>
  <c r="L111" i="5"/>
  <c r="L673" i="5"/>
  <c r="L216" i="5"/>
  <c r="L20" i="5"/>
  <c r="L73" i="5"/>
  <c r="L590" i="5"/>
  <c r="L646" i="5"/>
  <c r="L629" i="5"/>
  <c r="L534" i="5"/>
  <c r="L292" i="5"/>
  <c r="L309" i="5"/>
  <c r="L384" i="5"/>
  <c r="L391" i="5"/>
  <c r="L293" i="5"/>
  <c r="L236" i="5"/>
  <c r="L379" i="5"/>
  <c r="L489" i="5"/>
  <c r="L230" i="5"/>
  <c r="L72" i="5"/>
  <c r="L649" i="5"/>
  <c r="L121" i="5"/>
  <c r="L619" i="5"/>
  <c r="L206" i="5"/>
  <c r="L587" i="5"/>
  <c r="L146" i="5"/>
  <c r="M682" i="5"/>
  <c r="P682" i="5" s="1"/>
  <c r="L682" i="5"/>
  <c r="Q214" i="5"/>
  <c r="T214" i="5" s="1"/>
  <c r="L214" i="5"/>
  <c r="M541" i="5"/>
  <c r="P541" i="5" s="1"/>
  <c r="L541" i="5"/>
  <c r="M54" i="5"/>
  <c r="P54" i="5" s="1"/>
  <c r="S546" i="7" s="1"/>
  <c r="AD546" i="7" s="1"/>
  <c r="L189" i="5"/>
  <c r="Q587" i="5"/>
  <c r="T587" i="5" s="1"/>
  <c r="M559" i="5"/>
  <c r="P559" i="5" s="1"/>
  <c r="Q230" i="5"/>
  <c r="T230" i="5" s="1"/>
  <c r="M94" i="5"/>
  <c r="P94" i="5" s="1"/>
  <c r="S592" i="7" s="1"/>
  <c r="L94" i="5"/>
  <c r="M209" i="5"/>
  <c r="P209" i="5" s="1"/>
  <c r="L209" i="5"/>
  <c r="M571" i="5"/>
  <c r="P571" i="5" s="1"/>
  <c r="S1137" i="7" s="1"/>
  <c r="L571" i="5"/>
  <c r="M516" i="5"/>
  <c r="P516" i="5" s="1"/>
  <c r="L516" i="5"/>
  <c r="M476" i="5"/>
  <c r="P476" i="5" s="1"/>
  <c r="S1023" i="7" s="1"/>
  <c r="L476" i="5"/>
  <c r="M565" i="5"/>
  <c r="P565" i="5" s="1"/>
  <c r="Q565" i="5" s="1"/>
  <c r="T565" i="5" s="1"/>
  <c r="L565" i="5"/>
  <c r="M616" i="5"/>
  <c r="P616" i="5" s="1"/>
  <c r="L616" i="5"/>
  <c r="M500" i="5"/>
  <c r="P500" i="5" s="1"/>
  <c r="M318" i="5"/>
  <c r="P318" i="5" s="1"/>
  <c r="L318" i="5"/>
  <c r="M678" i="5"/>
  <c r="P678" i="5" s="1"/>
  <c r="L678" i="5"/>
  <c r="M497" i="5"/>
  <c r="P497" i="5" s="1"/>
  <c r="S1047" i="7" s="1"/>
  <c r="AD1047" i="7" s="1"/>
  <c r="L497" i="5"/>
  <c r="M91" i="5"/>
  <c r="P91" i="5" s="1"/>
  <c r="S588" i="7" s="1"/>
  <c r="AD588" i="7" s="1"/>
  <c r="L91" i="5"/>
  <c r="P123" i="5"/>
  <c r="S624" i="7" s="1"/>
  <c r="L123" i="5"/>
  <c r="M85" i="5"/>
  <c r="P85" i="5" s="1"/>
  <c r="S581" i="7" s="1"/>
  <c r="L85" i="5"/>
  <c r="M49" i="5"/>
  <c r="P49" i="5" s="1"/>
  <c r="L49" i="5"/>
  <c r="M677" i="5"/>
  <c r="P677" i="5" s="1"/>
  <c r="M104" i="5"/>
  <c r="P104" i="5" s="1"/>
  <c r="L104" i="5"/>
  <c r="M651" i="5"/>
  <c r="P651" i="5" s="1"/>
  <c r="L651" i="5"/>
  <c r="M131" i="5"/>
  <c r="P131" i="5" s="1"/>
  <c r="S632" i="7" s="1"/>
  <c r="AD632" i="7" s="1"/>
  <c r="L131" i="5"/>
  <c r="Q396" i="5"/>
  <c r="T396" i="5" s="1"/>
  <c r="L396" i="5"/>
  <c r="L361" i="5"/>
  <c r="M647" i="5"/>
  <c r="P647" i="5" s="1"/>
  <c r="S1228" i="7" s="1"/>
  <c r="M412" i="5"/>
  <c r="P412" i="5" s="1"/>
  <c r="Q412" i="5" s="1"/>
  <c r="T412" i="5" s="1"/>
  <c r="M537" i="5"/>
  <c r="P537" i="5" s="1"/>
  <c r="S1097" i="7" s="1"/>
  <c r="P341" i="5"/>
  <c r="L341" i="5"/>
  <c r="M470" i="5"/>
  <c r="P470" i="5" s="1"/>
  <c r="S1017" i="7" s="1"/>
  <c r="AE1017" i="7" s="1"/>
  <c r="L282" i="5"/>
  <c r="L64" i="5"/>
  <c r="L668" i="5"/>
  <c r="L421" i="5"/>
  <c r="L28" i="5"/>
  <c r="L48" i="5"/>
  <c r="L240" i="5"/>
  <c r="L258" i="5"/>
  <c r="L83" i="5"/>
  <c r="L599" i="5"/>
  <c r="L446" i="5"/>
  <c r="L204" i="5"/>
  <c r="M446" i="5"/>
  <c r="P446" i="5" s="1"/>
  <c r="S988" i="7" s="1"/>
  <c r="Q145" i="5"/>
  <c r="T145" i="5" s="1"/>
  <c r="L145" i="5"/>
  <c r="Q240" i="5"/>
  <c r="T240" i="5" s="1"/>
  <c r="M427" i="5"/>
  <c r="P427" i="5" s="1"/>
  <c r="S968" i="7" s="1"/>
  <c r="L557" i="5"/>
  <c r="L238" i="5"/>
  <c r="L473" i="5"/>
  <c r="L157" i="5"/>
  <c r="L438" i="5"/>
  <c r="L12" i="5"/>
  <c r="L276" i="5"/>
  <c r="L100" i="5"/>
  <c r="M468" i="5"/>
  <c r="P468" i="5" s="1"/>
  <c r="S1015" i="7" s="1"/>
  <c r="AD1015" i="7" s="1"/>
  <c r="Q625" i="5"/>
  <c r="T625" i="5" s="1"/>
  <c r="M466" i="5"/>
  <c r="P466" i="5" s="1"/>
  <c r="M402" i="5"/>
  <c r="P402" i="5" s="1"/>
  <c r="S939" i="7" s="1"/>
  <c r="AD939" i="7" s="1"/>
  <c r="Q147" i="5"/>
  <c r="T147" i="5" s="1"/>
  <c r="M251" i="5"/>
  <c r="P251" i="5" s="1"/>
  <c r="M214" i="5"/>
  <c r="P214" i="5" s="1"/>
  <c r="S723" i="7" s="1"/>
  <c r="M160" i="5"/>
  <c r="P160" i="5" s="1"/>
  <c r="S665" i="7" s="1"/>
  <c r="M266" i="5"/>
  <c r="P266" i="5" s="1"/>
  <c r="Q266" i="5" s="1"/>
  <c r="T266" i="5" s="1"/>
  <c r="M548" i="5"/>
  <c r="P548" i="5" s="1"/>
  <c r="S1110" i="7" s="1"/>
  <c r="AE1110" i="7" s="1"/>
  <c r="M392" i="5"/>
  <c r="P392" i="5" s="1"/>
  <c r="M321" i="5"/>
  <c r="P321" i="5" s="1"/>
  <c r="L321" i="5"/>
  <c r="M575" i="5"/>
  <c r="P575" i="5" s="1"/>
  <c r="Q575" i="5" s="1"/>
  <c r="T575" i="5" s="1"/>
  <c r="M301" i="5"/>
  <c r="P301" i="5" s="1"/>
  <c r="L301" i="5"/>
  <c r="P656" i="5"/>
  <c r="L656" i="5"/>
  <c r="M207" i="5"/>
  <c r="P207" i="5" s="1"/>
  <c r="S716" i="7" s="1"/>
  <c r="L207" i="5"/>
  <c r="M483" i="5"/>
  <c r="P483" i="5" s="1"/>
  <c r="S1030" i="7" s="1"/>
  <c r="M208" i="5"/>
  <c r="P208" i="5" s="1"/>
  <c r="S717" i="7" s="1"/>
  <c r="AD717" i="7" s="1"/>
  <c r="M337" i="5"/>
  <c r="P337" i="5" s="1"/>
  <c r="S863" i="7" s="1"/>
  <c r="AD863" i="7" s="1"/>
  <c r="M469" i="5"/>
  <c r="P469" i="5" s="1"/>
  <c r="S1016" i="7" s="1"/>
  <c r="L469" i="5"/>
  <c r="M386" i="5"/>
  <c r="P386" i="5" s="1"/>
  <c r="P348" i="5"/>
  <c r="Q348" i="5" s="1"/>
  <c r="T348" i="5" s="1"/>
  <c r="L348" i="5"/>
  <c r="M660" i="5"/>
  <c r="P660" i="5" s="1"/>
  <c r="S1242" i="7" s="1"/>
  <c r="P607" i="5"/>
  <c r="L607" i="5"/>
  <c r="Q68" i="5"/>
  <c r="T68" i="5" s="1"/>
  <c r="L68" i="5"/>
  <c r="M545" i="5"/>
  <c r="P545" i="5" s="1"/>
  <c r="S1107" i="7" s="1"/>
  <c r="L545" i="5"/>
  <c r="L626" i="5"/>
  <c r="M281" i="5"/>
  <c r="P281" i="5" s="1"/>
  <c r="S803" i="7" s="1"/>
  <c r="M578" i="5"/>
  <c r="P578" i="5" s="1"/>
  <c r="S1146" i="7" s="1"/>
  <c r="AE1146" i="7" s="1"/>
  <c r="P562" i="5"/>
  <c r="L562" i="5"/>
  <c r="M314" i="5"/>
  <c r="P314" i="5" s="1"/>
  <c r="Q314" i="5" s="1"/>
  <c r="T314" i="5" s="1"/>
  <c r="M74" i="5"/>
  <c r="P74" i="5" s="1"/>
  <c r="Q74" i="5" s="1"/>
  <c r="T74" i="5" s="1"/>
  <c r="L331" i="5"/>
  <c r="Q520" i="5"/>
  <c r="T520" i="5" s="1"/>
  <c r="L520" i="5"/>
  <c r="M221" i="5"/>
  <c r="P221" i="5" s="1"/>
  <c r="Q221" i="5" s="1"/>
  <c r="T221" i="5" s="1"/>
  <c r="P436" i="5"/>
  <c r="L436" i="5"/>
  <c r="L417" i="5"/>
  <c r="Q599" i="5"/>
  <c r="T599" i="5" s="1"/>
  <c r="M621" i="5"/>
  <c r="P621" i="5" s="1"/>
  <c r="M431" i="5"/>
  <c r="P431" i="5" s="1"/>
  <c r="Q431" i="5" s="1"/>
  <c r="T431" i="5" s="1"/>
  <c r="L431" i="5"/>
  <c r="M589" i="5"/>
  <c r="P589" i="5" s="1"/>
  <c r="S1159" i="7" s="1"/>
  <c r="M531" i="5"/>
  <c r="P531" i="5" s="1"/>
  <c r="S1089" i="7" s="1"/>
  <c r="AE1089" i="7" s="1"/>
  <c r="L531" i="5"/>
  <c r="M360" i="5"/>
  <c r="P360" i="5" s="1"/>
  <c r="Q360" i="5" s="1"/>
  <c r="T360" i="5" s="1"/>
  <c r="L360" i="5"/>
  <c r="L448" i="5"/>
  <c r="M494" i="5"/>
  <c r="P494" i="5" s="1"/>
  <c r="S1043" i="7" s="1"/>
  <c r="AE1043" i="7" s="1"/>
  <c r="M101" i="5"/>
  <c r="P101" i="5" s="1"/>
  <c r="L315" i="5"/>
  <c r="M474" i="5"/>
  <c r="P474" i="5" s="1"/>
  <c r="S1021" i="7" s="1"/>
  <c r="L474" i="5"/>
  <c r="M544" i="5"/>
  <c r="P544" i="5" s="1"/>
  <c r="Q544" i="5" s="1"/>
  <c r="T544" i="5" s="1"/>
  <c r="M538" i="5"/>
  <c r="P538" i="5" s="1"/>
  <c r="Q538" i="5" s="1"/>
  <c r="T538" i="5" s="1"/>
  <c r="L538" i="5"/>
  <c r="M643" i="5"/>
  <c r="P643" i="5" s="1"/>
  <c r="L643" i="5"/>
  <c r="Q422" i="5"/>
  <c r="T422" i="5" s="1"/>
  <c r="L422" i="5"/>
  <c r="P495" i="5"/>
  <c r="L495" i="5"/>
  <c r="Q202" i="5"/>
  <c r="T202" i="5" s="1"/>
  <c r="L202" i="5"/>
  <c r="M406" i="5"/>
  <c r="P406" i="5" s="1"/>
  <c r="L406" i="5"/>
  <c r="M593" i="5"/>
  <c r="P593" i="5" s="1"/>
  <c r="Q593" i="5" s="1"/>
  <c r="T593" i="5" s="1"/>
  <c r="L248" i="5"/>
  <c r="M39" i="5"/>
  <c r="P39" i="5" s="1"/>
  <c r="S529" i="7" s="1"/>
  <c r="L39" i="5"/>
  <c r="L161" i="5"/>
  <c r="Q261" i="5"/>
  <c r="T261" i="5" s="1"/>
  <c r="L261" i="5"/>
  <c r="M164" i="5"/>
  <c r="P164" i="5" s="1"/>
  <c r="S669" i="7" s="1"/>
  <c r="AD669" i="7" s="1"/>
  <c r="L393" i="5"/>
  <c r="M282" i="5"/>
  <c r="P282" i="5" s="1"/>
  <c r="P491" i="5"/>
  <c r="Q491" i="5" s="1"/>
  <c r="T491" i="5" s="1"/>
  <c r="L491" i="5"/>
  <c r="L237" i="5"/>
  <c r="M183" i="5"/>
  <c r="P183" i="5" s="1"/>
  <c r="M343" i="5"/>
  <c r="P343" i="5" s="1"/>
  <c r="S870" i="7" s="1"/>
  <c r="M365" i="5"/>
  <c r="P365" i="5" s="1"/>
  <c r="M488" i="5"/>
  <c r="P488" i="5" s="1"/>
  <c r="Q204" i="5"/>
  <c r="T204" i="5" s="1"/>
  <c r="M137" i="5"/>
  <c r="P137" i="5" s="1"/>
  <c r="S638" i="7" s="1"/>
  <c r="AD638" i="7" s="1"/>
  <c r="L579" i="5"/>
  <c r="L211" i="5"/>
  <c r="L508" i="5"/>
  <c r="L75" i="5"/>
  <c r="L5" i="5"/>
  <c r="M618" i="5"/>
  <c r="P618" i="5" s="1"/>
  <c r="L33" i="5"/>
  <c r="L398" i="5"/>
  <c r="L401" i="5"/>
  <c r="L286" i="5"/>
  <c r="L659" i="5"/>
  <c r="L525" i="5"/>
  <c r="L648" i="5"/>
  <c r="M200" i="5"/>
  <c r="P200" i="5" s="1"/>
  <c r="M215" i="5"/>
  <c r="P215" i="5" s="1"/>
  <c r="Q215" i="5" s="1"/>
  <c r="T215" i="5" s="1"/>
  <c r="Q250" i="5"/>
  <c r="T250" i="5" s="1"/>
  <c r="M28" i="5"/>
  <c r="P28" i="5" s="1"/>
  <c r="S516" i="7" s="1"/>
  <c r="M599" i="5"/>
  <c r="P599" i="5" s="1"/>
  <c r="S1172" i="7" s="1"/>
  <c r="L142" i="5"/>
  <c r="L254" i="5"/>
  <c r="M204" i="5"/>
  <c r="P204" i="5" s="1"/>
  <c r="S712" i="7" s="1"/>
  <c r="Q223" i="5"/>
  <c r="T223" i="5" s="1"/>
  <c r="M135" i="5"/>
  <c r="P135" i="5" s="1"/>
  <c r="S636" i="7" s="1"/>
  <c r="AD636" i="7" s="1"/>
  <c r="M117" i="5"/>
  <c r="P117" i="5" s="1"/>
  <c r="M250" i="5"/>
  <c r="P250" i="5" s="1"/>
  <c r="S763" i="7" s="1"/>
  <c r="M636" i="5"/>
  <c r="P636" i="5" s="1"/>
  <c r="M710" i="5"/>
  <c r="P710" i="5" s="1"/>
  <c r="Q710" i="5" s="1"/>
  <c r="T710" i="5" s="1"/>
  <c r="M529" i="5"/>
  <c r="P529" i="5" s="1"/>
  <c r="S1086" i="7" s="1"/>
  <c r="AE1086" i="7" s="1"/>
  <c r="M150" i="5"/>
  <c r="P150" i="5" s="1"/>
  <c r="M518" i="5"/>
  <c r="P518" i="5" s="1"/>
  <c r="Q518" i="5" s="1"/>
  <c r="T518" i="5" s="1"/>
  <c r="M441" i="5"/>
  <c r="P441" i="5" s="1"/>
  <c r="Q441" i="5" s="1"/>
  <c r="T441" i="5" s="1"/>
  <c r="M27" i="5"/>
  <c r="P27" i="5" s="1"/>
  <c r="S515" i="7" s="1"/>
  <c r="M294" i="5"/>
  <c r="P294" i="5" s="1"/>
  <c r="Q294" i="5" s="1"/>
  <c r="T294" i="5" s="1"/>
  <c r="M218" i="5"/>
  <c r="P218" i="5" s="1"/>
  <c r="L426" i="5"/>
  <c r="Q691" i="5"/>
  <c r="T691" i="5" s="1"/>
  <c r="L691" i="5"/>
  <c r="L46" i="5"/>
  <c r="M13" i="5"/>
  <c r="P13" i="5" s="1"/>
  <c r="S496" i="7" s="1"/>
  <c r="M99" i="5"/>
  <c r="P99" i="5" s="1"/>
  <c r="S598" i="7" s="1"/>
  <c r="L99" i="5"/>
  <c r="P180" i="5"/>
  <c r="Q180" i="5" s="1"/>
  <c r="T180" i="5" s="1"/>
  <c r="L180" i="5"/>
  <c r="M259" i="5"/>
  <c r="P259" i="5" s="1"/>
  <c r="Q259" i="5" s="1"/>
  <c r="T259" i="5" s="1"/>
  <c r="L625" i="5"/>
  <c r="L638" i="5"/>
  <c r="L245" i="5"/>
  <c r="M326" i="5"/>
  <c r="P326" i="5" s="1"/>
  <c r="L326" i="5"/>
  <c r="M519" i="5"/>
  <c r="P519" i="5" s="1"/>
  <c r="M105" i="5"/>
  <c r="P105" i="5" s="1"/>
  <c r="S604" i="7" s="1"/>
  <c r="L105" i="5"/>
  <c r="M119" i="5"/>
  <c r="P119" i="5" s="1"/>
  <c r="S619" i="7" s="1"/>
  <c r="M126" i="5"/>
  <c r="P126" i="5" s="1"/>
  <c r="S627" i="7" s="1"/>
  <c r="L126" i="5"/>
  <c r="M423" i="5"/>
  <c r="P423" i="5" s="1"/>
  <c r="L423" i="5"/>
  <c r="L586" i="5"/>
  <c r="M332" i="5"/>
  <c r="P332" i="5" s="1"/>
  <c r="L681" i="5"/>
  <c r="Q44" i="5"/>
  <c r="T44" i="5" s="1"/>
  <c r="L44" i="5"/>
  <c r="Q434" i="5"/>
  <c r="T434" i="5" s="1"/>
  <c r="L434" i="5"/>
  <c r="L624" i="5"/>
  <c r="AD803" i="7"/>
  <c r="AE803" i="7"/>
  <c r="S731" i="7"/>
  <c r="Q209" i="5"/>
  <c r="T209" i="5" s="1"/>
  <c r="S718" i="7"/>
  <c r="AE588" i="7"/>
  <c r="Q85" i="5"/>
  <c r="T85" i="5" s="1"/>
  <c r="Q49" i="5"/>
  <c r="T49" i="5" s="1"/>
  <c r="S540" i="7"/>
  <c r="Q104" i="5"/>
  <c r="T104" i="5" s="1"/>
  <c r="S603" i="7"/>
  <c r="AE717" i="7"/>
  <c r="AE669" i="7"/>
  <c r="Q13" i="5"/>
  <c r="T13" i="5" s="1"/>
  <c r="Q119" i="5"/>
  <c r="T119" i="5" s="1"/>
  <c r="AD1043" i="7"/>
  <c r="S816" i="7"/>
  <c r="S1129" i="7"/>
  <c r="AD1016" i="7"/>
  <c r="AE1016" i="7"/>
  <c r="Q101" i="5"/>
  <c r="T101" i="5" s="1"/>
  <c r="S600" i="7"/>
  <c r="Q406" i="5"/>
  <c r="T406" i="5" s="1"/>
  <c r="S943" i="7"/>
  <c r="Q516" i="5"/>
  <c r="T516" i="5" s="1"/>
  <c r="S1070" i="7"/>
  <c r="S842" i="7"/>
  <c r="Q318" i="5"/>
  <c r="T318" i="5" s="1"/>
  <c r="S1098" i="7"/>
  <c r="Q27" i="5"/>
  <c r="T27" i="5" s="1"/>
  <c r="S1073" i="7"/>
  <c r="Q519" i="5"/>
  <c r="T519" i="5" s="1"/>
  <c r="Q476" i="5"/>
  <c r="T476" i="5" s="1"/>
  <c r="AE632" i="7"/>
  <c r="AE863" i="7"/>
  <c r="Q386" i="5"/>
  <c r="T386" i="5" s="1"/>
  <c r="S920" i="7"/>
  <c r="S972" i="7"/>
  <c r="Q474" i="5"/>
  <c r="T474" i="5" s="1"/>
  <c r="S857" i="7"/>
  <c r="Q332" i="5"/>
  <c r="T332" i="5" s="1"/>
  <c r="AD1146" i="7"/>
  <c r="S1198" i="7"/>
  <c r="S1197" i="7"/>
  <c r="AD1097" i="7"/>
  <c r="AE1097" i="7"/>
  <c r="Q392" i="5"/>
  <c r="T392" i="5" s="1"/>
  <c r="S927" i="7"/>
  <c r="S845" i="7"/>
  <c r="Q321" i="5"/>
  <c r="T321" i="5" s="1"/>
  <c r="S1143" i="7"/>
  <c r="Q301" i="5"/>
  <c r="T301" i="5" s="1"/>
  <c r="S823" i="7"/>
  <c r="Q207" i="5"/>
  <c r="T207" i="5" s="1"/>
  <c r="Q561" i="5"/>
  <c r="T561" i="5" s="1"/>
  <c r="S1123" i="7"/>
  <c r="AE1047" i="7"/>
  <c r="AD1017" i="7"/>
  <c r="Q99" i="5"/>
  <c r="T99" i="5" s="1"/>
  <c r="Q326" i="5"/>
  <c r="T326" i="5" s="1"/>
  <c r="S851" i="7"/>
  <c r="Q88" i="5"/>
  <c r="T88" i="5" s="1"/>
  <c r="S584" i="7"/>
  <c r="S569" i="7"/>
  <c r="AE592" i="7"/>
  <c r="AD592" i="7"/>
  <c r="Q571" i="5"/>
  <c r="T571" i="5" s="1"/>
  <c r="Q500" i="5"/>
  <c r="T500" i="5" s="1"/>
  <c r="S1051" i="7"/>
  <c r="AD1107" i="7"/>
  <c r="AE1107" i="7"/>
  <c r="S890" i="7"/>
  <c r="Q218" i="5"/>
  <c r="T218" i="5" s="1"/>
  <c r="S728" i="7"/>
  <c r="Q423" i="5"/>
  <c r="T423" i="5" s="1"/>
  <c r="S964" i="7"/>
  <c r="Q479" i="5"/>
  <c r="T479" i="5" s="1"/>
  <c r="S1026" i="7"/>
  <c r="S618" i="7"/>
  <c r="Q541" i="5"/>
  <c r="T541" i="5" s="1"/>
  <c r="S1103" i="7"/>
  <c r="AE776" i="7"/>
  <c r="AD776" i="7"/>
  <c r="Q123" i="5"/>
  <c r="T123" i="5" s="1"/>
  <c r="AE1205" i="7"/>
  <c r="AD1205" i="7"/>
  <c r="AE506" i="7"/>
  <c r="AD506" i="7"/>
  <c r="Q331" i="5"/>
  <c r="T331" i="5" s="1"/>
  <c r="Q172" i="5"/>
  <c r="T172" i="5" s="1"/>
  <c r="S677" i="7"/>
  <c r="Q468" i="5"/>
  <c r="T468" i="5" s="1"/>
  <c r="AD763" i="7"/>
  <c r="AE763" i="7"/>
  <c r="Q400" i="5"/>
  <c r="T400" i="5" s="1"/>
  <c r="S937" i="7"/>
  <c r="Q557" i="5"/>
  <c r="T557" i="5" s="1"/>
  <c r="S1119" i="7"/>
  <c r="Q40" i="5"/>
  <c r="T40" i="5" s="1"/>
  <c r="Q309" i="5"/>
  <c r="T309" i="5" s="1"/>
  <c r="AD968" i="7"/>
  <c r="AE968" i="7"/>
  <c r="AE1094" i="7"/>
  <c r="AD1094" i="7"/>
  <c r="Q448" i="5"/>
  <c r="T448" i="5" s="1"/>
  <c r="S990" i="7"/>
  <c r="AD1145" i="7"/>
  <c r="AE1145" i="7"/>
  <c r="AD956" i="7"/>
  <c r="AE956" i="7"/>
  <c r="AE1204" i="7"/>
  <c r="AD1204" i="7"/>
  <c r="AD773" i="7"/>
  <c r="AE773" i="7"/>
  <c r="AE1015" i="7"/>
  <c r="Q564" i="5"/>
  <c r="T564" i="5" s="1"/>
  <c r="S1127" i="7"/>
  <c r="AD758" i="7"/>
  <c r="AE758" i="7"/>
  <c r="Q495" i="5"/>
  <c r="T495" i="5" s="1"/>
  <c r="S1044" i="7"/>
  <c r="Q421" i="5"/>
  <c r="T421" i="5" s="1"/>
  <c r="S961" i="7"/>
  <c r="AD559" i="7"/>
  <c r="AE559" i="7"/>
  <c r="M416" i="5"/>
  <c r="P416" i="5" s="1"/>
  <c r="S955" i="7" s="1"/>
  <c r="AE939" i="7"/>
  <c r="Q276" i="5"/>
  <c r="T276" i="5" s="1"/>
  <c r="Q508" i="5"/>
  <c r="T508" i="5" s="1"/>
  <c r="Q142" i="5"/>
  <c r="T142" i="5" s="1"/>
  <c r="S645" i="7"/>
  <c r="Q453" i="5"/>
  <c r="T453" i="5" s="1"/>
  <c r="S996" i="7"/>
  <c r="Q208" i="5"/>
  <c r="T208" i="5" s="1"/>
  <c r="Q485" i="5"/>
  <c r="T485" i="5" s="1"/>
  <c r="S1032" i="7"/>
  <c r="Q398" i="5"/>
  <c r="T398" i="5" s="1"/>
  <c r="S934" i="7"/>
  <c r="Q401" i="5"/>
  <c r="T401" i="5" s="1"/>
  <c r="S938" i="7"/>
  <c r="Q409" i="5"/>
  <c r="T409" i="5" s="1"/>
  <c r="S947" i="7"/>
  <c r="AD561" i="7"/>
  <c r="AE561" i="7"/>
  <c r="AE796" i="7"/>
  <c r="AD796" i="7"/>
  <c r="Q282" i="5"/>
  <c r="T282" i="5" s="1"/>
  <c r="S804" i="7"/>
  <c r="Q83" i="5"/>
  <c r="T83" i="5" s="1"/>
  <c r="S579" i="7"/>
  <c r="Q569" i="5"/>
  <c r="T569" i="5" s="1"/>
  <c r="S1135" i="7"/>
  <c r="Q64" i="5"/>
  <c r="T64" i="5" s="1"/>
  <c r="S557" i="7"/>
  <c r="Q91" i="5"/>
  <c r="T91" i="5" s="1"/>
  <c r="Q461" i="5"/>
  <c r="T461" i="5" s="1"/>
  <c r="S1005" i="7"/>
  <c r="AD566" i="7"/>
  <c r="AE566" i="7"/>
  <c r="AE1037" i="7"/>
  <c r="AD1037" i="7"/>
  <c r="Q237" i="5"/>
  <c r="T237" i="5" s="1"/>
  <c r="S750" i="7"/>
  <c r="AD1060" i="7"/>
  <c r="AE1060" i="7"/>
  <c r="AE712" i="7"/>
  <c r="AD712" i="7"/>
  <c r="M361" i="5"/>
  <c r="P361" i="5" s="1"/>
  <c r="S891" i="7" s="1"/>
  <c r="Q437" i="5"/>
  <c r="T437" i="5" s="1"/>
  <c r="S979" i="7"/>
  <c r="AE487" i="7"/>
  <c r="AD487" i="7"/>
  <c r="Q648" i="5"/>
  <c r="T648" i="5" s="1"/>
  <c r="Q384" i="5"/>
  <c r="T384" i="5" s="1"/>
  <c r="S918" i="7"/>
  <c r="Q660" i="5"/>
  <c r="T660" i="5" s="1"/>
  <c r="AE733" i="7"/>
  <c r="AD733" i="7"/>
  <c r="Q274" i="5"/>
  <c r="T274" i="5" s="1"/>
  <c r="S793" i="7"/>
  <c r="Q148" i="5"/>
  <c r="T148" i="5" s="1"/>
  <c r="S652" i="7"/>
  <c r="Q578" i="5"/>
  <c r="T578" i="5" s="1"/>
  <c r="Q238" i="5"/>
  <c r="T238" i="5" s="1"/>
  <c r="S751" i="7"/>
  <c r="Q189" i="5"/>
  <c r="T189" i="5" s="1"/>
  <c r="S697" i="7"/>
  <c r="S1002" i="7"/>
  <c r="Q341" i="5"/>
  <c r="T341" i="5" s="1"/>
  <c r="S868" i="7"/>
  <c r="AD832" i="7"/>
  <c r="AE832" i="7"/>
  <c r="Q220" i="5"/>
  <c r="T220" i="5" s="1"/>
  <c r="S730" i="7"/>
  <c r="Q436" i="5"/>
  <c r="T436" i="5" s="1"/>
  <c r="S978" i="7"/>
  <c r="AE723" i="7"/>
  <c r="AD723" i="7"/>
  <c r="Q426" i="5"/>
  <c r="T426" i="5" s="1"/>
  <c r="S967" i="7"/>
  <c r="Q150" i="5"/>
  <c r="T150" i="5" s="1"/>
  <c r="S654" i="7"/>
  <c r="AD981" i="7"/>
  <c r="AE981" i="7"/>
  <c r="Q328" i="5"/>
  <c r="T328" i="5" s="1"/>
  <c r="S853" i="7"/>
  <c r="Q442" i="5"/>
  <c r="T442" i="5" s="1"/>
  <c r="S984" i="7"/>
  <c r="AE649" i="7"/>
  <c r="AD649" i="7"/>
  <c r="Q494" i="5"/>
  <c r="T494" i="5" s="1"/>
  <c r="Q73" i="5"/>
  <c r="T73" i="5" s="1"/>
  <c r="S568" i="7"/>
  <c r="Q286" i="5"/>
  <c r="T286" i="5" s="1"/>
  <c r="S808" i="7"/>
  <c r="Q545" i="5"/>
  <c r="T545" i="5" s="1"/>
  <c r="Q497" i="5"/>
  <c r="T497" i="5" s="1"/>
  <c r="Q385" i="5"/>
  <c r="T385" i="5" s="1"/>
  <c r="S919" i="7"/>
  <c r="Q287" i="5"/>
  <c r="T287" i="5" s="1"/>
  <c r="S809" i="7"/>
  <c r="AE932" i="7"/>
  <c r="AD932" i="7"/>
  <c r="Q297" i="5"/>
  <c r="T297" i="5" s="1"/>
  <c r="S819" i="7"/>
  <c r="Q488" i="5"/>
  <c r="T488" i="5" s="1"/>
  <c r="S1036" i="7"/>
  <c r="Q466" i="5"/>
  <c r="T466" i="5" s="1"/>
  <c r="S1011" i="7"/>
  <c r="Q206" i="5"/>
  <c r="T206" i="5" s="1"/>
  <c r="S715" i="7"/>
  <c r="Q157" i="5"/>
  <c r="T157" i="5" s="1"/>
  <c r="S661" i="7"/>
  <c r="Q467" i="5"/>
  <c r="T467" i="5" s="1"/>
  <c r="S1013" i="7"/>
  <c r="Q46" i="5"/>
  <c r="T46" i="5" s="1"/>
  <c r="S536" i="7"/>
  <c r="Q146" i="5"/>
  <c r="T146" i="5" s="1"/>
  <c r="S650" i="7"/>
  <c r="Q57" i="5"/>
  <c r="T57" i="5" s="1"/>
  <c r="S549" i="7"/>
  <c r="Q33" i="5"/>
  <c r="T33" i="5" s="1"/>
  <c r="S523" i="7"/>
  <c r="Q315" i="5"/>
  <c r="T315" i="5" s="1"/>
  <c r="S839" i="7"/>
  <c r="Q86" i="5"/>
  <c r="T86" i="5" s="1"/>
  <c r="S582" i="7"/>
  <c r="Q229" i="5"/>
  <c r="T229" i="5" s="1"/>
  <c r="S741" i="7"/>
  <c r="AD1086" i="7"/>
  <c r="AD814" i="7"/>
  <c r="AE814" i="7"/>
  <c r="Q619" i="5"/>
  <c r="T619" i="5" s="1"/>
  <c r="S1199" i="7"/>
  <c r="Q337" i="5"/>
  <c r="T337" i="5" s="1"/>
  <c r="AD742" i="7"/>
  <c r="AE742" i="7"/>
  <c r="Q164" i="5"/>
  <c r="T164" i="5" s="1"/>
  <c r="Q469" i="5"/>
  <c r="T469" i="5" s="1"/>
  <c r="S1120" i="7"/>
  <c r="AE1081" i="7"/>
  <c r="AD1081" i="7"/>
  <c r="Q116" i="5"/>
  <c r="T116" i="5" s="1"/>
  <c r="S616" i="7"/>
  <c r="S875" i="7"/>
  <c r="Q607" i="5"/>
  <c r="T607" i="5" s="1"/>
  <c r="S1184" i="7"/>
  <c r="AE651" i="7"/>
  <c r="AD651" i="7"/>
  <c r="Q391" i="5"/>
  <c r="T391" i="5" s="1"/>
  <c r="S926" i="7"/>
  <c r="AE880" i="7"/>
  <c r="AD880" i="7"/>
  <c r="AE936" i="7"/>
  <c r="AD936" i="7"/>
  <c r="Q80" i="5"/>
  <c r="T80" i="5" s="1"/>
  <c r="S575" i="7"/>
  <c r="Q473" i="5"/>
  <c r="T473" i="5" s="1"/>
  <c r="S1020" i="7"/>
  <c r="Q589" i="5"/>
  <c r="T589" i="5" s="1"/>
  <c r="Q94" i="5"/>
  <c r="T94" i="5" s="1"/>
  <c r="Q618" i="5"/>
  <c r="T618" i="5" s="1"/>
  <c r="Q537" i="5"/>
  <c r="T537" i="5" s="1"/>
  <c r="Q236" i="5"/>
  <c r="T236" i="5" s="1"/>
  <c r="S749" i="7"/>
  <c r="Q195" i="5"/>
  <c r="T195" i="5" s="1"/>
  <c r="Q15" i="5"/>
  <c r="T15" i="5" s="1"/>
  <c r="AD495" i="7"/>
  <c r="AE495" i="7"/>
  <c r="AE703" i="7"/>
  <c r="AD703" i="7"/>
  <c r="AD710" i="7"/>
  <c r="AE710" i="7"/>
  <c r="Q414" i="5"/>
  <c r="T414" i="5" s="1"/>
  <c r="S952" i="7"/>
  <c r="Q379" i="5"/>
  <c r="T379" i="5" s="1"/>
  <c r="S913" i="7"/>
  <c r="AD534" i="7"/>
  <c r="AE534" i="7"/>
  <c r="Q200" i="5"/>
  <c r="T200" i="5" s="1"/>
  <c r="S708" i="7"/>
  <c r="Q248" i="5"/>
  <c r="T248" i="5" s="1"/>
  <c r="S761" i="7"/>
  <c r="AD976" i="7"/>
  <c r="AE976" i="7"/>
  <c r="AD962" i="7"/>
  <c r="AE962" i="7"/>
  <c r="Q281" i="5"/>
  <c r="T281" i="5" s="1"/>
  <c r="AE753" i="7"/>
  <c r="AD753" i="7"/>
  <c r="Q121" i="5"/>
  <c r="T121" i="5" s="1"/>
  <c r="Q211" i="5"/>
  <c r="T211" i="5" s="1"/>
  <c r="AE748" i="7"/>
  <c r="AD748" i="7"/>
  <c r="Q293" i="5"/>
  <c r="T293" i="5" s="1"/>
  <c r="S815" i="7"/>
  <c r="Q75" i="5"/>
  <c r="T75" i="5" s="1"/>
  <c r="S570" i="7"/>
  <c r="Q111" i="5"/>
  <c r="T111" i="5" s="1"/>
  <c r="Q48" i="5"/>
  <c r="T48" i="5" s="1"/>
  <c r="Q216" i="5"/>
  <c r="T216" i="5" s="1"/>
  <c r="Q446" i="5"/>
  <c r="T446" i="5" s="1"/>
  <c r="AE856" i="7"/>
  <c r="AD856" i="7"/>
  <c r="AE530" i="7"/>
  <c r="AD530" i="7"/>
  <c r="Q562" i="5"/>
  <c r="T562" i="5" s="1"/>
  <c r="S1125" i="7"/>
  <c r="AD547" i="7"/>
  <c r="AE547" i="7"/>
  <c r="Q254" i="5"/>
  <c r="T254" i="5" s="1"/>
  <c r="S769" i="7"/>
  <c r="Q440" i="5"/>
  <c r="T440" i="5" s="1"/>
  <c r="S982" i="7"/>
  <c r="Q161" i="5"/>
  <c r="T161" i="5" s="1"/>
  <c r="S666" i="7"/>
  <c r="AE1074" i="7"/>
  <c r="AD1074" i="7"/>
  <c r="Q117" i="5"/>
  <c r="T117" i="5" s="1"/>
  <c r="S617" i="7"/>
  <c r="Q438" i="5"/>
  <c r="T438" i="5" s="1"/>
  <c r="S980" i="7"/>
  <c r="Q365" i="5"/>
  <c r="T365" i="5" s="1"/>
  <c r="S896" i="7"/>
  <c r="Q100" i="5"/>
  <c r="T100" i="5" s="1"/>
  <c r="S599" i="7"/>
  <c r="Q393" i="5"/>
  <c r="T393" i="5" s="1"/>
  <c r="S929" i="7"/>
  <c r="AD994" i="7"/>
  <c r="AE994" i="7"/>
  <c r="Q489" i="5"/>
  <c r="T489" i="5" s="1"/>
  <c r="AE622" i="7"/>
  <c r="AD622" i="7"/>
  <c r="AE720" i="7"/>
  <c r="AD720" i="7"/>
  <c r="Q135" i="5"/>
  <c r="T135" i="5" s="1"/>
  <c r="Q12" i="5"/>
  <c r="T12" i="5" s="1"/>
  <c r="AD611" i="7"/>
  <c r="AE611" i="7"/>
  <c r="S838" i="7"/>
  <c r="Q559" i="5"/>
  <c r="T559" i="5" s="1"/>
  <c r="S1121" i="7"/>
  <c r="Q258" i="5"/>
  <c r="T258" i="5" s="1"/>
  <c r="AE539" i="7"/>
  <c r="AD539" i="7"/>
  <c r="AD725" i="7"/>
  <c r="AE725" i="7"/>
  <c r="AD988" i="7"/>
  <c r="AE988" i="7"/>
  <c r="AD1242" i="7"/>
  <c r="AE1242" i="7"/>
  <c r="Q655" i="5"/>
  <c r="T655" i="5" s="1"/>
  <c r="S1237" i="7"/>
  <c r="Q677" i="5"/>
  <c r="T677" i="5" s="1"/>
  <c r="S1260" i="7"/>
  <c r="Q643" i="5"/>
  <c r="T643" i="5" s="1"/>
  <c r="S1224" i="7"/>
  <c r="Q669" i="5"/>
  <c r="T669" i="5" s="1"/>
  <c r="S1252" i="7"/>
  <c r="Q661" i="5"/>
  <c r="T661" i="5" s="1"/>
  <c r="S1243" i="7"/>
  <c r="Q682" i="5"/>
  <c r="T682" i="5" s="1"/>
  <c r="S1267" i="7"/>
  <c r="Q646" i="5"/>
  <c r="T646" i="5" s="1"/>
  <c r="S1227" i="7"/>
  <c r="AE1157" i="7"/>
  <c r="AD1157" i="7"/>
  <c r="AD1278" i="7"/>
  <c r="AE1278" i="7"/>
  <c r="AD1159" i="7"/>
  <c r="AE1159" i="7"/>
  <c r="Q651" i="5"/>
  <c r="T651" i="5" s="1"/>
  <c r="S1233" i="7"/>
  <c r="Q668" i="5"/>
  <c r="T668" i="5" s="1"/>
  <c r="S1251" i="7"/>
  <c r="Q621" i="5"/>
  <c r="T621" i="5" s="1"/>
  <c r="S1201" i="7"/>
  <c r="Q590" i="5"/>
  <c r="T590" i="5" s="1"/>
  <c r="S1160" i="7"/>
  <c r="Q659" i="5"/>
  <c r="T659" i="5" s="1"/>
  <c r="S1241" i="7"/>
  <c r="Q620" i="5"/>
  <c r="T620" i="5" s="1"/>
  <c r="S1200" i="7"/>
  <c r="Q675" i="5"/>
  <c r="T675" i="5" s="1"/>
  <c r="Q616" i="5"/>
  <c r="T616" i="5" s="1"/>
  <c r="S1195" i="7"/>
  <c r="Q580" i="5"/>
  <c r="T580" i="5" s="1"/>
  <c r="AD1258" i="7"/>
  <c r="AE1258" i="7"/>
  <c r="AD1148" i="7"/>
  <c r="AE1148" i="7"/>
  <c r="AD1171" i="7"/>
  <c r="AE1171" i="7"/>
  <c r="Q629" i="5"/>
  <c r="T629" i="5" s="1"/>
  <c r="S1210" i="7"/>
  <c r="Q586" i="5"/>
  <c r="T586" i="5" s="1"/>
  <c r="S1156" i="7"/>
  <c r="Q611" i="5"/>
  <c r="T611" i="5" s="1"/>
  <c r="S1189" i="7"/>
  <c r="Q636" i="5"/>
  <c r="T636" i="5" s="1"/>
  <c r="S1217" i="7"/>
  <c r="Q678" i="5"/>
  <c r="T678" i="5" s="1"/>
  <c r="S1261" i="7"/>
  <c r="AD1147" i="7"/>
  <c r="AE1147" i="7"/>
  <c r="Q638" i="5"/>
  <c r="T638" i="5" s="1"/>
  <c r="S1219" i="7"/>
  <c r="Q627" i="5"/>
  <c r="T627" i="5" s="1"/>
  <c r="Q681" i="5"/>
  <c r="T681" i="5" s="1"/>
  <c r="S1266" i="7"/>
  <c r="AE1229" i="7"/>
  <c r="AD1229" i="7"/>
  <c r="AE1208" i="7"/>
  <c r="AD1208" i="7"/>
  <c r="Q647" i="5"/>
  <c r="T647" i="5" s="1"/>
  <c r="Q663" i="5"/>
  <c r="T663" i="5" s="1"/>
  <c r="S1245" i="7"/>
  <c r="Q626" i="5"/>
  <c r="T626" i="5" s="1"/>
  <c r="S1207" i="7"/>
  <c r="Q673" i="5"/>
  <c r="T673" i="5" s="1"/>
  <c r="S1256" i="7"/>
  <c r="Q598" i="5"/>
  <c r="T598" i="5" s="1"/>
  <c r="AD1172" i="7"/>
  <c r="AE1172" i="7"/>
  <c r="Q649" i="5"/>
  <c r="T649" i="5" s="1"/>
  <c r="S1230" i="7"/>
  <c r="BB1" i="7"/>
  <c r="BA3" i="7"/>
  <c r="BA1633" i="7" s="1"/>
  <c r="G679" i="5"/>
  <c r="H679" i="5" s="1"/>
  <c r="G175" i="5"/>
  <c r="H175" i="5" s="1"/>
  <c r="G103" i="5"/>
  <c r="H103" i="5" s="1"/>
  <c r="G51" i="5"/>
  <c r="H51" i="5" s="1"/>
  <c r="G26" i="5"/>
  <c r="H26" i="5" s="1"/>
  <c r="G4" i="5"/>
  <c r="H4" i="5" s="1"/>
  <c r="G684" i="5"/>
  <c r="H684" i="5" s="1"/>
  <c r="G603" i="5"/>
  <c r="H603" i="5" s="1"/>
  <c r="G550" i="5"/>
  <c r="H550" i="5" s="1"/>
  <c r="G524" i="5"/>
  <c r="H524" i="5" s="1"/>
  <c r="G415" i="5"/>
  <c r="H415" i="5" s="1"/>
  <c r="G383" i="5"/>
  <c r="H383" i="5" s="1"/>
  <c r="G345" i="5"/>
  <c r="H345" i="5" s="1"/>
  <c r="G299" i="5"/>
  <c r="H299" i="5" s="1"/>
  <c r="G252" i="5"/>
  <c r="H252" i="5" s="1"/>
  <c r="G153" i="5"/>
  <c r="H153" i="5" s="1"/>
  <c r="G102" i="5"/>
  <c r="H102" i="5" s="1"/>
  <c r="G76" i="5"/>
  <c r="H76" i="5" s="1"/>
  <c r="G25" i="5"/>
  <c r="H25" i="5" s="1"/>
  <c r="G3" i="5"/>
  <c r="H3" i="5" s="1"/>
  <c r="R485" i="7" s="1"/>
  <c r="G630" i="5"/>
  <c r="H630" i="5" s="1"/>
  <c r="G523" i="5"/>
  <c r="H523" i="5" s="1"/>
  <c r="G502" i="5"/>
  <c r="H502" i="5" s="1"/>
  <c r="G475" i="5"/>
  <c r="H475" i="5" s="1"/>
  <c r="G447" i="5"/>
  <c r="H447" i="5" s="1"/>
  <c r="G413" i="5"/>
  <c r="H413" i="5" s="1"/>
  <c r="G364" i="5"/>
  <c r="H364" i="5" s="1"/>
  <c r="G344" i="5"/>
  <c r="H344" i="5" s="1"/>
  <c r="G298" i="5"/>
  <c r="H298" i="5" s="1"/>
  <c r="G249" i="5"/>
  <c r="H249" i="5" s="1"/>
  <c r="G173" i="5"/>
  <c r="H173" i="5" s="1"/>
  <c r="G152" i="5"/>
  <c r="H152" i="5" s="1"/>
  <c r="G127" i="5"/>
  <c r="H127" i="5" s="1"/>
  <c r="G71" i="5"/>
  <c r="H71" i="5" s="1"/>
  <c r="G47" i="5"/>
  <c r="H47" i="5" s="1"/>
  <c r="G24" i="5"/>
  <c r="H24" i="5" s="1"/>
  <c r="G650" i="5"/>
  <c r="H650" i="5" s="1"/>
  <c r="G622" i="5"/>
  <c r="H622" i="5" s="1"/>
  <c r="G597" i="5"/>
  <c r="H597" i="5" s="1"/>
  <c r="G570" i="5"/>
  <c r="H570" i="5" s="1"/>
  <c r="G543" i="5"/>
  <c r="H543" i="5" s="1"/>
  <c r="G517" i="5"/>
  <c r="H517" i="5" s="1"/>
  <c r="G443" i="5"/>
  <c r="H443" i="5" s="1"/>
  <c r="G408" i="5"/>
  <c r="H408" i="5" s="1"/>
  <c r="G378" i="5"/>
  <c r="H378" i="5" s="1"/>
  <c r="G359" i="5"/>
  <c r="H359" i="5" s="1"/>
  <c r="G339" i="5"/>
  <c r="H339" i="5" s="1"/>
  <c r="G316" i="5"/>
  <c r="H316" i="5" s="1"/>
  <c r="G291" i="5"/>
  <c r="H291" i="5" s="1"/>
  <c r="G269" i="5"/>
  <c r="H269" i="5" s="1"/>
  <c r="G244" i="5"/>
  <c r="H244" i="5" s="1"/>
  <c r="G217" i="5"/>
  <c r="H217" i="5" s="1"/>
  <c r="G188" i="5"/>
  <c r="H188" i="5" s="1"/>
  <c r="G169" i="5"/>
  <c r="H169" i="5" s="1"/>
  <c r="G144" i="5"/>
  <c r="H144" i="5" s="1"/>
  <c r="G122" i="5"/>
  <c r="H122" i="5" s="1"/>
  <c r="G95" i="5"/>
  <c r="H95" i="5" s="1"/>
  <c r="G67" i="5"/>
  <c r="H67" i="5" s="1"/>
  <c r="G42" i="5"/>
  <c r="H42" i="5" s="1"/>
  <c r="G21" i="5"/>
  <c r="H21" i="5" s="1"/>
  <c r="G697" i="5"/>
  <c r="H697" i="5" s="1"/>
  <c r="G699" i="5"/>
  <c r="H699" i="5" s="1"/>
  <c r="G680" i="5"/>
  <c r="H680" i="5" s="1"/>
  <c r="G652" i="5"/>
  <c r="H652" i="5" s="1"/>
  <c r="G623" i="5"/>
  <c r="H623" i="5" s="1"/>
  <c r="G600" i="5"/>
  <c r="H600" i="5" s="1"/>
  <c r="G572" i="5"/>
  <c r="H572" i="5" s="1"/>
  <c r="G521" i="5"/>
  <c r="H521" i="5" s="1"/>
  <c r="G499" i="5"/>
  <c r="H499" i="5" s="1"/>
  <c r="G471" i="5"/>
  <c r="H471" i="5" s="1"/>
  <c r="G444" i="5"/>
  <c r="H444" i="5" s="1"/>
  <c r="G410" i="5"/>
  <c r="H410" i="5" s="1"/>
  <c r="G380" i="5"/>
  <c r="H380" i="5" s="1"/>
  <c r="G362" i="5"/>
  <c r="H362" i="5" s="1"/>
  <c r="G340" i="5"/>
  <c r="H340" i="5" s="1"/>
  <c r="G317" i="5"/>
  <c r="H317" i="5" s="1"/>
  <c r="G295" i="5"/>
  <c r="H295" i="5" s="1"/>
  <c r="G270" i="5"/>
  <c r="H270" i="5" s="1"/>
  <c r="G246" i="5"/>
  <c r="H246" i="5" s="1"/>
  <c r="G219" i="5"/>
  <c r="H219" i="5" s="1"/>
  <c r="G190" i="5"/>
  <c r="H190" i="5" s="1"/>
  <c r="G170" i="5"/>
  <c r="H170" i="5" s="1"/>
  <c r="G149" i="5"/>
  <c r="H149" i="5" s="1"/>
  <c r="G124" i="5"/>
  <c r="H124" i="5" s="1"/>
  <c r="G69" i="5"/>
  <c r="H69" i="5" s="1"/>
  <c r="G43" i="5"/>
  <c r="H43" i="5" s="1"/>
  <c r="G22" i="5"/>
  <c r="H22" i="5" s="1"/>
  <c r="G676" i="5"/>
  <c r="H676" i="5" s="1"/>
  <c r="G268" i="5"/>
  <c r="H268" i="5" s="1"/>
  <c r="G645" i="5"/>
  <c r="H645" i="5" s="1"/>
  <c r="G243" i="5"/>
  <c r="H243" i="5" s="1"/>
  <c r="G617" i="5"/>
  <c r="H617" i="5" s="1"/>
  <c r="G213" i="5"/>
  <c r="H213" i="5" s="1"/>
  <c r="G596" i="5"/>
  <c r="H596" i="5" s="1"/>
  <c r="G187" i="5"/>
  <c r="H187" i="5" s="1"/>
  <c r="G568" i="5"/>
  <c r="H568" i="5" s="1"/>
  <c r="G168" i="5"/>
  <c r="H168" i="5" s="1"/>
  <c r="G542" i="5"/>
  <c r="H542" i="5" s="1"/>
  <c r="G143" i="5"/>
  <c r="H143" i="5" s="1"/>
  <c r="G515" i="5"/>
  <c r="H515" i="5" s="1"/>
  <c r="G120" i="5"/>
  <c r="H120" i="5" s="1"/>
  <c r="G496" i="5"/>
  <c r="H496" i="5" s="1"/>
  <c r="G93" i="5"/>
  <c r="H93" i="5" s="1"/>
  <c r="G464" i="5"/>
  <c r="H464" i="5" s="1"/>
  <c r="G65" i="5"/>
  <c r="H65" i="5" s="1"/>
  <c r="G435" i="5"/>
  <c r="H435" i="5" s="1"/>
  <c r="G41" i="5"/>
  <c r="H41" i="5" s="1"/>
  <c r="G407" i="5"/>
  <c r="H407" i="5" s="1"/>
  <c r="G19" i="5"/>
  <c r="H19" i="5" s="1"/>
  <c r="G377" i="5"/>
  <c r="H377" i="5" s="1"/>
  <c r="G313" i="5"/>
  <c r="H313" i="5" s="1"/>
  <c r="G358" i="5"/>
  <c r="H358" i="5" s="1"/>
  <c r="G338" i="5"/>
  <c r="H338" i="5" s="1"/>
  <c r="G277" i="5"/>
  <c r="H277" i="5" s="1"/>
  <c r="G632" i="5"/>
  <c r="H632" i="5" s="1"/>
  <c r="G56" i="5"/>
  <c r="H56" i="5" s="1"/>
  <c r="G279" i="5"/>
  <c r="H279" i="5" s="1"/>
  <c r="G454" i="5"/>
  <c r="H454" i="5" s="1"/>
  <c r="G644" i="5"/>
  <c r="H644" i="5" s="1"/>
  <c r="G196" i="5"/>
  <c r="H196" i="5" s="1"/>
  <c r="G227" i="5"/>
  <c r="H227" i="5" s="1"/>
  <c r="G465" i="5"/>
  <c r="H465" i="5" s="1"/>
  <c r="G81" i="5"/>
  <c r="H81" i="5" s="1"/>
  <c r="G288" i="5"/>
  <c r="H288" i="5" s="1"/>
  <c r="G687" i="5"/>
  <c r="H687" i="5" s="1"/>
  <c r="G159" i="5"/>
  <c r="H159" i="5" s="1"/>
  <c r="G462" i="5"/>
  <c r="H462" i="5" s="1"/>
  <c r="G82" i="5"/>
  <c r="H82" i="5" s="1"/>
  <c r="G333" i="5"/>
  <c r="H333" i="5" s="1"/>
  <c r="G588" i="5"/>
  <c r="H588" i="5" s="1"/>
  <c r="G667" i="5"/>
  <c r="H667" i="5" s="1"/>
  <c r="G107" i="5"/>
  <c r="H107" i="5" s="1"/>
  <c r="G394" i="5"/>
  <c r="H394" i="5" s="1"/>
  <c r="G585" i="5"/>
  <c r="H585" i="5" s="1"/>
  <c r="G264" i="5"/>
  <c r="H264" i="5" s="1"/>
  <c r="G290" i="5"/>
  <c r="H290" i="5" s="1"/>
  <c r="G197" i="5"/>
  <c r="H197" i="5" s="1"/>
  <c r="G584" i="5"/>
  <c r="H584" i="5" s="1"/>
  <c r="G8" i="5"/>
  <c r="H8" i="5" s="1"/>
  <c r="G263" i="5"/>
  <c r="H263" i="5" s="1"/>
  <c r="G390" i="5"/>
  <c r="H390" i="5" s="1"/>
  <c r="G628" i="5"/>
  <c r="H628" i="5" s="1"/>
  <c r="G132" i="5"/>
  <c r="H132" i="5" s="1"/>
  <c r="G179" i="5"/>
  <c r="H179" i="5" s="1"/>
  <c r="G449" i="5"/>
  <c r="H449" i="5" s="1"/>
  <c r="G17" i="5"/>
  <c r="H17" i="5" s="1"/>
  <c r="G272" i="5"/>
  <c r="H272" i="5" s="1"/>
  <c r="G671" i="5"/>
  <c r="H671" i="5" s="1"/>
  <c r="G79" i="5"/>
  <c r="H79" i="5" s="1"/>
  <c r="G430" i="5"/>
  <c r="H430" i="5" s="1"/>
  <c r="G18" i="5"/>
  <c r="H18" i="5" s="1"/>
  <c r="G285" i="5"/>
  <c r="H285" i="5" s="1"/>
  <c r="G556" i="5"/>
  <c r="H556" i="5" s="1"/>
  <c r="G635" i="5"/>
  <c r="H635" i="5" s="1"/>
  <c r="G59" i="5"/>
  <c r="H59" i="5" s="1"/>
  <c r="G346" i="5"/>
  <c r="H346" i="5" s="1"/>
  <c r="G553" i="5"/>
  <c r="H553" i="5" s="1"/>
  <c r="G614" i="5"/>
  <c r="H614" i="5" s="1"/>
  <c r="G706" i="5"/>
  <c r="H706" i="5" s="1"/>
  <c r="G181" i="5"/>
  <c r="H181" i="5" s="1"/>
  <c r="G552" i="5"/>
  <c r="H552" i="5" s="1"/>
  <c r="G711" i="5"/>
  <c r="H711" i="5" s="1"/>
  <c r="G247" i="5"/>
  <c r="H247" i="5" s="1"/>
  <c r="G374" i="5"/>
  <c r="H374" i="5" s="1"/>
  <c r="G612" i="5"/>
  <c r="H612" i="5" s="1"/>
  <c r="G84" i="5"/>
  <c r="H84" i="5" s="1"/>
  <c r="G163" i="5"/>
  <c r="H163" i="5" s="1"/>
  <c r="G433" i="5"/>
  <c r="H433" i="5" s="1"/>
  <c r="G34" i="5"/>
  <c r="H34" i="5" s="1"/>
  <c r="G256" i="5"/>
  <c r="H256" i="5" s="1"/>
  <c r="G639" i="5"/>
  <c r="H639" i="5" s="1"/>
  <c r="G63" i="5"/>
  <c r="H63" i="5" s="1"/>
  <c r="G382" i="5"/>
  <c r="H382" i="5" s="1"/>
  <c r="G701" i="5"/>
  <c r="H701" i="5" s="1"/>
  <c r="G253" i="5"/>
  <c r="H253" i="5" s="1"/>
  <c r="G540" i="5"/>
  <c r="H540" i="5" s="1"/>
  <c r="G555" i="5"/>
  <c r="H555" i="5" s="1"/>
  <c r="G11" i="5"/>
  <c r="H11" i="5" s="1"/>
  <c r="G330" i="5"/>
  <c r="H330" i="5" s="1"/>
  <c r="G505" i="5"/>
  <c r="H505" i="5" s="1"/>
  <c r="G455" i="5"/>
  <c r="H455" i="5" s="1"/>
  <c r="G514" i="5"/>
  <c r="H514" i="5" s="1"/>
  <c r="G165" i="5"/>
  <c r="H165" i="5" s="1"/>
  <c r="G536" i="5"/>
  <c r="H536" i="5" s="1"/>
  <c r="G695" i="5"/>
  <c r="H695" i="5" s="1"/>
  <c r="G231" i="5"/>
  <c r="H231" i="5" s="1"/>
  <c r="G342" i="5"/>
  <c r="H342" i="5" s="1"/>
  <c r="G532" i="5"/>
  <c r="H532" i="5" s="1"/>
  <c r="G52" i="5"/>
  <c r="H52" i="5" s="1"/>
  <c r="G115" i="5"/>
  <c r="H115" i="5" s="1"/>
  <c r="G369" i="5"/>
  <c r="H369" i="5" s="1"/>
  <c r="G704" i="5"/>
  <c r="H704" i="5" s="1"/>
  <c r="G224" i="5"/>
  <c r="H224" i="5" s="1"/>
  <c r="G591" i="5"/>
  <c r="H591" i="5" s="1"/>
  <c r="G31" i="5"/>
  <c r="H31" i="5" s="1"/>
  <c r="G366" i="5"/>
  <c r="H366" i="5" s="1"/>
  <c r="G685" i="5"/>
  <c r="H685" i="5" s="1"/>
  <c r="G205" i="5"/>
  <c r="H205" i="5" s="1"/>
  <c r="G492" i="5"/>
  <c r="H492" i="5" s="1"/>
  <c r="G539" i="5"/>
  <c r="H539" i="5" s="1"/>
  <c r="G674" i="5"/>
  <c r="H674" i="5" s="1"/>
  <c r="G234" i="5"/>
  <c r="H234" i="5" s="1"/>
  <c r="G457" i="5"/>
  <c r="H457" i="5" s="1"/>
  <c r="G709" i="5"/>
  <c r="H709" i="5" s="1"/>
  <c r="G133" i="5"/>
  <c r="H133" i="5" s="1"/>
  <c r="G504" i="5"/>
  <c r="H504" i="5" s="1"/>
  <c r="G631" i="5"/>
  <c r="H631" i="5" s="1"/>
  <c r="G199" i="5"/>
  <c r="H199" i="5" s="1"/>
  <c r="G310" i="5"/>
  <c r="H310" i="5" s="1"/>
  <c r="G484" i="5"/>
  <c r="H484" i="5" s="1"/>
  <c r="G36" i="5"/>
  <c r="H36" i="5" s="1"/>
  <c r="G35" i="5"/>
  <c r="H35" i="5" s="1"/>
  <c r="G353" i="5"/>
  <c r="H353" i="5" s="1"/>
  <c r="G688" i="5"/>
  <c r="H688" i="5" s="1"/>
  <c r="G192" i="5"/>
  <c r="H192" i="5" s="1"/>
  <c r="G527" i="5"/>
  <c r="H527" i="5" s="1"/>
  <c r="G610" i="5"/>
  <c r="H610" i="5" s="1"/>
  <c r="G350" i="5"/>
  <c r="H350" i="5" s="1"/>
  <c r="G653" i="5"/>
  <c r="H653" i="5" s="1"/>
  <c r="G141" i="5"/>
  <c r="H141" i="5" s="1"/>
  <c r="G460" i="5"/>
  <c r="H460" i="5" s="1"/>
  <c r="G507" i="5"/>
  <c r="H507" i="5" s="1"/>
  <c r="G530" i="5"/>
  <c r="H530" i="5" s="1"/>
  <c r="G186" i="5"/>
  <c r="H186" i="5" s="1"/>
  <c r="G425" i="5"/>
  <c r="H425" i="5" s="1"/>
  <c r="G574" i="5"/>
  <c r="H574" i="5" s="1"/>
  <c r="G693" i="5"/>
  <c r="H693" i="5" s="1"/>
  <c r="G53" i="5"/>
  <c r="H53" i="5" s="1"/>
  <c r="G472" i="5"/>
  <c r="H472" i="5" s="1"/>
  <c r="G615" i="5"/>
  <c r="H615" i="5" s="1"/>
  <c r="G167" i="5"/>
  <c r="H167" i="5" s="1"/>
  <c r="G278" i="5"/>
  <c r="H278" i="5" s="1"/>
  <c r="G452" i="5"/>
  <c r="H452" i="5" s="1"/>
  <c r="G707" i="5"/>
  <c r="H707" i="5" s="1"/>
  <c r="G498" i="5"/>
  <c r="H498" i="5" s="1"/>
  <c r="G305" i="5"/>
  <c r="H305" i="5" s="1"/>
  <c r="G672" i="5"/>
  <c r="H672" i="5" s="1"/>
  <c r="G176" i="5"/>
  <c r="H176" i="5" s="1"/>
  <c r="G511" i="5"/>
  <c r="H511" i="5" s="1"/>
  <c r="G306" i="5"/>
  <c r="H306" i="5" s="1"/>
  <c r="G334" i="5"/>
  <c r="H334" i="5" s="1"/>
  <c r="G637" i="5"/>
  <c r="H637" i="5" s="1"/>
  <c r="G125" i="5"/>
  <c r="H125" i="5" s="1"/>
  <c r="G428" i="5"/>
  <c r="H428" i="5" s="1"/>
  <c r="G459" i="5"/>
  <c r="H459" i="5" s="1"/>
  <c r="G354" i="5"/>
  <c r="H354" i="5" s="1"/>
  <c r="G154" i="5"/>
  <c r="H154" i="5" s="1"/>
  <c r="G329" i="5"/>
  <c r="H329" i="5" s="1"/>
  <c r="G194" i="5"/>
  <c r="H194" i="5" s="1"/>
  <c r="G613" i="5"/>
  <c r="H613" i="5" s="1"/>
  <c r="G37" i="5"/>
  <c r="H37" i="5" s="1"/>
  <c r="G456" i="5"/>
  <c r="H456" i="5" s="1"/>
  <c r="G583" i="5"/>
  <c r="H583" i="5" s="1"/>
  <c r="G151" i="5"/>
  <c r="H151" i="5" s="1"/>
  <c r="G262" i="5"/>
  <c r="H262" i="5" s="1"/>
  <c r="G420" i="5"/>
  <c r="H420" i="5" s="1"/>
  <c r="G595" i="5"/>
  <c r="H595" i="5" s="1"/>
  <c r="G98" i="5"/>
  <c r="H98" i="5" s="1"/>
  <c r="G289" i="5"/>
  <c r="H289" i="5" s="1"/>
  <c r="G640" i="5"/>
  <c r="H640" i="5" s="1"/>
  <c r="G128" i="5"/>
  <c r="H128" i="5" s="1"/>
  <c r="G463" i="5"/>
  <c r="H463" i="5" s="1"/>
  <c r="G480" i="5"/>
  <c r="H480" i="5" s="1"/>
  <c r="G302" i="5"/>
  <c r="H302" i="5" s="1"/>
  <c r="G605" i="5"/>
  <c r="H605" i="5" s="1"/>
  <c r="G109" i="5"/>
  <c r="H109" i="5" s="1"/>
  <c r="G300" i="5"/>
  <c r="H300" i="5" s="1"/>
  <c r="G411" i="5"/>
  <c r="H411" i="5" s="1"/>
  <c r="G178" i="5"/>
  <c r="H178" i="5" s="1"/>
  <c r="G138" i="5"/>
  <c r="H138" i="5" s="1"/>
  <c r="G265" i="5"/>
  <c r="H265" i="5" s="1"/>
  <c r="G581" i="5"/>
  <c r="H581" i="5" s="1"/>
  <c r="G658" i="5"/>
  <c r="H658" i="5" s="1"/>
  <c r="G424" i="5"/>
  <c r="H424" i="5" s="1"/>
  <c r="G567" i="5"/>
  <c r="H567" i="5" s="1"/>
  <c r="G87" i="5"/>
  <c r="H87" i="5" s="1"/>
  <c r="G198" i="5"/>
  <c r="H198" i="5" s="1"/>
  <c r="G404" i="5"/>
  <c r="H404" i="5" s="1"/>
  <c r="G563" i="5"/>
  <c r="H563" i="5" s="1"/>
  <c r="G450" i="5"/>
  <c r="H450" i="5" s="1"/>
  <c r="G273" i="5"/>
  <c r="H273" i="5" s="1"/>
  <c r="G608" i="5"/>
  <c r="H608" i="5" s="1"/>
  <c r="G112" i="5"/>
  <c r="H112" i="5" s="1"/>
  <c r="G367" i="5"/>
  <c r="H367" i="5" s="1"/>
  <c r="G702" i="5"/>
  <c r="H702" i="5" s="1"/>
  <c r="G222" i="5"/>
  <c r="H222" i="5" s="1"/>
  <c r="G573" i="5"/>
  <c r="H573" i="5" s="1"/>
  <c r="G77" i="5"/>
  <c r="H77" i="5" s="1"/>
  <c r="G284" i="5"/>
  <c r="H284" i="5" s="1"/>
  <c r="G395" i="5"/>
  <c r="H395" i="5" s="1"/>
  <c r="G2" i="5"/>
  <c r="H2" i="5" s="1"/>
  <c r="R483" i="7" s="1"/>
  <c r="G106" i="5"/>
  <c r="H106" i="5" s="1"/>
  <c r="G233" i="5"/>
  <c r="H233" i="5" s="1"/>
  <c r="G370" i="5"/>
  <c r="H370" i="5" s="1"/>
  <c r="G311" i="5"/>
  <c r="H311" i="5" s="1"/>
  <c r="G549" i="5"/>
  <c r="H549" i="5" s="1"/>
  <c r="G594" i="5"/>
  <c r="H594" i="5" s="1"/>
  <c r="G376" i="5"/>
  <c r="H376" i="5" s="1"/>
  <c r="G551" i="5"/>
  <c r="H551" i="5" s="1"/>
  <c r="G23" i="5"/>
  <c r="H23" i="5" s="1"/>
  <c r="G182" i="5"/>
  <c r="H182" i="5" s="1"/>
  <c r="G388" i="5"/>
  <c r="H388" i="5" s="1"/>
  <c r="G547" i="5"/>
  <c r="H547" i="5" s="1"/>
  <c r="G210" i="5"/>
  <c r="H210" i="5" s="1"/>
  <c r="G257" i="5"/>
  <c r="H257" i="5" s="1"/>
  <c r="G592" i="5"/>
  <c r="H592" i="5" s="1"/>
  <c r="G96" i="5"/>
  <c r="H96" i="5" s="1"/>
  <c r="G351" i="5"/>
  <c r="H351" i="5" s="1"/>
  <c r="G686" i="5"/>
  <c r="H686" i="5" s="1"/>
  <c r="G174" i="5"/>
  <c r="H174" i="5" s="1"/>
  <c r="G509" i="5"/>
  <c r="H509" i="5" s="1"/>
  <c r="G61" i="5"/>
  <c r="H61" i="5" s="1"/>
  <c r="G156" i="5"/>
  <c r="H156" i="5" s="1"/>
  <c r="G363" i="5"/>
  <c r="H363" i="5" s="1"/>
  <c r="G698" i="5"/>
  <c r="H698" i="5" s="1"/>
  <c r="G90" i="5"/>
  <c r="H90" i="5" s="1"/>
  <c r="G201" i="5"/>
  <c r="H201" i="5" s="1"/>
  <c r="G280" i="5"/>
  <c r="H280" i="5" s="1"/>
  <c r="G533" i="5"/>
  <c r="H533" i="5" s="1"/>
  <c r="G546" i="5"/>
  <c r="H546" i="5" s="1"/>
  <c r="G312" i="5"/>
  <c r="H312" i="5" s="1"/>
  <c r="G535" i="5"/>
  <c r="H535" i="5" s="1"/>
  <c r="G7" i="5"/>
  <c r="H7" i="5" s="1"/>
  <c r="G166" i="5"/>
  <c r="H166" i="5" s="1"/>
  <c r="G372" i="5"/>
  <c r="H372" i="5" s="1"/>
  <c r="G419" i="5"/>
  <c r="H419" i="5" s="1"/>
  <c r="G705" i="5"/>
  <c r="H705" i="5" s="1"/>
  <c r="G241" i="5"/>
  <c r="H241" i="5" s="1"/>
  <c r="G576" i="5"/>
  <c r="H576" i="5" s="1"/>
  <c r="G32" i="5"/>
  <c r="H32" i="5" s="1"/>
  <c r="G335" i="5"/>
  <c r="H335" i="5" s="1"/>
  <c r="G670" i="5"/>
  <c r="H670" i="5" s="1"/>
  <c r="G158" i="5"/>
  <c r="H158" i="5" s="1"/>
  <c r="G493" i="5"/>
  <c r="H493" i="5" s="1"/>
  <c r="G45" i="5"/>
  <c r="H45" i="5" s="1"/>
  <c r="G140" i="5"/>
  <c r="H140" i="5" s="1"/>
  <c r="G347" i="5"/>
  <c r="H347" i="5" s="1"/>
  <c r="G666" i="5"/>
  <c r="H666" i="5" s="1"/>
  <c r="G58" i="5"/>
  <c r="H58" i="5" s="1"/>
  <c r="G185" i="5"/>
  <c r="H185" i="5" s="1"/>
  <c r="G487" i="5"/>
  <c r="H487" i="5" s="1"/>
  <c r="G136" i="5"/>
  <c r="H136" i="5" s="1"/>
  <c r="G501" i="5"/>
  <c r="H501" i="5" s="1"/>
  <c r="G418" i="5"/>
  <c r="H418" i="5" s="1"/>
  <c r="G296" i="5"/>
  <c r="H296" i="5" s="1"/>
  <c r="G503" i="5"/>
  <c r="H503" i="5" s="1"/>
  <c r="G694" i="5"/>
  <c r="H694" i="5" s="1"/>
  <c r="G134" i="5"/>
  <c r="H134" i="5" s="1"/>
  <c r="G356" i="5"/>
  <c r="H356" i="5" s="1"/>
  <c r="G403" i="5"/>
  <c r="H403" i="5" s="1"/>
  <c r="G689" i="5"/>
  <c r="H689" i="5" s="1"/>
  <c r="G225" i="5"/>
  <c r="H225" i="5" s="1"/>
  <c r="G560" i="5"/>
  <c r="H560" i="5" s="1"/>
  <c r="G16" i="5"/>
  <c r="H16" i="5" s="1"/>
  <c r="G319" i="5"/>
  <c r="H319" i="5" s="1"/>
  <c r="G654" i="5"/>
  <c r="H654" i="5" s="1"/>
  <c r="G110" i="5"/>
  <c r="H110" i="5" s="1"/>
  <c r="G477" i="5"/>
  <c r="H477" i="5" s="1"/>
  <c r="G29" i="5"/>
  <c r="H29" i="5" s="1"/>
  <c r="G108" i="5"/>
  <c r="H108" i="5" s="1"/>
  <c r="G283" i="5"/>
  <c r="H283" i="5" s="1"/>
  <c r="G634" i="5"/>
  <c r="H634" i="5" s="1"/>
  <c r="G690" i="5"/>
  <c r="H690" i="5" s="1"/>
  <c r="G89" i="5"/>
  <c r="H89" i="5" s="1"/>
  <c r="G405" i="5"/>
  <c r="H405" i="5" s="1"/>
  <c r="G662" i="5"/>
  <c r="H662" i="5" s="1"/>
  <c r="G70" i="5"/>
  <c r="H70" i="5" s="1"/>
  <c r="G324" i="5"/>
  <c r="H324" i="5" s="1"/>
  <c r="G387" i="5"/>
  <c r="H387" i="5" s="1"/>
  <c r="G657" i="5"/>
  <c r="H657" i="5" s="1"/>
  <c r="G193" i="5"/>
  <c r="H193" i="5" s="1"/>
  <c r="G432" i="5"/>
  <c r="H432" i="5" s="1"/>
  <c r="G482" i="5"/>
  <c r="H482" i="5" s="1"/>
  <c r="G303" i="5"/>
  <c r="H303" i="5" s="1"/>
  <c r="G606" i="5"/>
  <c r="H606" i="5" s="1"/>
  <c r="G78" i="5"/>
  <c r="H78" i="5" s="1"/>
  <c r="G445" i="5"/>
  <c r="H445" i="5" s="1"/>
  <c r="G242" i="5"/>
  <c r="H242" i="5" s="1"/>
  <c r="G92" i="5"/>
  <c r="H92" i="5" s="1"/>
  <c r="G267" i="5"/>
  <c r="H267" i="5" s="1"/>
  <c r="G602" i="5"/>
  <c r="H602" i="5" s="1"/>
  <c r="G528" i="5"/>
  <c r="H528" i="5" s="1"/>
  <c r="G9" i="5"/>
  <c r="H9" i="5" s="1"/>
  <c r="G389" i="5"/>
  <c r="H389" i="5" s="1"/>
  <c r="G38" i="5"/>
  <c r="H38" i="5" s="1"/>
  <c r="G308" i="5"/>
  <c r="H308" i="5" s="1"/>
  <c r="G371" i="5"/>
  <c r="H371" i="5" s="1"/>
  <c r="G641" i="5"/>
  <c r="H641" i="5" s="1"/>
  <c r="G177" i="5"/>
  <c r="H177" i="5" s="1"/>
  <c r="G368" i="5"/>
  <c r="H368" i="5" s="1"/>
  <c r="G322" i="5"/>
  <c r="H322" i="5" s="1"/>
  <c r="G271" i="5"/>
  <c r="H271" i="5" s="1"/>
  <c r="G62" i="5"/>
  <c r="H62" i="5" s="1"/>
  <c r="G429" i="5"/>
  <c r="H429" i="5" s="1"/>
  <c r="G130" i="5"/>
  <c r="H130" i="5" s="1"/>
  <c r="G60" i="5"/>
  <c r="H60" i="5" s="1"/>
  <c r="G203" i="5"/>
  <c r="H203" i="5" s="1"/>
  <c r="G554" i="5"/>
  <c r="H554" i="5" s="1"/>
  <c r="G713" i="5"/>
  <c r="H713" i="5" s="1"/>
  <c r="G664" i="5"/>
  <c r="H664" i="5" s="1"/>
  <c r="G486" i="5"/>
  <c r="H486" i="5" s="1"/>
  <c r="G692" i="5"/>
  <c r="H692" i="5" s="1"/>
  <c r="G212" i="5"/>
  <c r="H212" i="5" s="1"/>
  <c r="G275" i="5"/>
  <c r="H275" i="5" s="1"/>
  <c r="G481" i="5"/>
  <c r="H481" i="5" s="1"/>
  <c r="G97" i="5"/>
  <c r="H97" i="5" s="1"/>
  <c r="G304" i="5"/>
  <c r="H304" i="5" s="1"/>
  <c r="G703" i="5"/>
  <c r="H703" i="5" s="1"/>
  <c r="G191" i="5"/>
  <c r="H191" i="5" s="1"/>
  <c r="G478" i="5"/>
  <c r="H478" i="5" s="1"/>
  <c r="G226" i="5"/>
  <c r="H226" i="5" s="1"/>
  <c r="G349" i="5"/>
  <c r="H349" i="5" s="1"/>
  <c r="G604" i="5"/>
  <c r="H604" i="5" s="1"/>
  <c r="G683" i="5"/>
  <c r="H683" i="5" s="1"/>
  <c r="G139" i="5"/>
  <c r="H139" i="5" s="1"/>
  <c r="G490" i="5"/>
  <c r="H490" i="5" s="1"/>
  <c r="G601" i="5"/>
  <c r="H601" i="5" s="1"/>
  <c r="G373" i="5"/>
  <c r="H373" i="5" s="1"/>
  <c r="G712" i="5"/>
  <c r="H712" i="5" s="1"/>
  <c r="G232" i="5"/>
  <c r="H232" i="5" s="1"/>
  <c r="G375" i="5"/>
  <c r="H375" i="5" s="1"/>
  <c r="G582" i="5"/>
  <c r="H582" i="5" s="1"/>
  <c r="G6" i="5"/>
  <c r="H6" i="5" s="1"/>
  <c r="G260" i="5"/>
  <c r="H260" i="5" s="1"/>
  <c r="G355" i="5"/>
  <c r="H355" i="5" s="1"/>
  <c r="G609" i="5"/>
  <c r="H609" i="5" s="1"/>
  <c r="G129" i="5"/>
  <c r="H129" i="5" s="1"/>
  <c r="G336" i="5"/>
  <c r="H336" i="5" s="1"/>
  <c r="G162" i="5"/>
  <c r="H162" i="5" s="1"/>
  <c r="G255" i="5"/>
  <c r="H255" i="5" s="1"/>
  <c r="G526" i="5"/>
  <c r="H526" i="5" s="1"/>
  <c r="G30" i="5"/>
  <c r="H30" i="5" s="1"/>
  <c r="G397" i="5"/>
  <c r="H397" i="5" s="1"/>
  <c r="G50" i="5"/>
  <c r="H50" i="5" s="1"/>
  <c r="G642" i="5"/>
  <c r="H642" i="5" s="1"/>
  <c r="G171" i="5"/>
  <c r="H171" i="5" s="1"/>
  <c r="G522" i="5"/>
  <c r="H522" i="5" s="1"/>
  <c r="G665" i="5"/>
  <c r="H665" i="5" s="1"/>
  <c r="G357" i="5"/>
  <c r="H357" i="5" s="1"/>
  <c r="G696" i="5"/>
  <c r="H696" i="5" s="1"/>
  <c r="G184" i="5"/>
  <c r="H184" i="5" s="1"/>
  <c r="G327" i="5"/>
  <c r="H327" i="5" s="1"/>
  <c r="G566" i="5"/>
  <c r="H566" i="5" s="1"/>
  <c r="G708" i="5"/>
  <c r="H708" i="5" s="1"/>
  <c r="G228" i="5"/>
  <c r="H228" i="5" s="1"/>
  <c r="G323" i="5"/>
  <c r="H323" i="5" s="1"/>
  <c r="G513" i="5"/>
  <c r="H513" i="5" s="1"/>
  <c r="G113" i="5"/>
  <c r="H113" i="5" s="1"/>
  <c r="G320" i="5"/>
  <c r="H320" i="5" s="1"/>
  <c r="G512" i="5"/>
  <c r="H512" i="5" s="1"/>
  <c r="G239" i="5"/>
  <c r="H239" i="5" s="1"/>
  <c r="G510" i="5"/>
  <c r="H510" i="5" s="1"/>
  <c r="G14" i="5"/>
  <c r="H14" i="5" s="1"/>
  <c r="G381" i="5"/>
  <c r="H381" i="5" s="1"/>
  <c r="G700" i="5"/>
  <c r="H700" i="5" s="1"/>
  <c r="G114" i="5"/>
  <c r="H114" i="5" s="1"/>
  <c r="G155" i="5"/>
  <c r="H155" i="5" s="1"/>
  <c r="G506" i="5"/>
  <c r="H506" i="5" s="1"/>
  <c r="G633" i="5"/>
  <c r="H633" i="5" s="1"/>
  <c r="G325" i="5"/>
  <c r="H325" i="5" s="1"/>
  <c r="D19" i="3"/>
  <c r="D17" i="3"/>
  <c r="Q54" i="5" l="1"/>
  <c r="T54" i="5" s="1"/>
  <c r="S1166" i="7"/>
  <c r="Q126" i="5"/>
  <c r="T126" i="5" s="1"/>
  <c r="L215" i="5"/>
  <c r="Q137" i="5"/>
  <c r="T137" i="5" s="1"/>
  <c r="L441" i="5"/>
  <c r="L483" i="5"/>
  <c r="L266" i="5"/>
  <c r="L647" i="5"/>
  <c r="L54" i="5"/>
  <c r="S983" i="7"/>
  <c r="L200" i="5"/>
  <c r="L119" i="5"/>
  <c r="L544" i="5"/>
  <c r="L589" i="5"/>
  <c r="L74" i="5"/>
  <c r="L660" i="5"/>
  <c r="L314" i="5"/>
  <c r="L488" i="5"/>
  <c r="AE546" i="7"/>
  <c r="L13" i="5"/>
  <c r="L593" i="5"/>
  <c r="S764" i="7"/>
  <c r="Q251" i="5"/>
  <c r="T251" i="5" s="1"/>
  <c r="Q352" i="5"/>
  <c r="T352" i="5" s="1"/>
  <c r="L427" i="5"/>
  <c r="S724" i="7"/>
  <c r="AD1110" i="7"/>
  <c r="S690" i="7"/>
  <c r="Q183" i="5"/>
  <c r="T183" i="5" s="1"/>
  <c r="Q343" i="5"/>
  <c r="T343" i="5" s="1"/>
  <c r="L519" i="5"/>
  <c r="L529" i="5"/>
  <c r="L621" i="5"/>
  <c r="L386" i="5"/>
  <c r="L150" i="5"/>
  <c r="L251" i="5"/>
  <c r="L10" i="5"/>
  <c r="L183" i="5"/>
  <c r="L137" i="5"/>
  <c r="L135" i="5"/>
  <c r="Q470" i="5"/>
  <c r="T470" i="5" s="1"/>
  <c r="S1072" i="7"/>
  <c r="Q105" i="5"/>
  <c r="T105" i="5" s="1"/>
  <c r="S781" i="7"/>
  <c r="AE781" i="7" s="1"/>
  <c r="AD1089" i="7"/>
  <c r="L636" i="5"/>
  <c r="Q529" i="5"/>
  <c r="T529" i="5" s="1"/>
  <c r="L578" i="5"/>
  <c r="L575" i="5"/>
  <c r="L470" i="5"/>
  <c r="L365" i="5"/>
  <c r="L400" i="5"/>
  <c r="S1040" i="7"/>
  <c r="Q28" i="5"/>
  <c r="T28" i="5" s="1"/>
  <c r="Q160" i="5"/>
  <c r="T160" i="5" s="1"/>
  <c r="S774" i="7"/>
  <c r="AE774" i="7" s="1"/>
  <c r="S1106" i="7"/>
  <c r="AE1106" i="7" s="1"/>
  <c r="Q39" i="5"/>
  <c r="T39" i="5" s="1"/>
  <c r="L218" i="5"/>
  <c r="L618" i="5"/>
  <c r="L101" i="5"/>
  <c r="L343" i="5"/>
  <c r="L281" i="5"/>
  <c r="Q402" i="5"/>
  <c r="T402" i="5" s="1"/>
  <c r="L458" i="5"/>
  <c r="Q451" i="5"/>
  <c r="T451" i="5" s="1"/>
  <c r="Q548" i="5"/>
  <c r="T548" i="5" s="1"/>
  <c r="L677" i="5"/>
  <c r="L500" i="5"/>
  <c r="L466" i="5"/>
  <c r="L518" i="5"/>
  <c r="Q656" i="5"/>
  <c r="T656" i="5" s="1"/>
  <c r="S1238" i="7"/>
  <c r="AE638" i="7"/>
  <c r="S686" i="7"/>
  <c r="AE686" i="7" s="1"/>
  <c r="Q483" i="5"/>
  <c r="T483" i="5" s="1"/>
  <c r="S950" i="7"/>
  <c r="AE950" i="7" s="1"/>
  <c r="L332" i="5"/>
  <c r="L294" i="5"/>
  <c r="L164" i="5"/>
  <c r="L494" i="5"/>
  <c r="L337" i="5"/>
  <c r="L392" i="5"/>
  <c r="L537" i="5"/>
  <c r="Q427" i="5"/>
  <c r="T427" i="5" s="1"/>
  <c r="L461" i="5"/>
  <c r="L160" i="5"/>
  <c r="L416" i="5"/>
  <c r="L710" i="5"/>
  <c r="L451" i="5"/>
  <c r="S1628" i="7"/>
  <c r="AD1628" i="7" s="1"/>
  <c r="AE636" i="7"/>
  <c r="S493" i="7"/>
  <c r="AD493" i="7" s="1"/>
  <c r="Q131" i="5"/>
  <c r="T131" i="5" s="1"/>
  <c r="Q531" i="5"/>
  <c r="T531" i="5" s="1"/>
  <c r="L259" i="5"/>
  <c r="L27" i="5"/>
  <c r="L221" i="5"/>
  <c r="L208" i="5"/>
  <c r="L548" i="5"/>
  <c r="L402" i="5"/>
  <c r="L412" i="5"/>
  <c r="L559" i="5"/>
  <c r="S830" i="7"/>
  <c r="Q307" i="5"/>
  <c r="T307" i="5" s="1"/>
  <c r="L118" i="5"/>
  <c r="AD749" i="7"/>
  <c r="AE749" i="7"/>
  <c r="AD1072" i="7"/>
  <c r="AE1072" i="7"/>
  <c r="AE990" i="7"/>
  <c r="AD990" i="7"/>
  <c r="AD964" i="7"/>
  <c r="AE964" i="7"/>
  <c r="AD920" i="7"/>
  <c r="AE920" i="7"/>
  <c r="AD617" i="7"/>
  <c r="AE617" i="7"/>
  <c r="AD913" i="7"/>
  <c r="AE913" i="7"/>
  <c r="AD1120" i="7"/>
  <c r="AE1120" i="7"/>
  <c r="AE839" i="7"/>
  <c r="AD839" i="7"/>
  <c r="AE1011" i="7"/>
  <c r="AD1011" i="7"/>
  <c r="AD568" i="7"/>
  <c r="AE568" i="7"/>
  <c r="AD891" i="7"/>
  <c r="AE891" i="7"/>
  <c r="AE516" i="7"/>
  <c r="AD516" i="7"/>
  <c r="AD665" i="7"/>
  <c r="AE665" i="7"/>
  <c r="AD569" i="7"/>
  <c r="AE569" i="7"/>
  <c r="AD604" i="7"/>
  <c r="AE604" i="7"/>
  <c r="AE645" i="7"/>
  <c r="AD645" i="7"/>
  <c r="AD952" i="7"/>
  <c r="AE952" i="7"/>
  <c r="AD523" i="7"/>
  <c r="AE523" i="7"/>
  <c r="AD1036" i="7"/>
  <c r="AE1036" i="7"/>
  <c r="AD730" i="7"/>
  <c r="AE730" i="7"/>
  <c r="AE1127" i="7"/>
  <c r="AD1127" i="7"/>
  <c r="AD728" i="7"/>
  <c r="AE728" i="7"/>
  <c r="AE851" i="7"/>
  <c r="AD851" i="7"/>
  <c r="AD1197" i="7"/>
  <c r="AE1197" i="7"/>
  <c r="AD950" i="7"/>
  <c r="AE842" i="7"/>
  <c r="AD842" i="7"/>
  <c r="AD529" i="7"/>
  <c r="AE529" i="7"/>
  <c r="AD540" i="7"/>
  <c r="AE540" i="7"/>
  <c r="AD978" i="7"/>
  <c r="AE978" i="7"/>
  <c r="AD584" i="7"/>
  <c r="AE584" i="7"/>
  <c r="AE819" i="7"/>
  <c r="AD819" i="7"/>
  <c r="AE1030" i="7"/>
  <c r="AD1030" i="7"/>
  <c r="AD1198" i="7"/>
  <c r="AE1198" i="7"/>
  <c r="AD1070" i="7"/>
  <c r="AE1070" i="7"/>
  <c r="AD926" i="7"/>
  <c r="AE926" i="7"/>
  <c r="AE652" i="7"/>
  <c r="AD652" i="7"/>
  <c r="AD774" i="7"/>
  <c r="AE816" i="7"/>
  <c r="AD816" i="7"/>
  <c r="AD666" i="7"/>
  <c r="AE666" i="7"/>
  <c r="AD549" i="7"/>
  <c r="AE549" i="7"/>
  <c r="AD947" i="7"/>
  <c r="AE947" i="7"/>
  <c r="AE984" i="7"/>
  <c r="AD984" i="7"/>
  <c r="AD624" i="7"/>
  <c r="AE624" i="7"/>
  <c r="AD598" i="7"/>
  <c r="AE598" i="7"/>
  <c r="AD716" i="7"/>
  <c r="AE716" i="7"/>
  <c r="Q361" i="5"/>
  <c r="T361" i="5" s="1"/>
  <c r="AD581" i="7"/>
  <c r="AE581" i="7"/>
  <c r="AE1040" i="7"/>
  <c r="AD1040" i="7"/>
  <c r="AD603" i="7"/>
  <c r="AE603" i="7"/>
  <c r="AE793" i="7"/>
  <c r="AD793" i="7"/>
  <c r="AD557" i="7"/>
  <c r="AE557" i="7"/>
  <c r="AD982" i="7"/>
  <c r="AE982" i="7"/>
  <c r="AD1199" i="7"/>
  <c r="AE1199" i="7"/>
  <c r="AD650" i="7"/>
  <c r="AE650" i="7"/>
  <c r="AD938" i="7"/>
  <c r="AE938" i="7"/>
  <c r="AD890" i="7"/>
  <c r="AE890" i="7"/>
  <c r="AD627" i="7"/>
  <c r="AE627" i="7"/>
  <c r="AD619" i="7"/>
  <c r="AE619" i="7"/>
  <c r="AE1121" i="7"/>
  <c r="AD1121" i="7"/>
  <c r="AD1184" i="7"/>
  <c r="AE1184" i="7"/>
  <c r="AE853" i="7"/>
  <c r="AD853" i="7"/>
  <c r="AD868" i="7"/>
  <c r="AE868" i="7"/>
  <c r="AE750" i="7"/>
  <c r="AD750" i="7"/>
  <c r="AD1119" i="7"/>
  <c r="AE1119" i="7"/>
  <c r="AE823" i="7"/>
  <c r="AD823" i="7"/>
  <c r="AD929" i="7"/>
  <c r="AE929" i="7"/>
  <c r="AD769" i="7"/>
  <c r="AE769" i="7"/>
  <c r="AE536" i="7"/>
  <c r="AD536" i="7"/>
  <c r="AD809" i="7"/>
  <c r="AE809" i="7"/>
  <c r="AE1135" i="7"/>
  <c r="AD1135" i="7"/>
  <c r="AD934" i="7"/>
  <c r="AE934" i="7"/>
  <c r="AE955" i="7"/>
  <c r="AD955" i="7"/>
  <c r="AD857" i="7"/>
  <c r="AE857" i="7"/>
  <c r="AE1023" i="7"/>
  <c r="AD1023" i="7"/>
  <c r="AE943" i="7"/>
  <c r="AD943" i="7"/>
  <c r="AD496" i="7"/>
  <c r="AE496" i="7"/>
  <c r="AE838" i="7"/>
  <c r="AD838" i="7"/>
  <c r="AD1020" i="7"/>
  <c r="AE1020" i="7"/>
  <c r="AE875" i="7"/>
  <c r="AD875" i="7"/>
  <c r="AD1002" i="7"/>
  <c r="AE1002" i="7"/>
  <c r="AD918" i="7"/>
  <c r="AE918" i="7"/>
  <c r="AE937" i="7"/>
  <c r="AD937" i="7"/>
  <c r="AE1103" i="7"/>
  <c r="AD1103" i="7"/>
  <c r="AD1051" i="7"/>
  <c r="AE1051" i="7"/>
  <c r="AD1143" i="7"/>
  <c r="AE1143" i="7"/>
  <c r="AD983" i="7"/>
  <c r="AE983" i="7"/>
  <c r="AD718" i="7"/>
  <c r="AE718" i="7"/>
  <c r="AD599" i="7"/>
  <c r="AE599" i="7"/>
  <c r="AE761" i="7"/>
  <c r="AD761" i="7"/>
  <c r="AD498" i="7"/>
  <c r="AE498" i="7"/>
  <c r="AE1013" i="7"/>
  <c r="AD1013" i="7"/>
  <c r="AE919" i="7"/>
  <c r="AD919" i="7"/>
  <c r="AD579" i="7"/>
  <c r="AE579" i="7"/>
  <c r="AE1032" i="7"/>
  <c r="AD1032" i="7"/>
  <c r="AD600" i="7"/>
  <c r="AE600" i="7"/>
  <c r="AD570" i="7"/>
  <c r="AE570" i="7"/>
  <c r="AD575" i="7"/>
  <c r="AE575" i="7"/>
  <c r="AE616" i="7"/>
  <c r="AD616" i="7"/>
  <c r="AE654" i="7"/>
  <c r="AD654" i="7"/>
  <c r="AD697" i="7"/>
  <c r="AE697" i="7"/>
  <c r="AD961" i="7"/>
  <c r="AE961" i="7"/>
  <c r="AD1137" i="7"/>
  <c r="AE1137" i="7"/>
  <c r="AD1021" i="7"/>
  <c r="AE1021" i="7"/>
  <c r="AE1073" i="7"/>
  <c r="AD1073" i="7"/>
  <c r="AD731" i="7"/>
  <c r="AE731" i="7"/>
  <c r="AD896" i="7"/>
  <c r="AE896" i="7"/>
  <c r="AE708" i="7"/>
  <c r="AD708" i="7"/>
  <c r="AD724" i="7"/>
  <c r="AE724" i="7"/>
  <c r="AE741" i="7"/>
  <c r="AD741" i="7"/>
  <c r="AD661" i="7"/>
  <c r="AE661" i="7"/>
  <c r="AD804" i="7"/>
  <c r="AE804" i="7"/>
  <c r="AD618" i="7"/>
  <c r="AE618" i="7"/>
  <c r="AE845" i="7"/>
  <c r="AD845" i="7"/>
  <c r="AD515" i="7"/>
  <c r="AE515" i="7"/>
  <c r="Q416" i="5"/>
  <c r="T416" i="5" s="1"/>
  <c r="AE870" i="7"/>
  <c r="AD870" i="7"/>
  <c r="AD815" i="7"/>
  <c r="AE815" i="7"/>
  <c r="AE967" i="7"/>
  <c r="AD967" i="7"/>
  <c r="AE751" i="7"/>
  <c r="AD751" i="7"/>
  <c r="AD1005" i="7"/>
  <c r="AE1005" i="7"/>
  <c r="AD996" i="7"/>
  <c r="AE996" i="7"/>
  <c r="AE1044" i="7"/>
  <c r="AD1044" i="7"/>
  <c r="AE1026" i="7"/>
  <c r="AD1026" i="7"/>
  <c r="AD1123" i="7"/>
  <c r="AE1123" i="7"/>
  <c r="AD927" i="7"/>
  <c r="AE927" i="7"/>
  <c r="AD972" i="7"/>
  <c r="AE972" i="7"/>
  <c r="AE980" i="7"/>
  <c r="AD980" i="7"/>
  <c r="AD1125" i="7"/>
  <c r="AE1125" i="7"/>
  <c r="AE582" i="7"/>
  <c r="AD582" i="7"/>
  <c r="AD715" i="7"/>
  <c r="AE715" i="7"/>
  <c r="AD808" i="7"/>
  <c r="AE808" i="7"/>
  <c r="AE979" i="7"/>
  <c r="AD979" i="7"/>
  <c r="AE677" i="7"/>
  <c r="AD677" i="7"/>
  <c r="AD1098" i="7"/>
  <c r="AE1098" i="7"/>
  <c r="AD1129" i="7"/>
  <c r="AE1129" i="7"/>
  <c r="I14" i="5"/>
  <c r="M14" i="5" s="1"/>
  <c r="R497" i="7"/>
  <c r="I522" i="5"/>
  <c r="K522" i="5" s="1"/>
  <c r="R1077" i="7"/>
  <c r="I375" i="5"/>
  <c r="M375" i="5" s="1"/>
  <c r="R909" i="7"/>
  <c r="I481" i="5"/>
  <c r="M481" i="5" s="1"/>
  <c r="R1028" i="7"/>
  <c r="I177" i="5"/>
  <c r="K177" i="5" s="1"/>
  <c r="R683" i="7"/>
  <c r="I482" i="5"/>
  <c r="M482" i="5" s="1"/>
  <c r="R1029" i="7"/>
  <c r="I110" i="5"/>
  <c r="K110" i="5" s="1"/>
  <c r="R610" i="7"/>
  <c r="I487" i="5"/>
  <c r="M487" i="5" s="1"/>
  <c r="R1035" i="7"/>
  <c r="I372" i="5"/>
  <c r="K372" i="5" s="1"/>
  <c r="R904" i="7"/>
  <c r="I686" i="5"/>
  <c r="K686" i="5" s="1"/>
  <c r="R1271" i="7"/>
  <c r="I233" i="5"/>
  <c r="K233" i="5" s="1"/>
  <c r="R746" i="7"/>
  <c r="I198" i="5"/>
  <c r="M198" i="5" s="1"/>
  <c r="R706" i="7"/>
  <c r="I128" i="5"/>
  <c r="M128" i="5" s="1"/>
  <c r="R629" i="7"/>
  <c r="I459" i="5"/>
  <c r="K459" i="5" s="1"/>
  <c r="R1003" i="7"/>
  <c r="I472" i="5"/>
  <c r="K472" i="5" s="1"/>
  <c r="R1019" i="7"/>
  <c r="I353" i="5"/>
  <c r="K353" i="5" s="1"/>
  <c r="R881" i="7"/>
  <c r="I685" i="5"/>
  <c r="K685" i="5" s="1"/>
  <c r="R1270" i="7"/>
  <c r="I455" i="5"/>
  <c r="M455" i="5" s="1"/>
  <c r="R999" i="7"/>
  <c r="I612" i="5"/>
  <c r="K612" i="5" s="1"/>
  <c r="R1190" i="7"/>
  <c r="I79" i="5"/>
  <c r="M79" i="5" s="1"/>
  <c r="R574" i="7"/>
  <c r="I394" i="5"/>
  <c r="K394" i="5" s="1"/>
  <c r="R930" i="7"/>
  <c r="I279" i="5"/>
  <c r="K279" i="5" s="1"/>
  <c r="R799" i="7"/>
  <c r="I120" i="5"/>
  <c r="K120" i="5" s="1"/>
  <c r="R620" i="7"/>
  <c r="I69" i="5"/>
  <c r="K69" i="5" s="1"/>
  <c r="R562" i="7"/>
  <c r="I499" i="5"/>
  <c r="K499" i="5" s="1"/>
  <c r="R1049" i="7"/>
  <c r="I188" i="5"/>
  <c r="K188" i="5" s="1"/>
  <c r="R696" i="7"/>
  <c r="I650" i="5"/>
  <c r="K650" i="5" s="1"/>
  <c r="R1231" i="7"/>
  <c r="I630" i="5"/>
  <c r="K630" i="5" s="1"/>
  <c r="R1211" i="7"/>
  <c r="I26" i="5"/>
  <c r="K26" i="5" s="1"/>
  <c r="R514" i="7"/>
  <c r="AD1245" i="7"/>
  <c r="AE1245" i="7"/>
  <c r="I506" i="5"/>
  <c r="K506" i="5" s="1"/>
  <c r="R1057" i="7"/>
  <c r="I242" i="5"/>
  <c r="K242" i="5" s="1"/>
  <c r="R755" i="7"/>
  <c r="I608" i="5"/>
  <c r="K608" i="5" s="1"/>
  <c r="R1185" i="7"/>
  <c r="I234" i="5"/>
  <c r="M234" i="5" s="1"/>
  <c r="R747" i="7"/>
  <c r="I465" i="5"/>
  <c r="M465" i="5" s="1"/>
  <c r="R1010" i="7"/>
  <c r="I413" i="5"/>
  <c r="K413" i="5" s="1"/>
  <c r="R951" i="7"/>
  <c r="AD1219" i="7"/>
  <c r="AE1219" i="7"/>
  <c r="I700" i="5"/>
  <c r="K700" i="5" s="1"/>
  <c r="R1617" i="7"/>
  <c r="I304" i="5"/>
  <c r="K304" i="5" s="1"/>
  <c r="R827" i="7"/>
  <c r="I501" i="5"/>
  <c r="K501" i="5" s="1"/>
  <c r="R1052" i="7"/>
  <c r="I480" i="5"/>
  <c r="K480" i="5" s="1"/>
  <c r="R1027" i="7"/>
  <c r="I192" i="5"/>
  <c r="M192" i="5" s="1"/>
  <c r="R700" i="7"/>
  <c r="I264" i="5"/>
  <c r="K264" i="5" s="1"/>
  <c r="R779" i="7"/>
  <c r="I444" i="5"/>
  <c r="K444" i="5" s="1"/>
  <c r="R986" i="7"/>
  <c r="I370" i="5"/>
  <c r="K370" i="5" s="1"/>
  <c r="R902" i="7"/>
  <c r="I205" i="5"/>
  <c r="K205" i="5" s="1"/>
  <c r="R713" i="7"/>
  <c r="I585" i="5"/>
  <c r="K585" i="5" s="1"/>
  <c r="R1155" i="7"/>
  <c r="I471" i="5"/>
  <c r="K471" i="5" s="1"/>
  <c r="R1018" i="7"/>
  <c r="I171" i="5"/>
  <c r="K171" i="5" s="1"/>
  <c r="R676" i="7"/>
  <c r="I432" i="5"/>
  <c r="K432" i="5" s="1"/>
  <c r="R973" i="7"/>
  <c r="I185" i="5"/>
  <c r="M185" i="5" s="1"/>
  <c r="R692" i="7"/>
  <c r="I166" i="5"/>
  <c r="K166" i="5" s="1"/>
  <c r="R671" i="7"/>
  <c r="I106" i="5"/>
  <c r="K106" i="5" s="1"/>
  <c r="R605" i="7"/>
  <c r="I87" i="5"/>
  <c r="K87" i="5" s="1"/>
  <c r="R583" i="7"/>
  <c r="I428" i="5"/>
  <c r="K428" i="5" s="1"/>
  <c r="R969" i="7"/>
  <c r="I53" i="5"/>
  <c r="K53" i="5" s="1"/>
  <c r="R545" i="7"/>
  <c r="I366" i="5"/>
  <c r="K366" i="5" s="1"/>
  <c r="R897" i="7"/>
  <c r="I505" i="5"/>
  <c r="M505" i="5" s="1"/>
  <c r="R1056" i="7"/>
  <c r="I374" i="5"/>
  <c r="K374" i="5" s="1"/>
  <c r="R907" i="7"/>
  <c r="I107" i="5"/>
  <c r="K107" i="5" s="1"/>
  <c r="R607" i="7"/>
  <c r="I56" i="5"/>
  <c r="K56" i="5" s="1"/>
  <c r="R548" i="7"/>
  <c r="I515" i="5"/>
  <c r="K515" i="5" s="1"/>
  <c r="R1068" i="7"/>
  <c r="I124" i="5"/>
  <c r="K124" i="5" s="1"/>
  <c r="R625" i="7"/>
  <c r="I521" i="5"/>
  <c r="K521" i="5" s="1"/>
  <c r="R1075" i="7"/>
  <c r="I217" i="5"/>
  <c r="K217" i="5" s="1"/>
  <c r="R726" i="7"/>
  <c r="I24" i="5"/>
  <c r="K24" i="5" s="1"/>
  <c r="R511" i="7"/>
  <c r="I51" i="5"/>
  <c r="K51" i="5" s="1"/>
  <c r="R543" i="7"/>
  <c r="I712" i="5"/>
  <c r="K712" i="5" s="1"/>
  <c r="R1630" i="7"/>
  <c r="I319" i="5"/>
  <c r="K319" i="5" s="1"/>
  <c r="R843" i="7"/>
  <c r="I289" i="5"/>
  <c r="K289" i="5" s="1"/>
  <c r="R811" i="7"/>
  <c r="AE1217" i="7"/>
  <c r="AD1217" i="7"/>
  <c r="AD1224" i="7"/>
  <c r="AE1224" i="7"/>
  <c r="I320" i="5"/>
  <c r="M320" i="5" s="1"/>
  <c r="R844" i="7"/>
  <c r="I397" i="5"/>
  <c r="K397" i="5" s="1"/>
  <c r="R933" i="7"/>
  <c r="I601" i="5"/>
  <c r="K601" i="5" s="1"/>
  <c r="R1175" i="7"/>
  <c r="I486" i="5"/>
  <c r="K486" i="5" s="1"/>
  <c r="R1033" i="7"/>
  <c r="I38" i="5"/>
  <c r="K38" i="5" s="1"/>
  <c r="R528" i="7"/>
  <c r="I387" i="5"/>
  <c r="K387" i="5" s="1"/>
  <c r="R921" i="7"/>
  <c r="I560" i="5"/>
  <c r="M560" i="5" s="1"/>
  <c r="R1122" i="7"/>
  <c r="I347" i="5"/>
  <c r="K347" i="5" s="1"/>
  <c r="R874" i="7"/>
  <c r="I312" i="5"/>
  <c r="K312" i="5" s="1"/>
  <c r="R836" i="7"/>
  <c r="I257" i="5"/>
  <c r="M257" i="5" s="1"/>
  <c r="R772" i="7"/>
  <c r="I284" i="5"/>
  <c r="M284" i="5" s="1"/>
  <c r="R806" i="7"/>
  <c r="I658" i="5"/>
  <c r="K658" i="5" s="1"/>
  <c r="R1240" i="7"/>
  <c r="I595" i="5"/>
  <c r="M595" i="5" s="1"/>
  <c r="R1168" i="7"/>
  <c r="I334" i="5"/>
  <c r="K334" i="5" s="1"/>
  <c r="R859" i="7"/>
  <c r="I425" i="5"/>
  <c r="K425" i="5" s="1"/>
  <c r="R966" i="7"/>
  <c r="I310" i="5"/>
  <c r="K310" i="5" s="1"/>
  <c r="R833" i="7"/>
  <c r="I224" i="5"/>
  <c r="K224" i="5" s="1"/>
  <c r="R734" i="7"/>
  <c r="I555" i="5"/>
  <c r="K555" i="5" s="1"/>
  <c r="R1117" i="7"/>
  <c r="I552" i="5"/>
  <c r="K552" i="5" s="1"/>
  <c r="R1114" i="7"/>
  <c r="I449" i="5"/>
  <c r="K449" i="5" s="1"/>
  <c r="R991" i="7"/>
  <c r="I333" i="5"/>
  <c r="M333" i="5" s="1"/>
  <c r="R858" i="7"/>
  <c r="I338" i="5"/>
  <c r="K338" i="5" s="1"/>
  <c r="R864" i="7"/>
  <c r="I168" i="5"/>
  <c r="M168" i="5" s="1"/>
  <c r="R673" i="7"/>
  <c r="I190" i="5"/>
  <c r="K190" i="5" s="1"/>
  <c r="R698" i="7"/>
  <c r="I623" i="5"/>
  <c r="K623" i="5" s="1"/>
  <c r="R1203" i="7"/>
  <c r="I291" i="5"/>
  <c r="K291" i="5" s="1"/>
  <c r="R813" i="7"/>
  <c r="I127" i="5"/>
  <c r="K127" i="5" s="1"/>
  <c r="R628" i="7"/>
  <c r="I102" i="5"/>
  <c r="K102" i="5" s="1"/>
  <c r="R601" i="7"/>
  <c r="I679" i="5"/>
  <c r="K679" i="5" s="1"/>
  <c r="R1262" i="7"/>
  <c r="I429" i="5"/>
  <c r="M429" i="5" s="1"/>
  <c r="R970" i="7"/>
  <c r="I32" i="5"/>
  <c r="K32" i="5" s="1"/>
  <c r="R522" i="7"/>
  <c r="I109" i="5"/>
  <c r="M109" i="5" s="1"/>
  <c r="R609" i="7"/>
  <c r="I231" i="5"/>
  <c r="K231" i="5" s="1"/>
  <c r="R743" i="7"/>
  <c r="I584" i="5"/>
  <c r="K584" i="5" s="1"/>
  <c r="R1153" i="7"/>
  <c r="I645" i="5"/>
  <c r="K645" i="5" s="1"/>
  <c r="R1226" i="7"/>
  <c r="I517" i="5"/>
  <c r="K517" i="5" s="1"/>
  <c r="R1071" i="7"/>
  <c r="AD1251" i="7"/>
  <c r="AE1251" i="7"/>
  <c r="I6" i="5"/>
  <c r="K6" i="5" s="1"/>
  <c r="R488" i="7"/>
  <c r="I606" i="5"/>
  <c r="K606" i="5" s="1"/>
  <c r="R1183" i="7"/>
  <c r="I705" i="5"/>
  <c r="K705" i="5" s="1"/>
  <c r="R1622" i="7"/>
  <c r="I311" i="5"/>
  <c r="M311" i="5" s="1"/>
  <c r="R835" i="7"/>
  <c r="I167" i="5"/>
  <c r="M167" i="5" s="1"/>
  <c r="R672" i="7"/>
  <c r="I165" i="5"/>
  <c r="M165" i="5" s="1"/>
  <c r="R670" i="7"/>
  <c r="I18" i="5"/>
  <c r="K18" i="5" s="1"/>
  <c r="R502" i="7"/>
  <c r="I644" i="5"/>
  <c r="K644" i="5" s="1"/>
  <c r="R1225" i="7"/>
  <c r="I22" i="5"/>
  <c r="M22" i="5" s="1"/>
  <c r="R508" i="7"/>
  <c r="I144" i="5"/>
  <c r="K144" i="5" s="1"/>
  <c r="R647" i="7"/>
  <c r="I597" i="5"/>
  <c r="K597" i="5" s="1"/>
  <c r="R1170" i="7"/>
  <c r="I684" i="5"/>
  <c r="K684" i="5" s="1"/>
  <c r="R1269" i="7"/>
  <c r="I381" i="5"/>
  <c r="M381" i="5" s="1"/>
  <c r="R915" i="7"/>
  <c r="I368" i="5"/>
  <c r="K368" i="5" s="1"/>
  <c r="R900" i="7"/>
  <c r="I463" i="5"/>
  <c r="K463" i="5" s="1"/>
  <c r="R1007" i="7"/>
  <c r="I514" i="5"/>
  <c r="K514" i="5" s="1"/>
  <c r="R1067" i="7"/>
  <c r="I496" i="5"/>
  <c r="K496" i="5" s="1"/>
  <c r="R1045" i="7"/>
  <c r="AD1195" i="7"/>
  <c r="AE1195" i="7"/>
  <c r="I512" i="5"/>
  <c r="K512" i="5" s="1"/>
  <c r="R1064" i="7"/>
  <c r="I692" i="5"/>
  <c r="K692" i="5" s="1"/>
  <c r="R1279" i="7"/>
  <c r="I657" i="5"/>
  <c r="K657" i="5" s="1"/>
  <c r="R1239" i="7"/>
  <c r="I666" i="5"/>
  <c r="K666" i="5" s="1"/>
  <c r="R1248" i="7"/>
  <c r="I592" i="5"/>
  <c r="M592" i="5" s="1"/>
  <c r="R1163" i="7"/>
  <c r="I424" i="5"/>
  <c r="K424" i="5" s="1"/>
  <c r="R965" i="7"/>
  <c r="I637" i="5"/>
  <c r="K637" i="5" s="1"/>
  <c r="R1218" i="7"/>
  <c r="I574" i="5"/>
  <c r="M574" i="5" s="1"/>
  <c r="R1141" i="7"/>
  <c r="I591" i="5"/>
  <c r="K591" i="5" s="1"/>
  <c r="R1161" i="7"/>
  <c r="I711" i="5"/>
  <c r="K711" i="5" s="1"/>
  <c r="R1629" i="7"/>
  <c r="I588" i="5"/>
  <c r="K588" i="5" s="1"/>
  <c r="R1158" i="7"/>
  <c r="I542" i="5"/>
  <c r="K542" i="5" s="1"/>
  <c r="R1104" i="7"/>
  <c r="I600" i="5"/>
  <c r="K600" i="5" s="1"/>
  <c r="R1173" i="7"/>
  <c r="I269" i="5"/>
  <c r="K269" i="5" s="1"/>
  <c r="M269" i="5" s="1"/>
  <c r="P269" i="5" s="1"/>
  <c r="R785" i="7"/>
  <c r="I76" i="5"/>
  <c r="K76" i="5" s="1"/>
  <c r="R571" i="7"/>
  <c r="I175" i="5"/>
  <c r="K175" i="5" s="1"/>
  <c r="M175" i="5" s="1"/>
  <c r="P175" i="5" s="1"/>
  <c r="S680" i="7" s="1"/>
  <c r="R680" i="7"/>
  <c r="I113" i="5"/>
  <c r="K113" i="5" s="1"/>
  <c r="R613" i="7"/>
  <c r="I490" i="5"/>
  <c r="K490" i="5" s="1"/>
  <c r="R1038" i="7"/>
  <c r="I389" i="5"/>
  <c r="K389" i="5" s="1"/>
  <c r="R924" i="7"/>
  <c r="I225" i="5"/>
  <c r="K225" i="5" s="1"/>
  <c r="R736" i="7"/>
  <c r="I210" i="5"/>
  <c r="K210" i="5" s="1"/>
  <c r="R719" i="7"/>
  <c r="I581" i="5"/>
  <c r="M581" i="5" s="1"/>
  <c r="R1149" i="7"/>
  <c r="I306" i="5"/>
  <c r="K306" i="5" s="1"/>
  <c r="R829" i="7"/>
  <c r="I199" i="5"/>
  <c r="M199" i="5" s="1"/>
  <c r="R707" i="7"/>
  <c r="I540" i="5"/>
  <c r="M540" i="5" s="1"/>
  <c r="R1100" i="7"/>
  <c r="I179" i="5"/>
  <c r="K179" i="5" s="1"/>
  <c r="R685" i="7"/>
  <c r="I358" i="5"/>
  <c r="M358" i="5" s="1"/>
  <c r="R887" i="7"/>
  <c r="I219" i="5"/>
  <c r="K219" i="5" s="1"/>
  <c r="R729" i="7"/>
  <c r="I152" i="5"/>
  <c r="K152" i="5" s="1"/>
  <c r="R656" i="7"/>
  <c r="AD1189" i="7"/>
  <c r="AE1189" i="7"/>
  <c r="AE1260" i="7"/>
  <c r="AD1260" i="7"/>
  <c r="I478" i="5"/>
  <c r="M478" i="5" s="1"/>
  <c r="R1025" i="7"/>
  <c r="I503" i="5"/>
  <c r="K503" i="5" s="1"/>
  <c r="R1054" i="7"/>
  <c r="I707" i="5"/>
  <c r="K707" i="5" s="1"/>
  <c r="R1624" i="7"/>
  <c r="AD1252" i="7"/>
  <c r="AE1252" i="7"/>
  <c r="I357" i="5"/>
  <c r="M357" i="5" s="1"/>
  <c r="R886" i="7"/>
  <c r="I322" i="5"/>
  <c r="K322" i="5" s="1"/>
  <c r="R846" i="7"/>
  <c r="I29" i="5"/>
  <c r="K29" i="5" s="1"/>
  <c r="R517" i="7"/>
  <c r="I509" i="5"/>
  <c r="K509" i="5" s="1"/>
  <c r="R1061" i="7"/>
  <c r="I563" i="5"/>
  <c r="K563" i="5" s="1"/>
  <c r="R1126" i="7"/>
  <c r="I154" i="5"/>
  <c r="M154" i="5" s="1"/>
  <c r="R658" i="7"/>
  <c r="I492" i="5"/>
  <c r="K492" i="5" s="1"/>
  <c r="R1041" i="7"/>
  <c r="I163" i="5"/>
  <c r="K163" i="5" s="1"/>
  <c r="R668" i="7"/>
  <c r="I93" i="5"/>
  <c r="K93" i="5" s="1"/>
  <c r="R590" i="7"/>
  <c r="I502" i="5"/>
  <c r="M502" i="5" s="1"/>
  <c r="R1053" i="7"/>
  <c r="I354" i="5"/>
  <c r="K354" i="5" s="1"/>
  <c r="R883" i="7"/>
  <c r="I84" i="5"/>
  <c r="K84" i="5" s="1"/>
  <c r="M84" i="5" s="1"/>
  <c r="P84" i="5" s="1"/>
  <c r="S580" i="7" s="1"/>
  <c r="R580" i="7"/>
  <c r="I4" i="5"/>
  <c r="K4" i="5" s="1"/>
  <c r="M4" i="5" s="1"/>
  <c r="P4" i="5" s="1"/>
  <c r="R486" i="7"/>
  <c r="AD1228" i="7"/>
  <c r="AE1228" i="7"/>
  <c r="I373" i="5"/>
  <c r="K373" i="5" s="1"/>
  <c r="R905" i="7"/>
  <c r="I308" i="5"/>
  <c r="K308" i="5" s="1"/>
  <c r="R831" i="7"/>
  <c r="I16" i="5"/>
  <c r="M16" i="5" s="1"/>
  <c r="R499" i="7"/>
  <c r="I535" i="5"/>
  <c r="K535" i="5" s="1"/>
  <c r="R1095" i="7"/>
  <c r="I395" i="5"/>
  <c r="M395" i="5" s="1"/>
  <c r="R931" i="7"/>
  <c r="I98" i="5"/>
  <c r="K98" i="5" s="1"/>
  <c r="R597" i="7"/>
  <c r="I484" i="5"/>
  <c r="M484" i="5" s="1"/>
  <c r="R1031" i="7"/>
  <c r="I11" i="5"/>
  <c r="K11" i="5" s="1"/>
  <c r="R494" i="7"/>
  <c r="I17" i="5"/>
  <c r="M17" i="5" s="1"/>
  <c r="R500" i="7"/>
  <c r="I277" i="5"/>
  <c r="K277" i="5" s="1"/>
  <c r="R797" i="7"/>
  <c r="I170" i="5"/>
  <c r="M170" i="5" s="1"/>
  <c r="R675" i="7"/>
  <c r="I71" i="5"/>
  <c r="K71" i="5" s="1"/>
  <c r="R565" i="7"/>
  <c r="I30" i="5"/>
  <c r="K30" i="5" s="1"/>
  <c r="R519" i="7"/>
  <c r="I664" i="5"/>
  <c r="K664" i="5" s="1"/>
  <c r="R1246" i="7"/>
  <c r="I324" i="5"/>
  <c r="K324" i="5" s="1"/>
  <c r="R849" i="7"/>
  <c r="I140" i="5"/>
  <c r="K140" i="5" s="1"/>
  <c r="R641" i="7"/>
  <c r="I546" i="5"/>
  <c r="K546" i="5" s="1"/>
  <c r="R1108" i="7"/>
  <c r="I77" i="5"/>
  <c r="K77" i="5" s="1"/>
  <c r="R572" i="7"/>
  <c r="I420" i="5"/>
  <c r="K420" i="5" s="1"/>
  <c r="R959" i="7"/>
  <c r="I186" i="5"/>
  <c r="K186" i="5" s="1"/>
  <c r="R694" i="7"/>
  <c r="I704" i="5"/>
  <c r="K704" i="5" s="1"/>
  <c r="R1621" i="7"/>
  <c r="I181" i="5"/>
  <c r="K181" i="5" s="1"/>
  <c r="R687" i="7"/>
  <c r="I82" i="5"/>
  <c r="K82" i="5" s="1"/>
  <c r="R577" i="7"/>
  <c r="I568" i="5"/>
  <c r="K568" i="5" s="1"/>
  <c r="R1134" i="7"/>
  <c r="I652" i="5"/>
  <c r="K652" i="5" s="1"/>
  <c r="R1234" i="7"/>
  <c r="I316" i="5"/>
  <c r="K316" i="5" s="1"/>
  <c r="R840" i="7"/>
  <c r="I153" i="5"/>
  <c r="M153" i="5" s="1"/>
  <c r="R657" i="7"/>
  <c r="AD1200" i="7"/>
  <c r="AE1200" i="7"/>
  <c r="I513" i="5"/>
  <c r="M513" i="5" s="1"/>
  <c r="R1066" i="7"/>
  <c r="I526" i="5"/>
  <c r="M526" i="5" s="1"/>
  <c r="R1082" i="7"/>
  <c r="I139" i="5"/>
  <c r="K139" i="5" s="1"/>
  <c r="R640" i="7"/>
  <c r="I713" i="5"/>
  <c r="K713" i="5" s="1"/>
  <c r="R1631" i="7"/>
  <c r="I9" i="5"/>
  <c r="K9" i="5" s="1"/>
  <c r="R492" i="7"/>
  <c r="I70" i="5"/>
  <c r="K70" i="5" s="1"/>
  <c r="R564" i="7"/>
  <c r="I689" i="5"/>
  <c r="K689" i="5" s="1"/>
  <c r="R1276" i="7"/>
  <c r="I45" i="5"/>
  <c r="K45" i="5" s="1"/>
  <c r="R535" i="7"/>
  <c r="I533" i="5"/>
  <c r="K533" i="5" s="1"/>
  <c r="R1092" i="7"/>
  <c r="I547" i="5"/>
  <c r="K547" i="5" s="1"/>
  <c r="R1109" i="7"/>
  <c r="I573" i="5"/>
  <c r="K573" i="5" s="1"/>
  <c r="R1139" i="7"/>
  <c r="I265" i="5"/>
  <c r="K265" i="5" s="1"/>
  <c r="R780" i="7"/>
  <c r="I262" i="5"/>
  <c r="K262" i="5" s="1"/>
  <c r="R777" i="7"/>
  <c r="I511" i="5"/>
  <c r="K511" i="5" s="1"/>
  <c r="R1063" i="7"/>
  <c r="I530" i="5"/>
  <c r="K530" i="5" s="1"/>
  <c r="R1087" i="7"/>
  <c r="I631" i="5"/>
  <c r="K631" i="5" s="1"/>
  <c r="R1212" i="7"/>
  <c r="I369" i="5"/>
  <c r="K369" i="5" s="1"/>
  <c r="R901" i="7"/>
  <c r="I253" i="5"/>
  <c r="K253" i="5" s="1"/>
  <c r="R767" i="7"/>
  <c r="I706" i="5"/>
  <c r="K706" i="5" s="1"/>
  <c r="R1623" i="7"/>
  <c r="I132" i="5"/>
  <c r="K132" i="5" s="1"/>
  <c r="R633" i="7"/>
  <c r="I462" i="5"/>
  <c r="M462" i="5" s="1"/>
  <c r="R1006" i="7"/>
  <c r="I313" i="5"/>
  <c r="K313" i="5" s="1"/>
  <c r="R837" i="7"/>
  <c r="I187" i="5"/>
  <c r="K187" i="5" s="1"/>
  <c r="R695" i="7"/>
  <c r="I246" i="5"/>
  <c r="K246" i="5" s="1"/>
  <c r="R759" i="7"/>
  <c r="I680" i="5"/>
  <c r="K680" i="5" s="1"/>
  <c r="R1264" i="7"/>
  <c r="I339" i="5"/>
  <c r="M339" i="5" s="1"/>
  <c r="R865" i="7"/>
  <c r="I173" i="5"/>
  <c r="K173" i="5" s="1"/>
  <c r="R678" i="7"/>
  <c r="I252" i="5"/>
  <c r="K252" i="5" s="1"/>
  <c r="R765" i="7"/>
  <c r="AD1243" i="7"/>
  <c r="AE1243" i="7"/>
  <c r="I191" i="5"/>
  <c r="K191" i="5" s="1"/>
  <c r="R699" i="7"/>
  <c r="I283" i="5"/>
  <c r="K283" i="5" s="1"/>
  <c r="R805" i="7"/>
  <c r="I273" i="5"/>
  <c r="K273" i="5" s="1"/>
  <c r="R792" i="7"/>
  <c r="I452" i="5"/>
  <c r="K452" i="5" s="1"/>
  <c r="R995" i="7"/>
  <c r="I556" i="5"/>
  <c r="K556" i="5" s="1"/>
  <c r="R1118" i="7"/>
  <c r="AD1233" i="7"/>
  <c r="AE1233" i="7"/>
  <c r="I275" i="5"/>
  <c r="K275" i="5" s="1"/>
  <c r="R794" i="7"/>
  <c r="I654" i="5"/>
  <c r="K654" i="5" s="1"/>
  <c r="R1236" i="7"/>
  <c r="I351" i="5"/>
  <c r="K351" i="5" s="1"/>
  <c r="R879" i="7"/>
  <c r="I640" i="5"/>
  <c r="K640" i="5" s="1"/>
  <c r="R1221" i="7"/>
  <c r="I35" i="5"/>
  <c r="K35" i="5" s="1"/>
  <c r="R525" i="7"/>
  <c r="I671" i="5"/>
  <c r="K671" i="5" s="1"/>
  <c r="R1254" i="7"/>
  <c r="I143" i="5"/>
  <c r="K143" i="5" s="1"/>
  <c r="R646" i="7"/>
  <c r="AD1241" i="7"/>
  <c r="AE1241" i="7"/>
  <c r="AD1237" i="7"/>
  <c r="AE1237" i="7"/>
  <c r="AD1201" i="7"/>
  <c r="AE1201" i="7"/>
  <c r="I155" i="5"/>
  <c r="K155" i="5" s="1"/>
  <c r="R659" i="7"/>
  <c r="I355" i="5"/>
  <c r="K355" i="5" s="1"/>
  <c r="R884" i="7"/>
  <c r="I445" i="5"/>
  <c r="K445" i="5" s="1"/>
  <c r="R987" i="7"/>
  <c r="I576" i="5"/>
  <c r="K576" i="5" s="1"/>
  <c r="R1144" i="7"/>
  <c r="I156" i="5"/>
  <c r="K156" i="5" s="1"/>
  <c r="R660" i="7"/>
  <c r="I605" i="5"/>
  <c r="K605" i="5" s="1"/>
  <c r="R1181" i="7"/>
  <c r="I610" i="5"/>
  <c r="M610" i="5" s="1"/>
  <c r="R1188" i="7"/>
  <c r="I674" i="5"/>
  <c r="M674" i="5" s="1"/>
  <c r="R1257" i="7"/>
  <c r="I34" i="5"/>
  <c r="K34" i="5" s="1"/>
  <c r="R524" i="7"/>
  <c r="I197" i="5"/>
  <c r="K197" i="5" s="1"/>
  <c r="R705" i="7"/>
  <c r="I227" i="5"/>
  <c r="K227" i="5" s="1"/>
  <c r="R738" i="7"/>
  <c r="I268" i="5"/>
  <c r="K268" i="5" s="1"/>
  <c r="R783" i="7"/>
  <c r="I380" i="5"/>
  <c r="K380" i="5" s="1"/>
  <c r="R914" i="7"/>
  <c r="I95" i="5"/>
  <c r="K95" i="5" s="1"/>
  <c r="R593" i="7"/>
  <c r="I543" i="5"/>
  <c r="K543" i="5" s="1"/>
  <c r="R1105" i="7"/>
  <c r="I447" i="5"/>
  <c r="K447" i="5" s="1"/>
  <c r="R989" i="7"/>
  <c r="I550" i="5"/>
  <c r="K550" i="5" s="1"/>
  <c r="R1112" i="7"/>
  <c r="AE1261" i="7"/>
  <c r="AD1261" i="7"/>
  <c r="I239" i="5"/>
  <c r="K239" i="5" s="1"/>
  <c r="R752" i="7"/>
  <c r="I371" i="5"/>
  <c r="K371" i="5" s="1"/>
  <c r="R903" i="7"/>
  <c r="I7" i="5"/>
  <c r="K7" i="5" s="1"/>
  <c r="R490" i="7"/>
  <c r="I125" i="5"/>
  <c r="K125" i="5" s="1"/>
  <c r="R626" i="7"/>
  <c r="I31" i="5"/>
  <c r="K31" i="5" s="1"/>
  <c r="R520" i="7"/>
  <c r="I247" i="5"/>
  <c r="K247" i="5" s="1"/>
  <c r="R760" i="7"/>
  <c r="I632" i="5"/>
  <c r="K632" i="5" s="1"/>
  <c r="R1213" i="7"/>
  <c r="I244" i="5"/>
  <c r="K244" i="5" s="1"/>
  <c r="R757" i="7"/>
  <c r="I554" i="5"/>
  <c r="M554" i="5" s="1"/>
  <c r="R1116" i="7"/>
  <c r="AD1156" i="7"/>
  <c r="AE1156" i="7"/>
  <c r="AD1227" i="7"/>
  <c r="AE1227" i="7"/>
  <c r="I228" i="5"/>
  <c r="M228" i="5" s="1"/>
  <c r="R740" i="7"/>
  <c r="I162" i="5"/>
  <c r="K162" i="5" s="1"/>
  <c r="R667" i="7"/>
  <c r="I604" i="5"/>
  <c r="K604" i="5" s="1"/>
  <c r="R1179" i="7"/>
  <c r="I203" i="5"/>
  <c r="K203" i="5" s="1"/>
  <c r="R711" i="7"/>
  <c r="I602" i="5"/>
  <c r="K602" i="5" s="1"/>
  <c r="R1176" i="7"/>
  <c r="I405" i="5"/>
  <c r="K405" i="5" s="1"/>
  <c r="R942" i="7"/>
  <c r="I356" i="5"/>
  <c r="K356" i="5" s="1"/>
  <c r="R885" i="7"/>
  <c r="I158" i="5"/>
  <c r="M158" i="5" s="1"/>
  <c r="R662" i="7"/>
  <c r="I201" i="5"/>
  <c r="K201" i="5" s="1"/>
  <c r="R709" i="7"/>
  <c r="I182" i="5"/>
  <c r="M182" i="5" s="1"/>
  <c r="R688" i="7"/>
  <c r="I702" i="5"/>
  <c r="K702" i="5" s="1"/>
  <c r="R1619" i="7"/>
  <c r="I178" i="5"/>
  <c r="K178" i="5" s="1"/>
  <c r="R684" i="7"/>
  <c r="I583" i="5"/>
  <c r="K583" i="5" s="1"/>
  <c r="R1151" i="7"/>
  <c r="I672" i="5"/>
  <c r="K672" i="5" s="1"/>
  <c r="R1255" i="7"/>
  <c r="I460" i="5"/>
  <c r="K460" i="5" s="1"/>
  <c r="R1004" i="7"/>
  <c r="I133" i="5"/>
  <c r="K133" i="5" s="1"/>
  <c r="R634" i="7"/>
  <c r="I52" i="5"/>
  <c r="K52" i="5" s="1"/>
  <c r="R544" i="7"/>
  <c r="I382" i="5"/>
  <c r="K382" i="5" s="1"/>
  <c r="R916" i="7"/>
  <c r="I553" i="5"/>
  <c r="K553" i="5" s="1"/>
  <c r="R1115" i="7"/>
  <c r="I390" i="5"/>
  <c r="K390" i="5" s="1"/>
  <c r="R925" i="7"/>
  <c r="I687" i="5"/>
  <c r="K687" i="5" s="1"/>
  <c r="R1273" i="7"/>
  <c r="I19" i="5"/>
  <c r="K19" i="5" s="1"/>
  <c r="R505" i="7"/>
  <c r="I213" i="5"/>
  <c r="K213" i="5" s="1"/>
  <c r="M213" i="5" s="1"/>
  <c r="P213" i="5" s="1"/>
  <c r="S722" i="7" s="1"/>
  <c r="R722" i="7"/>
  <c r="I295" i="5"/>
  <c r="K295" i="5" s="1"/>
  <c r="R817" i="7"/>
  <c r="I697" i="5"/>
  <c r="K697" i="5" s="1"/>
  <c r="R1614" i="7"/>
  <c r="I378" i="5"/>
  <c r="K378" i="5" s="1"/>
  <c r="R912" i="7"/>
  <c r="I298" i="5"/>
  <c r="K298" i="5" s="1"/>
  <c r="R820" i="7"/>
  <c r="I345" i="5"/>
  <c r="K345" i="5" s="1"/>
  <c r="R872" i="7"/>
  <c r="I327" i="5"/>
  <c r="K327" i="5" s="1"/>
  <c r="R852" i="7"/>
  <c r="I363" i="5"/>
  <c r="K363" i="5" s="1"/>
  <c r="R894" i="7"/>
  <c r="I350" i="5"/>
  <c r="K350" i="5" s="1"/>
  <c r="R878" i="7"/>
  <c r="I435" i="5"/>
  <c r="K435" i="5" s="1"/>
  <c r="M435" i="5" s="1"/>
  <c r="P435" i="5" s="1"/>
  <c r="S977" i="7" s="1"/>
  <c r="R977" i="7"/>
  <c r="I67" i="5"/>
  <c r="K67" i="5" s="1"/>
  <c r="R560" i="7"/>
  <c r="I524" i="5"/>
  <c r="K524" i="5" s="1"/>
  <c r="R1079" i="7"/>
  <c r="I184" i="5"/>
  <c r="K184" i="5" s="1"/>
  <c r="R691" i="7"/>
  <c r="I62" i="5"/>
  <c r="K62" i="5" s="1"/>
  <c r="R555" i="7"/>
  <c r="I296" i="5"/>
  <c r="K296" i="5" s="1"/>
  <c r="R818" i="7"/>
  <c r="I594" i="5"/>
  <c r="K594" i="5" s="1"/>
  <c r="R1167" i="7"/>
  <c r="I194" i="5"/>
  <c r="K194" i="5" s="1"/>
  <c r="R702" i="7"/>
  <c r="I695" i="5"/>
  <c r="K695" i="5" s="1"/>
  <c r="R1612" i="7"/>
  <c r="I65" i="5"/>
  <c r="M65" i="5" s="1"/>
  <c r="R558" i="7"/>
  <c r="I419" i="5"/>
  <c r="M419" i="5" s="1"/>
  <c r="R958" i="7"/>
  <c r="I615" i="5"/>
  <c r="K615" i="5" s="1"/>
  <c r="R1194" i="7"/>
  <c r="I454" i="5"/>
  <c r="K454" i="5" s="1"/>
  <c r="R997" i="7"/>
  <c r="I169" i="5"/>
  <c r="K169" i="5" s="1"/>
  <c r="R674" i="7"/>
  <c r="I523" i="5"/>
  <c r="K523" i="5" s="1"/>
  <c r="R1078" i="7"/>
  <c r="I510" i="5"/>
  <c r="K510" i="5" s="1"/>
  <c r="R1062" i="7"/>
  <c r="I641" i="5"/>
  <c r="M641" i="5" s="1"/>
  <c r="R1222" i="7"/>
  <c r="AD1230" i="7"/>
  <c r="AE1230" i="7"/>
  <c r="I336" i="5"/>
  <c r="K336" i="5" s="1"/>
  <c r="R862" i="7"/>
  <c r="I267" i="5"/>
  <c r="K267" i="5" s="1"/>
  <c r="R782" i="7"/>
  <c r="I670" i="5"/>
  <c r="M670" i="5" s="1"/>
  <c r="R1253" i="7"/>
  <c r="I411" i="5"/>
  <c r="K411" i="5" s="1"/>
  <c r="R949" i="7"/>
  <c r="I141" i="5"/>
  <c r="K141" i="5" s="1"/>
  <c r="R643" i="7"/>
  <c r="I532" i="5"/>
  <c r="K532" i="5" s="1"/>
  <c r="R1090" i="7"/>
  <c r="I63" i="5"/>
  <c r="K63" i="5" s="1"/>
  <c r="R556" i="7"/>
  <c r="I263" i="5"/>
  <c r="K263" i="5" s="1"/>
  <c r="R778" i="7"/>
  <c r="I288" i="5"/>
  <c r="K288" i="5" s="1"/>
  <c r="R810" i="7"/>
  <c r="I407" i="5"/>
  <c r="K407" i="5" s="1"/>
  <c r="R944" i="7"/>
  <c r="I617" i="5"/>
  <c r="K617" i="5" s="1"/>
  <c r="R1196" i="7"/>
  <c r="I317" i="5"/>
  <c r="K317" i="5" s="1"/>
  <c r="R841" i="7"/>
  <c r="I21" i="5"/>
  <c r="M21" i="5" s="1"/>
  <c r="R507" i="7"/>
  <c r="I408" i="5"/>
  <c r="K408" i="5" s="1"/>
  <c r="R945" i="7"/>
  <c r="I344" i="5"/>
  <c r="K344" i="5" s="1"/>
  <c r="R871" i="7"/>
  <c r="I383" i="5"/>
  <c r="K383" i="5" s="1"/>
  <c r="R917" i="7"/>
  <c r="AD1267" i="7"/>
  <c r="AE1267" i="7"/>
  <c r="I609" i="5"/>
  <c r="M609" i="5" s="1"/>
  <c r="R1187" i="7"/>
  <c r="I634" i="5"/>
  <c r="K634" i="5" s="1"/>
  <c r="R1215" i="7"/>
  <c r="I376" i="5"/>
  <c r="K376" i="5" s="1"/>
  <c r="R910" i="7"/>
  <c r="I613" i="5"/>
  <c r="K613" i="5" s="1"/>
  <c r="R1191" i="7"/>
  <c r="I256" i="5"/>
  <c r="K256" i="5" s="1"/>
  <c r="M256" i="5" s="1"/>
  <c r="P256" i="5" s="1"/>
  <c r="S771" i="7" s="1"/>
  <c r="R771" i="7"/>
  <c r="I635" i="5"/>
  <c r="M635" i="5" s="1"/>
  <c r="R1216" i="7"/>
  <c r="I362" i="5"/>
  <c r="K362" i="5" s="1"/>
  <c r="R892" i="7"/>
  <c r="AD1256" i="7"/>
  <c r="AE1256" i="7"/>
  <c r="I114" i="5"/>
  <c r="K114" i="5" s="1"/>
  <c r="R614" i="7"/>
  <c r="I696" i="5"/>
  <c r="K696" i="5" s="1"/>
  <c r="R1613" i="7"/>
  <c r="I260" i="5"/>
  <c r="K260" i="5" s="1"/>
  <c r="R775" i="7"/>
  <c r="I703" i="5"/>
  <c r="K703" i="5" s="1"/>
  <c r="R1620" i="7"/>
  <c r="I271" i="5"/>
  <c r="K271" i="5" s="1"/>
  <c r="R789" i="7"/>
  <c r="I78" i="5"/>
  <c r="K78" i="5" s="1"/>
  <c r="R573" i="7"/>
  <c r="I108" i="5"/>
  <c r="K108" i="5" s="1"/>
  <c r="R608" i="7"/>
  <c r="I418" i="5"/>
  <c r="M418" i="5" s="1"/>
  <c r="R957" i="7"/>
  <c r="I241" i="5"/>
  <c r="M241" i="5" s="1"/>
  <c r="R754" i="7"/>
  <c r="I61" i="5"/>
  <c r="K61" i="5" s="1"/>
  <c r="R553" i="7"/>
  <c r="I549" i="5"/>
  <c r="K549" i="5" s="1"/>
  <c r="R1111" i="7"/>
  <c r="I450" i="5"/>
  <c r="K450" i="5" s="1"/>
  <c r="R993" i="7"/>
  <c r="I302" i="5"/>
  <c r="M302" i="5" s="1"/>
  <c r="R824" i="7"/>
  <c r="I329" i="5"/>
  <c r="K329" i="5" s="1"/>
  <c r="M329" i="5" s="1"/>
  <c r="P329" i="5" s="1"/>
  <c r="S854" i="7" s="1"/>
  <c r="R854" i="7"/>
  <c r="I278" i="5"/>
  <c r="K278" i="5" s="1"/>
  <c r="R798" i="7"/>
  <c r="I527" i="5"/>
  <c r="K527" i="5" s="1"/>
  <c r="R1083" i="7"/>
  <c r="I539" i="5"/>
  <c r="K539" i="5" s="1"/>
  <c r="R1099" i="7"/>
  <c r="I536" i="5"/>
  <c r="K536" i="5" s="1"/>
  <c r="R1096" i="7"/>
  <c r="I433" i="5"/>
  <c r="K433" i="5" s="1"/>
  <c r="R974" i="7"/>
  <c r="I285" i="5"/>
  <c r="M285" i="5" s="1"/>
  <c r="R807" i="7"/>
  <c r="I290" i="5"/>
  <c r="K290" i="5" s="1"/>
  <c r="R812" i="7"/>
  <c r="I196" i="5"/>
  <c r="M196" i="5" s="1"/>
  <c r="R704" i="7"/>
  <c r="I464" i="5"/>
  <c r="M464" i="5" s="1"/>
  <c r="R1008" i="7"/>
  <c r="I676" i="5"/>
  <c r="M676" i="5" s="1"/>
  <c r="R1259" i="7"/>
  <c r="I410" i="5"/>
  <c r="M410" i="5" s="1"/>
  <c r="R948" i="7"/>
  <c r="I122" i="5"/>
  <c r="K122" i="5" s="1"/>
  <c r="R623" i="7"/>
  <c r="I570" i="5"/>
  <c r="K570" i="5" s="1"/>
  <c r="R1136" i="7"/>
  <c r="I475" i="5"/>
  <c r="M475" i="5" s="1"/>
  <c r="R1022" i="7"/>
  <c r="I603" i="5"/>
  <c r="K603" i="5" s="1"/>
  <c r="R1177" i="7"/>
  <c r="AD1207" i="7"/>
  <c r="AE1207" i="7"/>
  <c r="I665" i="5"/>
  <c r="K665" i="5" s="1"/>
  <c r="M665" i="5" s="1"/>
  <c r="P665" i="5" s="1"/>
  <c r="R1247" i="7"/>
  <c r="I582" i="5"/>
  <c r="K582" i="5" s="1"/>
  <c r="R1150" i="7"/>
  <c r="I97" i="5"/>
  <c r="K97" i="5" s="1"/>
  <c r="R596" i="7"/>
  <c r="I303" i="5"/>
  <c r="M303" i="5" s="1"/>
  <c r="R826" i="7"/>
  <c r="I477" i="5"/>
  <c r="M477" i="5" s="1"/>
  <c r="R1024" i="7"/>
  <c r="I136" i="5"/>
  <c r="K136" i="5" s="1"/>
  <c r="R637" i="7"/>
  <c r="I174" i="5"/>
  <c r="K174" i="5" s="1"/>
  <c r="R679" i="7"/>
  <c r="I404" i="5"/>
  <c r="K404" i="5" s="1"/>
  <c r="R941" i="7"/>
  <c r="I688" i="5"/>
  <c r="K688" i="5" s="1"/>
  <c r="R1274" i="7"/>
  <c r="I430" i="5"/>
  <c r="M430" i="5" s="1"/>
  <c r="R971" i="7"/>
  <c r="I43" i="5"/>
  <c r="K43" i="5" s="1"/>
  <c r="R533" i="7"/>
  <c r="I622" i="5"/>
  <c r="K622" i="5" s="1"/>
  <c r="R1202" i="7"/>
  <c r="I232" i="5"/>
  <c r="M232" i="5" s="1"/>
  <c r="R744" i="7"/>
  <c r="AD1165" i="7"/>
  <c r="AD1166" i="7"/>
  <c r="AE1166" i="7"/>
  <c r="I642" i="5"/>
  <c r="M642" i="5" s="1"/>
  <c r="R1223" i="7"/>
  <c r="I212" i="5"/>
  <c r="K212" i="5" s="1"/>
  <c r="R721" i="7"/>
  <c r="I193" i="5"/>
  <c r="M193" i="5" s="1"/>
  <c r="R701" i="7"/>
  <c r="I58" i="5"/>
  <c r="K58" i="5" s="1"/>
  <c r="R550" i="7"/>
  <c r="I96" i="5"/>
  <c r="M96" i="5" s="1"/>
  <c r="R595" i="7"/>
  <c r="I567" i="5"/>
  <c r="K567" i="5" s="1"/>
  <c r="R1132" i="7"/>
  <c r="I693" i="5"/>
  <c r="M693" i="5" s="1"/>
  <c r="R1280" i="7"/>
  <c r="I36" i="5"/>
  <c r="K36" i="5" s="1"/>
  <c r="R526" i="7"/>
  <c r="I330" i="5"/>
  <c r="M330" i="5" s="1"/>
  <c r="R855" i="7"/>
  <c r="I272" i="5"/>
  <c r="M272" i="5" s="1"/>
  <c r="R791" i="7"/>
  <c r="I667" i="5"/>
  <c r="K667" i="5" s="1"/>
  <c r="R1249" i="7"/>
  <c r="I149" i="5"/>
  <c r="K149" i="5" s="1"/>
  <c r="R653" i="7"/>
  <c r="I572" i="5"/>
  <c r="M572" i="5" s="1"/>
  <c r="R1138" i="7"/>
  <c r="I47" i="5"/>
  <c r="K47" i="5" s="1"/>
  <c r="R537" i="7"/>
  <c r="I25" i="5"/>
  <c r="K25" i="5" s="1"/>
  <c r="R512" i="7"/>
  <c r="I103" i="5"/>
  <c r="K103" i="5" s="1"/>
  <c r="R602" i="7"/>
  <c r="I50" i="5"/>
  <c r="K50" i="5" s="1"/>
  <c r="R541" i="7"/>
  <c r="I323" i="5"/>
  <c r="K323" i="5" s="1"/>
  <c r="R847" i="7"/>
  <c r="I255" i="5"/>
  <c r="M255" i="5" s="1"/>
  <c r="R770" i="7"/>
  <c r="I683" i="5"/>
  <c r="K683" i="5" s="1"/>
  <c r="R1268" i="7"/>
  <c r="I528" i="5"/>
  <c r="K528" i="5" s="1"/>
  <c r="R1084" i="7"/>
  <c r="I662" i="5"/>
  <c r="K662" i="5" s="1"/>
  <c r="R1244" i="7"/>
  <c r="I403" i="5"/>
  <c r="K403" i="5" s="1"/>
  <c r="R940" i="7"/>
  <c r="I493" i="5"/>
  <c r="K493" i="5" s="1"/>
  <c r="R1042" i="7"/>
  <c r="I280" i="5"/>
  <c r="K280" i="5" s="1"/>
  <c r="R801" i="7"/>
  <c r="I388" i="5"/>
  <c r="K388" i="5" s="1"/>
  <c r="R922" i="7"/>
  <c r="I222" i="5"/>
  <c r="K222" i="5" s="1"/>
  <c r="R732" i="7"/>
  <c r="I138" i="5"/>
  <c r="K138" i="5" s="1"/>
  <c r="R639" i="7"/>
  <c r="I151" i="5"/>
  <c r="K151" i="5" s="1"/>
  <c r="R655" i="7"/>
  <c r="I176" i="5"/>
  <c r="K176" i="5" s="1"/>
  <c r="R681" i="7"/>
  <c r="I507" i="5"/>
  <c r="K507" i="5" s="1"/>
  <c r="R1059" i="7"/>
  <c r="I504" i="5"/>
  <c r="M504" i="5" s="1"/>
  <c r="R1055" i="7"/>
  <c r="I115" i="5"/>
  <c r="K115" i="5" s="1"/>
  <c r="R615" i="7"/>
  <c r="I701" i="5"/>
  <c r="K701" i="5" s="1"/>
  <c r="R1618" i="7"/>
  <c r="I614" i="5"/>
  <c r="K614" i="5" s="1"/>
  <c r="R1192" i="7"/>
  <c r="I628" i="5"/>
  <c r="K628" i="5" s="1"/>
  <c r="R1209" i="7"/>
  <c r="I159" i="5"/>
  <c r="K159" i="5" s="1"/>
  <c r="R663" i="7"/>
  <c r="I377" i="5"/>
  <c r="K377" i="5" s="1"/>
  <c r="R911" i="7"/>
  <c r="I596" i="5"/>
  <c r="K596" i="5" s="1"/>
  <c r="R1169" i="7"/>
  <c r="I270" i="5"/>
  <c r="K270" i="5" s="1"/>
  <c r="R787" i="7"/>
  <c r="I699" i="5"/>
  <c r="K699" i="5" s="1"/>
  <c r="R1616" i="7"/>
  <c r="I359" i="5"/>
  <c r="K359" i="5" s="1"/>
  <c r="R888" i="7"/>
  <c r="I249" i="5"/>
  <c r="K249" i="5" s="1"/>
  <c r="R762" i="7"/>
  <c r="I299" i="5"/>
  <c r="K299" i="5" s="1"/>
  <c r="R821" i="7"/>
  <c r="I325" i="5"/>
  <c r="K325" i="5" s="1"/>
  <c r="R850" i="7"/>
  <c r="I708" i="5"/>
  <c r="K708" i="5" s="1"/>
  <c r="R1626" i="7"/>
  <c r="I349" i="5"/>
  <c r="M349" i="5" s="1"/>
  <c r="R876" i="7"/>
  <c r="I60" i="5"/>
  <c r="M60" i="5" s="1"/>
  <c r="R552" i="7"/>
  <c r="I89" i="5"/>
  <c r="K89" i="5" s="1"/>
  <c r="R585" i="7"/>
  <c r="I134" i="5"/>
  <c r="K134" i="5" s="1"/>
  <c r="R635" i="7"/>
  <c r="I90" i="5"/>
  <c r="K90" i="5" s="1"/>
  <c r="R587" i="7"/>
  <c r="I23" i="5"/>
  <c r="K23" i="5" s="1"/>
  <c r="R510" i="7"/>
  <c r="I367" i="5"/>
  <c r="K367" i="5" s="1"/>
  <c r="R899" i="7"/>
  <c r="I456" i="5"/>
  <c r="K456" i="5" s="1"/>
  <c r="R1000" i="7"/>
  <c r="I305" i="5"/>
  <c r="K305" i="5" s="1"/>
  <c r="R828" i="7"/>
  <c r="I709" i="5"/>
  <c r="K709" i="5" s="1"/>
  <c r="R1627" i="7"/>
  <c r="I346" i="5"/>
  <c r="K346" i="5" s="1"/>
  <c r="R873" i="7"/>
  <c r="AD1210" i="7"/>
  <c r="AE1210" i="7"/>
  <c r="AE1160" i="7"/>
  <c r="AD1160" i="7"/>
  <c r="I633" i="5"/>
  <c r="M633" i="5" s="1"/>
  <c r="R1214" i="7"/>
  <c r="I566" i="5"/>
  <c r="K566" i="5" s="1"/>
  <c r="M566" i="5" s="1"/>
  <c r="P566" i="5" s="1"/>
  <c r="R1130" i="7"/>
  <c r="I129" i="5"/>
  <c r="K129" i="5" s="1"/>
  <c r="R630" i="7"/>
  <c r="I226" i="5"/>
  <c r="M226" i="5" s="1"/>
  <c r="R737" i="7"/>
  <c r="I130" i="5"/>
  <c r="K130" i="5" s="1"/>
  <c r="R631" i="7"/>
  <c r="I92" i="5"/>
  <c r="K92" i="5" s="1"/>
  <c r="R589" i="7"/>
  <c r="I690" i="5"/>
  <c r="M690" i="5" s="1"/>
  <c r="R1277" i="7"/>
  <c r="I694" i="5"/>
  <c r="K694" i="5" s="1"/>
  <c r="R1611" i="7"/>
  <c r="I335" i="5"/>
  <c r="K335" i="5" s="1"/>
  <c r="R860" i="7"/>
  <c r="I698" i="5"/>
  <c r="K698" i="5" s="1"/>
  <c r="R1615" i="7"/>
  <c r="I551" i="5"/>
  <c r="K551" i="5" s="1"/>
  <c r="R1113" i="7"/>
  <c r="I112" i="5"/>
  <c r="K112" i="5" s="1"/>
  <c r="R612" i="7"/>
  <c r="I300" i="5"/>
  <c r="K300" i="5" s="1"/>
  <c r="R822" i="7"/>
  <c r="I37" i="5"/>
  <c r="K37" i="5" s="1"/>
  <c r="R527" i="7"/>
  <c r="I498" i="5"/>
  <c r="K498" i="5" s="1"/>
  <c r="R1048" i="7"/>
  <c r="I653" i="5"/>
  <c r="K653" i="5" s="1"/>
  <c r="R1235" i="7"/>
  <c r="I457" i="5"/>
  <c r="K457" i="5" s="1"/>
  <c r="R1001" i="7"/>
  <c r="I342" i="5"/>
  <c r="K342" i="5" s="1"/>
  <c r="R869" i="7"/>
  <c r="I639" i="5"/>
  <c r="K639" i="5" s="1"/>
  <c r="R1220" i="7"/>
  <c r="I59" i="5"/>
  <c r="K59" i="5" s="1"/>
  <c r="R551" i="7"/>
  <c r="I8" i="5"/>
  <c r="K8" i="5" s="1"/>
  <c r="R491" i="7"/>
  <c r="I81" i="5"/>
  <c r="K81" i="5" s="1"/>
  <c r="R576" i="7"/>
  <c r="I41" i="5"/>
  <c r="K41" i="5" s="1"/>
  <c r="R531" i="7"/>
  <c r="I243" i="5"/>
  <c r="M243" i="5" s="1"/>
  <c r="R756" i="7"/>
  <c r="I340" i="5"/>
  <c r="K340" i="5" s="1"/>
  <c r="R867" i="7"/>
  <c r="I42" i="5"/>
  <c r="K42" i="5" s="1"/>
  <c r="R532" i="7"/>
  <c r="I443" i="5"/>
  <c r="K443" i="5" s="1"/>
  <c r="R985" i="7"/>
  <c r="I364" i="5"/>
  <c r="K364" i="5" s="1"/>
  <c r="R895" i="7"/>
  <c r="I415" i="5"/>
  <c r="K415" i="5" s="1"/>
  <c r="R953" i="7"/>
  <c r="AD1266" i="7"/>
  <c r="AE1266" i="7"/>
  <c r="BC1" i="7"/>
  <c r="BB3" i="7"/>
  <c r="BB1633" i="7" s="1"/>
  <c r="M327" i="5"/>
  <c r="P327" i="5" s="1"/>
  <c r="S852" i="7" s="1"/>
  <c r="M242" i="5"/>
  <c r="P242" i="5" s="1"/>
  <c r="M376" i="5"/>
  <c r="P376" i="5" s="1"/>
  <c r="S910" i="7" s="1"/>
  <c r="M608" i="5"/>
  <c r="P608" i="5" s="1"/>
  <c r="S1186" i="7" s="1"/>
  <c r="M613" i="5"/>
  <c r="P613" i="5" s="1"/>
  <c r="S1191" i="7" s="1"/>
  <c r="Q613" i="5"/>
  <c r="T613" i="5" s="1"/>
  <c r="M231" i="5"/>
  <c r="P231" i="5" s="1"/>
  <c r="S743" i="7" s="1"/>
  <c r="M584" i="5"/>
  <c r="P584" i="5" s="1"/>
  <c r="M645" i="5"/>
  <c r="P645" i="5" s="1"/>
  <c r="M524" i="5"/>
  <c r="P524" i="5" s="1"/>
  <c r="M155" i="5"/>
  <c r="P155" i="5" s="1"/>
  <c r="M113" i="5"/>
  <c r="P113" i="5" s="1"/>
  <c r="S613" i="7" s="1"/>
  <c r="M490" i="5"/>
  <c r="P490" i="5" s="1"/>
  <c r="M389" i="5"/>
  <c r="P389" i="5" s="1"/>
  <c r="M225" i="5"/>
  <c r="P225" i="5" s="1"/>
  <c r="M140" i="5"/>
  <c r="P140" i="5" s="1"/>
  <c r="M546" i="5"/>
  <c r="P546" i="5" s="1"/>
  <c r="S1108" i="7" s="1"/>
  <c r="Q546" i="5"/>
  <c r="T546" i="5" s="1"/>
  <c r="M210" i="5"/>
  <c r="P210" i="5" s="1"/>
  <c r="S719" i="7" s="1"/>
  <c r="Q210" i="5"/>
  <c r="T210" i="5" s="1"/>
  <c r="M77" i="5"/>
  <c r="P77" i="5" s="1"/>
  <c r="M420" i="5"/>
  <c r="P420" i="5" s="1"/>
  <c r="S960" i="7" s="1"/>
  <c r="M306" i="5"/>
  <c r="P306" i="5" s="1"/>
  <c r="M186" i="5"/>
  <c r="P186" i="5" s="1"/>
  <c r="S694" i="7" s="1"/>
  <c r="M179" i="5"/>
  <c r="P179" i="5" s="1"/>
  <c r="M568" i="5"/>
  <c r="P568" i="5" s="1"/>
  <c r="M219" i="5"/>
  <c r="P219" i="5" s="1"/>
  <c r="M652" i="5"/>
  <c r="P652" i="5" s="1"/>
  <c r="S1234" i="7" s="1"/>
  <c r="M316" i="5"/>
  <c r="P316" i="5" s="1"/>
  <c r="S840" i="7" s="1"/>
  <c r="M152" i="5"/>
  <c r="P152" i="5" s="1"/>
  <c r="S656" i="7" s="1"/>
  <c r="M9" i="5"/>
  <c r="P9" i="5" s="1"/>
  <c r="M70" i="5"/>
  <c r="P70" i="5" s="1"/>
  <c r="S564" i="7" s="1"/>
  <c r="M689" i="5"/>
  <c r="P689" i="5" s="1"/>
  <c r="M533" i="5"/>
  <c r="P533" i="5" s="1"/>
  <c r="S1092" i="7" s="1"/>
  <c r="M265" i="5"/>
  <c r="P265" i="5" s="1"/>
  <c r="M262" i="5"/>
  <c r="P262" i="5" s="1"/>
  <c r="S777" i="7" s="1"/>
  <c r="M511" i="5"/>
  <c r="P511" i="5" s="1"/>
  <c r="S1063" i="7" s="1"/>
  <c r="M530" i="5"/>
  <c r="P530" i="5" s="1"/>
  <c r="M631" i="5"/>
  <c r="P631" i="5" s="1"/>
  <c r="S1212" i="7" s="1"/>
  <c r="M132" i="5"/>
  <c r="P132" i="5" s="1"/>
  <c r="M313" i="5"/>
  <c r="P313" i="5" s="1"/>
  <c r="M187" i="5"/>
  <c r="P187" i="5" s="1"/>
  <c r="S695" i="7" s="1"/>
  <c r="M246" i="5"/>
  <c r="P246" i="5" s="1"/>
  <c r="S759" i="7" s="1"/>
  <c r="M252" i="5"/>
  <c r="P252" i="5" s="1"/>
  <c r="M162" i="5"/>
  <c r="P162" i="5" s="1"/>
  <c r="M604" i="5"/>
  <c r="P604" i="5" s="1"/>
  <c r="S1180" i="7" s="1"/>
  <c r="Q604" i="5"/>
  <c r="T604" i="5" s="1"/>
  <c r="M203" i="5"/>
  <c r="P203" i="5" s="1"/>
  <c r="M602" i="5"/>
  <c r="P602" i="5" s="1"/>
  <c r="M405" i="5"/>
  <c r="P405" i="5" s="1"/>
  <c r="M178" i="5"/>
  <c r="P178" i="5" s="1"/>
  <c r="M583" i="5"/>
  <c r="P583" i="5" s="1"/>
  <c r="M672" i="5"/>
  <c r="P672" i="5" s="1"/>
  <c r="M382" i="5"/>
  <c r="P382" i="5" s="1"/>
  <c r="S916" i="7" s="1"/>
  <c r="M553" i="5"/>
  <c r="P553" i="5" s="1"/>
  <c r="M390" i="5"/>
  <c r="P390" i="5" s="1"/>
  <c r="M687" i="5"/>
  <c r="P687" i="5" s="1"/>
  <c r="S1273" i="7" s="1"/>
  <c r="M19" i="5"/>
  <c r="P19" i="5" s="1"/>
  <c r="M378" i="5"/>
  <c r="P378" i="5" s="1"/>
  <c r="S912" i="7" s="1"/>
  <c r="M298" i="5"/>
  <c r="P298" i="5" s="1"/>
  <c r="M345" i="5"/>
  <c r="P345" i="5" s="1"/>
  <c r="M336" i="5"/>
  <c r="P336" i="5" s="1"/>
  <c r="M267" i="5"/>
  <c r="P267" i="5" s="1"/>
  <c r="M411" i="5"/>
  <c r="P411" i="5" s="1"/>
  <c r="S949" i="7" s="1"/>
  <c r="M141" i="5"/>
  <c r="P141" i="5" s="1"/>
  <c r="M288" i="5"/>
  <c r="P288" i="5" s="1"/>
  <c r="S810" i="7" s="1"/>
  <c r="M407" i="5"/>
  <c r="P407" i="5" s="1"/>
  <c r="M617" i="5"/>
  <c r="P617" i="5" s="1"/>
  <c r="S1196" i="7" s="1"/>
  <c r="M317" i="5"/>
  <c r="P317" i="5" s="1"/>
  <c r="M551" i="5"/>
  <c r="P551" i="5" s="1"/>
  <c r="S1113" i="7" s="1"/>
  <c r="M355" i="5"/>
  <c r="P355" i="5" s="1"/>
  <c r="M445" i="5"/>
  <c r="P445" i="5" s="1"/>
  <c r="M296" i="5"/>
  <c r="P296" i="5" s="1"/>
  <c r="M156" i="5"/>
  <c r="P156" i="5" s="1"/>
  <c r="M194" i="5"/>
  <c r="P194" i="5" s="1"/>
  <c r="M34" i="5"/>
  <c r="P34" i="5" s="1"/>
  <c r="S524" i="7" s="1"/>
  <c r="M197" i="5"/>
  <c r="P197" i="5" s="1"/>
  <c r="M227" i="5"/>
  <c r="P227" i="5" s="1"/>
  <c r="M447" i="5"/>
  <c r="P447" i="5" s="1"/>
  <c r="M114" i="5"/>
  <c r="P114" i="5" s="1"/>
  <c r="M260" i="5"/>
  <c r="P260" i="5" s="1"/>
  <c r="M61" i="5"/>
  <c r="P61" i="5" s="1"/>
  <c r="M549" i="5"/>
  <c r="P549" i="5" s="1"/>
  <c r="M450" i="5"/>
  <c r="P450" i="5" s="1"/>
  <c r="M527" i="5"/>
  <c r="P527" i="5" s="1"/>
  <c r="M539" i="5"/>
  <c r="P539" i="5" s="1"/>
  <c r="S1099" i="7" s="1"/>
  <c r="M536" i="5"/>
  <c r="P536" i="5" s="1"/>
  <c r="S1096" i="7" s="1"/>
  <c r="M433" i="5"/>
  <c r="P433" i="5" s="1"/>
  <c r="M122" i="5"/>
  <c r="P122" i="5" s="1"/>
  <c r="M570" i="5"/>
  <c r="P570" i="5" s="1"/>
  <c r="S1136" i="7" s="1"/>
  <c r="M503" i="5"/>
  <c r="P503" i="5" s="1"/>
  <c r="M62" i="5"/>
  <c r="P62" i="5" s="1"/>
  <c r="S555" i="7" s="1"/>
  <c r="M594" i="5"/>
  <c r="P594" i="5" s="1"/>
  <c r="M550" i="5"/>
  <c r="P550" i="5" s="1"/>
  <c r="M322" i="5"/>
  <c r="P322" i="5" s="1"/>
  <c r="S846" i="7" s="1"/>
  <c r="M501" i="5"/>
  <c r="P501" i="5" s="1"/>
  <c r="S1052" i="7" s="1"/>
  <c r="M480" i="5"/>
  <c r="P480" i="5" s="1"/>
  <c r="M492" i="5"/>
  <c r="P492" i="5" s="1"/>
  <c r="S1041" i="7" s="1"/>
  <c r="M163" i="5"/>
  <c r="P163" i="5" s="1"/>
  <c r="M18" i="5"/>
  <c r="P18" i="5" s="1"/>
  <c r="M264" i="5"/>
  <c r="P264" i="5" s="1"/>
  <c r="S779" i="7" s="1"/>
  <c r="M93" i="5"/>
  <c r="P93" i="5" s="1"/>
  <c r="M444" i="5"/>
  <c r="P444" i="5" s="1"/>
  <c r="M597" i="5"/>
  <c r="P597" i="5" s="1"/>
  <c r="S1170" i="7" s="1"/>
  <c r="M684" i="5"/>
  <c r="P684" i="5" s="1"/>
  <c r="M413" i="5"/>
  <c r="P413" i="5" s="1"/>
  <c r="S951" i="7" s="1"/>
  <c r="M582" i="5"/>
  <c r="P582" i="5" s="1"/>
  <c r="S1150" i="7" s="1"/>
  <c r="Q582" i="5"/>
  <c r="T582" i="5" s="1"/>
  <c r="M97" i="5"/>
  <c r="P97" i="5" s="1"/>
  <c r="M368" i="5"/>
  <c r="P368" i="5" s="1"/>
  <c r="S900" i="7" s="1"/>
  <c r="M136" i="5"/>
  <c r="P136" i="5" s="1"/>
  <c r="M404" i="5"/>
  <c r="P404" i="5" s="1"/>
  <c r="M463" i="5"/>
  <c r="P463" i="5" s="1"/>
  <c r="M354" i="5"/>
  <c r="P354" i="5" s="1"/>
  <c r="M615" i="5"/>
  <c r="P615" i="5" s="1"/>
  <c r="M454" i="5"/>
  <c r="P454" i="5" s="1"/>
  <c r="M43" i="5"/>
  <c r="P43" i="5" s="1"/>
  <c r="M471" i="5"/>
  <c r="P471" i="5" s="1"/>
  <c r="S1018" i="7" s="1"/>
  <c r="M169" i="5"/>
  <c r="P169" i="5" s="1"/>
  <c r="M622" i="5"/>
  <c r="P622" i="5" s="1"/>
  <c r="M523" i="5"/>
  <c r="P523" i="5" s="1"/>
  <c r="S1078" i="7" s="1"/>
  <c r="M188" i="5"/>
  <c r="P188" i="5" s="1"/>
  <c r="S696" i="7" s="1"/>
  <c r="Q188" i="5"/>
  <c r="T188" i="5" s="1"/>
  <c r="M171" i="5"/>
  <c r="P171" i="5" s="1"/>
  <c r="S676" i="7" s="1"/>
  <c r="Q171" i="5"/>
  <c r="T171" i="5" s="1"/>
  <c r="M275" i="5"/>
  <c r="P275" i="5" s="1"/>
  <c r="M432" i="5"/>
  <c r="P432" i="5" s="1"/>
  <c r="S973" i="7" s="1"/>
  <c r="M654" i="5"/>
  <c r="P654" i="5" s="1"/>
  <c r="M166" i="5"/>
  <c r="P166" i="5" s="1"/>
  <c r="M351" i="5"/>
  <c r="P351" i="5" s="1"/>
  <c r="S879" i="7" s="1"/>
  <c r="M640" i="5"/>
  <c r="P640" i="5" s="1"/>
  <c r="S1221" i="7" s="1"/>
  <c r="M53" i="5"/>
  <c r="P53" i="5" s="1"/>
  <c r="M35" i="5"/>
  <c r="P35" i="5" s="1"/>
  <c r="M366" i="5"/>
  <c r="P366" i="5" s="1"/>
  <c r="M374" i="5"/>
  <c r="P374" i="5" s="1"/>
  <c r="M107" i="5"/>
  <c r="P107" i="5" s="1"/>
  <c r="M56" i="5"/>
  <c r="P56" i="5" s="1"/>
  <c r="S548" i="7" s="1"/>
  <c r="Q56" i="5"/>
  <c r="T56" i="5" s="1"/>
  <c r="M515" i="5"/>
  <c r="P515" i="5" s="1"/>
  <c r="S1068" i="7" s="1"/>
  <c r="Q515" i="5"/>
  <c r="T515" i="5" s="1"/>
  <c r="M521" i="5"/>
  <c r="P521" i="5" s="1"/>
  <c r="M217" i="5"/>
  <c r="P217" i="5" s="1"/>
  <c r="S726" i="7" s="1"/>
  <c r="M24" i="5"/>
  <c r="P24" i="5" s="1"/>
  <c r="M51" i="5"/>
  <c r="P51" i="5" s="1"/>
  <c r="M372" i="5"/>
  <c r="P372" i="5" s="1"/>
  <c r="S904" i="7" s="1"/>
  <c r="M630" i="5"/>
  <c r="P630" i="5" s="1"/>
  <c r="S1211" i="7" s="1"/>
  <c r="M239" i="5"/>
  <c r="P239" i="5" s="1"/>
  <c r="M319" i="5"/>
  <c r="P319" i="5" s="1"/>
  <c r="M36" i="5"/>
  <c r="P36" i="5" s="1"/>
  <c r="S526" i="7" s="1"/>
  <c r="M31" i="5"/>
  <c r="P31" i="5" s="1"/>
  <c r="M247" i="5"/>
  <c r="P247" i="5" s="1"/>
  <c r="S760" i="7" s="1"/>
  <c r="Q247" i="5"/>
  <c r="T247" i="5" s="1"/>
  <c r="M632" i="5"/>
  <c r="P632" i="5" s="1"/>
  <c r="M244" i="5"/>
  <c r="P244" i="5" s="1"/>
  <c r="M377" i="5"/>
  <c r="P377" i="5" s="1"/>
  <c r="M634" i="5"/>
  <c r="P634" i="5" s="1"/>
  <c r="M363" i="5"/>
  <c r="P363" i="5" s="1"/>
  <c r="M517" i="5"/>
  <c r="P517" i="5" s="1"/>
  <c r="S1071" i="7" s="1"/>
  <c r="Q517" i="5"/>
  <c r="T517" i="5" s="1"/>
  <c r="M184" i="5"/>
  <c r="P184" i="5" s="1"/>
  <c r="M191" i="5"/>
  <c r="P191" i="5" s="1"/>
  <c r="M283" i="5"/>
  <c r="P283" i="5" s="1"/>
  <c r="M273" i="5"/>
  <c r="P273" i="5" s="1"/>
  <c r="M543" i="5"/>
  <c r="P543" i="5" s="1"/>
  <c r="M522" i="5"/>
  <c r="P522" i="5" s="1"/>
  <c r="M686" i="5"/>
  <c r="P686" i="5" s="1"/>
  <c r="M233" i="5"/>
  <c r="P233" i="5" s="1"/>
  <c r="M353" i="5"/>
  <c r="P353" i="5" s="1"/>
  <c r="M685" i="5"/>
  <c r="P685" i="5" s="1"/>
  <c r="M612" i="5"/>
  <c r="P612" i="5" s="1"/>
  <c r="S1190" i="7" s="1"/>
  <c r="Q612" i="5"/>
  <c r="T612" i="5" s="1"/>
  <c r="M69" i="5"/>
  <c r="P69" i="5" s="1"/>
  <c r="M499" i="5"/>
  <c r="P499" i="5" s="1"/>
  <c r="M512" i="5"/>
  <c r="P512" i="5" s="1"/>
  <c r="M373" i="5"/>
  <c r="P373" i="5" s="1"/>
  <c r="M692" i="5"/>
  <c r="P692" i="5" s="1"/>
  <c r="M308" i="5"/>
  <c r="P308" i="5" s="1"/>
  <c r="M657" i="5"/>
  <c r="P657" i="5" s="1"/>
  <c r="M666" i="5"/>
  <c r="P666" i="5" s="1"/>
  <c r="S1248" i="7" s="1"/>
  <c r="M535" i="5"/>
  <c r="P535" i="5" s="1"/>
  <c r="S1095" i="7" s="1"/>
  <c r="M591" i="5"/>
  <c r="P591" i="5" s="1"/>
  <c r="S1162" i="7" s="1"/>
  <c r="M11" i="5"/>
  <c r="P11" i="5" s="1"/>
  <c r="M588" i="5"/>
  <c r="P588" i="5" s="1"/>
  <c r="M277" i="5"/>
  <c r="P277" i="5" s="1"/>
  <c r="M542" i="5"/>
  <c r="P542" i="5" s="1"/>
  <c r="M600" i="5"/>
  <c r="P600" i="5" s="1"/>
  <c r="S1174" i="7" s="1"/>
  <c r="M71" i="5"/>
  <c r="P71" i="5" s="1"/>
  <c r="S565" i="7" s="1"/>
  <c r="Q71" i="5"/>
  <c r="T71" i="5" s="1"/>
  <c r="M650" i="5"/>
  <c r="P650" i="5" s="1"/>
  <c r="M397" i="5"/>
  <c r="P397" i="5" s="1"/>
  <c r="M601" i="5"/>
  <c r="P601" i="5" s="1"/>
  <c r="S1175" i="7" s="1"/>
  <c r="M486" i="5"/>
  <c r="P486" i="5" s="1"/>
  <c r="S1034" i="7" s="1"/>
  <c r="M347" i="5"/>
  <c r="P347" i="5" s="1"/>
  <c r="M312" i="5"/>
  <c r="P312" i="5" s="1"/>
  <c r="M658" i="5"/>
  <c r="P658" i="5" s="1"/>
  <c r="S1240" i="7" s="1"/>
  <c r="M310" i="5"/>
  <c r="P310" i="5" s="1"/>
  <c r="S834" i="7" s="1"/>
  <c r="Q310" i="5"/>
  <c r="T310" i="5" s="1"/>
  <c r="M224" i="5"/>
  <c r="P224" i="5" s="1"/>
  <c r="S735" i="7" s="1"/>
  <c r="Q224" i="5"/>
  <c r="T224" i="5" s="1"/>
  <c r="M555" i="5"/>
  <c r="P555" i="5" s="1"/>
  <c r="S1117" i="7" s="1"/>
  <c r="M552" i="5"/>
  <c r="P552" i="5" s="1"/>
  <c r="S1114" i="7" s="1"/>
  <c r="M449" i="5"/>
  <c r="P449" i="5" s="1"/>
  <c r="M338" i="5"/>
  <c r="P338" i="5" s="1"/>
  <c r="M190" i="5"/>
  <c r="P190" i="5" s="1"/>
  <c r="M623" i="5"/>
  <c r="P623" i="5" s="1"/>
  <c r="S1203" i="7" s="1"/>
  <c r="M291" i="5"/>
  <c r="P291" i="5" s="1"/>
  <c r="S813" i="7" s="1"/>
  <c r="M127" i="5"/>
  <c r="P127" i="5" s="1"/>
  <c r="S628" i="7" s="1"/>
  <c r="M102" i="5"/>
  <c r="P102" i="5" s="1"/>
  <c r="S601" i="7" s="1"/>
  <c r="H715" i="5"/>
  <c r="F11" i="2" s="1"/>
  <c r="I3" i="5"/>
  <c r="K3" i="5" s="1"/>
  <c r="P9" i="3"/>
  <c r="AF1" i="7" s="1"/>
  <c r="P8" i="3"/>
  <c r="P7" i="3"/>
  <c r="P1" i="3"/>
  <c r="W1" i="7" s="1"/>
  <c r="I16" i="3"/>
  <c r="H6" i="3"/>
  <c r="E6" i="3"/>
  <c r="F6" i="3" s="1"/>
  <c r="G6" i="3" s="1"/>
  <c r="AE493" i="7" l="1"/>
  <c r="P158" i="5"/>
  <c r="L158" i="5"/>
  <c r="P339" i="5"/>
  <c r="L339" i="5"/>
  <c r="L306" i="5"/>
  <c r="P429" i="5"/>
  <c r="L429" i="5"/>
  <c r="L87" i="5"/>
  <c r="L459" i="5"/>
  <c r="AD690" i="7"/>
  <c r="AE690" i="7"/>
  <c r="P635" i="5"/>
  <c r="Q635" i="5" s="1"/>
  <c r="T635" i="5" s="1"/>
  <c r="L635" i="5"/>
  <c r="M547" i="5"/>
  <c r="P547" i="5" s="1"/>
  <c r="L547" i="5"/>
  <c r="M510" i="5"/>
  <c r="P510" i="5" s="1"/>
  <c r="L510" i="5"/>
  <c r="L136" i="5"/>
  <c r="P475" i="5"/>
  <c r="L475" i="5"/>
  <c r="P285" i="5"/>
  <c r="Q285" i="5" s="1"/>
  <c r="T285" i="5" s="1"/>
  <c r="L285" i="5"/>
  <c r="L450" i="5"/>
  <c r="L613" i="5"/>
  <c r="P21" i="5"/>
  <c r="Q21" i="5" s="1"/>
  <c r="T21" i="5" s="1"/>
  <c r="L21" i="5"/>
  <c r="L141" i="5"/>
  <c r="L523" i="5"/>
  <c r="L594" i="5"/>
  <c r="L363" i="5"/>
  <c r="L19" i="5"/>
  <c r="L672" i="5"/>
  <c r="L405" i="5"/>
  <c r="P554" i="5"/>
  <c r="L554" i="5"/>
  <c r="L239" i="5"/>
  <c r="L227" i="5"/>
  <c r="L445" i="5"/>
  <c r="L35" i="5"/>
  <c r="L273" i="5"/>
  <c r="L246" i="5"/>
  <c r="L631" i="5"/>
  <c r="L186" i="5"/>
  <c r="L71" i="5"/>
  <c r="L535" i="5"/>
  <c r="P502" i="5"/>
  <c r="L502" i="5"/>
  <c r="L322" i="5"/>
  <c r="L152" i="5"/>
  <c r="L210" i="5"/>
  <c r="L600" i="5"/>
  <c r="P592" i="5"/>
  <c r="L592" i="5"/>
  <c r="L463" i="5"/>
  <c r="L18" i="5"/>
  <c r="L517" i="5"/>
  <c r="L102" i="5"/>
  <c r="L449" i="5"/>
  <c r="L658" i="5"/>
  <c r="L486" i="5"/>
  <c r="L107" i="5"/>
  <c r="L166" i="5"/>
  <c r="L444" i="5"/>
  <c r="L413" i="5"/>
  <c r="L630" i="5"/>
  <c r="P79" i="5"/>
  <c r="L79" i="5"/>
  <c r="P198" i="5"/>
  <c r="L198" i="5"/>
  <c r="P481" i="5"/>
  <c r="S1028" i="7" s="1"/>
  <c r="AF1028" i="7" s="1"/>
  <c r="L481" i="5"/>
  <c r="AD1238" i="7"/>
  <c r="AE1238" i="7"/>
  <c r="M67" i="5"/>
  <c r="P67" i="5" s="1"/>
  <c r="Q67" i="5" s="1"/>
  <c r="T67" i="5" s="1"/>
  <c r="L67" i="5"/>
  <c r="P690" i="5"/>
  <c r="L690" i="5"/>
  <c r="L404" i="5"/>
  <c r="M78" i="5"/>
  <c r="P78" i="5" s="1"/>
  <c r="L78" i="5"/>
  <c r="M7" i="5"/>
  <c r="P7" i="5" s="1"/>
  <c r="L7" i="5"/>
  <c r="P526" i="5"/>
  <c r="L526" i="5"/>
  <c r="L76" i="5"/>
  <c r="M289" i="5"/>
  <c r="P289" i="5" s="1"/>
  <c r="Q289" i="5" s="1"/>
  <c r="T289" i="5" s="1"/>
  <c r="L289" i="5"/>
  <c r="L205" i="5"/>
  <c r="P302" i="5"/>
  <c r="L302" i="5"/>
  <c r="L213" i="5"/>
  <c r="P395" i="5"/>
  <c r="L395" i="5"/>
  <c r="M596" i="5"/>
  <c r="P596" i="5" s="1"/>
  <c r="L596" i="5"/>
  <c r="AE830" i="7"/>
  <c r="AD830" i="7"/>
  <c r="L278" i="5"/>
  <c r="M139" i="5"/>
  <c r="P139" i="5" s="1"/>
  <c r="Q139" i="5" s="1"/>
  <c r="T139" i="5" s="1"/>
  <c r="P199" i="5"/>
  <c r="Q199" i="5" s="1"/>
  <c r="T199" i="5" s="1"/>
  <c r="L199" i="5"/>
  <c r="M32" i="5"/>
  <c r="P32" i="5" s="1"/>
  <c r="Q32" i="5" s="1"/>
  <c r="T32" i="5" s="1"/>
  <c r="M585" i="5"/>
  <c r="P585" i="5" s="1"/>
  <c r="S1155" i="7" s="1"/>
  <c r="L585" i="5"/>
  <c r="M498" i="5"/>
  <c r="P498" i="5" s="1"/>
  <c r="S1048" i="7" s="1"/>
  <c r="L498" i="5"/>
  <c r="M359" i="5"/>
  <c r="P359" i="5" s="1"/>
  <c r="L359" i="5"/>
  <c r="L181" i="5"/>
  <c r="M496" i="5"/>
  <c r="P496" i="5" s="1"/>
  <c r="S1045" i="7" s="1"/>
  <c r="L496" i="5"/>
  <c r="L338" i="5"/>
  <c r="L515" i="5"/>
  <c r="P482" i="5"/>
  <c r="L482" i="5"/>
  <c r="M278" i="5"/>
  <c r="P278" i="5" s="1"/>
  <c r="M271" i="5"/>
  <c r="P271" i="5" s="1"/>
  <c r="L271" i="5"/>
  <c r="M408" i="5"/>
  <c r="P408" i="5" s="1"/>
  <c r="L408" i="5"/>
  <c r="L350" i="5"/>
  <c r="M356" i="5"/>
  <c r="P356" i="5" s="1"/>
  <c r="L356" i="5"/>
  <c r="M268" i="5"/>
  <c r="P268" i="5" s="1"/>
  <c r="Q268" i="5" s="1"/>
  <c r="T268" i="5" s="1"/>
  <c r="M671" i="5"/>
  <c r="P671" i="5" s="1"/>
  <c r="S1254" i="7" s="1"/>
  <c r="AF1254" i="7" s="1"/>
  <c r="L671" i="5"/>
  <c r="L369" i="5"/>
  <c r="P513" i="5"/>
  <c r="L513" i="5"/>
  <c r="L354" i="5"/>
  <c r="P581" i="5"/>
  <c r="L581" i="5"/>
  <c r="M514" i="5"/>
  <c r="P514" i="5" s="1"/>
  <c r="L514" i="5"/>
  <c r="P595" i="5"/>
  <c r="L595" i="5"/>
  <c r="L56" i="5"/>
  <c r="M370" i="5"/>
  <c r="P370" i="5" s="1"/>
  <c r="S902" i="7" s="1"/>
  <c r="L370" i="5"/>
  <c r="M177" i="5"/>
  <c r="P177" i="5" s="1"/>
  <c r="Q177" i="5" s="1"/>
  <c r="T177" i="5" s="1"/>
  <c r="L177" i="5"/>
  <c r="M509" i="5"/>
  <c r="P509" i="5" s="1"/>
  <c r="Q509" i="5" s="1"/>
  <c r="T509" i="5" s="1"/>
  <c r="M300" i="5"/>
  <c r="P300" i="5" s="1"/>
  <c r="L300" i="5"/>
  <c r="P60" i="5"/>
  <c r="L60" i="5"/>
  <c r="M103" i="5"/>
  <c r="P103" i="5" s="1"/>
  <c r="L103" i="5"/>
  <c r="M364" i="5"/>
  <c r="P364" i="5" s="1"/>
  <c r="S895" i="7" s="1"/>
  <c r="L364" i="5"/>
  <c r="M305" i="5"/>
  <c r="P305" i="5" s="1"/>
  <c r="S828" i="7" s="1"/>
  <c r="M403" i="5"/>
  <c r="P403" i="5" s="1"/>
  <c r="L403" i="5"/>
  <c r="M394" i="5"/>
  <c r="P394" i="5" s="1"/>
  <c r="Q372" i="5"/>
  <c r="T372" i="5" s="1"/>
  <c r="M6" i="5"/>
  <c r="P6" i="5" s="1"/>
  <c r="Q6" i="5" s="1"/>
  <c r="T6" i="5" s="1"/>
  <c r="M344" i="5"/>
  <c r="P344" i="5" s="1"/>
  <c r="Q344" i="5" s="1"/>
  <c r="T344" i="5" s="1"/>
  <c r="Q687" i="5"/>
  <c r="T687" i="5" s="1"/>
  <c r="M350" i="5"/>
  <c r="P350" i="5" s="1"/>
  <c r="S878" i="7" s="1"/>
  <c r="P232" i="5"/>
  <c r="L232" i="5"/>
  <c r="P477" i="5"/>
  <c r="L477" i="5"/>
  <c r="L570" i="5"/>
  <c r="L433" i="5"/>
  <c r="L549" i="5"/>
  <c r="L260" i="5"/>
  <c r="L376" i="5"/>
  <c r="L317" i="5"/>
  <c r="L411" i="5"/>
  <c r="L169" i="5"/>
  <c r="L296" i="5"/>
  <c r="L327" i="5"/>
  <c r="L687" i="5"/>
  <c r="L583" i="5"/>
  <c r="L602" i="5"/>
  <c r="L244" i="5"/>
  <c r="L197" i="5"/>
  <c r="L355" i="5"/>
  <c r="L640" i="5"/>
  <c r="L283" i="5"/>
  <c r="L187" i="5"/>
  <c r="L530" i="5"/>
  <c r="L689" i="5"/>
  <c r="P153" i="5"/>
  <c r="Q153" i="5" s="1"/>
  <c r="T153" i="5" s="1"/>
  <c r="L153" i="5"/>
  <c r="L420" i="5"/>
  <c r="P170" i="5"/>
  <c r="Q170" i="5" s="1"/>
  <c r="T170" i="5" s="1"/>
  <c r="L170" i="5"/>
  <c r="P16" i="5"/>
  <c r="L16" i="5"/>
  <c r="L93" i="5"/>
  <c r="P357" i="5"/>
  <c r="Q357" i="5" s="1"/>
  <c r="T357" i="5" s="1"/>
  <c r="L357" i="5"/>
  <c r="L219" i="5"/>
  <c r="L225" i="5"/>
  <c r="L542" i="5"/>
  <c r="L666" i="5"/>
  <c r="L368" i="5"/>
  <c r="P165" i="5"/>
  <c r="Q165" i="5" s="1"/>
  <c r="T165" i="5" s="1"/>
  <c r="L165" i="5"/>
  <c r="L645" i="5"/>
  <c r="L127" i="5"/>
  <c r="L552" i="5"/>
  <c r="P284" i="5"/>
  <c r="Q284" i="5" s="1"/>
  <c r="T284" i="5" s="1"/>
  <c r="L284" i="5"/>
  <c r="L601" i="5"/>
  <c r="L51" i="5"/>
  <c r="L374" i="5"/>
  <c r="P185" i="5"/>
  <c r="L185" i="5"/>
  <c r="L264" i="5"/>
  <c r="P465" i="5"/>
  <c r="L465" i="5"/>
  <c r="L650" i="5"/>
  <c r="L612" i="5"/>
  <c r="L233" i="5"/>
  <c r="P375" i="5"/>
  <c r="L375" i="5"/>
  <c r="AD686" i="7"/>
  <c r="L665" i="5"/>
  <c r="M108" i="5"/>
  <c r="P108" i="5" s="1"/>
  <c r="L108" i="5"/>
  <c r="P65" i="5"/>
  <c r="L65" i="5"/>
  <c r="P228" i="5"/>
  <c r="L228" i="5"/>
  <c r="P478" i="5"/>
  <c r="L478" i="5"/>
  <c r="M144" i="5"/>
  <c r="P144" i="5" s="1"/>
  <c r="L144" i="5"/>
  <c r="P196" i="5"/>
  <c r="Q196" i="5" s="1"/>
  <c r="T196" i="5" s="1"/>
  <c r="L196" i="5"/>
  <c r="L435" i="5"/>
  <c r="M637" i="5"/>
  <c r="P637" i="5" s="1"/>
  <c r="S1218" i="7" s="1"/>
  <c r="AF1218" i="7" s="1"/>
  <c r="L637" i="5"/>
  <c r="M174" i="5"/>
  <c r="P174" i="5" s="1"/>
  <c r="L174" i="5"/>
  <c r="M290" i="5"/>
  <c r="P290" i="5" s="1"/>
  <c r="S812" i="7" s="1"/>
  <c r="L290" i="5"/>
  <c r="L256" i="5"/>
  <c r="L194" i="5"/>
  <c r="M460" i="5"/>
  <c r="P460" i="5" s="1"/>
  <c r="L460" i="5"/>
  <c r="M371" i="5"/>
  <c r="P371" i="5" s="1"/>
  <c r="L371" i="5"/>
  <c r="M576" i="5"/>
  <c r="P576" i="5" s="1"/>
  <c r="M452" i="5"/>
  <c r="P452" i="5" s="1"/>
  <c r="S995" i="7" s="1"/>
  <c r="AE995" i="7" s="1"/>
  <c r="L452" i="5"/>
  <c r="M680" i="5"/>
  <c r="P680" i="5" s="1"/>
  <c r="S1264" i="7" s="1"/>
  <c r="AF1264" i="7" s="1"/>
  <c r="L533" i="5"/>
  <c r="M29" i="5"/>
  <c r="P29" i="5" s="1"/>
  <c r="L269" i="5"/>
  <c r="M424" i="5"/>
  <c r="P424" i="5" s="1"/>
  <c r="M644" i="5"/>
  <c r="P644" i="5" s="1"/>
  <c r="M679" i="5"/>
  <c r="P679" i="5" s="1"/>
  <c r="L679" i="5"/>
  <c r="P333" i="5"/>
  <c r="L333" i="5"/>
  <c r="M38" i="5"/>
  <c r="P38" i="5" s="1"/>
  <c r="S528" i="7" s="1"/>
  <c r="AD528" i="7" s="1"/>
  <c r="L38" i="5"/>
  <c r="L319" i="5"/>
  <c r="L106" i="5"/>
  <c r="M26" i="5"/>
  <c r="P26" i="5" s="1"/>
  <c r="L26" i="5"/>
  <c r="P128" i="5"/>
  <c r="L128" i="5"/>
  <c r="M415" i="5"/>
  <c r="P415" i="5" s="1"/>
  <c r="M8" i="5"/>
  <c r="P8" i="5" s="1"/>
  <c r="M130" i="5"/>
  <c r="P130" i="5" s="1"/>
  <c r="L130" i="5"/>
  <c r="P504" i="5"/>
  <c r="Q504" i="5" s="1"/>
  <c r="T504" i="5" s="1"/>
  <c r="L504" i="5"/>
  <c r="Q493" i="5"/>
  <c r="T493" i="5" s="1"/>
  <c r="Q36" i="5"/>
  <c r="T36" i="5" s="1"/>
  <c r="L36" i="5"/>
  <c r="P349" i="5"/>
  <c r="L349" i="5"/>
  <c r="M507" i="5"/>
  <c r="P507" i="5" s="1"/>
  <c r="M25" i="5"/>
  <c r="P25" i="5" s="1"/>
  <c r="M334" i="5"/>
  <c r="P334" i="5" s="1"/>
  <c r="M380" i="5"/>
  <c r="P380" i="5" s="1"/>
  <c r="Q380" i="5" s="1"/>
  <c r="T380" i="5" s="1"/>
  <c r="AD764" i="7"/>
  <c r="AE764" i="7"/>
  <c r="M37" i="5"/>
  <c r="P37" i="5" s="1"/>
  <c r="Q37" i="5" s="1"/>
  <c r="T37" i="5" s="1"/>
  <c r="L37" i="5"/>
  <c r="M92" i="5"/>
  <c r="P92" i="5" s="1"/>
  <c r="L92" i="5"/>
  <c r="M346" i="5"/>
  <c r="P346" i="5" s="1"/>
  <c r="L346" i="5"/>
  <c r="M89" i="5"/>
  <c r="P89" i="5" s="1"/>
  <c r="S586" i="7" s="1"/>
  <c r="L89" i="5"/>
  <c r="M280" i="5"/>
  <c r="P280" i="5" s="1"/>
  <c r="L280" i="5"/>
  <c r="M50" i="5"/>
  <c r="P50" i="5" s="1"/>
  <c r="S542" i="7" s="1"/>
  <c r="L50" i="5"/>
  <c r="P330" i="5"/>
  <c r="L330" i="5"/>
  <c r="P642" i="5"/>
  <c r="Q642" i="5" s="1"/>
  <c r="T642" i="5" s="1"/>
  <c r="L642" i="5"/>
  <c r="M279" i="5"/>
  <c r="P279" i="5" s="1"/>
  <c r="S800" i="7" s="1"/>
  <c r="AD800" i="7" s="1"/>
  <c r="M459" i="5"/>
  <c r="P459" i="5" s="1"/>
  <c r="M59" i="5"/>
  <c r="P59" i="5" s="1"/>
  <c r="P226" i="5"/>
  <c r="L226" i="5"/>
  <c r="P693" i="5"/>
  <c r="L693" i="5"/>
  <c r="M443" i="5"/>
  <c r="P443" i="5" s="1"/>
  <c r="S985" i="7" s="1"/>
  <c r="L639" i="5"/>
  <c r="L551" i="5"/>
  <c r="M129" i="5"/>
  <c r="P129" i="5" s="1"/>
  <c r="L129" i="5"/>
  <c r="M456" i="5"/>
  <c r="P456" i="5" s="1"/>
  <c r="S1000" i="7" s="1"/>
  <c r="L456" i="5"/>
  <c r="L377" i="5"/>
  <c r="M662" i="5"/>
  <c r="P662" i="5" s="1"/>
  <c r="L662" i="5"/>
  <c r="M567" i="5"/>
  <c r="P567" i="5" s="1"/>
  <c r="L567" i="5"/>
  <c r="M176" i="5"/>
  <c r="P176" i="5" s="1"/>
  <c r="S682" i="7" s="1"/>
  <c r="Q87" i="5"/>
  <c r="T87" i="5" s="1"/>
  <c r="Q413" i="5"/>
  <c r="T413" i="5" s="1"/>
  <c r="M324" i="5"/>
  <c r="P324" i="5" s="1"/>
  <c r="S849" i="7" s="1"/>
  <c r="AF849" i="7" s="1"/>
  <c r="L622" i="5"/>
  <c r="P303" i="5"/>
  <c r="Q303" i="5" s="1"/>
  <c r="T303" i="5" s="1"/>
  <c r="L303" i="5"/>
  <c r="L122" i="5"/>
  <c r="L536" i="5"/>
  <c r="L61" i="5"/>
  <c r="L634" i="5"/>
  <c r="L617" i="5"/>
  <c r="P670" i="5"/>
  <c r="L670" i="5"/>
  <c r="L454" i="5"/>
  <c r="L62" i="5"/>
  <c r="L345" i="5"/>
  <c r="L390" i="5"/>
  <c r="L178" i="5"/>
  <c r="L203" i="5"/>
  <c r="L632" i="5"/>
  <c r="L550" i="5"/>
  <c r="L34" i="5"/>
  <c r="L155" i="5"/>
  <c r="L351" i="5"/>
  <c r="L191" i="5"/>
  <c r="L313" i="5"/>
  <c r="L511" i="5"/>
  <c r="L70" i="5"/>
  <c r="L316" i="5"/>
  <c r="L77" i="5"/>
  <c r="L277" i="5"/>
  <c r="L308" i="5"/>
  <c r="L163" i="5"/>
  <c r="P358" i="5"/>
  <c r="L358" i="5"/>
  <c r="L389" i="5"/>
  <c r="L588" i="5"/>
  <c r="L657" i="5"/>
  <c r="P381" i="5"/>
  <c r="Q381" i="5" s="1"/>
  <c r="T381" i="5" s="1"/>
  <c r="L381" i="5"/>
  <c r="P167" i="5"/>
  <c r="L167" i="5"/>
  <c r="L584" i="5"/>
  <c r="L291" i="5"/>
  <c r="L555" i="5"/>
  <c r="P257" i="5"/>
  <c r="L257" i="5"/>
  <c r="L397" i="5"/>
  <c r="L24" i="5"/>
  <c r="P505" i="5"/>
  <c r="L505" i="5"/>
  <c r="L432" i="5"/>
  <c r="P192" i="5"/>
  <c r="S700" i="7" s="1"/>
  <c r="L192" i="5"/>
  <c r="P234" i="5"/>
  <c r="Q234" i="5" s="1"/>
  <c r="T234" i="5" s="1"/>
  <c r="L234" i="5"/>
  <c r="L188" i="5"/>
  <c r="P455" i="5"/>
  <c r="L455" i="5"/>
  <c r="L686" i="5"/>
  <c r="L522" i="5"/>
  <c r="P22" i="5"/>
  <c r="L22" i="5"/>
  <c r="AD781" i="7"/>
  <c r="M383" i="5"/>
  <c r="P383" i="5" s="1"/>
  <c r="L383" i="5"/>
  <c r="M125" i="5"/>
  <c r="P125" i="5" s="1"/>
  <c r="L82" i="5"/>
  <c r="P574" i="5"/>
  <c r="Q574" i="5" s="1"/>
  <c r="T574" i="5" s="1"/>
  <c r="L574" i="5"/>
  <c r="M425" i="5"/>
  <c r="P425" i="5" s="1"/>
  <c r="S966" i="7" s="1"/>
  <c r="L425" i="5"/>
  <c r="M133" i="5"/>
  <c r="P133" i="5" s="1"/>
  <c r="M493" i="5"/>
  <c r="P493" i="5" s="1"/>
  <c r="S1042" i="7" s="1"/>
  <c r="M106" i="5"/>
  <c r="P106" i="5" s="1"/>
  <c r="Q382" i="5"/>
  <c r="T382" i="5" s="1"/>
  <c r="M253" i="5"/>
  <c r="P253" i="5" s="1"/>
  <c r="M82" i="5"/>
  <c r="P82" i="5" s="1"/>
  <c r="S578" i="7" s="1"/>
  <c r="M664" i="5"/>
  <c r="P664" i="5" s="1"/>
  <c r="S1246" i="7" s="1"/>
  <c r="AF1246" i="7" s="1"/>
  <c r="L43" i="5"/>
  <c r="L97" i="5"/>
  <c r="P410" i="5"/>
  <c r="Q410" i="5" s="1"/>
  <c r="T410" i="5" s="1"/>
  <c r="L410" i="5"/>
  <c r="L539" i="5"/>
  <c r="P241" i="5"/>
  <c r="L241" i="5"/>
  <c r="L114" i="5"/>
  <c r="P609" i="5"/>
  <c r="L609" i="5"/>
  <c r="L407" i="5"/>
  <c r="L267" i="5"/>
  <c r="L615" i="5"/>
  <c r="L184" i="5"/>
  <c r="L298" i="5"/>
  <c r="L553" i="5"/>
  <c r="L604" i="5"/>
  <c r="L247" i="5"/>
  <c r="L447" i="5"/>
  <c r="P674" i="5"/>
  <c r="Q674" i="5" s="1"/>
  <c r="T674" i="5" s="1"/>
  <c r="L674" i="5"/>
  <c r="L654" i="5"/>
  <c r="P462" i="5"/>
  <c r="L462" i="5"/>
  <c r="L262" i="5"/>
  <c r="L9" i="5"/>
  <c r="L652" i="5"/>
  <c r="L546" i="5"/>
  <c r="P17" i="5"/>
  <c r="S500" i="7" s="1"/>
  <c r="AF500" i="7" s="1"/>
  <c r="L17" i="5"/>
  <c r="L373" i="5"/>
  <c r="L492" i="5"/>
  <c r="L179" i="5"/>
  <c r="L490" i="5"/>
  <c r="L692" i="5"/>
  <c r="L684" i="5"/>
  <c r="P311" i="5"/>
  <c r="L311" i="5"/>
  <c r="L231" i="5"/>
  <c r="L623" i="5"/>
  <c r="L224" i="5"/>
  <c r="L312" i="5"/>
  <c r="P320" i="5"/>
  <c r="L320" i="5"/>
  <c r="L217" i="5"/>
  <c r="L366" i="5"/>
  <c r="L171" i="5"/>
  <c r="L480" i="5"/>
  <c r="L608" i="5"/>
  <c r="L499" i="5"/>
  <c r="L685" i="5"/>
  <c r="L372" i="5"/>
  <c r="P14" i="5"/>
  <c r="L14" i="5"/>
  <c r="M688" i="5"/>
  <c r="P688" i="5" s="1"/>
  <c r="L688" i="5"/>
  <c r="M263" i="5"/>
  <c r="P263" i="5" s="1"/>
  <c r="S778" i="7" s="1"/>
  <c r="M95" i="5"/>
  <c r="P95" i="5" s="1"/>
  <c r="L4" i="5"/>
  <c r="P168" i="5"/>
  <c r="L168" i="5"/>
  <c r="M41" i="5"/>
  <c r="P41" i="5" s="1"/>
  <c r="S531" i="7" s="1"/>
  <c r="AF531" i="7" s="1"/>
  <c r="M134" i="5"/>
  <c r="P134" i="5" s="1"/>
  <c r="S635" i="7" s="1"/>
  <c r="AF635" i="7" s="1"/>
  <c r="L134" i="5"/>
  <c r="L388" i="5"/>
  <c r="M323" i="5"/>
  <c r="P323" i="5" s="1"/>
  <c r="L323" i="5"/>
  <c r="P272" i="5"/>
  <c r="L272" i="5"/>
  <c r="M212" i="5"/>
  <c r="P212" i="5" s="1"/>
  <c r="S721" i="7" s="1"/>
  <c r="M340" i="5"/>
  <c r="P340" i="5" s="1"/>
  <c r="S867" i="7" s="1"/>
  <c r="M628" i="5"/>
  <c r="P628" i="5" s="1"/>
  <c r="AE1628" i="7"/>
  <c r="M201" i="5"/>
  <c r="P201" i="5" s="1"/>
  <c r="Q201" i="5" s="1"/>
  <c r="T201" i="5" s="1"/>
  <c r="L143" i="5"/>
  <c r="M81" i="5"/>
  <c r="P81" i="5" s="1"/>
  <c r="Q81" i="5" s="1"/>
  <c r="T81" i="5" s="1"/>
  <c r="L81" i="5"/>
  <c r="M388" i="5"/>
  <c r="P388" i="5" s="1"/>
  <c r="S923" i="7" s="1"/>
  <c r="M143" i="5"/>
  <c r="P143" i="5" s="1"/>
  <c r="M205" i="5"/>
  <c r="P205" i="5" s="1"/>
  <c r="S714" i="7" s="1"/>
  <c r="M556" i="5"/>
  <c r="P556" i="5" s="1"/>
  <c r="M532" i="5"/>
  <c r="P532" i="5" s="1"/>
  <c r="M181" i="5"/>
  <c r="P181" i="5" s="1"/>
  <c r="S687" i="7" s="1"/>
  <c r="M30" i="5"/>
  <c r="P30" i="5" s="1"/>
  <c r="S519" i="7" s="1"/>
  <c r="P430" i="5"/>
  <c r="L430" i="5"/>
  <c r="L582" i="5"/>
  <c r="P676" i="5"/>
  <c r="L676" i="5"/>
  <c r="L527" i="5"/>
  <c r="P418" i="5"/>
  <c r="Q418" i="5" s="1"/>
  <c r="T418" i="5" s="1"/>
  <c r="L418" i="5"/>
  <c r="L288" i="5"/>
  <c r="L336" i="5"/>
  <c r="P419" i="5"/>
  <c r="L419" i="5"/>
  <c r="L524" i="5"/>
  <c r="L378" i="5"/>
  <c r="L382" i="5"/>
  <c r="P182" i="5"/>
  <c r="L182" i="5"/>
  <c r="L162" i="5"/>
  <c r="L31" i="5"/>
  <c r="L543" i="5"/>
  <c r="P610" i="5"/>
  <c r="Q610" i="5" s="1"/>
  <c r="T610" i="5" s="1"/>
  <c r="L610" i="5"/>
  <c r="L275" i="5"/>
  <c r="L252" i="5"/>
  <c r="L132" i="5"/>
  <c r="L265" i="5"/>
  <c r="L568" i="5"/>
  <c r="L140" i="5"/>
  <c r="L11" i="5"/>
  <c r="P154" i="5"/>
  <c r="L154" i="5"/>
  <c r="L503" i="5"/>
  <c r="P540" i="5"/>
  <c r="L540" i="5"/>
  <c r="L113" i="5"/>
  <c r="L591" i="5"/>
  <c r="L512" i="5"/>
  <c r="L597" i="5"/>
  <c r="P109" i="5"/>
  <c r="Q109" i="5" s="1"/>
  <c r="T109" i="5" s="1"/>
  <c r="L109" i="5"/>
  <c r="L190" i="5"/>
  <c r="L310" i="5"/>
  <c r="L347" i="5"/>
  <c r="L521" i="5"/>
  <c r="L53" i="5"/>
  <c r="L471" i="5"/>
  <c r="L501" i="5"/>
  <c r="L242" i="5"/>
  <c r="L69" i="5"/>
  <c r="L353" i="5"/>
  <c r="P487" i="5"/>
  <c r="L487" i="5"/>
  <c r="AD1106" i="7"/>
  <c r="P464" i="5"/>
  <c r="L464" i="5"/>
  <c r="M362" i="5"/>
  <c r="P362" i="5" s="1"/>
  <c r="S893" i="7" s="1"/>
  <c r="AF893" i="7" s="1"/>
  <c r="L362" i="5"/>
  <c r="M605" i="5"/>
  <c r="P605" i="5" s="1"/>
  <c r="M173" i="5"/>
  <c r="P173" i="5" s="1"/>
  <c r="S678" i="7" s="1"/>
  <c r="M573" i="5"/>
  <c r="P573" i="5" s="1"/>
  <c r="S1140" i="7" s="1"/>
  <c r="L573" i="5"/>
  <c r="P484" i="5"/>
  <c r="L484" i="5"/>
  <c r="M563" i="5"/>
  <c r="P563" i="5" s="1"/>
  <c r="S1126" i="7" s="1"/>
  <c r="L563" i="5"/>
  <c r="L175" i="5"/>
  <c r="M606" i="5"/>
  <c r="P606" i="5" s="1"/>
  <c r="S1183" i="7" s="1"/>
  <c r="L606" i="5"/>
  <c r="P560" i="5"/>
  <c r="Q560" i="5" s="1"/>
  <c r="T560" i="5" s="1"/>
  <c r="L560" i="5"/>
  <c r="M428" i="5"/>
  <c r="P428" i="5" s="1"/>
  <c r="S969" i="7" s="1"/>
  <c r="M304" i="5"/>
  <c r="P304" i="5" s="1"/>
  <c r="M506" i="5"/>
  <c r="P506" i="5" s="1"/>
  <c r="S1058" i="7" s="1"/>
  <c r="M120" i="5"/>
  <c r="P120" i="5" s="1"/>
  <c r="L120" i="5"/>
  <c r="L329" i="5"/>
  <c r="P641" i="5"/>
  <c r="Q641" i="5" s="1"/>
  <c r="T641" i="5" s="1"/>
  <c r="L641" i="5"/>
  <c r="M295" i="5"/>
  <c r="P295" i="5" s="1"/>
  <c r="S817" i="7" s="1"/>
  <c r="AD817" i="7" s="1"/>
  <c r="L295" i="5"/>
  <c r="L156" i="5"/>
  <c r="L84" i="5"/>
  <c r="M76" i="5"/>
  <c r="P76" i="5" s="1"/>
  <c r="M87" i="5"/>
  <c r="P87" i="5" s="1"/>
  <c r="S583" i="7" s="1"/>
  <c r="M42" i="5"/>
  <c r="P42" i="5" s="1"/>
  <c r="L566" i="5"/>
  <c r="M367" i="5"/>
  <c r="P367" i="5" s="1"/>
  <c r="S899" i="7" s="1"/>
  <c r="L367" i="5"/>
  <c r="M325" i="5"/>
  <c r="P325" i="5" s="1"/>
  <c r="S850" i="7" s="1"/>
  <c r="L325" i="5"/>
  <c r="M159" i="5"/>
  <c r="P159" i="5" s="1"/>
  <c r="S664" i="7" s="1"/>
  <c r="M151" i="5"/>
  <c r="P151" i="5" s="1"/>
  <c r="S655" i="7" s="1"/>
  <c r="L151" i="5"/>
  <c r="M528" i="5"/>
  <c r="P528" i="5" s="1"/>
  <c r="S1084" i="7" s="1"/>
  <c r="AD1084" i="7" s="1"/>
  <c r="P572" i="5"/>
  <c r="L572" i="5"/>
  <c r="P96" i="5"/>
  <c r="L96" i="5"/>
  <c r="M387" i="5"/>
  <c r="P387" i="5" s="1"/>
  <c r="S921" i="7" s="1"/>
  <c r="M98" i="5"/>
  <c r="P98" i="5" s="1"/>
  <c r="M603" i="5"/>
  <c r="P603" i="5" s="1"/>
  <c r="M63" i="5"/>
  <c r="P63" i="5" s="1"/>
  <c r="M369" i="5"/>
  <c r="P369" i="5" s="1"/>
  <c r="M457" i="5"/>
  <c r="P457" i="5" s="1"/>
  <c r="S1001" i="7" s="1"/>
  <c r="L457" i="5"/>
  <c r="M335" i="5"/>
  <c r="P335" i="5" s="1"/>
  <c r="L335" i="5"/>
  <c r="P633" i="5"/>
  <c r="Q633" i="5" s="1"/>
  <c r="T633" i="5" s="1"/>
  <c r="L633" i="5"/>
  <c r="M23" i="5"/>
  <c r="P23" i="5" s="1"/>
  <c r="L23" i="5"/>
  <c r="M299" i="5"/>
  <c r="P299" i="5" s="1"/>
  <c r="S821" i="7" s="1"/>
  <c r="L299" i="5"/>
  <c r="M138" i="5"/>
  <c r="P138" i="5" s="1"/>
  <c r="L138" i="5"/>
  <c r="M149" i="5"/>
  <c r="P149" i="5" s="1"/>
  <c r="L149" i="5"/>
  <c r="M58" i="5"/>
  <c r="P58" i="5" s="1"/>
  <c r="L58" i="5"/>
  <c r="M124" i="5"/>
  <c r="P124" i="5" s="1"/>
  <c r="S625" i="7" s="1"/>
  <c r="AF625" i="7" s="1"/>
  <c r="Q34" i="5"/>
  <c r="T34" i="5" s="1"/>
  <c r="Q113" i="5"/>
  <c r="T113" i="5" s="1"/>
  <c r="M270" i="5"/>
  <c r="P270" i="5" s="1"/>
  <c r="S788" i="7" s="1"/>
  <c r="AF788" i="7" s="1"/>
  <c r="P243" i="5"/>
  <c r="Q243" i="5" s="1"/>
  <c r="T243" i="5" s="1"/>
  <c r="L243" i="5"/>
  <c r="M653" i="5"/>
  <c r="P653" i="5" s="1"/>
  <c r="M694" i="5"/>
  <c r="P694" i="5" s="1"/>
  <c r="M90" i="5"/>
  <c r="P90" i="5" s="1"/>
  <c r="M249" i="5"/>
  <c r="P249" i="5" s="1"/>
  <c r="S762" i="7" s="1"/>
  <c r="L249" i="5"/>
  <c r="M614" i="5"/>
  <c r="P614" i="5" s="1"/>
  <c r="L614" i="5"/>
  <c r="M222" i="5"/>
  <c r="P222" i="5" s="1"/>
  <c r="Q222" i="5" s="1"/>
  <c r="T222" i="5" s="1"/>
  <c r="P255" i="5"/>
  <c r="Q255" i="5" s="1"/>
  <c r="T255" i="5" s="1"/>
  <c r="L255" i="5"/>
  <c r="M667" i="5"/>
  <c r="P667" i="5" s="1"/>
  <c r="Q667" i="5" s="1"/>
  <c r="T667" i="5" s="1"/>
  <c r="P193" i="5"/>
  <c r="L193" i="5"/>
  <c r="S630" i="7"/>
  <c r="Q129" i="5"/>
  <c r="T129" i="5" s="1"/>
  <c r="Q60" i="5"/>
  <c r="T60" i="5" s="1"/>
  <c r="S552" i="7"/>
  <c r="Q623" i="5"/>
  <c r="T623" i="5" s="1"/>
  <c r="Q387" i="5"/>
  <c r="T387" i="5" s="1"/>
  <c r="Q329" i="5"/>
  <c r="T329" i="5" s="1"/>
  <c r="Q231" i="5"/>
  <c r="T231" i="5" s="1"/>
  <c r="Q475" i="5"/>
  <c r="T475" i="5" s="1"/>
  <c r="S1022" i="7"/>
  <c r="S807" i="7"/>
  <c r="Q554" i="5"/>
  <c r="T554" i="5" s="1"/>
  <c r="S1116" i="7"/>
  <c r="Q502" i="5"/>
  <c r="T502" i="5" s="1"/>
  <c r="S1053" i="7"/>
  <c r="Q592" i="5"/>
  <c r="T592" i="5" s="1"/>
  <c r="S1164" i="7"/>
  <c r="S1163" i="7"/>
  <c r="Q79" i="5"/>
  <c r="T79" i="5" s="1"/>
  <c r="S574" i="7"/>
  <c r="Q198" i="5"/>
  <c r="T198" i="5" s="1"/>
  <c r="S706" i="7"/>
  <c r="Q481" i="5"/>
  <c r="T481" i="5" s="1"/>
  <c r="Q486" i="5"/>
  <c r="T486" i="5" s="1"/>
  <c r="Q597" i="5"/>
  <c r="T597" i="5" s="1"/>
  <c r="Q631" i="5"/>
  <c r="T631" i="5" s="1"/>
  <c r="Q232" i="5"/>
  <c r="T232" i="5" s="1"/>
  <c r="S745" i="7"/>
  <c r="S744" i="7"/>
  <c r="Q477" i="5"/>
  <c r="T477" i="5" s="1"/>
  <c r="S1024" i="7"/>
  <c r="S657" i="7"/>
  <c r="AF657" i="7" s="1"/>
  <c r="Q16" i="5"/>
  <c r="T16" i="5" s="1"/>
  <c r="S499" i="7"/>
  <c r="AF499" i="7" s="1"/>
  <c r="S886" i="7"/>
  <c r="S670" i="7"/>
  <c r="Q185" i="5"/>
  <c r="T185" i="5" s="1"/>
  <c r="S693" i="7"/>
  <c r="S692" i="7"/>
  <c r="Q465" i="5"/>
  <c r="T465" i="5" s="1"/>
  <c r="S1010" i="7"/>
  <c r="Q375" i="5"/>
  <c r="T375" i="5" s="1"/>
  <c r="S909" i="7"/>
  <c r="Q639" i="5"/>
  <c r="T639" i="5" s="1"/>
  <c r="Q551" i="5"/>
  <c r="T551" i="5" s="1"/>
  <c r="Q176" i="5"/>
  <c r="T176" i="5" s="1"/>
  <c r="Q601" i="5"/>
  <c r="T601" i="5" s="1"/>
  <c r="Q62" i="5"/>
  <c r="T62" i="5" s="1"/>
  <c r="Q181" i="5"/>
  <c r="T181" i="5" s="1"/>
  <c r="Q358" i="5"/>
  <c r="T358" i="5" s="1"/>
  <c r="S887" i="7"/>
  <c r="Q167" i="5"/>
  <c r="T167" i="5" s="1"/>
  <c r="S672" i="7"/>
  <c r="Q257" i="5"/>
  <c r="T257" i="5" s="1"/>
  <c r="S772" i="7"/>
  <c r="Q505" i="5"/>
  <c r="T505" i="5" s="1"/>
  <c r="S1056" i="7"/>
  <c r="Q192" i="5"/>
  <c r="T192" i="5" s="1"/>
  <c r="Q455" i="5"/>
  <c r="T455" i="5" s="1"/>
  <c r="S999" i="7"/>
  <c r="Q349" i="5"/>
  <c r="T349" i="5" s="1"/>
  <c r="S877" i="7"/>
  <c r="S876" i="7"/>
  <c r="Q535" i="5"/>
  <c r="T535" i="5" s="1"/>
  <c r="Q264" i="5"/>
  <c r="T264" i="5" s="1"/>
  <c r="Q288" i="5"/>
  <c r="T288" i="5" s="1"/>
  <c r="Q186" i="5"/>
  <c r="T186" i="5" s="1"/>
  <c r="Q241" i="5"/>
  <c r="T241" i="5" s="1"/>
  <c r="S754" i="7"/>
  <c r="Q609" i="5"/>
  <c r="T609" i="5" s="1"/>
  <c r="S1187" i="7"/>
  <c r="AF1187" i="7" s="1"/>
  <c r="Q462" i="5"/>
  <c r="T462" i="5" s="1"/>
  <c r="S1006" i="7"/>
  <c r="Q17" i="5"/>
  <c r="T17" i="5" s="1"/>
  <c r="S501" i="7"/>
  <c r="Q311" i="5"/>
  <c r="T311" i="5" s="1"/>
  <c r="S835" i="7"/>
  <c r="Q320" i="5"/>
  <c r="T320" i="5" s="1"/>
  <c r="S844" i="7"/>
  <c r="Q14" i="5"/>
  <c r="T14" i="5" s="1"/>
  <c r="S497" i="7"/>
  <c r="Q666" i="5"/>
  <c r="T666" i="5" s="1"/>
  <c r="Q630" i="5"/>
  <c r="T630" i="5" s="1"/>
  <c r="Q570" i="5"/>
  <c r="T570" i="5" s="1"/>
  <c r="M639" i="5"/>
  <c r="P639" i="5" s="1"/>
  <c r="S1220" i="7" s="1"/>
  <c r="AD1220" i="7" s="1"/>
  <c r="Q533" i="5"/>
  <c r="T533" i="5" s="1"/>
  <c r="Q430" i="5"/>
  <c r="T430" i="5" s="1"/>
  <c r="S971" i="7"/>
  <c r="Q419" i="5"/>
  <c r="T419" i="5" s="1"/>
  <c r="S958" i="7"/>
  <c r="AF958" i="7" s="1"/>
  <c r="Q182" i="5"/>
  <c r="T182" i="5" s="1"/>
  <c r="S689" i="7"/>
  <c r="S1188" i="7"/>
  <c r="Q154" i="5"/>
  <c r="T154" i="5" s="1"/>
  <c r="S658" i="7"/>
  <c r="Q540" i="5"/>
  <c r="T540" i="5" s="1"/>
  <c r="S1100" i="7"/>
  <c r="S1101" i="7"/>
  <c r="AF1101" i="7" s="1"/>
  <c r="Q487" i="5"/>
  <c r="T487" i="5" s="1"/>
  <c r="S1035" i="7"/>
  <c r="Q572" i="5"/>
  <c r="T572" i="5" s="1"/>
  <c r="S1138" i="7"/>
  <c r="Q102" i="5"/>
  <c r="T102" i="5" s="1"/>
  <c r="Q523" i="5"/>
  <c r="T523" i="5" s="1"/>
  <c r="Q492" i="5"/>
  <c r="T492" i="5" s="1"/>
  <c r="M342" i="5"/>
  <c r="P342" i="5" s="1"/>
  <c r="S869" i="7" s="1"/>
  <c r="Q246" i="5"/>
  <c r="T246" i="5" s="1"/>
  <c r="Q464" i="5"/>
  <c r="T464" i="5" s="1"/>
  <c r="S1008" i="7"/>
  <c r="S1009" i="7"/>
  <c r="AF1009" i="7" s="1"/>
  <c r="Q65" i="5"/>
  <c r="T65" i="5" s="1"/>
  <c r="S558" i="7"/>
  <c r="AF558" i="7" s="1"/>
  <c r="Q228" i="5"/>
  <c r="T228" i="5" s="1"/>
  <c r="S740" i="7"/>
  <c r="AF740" i="7" s="1"/>
  <c r="Q82" i="5"/>
  <c r="T82" i="5" s="1"/>
  <c r="Q484" i="5"/>
  <c r="T484" i="5" s="1"/>
  <c r="S1031" i="7"/>
  <c r="Q478" i="5"/>
  <c r="T478" i="5" s="1"/>
  <c r="S1025" i="7"/>
  <c r="Q175" i="5"/>
  <c r="T175" i="5" s="1"/>
  <c r="Q168" i="5"/>
  <c r="T168" i="5" s="1"/>
  <c r="S673" i="7"/>
  <c r="Q226" i="5"/>
  <c r="T226" i="5" s="1"/>
  <c r="S737" i="7"/>
  <c r="Q193" i="5"/>
  <c r="T193" i="5" s="1"/>
  <c r="S701" i="7"/>
  <c r="Q272" i="5"/>
  <c r="T272" i="5" s="1"/>
  <c r="S791" i="7"/>
  <c r="Q127" i="5"/>
  <c r="T127" i="5" s="1"/>
  <c r="Q658" i="5"/>
  <c r="T658" i="5" s="1"/>
  <c r="M47" i="5"/>
  <c r="P47" i="5" s="1"/>
  <c r="S538" i="7" s="1"/>
  <c r="AE538" i="7" s="1"/>
  <c r="M112" i="5"/>
  <c r="P112" i="5" s="1"/>
  <c r="S612" i="7" s="1"/>
  <c r="AF612" i="7" s="1"/>
  <c r="Q305" i="5"/>
  <c r="T305" i="5" s="1"/>
  <c r="Q187" i="5"/>
  <c r="T187" i="5" s="1"/>
  <c r="Q435" i="5"/>
  <c r="T435" i="5" s="1"/>
  <c r="Q158" i="5"/>
  <c r="T158" i="5" s="1"/>
  <c r="S662" i="7"/>
  <c r="Q339" i="5"/>
  <c r="T339" i="5" s="1"/>
  <c r="S866" i="7"/>
  <c r="AF866" i="7" s="1"/>
  <c r="S865" i="7"/>
  <c r="Q526" i="5"/>
  <c r="T526" i="5" s="1"/>
  <c r="S1082" i="7"/>
  <c r="Q84" i="5"/>
  <c r="T84" i="5" s="1"/>
  <c r="Q22" i="5"/>
  <c r="T22" i="5" s="1"/>
  <c r="S509" i="7"/>
  <c r="AF509" i="7" s="1"/>
  <c r="S508" i="7"/>
  <c r="Q429" i="5"/>
  <c r="T429" i="5" s="1"/>
  <c r="S970" i="7"/>
  <c r="Q482" i="5"/>
  <c r="T482" i="5" s="1"/>
  <c r="S1029" i="7"/>
  <c r="Q96" i="5"/>
  <c r="T96" i="5" s="1"/>
  <c r="S595" i="7"/>
  <c r="Q89" i="5"/>
  <c r="T89" i="5" s="1"/>
  <c r="Q330" i="5"/>
  <c r="T330" i="5" s="1"/>
  <c r="S855" i="7"/>
  <c r="Q291" i="5"/>
  <c r="T291" i="5" s="1"/>
  <c r="Q600" i="5"/>
  <c r="T600" i="5" s="1"/>
  <c r="Q471" i="5"/>
  <c r="T471" i="5" s="1"/>
  <c r="Q501" i="5"/>
  <c r="T501" i="5" s="1"/>
  <c r="Q256" i="5"/>
  <c r="T256" i="5" s="1"/>
  <c r="Q302" i="5"/>
  <c r="T302" i="5" s="1"/>
  <c r="S824" i="7"/>
  <c r="S825" i="7"/>
  <c r="Q213" i="5"/>
  <c r="T213" i="5" s="1"/>
  <c r="Q513" i="5"/>
  <c r="T513" i="5" s="1"/>
  <c r="S1066" i="7"/>
  <c r="Q395" i="5"/>
  <c r="T395" i="5" s="1"/>
  <c r="S931" i="7"/>
  <c r="AF931" i="7" s="1"/>
  <c r="Q581" i="5"/>
  <c r="T581" i="5" s="1"/>
  <c r="S1149" i="7"/>
  <c r="Q333" i="5"/>
  <c r="T333" i="5" s="1"/>
  <c r="S858" i="7"/>
  <c r="AF858" i="7" s="1"/>
  <c r="Q595" i="5"/>
  <c r="T595" i="5" s="1"/>
  <c r="S1168" i="7"/>
  <c r="Q128" i="5"/>
  <c r="T128" i="5" s="1"/>
  <c r="S629" i="7"/>
  <c r="Q614" i="5"/>
  <c r="T614" i="5" s="1"/>
  <c r="S1193" i="7"/>
  <c r="Q125" i="5"/>
  <c r="T125" i="5" s="1"/>
  <c r="S626" i="7"/>
  <c r="Q605" i="5"/>
  <c r="T605" i="5" s="1"/>
  <c r="S1182" i="7"/>
  <c r="AF1182" i="7" s="1"/>
  <c r="AD966" i="7"/>
  <c r="AE966" i="7"/>
  <c r="Q472" i="5"/>
  <c r="T472" i="5" s="1"/>
  <c r="AD812" i="7"/>
  <c r="AE812" i="7"/>
  <c r="Q271" i="5"/>
  <c r="T271" i="5" s="1"/>
  <c r="S790" i="7"/>
  <c r="AF790" i="7" s="1"/>
  <c r="Q356" i="5"/>
  <c r="T356" i="5" s="1"/>
  <c r="S885" i="7"/>
  <c r="AF885" i="7" s="1"/>
  <c r="Q371" i="5"/>
  <c r="T371" i="5" s="1"/>
  <c r="S903" i="7"/>
  <c r="AF903" i="7" s="1"/>
  <c r="Q576" i="5"/>
  <c r="T576" i="5" s="1"/>
  <c r="S1144" i="7"/>
  <c r="AF1144" i="7" s="1"/>
  <c r="Q29" i="5"/>
  <c r="T29" i="5" s="1"/>
  <c r="S518" i="7"/>
  <c r="AF518" i="7" s="1"/>
  <c r="AD1140" i="7"/>
  <c r="AD1139" i="7"/>
  <c r="AE1139" i="7"/>
  <c r="AE1140" i="7"/>
  <c r="Q144" i="5"/>
  <c r="T144" i="5" s="1"/>
  <c r="S648" i="7"/>
  <c r="AE531" i="7"/>
  <c r="Q359" i="5"/>
  <c r="T359" i="5" s="1"/>
  <c r="S889" i="7"/>
  <c r="AF889" i="7" s="1"/>
  <c r="S634" i="7"/>
  <c r="AF634" i="7" s="1"/>
  <c r="Q133" i="5"/>
  <c r="T133" i="5" s="1"/>
  <c r="Q7" i="5"/>
  <c r="T7" i="5" s="1"/>
  <c r="S490" i="7"/>
  <c r="AF490" i="7" s="1"/>
  <c r="Q280" i="5"/>
  <c r="T280" i="5" s="1"/>
  <c r="S801" i="7"/>
  <c r="Q174" i="5"/>
  <c r="T174" i="5" s="1"/>
  <c r="S679" i="7"/>
  <c r="S946" i="7"/>
  <c r="Q408" i="5"/>
  <c r="T408" i="5" s="1"/>
  <c r="S1133" i="7"/>
  <c r="AF1133" i="7" s="1"/>
  <c r="Q567" i="5"/>
  <c r="T567" i="5" s="1"/>
  <c r="AE1183" i="7"/>
  <c r="AD1183" i="7"/>
  <c r="Q304" i="5"/>
  <c r="T304" i="5" s="1"/>
  <c r="S827" i="7"/>
  <c r="AF827" i="7" s="1"/>
  <c r="Q323" i="5"/>
  <c r="T323" i="5" s="1"/>
  <c r="S848" i="7"/>
  <c r="Q78" i="5"/>
  <c r="T78" i="5" s="1"/>
  <c r="S573" i="7"/>
  <c r="Q514" i="5"/>
  <c r="T514" i="5" s="1"/>
  <c r="S1067" i="7"/>
  <c r="Q644" i="5"/>
  <c r="T644" i="5" s="1"/>
  <c r="S1225" i="7"/>
  <c r="AF1225" i="7" s="1"/>
  <c r="Q679" i="5"/>
  <c r="T679" i="5" s="1"/>
  <c r="S1263" i="7"/>
  <c r="AF1263" i="7" s="1"/>
  <c r="S491" i="7"/>
  <c r="AF491" i="7" s="1"/>
  <c r="Q8" i="5"/>
  <c r="T8" i="5" s="1"/>
  <c r="AD762" i="7"/>
  <c r="AE762" i="7"/>
  <c r="AD778" i="7"/>
  <c r="AE778" i="7"/>
  <c r="AD678" i="7"/>
  <c r="AE678" i="7"/>
  <c r="AD1126" i="7"/>
  <c r="AE1126" i="7"/>
  <c r="AD1058" i="7"/>
  <c r="AE1058" i="7"/>
  <c r="Q120" i="5"/>
  <c r="T120" i="5" s="1"/>
  <c r="S620" i="7"/>
  <c r="AF620" i="7" s="1"/>
  <c r="Q110" i="5"/>
  <c r="T110" i="5" s="1"/>
  <c r="AD721" i="7"/>
  <c r="AE721" i="7"/>
  <c r="AE1045" i="7"/>
  <c r="AD1045" i="7"/>
  <c r="Q92" i="5"/>
  <c r="T92" i="5" s="1"/>
  <c r="S589" i="7"/>
  <c r="AF589" i="7" s="1"/>
  <c r="AD1254" i="7"/>
  <c r="AD902" i="7"/>
  <c r="AE902" i="7"/>
  <c r="Q26" i="5"/>
  <c r="T26" i="5" s="1"/>
  <c r="S514" i="7"/>
  <c r="AF514" i="7" s="1"/>
  <c r="Q300" i="5"/>
  <c r="T300" i="5" s="1"/>
  <c r="S822" i="7"/>
  <c r="Q103" i="5"/>
  <c r="T103" i="5" s="1"/>
  <c r="S602" i="7"/>
  <c r="S1169" i="7"/>
  <c r="Q596" i="5"/>
  <c r="T596" i="5" s="1"/>
  <c r="Q403" i="5"/>
  <c r="T403" i="5" s="1"/>
  <c r="S940" i="7"/>
  <c r="AF940" i="7" s="1"/>
  <c r="Q42" i="5"/>
  <c r="T42" i="5" s="1"/>
  <c r="S532" i="7"/>
  <c r="AE899" i="7"/>
  <c r="AD899" i="7"/>
  <c r="AD1155" i="7"/>
  <c r="AE1155" i="7"/>
  <c r="Q424" i="5"/>
  <c r="T424" i="5" s="1"/>
  <c r="S965" i="7"/>
  <c r="Q694" i="5"/>
  <c r="T694" i="5" s="1"/>
  <c r="S1611" i="7"/>
  <c r="AF1611" i="7" s="1"/>
  <c r="AD969" i="7"/>
  <c r="AE969" i="7"/>
  <c r="AE635" i="7"/>
  <c r="AD635" i="7"/>
  <c r="Q637" i="5"/>
  <c r="T637" i="5" s="1"/>
  <c r="AD542" i="7"/>
  <c r="AE542" i="7"/>
  <c r="S1062" i="7"/>
  <c r="Q510" i="5"/>
  <c r="T510" i="5" s="1"/>
  <c r="Q460" i="5"/>
  <c r="T460" i="5" s="1"/>
  <c r="S1004" i="7"/>
  <c r="Q23" i="5"/>
  <c r="T23" i="5" s="1"/>
  <c r="S510" i="7"/>
  <c r="AF510" i="7" s="1"/>
  <c r="Q58" i="5"/>
  <c r="T58" i="5" s="1"/>
  <c r="S550" i="7"/>
  <c r="AF550" i="7" s="1"/>
  <c r="Q653" i="5"/>
  <c r="T653" i="5" s="1"/>
  <c r="S1235" i="7"/>
  <c r="Q90" i="5"/>
  <c r="T90" i="5" s="1"/>
  <c r="S587" i="7"/>
  <c r="AF587" i="7" s="1"/>
  <c r="S1275" i="7"/>
  <c r="AF1275" i="7" s="1"/>
  <c r="Q688" i="5"/>
  <c r="T688" i="5" s="1"/>
  <c r="Q108" i="5"/>
  <c r="T108" i="5" s="1"/>
  <c r="S608" i="7"/>
  <c r="AF608" i="7" s="1"/>
  <c r="Q383" i="5"/>
  <c r="T383" i="5" s="1"/>
  <c r="S917" i="7"/>
  <c r="Q95" i="5"/>
  <c r="T95" i="5" s="1"/>
  <c r="S594" i="7"/>
  <c r="AD1048" i="7"/>
  <c r="AE1048" i="7"/>
  <c r="S1109" i="7"/>
  <c r="AF1109" i="7" s="1"/>
  <c r="Q547" i="5"/>
  <c r="T547" i="5" s="1"/>
  <c r="AD867" i="7"/>
  <c r="AE867" i="7"/>
  <c r="Q335" i="5"/>
  <c r="T335" i="5" s="1"/>
  <c r="S861" i="7"/>
  <c r="AF861" i="7" s="1"/>
  <c r="Q628" i="5"/>
  <c r="T628" i="5" s="1"/>
  <c r="S1209" i="7"/>
  <c r="AF1209" i="7" s="1"/>
  <c r="S653" i="7"/>
  <c r="Q149" i="5"/>
  <c r="T149" i="5" s="1"/>
  <c r="Q130" i="5"/>
  <c r="T130" i="5" s="1"/>
  <c r="S631" i="7"/>
  <c r="Q390" i="5"/>
  <c r="T390" i="5" s="1"/>
  <c r="S925" i="7"/>
  <c r="AF925" i="7" s="1"/>
  <c r="AD1092" i="7"/>
  <c r="AE1092" i="7"/>
  <c r="AD1071" i="7"/>
  <c r="AE1071" i="7"/>
  <c r="AD854" i="7"/>
  <c r="AE854" i="7"/>
  <c r="AD565" i="7"/>
  <c r="AE565" i="7"/>
  <c r="AE951" i="7"/>
  <c r="AD951" i="7"/>
  <c r="Q563" i="5"/>
  <c r="T563" i="5" s="1"/>
  <c r="Q503" i="5"/>
  <c r="T503" i="5" s="1"/>
  <c r="S1054" i="7"/>
  <c r="Q450" i="5"/>
  <c r="T450" i="5" s="1"/>
  <c r="S993" i="7"/>
  <c r="Q194" i="5"/>
  <c r="T194" i="5" s="1"/>
  <c r="S702" i="7"/>
  <c r="AF702" i="7" s="1"/>
  <c r="Q364" i="5"/>
  <c r="T364" i="5" s="1"/>
  <c r="AE1001" i="7"/>
  <c r="AD1001" i="7"/>
  <c r="Q566" i="5"/>
  <c r="T566" i="5" s="1"/>
  <c r="S1131" i="7"/>
  <c r="AF1131" i="7" s="1"/>
  <c r="Q141" i="5"/>
  <c r="T141" i="5" s="1"/>
  <c r="S644" i="7"/>
  <c r="Q325" i="5"/>
  <c r="T325" i="5" s="1"/>
  <c r="AE916" i="7"/>
  <c r="AD916" i="7"/>
  <c r="Q162" i="5"/>
  <c r="T162" i="5" s="1"/>
  <c r="S667" i="7"/>
  <c r="Q369" i="5"/>
  <c r="T369" i="5" s="1"/>
  <c r="S901" i="7"/>
  <c r="Q70" i="5"/>
  <c r="T70" i="5" s="1"/>
  <c r="AD687" i="7"/>
  <c r="AE687" i="7"/>
  <c r="Q664" i="5"/>
  <c r="T664" i="5" s="1"/>
  <c r="AD743" i="7"/>
  <c r="AE743" i="7"/>
  <c r="Q334" i="5"/>
  <c r="T334" i="5" s="1"/>
  <c r="S859" i="7"/>
  <c r="AE682" i="7"/>
  <c r="AD682" i="7"/>
  <c r="Q346" i="5"/>
  <c r="T346" i="5" s="1"/>
  <c r="S873" i="7"/>
  <c r="AF873" i="7" s="1"/>
  <c r="AE771" i="7"/>
  <c r="AD771" i="7"/>
  <c r="AD760" i="7"/>
  <c r="AE760" i="7"/>
  <c r="AD869" i="7"/>
  <c r="AE869" i="7"/>
  <c r="Q336" i="5"/>
  <c r="T336" i="5" s="1"/>
  <c r="S862" i="7"/>
  <c r="Q253" i="5"/>
  <c r="T253" i="5" s="1"/>
  <c r="S767" i="7"/>
  <c r="AF767" i="7" s="1"/>
  <c r="Q389" i="5"/>
  <c r="T389" i="5" s="1"/>
  <c r="S924" i="7"/>
  <c r="AF924" i="7" s="1"/>
  <c r="Q690" i="5"/>
  <c r="T690" i="5" s="1"/>
  <c r="S1277" i="7"/>
  <c r="AF1277" i="7" s="1"/>
  <c r="AD985" i="7"/>
  <c r="AE985" i="7"/>
  <c r="Q498" i="5"/>
  <c r="T498" i="5" s="1"/>
  <c r="AD694" i="7"/>
  <c r="AE694" i="7"/>
  <c r="Q552" i="5"/>
  <c r="T552" i="5" s="1"/>
  <c r="Q542" i="5"/>
  <c r="T542" i="5" s="1"/>
  <c r="S1104" i="7"/>
  <c r="Q373" i="5"/>
  <c r="T373" i="5" s="1"/>
  <c r="S906" i="7"/>
  <c r="AF906" i="7" s="1"/>
  <c r="M472" i="5"/>
  <c r="P472" i="5" s="1"/>
  <c r="S1019" i="7" s="1"/>
  <c r="M110" i="5"/>
  <c r="P110" i="5" s="1"/>
  <c r="S610" i="7" s="1"/>
  <c r="AF610" i="7" s="1"/>
  <c r="Q432" i="5"/>
  <c r="T432" i="5" s="1"/>
  <c r="Q43" i="5"/>
  <c r="T43" i="5" s="1"/>
  <c r="S533" i="7"/>
  <c r="AF533" i="7" s="1"/>
  <c r="Q370" i="5"/>
  <c r="T370" i="5" s="1"/>
  <c r="AD1170" i="7"/>
  <c r="AE1170" i="7"/>
  <c r="AE1052" i="7"/>
  <c r="AD1052" i="7"/>
  <c r="Q122" i="5"/>
  <c r="T122" i="5" s="1"/>
  <c r="S623" i="7"/>
  <c r="AF623" i="7" s="1"/>
  <c r="Q445" i="5"/>
  <c r="T445" i="5" s="1"/>
  <c r="S987" i="7"/>
  <c r="Q340" i="5"/>
  <c r="T340" i="5" s="1"/>
  <c r="Q411" i="5"/>
  <c r="T411" i="5" s="1"/>
  <c r="Q378" i="5"/>
  <c r="T378" i="5" s="1"/>
  <c r="M683" i="5"/>
  <c r="P683" i="5" s="1"/>
  <c r="S1268" i="7" s="1"/>
  <c r="Q511" i="5"/>
  <c r="T511" i="5" s="1"/>
  <c r="Q152" i="5"/>
  <c r="T152" i="5" s="1"/>
  <c r="Q420" i="5"/>
  <c r="T420" i="5" s="1"/>
  <c r="AE613" i="7"/>
  <c r="AD613" i="7"/>
  <c r="Q608" i="5"/>
  <c r="T608" i="5" s="1"/>
  <c r="AD1095" i="7"/>
  <c r="AE1095" i="7"/>
  <c r="Q138" i="5"/>
  <c r="T138" i="5" s="1"/>
  <c r="S639" i="7"/>
  <c r="AD849" i="7"/>
  <c r="AE849" i="7"/>
  <c r="AD1211" i="7"/>
  <c r="AE1211" i="7"/>
  <c r="AD524" i="7"/>
  <c r="AE524" i="7"/>
  <c r="AD1203" i="7"/>
  <c r="AE1203" i="7"/>
  <c r="Q312" i="5"/>
  <c r="T312" i="5" s="1"/>
  <c r="S836" i="7"/>
  <c r="AD821" i="7"/>
  <c r="AE821" i="7"/>
  <c r="AE973" i="7"/>
  <c r="AD973" i="7"/>
  <c r="Q496" i="5"/>
  <c r="T496" i="5" s="1"/>
  <c r="Q290" i="5"/>
  <c r="T290" i="5" s="1"/>
  <c r="Q355" i="5"/>
  <c r="T355" i="5" s="1"/>
  <c r="S884" i="7"/>
  <c r="Q317" i="5"/>
  <c r="T317" i="5" s="1"/>
  <c r="S841" i="7"/>
  <c r="AE1063" i="7"/>
  <c r="AD1063" i="7"/>
  <c r="AD1186" i="7"/>
  <c r="AE1186" i="7"/>
  <c r="Q203" i="5"/>
  <c r="T203" i="5" s="1"/>
  <c r="S711" i="7"/>
  <c r="AD526" i="7"/>
  <c r="AE526" i="7"/>
  <c r="Q684" i="5"/>
  <c r="T684" i="5" s="1"/>
  <c r="S1269" i="7"/>
  <c r="AD828" i="7"/>
  <c r="AE828" i="7"/>
  <c r="Q345" i="5"/>
  <c r="T345" i="5" s="1"/>
  <c r="S872" i="7"/>
  <c r="M52" i="5"/>
  <c r="P52" i="5" s="1"/>
  <c r="S544" i="7" s="1"/>
  <c r="AF544" i="7" s="1"/>
  <c r="AD921" i="7"/>
  <c r="AE921" i="7"/>
  <c r="Q654" i="5"/>
  <c r="T654" i="5" s="1"/>
  <c r="S1236" i="7"/>
  <c r="AF1236" i="7" s="1"/>
  <c r="AE1191" i="7"/>
  <c r="AD1191" i="7"/>
  <c r="AD1114" i="7"/>
  <c r="AE1114" i="7"/>
  <c r="Q277" i="5"/>
  <c r="T277" i="5" s="1"/>
  <c r="S797" i="7"/>
  <c r="AF797" i="7" s="1"/>
  <c r="Q50" i="5"/>
  <c r="T50" i="5" s="1"/>
  <c r="Q233" i="5"/>
  <c r="T233" i="5" s="1"/>
  <c r="S746" i="7"/>
  <c r="Q25" i="5"/>
  <c r="T25" i="5" s="1"/>
  <c r="S513" i="7"/>
  <c r="AD949" i="7"/>
  <c r="AE949" i="7"/>
  <c r="AD912" i="7"/>
  <c r="AE912" i="7"/>
  <c r="Q252" i="5"/>
  <c r="T252" i="5" s="1"/>
  <c r="S766" i="7"/>
  <c r="AD656" i="7"/>
  <c r="AE656" i="7"/>
  <c r="AD960" i="7"/>
  <c r="AE960" i="7"/>
  <c r="Q155" i="5"/>
  <c r="T155" i="5" s="1"/>
  <c r="S659" i="7"/>
  <c r="Q693" i="5"/>
  <c r="T693" i="5" s="1"/>
  <c r="S1281" i="7"/>
  <c r="AF1281" i="7" s="1"/>
  <c r="S1280" i="7"/>
  <c r="AD1117" i="7"/>
  <c r="AE1117" i="7"/>
  <c r="AD1034" i="7"/>
  <c r="AE1034" i="7"/>
  <c r="Q588" i="5"/>
  <c r="T588" i="5" s="1"/>
  <c r="S1158" i="7"/>
  <c r="AF1158" i="7" s="1"/>
  <c r="Q686" i="5"/>
  <c r="T686" i="5" s="1"/>
  <c r="S1272" i="7"/>
  <c r="Q374" i="5"/>
  <c r="T374" i="5" s="1"/>
  <c r="S908" i="7"/>
  <c r="AF908" i="7" s="1"/>
  <c r="Q275" i="5"/>
  <c r="T275" i="5" s="1"/>
  <c r="S795" i="7"/>
  <c r="AF795" i="7" s="1"/>
  <c r="Q444" i="5"/>
  <c r="T444" i="5" s="1"/>
  <c r="S986" i="7"/>
  <c r="Q606" i="5"/>
  <c r="T606" i="5" s="1"/>
  <c r="Q260" i="5"/>
  <c r="T260" i="5" s="1"/>
  <c r="S775" i="7"/>
  <c r="Q617" i="5"/>
  <c r="T617" i="5" s="1"/>
  <c r="Q367" i="5"/>
  <c r="T367" i="5" s="1"/>
  <c r="Q672" i="5"/>
  <c r="T672" i="5" s="1"/>
  <c r="S1255" i="7"/>
  <c r="Q173" i="5"/>
  <c r="T173" i="5" s="1"/>
  <c r="Q262" i="5"/>
  <c r="T262" i="5" s="1"/>
  <c r="Q316" i="5"/>
  <c r="T316" i="5" s="1"/>
  <c r="Q77" i="5"/>
  <c r="T77" i="5" s="1"/>
  <c r="S572" i="7"/>
  <c r="AF572" i="7" s="1"/>
  <c r="Q524" i="5"/>
  <c r="T524" i="5" s="1"/>
  <c r="S1079" i="7"/>
  <c r="AF1079" i="7" s="1"/>
  <c r="Q376" i="5"/>
  <c r="T376" i="5" s="1"/>
  <c r="AE800" i="7"/>
  <c r="Q184" i="5"/>
  <c r="T184" i="5" s="1"/>
  <c r="S691" i="7"/>
  <c r="AF691" i="7" s="1"/>
  <c r="Q239" i="5"/>
  <c r="T239" i="5" s="1"/>
  <c r="S752" i="7"/>
  <c r="Q665" i="5"/>
  <c r="T665" i="5" s="1"/>
  <c r="S1247" i="7"/>
  <c r="AD586" i="7"/>
  <c r="AE586" i="7"/>
  <c r="Q313" i="5"/>
  <c r="T313" i="5" s="1"/>
  <c r="S837" i="7"/>
  <c r="AD1248" i="7"/>
  <c r="AE1248" i="7"/>
  <c r="Q363" i="5"/>
  <c r="T363" i="5" s="1"/>
  <c r="S894" i="7"/>
  <c r="AF894" i="7" s="1"/>
  <c r="Q31" i="5"/>
  <c r="T31" i="5" s="1"/>
  <c r="S521" i="7"/>
  <c r="AF521" i="7" s="1"/>
  <c r="Q634" i="5"/>
  <c r="T634" i="5" s="1"/>
  <c r="S1215" i="7"/>
  <c r="AF1215" i="7" s="1"/>
  <c r="AE878" i="7"/>
  <c r="AD878" i="7"/>
  <c r="Q338" i="5"/>
  <c r="T338" i="5" s="1"/>
  <c r="S864" i="7"/>
  <c r="AF864" i="7" s="1"/>
  <c r="Q308" i="5"/>
  <c r="T308" i="5" s="1"/>
  <c r="S831" i="7"/>
  <c r="Q353" i="5"/>
  <c r="T353" i="5" s="1"/>
  <c r="S882" i="7"/>
  <c r="AF882" i="7" s="1"/>
  <c r="Q506" i="5"/>
  <c r="T506" i="5" s="1"/>
  <c r="Q662" i="5"/>
  <c r="T662" i="5" s="1"/>
  <c r="S1244" i="7"/>
  <c r="Q166" i="5"/>
  <c r="T166" i="5" s="1"/>
  <c r="S671" i="7"/>
  <c r="Q61" i="5"/>
  <c r="T61" i="5" s="1"/>
  <c r="S554" i="7"/>
  <c r="AE1212" i="7"/>
  <c r="AD1212" i="7"/>
  <c r="Q9" i="5"/>
  <c r="T9" i="5" s="1"/>
  <c r="S492" i="7"/>
  <c r="AF492" i="7" s="1"/>
  <c r="AD519" i="7"/>
  <c r="AE519" i="7"/>
  <c r="Q449" i="5"/>
  <c r="T449" i="5" s="1"/>
  <c r="S992" i="7"/>
  <c r="AF992" i="7" s="1"/>
  <c r="AD1174" i="7"/>
  <c r="AE1174" i="7"/>
  <c r="Q692" i="5"/>
  <c r="T692" i="5" s="1"/>
  <c r="S1279" i="7"/>
  <c r="AF1279" i="7" s="1"/>
  <c r="Q107" i="5"/>
  <c r="T107" i="5" s="1"/>
  <c r="S607" i="7"/>
  <c r="AD1018" i="7"/>
  <c r="AE1018" i="7"/>
  <c r="Q404" i="5"/>
  <c r="T404" i="5" s="1"/>
  <c r="S941" i="7"/>
  <c r="AD1136" i="7"/>
  <c r="AE1136" i="7"/>
  <c r="Q296" i="5"/>
  <c r="T296" i="5" s="1"/>
  <c r="S818" i="7"/>
  <c r="AF818" i="7" s="1"/>
  <c r="Q298" i="5"/>
  <c r="T298" i="5" s="1"/>
  <c r="S820" i="7"/>
  <c r="Q530" i="5"/>
  <c r="T530" i="5" s="1"/>
  <c r="S1088" i="7"/>
  <c r="AF1088" i="7" s="1"/>
  <c r="Q306" i="5"/>
  <c r="T306" i="5" s="1"/>
  <c r="S829" i="7"/>
  <c r="Q136" i="5"/>
  <c r="T136" i="5" s="1"/>
  <c r="S637" i="7"/>
  <c r="AF637" i="7" s="1"/>
  <c r="Q114" i="5"/>
  <c r="T114" i="5" s="1"/>
  <c r="S614" i="7"/>
  <c r="AF614" i="7" s="1"/>
  <c r="Q249" i="5"/>
  <c r="T249" i="5" s="1"/>
  <c r="AE1221" i="7"/>
  <c r="AD1221" i="7"/>
  <c r="Q4" i="5"/>
  <c r="T4" i="5" s="1"/>
  <c r="S486" i="7"/>
  <c r="AF486" i="7" s="1"/>
  <c r="Q594" i="5"/>
  <c r="T594" i="5" s="1"/>
  <c r="S1167" i="7"/>
  <c r="AF1167" i="7" s="1"/>
  <c r="Q278" i="5"/>
  <c r="T278" i="5" s="1"/>
  <c r="S798" i="7"/>
  <c r="AF798" i="7" s="1"/>
  <c r="Q556" i="5"/>
  <c r="T556" i="5" s="1"/>
  <c r="S1118" i="7"/>
  <c r="AF1118" i="7" s="1"/>
  <c r="AD578" i="7"/>
  <c r="AE578" i="7"/>
  <c r="AD813" i="7"/>
  <c r="AE813" i="7"/>
  <c r="AE1041" i="7"/>
  <c r="AD1041" i="7"/>
  <c r="Q63" i="5"/>
  <c r="T63" i="5" s="1"/>
  <c r="S556" i="7"/>
  <c r="Q267" i="5"/>
  <c r="T267" i="5" s="1"/>
  <c r="S782" i="7"/>
  <c r="AF782" i="7" s="1"/>
  <c r="Q553" i="5"/>
  <c r="T553" i="5" s="1"/>
  <c r="S1115" i="7"/>
  <c r="AF1115" i="7" s="1"/>
  <c r="Q132" i="5"/>
  <c r="T132" i="5" s="1"/>
  <c r="S633" i="7"/>
  <c r="AF633" i="7" s="1"/>
  <c r="Q179" i="5"/>
  <c r="T179" i="5" s="1"/>
  <c r="S685" i="7"/>
  <c r="AF685" i="7" s="1"/>
  <c r="AD1240" i="7"/>
  <c r="AE1240" i="7"/>
  <c r="AD923" i="7"/>
  <c r="AE923" i="7"/>
  <c r="AE1078" i="7"/>
  <c r="AD1078" i="7"/>
  <c r="AE555" i="7"/>
  <c r="AD555" i="7"/>
  <c r="AD630" i="7"/>
  <c r="AE630" i="7"/>
  <c r="Q532" i="5"/>
  <c r="T532" i="5" s="1"/>
  <c r="S1091" i="7"/>
  <c r="AF1091" i="7" s="1"/>
  <c r="Q689" i="5"/>
  <c r="T689" i="5" s="1"/>
  <c r="S1276" i="7"/>
  <c r="AF1276" i="7" s="1"/>
  <c r="AD1068" i="7"/>
  <c r="AE1068" i="7"/>
  <c r="Q106" i="5"/>
  <c r="T106" i="5" s="1"/>
  <c r="S606" i="7"/>
  <c r="Q622" i="5"/>
  <c r="T622" i="5" s="1"/>
  <c r="S1202" i="7"/>
  <c r="AF1202" i="7" s="1"/>
  <c r="Q615" i="5"/>
  <c r="T615" i="5" s="1"/>
  <c r="S1194" i="7"/>
  <c r="AF1194" i="7" s="1"/>
  <c r="Q190" i="5"/>
  <c r="T190" i="5" s="1"/>
  <c r="S698" i="7"/>
  <c r="Q269" i="5"/>
  <c r="T269" i="5" s="1"/>
  <c r="S786" i="7"/>
  <c r="AF786" i="7" s="1"/>
  <c r="Q657" i="5"/>
  <c r="T657" i="5" s="1"/>
  <c r="S1239" i="7"/>
  <c r="AF1239" i="7" s="1"/>
  <c r="Q685" i="5"/>
  <c r="T685" i="5" s="1"/>
  <c r="S1270" i="7"/>
  <c r="AF1270" i="7" s="1"/>
  <c r="AD879" i="7"/>
  <c r="AE879" i="7"/>
  <c r="Q354" i="5"/>
  <c r="T354" i="5" s="1"/>
  <c r="S883" i="7"/>
  <c r="AF883" i="7" s="1"/>
  <c r="Q549" i="5"/>
  <c r="T549" i="5" s="1"/>
  <c r="S1111" i="7"/>
  <c r="AF1111" i="7" s="1"/>
  <c r="AE564" i="7"/>
  <c r="AD564" i="7"/>
  <c r="Q11" i="5"/>
  <c r="T11" i="5" s="1"/>
  <c r="S494" i="7"/>
  <c r="AF494" i="7" s="1"/>
  <c r="Q512" i="5"/>
  <c r="T512" i="5" s="1"/>
  <c r="S1065" i="7"/>
  <c r="AF1065" i="7" s="1"/>
  <c r="Q522" i="5"/>
  <c r="T522" i="5" s="1"/>
  <c r="S1077" i="7"/>
  <c r="AF1077" i="7" s="1"/>
  <c r="Q377" i="5"/>
  <c r="T377" i="5" s="1"/>
  <c r="S911" i="7"/>
  <c r="AF911" i="7" s="1"/>
  <c r="Q366" i="5"/>
  <c r="T366" i="5" s="1"/>
  <c r="S898" i="7"/>
  <c r="Q454" i="5"/>
  <c r="T454" i="5" s="1"/>
  <c r="S998" i="7"/>
  <c r="AF998" i="7" s="1"/>
  <c r="Q93" i="5"/>
  <c r="T93" i="5" s="1"/>
  <c r="S590" i="7"/>
  <c r="AF590" i="7" s="1"/>
  <c r="Q433" i="5"/>
  <c r="T433" i="5" s="1"/>
  <c r="S975" i="7"/>
  <c r="AF975" i="7" s="1"/>
  <c r="AD1196" i="7"/>
  <c r="AE1196" i="7"/>
  <c r="Q583" i="5"/>
  <c r="T583" i="5" s="1"/>
  <c r="S1152" i="7"/>
  <c r="AF1152" i="7" s="1"/>
  <c r="AD777" i="7"/>
  <c r="AE777" i="7"/>
  <c r="AD840" i="7"/>
  <c r="AE840" i="7"/>
  <c r="AE910" i="7"/>
  <c r="AD910" i="7"/>
  <c r="AE735" i="7"/>
  <c r="AD735" i="7"/>
  <c r="AD1175" i="7"/>
  <c r="AE1175" i="7"/>
  <c r="Q591" i="5"/>
  <c r="T591" i="5" s="1"/>
  <c r="Q543" i="5"/>
  <c r="T543" i="5" s="1"/>
  <c r="S1105" i="7"/>
  <c r="Q244" i="5"/>
  <c r="T244" i="5" s="1"/>
  <c r="S757" i="7"/>
  <c r="AF757" i="7" s="1"/>
  <c r="Q51" i="5"/>
  <c r="T51" i="5" s="1"/>
  <c r="S543" i="7"/>
  <c r="AF543" i="7" s="1"/>
  <c r="Q35" i="5"/>
  <c r="T35" i="5" s="1"/>
  <c r="S525" i="7"/>
  <c r="AF525" i="7" s="1"/>
  <c r="AD676" i="7"/>
  <c r="AE676" i="7"/>
  <c r="Q585" i="5"/>
  <c r="T585" i="5" s="1"/>
  <c r="Q368" i="5"/>
  <c r="T368" i="5" s="1"/>
  <c r="Q322" i="5"/>
  <c r="T322" i="5" s="1"/>
  <c r="Q536" i="5"/>
  <c r="T536" i="5" s="1"/>
  <c r="Q447" i="5"/>
  <c r="T447" i="5" s="1"/>
  <c r="S989" i="7"/>
  <c r="AF989" i="7" s="1"/>
  <c r="Q407" i="5"/>
  <c r="T407" i="5" s="1"/>
  <c r="S944" i="7"/>
  <c r="AF944" i="7" s="1"/>
  <c r="Q178" i="5"/>
  <c r="T178" i="5" s="1"/>
  <c r="S684" i="7"/>
  <c r="AF684" i="7" s="1"/>
  <c r="Q265" i="5"/>
  <c r="T265" i="5" s="1"/>
  <c r="S780" i="7"/>
  <c r="AF780" i="7" s="1"/>
  <c r="Q652" i="5"/>
  <c r="T652" i="5" s="1"/>
  <c r="AD719" i="7"/>
  <c r="AE719" i="7"/>
  <c r="Q670" i="5"/>
  <c r="T670" i="5" s="1"/>
  <c r="S1253" i="7"/>
  <c r="AD1042" i="7"/>
  <c r="AE1042" i="7"/>
  <c r="Q169" i="5"/>
  <c r="T169" i="5" s="1"/>
  <c r="S674" i="7"/>
  <c r="AF674" i="7" s="1"/>
  <c r="Q603" i="5"/>
  <c r="T603" i="5" s="1"/>
  <c r="S1178" i="7"/>
  <c r="Q490" i="5"/>
  <c r="T490" i="5" s="1"/>
  <c r="S1039" i="7"/>
  <c r="AF1039" i="7" s="1"/>
  <c r="AE548" i="7"/>
  <c r="AD548" i="7"/>
  <c r="Q463" i="5"/>
  <c r="T463" i="5" s="1"/>
  <c r="S1007" i="7"/>
  <c r="Q156" i="5"/>
  <c r="T156" i="5" s="1"/>
  <c r="S660" i="7"/>
  <c r="AF660" i="7" s="1"/>
  <c r="Q397" i="5"/>
  <c r="T397" i="5" s="1"/>
  <c r="S933" i="7"/>
  <c r="AF933" i="7" s="1"/>
  <c r="AE846" i="7"/>
  <c r="AD846" i="7"/>
  <c r="AE1113" i="7"/>
  <c r="AD1113" i="7"/>
  <c r="AD722" i="7"/>
  <c r="AE722" i="7"/>
  <c r="Q573" i="5"/>
  <c r="T573" i="5" s="1"/>
  <c r="AD1234" i="7"/>
  <c r="AE1234" i="7"/>
  <c r="Q645" i="5"/>
  <c r="T645" i="5" s="1"/>
  <c r="S1226" i="7"/>
  <c r="Q242" i="5"/>
  <c r="T242" i="5" s="1"/>
  <c r="S755" i="7"/>
  <c r="AF755" i="7" s="1"/>
  <c r="Q76" i="5"/>
  <c r="T76" i="5" s="1"/>
  <c r="S571" i="7"/>
  <c r="Q394" i="5"/>
  <c r="T394" i="5" s="1"/>
  <c r="S930" i="7"/>
  <c r="AF930" i="7" s="1"/>
  <c r="S914" i="7"/>
  <c r="AF914" i="7" s="1"/>
  <c r="AE895" i="7"/>
  <c r="AD895" i="7"/>
  <c r="AD904" i="7"/>
  <c r="AE904" i="7"/>
  <c r="AD1096" i="7"/>
  <c r="AE1096" i="7"/>
  <c r="AD601" i="7"/>
  <c r="AE601" i="7"/>
  <c r="AE833" i="7"/>
  <c r="AD833" i="7"/>
  <c r="AE834" i="7"/>
  <c r="AD834" i="7"/>
  <c r="Q650" i="5"/>
  <c r="T650" i="5" s="1"/>
  <c r="S1232" i="7"/>
  <c r="AF1232" i="7" s="1"/>
  <c r="Q69" i="5"/>
  <c r="T69" i="5" s="1"/>
  <c r="S563" i="7"/>
  <c r="M115" i="5"/>
  <c r="P115" i="5" s="1"/>
  <c r="S615" i="7" s="1"/>
  <c r="AF615" i="7" s="1"/>
  <c r="Q217" i="5"/>
  <c r="T217" i="5" s="1"/>
  <c r="Q428" i="5"/>
  <c r="T428" i="5" s="1"/>
  <c r="Q97" i="5"/>
  <c r="T97" i="5" s="1"/>
  <c r="S596" i="7"/>
  <c r="AD779" i="7"/>
  <c r="AE779" i="7"/>
  <c r="Q539" i="5"/>
  <c r="T539" i="5" s="1"/>
  <c r="AD810" i="7"/>
  <c r="AE810" i="7"/>
  <c r="Q19" i="5"/>
  <c r="T19" i="5" s="1"/>
  <c r="S505" i="7"/>
  <c r="AF505" i="7" s="1"/>
  <c r="AD759" i="7"/>
  <c r="AE759" i="7"/>
  <c r="Q219" i="5"/>
  <c r="T219" i="5" s="1"/>
  <c r="S729" i="7"/>
  <c r="AD1108" i="7"/>
  <c r="AE1108" i="7"/>
  <c r="Q327" i="5"/>
  <c r="T327" i="5" s="1"/>
  <c r="AE583" i="7"/>
  <c r="AD583" i="7"/>
  <c r="Q480" i="5"/>
  <c r="T480" i="5" s="1"/>
  <c r="S1027" i="7"/>
  <c r="Q415" i="5"/>
  <c r="T415" i="5" s="1"/>
  <c r="S954" i="7"/>
  <c r="AF954" i="7" s="1"/>
  <c r="AD850" i="7"/>
  <c r="AE850" i="7"/>
  <c r="AE1162" i="7"/>
  <c r="AD1162" i="7"/>
  <c r="Q499" i="5"/>
  <c r="T499" i="5" s="1"/>
  <c r="S1049" i="7"/>
  <c r="AF1049" i="7" s="1"/>
  <c r="Q273" i="5"/>
  <c r="T273" i="5" s="1"/>
  <c r="S792" i="7"/>
  <c r="AF792" i="7" s="1"/>
  <c r="Q319" i="5"/>
  <c r="T319" i="5" s="1"/>
  <c r="S843" i="7"/>
  <c r="AF843" i="7" s="1"/>
  <c r="Q24" i="5"/>
  <c r="T24" i="5" s="1"/>
  <c r="S511" i="7"/>
  <c r="AF511" i="7" s="1"/>
  <c r="Q53" i="5"/>
  <c r="T53" i="5" s="1"/>
  <c r="S545" i="7"/>
  <c r="AF545" i="7" s="1"/>
  <c r="Q425" i="5"/>
  <c r="T425" i="5" s="1"/>
  <c r="Q283" i="5"/>
  <c r="T283" i="5" s="1"/>
  <c r="S805" i="7"/>
  <c r="AF805" i="7" s="1"/>
  <c r="Q507" i="5"/>
  <c r="T507" i="5" s="1"/>
  <c r="S1059" i="7"/>
  <c r="AF1059" i="7" s="1"/>
  <c r="Q212" i="5"/>
  <c r="T212" i="5" s="1"/>
  <c r="AD726" i="7"/>
  <c r="AE726" i="7"/>
  <c r="AD580" i="7"/>
  <c r="AE580" i="7"/>
  <c r="Q18" i="5"/>
  <c r="T18" i="5" s="1"/>
  <c r="S504" i="7"/>
  <c r="AD977" i="7"/>
  <c r="AE977" i="7"/>
  <c r="AD680" i="7"/>
  <c r="AE680" i="7"/>
  <c r="AD714" i="7"/>
  <c r="AE714" i="7"/>
  <c r="AD1180" i="7"/>
  <c r="AE1180" i="7"/>
  <c r="AD1190" i="7"/>
  <c r="AE1190" i="7"/>
  <c r="Q459" i="5"/>
  <c r="T459" i="5" s="1"/>
  <c r="S1003" i="7"/>
  <c r="Q347" i="5"/>
  <c r="T347" i="5" s="1"/>
  <c r="S874" i="7"/>
  <c r="AF874" i="7" s="1"/>
  <c r="AE900" i="7"/>
  <c r="AD900" i="7"/>
  <c r="Q98" i="5"/>
  <c r="T98" i="5" s="1"/>
  <c r="S597" i="7"/>
  <c r="AF597" i="7" s="1"/>
  <c r="Q143" i="5"/>
  <c r="T143" i="5" s="1"/>
  <c r="S646" i="7"/>
  <c r="AF646" i="7" s="1"/>
  <c r="AE1099" i="7"/>
  <c r="AD1099" i="7"/>
  <c r="Q227" i="5"/>
  <c r="T227" i="5" s="1"/>
  <c r="S739" i="7"/>
  <c r="AF739" i="7" s="1"/>
  <c r="Q59" i="5"/>
  <c r="T59" i="5" s="1"/>
  <c r="S551" i="7"/>
  <c r="AF551" i="7" s="1"/>
  <c r="Q263" i="5"/>
  <c r="T263" i="5" s="1"/>
  <c r="Q405" i="5"/>
  <c r="T405" i="5" s="1"/>
  <c r="S942" i="7"/>
  <c r="Q568" i="5"/>
  <c r="T568" i="5" s="1"/>
  <c r="S1134" i="7"/>
  <c r="AF1134" i="7" s="1"/>
  <c r="Q140" i="5"/>
  <c r="T140" i="5" s="1"/>
  <c r="S642" i="7"/>
  <c r="AE852" i="7"/>
  <c r="AD852" i="7"/>
  <c r="AD628" i="7"/>
  <c r="AE628" i="7"/>
  <c r="Q191" i="5"/>
  <c r="T191" i="5" s="1"/>
  <c r="S699" i="7"/>
  <c r="Q632" i="5"/>
  <c r="T632" i="5" s="1"/>
  <c r="S1213" i="7"/>
  <c r="Q521" i="5"/>
  <c r="T521" i="5" s="1"/>
  <c r="S1076" i="7"/>
  <c r="AF1076" i="7" s="1"/>
  <c r="Q640" i="5"/>
  <c r="T640" i="5" s="1"/>
  <c r="AD696" i="7"/>
  <c r="AE696" i="7"/>
  <c r="AD1150" i="7"/>
  <c r="AE1150" i="7"/>
  <c r="Q163" i="5"/>
  <c r="T163" i="5" s="1"/>
  <c r="S668" i="7"/>
  <c r="AF668" i="7" s="1"/>
  <c r="Q550" i="5"/>
  <c r="T550" i="5" s="1"/>
  <c r="S1112" i="7"/>
  <c r="Q527" i="5"/>
  <c r="T527" i="5" s="1"/>
  <c r="S1083" i="7"/>
  <c r="AF1083" i="7" s="1"/>
  <c r="Q197" i="5"/>
  <c r="T197" i="5" s="1"/>
  <c r="S705" i="7"/>
  <c r="AF705" i="7" s="1"/>
  <c r="AD1273" i="7"/>
  <c r="AE1273" i="7"/>
  <c r="Q602" i="5"/>
  <c r="T602" i="5" s="1"/>
  <c r="S1176" i="7"/>
  <c r="AF1176" i="7" s="1"/>
  <c r="AD695" i="7"/>
  <c r="AE695" i="7"/>
  <c r="Q225" i="5"/>
  <c r="T225" i="5" s="1"/>
  <c r="S736" i="7"/>
  <c r="AF736" i="7" s="1"/>
  <c r="Q584" i="5"/>
  <c r="T584" i="5" s="1"/>
  <c r="S1154" i="7"/>
  <c r="AF1154" i="7" s="1"/>
  <c r="Q676" i="5"/>
  <c r="T676" i="5" s="1"/>
  <c r="S1259" i="7"/>
  <c r="W12" i="7"/>
  <c r="W14" i="7"/>
  <c r="W32" i="7"/>
  <c r="W36" i="7"/>
  <c r="W60" i="7"/>
  <c r="W62" i="7"/>
  <c r="W81" i="7"/>
  <c r="W83" i="7"/>
  <c r="W85" i="7"/>
  <c r="W87" i="7"/>
  <c r="W89" i="7"/>
  <c r="W91" i="7"/>
  <c r="W116" i="7"/>
  <c r="W137" i="7"/>
  <c r="W16" i="7"/>
  <c r="W20" i="7"/>
  <c r="W22" i="7"/>
  <c r="W24" i="7"/>
  <c r="W26" i="7"/>
  <c r="W28" i="7"/>
  <c r="W30" i="7"/>
  <c r="W34" i="7"/>
  <c r="W38" i="7"/>
  <c r="W48" i="7"/>
  <c r="W50" i="7"/>
  <c r="W52" i="7"/>
  <c r="W54" i="7"/>
  <c r="W56" i="7"/>
  <c r="W58" i="7"/>
  <c r="W77" i="7"/>
  <c r="W79" i="7"/>
  <c r="W18" i="7"/>
  <c r="W40" i="7"/>
  <c r="W42" i="7"/>
  <c r="W44" i="7"/>
  <c r="W46" i="7"/>
  <c r="W73" i="7"/>
  <c r="W69" i="7"/>
  <c r="W71" i="7"/>
  <c r="W75" i="7"/>
  <c r="W67" i="7"/>
  <c r="W100" i="7"/>
  <c r="W5" i="7"/>
  <c r="W11" i="7"/>
  <c r="W23" i="7"/>
  <c r="W47" i="7"/>
  <c r="W65" i="7"/>
  <c r="W74" i="7"/>
  <c r="W80" i="7"/>
  <c r="W86" i="7"/>
  <c r="W92" i="7"/>
  <c r="W4" i="7"/>
  <c r="W8" i="7"/>
  <c r="W53" i="7"/>
  <c r="W68" i="7"/>
  <c r="W110" i="7"/>
  <c r="W121" i="7"/>
  <c r="W132" i="7"/>
  <c r="W141" i="7"/>
  <c r="W150" i="7"/>
  <c r="W159" i="7"/>
  <c r="W168" i="7"/>
  <c r="W191" i="7"/>
  <c r="W9" i="7"/>
  <c r="W13" i="7"/>
  <c r="W27" i="7"/>
  <c r="W41" i="7"/>
  <c r="W59" i="7"/>
  <c r="W95" i="7"/>
  <c r="W98" i="7"/>
  <c r="W108" i="7"/>
  <c r="W157" i="7"/>
  <c r="W166" i="7"/>
  <c r="W187" i="7"/>
  <c r="W31" i="7"/>
  <c r="W106" i="7"/>
  <c r="W119" i="7"/>
  <c r="W139" i="7"/>
  <c r="W148" i="7"/>
  <c r="W185" i="7"/>
  <c r="W202" i="7"/>
  <c r="W215" i="7"/>
  <c r="W63" i="7"/>
  <c r="W72" i="7"/>
  <c r="W78" i="7"/>
  <c r="W84" i="7"/>
  <c r="W90" i="7"/>
  <c r="W96" i="7"/>
  <c r="W104" i="7"/>
  <c r="W115" i="7"/>
  <c r="W126" i="7"/>
  <c r="W82" i="7"/>
  <c r="W99" i="7"/>
  <c r="W124" i="7"/>
  <c r="W179" i="7"/>
  <c r="W204" i="7"/>
  <c r="W209" i="7"/>
  <c r="W233" i="7"/>
  <c r="W64" i="7"/>
  <c r="W103" i="7"/>
  <c r="W112" i="7"/>
  <c r="W118" i="7"/>
  <c r="W155" i="7"/>
  <c r="W169" i="7"/>
  <c r="W184" i="7"/>
  <c r="W192" i="7"/>
  <c r="W214" i="7"/>
  <c r="W231" i="7"/>
  <c r="W15" i="7"/>
  <c r="W37" i="7"/>
  <c r="W127" i="7"/>
  <c r="W130" i="7"/>
  <c r="W133" i="7"/>
  <c r="W144" i="7"/>
  <c r="W152" i="7"/>
  <c r="W174" i="7"/>
  <c r="W197" i="7"/>
  <c r="W229" i="7"/>
  <c r="W244" i="7"/>
  <c r="W43" i="7"/>
  <c r="W57" i="7"/>
  <c r="W70" i="7"/>
  <c r="W113" i="7"/>
  <c r="W136" i="7"/>
  <c r="W161" i="7"/>
  <c r="W164" i="7"/>
  <c r="W182" i="7"/>
  <c r="W207" i="7"/>
  <c r="W223" i="7"/>
  <c r="W240" i="7"/>
  <c r="W242" i="7"/>
  <c r="W10" i="7"/>
  <c r="W49" i="7"/>
  <c r="W66" i="7"/>
  <c r="W488" i="7"/>
  <c r="W19" i="7"/>
  <c r="W29" i="7"/>
  <c r="W51" i="7"/>
  <c r="W131" i="7"/>
  <c r="W138" i="7"/>
  <c r="W142" i="7"/>
  <c r="W149" i="7"/>
  <c r="W175" i="7"/>
  <c r="W208" i="7"/>
  <c r="W266" i="7"/>
  <c r="W277" i="7"/>
  <c r="W21" i="7"/>
  <c r="W135" i="7"/>
  <c r="W178" i="7"/>
  <c r="W221" i="7"/>
  <c r="W226" i="7"/>
  <c r="W262" i="7"/>
  <c r="W264" i="7"/>
  <c r="W292" i="7"/>
  <c r="W102" i="7"/>
  <c r="W111" i="7"/>
  <c r="W123" i="7"/>
  <c r="W172" i="7"/>
  <c r="W212" i="7"/>
  <c r="W218" i="7"/>
  <c r="W232" i="7"/>
  <c r="W248" i="7"/>
  <c r="W275" i="7"/>
  <c r="W39" i="7"/>
  <c r="W107" i="7"/>
  <c r="W128" i="7"/>
  <c r="W146" i="7"/>
  <c r="W165" i="7"/>
  <c r="W97" i="7"/>
  <c r="W120" i="7"/>
  <c r="W158" i="7"/>
  <c r="W193" i="7"/>
  <c r="W224" i="7"/>
  <c r="W227" i="7"/>
  <c r="W238" i="7"/>
  <c r="W258" i="7"/>
  <c r="W269" i="7"/>
  <c r="W271" i="7"/>
  <c r="W284" i="7"/>
  <c r="W286" i="7"/>
  <c r="W303" i="7"/>
  <c r="W7" i="7"/>
  <c r="W61" i="7"/>
  <c r="W125" i="7"/>
  <c r="W171" i="7"/>
  <c r="W177" i="7"/>
  <c r="W272" i="7"/>
  <c r="W291" i="7"/>
  <c r="W296" i="7"/>
  <c r="W313" i="7"/>
  <c r="W315" i="7"/>
  <c r="W336" i="7"/>
  <c r="W357" i="7"/>
  <c r="W94" i="7"/>
  <c r="W167" i="7"/>
  <c r="W201" i="7"/>
  <c r="W206" i="7"/>
  <c r="W234" i="7"/>
  <c r="W261" i="7"/>
  <c r="W278" i="7"/>
  <c r="W283" i="7"/>
  <c r="W299" i="7"/>
  <c r="W304" i="7"/>
  <c r="W311" i="7"/>
  <c r="W332" i="7"/>
  <c r="W334" i="7"/>
  <c r="W105" i="7"/>
  <c r="W143" i="7"/>
  <c r="W160" i="7"/>
  <c r="W173" i="7"/>
  <c r="W249" i="7"/>
  <c r="W252" i="7"/>
  <c r="W255" i="7"/>
  <c r="W330" i="7"/>
  <c r="W353" i="7"/>
  <c r="W355" i="7"/>
  <c r="W162" i="7"/>
  <c r="W183" i="7"/>
  <c r="W25" i="7"/>
  <c r="W211" i="7"/>
  <c r="W216" i="7"/>
  <c r="W156" i="7"/>
  <c r="W188" i="7"/>
  <c r="W198" i="7"/>
  <c r="W220" i="7"/>
  <c r="W235" i="7"/>
  <c r="W276" i="7"/>
  <c r="W35" i="7"/>
  <c r="W55" i="7"/>
  <c r="W205" i="7"/>
  <c r="W245" i="7"/>
  <c r="W250" i="7"/>
  <c r="W259" i="7"/>
  <c r="W274" i="7"/>
  <c r="W328" i="7"/>
  <c r="W338" i="7"/>
  <c r="W372" i="7"/>
  <c r="W376" i="7"/>
  <c r="W389" i="7"/>
  <c r="W416" i="7"/>
  <c r="W444" i="7"/>
  <c r="W446" i="7"/>
  <c r="W469" i="7"/>
  <c r="W480" i="7"/>
  <c r="W17" i="7"/>
  <c r="W93" i="7"/>
  <c r="W199" i="7"/>
  <c r="W219" i="7"/>
  <c r="W246" i="7"/>
  <c r="W267" i="7"/>
  <c r="W288" i="7"/>
  <c r="W301" i="7"/>
  <c r="W341" i="7"/>
  <c r="W359" i="7"/>
  <c r="W368" i="7"/>
  <c r="W370" i="7"/>
  <c r="W387" i="7"/>
  <c r="W76" i="7"/>
  <c r="W129" i="7"/>
  <c r="W200" i="7"/>
  <c r="W225" i="7"/>
  <c r="W230" i="7"/>
  <c r="W236" i="7"/>
  <c r="W251" i="7"/>
  <c r="W263" i="7"/>
  <c r="W282" i="7"/>
  <c r="W285" i="7"/>
  <c r="W295" i="7"/>
  <c r="W310" i="7"/>
  <c r="W323" i="7"/>
  <c r="W349" i="7"/>
  <c r="W385" i="7"/>
  <c r="W140" i="7"/>
  <c r="W256" i="7"/>
  <c r="W298" i="7"/>
  <c r="W109" i="7"/>
  <c r="W241" i="7"/>
  <c r="W289" i="7"/>
  <c r="W305" i="7"/>
  <c r="W326" i="7"/>
  <c r="W331" i="7"/>
  <c r="W339" i="7"/>
  <c r="W354" i="7"/>
  <c r="W362" i="7"/>
  <c r="W381" i="7"/>
  <c r="W383" i="7"/>
  <c r="W396" i="7"/>
  <c r="W398" i="7"/>
  <c r="W151" i="7"/>
  <c r="W176" i="7"/>
  <c r="W247" i="7"/>
  <c r="W260" i="7"/>
  <c r="W279" i="7"/>
  <c r="W434" i="7"/>
  <c r="W45" i="7"/>
  <c r="W134" i="7"/>
  <c r="W306" i="7"/>
  <c r="W314" i="7"/>
  <c r="W369" i="7"/>
  <c r="W375" i="7"/>
  <c r="W384" i="7"/>
  <c r="W428" i="7"/>
  <c r="W463" i="7"/>
  <c r="W606" i="7"/>
  <c r="W302" i="7"/>
  <c r="W318" i="7"/>
  <c r="W325" i="7"/>
  <c r="W337" i="7"/>
  <c r="W340" i="7"/>
  <c r="W344" i="7"/>
  <c r="W408" i="7"/>
  <c r="W418" i="7"/>
  <c r="W433" i="7"/>
  <c r="W452" i="7"/>
  <c r="W461" i="7"/>
  <c r="W470" i="7"/>
  <c r="W477" i="7"/>
  <c r="W484" i="7"/>
  <c r="W513" i="7"/>
  <c r="W578" i="7"/>
  <c r="W117" i="7"/>
  <c r="W180" i="7"/>
  <c r="W194" i="7"/>
  <c r="W257" i="7"/>
  <c r="W297" i="7"/>
  <c r="W322" i="7"/>
  <c r="W333" i="7"/>
  <c r="W352" i="7"/>
  <c r="W366" i="7"/>
  <c r="W394" i="7"/>
  <c r="W397" i="7"/>
  <c r="W400" i="7"/>
  <c r="W403" i="7"/>
  <c r="W438" i="7"/>
  <c r="W459" i="7"/>
  <c r="W33" i="7"/>
  <c r="W101" i="7"/>
  <c r="W122" i="7"/>
  <c r="W217" i="7"/>
  <c r="W281" i="7"/>
  <c r="W348" i="7"/>
  <c r="W360" i="7"/>
  <c r="W378" i="7"/>
  <c r="W411" i="7"/>
  <c r="W421" i="7"/>
  <c r="W443" i="7"/>
  <c r="W450" i="7"/>
  <c r="W170" i="7"/>
  <c r="W243" i="7"/>
  <c r="W307" i="7"/>
  <c r="W363" i="7"/>
  <c r="W388" i="7"/>
  <c r="W391" i="7"/>
  <c r="W406" i="7"/>
  <c r="W426" i="7"/>
  <c r="W448" i="7"/>
  <c r="W457" i="7"/>
  <c r="W468" i="7"/>
  <c r="W518" i="7"/>
  <c r="W153" i="7"/>
  <c r="W195" i="7"/>
  <c r="W287" i="7"/>
  <c r="W345" i="7"/>
  <c r="W356" i="7"/>
  <c r="W373" i="7"/>
  <c r="W379" i="7"/>
  <c r="W431" i="7"/>
  <c r="W436" i="7"/>
  <c r="W154" i="7"/>
  <c r="W181" i="7"/>
  <c r="W265" i="7"/>
  <c r="W270" i="7"/>
  <c r="W293" i="7"/>
  <c r="W319" i="7"/>
  <c r="W196" i="7"/>
  <c r="W253" i="7"/>
  <c r="W308" i="7"/>
  <c r="W316" i="7"/>
  <c r="W186" i="7"/>
  <c r="W145" i="7"/>
  <c r="W312" i="7"/>
  <c r="W374" i="7"/>
  <c r="W401" i="7"/>
  <c r="W413" i="7"/>
  <c r="W425" i="7"/>
  <c r="W437" i="7"/>
  <c r="W689" i="7"/>
  <c r="W213" i="7"/>
  <c r="W280" i="7"/>
  <c r="W294" i="7"/>
  <c r="W335" i="7"/>
  <c r="W380" i="7"/>
  <c r="W386" i="7"/>
  <c r="W405" i="7"/>
  <c r="W449" i="7"/>
  <c r="W88" i="7"/>
  <c r="W147" i="7"/>
  <c r="W237" i="7"/>
  <c r="W254" i="7"/>
  <c r="W268" i="7"/>
  <c r="W320" i="7"/>
  <c r="W350" i="7"/>
  <c r="W358" i="7"/>
  <c r="W392" i="7"/>
  <c r="W414" i="7"/>
  <c r="W422" i="7"/>
  <c r="W445" i="7"/>
  <c r="W474" i="7"/>
  <c r="W189" i="7"/>
  <c r="W410" i="7"/>
  <c r="W453" i="7"/>
  <c r="W456" i="7"/>
  <c r="W460" i="7"/>
  <c r="W467" i="7"/>
  <c r="W471" i="7"/>
  <c r="W478" i="7"/>
  <c r="W481" i="7"/>
  <c r="W190" i="7"/>
  <c r="W321" i="7"/>
  <c r="W343" i="7"/>
  <c r="W365" i="7"/>
  <c r="W594" i="7"/>
  <c r="W371" i="7"/>
  <c r="W382" i="7"/>
  <c r="W419" i="7"/>
  <c r="W430" i="7"/>
  <c r="W442" i="7"/>
  <c r="W464" i="7"/>
  <c r="W6" i="7"/>
  <c r="W239" i="7"/>
  <c r="W273" i="7"/>
  <c r="W329" i="7"/>
  <c r="W351" i="7"/>
  <c r="W402" i="7"/>
  <c r="W377" i="7"/>
  <c r="W407" i="7"/>
  <c r="W427" i="7"/>
  <c r="W439" i="7"/>
  <c r="W482" i="7"/>
  <c r="W163" i="7"/>
  <c r="W222" i="7"/>
  <c r="W367" i="7"/>
  <c r="W415" i="7"/>
  <c r="W423" i="7"/>
  <c r="W114" i="7"/>
  <c r="W203" i="7"/>
  <c r="W324" i="7"/>
  <c r="W346" i="7"/>
  <c r="W361" i="7"/>
  <c r="W300" i="7"/>
  <c r="W290" i="7"/>
  <c r="W342" i="7"/>
  <c r="W447" i="7"/>
  <c r="W455" i="7"/>
  <c r="W509" i="7"/>
  <c r="W538" i="7"/>
  <c r="W769" i="7"/>
  <c r="W420" i="7"/>
  <c r="W429" i="7"/>
  <c r="W462" i="7"/>
  <c r="W682" i="7"/>
  <c r="W834" i="7"/>
  <c r="W877" i="7"/>
  <c r="W954" i="7"/>
  <c r="W347" i="7"/>
  <c r="W399" i="7"/>
  <c r="W412" i="7"/>
  <c r="W476" i="7"/>
  <c r="W424" i="7"/>
  <c r="W432" i="7"/>
  <c r="W664" i="7"/>
  <c r="W735" i="7"/>
  <c r="W327" i="7"/>
  <c r="W440" i="7"/>
  <c r="W521" i="7"/>
  <c r="W441" i="7"/>
  <c r="W451" i="7"/>
  <c r="W458" i="7"/>
  <c r="W210" i="7"/>
  <c r="W309" i="7"/>
  <c r="W390" i="7"/>
  <c r="W404" i="7"/>
  <c r="W465" i="7"/>
  <c r="W472" i="7"/>
  <c r="W501" i="7"/>
  <c r="W644" i="7"/>
  <c r="W417" i="7"/>
  <c r="W554" i="7"/>
  <c r="W898" i="7"/>
  <c r="W466" i="7"/>
  <c r="W908" i="7"/>
  <c r="W409" i="7"/>
  <c r="W766" i="7"/>
  <c r="W1058" i="7"/>
  <c r="W364" i="7"/>
  <c r="W800" i="7"/>
  <c r="W803" i="7"/>
  <c r="W473" i="7"/>
  <c r="W714" i="7"/>
  <c r="W317" i="7"/>
  <c r="W393" i="7"/>
  <c r="W475" i="7"/>
  <c r="W395" i="7"/>
  <c r="W479" i="7"/>
  <c r="W936" i="7"/>
  <c r="W790" i="7"/>
  <c r="W906" i="7"/>
  <c r="W1047" i="7"/>
  <c r="W542" i="7"/>
  <c r="W882" i="7"/>
  <c r="W946" i="7"/>
  <c r="W923" i="7"/>
  <c r="W998" i="7"/>
  <c r="W1131" i="7"/>
  <c r="W1133" i="7"/>
  <c r="W1154" i="7"/>
  <c r="W1186" i="7"/>
  <c r="W1015" i="7"/>
  <c r="W1152" i="7"/>
  <c r="W454" i="7"/>
  <c r="W728" i="7"/>
  <c r="W739" i="7"/>
  <c r="W1088" i="7"/>
  <c r="W228" i="7"/>
  <c r="W1065" i="7"/>
  <c r="W893" i="7"/>
  <c r="W1232" i="7"/>
  <c r="W1291" i="7"/>
  <c r="W1293" i="7"/>
  <c r="W1295" i="7"/>
  <c r="W1341" i="7"/>
  <c r="W1360" i="7"/>
  <c r="W1362" i="7"/>
  <c r="W1364" i="7"/>
  <c r="W1370" i="7"/>
  <c r="W964" i="7"/>
  <c r="W1272" i="7"/>
  <c r="W1287" i="7"/>
  <c r="W1289" i="7"/>
  <c r="W1283" i="7"/>
  <c r="W1285" i="7"/>
  <c r="W848" i="7"/>
  <c r="W1094" i="7"/>
  <c r="W1091" i="7"/>
  <c r="W1125" i="7"/>
  <c r="W1281" i="7"/>
  <c r="W1142" i="7"/>
  <c r="W1207" i="7"/>
  <c r="W1266" i="7"/>
  <c r="W1103" i="7"/>
  <c r="W929" i="7"/>
  <c r="W1140" i="7"/>
  <c r="W1166" i="7"/>
  <c r="W1013" i="7"/>
  <c r="W435" i="7"/>
  <c r="W1009" i="7"/>
  <c r="W1263" i="7"/>
  <c r="W1284" i="7"/>
  <c r="W1297" i="7"/>
  <c r="W1300" i="7"/>
  <c r="W1307" i="7"/>
  <c r="W1314" i="7"/>
  <c r="W1328" i="7"/>
  <c r="W1330" i="7"/>
  <c r="W1350" i="7"/>
  <c r="W1359" i="7"/>
  <c r="W1361" i="7"/>
  <c r="W1372" i="7"/>
  <c r="W1389" i="7"/>
  <c r="W1416" i="7"/>
  <c r="W1432" i="7"/>
  <c r="W1447" i="7"/>
  <c r="W1449" i="7"/>
  <c r="W1466" i="7"/>
  <c r="W1164" i="7"/>
  <c r="W1312" i="7"/>
  <c r="W1319" i="7"/>
  <c r="W1381" i="7"/>
  <c r="W1387" i="7"/>
  <c r="W1414" i="7"/>
  <c r="W1430" i="7"/>
  <c r="W1464" i="7"/>
  <c r="W1500" i="7"/>
  <c r="W1298" i="7"/>
  <c r="W1310" i="7"/>
  <c r="W1339" i="7"/>
  <c r="W1348" i="7"/>
  <c r="W1383" i="7"/>
  <c r="W1385" i="7"/>
  <c r="W1428" i="7"/>
  <c r="W1445" i="7"/>
  <c r="W1491" i="7"/>
  <c r="W1493" i="7"/>
  <c r="W1495" i="7"/>
  <c r="W1497" i="7"/>
  <c r="W1521" i="7"/>
  <c r="W1552" i="7"/>
  <c r="W1561" i="7"/>
  <c r="W1563" i="7"/>
  <c r="W1288" i="7"/>
  <c r="W1305" i="7"/>
  <c r="W1326" i="7"/>
  <c r="W1357" i="7"/>
  <c r="W1368" i="7"/>
  <c r="W1379" i="7"/>
  <c r="W1086" i="7"/>
  <c r="W1174" i="7"/>
  <c r="W1317" i="7"/>
  <c r="W1324" i="7"/>
  <c r="W1337" i="7"/>
  <c r="W1346" i="7"/>
  <c r="W1366" i="7"/>
  <c r="W1398" i="7"/>
  <c r="W1402" i="7"/>
  <c r="W1404" i="7"/>
  <c r="W1406" i="7"/>
  <c r="W1408" i="7"/>
  <c r="W1410" i="7"/>
  <c r="W866" i="7"/>
  <c r="W1070" i="7"/>
  <c r="W1275" i="7"/>
  <c r="W1292" i="7"/>
  <c r="W1303" i="7"/>
  <c r="W1333" i="7"/>
  <c r="W1335" i="7"/>
  <c r="W1344" i="7"/>
  <c r="W1355" i="7"/>
  <c r="W1375" i="7"/>
  <c r="W1377" i="7"/>
  <c r="W1396" i="7"/>
  <c r="W1424" i="7"/>
  <c r="W1308" i="7"/>
  <c r="W975" i="7"/>
  <c r="W1282" i="7"/>
  <c r="W1315" i="7"/>
  <c r="W1322" i="7"/>
  <c r="W1331" i="7"/>
  <c r="W1342" i="7"/>
  <c r="W1390" i="7"/>
  <c r="W1301" i="7"/>
  <c r="W1306" i="7"/>
  <c r="W1329" i="7"/>
  <c r="W1193" i="7"/>
  <c r="W1296" i="7"/>
  <c r="W1313" i="7"/>
  <c r="W1320" i="7"/>
  <c r="W1327" i="7"/>
  <c r="W1340" i="7"/>
  <c r="W1304" i="7"/>
  <c r="W1336" i="7"/>
  <c r="W1338" i="7"/>
  <c r="W1316" i="7"/>
  <c r="W1347" i="7"/>
  <c r="W1365" i="7"/>
  <c r="W1441" i="7"/>
  <c r="W1459" i="7"/>
  <c r="W1472" i="7"/>
  <c r="W1475" i="7"/>
  <c r="W1485" i="7"/>
  <c r="W1544" i="7"/>
  <c r="W1551" i="7"/>
  <c r="W1556" i="7"/>
  <c r="W1578" i="7"/>
  <c r="W1580" i="7"/>
  <c r="W1582" i="7"/>
  <c r="W1607" i="7"/>
  <c r="W1609" i="7"/>
  <c r="W1101" i="7"/>
  <c r="W1309" i="7"/>
  <c r="W1382" i="7"/>
  <c r="W1399" i="7"/>
  <c r="W1422" i="7"/>
  <c r="W1462" i="7"/>
  <c r="W1490" i="7"/>
  <c r="W1499" i="7"/>
  <c r="W1506" i="7"/>
  <c r="W1572" i="7"/>
  <c r="W1574" i="7"/>
  <c r="W1576" i="7"/>
  <c r="W1603" i="7"/>
  <c r="W1605" i="7"/>
  <c r="W1343" i="7"/>
  <c r="W1378" i="7"/>
  <c r="W1405" i="7"/>
  <c r="W1411" i="7"/>
  <c r="W1470" i="7"/>
  <c r="W1511" i="7"/>
  <c r="W1518" i="7"/>
  <c r="W1523" i="7"/>
  <c r="W1528" i="7"/>
  <c r="W1537" i="7"/>
  <c r="W1542" i="7"/>
  <c r="W1549" i="7"/>
  <c r="W1559" i="7"/>
  <c r="W1570" i="7"/>
  <c r="W1597" i="7"/>
  <c r="W1599" i="7"/>
  <c r="W1601" i="7"/>
  <c r="W1250" i="7"/>
  <c r="W1302" i="7"/>
  <c r="W1325" i="7"/>
  <c r="W1352" i="7"/>
  <c r="W1374" i="7"/>
  <c r="W1436" i="7"/>
  <c r="W1439" i="7"/>
  <c r="W1444" i="7"/>
  <c r="W1452" i="7"/>
  <c r="W1483" i="7"/>
  <c r="W1504" i="7"/>
  <c r="W1535" i="7"/>
  <c r="W1568" i="7"/>
  <c r="W1182" i="7"/>
  <c r="W1318" i="7"/>
  <c r="W1332" i="7"/>
  <c r="W1353" i="7"/>
  <c r="W1386" i="7"/>
  <c r="W1431" i="7"/>
  <c r="W1457" i="7"/>
  <c r="W1465" i="7"/>
  <c r="W1473" i="7"/>
  <c r="W1480" i="7"/>
  <c r="W1498" i="7"/>
  <c r="W1509" i="7"/>
  <c r="W1516" i="7"/>
  <c r="W1526" i="7"/>
  <c r="W1554" i="7"/>
  <c r="W1294" i="7"/>
  <c r="W1311" i="7"/>
  <c r="W1349" i="7"/>
  <c r="W1358" i="7"/>
  <c r="W1371" i="7"/>
  <c r="W1400" i="7"/>
  <c r="W1415" i="7"/>
  <c r="W1425" i="7"/>
  <c r="W1460" i="7"/>
  <c r="W1488" i="7"/>
  <c r="W1533" i="7"/>
  <c r="W1540" i="7"/>
  <c r="W1562" i="7"/>
  <c r="W1591" i="7"/>
  <c r="W1393" i="7"/>
  <c r="W1403" i="7"/>
  <c r="W1412" i="7"/>
  <c r="W1420" i="7"/>
  <c r="W1434" i="7"/>
  <c r="W1502" i="7"/>
  <c r="W1514" i="7"/>
  <c r="W1547" i="7"/>
  <c r="W1557" i="7"/>
  <c r="W1587" i="7"/>
  <c r="W1589" i="7"/>
  <c r="W1286" i="7"/>
  <c r="W1397" i="7"/>
  <c r="W1409" i="7"/>
  <c r="W1418" i="7"/>
  <c r="W1437" i="7"/>
  <c r="W1450" i="7"/>
  <c r="W1455" i="7"/>
  <c r="W1468" i="7"/>
  <c r="W1471" i="7"/>
  <c r="W1478" i="7"/>
  <c r="W1507" i="7"/>
  <c r="W1524" i="7"/>
  <c r="W1531" i="7"/>
  <c r="W1538" i="7"/>
  <c r="W1581" i="7"/>
  <c r="W1583" i="7"/>
  <c r="W1585" i="7"/>
  <c r="W1367" i="7"/>
  <c r="W1394" i="7"/>
  <c r="W1442" i="7"/>
  <c r="W1463" i="7"/>
  <c r="W1481" i="7"/>
  <c r="W1486" i="7"/>
  <c r="W1496" i="7"/>
  <c r="W1519" i="7"/>
  <c r="W1334" i="7"/>
  <c r="W1380" i="7"/>
  <c r="W1423" i="7"/>
  <c r="W1426" i="7"/>
  <c r="W1458" i="7"/>
  <c r="W1476" i="7"/>
  <c r="W1505" i="7"/>
  <c r="W1512" i="7"/>
  <c r="W1529" i="7"/>
  <c r="W1299" i="7"/>
  <c r="W1321" i="7"/>
  <c r="W1373" i="7"/>
  <c r="W1443" i="7"/>
  <c r="W1456" i="7"/>
  <c r="W1474" i="7"/>
  <c r="W1484" i="7"/>
  <c r="W1421" i="7"/>
  <c r="W1586" i="7"/>
  <c r="W1590" i="7"/>
  <c r="W1162" i="7"/>
  <c r="W1451" i="7"/>
  <c r="W1494" i="7"/>
  <c r="W1530" i="7"/>
  <c r="W1539" i="7"/>
  <c r="W1569" i="7"/>
  <c r="W1594" i="7"/>
  <c r="W1376" i="7"/>
  <c r="W1388" i="7"/>
  <c r="W1489" i="7"/>
  <c r="W1536" i="7"/>
  <c r="W1566" i="7"/>
  <c r="W1573" i="7"/>
  <c r="W1610" i="7"/>
  <c r="W1625" i="7"/>
  <c r="W1407" i="7"/>
  <c r="W1525" i="7"/>
  <c r="W1553" i="7"/>
  <c r="W1558" i="7"/>
  <c r="W1598" i="7"/>
  <c r="W1363" i="7"/>
  <c r="W1438" i="7"/>
  <c r="W1545" i="7"/>
  <c r="W1453" i="7"/>
  <c r="W1467" i="7"/>
  <c r="W1482" i="7"/>
  <c r="W1513" i="7"/>
  <c r="W1577" i="7"/>
  <c r="W1602" i="7"/>
  <c r="W1608" i="7"/>
  <c r="W1129" i="7"/>
  <c r="W1351" i="7"/>
  <c r="W1401" i="7"/>
  <c r="W1417" i="7"/>
  <c r="W1501" i="7"/>
  <c r="W1532" i="7"/>
  <c r="W1550" i="7"/>
  <c r="W1595" i="7"/>
  <c r="W1391" i="7"/>
  <c r="W1419" i="7"/>
  <c r="W1446" i="7"/>
  <c r="W1461" i="7"/>
  <c r="W1469" i="7"/>
  <c r="W1527" i="7"/>
  <c r="W1541" i="7"/>
  <c r="W1555" i="7"/>
  <c r="W1584" i="7"/>
  <c r="W1588" i="7"/>
  <c r="W1571" i="7"/>
  <c r="W1614" i="7"/>
  <c r="W1323" i="7"/>
  <c r="W1427" i="7"/>
  <c r="W1487" i="7"/>
  <c r="W1579" i="7"/>
  <c r="W1290" i="7"/>
  <c r="W1440" i="7"/>
  <c r="W1448" i="7"/>
  <c r="W1454" i="7"/>
  <c r="W1508" i="7"/>
  <c r="W1520" i="7"/>
  <c r="W1560" i="7"/>
  <c r="W1564" i="7"/>
  <c r="W1567" i="7"/>
  <c r="W1433" i="7"/>
  <c r="W1477" i="7"/>
  <c r="W1624" i="7"/>
  <c r="W1565" i="7"/>
  <c r="W1345" i="7"/>
  <c r="W1395" i="7"/>
  <c r="W1429" i="7"/>
  <c r="W1354" i="7"/>
  <c r="W1392" i="7"/>
  <c r="W1503" i="7"/>
  <c r="W1515" i="7"/>
  <c r="W1546" i="7"/>
  <c r="W1592" i="7"/>
  <c r="W1606" i="7"/>
  <c r="W1510" i="7"/>
  <c r="W1522" i="7"/>
  <c r="W1575" i="7"/>
  <c r="W1596" i="7"/>
  <c r="W1369" i="7"/>
  <c r="W1384" i="7"/>
  <c r="W1435" i="7"/>
  <c r="W1534" i="7"/>
  <c r="W1593" i="7"/>
  <c r="W1356" i="7"/>
  <c r="W1413" i="7"/>
  <c r="W1479" i="7"/>
  <c r="W1492" i="7"/>
  <c r="W1517" i="7"/>
  <c r="W1543" i="7"/>
  <c r="W1600" i="7"/>
  <c r="W1612" i="7"/>
  <c r="W1548" i="7"/>
  <c r="W1627" i="7"/>
  <c r="W1604" i="7"/>
  <c r="W933" i="7"/>
  <c r="W1024" i="7"/>
  <c r="W671" i="7"/>
  <c r="W1139" i="7"/>
  <c r="W531" i="7"/>
  <c r="W674" i="7"/>
  <c r="W492" i="7"/>
  <c r="W1270" i="7"/>
  <c r="W1007" i="7"/>
  <c r="W808" i="7"/>
  <c r="W1235" i="7"/>
  <c r="W844" i="7"/>
  <c r="W863" i="7"/>
  <c r="W646" i="7"/>
  <c r="W598" i="7"/>
  <c r="W1188" i="7"/>
  <c r="W685" i="7"/>
  <c r="W1147" i="7"/>
  <c r="W490" i="7"/>
  <c r="W775" i="7"/>
  <c r="W976" i="7"/>
  <c r="W546" i="7"/>
  <c r="W921" i="7"/>
  <c r="W618" i="7"/>
  <c r="W979" i="7"/>
  <c r="W1052" i="7"/>
  <c r="W1616" i="7"/>
  <c r="W567" i="7"/>
  <c r="W706" i="7"/>
  <c r="W807" i="7"/>
  <c r="W785" i="7"/>
  <c r="W879" i="7"/>
  <c r="W1105" i="7"/>
  <c r="W1271" i="7"/>
  <c r="W878" i="7"/>
  <c r="W1064" i="7"/>
  <c r="W649" i="7"/>
  <c r="W938" i="7"/>
  <c r="W1238" i="7"/>
  <c r="W794" i="7"/>
  <c r="W1257" i="7"/>
  <c r="W645" i="7"/>
  <c r="W952" i="7"/>
  <c r="W1218" i="7"/>
  <c r="W528" i="7"/>
  <c r="W995" i="7"/>
  <c r="W1148" i="7"/>
  <c r="W1224" i="7"/>
  <c r="W662" i="7"/>
  <c r="W543" i="7"/>
  <c r="W599" i="7"/>
  <c r="W1269" i="7"/>
  <c r="W1620" i="7"/>
  <c r="W588" i="7"/>
  <c r="W1617" i="7"/>
  <c r="W1102" i="7"/>
  <c r="W1251" i="7"/>
  <c r="W1081" i="7"/>
  <c r="W732" i="7"/>
  <c r="W629" i="7"/>
  <c r="W900" i="7"/>
  <c r="W506" i="7"/>
  <c r="W579" i="7"/>
  <c r="W718" i="7"/>
  <c r="W792" i="7"/>
  <c r="W1010" i="7"/>
  <c r="W789" i="7"/>
  <c r="W631" i="7"/>
  <c r="W957" i="7"/>
  <c r="W1222" i="7"/>
  <c r="W1089" i="7"/>
  <c r="W574" i="7"/>
  <c r="W1061" i="7"/>
  <c r="W688" i="7"/>
  <c r="W557" i="7"/>
  <c r="W570" i="7"/>
  <c r="W854" i="7"/>
  <c r="W726" i="7"/>
  <c r="W1080" i="7"/>
  <c r="W680" i="7"/>
  <c r="W1026" i="7"/>
  <c r="W733" i="7"/>
  <c r="W990" i="7"/>
  <c r="W1144" i="7"/>
  <c r="W1220" i="7"/>
  <c r="W526" i="7"/>
  <c r="W666" i="7"/>
  <c r="W811" i="7"/>
  <c r="W881" i="7"/>
  <c r="W1085" i="7"/>
  <c r="W1187" i="7"/>
  <c r="W742" i="7"/>
  <c r="W1042" i="7"/>
  <c r="W731" i="7"/>
  <c r="W953" i="7"/>
  <c r="W1044" i="7"/>
  <c r="W1219" i="7"/>
  <c r="W1096" i="7"/>
  <c r="W734" i="7"/>
  <c r="W597" i="7"/>
  <c r="W564" i="7"/>
  <c r="W1277" i="7"/>
  <c r="W767" i="7"/>
  <c r="W1159" i="7"/>
  <c r="W638" i="7"/>
  <c r="W746" i="7"/>
  <c r="W610" i="7"/>
  <c r="W819" i="7"/>
  <c r="W605" i="7"/>
  <c r="W916" i="7"/>
  <c r="W654" i="7"/>
  <c r="W622" i="7"/>
  <c r="W1181" i="7"/>
  <c r="W931" i="7"/>
  <c r="W678" i="7"/>
  <c r="W899" i="7"/>
  <c r="W1121" i="7"/>
  <c r="W1163" i="7"/>
  <c r="W576" i="7"/>
  <c r="W937" i="7"/>
  <c r="W956" i="7"/>
  <c r="W719" i="7"/>
  <c r="W1029" i="7"/>
  <c r="W632" i="7"/>
  <c r="W940" i="7"/>
  <c r="W697" i="7"/>
  <c r="W619" i="7"/>
  <c r="W798" i="7"/>
  <c r="W602" i="7"/>
  <c r="W1119" i="7"/>
  <c r="W802" i="7"/>
  <c r="W539" i="7"/>
  <c r="W1234" i="7"/>
  <c r="W770" i="7"/>
  <c r="W972" i="7"/>
  <c r="W1006" i="7"/>
  <c r="W560" i="7"/>
  <c r="W880" i="7"/>
  <c r="W1008" i="7"/>
  <c r="W1084" i="7"/>
  <c r="W1237" i="7"/>
  <c r="W626" i="7"/>
  <c r="W1217" i="7"/>
  <c r="W896" i="7"/>
  <c r="W584" i="7"/>
  <c r="W1236" i="7"/>
  <c r="W558" i="7"/>
  <c r="W752" i="7"/>
  <c r="W827" i="7"/>
  <c r="W974" i="7"/>
  <c r="W753" i="7"/>
  <c r="W502" i="7"/>
  <c r="W809" i="7"/>
  <c r="W563" i="7"/>
  <c r="W1087" i="7"/>
  <c r="W823" i="7"/>
  <c r="W1082" i="7"/>
  <c r="W1063" i="7"/>
  <c r="W1622" i="7"/>
  <c r="W681" i="7"/>
  <c r="W1027" i="7"/>
  <c r="W1204" i="7"/>
  <c r="W1274" i="7"/>
  <c r="W679" i="7"/>
  <c r="W1126" i="7"/>
  <c r="W523" i="7"/>
  <c r="W768" i="7"/>
  <c r="W665" i="7"/>
  <c r="W1276" i="7"/>
  <c r="W547" i="7"/>
  <c r="W904" i="7"/>
  <c r="W1110" i="7"/>
  <c r="W1258" i="7"/>
  <c r="W716" i="7"/>
  <c r="W592" i="7"/>
  <c r="W1200" i="7"/>
  <c r="W759" i="7"/>
  <c r="W723" i="7"/>
  <c r="W709" i="7"/>
  <c r="W495" i="7"/>
  <c r="W657" i="7"/>
  <c r="W750" i="7"/>
  <c r="W1004" i="7"/>
  <c r="W989" i="7"/>
  <c r="W1185" i="7"/>
  <c r="W973" i="7"/>
  <c r="W544" i="7"/>
  <c r="W614" i="7"/>
  <c r="W683" i="7"/>
  <c r="W754" i="7"/>
  <c r="W828" i="7"/>
  <c r="W901" i="7"/>
  <c r="W1619" i="7"/>
  <c r="W793" i="7"/>
  <c r="W1124" i="7"/>
  <c r="W562" i="7"/>
  <c r="W755" i="7"/>
  <c r="W939" i="7"/>
  <c r="W1240" i="7"/>
  <c r="W713" i="7"/>
  <c r="W861" i="7"/>
  <c r="W917" i="7"/>
  <c r="W1083" i="7"/>
  <c r="W698" i="7"/>
  <c r="W1120" i="7"/>
  <c r="W955" i="7"/>
  <c r="W561" i="7"/>
  <c r="W991" i="7"/>
  <c r="W1167" i="7"/>
  <c r="W703" i="7"/>
  <c r="W994" i="7"/>
  <c r="W593" i="7"/>
  <c r="W616" i="7"/>
  <c r="W830" i="7"/>
  <c r="W977" i="7"/>
  <c r="W1109" i="7"/>
  <c r="W617" i="7"/>
  <c r="W831" i="7"/>
  <c r="W858" i="7"/>
  <c r="W1165" i="7"/>
  <c r="W596" i="7"/>
  <c r="W1223" i="7"/>
  <c r="W507" i="7"/>
  <c r="W1146" i="7"/>
  <c r="W529" i="7"/>
  <c r="W627" i="7"/>
  <c r="W934" i="7"/>
  <c r="W1048" i="7"/>
  <c r="W756" i="7"/>
  <c r="W815" i="7"/>
  <c r="W905" i="7"/>
  <c r="W1259" i="7"/>
  <c r="W493" i="7"/>
  <c r="W799" i="7"/>
  <c r="W1018" i="7"/>
  <c r="W1244" i="7"/>
  <c r="W997" i="7"/>
  <c r="W816" i="7"/>
  <c r="W534" i="7"/>
  <c r="W951" i="7"/>
  <c r="W1203" i="7"/>
  <c r="W772" i="7"/>
  <c r="W992" i="7"/>
  <c r="W897" i="7"/>
  <c r="W842" i="7"/>
  <c r="W505" i="7"/>
  <c r="W846" i="7"/>
  <c r="W738" i="7"/>
  <c r="W1168" i="7"/>
  <c r="W740" i="7"/>
  <c r="W849" i="7"/>
  <c r="W971" i="7"/>
  <c r="W1252" i="7"/>
  <c r="W524" i="7"/>
  <c r="W486" i="7"/>
  <c r="W583" i="7"/>
  <c r="W1170" i="7"/>
  <c r="W655" i="7"/>
  <c r="W870" i="7"/>
  <c r="W1095" i="7"/>
  <c r="W1034" i="7"/>
  <c r="W1192" i="7"/>
  <c r="W585" i="7"/>
  <c r="W708" i="7"/>
  <c r="W853" i="7"/>
  <c r="W1000" i="7"/>
  <c r="W1115" i="7"/>
  <c r="W984" i="7"/>
  <c r="W876" i="7"/>
  <c r="W661" i="7"/>
  <c r="W516" i="7"/>
  <c r="W499" i="7"/>
  <c r="W771" i="7"/>
  <c r="W795" i="7"/>
  <c r="W1189" i="7"/>
  <c r="W652" i="7"/>
  <c r="W941" i="7"/>
  <c r="W1031" i="7"/>
  <c r="W1127" i="7"/>
  <c r="W883" i="7"/>
  <c r="W741" i="7"/>
  <c r="W996" i="7"/>
  <c r="W724" i="7"/>
  <c r="W1033" i="7"/>
  <c r="W586" i="7"/>
  <c r="W725" i="7"/>
  <c r="W927" i="7"/>
  <c r="W1074" i="7"/>
  <c r="W1613" i="7"/>
  <c r="W553" i="7"/>
  <c r="W694" i="7"/>
  <c r="W838" i="7"/>
  <c r="W912" i="7"/>
  <c r="W970" i="7"/>
  <c r="W915" i="7"/>
  <c r="W1005" i="7"/>
  <c r="W559" i="7"/>
  <c r="W918" i="7"/>
  <c r="W1254" i="7"/>
  <c r="W862" i="7"/>
  <c r="W1025" i="7"/>
  <c r="W1143" i="7"/>
  <c r="W504" i="7"/>
  <c r="W525" i="7"/>
  <c r="W487" i="7"/>
  <c r="W1012" i="7"/>
  <c r="W565" i="7"/>
  <c r="W960" i="7"/>
  <c r="W1051" i="7"/>
  <c r="W751" i="7"/>
  <c r="W511" i="7"/>
  <c r="W832" i="7"/>
  <c r="W1016" i="7"/>
  <c r="W1092" i="7"/>
  <c r="W1017" i="7"/>
  <c r="W943" i="7"/>
  <c r="W1130" i="7"/>
  <c r="W889" i="7"/>
  <c r="W944" i="7"/>
  <c r="W851" i="7"/>
  <c r="W656" i="7"/>
  <c r="W801" i="7"/>
  <c r="W1245" i="7"/>
  <c r="W1037" i="7"/>
  <c r="W947" i="7"/>
  <c r="W930" i="7"/>
  <c r="W1057" i="7"/>
  <c r="W693" i="7"/>
  <c r="W1273" i="7"/>
  <c r="W1221" i="7"/>
  <c r="W1629" i="7"/>
  <c r="W1141" i="7"/>
  <c r="W503" i="7"/>
  <c r="W774" i="7"/>
  <c r="W1206" i="7"/>
  <c r="W757" i="7"/>
  <c r="W684" i="7"/>
  <c r="W1108" i="7"/>
  <c r="W601" i="7"/>
  <c r="W670" i="7"/>
  <c r="W924" i="7"/>
  <c r="W1191" i="7"/>
  <c r="W963" i="7"/>
  <c r="W1113" i="7"/>
  <c r="W1194" i="7"/>
  <c r="W1261" i="7"/>
  <c r="W1173" i="7"/>
  <c r="W692" i="7"/>
  <c r="W630" i="7"/>
  <c r="W527" i="7"/>
  <c r="W865" i="7"/>
  <c r="W541" i="7"/>
  <c r="W577" i="7"/>
  <c r="W902" i="7"/>
  <c r="W582" i="7"/>
  <c r="W1241" i="7"/>
  <c r="W612" i="7"/>
  <c r="W613" i="7"/>
  <c r="W920" i="7"/>
  <c r="W813" i="7"/>
  <c r="W758" i="7"/>
  <c r="W1279" i="7"/>
  <c r="W1256" i="7"/>
  <c r="W817" i="7"/>
  <c r="W907" i="7"/>
  <c r="W1243" i="7"/>
  <c r="W515" i="7"/>
  <c r="W587" i="7"/>
  <c r="W871" i="7"/>
  <c r="W1019" i="7"/>
  <c r="W1114" i="7"/>
  <c r="W1618" i="7"/>
  <c r="W710" i="7"/>
  <c r="W522" i="7"/>
  <c r="W762" i="7"/>
  <c r="W843" i="7"/>
  <c r="W845" i="7"/>
  <c r="W1028" i="7"/>
  <c r="W988" i="7"/>
  <c r="W650" i="7"/>
  <c r="W1049" i="7"/>
  <c r="W669" i="7"/>
  <c r="W867" i="7"/>
  <c r="W959" i="7"/>
  <c r="W1050" i="7"/>
  <c r="W737" i="7"/>
  <c r="W687" i="7"/>
  <c r="W850" i="7"/>
  <c r="W1111" i="7"/>
  <c r="W532" i="7"/>
  <c r="W743" i="7"/>
  <c r="W1035" i="7"/>
  <c r="W1611" i="7"/>
  <c r="W745" i="7"/>
  <c r="W945" i="7"/>
  <c r="W1195" i="7"/>
  <c r="W496" i="7"/>
  <c r="W571" i="7"/>
  <c r="W781" i="7"/>
  <c r="W987" i="7"/>
  <c r="W1161" i="7"/>
  <c r="W1046" i="7"/>
  <c r="W1255" i="7"/>
  <c r="W1201" i="7"/>
  <c r="W993" i="7"/>
  <c r="W884" i="7"/>
  <c r="W825" i="7"/>
  <c r="W1043" i="7"/>
  <c r="W648" i="7"/>
  <c r="W545" i="7"/>
  <c r="W651" i="7"/>
  <c r="W942" i="7"/>
  <c r="W1112" i="7"/>
  <c r="W980" i="7"/>
  <c r="W1171" i="7"/>
  <c r="W672" i="7"/>
  <c r="W888" i="7"/>
  <c r="W1211" i="7"/>
  <c r="W1623" i="7"/>
  <c r="W673" i="7"/>
  <c r="W890" i="7"/>
  <c r="W1262" i="7"/>
  <c r="W658" i="7"/>
  <c r="W727" i="7"/>
  <c r="W780" i="7"/>
  <c r="W860" i="7"/>
  <c r="W1045" i="7"/>
  <c r="W1066" i="7"/>
  <c r="W1062" i="7"/>
  <c r="W686" i="7"/>
  <c r="W796" i="7"/>
  <c r="W1069" i="7"/>
  <c r="W1169" i="7"/>
  <c r="W500" i="7"/>
  <c r="W824" i="7"/>
  <c r="W580" i="7"/>
  <c r="W847" i="7"/>
  <c r="W530" i="7"/>
  <c r="W776" i="7"/>
  <c r="W1209" i="7"/>
  <c r="W512" i="7"/>
  <c r="W1233" i="7"/>
  <c r="W777" i="7"/>
  <c r="W786" i="7"/>
  <c r="W581" i="7"/>
  <c r="W633" i="7"/>
  <c r="W1631" i="7"/>
  <c r="W826" i="7"/>
  <c r="W773" i="7"/>
  <c r="W548" i="7"/>
  <c r="W1226" i="7"/>
  <c r="W690" i="7"/>
  <c r="W981" i="7"/>
  <c r="W514" i="7"/>
  <c r="W551" i="7"/>
  <c r="W1021" i="7"/>
  <c r="W1176" i="7"/>
  <c r="W1075" i="7"/>
  <c r="W642" i="7"/>
  <c r="W696" i="7"/>
  <c r="W1158" i="7"/>
  <c r="W483" i="7"/>
  <c r="W715" i="7"/>
  <c r="W885" i="7"/>
  <c r="W829" i="7"/>
  <c r="W668" i="7"/>
  <c r="W722" i="7"/>
  <c r="W961" i="7"/>
  <c r="W1128" i="7"/>
  <c r="W1210" i="7"/>
  <c r="W1151" i="7"/>
  <c r="W779" i="7"/>
  <c r="W1212" i="7"/>
  <c r="W1116" i="7"/>
  <c r="W764" i="7"/>
  <c r="W985" i="7"/>
  <c r="W1137" i="7"/>
  <c r="W784" i="7"/>
  <c r="W914" i="7"/>
  <c r="W1106" i="7"/>
  <c r="W575" i="7"/>
  <c r="W704" i="7"/>
  <c r="W1621" i="7"/>
  <c r="W647" i="7"/>
  <c r="W1626" i="7"/>
  <c r="W887" i="7"/>
  <c r="W852" i="7"/>
  <c r="W999" i="7"/>
  <c r="W911" i="7"/>
  <c r="W607" i="7"/>
  <c r="W1097" i="7"/>
  <c r="W555" i="7"/>
  <c r="W839" i="7"/>
  <c r="W1231" i="7"/>
  <c r="W1205" i="7"/>
  <c r="W573" i="7"/>
  <c r="W1180" i="7"/>
  <c r="W1202" i="7"/>
  <c r="W611" i="7"/>
  <c r="W699" i="7"/>
  <c r="W812" i="7"/>
  <c r="W566" i="7"/>
  <c r="W1149" i="7"/>
  <c r="W1172" i="7"/>
  <c r="W550" i="7"/>
  <c r="W1055" i="7"/>
  <c r="W1628" i="7"/>
  <c r="W855" i="7"/>
  <c r="W1039" i="7"/>
  <c r="W1264" i="7"/>
  <c r="W624" i="7"/>
  <c r="W695" i="7"/>
  <c r="W913" i="7"/>
  <c r="W1003" i="7"/>
  <c r="W1078" i="7"/>
  <c r="W498" i="7"/>
  <c r="W1079" i="7"/>
  <c r="W1249" i="7"/>
  <c r="W635" i="7"/>
  <c r="W1122" i="7"/>
  <c r="W485" i="7"/>
  <c r="W1260" i="7"/>
  <c r="W707" i="7"/>
  <c r="W1072" i="7"/>
  <c r="W569" i="7"/>
  <c r="W818" i="7"/>
  <c r="W517" i="7"/>
  <c r="W623" i="7"/>
  <c r="W1038" i="7"/>
  <c r="W1197" i="7"/>
  <c r="W1265" i="7"/>
  <c r="W891" i="7"/>
  <c r="W572" i="7"/>
  <c r="W640" i="7"/>
  <c r="W1135" i="7"/>
  <c r="W641" i="7"/>
  <c r="W712" i="7"/>
  <c r="W857" i="7"/>
  <c r="W932" i="7"/>
  <c r="W788" i="7"/>
  <c r="W510" i="7"/>
  <c r="W922" i="7"/>
  <c r="W859" i="7"/>
  <c r="W720" i="7"/>
  <c r="W760" i="7"/>
  <c r="W691" i="7"/>
  <c r="W1228" i="7"/>
  <c r="W872" i="7"/>
  <c r="W639" i="7"/>
  <c r="W747" i="7"/>
  <c r="W948" i="7"/>
  <c r="W782" i="7"/>
  <c r="W1157" i="7"/>
  <c r="W783" i="7"/>
  <c r="W552" i="7"/>
  <c r="W919" i="7"/>
  <c r="W787" i="7"/>
  <c r="W717" i="7"/>
  <c r="W1067" i="7"/>
  <c r="W700" i="7"/>
  <c r="W797" i="7"/>
  <c r="W603" i="7"/>
  <c r="W965" i="7"/>
  <c r="W967" i="7"/>
  <c r="W1178" i="7"/>
  <c r="W1248" i="7"/>
  <c r="W1630" i="7"/>
  <c r="W928" i="7"/>
  <c r="W1175" i="7"/>
  <c r="W591" i="7"/>
  <c r="W1179" i="7"/>
  <c r="W721" i="7"/>
  <c r="W978" i="7"/>
  <c r="W1190" i="7"/>
  <c r="W810" i="7"/>
  <c r="W1011" i="7"/>
  <c r="W1225" i="7"/>
  <c r="W1054" i="7"/>
  <c r="W1155" i="7"/>
  <c r="W497" i="7"/>
  <c r="W711" i="7"/>
  <c r="W856" i="7"/>
  <c r="W1099" i="7"/>
  <c r="W1177" i="7"/>
  <c r="W520" i="7"/>
  <c r="W660" i="7"/>
  <c r="W875" i="7"/>
  <c r="W950" i="7"/>
  <c r="W1023" i="7"/>
  <c r="W1100" i="7"/>
  <c r="W643" i="7"/>
  <c r="W549" i="7"/>
  <c r="W935" i="7"/>
  <c r="W1160" i="7"/>
  <c r="W791" i="7"/>
  <c r="W1032" i="7"/>
  <c r="W778" i="7"/>
  <c r="W1227" i="7"/>
  <c r="W636" i="7"/>
  <c r="W983" i="7"/>
  <c r="W892" i="7"/>
  <c r="W966" i="7"/>
  <c r="W1196" i="7"/>
  <c r="W590" i="7"/>
  <c r="W1022" i="7"/>
  <c r="W1198" i="7"/>
  <c r="W1267" i="7"/>
  <c r="W806" i="7"/>
  <c r="W1199" i="7"/>
  <c r="W1268" i="7"/>
  <c r="W958" i="7"/>
  <c r="W1104" i="7"/>
  <c r="W663" i="7"/>
  <c r="W653" i="7"/>
  <c r="W869" i="7"/>
  <c r="W620" i="7"/>
  <c r="W1073" i="7"/>
  <c r="W621" i="7"/>
  <c r="W1184" i="7"/>
  <c r="W595" i="7"/>
  <c r="W1123" i="7"/>
  <c r="W702" i="7"/>
  <c r="W836" i="7"/>
  <c r="W1098" i="7"/>
  <c r="W840" i="7"/>
  <c r="W1071" i="7"/>
  <c r="W494" i="7"/>
  <c r="W1136" i="7"/>
  <c r="W748" i="7"/>
  <c r="W894" i="7"/>
  <c r="W1041" i="7"/>
  <c r="W1145" i="7"/>
  <c r="W1239" i="7"/>
  <c r="W1278" i="7"/>
  <c r="W634" i="7"/>
  <c r="W1132" i="7"/>
  <c r="W533" i="7"/>
  <c r="W675" i="7"/>
  <c r="W1001" i="7"/>
  <c r="W895" i="7"/>
  <c r="W949" i="7"/>
  <c r="W1076" i="7"/>
  <c r="W556" i="7"/>
  <c r="W730" i="7"/>
  <c r="W1060" i="7"/>
  <c r="W628" i="7"/>
  <c r="W814" i="7"/>
  <c r="W705" i="7"/>
  <c r="W833" i="7"/>
  <c r="W925" i="7"/>
  <c r="W604" i="7"/>
  <c r="W910" i="7"/>
  <c r="W1156" i="7"/>
  <c r="W1117" i="7"/>
  <c r="W749" i="7"/>
  <c r="W903" i="7"/>
  <c r="W540" i="7"/>
  <c r="W1242" i="7"/>
  <c r="W962" i="7"/>
  <c r="W1229" i="7"/>
  <c r="W608" i="7"/>
  <c r="W805" i="7"/>
  <c r="W1053" i="7"/>
  <c r="W835" i="7"/>
  <c r="W982" i="7"/>
  <c r="W1056" i="7"/>
  <c r="W1002" i="7"/>
  <c r="W968" i="7"/>
  <c r="W837" i="7"/>
  <c r="W864" i="7"/>
  <c r="W637" i="7"/>
  <c r="W763" i="7"/>
  <c r="W609" i="7"/>
  <c r="W765" i="7"/>
  <c r="W615" i="7"/>
  <c r="W1093" i="7"/>
  <c r="W909" i="7"/>
  <c r="W1150" i="7"/>
  <c r="W1214" i="7"/>
  <c r="W519" i="7"/>
  <c r="W659" i="7"/>
  <c r="W821" i="7"/>
  <c r="W1118" i="7"/>
  <c r="W841" i="7"/>
  <c r="W701" i="7"/>
  <c r="W1068" i="7"/>
  <c r="W1014" i="7"/>
  <c r="W508" i="7"/>
  <c r="W868" i="7"/>
  <c r="W1036" i="7"/>
  <c r="W804" i="7"/>
  <c r="W1213" i="7"/>
  <c r="W1253" i="7"/>
  <c r="W1183" i="7"/>
  <c r="W667" i="7"/>
  <c r="W926" i="7"/>
  <c r="W1280" i="7"/>
  <c r="W1230" i="7"/>
  <c r="W625" i="7"/>
  <c r="W969" i="7"/>
  <c r="W1138" i="7"/>
  <c r="W1107" i="7"/>
  <c r="W1208" i="7"/>
  <c r="W1247" i="7"/>
  <c r="W677" i="7"/>
  <c r="W986" i="7"/>
  <c r="W1090" i="7"/>
  <c r="W589" i="7"/>
  <c r="W886" i="7"/>
  <c r="W1020" i="7"/>
  <c r="W1059" i="7"/>
  <c r="W537" i="7"/>
  <c r="W1216" i="7"/>
  <c r="W820" i="7"/>
  <c r="W1030" i="7"/>
  <c r="W873" i="7"/>
  <c r="W536" i="7"/>
  <c r="W1215" i="7"/>
  <c r="W744" i="7"/>
  <c r="W1615" i="7"/>
  <c r="W489" i="7"/>
  <c r="W568" i="7"/>
  <c r="W676" i="7"/>
  <c r="W761" i="7"/>
  <c r="W1077" i="7"/>
  <c r="W822" i="7"/>
  <c r="W729" i="7"/>
  <c r="W1134" i="7"/>
  <c r="W1153" i="7"/>
  <c r="W600" i="7"/>
  <c r="W736" i="7"/>
  <c r="W535" i="7"/>
  <c r="W874" i="7"/>
  <c r="W491" i="7"/>
  <c r="W1040" i="7"/>
  <c r="W1246" i="7"/>
  <c r="AF99" i="7"/>
  <c r="AF124" i="7"/>
  <c r="AF130" i="7"/>
  <c r="AF149" i="7"/>
  <c r="AF164" i="7"/>
  <c r="AF66" i="7"/>
  <c r="AF64" i="7"/>
  <c r="AF93" i="7"/>
  <c r="AF4" i="7"/>
  <c r="AF6" i="7"/>
  <c r="AF8" i="7"/>
  <c r="AF10" i="7"/>
  <c r="AF12" i="7"/>
  <c r="AF32" i="7"/>
  <c r="AF60" i="7"/>
  <c r="AF62" i="7"/>
  <c r="AF89" i="7"/>
  <c r="AF91" i="7"/>
  <c r="AF14" i="7"/>
  <c r="AF16" i="7"/>
  <c r="AF22" i="7"/>
  <c r="AF28" i="7"/>
  <c r="AF30" i="7"/>
  <c r="AF34" i="7"/>
  <c r="AF36" i="7"/>
  <c r="AF38" i="7"/>
  <c r="AF18" i="7"/>
  <c r="AF20" i="7"/>
  <c r="AF24" i="7"/>
  <c r="AF26" i="7"/>
  <c r="AF44" i="7"/>
  <c r="AF46" i="7"/>
  <c r="AF56" i="7"/>
  <c r="AF73" i="7"/>
  <c r="AF77" i="7"/>
  <c r="AF104" i="7"/>
  <c r="AF40" i="7"/>
  <c r="AF42" i="7"/>
  <c r="AF33" i="7"/>
  <c r="AF43" i="7"/>
  <c r="AF97" i="7"/>
  <c r="AF100" i="7"/>
  <c r="AF19" i="7"/>
  <c r="AF71" i="7"/>
  <c r="AF125" i="7"/>
  <c r="AF145" i="7"/>
  <c r="AF154" i="7"/>
  <c r="AF172" i="7"/>
  <c r="AF176" i="7"/>
  <c r="AF178" i="7"/>
  <c r="AF212" i="7"/>
  <c r="AF50" i="7"/>
  <c r="AF83" i="7"/>
  <c r="AF103" i="7"/>
  <c r="AF114" i="7"/>
  <c r="AF134" i="7"/>
  <c r="AF143" i="7"/>
  <c r="AF161" i="7"/>
  <c r="AF174" i="7"/>
  <c r="AF23" i="7"/>
  <c r="AF37" i="7"/>
  <c r="AF47" i="7"/>
  <c r="AF80" i="7"/>
  <c r="AF86" i="7"/>
  <c r="AF92" i="7"/>
  <c r="AF112" i="7"/>
  <c r="AF123" i="7"/>
  <c r="AF152" i="7"/>
  <c r="AF170" i="7"/>
  <c r="AF193" i="7"/>
  <c r="AF208" i="7"/>
  <c r="AF210" i="7"/>
  <c r="AF9" i="7"/>
  <c r="AF119" i="7"/>
  <c r="AF31" i="7"/>
  <c r="AF51" i="7"/>
  <c r="AF69" i="7"/>
  <c r="AF106" i="7"/>
  <c r="AF129" i="7"/>
  <c r="AF160" i="7"/>
  <c r="AF181" i="7"/>
  <c r="AF186" i="7"/>
  <c r="AF189" i="7"/>
  <c r="AF206" i="7"/>
  <c r="AF222" i="7"/>
  <c r="AF25" i="7"/>
  <c r="AF55" i="7"/>
  <c r="AF95" i="7"/>
  <c r="AF146" i="7"/>
  <c r="AF171" i="7"/>
  <c r="AF194" i="7"/>
  <c r="AF211" i="7"/>
  <c r="AF218" i="7"/>
  <c r="AF237" i="7"/>
  <c r="AF254" i="7"/>
  <c r="AF109" i="7"/>
  <c r="AF115" i="7"/>
  <c r="AF121" i="7"/>
  <c r="AF141" i="7"/>
  <c r="AF166" i="7"/>
  <c r="AF199" i="7"/>
  <c r="AF204" i="7"/>
  <c r="AF216" i="7"/>
  <c r="AF235" i="7"/>
  <c r="AF248" i="7"/>
  <c r="AF250" i="7"/>
  <c r="AF52" i="7"/>
  <c r="AF74" i="7"/>
  <c r="AF155" i="7"/>
  <c r="AF169" i="7"/>
  <c r="AF184" i="7"/>
  <c r="AF187" i="7"/>
  <c r="AF192" i="7"/>
  <c r="AF209" i="7"/>
  <c r="AF214" i="7"/>
  <c r="AF231" i="7"/>
  <c r="AF15" i="7"/>
  <c r="AF21" i="7"/>
  <c r="AF75" i="7"/>
  <c r="AF79" i="7"/>
  <c r="AF11" i="7"/>
  <c r="AF57" i="7"/>
  <c r="AF63" i="7"/>
  <c r="AF82" i="7"/>
  <c r="AF88" i="7"/>
  <c r="AF94" i="7"/>
  <c r="AF101" i="7"/>
  <c r="AF188" i="7"/>
  <c r="AF201" i="7"/>
  <c r="AF220" i="7"/>
  <c r="AF223" i="7"/>
  <c r="AF234" i="7"/>
  <c r="AF242" i="7"/>
  <c r="AF257" i="7"/>
  <c r="AF285" i="7"/>
  <c r="AF300" i="7"/>
  <c r="AF70" i="7"/>
  <c r="AF138" i="7"/>
  <c r="AF185" i="7"/>
  <c r="AF195" i="7"/>
  <c r="AF255" i="7"/>
  <c r="AF268" i="7"/>
  <c r="AF270" i="7"/>
  <c r="AF281" i="7"/>
  <c r="AF283" i="7"/>
  <c r="AF302" i="7"/>
  <c r="AF45" i="7"/>
  <c r="AF76" i="7"/>
  <c r="AF96" i="7"/>
  <c r="AF127" i="7"/>
  <c r="AF153" i="7"/>
  <c r="AF202" i="7"/>
  <c r="AF229" i="7"/>
  <c r="AF245" i="7"/>
  <c r="AF13" i="7"/>
  <c r="AF131" i="7"/>
  <c r="AF142" i="7"/>
  <c r="AF150" i="7"/>
  <c r="AF168" i="7"/>
  <c r="AF175" i="7"/>
  <c r="AF205" i="7"/>
  <c r="AF5" i="7"/>
  <c r="AF29" i="7"/>
  <c r="AF58" i="7"/>
  <c r="AF65" i="7"/>
  <c r="AF84" i="7"/>
  <c r="AF102" i="7"/>
  <c r="AF135" i="7"/>
  <c r="AF139" i="7"/>
  <c r="AF157" i="7"/>
  <c r="AF78" i="7"/>
  <c r="AF90" i="7"/>
  <c r="AF107" i="7"/>
  <c r="AF111" i="7"/>
  <c r="AF128" i="7"/>
  <c r="AF179" i="7"/>
  <c r="AF232" i="7"/>
  <c r="AF275" i="7"/>
  <c r="AF290" i="7"/>
  <c r="AF39" i="7"/>
  <c r="AF53" i="7"/>
  <c r="AF35" i="7"/>
  <c r="AF72" i="7"/>
  <c r="AF110" i="7"/>
  <c r="AF117" i="7"/>
  <c r="AF196" i="7"/>
  <c r="AF215" i="7"/>
  <c r="AF263" i="7"/>
  <c r="AF266" i="7"/>
  <c r="AF280" i="7"/>
  <c r="AF288" i="7"/>
  <c r="AF301" i="7"/>
  <c r="AF306" i="7"/>
  <c r="AF323" i="7"/>
  <c r="AF325" i="7"/>
  <c r="AF148" i="7"/>
  <c r="AF191" i="7"/>
  <c r="AF219" i="7"/>
  <c r="AF226" i="7"/>
  <c r="AF230" i="7"/>
  <c r="AF269" i="7"/>
  <c r="AF296" i="7"/>
  <c r="AF319" i="7"/>
  <c r="AF321" i="7"/>
  <c r="AF342" i="7"/>
  <c r="AF346" i="7"/>
  <c r="AF359" i="7"/>
  <c r="AF7" i="7"/>
  <c r="AF49" i="7"/>
  <c r="AF61" i="7"/>
  <c r="AF137" i="7"/>
  <c r="AF182" i="7"/>
  <c r="AF317" i="7"/>
  <c r="AF338" i="7"/>
  <c r="AF340" i="7"/>
  <c r="AF344" i="7"/>
  <c r="AF85" i="7"/>
  <c r="AF118" i="7"/>
  <c r="AF177" i="7"/>
  <c r="AF197" i="7"/>
  <c r="AF238" i="7"/>
  <c r="AF105" i="7"/>
  <c r="AF132" i="7"/>
  <c r="AF144" i="7"/>
  <c r="AF162" i="7"/>
  <c r="AF167" i="7"/>
  <c r="AF249" i="7"/>
  <c r="AF252" i="7"/>
  <c r="AF261" i="7"/>
  <c r="AF264" i="7"/>
  <c r="AF156" i="7"/>
  <c r="AF165" i="7"/>
  <c r="AF183" i="7"/>
  <c r="AF198" i="7"/>
  <c r="AF239" i="7"/>
  <c r="AF330" i="7"/>
  <c r="AF363" i="7"/>
  <c r="AF380" i="7"/>
  <c r="AF382" i="7"/>
  <c r="AF395" i="7"/>
  <c r="AF420" i="7"/>
  <c r="AF435" i="7"/>
  <c r="AF454" i="7"/>
  <c r="AF456" i="7"/>
  <c r="AF473" i="7"/>
  <c r="AF108" i="7"/>
  <c r="AF147" i="7"/>
  <c r="AF190" i="7"/>
  <c r="AF224" i="7"/>
  <c r="AF240" i="7"/>
  <c r="AF291" i="7"/>
  <c r="AF312" i="7"/>
  <c r="AF348" i="7"/>
  <c r="AF361" i="7"/>
  <c r="AF391" i="7"/>
  <c r="AF393" i="7"/>
  <c r="AF41" i="7"/>
  <c r="AF120" i="7"/>
  <c r="AF158" i="7"/>
  <c r="AF213" i="7"/>
  <c r="AF246" i="7"/>
  <c r="AF278" i="7"/>
  <c r="AF304" i="7"/>
  <c r="AF315" i="7"/>
  <c r="AF320" i="7"/>
  <c r="AF343" i="7"/>
  <c r="AF351" i="7"/>
  <c r="AF356" i="7"/>
  <c r="AF374" i="7"/>
  <c r="AF378" i="7"/>
  <c r="AF207" i="7"/>
  <c r="AF259" i="7"/>
  <c r="AF267" i="7"/>
  <c r="AF274" i="7"/>
  <c r="AF17" i="7"/>
  <c r="AF59" i="7"/>
  <c r="AF98" i="7"/>
  <c r="AF251" i="7"/>
  <c r="AF336" i="7"/>
  <c r="AF368" i="7"/>
  <c r="AF370" i="7"/>
  <c r="AF387" i="7"/>
  <c r="AF200" i="7"/>
  <c r="AF225" i="7"/>
  <c r="AF236" i="7"/>
  <c r="AF241" i="7"/>
  <c r="AF271" i="7"/>
  <c r="AF282" i="7"/>
  <c r="AF295" i="7"/>
  <c r="AF298" i="7"/>
  <c r="AF310" i="7"/>
  <c r="AF313" i="7"/>
  <c r="AF341" i="7"/>
  <c r="AF385" i="7"/>
  <c r="AF406" i="7"/>
  <c r="AF412" i="7"/>
  <c r="AF414" i="7"/>
  <c r="AF423" i="7"/>
  <c r="AF425" i="7"/>
  <c r="AF440" i="7"/>
  <c r="AF442" i="7"/>
  <c r="AF133" i="7"/>
  <c r="AF203" i="7"/>
  <c r="AF365" i="7"/>
  <c r="AF390" i="7"/>
  <c r="AF399" i="7"/>
  <c r="AF415" i="7"/>
  <c r="AF447" i="7"/>
  <c r="AF467" i="7"/>
  <c r="AF517" i="7"/>
  <c r="AF116" i="7"/>
  <c r="AF151" i="7"/>
  <c r="AF262" i="7"/>
  <c r="AF286" i="7"/>
  <c r="AF355" i="7"/>
  <c r="AF430" i="7"/>
  <c r="AF488" i="7"/>
  <c r="AF67" i="7"/>
  <c r="AF318" i="7"/>
  <c r="AF329" i="7"/>
  <c r="AF381" i="7"/>
  <c r="AF405" i="7"/>
  <c r="AF408" i="7"/>
  <c r="AF465" i="7"/>
  <c r="AF472" i="7"/>
  <c r="AF479" i="7"/>
  <c r="AF541" i="7"/>
  <c r="AF233" i="7"/>
  <c r="AF292" i="7"/>
  <c r="AF314" i="7"/>
  <c r="AF333" i="7"/>
  <c r="AF366" i="7"/>
  <c r="AF372" i="7"/>
  <c r="AF384" i="7"/>
  <c r="AF400" i="7"/>
  <c r="AF413" i="7"/>
  <c r="AF418" i="7"/>
  <c r="AF428" i="7"/>
  <c r="AF445" i="7"/>
  <c r="AF463" i="7"/>
  <c r="AF136" i="7"/>
  <c r="AF276" i="7"/>
  <c r="AF311" i="7"/>
  <c r="AF326" i="7"/>
  <c r="AF369" i="7"/>
  <c r="AF375" i="7"/>
  <c r="AF433" i="7"/>
  <c r="AF438" i="7"/>
  <c r="AF452" i="7"/>
  <c r="AF461" i="7"/>
  <c r="AF470" i="7"/>
  <c r="AF477" i="7"/>
  <c r="AF68" i="7"/>
  <c r="AF122" i="7"/>
  <c r="AF140" i="7"/>
  <c r="AF180" i="7"/>
  <c r="AF217" i="7"/>
  <c r="AF297" i="7"/>
  <c r="AF307" i="7"/>
  <c r="AF322" i="7"/>
  <c r="AF337" i="7"/>
  <c r="AF352" i="7"/>
  <c r="AF394" i="7"/>
  <c r="AF421" i="7"/>
  <c r="AF450" i="7"/>
  <c r="AF482" i="7"/>
  <c r="AF502" i="7"/>
  <c r="AF537" i="7"/>
  <c r="AF593" i="7"/>
  <c r="AF227" i="7"/>
  <c r="AF243" i="7"/>
  <c r="AF334" i="7"/>
  <c r="AF349" i="7"/>
  <c r="AF360" i="7"/>
  <c r="AF258" i="7"/>
  <c r="AF357" i="7"/>
  <c r="AF48" i="7"/>
  <c r="AF253" i="7"/>
  <c r="AF287" i="7"/>
  <c r="AF81" i="7"/>
  <c r="AF159" i="7"/>
  <c r="AF173" i="7"/>
  <c r="AF293" i="7"/>
  <c r="AF303" i="7"/>
  <c r="AF364" i="7"/>
  <c r="AF409" i="7"/>
  <c r="AF462" i="7"/>
  <c r="AF466" i="7"/>
  <c r="AF503" i="7"/>
  <c r="AF585" i="7"/>
  <c r="AF87" i="7"/>
  <c r="AF417" i="7"/>
  <c r="AF429" i="7"/>
  <c r="AF294" i="7"/>
  <c r="AF327" i="7"/>
  <c r="AF441" i="7"/>
  <c r="AF647" i="7"/>
  <c r="AF305" i="7"/>
  <c r="AF396" i="7"/>
  <c r="AF221" i="7"/>
  <c r="AF328" i="7"/>
  <c r="AF335" i="7"/>
  <c r="AF386" i="7"/>
  <c r="AF401" i="7"/>
  <c r="AF426" i="7"/>
  <c r="AF437" i="7"/>
  <c r="AF520" i="7"/>
  <c r="AF256" i="7"/>
  <c r="AF272" i="7"/>
  <c r="AF350" i="7"/>
  <c r="AF358" i="7"/>
  <c r="AF376" i="7"/>
  <c r="AF392" i="7"/>
  <c r="AF397" i="7"/>
  <c r="AF410" i="7"/>
  <c r="AF422" i="7"/>
  <c r="AF434" i="7"/>
  <c r="AF449" i="7"/>
  <c r="AF471" i="7"/>
  <c r="AF474" i="7"/>
  <c r="AF562" i="7"/>
  <c r="AF113" i="7"/>
  <c r="AF284" i="7"/>
  <c r="AF453" i="7"/>
  <c r="AF457" i="7"/>
  <c r="AF260" i="7"/>
  <c r="AF345" i="7"/>
  <c r="AF402" i="7"/>
  <c r="AF411" i="7"/>
  <c r="AF446" i="7"/>
  <c r="AF460" i="7"/>
  <c r="AF478" i="7"/>
  <c r="AF273" i="7"/>
  <c r="AF299" i="7"/>
  <c r="AF388" i="7"/>
  <c r="AF398" i="7"/>
  <c r="AF419" i="7"/>
  <c r="AF431" i="7"/>
  <c r="AF163" i="7"/>
  <c r="AF244" i="7"/>
  <c r="AF308" i="7"/>
  <c r="AF316" i="7"/>
  <c r="AF331" i="7"/>
  <c r="AF353" i="7"/>
  <c r="AF371" i="7"/>
  <c r="AF403" i="7"/>
  <c r="AF54" i="7"/>
  <c r="AF247" i="7"/>
  <c r="AF277" i="7"/>
  <c r="AF324" i="7"/>
  <c r="AF354" i="7"/>
  <c r="AF373" i="7"/>
  <c r="AF481" i="7"/>
  <c r="AF928" i="7"/>
  <c r="AF367" i="7"/>
  <c r="AF663" i="7"/>
  <c r="AF734" i="7"/>
  <c r="AF945" i="7"/>
  <c r="AF439" i="7"/>
  <c r="AF448" i="7"/>
  <c r="AF455" i="7"/>
  <c r="AF469" i="7"/>
  <c r="AF347" i="7"/>
  <c r="AF567" i="7"/>
  <c r="AF643" i="7"/>
  <c r="AF727" i="7"/>
  <c r="AF464" i="7"/>
  <c r="AF476" i="7"/>
  <c r="AF27" i="7"/>
  <c r="AF265" i="7"/>
  <c r="AF389" i="7"/>
  <c r="AF591" i="7"/>
  <c r="AF424" i="7"/>
  <c r="AF432" i="7"/>
  <c r="AF443" i="7"/>
  <c r="AF483" i="7"/>
  <c r="AF332" i="7"/>
  <c r="AF404" i="7"/>
  <c r="AF416" i="7"/>
  <c r="AF621" i="7"/>
  <c r="AF228" i="7"/>
  <c r="AF379" i="7"/>
  <c r="AF459" i="7"/>
  <c r="AF407" i="7"/>
  <c r="AF785" i="7"/>
  <c r="AF997" i="7"/>
  <c r="AF279" i="7"/>
  <c r="AF681" i="7"/>
  <c r="AF888" i="7"/>
  <c r="AF1093" i="7"/>
  <c r="AF362" i="7"/>
  <c r="AF799" i="7"/>
  <c r="AF802" i="7"/>
  <c r="AF935" i="7"/>
  <c r="AF468" i="7"/>
  <c r="AF289" i="7"/>
  <c r="AF377" i="7"/>
  <c r="AF713" i="7"/>
  <c r="AF309" i="7"/>
  <c r="AF444" i="7"/>
  <c r="AF688" i="7"/>
  <c r="AF847" i="7"/>
  <c r="AF126" i="7"/>
  <c r="AF451" i="7"/>
  <c r="AF383" i="7"/>
  <c r="AF577" i="7"/>
  <c r="AF339" i="7"/>
  <c r="AF794" i="7"/>
  <c r="AF881" i="7"/>
  <c r="AF905" i="7"/>
  <c r="AF953" i="7"/>
  <c r="AF959" i="7"/>
  <c r="AF641" i="7"/>
  <c r="AF833" i="7"/>
  <c r="AF860" i="7"/>
  <c r="AF991" i="7"/>
  <c r="AF480" i="7"/>
  <c r="AF1014" i="7"/>
  <c r="AF765" i="7"/>
  <c r="AF436" i="7"/>
  <c r="AF605" i="7"/>
  <c r="AF738" i="7"/>
  <c r="AF789" i="7"/>
  <c r="AF1050" i="7"/>
  <c r="AF1087" i="7"/>
  <c r="AF458" i="7"/>
  <c r="AF783" i="7"/>
  <c r="AF1012" i="7"/>
  <c r="AF1038" i="7"/>
  <c r="AF1085" i="7"/>
  <c r="AF475" i="7"/>
  <c r="AF512" i="7"/>
  <c r="AF768" i="7"/>
  <c r="AF892" i="7"/>
  <c r="AF427" i="7"/>
  <c r="AF1046" i="7"/>
  <c r="AF1305" i="7"/>
  <c r="AF1322" i="7"/>
  <c r="AF1351" i="7"/>
  <c r="AF1353" i="7"/>
  <c r="AF1090" i="7"/>
  <c r="AF1124" i="7"/>
  <c r="AF1206" i="7"/>
  <c r="AF1265" i="7"/>
  <c r="AF1297" i="7"/>
  <c r="AF1303" i="7"/>
  <c r="AF1080" i="7"/>
  <c r="AF1102" i="7"/>
  <c r="AF1177" i="7"/>
  <c r="AF897" i="7"/>
  <c r="AF1153" i="7"/>
  <c r="AF1165" i="7"/>
  <c r="AF1274" i="7"/>
  <c r="AF1291" i="7"/>
  <c r="AF1293" i="7"/>
  <c r="AF1295" i="7"/>
  <c r="AF1249" i="7"/>
  <c r="AF907" i="7"/>
  <c r="AF1033" i="7"/>
  <c r="AF1064" i="7"/>
  <c r="AF1151" i="7"/>
  <c r="AF1185" i="7"/>
  <c r="AF1287" i="7"/>
  <c r="AF1289" i="7"/>
  <c r="AF1132" i="7"/>
  <c r="AF1057" i="7"/>
  <c r="AF787" i="7"/>
  <c r="AF1069" i="7"/>
  <c r="AF1130" i="7"/>
  <c r="AF1173" i="7"/>
  <c r="AF1290" i="7"/>
  <c r="AF1309" i="7"/>
  <c r="AF1316" i="7"/>
  <c r="AF1323" i="7"/>
  <c r="AF1336" i="7"/>
  <c r="AF1345" i="7"/>
  <c r="AF1376" i="7"/>
  <c r="AF1405" i="7"/>
  <c r="AF1409" i="7"/>
  <c r="AF1421" i="7"/>
  <c r="AF1425" i="7"/>
  <c r="AF1440" i="7"/>
  <c r="AF1455" i="7"/>
  <c r="AF1474" i="7"/>
  <c r="AF1476" i="7"/>
  <c r="AF1302" i="7"/>
  <c r="AF1332" i="7"/>
  <c r="AF1334" i="7"/>
  <c r="AF1343" i="7"/>
  <c r="AF1354" i="7"/>
  <c r="AF1374" i="7"/>
  <c r="AF1391" i="7"/>
  <c r="AF1395" i="7"/>
  <c r="AF1423" i="7"/>
  <c r="AF1434" i="7"/>
  <c r="AF1436" i="7"/>
  <c r="AF1451" i="7"/>
  <c r="AF1453" i="7"/>
  <c r="AF1457" i="7"/>
  <c r="AF1470" i="7"/>
  <c r="AF1472" i="7"/>
  <c r="AF1478" i="7"/>
  <c r="AF1480" i="7"/>
  <c r="AF1510" i="7"/>
  <c r="AF1512" i="7"/>
  <c r="AF1525" i="7"/>
  <c r="AF1527" i="7"/>
  <c r="AF1531" i="7"/>
  <c r="AF1533" i="7"/>
  <c r="AF1535" i="7"/>
  <c r="AF1537" i="7"/>
  <c r="AF1556" i="7"/>
  <c r="AF1363" i="7"/>
  <c r="AF1393" i="7"/>
  <c r="AF1418" i="7"/>
  <c r="AF1468" i="7"/>
  <c r="AF1504" i="7"/>
  <c r="AF1506" i="7"/>
  <c r="AF1508" i="7"/>
  <c r="AF1294" i="7"/>
  <c r="AF1307" i="7"/>
  <c r="AF1314" i="7"/>
  <c r="AF1321" i="7"/>
  <c r="AF1330" i="7"/>
  <c r="AF1341" i="7"/>
  <c r="AF1352" i="7"/>
  <c r="AF1361" i="7"/>
  <c r="AF1372" i="7"/>
  <c r="AF1284" i="7"/>
  <c r="AF1300" i="7"/>
  <c r="AF1312" i="7"/>
  <c r="AF1328" i="7"/>
  <c r="AF1350" i="7"/>
  <c r="AF1359" i="7"/>
  <c r="AF1381" i="7"/>
  <c r="AF1387" i="7"/>
  <c r="AF1192" i="7"/>
  <c r="AF1319" i="7"/>
  <c r="AF1339" i="7"/>
  <c r="AF1348" i="7"/>
  <c r="AF1370" i="7"/>
  <c r="AF1383" i="7"/>
  <c r="AF1385" i="7"/>
  <c r="AF1414" i="7"/>
  <c r="AF1428" i="7"/>
  <c r="AF974" i="7"/>
  <c r="AF1179" i="7"/>
  <c r="AF1285" i="7"/>
  <c r="AF1288" i="7"/>
  <c r="AF1298" i="7"/>
  <c r="AF1310" i="7"/>
  <c r="AF1326" i="7"/>
  <c r="AF1357" i="7"/>
  <c r="AF1368" i="7"/>
  <c r="AF1161" i="7"/>
  <c r="AF1271" i="7"/>
  <c r="AF1317" i="7"/>
  <c r="AF1324" i="7"/>
  <c r="AF1366" i="7"/>
  <c r="AF1400" i="7"/>
  <c r="AF1231" i="7"/>
  <c r="AF1292" i="7"/>
  <c r="AF1308" i="7"/>
  <c r="AF922" i="7"/>
  <c r="AF1283" i="7"/>
  <c r="AF1296" i="7"/>
  <c r="AF1299" i="7"/>
  <c r="AF1327" i="7"/>
  <c r="AF1329" i="7"/>
  <c r="AF1340" i="7"/>
  <c r="AF1301" i="7"/>
  <c r="AF1456" i="7"/>
  <c r="AF1461" i="7"/>
  <c r="AF1497" i="7"/>
  <c r="AF1515" i="7"/>
  <c r="AF1541" i="7"/>
  <c r="AF1553" i="7"/>
  <c r="AF1558" i="7"/>
  <c r="AF1563" i="7"/>
  <c r="AF1565" i="7"/>
  <c r="AF1590" i="7"/>
  <c r="AF1592" i="7"/>
  <c r="AF1331" i="7"/>
  <c r="AF1392" i="7"/>
  <c r="AF1424" i="7"/>
  <c r="AF1430" i="7"/>
  <c r="AF1438" i="7"/>
  <c r="AF1487" i="7"/>
  <c r="AF1492" i="7"/>
  <c r="AF1501" i="7"/>
  <c r="AF1532" i="7"/>
  <c r="AF1546" i="7"/>
  <c r="AF1561" i="7"/>
  <c r="AF1588" i="7"/>
  <c r="AF1282" i="7"/>
  <c r="AF1337" i="7"/>
  <c r="AF1347" i="7"/>
  <c r="AF1356" i="7"/>
  <c r="AF1402" i="7"/>
  <c r="AF1417" i="7"/>
  <c r="AF1427" i="7"/>
  <c r="AF1433" i="7"/>
  <c r="AF1446" i="7"/>
  <c r="AF1454" i="7"/>
  <c r="AF1467" i="7"/>
  <c r="AF1477" i="7"/>
  <c r="AF1482" i="7"/>
  <c r="AF1513" i="7"/>
  <c r="AF1520" i="7"/>
  <c r="AF1530" i="7"/>
  <c r="AF1539" i="7"/>
  <c r="AF1584" i="7"/>
  <c r="AF1586" i="7"/>
  <c r="AF963" i="7"/>
  <c r="AF1365" i="7"/>
  <c r="AF1369" i="7"/>
  <c r="AF1389" i="7"/>
  <c r="AF1396" i="7"/>
  <c r="AF1408" i="7"/>
  <c r="AF1449" i="7"/>
  <c r="AF1459" i="7"/>
  <c r="AF1485" i="7"/>
  <c r="AF1523" i="7"/>
  <c r="AF1578" i="7"/>
  <c r="AF1580" i="7"/>
  <c r="AF1582" i="7"/>
  <c r="AF1399" i="7"/>
  <c r="AF1422" i="7"/>
  <c r="AF1441" i="7"/>
  <c r="AF1462" i="7"/>
  <c r="AF1475" i="7"/>
  <c r="AF1495" i="7"/>
  <c r="AF1544" i="7"/>
  <c r="AF1551" i="7"/>
  <c r="AF1262" i="7"/>
  <c r="AF1318" i="7"/>
  <c r="AF1344" i="7"/>
  <c r="AF1375" i="7"/>
  <c r="AF1378" i="7"/>
  <c r="AF1382" i="7"/>
  <c r="AF1411" i="7"/>
  <c r="AF1490" i="7"/>
  <c r="AF1499" i="7"/>
  <c r="AF1511" i="7"/>
  <c r="AF1528" i="7"/>
  <c r="AF1542" i="7"/>
  <c r="AF1554" i="7"/>
  <c r="AF1559" i="7"/>
  <c r="AF1572" i="7"/>
  <c r="AF1597" i="7"/>
  <c r="AF1601" i="7"/>
  <c r="AF1325" i="7"/>
  <c r="AF1333" i="7"/>
  <c r="AF1362" i="7"/>
  <c r="AF1379" i="7"/>
  <c r="AF1439" i="7"/>
  <c r="AF1444" i="7"/>
  <c r="AF1447" i="7"/>
  <c r="AF1518" i="7"/>
  <c r="AF1549" i="7"/>
  <c r="AF1570" i="7"/>
  <c r="AF1599" i="7"/>
  <c r="AF1338" i="7"/>
  <c r="AF1386" i="7"/>
  <c r="AF1390" i="7"/>
  <c r="AF1406" i="7"/>
  <c r="AF1412" i="7"/>
  <c r="AF1452" i="7"/>
  <c r="AF1465" i="7"/>
  <c r="AF1483" i="7"/>
  <c r="AF1493" i="7"/>
  <c r="AF1498" i="7"/>
  <c r="AF1502" i="7"/>
  <c r="AF1509" i="7"/>
  <c r="AF1516" i="7"/>
  <c r="AF1521" i="7"/>
  <c r="AF1526" i="7"/>
  <c r="AF1564" i="7"/>
  <c r="AF1568" i="7"/>
  <c r="AF1593" i="7"/>
  <c r="AF1595" i="7"/>
  <c r="AF1311" i="7"/>
  <c r="AF1349" i="7"/>
  <c r="AF1358" i="7"/>
  <c r="AF1371" i="7"/>
  <c r="AF1415" i="7"/>
  <c r="AF1431" i="7"/>
  <c r="AF1460" i="7"/>
  <c r="AF1473" i="7"/>
  <c r="AF1286" i="7"/>
  <c r="AF1304" i="7"/>
  <c r="AF1320" i="7"/>
  <c r="AF1403" i="7"/>
  <c r="AF1420" i="7"/>
  <c r="AF1488" i="7"/>
  <c r="AF1335" i="7"/>
  <c r="AF1346" i="7"/>
  <c r="AF1355" i="7"/>
  <c r="AF1364" i="7"/>
  <c r="AF1380" i="7"/>
  <c r="AF1416" i="7"/>
  <c r="AF1432" i="7"/>
  <c r="AF1458" i="7"/>
  <c r="AF1496" i="7"/>
  <c r="AF1479" i="7"/>
  <c r="AF1505" i="7"/>
  <c r="AF1517" i="7"/>
  <c r="AF1524" i="7"/>
  <c r="AF1543" i="7"/>
  <c r="AF1306" i="7"/>
  <c r="AF1373" i="7"/>
  <c r="AF1397" i="7"/>
  <c r="AF1437" i="7"/>
  <c r="AF1443" i="7"/>
  <c r="AF1562" i="7"/>
  <c r="AF1579" i="7"/>
  <c r="AF1600" i="7"/>
  <c r="AF1607" i="7"/>
  <c r="AF1360" i="7"/>
  <c r="AF1429" i="7"/>
  <c r="AF1466" i="7"/>
  <c r="AF1481" i="7"/>
  <c r="AF1548" i="7"/>
  <c r="AF1398" i="7"/>
  <c r="AF1494" i="7"/>
  <c r="AF1500" i="7"/>
  <c r="AF1540" i="7"/>
  <c r="AF1583" i="7"/>
  <c r="AF1587" i="7"/>
  <c r="AF1604" i="7"/>
  <c r="AF1388" i="7"/>
  <c r="AF1445" i="7"/>
  <c r="AF1507" i="7"/>
  <c r="AF1566" i="7"/>
  <c r="AF1569" i="7"/>
  <c r="AF1576" i="7"/>
  <c r="AF1128" i="7"/>
  <c r="AF1377" i="7"/>
  <c r="AF1489" i="7"/>
  <c r="AF1519" i="7"/>
  <c r="AF1573" i="7"/>
  <c r="AF1591" i="7"/>
  <c r="AF1594" i="7"/>
  <c r="AF1610" i="7"/>
  <c r="AF1313" i="7"/>
  <c r="AF1407" i="7"/>
  <c r="AF1536" i="7"/>
  <c r="AF1514" i="7"/>
  <c r="AF1545" i="7"/>
  <c r="AF1598" i="7"/>
  <c r="AF1605" i="7"/>
  <c r="AF1581" i="7"/>
  <c r="AF1442" i="7"/>
  <c r="AF1413" i="7"/>
  <c r="AF1315" i="7"/>
  <c r="AF1577" i="7"/>
  <c r="AF1608" i="7"/>
  <c r="AF1410" i="7"/>
  <c r="AF1419" i="7"/>
  <c r="AF1491" i="7"/>
  <c r="AF1555" i="7"/>
  <c r="AF1574" i="7"/>
  <c r="AF1342" i="7"/>
  <c r="AF1435" i="7"/>
  <c r="AF1450" i="7"/>
  <c r="AF1529" i="7"/>
  <c r="AF1596" i="7"/>
  <c r="AF1624" i="7"/>
  <c r="AF1384" i="7"/>
  <c r="AF1404" i="7"/>
  <c r="AF1075" i="7"/>
  <c r="AF1367" i="7"/>
  <c r="AF1401" i="7"/>
  <c r="AF1469" i="7"/>
  <c r="AF1550" i="7"/>
  <c r="AF1602" i="7"/>
  <c r="AF1201" i="7"/>
  <c r="AF1426" i="7"/>
  <c r="AF1448" i="7"/>
  <c r="AF1484" i="7"/>
  <c r="AF1560" i="7"/>
  <c r="AF1567" i="7"/>
  <c r="AF1394" i="7"/>
  <c r="AF1463" i="7"/>
  <c r="AF1471" i="7"/>
  <c r="AF1503" i="7"/>
  <c r="AF1538" i="7"/>
  <c r="AF1585" i="7"/>
  <c r="AF1589" i="7"/>
  <c r="AF1606" i="7"/>
  <c r="AF1486" i="7"/>
  <c r="AF1522" i="7"/>
  <c r="AF1547" i="7"/>
  <c r="AF1571" i="7"/>
  <c r="AF1603" i="7"/>
  <c r="AF1609" i="7"/>
  <c r="AF1464" i="7"/>
  <c r="AF1552" i="7"/>
  <c r="AF1534" i="7"/>
  <c r="AF1575" i="7"/>
  <c r="AF1557" i="7"/>
  <c r="AF667" i="7"/>
  <c r="AF652" i="7"/>
  <c r="AF828" i="7"/>
  <c r="AF952" i="7"/>
  <c r="AF1042" i="7"/>
  <c r="AF776" i="7"/>
  <c r="AF816" i="7"/>
  <c r="AF977" i="7"/>
  <c r="AF1067" i="7"/>
  <c r="AF1163" i="7"/>
  <c r="AF1186" i="7"/>
  <c r="AF1273" i="7"/>
  <c r="AF878" i="7"/>
  <c r="AF1183" i="7"/>
  <c r="AF1051" i="7"/>
  <c r="AF1126" i="7"/>
  <c r="AF1204" i="7"/>
  <c r="AF588" i="7"/>
  <c r="AF676" i="7"/>
  <c r="AF853" i="7"/>
  <c r="AF1213" i="7"/>
  <c r="AF701" i="7"/>
  <c r="AF988" i="7"/>
  <c r="AF1103" i="7"/>
  <c r="AF829" i="7"/>
  <c r="AF918" i="7"/>
  <c r="AF1026" i="7"/>
  <c r="AF1268" i="7"/>
  <c r="AF601" i="7"/>
  <c r="AF796" i="7"/>
  <c r="AF1190" i="7"/>
  <c r="AF656" i="7"/>
  <c r="AF1253" i="7"/>
  <c r="AF565" i="7"/>
  <c r="AF815" i="7"/>
  <c r="AF834" i="7"/>
  <c r="AF923" i="7"/>
  <c r="AF723" i="7"/>
  <c r="AF495" i="7"/>
  <c r="AF1229" i="7"/>
  <c r="AF1007" i="7"/>
  <c r="AF1248" i="7"/>
  <c r="AF506" i="7"/>
  <c r="AF487" i="7"/>
  <c r="AF566" i="7"/>
  <c r="AF631" i="7"/>
  <c r="AF718" i="7"/>
  <c r="AF580" i="7"/>
  <c r="AF669" i="7"/>
  <c r="AF845" i="7"/>
  <c r="AF936" i="7"/>
  <c r="AF1006" i="7"/>
  <c r="AF581" i="7"/>
  <c r="AF846" i="7"/>
  <c r="AF937" i="7"/>
  <c r="AF1199" i="7"/>
  <c r="AF877" i="7"/>
  <c r="AF1023" i="7"/>
  <c r="AF1137" i="7"/>
  <c r="AF810" i="7"/>
  <c r="AF600" i="7"/>
  <c r="AF670" i="7"/>
  <c r="AF618" i="7"/>
  <c r="AF901" i="7"/>
  <c r="AF759" i="7"/>
  <c r="AF832" i="7"/>
  <c r="AF753" i="7"/>
  <c r="AF920" i="7"/>
  <c r="AF771" i="7"/>
  <c r="AF863" i="7"/>
  <c r="AF1025" i="7"/>
  <c r="AF1119" i="7"/>
  <c r="AF1267" i="7"/>
  <c r="AF508" i="7"/>
  <c r="AF1120" i="7"/>
  <c r="AF1117" i="7"/>
  <c r="AF1198" i="7"/>
  <c r="AF579" i="7"/>
  <c r="AF1081" i="7"/>
  <c r="AF774" i="7"/>
  <c r="AF955" i="7"/>
  <c r="AF1044" i="7"/>
  <c r="AF722" i="7"/>
  <c r="AF1138" i="7"/>
  <c r="AF493" i="7"/>
  <c r="AF1156" i="7"/>
  <c r="AF1175" i="7"/>
  <c r="AF970" i="7"/>
  <c r="AF599" i="7"/>
  <c r="AF773" i="7"/>
  <c r="AF687" i="7"/>
  <c r="AF1197" i="7"/>
  <c r="AF686" i="7"/>
  <c r="AF1043" i="7"/>
  <c r="AF1139" i="7"/>
  <c r="AF737" i="7"/>
  <c r="AF1063" i="7"/>
  <c r="AF919" i="7"/>
  <c r="AF529" i="7"/>
  <c r="AF542" i="7"/>
  <c r="AF578" i="7"/>
  <c r="AF564" i="7"/>
  <c r="AF654" i="7"/>
  <c r="AF741" i="7"/>
  <c r="AF830" i="7"/>
  <c r="AF1121" i="7"/>
  <c r="AF1200" i="7"/>
  <c r="AF619" i="7"/>
  <c r="AF603" i="7"/>
  <c r="AF777" i="7"/>
  <c r="AF1123" i="7"/>
  <c r="AF549" i="7"/>
  <c r="AF960" i="7"/>
  <c r="AF559" i="7"/>
  <c r="AF1041" i="7"/>
  <c r="AF844" i="7"/>
  <c r="AF526" i="7"/>
  <c r="AF616" i="7"/>
  <c r="AF703" i="7"/>
  <c r="AF793" i="7"/>
  <c r="AF879" i="7"/>
  <c r="AF1140" i="7"/>
  <c r="AF617" i="7"/>
  <c r="AF973" i="7"/>
  <c r="AF1159" i="7"/>
  <c r="AF1233" i="7"/>
  <c r="AF598" i="7"/>
  <c r="AF1266" i="7"/>
  <c r="AF867" i="7"/>
  <c r="AF1029" i="7"/>
  <c r="AF934" i="7"/>
  <c r="AF899" i="7"/>
  <c r="AF1062" i="7"/>
  <c r="AF721" i="7"/>
  <c r="AF900" i="7"/>
  <c r="AF848" i="7"/>
  <c r="AF938" i="7"/>
  <c r="AF1217" i="7"/>
  <c r="AF530" i="7"/>
  <c r="AF993" i="7"/>
  <c r="AF1196" i="7"/>
  <c r="AF584" i="7"/>
  <c r="AF921" i="7"/>
  <c r="AF692" i="7"/>
  <c r="AF1237" i="7"/>
  <c r="AF1143" i="7"/>
  <c r="AF852" i="7"/>
  <c r="AF1015" i="7"/>
  <c r="AF496" i="7"/>
  <c r="AF870" i="7"/>
  <c r="AF804" i="7"/>
  <c r="AF524" i="7"/>
  <c r="AF1180" i="7"/>
  <c r="AF775" i="7"/>
  <c r="AF1251" i="7"/>
  <c r="AF902" i="7"/>
  <c r="AF778" i="7"/>
  <c r="AF672" i="7"/>
  <c r="AF942" i="7"/>
  <c r="AF1031" i="7"/>
  <c r="AF1052" i="7"/>
  <c r="AF1256" i="7"/>
  <c r="AF981" i="7"/>
  <c r="AF555" i="7"/>
  <c r="AF749" i="7"/>
  <c r="AF813" i="7"/>
  <c r="AF898" i="7"/>
  <c r="AF724" i="7"/>
  <c r="AF602" i="7"/>
  <c r="AF622" i="7"/>
  <c r="AF708" i="7"/>
  <c r="AF1145" i="7"/>
  <c r="AF761" i="7"/>
  <c r="AF607" i="7"/>
  <c r="AF962" i="7"/>
  <c r="AF552" i="7"/>
  <c r="AF553" i="7"/>
  <c r="AF696" i="7"/>
  <c r="AF965" i="7"/>
  <c r="AF573" i="7"/>
  <c r="AF662" i="7"/>
  <c r="AF1001" i="7"/>
  <c r="AF1096" i="7"/>
  <c r="AF546" i="7"/>
  <c r="AF671" i="7"/>
  <c r="AF1048" i="7"/>
  <c r="AF868" i="7"/>
  <c r="AF1221" i="7"/>
  <c r="AF515" i="7"/>
  <c r="AF710" i="7"/>
  <c r="AF803" i="7"/>
  <c r="AF1094" i="7"/>
  <c r="AF626" i="7"/>
  <c r="AF1054" i="7"/>
  <c r="AF1241" i="7"/>
  <c r="AF839" i="7"/>
  <c r="AF1113" i="7"/>
  <c r="AF917" i="7"/>
  <c r="AF850" i="7"/>
  <c r="AF1272" i="7"/>
  <c r="AF978" i="7"/>
  <c r="AF1164" i="7"/>
  <c r="AF887" i="7"/>
  <c r="AF980" i="7"/>
  <c r="AF1071" i="7"/>
  <c r="AF999" i="7"/>
  <c r="AF1189" i="7"/>
  <c r="AF982" i="7"/>
  <c r="AF1149" i="7"/>
  <c r="AF650" i="7"/>
  <c r="AF1045" i="7"/>
  <c r="AF939" i="7"/>
  <c r="AF1184" i="7"/>
  <c r="AF638" i="7"/>
  <c r="AF1068" i="7"/>
  <c r="AF569" i="7"/>
  <c r="AF779" i="7"/>
  <c r="AF869" i="7"/>
  <c r="AF1146" i="7"/>
  <c r="AF624" i="7"/>
  <c r="AF728" i="7"/>
  <c r="AF909" i="7"/>
  <c r="AF644" i="7"/>
  <c r="AF929" i="7"/>
  <c r="AF1157" i="7"/>
  <c r="AF743" i="7"/>
  <c r="AF995" i="7"/>
  <c r="AF976" i="7"/>
  <c r="AF961" i="7"/>
  <c r="AF1070" i="7"/>
  <c r="AF712" i="7"/>
  <c r="AF890" i="7"/>
  <c r="AF1258" i="7"/>
  <c r="AF679" i="7"/>
  <c r="AF947" i="7"/>
  <c r="AF896" i="7"/>
  <c r="AF1060" i="7"/>
  <c r="AF561" i="7"/>
  <c r="AF990" i="7"/>
  <c r="AF814" i="7"/>
  <c r="AF725" i="7"/>
  <c r="AF1089" i="7"/>
  <c r="AF693" i="7"/>
  <c r="AF1238" i="7"/>
  <c r="AF819" i="7"/>
  <c r="AF1017" i="7"/>
  <c r="AF554" i="7"/>
  <c r="AF1073" i="7"/>
  <c r="AF592" i="7"/>
  <c r="AF766" i="7"/>
  <c r="AF856" i="7"/>
  <c r="AF719" i="7"/>
  <c r="AF582" i="7"/>
  <c r="AF956" i="7"/>
  <c r="AF758" i="7"/>
  <c r="AF904" i="7"/>
  <c r="AF742" i="7"/>
  <c r="AF1010" i="7"/>
  <c r="AF1252" i="7"/>
  <c r="AF886" i="7"/>
  <c r="AF1005" i="7"/>
  <c r="AF604" i="7"/>
  <c r="AF943" i="7"/>
  <c r="AF516" i="7"/>
  <c r="AF748" i="7"/>
  <c r="AF628" i="7"/>
  <c r="AF1021" i="7"/>
  <c r="AF504" i="7"/>
  <c r="AF842" i="7"/>
  <c r="AF1116" i="7"/>
  <c r="AF994" i="7"/>
  <c r="AF744" i="7"/>
  <c r="AF547" i="7"/>
  <c r="AF745" i="7"/>
  <c r="AF1053" i="7"/>
  <c r="AF1095" i="7"/>
  <c r="AF697" i="7"/>
  <c r="AF983" i="7"/>
  <c r="AF1243" i="7"/>
  <c r="AF1228" i="7"/>
  <c r="AF831" i="7"/>
  <c r="AF836" i="7"/>
  <c r="AF1072" i="7"/>
  <c r="AF891" i="7"/>
  <c r="AF1242" i="7"/>
  <c r="AF949" i="7"/>
  <c r="AF596" i="7"/>
  <c r="AF950" i="7"/>
  <c r="AF916" i="7"/>
  <c r="AF583" i="7"/>
  <c r="AF979" i="7"/>
  <c r="AF1205" i="7"/>
  <c r="AF854" i="7"/>
  <c r="AF964" i="7"/>
  <c r="AF750" i="7"/>
  <c r="AF523" i="7"/>
  <c r="AF613" i="7"/>
  <c r="AF1040" i="7"/>
  <c r="AF1136" i="7"/>
  <c r="AF851" i="7"/>
  <c r="AF661" i="7"/>
  <c r="AF1208" i="7"/>
  <c r="AF823" i="7"/>
  <c r="AF984" i="7"/>
  <c r="AF1260" i="7"/>
  <c r="AF629" i="7"/>
  <c r="AF875" i="7"/>
  <c r="AF1058" i="7"/>
  <c r="AF1211" i="7"/>
  <c r="AF859" i="7"/>
  <c r="AF969" i="7"/>
  <c r="AF1155" i="7"/>
  <c r="AF1024" i="7"/>
  <c r="AF1011" i="7"/>
  <c r="AF760" i="7"/>
  <c r="AF1203" i="7"/>
  <c r="AF971" i="7"/>
  <c r="AF1092" i="7"/>
  <c r="AF534" i="7"/>
  <c r="AF764" i="7"/>
  <c r="AF1150" i="7"/>
  <c r="AF574" i="7"/>
  <c r="AF840" i="7"/>
  <c r="AF716" i="7"/>
  <c r="AF808" i="7"/>
  <c r="AF968" i="7"/>
  <c r="AF1245" i="7"/>
  <c r="AF996" i="7"/>
  <c r="AF519" i="7"/>
  <c r="AF714" i="7"/>
  <c r="AF822" i="7"/>
  <c r="AF912" i="7"/>
  <c r="AF1171" i="7"/>
  <c r="AF1135" i="7"/>
  <c r="AF809" i="7"/>
  <c r="AF880" i="7"/>
  <c r="AF636" i="7"/>
  <c r="AF763" i="7"/>
  <c r="AF1207" i="7"/>
  <c r="AF678" i="7"/>
  <c r="AF1224" i="7"/>
  <c r="AF627" i="7"/>
  <c r="AF1002" i="7"/>
  <c r="AF1097" i="7"/>
  <c r="AF1193" i="7"/>
  <c r="AF539" i="7"/>
  <c r="AF733" i="7"/>
  <c r="AF1227" i="7"/>
  <c r="AF540" i="7"/>
  <c r="AF1174" i="7"/>
  <c r="AF951" i="7"/>
  <c r="AF1106" i="7"/>
  <c r="AF762" i="7"/>
  <c r="AF677" i="7"/>
  <c r="AF781" i="7"/>
  <c r="AF731" i="7"/>
  <c r="AF1170" i="7"/>
  <c r="AF680" i="7"/>
  <c r="AF648" i="7"/>
  <c r="AF630" i="7"/>
  <c r="AF895" i="7"/>
  <c r="AF1078" i="7"/>
  <c r="AF812" i="7"/>
  <c r="AF1234" i="7"/>
  <c r="AF632" i="7"/>
  <c r="AF690" i="7"/>
  <c r="AF548" i="7"/>
  <c r="AF1162" i="7"/>
  <c r="AF568" i="7"/>
  <c r="AF1255" i="7"/>
  <c r="AF821" i="7"/>
  <c r="AF927" i="7"/>
  <c r="AF1035" i="7"/>
  <c r="AF536" i="7"/>
  <c r="AF645" i="7"/>
  <c r="AF1036" i="7"/>
  <c r="AF838" i="7"/>
  <c r="AF575" i="7"/>
  <c r="AF835" i="7"/>
  <c r="AF695" i="7"/>
  <c r="AF1191" i="7"/>
  <c r="AF715" i="7"/>
  <c r="AF1037" i="7"/>
  <c r="AF595" i="7"/>
  <c r="AF666" i="7"/>
  <c r="AF1230" i="7"/>
  <c r="AF570" i="7"/>
  <c r="AF694" i="7"/>
  <c r="AF498" i="7"/>
  <c r="AF611" i="7"/>
  <c r="AF824" i="7"/>
  <c r="AF1261" i="7"/>
  <c r="AF1220" i="7"/>
  <c r="AF730" i="7"/>
  <c r="AF857" i="7"/>
  <c r="AF1107" i="7"/>
  <c r="AF1219" i="7"/>
  <c r="AF1108" i="7"/>
  <c r="AF726" i="7"/>
  <c r="AF501" i="7"/>
  <c r="AF932" i="7"/>
  <c r="AF972" i="7"/>
  <c r="AF606" i="7"/>
  <c r="AF711" i="7"/>
  <c r="AF1278" i="7"/>
  <c r="AF967" i="7"/>
  <c r="AF720" i="7"/>
  <c r="AF1240" i="7"/>
  <c r="AF1172" i="7"/>
  <c r="AF1125" i="7"/>
  <c r="AF1110" i="7"/>
  <c r="AF1129" i="7"/>
  <c r="AF1210" i="7"/>
  <c r="AF717" i="7"/>
  <c r="AF651" i="7"/>
  <c r="AF1013" i="7"/>
  <c r="AF1018" i="7"/>
  <c r="AF1074" i="7"/>
  <c r="AF751" i="7"/>
  <c r="AF1195" i="7"/>
  <c r="AF497" i="7"/>
  <c r="AF910" i="7"/>
  <c r="AF769" i="7"/>
  <c r="AF985" i="7"/>
  <c r="AF735" i="7"/>
  <c r="AF1212" i="7"/>
  <c r="AF1628" i="7"/>
  <c r="AF1127" i="7"/>
  <c r="AF1148" i="7"/>
  <c r="AF966" i="7"/>
  <c r="AF1226" i="7"/>
  <c r="AF1098" i="7"/>
  <c r="AF1160" i="7"/>
  <c r="AF1032" i="7"/>
  <c r="AF682" i="7"/>
  <c r="AF649" i="7"/>
  <c r="AF752" i="7"/>
  <c r="AF1047" i="7"/>
  <c r="AF1147" i="7"/>
  <c r="AF1086" i="7"/>
  <c r="AF1166" i="7"/>
  <c r="AF926" i="7"/>
  <c r="AF1030" i="7"/>
  <c r="AF913" i="7"/>
  <c r="AF1016" i="7"/>
  <c r="AF1114" i="7"/>
  <c r="AF594" i="7"/>
  <c r="AF1020" i="7"/>
  <c r="AF825" i="7"/>
  <c r="AF1099" i="7"/>
  <c r="AF1168" i="7"/>
  <c r="AF665" i="7"/>
  <c r="AF586" i="7"/>
  <c r="AF1169" i="7"/>
  <c r="AF941" i="7"/>
  <c r="AF557" i="7"/>
  <c r="AF1034" i="7"/>
  <c r="AF1004" i="7"/>
  <c r="BD1" i="7"/>
  <c r="BC3" i="7"/>
  <c r="BC1633" i="7" s="1"/>
  <c r="Q555" i="5"/>
  <c r="T555" i="5" s="1"/>
  <c r="Q30" i="5"/>
  <c r="T30" i="5" s="1"/>
  <c r="Q443" i="5"/>
  <c r="T443" i="5" s="1"/>
  <c r="Q457" i="5"/>
  <c r="T457" i="5" s="1"/>
  <c r="Q388" i="5"/>
  <c r="T388" i="5" s="1"/>
  <c r="M3" i="5"/>
  <c r="P3" i="5" s="1"/>
  <c r="S485" i="7" s="1"/>
  <c r="Q205" i="5"/>
  <c r="T205" i="5" s="1"/>
  <c r="Q351" i="5"/>
  <c r="T351" i="5" s="1"/>
  <c r="Q299" i="5"/>
  <c r="T299" i="5" s="1"/>
  <c r="Q350" i="5"/>
  <c r="T350" i="5" s="1"/>
  <c r="AF3" i="7"/>
  <c r="AE3" i="7"/>
  <c r="AD3" i="7"/>
  <c r="W3" i="7"/>
  <c r="P10" i="3"/>
  <c r="S1142" i="7" l="1"/>
  <c r="AF1142" i="7" s="1"/>
  <c r="S948" i="7"/>
  <c r="S675" i="7"/>
  <c r="AF817" i="7"/>
  <c r="Q456" i="5"/>
  <c r="T456" i="5" s="1"/>
  <c r="AE1254" i="7"/>
  <c r="S560" i="7"/>
  <c r="AF560" i="7" s="1"/>
  <c r="S756" i="7"/>
  <c r="S1141" i="7"/>
  <c r="AF1141" i="7" s="1"/>
  <c r="L222" i="5"/>
  <c r="L159" i="5"/>
  <c r="L201" i="5"/>
  <c r="L41" i="5"/>
  <c r="L125" i="5"/>
  <c r="L270" i="5"/>
  <c r="L576" i="5"/>
  <c r="L394" i="5"/>
  <c r="L268" i="5"/>
  <c r="L139" i="5"/>
  <c r="L6" i="5"/>
  <c r="AE528" i="7"/>
  <c r="AD531" i="7"/>
  <c r="AD893" i="7"/>
  <c r="L98" i="5"/>
  <c r="AF528" i="7"/>
  <c r="Q159" i="5"/>
  <c r="T159" i="5" s="1"/>
  <c r="S871" i="7"/>
  <c r="AF871" i="7" s="1"/>
  <c r="S784" i="7"/>
  <c r="AF784" i="7" s="1"/>
  <c r="AE893" i="7"/>
  <c r="S770" i="7"/>
  <c r="AF770" i="7" s="1"/>
  <c r="S707" i="7"/>
  <c r="AF707" i="7" s="1"/>
  <c r="S1055" i="7"/>
  <c r="AF1055" i="7" s="1"/>
  <c r="L110" i="5"/>
  <c r="L628" i="5"/>
  <c r="L443" i="5"/>
  <c r="L25" i="5"/>
  <c r="L8" i="5"/>
  <c r="L644" i="5"/>
  <c r="L305" i="5"/>
  <c r="L253" i="5"/>
  <c r="S527" i="7"/>
  <c r="AF527" i="7" s="1"/>
  <c r="S915" i="7"/>
  <c r="AF915" i="7" s="1"/>
  <c r="L380" i="5"/>
  <c r="Q680" i="5"/>
  <c r="T680" i="5" s="1"/>
  <c r="S489" i="7"/>
  <c r="AF489" i="7" s="1"/>
  <c r="Q452" i="5"/>
  <c r="T452" i="5" s="1"/>
  <c r="S640" i="7"/>
  <c r="AF640" i="7" s="1"/>
  <c r="S1222" i="7"/>
  <c r="AF1222" i="7" s="1"/>
  <c r="S1214" i="7"/>
  <c r="Q270" i="5"/>
  <c r="T270" i="5" s="1"/>
  <c r="L340" i="5"/>
  <c r="L95" i="5"/>
  <c r="L3" i="5"/>
  <c r="Q324" i="5"/>
  <c r="T324" i="5" s="1"/>
  <c r="L507" i="5"/>
  <c r="L415" i="5"/>
  <c r="L424" i="5"/>
  <c r="L63" i="5"/>
  <c r="L556" i="5"/>
  <c r="L664" i="5"/>
  <c r="AF1084" i="7"/>
  <c r="Q134" i="5"/>
  <c r="T134" i="5" s="1"/>
  <c r="S1250" i="7"/>
  <c r="AF1250" i="7" s="1"/>
  <c r="AE1084" i="7"/>
  <c r="AG1084" i="7" s="1"/>
  <c r="S709" i="7"/>
  <c r="AF709" i="7" s="1"/>
  <c r="AD995" i="7"/>
  <c r="S576" i="7"/>
  <c r="AF576" i="7" s="1"/>
  <c r="Q279" i="5"/>
  <c r="T279" i="5" s="1"/>
  <c r="L90" i="5"/>
  <c r="L683" i="5"/>
  <c r="L506" i="5"/>
  <c r="L115" i="5"/>
  <c r="L324" i="5"/>
  <c r="Q38" i="5"/>
  <c r="T38" i="5" s="1"/>
  <c r="AD788" i="7"/>
  <c r="AE817" i="7"/>
  <c r="AG817" i="7" s="1"/>
  <c r="S1216" i="7"/>
  <c r="AF1216" i="7" s="1"/>
  <c r="S957" i="7"/>
  <c r="AF957" i="7" s="1"/>
  <c r="S806" i="7"/>
  <c r="AF806" i="7" s="1"/>
  <c r="L342" i="5"/>
  <c r="L212" i="5"/>
  <c r="L263" i="5"/>
  <c r="L387" i="5"/>
  <c r="L532" i="5"/>
  <c r="AE788" i="7"/>
  <c r="AD538" i="7"/>
  <c r="Q295" i="5"/>
  <c r="T295" i="5" s="1"/>
  <c r="S683" i="7"/>
  <c r="AF683" i="7" s="1"/>
  <c r="S811" i="7"/>
  <c r="AF811" i="7" s="1"/>
  <c r="S826" i="7"/>
  <c r="AF826" i="7" s="1"/>
  <c r="L694" i="5"/>
  <c r="L42" i="5"/>
  <c r="L304" i="5"/>
  <c r="L173" i="5"/>
  <c r="L133" i="5"/>
  <c r="L47" i="5"/>
  <c r="L29" i="5"/>
  <c r="AE625" i="7"/>
  <c r="Q671" i="5"/>
  <c r="T671" i="5" s="1"/>
  <c r="S732" i="7"/>
  <c r="S704" i="7"/>
  <c r="AF704" i="7" s="1"/>
  <c r="Q528" i="5"/>
  <c r="T528" i="5" s="1"/>
  <c r="S507" i="7"/>
  <c r="AF507" i="7" s="1"/>
  <c r="L112" i="5"/>
  <c r="L603" i="5"/>
  <c r="L334" i="5"/>
  <c r="AD625" i="7"/>
  <c r="S1061" i="7"/>
  <c r="AF1061" i="7" s="1"/>
  <c r="Q362" i="5"/>
  <c r="T362" i="5" s="1"/>
  <c r="AD799" i="7"/>
  <c r="AG799" i="7" s="1"/>
  <c r="Q151" i="5"/>
  <c r="T151" i="5" s="1"/>
  <c r="S609" i="7"/>
  <c r="AF609" i="7" s="1"/>
  <c r="S747" i="7"/>
  <c r="AF747" i="7" s="1"/>
  <c r="L653" i="5"/>
  <c r="L428" i="5"/>
  <c r="L605" i="5"/>
  <c r="L472" i="5"/>
  <c r="L59" i="5"/>
  <c r="L30" i="5"/>
  <c r="L344" i="5"/>
  <c r="L509" i="5"/>
  <c r="S1257" i="7"/>
  <c r="AF1257" i="7" s="1"/>
  <c r="AE799" i="7"/>
  <c r="Q41" i="5"/>
  <c r="T41" i="5" s="1"/>
  <c r="S522" i="7"/>
  <c r="AF522" i="7" s="1"/>
  <c r="S1223" i="7"/>
  <c r="AF1223" i="7" s="1"/>
  <c r="S1122" i="7"/>
  <c r="AF1122" i="7" s="1"/>
  <c r="L176" i="5"/>
  <c r="AF538" i="7"/>
  <c r="AF800" i="7"/>
  <c r="L667" i="5"/>
  <c r="L528" i="5"/>
  <c r="L124" i="5"/>
  <c r="L52" i="5"/>
  <c r="L493" i="5"/>
  <c r="L680" i="5"/>
  <c r="L32" i="5"/>
  <c r="L279" i="5"/>
  <c r="Q124" i="5"/>
  <c r="T124" i="5" s="1"/>
  <c r="AD612" i="7"/>
  <c r="AG612" i="7" s="1"/>
  <c r="AE1220" i="7"/>
  <c r="AE855" i="7"/>
  <c r="AD855" i="7"/>
  <c r="AG855" i="7" s="1"/>
  <c r="AE1082" i="7"/>
  <c r="AG1082" i="7" s="1"/>
  <c r="AD1082" i="7"/>
  <c r="AD673" i="7"/>
  <c r="AE673" i="7"/>
  <c r="AD1100" i="7"/>
  <c r="AE1100" i="7"/>
  <c r="AG1100" i="7" s="1"/>
  <c r="AD754" i="7"/>
  <c r="AE754" i="7"/>
  <c r="AE700" i="7"/>
  <c r="AD700" i="7"/>
  <c r="AD886" i="7"/>
  <c r="AE886" i="7"/>
  <c r="AE807" i="7"/>
  <c r="AD807" i="7"/>
  <c r="AG807" i="7" s="1"/>
  <c r="AF700" i="7"/>
  <c r="AE612" i="7"/>
  <c r="AE931" i="7"/>
  <c r="AD931" i="7"/>
  <c r="AE1009" i="7"/>
  <c r="AD1009" i="7"/>
  <c r="Q47" i="5"/>
  <c r="T47" i="5" s="1"/>
  <c r="AD1028" i="7"/>
  <c r="AE1028" i="7"/>
  <c r="AE865" i="7"/>
  <c r="AD865" i="7"/>
  <c r="AD791" i="7"/>
  <c r="AE791" i="7"/>
  <c r="AD1188" i="7"/>
  <c r="AE1188" i="7"/>
  <c r="AD772" i="7"/>
  <c r="AE772" i="7"/>
  <c r="AG772" i="7" s="1"/>
  <c r="AE675" i="7"/>
  <c r="AD675" i="7"/>
  <c r="AG675" i="7" s="1"/>
  <c r="AD595" i="7"/>
  <c r="AE595" i="7"/>
  <c r="AE662" i="7"/>
  <c r="AD662" i="7"/>
  <c r="AG662" i="7" s="1"/>
  <c r="AE844" i="7"/>
  <c r="AD844" i="7"/>
  <c r="AE909" i="7"/>
  <c r="AD909" i="7"/>
  <c r="AD574" i="7"/>
  <c r="AE574" i="7"/>
  <c r="AD1066" i="7"/>
  <c r="AE1066" i="7"/>
  <c r="AE706" i="7"/>
  <c r="AD706" i="7"/>
  <c r="AD825" i="7"/>
  <c r="AG825" i="7" s="1"/>
  <c r="AE825" i="7"/>
  <c r="AD689" i="7"/>
  <c r="AE689" i="7"/>
  <c r="AD672" i="7"/>
  <c r="AE672" i="7"/>
  <c r="AD657" i="7"/>
  <c r="AE657" i="7"/>
  <c r="AF689" i="7"/>
  <c r="AE824" i="7"/>
  <c r="AD824" i="7"/>
  <c r="AD1029" i="7"/>
  <c r="AE1029" i="7"/>
  <c r="AG1029" i="7" s="1"/>
  <c r="AE835" i="7"/>
  <c r="AG835" i="7" s="1"/>
  <c r="AD835" i="7"/>
  <c r="AE1010" i="7"/>
  <c r="AD1010" i="7"/>
  <c r="AD1163" i="7"/>
  <c r="AE1163" i="7"/>
  <c r="AD1008" i="7"/>
  <c r="AE1008" i="7"/>
  <c r="AD866" i="7"/>
  <c r="AE866" i="7"/>
  <c r="AD1214" i="7"/>
  <c r="AE1214" i="7"/>
  <c r="AD1025" i="7"/>
  <c r="AE1025" i="7"/>
  <c r="AD958" i="7"/>
  <c r="AG958" i="7" s="1"/>
  <c r="AE958" i="7"/>
  <c r="AE876" i="7"/>
  <c r="AG876" i="7" s="1"/>
  <c r="AD876" i="7"/>
  <c r="AE1024" i="7"/>
  <c r="AD1024" i="7"/>
  <c r="AE1164" i="7"/>
  <c r="AD1164" i="7"/>
  <c r="AG1164" i="7" s="1"/>
  <c r="AF1188" i="7"/>
  <c r="AF754" i="7"/>
  <c r="AF673" i="7"/>
  <c r="AF1214" i="7"/>
  <c r="AF675" i="7"/>
  <c r="Q52" i="5"/>
  <c r="T52" i="5" s="1"/>
  <c r="AD629" i="7"/>
  <c r="AG629" i="7" s="1"/>
  <c r="AE629" i="7"/>
  <c r="AD1138" i="7"/>
  <c r="AE1138" i="7"/>
  <c r="AD500" i="7"/>
  <c r="AE500" i="7"/>
  <c r="AD877" i="7"/>
  <c r="AE877" i="7"/>
  <c r="AD692" i="7"/>
  <c r="AE692" i="7"/>
  <c r="AD948" i="7"/>
  <c r="AE948" i="7"/>
  <c r="AD970" i="7"/>
  <c r="AG970" i="7" s="1"/>
  <c r="AE970" i="7"/>
  <c r="AD1216" i="7"/>
  <c r="AG1216" i="7" s="1"/>
  <c r="AE1216" i="7"/>
  <c r="AD701" i="7"/>
  <c r="AG701" i="7" s="1"/>
  <c r="AE701" i="7"/>
  <c r="AD1031" i="7"/>
  <c r="AE1031" i="7"/>
  <c r="AG1031" i="7" s="1"/>
  <c r="AD501" i="7"/>
  <c r="AE501" i="7"/>
  <c r="AD887" i="7"/>
  <c r="AE887" i="7"/>
  <c r="AD693" i="7"/>
  <c r="AE693" i="7"/>
  <c r="AE744" i="7"/>
  <c r="AD744" i="7"/>
  <c r="AD1053" i="7"/>
  <c r="AE1053" i="7"/>
  <c r="AG1053" i="7" s="1"/>
  <c r="AE1056" i="7"/>
  <c r="AD1056" i="7"/>
  <c r="AG1056" i="7" s="1"/>
  <c r="AF1100" i="7"/>
  <c r="AD1168" i="7"/>
  <c r="AE1168" i="7"/>
  <c r="AE1035" i="7"/>
  <c r="AD1035" i="7"/>
  <c r="Q112" i="5"/>
  <c r="T112" i="5" s="1"/>
  <c r="AD745" i="7"/>
  <c r="AE745" i="7"/>
  <c r="AD552" i="7"/>
  <c r="AE552" i="7"/>
  <c r="AE658" i="7"/>
  <c r="AD658" i="7"/>
  <c r="AD756" i="7"/>
  <c r="AG756" i="7" s="1"/>
  <c r="AE756" i="7"/>
  <c r="AF756" i="7"/>
  <c r="AE508" i="7"/>
  <c r="AG508" i="7" s="1"/>
  <c r="AD508" i="7"/>
  <c r="AD704" i="7"/>
  <c r="AE704" i="7"/>
  <c r="AD737" i="7"/>
  <c r="AG737" i="7" s="1"/>
  <c r="AE737" i="7"/>
  <c r="AD971" i="7"/>
  <c r="AE971" i="7"/>
  <c r="AD1006" i="7"/>
  <c r="AE1006" i="7"/>
  <c r="AD999" i="7"/>
  <c r="AE999" i="7"/>
  <c r="AD826" i="7"/>
  <c r="AD806" i="7"/>
  <c r="AD1116" i="7"/>
  <c r="AE1116" i="7"/>
  <c r="AD1022" i="7"/>
  <c r="AE1022" i="7"/>
  <c r="AD497" i="7"/>
  <c r="AE497" i="7"/>
  <c r="AF658" i="7"/>
  <c r="AF706" i="7"/>
  <c r="AF1082" i="7"/>
  <c r="AF1056" i="7"/>
  <c r="AF791" i="7"/>
  <c r="AF772" i="7"/>
  <c r="AF855" i="7"/>
  <c r="AD858" i="7"/>
  <c r="AE858" i="7"/>
  <c r="AD509" i="7"/>
  <c r="AE509" i="7"/>
  <c r="AD740" i="7"/>
  <c r="AE740" i="7"/>
  <c r="Q342" i="5"/>
  <c r="T342" i="5" s="1"/>
  <c r="AD1187" i="7"/>
  <c r="AE1187" i="7"/>
  <c r="AG1187" i="7" s="1"/>
  <c r="AD747" i="7"/>
  <c r="AD670" i="7"/>
  <c r="AE670" i="7"/>
  <c r="AG670" i="7" s="1"/>
  <c r="AD507" i="7"/>
  <c r="AE1142" i="7"/>
  <c r="AD1142" i="7"/>
  <c r="AE499" i="7"/>
  <c r="AD499" i="7"/>
  <c r="AF948" i="7"/>
  <c r="AF1022" i="7"/>
  <c r="AF865" i="7"/>
  <c r="AF807" i="7"/>
  <c r="AF876" i="7"/>
  <c r="AF1008" i="7"/>
  <c r="AF1066" i="7"/>
  <c r="AD1149" i="7"/>
  <c r="AE1149" i="7"/>
  <c r="AG1149" i="7" s="1"/>
  <c r="AE558" i="7"/>
  <c r="AD558" i="7"/>
  <c r="AD1101" i="7"/>
  <c r="AE1101" i="7"/>
  <c r="AE699" i="7"/>
  <c r="AD699" i="7"/>
  <c r="AE1059" i="7"/>
  <c r="AD1059" i="7"/>
  <c r="AD1088" i="7"/>
  <c r="AE1088" i="7"/>
  <c r="AD1279" i="7"/>
  <c r="AE1279" i="7"/>
  <c r="AG1279" i="7" s="1"/>
  <c r="AD1244" i="7"/>
  <c r="AG1244" i="7" s="1"/>
  <c r="AE1244" i="7"/>
  <c r="AD841" i="7"/>
  <c r="AE841" i="7"/>
  <c r="AE1019" i="7"/>
  <c r="AD1019" i="7"/>
  <c r="AD653" i="7"/>
  <c r="AE653" i="7"/>
  <c r="AE683" i="7"/>
  <c r="AD683" i="7"/>
  <c r="AG683" i="7" s="1"/>
  <c r="AD946" i="7"/>
  <c r="AE946" i="7"/>
  <c r="Q3" i="5"/>
  <c r="T3" i="5" s="1"/>
  <c r="AD1083" i="7"/>
  <c r="AE1083" i="7"/>
  <c r="AD684" i="7"/>
  <c r="AG684" i="7" s="1"/>
  <c r="AE684" i="7"/>
  <c r="AD757" i="7"/>
  <c r="AE757" i="7"/>
  <c r="AD1152" i="7"/>
  <c r="AE1152" i="7"/>
  <c r="AE1065" i="7"/>
  <c r="AD1065" i="7"/>
  <c r="AE786" i="7"/>
  <c r="AD786" i="7"/>
  <c r="AE782" i="7"/>
  <c r="AD782" i="7"/>
  <c r="AE486" i="7"/>
  <c r="AD486" i="7"/>
  <c r="AE775" i="7"/>
  <c r="AD775" i="7"/>
  <c r="AG775" i="7" s="1"/>
  <c r="AD544" i="7"/>
  <c r="AE544" i="7"/>
  <c r="AD906" i="7"/>
  <c r="AE906" i="7"/>
  <c r="AD767" i="7"/>
  <c r="AE767" i="7"/>
  <c r="AD859" i="7"/>
  <c r="AE859" i="7"/>
  <c r="AD644" i="7"/>
  <c r="AE644" i="7"/>
  <c r="AE1209" i="7"/>
  <c r="AD1209" i="7"/>
  <c r="AE608" i="7"/>
  <c r="AD608" i="7"/>
  <c r="AD1062" i="7"/>
  <c r="AE1062" i="7"/>
  <c r="AG1062" i="7" s="1"/>
  <c r="AD811" i="7"/>
  <c r="AE811" i="7"/>
  <c r="AE848" i="7"/>
  <c r="AD848" i="7"/>
  <c r="AE679" i="7"/>
  <c r="AD679" i="7"/>
  <c r="AG679" i="7" s="1"/>
  <c r="AE872" i="7"/>
  <c r="AD872" i="7"/>
  <c r="AE485" i="7"/>
  <c r="AD485" i="7"/>
  <c r="AD729" i="7"/>
  <c r="AE729" i="7"/>
  <c r="AD820" i="7"/>
  <c r="AE820" i="7"/>
  <c r="AE513" i="7"/>
  <c r="AD513" i="7"/>
  <c r="AE884" i="7"/>
  <c r="AD884" i="7"/>
  <c r="AD1112" i="7"/>
  <c r="AE1112" i="7"/>
  <c r="AE944" i="7"/>
  <c r="AD944" i="7"/>
  <c r="AG944" i="7" s="1"/>
  <c r="AD1280" i="7"/>
  <c r="AE1280" i="7"/>
  <c r="AE862" i="7"/>
  <c r="AD862" i="7"/>
  <c r="AD861" i="7"/>
  <c r="AE861" i="7"/>
  <c r="AD655" i="7"/>
  <c r="AE655" i="7"/>
  <c r="AE664" i="7"/>
  <c r="AD664" i="7"/>
  <c r="AD1178" i="7"/>
  <c r="AG1178" i="7" s="1"/>
  <c r="AE1178" i="7"/>
  <c r="AE1000" i="7"/>
  <c r="AD1000" i="7"/>
  <c r="AE992" i="7"/>
  <c r="AD992" i="7"/>
  <c r="AG992" i="7" s="1"/>
  <c r="AD1079" i="7"/>
  <c r="AE1079" i="7"/>
  <c r="AD986" i="7"/>
  <c r="AE986" i="7"/>
  <c r="AD1281" i="7"/>
  <c r="AE1281" i="7"/>
  <c r="AD746" i="7"/>
  <c r="AE746" i="7"/>
  <c r="AE639" i="7"/>
  <c r="AD639" i="7"/>
  <c r="AD623" i="7"/>
  <c r="AE623" i="7"/>
  <c r="AE1275" i="7"/>
  <c r="AD1275" i="7"/>
  <c r="AD1218" i="7"/>
  <c r="AE1218" i="7"/>
  <c r="AG1218" i="7" s="1"/>
  <c r="AF884" i="7"/>
  <c r="AF1019" i="7"/>
  <c r="AD1154" i="7"/>
  <c r="AE1154" i="7"/>
  <c r="AD668" i="7"/>
  <c r="AE668" i="7"/>
  <c r="AE597" i="7"/>
  <c r="AD597" i="7"/>
  <c r="AE954" i="7"/>
  <c r="AD954" i="7"/>
  <c r="AD1232" i="7"/>
  <c r="AE1232" i="7"/>
  <c r="AD930" i="7"/>
  <c r="AE930" i="7"/>
  <c r="AD989" i="7"/>
  <c r="AE989" i="7"/>
  <c r="AD975" i="7"/>
  <c r="AE975" i="7"/>
  <c r="AD1194" i="7"/>
  <c r="AE1194" i="7"/>
  <c r="AE831" i="7"/>
  <c r="AD831" i="7"/>
  <c r="AD1246" i="7"/>
  <c r="AE1246" i="7"/>
  <c r="AD587" i="7"/>
  <c r="AE587" i="7"/>
  <c r="AD522" i="7"/>
  <c r="AE522" i="7"/>
  <c r="AE490" i="7"/>
  <c r="AD490" i="7"/>
  <c r="AD518" i="7"/>
  <c r="AE518" i="7"/>
  <c r="AD1104" i="7"/>
  <c r="AE1104" i="7"/>
  <c r="AE532" i="7"/>
  <c r="AD532" i="7"/>
  <c r="AD1202" i="7"/>
  <c r="AE1202" i="7"/>
  <c r="AD797" i="7"/>
  <c r="AE797" i="7"/>
  <c r="AD1134" i="7"/>
  <c r="AE1134" i="7"/>
  <c r="AD933" i="7"/>
  <c r="AE933" i="7"/>
  <c r="AD614" i="7"/>
  <c r="AE614" i="7"/>
  <c r="AE492" i="7"/>
  <c r="AD492" i="7"/>
  <c r="AG492" i="7" s="1"/>
  <c r="AD908" i="7"/>
  <c r="AE908" i="7"/>
  <c r="AE871" i="7"/>
  <c r="AE702" i="7"/>
  <c r="AD702" i="7"/>
  <c r="AD1109" i="7"/>
  <c r="AE1109" i="7"/>
  <c r="AE940" i="7"/>
  <c r="AD940" i="7"/>
  <c r="AD620" i="7"/>
  <c r="AE620" i="7"/>
  <c r="AE491" i="7"/>
  <c r="AD491" i="7"/>
  <c r="AD634" i="7"/>
  <c r="AE634" i="7"/>
  <c r="AE626" i="7"/>
  <c r="AD626" i="7"/>
  <c r="AE1259" i="7"/>
  <c r="AD1259" i="7"/>
  <c r="AD882" i="7"/>
  <c r="AE882" i="7"/>
  <c r="AD818" i="7"/>
  <c r="AE818" i="7"/>
  <c r="AD1111" i="7"/>
  <c r="AE1111" i="7"/>
  <c r="AD1144" i="7"/>
  <c r="AE1144" i="7"/>
  <c r="AF655" i="7"/>
  <c r="AD874" i="7"/>
  <c r="AE874" i="7"/>
  <c r="AE504" i="7"/>
  <c r="AD504" i="7"/>
  <c r="AE511" i="7"/>
  <c r="AD511" i="7"/>
  <c r="AG511" i="7" s="1"/>
  <c r="AD998" i="7"/>
  <c r="AE998" i="7"/>
  <c r="AG998" i="7" s="1"/>
  <c r="AD883" i="7"/>
  <c r="AE883" i="7"/>
  <c r="AD606" i="7"/>
  <c r="AE606" i="7"/>
  <c r="AE752" i="7"/>
  <c r="AD752" i="7"/>
  <c r="AD925" i="7"/>
  <c r="AG925" i="7" s="1"/>
  <c r="AE925" i="7"/>
  <c r="AD550" i="7"/>
  <c r="AE550" i="7"/>
  <c r="AG550" i="7" s="1"/>
  <c r="AE1263" i="7"/>
  <c r="AD1263" i="7"/>
  <c r="AD889" i="7"/>
  <c r="AE889" i="7"/>
  <c r="AD903" i="7"/>
  <c r="AE903" i="7"/>
  <c r="AD615" i="7"/>
  <c r="AE615" i="7"/>
  <c r="AD563" i="7"/>
  <c r="AE563" i="7"/>
  <c r="AD732" i="7"/>
  <c r="AE732" i="7"/>
  <c r="AF820" i="7"/>
  <c r="AE659" i="7"/>
  <c r="AD659" i="7"/>
  <c r="AD1247" i="7"/>
  <c r="AE1247" i="7"/>
  <c r="AF1259" i="7"/>
  <c r="AF659" i="7"/>
  <c r="AF664" i="7"/>
  <c r="AF639" i="7"/>
  <c r="AF653" i="7"/>
  <c r="AE942" i="7"/>
  <c r="AD942" i="7"/>
  <c r="AD660" i="7"/>
  <c r="AE660" i="7"/>
  <c r="AE1253" i="7"/>
  <c r="AD1253" i="7"/>
  <c r="AD637" i="7"/>
  <c r="AG637" i="7" s="1"/>
  <c r="AE637" i="7"/>
  <c r="AD941" i="7"/>
  <c r="AE941" i="7"/>
  <c r="AE711" i="7"/>
  <c r="AD711" i="7"/>
  <c r="AD836" i="7"/>
  <c r="AE836" i="7"/>
  <c r="AD901" i="7"/>
  <c r="AE901" i="7"/>
  <c r="AE993" i="7"/>
  <c r="AD993" i="7"/>
  <c r="AE1611" i="7"/>
  <c r="AD1611" i="7"/>
  <c r="Q115" i="5"/>
  <c r="T115" i="5" s="1"/>
  <c r="AD1133" i="7"/>
  <c r="AG1133" i="7" s="1"/>
  <c r="AE1133" i="7"/>
  <c r="AD560" i="7"/>
  <c r="AE560" i="7"/>
  <c r="AF872" i="7"/>
  <c r="AE914" i="7"/>
  <c r="AD914" i="7"/>
  <c r="AD801" i="7"/>
  <c r="AE801" i="7"/>
  <c r="AF1104" i="7"/>
  <c r="AD795" i="7"/>
  <c r="AE795" i="7"/>
  <c r="AF1280" i="7"/>
  <c r="AD736" i="7"/>
  <c r="AG736" i="7" s="1"/>
  <c r="AE736" i="7"/>
  <c r="AD489" i="7"/>
  <c r="AE489" i="7"/>
  <c r="AE571" i="7"/>
  <c r="AD571" i="7"/>
  <c r="AE1176" i="7"/>
  <c r="AD1176" i="7"/>
  <c r="AD1003" i="7"/>
  <c r="AE1003" i="7"/>
  <c r="AE755" i="7"/>
  <c r="AD755" i="7"/>
  <c r="AE898" i="7"/>
  <c r="AD898" i="7"/>
  <c r="AG898" i="7" s="1"/>
  <c r="AD685" i="7"/>
  <c r="AE685" i="7"/>
  <c r="AE1118" i="7"/>
  <c r="AD1118" i="7"/>
  <c r="AD1215" i="7"/>
  <c r="AE1215" i="7"/>
  <c r="AG1215" i="7" s="1"/>
  <c r="AE1250" i="7"/>
  <c r="AD1255" i="7"/>
  <c r="AE1255" i="7"/>
  <c r="AD1272" i="7"/>
  <c r="AE1272" i="7"/>
  <c r="AE533" i="7"/>
  <c r="AD533" i="7"/>
  <c r="AD631" i="7"/>
  <c r="AE631" i="7"/>
  <c r="AD594" i="7"/>
  <c r="AE594" i="7"/>
  <c r="Q683" i="5"/>
  <c r="T683" i="5" s="1"/>
  <c r="AD1169" i="7"/>
  <c r="AE1169" i="7"/>
  <c r="AG1169" i="7" s="1"/>
  <c r="AD589" i="7"/>
  <c r="AG589" i="7" s="1"/>
  <c r="AE589" i="7"/>
  <c r="AE1225" i="7"/>
  <c r="AD1225" i="7"/>
  <c r="AE885" i="7"/>
  <c r="AD885" i="7"/>
  <c r="AG885" i="7" s="1"/>
  <c r="AD805" i="7"/>
  <c r="AE805" i="7"/>
  <c r="AD837" i="7"/>
  <c r="AE837" i="7"/>
  <c r="AE642" i="7"/>
  <c r="AD642" i="7"/>
  <c r="AD1027" i="7"/>
  <c r="AE1027" i="7"/>
  <c r="AD864" i="7"/>
  <c r="AE864" i="7"/>
  <c r="AF841" i="7"/>
  <c r="AF862" i="7"/>
  <c r="AF801" i="7"/>
  <c r="AF732" i="7"/>
  <c r="AE1076" i="7"/>
  <c r="AD1076" i="7"/>
  <c r="AG1076" i="7" s="1"/>
  <c r="AE553" i="7"/>
  <c r="AD553" i="7"/>
  <c r="AD554" i="7"/>
  <c r="AE554" i="7"/>
  <c r="AD766" i="7"/>
  <c r="AE766" i="7"/>
  <c r="AD667" i="7"/>
  <c r="AE667" i="7"/>
  <c r="AD1054" i="7"/>
  <c r="AG1054" i="7" s="1"/>
  <c r="AE1054" i="7"/>
  <c r="AD510" i="7"/>
  <c r="AE510" i="7"/>
  <c r="AE965" i="7"/>
  <c r="AD965" i="7"/>
  <c r="AG965" i="7" s="1"/>
  <c r="AD602" i="7"/>
  <c r="AE602" i="7"/>
  <c r="AD1039" i="7"/>
  <c r="AE1039" i="7"/>
  <c r="AE987" i="7"/>
  <c r="AD987" i="7"/>
  <c r="AD646" i="7"/>
  <c r="AE646" i="7"/>
  <c r="AD1105" i="7"/>
  <c r="AE1105" i="7"/>
  <c r="AD494" i="7"/>
  <c r="AG494" i="7" s="1"/>
  <c r="AE494" i="7"/>
  <c r="AD698" i="7"/>
  <c r="AE698" i="7"/>
  <c r="AD556" i="7"/>
  <c r="AE556" i="7"/>
  <c r="AD1131" i="7"/>
  <c r="AE1131" i="7"/>
  <c r="AE505" i="7"/>
  <c r="AD505" i="7"/>
  <c r="AD1269" i="7"/>
  <c r="AE1269" i="7"/>
  <c r="AE1181" i="7"/>
  <c r="AD1181" i="7"/>
  <c r="AE1182" i="7"/>
  <c r="AD1182" i="7"/>
  <c r="AF1244" i="7"/>
  <c r="AF699" i="7"/>
  <c r="AF729" i="7"/>
  <c r="AF563" i="7"/>
  <c r="AE1235" i="7"/>
  <c r="AD1235" i="7"/>
  <c r="AF485" i="7"/>
  <c r="AF532" i="7"/>
  <c r="AF1000" i="7"/>
  <c r="AG1000" i="7" s="1"/>
  <c r="AF1181" i="7"/>
  <c r="AF987" i="7"/>
  <c r="AD843" i="7"/>
  <c r="AE843" i="7"/>
  <c r="AF1003" i="7"/>
  <c r="AF556" i="7"/>
  <c r="AF1027" i="7"/>
  <c r="AD551" i="7"/>
  <c r="AG551" i="7" s="1"/>
  <c r="AE551" i="7"/>
  <c r="AE792" i="7"/>
  <c r="AD792" i="7"/>
  <c r="AE1226" i="7"/>
  <c r="AD1226" i="7"/>
  <c r="AD525" i="7"/>
  <c r="AE525" i="7"/>
  <c r="AE911" i="7"/>
  <c r="AD911" i="7"/>
  <c r="AD1270" i="7"/>
  <c r="AE1270" i="7"/>
  <c r="AD1276" i="7"/>
  <c r="AE1276" i="7"/>
  <c r="AD633" i="7"/>
  <c r="AE633" i="7"/>
  <c r="AD798" i="7"/>
  <c r="AE798" i="7"/>
  <c r="AD521" i="7"/>
  <c r="AE521" i="7"/>
  <c r="AD691" i="7"/>
  <c r="AE691" i="7"/>
  <c r="AD1158" i="7"/>
  <c r="AE1158" i="7"/>
  <c r="AD1236" i="7"/>
  <c r="AE1236" i="7"/>
  <c r="AD1277" i="7"/>
  <c r="AE1277" i="7"/>
  <c r="AD873" i="7"/>
  <c r="AE873" i="7"/>
  <c r="AD709" i="7"/>
  <c r="AE709" i="7"/>
  <c r="AD527" i="7"/>
  <c r="AD1067" i="7"/>
  <c r="AE1067" i="7"/>
  <c r="AD648" i="7"/>
  <c r="AE648" i="7"/>
  <c r="AD790" i="7"/>
  <c r="AE790" i="7"/>
  <c r="AD1264" i="7"/>
  <c r="AE1264" i="7"/>
  <c r="AF642" i="7"/>
  <c r="AF1178" i="7"/>
  <c r="AE1213" i="7"/>
  <c r="AD1213" i="7"/>
  <c r="AD596" i="7"/>
  <c r="AE596" i="7"/>
  <c r="AE1007" i="7"/>
  <c r="AD1007" i="7"/>
  <c r="AG1007" i="7" s="1"/>
  <c r="AD829" i="7"/>
  <c r="AE829" i="7"/>
  <c r="AD607" i="7"/>
  <c r="AE607" i="7"/>
  <c r="AD671" i="7"/>
  <c r="AE671" i="7"/>
  <c r="AD1268" i="7"/>
  <c r="AE1268" i="7"/>
  <c r="AD1004" i="7"/>
  <c r="AE1004" i="7"/>
  <c r="AE822" i="7"/>
  <c r="AD822" i="7"/>
  <c r="AE1193" i="7"/>
  <c r="AD1193" i="7"/>
  <c r="AD514" i="7"/>
  <c r="AE514" i="7"/>
  <c r="AE827" i="7"/>
  <c r="AD827" i="7"/>
  <c r="AD674" i="7"/>
  <c r="AE674" i="7"/>
  <c r="AE572" i="7"/>
  <c r="AD572" i="7"/>
  <c r="AE545" i="7"/>
  <c r="AD545" i="7"/>
  <c r="AD590" i="7"/>
  <c r="AE590" i="7"/>
  <c r="AF946" i="7"/>
  <c r="AF986" i="7"/>
  <c r="AF1112" i="7"/>
  <c r="AF1269" i="7"/>
  <c r="AF698" i="7"/>
  <c r="AF1235" i="7"/>
  <c r="AF746" i="7"/>
  <c r="AF837" i="7"/>
  <c r="AF571" i="7"/>
  <c r="AF1247" i="7"/>
  <c r="AF513" i="7"/>
  <c r="AF1105" i="7"/>
  <c r="AD705" i="7"/>
  <c r="AE705" i="7"/>
  <c r="AD739" i="7"/>
  <c r="AG739" i="7" s="1"/>
  <c r="AE739" i="7"/>
  <c r="AD1049" i="7"/>
  <c r="AG1049" i="7" s="1"/>
  <c r="AE1049" i="7"/>
  <c r="AD780" i="7"/>
  <c r="AE780" i="7"/>
  <c r="AD543" i="7"/>
  <c r="AE543" i="7"/>
  <c r="AD1077" i="7"/>
  <c r="AE1077" i="7"/>
  <c r="AE1239" i="7"/>
  <c r="AD1239" i="7"/>
  <c r="AD1090" i="7"/>
  <c r="AG1090" i="7" s="1"/>
  <c r="AE1091" i="7"/>
  <c r="AD1091" i="7"/>
  <c r="AD1115" i="7"/>
  <c r="AE1115" i="7"/>
  <c r="AE1167" i="7"/>
  <c r="AD1167" i="7"/>
  <c r="AG1167" i="7" s="1"/>
  <c r="AD894" i="7"/>
  <c r="AE894" i="7"/>
  <c r="AE610" i="7"/>
  <c r="AD610" i="7"/>
  <c r="AD924" i="7"/>
  <c r="AE924" i="7"/>
  <c r="AD917" i="7"/>
  <c r="AE917" i="7"/>
  <c r="AD576" i="7"/>
  <c r="AE576" i="7"/>
  <c r="AD573" i="7"/>
  <c r="AE573" i="7"/>
  <c r="AG1260" i="7"/>
  <c r="AG955" i="7"/>
  <c r="AG1607" i="7"/>
  <c r="AG1375" i="7"/>
  <c r="AG1324" i="7"/>
  <c r="AG1185" i="7"/>
  <c r="AG713" i="7"/>
  <c r="AG335" i="7"/>
  <c r="AG298" i="7"/>
  <c r="AG323" i="7"/>
  <c r="AG220" i="7"/>
  <c r="AG73" i="7"/>
  <c r="AG1148" i="7"/>
  <c r="AG1317" i="7"/>
  <c r="AG1098" i="7"/>
  <c r="AG1074" i="7"/>
  <c r="AG972" i="7"/>
  <c r="AG1191" i="7"/>
  <c r="AG880" i="7"/>
  <c r="AG1245" i="7"/>
  <c r="AG875" i="7"/>
  <c r="AG750" i="7"/>
  <c r="AG516" i="7"/>
  <c r="AG956" i="7"/>
  <c r="AG890" i="7"/>
  <c r="AG638" i="7"/>
  <c r="AG761" i="7"/>
  <c r="AG687" i="7"/>
  <c r="AG810" i="7"/>
  <c r="AG580" i="7"/>
  <c r="AG495" i="7"/>
  <c r="AG601" i="7"/>
  <c r="AG1204" i="7"/>
  <c r="AG1042" i="7"/>
  <c r="AG1609" i="7"/>
  <c r="AG1560" i="7"/>
  <c r="AG1529" i="7"/>
  <c r="AG1605" i="7"/>
  <c r="AG1576" i="7"/>
  <c r="AG1429" i="7"/>
  <c r="AG1496" i="7"/>
  <c r="AG1460" i="7"/>
  <c r="AG1498" i="7"/>
  <c r="AG1439" i="7"/>
  <c r="AG1382" i="7"/>
  <c r="AG1578" i="7"/>
  <c r="AG1513" i="7"/>
  <c r="AG1546" i="7"/>
  <c r="AG1541" i="7"/>
  <c r="AG1400" i="7"/>
  <c r="AG1414" i="7"/>
  <c r="AG1372" i="7"/>
  <c r="AG1556" i="7"/>
  <c r="AG1436" i="7"/>
  <c r="AG1421" i="7"/>
  <c r="AG1289" i="7"/>
  <c r="AG1102" i="7"/>
  <c r="AG512" i="7"/>
  <c r="AG991" i="7"/>
  <c r="AG444" i="7"/>
  <c r="AG407" i="7"/>
  <c r="AG476" i="7"/>
  <c r="AG373" i="7"/>
  <c r="AG398" i="7"/>
  <c r="AG474" i="7"/>
  <c r="AG401" i="7"/>
  <c r="AG466" i="7"/>
  <c r="AG334" i="7"/>
  <c r="AG180" i="7"/>
  <c r="AG463" i="7"/>
  <c r="AG465" i="7"/>
  <c r="AG447" i="7"/>
  <c r="AG313" i="7"/>
  <c r="AG59" i="7"/>
  <c r="AG213" i="7"/>
  <c r="AG456" i="7"/>
  <c r="AG252" i="7"/>
  <c r="AG182" i="7"/>
  <c r="AG148" i="7"/>
  <c r="AG39" i="7"/>
  <c r="AG58" i="7"/>
  <c r="AG76" i="7"/>
  <c r="AG234" i="7"/>
  <c r="AG231" i="7"/>
  <c r="AG166" i="7"/>
  <c r="AG206" i="7"/>
  <c r="AG152" i="7"/>
  <c r="AG50" i="7"/>
  <c r="AG104" i="7"/>
  <c r="AG16" i="7"/>
  <c r="AG149" i="7"/>
  <c r="AG926" i="7"/>
  <c r="AG1018" i="7"/>
  <c r="AG932" i="7"/>
  <c r="AG695" i="7"/>
  <c r="AG767" i="7"/>
  <c r="AG1227" i="7"/>
  <c r="AG1092" i="7"/>
  <c r="AG547" i="7"/>
  <c r="AG943" i="7"/>
  <c r="AG582" i="7"/>
  <c r="AG1184" i="7"/>
  <c r="AG1096" i="7"/>
  <c r="AG981" i="7"/>
  <c r="AG524" i="7"/>
  <c r="AG1196" i="7"/>
  <c r="AG899" i="7"/>
  <c r="AG617" i="7"/>
  <c r="AG706" i="7"/>
  <c r="AG578" i="7"/>
  <c r="AG1044" i="7"/>
  <c r="AG1137" i="7"/>
  <c r="AG1126" i="7"/>
  <c r="AG1603" i="7"/>
  <c r="AG1484" i="7"/>
  <c r="AG1450" i="7"/>
  <c r="AG1598" i="7"/>
  <c r="AG1569" i="7"/>
  <c r="AG1360" i="7"/>
  <c r="AG1458" i="7"/>
  <c r="AG1431" i="7"/>
  <c r="AG1493" i="7"/>
  <c r="AG1379" i="7"/>
  <c r="AG1378" i="7"/>
  <c r="AG1523" i="7"/>
  <c r="AG1482" i="7"/>
  <c r="AG1532" i="7"/>
  <c r="AG1515" i="7"/>
  <c r="AG1366" i="7"/>
  <c r="AG1385" i="7"/>
  <c r="AG1361" i="7"/>
  <c r="AG1537" i="7"/>
  <c r="AG1434" i="7"/>
  <c r="AG1409" i="7"/>
  <c r="AG1287" i="7"/>
  <c r="AG1080" i="7"/>
  <c r="AG475" i="7"/>
  <c r="AG860" i="7"/>
  <c r="AG309" i="7"/>
  <c r="AG459" i="7"/>
  <c r="AG464" i="7"/>
  <c r="AG354" i="7"/>
  <c r="AG388" i="7"/>
  <c r="AG471" i="7"/>
  <c r="AG386" i="7"/>
  <c r="AG462" i="7"/>
  <c r="AG243" i="7"/>
  <c r="AG140" i="7"/>
  <c r="AG445" i="7"/>
  <c r="AG408" i="7"/>
  <c r="AG415" i="7"/>
  <c r="AG310" i="7"/>
  <c r="AG17" i="7"/>
  <c r="AG158" i="7"/>
  <c r="AG454" i="7"/>
  <c r="AG249" i="7"/>
  <c r="AG137" i="7"/>
  <c r="AG325" i="7"/>
  <c r="AG290" i="7"/>
  <c r="AG29" i="7"/>
  <c r="AG45" i="7"/>
  <c r="AG223" i="7"/>
  <c r="AG214" i="7"/>
  <c r="AG141" i="7"/>
  <c r="AG189" i="7"/>
  <c r="AG123" i="7"/>
  <c r="AG212" i="7"/>
  <c r="AG77" i="7"/>
  <c r="AG744" i="7"/>
  <c r="AG1094" i="7"/>
  <c r="AG1448" i="7"/>
  <c r="AG1362" i="7"/>
  <c r="AG1383" i="7"/>
  <c r="AG833" i="7"/>
  <c r="AG227" i="7"/>
  <c r="AG167" i="7"/>
  <c r="AG209" i="7"/>
  <c r="AG124" i="7"/>
  <c r="AG788" i="7"/>
  <c r="AG377" i="7"/>
  <c r="AG46" i="7"/>
  <c r="AG680" i="7"/>
  <c r="AG1566" i="7"/>
  <c r="AG1352" i="7"/>
  <c r="AG449" i="7"/>
  <c r="AG61" i="7"/>
  <c r="AG178" i="7"/>
  <c r="AG931" i="7"/>
  <c r="AG984" i="7"/>
  <c r="AG978" i="7"/>
  <c r="AG1140" i="7"/>
  <c r="AG1600" i="7"/>
  <c r="AG1492" i="7"/>
  <c r="AG1297" i="7"/>
  <c r="AG328" i="7"/>
  <c r="AG390" i="7"/>
  <c r="AG306" i="7"/>
  <c r="AG176" i="7"/>
  <c r="AG1127" i="7"/>
  <c r="AG1170" i="7"/>
  <c r="AG716" i="7"/>
  <c r="AG1243" i="7"/>
  <c r="AG994" i="7"/>
  <c r="AG604" i="7"/>
  <c r="AG856" i="7"/>
  <c r="AG814" i="7"/>
  <c r="AG1045" i="7"/>
  <c r="AG531" i="7"/>
  <c r="AG708" i="7"/>
  <c r="AG870" i="7"/>
  <c r="AG879" i="7"/>
  <c r="AG777" i="7"/>
  <c r="AG529" i="7"/>
  <c r="AG599" i="7"/>
  <c r="AG774" i="7"/>
  <c r="AG920" i="7"/>
  <c r="AG718" i="7"/>
  <c r="AG923" i="7"/>
  <c r="AG1026" i="7"/>
  <c r="AG1183" i="7"/>
  <c r="AG1522" i="7"/>
  <c r="AG1201" i="7"/>
  <c r="AG1574" i="7"/>
  <c r="AG1445" i="7"/>
  <c r="AG1579" i="7"/>
  <c r="AG1380" i="7"/>
  <c r="AG1358" i="7"/>
  <c r="AG1452" i="7"/>
  <c r="AG1325" i="7"/>
  <c r="AG1318" i="7"/>
  <c r="AG1449" i="7"/>
  <c r="AG1454" i="7"/>
  <c r="AG1487" i="7"/>
  <c r="AG1456" i="7"/>
  <c r="AG1271" i="7"/>
  <c r="AG1348" i="7"/>
  <c r="AG1330" i="7"/>
  <c r="AG1531" i="7"/>
  <c r="AG1391" i="7"/>
  <c r="AG1345" i="7"/>
  <c r="AG1064" i="7"/>
  <c r="AG1265" i="7"/>
  <c r="AG1012" i="7"/>
  <c r="AG959" i="7"/>
  <c r="AG289" i="7"/>
  <c r="AG621" i="7"/>
  <c r="AG567" i="7"/>
  <c r="AG247" i="7"/>
  <c r="AG478" i="7"/>
  <c r="AG422" i="7"/>
  <c r="AG221" i="7"/>
  <c r="AG303" i="7"/>
  <c r="AG537" i="7"/>
  <c r="AG477" i="7"/>
  <c r="AG413" i="7"/>
  <c r="AG329" i="7"/>
  <c r="AG365" i="7"/>
  <c r="AG282" i="7"/>
  <c r="AG259" i="7"/>
  <c r="AG393" i="7"/>
  <c r="AG395" i="7"/>
  <c r="AG144" i="7"/>
  <c r="AG7" i="7"/>
  <c r="AG301" i="7"/>
  <c r="AG179" i="7"/>
  <c r="AG175" i="7"/>
  <c r="AG281" i="7"/>
  <c r="AG188" i="7"/>
  <c r="AG187" i="7"/>
  <c r="AG109" i="7"/>
  <c r="AG160" i="7"/>
  <c r="AG86" i="7"/>
  <c r="AG172" i="7"/>
  <c r="AG1147" i="7"/>
  <c r="AG1628" i="7"/>
  <c r="AG651" i="7"/>
  <c r="AG726" i="7"/>
  <c r="AG611" i="7"/>
  <c r="AG690" i="7"/>
  <c r="AG731" i="7"/>
  <c r="AG1135" i="7"/>
  <c r="AG760" i="7"/>
  <c r="AG1205" i="7"/>
  <c r="AG1005" i="7"/>
  <c r="AG990" i="7"/>
  <c r="AG803" i="7"/>
  <c r="AG622" i="7"/>
  <c r="AG1052" i="7"/>
  <c r="AG496" i="7"/>
  <c r="AG793" i="7"/>
  <c r="AG919" i="7"/>
  <c r="AG1081" i="7"/>
  <c r="AG753" i="7"/>
  <c r="AG1261" i="7"/>
  <c r="AG949" i="7"/>
  <c r="AG939" i="7"/>
  <c r="AG1123" i="7"/>
  <c r="AG1415" i="7"/>
  <c r="AG1497" i="7"/>
  <c r="AG1303" i="7"/>
  <c r="AG409" i="7"/>
  <c r="AG435" i="7"/>
  <c r="AG302" i="7"/>
  <c r="AG91" i="7"/>
  <c r="AG1086" i="7"/>
  <c r="AG808" i="7"/>
  <c r="AG1342" i="7"/>
  <c r="AG1333" i="7"/>
  <c r="AG1467" i="7"/>
  <c r="AG1151" i="7"/>
  <c r="AG643" i="7"/>
  <c r="AG381" i="7"/>
  <c r="AG49" i="7"/>
  <c r="AG92" i="7"/>
  <c r="AG548" i="7"/>
  <c r="AG1097" i="7"/>
  <c r="AG650" i="7"/>
  <c r="AG1015" i="7"/>
  <c r="AG566" i="7"/>
  <c r="AG828" i="7"/>
  <c r="AG1604" i="7"/>
  <c r="AG1311" i="7"/>
  <c r="AG1551" i="7"/>
  <c r="AG1396" i="7"/>
  <c r="AG1430" i="7"/>
  <c r="AG1368" i="7"/>
  <c r="AG1314" i="7"/>
  <c r="AG1354" i="7"/>
  <c r="AG907" i="7"/>
  <c r="AG458" i="7"/>
  <c r="AG905" i="7"/>
  <c r="AG935" i="7"/>
  <c r="AG404" i="7"/>
  <c r="AG469" i="7"/>
  <c r="AG403" i="7"/>
  <c r="AG446" i="7"/>
  <c r="AG397" i="7"/>
  <c r="AG305" i="7"/>
  <c r="AG173" i="7"/>
  <c r="AG482" i="7"/>
  <c r="AG461" i="7"/>
  <c r="AG384" i="7"/>
  <c r="AG67" i="7"/>
  <c r="AG133" i="7"/>
  <c r="AG378" i="7"/>
  <c r="AG361" i="7"/>
  <c r="AG346" i="7"/>
  <c r="AG150" i="7"/>
  <c r="AG94" i="7"/>
  <c r="AG169" i="7"/>
  <c r="AG237" i="7"/>
  <c r="AG106" i="7"/>
  <c r="AG145" i="7"/>
  <c r="AG26" i="7"/>
  <c r="AG32" i="7"/>
  <c r="AG804" i="7"/>
  <c r="AG299" i="7"/>
  <c r="AG929" i="7"/>
  <c r="AG1341" i="7"/>
  <c r="AG68" i="7"/>
  <c r="AG115" i="7"/>
  <c r="AG854" i="7"/>
  <c r="AG498" i="7"/>
  <c r="AG710" i="7"/>
  <c r="AG1407" i="7"/>
  <c r="AG47" i="7"/>
  <c r="AG1001" i="7"/>
  <c r="AG863" i="7"/>
  <c r="AG1545" i="7"/>
  <c r="AG1501" i="7"/>
  <c r="AG1085" i="7"/>
  <c r="AG122" i="7"/>
  <c r="AG275" i="7"/>
  <c r="AG1162" i="7"/>
  <c r="AG1416" i="7"/>
  <c r="AG1370" i="7"/>
  <c r="AG228" i="7"/>
  <c r="AG295" i="7"/>
  <c r="AG232" i="7"/>
  <c r="AG56" i="7"/>
  <c r="AG1013" i="7"/>
  <c r="AG1011" i="7"/>
  <c r="AG1406" i="7"/>
  <c r="AG985" i="7"/>
  <c r="AG1107" i="7"/>
  <c r="AG570" i="7"/>
  <c r="AG1036" i="7"/>
  <c r="AG762" i="7"/>
  <c r="AG661" i="7"/>
  <c r="AG983" i="7"/>
  <c r="AG1252" i="7"/>
  <c r="AG1060" i="7"/>
  <c r="AG961" i="7"/>
  <c r="AG728" i="7"/>
  <c r="AG850" i="7"/>
  <c r="AG1221" i="7"/>
  <c r="AG696" i="7"/>
  <c r="AG1143" i="7"/>
  <c r="AG526" i="7"/>
  <c r="AG1156" i="7"/>
  <c r="AG673" i="7"/>
  <c r="AG846" i="7"/>
  <c r="AG565" i="7"/>
  <c r="AG1186" i="7"/>
  <c r="AG1585" i="7"/>
  <c r="AG1401" i="7"/>
  <c r="AG1410" i="7"/>
  <c r="AG1610" i="7"/>
  <c r="AG1583" i="7"/>
  <c r="AG1397" i="7"/>
  <c r="AG1335" i="7"/>
  <c r="AG1593" i="7"/>
  <c r="AG1386" i="7"/>
  <c r="AG1559" i="7"/>
  <c r="AG1495" i="7"/>
  <c r="AG1571" i="7"/>
  <c r="AG428" i="7"/>
  <c r="AG1371" i="7"/>
  <c r="AG277" i="7"/>
  <c r="AG181" i="7"/>
  <c r="AG1212" i="7"/>
  <c r="AG979" i="7"/>
  <c r="AG1199" i="7"/>
  <c r="AG1355" i="7"/>
  <c r="AG1124" i="7"/>
  <c r="AG268" i="7"/>
  <c r="AG714" i="7"/>
  <c r="AG982" i="7"/>
  <c r="AG1200" i="7"/>
  <c r="AG1538" i="7"/>
  <c r="AG1594" i="7"/>
  <c r="AG1488" i="7"/>
  <c r="AG1568" i="7"/>
  <c r="AG1338" i="7"/>
  <c r="AG1554" i="7"/>
  <c r="AG1475" i="7"/>
  <c r="AG1365" i="7"/>
  <c r="AG1402" i="7"/>
  <c r="AG1332" i="7"/>
  <c r="AG1290" i="7"/>
  <c r="AG1293" i="7"/>
  <c r="AG1351" i="7"/>
  <c r="AG789" i="7"/>
  <c r="AG339" i="7"/>
  <c r="AG362" i="7"/>
  <c r="AG443" i="7"/>
  <c r="AG439" i="7"/>
  <c r="AG331" i="7"/>
  <c r="AG345" i="7"/>
  <c r="AG358" i="7"/>
  <c r="AG327" i="7"/>
  <c r="AG287" i="7"/>
  <c r="AG394" i="7"/>
  <c r="AG712" i="7"/>
  <c r="AG1432" i="7"/>
  <c r="AG405" i="7"/>
  <c r="AG1275" i="7"/>
  <c r="AG1228" i="7"/>
  <c r="AG1514" i="7"/>
  <c r="AG1395" i="7"/>
  <c r="AG364" i="7"/>
  <c r="AG205" i="7"/>
  <c r="AG1203" i="7"/>
  <c r="AG1047" i="7"/>
  <c r="AG632" i="7"/>
  <c r="AG703" i="7"/>
  <c r="AG1443" i="7"/>
  <c r="AG1319" i="7"/>
  <c r="AG241" i="7"/>
  <c r="AG1210" i="7"/>
  <c r="AG645" i="7"/>
  <c r="AG1150" i="7"/>
  <c r="AG1021" i="7"/>
  <c r="AG624" i="7"/>
  <c r="AG1266" i="7"/>
  <c r="AG581" i="7"/>
  <c r="AG1299" i="7"/>
  <c r="AG910" i="7"/>
  <c r="AG874" i="7"/>
  <c r="AG1225" i="7"/>
  <c r="AG536" i="7"/>
  <c r="AG1078" i="7"/>
  <c r="AG1106" i="7"/>
  <c r="AG1224" i="7"/>
  <c r="AG519" i="7"/>
  <c r="AG1155" i="7"/>
  <c r="AG916" i="7"/>
  <c r="AG1095" i="7"/>
  <c r="AG893" i="7"/>
  <c r="AG742" i="7"/>
  <c r="AG1017" i="7"/>
  <c r="AG1146" i="7"/>
  <c r="AG1189" i="7"/>
  <c r="AG1254" i="7"/>
  <c r="AG778" i="7"/>
  <c r="AG1041" i="7"/>
  <c r="AG1121" i="7"/>
  <c r="AG1043" i="7"/>
  <c r="AG1138" i="7"/>
  <c r="AG618" i="7"/>
  <c r="AG781" i="7"/>
  <c r="AG592" i="7"/>
  <c r="AG832" i="7"/>
  <c r="AG1550" i="7"/>
  <c r="AG1340" i="7"/>
  <c r="AG105" i="7"/>
  <c r="AG649" i="7"/>
  <c r="AG697" i="7"/>
  <c r="AG493" i="7"/>
  <c r="AG1310" i="7"/>
  <c r="AG1278" i="7"/>
  <c r="AG628" i="7"/>
  <c r="AG904" i="7"/>
  <c r="AG869" i="7"/>
  <c r="AG868" i="7"/>
  <c r="AG902" i="7"/>
  <c r="AG938" i="7"/>
  <c r="AG559" i="7"/>
  <c r="AG830" i="7"/>
  <c r="AG686" i="7"/>
  <c r="AG966" i="7"/>
  <c r="AG1051" i="7"/>
  <c r="AG1477" i="7"/>
  <c r="AG379" i="7"/>
  <c r="AG120" i="7"/>
  <c r="AG186" i="7"/>
  <c r="AG1240" i="7"/>
  <c r="AG809" i="7"/>
  <c r="AG1145" i="7"/>
  <c r="AG1547" i="7"/>
  <c r="AG1465" i="7"/>
  <c r="AG1461" i="7"/>
  <c r="AG1038" i="7"/>
  <c r="AG434" i="7"/>
  <c r="AG418" i="7"/>
  <c r="AG420" i="7"/>
  <c r="AG192" i="7"/>
  <c r="AG1171" i="7"/>
  <c r="AG1606" i="7"/>
  <c r="AG1525" i="7"/>
  <c r="AG111" i="7"/>
  <c r="AG769" i="7"/>
  <c r="AG812" i="7"/>
  <c r="AG976" i="7"/>
  <c r="AG1237" i="7"/>
  <c r="AG1608" i="7"/>
  <c r="AG1480" i="7"/>
  <c r="AG857" i="7"/>
  <c r="AG1242" i="7"/>
  <c r="AG995" i="7"/>
  <c r="AG1117" i="7"/>
  <c r="AG568" i="7"/>
  <c r="AG542" i="7"/>
  <c r="AG1423" i="7"/>
  <c r="AG112" i="7"/>
  <c r="AG162" i="7"/>
  <c r="AG1020" i="7"/>
  <c r="AG967" i="7"/>
  <c r="AG627" i="7"/>
  <c r="AG583" i="7"/>
  <c r="AG1010" i="7"/>
  <c r="AG704" i="7"/>
  <c r="AG1217" i="7"/>
  <c r="AG1331" i="7"/>
  <c r="AG763" i="7"/>
  <c r="AG569" i="7"/>
  <c r="AG962" i="7"/>
  <c r="AG1251" i="7"/>
  <c r="AG921" i="7"/>
  <c r="AG1233" i="7"/>
  <c r="AG654" i="7"/>
  <c r="AG600" i="7"/>
  <c r="AG968" i="7"/>
  <c r="AG1089" i="7"/>
  <c r="AG934" i="7"/>
  <c r="AG723" i="7"/>
  <c r="AG1483" i="7"/>
  <c r="AG1535" i="7"/>
  <c r="AG727" i="7"/>
  <c r="AG274" i="7"/>
  <c r="AG121" i="7"/>
  <c r="AG539" i="7"/>
  <c r="AG725" i="7"/>
  <c r="AG1256" i="7"/>
  <c r="AG771" i="7"/>
  <c r="AG1426" i="7"/>
  <c r="AG1344" i="7"/>
  <c r="AG1376" i="7"/>
  <c r="AG273" i="7"/>
  <c r="AG267" i="7"/>
  <c r="AG283" i="7"/>
  <c r="AG99" i="7"/>
  <c r="AG1108" i="7"/>
  <c r="AG1063" i="7"/>
  <c r="AG1433" i="7"/>
  <c r="AG380" i="7"/>
  <c r="AG1034" i="7"/>
  <c r="AG896" i="7"/>
  <c r="AG813" i="7"/>
  <c r="AG1139" i="7"/>
  <c r="AG1103" i="7"/>
  <c r="AG1367" i="7"/>
  <c r="AG1373" i="7"/>
  <c r="AG1508" i="7"/>
  <c r="AG557" i="7"/>
  <c r="AG538" i="7"/>
  <c r="AG678" i="7"/>
  <c r="AG1136" i="7"/>
  <c r="AG1032" i="7"/>
  <c r="AG821" i="7"/>
  <c r="AG743" i="7"/>
  <c r="AG751" i="7"/>
  <c r="AG613" i="7"/>
  <c r="AG819" i="7"/>
  <c r="AG1166" i="7"/>
  <c r="AG733" i="7"/>
  <c r="AG719" i="7"/>
  <c r="AG1023" i="7"/>
  <c r="AG1435" i="7"/>
  <c r="AG1485" i="7"/>
  <c r="AG1405" i="7"/>
  <c r="AG324" i="7"/>
  <c r="AG399" i="7"/>
  <c r="AG5" i="7"/>
  <c r="AG964" i="7"/>
  <c r="AG625" i="7"/>
  <c r="AG773" i="7"/>
  <c r="AG1507" i="7"/>
  <c r="AG1459" i="7"/>
  <c r="AG1533" i="7"/>
  <c r="AG641" i="7"/>
  <c r="AG593" i="7"/>
  <c r="AG41" i="7"/>
  <c r="AG201" i="7"/>
  <c r="AG89" i="7"/>
  <c r="AG1099" i="7"/>
  <c r="AG575" i="7"/>
  <c r="AG823" i="7"/>
  <c r="AG838" i="7"/>
  <c r="AG840" i="7"/>
  <c r="AG530" i="7"/>
  <c r="AG603" i="7"/>
  <c r="AG579" i="7"/>
  <c r="AG1491" i="7"/>
  <c r="AG1597" i="7"/>
  <c r="AG1323" i="7"/>
  <c r="AG280" i="7"/>
  <c r="AG1114" i="7"/>
  <c r="AG1230" i="7"/>
  <c r="AG851" i="7"/>
  <c r="AG528" i="7"/>
  <c r="AG1540" i="7"/>
  <c r="AG1381" i="7"/>
  <c r="AG682" i="7"/>
  <c r="AG666" i="7"/>
  <c r="AG969" i="7"/>
  <c r="AG586" i="7"/>
  <c r="AG913" i="7"/>
  <c r="AG1195" i="7"/>
  <c r="AG1110" i="7"/>
  <c r="AG730" i="7"/>
  <c r="AG630" i="7"/>
  <c r="AG996" i="7"/>
  <c r="AG950" i="7"/>
  <c r="AG748" i="7"/>
  <c r="AG908" i="7"/>
  <c r="AG839" i="7"/>
  <c r="AG749" i="7"/>
  <c r="AG960" i="7"/>
  <c r="AG665" i="7"/>
  <c r="AG1125" i="7"/>
  <c r="AG1037" i="7"/>
  <c r="AG1174" i="7"/>
  <c r="AG636" i="7"/>
  <c r="AG534" i="7"/>
  <c r="AG1211" i="7"/>
  <c r="AG14" i="7"/>
  <c r="AG130" i="7"/>
  <c r="AG62" i="7"/>
  <c r="AG834" i="7"/>
  <c r="AG918" i="7"/>
  <c r="AG878" i="7"/>
  <c r="AG952" i="7"/>
  <c r="AG1486" i="7"/>
  <c r="AG1602" i="7"/>
  <c r="AG1555" i="7"/>
  <c r="AG1536" i="7"/>
  <c r="AG1388" i="7"/>
  <c r="AG1562" i="7"/>
  <c r="AG1364" i="7"/>
  <c r="AG1349" i="7"/>
  <c r="AG1412" i="7"/>
  <c r="AG1601" i="7"/>
  <c r="AG1262" i="7"/>
  <c r="AG1408" i="7"/>
  <c r="AG1446" i="7"/>
  <c r="AG1438" i="7"/>
  <c r="AG1301" i="7"/>
  <c r="AG1161" i="7"/>
  <c r="AG1339" i="7"/>
  <c r="AG1321" i="7"/>
  <c r="AG1527" i="7"/>
  <c r="AG1374" i="7"/>
  <c r="AG1336" i="7"/>
  <c r="AG1033" i="7"/>
  <c r="AG1206" i="7"/>
  <c r="AG783" i="7"/>
  <c r="AG953" i="7"/>
  <c r="AG468" i="7"/>
  <c r="AG416" i="7"/>
  <c r="AG347" i="7"/>
  <c r="AG54" i="7"/>
  <c r="AG460" i="7"/>
  <c r="AG410" i="7"/>
  <c r="AG396" i="7"/>
  <c r="AG293" i="7"/>
  <c r="AG502" i="7"/>
  <c r="AG470" i="7"/>
  <c r="AG400" i="7"/>
  <c r="AG318" i="7"/>
  <c r="AG203" i="7"/>
  <c r="AG271" i="7"/>
  <c r="AG207" i="7"/>
  <c r="AG391" i="7"/>
  <c r="AG382" i="7"/>
  <c r="AG132" i="7"/>
  <c r="AG359" i="7"/>
  <c r="AG288" i="7"/>
  <c r="AG128" i="7"/>
  <c r="AG168" i="7"/>
  <c r="AG270" i="7"/>
  <c r="AG101" i="7"/>
  <c r="AG184" i="7"/>
  <c r="AG254" i="7"/>
  <c r="AG129" i="7"/>
  <c r="AG80" i="7"/>
  <c r="AG154" i="7"/>
  <c r="AG44" i="7"/>
  <c r="AG60" i="7"/>
  <c r="AG735" i="7"/>
  <c r="AG717" i="7"/>
  <c r="AG720" i="7"/>
  <c r="AG1219" i="7"/>
  <c r="AG694" i="7"/>
  <c r="AG1234" i="7"/>
  <c r="AG677" i="7"/>
  <c r="AG1002" i="7"/>
  <c r="AG912" i="7"/>
  <c r="AG1208" i="7"/>
  <c r="AG842" i="7"/>
  <c r="AG1073" i="7"/>
  <c r="AG561" i="7"/>
  <c r="AG1070" i="7"/>
  <c r="AG515" i="7"/>
  <c r="AG724" i="7"/>
  <c r="AG852" i="7"/>
  <c r="AG867" i="7"/>
  <c r="AG616" i="7"/>
  <c r="AG619" i="7"/>
  <c r="AG1175" i="7"/>
  <c r="AG1198" i="7"/>
  <c r="AG759" i="7"/>
  <c r="AG937" i="7"/>
  <c r="AG487" i="7"/>
  <c r="AG815" i="7"/>
  <c r="AG1273" i="7"/>
  <c r="AG652" i="7"/>
  <c r="AG1589" i="7"/>
  <c r="AG1469" i="7"/>
  <c r="AG1419" i="7"/>
  <c r="AG1313" i="7"/>
  <c r="AG1587" i="7"/>
  <c r="AG1437" i="7"/>
  <c r="AG1346" i="7"/>
  <c r="AG1595" i="7"/>
  <c r="AG1390" i="7"/>
  <c r="AG1572" i="7"/>
  <c r="AG1544" i="7"/>
  <c r="AG1389" i="7"/>
  <c r="AG1427" i="7"/>
  <c r="AG1424" i="7"/>
  <c r="AG1329" i="7"/>
  <c r="AG1357" i="7"/>
  <c r="AG1192" i="7"/>
  <c r="AG1307" i="7"/>
  <c r="AG1512" i="7"/>
  <c r="AG1343" i="7"/>
  <c r="AG1316" i="7"/>
  <c r="AG1249" i="7"/>
  <c r="AG1087" i="7"/>
  <c r="AG881" i="7"/>
  <c r="AG802" i="7"/>
  <c r="AG332" i="7"/>
  <c r="AG455" i="7"/>
  <c r="AG371" i="7"/>
  <c r="AG411" i="7"/>
  <c r="AG392" i="7"/>
  <c r="AG647" i="7"/>
  <c r="AG159" i="7"/>
  <c r="AG450" i="7"/>
  <c r="AG452" i="7"/>
  <c r="AG372" i="7"/>
  <c r="AG488" i="7"/>
  <c r="AG442" i="7"/>
  <c r="AG236" i="7"/>
  <c r="AG374" i="7"/>
  <c r="AG348" i="7"/>
  <c r="AG363" i="7"/>
  <c r="AG238" i="7"/>
  <c r="AG342" i="7"/>
  <c r="AG266" i="7"/>
  <c r="AG107" i="7"/>
  <c r="AG142" i="7"/>
  <c r="AG255" i="7"/>
  <c r="AG88" i="7"/>
  <c r="AG155" i="7"/>
  <c r="AG218" i="7"/>
  <c r="AG69" i="7"/>
  <c r="AG37" i="7"/>
  <c r="AG125" i="7"/>
  <c r="AG24" i="7"/>
  <c r="AG12" i="7"/>
  <c r="AG1369" i="7"/>
  <c r="AG1417" i="7"/>
  <c r="AG1392" i="7"/>
  <c r="AG1327" i="7"/>
  <c r="AG1326" i="7"/>
  <c r="AG1387" i="7"/>
  <c r="AG1294" i="7"/>
  <c r="AG1510" i="7"/>
  <c r="AG1334" i="7"/>
  <c r="AG1309" i="7"/>
  <c r="AG1295" i="7"/>
  <c r="AG1353" i="7"/>
  <c r="AG1050" i="7"/>
  <c r="AG794" i="7"/>
  <c r="AG483" i="7"/>
  <c r="AG448" i="7"/>
  <c r="AG353" i="7"/>
  <c r="AG402" i="7"/>
  <c r="AG376" i="7"/>
  <c r="AG441" i="7"/>
  <c r="AG81" i="7"/>
  <c r="AG421" i="7"/>
  <c r="AG438" i="7"/>
  <c r="AG366" i="7"/>
  <c r="AG430" i="7"/>
  <c r="AG440" i="7"/>
  <c r="AG225" i="7"/>
  <c r="AG356" i="7"/>
  <c r="AG312" i="7"/>
  <c r="AG330" i="7"/>
  <c r="AG197" i="7"/>
  <c r="AG321" i="7"/>
  <c r="AG263" i="7"/>
  <c r="AG90" i="7"/>
  <c r="AG131" i="7"/>
  <c r="AG195" i="7"/>
  <c r="AG82" i="7"/>
  <c r="AG74" i="7"/>
  <c r="AG211" i="7"/>
  <c r="AG51" i="7"/>
  <c r="AG23" i="7"/>
  <c r="AG71" i="7"/>
  <c r="AG20" i="7"/>
  <c r="AG10" i="7"/>
  <c r="AG433" i="7"/>
  <c r="AG333" i="7"/>
  <c r="AG355" i="7"/>
  <c r="AG425" i="7"/>
  <c r="AG200" i="7"/>
  <c r="AG351" i="7"/>
  <c r="AG291" i="7"/>
  <c r="AG239" i="7"/>
  <c r="AG177" i="7"/>
  <c r="AG319" i="7"/>
  <c r="AG215" i="7"/>
  <c r="AG78" i="7"/>
  <c r="AG13" i="7"/>
  <c r="AG185" i="7"/>
  <c r="AG63" i="7"/>
  <c r="AG52" i="7"/>
  <c r="AG194" i="7"/>
  <c r="AG31" i="7"/>
  <c r="AG174" i="7"/>
  <c r="AG19" i="7"/>
  <c r="AG18" i="7"/>
  <c r="AG8" i="7"/>
  <c r="AG506" i="7"/>
  <c r="AG988" i="7"/>
  <c r="AG1503" i="7"/>
  <c r="AG1075" i="7"/>
  <c r="AG1577" i="7"/>
  <c r="AG1591" i="7"/>
  <c r="AG1500" i="7"/>
  <c r="AG1306" i="7"/>
  <c r="AG1420" i="7"/>
  <c r="AG1564" i="7"/>
  <c r="AG1599" i="7"/>
  <c r="AG1542" i="7"/>
  <c r="AG1462" i="7"/>
  <c r="AG963" i="7"/>
  <c r="AG1356" i="7"/>
  <c r="AG1592" i="7"/>
  <c r="AG1296" i="7"/>
  <c r="AG1298" i="7"/>
  <c r="AG1359" i="7"/>
  <c r="AG1506" i="7"/>
  <c r="AG1478" i="7"/>
  <c r="AG1302" i="7"/>
  <c r="AG1173" i="7"/>
  <c r="AG1291" i="7"/>
  <c r="AG1322" i="7"/>
  <c r="AG738" i="7"/>
  <c r="AG577" i="7"/>
  <c r="AG1093" i="7"/>
  <c r="AG432" i="7"/>
  <c r="AG945" i="7"/>
  <c r="AG316" i="7"/>
  <c r="AG260" i="7"/>
  <c r="AG350" i="7"/>
  <c r="AG294" i="7"/>
  <c r="AG253" i="7"/>
  <c r="AG352" i="7"/>
  <c r="AG375" i="7"/>
  <c r="AG314" i="7"/>
  <c r="AG286" i="7"/>
  <c r="AG423" i="7"/>
  <c r="AG387" i="7"/>
  <c r="AG343" i="7"/>
  <c r="AG240" i="7"/>
  <c r="AG198" i="7"/>
  <c r="AG118" i="7"/>
  <c r="AG296" i="7"/>
  <c r="AG196" i="7"/>
  <c r="AG157" i="7"/>
  <c r="AG245" i="7"/>
  <c r="AG138" i="7"/>
  <c r="AG57" i="7"/>
  <c r="AG250" i="7"/>
  <c r="AG171" i="7"/>
  <c r="AG119" i="7"/>
  <c r="AG161" i="7"/>
  <c r="AG100" i="7"/>
  <c r="AG38" i="7"/>
  <c r="AG6" i="7"/>
  <c r="AG1248" i="7"/>
  <c r="AG656" i="7"/>
  <c r="AG1557" i="7"/>
  <c r="AG1471" i="7"/>
  <c r="AG1404" i="7"/>
  <c r="AG1315" i="7"/>
  <c r="AG1573" i="7"/>
  <c r="AG1494" i="7"/>
  <c r="AG1543" i="7"/>
  <c r="AG1403" i="7"/>
  <c r="AG1526" i="7"/>
  <c r="AG1570" i="7"/>
  <c r="AG1528" i="7"/>
  <c r="AG1441" i="7"/>
  <c r="AG1586" i="7"/>
  <c r="AG1347" i="7"/>
  <c r="AG1590" i="7"/>
  <c r="AG1283" i="7"/>
  <c r="AG1288" i="7"/>
  <c r="AG1350" i="7"/>
  <c r="AG1504" i="7"/>
  <c r="AG1472" i="7"/>
  <c r="AG1476" i="7"/>
  <c r="AG1130" i="7"/>
  <c r="AG1274" i="7"/>
  <c r="AG1305" i="7"/>
  <c r="AG605" i="7"/>
  <c r="AG383" i="7"/>
  <c r="AG888" i="7"/>
  <c r="AG424" i="7"/>
  <c r="AG734" i="7"/>
  <c r="AG308" i="7"/>
  <c r="AG457" i="7"/>
  <c r="AG272" i="7"/>
  <c r="AG429" i="7"/>
  <c r="AG48" i="7"/>
  <c r="AG337" i="7"/>
  <c r="AG369" i="7"/>
  <c r="AG292" i="7"/>
  <c r="AG262" i="7"/>
  <c r="AG414" i="7"/>
  <c r="AG370" i="7"/>
  <c r="AG320" i="7"/>
  <c r="AG224" i="7"/>
  <c r="AG183" i="7"/>
  <c r="AG85" i="7"/>
  <c r="AG269" i="7"/>
  <c r="AG117" i="7"/>
  <c r="AG139" i="7"/>
  <c r="AG229" i="7"/>
  <c r="AG70" i="7"/>
  <c r="AG11" i="7"/>
  <c r="AG248" i="7"/>
  <c r="AG146" i="7"/>
  <c r="AG9" i="7"/>
  <c r="AG143" i="7"/>
  <c r="AG97" i="7"/>
  <c r="AG36" i="7"/>
  <c r="AG4" i="7"/>
  <c r="AG1016" i="7"/>
  <c r="AG698" i="7"/>
  <c r="AG1129" i="7"/>
  <c r="AG927" i="7"/>
  <c r="AG895" i="7"/>
  <c r="AG951" i="7"/>
  <c r="AG1207" i="7"/>
  <c r="AG764" i="7"/>
  <c r="AG1040" i="7"/>
  <c r="AG891" i="7"/>
  <c r="AG758" i="7"/>
  <c r="AG947" i="7"/>
  <c r="AG800" i="7"/>
  <c r="AG779" i="7"/>
  <c r="AG1113" i="7"/>
  <c r="AG1048" i="7"/>
  <c r="AG848" i="7"/>
  <c r="AG598" i="7"/>
  <c r="AG741" i="7"/>
  <c r="AG1197" i="7"/>
  <c r="AG1120" i="7"/>
  <c r="AG936" i="7"/>
  <c r="AG1190" i="7"/>
  <c r="AG1575" i="7"/>
  <c r="AG1463" i="7"/>
  <c r="AG1384" i="7"/>
  <c r="AG1413" i="7"/>
  <c r="AG1519" i="7"/>
  <c r="AG1398" i="7"/>
  <c r="AG1524" i="7"/>
  <c r="AG1320" i="7"/>
  <c r="AG1521" i="7"/>
  <c r="AG1549" i="7"/>
  <c r="AG1511" i="7"/>
  <c r="AG1422" i="7"/>
  <c r="AG1584" i="7"/>
  <c r="AG1337" i="7"/>
  <c r="AG1565" i="7"/>
  <c r="AG922" i="7"/>
  <c r="AG1285" i="7"/>
  <c r="AG1328" i="7"/>
  <c r="AG1468" i="7"/>
  <c r="AG1470" i="7"/>
  <c r="AG1474" i="7"/>
  <c r="AG1069" i="7"/>
  <c r="AG1165" i="7"/>
  <c r="AG1046" i="7"/>
  <c r="AG436" i="7"/>
  <c r="AG451" i="7"/>
  <c r="AG681" i="7"/>
  <c r="AG591" i="7"/>
  <c r="AG663" i="7"/>
  <c r="AG244" i="7"/>
  <c r="AG453" i="7"/>
  <c r="AG256" i="7"/>
  <c r="AG417" i="7"/>
  <c r="AG357" i="7"/>
  <c r="AG322" i="7"/>
  <c r="AG326" i="7"/>
  <c r="AG233" i="7"/>
  <c r="AG151" i="7"/>
  <c r="AG412" i="7"/>
  <c r="AG368" i="7"/>
  <c r="AG315" i="7"/>
  <c r="AG190" i="7"/>
  <c r="AG165" i="7"/>
  <c r="AG344" i="7"/>
  <c r="AG230" i="7"/>
  <c r="AG110" i="7"/>
  <c r="AG135" i="7"/>
  <c r="AG202" i="7"/>
  <c r="AG300" i="7"/>
  <c r="AG79" i="7"/>
  <c r="AG235" i="7"/>
  <c r="AG95" i="7"/>
  <c r="AG210" i="7"/>
  <c r="AG134" i="7"/>
  <c r="AG43" i="7"/>
  <c r="AG34" i="7"/>
  <c r="AG93" i="7"/>
  <c r="AG845" i="7"/>
  <c r="AG1229" i="7"/>
  <c r="AG853" i="7"/>
  <c r="AG977" i="7"/>
  <c r="AG1534" i="7"/>
  <c r="AG1394" i="7"/>
  <c r="AG1624" i="7"/>
  <c r="AG1442" i="7"/>
  <c r="AG1489" i="7"/>
  <c r="AG1548" i="7"/>
  <c r="AG1517" i="7"/>
  <c r="AG1304" i="7"/>
  <c r="AG1516" i="7"/>
  <c r="AG1518" i="7"/>
  <c r="AG1499" i="7"/>
  <c r="AG1399" i="7"/>
  <c r="AG1539" i="7"/>
  <c r="AG1282" i="7"/>
  <c r="AG1563" i="7"/>
  <c r="AG1308" i="7"/>
  <c r="AG1179" i="7"/>
  <c r="AG1312" i="7"/>
  <c r="AG1418" i="7"/>
  <c r="AG1457" i="7"/>
  <c r="AG1455" i="7"/>
  <c r="AG787" i="7"/>
  <c r="AG1153" i="7"/>
  <c r="AG427" i="7"/>
  <c r="AG765" i="7"/>
  <c r="AG126" i="7"/>
  <c r="AG279" i="7"/>
  <c r="AG389" i="7"/>
  <c r="AG367" i="7"/>
  <c r="AG163" i="7"/>
  <c r="AG284" i="7"/>
  <c r="AG520" i="7"/>
  <c r="AG87" i="7"/>
  <c r="AG258" i="7"/>
  <c r="AG307" i="7"/>
  <c r="AG311" i="7"/>
  <c r="AG541" i="7"/>
  <c r="AG116" i="7"/>
  <c r="AG406" i="7"/>
  <c r="AG336" i="7"/>
  <c r="AG304" i="7"/>
  <c r="AG147" i="7"/>
  <c r="AG156" i="7"/>
  <c r="AG340" i="7"/>
  <c r="AG226" i="7"/>
  <c r="AG72" i="7"/>
  <c r="AG102" i="7"/>
  <c r="AG153" i="7"/>
  <c r="AG285" i="7"/>
  <c r="AG75" i="7"/>
  <c r="AG216" i="7"/>
  <c r="AG55" i="7"/>
  <c r="AG208" i="7"/>
  <c r="AG114" i="7"/>
  <c r="AG33" i="7"/>
  <c r="AG30" i="7"/>
  <c r="AG64" i="7"/>
  <c r="AG1071" i="7"/>
  <c r="AG1241" i="7"/>
  <c r="AG546" i="7"/>
  <c r="AG555" i="7"/>
  <c r="AG584" i="7"/>
  <c r="AG900" i="7"/>
  <c r="AG1159" i="7"/>
  <c r="AG564" i="7"/>
  <c r="AG722" i="7"/>
  <c r="AG1267" i="7"/>
  <c r="AG676" i="7"/>
  <c r="AG816" i="7"/>
  <c r="AG1552" i="7"/>
  <c r="AG1377" i="7"/>
  <c r="AG1481" i="7"/>
  <c r="AG1505" i="7"/>
  <c r="AG1286" i="7"/>
  <c r="AG1509" i="7"/>
  <c r="AG1447" i="7"/>
  <c r="AG1490" i="7"/>
  <c r="AG1582" i="7"/>
  <c r="AG1530" i="7"/>
  <c r="AG1588" i="7"/>
  <c r="AG1558" i="7"/>
  <c r="AG1292" i="7"/>
  <c r="AG974" i="7"/>
  <c r="AG1300" i="7"/>
  <c r="AG1393" i="7"/>
  <c r="AG1453" i="7"/>
  <c r="AG1440" i="7"/>
  <c r="AG1057" i="7"/>
  <c r="AG897" i="7"/>
  <c r="AG892" i="7"/>
  <c r="AG1014" i="7"/>
  <c r="AG847" i="7"/>
  <c r="AG997" i="7"/>
  <c r="AG265" i="7"/>
  <c r="AG928" i="7"/>
  <c r="AG431" i="7"/>
  <c r="AG113" i="7"/>
  <c r="AG437" i="7"/>
  <c r="AG585" i="7"/>
  <c r="AG360" i="7"/>
  <c r="AG297" i="7"/>
  <c r="AG276" i="7"/>
  <c r="AG479" i="7"/>
  <c r="AG517" i="7"/>
  <c r="AG385" i="7"/>
  <c r="AG251" i="7"/>
  <c r="AG278" i="7"/>
  <c r="AG108" i="7"/>
  <c r="AG264" i="7"/>
  <c r="AG338" i="7"/>
  <c r="AG219" i="7"/>
  <c r="AG35" i="7"/>
  <c r="AG84" i="7"/>
  <c r="AG127" i="7"/>
  <c r="AG257" i="7"/>
  <c r="AG21" i="7"/>
  <c r="AG204" i="7"/>
  <c r="AG25" i="7"/>
  <c r="AG193" i="7"/>
  <c r="AG103" i="7"/>
  <c r="AG42" i="7"/>
  <c r="AG28" i="7"/>
  <c r="AG66" i="7"/>
  <c r="AG1030" i="7"/>
  <c r="AG1160" i="7"/>
  <c r="AG1172" i="7"/>
  <c r="AG849" i="7"/>
  <c r="AG1220" i="7"/>
  <c r="AG715" i="7"/>
  <c r="AG540" i="7"/>
  <c r="AG1058" i="7"/>
  <c r="AG523" i="7"/>
  <c r="AG1072" i="7"/>
  <c r="AG1238" i="7"/>
  <c r="AG1258" i="7"/>
  <c r="AG1157" i="7"/>
  <c r="AG1068" i="7"/>
  <c r="AG980" i="7"/>
  <c r="AG1180" i="7"/>
  <c r="AG635" i="7"/>
  <c r="AG721" i="7"/>
  <c r="AG973" i="7"/>
  <c r="AG549" i="7"/>
  <c r="AG1119" i="7"/>
  <c r="AG669" i="7"/>
  <c r="AG796" i="7"/>
  <c r="AG588" i="7"/>
  <c r="AG776" i="7"/>
  <c r="AG1464" i="7"/>
  <c r="AG1567" i="7"/>
  <c r="AG1596" i="7"/>
  <c r="AG1581" i="7"/>
  <c r="AG1128" i="7"/>
  <c r="AG1466" i="7"/>
  <c r="AG1479" i="7"/>
  <c r="AG1473" i="7"/>
  <c r="AG1502" i="7"/>
  <c r="AG1444" i="7"/>
  <c r="AG1411" i="7"/>
  <c r="AG1580" i="7"/>
  <c r="AG1520" i="7"/>
  <c r="AG1561" i="7"/>
  <c r="AG1553" i="7"/>
  <c r="AG1231" i="7"/>
  <c r="AG1428" i="7"/>
  <c r="AG1284" i="7"/>
  <c r="AG1363" i="7"/>
  <c r="AG1451" i="7"/>
  <c r="AG1425" i="7"/>
  <c r="AG1132" i="7"/>
  <c r="AG1177" i="7"/>
  <c r="AG768" i="7"/>
  <c r="AG480" i="7"/>
  <c r="AG688" i="7"/>
  <c r="AG785" i="7"/>
  <c r="AG27" i="7"/>
  <c r="AG481" i="7"/>
  <c r="AG419" i="7"/>
  <c r="AG562" i="7"/>
  <c r="AG426" i="7"/>
  <c r="AG503" i="7"/>
  <c r="AG349" i="7"/>
  <c r="AG217" i="7"/>
  <c r="AG136" i="7"/>
  <c r="AG472" i="7"/>
  <c r="AG467" i="7"/>
  <c r="AG341" i="7"/>
  <c r="AG98" i="7"/>
  <c r="AG246" i="7"/>
  <c r="AG473" i="7"/>
  <c r="AG261" i="7"/>
  <c r="AG317" i="7"/>
  <c r="AG191" i="7"/>
  <c r="AG53" i="7"/>
  <c r="AG65" i="7"/>
  <c r="AG96" i="7"/>
  <c r="AG242" i="7"/>
  <c r="AG15" i="7"/>
  <c r="AG199" i="7"/>
  <c r="AG222" i="7"/>
  <c r="AG170" i="7"/>
  <c r="AG83" i="7"/>
  <c r="AG40" i="7"/>
  <c r="AG22" i="7"/>
  <c r="AG164" i="7"/>
  <c r="W1633" i="7"/>
  <c r="BE1" i="7"/>
  <c r="BF1" i="7" s="1"/>
  <c r="BG1" i="7" s="1"/>
  <c r="BD3" i="7"/>
  <c r="BD1633" i="7" s="1"/>
  <c r="I2" i="5"/>
  <c r="K2" i="5" s="1"/>
  <c r="B15" i="2"/>
  <c r="K11" i="2"/>
  <c r="E11" i="2"/>
  <c r="AE640" i="7" l="1"/>
  <c r="AG590" i="7"/>
  <c r="AG1004" i="7"/>
  <c r="AG873" i="7"/>
  <c r="AG1276" i="7"/>
  <c r="AG667" i="7"/>
  <c r="AG864" i="7"/>
  <c r="AG1118" i="7"/>
  <c r="AG1611" i="7"/>
  <c r="AG1111" i="7"/>
  <c r="AG1134" i="7"/>
  <c r="AG587" i="7"/>
  <c r="AD1122" i="7"/>
  <c r="AE826" i="7"/>
  <c r="AG826" i="7" s="1"/>
  <c r="AG824" i="7"/>
  <c r="M2" i="5"/>
  <c r="L2" i="5" s="1"/>
  <c r="AG1091" i="7"/>
  <c r="AG1268" i="7"/>
  <c r="AG1264" i="7"/>
  <c r="AG1270" i="7"/>
  <c r="AG646" i="7"/>
  <c r="AG766" i="7"/>
  <c r="AG1027" i="7"/>
  <c r="AG993" i="7"/>
  <c r="AG942" i="7"/>
  <c r="AG818" i="7"/>
  <c r="AG1109" i="7"/>
  <c r="AG797" i="7"/>
  <c r="AG1246" i="7"/>
  <c r="AG655" i="7"/>
  <c r="AG820" i="7"/>
  <c r="AG608" i="7"/>
  <c r="AG946" i="7"/>
  <c r="AG1059" i="7"/>
  <c r="AD1223" i="7"/>
  <c r="AD1222" i="7"/>
  <c r="AG999" i="7"/>
  <c r="AG552" i="7"/>
  <c r="AG1066" i="7"/>
  <c r="AG1188" i="7"/>
  <c r="AG886" i="7"/>
  <c r="AE1122" i="7"/>
  <c r="AG513" i="7"/>
  <c r="AG572" i="7"/>
  <c r="AG671" i="7"/>
  <c r="AG790" i="7"/>
  <c r="AG987" i="7"/>
  <c r="AG554" i="7"/>
  <c r="AG795" i="7"/>
  <c r="AG882" i="7"/>
  <c r="AG668" i="7"/>
  <c r="AG1281" i="7"/>
  <c r="AG861" i="7"/>
  <c r="AG782" i="7"/>
  <c r="AG699" i="7"/>
  <c r="AG499" i="7"/>
  <c r="AE609" i="7"/>
  <c r="AG1006" i="7"/>
  <c r="AD1055" i="7"/>
  <c r="AG1055" i="7" s="1"/>
  <c r="AG657" i="7"/>
  <c r="AG791" i="7"/>
  <c r="AG700" i="7"/>
  <c r="AE806" i="7"/>
  <c r="AG806" i="7" s="1"/>
  <c r="AG639" i="7"/>
  <c r="AD871" i="7"/>
  <c r="AD609" i="7"/>
  <c r="AE1055" i="7"/>
  <c r="AD784" i="7"/>
  <c r="AE1061" i="7"/>
  <c r="AE507" i="7"/>
  <c r="AG507" i="7" s="1"/>
  <c r="AE1141" i="7"/>
  <c r="AE784" i="7"/>
  <c r="AG784" i="7" s="1"/>
  <c r="AD1061" i="7"/>
  <c r="AG1061" i="7" s="1"/>
  <c r="AD1141" i="7"/>
  <c r="AG1141" i="7" s="1"/>
  <c r="AD957" i="7"/>
  <c r="AG957" i="7" s="1"/>
  <c r="AD1257" i="7"/>
  <c r="AG1257" i="7" s="1"/>
  <c r="AE957" i="7"/>
  <c r="AG500" i="7"/>
  <c r="AG1163" i="7"/>
  <c r="AD707" i="7"/>
  <c r="AE1257" i="7"/>
  <c r="AG841" i="7"/>
  <c r="AE915" i="7"/>
  <c r="AE707" i="7"/>
  <c r="AD640" i="7"/>
  <c r="AE1223" i="7"/>
  <c r="AE1222" i="7"/>
  <c r="AG1193" i="7"/>
  <c r="AG596" i="7"/>
  <c r="AE527" i="7"/>
  <c r="AG527" i="7" s="1"/>
  <c r="AG792" i="7"/>
  <c r="AG491" i="7"/>
  <c r="AG614" i="7"/>
  <c r="AG490" i="7"/>
  <c r="AG930" i="7"/>
  <c r="AG906" i="7"/>
  <c r="AG757" i="7"/>
  <c r="AE747" i="7"/>
  <c r="AG747" i="7" s="1"/>
  <c r="AG1116" i="7"/>
  <c r="AD915" i="7"/>
  <c r="AE770" i="7"/>
  <c r="AG595" i="7"/>
  <c r="AD1250" i="7"/>
  <c r="AG1250" i="7" s="1"/>
  <c r="AD770" i="7"/>
  <c r="AG883" i="7"/>
  <c r="AG609" i="7"/>
  <c r="AG648" i="7"/>
  <c r="AG887" i="7"/>
  <c r="AG914" i="7"/>
  <c r="AG711" i="7"/>
  <c r="AG1263" i="7"/>
  <c r="AG504" i="7"/>
  <c r="AG558" i="7"/>
  <c r="AG509" i="7"/>
  <c r="AG1024" i="7"/>
  <c r="AG692" i="7"/>
  <c r="AG1235" i="7"/>
  <c r="AG745" i="7"/>
  <c r="AG989" i="7"/>
  <c r="AG1168" i="7"/>
  <c r="AG1112" i="7"/>
  <c r="AG631" i="7"/>
  <c r="AG903" i="7"/>
  <c r="AG709" i="7"/>
  <c r="AG633" i="7"/>
  <c r="AG811" i="7"/>
  <c r="AG901" i="7"/>
  <c r="AG866" i="7"/>
  <c r="AG606" i="7"/>
  <c r="AG948" i="7"/>
  <c r="AG573" i="7"/>
  <c r="AG1236" i="7"/>
  <c r="AG911" i="7"/>
  <c r="AG843" i="7"/>
  <c r="AG594" i="7"/>
  <c r="AG685" i="7"/>
  <c r="AG615" i="7"/>
  <c r="AG702" i="7"/>
  <c r="AG1202" i="7"/>
  <c r="AG831" i="7"/>
  <c r="AG1209" i="7"/>
  <c r="AG693" i="7"/>
  <c r="AG1214" i="7"/>
  <c r="AG574" i="7"/>
  <c r="AG1239" i="7"/>
  <c r="AG674" i="7"/>
  <c r="AG607" i="7"/>
  <c r="AG525" i="7"/>
  <c r="AG505" i="7"/>
  <c r="AG1039" i="7"/>
  <c r="AG553" i="7"/>
  <c r="AG837" i="7"/>
  <c r="AG1259" i="7"/>
  <c r="AG871" i="7"/>
  <c r="AG532" i="7"/>
  <c r="AG1194" i="7"/>
  <c r="AG1154" i="7"/>
  <c r="AG986" i="7"/>
  <c r="AG862" i="7"/>
  <c r="AG485" i="7"/>
  <c r="AG644" i="7"/>
  <c r="AG786" i="7"/>
  <c r="AG1142" i="7"/>
  <c r="AG497" i="7"/>
  <c r="AG971" i="7"/>
  <c r="AG672" i="7"/>
  <c r="AG909" i="7"/>
  <c r="AG865" i="7"/>
  <c r="AG917" i="7"/>
  <c r="AG626" i="7"/>
  <c r="AG872" i="7"/>
  <c r="AG1065" i="7"/>
  <c r="AG1101" i="7"/>
  <c r="AG740" i="7"/>
  <c r="AG1035" i="7"/>
  <c r="AG501" i="7"/>
  <c r="AG877" i="7"/>
  <c r="AG1008" i="7"/>
  <c r="AG689" i="7"/>
  <c r="AG844" i="7"/>
  <c r="AG1028" i="7"/>
  <c r="AG754" i="7"/>
  <c r="AG576" i="7"/>
  <c r="AG1255" i="7"/>
  <c r="AG941" i="7"/>
  <c r="AG858" i="7"/>
  <c r="AG915" i="7"/>
  <c r="AG1009" i="7"/>
  <c r="AG822" i="7"/>
  <c r="AG1213" i="7"/>
  <c r="AG514" i="7"/>
  <c r="AG489" i="7"/>
  <c r="AG1253" i="7"/>
  <c r="AG660" i="7"/>
  <c r="AG563" i="7"/>
  <c r="AG658" i="7"/>
  <c r="AG597" i="7"/>
  <c r="AG486" i="7"/>
  <c r="AG1088" i="7"/>
  <c r="AG1022" i="7"/>
  <c r="AG1025" i="7"/>
  <c r="AG642" i="7"/>
  <c r="AG1105" i="7"/>
  <c r="AG640" i="7"/>
  <c r="AG1115" i="7"/>
  <c r="AG705" i="7"/>
  <c r="AG545" i="7"/>
  <c r="AG1277" i="7"/>
  <c r="AG1181" i="7"/>
  <c r="AG1158" i="7"/>
  <c r="AG755" i="7"/>
  <c r="AG1077" i="7"/>
  <c r="AG1226" i="7"/>
  <c r="AG602" i="7"/>
  <c r="AG805" i="7"/>
  <c r="AG1104" i="7"/>
  <c r="AG1079" i="7"/>
  <c r="AG1019" i="7"/>
  <c r="AG836" i="7"/>
  <c r="AG746" i="7"/>
  <c r="AG829" i="7"/>
  <c r="AG691" i="7"/>
  <c r="AG1131" i="7"/>
  <c r="AG975" i="7"/>
  <c r="AG1280" i="7"/>
  <c r="AG859" i="7"/>
  <c r="AG924" i="7"/>
  <c r="AG1272" i="7"/>
  <c r="AG1003" i="7"/>
  <c r="AG827" i="7"/>
  <c r="AG610" i="7"/>
  <c r="AG543" i="7"/>
  <c r="AG1067" i="7"/>
  <c r="AG521" i="7"/>
  <c r="AG556" i="7"/>
  <c r="AG1176" i="7"/>
  <c r="AG1247" i="7"/>
  <c r="AG634" i="7"/>
  <c r="AG518" i="7"/>
  <c r="AG1152" i="7"/>
  <c r="AG533" i="7"/>
  <c r="AG653" i="7"/>
  <c r="AG801" i="7"/>
  <c r="AG780" i="7"/>
  <c r="AG798" i="7"/>
  <c r="AG729" i="7"/>
  <c r="AG510" i="7"/>
  <c r="AG571" i="7"/>
  <c r="AG560" i="7"/>
  <c r="AG659" i="7"/>
  <c r="AG894" i="7"/>
  <c r="AG889" i="7"/>
  <c r="AG1269" i="7"/>
  <c r="AG752" i="7"/>
  <c r="AG1144" i="7"/>
  <c r="AG620" i="7"/>
  <c r="AG933" i="7"/>
  <c r="AG522" i="7"/>
  <c r="AG1232" i="7"/>
  <c r="AG623" i="7"/>
  <c r="AG884" i="7"/>
  <c r="AG544" i="7"/>
  <c r="AG1182" i="7"/>
  <c r="AG732" i="7"/>
  <c r="AG940" i="7"/>
  <c r="AG954" i="7"/>
  <c r="AG664" i="7"/>
  <c r="AG1083" i="7"/>
  <c r="W1634" i="7"/>
  <c r="K6" i="3"/>
  <c r="L6" i="3" s="1"/>
  <c r="B21" i="2"/>
  <c r="B25" i="2"/>
  <c r="B24" i="2"/>
  <c r="B22" i="2"/>
  <c r="B19" i="2"/>
  <c r="B18" i="2"/>
  <c r="B17" i="2"/>
  <c r="B16" i="2"/>
  <c r="G11" i="2"/>
  <c r="AG1122" i="7" l="1"/>
  <c r="AG770" i="7"/>
  <c r="P2" i="5"/>
  <c r="S484" i="7" s="1"/>
  <c r="AG1222" i="7"/>
  <c r="AG1223" i="7"/>
  <c r="M715" i="5"/>
  <c r="O715" i="5" s="1"/>
  <c r="AG707" i="7"/>
  <c r="O703" i="5"/>
  <c r="P703" i="5" s="1"/>
  <c r="Q703" i="5" s="1"/>
  <c r="T703" i="5" s="1"/>
  <c r="O701" i="5"/>
  <c r="P701" i="5" s="1"/>
  <c r="Q701" i="5" s="1"/>
  <c r="T701" i="5" s="1"/>
  <c r="O696" i="5"/>
  <c r="P696" i="5" s="1"/>
  <c r="O709" i="5"/>
  <c r="P709" i="5" s="1"/>
  <c r="O697" i="5"/>
  <c r="P697" i="5" s="1"/>
  <c r="S1618" i="7"/>
  <c r="AD484" i="7"/>
  <c r="AE484" i="7"/>
  <c r="AF484" i="7"/>
  <c r="O712" i="5"/>
  <c r="P712" i="5" s="1"/>
  <c r="Q709" i="5"/>
  <c r="T709" i="5" s="1"/>
  <c r="S1627" i="7"/>
  <c r="Q696" i="5"/>
  <c r="T696" i="5" s="1"/>
  <c r="S1613" i="7"/>
  <c r="Q697" i="5"/>
  <c r="T697" i="5" s="1"/>
  <c r="S1614" i="7"/>
  <c r="O706" i="5"/>
  <c r="P706" i="5" s="1"/>
  <c r="O708" i="5"/>
  <c r="P708" i="5" s="1"/>
  <c r="O713" i="5"/>
  <c r="P713" i="5" s="1"/>
  <c r="O702" i="5"/>
  <c r="P702" i="5" s="1"/>
  <c r="O705" i="5"/>
  <c r="P705" i="5" s="1"/>
  <c r="S1622" i="7" s="1"/>
  <c r="O700" i="5"/>
  <c r="P700" i="5" s="1"/>
  <c r="S1617" i="7" s="1"/>
  <c r="B23" i="2"/>
  <c r="E7" i="3"/>
  <c r="E8" i="3"/>
  <c r="E9" i="3"/>
  <c r="E10" i="3"/>
  <c r="E11" i="3"/>
  <c r="E12" i="3"/>
  <c r="E13" i="3"/>
  <c r="E14" i="3"/>
  <c r="O707" i="5" l="1"/>
  <c r="P707" i="5" s="1"/>
  <c r="O45" i="5"/>
  <c r="P45" i="5" s="1"/>
  <c r="O695" i="5"/>
  <c r="P695" i="5" s="1"/>
  <c r="O699" i="5"/>
  <c r="P699" i="5" s="1"/>
  <c r="O698" i="5"/>
  <c r="P698" i="5" s="1"/>
  <c r="O711" i="5"/>
  <c r="P711" i="5" s="1"/>
  <c r="O704" i="5"/>
  <c r="P704" i="5" s="1"/>
  <c r="S1620" i="7"/>
  <c r="AD1620" i="7" s="1"/>
  <c r="AD1613" i="7"/>
  <c r="AE1613" i="7"/>
  <c r="AF1613" i="7"/>
  <c r="AG1613" i="7"/>
  <c r="AE1614" i="7"/>
  <c r="AD1614" i="7"/>
  <c r="AG1614" i="7" s="1"/>
  <c r="AF1614" i="7"/>
  <c r="AD1622" i="7"/>
  <c r="AE1622" i="7"/>
  <c r="AF1622" i="7"/>
  <c r="Q704" i="5"/>
  <c r="T704" i="5" s="1"/>
  <c r="S1621" i="7"/>
  <c r="Q702" i="5"/>
  <c r="T702" i="5" s="1"/>
  <c r="S1619" i="7"/>
  <c r="Q712" i="5"/>
  <c r="T712" i="5" s="1"/>
  <c r="S1630" i="7"/>
  <c r="AE1618" i="7"/>
  <c r="AD1618" i="7"/>
  <c r="AF1618" i="7"/>
  <c r="AG484" i="7"/>
  <c r="AD1627" i="7"/>
  <c r="AG1627" i="7" s="1"/>
  <c r="AE1627" i="7"/>
  <c r="AF1627" i="7"/>
  <c r="Q713" i="5"/>
  <c r="T713" i="5" s="1"/>
  <c r="S1631" i="7"/>
  <c r="Q708" i="5"/>
  <c r="T708" i="5" s="1"/>
  <c r="S1626" i="7"/>
  <c r="AE1617" i="7"/>
  <c r="AD1617" i="7"/>
  <c r="AF1617" i="7"/>
  <c r="Q706" i="5"/>
  <c r="T706" i="5" s="1"/>
  <c r="S1623" i="7"/>
  <c r="Q700" i="5"/>
  <c r="T700" i="5" s="1"/>
  <c r="Q705" i="5"/>
  <c r="T705" i="5" s="1"/>
  <c r="Q2" i="5"/>
  <c r="T2" i="5" s="1"/>
  <c r="P715" i="5"/>
  <c r="L11" i="2" s="1"/>
  <c r="E16" i="3"/>
  <c r="E17" i="3"/>
  <c r="H12" i="3"/>
  <c r="H7" i="3"/>
  <c r="H8" i="3"/>
  <c r="H9" i="3"/>
  <c r="H10" i="3"/>
  <c r="H11" i="3"/>
  <c r="H13" i="3"/>
  <c r="H14" i="3"/>
  <c r="AG1617" i="7" l="1"/>
  <c r="Q711" i="5"/>
  <c r="T711" i="5" s="1"/>
  <c r="S1629" i="7"/>
  <c r="S1615" i="7"/>
  <c r="Q698" i="5"/>
  <c r="T698" i="5" s="1"/>
  <c r="Q699" i="5"/>
  <c r="T699" i="5" s="1"/>
  <c r="S1616" i="7"/>
  <c r="S1612" i="7"/>
  <c r="Q695" i="5"/>
  <c r="T695" i="5" s="1"/>
  <c r="S535" i="7"/>
  <c r="Q45" i="5"/>
  <c r="T45" i="5" s="1"/>
  <c r="Q707" i="5"/>
  <c r="T707" i="5" s="1"/>
  <c r="S1625" i="7"/>
  <c r="AG1622" i="7"/>
  <c r="AG1618" i="7"/>
  <c r="AF1620" i="7"/>
  <c r="AE1620" i="7"/>
  <c r="AG1620" i="7" s="1"/>
  <c r="AE1630" i="7"/>
  <c r="AD1630" i="7"/>
  <c r="AF1630" i="7"/>
  <c r="AG1630" i="7"/>
  <c r="AD1619" i="7"/>
  <c r="AE1619" i="7"/>
  <c r="AF1619" i="7"/>
  <c r="AG1619" i="7"/>
  <c r="AD1621" i="7"/>
  <c r="AE1621" i="7"/>
  <c r="AF1621" i="7"/>
  <c r="AD1623" i="7"/>
  <c r="AE1623" i="7"/>
  <c r="AF1623" i="7"/>
  <c r="AE1631" i="7"/>
  <c r="AD1631" i="7"/>
  <c r="AF1631" i="7"/>
  <c r="AG1631" i="7"/>
  <c r="AE1626" i="7"/>
  <c r="AD1626" i="7"/>
  <c r="AF1626" i="7"/>
  <c r="AG1626" i="7"/>
  <c r="H16" i="3"/>
  <c r="M11" i="2"/>
  <c r="O11" i="2" s="1"/>
  <c r="B26" i="2" s="1"/>
  <c r="B27" i="2" s="1"/>
  <c r="V1" i="7"/>
  <c r="AE1625" i="7" l="1"/>
  <c r="AD1625" i="7"/>
  <c r="AF1625" i="7"/>
  <c r="AG1625" i="7"/>
  <c r="AE535" i="7"/>
  <c r="AD535" i="7"/>
  <c r="AF535" i="7"/>
  <c r="AF1612" i="7"/>
  <c r="AE1612" i="7"/>
  <c r="AE1633" i="7" s="1"/>
  <c r="K13" i="3" s="1"/>
  <c r="L13" i="3" s="1"/>
  <c r="AD1612" i="7"/>
  <c r="AE1615" i="7"/>
  <c r="AD1615" i="7"/>
  <c r="AD1633" i="7" s="1"/>
  <c r="AF1615" i="7"/>
  <c r="AG1615" i="7"/>
  <c r="AE1616" i="7"/>
  <c r="AF1616" i="7"/>
  <c r="AD1616" i="7"/>
  <c r="AG1616" i="7"/>
  <c r="AE1629" i="7"/>
  <c r="AD1629" i="7"/>
  <c r="AF1629" i="7"/>
  <c r="AG1629" i="7"/>
  <c r="AG1621" i="7"/>
  <c r="AG1623" i="7"/>
  <c r="V3" i="7"/>
  <c r="V16" i="7"/>
  <c r="AX16" i="7" s="1"/>
  <c r="V20" i="7"/>
  <c r="AX20" i="7" s="1"/>
  <c r="V22" i="7"/>
  <c r="AX22" i="7" s="1"/>
  <c r="V24" i="7"/>
  <c r="AX24" i="7" s="1"/>
  <c r="V26" i="7"/>
  <c r="AX26" i="7" s="1"/>
  <c r="V28" i="7"/>
  <c r="AX28" i="7" s="1"/>
  <c r="V30" i="7"/>
  <c r="AX30" i="7" s="1"/>
  <c r="V34" i="7"/>
  <c r="AX34" i="7" s="1"/>
  <c r="V38" i="7"/>
  <c r="AX38" i="7" s="1"/>
  <c r="V48" i="7"/>
  <c r="AX48" i="7" s="1"/>
  <c r="V50" i="7"/>
  <c r="AX50" i="7" s="1"/>
  <c r="V52" i="7"/>
  <c r="AX52" i="7" s="1"/>
  <c r="V54" i="7"/>
  <c r="AX54" i="7" s="1"/>
  <c r="V56" i="7"/>
  <c r="AX56" i="7" s="1"/>
  <c r="V58" i="7"/>
  <c r="AX58" i="7" s="1"/>
  <c r="V77" i="7"/>
  <c r="AX77" i="7" s="1"/>
  <c r="V79" i="7"/>
  <c r="AX79" i="7" s="1"/>
  <c r="V106" i="7"/>
  <c r="AX106" i="7" s="1"/>
  <c r="V108" i="7"/>
  <c r="AX108" i="7" s="1"/>
  <c r="V110" i="7"/>
  <c r="AX110" i="7" s="1"/>
  <c r="V112" i="7"/>
  <c r="AX112" i="7" s="1"/>
  <c r="V114" i="7"/>
  <c r="AX114" i="7" s="1"/>
  <c r="V135" i="7"/>
  <c r="AX135" i="7" s="1"/>
  <c r="V139" i="7"/>
  <c r="AX139" i="7" s="1"/>
  <c r="V156" i="7"/>
  <c r="AX156" i="7" s="1"/>
  <c r="V158" i="7"/>
  <c r="AX158" i="7" s="1"/>
  <c r="V18" i="7"/>
  <c r="AX18" i="7" s="1"/>
  <c r="V40" i="7"/>
  <c r="AX40" i="7" s="1"/>
  <c r="V42" i="7"/>
  <c r="AX42" i="7" s="1"/>
  <c r="V44" i="7"/>
  <c r="AX44" i="7" s="1"/>
  <c r="V46" i="7"/>
  <c r="AX46" i="7" s="1"/>
  <c r="V73" i="7"/>
  <c r="AX73" i="7" s="1"/>
  <c r="V69" i="7"/>
  <c r="AX69" i="7" s="1"/>
  <c r="V71" i="7"/>
  <c r="AX71" i="7" s="1"/>
  <c r="V75" i="7"/>
  <c r="AX75" i="7" s="1"/>
  <c r="V102" i="7"/>
  <c r="AX102" i="7" s="1"/>
  <c r="V65" i="7"/>
  <c r="AX65" i="7" s="1"/>
  <c r="V96" i="7"/>
  <c r="AX96" i="7" s="1"/>
  <c r="V98" i="7"/>
  <c r="AX98" i="7" s="1"/>
  <c r="V7" i="7"/>
  <c r="AX7" i="7" s="1"/>
  <c r="V9" i="7"/>
  <c r="AX9" i="7" s="1"/>
  <c r="V13" i="7"/>
  <c r="AX13" i="7" s="1"/>
  <c r="V4" i="7"/>
  <c r="AX4" i="7" s="1"/>
  <c r="V8" i="7"/>
  <c r="AX8" i="7" s="1"/>
  <c r="V53" i="7"/>
  <c r="AX53" i="7" s="1"/>
  <c r="V68" i="7"/>
  <c r="AX68" i="7" s="1"/>
  <c r="V12" i="7"/>
  <c r="AX12" i="7" s="1"/>
  <c r="V27" i="7"/>
  <c r="AX27" i="7" s="1"/>
  <c r="V41" i="7"/>
  <c r="AX41" i="7" s="1"/>
  <c r="V59" i="7"/>
  <c r="AX59" i="7" s="1"/>
  <c r="V83" i="7"/>
  <c r="AX83" i="7" s="1"/>
  <c r="V95" i="7"/>
  <c r="AX95" i="7" s="1"/>
  <c r="V157" i="7"/>
  <c r="AX157" i="7" s="1"/>
  <c r="V166" i="7"/>
  <c r="AX166" i="7" s="1"/>
  <c r="V187" i="7"/>
  <c r="AX187" i="7" s="1"/>
  <c r="V204" i="7"/>
  <c r="AX204" i="7" s="1"/>
  <c r="V206" i="7"/>
  <c r="AX206" i="7" s="1"/>
  <c r="V5" i="7"/>
  <c r="AX5" i="7" s="1"/>
  <c r="V31" i="7"/>
  <c r="AX31" i="7" s="1"/>
  <c r="V89" i="7"/>
  <c r="AX89" i="7" s="1"/>
  <c r="V119" i="7"/>
  <c r="AX119" i="7" s="1"/>
  <c r="V148" i="7"/>
  <c r="AX148" i="7" s="1"/>
  <c r="V185" i="7"/>
  <c r="AX185" i="7" s="1"/>
  <c r="V62" i="7"/>
  <c r="AX62" i="7" s="1"/>
  <c r="V101" i="7"/>
  <c r="AX101" i="7" s="1"/>
  <c r="V117" i="7"/>
  <c r="AX117" i="7" s="1"/>
  <c r="V128" i="7"/>
  <c r="AX128" i="7" s="1"/>
  <c r="V130" i="7"/>
  <c r="AX130" i="7" s="1"/>
  <c r="V137" i="7"/>
  <c r="AX137" i="7" s="1"/>
  <c r="V164" i="7"/>
  <c r="AX164" i="7" s="1"/>
  <c r="V181" i="7"/>
  <c r="AX181" i="7" s="1"/>
  <c r="V183" i="7"/>
  <c r="AX183" i="7" s="1"/>
  <c r="V198" i="7"/>
  <c r="AX198" i="7" s="1"/>
  <c r="V200" i="7"/>
  <c r="AX200" i="7" s="1"/>
  <c r="V17" i="7"/>
  <c r="AX17" i="7" s="1"/>
  <c r="V35" i="7"/>
  <c r="AX35" i="7" s="1"/>
  <c r="V45" i="7"/>
  <c r="AX45" i="7" s="1"/>
  <c r="V57" i="7"/>
  <c r="AX57" i="7" s="1"/>
  <c r="V81" i="7"/>
  <c r="AX81" i="7" s="1"/>
  <c r="V93" i="7"/>
  <c r="AX93" i="7" s="1"/>
  <c r="V113" i="7"/>
  <c r="AX113" i="7" s="1"/>
  <c r="V124" i="7"/>
  <c r="AX124" i="7" s="1"/>
  <c r="V14" i="7"/>
  <c r="AX14" i="7" s="1"/>
  <c r="V47" i="7"/>
  <c r="AX47" i="7" s="1"/>
  <c r="V60" i="7"/>
  <c r="AX60" i="7" s="1"/>
  <c r="V64" i="7"/>
  <c r="AX64" i="7" s="1"/>
  <c r="V78" i="7"/>
  <c r="AX78" i="7" s="1"/>
  <c r="V103" i="7"/>
  <c r="AX103" i="7" s="1"/>
  <c r="V118" i="7"/>
  <c r="AX118" i="7" s="1"/>
  <c r="V155" i="7"/>
  <c r="AX155" i="7" s="1"/>
  <c r="V169" i="7"/>
  <c r="AX169" i="7" s="1"/>
  <c r="V184" i="7"/>
  <c r="AX184" i="7" s="1"/>
  <c r="V192" i="7"/>
  <c r="AX192" i="7" s="1"/>
  <c r="V214" i="7"/>
  <c r="AX214" i="7" s="1"/>
  <c r="V231" i="7"/>
  <c r="AX231" i="7" s="1"/>
  <c r="V15" i="7"/>
  <c r="AX15" i="7" s="1"/>
  <c r="V37" i="7"/>
  <c r="AX37" i="7" s="1"/>
  <c r="V121" i="7"/>
  <c r="AX121" i="7" s="1"/>
  <c r="V127" i="7"/>
  <c r="AX127" i="7" s="1"/>
  <c r="V133" i="7"/>
  <c r="AX133" i="7" s="1"/>
  <c r="V141" i="7"/>
  <c r="AX141" i="7" s="1"/>
  <c r="V144" i="7"/>
  <c r="AX144" i="7" s="1"/>
  <c r="V152" i="7"/>
  <c r="AX152" i="7" s="1"/>
  <c r="V174" i="7"/>
  <c r="AX174" i="7" s="1"/>
  <c r="V197" i="7"/>
  <c r="AX197" i="7" s="1"/>
  <c r="V229" i="7"/>
  <c r="AX229" i="7" s="1"/>
  <c r="V244" i="7"/>
  <c r="AX244" i="7" s="1"/>
  <c r="V21" i="7"/>
  <c r="AX21" i="7" s="1"/>
  <c r="V61" i="7"/>
  <c r="AX61" i="7" s="1"/>
  <c r="V87" i="7"/>
  <c r="AX87" i="7" s="1"/>
  <c r="V177" i="7"/>
  <c r="AX177" i="7" s="1"/>
  <c r="V202" i="7"/>
  <c r="AX202" i="7" s="1"/>
  <c r="V221" i="7"/>
  <c r="AX221" i="7" s="1"/>
  <c r="V225" i="7"/>
  <c r="AX225" i="7" s="1"/>
  <c r="V227" i="7"/>
  <c r="AX227" i="7" s="1"/>
  <c r="V261" i="7"/>
  <c r="AX261" i="7" s="1"/>
  <c r="V33" i="7"/>
  <c r="AX33" i="7" s="1"/>
  <c r="V39" i="7"/>
  <c r="AX39" i="7" s="1"/>
  <c r="V100" i="7"/>
  <c r="AX100" i="7" s="1"/>
  <c r="V107" i="7"/>
  <c r="AX107" i="7" s="1"/>
  <c r="V147" i="7"/>
  <c r="AX147" i="7" s="1"/>
  <c r="V167" i="7"/>
  <c r="AX167" i="7" s="1"/>
  <c r="V172" i="7"/>
  <c r="AX172" i="7" s="1"/>
  <c r="V190" i="7"/>
  <c r="AX190" i="7" s="1"/>
  <c r="V195" i="7"/>
  <c r="AX195" i="7" s="1"/>
  <c r="V212" i="7"/>
  <c r="AX212" i="7" s="1"/>
  <c r="V219" i="7"/>
  <c r="AX219" i="7" s="1"/>
  <c r="V84" i="7"/>
  <c r="AX84" i="7" s="1"/>
  <c r="V88" i="7"/>
  <c r="AX88" i="7" s="1"/>
  <c r="V116" i="7"/>
  <c r="AX116" i="7" s="1"/>
  <c r="V178" i="7"/>
  <c r="AX178" i="7" s="1"/>
  <c r="V215" i="7"/>
  <c r="AX215" i="7" s="1"/>
  <c r="V226" i="7"/>
  <c r="AX226" i="7" s="1"/>
  <c r="V240" i="7"/>
  <c r="AX240" i="7" s="1"/>
  <c r="V262" i="7"/>
  <c r="AX262" i="7" s="1"/>
  <c r="V264" i="7"/>
  <c r="AX264" i="7" s="1"/>
  <c r="V292" i="7"/>
  <c r="AX292" i="7" s="1"/>
  <c r="V36" i="7"/>
  <c r="AX36" i="7" s="1"/>
  <c r="V111" i="7"/>
  <c r="AX111" i="7" s="1"/>
  <c r="V123" i="7"/>
  <c r="AX123" i="7" s="1"/>
  <c r="V161" i="7"/>
  <c r="AX161" i="7" s="1"/>
  <c r="V182" i="7"/>
  <c r="AX182" i="7" s="1"/>
  <c r="V218" i="7"/>
  <c r="AX218" i="7" s="1"/>
  <c r="V232" i="7"/>
  <c r="AX232" i="7" s="1"/>
  <c r="V248" i="7"/>
  <c r="AX248" i="7" s="1"/>
  <c r="V275" i="7"/>
  <c r="AX275" i="7" s="1"/>
  <c r="V290" i="7"/>
  <c r="AX290" i="7" s="1"/>
  <c r="V90" i="7"/>
  <c r="AX90" i="7" s="1"/>
  <c r="V115" i="7"/>
  <c r="AX115" i="7" s="1"/>
  <c r="V146" i="7"/>
  <c r="AX146" i="7" s="1"/>
  <c r="V150" i="7"/>
  <c r="AX150" i="7" s="1"/>
  <c r="V165" i="7"/>
  <c r="AX165" i="7" s="1"/>
  <c r="V168" i="7"/>
  <c r="AX168" i="7" s="1"/>
  <c r="V251" i="7"/>
  <c r="AX251" i="7" s="1"/>
  <c r="V260" i="7"/>
  <c r="AX260" i="7" s="1"/>
  <c r="V273" i="7"/>
  <c r="AX273" i="7" s="1"/>
  <c r="V189" i="7"/>
  <c r="AX189" i="7" s="1"/>
  <c r="V196" i="7"/>
  <c r="AX196" i="7" s="1"/>
  <c r="V199" i="7"/>
  <c r="AX199" i="7" s="1"/>
  <c r="V72" i="7"/>
  <c r="AX72" i="7" s="1"/>
  <c r="V97" i="7"/>
  <c r="AX97" i="7" s="1"/>
  <c r="V120" i="7"/>
  <c r="AX120" i="7" s="1"/>
  <c r="V66" i="7"/>
  <c r="AX66" i="7" s="1"/>
  <c r="V136" i="7"/>
  <c r="AX136" i="7" s="1"/>
  <c r="V154" i="7"/>
  <c r="AX154" i="7" s="1"/>
  <c r="V162" i="7"/>
  <c r="AX162" i="7" s="1"/>
  <c r="V173" i="7"/>
  <c r="AX173" i="7" s="1"/>
  <c r="V186" i="7"/>
  <c r="AX186" i="7" s="1"/>
  <c r="V230" i="7"/>
  <c r="AX230" i="7" s="1"/>
  <c r="V246" i="7"/>
  <c r="AX246" i="7" s="1"/>
  <c r="V249" i="7"/>
  <c r="AX249" i="7" s="1"/>
  <c r="V256" i="7"/>
  <c r="AX256" i="7" s="1"/>
  <c r="V282" i="7"/>
  <c r="AX282" i="7" s="1"/>
  <c r="V297" i="7"/>
  <c r="AX297" i="7" s="1"/>
  <c r="V299" i="7"/>
  <c r="AX299" i="7" s="1"/>
  <c r="V6" i="7"/>
  <c r="AX6" i="7" s="1"/>
  <c r="V23" i="7"/>
  <c r="AX23" i="7" s="1"/>
  <c r="V91" i="7"/>
  <c r="AX91" i="7" s="1"/>
  <c r="V19" i="7"/>
  <c r="AX19" i="7" s="1"/>
  <c r="V94" i="7"/>
  <c r="AX94" i="7" s="1"/>
  <c r="V142" i="7"/>
  <c r="AX142" i="7" s="1"/>
  <c r="V191" i="7"/>
  <c r="AX191" i="7" s="1"/>
  <c r="V201" i="7"/>
  <c r="AX201" i="7" s="1"/>
  <c r="V234" i="7"/>
  <c r="AX234" i="7" s="1"/>
  <c r="V278" i="7"/>
  <c r="AX278" i="7" s="1"/>
  <c r="V283" i="7"/>
  <c r="AX283" i="7" s="1"/>
  <c r="V304" i="7"/>
  <c r="AX304" i="7" s="1"/>
  <c r="V311" i="7"/>
  <c r="AX311" i="7" s="1"/>
  <c r="V332" i="7"/>
  <c r="AX332" i="7" s="1"/>
  <c r="V334" i="7"/>
  <c r="AX334" i="7" s="1"/>
  <c r="V82" i="7"/>
  <c r="AX82" i="7" s="1"/>
  <c r="V105" i="7"/>
  <c r="AX105" i="7" s="1"/>
  <c r="V143" i="7"/>
  <c r="AX143" i="7" s="1"/>
  <c r="V160" i="7"/>
  <c r="AX160" i="7" s="1"/>
  <c r="V223" i="7"/>
  <c r="AX223" i="7" s="1"/>
  <c r="V238" i="7"/>
  <c r="AX238" i="7" s="1"/>
  <c r="V252" i="7"/>
  <c r="AX252" i="7" s="1"/>
  <c r="V255" i="7"/>
  <c r="AX255" i="7" s="1"/>
  <c r="V258" i="7"/>
  <c r="AX258" i="7" s="1"/>
  <c r="V330" i="7"/>
  <c r="AX330" i="7" s="1"/>
  <c r="V353" i="7"/>
  <c r="AX353" i="7" s="1"/>
  <c r="V355" i="7"/>
  <c r="AX355" i="7" s="1"/>
  <c r="V85" i="7"/>
  <c r="AX85" i="7" s="1"/>
  <c r="V131" i="7"/>
  <c r="AX131" i="7" s="1"/>
  <c r="V245" i="7"/>
  <c r="AX245" i="7" s="1"/>
  <c r="V267" i="7"/>
  <c r="AX267" i="7" s="1"/>
  <c r="V286" i="7"/>
  <c r="AX286" i="7" s="1"/>
  <c r="V294" i="7"/>
  <c r="AX294" i="7" s="1"/>
  <c r="V309" i="7"/>
  <c r="AX309" i="7" s="1"/>
  <c r="V328" i="7"/>
  <c r="AX328" i="7" s="1"/>
  <c r="V349" i="7"/>
  <c r="AX349" i="7" s="1"/>
  <c r="V351" i="7"/>
  <c r="AX351" i="7" s="1"/>
  <c r="V25" i="7"/>
  <c r="AX25" i="7" s="1"/>
  <c r="V74" i="7"/>
  <c r="AX74" i="7" s="1"/>
  <c r="V132" i="7"/>
  <c r="AX132" i="7" s="1"/>
  <c r="V193" i="7"/>
  <c r="AX193" i="7" s="1"/>
  <c r="V10" i="7"/>
  <c r="AX10" i="7" s="1"/>
  <c r="V51" i="7"/>
  <c r="AX51" i="7" s="1"/>
  <c r="V63" i="7"/>
  <c r="AX63" i="7" s="1"/>
  <c r="V149" i="7"/>
  <c r="AX149" i="7" s="1"/>
  <c r="V188" i="7"/>
  <c r="AX188" i="7" s="1"/>
  <c r="V220" i="7"/>
  <c r="AX220" i="7" s="1"/>
  <c r="V235" i="7"/>
  <c r="AX235" i="7" s="1"/>
  <c r="V11" i="7"/>
  <c r="AX11" i="7" s="1"/>
  <c r="V86" i="7"/>
  <c r="AX86" i="7" s="1"/>
  <c r="V126" i="7"/>
  <c r="AX126" i="7" s="1"/>
  <c r="V203" i="7"/>
  <c r="AX203" i="7" s="1"/>
  <c r="V224" i="7"/>
  <c r="AX224" i="7" s="1"/>
  <c r="V242" i="7"/>
  <c r="AX242" i="7" s="1"/>
  <c r="V270" i="7"/>
  <c r="AX270" i="7" s="1"/>
  <c r="V138" i="7"/>
  <c r="AX138" i="7" s="1"/>
  <c r="V266" i="7"/>
  <c r="AX266" i="7" s="1"/>
  <c r="V288" i="7"/>
  <c r="AX288" i="7" s="1"/>
  <c r="V301" i="7"/>
  <c r="AX301" i="7" s="1"/>
  <c r="V341" i="7"/>
  <c r="AX341" i="7" s="1"/>
  <c r="V359" i="7"/>
  <c r="AX359" i="7" s="1"/>
  <c r="V368" i="7"/>
  <c r="AX368" i="7" s="1"/>
  <c r="V370" i="7"/>
  <c r="AX370" i="7" s="1"/>
  <c r="V387" i="7"/>
  <c r="AX387" i="7" s="1"/>
  <c r="V427" i="7"/>
  <c r="AX427" i="7" s="1"/>
  <c r="V442" i="7"/>
  <c r="AX442" i="7" s="1"/>
  <c r="V467" i="7"/>
  <c r="AX467" i="7" s="1"/>
  <c r="V478" i="7"/>
  <c r="AX478" i="7" s="1"/>
  <c r="V76" i="7"/>
  <c r="AX76" i="7" s="1"/>
  <c r="V129" i="7"/>
  <c r="AX129" i="7" s="1"/>
  <c r="V175" i="7"/>
  <c r="AX175" i="7" s="1"/>
  <c r="V236" i="7"/>
  <c r="AX236" i="7" s="1"/>
  <c r="V263" i="7"/>
  <c r="AX263" i="7" s="1"/>
  <c r="V285" i="7"/>
  <c r="AX285" i="7" s="1"/>
  <c r="V295" i="7"/>
  <c r="AX295" i="7" s="1"/>
  <c r="V310" i="7"/>
  <c r="AX310" i="7" s="1"/>
  <c r="V315" i="7"/>
  <c r="AX315" i="7" s="1"/>
  <c r="V323" i="7"/>
  <c r="AX323" i="7" s="1"/>
  <c r="V385" i="7"/>
  <c r="AX385" i="7" s="1"/>
  <c r="V406" i="7"/>
  <c r="AX406" i="7" s="1"/>
  <c r="V410" i="7"/>
  <c r="AX410" i="7" s="1"/>
  <c r="V140" i="7"/>
  <c r="AX140" i="7" s="1"/>
  <c r="V207" i="7"/>
  <c r="AX207" i="7" s="1"/>
  <c r="V271" i="7"/>
  <c r="AX271" i="7" s="1"/>
  <c r="V298" i="7"/>
  <c r="AX298" i="7" s="1"/>
  <c r="V318" i="7"/>
  <c r="AX318" i="7" s="1"/>
  <c r="V346" i="7"/>
  <c r="AX346" i="7" s="1"/>
  <c r="V364" i="7"/>
  <c r="AX364" i="7" s="1"/>
  <c r="V366" i="7"/>
  <c r="AX366" i="7" s="1"/>
  <c r="V400" i="7"/>
  <c r="AX400" i="7" s="1"/>
  <c r="V402" i="7"/>
  <c r="AX402" i="7" s="1"/>
  <c r="V109" i="7"/>
  <c r="AX109" i="7" s="1"/>
  <c r="V241" i="7"/>
  <c r="AX241" i="7" s="1"/>
  <c r="V289" i="7"/>
  <c r="AX289" i="7" s="1"/>
  <c r="V305" i="7"/>
  <c r="AX305" i="7" s="1"/>
  <c r="V151" i="7"/>
  <c r="AX151" i="7" s="1"/>
  <c r="V176" i="7"/>
  <c r="AX176" i="7" s="1"/>
  <c r="V247" i="7"/>
  <c r="AX247" i="7" s="1"/>
  <c r="V279" i="7"/>
  <c r="AX279" i="7" s="1"/>
  <c r="V313" i="7"/>
  <c r="AX313" i="7" s="1"/>
  <c r="V43" i="7"/>
  <c r="AX43" i="7" s="1"/>
  <c r="V80" i="7"/>
  <c r="AX80" i="7" s="1"/>
  <c r="V122" i="7"/>
  <c r="AX122" i="7" s="1"/>
  <c r="V159" i="7"/>
  <c r="AX159" i="7" s="1"/>
  <c r="V302" i="7"/>
  <c r="AX302" i="7" s="1"/>
  <c r="V316" i="7"/>
  <c r="AX316" i="7" s="1"/>
  <c r="V321" i="7"/>
  <c r="AX321" i="7" s="1"/>
  <c r="V357" i="7"/>
  <c r="AX357" i="7" s="1"/>
  <c r="V379" i="7"/>
  <c r="AX379" i="7" s="1"/>
  <c r="V392" i="7"/>
  <c r="AX392" i="7" s="1"/>
  <c r="V394" i="7"/>
  <c r="AX394" i="7" s="1"/>
  <c r="V419" i="7"/>
  <c r="AX419" i="7" s="1"/>
  <c r="V432" i="7"/>
  <c r="AX432" i="7" s="1"/>
  <c r="V449" i="7"/>
  <c r="AX449" i="7" s="1"/>
  <c r="V67" i="7"/>
  <c r="AX67" i="7" s="1"/>
  <c r="V92" i="7"/>
  <c r="AX92" i="7" s="1"/>
  <c r="V274" i="7"/>
  <c r="AX274" i="7" s="1"/>
  <c r="V296" i="7"/>
  <c r="AX296" i="7" s="1"/>
  <c r="V325" i="7"/>
  <c r="AX325" i="7" s="1"/>
  <c r="V337" i="7"/>
  <c r="AX337" i="7" s="1"/>
  <c r="V340" i="7"/>
  <c r="AX340" i="7" s="1"/>
  <c r="V344" i="7"/>
  <c r="AX344" i="7" s="1"/>
  <c r="V408" i="7"/>
  <c r="AX408" i="7" s="1"/>
  <c r="V418" i="7"/>
  <c r="AX418" i="7" s="1"/>
  <c r="V433" i="7"/>
  <c r="AX433" i="7" s="1"/>
  <c r="V452" i="7"/>
  <c r="AX452" i="7" s="1"/>
  <c r="V461" i="7"/>
  <c r="AX461" i="7" s="1"/>
  <c r="V470" i="7"/>
  <c r="AX470" i="7" s="1"/>
  <c r="V477" i="7"/>
  <c r="AX477" i="7" s="1"/>
  <c r="V484" i="7"/>
  <c r="AX484" i="7" s="1"/>
  <c r="V513" i="7"/>
  <c r="AX513" i="7" s="1"/>
  <c r="V578" i="7"/>
  <c r="AX578" i="7" s="1"/>
  <c r="V29" i="7"/>
  <c r="AX29" i="7" s="1"/>
  <c r="V99" i="7"/>
  <c r="AX99" i="7" s="1"/>
  <c r="V180" i="7"/>
  <c r="AX180" i="7" s="1"/>
  <c r="V194" i="7"/>
  <c r="AX194" i="7" s="1"/>
  <c r="V216" i="7"/>
  <c r="AX216" i="7" s="1"/>
  <c r="V257" i="7"/>
  <c r="AX257" i="7" s="1"/>
  <c r="V269" i="7"/>
  <c r="AX269" i="7" s="1"/>
  <c r="V276" i="7"/>
  <c r="AX276" i="7" s="1"/>
  <c r="V322" i="7"/>
  <c r="AX322" i="7" s="1"/>
  <c r="V333" i="7"/>
  <c r="AX333" i="7" s="1"/>
  <c r="V352" i="7"/>
  <c r="AX352" i="7" s="1"/>
  <c r="V397" i="7"/>
  <c r="AX397" i="7" s="1"/>
  <c r="V403" i="7"/>
  <c r="AX403" i="7" s="1"/>
  <c r="V438" i="7"/>
  <c r="AX438" i="7" s="1"/>
  <c r="V459" i="7"/>
  <c r="AX459" i="7" s="1"/>
  <c r="V563" i="7"/>
  <c r="AX563" i="7" s="1"/>
  <c r="V32" i="7"/>
  <c r="AX32" i="7" s="1"/>
  <c r="V217" i="7"/>
  <c r="AX217" i="7" s="1"/>
  <c r="V233" i="7"/>
  <c r="AX233" i="7" s="1"/>
  <c r="V281" i="7"/>
  <c r="AX281" i="7" s="1"/>
  <c r="V291" i="7"/>
  <c r="AX291" i="7" s="1"/>
  <c r="V326" i="7"/>
  <c r="AX326" i="7" s="1"/>
  <c r="V348" i="7"/>
  <c r="AX348" i="7" s="1"/>
  <c r="V360" i="7"/>
  <c r="AX360" i="7" s="1"/>
  <c r="V372" i="7"/>
  <c r="AX372" i="7" s="1"/>
  <c r="V378" i="7"/>
  <c r="AX378" i="7" s="1"/>
  <c r="V411" i="7"/>
  <c r="AX411" i="7" s="1"/>
  <c r="V421" i="7"/>
  <c r="AX421" i="7" s="1"/>
  <c r="V443" i="7"/>
  <c r="AX443" i="7" s="1"/>
  <c r="V450" i="7"/>
  <c r="AX450" i="7" s="1"/>
  <c r="V475" i="7"/>
  <c r="AX475" i="7" s="1"/>
  <c r="V482" i="7"/>
  <c r="AX482" i="7" s="1"/>
  <c r="V509" i="7"/>
  <c r="AX509" i="7" s="1"/>
  <c r="V170" i="7"/>
  <c r="AX170" i="7" s="1"/>
  <c r="V243" i="7"/>
  <c r="AX243" i="7" s="1"/>
  <c r="V307" i="7"/>
  <c r="AX307" i="7" s="1"/>
  <c r="V363" i="7"/>
  <c r="AX363" i="7" s="1"/>
  <c r="V388" i="7"/>
  <c r="AX388" i="7" s="1"/>
  <c r="V391" i="7"/>
  <c r="AX391" i="7" s="1"/>
  <c r="V416" i="7"/>
  <c r="AX416" i="7" s="1"/>
  <c r="V426" i="7"/>
  <c r="AX426" i="7" s="1"/>
  <c r="V448" i="7"/>
  <c r="AX448" i="7" s="1"/>
  <c r="V457" i="7"/>
  <c r="AX457" i="7" s="1"/>
  <c r="V468" i="7"/>
  <c r="AX468" i="7" s="1"/>
  <c r="V153" i="7"/>
  <c r="AX153" i="7" s="1"/>
  <c r="V205" i="7"/>
  <c r="AX205" i="7" s="1"/>
  <c r="V250" i="7"/>
  <c r="AX250" i="7" s="1"/>
  <c r="V287" i="7"/>
  <c r="AX287" i="7" s="1"/>
  <c r="V345" i="7"/>
  <c r="AX345" i="7" s="1"/>
  <c r="V356" i="7"/>
  <c r="AX356" i="7" s="1"/>
  <c r="V373" i="7"/>
  <c r="AX373" i="7" s="1"/>
  <c r="V431" i="7"/>
  <c r="AX431" i="7" s="1"/>
  <c r="V436" i="7"/>
  <c r="AX436" i="7" s="1"/>
  <c r="V489" i="7"/>
  <c r="AX489" i="7" s="1"/>
  <c r="V208" i="7"/>
  <c r="AX208" i="7" s="1"/>
  <c r="V265" i="7"/>
  <c r="AX265" i="7" s="1"/>
  <c r="V293" i="7"/>
  <c r="AX293" i="7" s="1"/>
  <c r="V319" i="7"/>
  <c r="AX319" i="7" s="1"/>
  <c r="V409" i="7"/>
  <c r="AX409" i="7" s="1"/>
  <c r="V424" i="7"/>
  <c r="AX424" i="7" s="1"/>
  <c r="V441" i="7"/>
  <c r="AX441" i="7" s="1"/>
  <c r="V455" i="7"/>
  <c r="AX455" i="7" s="1"/>
  <c r="V466" i="7"/>
  <c r="AX466" i="7" s="1"/>
  <c r="V473" i="7"/>
  <c r="AX473" i="7" s="1"/>
  <c r="V480" i="7"/>
  <c r="AX480" i="7" s="1"/>
  <c r="V542" i="7"/>
  <c r="AX542" i="7" s="1"/>
  <c r="V104" i="7"/>
  <c r="AX104" i="7" s="1"/>
  <c r="V209" i="7"/>
  <c r="AX209" i="7" s="1"/>
  <c r="V253" i="7"/>
  <c r="AX253" i="7" s="1"/>
  <c r="V303" i="7"/>
  <c r="AX303" i="7" s="1"/>
  <c r="V308" i="7"/>
  <c r="AX308" i="7" s="1"/>
  <c r="V367" i="7"/>
  <c r="AX367" i="7" s="1"/>
  <c r="V382" i="7"/>
  <c r="AX382" i="7" s="1"/>
  <c r="V70" i="7"/>
  <c r="AX70" i="7" s="1"/>
  <c r="V125" i="7"/>
  <c r="AX125" i="7" s="1"/>
  <c r="V277" i="7"/>
  <c r="AX277" i="7" s="1"/>
  <c r="V327" i="7"/>
  <c r="AX327" i="7" s="1"/>
  <c r="V342" i="7"/>
  <c r="AX342" i="7" s="1"/>
  <c r="V171" i="7"/>
  <c r="AX171" i="7" s="1"/>
  <c r="V228" i="7"/>
  <c r="AX228" i="7" s="1"/>
  <c r="V259" i="7"/>
  <c r="AX259" i="7" s="1"/>
  <c r="V49" i="7"/>
  <c r="AX49" i="7" s="1"/>
  <c r="V145" i="7"/>
  <c r="AX145" i="7" s="1"/>
  <c r="V213" i="7"/>
  <c r="AX213" i="7" s="1"/>
  <c r="V280" i="7"/>
  <c r="AX280" i="7" s="1"/>
  <c r="V335" i="7"/>
  <c r="AX335" i="7" s="1"/>
  <c r="V369" i="7"/>
  <c r="AX369" i="7" s="1"/>
  <c r="V380" i="7"/>
  <c r="AX380" i="7" s="1"/>
  <c r="V386" i="7"/>
  <c r="AX386" i="7" s="1"/>
  <c r="V405" i="7"/>
  <c r="AX405" i="7" s="1"/>
  <c r="V237" i="7"/>
  <c r="AX237" i="7" s="1"/>
  <c r="V254" i="7"/>
  <c r="AX254" i="7" s="1"/>
  <c r="V268" i="7"/>
  <c r="AX268" i="7" s="1"/>
  <c r="V320" i="7"/>
  <c r="AX320" i="7" s="1"/>
  <c r="V350" i="7"/>
  <c r="AX350" i="7" s="1"/>
  <c r="V358" i="7"/>
  <c r="AX358" i="7" s="1"/>
  <c r="V396" i="7"/>
  <c r="AX396" i="7" s="1"/>
  <c r="V414" i="7"/>
  <c r="AX414" i="7" s="1"/>
  <c r="V422" i="7"/>
  <c r="AX422" i="7" s="1"/>
  <c r="V445" i="7"/>
  <c r="AX445" i="7" s="1"/>
  <c r="V474" i="7"/>
  <c r="AX474" i="7" s="1"/>
  <c r="V642" i="7"/>
  <c r="AX642" i="7" s="1"/>
  <c r="V375" i="7"/>
  <c r="AX375" i="7" s="1"/>
  <c r="V434" i="7"/>
  <c r="AX434" i="7" s="1"/>
  <c r="V453" i="7"/>
  <c r="AX453" i="7" s="1"/>
  <c r="V456" i="7"/>
  <c r="AX456" i="7" s="1"/>
  <c r="V460" i="7"/>
  <c r="AX460" i="7" s="1"/>
  <c r="V463" i="7"/>
  <c r="AX463" i="7" s="1"/>
  <c r="V471" i="7"/>
  <c r="AX471" i="7" s="1"/>
  <c r="V481" i="7"/>
  <c r="AX481" i="7" s="1"/>
  <c r="V284" i="7"/>
  <c r="AX284" i="7" s="1"/>
  <c r="V343" i="7"/>
  <c r="AX343" i="7" s="1"/>
  <c r="V365" i="7"/>
  <c r="AX365" i="7" s="1"/>
  <c r="V272" i="7"/>
  <c r="AX272" i="7" s="1"/>
  <c r="V371" i="7"/>
  <c r="AX371" i="7" s="1"/>
  <c r="V376" i="7"/>
  <c r="AX376" i="7" s="1"/>
  <c r="V381" i="7"/>
  <c r="AX381" i="7" s="1"/>
  <c r="V430" i="7"/>
  <c r="AX430" i="7" s="1"/>
  <c r="V446" i="7"/>
  <c r="AX446" i="7" s="1"/>
  <c r="V464" i="7"/>
  <c r="AX464" i="7" s="1"/>
  <c r="V504" i="7"/>
  <c r="AX504" i="7" s="1"/>
  <c r="V239" i="7"/>
  <c r="AX239" i="7" s="1"/>
  <c r="V329" i="7"/>
  <c r="AX329" i="7" s="1"/>
  <c r="V336" i="7"/>
  <c r="AX336" i="7" s="1"/>
  <c r="V648" i="7"/>
  <c r="AX648" i="7" s="1"/>
  <c r="V306" i="7"/>
  <c r="AX306" i="7" s="1"/>
  <c r="V314" i="7"/>
  <c r="AX314" i="7" s="1"/>
  <c r="V377" i="7"/>
  <c r="AX377" i="7" s="1"/>
  <c r="V398" i="7"/>
  <c r="AX398" i="7" s="1"/>
  <c r="V407" i="7"/>
  <c r="AX407" i="7" s="1"/>
  <c r="V439" i="7"/>
  <c r="AX439" i="7" s="1"/>
  <c r="V163" i="7"/>
  <c r="AX163" i="7" s="1"/>
  <c r="V222" i="7"/>
  <c r="AX222" i="7" s="1"/>
  <c r="V331" i="7"/>
  <c r="AX331" i="7" s="1"/>
  <c r="V338" i="7"/>
  <c r="AX338" i="7" s="1"/>
  <c r="V415" i="7"/>
  <c r="AX415" i="7" s="1"/>
  <c r="V423" i="7"/>
  <c r="AX423" i="7" s="1"/>
  <c r="V324" i="7"/>
  <c r="AX324" i="7" s="1"/>
  <c r="V339" i="7"/>
  <c r="AX339" i="7" s="1"/>
  <c r="V361" i="7"/>
  <c r="AX361" i="7" s="1"/>
  <c r="V383" i="7"/>
  <c r="AX383" i="7" s="1"/>
  <c r="V435" i="7"/>
  <c r="AX435" i="7" s="1"/>
  <c r="V393" i="7"/>
  <c r="AX393" i="7" s="1"/>
  <c r="V412" i="7"/>
  <c r="AX412" i="7" s="1"/>
  <c r="V317" i="7"/>
  <c r="AX317" i="7" s="1"/>
  <c r="V420" i="7"/>
  <c r="AX420" i="7" s="1"/>
  <c r="V429" i="7"/>
  <c r="AX429" i="7" s="1"/>
  <c r="V437" i="7"/>
  <c r="AX437" i="7" s="1"/>
  <c r="V462" i="7"/>
  <c r="AX462" i="7" s="1"/>
  <c r="V469" i="7"/>
  <c r="AX469" i="7" s="1"/>
  <c r="V682" i="7"/>
  <c r="AX682" i="7" s="1"/>
  <c r="V795" i="7"/>
  <c r="AX795" i="7" s="1"/>
  <c r="V825" i="7"/>
  <c r="AX825" i="7" s="1"/>
  <c r="V834" i="7"/>
  <c r="AX834" i="7" s="1"/>
  <c r="V877" i="7"/>
  <c r="AX877" i="7" s="1"/>
  <c r="V954" i="7"/>
  <c r="AX954" i="7" s="1"/>
  <c r="V347" i="7"/>
  <c r="AX347" i="7" s="1"/>
  <c r="V384" i="7"/>
  <c r="AX384" i="7" s="1"/>
  <c r="V399" i="7"/>
  <c r="AX399" i="7" s="1"/>
  <c r="V476" i="7"/>
  <c r="AX476" i="7" s="1"/>
  <c r="V586" i="7"/>
  <c r="AX586" i="7" s="1"/>
  <c r="V488" i="7"/>
  <c r="AX488" i="7" s="1"/>
  <c r="V594" i="7"/>
  <c r="AX594" i="7" s="1"/>
  <c r="V693" i="7"/>
  <c r="AX693" i="7" s="1"/>
  <c r="V179" i="7"/>
  <c r="AX179" i="7" s="1"/>
  <c r="V300" i="7"/>
  <c r="AX300" i="7" s="1"/>
  <c r="V664" i="7"/>
  <c r="AX664" i="7" s="1"/>
  <c r="V735" i="7"/>
  <c r="AX735" i="7" s="1"/>
  <c r="V389" i="7"/>
  <c r="AX389" i="7" s="1"/>
  <c r="V401" i="7"/>
  <c r="AX401" i="7" s="1"/>
  <c r="V440" i="7"/>
  <c r="AX440" i="7" s="1"/>
  <c r="V521" i="7"/>
  <c r="AX521" i="7" s="1"/>
  <c r="V354" i="7"/>
  <c r="AX354" i="7" s="1"/>
  <c r="V451" i="7"/>
  <c r="AX451" i="7" s="1"/>
  <c r="V458" i="7"/>
  <c r="AX458" i="7" s="1"/>
  <c r="V210" i="7"/>
  <c r="AX210" i="7" s="1"/>
  <c r="V390" i="7"/>
  <c r="AX390" i="7" s="1"/>
  <c r="V404" i="7"/>
  <c r="AX404" i="7" s="1"/>
  <c r="V413" i="7"/>
  <c r="AX413" i="7" s="1"/>
  <c r="V465" i="7"/>
  <c r="AX465" i="7" s="1"/>
  <c r="V472" i="7"/>
  <c r="AX472" i="7" s="1"/>
  <c r="V501" i="7"/>
  <c r="AX501" i="7" s="1"/>
  <c r="V644" i="7"/>
  <c r="AX644" i="7" s="1"/>
  <c r="V55" i="7"/>
  <c r="AX55" i="7" s="1"/>
  <c r="V211" i="7"/>
  <c r="AX211" i="7" s="1"/>
  <c r="V374" i="7"/>
  <c r="AX374" i="7" s="1"/>
  <c r="V689" i="7"/>
  <c r="AX689" i="7" s="1"/>
  <c r="V312" i="7"/>
  <c r="AX312" i="7" s="1"/>
  <c r="V362" i="7"/>
  <c r="AX362" i="7" s="1"/>
  <c r="V908" i="7"/>
  <c r="AX908" i="7" s="1"/>
  <c r="V766" i="7"/>
  <c r="AX766" i="7" s="1"/>
  <c r="V769" i="7"/>
  <c r="AX769" i="7" s="1"/>
  <c r="V1034" i="7"/>
  <c r="AX1034" i="7" s="1"/>
  <c r="V1058" i="7"/>
  <c r="AX1058" i="7" s="1"/>
  <c r="V503" i="7"/>
  <c r="AX503" i="7" s="1"/>
  <c r="V906" i="7"/>
  <c r="AX906" i="7" s="1"/>
  <c r="V923" i="7"/>
  <c r="AX923" i="7" s="1"/>
  <c r="V444" i="7"/>
  <c r="AX444" i="7" s="1"/>
  <c r="V786" i="7"/>
  <c r="AX786" i="7" s="1"/>
  <c r="V800" i="7"/>
  <c r="AX800" i="7" s="1"/>
  <c r="V417" i="7"/>
  <c r="AX417" i="7" s="1"/>
  <c r="V803" i="7"/>
  <c r="AX803" i="7" s="1"/>
  <c r="V447" i="7"/>
  <c r="AX447" i="7" s="1"/>
  <c r="V538" i="7"/>
  <c r="AX538" i="7" s="1"/>
  <c r="V554" i="7"/>
  <c r="AX554" i="7" s="1"/>
  <c r="V134" i="7"/>
  <c r="AX134" i="7" s="1"/>
  <c r="V425" i="7"/>
  <c r="AX425" i="7" s="1"/>
  <c r="V428" i="7"/>
  <c r="AX428" i="7" s="1"/>
  <c r="V479" i="7"/>
  <c r="AX479" i="7" s="1"/>
  <c r="V606" i="7"/>
  <c r="AX606" i="7" s="1"/>
  <c r="V790" i="7"/>
  <c r="AX790" i="7" s="1"/>
  <c r="V395" i="7"/>
  <c r="AX395" i="7" s="1"/>
  <c r="V714" i="7"/>
  <c r="AX714" i="7" s="1"/>
  <c r="V882" i="7"/>
  <c r="AX882" i="7" s="1"/>
  <c r="V1009" i="7"/>
  <c r="AX1009" i="7" s="1"/>
  <c r="V745" i="7"/>
  <c r="AX745" i="7" s="1"/>
  <c r="V739" i="7"/>
  <c r="AX739" i="7" s="1"/>
  <c r="V1015" i="7"/>
  <c r="AX1015" i="7" s="1"/>
  <c r="V1047" i="7"/>
  <c r="AX1047" i="7" s="1"/>
  <c r="V1152" i="7"/>
  <c r="AX1152" i="7" s="1"/>
  <c r="V454" i="7"/>
  <c r="AX454" i="7" s="1"/>
  <c r="V1129" i="7"/>
  <c r="AX1129" i="7" s="1"/>
  <c r="V728" i="7"/>
  <c r="AX728" i="7" s="1"/>
  <c r="V861" i="7"/>
  <c r="AX861" i="7" s="1"/>
  <c r="V866" i="7"/>
  <c r="AX866" i="7" s="1"/>
  <c r="V929" i="7"/>
  <c r="AX929" i="7" s="1"/>
  <c r="V992" i="7"/>
  <c r="AX992" i="7" s="1"/>
  <c r="V784" i="7"/>
  <c r="AX784" i="7" s="1"/>
  <c r="V848" i="7"/>
  <c r="AX848" i="7" s="1"/>
  <c r="V1070" i="7"/>
  <c r="AX1070" i="7" s="1"/>
  <c r="V788" i="7"/>
  <c r="AX788" i="7" s="1"/>
  <c r="V889" i="7"/>
  <c r="AX889" i="7" s="1"/>
  <c r="V964" i="7"/>
  <c r="AX964" i="7" s="1"/>
  <c r="V1272" i="7"/>
  <c r="AX1272" i="7" s="1"/>
  <c r="V1287" i="7"/>
  <c r="AX1287" i="7" s="1"/>
  <c r="V1289" i="7"/>
  <c r="AX1289" i="7" s="1"/>
  <c r="V1316" i="7"/>
  <c r="AX1316" i="7" s="1"/>
  <c r="V1333" i="7"/>
  <c r="AX1333" i="7" s="1"/>
  <c r="V1339" i="7"/>
  <c r="AX1339" i="7" s="1"/>
  <c r="V1358" i="7"/>
  <c r="AX1358" i="7" s="1"/>
  <c r="V1283" i="7"/>
  <c r="AX1283" i="7" s="1"/>
  <c r="V1285" i="7"/>
  <c r="AX1285" i="7" s="1"/>
  <c r="V1310" i="7"/>
  <c r="AX1310" i="7" s="1"/>
  <c r="V1094" i="7"/>
  <c r="AX1094" i="7" s="1"/>
  <c r="V1180" i="7"/>
  <c r="AX1180" i="7" s="1"/>
  <c r="V936" i="7"/>
  <c r="AX936" i="7" s="1"/>
  <c r="V1091" i="7"/>
  <c r="AX1091" i="7" s="1"/>
  <c r="V1125" i="7"/>
  <c r="AX1125" i="7" s="1"/>
  <c r="V1281" i="7"/>
  <c r="AX1281" i="7" s="1"/>
  <c r="V960" i="7"/>
  <c r="AX960" i="7" s="1"/>
  <c r="V1142" i="7"/>
  <c r="AX1142" i="7" s="1"/>
  <c r="V1207" i="7"/>
  <c r="AX1207" i="7" s="1"/>
  <c r="V1266" i="7"/>
  <c r="AX1266" i="7" s="1"/>
  <c r="V898" i="7"/>
  <c r="AX898" i="7" s="1"/>
  <c r="V1081" i="7"/>
  <c r="AX1081" i="7" s="1"/>
  <c r="V1088" i="7"/>
  <c r="AX1088" i="7" s="1"/>
  <c r="V1103" i="7"/>
  <c r="AX1103" i="7" s="1"/>
  <c r="V1178" i="7"/>
  <c r="AX1178" i="7" s="1"/>
  <c r="V1298" i="7"/>
  <c r="AX1298" i="7" s="1"/>
  <c r="V946" i="7"/>
  <c r="AX946" i="7" s="1"/>
  <c r="V1039" i="7"/>
  <c r="AX1039" i="7" s="1"/>
  <c r="V1140" i="7"/>
  <c r="AX1140" i="7" s="1"/>
  <c r="V1154" i="7"/>
  <c r="AX1154" i="7" s="1"/>
  <c r="V1166" i="7"/>
  <c r="AX1166" i="7" s="1"/>
  <c r="V1013" i="7"/>
  <c r="AX1013" i="7" s="1"/>
  <c r="V1065" i="7"/>
  <c r="AX1065" i="7" s="1"/>
  <c r="V998" i="7"/>
  <c r="AX998" i="7" s="1"/>
  <c r="V975" i="7"/>
  <c r="AX975" i="7" s="1"/>
  <c r="V1164" i="7"/>
  <c r="AX1164" i="7" s="1"/>
  <c r="V1312" i="7"/>
  <c r="AX1312" i="7" s="1"/>
  <c r="V1319" i="7"/>
  <c r="AX1319" i="7" s="1"/>
  <c r="V1341" i="7"/>
  <c r="AX1341" i="7" s="1"/>
  <c r="V1381" i="7"/>
  <c r="AX1381" i="7" s="1"/>
  <c r="V1387" i="7"/>
  <c r="AX1387" i="7" s="1"/>
  <c r="V1414" i="7"/>
  <c r="AX1414" i="7" s="1"/>
  <c r="V1430" i="7"/>
  <c r="AX1430" i="7" s="1"/>
  <c r="V1464" i="7"/>
  <c r="AX1464" i="7" s="1"/>
  <c r="V1348" i="7"/>
  <c r="AX1348" i="7" s="1"/>
  <c r="V1383" i="7"/>
  <c r="AX1383" i="7" s="1"/>
  <c r="V1385" i="7"/>
  <c r="AX1385" i="7" s="1"/>
  <c r="V1428" i="7"/>
  <c r="AX1428" i="7" s="1"/>
  <c r="V1445" i="7"/>
  <c r="AX1445" i="7" s="1"/>
  <c r="V1491" i="7"/>
  <c r="AX1491" i="7" s="1"/>
  <c r="V1493" i="7"/>
  <c r="AX1493" i="7" s="1"/>
  <c r="V1495" i="7"/>
  <c r="AX1495" i="7" s="1"/>
  <c r="V1497" i="7"/>
  <c r="AX1497" i="7" s="1"/>
  <c r="V1521" i="7"/>
  <c r="AX1521" i="7" s="1"/>
  <c r="V1552" i="7"/>
  <c r="AX1552" i="7" s="1"/>
  <c r="V1561" i="7"/>
  <c r="AX1561" i="7" s="1"/>
  <c r="V1563" i="7"/>
  <c r="AX1563" i="7" s="1"/>
  <c r="V1288" i="7"/>
  <c r="AX1288" i="7" s="1"/>
  <c r="V1305" i="7"/>
  <c r="AX1305" i="7" s="1"/>
  <c r="V1326" i="7"/>
  <c r="AX1326" i="7" s="1"/>
  <c r="V1357" i="7"/>
  <c r="AX1357" i="7" s="1"/>
  <c r="V1368" i="7"/>
  <c r="AX1368" i="7" s="1"/>
  <c r="V1370" i="7"/>
  <c r="AX1370" i="7" s="1"/>
  <c r="V1379" i="7"/>
  <c r="AX1379" i="7" s="1"/>
  <c r="V1400" i="7"/>
  <c r="AX1400" i="7" s="1"/>
  <c r="V1412" i="7"/>
  <c r="AX1412" i="7" s="1"/>
  <c r="V1443" i="7"/>
  <c r="AX1443" i="7" s="1"/>
  <c r="V1462" i="7"/>
  <c r="AX1462" i="7" s="1"/>
  <c r="V1483" i="7"/>
  <c r="AX1483" i="7" s="1"/>
  <c r="V1485" i="7"/>
  <c r="AX1485" i="7" s="1"/>
  <c r="V1487" i="7"/>
  <c r="AX1487" i="7" s="1"/>
  <c r="V1489" i="7"/>
  <c r="AX1489" i="7" s="1"/>
  <c r="V1546" i="7"/>
  <c r="AX1546" i="7" s="1"/>
  <c r="V1548" i="7"/>
  <c r="AX1548" i="7" s="1"/>
  <c r="V1550" i="7"/>
  <c r="AX1550" i="7" s="1"/>
  <c r="V1086" i="7"/>
  <c r="AX1086" i="7" s="1"/>
  <c r="V1131" i="7"/>
  <c r="AX1131" i="7" s="1"/>
  <c r="V1174" i="7"/>
  <c r="AX1174" i="7" s="1"/>
  <c r="V1291" i="7"/>
  <c r="AX1291" i="7" s="1"/>
  <c r="V1317" i="7"/>
  <c r="AX1317" i="7" s="1"/>
  <c r="V1324" i="7"/>
  <c r="AX1324" i="7" s="1"/>
  <c r="V1337" i="7"/>
  <c r="AX1337" i="7" s="1"/>
  <c r="V1346" i="7"/>
  <c r="AX1346" i="7" s="1"/>
  <c r="V1366" i="7"/>
  <c r="AX1366" i="7" s="1"/>
  <c r="V1275" i="7"/>
  <c r="AX1275" i="7" s="1"/>
  <c r="V1292" i="7"/>
  <c r="AX1292" i="7" s="1"/>
  <c r="V1303" i="7"/>
  <c r="AX1303" i="7" s="1"/>
  <c r="V1335" i="7"/>
  <c r="AX1335" i="7" s="1"/>
  <c r="V1344" i="7"/>
  <c r="AX1344" i="7" s="1"/>
  <c r="V1355" i="7"/>
  <c r="AX1355" i="7" s="1"/>
  <c r="V1375" i="7"/>
  <c r="AX1375" i="7" s="1"/>
  <c r="V1377" i="7"/>
  <c r="AX1377" i="7" s="1"/>
  <c r="V1396" i="7"/>
  <c r="AX1396" i="7" s="1"/>
  <c r="V1308" i="7"/>
  <c r="AX1308" i="7" s="1"/>
  <c r="V1364" i="7"/>
  <c r="AX1364" i="7" s="1"/>
  <c r="V1392" i="7"/>
  <c r="AX1392" i="7" s="1"/>
  <c r="V1394" i="7"/>
  <c r="AX1394" i="7" s="1"/>
  <c r="V1419" i="7"/>
  <c r="AX1419" i="7" s="1"/>
  <c r="V1420" i="7"/>
  <c r="AX1420" i="7" s="1"/>
  <c r="V1282" i="7"/>
  <c r="AX1282" i="7" s="1"/>
  <c r="V1315" i="7"/>
  <c r="AX1315" i="7" s="1"/>
  <c r="V1322" i="7"/>
  <c r="AX1322" i="7" s="1"/>
  <c r="V1331" i="7"/>
  <c r="AX1331" i="7" s="1"/>
  <c r="V1342" i="7"/>
  <c r="AX1342" i="7" s="1"/>
  <c r="V1362" i="7"/>
  <c r="AX1362" i="7" s="1"/>
  <c r="V1295" i="7"/>
  <c r="AX1295" i="7" s="1"/>
  <c r="V1301" i="7"/>
  <c r="AX1301" i="7" s="1"/>
  <c r="V1306" i="7"/>
  <c r="AX1306" i="7" s="1"/>
  <c r="V1329" i="7"/>
  <c r="AX1329" i="7" s="1"/>
  <c r="V1353" i="7"/>
  <c r="AX1353" i="7" s="1"/>
  <c r="V1360" i="7"/>
  <c r="AX1360" i="7" s="1"/>
  <c r="V1373" i="7"/>
  <c r="AX1373" i="7" s="1"/>
  <c r="V1388" i="7"/>
  <c r="AX1388" i="7" s="1"/>
  <c r="V1193" i="7"/>
  <c r="AX1193" i="7" s="1"/>
  <c r="V1296" i="7"/>
  <c r="AX1296" i="7" s="1"/>
  <c r="V1313" i="7"/>
  <c r="AX1313" i="7" s="1"/>
  <c r="V1320" i="7"/>
  <c r="AX1320" i="7" s="1"/>
  <c r="V1327" i="7"/>
  <c r="AX1327" i="7" s="1"/>
  <c r="V518" i="7"/>
  <c r="AX518" i="7" s="1"/>
  <c r="V1101" i="7"/>
  <c r="AX1101" i="7" s="1"/>
  <c r="V1133" i="7"/>
  <c r="AX1133" i="7" s="1"/>
  <c r="V1286" i="7"/>
  <c r="AX1286" i="7" s="1"/>
  <c r="V1290" i="7"/>
  <c r="AX1290" i="7" s="1"/>
  <c r="V1309" i="7"/>
  <c r="AX1309" i="7" s="1"/>
  <c r="V1323" i="7"/>
  <c r="AX1323" i="7" s="1"/>
  <c r="V1334" i="7"/>
  <c r="AX1334" i="7" s="1"/>
  <c r="V1076" i="7"/>
  <c r="AX1076" i="7" s="1"/>
  <c r="V1330" i="7"/>
  <c r="AX1330" i="7" s="1"/>
  <c r="V1382" i="7"/>
  <c r="AX1382" i="7" s="1"/>
  <c r="V1399" i="7"/>
  <c r="AX1399" i="7" s="1"/>
  <c r="V1408" i="7"/>
  <c r="AX1408" i="7" s="1"/>
  <c r="V1422" i="7"/>
  <c r="AX1422" i="7" s="1"/>
  <c r="V1490" i="7"/>
  <c r="AX1490" i="7" s="1"/>
  <c r="V1499" i="7"/>
  <c r="AX1499" i="7" s="1"/>
  <c r="V1506" i="7"/>
  <c r="AX1506" i="7" s="1"/>
  <c r="V1572" i="7"/>
  <c r="AX1572" i="7" s="1"/>
  <c r="V1574" i="7"/>
  <c r="AX1574" i="7" s="1"/>
  <c r="V1576" i="7"/>
  <c r="AX1576" i="7" s="1"/>
  <c r="V1603" i="7"/>
  <c r="AX1603" i="7" s="1"/>
  <c r="V1605" i="7"/>
  <c r="AX1605" i="7" s="1"/>
  <c r="V1343" i="7"/>
  <c r="AX1343" i="7" s="1"/>
  <c r="V1378" i="7"/>
  <c r="AX1378" i="7" s="1"/>
  <c r="V1405" i="7"/>
  <c r="AX1405" i="7" s="1"/>
  <c r="V1411" i="7"/>
  <c r="AX1411" i="7" s="1"/>
  <c r="V1470" i="7"/>
  <c r="AX1470" i="7" s="1"/>
  <c r="V1511" i="7"/>
  <c r="AX1511" i="7" s="1"/>
  <c r="V1518" i="7"/>
  <c r="AX1518" i="7" s="1"/>
  <c r="V1523" i="7"/>
  <c r="AX1523" i="7" s="1"/>
  <c r="V1528" i="7"/>
  <c r="AX1528" i="7" s="1"/>
  <c r="V1537" i="7"/>
  <c r="AX1537" i="7" s="1"/>
  <c r="V1542" i="7"/>
  <c r="AX1542" i="7" s="1"/>
  <c r="V1549" i="7"/>
  <c r="AX1549" i="7" s="1"/>
  <c r="V1559" i="7"/>
  <c r="AX1559" i="7" s="1"/>
  <c r="V1570" i="7"/>
  <c r="AX1570" i="7" s="1"/>
  <c r="V1597" i="7"/>
  <c r="AX1597" i="7" s="1"/>
  <c r="V1599" i="7"/>
  <c r="AX1599" i="7" s="1"/>
  <c r="V1601" i="7"/>
  <c r="AX1601" i="7" s="1"/>
  <c r="V1250" i="7"/>
  <c r="AX1250" i="7" s="1"/>
  <c r="V1302" i="7"/>
  <c r="AX1302" i="7" s="1"/>
  <c r="V1325" i="7"/>
  <c r="AX1325" i="7" s="1"/>
  <c r="V1352" i="7"/>
  <c r="AX1352" i="7" s="1"/>
  <c r="V1374" i="7"/>
  <c r="AX1374" i="7" s="1"/>
  <c r="V1389" i="7"/>
  <c r="AX1389" i="7" s="1"/>
  <c r="V1436" i="7"/>
  <c r="AX1436" i="7" s="1"/>
  <c r="V1439" i="7"/>
  <c r="AX1439" i="7" s="1"/>
  <c r="V1444" i="7"/>
  <c r="AX1444" i="7" s="1"/>
  <c r="V1449" i="7"/>
  <c r="AX1449" i="7" s="1"/>
  <c r="V1452" i="7"/>
  <c r="AX1452" i="7" s="1"/>
  <c r="V1504" i="7"/>
  <c r="AX1504" i="7" s="1"/>
  <c r="V1535" i="7"/>
  <c r="AX1535" i="7" s="1"/>
  <c r="V1568" i="7"/>
  <c r="AX1568" i="7" s="1"/>
  <c r="V1182" i="7"/>
  <c r="AX1182" i="7" s="1"/>
  <c r="V1293" i="7"/>
  <c r="AX1293" i="7" s="1"/>
  <c r="V1318" i="7"/>
  <c r="AX1318" i="7" s="1"/>
  <c r="V1332" i="7"/>
  <c r="AX1332" i="7" s="1"/>
  <c r="V1361" i="7"/>
  <c r="AX1361" i="7" s="1"/>
  <c r="V1386" i="7"/>
  <c r="AX1386" i="7" s="1"/>
  <c r="V1431" i="7"/>
  <c r="AX1431" i="7" s="1"/>
  <c r="V1457" i="7"/>
  <c r="AX1457" i="7" s="1"/>
  <c r="V1465" i="7"/>
  <c r="AX1465" i="7" s="1"/>
  <c r="V1473" i="7"/>
  <c r="AX1473" i="7" s="1"/>
  <c r="V1480" i="7"/>
  <c r="AX1480" i="7" s="1"/>
  <c r="V1498" i="7"/>
  <c r="AX1498" i="7" s="1"/>
  <c r="V1509" i="7"/>
  <c r="AX1509" i="7" s="1"/>
  <c r="V1516" i="7"/>
  <c r="AX1516" i="7" s="1"/>
  <c r="V1526" i="7"/>
  <c r="AX1526" i="7" s="1"/>
  <c r="V1554" i="7"/>
  <c r="AX1554" i="7" s="1"/>
  <c r="V1564" i="7"/>
  <c r="AX1564" i="7" s="1"/>
  <c r="V1566" i="7"/>
  <c r="AX1566" i="7" s="1"/>
  <c r="V1593" i="7"/>
  <c r="AX1593" i="7" s="1"/>
  <c r="V1595" i="7"/>
  <c r="AX1595" i="7" s="1"/>
  <c r="V1294" i="7"/>
  <c r="AX1294" i="7" s="1"/>
  <c r="V1311" i="7"/>
  <c r="AX1311" i="7" s="1"/>
  <c r="V1338" i="7"/>
  <c r="AX1338" i="7" s="1"/>
  <c r="V1349" i="7"/>
  <c r="AX1349" i="7" s="1"/>
  <c r="V1371" i="7"/>
  <c r="AX1371" i="7" s="1"/>
  <c r="V1390" i="7"/>
  <c r="AX1390" i="7" s="1"/>
  <c r="V1415" i="7"/>
  <c r="AX1415" i="7" s="1"/>
  <c r="V1425" i="7"/>
  <c r="AX1425" i="7" s="1"/>
  <c r="V1460" i="7"/>
  <c r="AX1460" i="7" s="1"/>
  <c r="V1488" i="7"/>
  <c r="AX1488" i="7" s="1"/>
  <c r="V1533" i="7"/>
  <c r="AX1533" i="7" s="1"/>
  <c r="V1540" i="7"/>
  <c r="AX1540" i="7" s="1"/>
  <c r="V1393" i="7"/>
  <c r="AX1393" i="7" s="1"/>
  <c r="V1403" i="7"/>
  <c r="AX1403" i="7" s="1"/>
  <c r="V1406" i="7"/>
  <c r="AX1406" i="7" s="1"/>
  <c r="V1434" i="7"/>
  <c r="AX1434" i="7" s="1"/>
  <c r="V1447" i="7"/>
  <c r="AX1447" i="7" s="1"/>
  <c r="V1502" i="7"/>
  <c r="AX1502" i="7" s="1"/>
  <c r="V1514" i="7"/>
  <c r="AX1514" i="7" s="1"/>
  <c r="V1547" i="7"/>
  <c r="AX1547" i="7" s="1"/>
  <c r="V1557" i="7"/>
  <c r="AX1557" i="7" s="1"/>
  <c r="V1587" i="7"/>
  <c r="AX1587" i="7" s="1"/>
  <c r="V1589" i="7"/>
  <c r="AX1589" i="7" s="1"/>
  <c r="V1186" i="7"/>
  <c r="AX1186" i="7" s="1"/>
  <c r="V1284" i="7"/>
  <c r="AX1284" i="7" s="1"/>
  <c r="V1304" i="7"/>
  <c r="AX1304" i="7" s="1"/>
  <c r="V1397" i="7"/>
  <c r="AX1397" i="7" s="1"/>
  <c r="V1409" i="7"/>
  <c r="AX1409" i="7" s="1"/>
  <c r="V1418" i="7"/>
  <c r="AX1418" i="7" s="1"/>
  <c r="V1437" i="7"/>
  <c r="AX1437" i="7" s="1"/>
  <c r="V1450" i="7"/>
  <c r="AX1450" i="7" s="1"/>
  <c r="V1455" i="7"/>
  <c r="AX1455" i="7" s="1"/>
  <c r="V1468" i="7"/>
  <c r="AX1468" i="7" s="1"/>
  <c r="V1471" i="7"/>
  <c r="AX1471" i="7" s="1"/>
  <c r="V1478" i="7"/>
  <c r="AX1478" i="7" s="1"/>
  <c r="V1507" i="7"/>
  <c r="AX1507" i="7" s="1"/>
  <c r="V1524" i="7"/>
  <c r="AX1524" i="7" s="1"/>
  <c r="V1531" i="7"/>
  <c r="AX1531" i="7" s="1"/>
  <c r="V1538" i="7"/>
  <c r="AX1538" i="7" s="1"/>
  <c r="V1581" i="7"/>
  <c r="AX1581" i="7" s="1"/>
  <c r="V1583" i="7"/>
  <c r="AX1583" i="7" s="1"/>
  <c r="V1585" i="7"/>
  <c r="AX1585" i="7" s="1"/>
  <c r="V1051" i="7"/>
  <c r="AX1051" i="7" s="1"/>
  <c r="V1367" i="7"/>
  <c r="AX1367" i="7" s="1"/>
  <c r="V1442" i="7"/>
  <c r="AX1442" i="7" s="1"/>
  <c r="V1463" i="7"/>
  <c r="AX1463" i="7" s="1"/>
  <c r="V1481" i="7"/>
  <c r="AX1481" i="7" s="1"/>
  <c r="V1486" i="7"/>
  <c r="AX1486" i="7" s="1"/>
  <c r="V1496" i="7"/>
  <c r="AX1496" i="7" s="1"/>
  <c r="V1519" i="7"/>
  <c r="AX1519" i="7" s="1"/>
  <c r="V1545" i="7"/>
  <c r="AX1545" i="7" s="1"/>
  <c r="V1575" i="7"/>
  <c r="AX1575" i="7" s="1"/>
  <c r="V1577" i="7"/>
  <c r="AX1577" i="7" s="1"/>
  <c r="V1579" i="7"/>
  <c r="AX1579" i="7" s="1"/>
  <c r="V1232" i="7"/>
  <c r="AX1232" i="7" s="1"/>
  <c r="V1263" i="7"/>
  <c r="AX1263" i="7" s="1"/>
  <c r="V1340" i="7"/>
  <c r="AX1340" i="7" s="1"/>
  <c r="V1380" i="7"/>
  <c r="AX1380" i="7" s="1"/>
  <c r="V1423" i="7"/>
  <c r="AX1423" i="7" s="1"/>
  <c r="V1426" i="7"/>
  <c r="AX1426" i="7" s="1"/>
  <c r="V1458" i="7"/>
  <c r="AX1458" i="7" s="1"/>
  <c r="V1476" i="7"/>
  <c r="AX1476" i="7" s="1"/>
  <c r="V1500" i="7"/>
  <c r="AX1500" i="7" s="1"/>
  <c r="V1505" i="7"/>
  <c r="AX1505" i="7" s="1"/>
  <c r="V1512" i="7"/>
  <c r="AX1512" i="7" s="1"/>
  <c r="V1529" i="7"/>
  <c r="AX1529" i="7" s="1"/>
  <c r="V893" i="7"/>
  <c r="AX893" i="7" s="1"/>
  <c r="V1345" i="7"/>
  <c r="AX1345" i="7" s="1"/>
  <c r="V1354" i="7"/>
  <c r="AX1354" i="7" s="1"/>
  <c r="V1376" i="7"/>
  <c r="AX1376" i="7" s="1"/>
  <c r="V1384" i="7"/>
  <c r="AX1384" i="7" s="1"/>
  <c r="V1401" i="7"/>
  <c r="AX1401" i="7" s="1"/>
  <c r="V1429" i="7"/>
  <c r="AX1429" i="7" s="1"/>
  <c r="V1448" i="7"/>
  <c r="AX1448" i="7" s="1"/>
  <c r="V1517" i="7"/>
  <c r="AX1517" i="7" s="1"/>
  <c r="V1351" i="7"/>
  <c r="AX1351" i="7" s="1"/>
  <c r="V1421" i="7"/>
  <c r="AX1421" i="7" s="1"/>
  <c r="V1461" i="7"/>
  <c r="AX1461" i="7" s="1"/>
  <c r="V1515" i="7"/>
  <c r="AX1515" i="7" s="1"/>
  <c r="V1162" i="7"/>
  <c r="AX1162" i="7" s="1"/>
  <c r="V1451" i="7"/>
  <c r="AX1451" i="7" s="1"/>
  <c r="V1494" i="7"/>
  <c r="AX1494" i="7" s="1"/>
  <c r="V1530" i="7"/>
  <c r="AX1530" i="7" s="1"/>
  <c r="V1539" i="7"/>
  <c r="AX1539" i="7" s="1"/>
  <c r="V1569" i="7"/>
  <c r="AX1569" i="7" s="1"/>
  <c r="V1594" i="7"/>
  <c r="AX1594" i="7" s="1"/>
  <c r="V1328" i="7"/>
  <c r="AX1328" i="7" s="1"/>
  <c r="V1466" i="7"/>
  <c r="AX1466" i="7" s="1"/>
  <c r="V1536" i="7"/>
  <c r="AX1536" i="7" s="1"/>
  <c r="V1573" i="7"/>
  <c r="AX1573" i="7" s="1"/>
  <c r="V1610" i="7"/>
  <c r="AX1610" i="7" s="1"/>
  <c r="V1625" i="7"/>
  <c r="AX1625" i="7" s="1"/>
  <c r="V1398" i="7"/>
  <c r="AX1398" i="7" s="1"/>
  <c r="V1407" i="7"/>
  <c r="AX1407" i="7" s="1"/>
  <c r="V1474" i="7"/>
  <c r="AX1474" i="7" s="1"/>
  <c r="V1525" i="7"/>
  <c r="AX1525" i="7" s="1"/>
  <c r="V1544" i="7"/>
  <c r="AX1544" i="7" s="1"/>
  <c r="V1553" i="7"/>
  <c r="AX1553" i="7" s="1"/>
  <c r="V1558" i="7"/>
  <c r="AX1558" i="7" s="1"/>
  <c r="V1598" i="7"/>
  <c r="AX1598" i="7" s="1"/>
  <c r="V1307" i="7"/>
  <c r="AX1307" i="7" s="1"/>
  <c r="V1347" i="7"/>
  <c r="AX1347" i="7" s="1"/>
  <c r="V1363" i="7"/>
  <c r="AX1363" i="7" s="1"/>
  <c r="V1416" i="7"/>
  <c r="AX1416" i="7" s="1"/>
  <c r="V1438" i="7"/>
  <c r="AX1438" i="7" s="1"/>
  <c r="V1459" i="7"/>
  <c r="AX1459" i="7" s="1"/>
  <c r="V1591" i="7"/>
  <c r="AX1591" i="7" s="1"/>
  <c r="V1453" i="7"/>
  <c r="AX1453" i="7" s="1"/>
  <c r="V1467" i="7"/>
  <c r="AX1467" i="7" s="1"/>
  <c r="V1482" i="7"/>
  <c r="AX1482" i="7" s="1"/>
  <c r="V1513" i="7"/>
  <c r="AX1513" i="7" s="1"/>
  <c r="V1602" i="7"/>
  <c r="AX1602" i="7" s="1"/>
  <c r="V1608" i="7"/>
  <c r="AX1608" i="7" s="1"/>
  <c r="V1350" i="7"/>
  <c r="AX1350" i="7" s="1"/>
  <c r="V1417" i="7"/>
  <c r="AX1417" i="7" s="1"/>
  <c r="V1475" i="7"/>
  <c r="AX1475" i="7" s="1"/>
  <c r="V1501" i="7"/>
  <c r="AX1501" i="7" s="1"/>
  <c r="V1532" i="7"/>
  <c r="AX1532" i="7" s="1"/>
  <c r="V1580" i="7"/>
  <c r="AX1580" i="7" s="1"/>
  <c r="V1391" i="7"/>
  <c r="AX1391" i="7" s="1"/>
  <c r="V1424" i="7"/>
  <c r="AX1424" i="7" s="1"/>
  <c r="V1446" i="7"/>
  <c r="AX1446" i="7" s="1"/>
  <c r="V1469" i="7"/>
  <c r="AX1469" i="7" s="1"/>
  <c r="V1527" i="7"/>
  <c r="AX1527" i="7" s="1"/>
  <c r="V1541" i="7"/>
  <c r="AX1541" i="7" s="1"/>
  <c r="V1555" i="7"/>
  <c r="AX1555" i="7" s="1"/>
  <c r="V1584" i="7"/>
  <c r="AX1584" i="7" s="1"/>
  <c r="V1588" i="7"/>
  <c r="AX1588" i="7" s="1"/>
  <c r="V1314" i="7"/>
  <c r="AX1314" i="7" s="1"/>
  <c r="V1365" i="7"/>
  <c r="AX1365" i="7" s="1"/>
  <c r="V1432" i="7"/>
  <c r="AX1432" i="7" s="1"/>
  <c r="V1440" i="7"/>
  <c r="AX1440" i="7" s="1"/>
  <c r="V1454" i="7"/>
  <c r="AX1454" i="7" s="1"/>
  <c r="V1508" i="7"/>
  <c r="AX1508" i="7" s="1"/>
  <c r="V1520" i="7"/>
  <c r="AX1520" i="7" s="1"/>
  <c r="V1560" i="7"/>
  <c r="AX1560" i="7" s="1"/>
  <c r="V1567" i="7"/>
  <c r="AX1567" i="7" s="1"/>
  <c r="V1619" i="7"/>
  <c r="AX1619" i="7" s="1"/>
  <c r="V1629" i="7"/>
  <c r="AX1629" i="7" s="1"/>
  <c r="V1395" i="7"/>
  <c r="AX1395" i="7" s="1"/>
  <c r="V1336" i="7"/>
  <c r="AX1336" i="7" s="1"/>
  <c r="V1410" i="7"/>
  <c r="AX1410" i="7" s="1"/>
  <c r="V1484" i="7"/>
  <c r="AX1484" i="7" s="1"/>
  <c r="V1503" i="7"/>
  <c r="AX1503" i="7" s="1"/>
  <c r="V1592" i="7"/>
  <c r="AX1592" i="7" s="1"/>
  <c r="V1606" i="7"/>
  <c r="AX1606" i="7" s="1"/>
  <c r="V1297" i="7"/>
  <c r="AX1297" i="7" s="1"/>
  <c r="V1402" i="7"/>
  <c r="AX1402" i="7" s="1"/>
  <c r="V1510" i="7"/>
  <c r="AX1510" i="7" s="1"/>
  <c r="V1522" i="7"/>
  <c r="AX1522" i="7" s="1"/>
  <c r="V1596" i="7"/>
  <c r="AX1596" i="7" s="1"/>
  <c r="V1300" i="7"/>
  <c r="AX1300" i="7" s="1"/>
  <c r="V1372" i="7"/>
  <c r="AX1372" i="7" s="1"/>
  <c r="V1582" i="7"/>
  <c r="AX1582" i="7" s="1"/>
  <c r="V1604" i="7"/>
  <c r="AX1604" i="7" s="1"/>
  <c r="V1612" i="7"/>
  <c r="AX1612" i="7" s="1"/>
  <c r="V1359" i="7"/>
  <c r="AX1359" i="7" s="1"/>
  <c r="V1433" i="7"/>
  <c r="AX1433" i="7" s="1"/>
  <c r="V1477" i="7"/>
  <c r="AX1477" i="7" s="1"/>
  <c r="V1571" i="7"/>
  <c r="AX1571" i="7" s="1"/>
  <c r="V1299" i="7"/>
  <c r="AX1299" i="7" s="1"/>
  <c r="V1321" i="7"/>
  <c r="AX1321" i="7" s="1"/>
  <c r="V1369" i="7"/>
  <c r="AX1369" i="7" s="1"/>
  <c r="V1435" i="7"/>
  <c r="AX1435" i="7" s="1"/>
  <c r="V1441" i="7"/>
  <c r="AX1441" i="7" s="1"/>
  <c r="V1456" i="7"/>
  <c r="AX1456" i="7" s="1"/>
  <c r="V1534" i="7"/>
  <c r="AX1534" i="7" s="1"/>
  <c r="V1609" i="7"/>
  <c r="AX1609" i="7" s="1"/>
  <c r="V1356" i="7"/>
  <c r="AX1356" i="7" s="1"/>
  <c r="V1404" i="7"/>
  <c r="AX1404" i="7" s="1"/>
  <c r="V1413" i="7"/>
  <c r="AX1413" i="7" s="1"/>
  <c r="V1479" i="7"/>
  <c r="AX1479" i="7" s="1"/>
  <c r="V1492" i="7"/>
  <c r="AX1492" i="7" s="1"/>
  <c r="V1543" i="7"/>
  <c r="AX1543" i="7" s="1"/>
  <c r="V1551" i="7"/>
  <c r="AX1551" i="7" s="1"/>
  <c r="V1578" i="7"/>
  <c r="AX1578" i="7" s="1"/>
  <c r="V1600" i="7"/>
  <c r="AX1600" i="7" s="1"/>
  <c r="V1427" i="7"/>
  <c r="AX1427" i="7" s="1"/>
  <c r="V1556" i="7"/>
  <c r="AX1556" i="7" s="1"/>
  <c r="V1565" i="7"/>
  <c r="AX1565" i="7" s="1"/>
  <c r="V1586" i="7"/>
  <c r="AX1586" i="7" s="1"/>
  <c r="V1590" i="7"/>
  <c r="AX1590" i="7" s="1"/>
  <c r="V1562" i="7"/>
  <c r="AX1562" i="7" s="1"/>
  <c r="V1158" i="7"/>
  <c r="AX1158" i="7" s="1"/>
  <c r="V1607" i="7"/>
  <c r="AX1607" i="7" s="1"/>
  <c r="V1620" i="7"/>
  <c r="AX1620" i="7" s="1"/>
  <c r="V1202" i="7"/>
  <c r="AX1202" i="7" s="1"/>
  <c r="V1472" i="7"/>
  <c r="AX1472" i="7" s="1"/>
  <c r="V1627" i="7"/>
  <c r="AX1627" i="7" s="1"/>
  <c r="V777" i="7"/>
  <c r="AX777" i="7" s="1"/>
  <c r="V785" i="7"/>
  <c r="AX785" i="7" s="1"/>
  <c r="V1105" i="7"/>
  <c r="AX1105" i="7" s="1"/>
  <c r="V1271" i="7"/>
  <c r="AX1271" i="7" s="1"/>
  <c r="V1064" i="7"/>
  <c r="AX1064" i="7" s="1"/>
  <c r="V938" i="7"/>
  <c r="AX938" i="7" s="1"/>
  <c r="V1238" i="7"/>
  <c r="AX1238" i="7" s="1"/>
  <c r="V794" i="7"/>
  <c r="AX794" i="7" s="1"/>
  <c r="V1257" i="7"/>
  <c r="AX1257" i="7" s="1"/>
  <c r="V645" i="7"/>
  <c r="AX645" i="7" s="1"/>
  <c r="V952" i="7"/>
  <c r="AX952" i="7" s="1"/>
  <c r="V1218" i="7"/>
  <c r="AX1218" i="7" s="1"/>
  <c r="V487" i="7"/>
  <c r="AX487" i="7" s="1"/>
  <c r="V884" i="7"/>
  <c r="AX884" i="7" s="1"/>
  <c r="V704" i="7"/>
  <c r="AX704" i="7" s="1"/>
  <c r="V995" i="7"/>
  <c r="AX995" i="7" s="1"/>
  <c r="V1148" i="7"/>
  <c r="AX1148" i="7" s="1"/>
  <c r="V1224" i="7"/>
  <c r="AX1224" i="7" s="1"/>
  <c r="V543" i="7"/>
  <c r="AX543" i="7" s="1"/>
  <c r="V832" i="7"/>
  <c r="AX832" i="7" s="1"/>
  <c r="V1024" i="7"/>
  <c r="AX1024" i="7" s="1"/>
  <c r="V724" i="7"/>
  <c r="AX724" i="7" s="1"/>
  <c r="V915" i="7"/>
  <c r="AX915" i="7" s="1"/>
  <c r="V588" i="7"/>
  <c r="AX588" i="7" s="1"/>
  <c r="V674" i="7"/>
  <c r="AX674" i="7" s="1"/>
  <c r="V492" i="7"/>
  <c r="AX492" i="7" s="1"/>
  <c r="V858" i="7"/>
  <c r="AX858" i="7" s="1"/>
  <c r="V732" i="7"/>
  <c r="AX732" i="7" s="1"/>
  <c r="V900" i="7"/>
  <c r="AX900" i="7" s="1"/>
  <c r="V506" i="7"/>
  <c r="AX506" i="7" s="1"/>
  <c r="V579" i="7"/>
  <c r="AX579" i="7" s="1"/>
  <c r="V718" i="7"/>
  <c r="AX718" i="7" s="1"/>
  <c r="V792" i="7"/>
  <c r="AX792" i="7" s="1"/>
  <c r="V789" i="7"/>
  <c r="AX789" i="7" s="1"/>
  <c r="V631" i="7"/>
  <c r="AX631" i="7" s="1"/>
  <c r="V957" i="7"/>
  <c r="AX957" i="7" s="1"/>
  <c r="V1222" i="7"/>
  <c r="AX1222" i="7" s="1"/>
  <c r="V1030" i="7"/>
  <c r="AX1030" i="7" s="1"/>
  <c r="V650" i="7"/>
  <c r="AX650" i="7" s="1"/>
  <c r="V1049" i="7"/>
  <c r="AX1049" i="7" s="1"/>
  <c r="V510" i="7"/>
  <c r="AX510" i="7" s="1"/>
  <c r="V582" i="7"/>
  <c r="AX582" i="7" s="1"/>
  <c r="V652" i="7"/>
  <c r="AX652" i="7" s="1"/>
  <c r="V1069" i="7"/>
  <c r="AX1069" i="7" s="1"/>
  <c r="V612" i="7"/>
  <c r="AX612" i="7" s="1"/>
  <c r="V773" i="7"/>
  <c r="AX773" i="7" s="1"/>
  <c r="V850" i="7"/>
  <c r="AX850" i="7" s="1"/>
  <c r="V1225" i="7"/>
  <c r="AX1225" i="7" s="1"/>
  <c r="V574" i="7"/>
  <c r="AX574" i="7" s="1"/>
  <c r="V688" i="7"/>
  <c r="AX688" i="7" s="1"/>
  <c r="V557" i="7"/>
  <c r="AX557" i="7" s="1"/>
  <c r="V567" i="7"/>
  <c r="AX567" i="7" s="1"/>
  <c r="V570" i="7"/>
  <c r="AX570" i="7" s="1"/>
  <c r="V854" i="7"/>
  <c r="AX854" i="7" s="1"/>
  <c r="V531" i="7"/>
  <c r="AX531" i="7" s="1"/>
  <c r="V726" i="7"/>
  <c r="AX726" i="7" s="1"/>
  <c r="V680" i="7"/>
  <c r="AX680" i="7" s="1"/>
  <c r="V953" i="7"/>
  <c r="AX953" i="7" s="1"/>
  <c r="V733" i="7"/>
  <c r="AX733" i="7" s="1"/>
  <c r="V990" i="7"/>
  <c r="AX990" i="7" s="1"/>
  <c r="V1144" i="7"/>
  <c r="AX1144" i="7" s="1"/>
  <c r="V1220" i="7"/>
  <c r="AX1220" i="7" s="1"/>
  <c r="V649" i="7"/>
  <c r="AX649" i="7" s="1"/>
  <c r="V863" i="7"/>
  <c r="AX863" i="7" s="1"/>
  <c r="V1085" i="7"/>
  <c r="AX1085" i="7" s="1"/>
  <c r="V1165" i="7"/>
  <c r="AX1165" i="7" s="1"/>
  <c r="V897" i="7"/>
  <c r="AX897" i="7" s="1"/>
  <c r="V1269" i="7"/>
  <c r="AX1269" i="7" s="1"/>
  <c r="V731" i="7"/>
  <c r="AX731" i="7" s="1"/>
  <c r="V622" i="7"/>
  <c r="AX622" i="7" s="1"/>
  <c r="V807" i="7"/>
  <c r="AX807" i="7" s="1"/>
  <c r="V1121" i="7"/>
  <c r="AX1121" i="7" s="1"/>
  <c r="V844" i="7"/>
  <c r="AX844" i="7" s="1"/>
  <c r="V597" i="7"/>
  <c r="AX597" i="7" s="1"/>
  <c r="V1010" i="7"/>
  <c r="AX1010" i="7" s="1"/>
  <c r="V1159" i="7"/>
  <c r="AX1159" i="7" s="1"/>
  <c r="V706" i="7"/>
  <c r="AX706" i="7" s="1"/>
  <c r="V638" i="7"/>
  <c r="AX638" i="7" s="1"/>
  <c r="V610" i="7"/>
  <c r="AX610" i="7" s="1"/>
  <c r="V819" i="7"/>
  <c r="AX819" i="7" s="1"/>
  <c r="V605" i="7"/>
  <c r="AX605" i="7" s="1"/>
  <c r="V879" i="7"/>
  <c r="AX879" i="7" s="1"/>
  <c r="V878" i="7"/>
  <c r="AX878" i="7" s="1"/>
  <c r="V576" i="7"/>
  <c r="AX576" i="7" s="1"/>
  <c r="V956" i="7"/>
  <c r="AX956" i="7" s="1"/>
  <c r="V1255" i="7"/>
  <c r="AX1255" i="7" s="1"/>
  <c r="V596" i="7"/>
  <c r="AX596" i="7" s="1"/>
  <c r="V1029" i="7"/>
  <c r="AX1029" i="7" s="1"/>
  <c r="V1042" i="7"/>
  <c r="AX1042" i="7" s="1"/>
  <c r="V798" i="7"/>
  <c r="AX798" i="7" s="1"/>
  <c r="V654" i="7"/>
  <c r="AX654" i="7" s="1"/>
  <c r="V1181" i="7"/>
  <c r="AX1181" i="7" s="1"/>
  <c r="V1251" i="7"/>
  <c r="AX1251" i="7" s="1"/>
  <c r="V770" i="7"/>
  <c r="AX770" i="7" s="1"/>
  <c r="V899" i="7"/>
  <c r="AX899" i="7" s="1"/>
  <c r="V1163" i="7"/>
  <c r="AX1163" i="7" s="1"/>
  <c r="V1061" i="7"/>
  <c r="AX1061" i="7" s="1"/>
  <c r="V619" i="7"/>
  <c r="AX619" i="7" s="1"/>
  <c r="V1630" i="7"/>
  <c r="AX1630" i="7" s="1"/>
  <c r="V1119" i="7"/>
  <c r="AX1119" i="7" s="1"/>
  <c r="V802" i="7"/>
  <c r="AX802" i="7" s="1"/>
  <c r="V539" i="7"/>
  <c r="AX539" i="7" s="1"/>
  <c r="V1080" i="7"/>
  <c r="AX1080" i="7" s="1"/>
  <c r="V916" i="7"/>
  <c r="AX916" i="7" s="1"/>
  <c r="V972" i="7"/>
  <c r="AX972" i="7" s="1"/>
  <c r="V1044" i="7"/>
  <c r="AX1044" i="7" s="1"/>
  <c r="V558" i="7"/>
  <c r="AX558" i="7" s="1"/>
  <c r="V1006" i="7"/>
  <c r="AX1006" i="7" s="1"/>
  <c r="V560" i="7"/>
  <c r="AX560" i="7" s="1"/>
  <c r="V880" i="7"/>
  <c r="AX880" i="7" s="1"/>
  <c r="V1008" i="7"/>
  <c r="AX1008" i="7" s="1"/>
  <c r="V1084" i="7"/>
  <c r="AX1084" i="7" s="1"/>
  <c r="V1237" i="7"/>
  <c r="AX1237" i="7" s="1"/>
  <c r="V734" i="7"/>
  <c r="AX734" i="7" s="1"/>
  <c r="V526" i="7"/>
  <c r="AX526" i="7" s="1"/>
  <c r="V666" i="7"/>
  <c r="AX666" i="7" s="1"/>
  <c r="V736" i="7"/>
  <c r="AX736" i="7" s="1"/>
  <c r="V881" i="7"/>
  <c r="AX881" i="7" s="1"/>
  <c r="V575" i="7"/>
  <c r="AX575" i="7" s="1"/>
  <c r="V1025" i="7"/>
  <c r="AX1025" i="7" s="1"/>
  <c r="V767" i="7"/>
  <c r="AX767" i="7" s="1"/>
  <c r="V742" i="7"/>
  <c r="AX742" i="7" s="1"/>
  <c r="V1217" i="7"/>
  <c r="AX1217" i="7" s="1"/>
  <c r="V896" i="7"/>
  <c r="AX896" i="7" s="1"/>
  <c r="V1617" i="7"/>
  <c r="AX1617" i="7" s="1"/>
  <c r="V746" i="7"/>
  <c r="AX746" i="7" s="1"/>
  <c r="V1219" i="7"/>
  <c r="AX1219" i="7" s="1"/>
  <c r="V823" i="7"/>
  <c r="AX823" i="7" s="1"/>
  <c r="V495" i="7"/>
  <c r="AX495" i="7" s="1"/>
  <c r="V1063" i="7"/>
  <c r="AX1063" i="7" s="1"/>
  <c r="V1027" i="7"/>
  <c r="AX1027" i="7" s="1"/>
  <c r="V1106" i="7"/>
  <c r="AX1106" i="7" s="1"/>
  <c r="V1046" i="7"/>
  <c r="AX1046" i="7" s="1"/>
  <c r="V1204" i="7"/>
  <c r="AX1204" i="7" s="1"/>
  <c r="V1274" i="7"/>
  <c r="AX1274" i="7" s="1"/>
  <c r="V1126" i="7"/>
  <c r="AX1126" i="7" s="1"/>
  <c r="V523" i="7"/>
  <c r="AX523" i="7" s="1"/>
  <c r="V768" i="7"/>
  <c r="AX768" i="7" s="1"/>
  <c r="V1062" i="7"/>
  <c r="AX1062" i="7" s="1"/>
  <c r="V665" i="7"/>
  <c r="AX665" i="7" s="1"/>
  <c r="V581" i="7"/>
  <c r="AX581" i="7" s="1"/>
  <c r="V774" i="7"/>
  <c r="AX774" i="7" s="1"/>
  <c r="V592" i="7"/>
  <c r="AX592" i="7" s="1"/>
  <c r="V1200" i="7"/>
  <c r="AX1200" i="7" s="1"/>
  <c r="V697" i="7"/>
  <c r="AX697" i="7" s="1"/>
  <c r="V723" i="7"/>
  <c r="AX723" i="7" s="1"/>
  <c r="V626" i="7"/>
  <c r="AX626" i="7" s="1"/>
  <c r="V657" i="7"/>
  <c r="AX657" i="7" s="1"/>
  <c r="V750" i="7"/>
  <c r="AX750" i="7" s="1"/>
  <c r="V602" i="7"/>
  <c r="AX602" i="7" s="1"/>
  <c r="V678" i="7"/>
  <c r="AX678" i="7" s="1"/>
  <c r="V917" i="7"/>
  <c r="AX917" i="7" s="1"/>
  <c r="V989" i="7"/>
  <c r="AX989" i="7" s="1"/>
  <c r="V1143" i="7"/>
  <c r="AX1143" i="7" s="1"/>
  <c r="V1236" i="7"/>
  <c r="AX1236" i="7" s="1"/>
  <c r="V1185" i="7"/>
  <c r="AX1185" i="7" s="1"/>
  <c r="V752" i="7"/>
  <c r="AX752" i="7" s="1"/>
  <c r="V973" i="7"/>
  <c r="AX973" i="7" s="1"/>
  <c r="V544" i="7"/>
  <c r="AX544" i="7" s="1"/>
  <c r="V614" i="7"/>
  <c r="AX614" i="7" s="1"/>
  <c r="V683" i="7"/>
  <c r="AX683" i="7" s="1"/>
  <c r="V754" i="7"/>
  <c r="AX754" i="7" s="1"/>
  <c r="V828" i="7"/>
  <c r="AX828" i="7" s="1"/>
  <c r="V901" i="7"/>
  <c r="AX901" i="7" s="1"/>
  <c r="V793" i="7"/>
  <c r="AX793" i="7" s="1"/>
  <c r="V940" i="7"/>
  <c r="AX940" i="7" s="1"/>
  <c r="V809" i="7"/>
  <c r="AX809" i="7" s="1"/>
  <c r="V562" i="7"/>
  <c r="AX562" i="7" s="1"/>
  <c r="V755" i="7"/>
  <c r="AX755" i="7" s="1"/>
  <c r="V939" i="7"/>
  <c r="AX939" i="7" s="1"/>
  <c r="V1240" i="7"/>
  <c r="AX1240" i="7" s="1"/>
  <c r="V1190" i="7"/>
  <c r="AX1190" i="7" s="1"/>
  <c r="V540" i="7"/>
  <c r="AX540" i="7" s="1"/>
  <c r="V545" i="7"/>
  <c r="AX545" i="7" s="1"/>
  <c r="V684" i="7"/>
  <c r="AX684" i="7" s="1"/>
  <c r="V512" i="7"/>
  <c r="AX512" i="7" s="1"/>
  <c r="V876" i="7"/>
  <c r="AX876" i="7" s="1"/>
  <c r="V987" i="7"/>
  <c r="AX987" i="7" s="1"/>
  <c r="V780" i="7"/>
  <c r="AX780" i="7" s="1"/>
  <c r="V552" i="7"/>
  <c r="AX552" i="7" s="1"/>
  <c r="V1615" i="7"/>
  <c r="AX1615" i="7" s="1"/>
  <c r="V1234" i="7"/>
  <c r="AX1234" i="7" s="1"/>
  <c r="V843" i="7"/>
  <c r="AX843" i="7" s="1"/>
  <c r="V681" i="7"/>
  <c r="AX681" i="7" s="1"/>
  <c r="V918" i="7"/>
  <c r="AX918" i="7" s="1"/>
  <c r="V1254" i="7"/>
  <c r="AX1254" i="7" s="1"/>
  <c r="V1123" i="7"/>
  <c r="AX1123" i="7" s="1"/>
  <c r="V679" i="7"/>
  <c r="AX679" i="7" s="1"/>
  <c r="V1141" i="7"/>
  <c r="AX1141" i="7" s="1"/>
  <c r="V1614" i="7"/>
  <c r="AX1614" i="7" s="1"/>
  <c r="V1146" i="7"/>
  <c r="AX1146" i="7" s="1"/>
  <c r="V547" i="7"/>
  <c r="AX547" i="7" s="1"/>
  <c r="V661" i="7"/>
  <c r="AX661" i="7" s="1"/>
  <c r="V549" i="7"/>
  <c r="AX549" i="7" s="1"/>
  <c r="V534" i="7"/>
  <c r="AX534" i="7" s="1"/>
  <c r="V837" i="7"/>
  <c r="AX837" i="7" s="1"/>
  <c r="V951" i="7"/>
  <c r="AX951" i="7" s="1"/>
  <c r="V1082" i="7"/>
  <c r="AX1082" i="7" s="1"/>
  <c r="V559" i="7"/>
  <c r="AX559" i="7" s="1"/>
  <c r="V1161" i="7"/>
  <c r="AX1161" i="7" s="1"/>
  <c r="V1253" i="7"/>
  <c r="AX1253" i="7" s="1"/>
  <c r="V1045" i="7"/>
  <c r="AX1045" i="7" s="1"/>
  <c r="V630" i="7"/>
  <c r="AX630" i="7" s="1"/>
  <c r="V701" i="7"/>
  <c r="AX701" i="7" s="1"/>
  <c r="V845" i="7"/>
  <c r="AX845" i="7" s="1"/>
  <c r="V1066" i="7"/>
  <c r="AX1066" i="7" s="1"/>
  <c r="V1221" i="7"/>
  <c r="AX1221" i="7" s="1"/>
  <c r="V787" i="7"/>
  <c r="AX787" i="7" s="1"/>
  <c r="V1189" i="7"/>
  <c r="AX1189" i="7" s="1"/>
  <c r="V842" i="7"/>
  <c r="AX842" i="7" s="1"/>
  <c r="V1160" i="7"/>
  <c r="AX1160" i="7" s="1"/>
  <c r="V717" i="7"/>
  <c r="AX717" i="7" s="1"/>
  <c r="V686" i="7"/>
  <c r="AX686" i="7" s="1"/>
  <c r="V978" i="7"/>
  <c r="AX978" i="7" s="1"/>
  <c r="V933" i="7"/>
  <c r="AX933" i="7" s="1"/>
  <c r="V816" i="7"/>
  <c r="AX816" i="7" s="1"/>
  <c r="V516" i="7"/>
  <c r="AX516" i="7" s="1"/>
  <c r="V1270" i="7"/>
  <c r="AX1270" i="7" s="1"/>
  <c r="V827" i="7"/>
  <c r="AX827" i="7" s="1"/>
  <c r="V772" i="7"/>
  <c r="AX772" i="7" s="1"/>
  <c r="V974" i="7"/>
  <c r="AX974" i="7" s="1"/>
  <c r="V1124" i="7"/>
  <c r="AX1124" i="7" s="1"/>
  <c r="V846" i="7"/>
  <c r="AX846" i="7" s="1"/>
  <c r="V738" i="7"/>
  <c r="AX738" i="7" s="1"/>
  <c r="V977" i="7"/>
  <c r="AX977" i="7" s="1"/>
  <c r="V1168" i="7"/>
  <c r="AX1168" i="7" s="1"/>
  <c r="V740" i="7"/>
  <c r="AX740" i="7" s="1"/>
  <c r="V831" i="7"/>
  <c r="AX831" i="7" s="1"/>
  <c r="V1127" i="7"/>
  <c r="AX1127" i="7" s="1"/>
  <c r="V1252" i="7"/>
  <c r="AX1252" i="7" s="1"/>
  <c r="V524" i="7"/>
  <c r="AX524" i="7" s="1"/>
  <c r="V810" i="7"/>
  <c r="AX810" i="7" s="1"/>
  <c r="V667" i="7"/>
  <c r="AX667" i="7" s="1"/>
  <c r="V583" i="7"/>
  <c r="AX583" i="7" s="1"/>
  <c r="V1071" i="7"/>
  <c r="AX1071" i="7" s="1"/>
  <c r="V1170" i="7"/>
  <c r="AX1170" i="7" s="1"/>
  <c r="V1621" i="7"/>
  <c r="AX1621" i="7" s="1"/>
  <c r="V655" i="7"/>
  <c r="AX655" i="7" s="1"/>
  <c r="V870" i="7"/>
  <c r="AX870" i="7" s="1"/>
  <c r="V1095" i="7"/>
  <c r="AX1095" i="7" s="1"/>
  <c r="V499" i="7"/>
  <c r="AX499" i="7" s="1"/>
  <c r="V1007" i="7"/>
  <c r="AX1007" i="7" s="1"/>
  <c r="V698" i="7"/>
  <c r="AX698" i="7" s="1"/>
  <c r="V771" i="7"/>
  <c r="AX771" i="7" s="1"/>
  <c r="V1187" i="7"/>
  <c r="AX1187" i="7" s="1"/>
  <c r="V703" i="7"/>
  <c r="AX703" i="7" s="1"/>
  <c r="V1223" i="7"/>
  <c r="AX1223" i="7" s="1"/>
  <c r="V941" i="7"/>
  <c r="AX941" i="7" s="1"/>
  <c r="V1031" i="7"/>
  <c r="AX1031" i="7" s="1"/>
  <c r="V662" i="7"/>
  <c r="AX662" i="7" s="1"/>
  <c r="V883" i="7"/>
  <c r="AX883" i="7" s="1"/>
  <c r="V546" i="7"/>
  <c r="AX546" i="7" s="1"/>
  <c r="V741" i="7"/>
  <c r="AX741" i="7" s="1"/>
  <c r="V996" i="7"/>
  <c r="AX996" i="7" s="1"/>
  <c r="V1259" i="7"/>
  <c r="AX1259" i="7" s="1"/>
  <c r="V637" i="7"/>
  <c r="AX637" i="7" s="1"/>
  <c r="V927" i="7"/>
  <c r="AX927" i="7" s="1"/>
  <c r="V1074" i="7"/>
  <c r="AX1074" i="7" s="1"/>
  <c r="V1623" i="7"/>
  <c r="AX1623" i="7" s="1"/>
  <c r="V1628" i="7"/>
  <c r="AX1628" i="7" s="1"/>
  <c r="V872" i="7"/>
  <c r="AX872" i="7" s="1"/>
  <c r="V553" i="7"/>
  <c r="AX553" i="7" s="1"/>
  <c r="V694" i="7"/>
  <c r="AX694" i="7" s="1"/>
  <c r="V838" i="7"/>
  <c r="AX838" i="7" s="1"/>
  <c r="V912" i="7"/>
  <c r="AX912" i="7" s="1"/>
  <c r="V970" i="7"/>
  <c r="AX970" i="7" s="1"/>
  <c r="V671" i="7"/>
  <c r="AX671" i="7" s="1"/>
  <c r="V1005" i="7"/>
  <c r="AX1005" i="7" s="1"/>
  <c r="V1203" i="7"/>
  <c r="AX1203" i="7" s="1"/>
  <c r="V862" i="7"/>
  <c r="AX862" i="7" s="1"/>
  <c r="V753" i="7"/>
  <c r="AX753" i="7" s="1"/>
  <c r="V502" i="7"/>
  <c r="AX502" i="7" s="1"/>
  <c r="V525" i="7"/>
  <c r="AX525" i="7" s="1"/>
  <c r="V1188" i="7"/>
  <c r="AX1188" i="7" s="1"/>
  <c r="V1012" i="7"/>
  <c r="AX1012" i="7" s="1"/>
  <c r="V565" i="7"/>
  <c r="AX565" i="7" s="1"/>
  <c r="V849" i="7"/>
  <c r="AX849" i="7" s="1"/>
  <c r="V756" i="7"/>
  <c r="AX756" i="7" s="1"/>
  <c r="V511" i="7"/>
  <c r="AX511" i="7" s="1"/>
  <c r="V670" i="7"/>
  <c r="AX670" i="7" s="1"/>
  <c r="V1092" i="7"/>
  <c r="AX1092" i="7" s="1"/>
  <c r="V1017" i="7"/>
  <c r="AX1017" i="7" s="1"/>
  <c r="V943" i="7"/>
  <c r="AX943" i="7" s="1"/>
  <c r="V1130" i="7"/>
  <c r="AX1130" i="7" s="1"/>
  <c r="V493" i="7"/>
  <c r="AX493" i="7" s="1"/>
  <c r="V944" i="7"/>
  <c r="AX944" i="7" s="1"/>
  <c r="V656" i="7"/>
  <c r="AX656" i="7" s="1"/>
  <c r="V1173" i="7"/>
  <c r="AX1173" i="7" s="1"/>
  <c r="V1245" i="7"/>
  <c r="AX1245" i="7" s="1"/>
  <c r="V1037" i="7"/>
  <c r="AX1037" i="7" s="1"/>
  <c r="V947" i="7"/>
  <c r="AX947" i="7" s="1"/>
  <c r="V1057" i="7"/>
  <c r="AX1057" i="7" s="1"/>
  <c r="V709" i="7"/>
  <c r="AX709" i="7" s="1"/>
  <c r="V1083" i="7"/>
  <c r="AX1083" i="7" s="1"/>
  <c r="V811" i="7"/>
  <c r="AX811" i="7" s="1"/>
  <c r="V991" i="7"/>
  <c r="AX991" i="7" s="1"/>
  <c r="V1167" i="7"/>
  <c r="AX1167" i="7" s="1"/>
  <c r="V1206" i="7"/>
  <c r="AX1206" i="7" s="1"/>
  <c r="V757" i="7"/>
  <c r="AX757" i="7" s="1"/>
  <c r="V1108" i="7"/>
  <c r="AX1108" i="7" s="1"/>
  <c r="V601" i="7"/>
  <c r="AX601" i="7" s="1"/>
  <c r="V924" i="7"/>
  <c r="AX924" i="7" s="1"/>
  <c r="V1191" i="7"/>
  <c r="AX1191" i="7" s="1"/>
  <c r="V1018" i="7"/>
  <c r="AX1018" i="7" s="1"/>
  <c r="V1194" i="7"/>
  <c r="AX1194" i="7" s="1"/>
  <c r="V1261" i="7"/>
  <c r="AX1261" i="7" s="1"/>
  <c r="V1096" i="7"/>
  <c r="AX1096" i="7" s="1"/>
  <c r="V639" i="7"/>
  <c r="AX639" i="7" s="1"/>
  <c r="V1002" i="7"/>
  <c r="AX1002" i="7" s="1"/>
  <c r="V808" i="7"/>
  <c r="AX808" i="7" s="1"/>
  <c r="V955" i="7"/>
  <c r="AX955" i="7" s="1"/>
  <c r="V527" i="7"/>
  <c r="AX527" i="7" s="1"/>
  <c r="V902" i="7"/>
  <c r="AX902" i="7" s="1"/>
  <c r="V1241" i="7"/>
  <c r="AX1241" i="7" s="1"/>
  <c r="V751" i="7"/>
  <c r="AX751" i="7" s="1"/>
  <c r="V971" i="7"/>
  <c r="AX971" i="7" s="1"/>
  <c r="V613" i="7"/>
  <c r="AX613" i="7" s="1"/>
  <c r="V486" i="7"/>
  <c r="AX486" i="7" s="1"/>
  <c r="V599" i="7"/>
  <c r="AX599" i="7" s="1"/>
  <c r="V758" i="7"/>
  <c r="AX758" i="7" s="1"/>
  <c r="V1279" i="7"/>
  <c r="AX1279" i="7" s="1"/>
  <c r="V817" i="7"/>
  <c r="AX817" i="7" s="1"/>
  <c r="V851" i="7"/>
  <c r="AX851" i="7" s="1"/>
  <c r="V1243" i="7"/>
  <c r="AX1243" i="7" s="1"/>
  <c r="V515" i="7"/>
  <c r="AX515" i="7" s="1"/>
  <c r="V587" i="7"/>
  <c r="AX587" i="7" s="1"/>
  <c r="V871" i="7"/>
  <c r="AX871" i="7" s="1"/>
  <c r="V522" i="7"/>
  <c r="AX522" i="7" s="1"/>
  <c r="V762" i="7"/>
  <c r="AX762" i="7" s="1"/>
  <c r="V1120" i="7"/>
  <c r="AX1120" i="7" s="1"/>
  <c r="V937" i="7"/>
  <c r="AX937" i="7" s="1"/>
  <c r="V1028" i="7"/>
  <c r="AX1028" i="7" s="1"/>
  <c r="V598" i="7"/>
  <c r="AX598" i="7" s="1"/>
  <c r="V1205" i="7"/>
  <c r="AX1205" i="7" s="1"/>
  <c r="V528" i="7"/>
  <c r="AX528" i="7" s="1"/>
  <c r="V830" i="7"/>
  <c r="AX830" i="7" s="1"/>
  <c r="V669" i="7"/>
  <c r="AX669" i="7" s="1"/>
  <c r="V867" i="7"/>
  <c r="AX867" i="7" s="1"/>
  <c r="V959" i="7"/>
  <c r="AX959" i="7" s="1"/>
  <c r="V1050" i="7"/>
  <c r="AX1050" i="7" s="1"/>
  <c r="V737" i="7"/>
  <c r="AX737" i="7" s="1"/>
  <c r="V687" i="7"/>
  <c r="AX687" i="7" s="1"/>
  <c r="V1016" i="7"/>
  <c r="AX1016" i="7" s="1"/>
  <c r="V1111" i="7"/>
  <c r="AX1111" i="7" s="1"/>
  <c r="V743" i="7"/>
  <c r="AX743" i="7" s="1"/>
  <c r="V963" i="7"/>
  <c r="AX963" i="7" s="1"/>
  <c r="V1035" i="7"/>
  <c r="AX1035" i="7" s="1"/>
  <c r="V1113" i="7"/>
  <c r="AX1113" i="7" s="1"/>
  <c r="V1611" i="7"/>
  <c r="AX1611" i="7" s="1"/>
  <c r="V1033" i="7"/>
  <c r="AX1033" i="7" s="1"/>
  <c r="V585" i="7"/>
  <c r="AX585" i="7" s="1"/>
  <c r="V725" i="7"/>
  <c r="AX725" i="7" s="1"/>
  <c r="V801" i="7"/>
  <c r="AX801" i="7" s="1"/>
  <c r="V945" i="7"/>
  <c r="AX945" i="7" s="1"/>
  <c r="V496" i="7"/>
  <c r="AX496" i="7" s="1"/>
  <c r="V571" i="7"/>
  <c r="AX571" i="7" s="1"/>
  <c r="V781" i="7"/>
  <c r="AX781" i="7" s="1"/>
  <c r="V692" i="7"/>
  <c r="AX692" i="7" s="1"/>
  <c r="V1273" i="7"/>
  <c r="AX1273" i="7" s="1"/>
  <c r="V1201" i="7"/>
  <c r="AX1201" i="7" s="1"/>
  <c r="V1256" i="7"/>
  <c r="AX1256" i="7" s="1"/>
  <c r="V865" i="7"/>
  <c r="AX865" i="7" s="1"/>
  <c r="V593" i="7"/>
  <c r="AX593" i="7" s="1"/>
  <c r="V1043" i="7"/>
  <c r="AX1043" i="7" s="1"/>
  <c r="V920" i="7"/>
  <c r="AX920" i="7" s="1"/>
  <c r="V651" i="7"/>
  <c r="AX651" i="7" s="1"/>
  <c r="V813" i="7"/>
  <c r="AX813" i="7" s="1"/>
  <c r="V776" i="7"/>
  <c r="AX776" i="7" s="1"/>
  <c r="V942" i="7"/>
  <c r="AX942" i="7" s="1"/>
  <c r="V1112" i="7"/>
  <c r="AX1112" i="7" s="1"/>
  <c r="V980" i="7"/>
  <c r="AX980" i="7" s="1"/>
  <c r="V1171" i="7"/>
  <c r="AX1171" i="7" s="1"/>
  <c r="V672" i="7"/>
  <c r="AX672" i="7" s="1"/>
  <c r="V888" i="7"/>
  <c r="AX888" i="7" s="1"/>
  <c r="V1211" i="7"/>
  <c r="AX1211" i="7" s="1"/>
  <c r="V1626" i="7"/>
  <c r="AX1626" i="7" s="1"/>
  <c r="V907" i="7"/>
  <c r="AX907" i="7" s="1"/>
  <c r="V1019" i="7"/>
  <c r="AX1019" i="7" s="1"/>
  <c r="V1262" i="7"/>
  <c r="AX1262" i="7" s="1"/>
  <c r="V710" i="7"/>
  <c r="AX710" i="7" s="1"/>
  <c r="V860" i="7"/>
  <c r="AX860" i="7" s="1"/>
  <c r="V1624" i="7"/>
  <c r="AX1624" i="7" s="1"/>
  <c r="V988" i="7"/>
  <c r="AX988" i="7" s="1"/>
  <c r="V541" i="7"/>
  <c r="AX541" i="7" s="1"/>
  <c r="V577" i="7"/>
  <c r="AX577" i="7" s="1"/>
  <c r="V775" i="7"/>
  <c r="AX775" i="7" s="1"/>
  <c r="V1169" i="7"/>
  <c r="AX1169" i="7" s="1"/>
  <c r="V500" i="7"/>
  <c r="AX500" i="7" s="1"/>
  <c r="V847" i="7"/>
  <c r="AX847" i="7" s="1"/>
  <c r="V530" i="7"/>
  <c r="AX530" i="7" s="1"/>
  <c r="V868" i="7"/>
  <c r="AX868" i="7" s="1"/>
  <c r="V1209" i="7"/>
  <c r="AX1209" i="7" s="1"/>
  <c r="V532" i="7"/>
  <c r="AX532" i="7" s="1"/>
  <c r="V760" i="7"/>
  <c r="AX760" i="7" s="1"/>
  <c r="V1280" i="7"/>
  <c r="AX1280" i="7" s="1"/>
  <c r="V1036" i="7"/>
  <c r="AX1036" i="7" s="1"/>
  <c r="V1184" i="7"/>
  <c r="AX1184" i="7" s="1"/>
  <c r="V1235" i="7"/>
  <c r="AX1235" i="7" s="1"/>
  <c r="V485" i="7"/>
  <c r="AX485" i="7" s="1"/>
  <c r="V719" i="7"/>
  <c r="AX719" i="7" s="1"/>
  <c r="V994" i="7"/>
  <c r="AX994" i="7" s="1"/>
  <c r="V1239" i="7"/>
  <c r="AX1239" i="7" s="1"/>
  <c r="V1258" i="7"/>
  <c r="AX1258" i="7" s="1"/>
  <c r="V663" i="7"/>
  <c r="AX663" i="7" s="1"/>
  <c r="V976" i="7"/>
  <c r="AX976" i="7" s="1"/>
  <c r="V1139" i="7"/>
  <c r="AX1139" i="7" s="1"/>
  <c r="V611" i="7"/>
  <c r="AX611" i="7" s="1"/>
  <c r="V483" i="7"/>
  <c r="AX483" i="7" s="1"/>
  <c r="V1089" i="7"/>
  <c r="AX1089" i="7" s="1"/>
  <c r="V885" i="7"/>
  <c r="AX885" i="7" s="1"/>
  <c r="V722" i="7"/>
  <c r="AX722" i="7" s="1"/>
  <c r="V905" i="7"/>
  <c r="AX905" i="7" s="1"/>
  <c r="V1128" i="7"/>
  <c r="AX1128" i="7" s="1"/>
  <c r="V1210" i="7"/>
  <c r="AX1210" i="7" s="1"/>
  <c r="V1151" i="7"/>
  <c r="AX1151" i="7" s="1"/>
  <c r="V779" i="7"/>
  <c r="AX779" i="7" s="1"/>
  <c r="V1055" i="7"/>
  <c r="AX1055" i="7" s="1"/>
  <c r="V911" i="7"/>
  <c r="AX911" i="7" s="1"/>
  <c r="V1115" i="7"/>
  <c r="AX1115" i="7" s="1"/>
  <c r="V1098" i="7"/>
  <c r="AX1098" i="7" s="1"/>
  <c r="V1212" i="7"/>
  <c r="AX1212" i="7" s="1"/>
  <c r="V764" i="7"/>
  <c r="AX764" i="7" s="1"/>
  <c r="V985" i="7"/>
  <c r="AX985" i="7" s="1"/>
  <c r="V1137" i="7"/>
  <c r="AX1137" i="7" s="1"/>
  <c r="V1277" i="7"/>
  <c r="AX1277" i="7" s="1"/>
  <c r="V765" i="7"/>
  <c r="AX765" i="7" s="1"/>
  <c r="V914" i="7"/>
  <c r="AX914" i="7" s="1"/>
  <c r="V864" i="7"/>
  <c r="AX864" i="7" s="1"/>
  <c r="V616" i="7"/>
  <c r="AX616" i="7" s="1"/>
  <c r="V633" i="7"/>
  <c r="AX633" i="7" s="1"/>
  <c r="V647" i="7"/>
  <c r="AX647" i="7" s="1"/>
  <c r="V566" i="7"/>
  <c r="AX566" i="7" s="1"/>
  <c r="V852" i="7"/>
  <c r="AX852" i="7" s="1"/>
  <c r="V999" i="7"/>
  <c r="AX999" i="7" s="1"/>
  <c r="V673" i="7"/>
  <c r="AX673" i="7" s="1"/>
  <c r="V910" i="7"/>
  <c r="AX910" i="7" s="1"/>
  <c r="V607" i="7"/>
  <c r="AX607" i="7" s="1"/>
  <c r="V727" i="7"/>
  <c r="AX727" i="7" s="1"/>
  <c r="V930" i="7"/>
  <c r="AX930" i="7" s="1"/>
  <c r="V1097" i="7"/>
  <c r="AX1097" i="7" s="1"/>
  <c r="V839" i="7"/>
  <c r="AX839" i="7" s="1"/>
  <c r="V1059" i="7"/>
  <c r="AX1059" i="7" s="1"/>
  <c r="V1231" i="7"/>
  <c r="AX1231" i="7" s="1"/>
  <c r="V840" i="7"/>
  <c r="AX840" i="7" s="1"/>
  <c r="V1233" i="7"/>
  <c r="AX1233" i="7" s="1"/>
  <c r="V629" i="7"/>
  <c r="AX629" i="7" s="1"/>
  <c r="V699" i="7"/>
  <c r="AX699" i="7" s="1"/>
  <c r="V812" i="7"/>
  <c r="AX812" i="7" s="1"/>
  <c r="V1147" i="7"/>
  <c r="AX1147" i="7" s="1"/>
  <c r="V904" i="7"/>
  <c r="AX904" i="7" s="1"/>
  <c r="V627" i="7"/>
  <c r="AX627" i="7" s="1"/>
  <c r="V1149" i="7"/>
  <c r="AX1149" i="7" s="1"/>
  <c r="V997" i="7"/>
  <c r="AX997" i="7" s="1"/>
  <c r="V550" i="7"/>
  <c r="AX550" i="7" s="1"/>
  <c r="V551" i="7"/>
  <c r="AX551" i="7" s="1"/>
  <c r="V818" i="7"/>
  <c r="AX818" i="7" s="1"/>
  <c r="V1264" i="7"/>
  <c r="AX1264" i="7" s="1"/>
  <c r="V624" i="7"/>
  <c r="AX624" i="7" s="1"/>
  <c r="V695" i="7"/>
  <c r="AX695" i="7" s="1"/>
  <c r="V913" i="7"/>
  <c r="AX913" i="7" s="1"/>
  <c r="V1078" i="7"/>
  <c r="AX1078" i="7" s="1"/>
  <c r="V498" i="7"/>
  <c r="AX498" i="7" s="1"/>
  <c r="V932" i="7"/>
  <c r="AX932" i="7" s="1"/>
  <c r="V1079" i="7"/>
  <c r="AX1079" i="7" s="1"/>
  <c r="V1249" i="7"/>
  <c r="AX1249" i="7" s="1"/>
  <c r="V1122" i="7"/>
  <c r="AX1122" i="7" s="1"/>
  <c r="V1110" i="7"/>
  <c r="AX1110" i="7" s="1"/>
  <c r="V668" i="7"/>
  <c r="AX668" i="7" s="1"/>
  <c r="V1260" i="7"/>
  <c r="AX1260" i="7" s="1"/>
  <c r="V707" i="7"/>
  <c r="AX707" i="7" s="1"/>
  <c r="V1072" i="7"/>
  <c r="AX1072" i="7" s="1"/>
  <c r="V1172" i="7"/>
  <c r="AX1172" i="7" s="1"/>
  <c r="V517" i="7"/>
  <c r="AX517" i="7" s="1"/>
  <c r="V623" i="7"/>
  <c r="AX623" i="7" s="1"/>
  <c r="V1197" i="7"/>
  <c r="AX1197" i="7" s="1"/>
  <c r="V1265" i="7"/>
  <c r="AX1265" i="7" s="1"/>
  <c r="V555" i="7"/>
  <c r="AX555" i="7" s="1"/>
  <c r="V1135" i="7"/>
  <c r="AX1135" i="7" s="1"/>
  <c r="V573" i="7"/>
  <c r="AX573" i="7" s="1"/>
  <c r="V641" i="7"/>
  <c r="AX641" i="7" s="1"/>
  <c r="V712" i="7"/>
  <c r="AX712" i="7" s="1"/>
  <c r="V857" i="7"/>
  <c r="AX857" i="7" s="1"/>
  <c r="V1004" i="7"/>
  <c r="AX1004" i="7" s="1"/>
  <c r="V919" i="7"/>
  <c r="AX919" i="7" s="1"/>
  <c r="V715" i="7"/>
  <c r="AX715" i="7" s="1"/>
  <c r="V993" i="7"/>
  <c r="AX993" i="7" s="1"/>
  <c r="V685" i="7"/>
  <c r="AX685" i="7" s="1"/>
  <c r="V490" i="7"/>
  <c r="AX490" i="7" s="1"/>
  <c r="V922" i="7"/>
  <c r="AX922" i="7" s="1"/>
  <c r="V824" i="7"/>
  <c r="AX824" i="7" s="1"/>
  <c r="V829" i="7"/>
  <c r="AX829" i="7" s="1"/>
  <c r="V961" i="7"/>
  <c r="AX961" i="7" s="1"/>
  <c r="V1616" i="7"/>
  <c r="AX1616" i="7" s="1"/>
  <c r="V887" i="7"/>
  <c r="AX887" i="7" s="1"/>
  <c r="V1613" i="7"/>
  <c r="AX1613" i="7" s="1"/>
  <c r="V691" i="7"/>
  <c r="AX691" i="7" s="1"/>
  <c r="V1228" i="7"/>
  <c r="AX1228" i="7" s="1"/>
  <c r="V855" i="7"/>
  <c r="AX855" i="7" s="1"/>
  <c r="V948" i="7"/>
  <c r="AX948" i="7" s="1"/>
  <c r="V1116" i="7"/>
  <c r="AX1116" i="7" s="1"/>
  <c r="V782" i="7"/>
  <c r="AX782" i="7" s="1"/>
  <c r="V1157" i="7"/>
  <c r="AX1157" i="7" s="1"/>
  <c r="V783" i="7"/>
  <c r="AX783" i="7" s="1"/>
  <c r="V1003" i="7"/>
  <c r="AX1003" i="7" s="1"/>
  <c r="V635" i="7"/>
  <c r="AX635" i="7" s="1"/>
  <c r="V505" i="7"/>
  <c r="AX505" i="7" s="1"/>
  <c r="V1067" i="7"/>
  <c r="AX1067" i="7" s="1"/>
  <c r="V700" i="7"/>
  <c r="AX700" i="7" s="1"/>
  <c r="V618" i="7"/>
  <c r="AX618" i="7" s="1"/>
  <c r="V797" i="7"/>
  <c r="AX797" i="7" s="1"/>
  <c r="V603" i="7"/>
  <c r="AX603" i="7" s="1"/>
  <c r="V569" i="7"/>
  <c r="AX569" i="7" s="1"/>
  <c r="V965" i="7"/>
  <c r="AX965" i="7" s="1"/>
  <c r="V856" i="7"/>
  <c r="AX856" i="7" s="1"/>
  <c r="V1248" i="7"/>
  <c r="AX1248" i="7" s="1"/>
  <c r="V1175" i="7"/>
  <c r="AX1175" i="7" s="1"/>
  <c r="V591" i="7"/>
  <c r="AX591" i="7" s="1"/>
  <c r="V1179" i="7"/>
  <c r="AX1179" i="7" s="1"/>
  <c r="V759" i="7"/>
  <c r="AX759" i="7" s="1"/>
  <c r="V1622" i="7"/>
  <c r="AX1622" i="7" s="1"/>
  <c r="V903" i="7"/>
  <c r="AX903" i="7" s="1"/>
  <c r="V721" i="7"/>
  <c r="AX721" i="7" s="1"/>
  <c r="V1011" i="7"/>
  <c r="AX1011" i="7" s="1"/>
  <c r="V720" i="7"/>
  <c r="AX720" i="7" s="1"/>
  <c r="V634" i="7"/>
  <c r="AX634" i="7" s="1"/>
  <c r="V1054" i="7"/>
  <c r="AX1054" i="7" s="1"/>
  <c r="V1150" i="7"/>
  <c r="AX1150" i="7" s="1"/>
  <c r="V836" i="7"/>
  <c r="AX836" i="7" s="1"/>
  <c r="V1114" i="7"/>
  <c r="AX1114" i="7" s="1"/>
  <c r="V747" i="7"/>
  <c r="AX747" i="7" s="1"/>
  <c r="V873" i="7"/>
  <c r="AX873" i="7" s="1"/>
  <c r="V1155" i="7"/>
  <c r="AX1155" i="7" s="1"/>
  <c r="V497" i="7"/>
  <c r="AX497" i="7" s="1"/>
  <c r="V711" i="7"/>
  <c r="AX711" i="7" s="1"/>
  <c r="V931" i="7"/>
  <c r="AX931" i="7" s="1"/>
  <c r="V1099" i="7"/>
  <c r="AX1099" i="7" s="1"/>
  <c r="V520" i="7"/>
  <c r="AX520" i="7" s="1"/>
  <c r="V660" i="7"/>
  <c r="AX660" i="7" s="1"/>
  <c r="V875" i="7"/>
  <c r="AX875" i="7" s="1"/>
  <c r="V1023" i="7"/>
  <c r="AX1023" i="7" s="1"/>
  <c r="V1100" i="7"/>
  <c r="AX1100" i="7" s="1"/>
  <c r="V979" i="7"/>
  <c r="AX979" i="7" s="1"/>
  <c r="V1053" i="7"/>
  <c r="AX1053" i="7" s="1"/>
  <c r="V568" i="7"/>
  <c r="AX568" i="7" s="1"/>
  <c r="V909" i="7"/>
  <c r="AX909" i="7" s="1"/>
  <c r="V604" i="7"/>
  <c r="AX604" i="7" s="1"/>
  <c r="V1134" i="7"/>
  <c r="AX1134" i="7" s="1"/>
  <c r="V535" i="7"/>
  <c r="AX535" i="7" s="1"/>
  <c r="V763" i="7"/>
  <c r="AX763" i="7" s="1"/>
  <c r="V1038" i="7"/>
  <c r="AX1038" i="7" s="1"/>
  <c r="V1136" i="7"/>
  <c r="AX1136" i="7" s="1"/>
  <c r="V1214" i="7"/>
  <c r="AX1214" i="7" s="1"/>
  <c r="V891" i="7"/>
  <c r="AX891" i="7" s="1"/>
  <c r="V572" i="7"/>
  <c r="AX572" i="7" s="1"/>
  <c r="V640" i="7"/>
  <c r="AX640" i="7" s="1"/>
  <c r="V949" i="7"/>
  <c r="AX949" i="7" s="1"/>
  <c r="V1022" i="7"/>
  <c r="AX1022" i="7" s="1"/>
  <c r="V928" i="7"/>
  <c r="AX928" i="7" s="1"/>
  <c r="V730" i="7"/>
  <c r="AX730" i="7" s="1"/>
  <c r="V1087" i="7"/>
  <c r="AX1087" i="7" s="1"/>
  <c r="V958" i="7"/>
  <c r="AX958" i="7" s="1"/>
  <c r="V796" i="7"/>
  <c r="AX796" i="7" s="1"/>
  <c r="V934" i="7"/>
  <c r="AX934" i="7" s="1"/>
  <c r="V815" i="7"/>
  <c r="AX815" i="7" s="1"/>
  <c r="V1093" i="7"/>
  <c r="AX1093" i="7" s="1"/>
  <c r="V620" i="7"/>
  <c r="AX620" i="7" s="1"/>
  <c r="V621" i="7"/>
  <c r="AX621" i="7" s="1"/>
  <c r="V982" i="7"/>
  <c r="AX982" i="7" s="1"/>
  <c r="V967" i="7"/>
  <c r="AX967" i="7" s="1"/>
  <c r="V805" i="7"/>
  <c r="AX805" i="7" s="1"/>
  <c r="V874" i="7"/>
  <c r="AX874" i="7" s="1"/>
  <c r="V537" i="7"/>
  <c r="AX537" i="7" s="1"/>
  <c r="V749" i="7"/>
  <c r="AX749" i="7" s="1"/>
  <c r="V935" i="7"/>
  <c r="AX935" i="7" s="1"/>
  <c r="V564" i="7"/>
  <c r="AX564" i="7" s="1"/>
  <c r="V791" i="7"/>
  <c r="AX791" i="7" s="1"/>
  <c r="V1208" i="7"/>
  <c r="AX1208" i="7" s="1"/>
  <c r="V580" i="7"/>
  <c r="AX580" i="7" s="1"/>
  <c r="V1242" i="7"/>
  <c r="AX1242" i="7" s="1"/>
  <c r="V744" i="7"/>
  <c r="AX744" i="7" s="1"/>
  <c r="V853" i="7"/>
  <c r="AX853" i="7" s="1"/>
  <c r="V1056" i="7"/>
  <c r="AX1056" i="7" s="1"/>
  <c r="V892" i="7"/>
  <c r="AX892" i="7" s="1"/>
  <c r="V713" i="7"/>
  <c r="AX713" i="7" s="1"/>
  <c r="V1052" i="7"/>
  <c r="AX1052" i="7" s="1"/>
  <c r="V494" i="7"/>
  <c r="AX494" i="7" s="1"/>
  <c r="V1153" i="7"/>
  <c r="AX1153" i="7" s="1"/>
  <c r="V1026" i="7"/>
  <c r="AX1026" i="7" s="1"/>
  <c r="V748" i="7"/>
  <c r="AX748" i="7" s="1"/>
  <c r="V894" i="7"/>
  <c r="AX894" i="7" s="1"/>
  <c r="V1041" i="7"/>
  <c r="AX1041" i="7" s="1"/>
  <c r="V1145" i="7"/>
  <c r="AX1145" i="7" s="1"/>
  <c r="V1278" i="7"/>
  <c r="AX1278" i="7" s="1"/>
  <c r="V548" i="7"/>
  <c r="AX548" i="7" s="1"/>
  <c r="V690" i="7"/>
  <c r="AX690" i="7" s="1"/>
  <c r="V1132" i="7"/>
  <c r="AX1132" i="7" s="1"/>
  <c r="V1195" i="7"/>
  <c r="AX1195" i="7" s="1"/>
  <c r="V658" i="7"/>
  <c r="AX658" i="7" s="1"/>
  <c r="V1196" i="7"/>
  <c r="AX1196" i="7" s="1"/>
  <c r="V1001" i="7"/>
  <c r="AX1001" i="7" s="1"/>
  <c r="V814" i="7"/>
  <c r="AX814" i="7" s="1"/>
  <c r="V778" i="7"/>
  <c r="AX778" i="7" s="1"/>
  <c r="V1618" i="7"/>
  <c r="AX1618" i="7" s="1"/>
  <c r="V556" i="7"/>
  <c r="AX556" i="7" s="1"/>
  <c r="V696" i="7"/>
  <c r="AX696" i="7" s="1"/>
  <c r="V1060" i="7"/>
  <c r="AX1060" i="7" s="1"/>
  <c r="V1216" i="7"/>
  <c r="AX1216" i="7" s="1"/>
  <c r="V595" i="7"/>
  <c r="AX595" i="7" s="1"/>
  <c r="V628" i="7"/>
  <c r="AX628" i="7" s="1"/>
  <c r="V1276" i="7"/>
  <c r="AX1276" i="7" s="1"/>
  <c r="V653" i="7"/>
  <c r="AX653" i="7" s="1"/>
  <c r="V869" i="7"/>
  <c r="AX869" i="7" s="1"/>
  <c r="V833" i="7"/>
  <c r="AX833" i="7" s="1"/>
  <c r="V533" i="7"/>
  <c r="AX533" i="7" s="1"/>
  <c r="V890" i="7"/>
  <c r="AX890" i="7" s="1"/>
  <c r="V675" i="7"/>
  <c r="AX675" i="7" s="1"/>
  <c r="V1156" i="7"/>
  <c r="AX1156" i="7" s="1"/>
  <c r="V1117" i="7"/>
  <c r="AX1117" i="7" s="1"/>
  <c r="V584" i="7"/>
  <c r="AX584" i="7" s="1"/>
  <c r="V716" i="7"/>
  <c r="AX716" i="7" s="1"/>
  <c r="V962" i="7"/>
  <c r="AX962" i="7" s="1"/>
  <c r="V799" i="7"/>
  <c r="AX799" i="7" s="1"/>
  <c r="V1227" i="7"/>
  <c r="AX1227" i="7" s="1"/>
  <c r="V608" i="7"/>
  <c r="AX608" i="7" s="1"/>
  <c r="V1268" i="7"/>
  <c r="AX1268" i="7" s="1"/>
  <c r="V705" i="7"/>
  <c r="AX705" i="7" s="1"/>
  <c r="V835" i="7"/>
  <c r="AX835" i="7" s="1"/>
  <c r="V925" i="7"/>
  <c r="AX925" i="7" s="1"/>
  <c r="V983" i="7"/>
  <c r="AX983" i="7" s="1"/>
  <c r="V984" i="7"/>
  <c r="AX984" i="7" s="1"/>
  <c r="V609" i="7"/>
  <c r="AX609" i="7" s="1"/>
  <c r="V895" i="7"/>
  <c r="AX895" i="7" s="1"/>
  <c r="V859" i="7"/>
  <c r="AX859" i="7" s="1"/>
  <c r="V826" i="7"/>
  <c r="AX826" i="7" s="1"/>
  <c r="V1244" i="7"/>
  <c r="AX1244" i="7" s="1"/>
  <c r="V659" i="7"/>
  <c r="AX659" i="7" s="1"/>
  <c r="V1075" i="7"/>
  <c r="AX1075" i="7" s="1"/>
  <c r="V561" i="7"/>
  <c r="AX561" i="7" s="1"/>
  <c r="V1104" i="7"/>
  <c r="AX1104" i="7" s="1"/>
  <c r="V1176" i="7"/>
  <c r="AX1176" i="7" s="1"/>
  <c r="V1229" i="7"/>
  <c r="AX1229" i="7" s="1"/>
  <c r="V821" i="7"/>
  <c r="AX821" i="7" s="1"/>
  <c r="V968" i="7"/>
  <c r="AX968" i="7" s="1"/>
  <c r="V1177" i="7"/>
  <c r="AX1177" i="7" s="1"/>
  <c r="V1118" i="7"/>
  <c r="AX1118" i="7" s="1"/>
  <c r="V643" i="7"/>
  <c r="AX643" i="7" s="1"/>
  <c r="V841" i="7"/>
  <c r="AX841" i="7" s="1"/>
  <c r="V1068" i="7"/>
  <c r="AX1068" i="7" s="1"/>
  <c r="V1014" i="7"/>
  <c r="AX1014" i="7" s="1"/>
  <c r="V1000" i="7"/>
  <c r="AX1000" i="7" s="1"/>
  <c r="V804" i="7"/>
  <c r="AX804" i="7" s="1"/>
  <c r="V1213" i="7"/>
  <c r="AX1213" i="7" s="1"/>
  <c r="V950" i="7"/>
  <c r="AX950" i="7" s="1"/>
  <c r="V1183" i="7"/>
  <c r="AX1183" i="7" s="1"/>
  <c r="V615" i="7"/>
  <c r="AX615" i="7" s="1"/>
  <c r="V1631" i="7"/>
  <c r="AX1631" i="7" s="1"/>
  <c r="V926" i="7"/>
  <c r="AX926" i="7" s="1"/>
  <c r="V1192" i="7"/>
  <c r="AX1192" i="7" s="1"/>
  <c r="V1021" i="7"/>
  <c r="AX1021" i="7" s="1"/>
  <c r="V1230" i="7"/>
  <c r="AX1230" i="7" s="1"/>
  <c r="V625" i="7"/>
  <c r="AX625" i="7" s="1"/>
  <c r="V1102" i="7"/>
  <c r="AX1102" i="7" s="1"/>
  <c r="V646" i="7"/>
  <c r="AX646" i="7" s="1"/>
  <c r="V1109" i="7"/>
  <c r="AX1109" i="7" s="1"/>
  <c r="V508" i="7"/>
  <c r="AX508" i="7" s="1"/>
  <c r="V708" i="7"/>
  <c r="AX708" i="7" s="1"/>
  <c r="V519" i="7"/>
  <c r="AX519" i="7" s="1"/>
  <c r="V676" i="7"/>
  <c r="AX676" i="7" s="1"/>
  <c r="V1198" i="7"/>
  <c r="AX1198" i="7" s="1"/>
  <c r="V806" i="7"/>
  <c r="AX806" i="7" s="1"/>
  <c r="V600" i="7"/>
  <c r="AX600" i="7" s="1"/>
  <c r="V491" i="7"/>
  <c r="AX491" i="7" s="1"/>
  <c r="V1032" i="7"/>
  <c r="AX1032" i="7" s="1"/>
  <c r="V636" i="7"/>
  <c r="AX636" i="7" s="1"/>
  <c r="V1020" i="7"/>
  <c r="AX1020" i="7" s="1"/>
  <c r="V536" i="7"/>
  <c r="AX536" i="7" s="1"/>
  <c r="V1267" i="7"/>
  <c r="AX1267" i="7" s="1"/>
  <c r="V886" i="7"/>
  <c r="AX886" i="7" s="1"/>
  <c r="V1246" i="7"/>
  <c r="AX1246" i="7" s="1"/>
  <c r="V1199" i="7"/>
  <c r="AX1199" i="7" s="1"/>
  <c r="V632" i="7"/>
  <c r="AX632" i="7" s="1"/>
  <c r="V820" i="7"/>
  <c r="AX820" i="7" s="1"/>
  <c r="V1215" i="7"/>
  <c r="AX1215" i="7" s="1"/>
  <c r="V514" i="7"/>
  <c r="AX514" i="7" s="1"/>
  <c r="V590" i="7"/>
  <c r="AX590" i="7" s="1"/>
  <c r="V729" i="7"/>
  <c r="AX729" i="7" s="1"/>
  <c r="V1048" i="7"/>
  <c r="AX1048" i="7" s="1"/>
  <c r="V677" i="7"/>
  <c r="AX677" i="7" s="1"/>
  <c r="V761" i="7"/>
  <c r="AX761" i="7" s="1"/>
  <c r="V1077" i="7"/>
  <c r="AX1077" i="7" s="1"/>
  <c r="V822" i="7"/>
  <c r="AX822" i="7" s="1"/>
  <c r="V1226" i="7"/>
  <c r="AX1226" i="7" s="1"/>
  <c r="V969" i="7"/>
  <c r="AX969" i="7" s="1"/>
  <c r="V1247" i="7"/>
  <c r="AX1247" i="7" s="1"/>
  <c r="V702" i="7"/>
  <c r="AX702" i="7" s="1"/>
  <c r="V986" i="7"/>
  <c r="AX986" i="7" s="1"/>
  <c r="V507" i="7"/>
  <c r="AX507" i="7" s="1"/>
  <c r="V529" i="7"/>
  <c r="AX529" i="7" s="1"/>
  <c r="V617" i="7"/>
  <c r="AX617" i="7" s="1"/>
  <c r="V921" i="7"/>
  <c r="AX921" i="7" s="1"/>
  <c r="V981" i="7"/>
  <c r="AX981" i="7" s="1"/>
  <c r="V966" i="7"/>
  <c r="AX966" i="7" s="1"/>
  <c r="V1040" i="7"/>
  <c r="AX1040" i="7" s="1"/>
  <c r="V1107" i="7"/>
  <c r="AX1107" i="7" s="1"/>
  <c r="V1090" i="7"/>
  <c r="AX1090" i="7" s="1"/>
  <c r="V1073" i="7"/>
  <c r="AX1073" i="7" s="1"/>
  <c r="V589" i="7"/>
  <c r="AX589" i="7" s="1"/>
  <c r="V1138" i="7"/>
  <c r="AX1138" i="7" s="1"/>
  <c r="T1" i="7"/>
  <c r="U1" i="7"/>
  <c r="Q3" i="7"/>
  <c r="F8" i="3"/>
  <c r="F9" i="3"/>
  <c r="F10" i="3"/>
  <c r="F11" i="3"/>
  <c r="F12" i="3"/>
  <c r="F13" i="3"/>
  <c r="F14" i="3"/>
  <c r="F7" i="3"/>
  <c r="K12" i="3" l="1"/>
  <c r="L12" i="3" s="1"/>
  <c r="AG1612" i="7"/>
  <c r="AF1633" i="7"/>
  <c r="K14" i="3" s="1"/>
  <c r="AG535" i="7"/>
  <c r="U3" i="7"/>
  <c r="U18" i="7"/>
  <c r="AW18" i="7" s="1"/>
  <c r="U40" i="7"/>
  <c r="AW40" i="7" s="1"/>
  <c r="U42" i="7"/>
  <c r="AW42" i="7" s="1"/>
  <c r="U44" i="7"/>
  <c r="AW44" i="7" s="1"/>
  <c r="U46" i="7"/>
  <c r="AW46" i="7" s="1"/>
  <c r="U73" i="7"/>
  <c r="AW73" i="7" s="1"/>
  <c r="U104" i="7"/>
  <c r="AW104" i="7" s="1"/>
  <c r="U69" i="7"/>
  <c r="AW69" i="7" s="1"/>
  <c r="U71" i="7"/>
  <c r="AW71" i="7" s="1"/>
  <c r="U75" i="7"/>
  <c r="AW75" i="7" s="1"/>
  <c r="U67" i="7"/>
  <c r="AW67" i="7" s="1"/>
  <c r="U100" i="7"/>
  <c r="AW100" i="7" s="1"/>
  <c r="U7" i="7"/>
  <c r="AW7" i="7" s="1"/>
  <c r="U9" i="7"/>
  <c r="AW9" i="7" s="1"/>
  <c r="U13" i="7"/>
  <c r="AW13" i="7" s="1"/>
  <c r="U61" i="7"/>
  <c r="AW61" i="7" s="1"/>
  <c r="U63" i="7"/>
  <c r="AW63" i="7" s="1"/>
  <c r="U92" i="7"/>
  <c r="AW92" i="7" s="1"/>
  <c r="U94" i="7"/>
  <c r="AW94" i="7" s="1"/>
  <c r="U5" i="7"/>
  <c r="AW5" i="7" s="1"/>
  <c r="U11" i="7"/>
  <c r="AW11" i="7" s="1"/>
  <c r="U15" i="7"/>
  <c r="AW15" i="7" s="1"/>
  <c r="U29" i="7"/>
  <c r="AW29" i="7" s="1"/>
  <c r="U31" i="7"/>
  <c r="AW31" i="7" s="1"/>
  <c r="U33" i="7"/>
  <c r="AW33" i="7" s="1"/>
  <c r="U35" i="7"/>
  <c r="AW35" i="7" s="1"/>
  <c r="U12" i="7"/>
  <c r="AW12" i="7" s="1"/>
  <c r="U27" i="7"/>
  <c r="AW27" i="7" s="1"/>
  <c r="U41" i="7"/>
  <c r="AW41" i="7" s="1"/>
  <c r="U59" i="7"/>
  <c r="AW59" i="7" s="1"/>
  <c r="U77" i="7"/>
  <c r="AW77" i="7" s="1"/>
  <c r="U83" i="7"/>
  <c r="AW83" i="7" s="1"/>
  <c r="U95" i="7"/>
  <c r="AW95" i="7" s="1"/>
  <c r="U30" i="7"/>
  <c r="AW30" i="7" s="1"/>
  <c r="U50" i="7"/>
  <c r="AW50" i="7" s="1"/>
  <c r="U89" i="7"/>
  <c r="AW89" i="7" s="1"/>
  <c r="U98" i="7"/>
  <c r="AW98" i="7" s="1"/>
  <c r="U108" i="7"/>
  <c r="AW108" i="7" s="1"/>
  <c r="U119" i="7"/>
  <c r="AW119" i="7" s="1"/>
  <c r="U148" i="7"/>
  <c r="AW148" i="7" s="1"/>
  <c r="U185" i="7"/>
  <c r="AW185" i="7" s="1"/>
  <c r="U202" i="7"/>
  <c r="AW202" i="7" s="1"/>
  <c r="U16" i="7"/>
  <c r="AW16" i="7" s="1"/>
  <c r="U56" i="7"/>
  <c r="AW56" i="7" s="1"/>
  <c r="U62" i="7"/>
  <c r="AW62" i="7" s="1"/>
  <c r="U101" i="7"/>
  <c r="AW101" i="7" s="1"/>
  <c r="U106" i="7"/>
  <c r="AW106" i="7" s="1"/>
  <c r="U117" i="7"/>
  <c r="AW117" i="7" s="1"/>
  <c r="U128" i="7"/>
  <c r="AW128" i="7" s="1"/>
  <c r="U130" i="7"/>
  <c r="AW130" i="7" s="1"/>
  <c r="U137" i="7"/>
  <c r="AW137" i="7" s="1"/>
  <c r="U139" i="7"/>
  <c r="AW139" i="7" s="1"/>
  <c r="U164" i="7"/>
  <c r="AW164" i="7" s="1"/>
  <c r="U181" i="7"/>
  <c r="AW181" i="7" s="1"/>
  <c r="U183" i="7"/>
  <c r="AW183" i="7" s="1"/>
  <c r="U17" i="7"/>
  <c r="AW17" i="7" s="1"/>
  <c r="U34" i="7"/>
  <c r="AW34" i="7" s="1"/>
  <c r="U45" i="7"/>
  <c r="AW45" i="7" s="1"/>
  <c r="U51" i="7"/>
  <c r="AW51" i="7" s="1"/>
  <c r="U155" i="7"/>
  <c r="AW155" i="7" s="1"/>
  <c r="U173" i="7"/>
  <c r="AW173" i="7" s="1"/>
  <c r="U177" i="7"/>
  <c r="AW177" i="7" s="1"/>
  <c r="U179" i="7"/>
  <c r="AW179" i="7" s="1"/>
  <c r="U213" i="7"/>
  <c r="AW213" i="7" s="1"/>
  <c r="U20" i="7"/>
  <c r="AW20" i="7" s="1"/>
  <c r="U21" i="7"/>
  <c r="AW21" i="7" s="1"/>
  <c r="U24" i="7"/>
  <c r="AW24" i="7" s="1"/>
  <c r="U39" i="7"/>
  <c r="AW39" i="7" s="1"/>
  <c r="U48" i="7"/>
  <c r="AW48" i="7" s="1"/>
  <c r="U66" i="7"/>
  <c r="AW66" i="7" s="1"/>
  <c r="U87" i="7"/>
  <c r="AW87" i="7" s="1"/>
  <c r="U37" i="7"/>
  <c r="AW37" i="7" s="1"/>
  <c r="U112" i="7"/>
  <c r="AW112" i="7" s="1"/>
  <c r="U121" i="7"/>
  <c r="AW121" i="7" s="1"/>
  <c r="U127" i="7"/>
  <c r="AW127" i="7" s="1"/>
  <c r="U133" i="7"/>
  <c r="AW133" i="7" s="1"/>
  <c r="U141" i="7"/>
  <c r="AW141" i="7" s="1"/>
  <c r="U144" i="7"/>
  <c r="AW144" i="7" s="1"/>
  <c r="U152" i="7"/>
  <c r="AW152" i="7" s="1"/>
  <c r="U166" i="7"/>
  <c r="AW166" i="7" s="1"/>
  <c r="U174" i="7"/>
  <c r="AW174" i="7" s="1"/>
  <c r="U197" i="7"/>
  <c r="AW197" i="7" s="1"/>
  <c r="U229" i="7"/>
  <c r="AW229" i="7" s="1"/>
  <c r="U221" i="7"/>
  <c r="AW221" i="7" s="1"/>
  <c r="U225" i="7"/>
  <c r="AW225" i="7" s="1"/>
  <c r="U227" i="7"/>
  <c r="AW227" i="7" s="1"/>
  <c r="U8" i="7"/>
  <c r="AW8" i="7" s="1"/>
  <c r="U32" i="7"/>
  <c r="AW32" i="7" s="1"/>
  <c r="U43" i="7"/>
  <c r="AW43" i="7" s="1"/>
  <c r="U65" i="7"/>
  <c r="AW65" i="7" s="1"/>
  <c r="U70" i="7"/>
  <c r="AW70" i="7" s="1"/>
  <c r="U74" i="7"/>
  <c r="AW74" i="7" s="1"/>
  <c r="U91" i="7"/>
  <c r="AW91" i="7" s="1"/>
  <c r="U96" i="7"/>
  <c r="AW96" i="7" s="1"/>
  <c r="U136" i="7"/>
  <c r="AW136" i="7" s="1"/>
  <c r="U158" i="7"/>
  <c r="AW158" i="7" s="1"/>
  <c r="U161" i="7"/>
  <c r="AW161" i="7" s="1"/>
  <c r="U182" i="7"/>
  <c r="AW182" i="7" s="1"/>
  <c r="U187" i="7"/>
  <c r="AW187" i="7" s="1"/>
  <c r="U207" i="7"/>
  <c r="AW207" i="7" s="1"/>
  <c r="U223" i="7"/>
  <c r="AW223" i="7" s="1"/>
  <c r="U240" i="7"/>
  <c r="AW240" i="7" s="1"/>
  <c r="U242" i="7"/>
  <c r="AW242" i="7" s="1"/>
  <c r="U253" i="7"/>
  <c r="AW253" i="7" s="1"/>
  <c r="U257" i="7"/>
  <c r="AW257" i="7" s="1"/>
  <c r="U259" i="7"/>
  <c r="AW259" i="7" s="1"/>
  <c r="U10" i="7"/>
  <c r="AW10" i="7" s="1"/>
  <c r="U26" i="7"/>
  <c r="AW26" i="7" s="1"/>
  <c r="U49" i="7"/>
  <c r="AW49" i="7" s="1"/>
  <c r="U122" i="7"/>
  <c r="AW122" i="7" s="1"/>
  <c r="U125" i="7"/>
  <c r="AW125" i="7" s="1"/>
  <c r="U150" i="7"/>
  <c r="AW150" i="7" s="1"/>
  <c r="U153" i="7"/>
  <c r="AW153" i="7" s="1"/>
  <c r="U200" i="7"/>
  <c r="AW200" i="7" s="1"/>
  <c r="U205" i="7"/>
  <c r="AW205" i="7" s="1"/>
  <c r="U217" i="7"/>
  <c r="AW217" i="7" s="1"/>
  <c r="U236" i="7"/>
  <c r="AW236" i="7" s="1"/>
  <c r="U238" i="7"/>
  <c r="AW238" i="7" s="1"/>
  <c r="U249" i="7"/>
  <c r="AW249" i="7" s="1"/>
  <c r="U251" i="7"/>
  <c r="AW251" i="7" s="1"/>
  <c r="U53" i="7"/>
  <c r="AW53" i="7" s="1"/>
  <c r="U36" i="7"/>
  <c r="AW36" i="7" s="1"/>
  <c r="U111" i="7"/>
  <c r="AW111" i="7" s="1"/>
  <c r="U123" i="7"/>
  <c r="AW123" i="7" s="1"/>
  <c r="U135" i="7"/>
  <c r="AW135" i="7" s="1"/>
  <c r="U192" i="7"/>
  <c r="AW192" i="7" s="1"/>
  <c r="U218" i="7"/>
  <c r="AW218" i="7" s="1"/>
  <c r="U232" i="7"/>
  <c r="AW232" i="7" s="1"/>
  <c r="U248" i="7"/>
  <c r="AW248" i="7" s="1"/>
  <c r="U275" i="7"/>
  <c r="AW275" i="7" s="1"/>
  <c r="U290" i="7"/>
  <c r="AW290" i="7" s="1"/>
  <c r="U84" i="7"/>
  <c r="AW84" i="7" s="1"/>
  <c r="U90" i="7"/>
  <c r="AW90" i="7" s="1"/>
  <c r="U102" i="7"/>
  <c r="AW102" i="7" s="1"/>
  <c r="U115" i="7"/>
  <c r="AW115" i="7" s="1"/>
  <c r="U146" i="7"/>
  <c r="AW146" i="7" s="1"/>
  <c r="U157" i="7"/>
  <c r="AW157" i="7" s="1"/>
  <c r="U165" i="7"/>
  <c r="AW165" i="7" s="1"/>
  <c r="U168" i="7"/>
  <c r="AW168" i="7" s="1"/>
  <c r="U172" i="7"/>
  <c r="AW172" i="7" s="1"/>
  <c r="U212" i="7"/>
  <c r="AW212" i="7" s="1"/>
  <c r="U260" i="7"/>
  <c r="AW260" i="7" s="1"/>
  <c r="U273" i="7"/>
  <c r="AW273" i="7" s="1"/>
  <c r="U288" i="7"/>
  <c r="AW288" i="7" s="1"/>
  <c r="U305" i="7"/>
  <c r="AW305" i="7" s="1"/>
  <c r="U38" i="7"/>
  <c r="AW38" i="7" s="1"/>
  <c r="U107" i="7"/>
  <c r="AW107" i="7" s="1"/>
  <c r="U189" i="7"/>
  <c r="AW189" i="7" s="1"/>
  <c r="U196" i="7"/>
  <c r="AW196" i="7" s="1"/>
  <c r="U199" i="7"/>
  <c r="AW199" i="7" s="1"/>
  <c r="U235" i="7"/>
  <c r="AW235" i="7" s="1"/>
  <c r="U243" i="7"/>
  <c r="AW243" i="7" s="1"/>
  <c r="U4" i="7"/>
  <c r="AW4" i="7" s="1"/>
  <c r="U52" i="7"/>
  <c r="AW52" i="7" s="1"/>
  <c r="U58" i="7"/>
  <c r="AW58" i="7" s="1"/>
  <c r="U64" i="7"/>
  <c r="AW64" i="7" s="1"/>
  <c r="U72" i="7"/>
  <c r="AW72" i="7" s="1"/>
  <c r="U97" i="7"/>
  <c r="AW97" i="7" s="1"/>
  <c r="U120" i="7"/>
  <c r="AW120" i="7" s="1"/>
  <c r="U193" i="7"/>
  <c r="AW193" i="7" s="1"/>
  <c r="U209" i="7"/>
  <c r="AW209" i="7" s="1"/>
  <c r="U22" i="7"/>
  <c r="AW22" i="7" s="1"/>
  <c r="U78" i="7"/>
  <c r="AW78" i="7" s="1"/>
  <c r="U116" i="7"/>
  <c r="AW116" i="7" s="1"/>
  <c r="U124" i="7"/>
  <c r="AW124" i="7" s="1"/>
  <c r="U154" i="7"/>
  <c r="AW154" i="7" s="1"/>
  <c r="U162" i="7"/>
  <c r="AW162" i="7" s="1"/>
  <c r="U169" i="7"/>
  <c r="AW169" i="7" s="1"/>
  <c r="U6" i="7"/>
  <c r="AW6" i="7" s="1"/>
  <c r="U14" i="7"/>
  <c r="AW14" i="7" s="1"/>
  <c r="U23" i="7"/>
  <c r="AW23" i="7" s="1"/>
  <c r="U132" i="7"/>
  <c r="AW132" i="7" s="1"/>
  <c r="U143" i="7"/>
  <c r="AW143" i="7" s="1"/>
  <c r="U147" i="7"/>
  <c r="AW147" i="7" s="1"/>
  <c r="U190" i="7"/>
  <c r="AW190" i="7" s="1"/>
  <c r="U203" i="7"/>
  <c r="AW203" i="7" s="1"/>
  <c r="U219" i="7"/>
  <c r="AW219" i="7" s="1"/>
  <c r="U241" i="7"/>
  <c r="AW241" i="7" s="1"/>
  <c r="U267" i="7"/>
  <c r="AW267" i="7" s="1"/>
  <c r="U280" i="7"/>
  <c r="AW280" i="7" s="1"/>
  <c r="U295" i="7"/>
  <c r="AW295" i="7" s="1"/>
  <c r="U79" i="7"/>
  <c r="AW79" i="7" s="1"/>
  <c r="U85" i="7"/>
  <c r="AW85" i="7" s="1"/>
  <c r="U82" i="7"/>
  <c r="AW82" i="7" s="1"/>
  <c r="U105" i="7"/>
  <c r="AW105" i="7" s="1"/>
  <c r="U160" i="7"/>
  <c r="AW160" i="7" s="1"/>
  <c r="U167" i="7"/>
  <c r="AW167" i="7" s="1"/>
  <c r="U206" i="7"/>
  <c r="AW206" i="7" s="1"/>
  <c r="U252" i="7"/>
  <c r="AW252" i="7" s="1"/>
  <c r="U255" i="7"/>
  <c r="AW255" i="7" s="1"/>
  <c r="U258" i="7"/>
  <c r="AW258" i="7" s="1"/>
  <c r="U261" i="7"/>
  <c r="AW261" i="7" s="1"/>
  <c r="U299" i="7"/>
  <c r="AW299" i="7" s="1"/>
  <c r="U330" i="7"/>
  <c r="AW330" i="7" s="1"/>
  <c r="U353" i="7"/>
  <c r="AW353" i="7" s="1"/>
  <c r="U355" i="7"/>
  <c r="AW355" i="7" s="1"/>
  <c r="U131" i="7"/>
  <c r="AW131" i="7" s="1"/>
  <c r="U245" i="7"/>
  <c r="AW245" i="7" s="1"/>
  <c r="U286" i="7"/>
  <c r="AW286" i="7" s="1"/>
  <c r="U294" i="7"/>
  <c r="AW294" i="7" s="1"/>
  <c r="U309" i="7"/>
  <c r="AW309" i="7" s="1"/>
  <c r="U328" i="7"/>
  <c r="AW328" i="7" s="1"/>
  <c r="U349" i="7"/>
  <c r="AW349" i="7" s="1"/>
  <c r="U351" i="7"/>
  <c r="AW351" i="7" s="1"/>
  <c r="U25" i="7"/>
  <c r="AW25" i="7" s="1"/>
  <c r="U118" i="7"/>
  <c r="AW118" i="7" s="1"/>
  <c r="U211" i="7"/>
  <c r="AW211" i="7" s="1"/>
  <c r="U216" i="7"/>
  <c r="AW216" i="7" s="1"/>
  <c r="U281" i="7"/>
  <c r="AW281" i="7" s="1"/>
  <c r="U289" i="7"/>
  <c r="AW289" i="7" s="1"/>
  <c r="U307" i="7"/>
  <c r="AW307" i="7" s="1"/>
  <c r="U326" i="7"/>
  <c r="AW326" i="7" s="1"/>
  <c r="U113" i="7"/>
  <c r="AW113" i="7" s="1"/>
  <c r="U149" i="7"/>
  <c r="AW149" i="7" s="1"/>
  <c r="U188" i="7"/>
  <c r="AW188" i="7" s="1"/>
  <c r="U86" i="7"/>
  <c r="AW86" i="7" s="1"/>
  <c r="U126" i="7"/>
  <c r="AW126" i="7" s="1"/>
  <c r="U156" i="7"/>
  <c r="AW156" i="7" s="1"/>
  <c r="U198" i="7"/>
  <c r="AW198" i="7" s="1"/>
  <c r="U224" i="7"/>
  <c r="AW224" i="7" s="1"/>
  <c r="U231" i="7"/>
  <c r="AW231" i="7" s="1"/>
  <c r="U54" i="7"/>
  <c r="AW54" i="7" s="1"/>
  <c r="U138" i="7"/>
  <c r="AW138" i="7" s="1"/>
  <c r="U151" i="7"/>
  <c r="AW151" i="7" s="1"/>
  <c r="U246" i="7"/>
  <c r="AW246" i="7" s="1"/>
  <c r="U256" i="7"/>
  <c r="AW256" i="7" s="1"/>
  <c r="U76" i="7"/>
  <c r="AW76" i="7" s="1"/>
  <c r="U93" i="7"/>
  <c r="AW93" i="7" s="1"/>
  <c r="U129" i="7"/>
  <c r="AW129" i="7" s="1"/>
  <c r="U175" i="7"/>
  <c r="AW175" i="7" s="1"/>
  <c r="U263" i="7"/>
  <c r="AW263" i="7" s="1"/>
  <c r="U278" i="7"/>
  <c r="AW278" i="7" s="1"/>
  <c r="U285" i="7"/>
  <c r="AW285" i="7" s="1"/>
  <c r="U304" i="7"/>
  <c r="AW304" i="7" s="1"/>
  <c r="U310" i="7"/>
  <c r="AW310" i="7" s="1"/>
  <c r="U315" i="7"/>
  <c r="AW315" i="7" s="1"/>
  <c r="U323" i="7"/>
  <c r="AW323" i="7" s="1"/>
  <c r="U385" i="7"/>
  <c r="AW385" i="7" s="1"/>
  <c r="U406" i="7"/>
  <c r="AW406" i="7" s="1"/>
  <c r="U410" i="7"/>
  <c r="AW410" i="7" s="1"/>
  <c r="U412" i="7"/>
  <c r="AW412" i="7" s="1"/>
  <c r="U414" i="7"/>
  <c r="AW414" i="7" s="1"/>
  <c r="U423" i="7"/>
  <c r="AW423" i="7" s="1"/>
  <c r="U425" i="7"/>
  <c r="AW425" i="7" s="1"/>
  <c r="U440" i="7"/>
  <c r="AW440" i="7" s="1"/>
  <c r="U465" i="7"/>
  <c r="AW465" i="7" s="1"/>
  <c r="U140" i="7"/>
  <c r="AW140" i="7" s="1"/>
  <c r="U230" i="7"/>
  <c r="AW230" i="7" s="1"/>
  <c r="U271" i="7"/>
  <c r="AW271" i="7" s="1"/>
  <c r="U282" i="7"/>
  <c r="AW282" i="7" s="1"/>
  <c r="U298" i="7"/>
  <c r="AW298" i="7" s="1"/>
  <c r="U318" i="7"/>
  <c r="AW318" i="7" s="1"/>
  <c r="U346" i="7"/>
  <c r="AW346" i="7" s="1"/>
  <c r="U364" i="7"/>
  <c r="AW364" i="7" s="1"/>
  <c r="U366" i="7"/>
  <c r="AW366" i="7" s="1"/>
  <c r="U400" i="7"/>
  <c r="AW400" i="7" s="1"/>
  <c r="U402" i="7"/>
  <c r="AW402" i="7" s="1"/>
  <c r="U404" i="7"/>
  <c r="AW404" i="7" s="1"/>
  <c r="U408" i="7"/>
  <c r="AW408" i="7" s="1"/>
  <c r="U57" i="7"/>
  <c r="AW57" i="7" s="1"/>
  <c r="U109" i="7"/>
  <c r="AW109" i="7" s="1"/>
  <c r="U331" i="7"/>
  <c r="AW331" i="7" s="1"/>
  <c r="U336" i="7"/>
  <c r="AW336" i="7" s="1"/>
  <c r="U339" i="7"/>
  <c r="AW339" i="7" s="1"/>
  <c r="U354" i="7"/>
  <c r="AW354" i="7" s="1"/>
  <c r="U362" i="7"/>
  <c r="AW362" i="7" s="1"/>
  <c r="U381" i="7"/>
  <c r="AW381" i="7" s="1"/>
  <c r="U383" i="7"/>
  <c r="AW383" i="7" s="1"/>
  <c r="U396" i="7"/>
  <c r="AW396" i="7" s="1"/>
  <c r="U398" i="7"/>
  <c r="AW398" i="7" s="1"/>
  <c r="U176" i="7"/>
  <c r="AW176" i="7" s="1"/>
  <c r="U184" i="7"/>
  <c r="AW184" i="7" s="1"/>
  <c r="U191" i="7"/>
  <c r="AW191" i="7" s="1"/>
  <c r="U220" i="7"/>
  <c r="AW220" i="7" s="1"/>
  <c r="U247" i="7"/>
  <c r="AW247" i="7" s="1"/>
  <c r="U279" i="7"/>
  <c r="AW279" i="7" s="1"/>
  <c r="U292" i="7"/>
  <c r="AW292" i="7" s="1"/>
  <c r="U80" i="7"/>
  <c r="AW80" i="7" s="1"/>
  <c r="U159" i="7"/>
  <c r="AW159" i="7" s="1"/>
  <c r="U214" i="7"/>
  <c r="AW214" i="7" s="1"/>
  <c r="U302" i="7"/>
  <c r="AW302" i="7" s="1"/>
  <c r="U316" i="7"/>
  <c r="AW316" i="7" s="1"/>
  <c r="U321" i="7"/>
  <c r="AW321" i="7" s="1"/>
  <c r="U357" i="7"/>
  <c r="AW357" i="7" s="1"/>
  <c r="U379" i="7"/>
  <c r="AW379" i="7" s="1"/>
  <c r="U392" i="7"/>
  <c r="AW392" i="7" s="1"/>
  <c r="U394" i="7"/>
  <c r="AW394" i="7" s="1"/>
  <c r="U60" i="7"/>
  <c r="AW60" i="7" s="1"/>
  <c r="U99" i="7"/>
  <c r="AW99" i="7" s="1"/>
  <c r="U170" i="7"/>
  <c r="AW170" i="7" s="1"/>
  <c r="U194" i="7"/>
  <c r="AW194" i="7" s="1"/>
  <c r="U208" i="7"/>
  <c r="AW208" i="7" s="1"/>
  <c r="U264" i="7"/>
  <c r="AW264" i="7" s="1"/>
  <c r="U268" i="7"/>
  <c r="AW268" i="7" s="1"/>
  <c r="U276" i="7"/>
  <c r="AW276" i="7" s="1"/>
  <c r="U308" i="7"/>
  <c r="AW308" i="7" s="1"/>
  <c r="U329" i="7"/>
  <c r="AW329" i="7" s="1"/>
  <c r="U344" i="7"/>
  <c r="AW344" i="7" s="1"/>
  <c r="U347" i="7"/>
  <c r="AW347" i="7" s="1"/>
  <c r="U352" i="7"/>
  <c r="AW352" i="7" s="1"/>
  <c r="U360" i="7"/>
  <c r="AW360" i="7" s="1"/>
  <c r="U373" i="7"/>
  <c r="AW373" i="7" s="1"/>
  <c r="U375" i="7"/>
  <c r="AW375" i="7" s="1"/>
  <c r="U377" i="7"/>
  <c r="AW377" i="7" s="1"/>
  <c r="U390" i="7"/>
  <c r="AW390" i="7" s="1"/>
  <c r="U417" i="7"/>
  <c r="AW417" i="7" s="1"/>
  <c r="U445" i="7"/>
  <c r="AW445" i="7" s="1"/>
  <c r="U447" i="7"/>
  <c r="AW447" i="7" s="1"/>
  <c r="U19" i="7"/>
  <c r="AW19" i="7" s="1"/>
  <c r="U81" i="7"/>
  <c r="AW81" i="7" s="1"/>
  <c r="U110" i="7"/>
  <c r="AW110" i="7" s="1"/>
  <c r="U28" i="7"/>
  <c r="AW28" i="7" s="1"/>
  <c r="U180" i="7"/>
  <c r="AW180" i="7" s="1"/>
  <c r="U215" i="7"/>
  <c r="AW215" i="7" s="1"/>
  <c r="U269" i="7"/>
  <c r="AW269" i="7" s="1"/>
  <c r="U301" i="7"/>
  <c r="AW301" i="7" s="1"/>
  <c r="U322" i="7"/>
  <c r="AW322" i="7" s="1"/>
  <c r="U333" i="7"/>
  <c r="AW333" i="7" s="1"/>
  <c r="U359" i="7"/>
  <c r="AW359" i="7" s="1"/>
  <c r="U397" i="7"/>
  <c r="AW397" i="7" s="1"/>
  <c r="U403" i="7"/>
  <c r="AW403" i="7" s="1"/>
  <c r="U438" i="7"/>
  <c r="AW438" i="7" s="1"/>
  <c r="U459" i="7"/>
  <c r="AW459" i="7" s="1"/>
  <c r="U563" i="7"/>
  <c r="AW563" i="7" s="1"/>
  <c r="U233" i="7"/>
  <c r="AW233" i="7" s="1"/>
  <c r="U291" i="7"/>
  <c r="AW291" i="7" s="1"/>
  <c r="U297" i="7"/>
  <c r="AW297" i="7" s="1"/>
  <c r="U348" i="7"/>
  <c r="AW348" i="7" s="1"/>
  <c r="U372" i="7"/>
  <c r="AW372" i="7" s="1"/>
  <c r="U378" i="7"/>
  <c r="AW378" i="7" s="1"/>
  <c r="U411" i="7"/>
  <c r="AW411" i="7" s="1"/>
  <c r="U421" i="7"/>
  <c r="AW421" i="7" s="1"/>
  <c r="U443" i="7"/>
  <c r="AW443" i="7" s="1"/>
  <c r="U450" i="7"/>
  <c r="AW450" i="7" s="1"/>
  <c r="U475" i="7"/>
  <c r="AW475" i="7" s="1"/>
  <c r="U482" i="7"/>
  <c r="AW482" i="7" s="1"/>
  <c r="U509" i="7"/>
  <c r="AW509" i="7" s="1"/>
  <c r="U204" i="7"/>
  <c r="AW204" i="7" s="1"/>
  <c r="U311" i="7"/>
  <c r="AW311" i="7" s="1"/>
  <c r="U363" i="7"/>
  <c r="AW363" i="7" s="1"/>
  <c r="U388" i="7"/>
  <c r="AW388" i="7" s="1"/>
  <c r="U391" i="7"/>
  <c r="AW391" i="7" s="1"/>
  <c r="U416" i="7"/>
  <c r="AW416" i="7" s="1"/>
  <c r="U426" i="7"/>
  <c r="AW426" i="7" s="1"/>
  <c r="U448" i="7"/>
  <c r="AW448" i="7" s="1"/>
  <c r="U457" i="7"/>
  <c r="AW457" i="7" s="1"/>
  <c r="U468" i="7"/>
  <c r="AW468" i="7" s="1"/>
  <c r="U518" i="7"/>
  <c r="AW518" i="7" s="1"/>
  <c r="U250" i="7"/>
  <c r="AW250" i="7" s="1"/>
  <c r="U287" i="7"/>
  <c r="AW287" i="7" s="1"/>
  <c r="U341" i="7"/>
  <c r="AW341" i="7" s="1"/>
  <c r="U345" i="7"/>
  <c r="AW345" i="7" s="1"/>
  <c r="U356" i="7"/>
  <c r="AW356" i="7" s="1"/>
  <c r="U431" i="7"/>
  <c r="AW431" i="7" s="1"/>
  <c r="U436" i="7"/>
  <c r="AW436" i="7" s="1"/>
  <c r="U68" i="7"/>
  <c r="AW68" i="7" s="1"/>
  <c r="U195" i="7"/>
  <c r="AW195" i="7" s="1"/>
  <c r="U265" i="7"/>
  <c r="AW265" i="7" s="1"/>
  <c r="U293" i="7"/>
  <c r="AW293" i="7" s="1"/>
  <c r="U319" i="7"/>
  <c r="AW319" i="7" s="1"/>
  <c r="U334" i="7"/>
  <c r="AW334" i="7" s="1"/>
  <c r="U409" i="7"/>
  <c r="AW409" i="7" s="1"/>
  <c r="U424" i="7"/>
  <c r="AW424" i="7" s="1"/>
  <c r="U441" i="7"/>
  <c r="AW441" i="7" s="1"/>
  <c r="U455" i="7"/>
  <c r="AW455" i="7" s="1"/>
  <c r="U466" i="7"/>
  <c r="AW466" i="7" s="1"/>
  <c r="U473" i="7"/>
  <c r="AW473" i="7" s="1"/>
  <c r="U480" i="7"/>
  <c r="AW480" i="7" s="1"/>
  <c r="U103" i="7"/>
  <c r="AW103" i="7" s="1"/>
  <c r="U226" i="7"/>
  <c r="AW226" i="7" s="1"/>
  <c r="U234" i="7"/>
  <c r="AW234" i="7" s="1"/>
  <c r="U270" i="7"/>
  <c r="AW270" i="7" s="1"/>
  <c r="U303" i="7"/>
  <c r="AW303" i="7" s="1"/>
  <c r="U367" i="7"/>
  <c r="AW367" i="7" s="1"/>
  <c r="U382" i="7"/>
  <c r="AW382" i="7" s="1"/>
  <c r="U401" i="7"/>
  <c r="AW401" i="7" s="1"/>
  <c r="U419" i="7"/>
  <c r="AW419" i="7" s="1"/>
  <c r="U429" i="7"/>
  <c r="AW429" i="7" s="1"/>
  <c r="U277" i="7"/>
  <c r="AW277" i="7" s="1"/>
  <c r="U327" i="7"/>
  <c r="AW327" i="7" s="1"/>
  <c r="U342" i="7"/>
  <c r="AW342" i="7" s="1"/>
  <c r="U47" i="7"/>
  <c r="AW47" i="7" s="1"/>
  <c r="U171" i="7"/>
  <c r="AW171" i="7" s="1"/>
  <c r="U228" i="7"/>
  <c r="AW228" i="7" s="1"/>
  <c r="U283" i="7"/>
  <c r="AW283" i="7" s="1"/>
  <c r="U312" i="7"/>
  <c r="AW312" i="7" s="1"/>
  <c r="U338" i="7"/>
  <c r="AW338" i="7" s="1"/>
  <c r="U142" i="7"/>
  <c r="AW142" i="7" s="1"/>
  <c r="U186" i="7"/>
  <c r="AW186" i="7" s="1"/>
  <c r="U237" i="7"/>
  <c r="AW237" i="7" s="1"/>
  <c r="U244" i="7"/>
  <c r="AW244" i="7" s="1"/>
  <c r="U272" i="7"/>
  <c r="AW272" i="7" s="1"/>
  <c r="U88" i="7"/>
  <c r="AW88" i="7" s="1"/>
  <c r="U254" i="7"/>
  <c r="AW254" i="7" s="1"/>
  <c r="U266" i="7"/>
  <c r="AW266" i="7" s="1"/>
  <c r="U320" i="7"/>
  <c r="AW320" i="7" s="1"/>
  <c r="U350" i="7"/>
  <c r="AW350" i="7" s="1"/>
  <c r="U358" i="7"/>
  <c r="AW358" i="7" s="1"/>
  <c r="U422" i="7"/>
  <c r="AW422" i="7" s="1"/>
  <c r="U433" i="7"/>
  <c r="AW433" i="7" s="1"/>
  <c r="U449" i="7"/>
  <c r="AW449" i="7" s="1"/>
  <c r="U452" i="7"/>
  <c r="AW452" i="7" s="1"/>
  <c r="U470" i="7"/>
  <c r="AW470" i="7" s="1"/>
  <c r="U474" i="7"/>
  <c r="AW474" i="7" s="1"/>
  <c r="U477" i="7"/>
  <c r="AW477" i="7" s="1"/>
  <c r="U513" i="7"/>
  <c r="AW513" i="7" s="1"/>
  <c r="U642" i="7"/>
  <c r="AW642" i="7" s="1"/>
  <c r="U370" i="7"/>
  <c r="AW370" i="7" s="1"/>
  <c r="U434" i="7"/>
  <c r="AW434" i="7" s="1"/>
  <c r="U453" i="7"/>
  <c r="AW453" i="7" s="1"/>
  <c r="U456" i="7"/>
  <c r="AW456" i="7" s="1"/>
  <c r="U460" i="7"/>
  <c r="AW460" i="7" s="1"/>
  <c r="U463" i="7"/>
  <c r="AW463" i="7" s="1"/>
  <c r="U471" i="7"/>
  <c r="AW471" i="7" s="1"/>
  <c r="U481" i="7"/>
  <c r="AW481" i="7" s="1"/>
  <c r="U484" i="7"/>
  <c r="AW484" i="7" s="1"/>
  <c r="U578" i="7"/>
  <c r="AW578" i="7" s="1"/>
  <c r="U284" i="7"/>
  <c r="AW284" i="7" s="1"/>
  <c r="U313" i="7"/>
  <c r="AW313" i="7" s="1"/>
  <c r="U343" i="7"/>
  <c r="AW343" i="7" s="1"/>
  <c r="U365" i="7"/>
  <c r="AW365" i="7" s="1"/>
  <c r="U467" i="7"/>
  <c r="AW467" i="7" s="1"/>
  <c r="U478" i="7"/>
  <c r="AW478" i="7" s="1"/>
  <c r="U586" i="7"/>
  <c r="AW586" i="7" s="1"/>
  <c r="U594" i="7"/>
  <c r="AW594" i="7" s="1"/>
  <c r="U371" i="7"/>
  <c r="AW371" i="7" s="1"/>
  <c r="U376" i="7"/>
  <c r="AW376" i="7" s="1"/>
  <c r="U430" i="7"/>
  <c r="AW430" i="7" s="1"/>
  <c r="U446" i="7"/>
  <c r="AW446" i="7" s="1"/>
  <c r="U464" i="7"/>
  <c r="AW464" i="7" s="1"/>
  <c r="U504" i="7"/>
  <c r="AW504" i="7" s="1"/>
  <c r="U239" i="7"/>
  <c r="AW239" i="7" s="1"/>
  <c r="U418" i="7"/>
  <c r="AW418" i="7" s="1"/>
  <c r="U442" i="7"/>
  <c r="AW442" i="7" s="1"/>
  <c r="U306" i="7"/>
  <c r="AW306" i="7" s="1"/>
  <c r="U314" i="7"/>
  <c r="AW314" i="7" s="1"/>
  <c r="U407" i="7"/>
  <c r="AW407" i="7" s="1"/>
  <c r="U439" i="7"/>
  <c r="AW439" i="7" s="1"/>
  <c r="U488" i="7"/>
  <c r="AW488" i="7" s="1"/>
  <c r="U501" i="7"/>
  <c r="AW501" i="7" s="1"/>
  <c r="U538" i="7"/>
  <c r="AW538" i="7" s="1"/>
  <c r="U163" i="7"/>
  <c r="AW163" i="7" s="1"/>
  <c r="U222" i="7"/>
  <c r="AW222" i="7" s="1"/>
  <c r="U296" i="7"/>
  <c r="AW296" i="7" s="1"/>
  <c r="U337" i="7"/>
  <c r="AW337" i="7" s="1"/>
  <c r="U387" i="7"/>
  <c r="AW387" i="7" s="1"/>
  <c r="U415" i="7"/>
  <c r="AW415" i="7" s="1"/>
  <c r="U427" i="7"/>
  <c r="AW427" i="7" s="1"/>
  <c r="U324" i="7"/>
  <c r="AW324" i="7" s="1"/>
  <c r="U361" i="7"/>
  <c r="AW361" i="7" s="1"/>
  <c r="U435" i="7"/>
  <c r="AW435" i="7" s="1"/>
  <c r="U114" i="7"/>
  <c r="AW114" i="7" s="1"/>
  <c r="U201" i="7"/>
  <c r="AW201" i="7" s="1"/>
  <c r="U393" i="7"/>
  <c r="AW393" i="7" s="1"/>
  <c r="U451" i="7"/>
  <c r="AW451" i="7" s="1"/>
  <c r="U210" i="7"/>
  <c r="AW210" i="7" s="1"/>
  <c r="U262" i="7"/>
  <c r="AW262" i="7" s="1"/>
  <c r="U384" i="7"/>
  <c r="AW384" i="7" s="1"/>
  <c r="U399" i="7"/>
  <c r="AW399" i="7" s="1"/>
  <c r="U476" i="7"/>
  <c r="U693" i="7"/>
  <c r="AW693" i="7" s="1"/>
  <c r="U784" i="7"/>
  <c r="AW784" i="7" s="1"/>
  <c r="U800" i="7"/>
  <c r="AW800" i="7" s="1"/>
  <c r="U178" i="7"/>
  <c r="AW178" i="7" s="1"/>
  <c r="U368" i="7"/>
  <c r="AW368" i="7" s="1"/>
  <c r="U300" i="7"/>
  <c r="AW300" i="7" s="1"/>
  <c r="U386" i="7"/>
  <c r="AW386" i="7" s="1"/>
  <c r="U489" i="7"/>
  <c r="AW489" i="7" s="1"/>
  <c r="U664" i="7"/>
  <c r="AW664" i="7" s="1"/>
  <c r="U735" i="7"/>
  <c r="AW735" i="7" s="1"/>
  <c r="U369" i="7"/>
  <c r="AW369" i="7" s="1"/>
  <c r="U389" i="7"/>
  <c r="AW389" i="7" s="1"/>
  <c r="U432" i="7"/>
  <c r="AW432" i="7" s="1"/>
  <c r="U521" i="7"/>
  <c r="AW521" i="7" s="1"/>
  <c r="U325" i="7"/>
  <c r="AW325" i="7" s="1"/>
  <c r="U458" i="7"/>
  <c r="AW458" i="7" s="1"/>
  <c r="U413" i="7"/>
  <c r="AW413" i="7" s="1"/>
  <c r="U472" i="7"/>
  <c r="AW472" i="7" s="1"/>
  <c r="U55" i="7"/>
  <c r="AW55" i="7" s="1"/>
  <c r="U332" i="7"/>
  <c r="AW332" i="7" s="1"/>
  <c r="U374" i="7"/>
  <c r="AW374" i="7" s="1"/>
  <c r="U648" i="7"/>
  <c r="AW648" i="7" s="1"/>
  <c r="U274" i="7"/>
  <c r="AW274" i="7" s="1"/>
  <c r="U479" i="7"/>
  <c r="AW479" i="7" s="1"/>
  <c r="U395" i="7"/>
  <c r="AW395" i="7" s="1"/>
  <c r="U462" i="7"/>
  <c r="AW462" i="7" s="1"/>
  <c r="U644" i="7"/>
  <c r="AW644" i="7" s="1"/>
  <c r="U766" i="7"/>
  <c r="AW766" i="7" s="1"/>
  <c r="U769" i="7"/>
  <c r="AW769" i="7" s="1"/>
  <c r="U1034" i="7"/>
  <c r="AW1034" i="7" s="1"/>
  <c r="U1058" i="7"/>
  <c r="AW1058" i="7" s="1"/>
  <c r="U437" i="7"/>
  <c r="AW437" i="7" s="1"/>
  <c r="U503" i="7"/>
  <c r="AW503" i="7" s="1"/>
  <c r="U906" i="7"/>
  <c r="AW906" i="7" s="1"/>
  <c r="U923" i="7"/>
  <c r="AW923" i="7" s="1"/>
  <c r="U1076" i="7"/>
  <c r="AW1076" i="7" s="1"/>
  <c r="U444" i="7"/>
  <c r="AW444" i="7" s="1"/>
  <c r="U786" i="7"/>
  <c r="AW786" i="7" s="1"/>
  <c r="U998" i="7"/>
  <c r="AW998" i="7" s="1"/>
  <c r="U803" i="7"/>
  <c r="AW803" i="7" s="1"/>
  <c r="U682" i="7"/>
  <c r="AW682" i="7" s="1"/>
  <c r="U469" i="7"/>
  <c r="AW469" i="7" s="1"/>
  <c r="U554" i="7"/>
  <c r="AW554" i="7" s="1"/>
  <c r="U689" i="7"/>
  <c r="AW689" i="7" s="1"/>
  <c r="U380" i="7"/>
  <c r="AW380" i="7" s="1"/>
  <c r="U420" i="7"/>
  <c r="AW420" i="7" s="1"/>
  <c r="U134" i="7"/>
  <c r="AW134" i="7" s="1"/>
  <c r="U317" i="7"/>
  <c r="AW317" i="7" s="1"/>
  <c r="U454" i="7"/>
  <c r="AW454" i="7" s="1"/>
  <c r="U714" i="7"/>
  <c r="AW714" i="7" s="1"/>
  <c r="U1047" i="7"/>
  <c r="AW1047" i="7" s="1"/>
  <c r="U795" i="7"/>
  <c r="AW795" i="7" s="1"/>
  <c r="U882" i="7"/>
  <c r="AW882" i="7" s="1"/>
  <c r="U1009" i="7"/>
  <c r="AW1009" i="7" s="1"/>
  <c r="U542" i="7"/>
  <c r="AW542" i="7" s="1"/>
  <c r="U745" i="7"/>
  <c r="AW745" i="7" s="1"/>
  <c r="U954" i="7"/>
  <c r="AW954" i="7" s="1"/>
  <c r="U960" i="7"/>
  <c r="AW960" i="7" s="1"/>
  <c r="U1039" i="7"/>
  <c r="AW1039" i="7" s="1"/>
  <c r="U405" i="7"/>
  <c r="AW405" i="7" s="1"/>
  <c r="U834" i="7"/>
  <c r="AW834" i="7" s="1"/>
  <c r="U848" i="7"/>
  <c r="AW848" i="7" s="1"/>
  <c r="U861" i="7"/>
  <c r="AW861" i="7" s="1"/>
  <c r="U145" i="7"/>
  <c r="AW145" i="7" s="1"/>
  <c r="U428" i="7"/>
  <c r="AW428" i="7" s="1"/>
  <c r="U877" i="7"/>
  <c r="AW877" i="7" s="1"/>
  <c r="U898" i="7"/>
  <c r="AW898" i="7" s="1"/>
  <c r="U1129" i="7"/>
  <c r="AW1129" i="7" s="1"/>
  <c r="U606" i="7"/>
  <c r="AW606" i="7" s="1"/>
  <c r="U728" i="7"/>
  <c r="AW728" i="7" s="1"/>
  <c r="U1125" i="7"/>
  <c r="AW1125" i="7" s="1"/>
  <c r="U1182" i="7"/>
  <c r="AW1182" i="7" s="1"/>
  <c r="U739" i="7"/>
  <c r="AW739" i="7" s="1"/>
  <c r="U866" i="7"/>
  <c r="AW866" i="7" s="1"/>
  <c r="U929" i="7"/>
  <c r="AW929" i="7" s="1"/>
  <c r="U992" i="7"/>
  <c r="AW992" i="7" s="1"/>
  <c r="U790" i="7"/>
  <c r="AW790" i="7" s="1"/>
  <c r="U461" i="7"/>
  <c r="AW461" i="7" s="1"/>
  <c r="U335" i="7"/>
  <c r="AW335" i="7" s="1"/>
  <c r="U936" i="7"/>
  <c r="AW936" i="7" s="1"/>
  <c r="U1283" i="7"/>
  <c r="AW1283" i="7" s="1"/>
  <c r="U1285" i="7"/>
  <c r="AW1285" i="7" s="1"/>
  <c r="U1310" i="7"/>
  <c r="AW1310" i="7" s="1"/>
  <c r="U1327" i="7"/>
  <c r="AW1327" i="7" s="1"/>
  <c r="U1329" i="7"/>
  <c r="AW1329" i="7" s="1"/>
  <c r="U1331" i="7"/>
  <c r="AW1331" i="7" s="1"/>
  <c r="U1335" i="7"/>
  <c r="AW1335" i="7" s="1"/>
  <c r="U1337" i="7"/>
  <c r="AW1337" i="7" s="1"/>
  <c r="U1356" i="7"/>
  <c r="AW1356" i="7" s="1"/>
  <c r="U1094" i="7"/>
  <c r="AW1094" i="7" s="1"/>
  <c r="U1180" i="7"/>
  <c r="AW1180" i="7" s="1"/>
  <c r="U1312" i="7"/>
  <c r="AW1312" i="7" s="1"/>
  <c r="U1091" i="7"/>
  <c r="AW1091" i="7" s="1"/>
  <c r="U1281" i="7"/>
  <c r="AW1281" i="7" s="1"/>
  <c r="U1142" i="7"/>
  <c r="AW1142" i="7" s="1"/>
  <c r="U1207" i="7"/>
  <c r="AW1207" i="7" s="1"/>
  <c r="U1266" i="7"/>
  <c r="AW1266" i="7" s="1"/>
  <c r="U1081" i="7"/>
  <c r="AW1081" i="7" s="1"/>
  <c r="U1088" i="7"/>
  <c r="AW1088" i="7" s="1"/>
  <c r="U1103" i="7"/>
  <c r="AW1103" i="7" s="1"/>
  <c r="U1178" i="7"/>
  <c r="AW1178" i="7" s="1"/>
  <c r="U1298" i="7"/>
  <c r="AW1298" i="7" s="1"/>
  <c r="U825" i="7"/>
  <c r="AW825" i="7" s="1"/>
  <c r="U889" i="7"/>
  <c r="AW889" i="7" s="1"/>
  <c r="U946" i="7"/>
  <c r="AW946" i="7" s="1"/>
  <c r="U1140" i="7"/>
  <c r="AW1140" i="7" s="1"/>
  <c r="U1154" i="7"/>
  <c r="AW1154" i="7" s="1"/>
  <c r="U1166" i="7"/>
  <c r="AW1166" i="7" s="1"/>
  <c r="U1275" i="7"/>
  <c r="AW1275" i="7" s="1"/>
  <c r="U1292" i="7"/>
  <c r="AW1292" i="7" s="1"/>
  <c r="U1294" i="7"/>
  <c r="AW1294" i="7" s="1"/>
  <c r="U1296" i="7"/>
  <c r="AW1296" i="7" s="1"/>
  <c r="U908" i="7"/>
  <c r="AW908" i="7" s="1"/>
  <c r="U1013" i="7"/>
  <c r="AW1013" i="7" s="1"/>
  <c r="U1065" i="7"/>
  <c r="AW1065" i="7" s="1"/>
  <c r="U1186" i="7"/>
  <c r="AW1186" i="7" s="1"/>
  <c r="U340" i="7"/>
  <c r="AW340" i="7" s="1"/>
  <c r="U975" i="7"/>
  <c r="AW975" i="7" s="1"/>
  <c r="U893" i="7"/>
  <c r="AW893" i="7" s="1"/>
  <c r="U1051" i="7"/>
  <c r="AW1051" i="7" s="1"/>
  <c r="U1348" i="7"/>
  <c r="AW1348" i="7" s="1"/>
  <c r="U1383" i="7"/>
  <c r="AW1383" i="7" s="1"/>
  <c r="U1385" i="7"/>
  <c r="AW1385" i="7" s="1"/>
  <c r="U1428" i="7"/>
  <c r="AW1428" i="7" s="1"/>
  <c r="U1445" i="7"/>
  <c r="AW1445" i="7" s="1"/>
  <c r="U1491" i="7"/>
  <c r="AW1491" i="7" s="1"/>
  <c r="U1493" i="7"/>
  <c r="AW1493" i="7" s="1"/>
  <c r="U1495" i="7"/>
  <c r="AW1495" i="7" s="1"/>
  <c r="U1497" i="7"/>
  <c r="AW1497" i="7" s="1"/>
  <c r="U964" i="7"/>
  <c r="AW964" i="7" s="1"/>
  <c r="U1288" i="7"/>
  <c r="AW1288" i="7" s="1"/>
  <c r="U1305" i="7"/>
  <c r="AW1305" i="7" s="1"/>
  <c r="U1326" i="7"/>
  <c r="AW1326" i="7" s="1"/>
  <c r="U1339" i="7"/>
  <c r="AW1339" i="7" s="1"/>
  <c r="U1357" i="7"/>
  <c r="AW1357" i="7" s="1"/>
  <c r="U1368" i="7"/>
  <c r="AW1368" i="7" s="1"/>
  <c r="U1370" i="7"/>
  <c r="AW1370" i="7" s="1"/>
  <c r="U1379" i="7"/>
  <c r="AW1379" i="7" s="1"/>
  <c r="U1400" i="7"/>
  <c r="AW1400" i="7" s="1"/>
  <c r="U1412" i="7"/>
  <c r="AW1412" i="7" s="1"/>
  <c r="U1443" i="7"/>
  <c r="AW1443" i="7" s="1"/>
  <c r="U1462" i="7"/>
  <c r="AW1462" i="7" s="1"/>
  <c r="U1483" i="7"/>
  <c r="AW1483" i="7" s="1"/>
  <c r="U1485" i="7"/>
  <c r="AW1485" i="7" s="1"/>
  <c r="U1487" i="7"/>
  <c r="AW1487" i="7" s="1"/>
  <c r="U1489" i="7"/>
  <c r="AW1489" i="7" s="1"/>
  <c r="U1546" i="7"/>
  <c r="AW1546" i="7" s="1"/>
  <c r="U1548" i="7"/>
  <c r="AW1548" i="7" s="1"/>
  <c r="U1550" i="7"/>
  <c r="AW1550" i="7" s="1"/>
  <c r="U1086" i="7"/>
  <c r="AW1086" i="7" s="1"/>
  <c r="U1131" i="7"/>
  <c r="AW1131" i="7" s="1"/>
  <c r="U1174" i="7"/>
  <c r="AW1174" i="7" s="1"/>
  <c r="U1291" i="7"/>
  <c r="AW1291" i="7" s="1"/>
  <c r="U1317" i="7"/>
  <c r="AW1317" i="7" s="1"/>
  <c r="U1324" i="7"/>
  <c r="AW1324" i="7" s="1"/>
  <c r="U1346" i="7"/>
  <c r="AW1346" i="7" s="1"/>
  <c r="U1366" i="7"/>
  <c r="AW1366" i="7" s="1"/>
  <c r="U1398" i="7"/>
  <c r="AW1398" i="7" s="1"/>
  <c r="U1402" i="7"/>
  <c r="AW1402" i="7" s="1"/>
  <c r="U1404" i="7"/>
  <c r="AW1404" i="7" s="1"/>
  <c r="U1406" i="7"/>
  <c r="AW1406" i="7" s="1"/>
  <c r="U1408" i="7"/>
  <c r="AW1408" i="7" s="1"/>
  <c r="U1410" i="7"/>
  <c r="AW1410" i="7" s="1"/>
  <c r="U1422" i="7"/>
  <c r="AW1422" i="7" s="1"/>
  <c r="U1426" i="7"/>
  <c r="AW1426" i="7" s="1"/>
  <c r="U1439" i="7"/>
  <c r="AW1439" i="7" s="1"/>
  <c r="U1441" i="7"/>
  <c r="AW1441" i="7" s="1"/>
  <c r="U1460" i="7"/>
  <c r="AW1460" i="7" s="1"/>
  <c r="U1475" i="7"/>
  <c r="AW1475" i="7" s="1"/>
  <c r="U1517" i="7"/>
  <c r="AW1517" i="7" s="1"/>
  <c r="U1519" i="7"/>
  <c r="AW1519" i="7" s="1"/>
  <c r="U1542" i="7"/>
  <c r="AW1542" i="7" s="1"/>
  <c r="U1544" i="7"/>
  <c r="AW1544" i="7" s="1"/>
  <c r="U1559" i="7"/>
  <c r="AW1559" i="7" s="1"/>
  <c r="U1015" i="7"/>
  <c r="AW1015" i="7" s="1"/>
  <c r="U1303" i="7"/>
  <c r="AW1303" i="7" s="1"/>
  <c r="U1344" i="7"/>
  <c r="AW1344" i="7" s="1"/>
  <c r="U1355" i="7"/>
  <c r="AW1355" i="7" s="1"/>
  <c r="U1375" i="7"/>
  <c r="AW1375" i="7" s="1"/>
  <c r="U1377" i="7"/>
  <c r="AW1377" i="7" s="1"/>
  <c r="U1070" i="7"/>
  <c r="AW1070" i="7" s="1"/>
  <c r="U1308" i="7"/>
  <c r="AW1308" i="7" s="1"/>
  <c r="U1333" i="7"/>
  <c r="AW1333" i="7" s="1"/>
  <c r="U1364" i="7"/>
  <c r="AW1364" i="7" s="1"/>
  <c r="U1392" i="7"/>
  <c r="AW1392" i="7" s="1"/>
  <c r="U1394" i="7"/>
  <c r="AW1394" i="7" s="1"/>
  <c r="U1282" i="7"/>
  <c r="AW1282" i="7" s="1"/>
  <c r="U1315" i="7"/>
  <c r="AW1315" i="7" s="1"/>
  <c r="U1322" i="7"/>
  <c r="AW1322" i="7" s="1"/>
  <c r="U1342" i="7"/>
  <c r="AW1342" i="7" s="1"/>
  <c r="U1362" i="7"/>
  <c r="AW1362" i="7" s="1"/>
  <c r="U1390" i="7"/>
  <c r="AW1390" i="7" s="1"/>
  <c r="U1417" i="7"/>
  <c r="AW1417" i="7" s="1"/>
  <c r="U1433" i="7"/>
  <c r="AW1433" i="7" s="1"/>
  <c r="U1295" i="7"/>
  <c r="AW1295" i="7" s="1"/>
  <c r="U1301" i="7"/>
  <c r="AW1301" i="7" s="1"/>
  <c r="U1306" i="7"/>
  <c r="AW1306" i="7" s="1"/>
  <c r="U1353" i="7"/>
  <c r="AW1353" i="7" s="1"/>
  <c r="U1360" i="7"/>
  <c r="AW1360" i="7" s="1"/>
  <c r="U1373" i="7"/>
  <c r="AW1373" i="7" s="1"/>
  <c r="U1152" i="7"/>
  <c r="AW1152" i="7" s="1"/>
  <c r="U1193" i="7"/>
  <c r="AW1193" i="7" s="1"/>
  <c r="U1313" i="7"/>
  <c r="AW1313" i="7" s="1"/>
  <c r="U1320" i="7"/>
  <c r="AW1320" i="7" s="1"/>
  <c r="U1340" i="7"/>
  <c r="AW1340" i="7" s="1"/>
  <c r="U1349" i="7"/>
  <c r="AW1349" i="7" s="1"/>
  <c r="U1351" i="7"/>
  <c r="AW1351" i="7" s="1"/>
  <c r="U1371" i="7"/>
  <c r="AW1371" i="7" s="1"/>
  <c r="U1382" i="7"/>
  <c r="AW1382" i="7" s="1"/>
  <c r="U1384" i="7"/>
  <c r="AW1384" i="7" s="1"/>
  <c r="U1101" i="7"/>
  <c r="AW1101" i="7" s="1"/>
  <c r="U1133" i="7"/>
  <c r="AW1133" i="7" s="1"/>
  <c r="U1286" i="7"/>
  <c r="AW1286" i="7" s="1"/>
  <c r="U1162" i="7"/>
  <c r="AW1162" i="7" s="1"/>
  <c r="U1272" i="7"/>
  <c r="AW1272" i="7" s="1"/>
  <c r="U1289" i="7"/>
  <c r="AW1289" i="7" s="1"/>
  <c r="U1299" i="7"/>
  <c r="AW1299" i="7" s="1"/>
  <c r="U1311" i="7"/>
  <c r="AW1311" i="7" s="1"/>
  <c r="U1318" i="7"/>
  <c r="AW1318" i="7" s="1"/>
  <c r="U1325" i="7"/>
  <c r="AW1325" i="7" s="1"/>
  <c r="U788" i="7"/>
  <c r="AW788" i="7" s="1"/>
  <c r="U1250" i="7"/>
  <c r="AW1250" i="7" s="1"/>
  <c r="U1293" i="7"/>
  <c r="AW1293" i="7" s="1"/>
  <c r="U1302" i="7"/>
  <c r="AW1302" i="7" s="1"/>
  <c r="U1316" i="7"/>
  <c r="AW1316" i="7" s="1"/>
  <c r="U1332" i="7"/>
  <c r="AW1332" i="7" s="1"/>
  <c r="U1343" i="7"/>
  <c r="AW1343" i="7" s="1"/>
  <c r="U1309" i="7"/>
  <c r="AW1309" i="7" s="1"/>
  <c r="U1378" i="7"/>
  <c r="AW1378" i="7" s="1"/>
  <c r="U1405" i="7"/>
  <c r="AW1405" i="7" s="1"/>
  <c r="U1411" i="7"/>
  <c r="AW1411" i="7" s="1"/>
  <c r="U1414" i="7"/>
  <c r="AW1414" i="7" s="1"/>
  <c r="U1470" i="7"/>
  <c r="AW1470" i="7" s="1"/>
  <c r="U1511" i="7"/>
  <c r="AW1511" i="7" s="1"/>
  <c r="U1518" i="7"/>
  <c r="AW1518" i="7" s="1"/>
  <c r="U1523" i="7"/>
  <c r="AW1523" i="7" s="1"/>
  <c r="U1528" i="7"/>
  <c r="AW1528" i="7" s="1"/>
  <c r="U1537" i="7"/>
  <c r="AW1537" i="7" s="1"/>
  <c r="U1549" i="7"/>
  <c r="AW1549" i="7" s="1"/>
  <c r="U1570" i="7"/>
  <c r="AW1570" i="7" s="1"/>
  <c r="U1597" i="7"/>
  <c r="AW1597" i="7" s="1"/>
  <c r="U1599" i="7"/>
  <c r="AW1599" i="7" s="1"/>
  <c r="U1601" i="7"/>
  <c r="AW1601" i="7" s="1"/>
  <c r="U1164" i="7"/>
  <c r="AW1164" i="7" s="1"/>
  <c r="U1352" i="7"/>
  <c r="AW1352" i="7" s="1"/>
  <c r="U1374" i="7"/>
  <c r="AW1374" i="7" s="1"/>
  <c r="U1389" i="7"/>
  <c r="AW1389" i="7" s="1"/>
  <c r="U1396" i="7"/>
  <c r="AW1396" i="7" s="1"/>
  <c r="U1436" i="7"/>
  <c r="AW1436" i="7" s="1"/>
  <c r="U1444" i="7"/>
  <c r="AW1444" i="7" s="1"/>
  <c r="U1449" i="7"/>
  <c r="AW1449" i="7" s="1"/>
  <c r="U1452" i="7"/>
  <c r="AW1452" i="7" s="1"/>
  <c r="U1504" i="7"/>
  <c r="AW1504" i="7" s="1"/>
  <c r="U1535" i="7"/>
  <c r="AW1535" i="7" s="1"/>
  <c r="U1568" i="7"/>
  <c r="AW1568" i="7" s="1"/>
  <c r="U1361" i="7"/>
  <c r="AW1361" i="7" s="1"/>
  <c r="U1386" i="7"/>
  <c r="AW1386" i="7" s="1"/>
  <c r="U1431" i="7"/>
  <c r="AW1431" i="7" s="1"/>
  <c r="U1457" i="7"/>
  <c r="AW1457" i="7" s="1"/>
  <c r="U1465" i="7"/>
  <c r="AW1465" i="7" s="1"/>
  <c r="U1473" i="7"/>
  <c r="AW1473" i="7" s="1"/>
  <c r="U1480" i="7"/>
  <c r="AW1480" i="7" s="1"/>
  <c r="U1498" i="7"/>
  <c r="AW1498" i="7" s="1"/>
  <c r="U1509" i="7"/>
  <c r="AW1509" i="7" s="1"/>
  <c r="U1516" i="7"/>
  <c r="AW1516" i="7" s="1"/>
  <c r="U1526" i="7"/>
  <c r="AW1526" i="7" s="1"/>
  <c r="U1554" i="7"/>
  <c r="AW1554" i="7" s="1"/>
  <c r="U1564" i="7"/>
  <c r="AW1564" i="7" s="1"/>
  <c r="U1566" i="7"/>
  <c r="AW1566" i="7" s="1"/>
  <c r="U1593" i="7"/>
  <c r="AW1593" i="7" s="1"/>
  <c r="U1595" i="7"/>
  <c r="AW1595" i="7" s="1"/>
  <c r="U1338" i="7"/>
  <c r="AW1338" i="7" s="1"/>
  <c r="U1415" i="7"/>
  <c r="AW1415" i="7" s="1"/>
  <c r="U1425" i="7"/>
  <c r="AW1425" i="7" s="1"/>
  <c r="U1488" i="7"/>
  <c r="AW1488" i="7" s="1"/>
  <c r="U1533" i="7"/>
  <c r="AW1533" i="7" s="1"/>
  <c r="U1540" i="7"/>
  <c r="AW1540" i="7" s="1"/>
  <c r="U1562" i="7"/>
  <c r="AW1562" i="7" s="1"/>
  <c r="U1591" i="7"/>
  <c r="AW1591" i="7" s="1"/>
  <c r="U1358" i="7"/>
  <c r="AW1358" i="7" s="1"/>
  <c r="U1393" i="7"/>
  <c r="AW1393" i="7" s="1"/>
  <c r="U1403" i="7"/>
  <c r="AW1403" i="7" s="1"/>
  <c r="U1434" i="7"/>
  <c r="AW1434" i="7" s="1"/>
  <c r="U1447" i="7"/>
  <c r="AW1447" i="7" s="1"/>
  <c r="U1502" i="7"/>
  <c r="AW1502" i="7" s="1"/>
  <c r="U1514" i="7"/>
  <c r="AW1514" i="7" s="1"/>
  <c r="U1521" i="7"/>
  <c r="AW1521" i="7" s="1"/>
  <c r="U1547" i="7"/>
  <c r="AW1547" i="7" s="1"/>
  <c r="U1557" i="7"/>
  <c r="AW1557" i="7" s="1"/>
  <c r="U1284" i="7"/>
  <c r="AW1284" i="7" s="1"/>
  <c r="U1304" i="7"/>
  <c r="AW1304" i="7" s="1"/>
  <c r="U1397" i="7"/>
  <c r="AW1397" i="7" s="1"/>
  <c r="U1409" i="7"/>
  <c r="AW1409" i="7" s="1"/>
  <c r="U1418" i="7"/>
  <c r="AW1418" i="7" s="1"/>
  <c r="U1420" i="7"/>
  <c r="AW1420" i="7" s="1"/>
  <c r="U1437" i="7"/>
  <c r="AW1437" i="7" s="1"/>
  <c r="U1450" i="7"/>
  <c r="AW1450" i="7" s="1"/>
  <c r="U1455" i="7"/>
  <c r="AW1455" i="7" s="1"/>
  <c r="U1468" i="7"/>
  <c r="AW1468" i="7" s="1"/>
  <c r="U1471" i="7"/>
  <c r="AW1471" i="7" s="1"/>
  <c r="U1478" i="7"/>
  <c r="AW1478" i="7" s="1"/>
  <c r="U1507" i="7"/>
  <c r="AW1507" i="7" s="1"/>
  <c r="U1524" i="7"/>
  <c r="AW1524" i="7" s="1"/>
  <c r="U1531" i="7"/>
  <c r="AW1531" i="7" s="1"/>
  <c r="U1538" i="7"/>
  <c r="AW1538" i="7" s="1"/>
  <c r="U1581" i="7"/>
  <c r="AW1581" i="7" s="1"/>
  <c r="U1583" i="7"/>
  <c r="AW1583" i="7" s="1"/>
  <c r="U1585" i="7"/>
  <c r="AW1585" i="7" s="1"/>
  <c r="U1367" i="7"/>
  <c r="AW1367" i="7" s="1"/>
  <c r="U1442" i="7"/>
  <c r="AW1442" i="7" s="1"/>
  <c r="U1463" i="7"/>
  <c r="AW1463" i="7" s="1"/>
  <c r="U1481" i="7"/>
  <c r="AW1481" i="7" s="1"/>
  <c r="U1486" i="7"/>
  <c r="AW1486" i="7" s="1"/>
  <c r="U1496" i="7"/>
  <c r="AW1496" i="7" s="1"/>
  <c r="U1545" i="7"/>
  <c r="AW1545" i="7" s="1"/>
  <c r="U1552" i="7"/>
  <c r="AW1552" i="7" s="1"/>
  <c r="U1575" i="7"/>
  <c r="AW1575" i="7" s="1"/>
  <c r="U1577" i="7"/>
  <c r="AW1577" i="7" s="1"/>
  <c r="U1579" i="7"/>
  <c r="AW1579" i="7" s="1"/>
  <c r="U1232" i="7"/>
  <c r="AW1232" i="7" s="1"/>
  <c r="U1263" i="7"/>
  <c r="AW1263" i="7" s="1"/>
  <c r="U1319" i="7"/>
  <c r="AW1319" i="7" s="1"/>
  <c r="U1380" i="7"/>
  <c r="AW1380" i="7" s="1"/>
  <c r="U1423" i="7"/>
  <c r="AW1423" i="7" s="1"/>
  <c r="U1458" i="7"/>
  <c r="AW1458" i="7" s="1"/>
  <c r="U1476" i="7"/>
  <c r="AW1476" i="7" s="1"/>
  <c r="U1500" i="7"/>
  <c r="AW1500" i="7" s="1"/>
  <c r="U1505" i="7"/>
  <c r="AW1505" i="7" s="1"/>
  <c r="U1512" i="7"/>
  <c r="AW1512" i="7" s="1"/>
  <c r="U1529" i="7"/>
  <c r="AW1529" i="7" s="1"/>
  <c r="U1536" i="7"/>
  <c r="AW1536" i="7" s="1"/>
  <c r="U1555" i="7"/>
  <c r="AW1555" i="7" s="1"/>
  <c r="U1560" i="7"/>
  <c r="AW1560" i="7" s="1"/>
  <c r="U1573" i="7"/>
  <c r="AW1573" i="7" s="1"/>
  <c r="U1602" i="7"/>
  <c r="AW1602" i="7" s="1"/>
  <c r="U1604" i="7"/>
  <c r="AW1604" i="7" s="1"/>
  <c r="U1606" i="7"/>
  <c r="AW1606" i="7" s="1"/>
  <c r="U1334" i="7"/>
  <c r="AW1334" i="7" s="1"/>
  <c r="U1345" i="7"/>
  <c r="AW1345" i="7" s="1"/>
  <c r="U1354" i="7"/>
  <c r="AW1354" i="7" s="1"/>
  <c r="U1376" i="7"/>
  <c r="AW1376" i="7" s="1"/>
  <c r="U1401" i="7"/>
  <c r="AW1401" i="7" s="1"/>
  <c r="U1429" i="7"/>
  <c r="AW1429" i="7" s="1"/>
  <c r="U1448" i="7"/>
  <c r="AW1448" i="7" s="1"/>
  <c r="U1297" i="7"/>
  <c r="AW1297" i="7" s="1"/>
  <c r="U1363" i="7"/>
  <c r="AW1363" i="7" s="1"/>
  <c r="U1387" i="7"/>
  <c r="AW1387" i="7" s="1"/>
  <c r="U1391" i="7"/>
  <c r="AW1391" i="7" s="1"/>
  <c r="U1407" i="7"/>
  <c r="AW1407" i="7" s="1"/>
  <c r="U1413" i="7"/>
  <c r="AW1413" i="7" s="1"/>
  <c r="U1419" i="7"/>
  <c r="AW1419" i="7" s="1"/>
  <c r="U1435" i="7"/>
  <c r="AW1435" i="7" s="1"/>
  <c r="U1440" i="7"/>
  <c r="AW1440" i="7" s="1"/>
  <c r="U1453" i="7"/>
  <c r="AW1453" i="7" s="1"/>
  <c r="U1466" i="7"/>
  <c r="AW1466" i="7" s="1"/>
  <c r="U1469" i="7"/>
  <c r="AW1469" i="7" s="1"/>
  <c r="U1479" i="7"/>
  <c r="AW1479" i="7" s="1"/>
  <c r="U1494" i="7"/>
  <c r="AW1494" i="7" s="1"/>
  <c r="U1503" i="7"/>
  <c r="AW1503" i="7" s="1"/>
  <c r="U1510" i="7"/>
  <c r="AW1510" i="7" s="1"/>
  <c r="U1522" i="7"/>
  <c r="AW1522" i="7" s="1"/>
  <c r="U1527" i="7"/>
  <c r="AW1527" i="7" s="1"/>
  <c r="U1314" i="7"/>
  <c r="AW1314" i="7" s="1"/>
  <c r="U1424" i="7"/>
  <c r="AW1424" i="7" s="1"/>
  <c r="U1438" i="7"/>
  <c r="AW1438" i="7" s="1"/>
  <c r="U1451" i="7"/>
  <c r="AW1451" i="7" s="1"/>
  <c r="U1477" i="7"/>
  <c r="AW1477" i="7" s="1"/>
  <c r="U1492" i="7"/>
  <c r="AW1492" i="7" s="1"/>
  <c r="U1501" i="7"/>
  <c r="AW1501" i="7" s="1"/>
  <c r="U1525" i="7"/>
  <c r="AW1525" i="7" s="1"/>
  <c r="U1328" i="7"/>
  <c r="AW1328" i="7" s="1"/>
  <c r="U1499" i="7"/>
  <c r="AW1499" i="7" s="1"/>
  <c r="U1610" i="7"/>
  <c r="AW1610" i="7" s="1"/>
  <c r="U1625" i="7"/>
  <c r="AW1625" i="7" s="1"/>
  <c r="U1388" i="7"/>
  <c r="AW1388" i="7" s="1"/>
  <c r="U1474" i="7"/>
  <c r="AW1474" i="7" s="1"/>
  <c r="U1553" i="7"/>
  <c r="AW1553" i="7" s="1"/>
  <c r="U1558" i="7"/>
  <c r="AW1558" i="7" s="1"/>
  <c r="U1587" i="7"/>
  <c r="AW1587" i="7" s="1"/>
  <c r="U1598" i="7"/>
  <c r="AW1598" i="7" s="1"/>
  <c r="U1307" i="7"/>
  <c r="AW1307" i="7" s="1"/>
  <c r="U1347" i="7"/>
  <c r="AW1347" i="7" s="1"/>
  <c r="U1416" i="7"/>
  <c r="AW1416" i="7" s="1"/>
  <c r="U1459" i="7"/>
  <c r="AW1459" i="7" s="1"/>
  <c r="U1506" i="7"/>
  <c r="AW1506" i="7" s="1"/>
  <c r="U1576" i="7"/>
  <c r="AW1576" i="7" s="1"/>
  <c r="U1467" i="7"/>
  <c r="AW1467" i="7" s="1"/>
  <c r="U1482" i="7"/>
  <c r="AW1482" i="7" s="1"/>
  <c r="U1513" i="7"/>
  <c r="AW1513" i="7" s="1"/>
  <c r="U1608" i="7"/>
  <c r="AW1608" i="7" s="1"/>
  <c r="U1330" i="7"/>
  <c r="AW1330" i="7" s="1"/>
  <c r="U1350" i="7"/>
  <c r="AW1350" i="7" s="1"/>
  <c r="U1430" i="7"/>
  <c r="AW1430" i="7" s="1"/>
  <c r="U1532" i="7"/>
  <c r="AW1532" i="7" s="1"/>
  <c r="U1563" i="7"/>
  <c r="AW1563" i="7" s="1"/>
  <c r="U1580" i="7"/>
  <c r="AW1580" i="7" s="1"/>
  <c r="U1399" i="7"/>
  <c r="AW1399" i="7" s="1"/>
  <c r="U1446" i="7"/>
  <c r="AW1446" i="7" s="1"/>
  <c r="U1541" i="7"/>
  <c r="AW1541" i="7" s="1"/>
  <c r="U1584" i="7"/>
  <c r="AW1584" i="7" s="1"/>
  <c r="U1588" i="7"/>
  <c r="AW1588" i="7" s="1"/>
  <c r="U1605" i="7"/>
  <c r="AW1605" i="7" s="1"/>
  <c r="U1287" i="7"/>
  <c r="AW1287" i="7" s="1"/>
  <c r="U1365" i="7"/>
  <c r="AW1365" i="7" s="1"/>
  <c r="U1432" i="7"/>
  <c r="AW1432" i="7" s="1"/>
  <c r="U1454" i="7"/>
  <c r="AW1454" i="7" s="1"/>
  <c r="U1461" i="7"/>
  <c r="AW1461" i="7" s="1"/>
  <c r="U1508" i="7"/>
  <c r="AW1508" i="7" s="1"/>
  <c r="U1520" i="7"/>
  <c r="AW1520" i="7" s="1"/>
  <c r="U1567" i="7"/>
  <c r="AW1567" i="7" s="1"/>
  <c r="U1290" i="7"/>
  <c r="AW1290" i="7" s="1"/>
  <c r="U1336" i="7"/>
  <c r="AW1336" i="7" s="1"/>
  <c r="U1484" i="7"/>
  <c r="AW1484" i="7" s="1"/>
  <c r="U1490" i="7"/>
  <c r="AW1490" i="7" s="1"/>
  <c r="U1592" i="7"/>
  <c r="AW1592" i="7" s="1"/>
  <c r="U1090" i="7"/>
  <c r="AW1090" i="7" s="1"/>
  <c r="U1609" i="7"/>
  <c r="AW1609" i="7" s="1"/>
  <c r="U932" i="7"/>
  <c r="AW932" i="7" s="1"/>
  <c r="U1359" i="7"/>
  <c r="AW1359" i="7" s="1"/>
  <c r="U1590" i="7"/>
  <c r="AW1590" i="7" s="1"/>
  <c r="U1515" i="7"/>
  <c r="AW1515" i="7" s="1"/>
  <c r="U1571" i="7"/>
  <c r="AW1571" i="7" s="1"/>
  <c r="U1574" i="7"/>
  <c r="AW1574" i="7" s="1"/>
  <c r="U1259" i="7"/>
  <c r="AW1259" i="7" s="1"/>
  <c r="U1321" i="7"/>
  <c r="AW1321" i="7" s="1"/>
  <c r="U1369" i="7"/>
  <c r="AW1369" i="7" s="1"/>
  <c r="U1381" i="7"/>
  <c r="AW1381" i="7" s="1"/>
  <c r="U1456" i="7"/>
  <c r="AW1456" i="7" s="1"/>
  <c r="U1534" i="7"/>
  <c r="AW1534" i="7" s="1"/>
  <c r="U1589" i="7"/>
  <c r="AW1589" i="7" s="1"/>
  <c r="U1472" i="7"/>
  <c r="AW1472" i="7" s="1"/>
  <c r="U1586" i="7"/>
  <c r="AW1586" i="7" s="1"/>
  <c r="U1607" i="7"/>
  <c r="AW1607" i="7" s="1"/>
  <c r="U1620" i="7"/>
  <c r="AW1620" i="7" s="1"/>
  <c r="U1421" i="7"/>
  <c r="AW1421" i="7" s="1"/>
  <c r="U1596" i="7"/>
  <c r="AW1596" i="7" s="1"/>
  <c r="U1543" i="7"/>
  <c r="AW1543" i="7" s="1"/>
  <c r="U1551" i="7"/>
  <c r="AW1551" i="7" s="1"/>
  <c r="U1578" i="7"/>
  <c r="AW1578" i="7" s="1"/>
  <c r="U1600" i="7"/>
  <c r="AW1600" i="7" s="1"/>
  <c r="U1603" i="7"/>
  <c r="AW1603" i="7" s="1"/>
  <c r="U1341" i="7"/>
  <c r="AW1341" i="7" s="1"/>
  <c r="U1427" i="7"/>
  <c r="AW1427" i="7" s="1"/>
  <c r="U1556" i="7"/>
  <c r="AW1556" i="7" s="1"/>
  <c r="U1565" i="7"/>
  <c r="AW1565" i="7" s="1"/>
  <c r="U1158" i="7"/>
  <c r="AW1158" i="7" s="1"/>
  <c r="U1300" i="7"/>
  <c r="AW1300" i="7" s="1"/>
  <c r="U1323" i="7"/>
  <c r="AW1323" i="7" s="1"/>
  <c r="U1372" i="7"/>
  <c r="AW1372" i="7" s="1"/>
  <c r="U1395" i="7"/>
  <c r="AW1395" i="7" s="1"/>
  <c r="U1464" i="7"/>
  <c r="AW1464" i="7" s="1"/>
  <c r="U1561" i="7"/>
  <c r="AW1561" i="7" s="1"/>
  <c r="U1582" i="7"/>
  <c r="AW1582" i="7" s="1"/>
  <c r="U1572" i="7"/>
  <c r="AW1572" i="7" s="1"/>
  <c r="U1530" i="7"/>
  <c r="AW1530" i="7" s="1"/>
  <c r="U1539" i="7"/>
  <c r="AW1539" i="7" s="1"/>
  <c r="U1630" i="7"/>
  <c r="AW1630" i="7" s="1"/>
  <c r="U1594" i="7"/>
  <c r="AW1594" i="7" s="1"/>
  <c r="U1569" i="7"/>
  <c r="AW1569" i="7" s="1"/>
  <c r="U915" i="7"/>
  <c r="AW915" i="7" s="1"/>
  <c r="U570" i="7"/>
  <c r="AW570" i="7" s="1"/>
  <c r="U588" i="7"/>
  <c r="AW588" i="7" s="1"/>
  <c r="U1102" i="7"/>
  <c r="AW1102" i="7" s="1"/>
  <c r="U807" i="7"/>
  <c r="AW807" i="7" s="1"/>
  <c r="U858" i="7"/>
  <c r="AW858" i="7" s="1"/>
  <c r="U611" i="7"/>
  <c r="AW611" i="7" s="1"/>
  <c r="U860" i="7"/>
  <c r="AW860" i="7" s="1"/>
  <c r="U900" i="7"/>
  <c r="AW900" i="7" s="1"/>
  <c r="U506" i="7"/>
  <c r="AW506" i="7" s="1"/>
  <c r="U579" i="7"/>
  <c r="AW579" i="7" s="1"/>
  <c r="U649" i="7"/>
  <c r="AW649" i="7" s="1"/>
  <c r="U718" i="7"/>
  <c r="AW718" i="7" s="1"/>
  <c r="U792" i="7"/>
  <c r="AW792" i="7" s="1"/>
  <c r="U789" i="7"/>
  <c r="AW789" i="7" s="1"/>
  <c r="U957" i="7"/>
  <c r="AW957" i="7" s="1"/>
  <c r="U1222" i="7"/>
  <c r="AW1222" i="7" s="1"/>
  <c r="U1030" i="7"/>
  <c r="AW1030" i="7" s="1"/>
  <c r="U565" i="7"/>
  <c r="AW565" i="7" s="1"/>
  <c r="U633" i="7"/>
  <c r="AW633" i="7" s="1"/>
  <c r="U849" i="7"/>
  <c r="AW849" i="7" s="1"/>
  <c r="U1069" i="7"/>
  <c r="AW1069" i="7" s="1"/>
  <c r="U662" i="7"/>
  <c r="AW662" i="7" s="1"/>
  <c r="U612" i="7"/>
  <c r="AW612" i="7" s="1"/>
  <c r="U773" i="7"/>
  <c r="AW773" i="7" s="1"/>
  <c r="U687" i="7"/>
  <c r="AW687" i="7" s="1"/>
  <c r="U758" i="7"/>
  <c r="AW758" i="7" s="1"/>
  <c r="U1225" i="7"/>
  <c r="AW1225" i="7" s="1"/>
  <c r="U574" i="7"/>
  <c r="AW574" i="7" s="1"/>
  <c r="U1269" i="7"/>
  <c r="AW1269" i="7" s="1"/>
  <c r="U688" i="7"/>
  <c r="AW688" i="7" s="1"/>
  <c r="U854" i="7"/>
  <c r="AW854" i="7" s="1"/>
  <c r="U531" i="7"/>
  <c r="AW531" i="7" s="1"/>
  <c r="U726" i="7"/>
  <c r="AW726" i="7" s="1"/>
  <c r="U1005" i="7"/>
  <c r="AW1005" i="7" s="1"/>
  <c r="U680" i="7"/>
  <c r="AW680" i="7" s="1"/>
  <c r="U1026" i="7"/>
  <c r="AW1026" i="7" s="1"/>
  <c r="U1184" i="7"/>
  <c r="AW1184" i="7" s="1"/>
  <c r="U733" i="7"/>
  <c r="AW733" i="7" s="1"/>
  <c r="U990" i="7"/>
  <c r="AW990" i="7" s="1"/>
  <c r="U1144" i="7"/>
  <c r="AW1144" i="7" s="1"/>
  <c r="U1220" i="7"/>
  <c r="AW1220" i="7" s="1"/>
  <c r="U629" i="7"/>
  <c r="AW629" i="7" s="1"/>
  <c r="U1010" i="7"/>
  <c r="AW1010" i="7" s="1"/>
  <c r="U1085" i="7"/>
  <c r="AW1085" i="7" s="1"/>
  <c r="U1165" i="7"/>
  <c r="AW1165" i="7" s="1"/>
  <c r="U897" i="7"/>
  <c r="AW897" i="7" s="1"/>
  <c r="U525" i="7"/>
  <c r="AW525" i="7" s="1"/>
  <c r="U791" i="7"/>
  <c r="AW791" i="7" s="1"/>
  <c r="U846" i="7"/>
  <c r="AW846" i="7" s="1"/>
  <c r="U1067" i="7"/>
  <c r="AW1067" i="7" s="1"/>
  <c r="U903" i="7"/>
  <c r="AW903" i="7" s="1"/>
  <c r="U941" i="7"/>
  <c r="AW941" i="7" s="1"/>
  <c r="U1223" i="7"/>
  <c r="AW1223" i="7" s="1"/>
  <c r="U934" i="7"/>
  <c r="AW934" i="7" s="1"/>
  <c r="U1183" i="7"/>
  <c r="AW1183" i="7" s="1"/>
  <c r="U810" i="7"/>
  <c r="AW810" i="7" s="1"/>
  <c r="U615" i="7"/>
  <c r="AW615" i="7" s="1"/>
  <c r="U976" i="7"/>
  <c r="AW976" i="7" s="1"/>
  <c r="U491" i="7"/>
  <c r="AW491" i="7" s="1"/>
  <c r="U634" i="7"/>
  <c r="AW634" i="7" s="1"/>
  <c r="U705" i="7"/>
  <c r="AW705" i="7" s="1"/>
  <c r="U776" i="7"/>
  <c r="AW776" i="7" s="1"/>
  <c r="U1149" i="7"/>
  <c r="AW1149" i="7" s="1"/>
  <c r="U933" i="7"/>
  <c r="AW933" i="7" s="1"/>
  <c r="U1073" i="7"/>
  <c r="AW1073" i="7" s="1"/>
  <c r="U706" i="7"/>
  <c r="AW706" i="7" s="1"/>
  <c r="U731" i="7"/>
  <c r="AW731" i="7" s="1"/>
  <c r="U605" i="7"/>
  <c r="AW605" i="7" s="1"/>
  <c r="U844" i="7"/>
  <c r="AW844" i="7" s="1"/>
  <c r="U1145" i="7"/>
  <c r="AW1145" i="7" s="1"/>
  <c r="U564" i="7"/>
  <c r="AW564" i="7" s="1"/>
  <c r="U1159" i="7"/>
  <c r="AW1159" i="7" s="1"/>
  <c r="U1042" i="7"/>
  <c r="AW1042" i="7" s="1"/>
  <c r="U610" i="7"/>
  <c r="AW610" i="7" s="1"/>
  <c r="U819" i="7"/>
  <c r="AW819" i="7" s="1"/>
  <c r="U732" i="7"/>
  <c r="AW732" i="7" s="1"/>
  <c r="U879" i="7"/>
  <c r="AW879" i="7" s="1"/>
  <c r="U953" i="7"/>
  <c r="AW953" i="7" s="1"/>
  <c r="U1202" i="7"/>
  <c r="AW1202" i="7" s="1"/>
  <c r="U878" i="7"/>
  <c r="AW878" i="7" s="1"/>
  <c r="U1064" i="7"/>
  <c r="AW1064" i="7" s="1"/>
  <c r="U576" i="7"/>
  <c r="AW576" i="7" s="1"/>
  <c r="U956" i="7"/>
  <c r="AW956" i="7" s="1"/>
  <c r="U1255" i="7"/>
  <c r="AW1255" i="7" s="1"/>
  <c r="U567" i="7"/>
  <c r="AW567" i="7" s="1"/>
  <c r="U1246" i="7"/>
  <c r="AW1246" i="7" s="1"/>
  <c r="U654" i="7"/>
  <c r="AW654" i="7" s="1"/>
  <c r="U1181" i="7"/>
  <c r="AW1181" i="7" s="1"/>
  <c r="U1119" i="7"/>
  <c r="AW1119" i="7" s="1"/>
  <c r="U1251" i="7"/>
  <c r="AW1251" i="7" s="1"/>
  <c r="U770" i="7"/>
  <c r="AW770" i="7" s="1"/>
  <c r="U1163" i="7"/>
  <c r="AW1163" i="7" s="1"/>
  <c r="U937" i="7"/>
  <c r="AW937" i="7" s="1"/>
  <c r="U736" i="7"/>
  <c r="AW736" i="7" s="1"/>
  <c r="U1187" i="7"/>
  <c r="AW1187" i="7" s="1"/>
  <c r="U719" i="7"/>
  <c r="AW719" i="7" s="1"/>
  <c r="U1256" i="7"/>
  <c r="AW1256" i="7" s="1"/>
  <c r="U865" i="7"/>
  <c r="AW865" i="7" s="1"/>
  <c r="U1089" i="7"/>
  <c r="AW1089" i="7" s="1"/>
  <c r="U1061" i="7"/>
  <c r="AW1061" i="7" s="1"/>
  <c r="U742" i="7"/>
  <c r="AW742" i="7" s="1"/>
  <c r="U557" i="7"/>
  <c r="AW557" i="7" s="1"/>
  <c r="U619" i="7"/>
  <c r="AW619" i="7" s="1"/>
  <c r="U622" i="7"/>
  <c r="AW622" i="7" s="1"/>
  <c r="U1080" i="7"/>
  <c r="AW1080" i="7" s="1"/>
  <c r="U972" i="7"/>
  <c r="AW972" i="7" s="1"/>
  <c r="U1044" i="7"/>
  <c r="AW1044" i="7" s="1"/>
  <c r="U1121" i="7"/>
  <c r="AW1121" i="7" s="1"/>
  <c r="U558" i="7"/>
  <c r="AW558" i="7" s="1"/>
  <c r="U1006" i="7"/>
  <c r="AW1006" i="7" s="1"/>
  <c r="U560" i="7"/>
  <c r="AW560" i="7" s="1"/>
  <c r="U880" i="7"/>
  <c r="AW880" i="7" s="1"/>
  <c r="U1008" i="7"/>
  <c r="AW1008" i="7" s="1"/>
  <c r="U1084" i="7"/>
  <c r="AW1084" i="7" s="1"/>
  <c r="U1237" i="7"/>
  <c r="AW1237" i="7" s="1"/>
  <c r="U767" i="7"/>
  <c r="AW767" i="7" s="1"/>
  <c r="U697" i="7"/>
  <c r="AW697" i="7" s="1"/>
  <c r="U626" i="7"/>
  <c r="AW626" i="7" s="1"/>
  <c r="U1217" i="7"/>
  <c r="AW1217" i="7" s="1"/>
  <c r="U896" i="7"/>
  <c r="AW896" i="7" s="1"/>
  <c r="U746" i="7"/>
  <c r="AW746" i="7" s="1"/>
  <c r="U1219" i="7"/>
  <c r="AW1219" i="7" s="1"/>
  <c r="U597" i="7"/>
  <c r="AW597" i="7" s="1"/>
  <c r="U811" i="7"/>
  <c r="AW811" i="7" s="1"/>
  <c r="U1028" i="7"/>
  <c r="AW1028" i="7" s="1"/>
  <c r="U1107" i="7"/>
  <c r="AW1107" i="7" s="1"/>
  <c r="U596" i="7"/>
  <c r="AW596" i="7" s="1"/>
  <c r="U638" i="7"/>
  <c r="AW638" i="7" s="1"/>
  <c r="U678" i="7"/>
  <c r="AW678" i="7" s="1"/>
  <c r="U592" i="7"/>
  <c r="AW592" i="7" s="1"/>
  <c r="U1200" i="7"/>
  <c r="AW1200" i="7" s="1"/>
  <c r="U798" i="7"/>
  <c r="AW798" i="7" s="1"/>
  <c r="U657" i="7"/>
  <c r="AW657" i="7" s="1"/>
  <c r="U750" i="7"/>
  <c r="AW750" i="7" s="1"/>
  <c r="U602" i="7"/>
  <c r="AW602" i="7" s="1"/>
  <c r="U916" i="7"/>
  <c r="AW916" i="7" s="1"/>
  <c r="U899" i="7"/>
  <c r="AW899" i="7" s="1"/>
  <c r="U1143" i="7"/>
  <c r="AW1143" i="7" s="1"/>
  <c r="U1627" i="7"/>
  <c r="AW1627" i="7" s="1"/>
  <c r="U681" i="7"/>
  <c r="AW681" i="7" s="1"/>
  <c r="U1185" i="7"/>
  <c r="AW1185" i="7" s="1"/>
  <c r="U973" i="7"/>
  <c r="AW973" i="7" s="1"/>
  <c r="U544" i="7"/>
  <c r="AW544" i="7" s="1"/>
  <c r="U614" i="7"/>
  <c r="AW614" i="7" s="1"/>
  <c r="U683" i="7"/>
  <c r="AW683" i="7" s="1"/>
  <c r="U754" i="7"/>
  <c r="AW754" i="7" s="1"/>
  <c r="U828" i="7"/>
  <c r="AW828" i="7" s="1"/>
  <c r="U901" i="7"/>
  <c r="AW901" i="7" s="1"/>
  <c r="U793" i="7"/>
  <c r="AW793" i="7" s="1"/>
  <c r="U632" i="7"/>
  <c r="AW632" i="7" s="1"/>
  <c r="U940" i="7"/>
  <c r="AW940" i="7" s="1"/>
  <c r="U1619" i="7"/>
  <c r="AW1619" i="7" s="1"/>
  <c r="U512" i="7"/>
  <c r="AW512" i="7" s="1"/>
  <c r="U759" i="7"/>
  <c r="AW759" i="7" s="1"/>
  <c r="U1096" i="7"/>
  <c r="AW1096" i="7" s="1"/>
  <c r="U987" i="7"/>
  <c r="AW987" i="7" s="1"/>
  <c r="U709" i="7"/>
  <c r="AW709" i="7" s="1"/>
  <c r="U1617" i="7"/>
  <c r="AW1617" i="7" s="1"/>
  <c r="U495" i="7"/>
  <c r="AW495" i="7" s="1"/>
  <c r="U780" i="7"/>
  <c r="AW780" i="7" s="1"/>
  <c r="U802" i="7"/>
  <c r="AW802" i="7" s="1"/>
  <c r="U539" i="7"/>
  <c r="AW539" i="7" s="1"/>
  <c r="U1234" i="7"/>
  <c r="AW1234" i="7" s="1"/>
  <c r="U843" i="7"/>
  <c r="AW843" i="7" s="1"/>
  <c r="U918" i="7"/>
  <c r="AW918" i="7" s="1"/>
  <c r="U1254" i="7"/>
  <c r="AW1254" i="7" s="1"/>
  <c r="U827" i="7"/>
  <c r="AW827" i="7" s="1"/>
  <c r="U1123" i="7"/>
  <c r="AW1123" i="7" s="1"/>
  <c r="U1622" i="7"/>
  <c r="AW1622" i="7" s="1"/>
  <c r="U1141" i="7"/>
  <c r="AW1141" i="7" s="1"/>
  <c r="U1124" i="7"/>
  <c r="AW1124" i="7" s="1"/>
  <c r="U1062" i="7"/>
  <c r="AW1062" i="7" s="1"/>
  <c r="U616" i="7"/>
  <c r="AW616" i="7" s="1"/>
  <c r="U757" i="7"/>
  <c r="AW757" i="7" s="1"/>
  <c r="U831" i="7"/>
  <c r="AW831" i="7" s="1"/>
  <c r="U1031" i="7"/>
  <c r="AW1031" i="7" s="1"/>
  <c r="U824" i="7"/>
  <c r="AW824" i="7" s="1"/>
  <c r="U1043" i="7"/>
  <c r="AW1043" i="7" s="1"/>
  <c r="U661" i="7"/>
  <c r="AW661" i="7" s="1"/>
  <c r="U549" i="7"/>
  <c r="AW549" i="7" s="1"/>
  <c r="U584" i="7"/>
  <c r="AW584" i="7" s="1"/>
  <c r="U1092" i="7"/>
  <c r="AW1092" i="7" s="1"/>
  <c r="U713" i="7"/>
  <c r="AW713" i="7" s="1"/>
  <c r="U698" i="7"/>
  <c r="AW698" i="7" s="1"/>
  <c r="U1120" i="7"/>
  <c r="AW1120" i="7" s="1"/>
  <c r="U1106" i="7"/>
  <c r="AW1106" i="7" s="1"/>
  <c r="U752" i="7"/>
  <c r="AW752" i="7" s="1"/>
  <c r="U974" i="7"/>
  <c r="AW974" i="7" s="1"/>
  <c r="U1046" i="7"/>
  <c r="AW1046" i="7" s="1"/>
  <c r="U753" i="7"/>
  <c r="AW753" i="7" s="1"/>
  <c r="U703" i="7"/>
  <c r="AW703" i="7" s="1"/>
  <c r="U593" i="7"/>
  <c r="AW593" i="7" s="1"/>
  <c r="U502" i="7"/>
  <c r="AW502" i="7" s="1"/>
  <c r="U1276" i="7"/>
  <c r="AW1276" i="7" s="1"/>
  <c r="U830" i="7"/>
  <c r="AW830" i="7" s="1"/>
  <c r="U977" i="7"/>
  <c r="AW977" i="7" s="1"/>
  <c r="U1109" i="7"/>
  <c r="AW1109" i="7" s="1"/>
  <c r="U617" i="7"/>
  <c r="AW617" i="7" s="1"/>
  <c r="U643" i="7"/>
  <c r="AW643" i="7" s="1"/>
  <c r="U516" i="7"/>
  <c r="AW516" i="7" s="1"/>
  <c r="U692" i="7"/>
  <c r="AW692" i="7" s="1"/>
  <c r="U841" i="7"/>
  <c r="AW841" i="7" s="1"/>
  <c r="U989" i="7"/>
  <c r="AW989" i="7" s="1"/>
  <c r="U1612" i="7"/>
  <c r="AW1612" i="7" s="1"/>
  <c r="U595" i="7"/>
  <c r="AW595" i="7" s="1"/>
  <c r="U1122" i="7"/>
  <c r="AW1122" i="7" s="1"/>
  <c r="U483" i="7"/>
  <c r="AW483" i="7" s="1"/>
  <c r="U862" i="7"/>
  <c r="AW862" i="7" s="1"/>
  <c r="U485" i="7"/>
  <c r="AW485" i="7" s="1"/>
  <c r="U772" i="7"/>
  <c r="AW772" i="7" s="1"/>
  <c r="U628" i="7"/>
  <c r="AW628" i="7" s="1"/>
  <c r="U505" i="7"/>
  <c r="AW505" i="7" s="1"/>
  <c r="U562" i="7"/>
  <c r="AW562" i="7" s="1"/>
  <c r="U755" i="7"/>
  <c r="AW755" i="7" s="1"/>
  <c r="U1146" i="7"/>
  <c r="AW1146" i="7" s="1"/>
  <c r="U1240" i="7"/>
  <c r="AW1240" i="7" s="1"/>
  <c r="U547" i="7"/>
  <c r="AW547" i="7" s="1"/>
  <c r="U904" i="7"/>
  <c r="AW904" i="7" s="1"/>
  <c r="U1050" i="7"/>
  <c r="AW1050" i="7" s="1"/>
  <c r="U823" i="7"/>
  <c r="AW823" i="7" s="1"/>
  <c r="U777" i="7"/>
  <c r="AW777" i="7" s="1"/>
  <c r="U534" i="7"/>
  <c r="AW534" i="7" s="1"/>
  <c r="U499" i="7"/>
  <c r="AW499" i="7" s="1"/>
  <c r="U951" i="7"/>
  <c r="AW951" i="7" s="1"/>
  <c r="U1007" i="7"/>
  <c r="AW1007" i="7" s="1"/>
  <c r="U771" i="7"/>
  <c r="AW771" i="7" s="1"/>
  <c r="U1203" i="7"/>
  <c r="AW1203" i="7" s="1"/>
  <c r="U787" i="7"/>
  <c r="AW787" i="7" s="1"/>
  <c r="U842" i="7"/>
  <c r="AW842" i="7" s="1"/>
  <c r="U652" i="7"/>
  <c r="AW652" i="7" s="1"/>
  <c r="U883" i="7"/>
  <c r="AW883" i="7" s="1"/>
  <c r="U546" i="7"/>
  <c r="AW546" i="7" s="1"/>
  <c r="U653" i="7"/>
  <c r="AW653" i="7" s="1"/>
  <c r="U741" i="7"/>
  <c r="AW741" i="7" s="1"/>
  <c r="U996" i="7"/>
  <c r="AW996" i="7" s="1"/>
  <c r="U962" i="7"/>
  <c r="AW962" i="7" s="1"/>
  <c r="U944" i="7"/>
  <c r="AW944" i="7" s="1"/>
  <c r="U1172" i="7"/>
  <c r="AW1172" i="7" s="1"/>
  <c r="U1063" i="7"/>
  <c r="AW1063" i="7" s="1"/>
  <c r="U970" i="7"/>
  <c r="AW970" i="7" s="1"/>
  <c r="U671" i="7"/>
  <c r="AW671" i="7" s="1"/>
  <c r="U507" i="7"/>
  <c r="AW507" i="7" s="1"/>
  <c r="U1012" i="7"/>
  <c r="AW1012" i="7" s="1"/>
  <c r="U1224" i="7"/>
  <c r="AW1224" i="7" s="1"/>
  <c r="U667" i="7"/>
  <c r="AW667" i="7" s="1"/>
  <c r="U756" i="7"/>
  <c r="AW756" i="7" s="1"/>
  <c r="U511" i="7"/>
  <c r="AW511" i="7" s="1"/>
  <c r="U905" i="7"/>
  <c r="AW905" i="7" s="1"/>
  <c r="U1017" i="7"/>
  <c r="AW1017" i="7" s="1"/>
  <c r="U943" i="7"/>
  <c r="AW943" i="7" s="1"/>
  <c r="U1130" i="7"/>
  <c r="AW1130" i="7" s="1"/>
  <c r="U493" i="7"/>
  <c r="AW493" i="7" s="1"/>
  <c r="U724" i="7"/>
  <c r="AW724" i="7" s="1"/>
  <c r="U494" i="7"/>
  <c r="AW494" i="7" s="1"/>
  <c r="U569" i="7"/>
  <c r="AW569" i="7" s="1"/>
  <c r="U1173" i="7"/>
  <c r="AW1173" i="7" s="1"/>
  <c r="U1245" i="7"/>
  <c r="AW1245" i="7" s="1"/>
  <c r="U1037" i="7"/>
  <c r="AW1037" i="7" s="1"/>
  <c r="U623" i="7"/>
  <c r="AW623" i="7" s="1"/>
  <c r="U1057" i="7"/>
  <c r="AW1057" i="7" s="1"/>
  <c r="U991" i="7"/>
  <c r="AW991" i="7" s="1"/>
  <c r="U1204" i="7"/>
  <c r="AW1204" i="7" s="1"/>
  <c r="U1025" i="7"/>
  <c r="AW1025" i="7" s="1"/>
  <c r="U1167" i="7"/>
  <c r="AW1167" i="7" s="1"/>
  <c r="U1257" i="7"/>
  <c r="AW1257" i="7" s="1"/>
  <c r="U1206" i="7"/>
  <c r="AW1206" i="7" s="1"/>
  <c r="U971" i="7"/>
  <c r="AW971" i="7" s="1"/>
  <c r="U524" i="7"/>
  <c r="AW524" i="7" s="1"/>
  <c r="U543" i="7"/>
  <c r="AW543" i="7" s="1"/>
  <c r="U1108" i="7"/>
  <c r="AW1108" i="7" s="1"/>
  <c r="U583" i="7"/>
  <c r="AW583" i="7" s="1"/>
  <c r="U832" i="7"/>
  <c r="AW832" i="7" s="1"/>
  <c r="U924" i="7"/>
  <c r="AW924" i="7" s="1"/>
  <c r="U1191" i="7"/>
  <c r="AW1191" i="7" s="1"/>
  <c r="U799" i="7"/>
  <c r="AW799" i="7" s="1"/>
  <c r="U1018" i="7"/>
  <c r="AW1018" i="7" s="1"/>
  <c r="U1194" i="7"/>
  <c r="AW1194" i="7" s="1"/>
  <c r="U1261" i="7"/>
  <c r="AW1261" i="7" s="1"/>
  <c r="U851" i="7"/>
  <c r="AW851" i="7" s="1"/>
  <c r="U779" i="7"/>
  <c r="AW779" i="7" s="1"/>
  <c r="U763" i="7"/>
  <c r="AW763" i="7" s="1"/>
  <c r="U984" i="7"/>
  <c r="AW984" i="7" s="1"/>
  <c r="U876" i="7"/>
  <c r="AW876" i="7" s="1"/>
  <c r="U808" i="7"/>
  <c r="AW808" i="7" s="1"/>
  <c r="U630" i="7"/>
  <c r="AW630" i="7" s="1"/>
  <c r="U1221" i="7"/>
  <c r="AW1221" i="7" s="1"/>
  <c r="U527" i="7"/>
  <c r="AW527" i="7" s="1"/>
  <c r="U1277" i="7"/>
  <c r="AW1277" i="7" s="1"/>
  <c r="U952" i="7"/>
  <c r="AW952" i="7" s="1"/>
  <c r="U902" i="7"/>
  <c r="AW902" i="7" s="1"/>
  <c r="U1188" i="7"/>
  <c r="AW1188" i="7" s="1"/>
  <c r="U774" i="7"/>
  <c r="AW774" i="7" s="1"/>
  <c r="U1241" i="7"/>
  <c r="AW1241" i="7" s="1"/>
  <c r="U613" i="7"/>
  <c r="AW613" i="7" s="1"/>
  <c r="U486" i="7"/>
  <c r="AW486" i="7" s="1"/>
  <c r="U684" i="7"/>
  <c r="AW684" i="7" s="1"/>
  <c r="U599" i="7"/>
  <c r="AW599" i="7" s="1"/>
  <c r="U670" i="7"/>
  <c r="AW670" i="7" s="1"/>
  <c r="U1279" i="7"/>
  <c r="AW1279" i="7" s="1"/>
  <c r="U655" i="7"/>
  <c r="AW655" i="7" s="1"/>
  <c r="U817" i="7"/>
  <c r="AW817" i="7" s="1"/>
  <c r="U1243" i="7"/>
  <c r="AW1243" i="7" s="1"/>
  <c r="U585" i="7"/>
  <c r="AW585" i="7" s="1"/>
  <c r="U515" i="7"/>
  <c r="AW515" i="7" s="1"/>
  <c r="U587" i="7"/>
  <c r="AW587" i="7" s="1"/>
  <c r="U871" i="7"/>
  <c r="AW871" i="7" s="1"/>
  <c r="U1623" i="7"/>
  <c r="AW1623" i="7" s="1"/>
  <c r="U522" i="7"/>
  <c r="AW522" i="7" s="1"/>
  <c r="U762" i="7"/>
  <c r="AW762" i="7" s="1"/>
  <c r="U1083" i="7"/>
  <c r="AW1083" i="7" s="1"/>
  <c r="U794" i="7"/>
  <c r="AW794" i="7" s="1"/>
  <c r="U598" i="7"/>
  <c r="AW598" i="7" s="1"/>
  <c r="U1205" i="7"/>
  <c r="AW1205" i="7" s="1"/>
  <c r="U487" i="7"/>
  <c r="AW487" i="7" s="1"/>
  <c r="U669" i="7"/>
  <c r="AW669" i="7" s="1"/>
  <c r="U867" i="7"/>
  <c r="AW867" i="7" s="1"/>
  <c r="U959" i="7"/>
  <c r="AW959" i="7" s="1"/>
  <c r="U1148" i="7"/>
  <c r="AW1148" i="7" s="1"/>
  <c r="U920" i="7"/>
  <c r="AW920" i="7" s="1"/>
  <c r="U813" i="7"/>
  <c r="AW813" i="7" s="1"/>
  <c r="U1111" i="7"/>
  <c r="AW1111" i="7" s="1"/>
  <c r="U743" i="7"/>
  <c r="AW743" i="7" s="1"/>
  <c r="U1035" i="7"/>
  <c r="AW1035" i="7" s="1"/>
  <c r="U1033" i="7"/>
  <c r="AW1033" i="7" s="1"/>
  <c r="U725" i="7"/>
  <c r="AW725" i="7" s="1"/>
  <c r="U945" i="7"/>
  <c r="AW945" i="7" s="1"/>
  <c r="U1019" i="7"/>
  <c r="AW1019" i="7" s="1"/>
  <c r="U1024" i="7"/>
  <c r="AW1024" i="7" s="1"/>
  <c r="U559" i="7"/>
  <c r="AW559" i="7" s="1"/>
  <c r="U1105" i="7"/>
  <c r="AW1105" i="7" s="1"/>
  <c r="U1273" i="7"/>
  <c r="AW1273" i="7" s="1"/>
  <c r="U845" i="7"/>
  <c r="AW845" i="7" s="1"/>
  <c r="U1201" i="7"/>
  <c r="AW1201" i="7" s="1"/>
  <c r="U1629" i="7"/>
  <c r="AW1629" i="7" s="1"/>
  <c r="U523" i="7"/>
  <c r="AW523" i="7" s="1"/>
  <c r="U988" i="7"/>
  <c r="AW988" i="7" s="1"/>
  <c r="U1049" i="7"/>
  <c r="AW1049" i="7" s="1"/>
  <c r="U601" i="7"/>
  <c r="AW601" i="7" s="1"/>
  <c r="U850" i="7"/>
  <c r="AW850" i="7" s="1"/>
  <c r="U942" i="7"/>
  <c r="AW942" i="7" s="1"/>
  <c r="U1112" i="7"/>
  <c r="AW1112" i="7" s="1"/>
  <c r="U980" i="7"/>
  <c r="AW980" i="7" s="1"/>
  <c r="U1171" i="7"/>
  <c r="AW1171" i="7" s="1"/>
  <c r="U532" i="7"/>
  <c r="AW532" i="7" s="1"/>
  <c r="U672" i="7"/>
  <c r="AW672" i="7" s="1"/>
  <c r="U888" i="7"/>
  <c r="AW888" i="7" s="1"/>
  <c r="U1211" i="7"/>
  <c r="AW1211" i="7" s="1"/>
  <c r="U656" i="7"/>
  <c r="AW656" i="7" s="1"/>
  <c r="U1262" i="7"/>
  <c r="AW1262" i="7" s="1"/>
  <c r="U947" i="7"/>
  <c r="AW947" i="7" s="1"/>
  <c r="U855" i="7"/>
  <c r="AW855" i="7" s="1"/>
  <c r="U1161" i="7"/>
  <c r="AW1161" i="7" s="1"/>
  <c r="U955" i="7"/>
  <c r="AW955" i="7" s="1"/>
  <c r="U1238" i="7"/>
  <c r="AW1238" i="7" s="1"/>
  <c r="U631" i="7"/>
  <c r="AW631" i="7" s="1"/>
  <c r="U541" i="7"/>
  <c r="AW541" i="7" s="1"/>
  <c r="U577" i="7"/>
  <c r="AW577" i="7" s="1"/>
  <c r="U939" i="7"/>
  <c r="AW939" i="7" s="1"/>
  <c r="U528" i="7"/>
  <c r="AW528" i="7" s="1"/>
  <c r="U775" i="7"/>
  <c r="AW775" i="7" s="1"/>
  <c r="U1169" i="7"/>
  <c r="AW1169" i="7" s="1"/>
  <c r="U751" i="7"/>
  <c r="AW751" i="7" s="1"/>
  <c r="U545" i="7"/>
  <c r="AW545" i="7" s="1"/>
  <c r="U530" i="7"/>
  <c r="AW530" i="7" s="1"/>
  <c r="U1016" i="7"/>
  <c r="AW1016" i="7" s="1"/>
  <c r="U1209" i="7"/>
  <c r="AW1209" i="7" s="1"/>
  <c r="U1215" i="7"/>
  <c r="AW1215" i="7" s="1"/>
  <c r="U963" i="7"/>
  <c r="AW963" i="7" s="1"/>
  <c r="U603" i="7"/>
  <c r="AW603" i="7" s="1"/>
  <c r="U801" i="7"/>
  <c r="AW801" i="7" s="1"/>
  <c r="U639" i="7"/>
  <c r="AW639" i="7" s="1"/>
  <c r="U1235" i="7"/>
  <c r="AW1235" i="7" s="1"/>
  <c r="U1027" i="7"/>
  <c r="AW1027" i="7" s="1"/>
  <c r="U666" i="7"/>
  <c r="AW666" i="7" s="1"/>
  <c r="U1239" i="7"/>
  <c r="AW1239" i="7" s="1"/>
  <c r="U582" i="7"/>
  <c r="AW582" i="7" s="1"/>
  <c r="U686" i="7"/>
  <c r="AW686" i="7" s="1"/>
  <c r="U1258" i="7"/>
  <c r="AW1258" i="7" s="1"/>
  <c r="U663" i="7"/>
  <c r="AW663" i="7" s="1"/>
  <c r="U1132" i="7"/>
  <c r="AW1132" i="7" s="1"/>
  <c r="U907" i="7"/>
  <c r="AW907" i="7" s="1"/>
  <c r="U1072" i="7"/>
  <c r="AW1072" i="7" s="1"/>
  <c r="U533" i="7"/>
  <c r="AW533" i="7" s="1"/>
  <c r="U604" i="7"/>
  <c r="AW604" i="7" s="1"/>
  <c r="U818" i="7"/>
  <c r="AW818" i="7" s="1"/>
  <c r="U1114" i="7"/>
  <c r="AW1114" i="7" s="1"/>
  <c r="U1195" i="7"/>
  <c r="AW1195" i="7" s="1"/>
  <c r="U983" i="7"/>
  <c r="AW983" i="7" s="1"/>
  <c r="U589" i="7"/>
  <c r="AW589" i="7" s="1"/>
  <c r="U863" i="7"/>
  <c r="AW863" i="7" s="1"/>
  <c r="U1274" i="7"/>
  <c r="AW1274" i="7" s="1"/>
  <c r="U646" i="7"/>
  <c r="AW646" i="7" s="1"/>
  <c r="U665" i="7"/>
  <c r="AW665" i="7" s="1"/>
  <c r="U650" i="7"/>
  <c r="AW650" i="7" s="1"/>
  <c r="U993" i="7"/>
  <c r="AW993" i="7" s="1"/>
  <c r="U884" i="7"/>
  <c r="AW884" i="7" s="1"/>
  <c r="U1068" i="7"/>
  <c r="AW1068" i="7" s="1"/>
  <c r="U490" i="7"/>
  <c r="AW490" i="7" s="1"/>
  <c r="U885" i="7"/>
  <c r="AW885" i="7" s="1"/>
  <c r="U978" i="7"/>
  <c r="AW978" i="7" s="1"/>
  <c r="U647" i="7"/>
  <c r="AW647" i="7" s="1"/>
  <c r="U737" i="7"/>
  <c r="AW737" i="7" s="1"/>
  <c r="U651" i="7"/>
  <c r="AW651" i="7" s="1"/>
  <c r="U618" i="7"/>
  <c r="AW618" i="7" s="1"/>
  <c r="U868" i="7"/>
  <c r="AW868" i="7" s="1"/>
  <c r="U1032" i="7"/>
  <c r="AW1032" i="7" s="1"/>
  <c r="U837" i="7"/>
  <c r="AW837" i="7" s="1"/>
  <c r="U917" i="7"/>
  <c r="AW917" i="7" s="1"/>
  <c r="U1253" i="7"/>
  <c r="AW1253" i="7" s="1"/>
  <c r="U1045" i="7"/>
  <c r="AW1045" i="7" s="1"/>
  <c r="U864" i="7"/>
  <c r="AW864" i="7" s="1"/>
  <c r="U645" i="7"/>
  <c r="AW645" i="7" s="1"/>
  <c r="U1252" i="7"/>
  <c r="AW1252" i="7" s="1"/>
  <c r="U1631" i="7"/>
  <c r="AW1631" i="7" s="1"/>
  <c r="U833" i="7"/>
  <c r="AW833" i="7" s="1"/>
  <c r="U852" i="7"/>
  <c r="AW852" i="7" s="1"/>
  <c r="U673" i="7"/>
  <c r="AW673" i="7" s="1"/>
  <c r="U910" i="7"/>
  <c r="AW910" i="7" s="1"/>
  <c r="U820" i="7"/>
  <c r="AW820" i="7" s="1"/>
  <c r="U930" i="7"/>
  <c r="AW930" i="7" s="1"/>
  <c r="U1097" i="7"/>
  <c r="AW1097" i="7" s="1"/>
  <c r="U1059" i="7"/>
  <c r="AW1059" i="7" s="1"/>
  <c r="U1231" i="7"/>
  <c r="AW1231" i="7" s="1"/>
  <c r="U840" i="7"/>
  <c r="AW840" i="7" s="1"/>
  <c r="U1079" i="7"/>
  <c r="AW1079" i="7" s="1"/>
  <c r="U1233" i="7"/>
  <c r="AW1233" i="7" s="1"/>
  <c r="U1271" i="7"/>
  <c r="AW1271" i="7" s="1"/>
  <c r="U1126" i="7"/>
  <c r="AW1126" i="7" s="1"/>
  <c r="U699" i="7"/>
  <c r="AW699" i="7" s="1"/>
  <c r="U812" i="7"/>
  <c r="AW812" i="7" s="1"/>
  <c r="U1147" i="7"/>
  <c r="AW1147" i="7" s="1"/>
  <c r="U1624" i="7"/>
  <c r="AW1624" i="7" s="1"/>
  <c r="U627" i="7"/>
  <c r="AW627" i="7" s="1"/>
  <c r="U887" i="7"/>
  <c r="AW887" i="7" s="1"/>
  <c r="U997" i="7"/>
  <c r="AW997" i="7" s="1"/>
  <c r="U550" i="7"/>
  <c r="AW550" i="7" s="1"/>
  <c r="U551" i="7"/>
  <c r="AW551" i="7" s="1"/>
  <c r="U911" i="7"/>
  <c r="AW911" i="7" s="1"/>
  <c r="U496" i="7"/>
  <c r="AW496" i="7" s="1"/>
  <c r="U1197" i="7"/>
  <c r="AW1197" i="7" s="1"/>
  <c r="U1264" i="7"/>
  <c r="AW1264" i="7" s="1"/>
  <c r="U555" i="7"/>
  <c r="AW555" i="7" s="1"/>
  <c r="U624" i="7"/>
  <c r="AW624" i="7" s="1"/>
  <c r="U695" i="7"/>
  <c r="AW695" i="7" s="1"/>
  <c r="U913" i="7"/>
  <c r="AW913" i="7" s="1"/>
  <c r="U498" i="7"/>
  <c r="AW498" i="7" s="1"/>
  <c r="U573" i="7"/>
  <c r="AW573" i="7" s="1"/>
  <c r="U1236" i="7"/>
  <c r="AW1236" i="7" s="1"/>
  <c r="U785" i="7"/>
  <c r="AW785" i="7" s="1"/>
  <c r="U881" i="7"/>
  <c r="AW881" i="7" s="1"/>
  <c r="U1189" i="7"/>
  <c r="AW1189" i="7" s="1"/>
  <c r="U1110" i="7"/>
  <c r="AW1110" i="7" s="1"/>
  <c r="U668" i="7"/>
  <c r="AW668" i="7" s="1"/>
  <c r="U566" i="7"/>
  <c r="AW566" i="7" s="1"/>
  <c r="U1260" i="7"/>
  <c r="AW1260" i="7" s="1"/>
  <c r="U707" i="7"/>
  <c r="AW707" i="7" s="1"/>
  <c r="U1055" i="7"/>
  <c r="AW1055" i="7" s="1"/>
  <c r="U1212" i="7"/>
  <c r="AW1212" i="7" s="1"/>
  <c r="U517" i="7"/>
  <c r="AW517" i="7" s="1"/>
  <c r="U727" i="7"/>
  <c r="AW727" i="7" s="1"/>
  <c r="U838" i="7"/>
  <c r="AW838" i="7" s="1"/>
  <c r="U1021" i="7"/>
  <c r="AW1021" i="7" s="1"/>
  <c r="U1265" i="7"/>
  <c r="AW1265" i="7" s="1"/>
  <c r="U1135" i="7"/>
  <c r="AW1135" i="7" s="1"/>
  <c r="U641" i="7"/>
  <c r="AW641" i="7" s="1"/>
  <c r="U712" i="7"/>
  <c r="AW712" i="7" s="1"/>
  <c r="U857" i="7"/>
  <c r="AW857" i="7" s="1"/>
  <c r="U1004" i="7"/>
  <c r="AW1004" i="7" s="1"/>
  <c r="U635" i="7"/>
  <c r="AW635" i="7" s="1"/>
  <c r="U734" i="7"/>
  <c r="AW734" i="7" s="1"/>
  <c r="U575" i="7"/>
  <c r="AW575" i="7" s="1"/>
  <c r="U715" i="7"/>
  <c r="AW715" i="7" s="1"/>
  <c r="U685" i="7"/>
  <c r="AW685" i="7" s="1"/>
  <c r="U1168" i="7"/>
  <c r="AW1168" i="7" s="1"/>
  <c r="U1614" i="7"/>
  <c r="AW1614" i="7" s="1"/>
  <c r="U829" i="7"/>
  <c r="AW829" i="7" s="1"/>
  <c r="U961" i="7"/>
  <c r="AW961" i="7" s="1"/>
  <c r="U1621" i="7"/>
  <c r="AW1621" i="7" s="1"/>
  <c r="U999" i="7"/>
  <c r="AW999" i="7" s="1"/>
  <c r="U1616" i="7"/>
  <c r="AW1616" i="7" s="1"/>
  <c r="U691" i="7"/>
  <c r="AW691" i="7" s="1"/>
  <c r="U927" i="7"/>
  <c r="AW927" i="7" s="1"/>
  <c r="U1228" i="7"/>
  <c r="AW1228" i="7" s="1"/>
  <c r="U948" i="7"/>
  <c r="AW948" i="7" s="1"/>
  <c r="U1116" i="7"/>
  <c r="AW1116" i="7" s="1"/>
  <c r="U764" i="7"/>
  <c r="AW764" i="7" s="1"/>
  <c r="U839" i="7"/>
  <c r="AW839" i="7" s="1"/>
  <c r="U1157" i="7"/>
  <c r="AW1157" i="7" s="1"/>
  <c r="U783" i="7"/>
  <c r="AW783" i="7" s="1"/>
  <c r="U1113" i="7"/>
  <c r="AW1113" i="7" s="1"/>
  <c r="U679" i="7"/>
  <c r="AW679" i="7" s="1"/>
  <c r="U1029" i="7"/>
  <c r="AW1029" i="7" s="1"/>
  <c r="U809" i="7"/>
  <c r="AW809" i="7" s="1"/>
  <c r="U704" i="7"/>
  <c r="AW704" i="7" s="1"/>
  <c r="U1127" i="7"/>
  <c r="AW1127" i="7" s="1"/>
  <c r="U1611" i="7"/>
  <c r="AW1611" i="7" s="1"/>
  <c r="U700" i="7"/>
  <c r="AW700" i="7" s="1"/>
  <c r="U720" i="7"/>
  <c r="AW720" i="7" s="1"/>
  <c r="U797" i="7"/>
  <c r="AW797" i="7" s="1"/>
  <c r="U870" i="7"/>
  <c r="AW870" i="7" s="1"/>
  <c r="U965" i="7"/>
  <c r="AW965" i="7" s="1"/>
  <c r="U1626" i="7"/>
  <c r="AW1626" i="7" s="1"/>
  <c r="U747" i="7"/>
  <c r="AW747" i="7" s="1"/>
  <c r="U856" i="7"/>
  <c r="AW856" i="7" s="1"/>
  <c r="U1078" i="7"/>
  <c r="AW1078" i="7" s="1"/>
  <c r="U1248" i="7"/>
  <c r="AW1248" i="7" s="1"/>
  <c r="U591" i="7"/>
  <c r="AW591" i="7" s="1"/>
  <c r="U1179" i="7"/>
  <c r="AW1179" i="7" s="1"/>
  <c r="U1082" i="7"/>
  <c r="AW1082" i="7" s="1"/>
  <c r="U919" i="7"/>
  <c r="AW919" i="7" s="1"/>
  <c r="U738" i="7"/>
  <c r="AW738" i="7" s="1"/>
  <c r="U721" i="7"/>
  <c r="AW721" i="7" s="1"/>
  <c r="U979" i="7"/>
  <c r="AW979" i="7" s="1"/>
  <c r="U1170" i="7"/>
  <c r="AW1170" i="7" s="1"/>
  <c r="U1054" i="7"/>
  <c r="AW1054" i="7" s="1"/>
  <c r="U1150" i="7"/>
  <c r="AW1150" i="7" s="1"/>
  <c r="U1074" i="7"/>
  <c r="AW1074" i="7" s="1"/>
  <c r="U873" i="7"/>
  <c r="AW873" i="7" s="1"/>
  <c r="U1155" i="7"/>
  <c r="AW1155" i="7" s="1"/>
  <c r="U497" i="7"/>
  <c r="AW497" i="7" s="1"/>
  <c r="U711" i="7"/>
  <c r="AW711" i="7" s="1"/>
  <c r="U931" i="7"/>
  <c r="AW931" i="7" s="1"/>
  <c r="U1003" i="7"/>
  <c r="AW1003" i="7" s="1"/>
  <c r="U928" i="7"/>
  <c r="AW928" i="7" s="1"/>
  <c r="U520" i="7"/>
  <c r="AW520" i="7" s="1"/>
  <c r="U660" i="7"/>
  <c r="AW660" i="7" s="1"/>
  <c r="U1023" i="7"/>
  <c r="AW1023" i="7" s="1"/>
  <c r="U1100" i="7"/>
  <c r="AW1100" i="7" s="1"/>
  <c r="U1249" i="7"/>
  <c r="AW1249" i="7" s="1"/>
  <c r="U526" i="7"/>
  <c r="AW526" i="7" s="1"/>
  <c r="U768" i="7"/>
  <c r="AW768" i="7" s="1"/>
  <c r="U922" i="7"/>
  <c r="AW922" i="7" s="1"/>
  <c r="U1190" i="7"/>
  <c r="AW1190" i="7" s="1"/>
  <c r="U1053" i="7"/>
  <c r="AW1053" i="7" s="1"/>
  <c r="U568" i="7"/>
  <c r="AW568" i="7" s="1"/>
  <c r="U909" i="7"/>
  <c r="AW909" i="7" s="1"/>
  <c r="U1613" i="7"/>
  <c r="AW1613" i="7" s="1"/>
  <c r="U872" i="7"/>
  <c r="AW872" i="7" s="1"/>
  <c r="U535" i="7"/>
  <c r="AW535" i="7" s="1"/>
  <c r="U1038" i="7"/>
  <c r="AW1038" i="7" s="1"/>
  <c r="U1136" i="7"/>
  <c r="AW1136" i="7" s="1"/>
  <c r="U1214" i="7"/>
  <c r="AW1214" i="7" s="1"/>
  <c r="U891" i="7"/>
  <c r="AW891" i="7" s="1"/>
  <c r="U572" i="7"/>
  <c r="AW572" i="7" s="1"/>
  <c r="U640" i="7"/>
  <c r="AW640" i="7" s="1"/>
  <c r="U1022" i="7"/>
  <c r="AW1022" i="7" s="1"/>
  <c r="U730" i="7"/>
  <c r="AW730" i="7" s="1"/>
  <c r="U950" i="7"/>
  <c r="AW950" i="7" s="1"/>
  <c r="U816" i="7"/>
  <c r="AW816" i="7" s="1"/>
  <c r="U552" i="7"/>
  <c r="AW552" i="7" s="1"/>
  <c r="U1270" i="7"/>
  <c r="AW1270" i="7" s="1"/>
  <c r="U938" i="7"/>
  <c r="AW938" i="7" s="1"/>
  <c r="U510" i="7"/>
  <c r="AW510" i="7" s="1"/>
  <c r="U859" i="7"/>
  <c r="AW859" i="7" s="1"/>
  <c r="U1177" i="7"/>
  <c r="AW1177" i="7" s="1"/>
  <c r="U760" i="7"/>
  <c r="AW760" i="7" s="1"/>
  <c r="U1227" i="7"/>
  <c r="AW1227" i="7" s="1"/>
  <c r="U636" i="7"/>
  <c r="AW636" i="7" s="1"/>
  <c r="U708" i="7"/>
  <c r="AW708" i="7" s="1"/>
  <c r="U836" i="7"/>
  <c r="AW836" i="7" s="1"/>
  <c r="U658" i="7"/>
  <c r="AW658" i="7" s="1"/>
  <c r="U782" i="7"/>
  <c r="AW782" i="7" s="1"/>
  <c r="U1267" i="7"/>
  <c r="AW1267" i="7" s="1"/>
  <c r="U806" i="7"/>
  <c r="AW806" i="7" s="1"/>
  <c r="U1268" i="7"/>
  <c r="AW1268" i="7" s="1"/>
  <c r="U674" i="7"/>
  <c r="AW674" i="7" s="1"/>
  <c r="U995" i="7"/>
  <c r="AW995" i="7" s="1"/>
  <c r="U1208" i="7"/>
  <c r="AW1208" i="7" s="1"/>
  <c r="U580" i="7"/>
  <c r="AW580" i="7" s="1"/>
  <c r="U1011" i="7"/>
  <c r="AW1011" i="7" s="1"/>
  <c r="U1242" i="7"/>
  <c r="AW1242" i="7" s="1"/>
  <c r="U869" i="7"/>
  <c r="AW869" i="7" s="1"/>
  <c r="U926" i="7"/>
  <c r="AW926" i="7" s="1"/>
  <c r="U744" i="7"/>
  <c r="AW744" i="7" s="1"/>
  <c r="U853" i="7"/>
  <c r="AW853" i="7" s="1"/>
  <c r="U781" i="7"/>
  <c r="AW781" i="7" s="1"/>
  <c r="U1230" i="7"/>
  <c r="AW1230" i="7" s="1"/>
  <c r="U949" i="7"/>
  <c r="AW949" i="7" s="1"/>
  <c r="U1099" i="7"/>
  <c r="AW1099" i="7" s="1"/>
  <c r="U1615" i="7"/>
  <c r="AW1615" i="7" s="1"/>
  <c r="U1001" i="7"/>
  <c r="AW1001" i="7" s="1"/>
  <c r="U1213" i="7"/>
  <c r="AW1213" i="7" s="1"/>
  <c r="U677" i="7"/>
  <c r="AW677" i="7" s="1"/>
  <c r="U875" i="7"/>
  <c r="AW875" i="7" s="1"/>
  <c r="U1041" i="7"/>
  <c r="AW1041" i="7" s="1"/>
  <c r="U1118" i="7"/>
  <c r="AW1118" i="7" s="1"/>
  <c r="U1139" i="7"/>
  <c r="AW1139" i="7" s="1"/>
  <c r="U561" i="7"/>
  <c r="AW561" i="7" s="1"/>
  <c r="U1066" i="7"/>
  <c r="AW1066" i="7" s="1"/>
  <c r="U529" i="7"/>
  <c r="AW529" i="7" s="1"/>
  <c r="U796" i="7"/>
  <c r="AW796" i="7" s="1"/>
  <c r="U1014" i="7"/>
  <c r="AW1014" i="7" s="1"/>
  <c r="U921" i="7"/>
  <c r="AW921" i="7" s="1"/>
  <c r="U778" i="7"/>
  <c r="AW778" i="7" s="1"/>
  <c r="U1192" i="7"/>
  <c r="AW1192" i="7" s="1"/>
  <c r="U982" i="7"/>
  <c r="AW982" i="7" s="1"/>
  <c r="U1134" i="7"/>
  <c r="AW1134" i="7" s="1"/>
  <c r="U553" i="7"/>
  <c r="AW553" i="7" s="1"/>
  <c r="U675" i="7"/>
  <c r="AW675" i="7" s="1"/>
  <c r="U804" i="7"/>
  <c r="AW804" i="7" s="1"/>
  <c r="U723" i="7"/>
  <c r="AW723" i="7" s="1"/>
  <c r="U1278" i="7"/>
  <c r="AW1278" i="7" s="1"/>
  <c r="U548" i="7"/>
  <c r="AW548" i="7" s="1"/>
  <c r="U690" i="7"/>
  <c r="AW690" i="7" s="1"/>
  <c r="U1095" i="7"/>
  <c r="AW1095" i="7" s="1"/>
  <c r="U607" i="7"/>
  <c r="AW607" i="7" s="1"/>
  <c r="U1087" i="7"/>
  <c r="AW1087" i="7" s="1"/>
  <c r="U740" i="7"/>
  <c r="AW740" i="7" s="1"/>
  <c r="U912" i="7"/>
  <c r="AW912" i="7" s="1"/>
  <c r="U1628" i="7"/>
  <c r="AW1628" i="7" s="1"/>
  <c r="U590" i="7"/>
  <c r="AW590" i="7" s="1"/>
  <c r="U1117" i="7"/>
  <c r="AW1117" i="7" s="1"/>
  <c r="U556" i="7"/>
  <c r="AW556" i="7" s="1"/>
  <c r="U696" i="7"/>
  <c r="AW696" i="7" s="1"/>
  <c r="U1216" i="7"/>
  <c r="AW1216" i="7" s="1"/>
  <c r="U500" i="7"/>
  <c r="AW500" i="7" s="1"/>
  <c r="U1071" i="7"/>
  <c r="AW1071" i="7" s="1"/>
  <c r="U890" i="7"/>
  <c r="AW890" i="7" s="1"/>
  <c r="U1156" i="7"/>
  <c r="AW1156" i="7" s="1"/>
  <c r="U716" i="7"/>
  <c r="AW716" i="7" s="1"/>
  <c r="U1128" i="7"/>
  <c r="AW1128" i="7" s="1"/>
  <c r="U1151" i="7"/>
  <c r="AW1151" i="7" s="1"/>
  <c r="U967" i="7"/>
  <c r="AW967" i="7" s="1"/>
  <c r="U1196" i="7"/>
  <c r="AW1196" i="7" s="1"/>
  <c r="U608" i="7"/>
  <c r="AW608" i="7" s="1"/>
  <c r="U748" i="7"/>
  <c r="AW748" i="7" s="1"/>
  <c r="U581" i="7"/>
  <c r="AW581" i="7" s="1"/>
  <c r="U540" i="7"/>
  <c r="AW540" i="7" s="1"/>
  <c r="U805" i="7"/>
  <c r="AW805" i="7" s="1"/>
  <c r="U895" i="7"/>
  <c r="AW895" i="7" s="1"/>
  <c r="U1060" i="7"/>
  <c r="AW1060" i="7" s="1"/>
  <c r="U1160" i="7"/>
  <c r="AW1160" i="7" s="1"/>
  <c r="U814" i="7"/>
  <c r="AW814" i="7" s="1"/>
  <c r="U826" i="7"/>
  <c r="AW826" i="7" s="1"/>
  <c r="U1244" i="7"/>
  <c r="AW1244" i="7" s="1"/>
  <c r="U694" i="7"/>
  <c r="AW694" i="7" s="1"/>
  <c r="U968" i="7"/>
  <c r="AW968" i="7" s="1"/>
  <c r="U1075" i="7"/>
  <c r="AW1075" i="7" s="1"/>
  <c r="U1218" i="7"/>
  <c r="AW1218" i="7" s="1"/>
  <c r="U621" i="7"/>
  <c r="AW621" i="7" s="1"/>
  <c r="U710" i="7"/>
  <c r="AW710" i="7" s="1"/>
  <c r="U1176" i="7"/>
  <c r="AW1176" i="7" s="1"/>
  <c r="U1229" i="7"/>
  <c r="AW1229" i="7" s="1"/>
  <c r="U1137" i="7"/>
  <c r="AW1137" i="7" s="1"/>
  <c r="U609" i="7"/>
  <c r="AW609" i="7" s="1"/>
  <c r="U749" i="7"/>
  <c r="AW749" i="7" s="1"/>
  <c r="U935" i="7"/>
  <c r="AW935" i="7" s="1"/>
  <c r="U722" i="7"/>
  <c r="AW722" i="7" s="1"/>
  <c r="U1210" i="7"/>
  <c r="AW1210" i="7" s="1"/>
  <c r="U1093" i="7"/>
  <c r="AW1093" i="7" s="1"/>
  <c r="U835" i="7"/>
  <c r="AW835" i="7" s="1"/>
  <c r="U925" i="7"/>
  <c r="AW925" i="7" s="1"/>
  <c r="U1000" i="7"/>
  <c r="AW1000" i="7" s="1"/>
  <c r="U1056" i="7"/>
  <c r="AW1056" i="7" s="1"/>
  <c r="U659" i="7"/>
  <c r="AW659" i="7" s="1"/>
  <c r="U1175" i="7"/>
  <c r="AW1175" i="7" s="1"/>
  <c r="U914" i="7"/>
  <c r="AW914" i="7" s="1"/>
  <c r="U492" i="7"/>
  <c r="AW492" i="7" s="1"/>
  <c r="U701" i="7"/>
  <c r="AW701" i="7" s="1"/>
  <c r="U1104" i="7"/>
  <c r="AW1104" i="7" s="1"/>
  <c r="U508" i="7"/>
  <c r="AW508" i="7" s="1"/>
  <c r="U815" i="7"/>
  <c r="AW815" i="7" s="1"/>
  <c r="U1002" i="7"/>
  <c r="AW1002" i="7" s="1"/>
  <c r="U985" i="7"/>
  <c r="AW985" i="7" s="1"/>
  <c r="U1618" i="7"/>
  <c r="AW1618" i="7" s="1"/>
  <c r="U625" i="7"/>
  <c r="AW625" i="7" s="1"/>
  <c r="U637" i="7"/>
  <c r="AW637" i="7" s="1"/>
  <c r="U1115" i="7"/>
  <c r="AW1115" i="7" s="1"/>
  <c r="U519" i="7"/>
  <c r="AW519" i="7" s="1"/>
  <c r="U676" i="7"/>
  <c r="AW676" i="7" s="1"/>
  <c r="U1198" i="7"/>
  <c r="AW1198" i="7" s="1"/>
  <c r="U765" i="7"/>
  <c r="AW765" i="7" s="1"/>
  <c r="U969" i="7"/>
  <c r="AW969" i="7" s="1"/>
  <c r="U1226" i="7"/>
  <c r="AW1226" i="7" s="1"/>
  <c r="U821" i="7"/>
  <c r="AW821" i="7" s="1"/>
  <c r="U702" i="7"/>
  <c r="AW702" i="7" s="1"/>
  <c r="U1048" i="7"/>
  <c r="AW1048" i="7" s="1"/>
  <c r="U620" i="7"/>
  <c r="AW620" i="7" s="1"/>
  <c r="U892" i="7"/>
  <c r="AW892" i="7" s="1"/>
  <c r="U729" i="7"/>
  <c r="AW729" i="7" s="1"/>
  <c r="U537" i="7"/>
  <c r="AW537" i="7" s="1"/>
  <c r="U822" i="7"/>
  <c r="AW822" i="7" s="1"/>
  <c r="U1199" i="7"/>
  <c r="AW1199" i="7" s="1"/>
  <c r="U1280" i="7"/>
  <c r="AW1280" i="7" s="1"/>
  <c r="U1020" i="7"/>
  <c r="AW1020" i="7" s="1"/>
  <c r="U1040" i="7"/>
  <c r="AW1040" i="7" s="1"/>
  <c r="U994" i="7"/>
  <c r="AW994" i="7" s="1"/>
  <c r="U886" i="7"/>
  <c r="AW886" i="7" s="1"/>
  <c r="U514" i="7"/>
  <c r="AW514" i="7" s="1"/>
  <c r="U1052" i="7"/>
  <c r="AW1052" i="7" s="1"/>
  <c r="U1077" i="7"/>
  <c r="AW1077" i="7" s="1"/>
  <c r="U717" i="7"/>
  <c r="AW717" i="7" s="1"/>
  <c r="U1036" i="7"/>
  <c r="AW1036" i="7" s="1"/>
  <c r="U536" i="7"/>
  <c r="AW536" i="7" s="1"/>
  <c r="U761" i="7"/>
  <c r="AW761" i="7" s="1"/>
  <c r="U1098" i="7"/>
  <c r="AW1098" i="7" s="1"/>
  <c r="U958" i="7"/>
  <c r="AW958" i="7" s="1"/>
  <c r="U1247" i="7"/>
  <c r="AW1247" i="7" s="1"/>
  <c r="U874" i="7"/>
  <c r="AW874" i="7" s="1"/>
  <c r="U1153" i="7"/>
  <c r="AW1153" i="7" s="1"/>
  <c r="U600" i="7"/>
  <c r="AW600" i="7" s="1"/>
  <c r="U847" i="7"/>
  <c r="AW847" i="7" s="1"/>
  <c r="U981" i="7"/>
  <c r="AW981" i="7" s="1"/>
  <c r="U894" i="7"/>
  <c r="AW894" i="7" s="1"/>
  <c r="U986" i="7"/>
  <c r="AW986" i="7" s="1"/>
  <c r="U571" i="7"/>
  <c r="AW571" i="7" s="1"/>
  <c r="U1138" i="7"/>
  <c r="AW1138" i="7" s="1"/>
  <c r="U966" i="7"/>
  <c r="AW966" i="7" s="1"/>
  <c r="T3" i="7"/>
  <c r="T69" i="7"/>
  <c r="T71" i="7"/>
  <c r="T75" i="7"/>
  <c r="T102" i="7"/>
  <c r="T133" i="7"/>
  <c r="T154" i="7"/>
  <c r="T167" i="7"/>
  <c r="T169" i="7"/>
  <c r="T67" i="7"/>
  <c r="T100" i="7"/>
  <c r="T65" i="7"/>
  <c r="T96" i="7"/>
  <c r="T98" i="7"/>
  <c r="T7" i="7"/>
  <c r="T9" i="7"/>
  <c r="T13" i="7"/>
  <c r="T5" i="7"/>
  <c r="T11" i="7"/>
  <c r="T15" i="7"/>
  <c r="T29" i="7"/>
  <c r="T31" i="7"/>
  <c r="T33" i="7"/>
  <c r="T35" i="7"/>
  <c r="T49" i="7"/>
  <c r="T51" i="7"/>
  <c r="T86" i="7"/>
  <c r="T90" i="7"/>
  <c r="T17" i="7"/>
  <c r="T19" i="7"/>
  <c r="T23" i="7"/>
  <c r="T25" i="7"/>
  <c r="T27" i="7"/>
  <c r="T37" i="7"/>
  <c r="T39" i="7"/>
  <c r="T45" i="7"/>
  <c r="T30" i="7"/>
  <c r="T50" i="7"/>
  <c r="T89" i="7"/>
  <c r="T16" i="7"/>
  <c r="T44" i="7"/>
  <c r="T56" i="7"/>
  <c r="T62" i="7"/>
  <c r="T101" i="7"/>
  <c r="T106" i="7"/>
  <c r="T117" i="7"/>
  <c r="T128" i="7"/>
  <c r="T130" i="7"/>
  <c r="T137" i="7"/>
  <c r="T139" i="7"/>
  <c r="T164" i="7"/>
  <c r="T181" i="7"/>
  <c r="T183" i="7"/>
  <c r="T198" i="7"/>
  <c r="T200" i="7"/>
  <c r="T34" i="7"/>
  <c r="T155" i="7"/>
  <c r="T173" i="7"/>
  <c r="T177" i="7"/>
  <c r="T179" i="7"/>
  <c r="T20" i="7"/>
  <c r="T72" i="7"/>
  <c r="T78" i="7"/>
  <c r="T84" i="7"/>
  <c r="T115" i="7"/>
  <c r="T126" i="7"/>
  <c r="T135" i="7"/>
  <c r="T146" i="7"/>
  <c r="T162" i="7"/>
  <c r="T175" i="7"/>
  <c r="T196" i="7"/>
  <c r="T38" i="7"/>
  <c r="T6" i="7"/>
  <c r="T10" i="7"/>
  <c r="T54" i="7"/>
  <c r="T60" i="7"/>
  <c r="T99" i="7"/>
  <c r="T109" i="7"/>
  <c r="T111" i="7"/>
  <c r="T122" i="7"/>
  <c r="T95" i="7"/>
  <c r="T221" i="7"/>
  <c r="T225" i="7"/>
  <c r="T227" i="7"/>
  <c r="T8" i="7"/>
  <c r="T21" i="7"/>
  <c r="T32" i="7"/>
  <c r="T43" i="7"/>
  <c r="T61" i="7"/>
  <c r="T70" i="7"/>
  <c r="T74" i="7"/>
  <c r="T87" i="7"/>
  <c r="T91" i="7"/>
  <c r="T136" i="7"/>
  <c r="T158" i="7"/>
  <c r="T161" i="7"/>
  <c r="T182" i="7"/>
  <c r="T187" i="7"/>
  <c r="T202" i="7"/>
  <c r="T207" i="7"/>
  <c r="T223" i="7"/>
  <c r="T240" i="7"/>
  <c r="T242" i="7"/>
  <c r="T253" i="7"/>
  <c r="T48" i="7"/>
  <c r="T52" i="7"/>
  <c r="T57" i="7"/>
  <c r="T104" i="7"/>
  <c r="T107" i="7"/>
  <c r="T113" i="7"/>
  <c r="T147" i="7"/>
  <c r="T172" i="7"/>
  <c r="T190" i="7"/>
  <c r="T195" i="7"/>
  <c r="T212" i="7"/>
  <c r="T219" i="7"/>
  <c r="T255" i="7"/>
  <c r="T66" i="7"/>
  <c r="T79" i="7"/>
  <c r="T83" i="7"/>
  <c r="T88" i="7"/>
  <c r="T92" i="7"/>
  <c r="T110" i="7"/>
  <c r="T116" i="7"/>
  <c r="T131" i="7"/>
  <c r="T142" i="7"/>
  <c r="T247" i="7"/>
  <c r="T28" i="7"/>
  <c r="T93" i="7"/>
  <c r="T97" i="7"/>
  <c r="T105" i="7"/>
  <c r="T127" i="7"/>
  <c r="T157" i="7"/>
  <c r="T165" i="7"/>
  <c r="T168" i="7"/>
  <c r="T229" i="7"/>
  <c r="T260" i="7"/>
  <c r="T273" i="7"/>
  <c r="T288" i="7"/>
  <c r="T305" i="7"/>
  <c r="T150" i="7"/>
  <c r="T189" i="7"/>
  <c r="T199" i="7"/>
  <c r="T235" i="7"/>
  <c r="T243" i="7"/>
  <c r="T251" i="7"/>
  <c r="T301" i="7"/>
  <c r="T4" i="7"/>
  <c r="T12" i="7"/>
  <c r="T58" i="7"/>
  <c r="T64" i="7"/>
  <c r="T120" i="7"/>
  <c r="T193" i="7"/>
  <c r="T209" i="7"/>
  <c r="T224" i="7"/>
  <c r="T258" i="7"/>
  <c r="T269" i="7"/>
  <c r="T271" i="7"/>
  <c r="T22" i="7"/>
  <c r="T77" i="7"/>
  <c r="T124" i="7"/>
  <c r="T186" i="7"/>
  <c r="T14" i="7"/>
  <c r="T46" i="7"/>
  <c r="T53" i="7"/>
  <c r="T132" i="7"/>
  <c r="T143" i="7"/>
  <c r="T59" i="7"/>
  <c r="T85" i="7"/>
  <c r="T103" i="7"/>
  <c r="T125" i="7"/>
  <c r="T140" i="7"/>
  <c r="T151" i="7"/>
  <c r="T176" i="7"/>
  <c r="T206" i="7"/>
  <c r="T213" i="7"/>
  <c r="T216" i="7"/>
  <c r="T254" i="7"/>
  <c r="T265" i="7"/>
  <c r="T278" i="7"/>
  <c r="T293" i="7"/>
  <c r="T47" i="7"/>
  <c r="T238" i="7"/>
  <c r="T245" i="7"/>
  <c r="T286" i="7"/>
  <c r="T294" i="7"/>
  <c r="T309" i="7"/>
  <c r="T328" i="7"/>
  <c r="T349" i="7"/>
  <c r="T351" i="7"/>
  <c r="T24" i="7"/>
  <c r="T73" i="7"/>
  <c r="T118" i="7"/>
  <c r="T197" i="7"/>
  <c r="T211" i="7"/>
  <c r="T249" i="7"/>
  <c r="T267" i="7"/>
  <c r="T281" i="7"/>
  <c r="T289" i="7"/>
  <c r="T307" i="7"/>
  <c r="T326" i="7"/>
  <c r="T36" i="7"/>
  <c r="T112" i="7"/>
  <c r="T149" i="7"/>
  <c r="T188" i="7"/>
  <c r="T192" i="7"/>
  <c r="T220" i="7"/>
  <c r="T264" i="7"/>
  <c r="T276" i="7"/>
  <c r="T297" i="7"/>
  <c r="T302" i="7"/>
  <c r="T322" i="7"/>
  <c r="T324" i="7"/>
  <c r="T347" i="7"/>
  <c r="T362" i="7"/>
  <c r="T364" i="7"/>
  <c r="T63" i="7"/>
  <c r="T144" i="7"/>
  <c r="T156" i="7"/>
  <c r="T40" i="7"/>
  <c r="T119" i="7"/>
  <c r="T138" i="7"/>
  <c r="T203" i="7"/>
  <c r="T246" i="7"/>
  <c r="T41" i="7"/>
  <c r="T76" i="7"/>
  <c r="T178" i="7"/>
  <c r="T217" i="7"/>
  <c r="T228" i="7"/>
  <c r="T239" i="7"/>
  <c r="T259" i="7"/>
  <c r="T279" i="7"/>
  <c r="T230" i="7"/>
  <c r="T236" i="7"/>
  <c r="T282" i="7"/>
  <c r="T295" i="7"/>
  <c r="T298" i="7"/>
  <c r="T318" i="7"/>
  <c r="T346" i="7"/>
  <c r="T366" i="7"/>
  <c r="T400" i="7"/>
  <c r="T402" i="7"/>
  <c r="T404" i="7"/>
  <c r="T408" i="7"/>
  <c r="T438" i="7"/>
  <c r="T459" i="7"/>
  <c r="T461" i="7"/>
  <c r="T463" i="7"/>
  <c r="T476" i="7"/>
  <c r="T166" i="7"/>
  <c r="T331" i="7"/>
  <c r="T336" i="7"/>
  <c r="T339" i="7"/>
  <c r="T354" i="7"/>
  <c r="T381" i="7"/>
  <c r="T383" i="7"/>
  <c r="T396" i="7"/>
  <c r="T398" i="7"/>
  <c r="T148" i="7"/>
  <c r="T184" i="7"/>
  <c r="T191" i="7"/>
  <c r="T241" i="7"/>
  <c r="T256" i="7"/>
  <c r="T292" i="7"/>
  <c r="T313" i="7"/>
  <c r="T42" i="7"/>
  <c r="T80" i="7"/>
  <c r="T94" i="7"/>
  <c r="T121" i="7"/>
  <c r="T159" i="7"/>
  <c r="T214" i="7"/>
  <c r="T170" i="7"/>
  <c r="T194" i="7"/>
  <c r="T208" i="7"/>
  <c r="T231" i="7"/>
  <c r="T268" i="7"/>
  <c r="T275" i="7"/>
  <c r="T308" i="7"/>
  <c r="T329" i="7"/>
  <c r="T344" i="7"/>
  <c r="T352" i="7"/>
  <c r="T360" i="7"/>
  <c r="T373" i="7"/>
  <c r="T375" i="7"/>
  <c r="T377" i="7"/>
  <c r="T390" i="7"/>
  <c r="T185" i="7"/>
  <c r="T252" i="7"/>
  <c r="T334" i="7"/>
  <c r="T337" i="7"/>
  <c r="T369" i="7"/>
  <c r="T371" i="7"/>
  <c r="T428" i="7"/>
  <c r="T430" i="7"/>
  <c r="T233" i="7"/>
  <c r="T257" i="7"/>
  <c r="T291" i="7"/>
  <c r="T348" i="7"/>
  <c r="T372" i="7"/>
  <c r="T378" i="7"/>
  <c r="T411" i="7"/>
  <c r="T421" i="7"/>
  <c r="T443" i="7"/>
  <c r="T450" i="7"/>
  <c r="T475" i="7"/>
  <c r="T482" i="7"/>
  <c r="T509" i="7"/>
  <c r="T204" i="7"/>
  <c r="T311" i="7"/>
  <c r="T363" i="7"/>
  <c r="T388" i="7"/>
  <c r="T391" i="7"/>
  <c r="T394" i="7"/>
  <c r="T416" i="7"/>
  <c r="T426" i="7"/>
  <c r="T448" i="7"/>
  <c r="T457" i="7"/>
  <c r="T468" i="7"/>
  <c r="T518" i="7"/>
  <c r="T152" i="7"/>
  <c r="T250" i="7"/>
  <c r="T263" i="7"/>
  <c r="T287" i="7"/>
  <c r="T341" i="7"/>
  <c r="T345" i="7"/>
  <c r="T356" i="7"/>
  <c r="T431" i="7"/>
  <c r="T436" i="7"/>
  <c r="T489" i="7"/>
  <c r="T68" i="7"/>
  <c r="T153" i="7"/>
  <c r="T205" i="7"/>
  <c r="T319" i="7"/>
  <c r="T406" i="7"/>
  <c r="T409" i="7"/>
  <c r="T424" i="7"/>
  <c r="T441" i="7"/>
  <c r="T455" i="7"/>
  <c r="T466" i="7"/>
  <c r="T226" i="7"/>
  <c r="T234" i="7"/>
  <c r="T270" i="7"/>
  <c r="T303" i="7"/>
  <c r="T330" i="7"/>
  <c r="T367" i="7"/>
  <c r="T379" i="7"/>
  <c r="T382" i="7"/>
  <c r="T385" i="7"/>
  <c r="T401" i="7"/>
  <c r="T419" i="7"/>
  <c r="T429" i="7"/>
  <c r="T277" i="7"/>
  <c r="T315" i="7"/>
  <c r="T327" i="7"/>
  <c r="T342" i="7"/>
  <c r="T414" i="7"/>
  <c r="T434" i="7"/>
  <c r="T439" i="7"/>
  <c r="T446" i="7"/>
  <c r="T453" i="7"/>
  <c r="T464" i="7"/>
  <c r="T471" i="7"/>
  <c r="T478" i="7"/>
  <c r="T123" i="7"/>
  <c r="T141" i="7"/>
  <c r="T171" i="7"/>
  <c r="T283" i="7"/>
  <c r="T312" i="7"/>
  <c r="T316" i="7"/>
  <c r="T323" i="7"/>
  <c r="T338" i="7"/>
  <c r="T353" i="7"/>
  <c r="T357" i="7"/>
  <c r="T370" i="7"/>
  <c r="T376" i="7"/>
  <c r="T218" i="7"/>
  <c r="T237" i="7"/>
  <c r="T244" i="7"/>
  <c r="T272" i="7"/>
  <c r="T299" i="7"/>
  <c r="T335" i="7"/>
  <c r="T361" i="7"/>
  <c r="T81" i="7"/>
  <c r="T210" i="7"/>
  <c r="T284" i="7"/>
  <c r="T108" i="7"/>
  <c r="T145" i="7"/>
  <c r="T55" i="7"/>
  <c r="T82" i="7"/>
  <c r="T445" i="7"/>
  <c r="T456" i="7"/>
  <c r="T460" i="7"/>
  <c r="T481" i="7"/>
  <c r="T484" i="7"/>
  <c r="T578" i="7"/>
  <c r="T304" i="7"/>
  <c r="T343" i="7"/>
  <c r="T365" i="7"/>
  <c r="T392" i="7"/>
  <c r="T467" i="7"/>
  <c r="T586" i="7"/>
  <c r="T594" i="7"/>
  <c r="T215" i="7"/>
  <c r="T410" i="7"/>
  <c r="T504" i="7"/>
  <c r="T745" i="7"/>
  <c r="T321" i="7"/>
  <c r="T418" i="7"/>
  <c r="T442" i="7"/>
  <c r="T160" i="7"/>
  <c r="T306" i="7"/>
  <c r="T314" i="7"/>
  <c r="T397" i="7"/>
  <c r="T407" i="7"/>
  <c r="T488" i="7"/>
  <c r="T501" i="7"/>
  <c r="T538" i="7"/>
  <c r="T163" i="7"/>
  <c r="T222" i="7"/>
  <c r="T296" i="7"/>
  <c r="T387" i="7"/>
  <c r="T415" i="7"/>
  <c r="T427" i="7"/>
  <c r="T606" i="7"/>
  <c r="T359" i="7"/>
  <c r="T423" i="7"/>
  <c r="T435" i="7"/>
  <c r="T114" i="7"/>
  <c r="T201" i="7"/>
  <c r="T285" i="7"/>
  <c r="T393" i="7"/>
  <c r="T451" i="7"/>
  <c r="T454" i="7"/>
  <c r="T458" i="7"/>
  <c r="T472" i="7"/>
  <c r="T18" i="7"/>
  <c r="T261" i="7"/>
  <c r="T403" i="7"/>
  <c r="T412" i="7"/>
  <c r="T447" i="7"/>
  <c r="T26" i="7"/>
  <c r="T274" i="7"/>
  <c r="T300" i="7"/>
  <c r="T389" i="7"/>
  <c r="T399" i="7"/>
  <c r="T134" i="7"/>
  <c r="T290" i="7"/>
  <c r="T368" i="7"/>
  <c r="T384" i="7"/>
  <c r="T693" i="7"/>
  <c r="T784" i="7"/>
  <c r="T800" i="7"/>
  <c r="T174" i="7"/>
  <c r="T320" i="7"/>
  <c r="T929" i="7"/>
  <c r="T248" i="7"/>
  <c r="T386" i="7"/>
  <c r="T664" i="7"/>
  <c r="T432" i="7"/>
  <c r="T521" i="7"/>
  <c r="T180" i="7"/>
  <c r="T325" i="7"/>
  <c r="T422" i="7"/>
  <c r="T440" i="7"/>
  <c r="T470" i="7"/>
  <c r="T262" i="7"/>
  <c r="T350" i="7"/>
  <c r="T413" i="7"/>
  <c r="T449" i="7"/>
  <c r="T644" i="7"/>
  <c r="T728" i="7"/>
  <c r="T803" i="7"/>
  <c r="T465" i="7"/>
  <c r="T477" i="7"/>
  <c r="T332" i="7"/>
  <c r="T374" i="7"/>
  <c r="T648" i="7"/>
  <c r="T689" i="7"/>
  <c r="T266" i="7"/>
  <c r="T355" i="7"/>
  <c r="T479" i="7"/>
  <c r="T433" i="7"/>
  <c r="T444" i="7"/>
  <c r="T473" i="7"/>
  <c r="T554" i="7"/>
  <c r="T129" i="7"/>
  <c r="T452" i="7"/>
  <c r="T480" i="7"/>
  <c r="T503" i="7"/>
  <c r="T437" i="7"/>
  <c r="T906" i="7"/>
  <c r="T923" i="7"/>
  <c r="T1076" i="7"/>
  <c r="T786" i="7"/>
  <c r="T998" i="7"/>
  <c r="T280" i="7"/>
  <c r="T889" i="7"/>
  <c r="T417" i="7"/>
  <c r="T682" i="7"/>
  <c r="T469" i="7"/>
  <c r="T563" i="7"/>
  <c r="T714" i="7"/>
  <c r="T825" i="7"/>
  <c r="T310" i="7"/>
  <c r="T380" i="7"/>
  <c r="T420" i="7"/>
  <c r="T317" i="7"/>
  <c r="T425" i="7"/>
  <c r="T474" i="7"/>
  <c r="T542" i="7"/>
  <c r="T513" i="7"/>
  <c r="T395" i="7"/>
  <c r="T795" i="7"/>
  <c r="T882" i="7"/>
  <c r="T1009" i="7"/>
  <c r="T954" i="7"/>
  <c r="T960" i="7"/>
  <c r="T405" i="7"/>
  <c r="T642" i="7"/>
  <c r="T834" i="7"/>
  <c r="T848" i="7"/>
  <c r="T861" i="7"/>
  <c r="T992" i="7"/>
  <c r="T232" i="7"/>
  <c r="T788" i="7"/>
  <c r="T1125" i="7"/>
  <c r="T1182" i="7"/>
  <c r="T739" i="7"/>
  <c r="T866" i="7"/>
  <c r="T1140" i="7"/>
  <c r="T1142" i="7"/>
  <c r="T766" i="7"/>
  <c r="T790" i="7"/>
  <c r="T1051" i="7"/>
  <c r="T1088" i="7"/>
  <c r="T462" i="7"/>
  <c r="T1091" i="7"/>
  <c r="T946" i="7"/>
  <c r="T975" i="7"/>
  <c r="T908" i="7"/>
  <c r="T877" i="7"/>
  <c r="T1094" i="7"/>
  <c r="T1180" i="7"/>
  <c r="T1312" i="7"/>
  <c r="T1314" i="7"/>
  <c r="T1325" i="7"/>
  <c r="T1047" i="7"/>
  <c r="T1281" i="7"/>
  <c r="T1306" i="7"/>
  <c r="T1308" i="7"/>
  <c r="T936" i="7"/>
  <c r="T1207" i="7"/>
  <c r="T1266" i="7"/>
  <c r="T735" i="7"/>
  <c r="T1081" i="7"/>
  <c r="T1103" i="7"/>
  <c r="T1178" i="7"/>
  <c r="T1298" i="7"/>
  <c r="T898" i="7"/>
  <c r="T1154" i="7"/>
  <c r="T1166" i="7"/>
  <c r="T1275" i="7"/>
  <c r="T1292" i="7"/>
  <c r="T1294" i="7"/>
  <c r="T1296" i="7"/>
  <c r="T1013" i="7"/>
  <c r="T1039" i="7"/>
  <c r="T1250" i="7"/>
  <c r="T1034" i="7"/>
  <c r="T1065" i="7"/>
  <c r="T333" i="7"/>
  <c r="T1152" i="7"/>
  <c r="T1164" i="7"/>
  <c r="T340" i="7"/>
  <c r="T893" i="7"/>
  <c r="T1015" i="7"/>
  <c r="T964" i="7"/>
  <c r="T1288" i="7"/>
  <c r="T1305" i="7"/>
  <c r="T1326" i="7"/>
  <c r="T1339" i="7"/>
  <c r="T1357" i="7"/>
  <c r="T1368" i="7"/>
  <c r="T1370" i="7"/>
  <c r="T1379" i="7"/>
  <c r="T1400" i="7"/>
  <c r="T1412" i="7"/>
  <c r="T1443" i="7"/>
  <c r="T1462" i="7"/>
  <c r="T1483" i="7"/>
  <c r="T1485" i="7"/>
  <c r="T1487" i="7"/>
  <c r="T1489" i="7"/>
  <c r="T1086" i="7"/>
  <c r="T1131" i="7"/>
  <c r="T1174" i="7"/>
  <c r="T1291" i="7"/>
  <c r="T1310" i="7"/>
  <c r="T1317" i="7"/>
  <c r="T1324" i="7"/>
  <c r="T1346" i="7"/>
  <c r="T1366" i="7"/>
  <c r="T1398" i="7"/>
  <c r="T1402" i="7"/>
  <c r="T1404" i="7"/>
  <c r="T1406" i="7"/>
  <c r="T1408" i="7"/>
  <c r="T1410" i="7"/>
  <c r="T1422" i="7"/>
  <c r="T1426" i="7"/>
  <c r="T1439" i="7"/>
  <c r="T1441" i="7"/>
  <c r="T1460" i="7"/>
  <c r="T1475" i="7"/>
  <c r="T1517" i="7"/>
  <c r="T1519" i="7"/>
  <c r="T1542" i="7"/>
  <c r="T1544" i="7"/>
  <c r="T1559" i="7"/>
  <c r="T1303" i="7"/>
  <c r="T1337" i="7"/>
  <c r="T1344" i="7"/>
  <c r="T1355" i="7"/>
  <c r="T1375" i="7"/>
  <c r="T1377" i="7"/>
  <c r="T1396" i="7"/>
  <c r="T1424" i="7"/>
  <c r="T1437" i="7"/>
  <c r="T1454" i="7"/>
  <c r="T1456" i="7"/>
  <c r="T1458" i="7"/>
  <c r="T1471" i="7"/>
  <c r="T1473" i="7"/>
  <c r="T1477" i="7"/>
  <c r="T1479" i="7"/>
  <c r="T1481" i="7"/>
  <c r="T1513" i="7"/>
  <c r="T1515" i="7"/>
  <c r="T1530" i="7"/>
  <c r="T1536" i="7"/>
  <c r="T1538" i="7"/>
  <c r="T1540" i="7"/>
  <c r="T1070" i="7"/>
  <c r="T1333" i="7"/>
  <c r="T1335" i="7"/>
  <c r="T1364" i="7"/>
  <c r="T1282" i="7"/>
  <c r="T1315" i="7"/>
  <c r="T1322" i="7"/>
  <c r="T1342" i="7"/>
  <c r="T1362" i="7"/>
  <c r="T1390" i="7"/>
  <c r="T1285" i="7"/>
  <c r="T1295" i="7"/>
  <c r="T1301" i="7"/>
  <c r="T1331" i="7"/>
  <c r="T1353" i="7"/>
  <c r="T1360" i="7"/>
  <c r="T1373" i="7"/>
  <c r="T1388" i="7"/>
  <c r="T1431" i="7"/>
  <c r="T358" i="7"/>
  <c r="T1058" i="7"/>
  <c r="T1193" i="7"/>
  <c r="T1313" i="7"/>
  <c r="T1320" i="7"/>
  <c r="T1329" i="7"/>
  <c r="T1340" i="7"/>
  <c r="T1349" i="7"/>
  <c r="T1351" i="7"/>
  <c r="T1371" i="7"/>
  <c r="T1101" i="7"/>
  <c r="T1133" i="7"/>
  <c r="T1286" i="7"/>
  <c r="T1327" i="7"/>
  <c r="T1358" i="7"/>
  <c r="T1380" i="7"/>
  <c r="T1386" i="7"/>
  <c r="T769" i="7"/>
  <c r="T1162" i="7"/>
  <c r="T1272" i="7"/>
  <c r="T1289" i="7"/>
  <c r="T1299" i="7"/>
  <c r="T1311" i="7"/>
  <c r="T1318" i="7"/>
  <c r="T1186" i="7"/>
  <c r="T1232" i="7"/>
  <c r="T1304" i="7"/>
  <c r="T1336" i="7"/>
  <c r="T1338" i="7"/>
  <c r="T1321" i="7"/>
  <c r="T1343" i="7"/>
  <c r="T1352" i="7"/>
  <c r="T1374" i="7"/>
  <c r="T1385" i="7"/>
  <c r="T1389" i="7"/>
  <c r="T1436" i="7"/>
  <c r="T1444" i="7"/>
  <c r="T1449" i="7"/>
  <c r="T1452" i="7"/>
  <c r="T1495" i="7"/>
  <c r="T1504" i="7"/>
  <c r="T1535" i="7"/>
  <c r="T1568" i="7"/>
  <c r="T1302" i="7"/>
  <c r="T1361" i="7"/>
  <c r="T1457" i="7"/>
  <c r="T1465" i="7"/>
  <c r="T1480" i="7"/>
  <c r="T1498" i="7"/>
  <c r="T1509" i="7"/>
  <c r="T1516" i="7"/>
  <c r="T1526" i="7"/>
  <c r="T1554" i="7"/>
  <c r="T1564" i="7"/>
  <c r="T1566" i="7"/>
  <c r="T1593" i="7"/>
  <c r="T1595" i="7"/>
  <c r="T1293" i="7"/>
  <c r="T1332" i="7"/>
  <c r="T1415" i="7"/>
  <c r="T1425" i="7"/>
  <c r="T1488" i="7"/>
  <c r="T1533" i="7"/>
  <c r="T1562" i="7"/>
  <c r="T1591" i="7"/>
  <c r="T1283" i="7"/>
  <c r="T1348" i="7"/>
  <c r="T1393" i="7"/>
  <c r="T1403" i="7"/>
  <c r="T1428" i="7"/>
  <c r="T1434" i="7"/>
  <c r="T1447" i="7"/>
  <c r="T1493" i="7"/>
  <c r="T1502" i="7"/>
  <c r="T1514" i="7"/>
  <c r="T1521" i="7"/>
  <c r="T1547" i="7"/>
  <c r="T1557" i="7"/>
  <c r="T1587" i="7"/>
  <c r="T1589" i="7"/>
  <c r="T1284" i="7"/>
  <c r="T1397" i="7"/>
  <c r="T1409" i="7"/>
  <c r="T1418" i="7"/>
  <c r="T1420" i="7"/>
  <c r="T1450" i="7"/>
  <c r="T1455" i="7"/>
  <c r="T1468" i="7"/>
  <c r="T1478" i="7"/>
  <c r="T1507" i="7"/>
  <c r="T1524" i="7"/>
  <c r="T1531" i="7"/>
  <c r="T1367" i="7"/>
  <c r="T1442" i="7"/>
  <c r="T1463" i="7"/>
  <c r="T1486" i="7"/>
  <c r="T1496" i="7"/>
  <c r="T1545" i="7"/>
  <c r="T1552" i="7"/>
  <c r="T1575" i="7"/>
  <c r="T1577" i="7"/>
  <c r="T1579" i="7"/>
  <c r="T1263" i="7"/>
  <c r="T1319" i="7"/>
  <c r="T1423" i="7"/>
  <c r="T1476" i="7"/>
  <c r="T1491" i="7"/>
  <c r="T1500" i="7"/>
  <c r="T1505" i="7"/>
  <c r="T1512" i="7"/>
  <c r="T1529" i="7"/>
  <c r="T1555" i="7"/>
  <c r="T1560" i="7"/>
  <c r="T1573" i="7"/>
  <c r="T1602" i="7"/>
  <c r="T1604" i="7"/>
  <c r="T1606" i="7"/>
  <c r="T1608" i="7"/>
  <c r="T1334" i="7"/>
  <c r="T1345" i="7"/>
  <c r="T1354" i="7"/>
  <c r="T1376" i="7"/>
  <c r="T1383" i="7"/>
  <c r="T1394" i="7"/>
  <c r="T1401" i="7"/>
  <c r="T1429" i="7"/>
  <c r="T1448" i="7"/>
  <c r="T1543" i="7"/>
  <c r="T1571" i="7"/>
  <c r="T1598" i="7"/>
  <c r="T1600" i="7"/>
  <c r="T1297" i="7"/>
  <c r="T1363" i="7"/>
  <c r="T1384" i="7"/>
  <c r="T1387" i="7"/>
  <c r="T1391" i="7"/>
  <c r="T1407" i="7"/>
  <c r="T1413" i="7"/>
  <c r="T1419" i="7"/>
  <c r="T1435" i="7"/>
  <c r="T1440" i="7"/>
  <c r="T1445" i="7"/>
  <c r="T1453" i="7"/>
  <c r="T1466" i="7"/>
  <c r="T1469" i="7"/>
  <c r="T1494" i="7"/>
  <c r="T1503" i="7"/>
  <c r="T1510" i="7"/>
  <c r="T1522" i="7"/>
  <c r="T1527" i="7"/>
  <c r="T1328" i="7"/>
  <c r="T1350" i="7"/>
  <c r="T1359" i="7"/>
  <c r="T1372" i="7"/>
  <c r="T1416" i="7"/>
  <c r="T1432" i="7"/>
  <c r="T1474" i="7"/>
  <c r="T1484" i="7"/>
  <c r="T1129" i="7"/>
  <c r="T1290" i="7"/>
  <c r="T1307" i="7"/>
  <c r="T1341" i="7"/>
  <c r="T1369" i="7"/>
  <c r="T1395" i="7"/>
  <c r="T1427" i="7"/>
  <c r="T1446" i="7"/>
  <c r="T1464" i="7"/>
  <c r="T1467" i="7"/>
  <c r="T1482" i="7"/>
  <c r="T1508" i="7"/>
  <c r="T1520" i="7"/>
  <c r="T1414" i="7"/>
  <c r="T1553" i="7"/>
  <c r="T1558" i="7"/>
  <c r="T1347" i="7"/>
  <c r="T1405" i="7"/>
  <c r="T1459" i="7"/>
  <c r="T1506" i="7"/>
  <c r="T1525" i="7"/>
  <c r="T1576" i="7"/>
  <c r="T1438" i="7"/>
  <c r="T1518" i="7"/>
  <c r="T1601" i="7"/>
  <c r="T1330" i="7"/>
  <c r="T1430" i="7"/>
  <c r="T1532" i="7"/>
  <c r="T1549" i="7"/>
  <c r="T1563" i="7"/>
  <c r="T1580" i="7"/>
  <c r="T1309" i="7"/>
  <c r="T1399" i="7"/>
  <c r="T1417" i="7"/>
  <c r="T1501" i="7"/>
  <c r="T1541" i="7"/>
  <c r="T1584" i="7"/>
  <c r="T1588" i="7"/>
  <c r="T1605" i="7"/>
  <c r="T1287" i="7"/>
  <c r="T1365" i="7"/>
  <c r="T1461" i="7"/>
  <c r="T1550" i="7"/>
  <c r="T1567" i="7"/>
  <c r="T1570" i="7"/>
  <c r="T1378" i="7"/>
  <c r="T1490" i="7"/>
  <c r="T1581" i="7"/>
  <c r="T1592" i="7"/>
  <c r="T1574" i="7"/>
  <c r="T1551" i="7"/>
  <c r="T1578" i="7"/>
  <c r="T1421" i="7"/>
  <c r="T1572" i="7"/>
  <c r="T1392" i="7"/>
  <c r="T1433" i="7"/>
  <c r="T1497" i="7"/>
  <c r="T1537" i="7"/>
  <c r="T1546" i="7"/>
  <c r="T1585" i="7"/>
  <c r="T1596" i="7"/>
  <c r="T1599" i="7"/>
  <c r="T1470" i="7"/>
  <c r="T1528" i="7"/>
  <c r="T1603" i="7"/>
  <c r="T1511" i="7"/>
  <c r="T1523" i="7"/>
  <c r="T1539" i="7"/>
  <c r="T1548" i="7"/>
  <c r="T1569" i="7"/>
  <c r="T1594" i="7"/>
  <c r="T1316" i="7"/>
  <c r="T1381" i="7"/>
  <c r="T1534" i="7"/>
  <c r="T1609" i="7"/>
  <c r="T1356" i="7"/>
  <c r="T1382" i="7"/>
  <c r="T1411" i="7"/>
  <c r="T1492" i="7"/>
  <c r="T1556" i="7"/>
  <c r="T1565" i="7"/>
  <c r="T1300" i="7"/>
  <c r="T1323" i="7"/>
  <c r="T1561" i="7"/>
  <c r="T1582" i="7"/>
  <c r="T1472" i="7"/>
  <c r="T1586" i="7"/>
  <c r="T1590" i="7"/>
  <c r="T1607" i="7"/>
  <c r="T1236" i="7"/>
  <c r="T1451" i="7"/>
  <c r="T1625" i="7"/>
  <c r="T1583" i="7"/>
  <c r="T1499" i="7"/>
  <c r="T1597" i="7"/>
  <c r="T1610" i="7"/>
  <c r="T574" i="7"/>
  <c r="T1269" i="7"/>
  <c r="T688" i="7"/>
  <c r="T522" i="7"/>
  <c r="T854" i="7"/>
  <c r="T726" i="7"/>
  <c r="T1614" i="7"/>
  <c r="T1005" i="7"/>
  <c r="T680" i="7"/>
  <c r="T935" i="7"/>
  <c r="T1184" i="7"/>
  <c r="T733" i="7"/>
  <c r="T990" i="7"/>
  <c r="T1144" i="7"/>
  <c r="T1220" i="7"/>
  <c r="T629" i="7"/>
  <c r="T1010" i="7"/>
  <c r="T1085" i="7"/>
  <c r="T1165" i="7"/>
  <c r="T897" i="7"/>
  <c r="T631" i="7"/>
  <c r="T525" i="7"/>
  <c r="T791" i="7"/>
  <c r="T812" i="7"/>
  <c r="T993" i="7"/>
  <c r="T1012" i="7"/>
  <c r="T922" i="7"/>
  <c r="T934" i="7"/>
  <c r="T1183" i="7"/>
  <c r="T810" i="7"/>
  <c r="T615" i="7"/>
  <c r="T720" i="7"/>
  <c r="T548" i="7"/>
  <c r="T905" i="7"/>
  <c r="T1149" i="7"/>
  <c r="T962" i="7"/>
  <c r="T933" i="7"/>
  <c r="T731" i="7"/>
  <c r="T570" i="7"/>
  <c r="T1631" i="7"/>
  <c r="T1102" i="7"/>
  <c r="T953" i="7"/>
  <c r="T844" i="7"/>
  <c r="T863" i="7"/>
  <c r="T564" i="7"/>
  <c r="T646" i="7"/>
  <c r="T1205" i="7"/>
  <c r="T738" i="7"/>
  <c r="T1168" i="7"/>
  <c r="T721" i="7"/>
  <c r="T796" i="7"/>
  <c r="T867" i="7"/>
  <c r="T756" i="7"/>
  <c r="T566" i="7"/>
  <c r="T924" i="7"/>
  <c r="T996" i="7"/>
  <c r="T1071" i="7"/>
  <c r="T1159" i="7"/>
  <c r="T1042" i="7"/>
  <c r="T819" i="7"/>
  <c r="T807" i="7"/>
  <c r="T879" i="7"/>
  <c r="T1026" i="7"/>
  <c r="T1105" i="7"/>
  <c r="T1202" i="7"/>
  <c r="T878" i="7"/>
  <c r="T1064" i="7"/>
  <c r="T938" i="7"/>
  <c r="T1255" i="7"/>
  <c r="T865" i="7"/>
  <c r="T1277" i="7"/>
  <c r="T1621" i="7"/>
  <c r="T567" i="7"/>
  <c r="T1611" i="7"/>
  <c r="T706" i="7"/>
  <c r="T654" i="7"/>
  <c r="T1181" i="7"/>
  <c r="T605" i="7"/>
  <c r="T1251" i="7"/>
  <c r="T1627" i="7"/>
  <c r="T734" i="7"/>
  <c r="T937" i="7"/>
  <c r="T736" i="7"/>
  <c r="T767" i="7"/>
  <c r="T1622" i="7"/>
  <c r="T1061" i="7"/>
  <c r="T557" i="7"/>
  <c r="T1628" i="7"/>
  <c r="T622" i="7"/>
  <c r="T746" i="7"/>
  <c r="T1618" i="7"/>
  <c r="T1080" i="7"/>
  <c r="T732" i="7"/>
  <c r="T1121" i="7"/>
  <c r="T560" i="7"/>
  <c r="T880" i="7"/>
  <c r="T1008" i="7"/>
  <c r="T1084" i="7"/>
  <c r="T1237" i="7"/>
  <c r="T526" i="7"/>
  <c r="T666" i="7"/>
  <c r="T811" i="7"/>
  <c r="T881" i="7"/>
  <c r="T1028" i="7"/>
  <c r="T1107" i="7"/>
  <c r="T575" i="7"/>
  <c r="T1025" i="7"/>
  <c r="T896" i="7"/>
  <c r="T1613" i="7"/>
  <c r="T1119" i="7"/>
  <c r="T1219" i="7"/>
  <c r="T742" i="7"/>
  <c r="T798" i="7"/>
  <c r="T638" i="7"/>
  <c r="T610" i="7"/>
  <c r="T602" i="7"/>
  <c r="T770" i="7"/>
  <c r="T1204" i="7"/>
  <c r="T1274" i="7"/>
  <c r="T1126" i="7"/>
  <c r="T592" i="7"/>
  <c r="T1200" i="7"/>
  <c r="T626" i="7"/>
  <c r="T495" i="7"/>
  <c r="T657" i="7"/>
  <c r="T750" i="7"/>
  <c r="T1177" i="7"/>
  <c r="T916" i="7"/>
  <c r="T899" i="7"/>
  <c r="T1044" i="7"/>
  <c r="T1143" i="7"/>
  <c r="T558" i="7"/>
  <c r="T1163" i="7"/>
  <c r="T512" i="7"/>
  <c r="T759" i="7"/>
  <c r="T697" i="7"/>
  <c r="T619" i="7"/>
  <c r="T709" i="7"/>
  <c r="T1617" i="7"/>
  <c r="T1623" i="7"/>
  <c r="T780" i="7"/>
  <c r="T1215" i="7"/>
  <c r="T802" i="7"/>
  <c r="T678" i="7"/>
  <c r="T539" i="7"/>
  <c r="T1234" i="7"/>
  <c r="T843" i="7"/>
  <c r="T972" i="7"/>
  <c r="T1006" i="7"/>
  <c r="T918" i="7"/>
  <c r="T1254" i="7"/>
  <c r="T1123" i="7"/>
  <c r="T679" i="7"/>
  <c r="T1141" i="7"/>
  <c r="T1124" i="7"/>
  <c r="T702" i="7"/>
  <c r="T902" i="7"/>
  <c r="T1276" i="7"/>
  <c r="T1217" i="7"/>
  <c r="T549" i="7"/>
  <c r="T584" i="7"/>
  <c r="T1624" i="7"/>
  <c r="T1267" i="7"/>
  <c r="T698" i="7"/>
  <c r="T1120" i="7"/>
  <c r="T1106" i="7"/>
  <c r="T974" i="7"/>
  <c r="T1046" i="7"/>
  <c r="T753" i="7"/>
  <c r="T703" i="7"/>
  <c r="T502" i="7"/>
  <c r="T1146" i="7"/>
  <c r="T830" i="7"/>
  <c r="T977" i="7"/>
  <c r="T1109" i="7"/>
  <c r="T617" i="7"/>
  <c r="T686" i="7"/>
  <c r="T959" i="7"/>
  <c r="T647" i="7"/>
  <c r="T823" i="7"/>
  <c r="T1612" i="7"/>
  <c r="T951" i="7"/>
  <c r="T1082" i="7"/>
  <c r="T917" i="7"/>
  <c r="T1063" i="7"/>
  <c r="T1161" i="7"/>
  <c r="T1253" i="7"/>
  <c r="T1620" i="7"/>
  <c r="T1027" i="7"/>
  <c r="T827" i="7"/>
  <c r="T1221" i="7"/>
  <c r="T994" i="7"/>
  <c r="T1189" i="7"/>
  <c r="T842" i="7"/>
  <c r="T1160" i="7"/>
  <c r="T809" i="7"/>
  <c r="T665" i="7"/>
  <c r="T616" i="7"/>
  <c r="T970" i="7"/>
  <c r="T635" i="7"/>
  <c r="T816" i="7"/>
  <c r="T876" i="7"/>
  <c r="T723" i="7"/>
  <c r="T987" i="7"/>
  <c r="T762" i="7"/>
  <c r="T552" i="7"/>
  <c r="T499" i="7"/>
  <c r="T1616" i="7"/>
  <c r="T771" i="7"/>
  <c r="T1203" i="7"/>
  <c r="T1273" i="7"/>
  <c r="T919" i="7"/>
  <c r="T1145" i="7"/>
  <c r="T1201" i="7"/>
  <c r="T527" i="7"/>
  <c r="T864" i="7"/>
  <c r="T541" i="7"/>
  <c r="T939" i="7"/>
  <c r="T757" i="7"/>
  <c r="T671" i="7"/>
  <c r="T579" i="7"/>
  <c r="T632" i="7"/>
  <c r="T505" i="7"/>
  <c r="T941" i="7"/>
  <c r="T1031" i="7"/>
  <c r="T1224" i="7"/>
  <c r="T826" i="7"/>
  <c r="T491" i="7"/>
  <c r="T943" i="7"/>
  <c r="T1130" i="7"/>
  <c r="T724" i="7"/>
  <c r="T661" i="7"/>
  <c r="T516" i="7"/>
  <c r="T858" i="7"/>
  <c r="T862" i="7"/>
  <c r="T597" i="7"/>
  <c r="T596" i="7"/>
  <c r="T1167" i="7"/>
  <c r="T1257" i="7"/>
  <c r="T1188" i="7"/>
  <c r="T547" i="7"/>
  <c r="T652" i="7"/>
  <c r="T1127" i="7"/>
  <c r="T543" i="7"/>
  <c r="T1108" i="7"/>
  <c r="T670" i="7"/>
  <c r="T832" i="7"/>
  <c r="T1092" i="7"/>
  <c r="T799" i="7"/>
  <c r="T944" i="7"/>
  <c r="T1018" i="7"/>
  <c r="T1194" i="7"/>
  <c r="T1261" i="7"/>
  <c r="T851" i="7"/>
  <c r="T779" i="7"/>
  <c r="T763" i="7"/>
  <c r="T534" i="7"/>
  <c r="T1083" i="7"/>
  <c r="T808" i="7"/>
  <c r="T614" i="7"/>
  <c r="T792" i="7"/>
  <c r="T952" i="7"/>
  <c r="T562" i="7"/>
  <c r="T846" i="7"/>
  <c r="T487" i="7"/>
  <c r="T774" i="7"/>
  <c r="T740" i="7"/>
  <c r="T1241" i="7"/>
  <c r="T662" i="7"/>
  <c r="T486" i="7"/>
  <c r="T684" i="7"/>
  <c r="T599" i="7"/>
  <c r="T1279" i="7"/>
  <c r="T655" i="7"/>
  <c r="T870" i="7"/>
  <c r="T1095" i="7"/>
  <c r="T1243" i="7"/>
  <c r="T515" i="7"/>
  <c r="T587" i="7"/>
  <c r="T853" i="7"/>
  <c r="T1000" i="7"/>
  <c r="T623" i="7"/>
  <c r="T1629" i="7"/>
  <c r="T588" i="7"/>
  <c r="T794" i="7"/>
  <c r="T598" i="7"/>
  <c r="T669" i="7"/>
  <c r="T849" i="7"/>
  <c r="T1148" i="7"/>
  <c r="T971" i="7"/>
  <c r="T524" i="7"/>
  <c r="T920" i="7"/>
  <c r="T813" i="7"/>
  <c r="T758" i="7"/>
  <c r="T493" i="7"/>
  <c r="T743" i="7"/>
  <c r="T1113" i="7"/>
  <c r="T1033" i="7"/>
  <c r="T725" i="7"/>
  <c r="T945" i="7"/>
  <c r="T1019" i="7"/>
  <c r="T1173" i="7"/>
  <c r="T496" i="7"/>
  <c r="T571" i="7"/>
  <c r="T710" i="7"/>
  <c r="T781" i="7"/>
  <c r="T855" i="7"/>
  <c r="T1024" i="7"/>
  <c r="T915" i="7"/>
  <c r="T559" i="7"/>
  <c r="T900" i="7"/>
  <c r="T630" i="7"/>
  <c r="T828" i="7"/>
  <c r="T991" i="7"/>
  <c r="T1222" i="7"/>
  <c r="T523" i="7"/>
  <c r="T988" i="7"/>
  <c r="T577" i="7"/>
  <c r="T1049" i="7"/>
  <c r="T565" i="7"/>
  <c r="T1050" i="7"/>
  <c r="T612" i="7"/>
  <c r="T511" i="7"/>
  <c r="T850" i="7"/>
  <c r="T1016" i="7"/>
  <c r="T1017" i="7"/>
  <c r="T980" i="7"/>
  <c r="T1171" i="7"/>
  <c r="T532" i="7"/>
  <c r="T672" i="7"/>
  <c r="T888" i="7"/>
  <c r="T585" i="7"/>
  <c r="T656" i="7"/>
  <c r="T801" i="7"/>
  <c r="T1096" i="7"/>
  <c r="T1262" i="7"/>
  <c r="T955" i="7"/>
  <c r="T1238" i="7"/>
  <c r="T1256" i="7"/>
  <c r="T1206" i="7"/>
  <c r="T775" i="7"/>
  <c r="T1169" i="7"/>
  <c r="T1187" i="7"/>
  <c r="T751" i="7"/>
  <c r="T1043" i="7"/>
  <c r="T545" i="7"/>
  <c r="T651" i="7"/>
  <c r="T530" i="7"/>
  <c r="T1209" i="7"/>
  <c r="T1195" i="7"/>
  <c r="T639" i="7"/>
  <c r="T1235" i="7"/>
  <c r="T973" i="7"/>
  <c r="T649" i="7"/>
  <c r="T1239" i="7"/>
  <c r="T884" i="7"/>
  <c r="T1240" i="7"/>
  <c r="T582" i="7"/>
  <c r="T1258" i="7"/>
  <c r="T500" i="7"/>
  <c r="T663" i="7"/>
  <c r="T613" i="7"/>
  <c r="T601" i="7"/>
  <c r="T1626" i="7"/>
  <c r="T817" i="7"/>
  <c r="T1132" i="7"/>
  <c r="T1072" i="7"/>
  <c r="T1280" i="7"/>
  <c r="T533" i="7"/>
  <c r="T604" i="7"/>
  <c r="T673" i="7"/>
  <c r="T871" i="7"/>
  <c r="T1114" i="7"/>
  <c r="T983" i="7"/>
  <c r="T692" i="7"/>
  <c r="T485" i="7"/>
  <c r="T845" i="7"/>
  <c r="T719" i="7"/>
  <c r="T940" i="7"/>
  <c r="T593" i="7"/>
  <c r="T650" i="7"/>
  <c r="T528" i="7"/>
  <c r="T1068" i="7"/>
  <c r="T490" i="7"/>
  <c r="T885" i="7"/>
  <c r="T978" i="7"/>
  <c r="T1069" i="7"/>
  <c r="T737" i="7"/>
  <c r="T976" i="7"/>
  <c r="T618" i="7"/>
  <c r="T687" i="7"/>
  <c r="T776" i="7"/>
  <c r="T1032" i="7"/>
  <c r="T1111" i="7"/>
  <c r="T835" i="7"/>
  <c r="T963" i="7"/>
  <c r="T1035" i="7"/>
  <c r="T603" i="7"/>
  <c r="T744" i="7"/>
  <c r="T965" i="7"/>
  <c r="T517" i="7"/>
  <c r="T804" i="7"/>
  <c r="T1139" i="7"/>
  <c r="T492" i="7"/>
  <c r="T683" i="7"/>
  <c r="T645" i="7"/>
  <c r="T581" i="7"/>
  <c r="T600" i="7"/>
  <c r="T1104" i="7"/>
  <c r="T705" i="7"/>
  <c r="T942" i="7"/>
  <c r="T1128" i="7"/>
  <c r="T1223" i="7"/>
  <c r="T1112" i="7"/>
  <c r="T1271" i="7"/>
  <c r="T754" i="7"/>
  <c r="T699" i="7"/>
  <c r="T755" i="7"/>
  <c r="T1147" i="7"/>
  <c r="T1090" i="7"/>
  <c r="T627" i="7"/>
  <c r="T668" i="7"/>
  <c r="T997" i="7"/>
  <c r="T1212" i="7"/>
  <c r="T607" i="7"/>
  <c r="T727" i="7"/>
  <c r="T1247" i="7"/>
  <c r="T1264" i="7"/>
  <c r="T555" i="7"/>
  <c r="T624" i="7"/>
  <c r="T695" i="7"/>
  <c r="T839" i="7"/>
  <c r="T913" i="7"/>
  <c r="T498" i="7"/>
  <c r="T573" i="7"/>
  <c r="T986" i="7"/>
  <c r="T785" i="7"/>
  <c r="T1045" i="7"/>
  <c r="T772" i="7"/>
  <c r="T1110" i="7"/>
  <c r="T1260" i="7"/>
  <c r="T707" i="7"/>
  <c r="T1055" i="7"/>
  <c r="T838" i="7"/>
  <c r="T1021" i="7"/>
  <c r="T1265" i="7"/>
  <c r="T1135" i="7"/>
  <c r="T641" i="7"/>
  <c r="T712" i="7"/>
  <c r="T1004" i="7"/>
  <c r="T1079" i="7"/>
  <c r="T1158" i="7"/>
  <c r="T1619" i="7"/>
  <c r="T957" i="7"/>
  <c r="T715" i="7"/>
  <c r="T685" i="7"/>
  <c r="T829" i="7"/>
  <c r="T741" i="7"/>
  <c r="T961" i="7"/>
  <c r="T1151" i="7"/>
  <c r="T691" i="7"/>
  <c r="T927" i="7"/>
  <c r="T948" i="7"/>
  <c r="T1116" i="7"/>
  <c r="T1197" i="7"/>
  <c r="T764" i="7"/>
  <c r="T985" i="7"/>
  <c r="T1157" i="7"/>
  <c r="T783" i="7"/>
  <c r="T901" i="7"/>
  <c r="T1029" i="7"/>
  <c r="T704" i="7"/>
  <c r="T904" i="7"/>
  <c r="T824" i="7"/>
  <c r="T700" i="7"/>
  <c r="T797" i="7"/>
  <c r="T887" i="7"/>
  <c r="T852" i="7"/>
  <c r="T551" i="7"/>
  <c r="T818" i="7"/>
  <c r="T1037" i="7"/>
  <c r="T747" i="7"/>
  <c r="T1097" i="7"/>
  <c r="T1248" i="7"/>
  <c r="T932" i="7"/>
  <c r="T1179" i="7"/>
  <c r="T1191" i="7"/>
  <c r="T611" i="7"/>
  <c r="T583" i="7"/>
  <c r="T1170" i="7"/>
  <c r="T999" i="7"/>
  <c r="T1172" i="7"/>
  <c r="T550" i="7"/>
  <c r="T1074" i="7"/>
  <c r="T872" i="7"/>
  <c r="T1155" i="7"/>
  <c r="T497" i="7"/>
  <c r="T711" i="7"/>
  <c r="T931" i="7"/>
  <c r="T1003" i="7"/>
  <c r="T928" i="7"/>
  <c r="T520" i="7"/>
  <c r="T1023" i="7"/>
  <c r="T1100" i="7"/>
  <c r="T1249" i="7"/>
  <c r="T1122" i="7"/>
  <c r="T506" i="7"/>
  <c r="T768" i="7"/>
  <c r="T1190" i="7"/>
  <c r="T883" i="7"/>
  <c r="T1053" i="7"/>
  <c r="T568" i="7"/>
  <c r="T909" i="7"/>
  <c r="T1211" i="7"/>
  <c r="T836" i="7"/>
  <c r="T535" i="7"/>
  <c r="T1038" i="7"/>
  <c r="T1136" i="7"/>
  <c r="T1214" i="7"/>
  <c r="T891" i="7"/>
  <c r="T572" i="7"/>
  <c r="T640" i="7"/>
  <c r="T1078" i="7"/>
  <c r="T730" i="7"/>
  <c r="T857" i="7"/>
  <c r="T950" i="7"/>
  <c r="T1270" i="7"/>
  <c r="T1185" i="7"/>
  <c r="T510" i="7"/>
  <c r="T859" i="7"/>
  <c r="T979" i="7"/>
  <c r="T1225" i="7"/>
  <c r="T760" i="7"/>
  <c r="T1227" i="7"/>
  <c r="T569" i="7"/>
  <c r="T708" i="7"/>
  <c r="T1228" i="7"/>
  <c r="T658" i="7"/>
  <c r="T782" i="7"/>
  <c r="T856" i="7"/>
  <c r="T806" i="7"/>
  <c r="T1268" i="7"/>
  <c r="T531" i="7"/>
  <c r="T544" i="7"/>
  <c r="T787" i="7"/>
  <c r="T1062" i="7"/>
  <c r="T717" i="7"/>
  <c r="T1067" i="7"/>
  <c r="T903" i="7"/>
  <c r="T847" i="7"/>
  <c r="T634" i="7"/>
  <c r="T815" i="7"/>
  <c r="T1150" i="7"/>
  <c r="T982" i="7"/>
  <c r="T1245" i="7"/>
  <c r="T947" i="7"/>
  <c r="T873" i="7"/>
  <c r="T967" i="7"/>
  <c r="T1175" i="7"/>
  <c r="T591" i="7"/>
  <c r="T1199" i="7"/>
  <c r="T837" i="7"/>
  <c r="T561" i="7"/>
  <c r="T1066" i="7"/>
  <c r="T529" i="7"/>
  <c r="T921" i="7"/>
  <c r="T653" i="7"/>
  <c r="T1073" i="7"/>
  <c r="T1192" i="7"/>
  <c r="T1134" i="7"/>
  <c r="T553" i="7"/>
  <c r="T675" i="7"/>
  <c r="T1077" i="7"/>
  <c r="T1156" i="7"/>
  <c r="T519" i="7"/>
  <c r="T659" i="7"/>
  <c r="T729" i="7"/>
  <c r="T609" i="7"/>
  <c r="T969" i="7"/>
  <c r="T643" i="7"/>
  <c r="T841" i="7"/>
  <c r="T628" i="7"/>
  <c r="T1218" i="7"/>
  <c r="T1087" i="7"/>
  <c r="T1048" i="7"/>
  <c r="T868" i="7"/>
  <c r="T1052" i="7"/>
  <c r="T1093" i="7"/>
  <c r="T926" i="7"/>
  <c r="T1244" i="7"/>
  <c r="T636" i="7"/>
  <c r="T633" i="7"/>
  <c r="T912" i="7"/>
  <c r="T1020" i="7"/>
  <c r="T590" i="7"/>
  <c r="T1099" i="7"/>
  <c r="T1001" i="7"/>
  <c r="T537" i="7"/>
  <c r="T696" i="7"/>
  <c r="T1216" i="7"/>
  <c r="T1630" i="7"/>
  <c r="T890" i="7"/>
  <c r="T911" i="7"/>
  <c r="T875" i="7"/>
  <c r="T716" i="7"/>
  <c r="T869" i="7"/>
  <c r="T930" i="7"/>
  <c r="T1196" i="7"/>
  <c r="T608" i="7"/>
  <c r="T748" i="7"/>
  <c r="T949" i="7"/>
  <c r="T1117" i="7"/>
  <c r="T1615" i="7"/>
  <c r="T674" i="7"/>
  <c r="T713" i="7"/>
  <c r="T814" i="7"/>
  <c r="T540" i="7"/>
  <c r="T778" i="7"/>
  <c r="T907" i="7"/>
  <c r="T895" i="7"/>
  <c r="T1233" i="7"/>
  <c r="T595" i="7"/>
  <c r="T576" i="7"/>
  <c r="T1242" i="7"/>
  <c r="T694" i="7"/>
  <c r="T984" i="7"/>
  <c r="T1229" i="7"/>
  <c r="T968" i="7"/>
  <c r="T1075" i="7"/>
  <c r="T556" i="7"/>
  <c r="T681" i="7"/>
  <c r="T752" i="7"/>
  <c r="T789" i="7"/>
  <c r="T833" i="7"/>
  <c r="T621" i="7"/>
  <c r="T910" i="7"/>
  <c r="T1176" i="7"/>
  <c r="T1137" i="7"/>
  <c r="T749" i="7"/>
  <c r="T1060" i="7"/>
  <c r="T860" i="7"/>
  <c r="T483" i="7"/>
  <c r="T793" i="7"/>
  <c r="T958" i="7"/>
  <c r="T831" i="7"/>
  <c r="T722" i="7"/>
  <c r="T1259" i="7"/>
  <c r="T1210" i="7"/>
  <c r="T925" i="7"/>
  <c r="T805" i="7"/>
  <c r="T914" i="7"/>
  <c r="T1118" i="7"/>
  <c r="T777" i="7"/>
  <c r="T995" i="7"/>
  <c r="T580" i="7"/>
  <c r="T508" i="7"/>
  <c r="T1002" i="7"/>
  <c r="T989" i="7"/>
  <c r="T637" i="7"/>
  <c r="T1056" i="7"/>
  <c r="T1198" i="7"/>
  <c r="T765" i="7"/>
  <c r="T1007" i="7"/>
  <c r="T1226" i="7"/>
  <c r="T821" i="7"/>
  <c r="T1022" i="7"/>
  <c r="T1138" i="7"/>
  <c r="T701" i="7"/>
  <c r="T1014" i="7"/>
  <c r="T886" i="7"/>
  <c r="T1036" i="7"/>
  <c r="T1115" i="7"/>
  <c r="T820" i="7"/>
  <c r="T1057" i="7"/>
  <c r="T966" i="7"/>
  <c r="T1040" i="7"/>
  <c r="T1213" i="7"/>
  <c r="T1030" i="7"/>
  <c r="T1054" i="7"/>
  <c r="T761" i="7"/>
  <c r="T1153" i="7"/>
  <c r="T589" i="7"/>
  <c r="T1098" i="7"/>
  <c r="T894" i="7"/>
  <c r="T1059" i="7"/>
  <c r="T1208" i="7"/>
  <c r="T667" i="7"/>
  <c r="T514" i="7"/>
  <c r="T1278" i="7"/>
  <c r="T773" i="7"/>
  <c r="T536" i="7"/>
  <c r="T625" i="7"/>
  <c r="T1011" i="7"/>
  <c r="T660" i="7"/>
  <c r="T677" i="7"/>
  <c r="T1230" i="7"/>
  <c r="T840" i="7"/>
  <c r="T1089" i="7"/>
  <c r="T494" i="7"/>
  <c r="T892" i="7"/>
  <c r="T1231" i="7"/>
  <c r="T676" i="7"/>
  <c r="T822" i="7"/>
  <c r="T507" i="7"/>
  <c r="T620" i="7"/>
  <c r="T718" i="7"/>
  <c r="T1252" i="7"/>
  <c r="T546" i="7"/>
  <c r="T981" i="7"/>
  <c r="T874" i="7"/>
  <c r="T1041" i="7"/>
  <c r="T690" i="7"/>
  <c r="T956" i="7"/>
  <c r="T1246" i="7"/>
  <c r="X207" i="7"/>
  <c r="V1633" i="7"/>
  <c r="AG1" i="7"/>
  <c r="AF1634" i="7" l="1"/>
  <c r="AF1635" i="7" s="1"/>
  <c r="AV84" i="7"/>
  <c r="AV1098" i="7"/>
  <c r="AV1618" i="7"/>
  <c r="AV136" i="7"/>
  <c r="AV1231" i="7"/>
  <c r="AV1059" i="7"/>
  <c r="AV1014" i="7"/>
  <c r="AV777" i="7"/>
  <c r="AV1176" i="7"/>
  <c r="AV1233" i="7"/>
  <c r="AV716" i="7"/>
  <c r="AV926" i="7"/>
  <c r="AV1077" i="7"/>
  <c r="AV873" i="7"/>
  <c r="AV806" i="7"/>
  <c r="AV857" i="7"/>
  <c r="AV1190" i="7"/>
  <c r="AV550" i="7"/>
  <c r="AV887" i="7"/>
  <c r="AV691" i="7"/>
  <c r="AV1021" i="7"/>
  <c r="AV555" i="7"/>
  <c r="AV1223" i="7"/>
  <c r="AV1035" i="7"/>
  <c r="AV650" i="7"/>
  <c r="AV817" i="7"/>
  <c r="AV1209" i="7"/>
  <c r="AV656" i="7"/>
  <c r="AV988" i="7"/>
  <c r="AV1019" i="7"/>
  <c r="AV794" i="7"/>
  <c r="AV662" i="7"/>
  <c r="AV1261" i="7"/>
  <c r="AV596" i="7"/>
  <c r="AV579" i="7"/>
  <c r="AV762" i="7"/>
  <c r="AV1027" i="7"/>
  <c r="AV830" i="7"/>
  <c r="AV902" i="7"/>
  <c r="AV780" i="7"/>
  <c r="AV657" i="7"/>
  <c r="AV1613" i="7"/>
  <c r="AV732" i="7"/>
  <c r="X1181" i="7"/>
  <c r="AV1181" i="7"/>
  <c r="AV807" i="7"/>
  <c r="AV564" i="7"/>
  <c r="AV1183" i="7"/>
  <c r="AV990" i="7"/>
  <c r="AV1583" i="7"/>
  <c r="AV1382" i="7"/>
  <c r="X1596" i="7"/>
  <c r="AV1596" i="7"/>
  <c r="AV1570" i="7"/>
  <c r="AV1549" i="7"/>
  <c r="AV1520" i="7"/>
  <c r="AV1416" i="7"/>
  <c r="AV1419" i="7"/>
  <c r="AV1383" i="7"/>
  <c r="AV1491" i="7"/>
  <c r="AV1524" i="7"/>
  <c r="AV1514" i="7"/>
  <c r="AV1332" i="7"/>
  <c r="AV1568" i="7"/>
  <c r="AV1304" i="7"/>
  <c r="AV1101" i="7"/>
  <c r="AV1331" i="7"/>
  <c r="AV1536" i="7"/>
  <c r="AV1375" i="7"/>
  <c r="AV1410" i="7"/>
  <c r="AV1487" i="7"/>
  <c r="AV1015" i="7"/>
  <c r="AV1154" i="7"/>
  <c r="AV1312" i="7"/>
  <c r="AV739" i="7"/>
  <c r="X395" i="7"/>
  <c r="AV395" i="7"/>
  <c r="AV280" i="7"/>
  <c r="AV355" i="7"/>
  <c r="AV440" i="7"/>
  <c r="AV368" i="7"/>
  <c r="AV451" i="7"/>
  <c r="AV501" i="7"/>
  <c r="AV467" i="7"/>
  <c r="AV210" i="7"/>
  <c r="AV312" i="7"/>
  <c r="AV277" i="7"/>
  <c r="AV424" i="7"/>
  <c r="AV152" i="7"/>
  <c r="AV450" i="7"/>
  <c r="AV252" i="7"/>
  <c r="AV170" i="7"/>
  <c r="AV383" i="7"/>
  <c r="AV366" i="7"/>
  <c r="AV246" i="7"/>
  <c r="AV264" i="7"/>
  <c r="X73" i="7"/>
  <c r="AV73" i="7"/>
  <c r="AV213" i="7"/>
  <c r="AV77" i="7"/>
  <c r="AV235" i="7"/>
  <c r="AV28" i="7"/>
  <c r="AV172" i="7"/>
  <c r="AV161" i="7"/>
  <c r="AV122" i="7"/>
  <c r="AV130" i="7"/>
  <c r="AV25" i="7"/>
  <c r="AV9" i="7"/>
  <c r="X476" i="7"/>
  <c r="AW476" i="7"/>
  <c r="AV892" i="7"/>
  <c r="AV894" i="7"/>
  <c r="AV701" i="7"/>
  <c r="AV1118" i="7"/>
  <c r="AV910" i="7"/>
  <c r="AV895" i="7"/>
  <c r="X875" i="7"/>
  <c r="AV875" i="7"/>
  <c r="AV1093" i="7"/>
  <c r="AV675" i="7"/>
  <c r="AV947" i="7"/>
  <c r="X856" i="7"/>
  <c r="AV856" i="7"/>
  <c r="AV730" i="7"/>
  <c r="AV768" i="7"/>
  <c r="AV1172" i="7"/>
  <c r="AV797" i="7"/>
  <c r="AV1151" i="7"/>
  <c r="AV838" i="7"/>
  <c r="X1264" i="7"/>
  <c r="AV1264" i="7"/>
  <c r="AV1128" i="7"/>
  <c r="AV963" i="7"/>
  <c r="AV593" i="7"/>
  <c r="AV1626" i="7"/>
  <c r="AV530" i="7"/>
  <c r="AV585" i="7"/>
  <c r="AV523" i="7"/>
  <c r="AV945" i="7"/>
  <c r="AV588" i="7"/>
  <c r="AV1241" i="7"/>
  <c r="AV1194" i="7"/>
  <c r="AV597" i="7"/>
  <c r="AV671" i="7"/>
  <c r="AV987" i="7"/>
  <c r="AV1620" i="7"/>
  <c r="AV1146" i="7"/>
  <c r="AV702" i="7"/>
  <c r="AV1623" i="7"/>
  <c r="AV495" i="7"/>
  <c r="X896" i="7"/>
  <c r="AV896" i="7"/>
  <c r="X1080" i="7"/>
  <c r="AV1080" i="7"/>
  <c r="AV654" i="7"/>
  <c r="AV819" i="7"/>
  <c r="AV863" i="7"/>
  <c r="AV934" i="7"/>
  <c r="AV733" i="7"/>
  <c r="AV1625" i="7"/>
  <c r="AV1356" i="7"/>
  <c r="AV1585" i="7"/>
  <c r="AV1567" i="7"/>
  <c r="AV1532" i="7"/>
  <c r="AV1508" i="7"/>
  <c r="AV1372" i="7"/>
  <c r="AV1413" i="7"/>
  <c r="X1376" i="7"/>
  <c r="AV1376" i="7"/>
  <c r="AV1476" i="7"/>
  <c r="AV1507" i="7"/>
  <c r="AV1502" i="7"/>
  <c r="AV1293" i="7"/>
  <c r="AV1535" i="7"/>
  <c r="AV1232" i="7"/>
  <c r="AV1371" i="7"/>
  <c r="AV1301" i="7"/>
  <c r="AV1530" i="7"/>
  <c r="X1355" i="7"/>
  <c r="AV1355" i="7"/>
  <c r="X1408" i="7"/>
  <c r="AV1408" i="7"/>
  <c r="AV1485" i="7"/>
  <c r="AV893" i="7"/>
  <c r="AV898" i="7"/>
  <c r="AV1180" i="7"/>
  <c r="AV1182" i="7"/>
  <c r="X513" i="7"/>
  <c r="AV513" i="7"/>
  <c r="X998" i="7"/>
  <c r="AV998" i="7"/>
  <c r="AV266" i="7"/>
  <c r="AV422" i="7"/>
  <c r="AV290" i="7"/>
  <c r="AV393" i="7"/>
  <c r="AV488" i="7"/>
  <c r="AV392" i="7"/>
  <c r="X81" i="7"/>
  <c r="AV81" i="7"/>
  <c r="AV283" i="7"/>
  <c r="AV429" i="7"/>
  <c r="AV409" i="7"/>
  <c r="AV518" i="7"/>
  <c r="AV443" i="7"/>
  <c r="AV185" i="7"/>
  <c r="AV214" i="7"/>
  <c r="AV381" i="7"/>
  <c r="AV346" i="7"/>
  <c r="AV203" i="7"/>
  <c r="AV220" i="7"/>
  <c r="AV24" i="7"/>
  <c r="AV206" i="7"/>
  <c r="AV22" i="7"/>
  <c r="X199" i="7"/>
  <c r="AV199" i="7"/>
  <c r="AV247" i="7"/>
  <c r="AV147" i="7"/>
  <c r="AV158" i="7"/>
  <c r="AV111" i="7"/>
  <c r="AV78" i="7"/>
  <c r="AV128" i="7"/>
  <c r="AV23" i="7"/>
  <c r="AV7" i="7"/>
  <c r="AV1048" i="7"/>
  <c r="AV799" i="7"/>
  <c r="AV1601" i="7"/>
  <c r="AV1152" i="7"/>
  <c r="AV448" i="7"/>
  <c r="AV104" i="7"/>
  <c r="AV601" i="7"/>
  <c r="AV1546" i="7"/>
  <c r="AV285" i="7"/>
  <c r="AV1141" i="7"/>
  <c r="AV201" i="7"/>
  <c r="AV96" i="7"/>
  <c r="AV829" i="7"/>
  <c r="AV1063" i="7"/>
  <c r="AV1497" i="7"/>
  <c r="AV1390" i="7"/>
  <c r="AV114" i="7"/>
  <c r="X149" i="7"/>
  <c r="AV149" i="7"/>
  <c r="AV690" i="7"/>
  <c r="AV1230" i="7"/>
  <c r="AV761" i="7"/>
  <c r="AV1226" i="7"/>
  <c r="AV1210" i="7"/>
  <c r="AV752" i="7"/>
  <c r="AV814" i="7"/>
  <c r="AV1216" i="7"/>
  <c r="AV1087" i="7"/>
  <c r="AV1073" i="7"/>
  <c r="AV815" i="7"/>
  <c r="AV708" i="7"/>
  <c r="AV891" i="7"/>
  <c r="AV1100" i="7"/>
  <c r="AV611" i="7"/>
  <c r="AV704" i="7"/>
  <c r="AV685" i="7"/>
  <c r="AV1110" i="7"/>
  <c r="AV1212" i="7"/>
  <c r="AV600" i="7"/>
  <c r="AV776" i="7"/>
  <c r="AV485" i="7"/>
  <c r="AV500" i="7"/>
  <c r="AV751" i="7"/>
  <c r="AV1171" i="7"/>
  <c r="AV630" i="7"/>
  <c r="AV743" i="7"/>
  <c r="AV853" i="7"/>
  <c r="AV846" i="7"/>
  <c r="AV1092" i="7"/>
  <c r="AV661" i="7"/>
  <c r="AV864" i="7"/>
  <c r="AV635" i="7"/>
  <c r="AV917" i="7"/>
  <c r="AV1046" i="7"/>
  <c r="AV1123" i="7"/>
  <c r="AV697" i="7"/>
  <c r="AV1126" i="7"/>
  <c r="AV1028" i="7"/>
  <c r="AV1628" i="7"/>
  <c r="AV1621" i="7"/>
  <c r="AV996" i="7"/>
  <c r="AV1631" i="7"/>
  <c r="AV812" i="7"/>
  <c r="AV1005" i="7"/>
  <c r="AV1590" i="7"/>
  <c r="AV1316" i="7"/>
  <c r="AV1433" i="7"/>
  <c r="AV1287" i="7"/>
  <c r="AV1518" i="7"/>
  <c r="AV1446" i="7"/>
  <c r="AV1527" i="7"/>
  <c r="AV1384" i="7"/>
  <c r="AV1608" i="7"/>
  <c r="AV1579" i="7"/>
  <c r="AV1450" i="7"/>
  <c r="AV1428" i="7"/>
  <c r="AV1564" i="7"/>
  <c r="AV1449" i="7"/>
  <c r="AV1299" i="7"/>
  <c r="AV1329" i="7"/>
  <c r="AV1362" i="7"/>
  <c r="AV1479" i="7"/>
  <c r="AV1559" i="7"/>
  <c r="AV1398" i="7"/>
  <c r="AV1412" i="7"/>
  <c r="AV333" i="7"/>
  <c r="AV1081" i="7"/>
  <c r="AV975" i="7"/>
  <c r="AV992" i="7"/>
  <c r="AV317" i="7"/>
  <c r="AV906" i="7"/>
  <c r="AV332" i="7"/>
  <c r="AV432" i="7"/>
  <c r="X300" i="7"/>
  <c r="AV300" i="7"/>
  <c r="AV435" i="7"/>
  <c r="AV306" i="7"/>
  <c r="AV578" i="7"/>
  <c r="AV272" i="7"/>
  <c r="X478" i="7"/>
  <c r="AV478" i="7"/>
  <c r="X382" i="7"/>
  <c r="AV382" i="7"/>
  <c r="X153" i="7"/>
  <c r="AV153" i="7"/>
  <c r="AV426" i="7"/>
  <c r="AV372" i="7"/>
  <c r="AV373" i="7"/>
  <c r="X80" i="7"/>
  <c r="AV80" i="7"/>
  <c r="X331" i="7"/>
  <c r="AV331" i="7"/>
  <c r="X282" i="7"/>
  <c r="AV282" i="7"/>
  <c r="AV156" i="7"/>
  <c r="AV112" i="7"/>
  <c r="AV309" i="7"/>
  <c r="AV125" i="7"/>
  <c r="AV224" i="7"/>
  <c r="X288" i="7"/>
  <c r="AV288" i="7"/>
  <c r="X110" i="7"/>
  <c r="AV110" i="7"/>
  <c r="X57" i="7"/>
  <c r="AV57" i="7"/>
  <c r="AV74" i="7"/>
  <c r="AV54" i="7"/>
  <c r="AV177" i="7"/>
  <c r="AV62" i="7"/>
  <c r="AV86" i="7"/>
  <c r="AV100" i="7"/>
  <c r="AV572" i="7"/>
  <c r="AV487" i="7"/>
  <c r="AV680" i="7"/>
  <c r="AV1481" i="7"/>
  <c r="AV385" i="7"/>
  <c r="AV713" i="7"/>
  <c r="AV581" i="7"/>
  <c r="AV1082" i="7"/>
  <c r="AV1614" i="7"/>
  <c r="AV1420" i="7"/>
  <c r="AV1065" i="7"/>
  <c r="X244" i="7"/>
  <c r="AV244" i="7"/>
  <c r="AV144" i="7"/>
  <c r="AV10" i="7"/>
  <c r="AV874" i="7"/>
  <c r="AV660" i="7"/>
  <c r="AV1030" i="7"/>
  <c r="AV765" i="7"/>
  <c r="AV722" i="7"/>
  <c r="AV556" i="7"/>
  <c r="AV674" i="7"/>
  <c r="AV537" i="7"/>
  <c r="AV628" i="7"/>
  <c r="AV921" i="7"/>
  <c r="AV847" i="7"/>
  <c r="AV1227" i="7"/>
  <c r="AV1136" i="7"/>
  <c r="AV520" i="7"/>
  <c r="AV1179" i="7"/>
  <c r="AV901" i="7"/>
  <c r="AV957" i="7"/>
  <c r="AV1045" i="7"/>
  <c r="AV668" i="7"/>
  <c r="AV645" i="7"/>
  <c r="AV618" i="7"/>
  <c r="AV983" i="7"/>
  <c r="X582" i="7"/>
  <c r="AV582" i="7"/>
  <c r="AV1169" i="7"/>
  <c r="AV1017" i="7"/>
  <c r="AV559" i="7"/>
  <c r="AV758" i="7"/>
  <c r="AV515" i="7"/>
  <c r="AV952" i="7"/>
  <c r="AV670" i="7"/>
  <c r="AV1130" i="7"/>
  <c r="AV1201" i="7"/>
  <c r="AV616" i="7"/>
  <c r="AV951" i="7"/>
  <c r="AV1106" i="7"/>
  <c r="AV918" i="7"/>
  <c r="AV512" i="7"/>
  <c r="AV1204" i="7"/>
  <c r="AV811" i="7"/>
  <c r="AV1061" i="7"/>
  <c r="AV865" i="7"/>
  <c r="AV566" i="7"/>
  <c r="AV731" i="7"/>
  <c r="AV525" i="7"/>
  <c r="AV726" i="7"/>
  <c r="AV1472" i="7"/>
  <c r="AV1569" i="7"/>
  <c r="AV1572" i="7"/>
  <c r="AV1588" i="7"/>
  <c r="AV1576" i="7"/>
  <c r="AV1395" i="7"/>
  <c r="AV1510" i="7"/>
  <c r="AV1297" i="7"/>
  <c r="AV1604" i="7"/>
  <c r="AV1575" i="7"/>
  <c r="X1418" i="7"/>
  <c r="AV1418" i="7"/>
  <c r="AV1393" i="7"/>
  <c r="AV1526" i="7"/>
  <c r="AV1436" i="7"/>
  <c r="X1272" i="7"/>
  <c r="AV1272" i="7"/>
  <c r="AV1313" i="7"/>
  <c r="AV1322" i="7"/>
  <c r="AV1473" i="7"/>
  <c r="AV1542" i="7"/>
  <c r="AV1346" i="7"/>
  <c r="AV1379" i="7"/>
  <c r="AV1034" i="7"/>
  <c r="AV1266" i="7"/>
  <c r="AV1091" i="7"/>
  <c r="AV848" i="7"/>
  <c r="AV380" i="7"/>
  <c r="AV503" i="7"/>
  <c r="X465" i="7"/>
  <c r="AV465" i="7"/>
  <c r="X386" i="7"/>
  <c r="AV386" i="7"/>
  <c r="AV26" i="7"/>
  <c r="AV359" i="7"/>
  <c r="X442" i="7"/>
  <c r="AV442" i="7"/>
  <c r="AV481" i="7"/>
  <c r="X237" i="7"/>
  <c r="AV237" i="7"/>
  <c r="AV464" i="7"/>
  <c r="X367" i="7"/>
  <c r="AV367" i="7"/>
  <c r="X489" i="7"/>
  <c r="AV489" i="7"/>
  <c r="AV394" i="7"/>
  <c r="X291" i="7"/>
  <c r="AV291" i="7"/>
  <c r="AV352" i="7"/>
  <c r="AV313" i="7"/>
  <c r="AV476" i="7"/>
  <c r="AV230" i="7"/>
  <c r="AV63" i="7"/>
  <c r="AV326" i="7"/>
  <c r="AV286" i="7"/>
  <c r="AV85" i="7"/>
  <c r="AV193" i="7"/>
  <c r="AV260" i="7"/>
  <c r="AV88" i="7"/>
  <c r="AV48" i="7"/>
  <c r="AV61" i="7"/>
  <c r="AV6" i="7"/>
  <c r="AV155" i="7"/>
  <c r="AV44" i="7"/>
  <c r="AV49" i="7"/>
  <c r="AV169" i="7"/>
  <c r="AV1138" i="7"/>
  <c r="AV1052" i="7"/>
  <c r="AV553" i="7"/>
  <c r="AV782" i="7"/>
  <c r="AV999" i="7"/>
  <c r="AV961" i="7"/>
  <c r="AV940" i="7"/>
  <c r="AV888" i="7"/>
  <c r="AV1018" i="7"/>
  <c r="AV757" i="7"/>
  <c r="AV502" i="7"/>
  <c r="AV626" i="7"/>
  <c r="AV1025" i="7"/>
  <c r="AV844" i="7"/>
  <c r="AV1609" i="7"/>
  <c r="AV1550" i="7"/>
  <c r="AV1407" i="7"/>
  <c r="AV1478" i="7"/>
  <c r="AV1186" i="7"/>
  <c r="AV1351" i="7"/>
  <c r="AV1295" i="7"/>
  <c r="AV1483" i="7"/>
  <c r="AV1298" i="7"/>
  <c r="AV1125" i="7"/>
  <c r="AV325" i="7"/>
  <c r="AV171" i="7"/>
  <c r="AV406" i="7"/>
  <c r="AV421" i="7"/>
  <c r="AV354" i="7"/>
  <c r="AV192" i="7"/>
  <c r="AV176" i="7"/>
  <c r="X189" i="7"/>
  <c r="AV189" i="7"/>
  <c r="AV113" i="7"/>
  <c r="AV109" i="7"/>
  <c r="X1246" i="7"/>
  <c r="AV1246" i="7"/>
  <c r="AV1089" i="7"/>
  <c r="AV805" i="7"/>
  <c r="AV778" i="7"/>
  <c r="AV1134" i="7"/>
  <c r="AV640" i="7"/>
  <c r="AV741" i="7"/>
  <c r="X707" i="7"/>
  <c r="AV707" i="7"/>
  <c r="AV1111" i="7"/>
  <c r="AV613" i="7"/>
  <c r="AV672" i="7"/>
  <c r="AV1033" i="7"/>
  <c r="AV944" i="7"/>
  <c r="AV939" i="7"/>
  <c r="AV703" i="7"/>
  <c r="AV1200" i="7"/>
  <c r="AV746" i="7"/>
  <c r="X1159" i="7"/>
  <c r="AV1159" i="7"/>
  <c r="AV1012" i="7"/>
  <c r="AV1534" i="7"/>
  <c r="AV1461" i="7"/>
  <c r="AV1467" i="7"/>
  <c r="AV1350" i="7"/>
  <c r="AV1345" i="7"/>
  <c r="AV1468" i="7"/>
  <c r="AV1349" i="7"/>
  <c r="AV1513" i="7"/>
  <c r="AV1404" i="7"/>
  <c r="AV1178" i="7"/>
  <c r="AV788" i="7"/>
  <c r="AV474" i="7"/>
  <c r="AV180" i="7"/>
  <c r="AV397" i="7"/>
  <c r="AV141" i="7"/>
  <c r="AV401" i="7"/>
  <c r="AV457" i="7"/>
  <c r="AV121" i="7"/>
  <c r="AV119" i="7"/>
  <c r="AV151" i="7"/>
  <c r="AV131" i="7"/>
  <c r="AV91" i="7"/>
  <c r="AV20" i="7"/>
  <c r="AV583" i="7"/>
  <c r="AV997" i="7"/>
  <c r="AV970" i="7"/>
  <c r="AV791" i="7"/>
  <c r="AV1577" i="7"/>
  <c r="AV1400" i="7"/>
  <c r="X484" i="7"/>
  <c r="AV484" i="7"/>
  <c r="X166" i="7"/>
  <c r="AV166" i="7"/>
  <c r="AV173" i="7"/>
  <c r="AV981" i="7"/>
  <c r="AV1011" i="7"/>
  <c r="AV1213" i="7"/>
  <c r="AV1198" i="7"/>
  <c r="AV831" i="7"/>
  <c r="AV1075" i="7"/>
  <c r="AV1615" i="7"/>
  <c r="AV1001" i="7"/>
  <c r="AV841" i="7"/>
  <c r="AV529" i="7"/>
  <c r="AV903" i="7"/>
  <c r="AV760" i="7"/>
  <c r="AV1038" i="7"/>
  <c r="AV928" i="7"/>
  <c r="AV932" i="7"/>
  <c r="AV783" i="7"/>
  <c r="X1619" i="7"/>
  <c r="AV1619" i="7"/>
  <c r="AV785" i="7"/>
  <c r="AV627" i="7"/>
  <c r="AV683" i="7"/>
  <c r="AV976" i="7"/>
  <c r="AV1114" i="7"/>
  <c r="X1240" i="7"/>
  <c r="AV1240" i="7"/>
  <c r="X775" i="7"/>
  <c r="AV775" i="7"/>
  <c r="AV1016" i="7"/>
  <c r="AV915" i="7"/>
  <c r="AV813" i="7"/>
  <c r="AV1243" i="7"/>
  <c r="AV792" i="7"/>
  <c r="AV1108" i="7"/>
  <c r="AV943" i="7"/>
  <c r="AV1145" i="7"/>
  <c r="AV665" i="7"/>
  <c r="AV1612" i="7"/>
  <c r="AV1120" i="7"/>
  <c r="AV1006" i="7"/>
  <c r="AV1163" i="7"/>
  <c r="AV770" i="7"/>
  <c r="AV666" i="7"/>
  <c r="AV1622" i="7"/>
  <c r="AV1255" i="7"/>
  <c r="AV756" i="7"/>
  <c r="AV933" i="7"/>
  <c r="AV631" i="7"/>
  <c r="AV854" i="7"/>
  <c r="AV1582" i="7"/>
  <c r="AV1548" i="7"/>
  <c r="AV1421" i="7"/>
  <c r="AV1584" i="7"/>
  <c r="AV1525" i="7"/>
  <c r="AV1369" i="7"/>
  <c r="X1503" i="7"/>
  <c r="AV1503" i="7"/>
  <c r="AV1600" i="7"/>
  <c r="AV1602" i="7"/>
  <c r="AV1552" i="7"/>
  <c r="X1409" i="7"/>
  <c r="AV1409" i="7"/>
  <c r="AV1348" i="7"/>
  <c r="AV1516" i="7"/>
  <c r="AV1389" i="7"/>
  <c r="AV1162" i="7"/>
  <c r="AV1193" i="7"/>
  <c r="AV1315" i="7"/>
  <c r="AV1471" i="7"/>
  <c r="AV1519" i="7"/>
  <c r="AV1324" i="7"/>
  <c r="AV1370" i="7"/>
  <c r="AV1250" i="7"/>
  <c r="AV1207" i="7"/>
  <c r="AV462" i="7"/>
  <c r="AV834" i="7"/>
  <c r="AV310" i="7"/>
  <c r="X480" i="7"/>
  <c r="AV480" i="7"/>
  <c r="X803" i="7"/>
  <c r="AV803" i="7"/>
  <c r="AV248" i="7"/>
  <c r="AV447" i="7"/>
  <c r="AV606" i="7"/>
  <c r="AV418" i="7"/>
  <c r="AV460" i="7"/>
  <c r="AV218" i="7"/>
  <c r="X453" i="7"/>
  <c r="AV453" i="7"/>
  <c r="AV330" i="7"/>
  <c r="X436" i="7"/>
  <c r="AV436" i="7"/>
  <c r="X391" i="7"/>
  <c r="AV391" i="7"/>
  <c r="AV257" i="7"/>
  <c r="X344" i="7"/>
  <c r="AV344" i="7"/>
  <c r="AV292" i="7"/>
  <c r="AV463" i="7"/>
  <c r="X279" i="7"/>
  <c r="AV279" i="7"/>
  <c r="AV364" i="7"/>
  <c r="X307" i="7"/>
  <c r="AV307" i="7"/>
  <c r="X245" i="7"/>
  <c r="AV245" i="7"/>
  <c r="AV59" i="7"/>
  <c r="AV120" i="7"/>
  <c r="X229" i="7"/>
  <c r="AV229" i="7"/>
  <c r="X83" i="7"/>
  <c r="AV83" i="7"/>
  <c r="AV253" i="7"/>
  <c r="AV43" i="7"/>
  <c r="AV38" i="7"/>
  <c r="AV34" i="7"/>
  <c r="AV16" i="7"/>
  <c r="X35" i="7"/>
  <c r="AV35" i="7"/>
  <c r="AV167" i="7"/>
  <c r="AV494" i="7"/>
  <c r="AV1245" i="7"/>
  <c r="AV942" i="7"/>
  <c r="AV740" i="7"/>
  <c r="AV1617" i="7"/>
  <c r="AV1451" i="7"/>
  <c r="AV1423" i="7"/>
  <c r="AV340" i="7"/>
  <c r="X365" i="7"/>
  <c r="AV365" i="7"/>
  <c r="AV138" i="7"/>
  <c r="X117" i="7"/>
  <c r="AV117" i="7"/>
  <c r="AV1170" i="7"/>
  <c r="AV858" i="7"/>
  <c r="AV1236" i="7"/>
  <c r="AV1285" i="7"/>
  <c r="AV1076" i="7"/>
  <c r="AV319" i="7"/>
  <c r="AV269" i="7"/>
  <c r="AV1153" i="7"/>
  <c r="AV908" i="7"/>
  <c r="AV696" i="7"/>
  <c r="AV493" i="7"/>
  <c r="AV924" i="7"/>
  <c r="AV1444" i="7"/>
  <c r="X664" i="7"/>
  <c r="AV664" i="7"/>
  <c r="AV209" i="7"/>
  <c r="AV1040" i="7"/>
  <c r="AV1117" i="7"/>
  <c r="AV1067" i="7"/>
  <c r="AV1248" i="7"/>
  <c r="AV492" i="7"/>
  <c r="X1024" i="7"/>
  <c r="AV1024" i="7"/>
  <c r="AV919" i="7"/>
  <c r="AV602" i="7"/>
  <c r="AV962" i="7"/>
  <c r="AV1541" i="7"/>
  <c r="AV1573" i="7"/>
  <c r="AV1283" i="7"/>
  <c r="AV1385" i="7"/>
  <c r="AV1058" i="7"/>
  <c r="AV1282" i="7"/>
  <c r="AV1458" i="7"/>
  <c r="AV1517" i="7"/>
  <c r="AV1317" i="7"/>
  <c r="AV1368" i="7"/>
  <c r="AV1039" i="7"/>
  <c r="AV936" i="7"/>
  <c r="AV1088" i="7"/>
  <c r="AV642" i="7"/>
  <c r="X825" i="7"/>
  <c r="AV825" i="7"/>
  <c r="AV452" i="7"/>
  <c r="X728" i="7"/>
  <c r="AV728" i="7"/>
  <c r="AV929" i="7"/>
  <c r="AV412" i="7"/>
  <c r="AV427" i="7"/>
  <c r="AV321" i="7"/>
  <c r="AV456" i="7"/>
  <c r="AV376" i="7"/>
  <c r="AV446" i="7"/>
  <c r="AV431" i="7"/>
  <c r="AV388" i="7"/>
  <c r="AV233" i="7"/>
  <c r="AV329" i="7"/>
  <c r="AV256" i="7"/>
  <c r="AV461" i="7"/>
  <c r="AV259" i="7"/>
  <c r="AV362" i="7"/>
  <c r="AV289" i="7"/>
  <c r="X238" i="7"/>
  <c r="AV238" i="7"/>
  <c r="AV143" i="7"/>
  <c r="AV64" i="7"/>
  <c r="AV168" i="7"/>
  <c r="X79" i="7"/>
  <c r="AV79" i="7"/>
  <c r="AV242" i="7"/>
  <c r="AV32" i="7"/>
  <c r="AV196" i="7"/>
  <c r="AV200" i="7"/>
  <c r="X89" i="7"/>
  <c r="AV89" i="7"/>
  <c r="AV33" i="7"/>
  <c r="X154" i="7"/>
  <c r="AV154" i="7"/>
  <c r="AV339" i="7"/>
  <c r="AV956" i="7"/>
  <c r="AV925" i="7"/>
  <c r="AV1192" i="7"/>
  <c r="AV1228" i="7"/>
  <c r="AV904" i="7"/>
  <c r="AV1104" i="7"/>
  <c r="AV845" i="7"/>
  <c r="AV663" i="7"/>
  <c r="AV1043" i="7"/>
  <c r="AV1000" i="7"/>
  <c r="X516" i="7"/>
  <c r="AV516" i="7"/>
  <c r="AV753" i="7"/>
  <c r="AV679" i="7"/>
  <c r="X622" i="7"/>
  <c r="AV622" i="7"/>
  <c r="AV567" i="7"/>
  <c r="AV1102" i="7"/>
  <c r="AV1381" i="7"/>
  <c r="AV1464" i="7"/>
  <c r="AV1387" i="7"/>
  <c r="AV1334" i="7"/>
  <c r="AV1455" i="7"/>
  <c r="AV1566" i="7"/>
  <c r="AV1311" i="7"/>
  <c r="AV1303" i="7"/>
  <c r="AV1443" i="7"/>
  <c r="AV232" i="7"/>
  <c r="AV923" i="7"/>
  <c r="AV389" i="7"/>
  <c r="AV314" i="7"/>
  <c r="AV304" i="7"/>
  <c r="X205" i="7"/>
  <c r="AV205" i="7"/>
  <c r="AV375" i="7"/>
  <c r="AV336" i="7"/>
  <c r="AV40" i="7"/>
  <c r="AV140" i="7"/>
  <c r="AV258" i="7"/>
  <c r="AV87" i="7"/>
  <c r="AV60" i="7"/>
  <c r="X65" i="7"/>
  <c r="AV65" i="7"/>
  <c r="AV677" i="7"/>
  <c r="AV1007" i="7"/>
  <c r="AV681" i="7"/>
  <c r="AV1218" i="7"/>
  <c r="AV1214" i="7"/>
  <c r="AV1029" i="7"/>
  <c r="X715" i="7"/>
  <c r="AV715" i="7"/>
  <c r="AV772" i="7"/>
  <c r="AV692" i="7"/>
  <c r="AV980" i="7"/>
  <c r="AV587" i="7"/>
  <c r="AV562" i="7"/>
  <c r="AV527" i="7"/>
  <c r="AV974" i="7"/>
  <c r="AV1274" i="7"/>
  <c r="AV881" i="7"/>
  <c r="AV570" i="7"/>
  <c r="AV1586" i="7"/>
  <c r="AV1594" i="7"/>
  <c r="AV1438" i="7"/>
  <c r="AV1522" i="7"/>
  <c r="AV1606" i="7"/>
  <c r="AV1403" i="7"/>
  <c r="AV1289" i="7"/>
  <c r="AV1342" i="7"/>
  <c r="AV1477" i="7"/>
  <c r="AV1544" i="7"/>
  <c r="X735" i="7"/>
  <c r="AV735" i="7"/>
  <c r="AV861" i="7"/>
  <c r="AV437" i="7"/>
  <c r="AV274" i="7"/>
  <c r="X160" i="7"/>
  <c r="AV160" i="7"/>
  <c r="AV379" i="7"/>
  <c r="X416" i="7"/>
  <c r="AV416" i="7"/>
  <c r="AV348" i="7"/>
  <c r="X42" i="7"/>
  <c r="AV42" i="7"/>
  <c r="AV236" i="7"/>
  <c r="AV294" i="7"/>
  <c r="X103" i="7"/>
  <c r="AV103" i="7"/>
  <c r="AV273" i="7"/>
  <c r="AV56" i="7"/>
  <c r="AV67" i="7"/>
  <c r="X546" i="7"/>
  <c r="AV546" i="7"/>
  <c r="AV625" i="7"/>
  <c r="AV1056" i="7"/>
  <c r="AV958" i="7"/>
  <c r="AV968" i="7"/>
  <c r="AV1099" i="7"/>
  <c r="AV643" i="7"/>
  <c r="AV1066" i="7"/>
  <c r="AV1225" i="7"/>
  <c r="AV535" i="7"/>
  <c r="AV1003" i="7"/>
  <c r="X1157" i="7"/>
  <c r="AV1157" i="7"/>
  <c r="AV1158" i="7"/>
  <c r="AV986" i="7"/>
  <c r="AV1090" i="7"/>
  <c r="AV737" i="7"/>
  <c r="AV871" i="7"/>
  <c r="AV884" i="7"/>
  <c r="AV1206" i="7"/>
  <c r="AV850" i="7"/>
  <c r="AV920" i="7"/>
  <c r="AV1095" i="7"/>
  <c r="AV614" i="7"/>
  <c r="AV543" i="7"/>
  <c r="AV491" i="7"/>
  <c r="AV809" i="7"/>
  <c r="AV823" i="7"/>
  <c r="X698" i="7"/>
  <c r="AV698" i="7"/>
  <c r="AV972" i="7"/>
  <c r="AV558" i="7"/>
  <c r="AV526" i="7"/>
  <c r="AV767" i="7"/>
  <c r="X938" i="7"/>
  <c r="AV938" i="7"/>
  <c r="AV867" i="7"/>
  <c r="AV897" i="7"/>
  <c r="AV522" i="7"/>
  <c r="X1561" i="7"/>
  <c r="AV1561" i="7"/>
  <c r="AV1539" i="7"/>
  <c r="X1578" i="7"/>
  <c r="AV1578" i="7"/>
  <c r="AV1506" i="7"/>
  <c r="AV1341" i="7"/>
  <c r="X1494" i="7"/>
  <c r="AV1494" i="7"/>
  <c r="AV1598" i="7"/>
  <c r="AV1545" i="7"/>
  <c r="X1397" i="7"/>
  <c r="AV1397" i="7"/>
  <c r="AV1509" i="7"/>
  <c r="AV769" i="7"/>
  <c r="AV303" i="7"/>
  <c r="AV1252" i="7"/>
  <c r="AV536" i="7"/>
  <c r="AV966" i="7"/>
  <c r="AV637" i="7"/>
  <c r="AV793" i="7"/>
  <c r="AV1229" i="7"/>
  <c r="AV949" i="7"/>
  <c r="AV590" i="7"/>
  <c r="AV969" i="7"/>
  <c r="AV561" i="7"/>
  <c r="AV717" i="7"/>
  <c r="AV979" i="7"/>
  <c r="AV836" i="7"/>
  <c r="X931" i="7"/>
  <c r="AV931" i="7"/>
  <c r="AV1097" i="7"/>
  <c r="AV985" i="7"/>
  <c r="AV1079" i="7"/>
  <c r="AV573" i="7"/>
  <c r="AV1147" i="7"/>
  <c r="AV1139" i="7"/>
  <c r="AV1069" i="7"/>
  <c r="AV673" i="7"/>
  <c r="AV1239" i="7"/>
  <c r="AV1256" i="7"/>
  <c r="AV511" i="7"/>
  <c r="AV855" i="7"/>
  <c r="AV524" i="7"/>
  <c r="AV870" i="7"/>
  <c r="AV808" i="7"/>
  <c r="AV1127" i="7"/>
  <c r="X826" i="7"/>
  <c r="AV826" i="7"/>
  <c r="AV1273" i="7"/>
  <c r="AV1160" i="7"/>
  <c r="AV647" i="7"/>
  <c r="AV1267" i="7"/>
  <c r="AV843" i="7"/>
  <c r="X1143" i="7"/>
  <c r="AV1143" i="7"/>
  <c r="X610" i="7"/>
  <c r="AV610" i="7"/>
  <c r="AV1237" i="7"/>
  <c r="AV736" i="7"/>
  <c r="AV1064" i="7"/>
  <c r="AV796" i="7"/>
  <c r="AV1149" i="7"/>
  <c r="AV1165" i="7"/>
  <c r="AV688" i="7"/>
  <c r="AV1323" i="7"/>
  <c r="AV1523" i="7"/>
  <c r="X1551" i="7"/>
  <c r="AV1551" i="7"/>
  <c r="AV1501" i="7"/>
  <c r="AV1459" i="7"/>
  <c r="AV1307" i="7"/>
  <c r="X1469" i="7"/>
  <c r="AV1469" i="7"/>
  <c r="X1571" i="7"/>
  <c r="AV1571" i="7"/>
  <c r="AV1560" i="7"/>
  <c r="AV1496" i="7"/>
  <c r="AV1284" i="7"/>
  <c r="AV1591" i="7"/>
  <c r="AV1498" i="7"/>
  <c r="X1374" i="7"/>
  <c r="AV1374" i="7"/>
  <c r="AV1386" i="7"/>
  <c r="AV358" i="7"/>
  <c r="AV1364" i="7"/>
  <c r="AV1456" i="7"/>
  <c r="AV1475" i="7"/>
  <c r="AV1310" i="7"/>
  <c r="X1357" i="7"/>
  <c r="AV1357" i="7"/>
  <c r="AV1013" i="7"/>
  <c r="AV1308" i="7"/>
  <c r="AV1051" i="7"/>
  <c r="AV405" i="7"/>
  <c r="AV714" i="7"/>
  <c r="AV129" i="7"/>
  <c r="AV644" i="7"/>
  <c r="AV320" i="7"/>
  <c r="X403" i="7"/>
  <c r="AV403" i="7"/>
  <c r="AV415" i="7"/>
  <c r="X745" i="7"/>
  <c r="AV745" i="7"/>
  <c r="X445" i="7"/>
  <c r="AV445" i="7"/>
  <c r="AV370" i="7"/>
  <c r="X439" i="7"/>
  <c r="AV439" i="7"/>
  <c r="AV270" i="7"/>
  <c r="AV356" i="7"/>
  <c r="AV363" i="7"/>
  <c r="AV430" i="7"/>
  <c r="AV308" i="7"/>
  <c r="AV241" i="7"/>
  <c r="X459" i="7"/>
  <c r="AV459" i="7"/>
  <c r="AV239" i="7"/>
  <c r="AV347" i="7"/>
  <c r="AV281" i="7"/>
  <c r="AV47" i="7"/>
  <c r="AV132" i="7"/>
  <c r="AV58" i="7"/>
  <c r="AV165" i="7"/>
  <c r="X66" i="7"/>
  <c r="AV66" i="7"/>
  <c r="X240" i="7"/>
  <c r="AV240" i="7"/>
  <c r="AV21" i="7"/>
  <c r="X175" i="7"/>
  <c r="AV175" i="7"/>
  <c r="AV198" i="7"/>
  <c r="X50" i="7"/>
  <c r="AV50" i="7"/>
  <c r="AV31" i="7"/>
  <c r="AV133" i="7"/>
  <c r="AV1247" i="7"/>
  <c r="AV1184" i="7"/>
  <c r="AV689" i="7"/>
  <c r="AV890" i="7"/>
  <c r="AV1447" i="7"/>
  <c r="AV349" i="7"/>
  <c r="X840" i="7"/>
  <c r="AV840" i="7"/>
  <c r="AV1150" i="7"/>
  <c r="AV607" i="7"/>
  <c r="AV828" i="7"/>
  <c r="AV816" i="7"/>
  <c r="AV1107" i="7"/>
  <c r="AV993" i="7"/>
  <c r="AV1328" i="7"/>
  <c r="AV1434" i="7"/>
  <c r="AV1402" i="7"/>
  <c r="AV521" i="7"/>
  <c r="AV123" i="7"/>
  <c r="X295" i="7"/>
  <c r="AV295" i="7"/>
  <c r="X305" i="7"/>
  <c r="AV305" i="7"/>
  <c r="AV90" i="7"/>
  <c r="AV653" i="7"/>
  <c r="AV1187" i="7"/>
  <c r="AV759" i="7"/>
  <c r="AV1427" i="7"/>
  <c r="AV1366" i="7"/>
  <c r="AV68" i="7"/>
  <c r="AV92" i="7"/>
  <c r="AV483" i="7"/>
  <c r="AV609" i="7"/>
  <c r="X1211" i="7"/>
  <c r="AV1211" i="7"/>
  <c r="AV1004" i="7"/>
  <c r="X804" i="7"/>
  <c r="AV804" i="7"/>
  <c r="X649" i="7"/>
  <c r="AV649" i="7"/>
  <c r="X971" i="7"/>
  <c r="AV971" i="7"/>
  <c r="AV1203" i="7"/>
  <c r="AV1624" i="7"/>
  <c r="AV1084" i="7"/>
  <c r="AV721" i="7"/>
  <c r="AV1269" i="7"/>
  <c r="AV1574" i="7"/>
  <c r="AV1405" i="7"/>
  <c r="AV1466" i="7"/>
  <c r="X1543" i="7"/>
  <c r="AV1543" i="7"/>
  <c r="AV1486" i="7"/>
  <c r="AV1589" i="7"/>
  <c r="X1562" i="7"/>
  <c r="AV1562" i="7"/>
  <c r="X1480" i="7"/>
  <c r="AV1480" i="7"/>
  <c r="X1352" i="7"/>
  <c r="AV1352" i="7"/>
  <c r="AV1380" i="7"/>
  <c r="AV1431" i="7"/>
  <c r="X1335" i="7"/>
  <c r="AV1335" i="7"/>
  <c r="AV1454" i="7"/>
  <c r="X1291" i="7"/>
  <c r="AV1291" i="7"/>
  <c r="X1306" i="7"/>
  <c r="AV1306" i="7"/>
  <c r="AV790" i="7"/>
  <c r="AV960" i="7"/>
  <c r="AV554" i="7"/>
  <c r="AV449" i="7"/>
  <c r="AV174" i="7"/>
  <c r="X261" i="7"/>
  <c r="AV261" i="7"/>
  <c r="AV387" i="7"/>
  <c r="AV504" i="7"/>
  <c r="AV82" i="7"/>
  <c r="AV357" i="7"/>
  <c r="AV434" i="7"/>
  <c r="AV234" i="7"/>
  <c r="AV345" i="7"/>
  <c r="AV311" i="7"/>
  <c r="AV428" i="7"/>
  <c r="AV275" i="7"/>
  <c r="AV191" i="7"/>
  <c r="AV438" i="7"/>
  <c r="AV228" i="7"/>
  <c r="AV324" i="7"/>
  <c r="AV267" i="7"/>
  <c r="AV293" i="7"/>
  <c r="AV53" i="7"/>
  <c r="AV12" i="7"/>
  <c r="AV157" i="7"/>
  <c r="AV255" i="7"/>
  <c r="AV223" i="7"/>
  <c r="AV8" i="7"/>
  <c r="AV162" i="7"/>
  <c r="AV183" i="7"/>
  <c r="AV30" i="7"/>
  <c r="AV29" i="7"/>
  <c r="X102" i="7"/>
  <c r="AV102" i="7"/>
  <c r="AV914" i="7"/>
  <c r="AV1629" i="7"/>
  <c r="AV1359" i="7"/>
  <c r="X407" i="7"/>
  <c r="AV407" i="7"/>
  <c r="AV658" i="7"/>
  <c r="AV1495" i="7"/>
  <c r="AV188" i="7"/>
  <c r="AV821" i="7"/>
  <c r="AV1630" i="7"/>
  <c r="AV1259" i="7"/>
  <c r="AV1023" i="7"/>
  <c r="AV687" i="7"/>
  <c r="AV832" i="7"/>
  <c r="AV1277" i="7"/>
  <c r="AV1605" i="7"/>
  <c r="AV1554" i="7"/>
  <c r="AV946" i="7"/>
  <c r="AV471" i="7"/>
  <c r="AV36" i="7"/>
  <c r="AV70" i="7"/>
  <c r="X989" i="7"/>
  <c r="AV989" i="7"/>
  <c r="AV747" i="7"/>
  <c r="AV1083" i="7"/>
  <c r="AV1296" i="7"/>
  <c r="AV608" i="7"/>
  <c r="AV510" i="7"/>
  <c r="AV497" i="7"/>
  <c r="AV1197" i="7"/>
  <c r="AV913" i="7"/>
  <c r="AV699" i="7"/>
  <c r="AV885" i="7"/>
  <c r="AV533" i="7"/>
  <c r="AV973" i="7"/>
  <c r="AV955" i="7"/>
  <c r="AV1050" i="7"/>
  <c r="AV710" i="7"/>
  <c r="AV1148" i="7"/>
  <c r="AV1279" i="7"/>
  <c r="AV534" i="7"/>
  <c r="AV547" i="7"/>
  <c r="AV1031" i="7"/>
  <c r="AV771" i="7"/>
  <c r="AV1189" i="7"/>
  <c r="AV686" i="7"/>
  <c r="AV584" i="7"/>
  <c r="AV539" i="7"/>
  <c r="X899" i="7"/>
  <c r="AV899" i="7"/>
  <c r="AV798" i="7"/>
  <c r="AV1008" i="7"/>
  <c r="AV734" i="7"/>
  <c r="AV1202" i="7"/>
  <c r="AV1168" i="7"/>
  <c r="AV548" i="7"/>
  <c r="AV1010" i="7"/>
  <c r="AV574" i="7"/>
  <c r="AV1565" i="7"/>
  <c r="AV1603" i="7"/>
  <c r="AV1592" i="7"/>
  <c r="AV1399" i="7"/>
  <c r="AV1347" i="7"/>
  <c r="X1129" i="7"/>
  <c r="AV1129" i="7"/>
  <c r="AV1453" i="7"/>
  <c r="AV1448" i="7"/>
  <c r="AV1529" i="7"/>
  <c r="X1463" i="7"/>
  <c r="AV1463" i="7"/>
  <c r="AV1587" i="7"/>
  <c r="X1533" i="7"/>
  <c r="AV1533" i="7"/>
  <c r="X1465" i="7"/>
  <c r="AV1465" i="7"/>
  <c r="AV1343" i="7"/>
  <c r="AV1358" i="7"/>
  <c r="X1388" i="7"/>
  <c r="AV1388" i="7"/>
  <c r="AV1333" i="7"/>
  <c r="AV1437" i="7"/>
  <c r="AV1441" i="7"/>
  <c r="X1174" i="7"/>
  <c r="AV1174" i="7"/>
  <c r="X1326" i="7"/>
  <c r="AV1326" i="7"/>
  <c r="AV1294" i="7"/>
  <c r="AV1281" i="7"/>
  <c r="AV766" i="7"/>
  <c r="X954" i="7"/>
  <c r="AV954" i="7"/>
  <c r="AV469" i="7"/>
  <c r="AV473" i="7"/>
  <c r="AV413" i="7"/>
  <c r="AV800" i="7"/>
  <c r="AV18" i="7"/>
  <c r="AV296" i="7"/>
  <c r="AV410" i="7"/>
  <c r="AV55" i="7"/>
  <c r="AV353" i="7"/>
  <c r="AV414" i="7"/>
  <c r="AV226" i="7"/>
  <c r="AV341" i="7"/>
  <c r="AV204" i="7"/>
  <c r="AV371" i="7"/>
  <c r="X268" i="7"/>
  <c r="AV268" i="7"/>
  <c r="AV184" i="7"/>
  <c r="AV408" i="7"/>
  <c r="AV217" i="7"/>
  <c r="AV322" i="7"/>
  <c r="AV249" i="7"/>
  <c r="AV278" i="7"/>
  <c r="AV46" i="7"/>
  <c r="AV4" i="7"/>
  <c r="AV127" i="7"/>
  <c r="AV219" i="7"/>
  <c r="AV207" i="7"/>
  <c r="X227" i="7"/>
  <c r="AV227" i="7"/>
  <c r="AV146" i="7"/>
  <c r="X181" i="7"/>
  <c r="AV181" i="7"/>
  <c r="AV45" i="7"/>
  <c r="X15" i="7"/>
  <c r="AV15" i="7"/>
  <c r="AV75" i="7"/>
  <c r="AV621" i="7"/>
  <c r="AV506" i="7"/>
  <c r="AV835" i="7"/>
  <c r="AV725" i="7"/>
  <c r="AV1253" i="7"/>
  <c r="AV706" i="7"/>
  <c r="AV1430" i="7"/>
  <c r="AV1493" i="7"/>
  <c r="AV1515" i="7"/>
  <c r="AV1094" i="7"/>
  <c r="AV134" i="7"/>
  <c r="AV468" i="7"/>
  <c r="AV318" i="7"/>
  <c r="X142" i="7"/>
  <c r="AV142" i="7"/>
  <c r="AV98" i="7"/>
  <c r="AV589" i="7"/>
  <c r="AV982" i="7"/>
  <c r="AV727" i="7"/>
  <c r="AV991" i="7"/>
  <c r="AV1161" i="7"/>
  <c r="AV1611" i="7"/>
  <c r="AV1330" i="7"/>
  <c r="AV1318" i="7"/>
  <c r="AV877" i="7"/>
  <c r="AV335" i="7"/>
  <c r="AV298" i="7"/>
  <c r="AV107" i="7"/>
  <c r="AV17" i="7"/>
  <c r="AV789" i="7"/>
  <c r="AV1249" i="7"/>
  <c r="AV1032" i="7"/>
  <c r="AV532" i="7"/>
  <c r="AV541" i="7"/>
  <c r="AV592" i="7"/>
  <c r="AV1071" i="7"/>
  <c r="AV1365" i="7"/>
  <c r="AV1263" i="7"/>
  <c r="AV1340" i="7"/>
  <c r="AV1103" i="7"/>
  <c r="AV374" i="7"/>
  <c r="AV299" i="7"/>
  <c r="X94" i="7"/>
  <c r="AV94" i="7"/>
  <c r="X328" i="7"/>
  <c r="AV328" i="7"/>
  <c r="X116" i="7"/>
  <c r="AV116" i="7"/>
  <c r="AV101" i="7"/>
  <c r="AV1041" i="7"/>
  <c r="AV634" i="7"/>
  <c r="AV1258" i="7"/>
  <c r="AV1254" i="7"/>
  <c r="AV1392" i="7"/>
  <c r="AV1320" i="7"/>
  <c r="AV477" i="7"/>
  <c r="AV360" i="7"/>
  <c r="X52" i="7"/>
  <c r="AV52" i="7"/>
  <c r="AV718" i="7"/>
  <c r="X773" i="7"/>
  <c r="AV773" i="7"/>
  <c r="AV984" i="7"/>
  <c r="AV748" i="7"/>
  <c r="AV1020" i="7"/>
  <c r="AV837" i="7"/>
  <c r="AV1062" i="7"/>
  <c r="AV859" i="7"/>
  <c r="X711" i="7"/>
  <c r="AV711" i="7"/>
  <c r="AV498" i="7"/>
  <c r="AV755" i="7"/>
  <c r="AV978" i="7"/>
  <c r="AV604" i="7"/>
  <c r="AV1238" i="7"/>
  <c r="AV612" i="7"/>
  <c r="AV781" i="7"/>
  <c r="AV655" i="7"/>
  <c r="AV1224" i="7"/>
  <c r="AV842" i="7"/>
  <c r="AV959" i="7"/>
  <c r="AV1234" i="7"/>
  <c r="X1044" i="7"/>
  <c r="AV1044" i="7"/>
  <c r="AV638" i="7"/>
  <c r="AV937" i="7"/>
  <c r="AV878" i="7"/>
  <c r="X905" i="7"/>
  <c r="AV905" i="7"/>
  <c r="AV1085" i="7"/>
  <c r="AV1300" i="7"/>
  <c r="AV1511" i="7"/>
  <c r="AV1417" i="7"/>
  <c r="AV1290" i="7"/>
  <c r="AV1555" i="7"/>
  <c r="X563" i="7"/>
  <c r="AV563" i="7"/>
  <c r="AV620" i="7"/>
  <c r="AV1278" i="7"/>
  <c r="AV820" i="7"/>
  <c r="AV1002" i="7"/>
  <c r="AV860" i="7"/>
  <c r="AV694" i="7"/>
  <c r="AV912" i="7"/>
  <c r="AV729" i="7"/>
  <c r="AV1199" i="7"/>
  <c r="AV787" i="7"/>
  <c r="AV909" i="7"/>
  <c r="AV1037" i="7"/>
  <c r="AV712" i="7"/>
  <c r="AV517" i="7"/>
  <c r="AV507" i="7"/>
  <c r="AV514" i="7"/>
  <c r="AV1115" i="7"/>
  <c r="AV508" i="7"/>
  <c r="X1060" i="7"/>
  <c r="AV1060" i="7"/>
  <c r="X1242" i="7"/>
  <c r="AV1242" i="7"/>
  <c r="AV1196" i="7"/>
  <c r="AV633" i="7"/>
  <c r="AV659" i="7"/>
  <c r="X591" i="7"/>
  <c r="AV591" i="7"/>
  <c r="AV544" i="7"/>
  <c r="AV1185" i="7"/>
  <c r="X568" i="7"/>
  <c r="AV568" i="7"/>
  <c r="X1155" i="7"/>
  <c r="AV1155" i="7"/>
  <c r="AV818" i="7"/>
  <c r="AV1116" i="7"/>
  <c r="AV641" i="7"/>
  <c r="X839" i="7"/>
  <c r="AV839" i="7"/>
  <c r="AV754" i="7"/>
  <c r="AV965" i="7"/>
  <c r="AV490" i="7"/>
  <c r="AV1280" i="7"/>
  <c r="AV1235" i="7"/>
  <c r="AV1262" i="7"/>
  <c r="AV565" i="7"/>
  <c r="AV571" i="7"/>
  <c r="AV849" i="7"/>
  <c r="X599" i="7"/>
  <c r="AV599" i="7"/>
  <c r="X763" i="7"/>
  <c r="AV763" i="7"/>
  <c r="AV1188" i="7"/>
  <c r="AV941" i="7"/>
  <c r="AV1616" i="7"/>
  <c r="AV994" i="7"/>
  <c r="X617" i="7"/>
  <c r="AV617" i="7"/>
  <c r="AV549" i="7"/>
  <c r="AV678" i="7"/>
  <c r="X916" i="7"/>
  <c r="AV916" i="7"/>
  <c r="AV742" i="7"/>
  <c r="AV880" i="7"/>
  <c r="X1627" i="7"/>
  <c r="AV1627" i="7"/>
  <c r="AV1105" i="7"/>
  <c r="AV738" i="7"/>
  <c r="AV720" i="7"/>
  <c r="AV629" i="7"/>
  <c r="X1610" i="7"/>
  <c r="AV1610" i="7"/>
  <c r="AV1556" i="7"/>
  <c r="AV1528" i="7"/>
  <c r="AV1581" i="7"/>
  <c r="X1309" i="7"/>
  <c r="AV1309" i="7"/>
  <c r="AV1558" i="7"/>
  <c r="AV1484" i="7"/>
  <c r="AV1445" i="7"/>
  <c r="X1429" i="7"/>
  <c r="AV1429" i="7"/>
  <c r="AV1512" i="7"/>
  <c r="AV1442" i="7"/>
  <c r="AV1557" i="7"/>
  <c r="AV1488" i="7"/>
  <c r="AV1457" i="7"/>
  <c r="AV1321" i="7"/>
  <c r="X1327" i="7"/>
  <c r="AV1327" i="7"/>
  <c r="AV1373" i="7"/>
  <c r="X1070" i="7"/>
  <c r="AV1070" i="7"/>
  <c r="AV1424" i="7"/>
  <c r="AV1439" i="7"/>
  <c r="X1131" i="7"/>
  <c r="AV1131" i="7"/>
  <c r="AV1305" i="7"/>
  <c r="AV1292" i="7"/>
  <c r="AV1047" i="7"/>
  <c r="AV1142" i="7"/>
  <c r="AV1009" i="7"/>
  <c r="X682" i="7"/>
  <c r="AV682" i="7"/>
  <c r="AV444" i="7"/>
  <c r="AV350" i="7"/>
  <c r="AV784" i="7"/>
  <c r="AV472" i="7"/>
  <c r="AV222" i="7"/>
  <c r="AV215" i="7"/>
  <c r="AV145" i="7"/>
  <c r="AV338" i="7"/>
  <c r="AV342" i="7"/>
  <c r="AV466" i="7"/>
  <c r="AV287" i="7"/>
  <c r="AV509" i="7"/>
  <c r="AV369" i="7"/>
  <c r="AV231" i="7"/>
  <c r="AV148" i="7"/>
  <c r="AV404" i="7"/>
  <c r="AV178" i="7"/>
  <c r="AV302" i="7"/>
  <c r="AV211" i="7"/>
  <c r="X265" i="7"/>
  <c r="AV265" i="7"/>
  <c r="AV14" i="7"/>
  <c r="AV301" i="7"/>
  <c r="AV105" i="7"/>
  <c r="AV212" i="7"/>
  <c r="AV202" i="7"/>
  <c r="AV225" i="7"/>
  <c r="AV135" i="7"/>
  <c r="X164" i="7"/>
  <c r="AV164" i="7"/>
  <c r="AV39" i="7"/>
  <c r="X11" i="7"/>
  <c r="AV11" i="7"/>
  <c r="AV71" i="7"/>
  <c r="AV907" i="7"/>
  <c r="AV1078" i="7"/>
  <c r="AV1055" i="7"/>
  <c r="AV1222" i="7"/>
  <c r="AV723" i="7"/>
  <c r="AV1042" i="7"/>
  <c r="X1482" i="7"/>
  <c r="AV1482" i="7"/>
  <c r="AV1595" i="7"/>
  <c r="AV1344" i="7"/>
  <c r="AV786" i="7"/>
  <c r="AV419" i="7"/>
  <c r="AV159" i="7"/>
  <c r="AV271" i="7"/>
  <c r="AV19" i="7"/>
  <c r="AV1022" i="7"/>
  <c r="AV868" i="7"/>
  <c r="AV824" i="7"/>
  <c r="AV705" i="7"/>
  <c r="AV545" i="7"/>
  <c r="AV623" i="7"/>
  <c r="AV876" i="7"/>
  <c r="AV575" i="7"/>
  <c r="AV953" i="7"/>
  <c r="AV1537" i="7"/>
  <c r="AV1391" i="7"/>
  <c r="AV1593" i="7"/>
  <c r="AV1337" i="7"/>
  <c r="AV1164" i="7"/>
  <c r="AV648" i="7"/>
  <c r="AV343" i="7"/>
  <c r="AV377" i="7"/>
  <c r="AV99" i="7"/>
  <c r="AV569" i="7"/>
  <c r="AV724" i="7"/>
  <c r="AV1363" i="7"/>
  <c r="X423" i="7"/>
  <c r="AV423" i="7"/>
  <c r="AV51" i="7"/>
  <c r="AV1057" i="7"/>
  <c r="AV764" i="7"/>
  <c r="AV652" i="7"/>
  <c r="AV1460" i="7"/>
  <c r="AV822" i="7"/>
  <c r="AV667" i="7"/>
  <c r="AV1036" i="7"/>
  <c r="AV580" i="7"/>
  <c r="AV749" i="7"/>
  <c r="AV576" i="7"/>
  <c r="AV930" i="7"/>
  <c r="AV636" i="7"/>
  <c r="AV519" i="7"/>
  <c r="AV1175" i="7"/>
  <c r="AV531" i="7"/>
  <c r="AV1270" i="7"/>
  <c r="AV1053" i="7"/>
  <c r="AV872" i="7"/>
  <c r="AV551" i="7"/>
  <c r="AV948" i="7"/>
  <c r="AV1135" i="7"/>
  <c r="AV695" i="7"/>
  <c r="AV1271" i="7"/>
  <c r="AV744" i="7"/>
  <c r="AV1068" i="7"/>
  <c r="AV1072" i="7"/>
  <c r="AV639" i="7"/>
  <c r="AV1096" i="7"/>
  <c r="AV1049" i="7"/>
  <c r="AV496" i="7"/>
  <c r="AV669" i="7"/>
  <c r="X684" i="7"/>
  <c r="AV684" i="7"/>
  <c r="X779" i="7"/>
  <c r="AV779" i="7"/>
  <c r="AV1257" i="7"/>
  <c r="AV505" i="7"/>
  <c r="AV499" i="7"/>
  <c r="AV1221" i="7"/>
  <c r="AV1109" i="7"/>
  <c r="AV1217" i="7"/>
  <c r="AV802" i="7"/>
  <c r="AV1177" i="7"/>
  <c r="X1219" i="7"/>
  <c r="AV1219" i="7"/>
  <c r="AV560" i="7"/>
  <c r="X1251" i="7"/>
  <c r="AV1251" i="7"/>
  <c r="AV1026" i="7"/>
  <c r="AV1205" i="7"/>
  <c r="AV615" i="7"/>
  <c r="AV1220" i="7"/>
  <c r="AV1597" i="7"/>
  <c r="AV1492" i="7"/>
  <c r="AV1470" i="7"/>
  <c r="AV1490" i="7"/>
  <c r="AV1580" i="7"/>
  <c r="AV1553" i="7"/>
  <c r="AV1474" i="7"/>
  <c r="AV1440" i="7"/>
  <c r="X1401" i="7"/>
  <c r="AV1401" i="7"/>
  <c r="AV1505" i="7"/>
  <c r="AV1367" i="7"/>
  <c r="AV1547" i="7"/>
  <c r="AV1425" i="7"/>
  <c r="AV1361" i="7"/>
  <c r="AV1338" i="7"/>
  <c r="AV1286" i="7"/>
  <c r="X1360" i="7"/>
  <c r="AV1360" i="7"/>
  <c r="AV1540" i="7"/>
  <c r="AV1396" i="7"/>
  <c r="AV1426" i="7"/>
  <c r="X1086" i="7"/>
  <c r="AV1086" i="7"/>
  <c r="AV1288" i="7"/>
  <c r="AV1275" i="7"/>
  <c r="AV1325" i="7"/>
  <c r="AV1140" i="7"/>
  <c r="AV882" i="7"/>
  <c r="AV417" i="7"/>
  <c r="AV433" i="7"/>
  <c r="AV262" i="7"/>
  <c r="AV693" i="7"/>
  <c r="AV458" i="7"/>
  <c r="AV163" i="7"/>
  <c r="AV594" i="7"/>
  <c r="X108" i="7"/>
  <c r="AV108" i="7"/>
  <c r="AV323" i="7"/>
  <c r="AV327" i="7"/>
  <c r="AV455" i="7"/>
  <c r="AV263" i="7"/>
  <c r="X482" i="7"/>
  <c r="AV482" i="7"/>
  <c r="AV337" i="7"/>
  <c r="AV208" i="7"/>
  <c r="AV398" i="7"/>
  <c r="AV402" i="7"/>
  <c r="X76" i="7"/>
  <c r="AV76" i="7"/>
  <c r="AV297" i="7"/>
  <c r="AV197" i="7"/>
  <c r="AV254" i="7"/>
  <c r="AV186" i="7"/>
  <c r="AV251" i="7"/>
  <c r="AV97" i="7"/>
  <c r="AV195" i="7"/>
  <c r="X187" i="7"/>
  <c r="AV187" i="7"/>
  <c r="AV221" i="7"/>
  <c r="AV126" i="7"/>
  <c r="AV139" i="7"/>
  <c r="AV37" i="7"/>
  <c r="AV5" i="7"/>
  <c r="AV69" i="7"/>
  <c r="AV911" i="7"/>
  <c r="AV700" i="7"/>
  <c r="AV651" i="7"/>
  <c r="AV862" i="7"/>
  <c r="AV1124" i="7"/>
  <c r="AV922" i="7"/>
  <c r="AV1354" i="7"/>
  <c r="AV1504" i="7"/>
  <c r="AV1406" i="7"/>
  <c r="X542" i="7"/>
  <c r="AV542" i="7"/>
  <c r="AV361" i="7"/>
  <c r="AV390" i="7"/>
  <c r="AV351" i="7"/>
  <c r="AV72" i="7"/>
  <c r="AV833" i="7"/>
  <c r="AV1122" i="7"/>
  <c r="AV719" i="7"/>
  <c r="AV774" i="7"/>
  <c r="AV709" i="7"/>
  <c r="AV935" i="7"/>
  <c r="AV1319" i="7"/>
  <c r="AV1462" i="7"/>
  <c r="AV399" i="7"/>
  <c r="AV411" i="7"/>
  <c r="AV150" i="7"/>
  <c r="AV106" i="7"/>
  <c r="AV540" i="7"/>
  <c r="AV1260" i="7"/>
  <c r="AV1113" i="7"/>
  <c r="AV619" i="7"/>
  <c r="AV1607" i="7"/>
  <c r="AV1452" i="7"/>
  <c r="AV425" i="7"/>
  <c r="X378" i="7"/>
  <c r="AV378" i="7"/>
  <c r="AV179" i="7"/>
  <c r="AV1054" i="7"/>
  <c r="AV1191" i="7"/>
  <c r="X900" i="7"/>
  <c r="AV900" i="7"/>
  <c r="AV557" i="7"/>
  <c r="AV420" i="7"/>
  <c r="X1339" i="7"/>
  <c r="AV1339" i="7"/>
  <c r="AV676" i="7"/>
  <c r="X1208" i="7"/>
  <c r="AV1208" i="7"/>
  <c r="AV886" i="7"/>
  <c r="AV995" i="7"/>
  <c r="AV1137" i="7"/>
  <c r="AV595" i="7"/>
  <c r="AV869" i="7"/>
  <c r="AV1244" i="7"/>
  <c r="AV1156" i="7"/>
  <c r="AV967" i="7"/>
  <c r="AV1268" i="7"/>
  <c r="AV950" i="7"/>
  <c r="AV883" i="7"/>
  <c r="AV1074" i="7"/>
  <c r="AV852" i="7"/>
  <c r="AV927" i="7"/>
  <c r="AV1265" i="7"/>
  <c r="AV624" i="7"/>
  <c r="AV1112" i="7"/>
  <c r="AV603" i="7"/>
  <c r="AV528" i="7"/>
  <c r="AV1132" i="7"/>
  <c r="AV1195" i="7"/>
  <c r="AV801" i="7"/>
  <c r="AV577" i="7"/>
  <c r="AV1173" i="7"/>
  <c r="AV598" i="7"/>
  <c r="AV486" i="7"/>
  <c r="AV851" i="7"/>
  <c r="X1167" i="7"/>
  <c r="AV1167" i="7"/>
  <c r="AV632" i="7"/>
  <c r="AV552" i="7"/>
  <c r="X827" i="7"/>
  <c r="AV827" i="7"/>
  <c r="AV977" i="7"/>
  <c r="AV1276" i="7"/>
  <c r="AV1215" i="7"/>
  <c r="AV750" i="7"/>
  <c r="X1119" i="7"/>
  <c r="AV1119" i="7"/>
  <c r="AV1121" i="7"/>
  <c r="AV605" i="7"/>
  <c r="AV879" i="7"/>
  <c r="X646" i="7"/>
  <c r="AV646" i="7"/>
  <c r="X810" i="7"/>
  <c r="AV810" i="7"/>
  <c r="X1144" i="7"/>
  <c r="AV1144" i="7"/>
  <c r="X1499" i="7"/>
  <c r="AV1499" i="7"/>
  <c r="X1411" i="7"/>
  <c r="AV1411" i="7"/>
  <c r="AV1599" i="7"/>
  <c r="X1378" i="7"/>
  <c r="AV1378" i="7"/>
  <c r="AV1563" i="7"/>
  <c r="AV1414" i="7"/>
  <c r="X1432" i="7"/>
  <c r="AV1432" i="7"/>
  <c r="AV1435" i="7"/>
  <c r="AV1394" i="7"/>
  <c r="AV1500" i="7"/>
  <c r="AV1531" i="7"/>
  <c r="AV1521" i="7"/>
  <c r="AV1415" i="7"/>
  <c r="AV1302" i="7"/>
  <c r="AV1336" i="7"/>
  <c r="AV1133" i="7"/>
  <c r="X1353" i="7"/>
  <c r="AV1353" i="7"/>
  <c r="AV1538" i="7"/>
  <c r="AV1377" i="7"/>
  <c r="AV1422" i="7"/>
  <c r="AV1489" i="7"/>
  <c r="AV964" i="7"/>
  <c r="AV1166" i="7"/>
  <c r="AV1314" i="7"/>
  <c r="AV866" i="7"/>
  <c r="AV795" i="7"/>
  <c r="AV889" i="7"/>
  <c r="AV479" i="7"/>
  <c r="AV470" i="7"/>
  <c r="AV384" i="7"/>
  <c r="AV454" i="7"/>
  <c r="AV538" i="7"/>
  <c r="AV586" i="7"/>
  <c r="AV284" i="7"/>
  <c r="AV316" i="7"/>
  <c r="AV315" i="7"/>
  <c r="AV441" i="7"/>
  <c r="AV250" i="7"/>
  <c r="AV475" i="7"/>
  <c r="AV334" i="7"/>
  <c r="AV194" i="7"/>
  <c r="AV396" i="7"/>
  <c r="AV400" i="7"/>
  <c r="AV41" i="7"/>
  <c r="AV276" i="7"/>
  <c r="AV118" i="7"/>
  <c r="AV216" i="7"/>
  <c r="AV124" i="7"/>
  <c r="AV243" i="7"/>
  <c r="AV93" i="7"/>
  <c r="AV190" i="7"/>
  <c r="AV182" i="7"/>
  <c r="AV95" i="7"/>
  <c r="AV115" i="7"/>
  <c r="AV137" i="7"/>
  <c r="AV27" i="7"/>
  <c r="AV13" i="7"/>
  <c r="X536" i="7"/>
  <c r="X1367" i="7"/>
  <c r="X1286" i="7"/>
  <c r="X1540" i="7"/>
  <c r="X1426" i="7"/>
  <c r="X882" i="7"/>
  <c r="X1098" i="7"/>
  <c r="X1550" i="7"/>
  <c r="X1515" i="7"/>
  <c r="X1329" i="7"/>
  <c r="X1479" i="7"/>
  <c r="X1473" i="7"/>
  <c r="X1458" i="7"/>
  <c r="X1270" i="7"/>
  <c r="X496" i="7"/>
  <c r="X1217" i="7"/>
  <c r="X883" i="7"/>
  <c r="X851" i="7"/>
  <c r="X1183" i="7"/>
  <c r="X892" i="7"/>
  <c r="X675" i="7"/>
  <c r="X654" i="7"/>
  <c r="X528" i="7"/>
  <c r="X1146" i="7"/>
  <c r="X1609" i="7"/>
  <c r="X336" i="7"/>
  <c r="X140" i="7"/>
  <c r="X87" i="7"/>
  <c r="X990" i="7"/>
  <c r="X774" i="7"/>
  <c r="X575" i="7"/>
  <c r="X1033" i="7"/>
  <c r="X935" i="7"/>
  <c r="X674" i="7"/>
  <c r="X1204" i="7"/>
  <c r="X566" i="7"/>
  <c r="X995" i="7"/>
  <c r="X1231" i="7"/>
  <c r="X564" i="7"/>
  <c r="X1213" i="7"/>
  <c r="X1145" i="7"/>
  <c r="X462" i="7"/>
  <c r="X602" i="7"/>
  <c r="X242" i="7"/>
  <c r="X1239" i="7"/>
  <c r="X511" i="7"/>
  <c r="X837" i="7"/>
  <c r="X747" i="7"/>
  <c r="X612" i="7"/>
  <c r="X486" i="7"/>
  <c r="X860" i="7"/>
  <c r="X428" i="7"/>
  <c r="X958" i="7"/>
  <c r="X1095" i="7"/>
  <c r="X1162" i="7"/>
  <c r="X822" i="7"/>
  <c r="X749" i="7"/>
  <c r="X1053" i="7"/>
  <c r="X872" i="7"/>
  <c r="X1442" i="7"/>
  <c r="X1439" i="7"/>
  <c r="X252" i="7"/>
  <c r="X1110" i="7"/>
  <c r="X917" i="7"/>
  <c r="X201" i="7"/>
  <c r="X131" i="7"/>
  <c r="X272" i="7"/>
  <c r="X426" i="7"/>
  <c r="X86" i="7"/>
  <c r="X1525" i="7"/>
  <c r="X48" i="7"/>
  <c r="X985" i="7"/>
  <c r="X1160" i="7"/>
  <c r="X253" i="7"/>
  <c r="X609" i="7"/>
  <c r="X1002" i="7"/>
  <c r="X729" i="7"/>
  <c r="X510" i="7"/>
  <c r="X497" i="7"/>
  <c r="X1197" i="7"/>
  <c r="X547" i="7"/>
  <c r="X584" i="7"/>
  <c r="X1284" i="7"/>
  <c r="X1308" i="7"/>
  <c r="X982" i="7"/>
  <c r="X1268" i="7"/>
  <c r="X1074" i="7"/>
  <c r="X577" i="7"/>
  <c r="X1223" i="7"/>
  <c r="X762" i="7"/>
  <c r="X1027" i="7"/>
  <c r="X657" i="7"/>
  <c r="X1613" i="7"/>
  <c r="X1599" i="7"/>
  <c r="X1425" i="7"/>
  <c r="X1288" i="7"/>
  <c r="X901" i="7"/>
  <c r="X618" i="7"/>
  <c r="X1384" i="7"/>
  <c r="X127" i="7"/>
  <c r="X767" i="7"/>
  <c r="X966" i="7"/>
  <c r="X717" i="7"/>
  <c r="X870" i="7"/>
  <c r="X843" i="7"/>
  <c r="X1506" i="7"/>
  <c r="X1057" i="7"/>
  <c r="X1004" i="7"/>
  <c r="X1224" i="7"/>
  <c r="X1323" i="7"/>
  <c r="X1501" i="7"/>
  <c r="X1088" i="7"/>
  <c r="X787" i="7"/>
  <c r="X798" i="7"/>
  <c r="X1386" i="7"/>
  <c r="X1310" i="7"/>
  <c r="X1235" i="7"/>
  <c r="X849" i="7"/>
  <c r="X941" i="7"/>
  <c r="X549" i="7"/>
  <c r="X505" i="7"/>
  <c r="X1026" i="7"/>
  <c r="X1597" i="7"/>
  <c r="X550" i="7"/>
  <c r="X1440" i="7"/>
  <c r="X1117" i="7"/>
  <c r="X950" i="7"/>
  <c r="X1557" i="7"/>
  <c r="X702" i="7"/>
  <c r="X1415" i="7"/>
  <c r="X1538" i="7"/>
  <c r="X1489" i="7"/>
  <c r="X964" i="7"/>
  <c r="X930" i="7"/>
  <c r="X948" i="7"/>
  <c r="X1137" i="7"/>
  <c r="X977" i="7"/>
  <c r="X605" i="7"/>
  <c r="X1090" i="7"/>
  <c r="X111" i="7"/>
  <c r="X1108" i="7"/>
  <c r="X1006" i="7"/>
  <c r="X776" i="7"/>
  <c r="X1468" i="7"/>
  <c r="X871" i="7"/>
  <c r="X526" i="7"/>
  <c r="X1584" i="7"/>
  <c r="X405" i="7"/>
  <c r="X32" i="7"/>
  <c r="X415" i="7"/>
  <c r="X1067" i="7"/>
  <c r="X492" i="7"/>
  <c r="X504" i="7"/>
  <c r="X101" i="7"/>
  <c r="X986" i="7"/>
  <c r="X1203" i="7"/>
  <c r="X1234" i="7"/>
  <c r="X850" i="7"/>
  <c r="X1099" i="7"/>
  <c r="X1158" i="7"/>
  <c r="X1604" i="7"/>
  <c r="X1459" i="7"/>
  <c r="X737" i="7"/>
  <c r="X666" i="7"/>
  <c r="X756" i="7"/>
  <c r="X1395" i="7"/>
  <c r="X119" i="7"/>
  <c r="X188" i="7"/>
  <c r="X107" i="7"/>
  <c r="X47" i="7"/>
  <c r="X748" i="7"/>
  <c r="X1238" i="7"/>
  <c r="X1084" i="7"/>
  <c r="X1283" i="7"/>
  <c r="X1509" i="7"/>
  <c r="X1199" i="7"/>
  <c r="X1037" i="7"/>
  <c r="X712" i="7"/>
  <c r="X517" i="7"/>
  <c r="X973" i="7"/>
  <c r="X1050" i="7"/>
  <c r="X1279" i="7"/>
  <c r="X771" i="7"/>
  <c r="X539" i="7"/>
  <c r="X548" i="7"/>
  <c r="X1010" i="7"/>
  <c r="X1574" i="7"/>
  <c r="X1475" i="7"/>
  <c r="X642" i="7"/>
  <c r="X286" i="7"/>
  <c r="X85" i="7"/>
  <c r="X6" i="7"/>
  <c r="X624" i="7"/>
  <c r="X1059" i="7"/>
  <c r="X650" i="7"/>
  <c r="X1009" i="7"/>
  <c r="X293" i="7"/>
  <c r="X8" i="7"/>
  <c r="X162" i="7"/>
  <c r="X183" i="7"/>
  <c r="X29" i="7"/>
  <c r="X370" i="7"/>
  <c r="X1377" i="7"/>
  <c r="X408" i="7"/>
  <c r="X766" i="7"/>
  <c r="X553" i="7"/>
  <c r="X338" i="7"/>
  <c r="X1032" i="7"/>
  <c r="X1467" i="7"/>
  <c r="X1359" i="7"/>
  <c r="X340" i="7"/>
  <c r="X284" i="7"/>
  <c r="X1244" i="7"/>
  <c r="X1092" i="7"/>
  <c r="X1601" i="7"/>
  <c r="X1345" i="7"/>
  <c r="X611" i="7"/>
  <c r="X696" i="7"/>
  <c r="X980" i="7"/>
  <c r="X1254" i="7"/>
  <c r="X557" i="7"/>
  <c r="X1287" i="7"/>
  <c r="X1328" i="7"/>
  <c r="X1178" i="7"/>
  <c r="X1573" i="7"/>
  <c r="X608" i="7"/>
  <c r="X1008" i="7"/>
  <c r="X936" i="7"/>
  <c r="X1589" i="7"/>
  <c r="X603" i="7"/>
  <c r="X1490" i="7"/>
  <c r="X691" i="7"/>
  <c r="X82" i="7"/>
  <c r="X506" i="7"/>
  <c r="X940" i="7"/>
  <c r="X1025" i="7"/>
  <c r="X1585" i="7"/>
  <c r="X1331" i="7"/>
  <c r="X249" i="7"/>
  <c r="X710" i="7"/>
  <c r="X818" i="7"/>
  <c r="X1347" i="7"/>
  <c r="X1121" i="7"/>
  <c r="X362" i="7"/>
  <c r="X1396" i="7"/>
  <c r="X640" i="7"/>
  <c r="X672" i="7"/>
  <c r="X105" i="7"/>
  <c r="X225" i="7"/>
  <c r="X71" i="7"/>
  <c r="X904" i="7"/>
  <c r="X1260" i="7"/>
  <c r="X1113" i="7"/>
  <c r="X487" i="7"/>
  <c r="X619" i="7"/>
  <c r="X1461" i="7"/>
  <c r="X1330" i="7"/>
  <c r="X1354" i="7"/>
  <c r="X1423" i="7"/>
  <c r="X586" i="7"/>
  <c r="X263" i="7"/>
  <c r="X297" i="7"/>
  <c r="X186" i="7"/>
  <c r="X251" i="7"/>
  <c r="X195" i="7"/>
  <c r="X126" i="7"/>
  <c r="X37" i="7"/>
  <c r="X69" i="7"/>
  <c r="X912" i="7"/>
  <c r="X955" i="7"/>
  <c r="X641" i="7"/>
  <c r="X658" i="7"/>
  <c r="X1476" i="7"/>
  <c r="X893" i="7"/>
  <c r="X302" i="7"/>
  <c r="X761" i="7"/>
  <c r="X1210" i="7"/>
  <c r="X814" i="7"/>
  <c r="X1216" i="7"/>
  <c r="X1073" i="7"/>
  <c r="X685" i="7"/>
  <c r="X1212" i="7"/>
  <c r="X600" i="7"/>
  <c r="X485" i="7"/>
  <c r="X1171" i="7"/>
  <c r="X630" i="7"/>
  <c r="X846" i="7"/>
  <c r="X1046" i="7"/>
  <c r="X1590" i="7"/>
  <c r="X1365" i="7"/>
  <c r="X1464" i="7"/>
  <c r="X1593" i="7"/>
  <c r="X1337" i="7"/>
  <c r="X1164" i="7"/>
  <c r="X1298" i="7"/>
  <c r="X1125" i="7"/>
  <c r="X440" i="7"/>
  <c r="X451" i="7"/>
  <c r="X501" i="7"/>
  <c r="X467" i="7"/>
  <c r="X334" i="7"/>
  <c r="X276" i="7"/>
  <c r="X124" i="7"/>
  <c r="X115" i="7"/>
  <c r="X1207" i="7"/>
  <c r="X514" i="7"/>
  <c r="X1565" i="7"/>
  <c r="X1258" i="7"/>
  <c r="X759" i="7"/>
  <c r="X1274" i="7"/>
  <c r="X393" i="7"/>
  <c r="X210" i="7"/>
  <c r="X235" i="7"/>
  <c r="X678" i="7"/>
  <c r="X1505" i="7"/>
  <c r="X285" i="7"/>
  <c r="X185" i="7"/>
  <c r="X1474" i="7"/>
  <c r="X133" i="7"/>
  <c r="X824" i="7"/>
  <c r="X1111" i="7"/>
  <c r="X677" i="7"/>
  <c r="X1045" i="7"/>
  <c r="X758" i="7"/>
  <c r="X670" i="7"/>
  <c r="X1106" i="7"/>
  <c r="X1011" i="7"/>
  <c r="X841" i="7"/>
  <c r="X976" i="7"/>
  <c r="X943" i="7"/>
  <c r="X1572" i="7"/>
  <c r="X1420" i="7"/>
  <c r="X1289" i="7"/>
  <c r="X975" i="7"/>
  <c r="X180" i="7"/>
  <c r="X343" i="7"/>
  <c r="X159" i="7"/>
  <c r="X19" i="7"/>
  <c r="X880" i="7"/>
  <c r="X36" i="7"/>
  <c r="X695" i="7"/>
  <c r="X1096" i="7"/>
  <c r="X321" i="7"/>
  <c r="X519" i="7"/>
  <c r="X1529" i="7"/>
  <c r="X259" i="7"/>
  <c r="X597" i="7"/>
  <c r="X819" i="7"/>
  <c r="X1140" i="7"/>
  <c r="X165" i="7"/>
  <c r="X1383" i="7"/>
  <c r="X545" i="7"/>
  <c r="X876" i="7"/>
  <c r="X1430" i="7"/>
  <c r="X1530" i="7"/>
  <c r="X1154" i="7"/>
  <c r="X594" i="7"/>
  <c r="X45" i="7"/>
  <c r="X75" i="7"/>
  <c r="X1534" i="7"/>
  <c r="X1407" i="7"/>
  <c r="X1478" i="7"/>
  <c r="X1504" i="7"/>
  <c r="X1180" i="7"/>
  <c r="X384" i="7"/>
  <c r="X454" i="7"/>
  <c r="X211" i="7"/>
  <c r="X1153" i="7"/>
  <c r="X752" i="7"/>
  <c r="X864" i="7"/>
  <c r="X1126" i="7"/>
  <c r="X996" i="7"/>
  <c r="X1350" i="7"/>
  <c r="X1094" i="7"/>
  <c r="X316" i="7"/>
  <c r="X254" i="7"/>
  <c r="X681" i="7"/>
  <c r="X634" i="7"/>
  <c r="X1029" i="7"/>
  <c r="X493" i="7"/>
  <c r="X974" i="7"/>
  <c r="X1311" i="7"/>
  <c r="X266" i="7"/>
  <c r="X13" i="7"/>
  <c r="X656" i="7"/>
  <c r="X829" i="7"/>
  <c r="X690" i="7"/>
  <c r="X1179" i="7"/>
  <c r="X645" i="7"/>
  <c r="X811" i="7"/>
  <c r="X1450" i="7"/>
  <c r="X277" i="7"/>
  <c r="X424" i="7"/>
  <c r="X925" i="7"/>
  <c r="X845" i="7"/>
  <c r="X1038" i="7"/>
  <c r="X915" i="7"/>
  <c r="X1612" i="7"/>
  <c r="X1522" i="7"/>
  <c r="X992" i="7"/>
  <c r="X381" i="7"/>
  <c r="X23" i="7"/>
  <c r="X387" i="7"/>
  <c r="X572" i="7"/>
  <c r="X760" i="7"/>
  <c r="X928" i="7"/>
  <c r="X1163" i="7"/>
  <c r="X1225" i="7"/>
  <c r="X535" i="7"/>
  <c r="X884" i="7"/>
  <c r="X491" i="7"/>
  <c r="X1510" i="7"/>
  <c r="X304" i="7"/>
  <c r="X239" i="7"/>
  <c r="X637" i="7"/>
  <c r="X561" i="7"/>
  <c r="X1139" i="7"/>
  <c r="X524" i="7"/>
  <c r="X808" i="7"/>
  <c r="X1273" i="7"/>
  <c r="X1539" i="7"/>
  <c r="X1600" i="7"/>
  <c r="X1348" i="7"/>
  <c r="X1516" i="7"/>
  <c r="X1193" i="7"/>
  <c r="X1370" i="7"/>
  <c r="X380" i="7"/>
  <c r="X432" i="7"/>
  <c r="X457" i="7"/>
  <c r="X411" i="7"/>
  <c r="X121" i="7"/>
  <c r="X298" i="7"/>
  <c r="X349" i="7"/>
  <c r="X269" i="7"/>
  <c r="X923" i="7"/>
  <c r="X192" i="7"/>
  <c r="X793" i="7"/>
  <c r="X1229" i="7"/>
  <c r="X949" i="7"/>
  <c r="X590" i="7"/>
  <c r="X969" i="7"/>
  <c r="X979" i="7"/>
  <c r="X1097" i="7"/>
  <c r="X1079" i="7"/>
  <c r="X573" i="7"/>
  <c r="X1147" i="7"/>
  <c r="X1069" i="7"/>
  <c r="X673" i="7"/>
  <c r="X1256" i="7"/>
  <c r="X855" i="7"/>
  <c r="X1127" i="7"/>
  <c r="X647" i="7"/>
  <c r="X1267" i="7"/>
  <c r="X1237" i="7"/>
  <c r="X1064" i="7"/>
  <c r="X796" i="7"/>
  <c r="X1149" i="7"/>
  <c r="X1541" i="7"/>
  <c r="X1602" i="7"/>
  <c r="X1552" i="7"/>
  <c r="X1471" i="7"/>
  <c r="X906" i="7"/>
  <c r="X332" i="7"/>
  <c r="X435" i="7"/>
  <c r="X306" i="7"/>
  <c r="X299" i="7"/>
  <c r="X401" i="7"/>
  <c r="X319" i="7"/>
  <c r="X377" i="7"/>
  <c r="X339" i="7"/>
  <c r="X151" i="7"/>
  <c r="X150" i="7"/>
  <c r="X99" i="7"/>
  <c r="X20" i="7"/>
  <c r="X17" i="7"/>
  <c r="X96" i="7"/>
  <c r="X507" i="7"/>
  <c r="X508" i="7"/>
  <c r="X633" i="7"/>
  <c r="X1116" i="7"/>
  <c r="X754" i="7"/>
  <c r="X965" i="7"/>
  <c r="X565" i="7"/>
  <c r="X571" i="7"/>
  <c r="X1188" i="7"/>
  <c r="X742" i="7"/>
  <c r="X720" i="7"/>
  <c r="X1431" i="7"/>
  <c r="X1013" i="7"/>
  <c r="X447" i="7"/>
  <c r="X606" i="7"/>
  <c r="X418" i="7"/>
  <c r="X68" i="7"/>
  <c r="X209" i="7"/>
  <c r="X667" i="7"/>
  <c r="X1036" i="7"/>
  <c r="X580" i="7"/>
  <c r="X576" i="7"/>
  <c r="X551" i="7"/>
  <c r="X1271" i="7"/>
  <c r="X639" i="7"/>
  <c r="X1049" i="7"/>
  <c r="X669" i="7"/>
  <c r="X1257" i="7"/>
  <c r="X1109" i="7"/>
  <c r="X802" i="7"/>
  <c r="X1177" i="7"/>
  <c r="X560" i="7"/>
  <c r="X1205" i="7"/>
  <c r="X1220" i="7"/>
  <c r="X1581" i="7"/>
  <c r="X1453" i="7"/>
  <c r="X1448" i="7"/>
  <c r="X1343" i="7"/>
  <c r="X1358" i="7"/>
  <c r="X1333" i="7"/>
  <c r="X1437" i="7"/>
  <c r="X1441" i="7"/>
  <c r="X1296" i="7"/>
  <c r="X790" i="7"/>
  <c r="X960" i="7"/>
  <c r="X714" i="7"/>
  <c r="X452" i="7"/>
  <c r="X929" i="7"/>
  <c r="X412" i="7"/>
  <c r="X427" i="7"/>
  <c r="X313" i="7"/>
  <c r="X63" i="7"/>
  <c r="X193" i="7"/>
  <c r="X260" i="7"/>
  <c r="X61" i="7"/>
  <c r="X44" i="7"/>
  <c r="X169" i="7"/>
  <c r="X1196" i="7"/>
  <c r="X836" i="7"/>
  <c r="X604" i="7"/>
  <c r="X988" i="7"/>
  <c r="X593" i="7"/>
  <c r="X1222" i="7"/>
  <c r="X1438" i="7"/>
  <c r="X422" i="7"/>
  <c r="X120" i="7"/>
  <c r="X136" i="7"/>
  <c r="X152" i="7"/>
  <c r="X1077" i="7"/>
  <c r="X857" i="7"/>
  <c r="X887" i="7"/>
  <c r="X902" i="7"/>
  <c r="X1547" i="7"/>
  <c r="X1361" i="7"/>
  <c r="X1338" i="7"/>
  <c r="X1047" i="7"/>
  <c r="X449" i="7"/>
  <c r="X174" i="7"/>
  <c r="X431" i="7"/>
  <c r="X256" i="7"/>
  <c r="X289" i="7"/>
  <c r="X1545" i="7"/>
  <c r="X1542" i="7"/>
  <c r="X143" i="7"/>
  <c r="X72" i="7"/>
  <c r="X578" i="7"/>
  <c r="X1417" i="7"/>
  <c r="X801" i="7"/>
  <c r="X1492" i="7"/>
  <c r="X588" i="7"/>
  <c r="X1194" i="7"/>
  <c r="X671" i="7"/>
  <c r="X1620" i="7"/>
  <c r="X1623" i="7"/>
  <c r="X1382" i="7"/>
  <c r="X1570" i="7"/>
  <c r="X1549" i="7"/>
  <c r="X1435" i="7"/>
  <c r="X1531" i="7"/>
  <c r="X1521" i="7"/>
  <c r="X1302" i="7"/>
  <c r="X800" i="7"/>
  <c r="X18" i="7"/>
  <c r="X410" i="7"/>
  <c r="X270" i="7"/>
  <c r="X356" i="7"/>
  <c r="X363" i="7"/>
  <c r="X308" i="7"/>
  <c r="X241" i="7"/>
  <c r="X281" i="7"/>
  <c r="X21" i="7"/>
  <c r="X31" i="7"/>
  <c r="X777" i="7"/>
  <c r="X709" i="7"/>
  <c r="X1341" i="7"/>
  <c r="X1318" i="7"/>
  <c r="X318" i="7"/>
  <c r="X1138" i="7"/>
  <c r="X914" i="7"/>
  <c r="X1052" i="7"/>
  <c r="X1245" i="7"/>
  <c r="X782" i="7"/>
  <c r="X1078" i="7"/>
  <c r="X999" i="7"/>
  <c r="X700" i="7"/>
  <c r="X835" i="7"/>
  <c r="X601" i="7"/>
  <c r="X725" i="7"/>
  <c r="X1018" i="7"/>
  <c r="X723" i="7"/>
  <c r="X1253" i="7"/>
  <c r="X1124" i="7"/>
  <c r="X706" i="7"/>
  <c r="X1042" i="7"/>
  <c r="X922" i="7"/>
  <c r="X1184" i="7"/>
  <c r="X1451" i="7"/>
  <c r="X1508" i="7"/>
  <c r="X1419" i="7"/>
  <c r="X1514" i="7"/>
  <c r="X1332" i="7"/>
  <c r="X1568" i="7"/>
  <c r="X1101" i="7"/>
  <c r="X1410" i="7"/>
  <c r="X1487" i="7"/>
  <c r="X1015" i="7"/>
  <c r="X795" i="7"/>
  <c r="X417" i="7"/>
  <c r="X472" i="7"/>
  <c r="X215" i="7"/>
  <c r="X55" i="7"/>
  <c r="X353" i="7"/>
  <c r="X234" i="7"/>
  <c r="X345" i="7"/>
  <c r="X311" i="7"/>
  <c r="X275" i="7"/>
  <c r="X191" i="7"/>
  <c r="X438" i="7"/>
  <c r="X228" i="7"/>
  <c r="X324" i="7"/>
  <c r="X267" i="7"/>
  <c r="X255" i="7"/>
  <c r="X694" i="7"/>
  <c r="X1553" i="7"/>
  <c r="X1436" i="7"/>
  <c r="X310" i="7"/>
  <c r="X168" i="7"/>
  <c r="X623" i="7"/>
  <c r="X703" i="7"/>
  <c r="X1200" i="7"/>
  <c r="X1012" i="7"/>
  <c r="X1546" i="7"/>
  <c r="X1372" i="7"/>
  <c r="X1413" i="7"/>
  <c r="X1507" i="7"/>
  <c r="X1293" i="7"/>
  <c r="X1535" i="7"/>
  <c r="X1232" i="7"/>
  <c r="X1371" i="7"/>
  <c r="X1485" i="7"/>
  <c r="X739" i="7"/>
  <c r="X889" i="7"/>
  <c r="X433" i="7"/>
  <c r="X693" i="7"/>
  <c r="X458" i="7"/>
  <c r="X145" i="7"/>
  <c r="X414" i="7"/>
  <c r="X226" i="7"/>
  <c r="X204" i="7"/>
  <c r="X217" i="7"/>
  <c r="X219" i="7"/>
  <c r="X146" i="7"/>
  <c r="X821" i="7"/>
  <c r="X789" i="7"/>
  <c r="X1630" i="7"/>
  <c r="X1048" i="7"/>
  <c r="X1192" i="7"/>
  <c r="X1150" i="7"/>
  <c r="X1249" i="7"/>
  <c r="X583" i="7"/>
  <c r="X607" i="7"/>
  <c r="X1104" i="7"/>
  <c r="X663" i="7"/>
  <c r="X1043" i="7"/>
  <c r="X828" i="7"/>
  <c r="X1000" i="7"/>
  <c r="X541" i="7"/>
  <c r="X816" i="7"/>
  <c r="X1063" i="7"/>
  <c r="X753" i="7"/>
  <c r="X679" i="7"/>
  <c r="X592" i="7"/>
  <c r="X567" i="7"/>
  <c r="X1102" i="7"/>
  <c r="X993" i="7"/>
  <c r="X680" i="7"/>
  <c r="X1607" i="7"/>
  <c r="X1493" i="7"/>
  <c r="X1595" i="7"/>
  <c r="X1186" i="7"/>
  <c r="X1351" i="7"/>
  <c r="X1295" i="7"/>
  <c r="X1344" i="7"/>
  <c r="X1406" i="7"/>
  <c r="X1483" i="7"/>
  <c r="X898" i="7"/>
  <c r="X280" i="7"/>
  <c r="X470" i="7"/>
  <c r="X538" i="7"/>
  <c r="X323" i="7"/>
  <c r="X466" i="7"/>
  <c r="X287" i="7"/>
  <c r="X509" i="7"/>
  <c r="X369" i="7"/>
  <c r="X231" i="7"/>
  <c r="X148" i="7"/>
  <c r="X404" i="7"/>
  <c r="X178" i="7"/>
  <c r="X14" i="7"/>
  <c r="X301" i="7"/>
  <c r="X212" i="7"/>
  <c r="X202" i="7"/>
  <c r="X135" i="7"/>
  <c r="X39" i="7"/>
  <c r="X741" i="7"/>
  <c r="X1498" i="7"/>
  <c r="X1373" i="7"/>
  <c r="X946" i="7"/>
  <c r="X358" i="7"/>
  <c r="X1189" i="7"/>
  <c r="X330" i="7"/>
  <c r="X38" i="7"/>
  <c r="X1176" i="7"/>
  <c r="X701" i="7"/>
  <c r="X768" i="7"/>
  <c r="X797" i="7"/>
  <c r="X1022" i="7"/>
  <c r="X833" i="7"/>
  <c r="X1170" i="7"/>
  <c r="X991" i="7"/>
  <c r="X1226" i="7"/>
  <c r="X708" i="7"/>
  <c r="X1041" i="7"/>
  <c r="X1054" i="7"/>
  <c r="X1007" i="7"/>
  <c r="X1259" i="7"/>
  <c r="X1218" i="7"/>
  <c r="X653" i="7"/>
  <c r="X569" i="7"/>
  <c r="X1023" i="7"/>
  <c r="X1191" i="7"/>
  <c r="X581" i="7"/>
  <c r="X687" i="7"/>
  <c r="X692" i="7"/>
  <c r="X1187" i="7"/>
  <c r="X587" i="7"/>
  <c r="X562" i="7"/>
  <c r="X724" i="7"/>
  <c r="X527" i="7"/>
  <c r="X1082" i="7"/>
  <c r="X881" i="7"/>
  <c r="X924" i="7"/>
  <c r="X570" i="7"/>
  <c r="X1614" i="7"/>
  <c r="X1586" i="7"/>
  <c r="X1316" i="7"/>
  <c r="X1433" i="7"/>
  <c r="X1518" i="7"/>
  <c r="X1446" i="7"/>
  <c r="X1387" i="7"/>
  <c r="X1334" i="7"/>
  <c r="X1263" i="7"/>
  <c r="X1455" i="7"/>
  <c r="X1434" i="7"/>
  <c r="X1452" i="7"/>
  <c r="X1340" i="7"/>
  <c r="X1390" i="7"/>
  <c r="X1481" i="7"/>
  <c r="X1303" i="7"/>
  <c r="X1402" i="7"/>
  <c r="X1443" i="7"/>
  <c r="X1152" i="7"/>
  <c r="X877" i="7"/>
  <c r="X788" i="7"/>
  <c r="X474" i="7"/>
  <c r="X290" i="7"/>
  <c r="X488" i="7"/>
  <c r="X392" i="7"/>
  <c r="X312" i="7"/>
  <c r="X315" i="7"/>
  <c r="X441" i="7"/>
  <c r="X250" i="7"/>
  <c r="X194" i="7"/>
  <c r="X400" i="7"/>
  <c r="X41" i="7"/>
  <c r="X118" i="7"/>
  <c r="X243" i="7"/>
  <c r="X93" i="7"/>
  <c r="X182" i="7"/>
  <c r="X95" i="7"/>
  <c r="X137" i="7"/>
  <c r="X27" i="7"/>
  <c r="X40" i="7"/>
  <c r="X820" i="7"/>
  <c r="X1300" i="7"/>
  <c r="X97" i="7"/>
  <c r="X5" i="7"/>
  <c r="X1130" i="7"/>
  <c r="X512" i="7"/>
  <c r="X865" i="7"/>
  <c r="X731" i="7"/>
  <c r="X726" i="7"/>
  <c r="X1392" i="7"/>
  <c r="X1605" i="7"/>
  <c r="X1527" i="7"/>
  <c r="X1608" i="7"/>
  <c r="X1564" i="7"/>
  <c r="X1299" i="7"/>
  <c r="X1362" i="7"/>
  <c r="X333" i="7"/>
  <c r="X1103" i="7"/>
  <c r="X908" i="7"/>
  <c r="X425" i="7"/>
  <c r="X786" i="7"/>
  <c r="X689" i="7"/>
  <c r="X283" i="7"/>
  <c r="X450" i="7"/>
  <c r="X170" i="7"/>
  <c r="X383" i="7"/>
  <c r="X213" i="7"/>
  <c r="X172" i="7"/>
  <c r="X161" i="7"/>
  <c r="X122" i="7"/>
  <c r="X84" i="7"/>
  <c r="X130" i="7"/>
  <c r="X9" i="7"/>
  <c r="X927" i="7"/>
  <c r="X1276" i="7"/>
  <c r="X1035" i="7"/>
  <c r="X830" i="7"/>
  <c r="X910" i="7"/>
  <c r="X730" i="7"/>
  <c r="X1089" i="7"/>
  <c r="X805" i="7"/>
  <c r="X778" i="7"/>
  <c r="X868" i="7"/>
  <c r="X1134" i="7"/>
  <c r="X1087" i="7"/>
  <c r="X891" i="7"/>
  <c r="X743" i="7"/>
  <c r="X853" i="7"/>
  <c r="X661" i="7"/>
  <c r="X635" i="7"/>
  <c r="X697" i="7"/>
  <c r="X1628" i="7"/>
  <c r="X812" i="7"/>
  <c r="X1005" i="7"/>
  <c r="X1497" i="7"/>
  <c r="X1319" i="7"/>
  <c r="X1447" i="7"/>
  <c r="X1495" i="7"/>
  <c r="X1285" i="7"/>
  <c r="X1404" i="7"/>
  <c r="X355" i="7"/>
  <c r="X368" i="7"/>
  <c r="X337" i="7"/>
  <c r="X208" i="7"/>
  <c r="X398" i="7"/>
  <c r="X402" i="7"/>
  <c r="X197" i="7"/>
  <c r="X221" i="7"/>
  <c r="X139" i="7"/>
  <c r="X1030" i="7"/>
  <c r="X556" i="7"/>
  <c r="X628" i="7"/>
  <c r="X921" i="7"/>
  <c r="X1227" i="7"/>
  <c r="X1136" i="7"/>
  <c r="X520" i="7"/>
  <c r="X957" i="7"/>
  <c r="X668" i="7"/>
  <c r="X983" i="7"/>
  <c r="X1169" i="7"/>
  <c r="X1017" i="7"/>
  <c r="X559" i="7"/>
  <c r="X952" i="7"/>
  <c r="X1201" i="7"/>
  <c r="X616" i="7"/>
  <c r="X918" i="7"/>
  <c r="X1061" i="7"/>
  <c r="X525" i="7"/>
  <c r="X981" i="7"/>
  <c r="X1198" i="7"/>
  <c r="X1001" i="7"/>
  <c r="X903" i="7"/>
  <c r="X932" i="7"/>
  <c r="X783" i="7"/>
  <c r="X785" i="7"/>
  <c r="X683" i="7"/>
  <c r="X665" i="7"/>
  <c r="X1120" i="7"/>
  <c r="X770" i="7"/>
  <c r="X1622" i="7"/>
  <c r="X1255" i="7"/>
  <c r="X854" i="7"/>
  <c r="X1582" i="7"/>
  <c r="X1569" i="7"/>
  <c r="X1588" i="7"/>
  <c r="X1576" i="7"/>
  <c r="X1606" i="7"/>
  <c r="X1577" i="7"/>
  <c r="X1477" i="7"/>
  <c r="X1544" i="7"/>
  <c r="X1366" i="7"/>
  <c r="X1065" i="7"/>
  <c r="X1081" i="7"/>
  <c r="X317" i="7"/>
  <c r="X1076" i="7"/>
  <c r="X648" i="7"/>
  <c r="X397" i="7"/>
  <c r="X361" i="7"/>
  <c r="X429" i="7"/>
  <c r="X409" i="7"/>
  <c r="X214" i="7"/>
  <c r="X203" i="7"/>
  <c r="X220" i="7"/>
  <c r="X24" i="7"/>
  <c r="X22" i="7"/>
  <c r="X247" i="7"/>
  <c r="X147" i="7"/>
  <c r="X78" i="7"/>
  <c r="X128" i="7"/>
  <c r="X1083" i="7"/>
  <c r="X223" i="7"/>
  <c r="X1100" i="7"/>
  <c r="X704" i="7"/>
  <c r="X1028" i="7"/>
  <c r="X1621" i="7"/>
  <c r="X1631" i="7"/>
  <c r="X1381" i="7"/>
  <c r="X1349" i="7"/>
  <c r="X1462" i="7"/>
  <c r="X327" i="7"/>
  <c r="X455" i="7"/>
  <c r="X499" i="7"/>
  <c r="X831" i="7"/>
  <c r="X1391" i="7"/>
  <c r="X1075" i="7"/>
  <c r="X529" i="7"/>
  <c r="X813" i="7"/>
  <c r="X792" i="7"/>
  <c r="X1554" i="7"/>
  <c r="X518" i="7"/>
  <c r="X727" i="7"/>
  <c r="X791" i="7"/>
  <c r="T1633" i="7"/>
  <c r="X396" i="7"/>
  <c r="X515" i="7"/>
  <c r="X1594" i="7"/>
  <c r="X1398" i="7"/>
  <c r="X325" i="7"/>
  <c r="X366" i="7"/>
  <c r="X1016" i="7"/>
  <c r="X1243" i="7"/>
  <c r="X933" i="7"/>
  <c r="X1363" i="7"/>
  <c r="X1403" i="7"/>
  <c r="X1444" i="7"/>
  <c r="X1320" i="7"/>
  <c r="X1342" i="7"/>
  <c r="X1400" i="7"/>
  <c r="X399" i="7"/>
  <c r="X171" i="7"/>
  <c r="X443" i="7"/>
  <c r="X346" i="7"/>
  <c r="X206" i="7"/>
  <c r="X7" i="7"/>
  <c r="X625" i="7"/>
  <c r="X1040" i="7"/>
  <c r="X1056" i="7"/>
  <c r="X968" i="7"/>
  <c r="X1066" i="7"/>
  <c r="X1248" i="7"/>
  <c r="X1206" i="7"/>
  <c r="X920" i="7"/>
  <c r="X614" i="7"/>
  <c r="X543" i="7"/>
  <c r="X919" i="7"/>
  <c r="X809" i="7"/>
  <c r="X823" i="7"/>
  <c r="X972" i="7"/>
  <c r="X558" i="7"/>
  <c r="X867" i="7"/>
  <c r="X962" i="7"/>
  <c r="X897" i="7"/>
  <c r="X1548" i="7"/>
  <c r="X1421" i="7"/>
  <c r="X1369" i="7"/>
  <c r="X1297" i="7"/>
  <c r="X1575" i="7"/>
  <c r="X1393" i="7"/>
  <c r="X1526" i="7"/>
  <c r="X1313" i="7"/>
  <c r="X1322" i="7"/>
  <c r="X1346" i="7"/>
  <c r="X1379" i="7"/>
  <c r="X1034" i="7"/>
  <c r="X861" i="7"/>
  <c r="X420" i="7"/>
  <c r="X521" i="7"/>
  <c r="X389" i="7"/>
  <c r="X114" i="7"/>
  <c r="X314" i="7"/>
  <c r="X335" i="7"/>
  <c r="X141" i="7"/>
  <c r="X419" i="7"/>
  <c r="X406" i="7"/>
  <c r="X468" i="7"/>
  <c r="X421" i="7"/>
  <c r="X354" i="7"/>
  <c r="X138" i="7"/>
  <c r="X351" i="7"/>
  <c r="X176" i="7"/>
  <c r="X271" i="7"/>
  <c r="X113" i="7"/>
  <c r="X109" i="7"/>
  <c r="X98" i="7"/>
  <c r="X874" i="7"/>
  <c r="X1156" i="7"/>
  <c r="X1003" i="7"/>
  <c r="X262" i="7"/>
  <c r="X156" i="7"/>
  <c r="X1277" i="7"/>
  <c r="X1252" i="7"/>
  <c r="X736" i="7"/>
  <c r="X1519" i="7"/>
  <c r="X848" i="7"/>
  <c r="X751" i="7"/>
  <c r="X718" i="7"/>
  <c r="X483" i="7"/>
  <c r="X984" i="7"/>
  <c r="X1020" i="7"/>
  <c r="X1062" i="7"/>
  <c r="X859" i="7"/>
  <c r="X764" i="7"/>
  <c r="X498" i="7"/>
  <c r="X755" i="7"/>
  <c r="X978" i="7"/>
  <c r="X781" i="7"/>
  <c r="X655" i="7"/>
  <c r="X652" i="7"/>
  <c r="X959" i="7"/>
  <c r="X1624" i="7"/>
  <c r="X638" i="7"/>
  <c r="X937" i="7"/>
  <c r="X878" i="7"/>
  <c r="X721" i="7"/>
  <c r="X1085" i="7"/>
  <c r="X1269" i="7"/>
  <c r="X1523" i="7"/>
  <c r="X1307" i="7"/>
  <c r="X1598" i="7"/>
  <c r="X1385" i="7"/>
  <c r="X769" i="7"/>
  <c r="X1058" i="7"/>
  <c r="X1282" i="7"/>
  <c r="X1517" i="7"/>
  <c r="X1317" i="7"/>
  <c r="X1368" i="7"/>
  <c r="X1250" i="7"/>
  <c r="X834" i="7"/>
  <c r="X437" i="7"/>
  <c r="X477" i="7"/>
  <c r="X274" i="7"/>
  <c r="X385" i="7"/>
  <c r="X448" i="7"/>
  <c r="X375" i="7"/>
  <c r="X258" i="7"/>
  <c r="X179" i="7"/>
  <c r="X90" i="7"/>
  <c r="X537" i="7"/>
  <c r="X1618" i="7"/>
  <c r="X1071" i="7"/>
  <c r="X1055" i="7"/>
  <c r="X686" i="7"/>
  <c r="X746" i="7"/>
  <c r="X615" i="7"/>
  <c r="X1454" i="7"/>
  <c r="X1625" i="7"/>
  <c r="X469" i="7"/>
  <c r="X348" i="7"/>
  <c r="X28" i="7"/>
  <c r="X230" i="7"/>
  <c r="X278" i="7"/>
  <c r="X294" i="7"/>
  <c r="X1566" i="7"/>
  <c r="X190" i="7"/>
  <c r="X1214" i="7"/>
  <c r="X1165" i="7"/>
  <c r="X1315" i="7"/>
  <c r="X1324" i="7"/>
  <c r="X123" i="7"/>
  <c r="X1389" i="7"/>
  <c r="X88" i="7"/>
  <c r="X620" i="7"/>
  <c r="X1278" i="7"/>
  <c r="X913" i="7"/>
  <c r="X699" i="7"/>
  <c r="X885" i="7"/>
  <c r="X533" i="7"/>
  <c r="X1148" i="7"/>
  <c r="X534" i="7"/>
  <c r="X1031" i="7"/>
  <c r="X734" i="7"/>
  <c r="X1202" i="7"/>
  <c r="X1168" i="7"/>
  <c r="X574" i="7"/>
  <c r="X1511" i="7"/>
  <c r="X1290" i="7"/>
  <c r="X1560" i="7"/>
  <c r="X1496" i="7"/>
  <c r="X1591" i="7"/>
  <c r="X1364" i="7"/>
  <c r="X1456" i="7"/>
  <c r="X1039" i="7"/>
  <c r="X503" i="7"/>
  <c r="X26" i="7"/>
  <c r="X359" i="7"/>
  <c r="X372" i="7"/>
  <c r="X373" i="7"/>
  <c r="X112" i="7"/>
  <c r="X309" i="7"/>
  <c r="X125" i="7"/>
  <c r="X224" i="7"/>
  <c r="X74" i="7"/>
  <c r="X54" i="7"/>
  <c r="X177" i="7"/>
  <c r="X62" i="7"/>
  <c r="X100" i="7"/>
  <c r="X722" i="7"/>
  <c r="X500" i="7"/>
  <c r="X909" i="7"/>
  <c r="X532" i="7"/>
  <c r="X598" i="7"/>
  <c r="X1123" i="7"/>
  <c r="X1513" i="7"/>
  <c r="X1405" i="7"/>
  <c r="X1182" i="7"/>
  <c r="X104" i="7"/>
  <c r="X342" i="7"/>
  <c r="X660" i="7"/>
  <c r="X951" i="7"/>
  <c r="X688" i="7"/>
  <c r="X1091" i="7"/>
  <c r="X91" i="7"/>
  <c r="X106" i="7"/>
  <c r="X1115" i="7"/>
  <c r="X659" i="7"/>
  <c r="X544" i="7"/>
  <c r="X1185" i="7"/>
  <c r="X490" i="7"/>
  <c r="X1280" i="7"/>
  <c r="X1262" i="7"/>
  <c r="X1616" i="7"/>
  <c r="X994" i="7"/>
  <c r="X1105" i="7"/>
  <c r="X738" i="7"/>
  <c r="X629" i="7"/>
  <c r="X1603" i="7"/>
  <c r="X1399" i="7"/>
  <c r="X1466" i="7"/>
  <c r="X1555" i="7"/>
  <c r="X1486" i="7"/>
  <c r="X1380" i="7"/>
  <c r="X1460" i="7"/>
  <c r="X1051" i="7"/>
  <c r="X481" i="7"/>
  <c r="X471" i="7"/>
  <c r="X379" i="7"/>
  <c r="X360" i="7"/>
  <c r="X236" i="7"/>
  <c r="X144" i="7"/>
  <c r="X273" i="7"/>
  <c r="X70" i="7"/>
  <c r="X10" i="7"/>
  <c r="X173" i="7"/>
  <c r="X56" i="7"/>
  <c r="X51" i="7"/>
  <c r="X67" i="7"/>
  <c r="X1019" i="7"/>
  <c r="X794" i="7"/>
  <c r="X643" i="7"/>
  <c r="X713" i="7"/>
  <c r="X479" i="7"/>
  <c r="X869" i="7"/>
  <c r="X967" i="7"/>
  <c r="X852" i="7"/>
  <c r="X1265" i="7"/>
  <c r="X1132" i="7"/>
  <c r="X1173" i="7"/>
  <c r="X632" i="7"/>
  <c r="X552" i="7"/>
  <c r="X1215" i="7"/>
  <c r="X750" i="7"/>
  <c r="X879" i="7"/>
  <c r="X1470" i="7"/>
  <c r="X1580" i="7"/>
  <c r="X1484" i="7"/>
  <c r="X1445" i="7"/>
  <c r="X1512" i="7"/>
  <c r="X1488" i="7"/>
  <c r="X1457" i="7"/>
  <c r="X1321" i="7"/>
  <c r="X1424" i="7"/>
  <c r="X1305" i="7"/>
  <c r="X1294" i="7"/>
  <c r="X1281" i="7"/>
  <c r="X129" i="7"/>
  <c r="X644" i="7"/>
  <c r="X320" i="7"/>
  <c r="X456" i="7"/>
  <c r="X376" i="7"/>
  <c r="X257" i="7"/>
  <c r="X292" i="7"/>
  <c r="X463" i="7"/>
  <c r="X364" i="7"/>
  <c r="X59" i="7"/>
  <c r="X43" i="7"/>
  <c r="X34" i="7"/>
  <c r="X16" i="7"/>
  <c r="X167" i="7"/>
  <c r="X1190" i="7"/>
  <c r="X589" i="7"/>
  <c r="X1112" i="7"/>
  <c r="X1241" i="7"/>
  <c r="X842" i="7"/>
  <c r="X844" i="7"/>
  <c r="X858" i="7"/>
  <c r="X1375" i="7"/>
  <c r="X326" i="7"/>
  <c r="X475" i="7"/>
  <c r="X1427" i="7"/>
  <c r="X1428" i="7"/>
  <c r="X1559" i="7"/>
  <c r="X1412" i="7"/>
  <c r="X134" i="7"/>
  <c r="X77" i="7"/>
  <c r="X25" i="7"/>
  <c r="X3" i="7"/>
  <c r="X636" i="7"/>
  <c r="X1175" i="7"/>
  <c r="X531" i="7"/>
  <c r="X744" i="7"/>
  <c r="X1528" i="7"/>
  <c r="X1558" i="7"/>
  <c r="X1587" i="7"/>
  <c r="X460" i="7"/>
  <c r="X218" i="7"/>
  <c r="X464" i="7"/>
  <c r="X815" i="7"/>
  <c r="X676" i="7"/>
  <c r="X886" i="7"/>
  <c r="X595" i="7"/>
  <c r="X1014" i="7"/>
  <c r="X1233" i="7"/>
  <c r="X716" i="7"/>
  <c r="X926" i="7"/>
  <c r="X873" i="7"/>
  <c r="X1021" i="7"/>
  <c r="X555" i="7"/>
  <c r="X817" i="7"/>
  <c r="X1209" i="7"/>
  <c r="X662" i="7"/>
  <c r="X1261" i="7"/>
  <c r="X596" i="7"/>
  <c r="X579" i="7"/>
  <c r="X780" i="7"/>
  <c r="X732" i="7"/>
  <c r="X1583" i="7"/>
  <c r="X1563" i="7"/>
  <c r="X1414" i="7"/>
  <c r="X1292" i="7"/>
  <c r="X1142" i="7"/>
  <c r="X554" i="7"/>
  <c r="X446" i="7"/>
  <c r="X303" i="7"/>
  <c r="X388" i="7"/>
  <c r="X233" i="7"/>
  <c r="X329" i="7"/>
  <c r="X461" i="7"/>
  <c r="X64" i="7"/>
  <c r="X196" i="7"/>
  <c r="X33" i="7"/>
  <c r="X540" i="7"/>
  <c r="X1615" i="7"/>
  <c r="X806" i="7"/>
  <c r="X942" i="7"/>
  <c r="X522" i="7"/>
  <c r="X807" i="7"/>
  <c r="X444" i="7"/>
  <c r="X374" i="7"/>
  <c r="X832" i="7"/>
  <c r="X1221" i="7"/>
  <c r="X394" i="7"/>
  <c r="X352" i="7"/>
  <c r="X155" i="7"/>
  <c r="X49" i="7"/>
  <c r="X911" i="7"/>
  <c r="X264" i="7"/>
  <c r="X894" i="7"/>
  <c r="X1118" i="7"/>
  <c r="X895" i="7"/>
  <c r="X1093" i="7"/>
  <c r="X947" i="7"/>
  <c r="X1172" i="7"/>
  <c r="X1151" i="7"/>
  <c r="X838" i="7"/>
  <c r="X1128" i="7"/>
  <c r="X963" i="7"/>
  <c r="X1626" i="7"/>
  <c r="X530" i="7"/>
  <c r="X585" i="7"/>
  <c r="X523" i="7"/>
  <c r="X945" i="7"/>
  <c r="X987" i="7"/>
  <c r="X495" i="7"/>
  <c r="X863" i="7"/>
  <c r="X934" i="7"/>
  <c r="X733" i="7"/>
  <c r="X1520" i="7"/>
  <c r="X1394" i="7"/>
  <c r="X1500" i="7"/>
  <c r="X1336" i="7"/>
  <c r="X1133" i="7"/>
  <c r="X1422" i="7"/>
  <c r="X1275" i="7"/>
  <c r="X1325" i="7"/>
  <c r="X473" i="7"/>
  <c r="X413" i="7"/>
  <c r="X296" i="7"/>
  <c r="X357" i="7"/>
  <c r="X430" i="7"/>
  <c r="X347" i="7"/>
  <c r="X132" i="7"/>
  <c r="X58" i="7"/>
  <c r="X198" i="7"/>
  <c r="X1228" i="7"/>
  <c r="X997" i="7"/>
  <c r="X651" i="7"/>
  <c r="X1195" i="7"/>
  <c r="X631" i="7"/>
  <c r="X799" i="7"/>
  <c r="X956" i="7"/>
  <c r="X200" i="7"/>
  <c r="X30" i="7"/>
  <c r="X92" i="7"/>
  <c r="X970" i="7"/>
  <c r="X1449" i="7"/>
  <c r="X1135" i="7"/>
  <c r="X1068" i="7"/>
  <c r="X1556" i="7"/>
  <c r="X494" i="7"/>
  <c r="X621" i="7"/>
  <c r="X907" i="7"/>
  <c r="X961" i="7"/>
  <c r="X1247" i="7"/>
  <c r="X888" i="7"/>
  <c r="X1629" i="7"/>
  <c r="X740" i="7"/>
  <c r="X862" i="7"/>
  <c r="X757" i="7"/>
  <c r="X1617" i="7"/>
  <c r="X626" i="7"/>
  <c r="X1356" i="7"/>
  <c r="X1567" i="7"/>
  <c r="X1532" i="7"/>
  <c r="X1491" i="7"/>
  <c r="X1304" i="7"/>
  <c r="X1536" i="7"/>
  <c r="X1166" i="7"/>
  <c r="X1314" i="7"/>
  <c r="X866" i="7"/>
  <c r="X350" i="7"/>
  <c r="X784" i="7"/>
  <c r="X222" i="7"/>
  <c r="X434" i="7"/>
  <c r="X53" i="7"/>
  <c r="X12" i="7"/>
  <c r="X157" i="7"/>
  <c r="X1114" i="7"/>
  <c r="X772" i="7"/>
  <c r="X1472" i="7"/>
  <c r="X1592" i="7"/>
  <c r="X1416" i="7"/>
  <c r="X1579" i="7"/>
  <c r="X1524" i="7"/>
  <c r="X1266" i="7"/>
  <c r="X390" i="7"/>
  <c r="X246" i="7"/>
  <c r="X248" i="7"/>
  <c r="X1107" i="7"/>
  <c r="X765" i="7"/>
  <c r="X847" i="7"/>
  <c r="X1072" i="7"/>
  <c r="X890" i="7"/>
  <c r="X1122" i="7"/>
  <c r="X705" i="7"/>
  <c r="X719" i="7"/>
  <c r="X613" i="7"/>
  <c r="X944" i="7"/>
  <c r="X939" i="7"/>
  <c r="X1161" i="7"/>
  <c r="X1141" i="7"/>
  <c r="X1611" i="7"/>
  <c r="X953" i="7"/>
  <c r="X1236" i="7"/>
  <c r="X1502" i="7"/>
  <c r="X1301" i="7"/>
  <c r="X1312" i="7"/>
  <c r="X163" i="7"/>
  <c r="X341" i="7"/>
  <c r="X371" i="7"/>
  <c r="X322" i="7"/>
  <c r="X46" i="7"/>
  <c r="X4" i="7"/>
  <c r="X1230" i="7"/>
  <c r="X627" i="7"/>
  <c r="X502" i="7"/>
  <c r="X1537" i="7"/>
  <c r="X60" i="7"/>
  <c r="X184" i="7"/>
  <c r="X216" i="7"/>
  <c r="X232" i="7"/>
  <c r="X158" i="7"/>
  <c r="U1633" i="7"/>
  <c r="G13" i="3"/>
  <c r="G8" i="3"/>
  <c r="G7" i="3"/>
  <c r="G14" i="3"/>
  <c r="G10" i="3"/>
  <c r="G11" i="3"/>
  <c r="G12" i="3"/>
  <c r="X1633" i="7" l="1"/>
  <c r="G9" i="3"/>
  <c r="AK1" i="7" l="1"/>
  <c r="M6" i="3"/>
  <c r="AL1" i="7" s="1"/>
  <c r="AL15" i="7" l="1"/>
  <c r="AL31" i="7"/>
  <c r="AL47" i="7"/>
  <c r="AL63" i="7"/>
  <c r="AL79" i="7"/>
  <c r="AL95" i="7"/>
  <c r="AL111" i="7"/>
  <c r="AL127" i="7"/>
  <c r="AL143" i="7"/>
  <c r="AL159" i="7"/>
  <c r="AL175" i="7"/>
  <c r="AL191" i="7"/>
  <c r="AL207" i="7"/>
  <c r="AL223" i="7"/>
  <c r="AL239" i="7"/>
  <c r="AL255" i="7"/>
  <c r="AL271" i="7"/>
  <c r="AL287" i="7"/>
  <c r="AL303" i="7"/>
  <c r="AL319" i="7"/>
  <c r="AL335" i="7"/>
  <c r="AL351" i="7"/>
  <c r="AL367" i="7"/>
  <c r="AL383" i="7"/>
  <c r="AL399" i="7"/>
  <c r="AL415" i="7"/>
  <c r="AL431" i="7"/>
  <c r="AL447" i="7"/>
  <c r="AL463" i="7"/>
  <c r="AL479" i="7"/>
  <c r="AL495" i="7"/>
  <c r="AL511" i="7"/>
  <c r="AL527" i="7"/>
  <c r="AL543" i="7"/>
  <c r="AL559" i="7"/>
  <c r="AL575" i="7"/>
  <c r="AL591" i="7"/>
  <c r="AL607" i="7"/>
  <c r="AL623" i="7"/>
  <c r="AL639" i="7"/>
  <c r="AL655" i="7"/>
  <c r="AL671" i="7"/>
  <c r="AL687" i="7"/>
  <c r="AL703" i="7"/>
  <c r="AL719" i="7"/>
  <c r="AL735" i="7"/>
  <c r="AL751" i="7"/>
  <c r="AL767" i="7"/>
  <c r="AL783" i="7"/>
  <c r="AL799" i="7"/>
  <c r="AL815" i="7"/>
  <c r="AL831" i="7"/>
  <c r="AL847" i="7"/>
  <c r="AL863" i="7"/>
  <c r="AL879" i="7"/>
  <c r="AL895" i="7"/>
  <c r="AL911" i="7"/>
  <c r="AL927" i="7"/>
  <c r="AL943" i="7"/>
  <c r="AL959" i="7"/>
  <c r="AL975" i="7"/>
  <c r="AL991" i="7"/>
  <c r="AL1007" i="7"/>
  <c r="AL1023" i="7"/>
  <c r="AL1039" i="7"/>
  <c r="AL1055" i="7"/>
  <c r="AL1071" i="7"/>
  <c r="AL1087" i="7"/>
  <c r="AL1103" i="7"/>
  <c r="AL1119" i="7"/>
  <c r="AL1135" i="7"/>
  <c r="AL1151" i="7"/>
  <c r="AL1167" i="7"/>
  <c r="AL1183" i="7"/>
  <c r="AL1199" i="7"/>
  <c r="AL1215" i="7"/>
  <c r="AL1231" i="7"/>
  <c r="AL1247" i="7"/>
  <c r="AL1263" i="7"/>
  <c r="AL1279" i="7"/>
  <c r="AL1295" i="7"/>
  <c r="AL1311" i="7"/>
  <c r="AL1327" i="7"/>
  <c r="AL1343" i="7"/>
  <c r="AL6" i="7"/>
  <c r="AL22" i="7"/>
  <c r="AL38" i="7"/>
  <c r="AL54" i="7"/>
  <c r="AL70" i="7"/>
  <c r="AL86" i="7"/>
  <c r="AL102" i="7"/>
  <c r="AL118" i="7"/>
  <c r="AL134" i="7"/>
  <c r="AL150" i="7"/>
  <c r="AL166" i="7"/>
  <c r="AL182" i="7"/>
  <c r="AL198" i="7"/>
  <c r="AL214" i="7"/>
  <c r="AL230" i="7"/>
  <c r="AL246" i="7"/>
  <c r="AL262" i="7"/>
  <c r="AL278" i="7"/>
  <c r="AL294" i="7"/>
  <c r="AL310" i="7"/>
  <c r="AL326" i="7"/>
  <c r="AL342" i="7"/>
  <c r="AL358" i="7"/>
  <c r="AL374" i="7"/>
  <c r="AL390" i="7"/>
  <c r="AL406" i="7"/>
  <c r="AL422" i="7"/>
  <c r="AL438" i="7"/>
  <c r="AL454" i="7"/>
  <c r="AL470" i="7"/>
  <c r="AL486" i="7"/>
  <c r="AL502" i="7"/>
  <c r="AL518" i="7"/>
  <c r="AL534" i="7"/>
  <c r="AL550" i="7"/>
  <c r="AL566" i="7"/>
  <c r="AL582" i="7"/>
  <c r="AL598" i="7"/>
  <c r="AL614" i="7"/>
  <c r="AL630" i="7"/>
  <c r="AL646" i="7"/>
  <c r="AL662" i="7"/>
  <c r="AL678" i="7"/>
  <c r="AL694" i="7"/>
  <c r="AL710" i="7"/>
  <c r="AL726" i="7"/>
  <c r="AL742" i="7"/>
  <c r="AL758" i="7"/>
  <c r="AL774" i="7"/>
  <c r="AL790" i="7"/>
  <c r="AL806" i="7"/>
  <c r="AL822" i="7"/>
  <c r="AL838" i="7"/>
  <c r="AL854" i="7"/>
  <c r="AL870" i="7"/>
  <c r="AL886" i="7"/>
  <c r="AL902" i="7"/>
  <c r="AL918" i="7"/>
  <c r="AL934" i="7"/>
  <c r="AL950" i="7"/>
  <c r="AL966" i="7"/>
  <c r="AL982" i="7"/>
  <c r="AL998" i="7"/>
  <c r="AL1014" i="7"/>
  <c r="AL1030" i="7"/>
  <c r="AL1046" i="7"/>
  <c r="AL1062" i="7"/>
  <c r="AL1078" i="7"/>
  <c r="AL1094" i="7"/>
  <c r="AL1110" i="7"/>
  <c r="AL1126" i="7"/>
  <c r="AL1142" i="7"/>
  <c r="AL1158" i="7"/>
  <c r="AL1174" i="7"/>
  <c r="AL1190" i="7"/>
  <c r="AL1206" i="7"/>
  <c r="AL1222" i="7"/>
  <c r="AL1238" i="7"/>
  <c r="AL1254" i="7"/>
  <c r="AL1270" i="7"/>
  <c r="AL1286" i="7"/>
  <c r="AL1302" i="7"/>
  <c r="AL1318" i="7"/>
  <c r="AL1334" i="7"/>
  <c r="AL1350" i="7"/>
  <c r="AL13" i="7"/>
  <c r="AL29" i="7"/>
  <c r="AL45" i="7"/>
  <c r="AL61" i="7"/>
  <c r="AL77" i="7"/>
  <c r="AL93" i="7"/>
  <c r="AL109" i="7"/>
  <c r="AL125" i="7"/>
  <c r="AL141" i="7"/>
  <c r="AL157" i="7"/>
  <c r="AL173" i="7"/>
  <c r="AL189" i="7"/>
  <c r="AL205" i="7"/>
  <c r="AL221" i="7"/>
  <c r="AL237" i="7"/>
  <c r="AL253" i="7"/>
  <c r="AL269" i="7"/>
  <c r="AL285" i="7"/>
  <c r="AL301" i="7"/>
  <c r="AL317" i="7"/>
  <c r="AL333" i="7"/>
  <c r="AL349" i="7"/>
  <c r="AL365" i="7"/>
  <c r="AL381" i="7"/>
  <c r="AL397" i="7"/>
  <c r="AL413" i="7"/>
  <c r="AL429" i="7"/>
  <c r="AL445" i="7"/>
  <c r="AL461" i="7"/>
  <c r="AL477" i="7"/>
  <c r="AL493" i="7"/>
  <c r="AL509" i="7"/>
  <c r="AL525" i="7"/>
  <c r="AL541" i="7"/>
  <c r="AL557" i="7"/>
  <c r="AL573" i="7"/>
  <c r="AL589" i="7"/>
  <c r="AL605" i="7"/>
  <c r="AL621" i="7"/>
  <c r="AL637" i="7"/>
  <c r="AL653" i="7"/>
  <c r="AL669" i="7"/>
  <c r="AL685" i="7"/>
  <c r="AL701" i="7"/>
  <c r="AL717" i="7"/>
  <c r="AL733" i="7"/>
  <c r="AL749" i="7"/>
  <c r="AL765" i="7"/>
  <c r="AL781" i="7"/>
  <c r="AL797" i="7"/>
  <c r="AL813" i="7"/>
  <c r="AL829" i="7"/>
  <c r="AL845" i="7"/>
  <c r="AL861" i="7"/>
  <c r="AL877" i="7"/>
  <c r="AL893" i="7"/>
  <c r="AL909" i="7"/>
  <c r="AL925" i="7"/>
  <c r="AL941" i="7"/>
  <c r="AL957" i="7"/>
  <c r="AL973" i="7"/>
  <c r="AL989" i="7"/>
  <c r="AL1005" i="7"/>
  <c r="AL1021" i="7"/>
  <c r="AL1037" i="7"/>
  <c r="AL1053" i="7"/>
  <c r="AL1069" i="7"/>
  <c r="AL1085" i="7"/>
  <c r="AL1101" i="7"/>
  <c r="AL1117" i="7"/>
  <c r="AL1133" i="7"/>
  <c r="AL1149" i="7"/>
  <c r="AL1165" i="7"/>
  <c r="AL1181" i="7"/>
  <c r="AL1197" i="7"/>
  <c r="AL1213" i="7"/>
  <c r="AL1229" i="7"/>
  <c r="AL1245" i="7"/>
  <c r="AL1261" i="7"/>
  <c r="AL1277" i="7"/>
  <c r="AL1293" i="7"/>
  <c r="AL1309" i="7"/>
  <c r="AL1325" i="7"/>
  <c r="AL1341" i="7"/>
  <c r="AL4" i="7"/>
  <c r="AL20" i="7"/>
  <c r="AL36" i="7"/>
  <c r="AL52" i="7"/>
  <c r="AL68" i="7"/>
  <c r="AL84" i="7"/>
  <c r="AL100" i="7"/>
  <c r="AL116" i="7"/>
  <c r="AL132" i="7"/>
  <c r="AL148" i="7"/>
  <c r="AL164" i="7"/>
  <c r="AL180" i="7"/>
  <c r="AL196" i="7"/>
  <c r="AL212" i="7"/>
  <c r="AL228" i="7"/>
  <c r="AL244" i="7"/>
  <c r="AL260" i="7"/>
  <c r="AL276" i="7"/>
  <c r="AL292" i="7"/>
  <c r="AL308" i="7"/>
  <c r="AL324" i="7"/>
  <c r="AL340" i="7"/>
  <c r="AL356" i="7"/>
  <c r="AL372" i="7"/>
  <c r="AL388" i="7"/>
  <c r="AL404" i="7"/>
  <c r="AL420" i="7"/>
  <c r="AL436" i="7"/>
  <c r="AL452" i="7"/>
  <c r="AL468" i="7"/>
  <c r="AL484" i="7"/>
  <c r="AL500" i="7"/>
  <c r="AL516" i="7"/>
  <c r="AL532" i="7"/>
  <c r="AL548" i="7"/>
  <c r="AL564" i="7"/>
  <c r="AL580" i="7"/>
  <c r="AL596" i="7"/>
  <c r="AL612" i="7"/>
  <c r="AL628" i="7"/>
  <c r="AL644" i="7"/>
  <c r="AL660" i="7"/>
  <c r="AL676" i="7"/>
  <c r="AL692" i="7"/>
  <c r="AL708" i="7"/>
  <c r="AL724" i="7"/>
  <c r="AL740" i="7"/>
  <c r="AL756" i="7"/>
  <c r="AL772" i="7"/>
  <c r="AL788" i="7"/>
  <c r="AL804" i="7"/>
  <c r="AL820" i="7"/>
  <c r="AL836" i="7"/>
  <c r="AL852" i="7"/>
  <c r="AL868" i="7"/>
  <c r="AL884" i="7"/>
  <c r="AL900" i="7"/>
  <c r="AL916" i="7"/>
  <c r="AL932" i="7"/>
  <c r="AL948" i="7"/>
  <c r="AL964" i="7"/>
  <c r="AL980" i="7"/>
  <c r="AL996" i="7"/>
  <c r="AL1012" i="7"/>
  <c r="AL11" i="7"/>
  <c r="AL27" i="7"/>
  <c r="AL43" i="7"/>
  <c r="AL59" i="7"/>
  <c r="AL75" i="7"/>
  <c r="AL91" i="7"/>
  <c r="AL107" i="7"/>
  <c r="AL123" i="7"/>
  <c r="AL139" i="7"/>
  <c r="AL155" i="7"/>
  <c r="AL171" i="7"/>
  <c r="AL187" i="7"/>
  <c r="AL203" i="7"/>
  <c r="AL219" i="7"/>
  <c r="AL235" i="7"/>
  <c r="AL251" i="7"/>
  <c r="AL267" i="7"/>
  <c r="AL283" i="7"/>
  <c r="AL299" i="7"/>
  <c r="AL315" i="7"/>
  <c r="AL331" i="7"/>
  <c r="AL347" i="7"/>
  <c r="AL363" i="7"/>
  <c r="AL379" i="7"/>
  <c r="AL395" i="7"/>
  <c r="AL411" i="7"/>
  <c r="AL427" i="7"/>
  <c r="AL443" i="7"/>
  <c r="AL459" i="7"/>
  <c r="AL475" i="7"/>
  <c r="AL491" i="7"/>
  <c r="AL507" i="7"/>
  <c r="AL523" i="7"/>
  <c r="AL539" i="7"/>
  <c r="AL555" i="7"/>
  <c r="AL571" i="7"/>
  <c r="AL587" i="7"/>
  <c r="AL603" i="7"/>
  <c r="AL619" i="7"/>
  <c r="AL635" i="7"/>
  <c r="AL651" i="7"/>
  <c r="AL667" i="7"/>
  <c r="AL683" i="7"/>
  <c r="AL699" i="7"/>
  <c r="AL715" i="7"/>
  <c r="AL731" i="7"/>
  <c r="AL747" i="7"/>
  <c r="AL763" i="7"/>
  <c r="AL779" i="7"/>
  <c r="AL18" i="7"/>
  <c r="AL34" i="7"/>
  <c r="AL50" i="7"/>
  <c r="AL66" i="7"/>
  <c r="AL82" i="7"/>
  <c r="AL98" i="7"/>
  <c r="AL114" i="7"/>
  <c r="AL130" i="7"/>
  <c r="AL146" i="7"/>
  <c r="AL162" i="7"/>
  <c r="AL178" i="7"/>
  <c r="AL194" i="7"/>
  <c r="AL210" i="7"/>
  <c r="AL226" i="7"/>
  <c r="AL242" i="7"/>
  <c r="AL258" i="7"/>
  <c r="AL274" i="7"/>
  <c r="AL290" i="7"/>
  <c r="AL306" i="7"/>
  <c r="AL322" i="7"/>
  <c r="AL338" i="7"/>
  <c r="AL354" i="7"/>
  <c r="AL370" i="7"/>
  <c r="AL386" i="7"/>
  <c r="AL402" i="7"/>
  <c r="AL418" i="7"/>
  <c r="AL434" i="7"/>
  <c r="AL450" i="7"/>
  <c r="AL466" i="7"/>
  <c r="AL482" i="7"/>
  <c r="AL498" i="7"/>
  <c r="AL514" i="7"/>
  <c r="AL530" i="7"/>
  <c r="AL546" i="7"/>
  <c r="AL562" i="7"/>
  <c r="AL578" i="7"/>
  <c r="AL594" i="7"/>
  <c r="AL610" i="7"/>
  <c r="AL9" i="7"/>
  <c r="AL25" i="7"/>
  <c r="AL41" i="7"/>
  <c r="AL57" i="7"/>
  <c r="AL73" i="7"/>
  <c r="AL89" i="7"/>
  <c r="AL105" i="7"/>
  <c r="AL121" i="7"/>
  <c r="AL137" i="7"/>
  <c r="AL153" i="7"/>
  <c r="AL169" i="7"/>
  <c r="AL185" i="7"/>
  <c r="AL201" i="7"/>
  <c r="AL217" i="7"/>
  <c r="AL233" i="7"/>
  <c r="AL249" i="7"/>
  <c r="AL265" i="7"/>
  <c r="AL281" i="7"/>
  <c r="AL297" i="7"/>
  <c r="AL313" i="7"/>
  <c r="AL329" i="7"/>
  <c r="AL345" i="7"/>
  <c r="AL361" i="7"/>
  <c r="AL377" i="7"/>
  <c r="AL393" i="7"/>
  <c r="AL409" i="7"/>
  <c r="AL425" i="7"/>
  <c r="AL441" i="7"/>
  <c r="AL457" i="7"/>
  <c r="AL473" i="7"/>
  <c r="AL489" i="7"/>
  <c r="AL505" i="7"/>
  <c r="AL521" i="7"/>
  <c r="AL537" i="7"/>
  <c r="AL553" i="7"/>
  <c r="AL569" i="7"/>
  <c r="AL585" i="7"/>
  <c r="AL601" i="7"/>
  <c r="AL617" i="7"/>
  <c r="AL633" i="7"/>
  <c r="AL649" i="7"/>
  <c r="AL665" i="7"/>
  <c r="AL681" i="7"/>
  <c r="AL697" i="7"/>
  <c r="AL713" i="7"/>
  <c r="AL729" i="7"/>
  <c r="AL745" i="7"/>
  <c r="AL761" i="7"/>
  <c r="AL777" i="7"/>
  <c r="AL16" i="7"/>
  <c r="AL32" i="7"/>
  <c r="AL48" i="7"/>
  <c r="AL64" i="7"/>
  <c r="AL80" i="7"/>
  <c r="AL96" i="7"/>
  <c r="AL112" i="7"/>
  <c r="AL128" i="7"/>
  <c r="AL144" i="7"/>
  <c r="AL160" i="7"/>
  <c r="AL176" i="7"/>
  <c r="AL192" i="7"/>
  <c r="AL208" i="7"/>
  <c r="AL224" i="7"/>
  <c r="AL240" i="7"/>
  <c r="AL256" i="7"/>
  <c r="AL272" i="7"/>
  <c r="AL288" i="7"/>
  <c r="AL304" i="7"/>
  <c r="AL320" i="7"/>
  <c r="AL336" i="7"/>
  <c r="AL352" i="7"/>
  <c r="AL368" i="7"/>
  <c r="AL384" i="7"/>
  <c r="AL400" i="7"/>
  <c r="AL416" i="7"/>
  <c r="AL432" i="7"/>
  <c r="AL448" i="7"/>
  <c r="AL464" i="7"/>
  <c r="AL480" i="7"/>
  <c r="AL496" i="7"/>
  <c r="AL512" i="7"/>
  <c r="AL528" i="7"/>
  <c r="AL544" i="7"/>
  <c r="AL560" i="7"/>
  <c r="AL576" i="7"/>
  <c r="AL592" i="7"/>
  <c r="AL608" i="7"/>
  <c r="AL624" i="7"/>
  <c r="AL640" i="7"/>
  <c r="AL656" i="7"/>
  <c r="AL672" i="7"/>
  <c r="AL688" i="7"/>
  <c r="AL704" i="7"/>
  <c r="AL720" i="7"/>
  <c r="AL736" i="7"/>
  <c r="AL752" i="7"/>
  <c r="AL768" i="7"/>
  <c r="AL784" i="7"/>
  <c r="AL800" i="7"/>
  <c r="AL816" i="7"/>
  <c r="AL832" i="7"/>
  <c r="AL848" i="7"/>
  <c r="AL864" i="7"/>
  <c r="AL880" i="7"/>
  <c r="AL896" i="7"/>
  <c r="AL912" i="7"/>
  <c r="AL928" i="7"/>
  <c r="AL944" i="7"/>
  <c r="AL960" i="7"/>
  <c r="AL976" i="7"/>
  <c r="AL992" i="7"/>
  <c r="AL1008" i="7"/>
  <c r="AL1024" i="7"/>
  <c r="AL1040" i="7"/>
  <c r="AL1056" i="7"/>
  <c r="AL1072" i="7"/>
  <c r="AL1088" i="7"/>
  <c r="AL1104" i="7"/>
  <c r="AL1120" i="7"/>
  <c r="AL1136" i="7"/>
  <c r="AL1152" i="7"/>
  <c r="AL1168" i="7"/>
  <c r="AL1184" i="7"/>
  <c r="AL1200" i="7"/>
  <c r="AL1216" i="7"/>
  <c r="AL1232" i="7"/>
  <c r="AL1248" i="7"/>
  <c r="AL1264" i="7"/>
  <c r="AL1280" i="7"/>
  <c r="AL1296" i="7"/>
  <c r="AL1312" i="7"/>
  <c r="AL1328" i="7"/>
  <c r="AL1344" i="7"/>
  <c r="AL7" i="7"/>
  <c r="AL23" i="7"/>
  <c r="AL39" i="7"/>
  <c r="AL55" i="7"/>
  <c r="AL71" i="7"/>
  <c r="AL87" i="7"/>
  <c r="AL103" i="7"/>
  <c r="AL119" i="7"/>
  <c r="AL135" i="7"/>
  <c r="AL151" i="7"/>
  <c r="AL167" i="7"/>
  <c r="AL183" i="7"/>
  <c r="AL199" i="7"/>
  <c r="AL215" i="7"/>
  <c r="AL231" i="7"/>
  <c r="AL247" i="7"/>
  <c r="AL263" i="7"/>
  <c r="AL279" i="7"/>
  <c r="AL295" i="7"/>
  <c r="AL311" i="7"/>
  <c r="AL327" i="7"/>
  <c r="AL343" i="7"/>
  <c r="AL359" i="7"/>
  <c r="AL375" i="7"/>
  <c r="AL391" i="7"/>
  <c r="AL407" i="7"/>
  <c r="AL423" i="7"/>
  <c r="AL439" i="7"/>
  <c r="AL455" i="7"/>
  <c r="AL471" i="7"/>
  <c r="AL487" i="7"/>
  <c r="AL503" i="7"/>
  <c r="AL519" i="7"/>
  <c r="AL535" i="7"/>
  <c r="AL551" i="7"/>
  <c r="AL567" i="7"/>
  <c r="AL583" i="7"/>
  <c r="AL599" i="7"/>
  <c r="AL615" i="7"/>
  <c r="AL631" i="7"/>
  <c r="AL647" i="7"/>
  <c r="AL663" i="7"/>
  <c r="AL679" i="7"/>
  <c r="AL695" i="7"/>
  <c r="AL711" i="7"/>
  <c r="AL727" i="7"/>
  <c r="AL743" i="7"/>
  <c r="AL759" i="7"/>
  <c r="AL775" i="7"/>
  <c r="AL5" i="7"/>
  <c r="AL21" i="7"/>
  <c r="AL37" i="7"/>
  <c r="AL53" i="7"/>
  <c r="AL69" i="7"/>
  <c r="AL85" i="7"/>
  <c r="AL101" i="7"/>
  <c r="AL117" i="7"/>
  <c r="AL133" i="7"/>
  <c r="AL149" i="7"/>
  <c r="AL165" i="7"/>
  <c r="AL181" i="7"/>
  <c r="AL197" i="7"/>
  <c r="AL213" i="7"/>
  <c r="AL229" i="7"/>
  <c r="AL245" i="7"/>
  <c r="AL261" i="7"/>
  <c r="AL277" i="7"/>
  <c r="AL293" i="7"/>
  <c r="AL309" i="7"/>
  <c r="AL325" i="7"/>
  <c r="AL341" i="7"/>
  <c r="AL357" i="7"/>
  <c r="AL373" i="7"/>
  <c r="AL389" i="7"/>
  <c r="AL405" i="7"/>
  <c r="AL421" i="7"/>
  <c r="AL437" i="7"/>
  <c r="AL453" i="7"/>
  <c r="AL469" i="7"/>
  <c r="AL485" i="7"/>
  <c r="AL501" i="7"/>
  <c r="AL517" i="7"/>
  <c r="AL533" i="7"/>
  <c r="AL549" i="7"/>
  <c r="AL565" i="7"/>
  <c r="AL581" i="7"/>
  <c r="AL597" i="7"/>
  <c r="AL613" i="7"/>
  <c r="AL629" i="7"/>
  <c r="AL645" i="7"/>
  <c r="AL661" i="7"/>
  <c r="AL677" i="7"/>
  <c r="AL693" i="7"/>
  <c r="AL709" i="7"/>
  <c r="AL19" i="7"/>
  <c r="AL35" i="7"/>
  <c r="AL51" i="7"/>
  <c r="AL67" i="7"/>
  <c r="AL83" i="7"/>
  <c r="AL99" i="7"/>
  <c r="AL115" i="7"/>
  <c r="AL131" i="7"/>
  <c r="AL147" i="7"/>
  <c r="AL163" i="7"/>
  <c r="AL179" i="7"/>
  <c r="AL195" i="7"/>
  <c r="AL211" i="7"/>
  <c r="AL227" i="7"/>
  <c r="AL243" i="7"/>
  <c r="AL259" i="7"/>
  <c r="AL275" i="7"/>
  <c r="AL291" i="7"/>
  <c r="AL307" i="7"/>
  <c r="AL323" i="7"/>
  <c r="AL339" i="7"/>
  <c r="AL355" i="7"/>
  <c r="AL371" i="7"/>
  <c r="AL387" i="7"/>
  <c r="AL403" i="7"/>
  <c r="AL419" i="7"/>
  <c r="AL435" i="7"/>
  <c r="AL451" i="7"/>
  <c r="AL467" i="7"/>
  <c r="AL483" i="7"/>
  <c r="AL499" i="7"/>
  <c r="AL515" i="7"/>
  <c r="AL531" i="7"/>
  <c r="AL547" i="7"/>
  <c r="AL563" i="7"/>
  <c r="AL579" i="7"/>
  <c r="AL595" i="7"/>
  <c r="AL611" i="7"/>
  <c r="AL627" i="7"/>
  <c r="AL643" i="7"/>
  <c r="AL659" i="7"/>
  <c r="AL675" i="7"/>
  <c r="AL691" i="7"/>
  <c r="AL707" i="7"/>
  <c r="AL723" i="7"/>
  <c r="AL739" i="7"/>
  <c r="AL755" i="7"/>
  <c r="AL771" i="7"/>
  <c r="AL787" i="7"/>
  <c r="AL803" i="7"/>
  <c r="AL819" i="7"/>
  <c r="AL835" i="7"/>
  <c r="AL851" i="7"/>
  <c r="AL867" i="7"/>
  <c r="AL883" i="7"/>
  <c r="AL24" i="7"/>
  <c r="AL110" i="7"/>
  <c r="AL138" i="7"/>
  <c r="AL252" i="7"/>
  <c r="AL257" i="7"/>
  <c r="AL280" i="7"/>
  <c r="AL366" i="7"/>
  <c r="AL394" i="7"/>
  <c r="AL508" i="7"/>
  <c r="AL513" i="7"/>
  <c r="AL536" i="7"/>
  <c r="AL622" i="7"/>
  <c r="AL642" i="7"/>
  <c r="AL782" i="7"/>
  <c r="AL811" i="7"/>
  <c r="AL857" i="7"/>
  <c r="AL898" i="7"/>
  <c r="AL953" i="7"/>
  <c r="AL965" i="7"/>
  <c r="AL972" i="7"/>
  <c r="AL977" i="7"/>
  <c r="AL1058" i="7"/>
  <c r="AL1065" i="7"/>
  <c r="AL1122" i="7"/>
  <c r="AL1129" i="7"/>
  <c r="AL1186" i="7"/>
  <c r="AL1193" i="7"/>
  <c r="AL1250" i="7"/>
  <c r="AL1257" i="7"/>
  <c r="AL1314" i="7"/>
  <c r="AL1321" i="7"/>
  <c r="AL1361" i="7"/>
  <c r="AL1377" i="7"/>
  <c r="AL1393" i="7"/>
  <c r="AL1409" i="7"/>
  <c r="AL1425" i="7"/>
  <c r="AL1441" i="7"/>
  <c r="AL1457" i="7"/>
  <c r="AL1473" i="7"/>
  <c r="AL1489" i="7"/>
  <c r="AL1505" i="7"/>
  <c r="AL1521" i="7"/>
  <c r="AL1537" i="7"/>
  <c r="AL1553" i="7"/>
  <c r="AL1569" i="7"/>
  <c r="AL1585" i="7"/>
  <c r="AL1601" i="7"/>
  <c r="AL1617" i="7"/>
  <c r="AL1535" i="7"/>
  <c r="AL1599" i="7"/>
  <c r="AL1615" i="7"/>
  <c r="AL1495" i="7"/>
  <c r="AL62" i="7"/>
  <c r="AL90" i="7"/>
  <c r="AL204" i="7"/>
  <c r="AL209" i="7"/>
  <c r="AL232" i="7"/>
  <c r="AL318" i="7"/>
  <c r="AL346" i="7"/>
  <c r="AL460" i="7"/>
  <c r="AL465" i="7"/>
  <c r="AL488" i="7"/>
  <c r="AL574" i="7"/>
  <c r="AL602" i="7"/>
  <c r="AL680" i="7"/>
  <c r="AL700" i="7"/>
  <c r="AL705" i="7"/>
  <c r="AL725" i="7"/>
  <c r="AL730" i="7"/>
  <c r="AL792" i="7"/>
  <c r="AL821" i="7"/>
  <c r="AL828" i="7"/>
  <c r="AL833" i="7"/>
  <c r="AL874" i="7"/>
  <c r="AL903" i="7"/>
  <c r="AL910" i="7"/>
  <c r="AL922" i="7"/>
  <c r="AL946" i="7"/>
  <c r="AL1001" i="7"/>
  <c r="AL1013" i="7"/>
  <c r="AL1020" i="7"/>
  <c r="AL1025" i="7"/>
  <c r="AL1032" i="7"/>
  <c r="AL1077" i="7"/>
  <c r="AL1084" i="7"/>
  <c r="AL1089" i="7"/>
  <c r="AL1096" i="7"/>
  <c r="AL1141" i="7"/>
  <c r="AL1148" i="7"/>
  <c r="AL1153" i="7"/>
  <c r="AL1160" i="7"/>
  <c r="AL1205" i="7"/>
  <c r="AL1212" i="7"/>
  <c r="AL1217" i="7"/>
  <c r="AL1224" i="7"/>
  <c r="AL1269" i="7"/>
  <c r="AL1276" i="7"/>
  <c r="AL1281" i="7"/>
  <c r="AL1288" i="7"/>
  <c r="AL1333" i="7"/>
  <c r="AL1340" i="7"/>
  <c r="AL1345" i="7"/>
  <c r="AL1352" i="7"/>
  <c r="AL1368" i="7"/>
  <c r="AL1384" i="7"/>
  <c r="AL1400" i="7"/>
  <c r="AL1416" i="7"/>
  <c r="AL1432" i="7"/>
  <c r="AL1448" i="7"/>
  <c r="AL1464" i="7"/>
  <c r="AL1480" i="7"/>
  <c r="AL1496" i="7"/>
  <c r="AL1512" i="7"/>
  <c r="AL1528" i="7"/>
  <c r="AL1544" i="7"/>
  <c r="AL1560" i="7"/>
  <c r="AL1576" i="7"/>
  <c r="AL1592" i="7"/>
  <c r="AL1608" i="7"/>
  <c r="AL1624" i="7"/>
  <c r="AL1551" i="7"/>
  <c r="AL1567" i="7"/>
  <c r="AL1631" i="7"/>
  <c r="AL14" i="7"/>
  <c r="AL42" i="7"/>
  <c r="AL156" i="7"/>
  <c r="AL161" i="7"/>
  <c r="AL184" i="7"/>
  <c r="AL270" i="7"/>
  <c r="AL298" i="7"/>
  <c r="AL412" i="7"/>
  <c r="AL417" i="7"/>
  <c r="AL440" i="7"/>
  <c r="AL526" i="7"/>
  <c r="AL554" i="7"/>
  <c r="AL650" i="7"/>
  <c r="AL670" i="7"/>
  <c r="AL690" i="7"/>
  <c r="AL750" i="7"/>
  <c r="AL760" i="7"/>
  <c r="AL809" i="7"/>
  <c r="AL850" i="7"/>
  <c r="AL855" i="7"/>
  <c r="AL862" i="7"/>
  <c r="AL891" i="7"/>
  <c r="AL915" i="7"/>
  <c r="AL951" i="7"/>
  <c r="AL958" i="7"/>
  <c r="AL970" i="7"/>
  <c r="AL994" i="7"/>
  <c r="AL1044" i="7"/>
  <c r="AL1051" i="7"/>
  <c r="AL1063" i="7"/>
  <c r="AL1070" i="7"/>
  <c r="AL1108" i="7"/>
  <c r="AL1115" i="7"/>
  <c r="AL1127" i="7"/>
  <c r="AL1134" i="7"/>
  <c r="AL1172" i="7"/>
  <c r="AL1179" i="7"/>
  <c r="AL1191" i="7"/>
  <c r="AL1198" i="7"/>
  <c r="AL1236" i="7"/>
  <c r="AL1243" i="7"/>
  <c r="AL1255" i="7"/>
  <c r="AL1262" i="7"/>
  <c r="AL1300" i="7"/>
  <c r="AL1307" i="7"/>
  <c r="AL1319" i="7"/>
  <c r="AL1326" i="7"/>
  <c r="AL1359" i="7"/>
  <c r="AL1375" i="7"/>
  <c r="AL1391" i="7"/>
  <c r="AL1407" i="7"/>
  <c r="AL1423" i="7"/>
  <c r="AL1439" i="7"/>
  <c r="AL1455" i="7"/>
  <c r="AL1471" i="7"/>
  <c r="AL1487" i="7"/>
  <c r="AL1503" i="7"/>
  <c r="AL1519" i="7"/>
  <c r="AL1583" i="7"/>
  <c r="AL108" i="7"/>
  <c r="AL113" i="7"/>
  <c r="AL136" i="7"/>
  <c r="AL222" i="7"/>
  <c r="AL250" i="7"/>
  <c r="AL364" i="7"/>
  <c r="AL369" i="7"/>
  <c r="AL392" i="7"/>
  <c r="AL478" i="7"/>
  <c r="AL506" i="7"/>
  <c r="AL620" i="7"/>
  <c r="AL625" i="7"/>
  <c r="AL770" i="7"/>
  <c r="AL780" i="7"/>
  <c r="AL785" i="7"/>
  <c r="AL826" i="7"/>
  <c r="AL872" i="7"/>
  <c r="AL920" i="7"/>
  <c r="AL939" i="7"/>
  <c r="AL963" i="7"/>
  <c r="AL999" i="7"/>
  <c r="AL1006" i="7"/>
  <c r="AL1018" i="7"/>
  <c r="AL1075" i="7"/>
  <c r="AL1082" i="7"/>
  <c r="AL1139" i="7"/>
  <c r="AL1146" i="7"/>
  <c r="AL1203" i="7"/>
  <c r="AL1210" i="7"/>
  <c r="AL1267" i="7"/>
  <c r="AL1274" i="7"/>
  <c r="AL1331" i="7"/>
  <c r="AL1338" i="7"/>
  <c r="AL1366" i="7"/>
  <c r="AL1382" i="7"/>
  <c r="AL1398" i="7"/>
  <c r="AL1414" i="7"/>
  <c r="AL1430" i="7"/>
  <c r="AL1446" i="7"/>
  <c r="AL1462" i="7"/>
  <c r="AL1478" i="7"/>
  <c r="AL1494" i="7"/>
  <c r="AL1510" i="7"/>
  <c r="AL1526" i="7"/>
  <c r="AL1542" i="7"/>
  <c r="AL1558" i="7"/>
  <c r="AL1574" i="7"/>
  <c r="AL1590" i="7"/>
  <c r="AL1606" i="7"/>
  <c r="AL1622" i="7"/>
  <c r="AL1305" i="7"/>
  <c r="AL1373" i="7"/>
  <c r="AL1389" i="7"/>
  <c r="AL1405" i="7"/>
  <c r="AL1421" i="7"/>
  <c r="AL1437" i="7"/>
  <c r="AL1453" i="7"/>
  <c r="AL1469" i="7"/>
  <c r="AL1485" i="7"/>
  <c r="AL1501" i="7"/>
  <c r="AL1517" i="7"/>
  <c r="AL1533" i="7"/>
  <c r="AL1549" i="7"/>
  <c r="AL1565" i="7"/>
  <c r="AL1581" i="7"/>
  <c r="AL1597" i="7"/>
  <c r="AL1613" i="7"/>
  <c r="AL1629" i="7"/>
  <c r="AL1588" i="7"/>
  <c r="AL1604" i="7"/>
  <c r="AL1620" i="7"/>
  <c r="AL1559" i="7"/>
  <c r="AL1591" i="7"/>
  <c r="AL1623" i="7"/>
  <c r="AL60" i="7"/>
  <c r="AL65" i="7"/>
  <c r="AL88" i="7"/>
  <c r="AL174" i="7"/>
  <c r="AL202" i="7"/>
  <c r="AL316" i="7"/>
  <c r="AL321" i="7"/>
  <c r="AL344" i="7"/>
  <c r="AL430" i="7"/>
  <c r="AL458" i="7"/>
  <c r="AL572" i="7"/>
  <c r="AL577" i="7"/>
  <c r="AL600" i="7"/>
  <c r="AL698" i="7"/>
  <c r="AL718" i="7"/>
  <c r="AL728" i="7"/>
  <c r="AL802" i="7"/>
  <c r="AL807" i="7"/>
  <c r="AL814" i="7"/>
  <c r="AL843" i="7"/>
  <c r="AL889" i="7"/>
  <c r="AL901" i="7"/>
  <c r="AL908" i="7"/>
  <c r="AL913" i="7"/>
  <c r="AL968" i="7"/>
  <c r="AL987" i="7"/>
  <c r="AL1011" i="7"/>
  <c r="AL1042" i="7"/>
  <c r="AL1049" i="7"/>
  <c r="AL1106" i="7"/>
  <c r="AL1113" i="7"/>
  <c r="AL1170" i="7"/>
  <c r="AL1177" i="7"/>
  <c r="AL1234" i="7"/>
  <c r="AL1241" i="7"/>
  <c r="AL1298" i="7"/>
  <c r="AL1357" i="7"/>
  <c r="AL12" i="7"/>
  <c r="AL17" i="7"/>
  <c r="AL40" i="7"/>
  <c r="AL126" i="7"/>
  <c r="AL154" i="7"/>
  <c r="AL268" i="7"/>
  <c r="AL273" i="7"/>
  <c r="AL296" i="7"/>
  <c r="AL382" i="7"/>
  <c r="AL410" i="7"/>
  <c r="AL524" i="7"/>
  <c r="AL529" i="7"/>
  <c r="AL552" i="7"/>
  <c r="AL648" i="7"/>
  <c r="AL668" i="7"/>
  <c r="AL673" i="7"/>
  <c r="AL738" i="7"/>
  <c r="AL748" i="7"/>
  <c r="AL753" i="7"/>
  <c r="AL824" i="7"/>
  <c r="AL853" i="7"/>
  <c r="AL860" i="7"/>
  <c r="AL865" i="7"/>
  <c r="AL937" i="7"/>
  <c r="AL949" i="7"/>
  <c r="AL956" i="7"/>
  <c r="AL961" i="7"/>
  <c r="AL1016" i="7"/>
  <c r="AL1061" i="7"/>
  <c r="AL1068" i="7"/>
  <c r="AL1073" i="7"/>
  <c r="AL1080" i="7"/>
  <c r="AL1125" i="7"/>
  <c r="AL1132" i="7"/>
  <c r="AL1137" i="7"/>
  <c r="AL1144" i="7"/>
  <c r="AL1189" i="7"/>
  <c r="AL1196" i="7"/>
  <c r="AL1201" i="7"/>
  <c r="AL1208" i="7"/>
  <c r="AL1253" i="7"/>
  <c r="AL1260" i="7"/>
  <c r="AL1265" i="7"/>
  <c r="AL1272" i="7"/>
  <c r="AL1317" i="7"/>
  <c r="AL1324" i="7"/>
  <c r="AL1329" i="7"/>
  <c r="AL1336" i="7"/>
  <c r="AL1364" i="7"/>
  <c r="AL1380" i="7"/>
  <c r="AL1396" i="7"/>
  <c r="AL1412" i="7"/>
  <c r="AL1428" i="7"/>
  <c r="AL1444" i="7"/>
  <c r="AL1460" i="7"/>
  <c r="AL1476" i="7"/>
  <c r="AL1492" i="7"/>
  <c r="AL1508" i="7"/>
  <c r="AL1524" i="7"/>
  <c r="AL1540" i="7"/>
  <c r="AL1556" i="7"/>
  <c r="AL1572" i="7"/>
  <c r="AL1511" i="7"/>
  <c r="AL78" i="7"/>
  <c r="AL106" i="7"/>
  <c r="AL220" i="7"/>
  <c r="AL225" i="7"/>
  <c r="AL248" i="7"/>
  <c r="AL334" i="7"/>
  <c r="AL362" i="7"/>
  <c r="AL476" i="7"/>
  <c r="AL481" i="7"/>
  <c r="AL504" i="7"/>
  <c r="AL590" i="7"/>
  <c r="AL618" i="7"/>
  <c r="AL638" i="7"/>
  <c r="AL658" i="7"/>
  <c r="AL773" i="7"/>
  <c r="AL778" i="7"/>
  <c r="AL795" i="7"/>
  <c r="AL841" i="7"/>
  <c r="AL882" i="7"/>
  <c r="AL887" i="7"/>
  <c r="AL894" i="7"/>
  <c r="AL906" i="7"/>
  <c r="AL930" i="7"/>
  <c r="AL985" i="7"/>
  <c r="AL997" i="7"/>
  <c r="AL1004" i="7"/>
  <c r="AL1009" i="7"/>
  <c r="AL1028" i="7"/>
  <c r="AL1035" i="7"/>
  <c r="AL1047" i="7"/>
  <c r="AL1054" i="7"/>
  <c r="AL1092" i="7"/>
  <c r="AL1099" i="7"/>
  <c r="AL1111" i="7"/>
  <c r="AL1118" i="7"/>
  <c r="AL1156" i="7"/>
  <c r="AL1163" i="7"/>
  <c r="AL1175" i="7"/>
  <c r="AL1182" i="7"/>
  <c r="AL1220" i="7"/>
  <c r="AL1227" i="7"/>
  <c r="AL1239" i="7"/>
  <c r="AL1246" i="7"/>
  <c r="AL1284" i="7"/>
  <c r="AL1291" i="7"/>
  <c r="AL1303" i="7"/>
  <c r="AL1310" i="7"/>
  <c r="AL1348" i="7"/>
  <c r="AL1355" i="7"/>
  <c r="AL1371" i="7"/>
  <c r="AL1387" i="7"/>
  <c r="AL1403" i="7"/>
  <c r="AL1419" i="7"/>
  <c r="AL1435" i="7"/>
  <c r="AL1451" i="7"/>
  <c r="AL1467" i="7"/>
  <c r="AL1483" i="7"/>
  <c r="AL1499" i="7"/>
  <c r="AL1515" i="7"/>
  <c r="AL1531" i="7"/>
  <c r="AL1547" i="7"/>
  <c r="AL1563" i="7"/>
  <c r="AL1579" i="7"/>
  <c r="AL1595" i="7"/>
  <c r="AL1611" i="7"/>
  <c r="AL1627" i="7"/>
  <c r="AL1575" i="7"/>
  <c r="AL1607" i="7"/>
  <c r="AL30" i="7"/>
  <c r="AL58" i="7"/>
  <c r="AL172" i="7"/>
  <c r="AL177" i="7"/>
  <c r="AL200" i="7"/>
  <c r="AL286" i="7"/>
  <c r="AL314" i="7"/>
  <c r="AL428" i="7"/>
  <c r="AL433" i="7"/>
  <c r="AL456" i="7"/>
  <c r="AL542" i="7"/>
  <c r="AL570" i="7"/>
  <c r="AL696" i="7"/>
  <c r="AL716" i="7"/>
  <c r="AL721" i="7"/>
  <c r="AL805" i="7"/>
  <c r="AL812" i="7"/>
  <c r="AL817" i="7"/>
  <c r="AL858" i="7"/>
  <c r="AL899" i="7"/>
  <c r="AL935" i="7"/>
  <c r="AL942" i="7"/>
  <c r="AL954" i="7"/>
  <c r="AL978" i="7"/>
  <c r="AL1059" i="7"/>
  <c r="AL1066" i="7"/>
  <c r="AL1123" i="7"/>
  <c r="AL1130" i="7"/>
  <c r="AL1187" i="7"/>
  <c r="AL1194" i="7"/>
  <c r="AL1251" i="7"/>
  <c r="AL1258" i="7"/>
  <c r="AL1315" i="7"/>
  <c r="AL1322" i="7"/>
  <c r="AL1362" i="7"/>
  <c r="AL1378" i="7"/>
  <c r="AL1394" i="7"/>
  <c r="AL1410" i="7"/>
  <c r="AL1426" i="7"/>
  <c r="AL1442" i="7"/>
  <c r="AL1458" i="7"/>
  <c r="AL1474" i="7"/>
  <c r="AL1490" i="7"/>
  <c r="AL1506" i="7"/>
  <c r="AL1522" i="7"/>
  <c r="AL1538" i="7"/>
  <c r="AL1554" i="7"/>
  <c r="AL1570" i="7"/>
  <c r="AL1586" i="7"/>
  <c r="AL1602" i="7"/>
  <c r="AL1618" i="7"/>
  <c r="AL10" i="7"/>
  <c r="AL124" i="7"/>
  <c r="AL129" i="7"/>
  <c r="AL152" i="7"/>
  <c r="AL238" i="7"/>
  <c r="AL266" i="7"/>
  <c r="AL380" i="7"/>
  <c r="AL385" i="7"/>
  <c r="AL408" i="7"/>
  <c r="AL494" i="7"/>
  <c r="AL522" i="7"/>
  <c r="AL666" i="7"/>
  <c r="AL686" i="7"/>
  <c r="AL706" i="7"/>
  <c r="AL741" i="7"/>
  <c r="AL746" i="7"/>
  <c r="AL793" i="7"/>
  <c r="AL834" i="7"/>
  <c r="AL839" i="7"/>
  <c r="AL846" i="7"/>
  <c r="AL875" i="7"/>
  <c r="AL904" i="7"/>
  <c r="AL923" i="7"/>
  <c r="AL947" i="7"/>
  <c r="AL983" i="7"/>
  <c r="AL990" i="7"/>
  <c r="AL1002" i="7"/>
  <c r="AL1026" i="7"/>
  <c r="AL1033" i="7"/>
  <c r="AL1090" i="7"/>
  <c r="AL1097" i="7"/>
  <c r="AL1154" i="7"/>
  <c r="AL1161" i="7"/>
  <c r="AL1218" i="7"/>
  <c r="AL1225" i="7"/>
  <c r="AL1282" i="7"/>
  <c r="AL1289" i="7"/>
  <c r="AL1346" i="7"/>
  <c r="AL1353" i="7"/>
  <c r="AL1369" i="7"/>
  <c r="AL1385" i="7"/>
  <c r="AL1401" i="7"/>
  <c r="AL1417" i="7"/>
  <c r="AL1433" i="7"/>
  <c r="AL1449" i="7"/>
  <c r="AL1465" i="7"/>
  <c r="AL1481" i="7"/>
  <c r="AL1497" i="7"/>
  <c r="AL1513" i="7"/>
  <c r="AL1529" i="7"/>
  <c r="AL1545" i="7"/>
  <c r="AL1561" i="7"/>
  <c r="AL1577" i="7"/>
  <c r="AL1593" i="7"/>
  <c r="AL1609" i="7"/>
  <c r="AL1625" i="7"/>
  <c r="AL76" i="7"/>
  <c r="AL81" i="7"/>
  <c r="AL104" i="7"/>
  <c r="AL190" i="7"/>
  <c r="AL218" i="7"/>
  <c r="AL332" i="7"/>
  <c r="AL337" i="7"/>
  <c r="AL360" i="7"/>
  <c r="AL446" i="7"/>
  <c r="AL474" i="7"/>
  <c r="AL588" i="7"/>
  <c r="AL593" i="7"/>
  <c r="AL616" i="7"/>
  <c r="AL636" i="7"/>
  <c r="AL641" i="7"/>
  <c r="AL766" i="7"/>
  <c r="AL776" i="7"/>
  <c r="AL810" i="7"/>
  <c r="AL856" i="7"/>
  <c r="AL885" i="7"/>
  <c r="AL892" i="7"/>
  <c r="AL897" i="7"/>
  <c r="AL952" i="7"/>
  <c r="AL971" i="7"/>
  <c r="AL995" i="7"/>
  <c r="AL1045" i="7"/>
  <c r="AL1052" i="7"/>
  <c r="AL1057" i="7"/>
  <c r="AL1064" i="7"/>
  <c r="AL1109" i="7"/>
  <c r="AL1116" i="7"/>
  <c r="AL1121" i="7"/>
  <c r="AL1128" i="7"/>
  <c r="AL1173" i="7"/>
  <c r="AL1180" i="7"/>
  <c r="AL1185" i="7"/>
  <c r="AL1192" i="7"/>
  <c r="AL1237" i="7"/>
  <c r="AL1244" i="7"/>
  <c r="AL1249" i="7"/>
  <c r="AL1256" i="7"/>
  <c r="AL1301" i="7"/>
  <c r="AL1308" i="7"/>
  <c r="AL1313" i="7"/>
  <c r="AL1320" i="7"/>
  <c r="AL1360" i="7"/>
  <c r="AL1376" i="7"/>
  <c r="AL1392" i="7"/>
  <c r="AL1408" i="7"/>
  <c r="AL1424" i="7"/>
  <c r="AL1440" i="7"/>
  <c r="AL1456" i="7"/>
  <c r="AL1472" i="7"/>
  <c r="AL1488" i="7"/>
  <c r="AL1504" i="7"/>
  <c r="AL1520" i="7"/>
  <c r="AL1536" i="7"/>
  <c r="AL1552" i="7"/>
  <c r="AL1568" i="7"/>
  <c r="AL1584" i="7"/>
  <c r="AL1600" i="7"/>
  <c r="AL1616" i="7"/>
  <c r="AL28" i="7"/>
  <c r="AL33" i="7"/>
  <c r="AL56" i="7"/>
  <c r="AL142" i="7"/>
  <c r="AL170" i="7"/>
  <c r="AL284" i="7"/>
  <c r="AL289" i="7"/>
  <c r="AL312" i="7"/>
  <c r="AL398" i="7"/>
  <c r="AL426" i="7"/>
  <c r="AL540" i="7"/>
  <c r="AL545" i="7"/>
  <c r="AL568" i="7"/>
  <c r="AL626" i="7"/>
  <c r="AL714" i="7"/>
  <c r="AL786" i="7"/>
  <c r="AL791" i="7"/>
  <c r="AL798" i="7"/>
  <c r="AL827" i="7"/>
  <c r="AL873" i="7"/>
  <c r="AL921" i="7"/>
  <c r="AL933" i="7"/>
  <c r="AL940" i="7"/>
  <c r="AL945" i="7"/>
  <c r="AL1000" i="7"/>
  <c r="AL1019" i="7"/>
  <c r="AL1031" i="7"/>
  <c r="AL1038" i="7"/>
  <c r="AL1076" i="7"/>
  <c r="AL1083" i="7"/>
  <c r="AL1095" i="7"/>
  <c r="AL1102" i="7"/>
  <c r="AL1140" i="7"/>
  <c r="AL1147" i="7"/>
  <c r="AL1159" i="7"/>
  <c r="AL1166" i="7"/>
  <c r="AL1204" i="7"/>
  <c r="AL1211" i="7"/>
  <c r="AL1223" i="7"/>
  <c r="AL1230" i="7"/>
  <c r="AL1268" i="7"/>
  <c r="AL1275" i="7"/>
  <c r="AL1287" i="7"/>
  <c r="AL1294" i="7"/>
  <c r="AL1332" i="7"/>
  <c r="AL1339" i="7"/>
  <c r="AL1351" i="7"/>
  <c r="AL1367" i="7"/>
  <c r="AL1383" i="7"/>
  <c r="AL1399" i="7"/>
  <c r="AL1415" i="7"/>
  <c r="AL1431" i="7"/>
  <c r="AL1447" i="7"/>
  <c r="AL1463" i="7"/>
  <c r="AL1479" i="7"/>
  <c r="AL1527" i="7"/>
  <c r="AL1543" i="7"/>
  <c r="AL46" i="7"/>
  <c r="AL74" i="7"/>
  <c r="AL188" i="7"/>
  <c r="AL193" i="7"/>
  <c r="AL216" i="7"/>
  <c r="AL302" i="7"/>
  <c r="AL330" i="7"/>
  <c r="AL444" i="7"/>
  <c r="AL449" i="7"/>
  <c r="AL472" i="7"/>
  <c r="AL558" i="7"/>
  <c r="AL586" i="7"/>
  <c r="AL634" i="7"/>
  <c r="AL654" i="7"/>
  <c r="AL674" i="7"/>
  <c r="AL754" i="7"/>
  <c r="AL764" i="7"/>
  <c r="AL769" i="7"/>
  <c r="AL825" i="7"/>
  <c r="AL866" i="7"/>
  <c r="AL871" i="7"/>
  <c r="AL878" i="7"/>
  <c r="AL919" i="7"/>
  <c r="AL926" i="7"/>
  <c r="AL938" i="7"/>
  <c r="AL962" i="7"/>
  <c r="AL1017" i="7"/>
  <c r="AL1074" i="7"/>
  <c r="AL1081" i="7"/>
  <c r="AL1138" i="7"/>
  <c r="AL1145" i="7"/>
  <c r="AL1202" i="7"/>
  <c r="AL1209" i="7"/>
  <c r="AL1266" i="7"/>
  <c r="AL1273" i="7"/>
  <c r="AL1330" i="7"/>
  <c r="AL1337" i="7"/>
  <c r="AL1365" i="7"/>
  <c r="AL1381" i="7"/>
  <c r="AL1397" i="7"/>
  <c r="AL1413" i="7"/>
  <c r="AL1429" i="7"/>
  <c r="AL1445" i="7"/>
  <c r="AL1461" i="7"/>
  <c r="AL1477" i="7"/>
  <c r="AL1493" i="7"/>
  <c r="AL1509" i="7"/>
  <c r="AL1525" i="7"/>
  <c r="AL1541" i="7"/>
  <c r="AL1557" i="7"/>
  <c r="AL1573" i="7"/>
  <c r="AL1589" i="7"/>
  <c r="AL1605" i="7"/>
  <c r="AL1621" i="7"/>
  <c r="AL26" i="7"/>
  <c r="AL140" i="7"/>
  <c r="AL145" i="7"/>
  <c r="AL168" i="7"/>
  <c r="AL254" i="7"/>
  <c r="AL282" i="7"/>
  <c r="AL396" i="7"/>
  <c r="AL401" i="7"/>
  <c r="AL424" i="7"/>
  <c r="AL510" i="7"/>
  <c r="AL538" i="7"/>
  <c r="AL712" i="7"/>
  <c r="AL789" i="7"/>
  <c r="AL796" i="7"/>
  <c r="AL801" i="7"/>
  <c r="AL842" i="7"/>
  <c r="AL888" i="7"/>
  <c r="AL907" i="7"/>
  <c r="AL931" i="7"/>
  <c r="AL967" i="7"/>
  <c r="AL974" i="7"/>
  <c r="AL986" i="7"/>
  <c r="AL1010" i="7"/>
  <c r="AL1029" i="7"/>
  <c r="AL1036" i="7"/>
  <c r="AL1041" i="7"/>
  <c r="AL1048" i="7"/>
  <c r="AL1093" i="7"/>
  <c r="AL1100" i="7"/>
  <c r="AL1105" i="7"/>
  <c r="AL1112" i="7"/>
  <c r="AL1157" i="7"/>
  <c r="AL1164" i="7"/>
  <c r="AL1169" i="7"/>
  <c r="AL1176" i="7"/>
  <c r="AL1221" i="7"/>
  <c r="AL1228" i="7"/>
  <c r="AL1233" i="7"/>
  <c r="AL1240" i="7"/>
  <c r="AL1285" i="7"/>
  <c r="AL1292" i="7"/>
  <c r="AL1297" i="7"/>
  <c r="AL1304" i="7"/>
  <c r="AL1349" i="7"/>
  <c r="AL1356" i="7"/>
  <c r="AL1372" i="7"/>
  <c r="AL1388" i="7"/>
  <c r="AL1404" i="7"/>
  <c r="AL1420" i="7"/>
  <c r="AL1436" i="7"/>
  <c r="AL1452" i="7"/>
  <c r="AL1468" i="7"/>
  <c r="AL1484" i="7"/>
  <c r="AL1500" i="7"/>
  <c r="AL1516" i="7"/>
  <c r="AL1532" i="7"/>
  <c r="AL1548" i="7"/>
  <c r="AL1564" i="7"/>
  <c r="AL1580" i="7"/>
  <c r="AL1596" i="7"/>
  <c r="AL1612" i="7"/>
  <c r="AL1628" i="7"/>
  <c r="AL92" i="7"/>
  <c r="AL97" i="7"/>
  <c r="AL120" i="7"/>
  <c r="AL206" i="7"/>
  <c r="AL234" i="7"/>
  <c r="AL348" i="7"/>
  <c r="AL353" i="7"/>
  <c r="AL376" i="7"/>
  <c r="AL462" i="7"/>
  <c r="AL490" i="7"/>
  <c r="AL604" i="7"/>
  <c r="AL609" i="7"/>
  <c r="AL682" i="7"/>
  <c r="AL702" i="7"/>
  <c r="AL722" i="7"/>
  <c r="AL732" i="7"/>
  <c r="AL737" i="7"/>
  <c r="AL818" i="7"/>
  <c r="AL823" i="7"/>
  <c r="AL830" i="7"/>
  <c r="AL859" i="7"/>
  <c r="AL936" i="7"/>
  <c r="AL955" i="7"/>
  <c r="AL684" i="7"/>
  <c r="AL979" i="7"/>
  <c r="AL984" i="7"/>
  <c r="AL1091" i="7"/>
  <c r="AL1219" i="7"/>
  <c r="AL1347" i="7"/>
  <c r="AL1422" i="7"/>
  <c r="AL1466" i="7"/>
  <c r="AL1603" i="7"/>
  <c r="AL1523" i="7"/>
  <c r="AL840" i="7"/>
  <c r="AL1086" i="7"/>
  <c r="AL1214" i="7"/>
  <c r="AL1342" i="7"/>
  <c r="AL1386" i="7"/>
  <c r="AL1598" i="7"/>
  <c r="AL584" i="7"/>
  <c r="AL869" i="7"/>
  <c r="AL929" i="7"/>
  <c r="AL1060" i="7"/>
  <c r="AL1107" i="7"/>
  <c r="AL1188" i="7"/>
  <c r="AL1235" i="7"/>
  <c r="AL1316" i="7"/>
  <c r="AL1443" i="7"/>
  <c r="AL1518" i="7"/>
  <c r="AL1562" i="7"/>
  <c r="AL49" i="7"/>
  <c r="AL94" i="7"/>
  <c r="AL890" i="7"/>
  <c r="AL924" i="7"/>
  <c r="AL969" i="7"/>
  <c r="AL1034" i="7"/>
  <c r="AL1162" i="7"/>
  <c r="AL1290" i="7"/>
  <c r="AL1363" i="7"/>
  <c r="AL1438" i="7"/>
  <c r="AL1482" i="7"/>
  <c r="AL1619" i="7"/>
  <c r="AL44" i="7"/>
  <c r="AL497" i="7"/>
  <c r="AL632" i="7"/>
  <c r="AL1358" i="7"/>
  <c r="AL1402" i="7"/>
  <c r="AL1539" i="7"/>
  <c r="AL1614" i="7"/>
  <c r="AL158" i="7"/>
  <c r="AL264" i="7"/>
  <c r="AL492" i="7"/>
  <c r="AL914" i="7"/>
  <c r="AL1003" i="7"/>
  <c r="AL1050" i="7"/>
  <c r="AL1131" i="7"/>
  <c r="AL1178" i="7"/>
  <c r="AL1259" i="7"/>
  <c r="AL1306" i="7"/>
  <c r="AL1459" i="7"/>
  <c r="AL1534" i="7"/>
  <c r="AL1578" i="7"/>
  <c r="AL378" i="7"/>
  <c r="AL1079" i="7"/>
  <c r="AL1207" i="7"/>
  <c r="AL1335" i="7"/>
  <c r="AL1379" i="7"/>
  <c r="AL1454" i="7"/>
  <c r="AL1498" i="7"/>
  <c r="AL1514" i="7"/>
  <c r="AL520" i="7"/>
  <c r="AL689" i="7"/>
  <c r="AL808" i="7"/>
  <c r="AL1502" i="7"/>
  <c r="AL561" i="7"/>
  <c r="AL606" i="7"/>
  <c r="AL664" i="7"/>
  <c r="AL1374" i="7"/>
  <c r="AL1418" i="7"/>
  <c r="AL1555" i="7"/>
  <c r="AL1630" i="7"/>
  <c r="AL1278" i="7"/>
  <c r="AL328" i="7"/>
  <c r="AL442" i="7"/>
  <c r="AL556" i="7"/>
  <c r="AL917" i="7"/>
  <c r="AL993" i="7"/>
  <c r="AL1027" i="7"/>
  <c r="AL1155" i="7"/>
  <c r="AL1283" i="7"/>
  <c r="AL1475" i="7"/>
  <c r="AL1550" i="7"/>
  <c r="AL1594" i="7"/>
  <c r="AL762" i="7"/>
  <c r="AL849" i="7"/>
  <c r="AL988" i="7"/>
  <c r="AL1022" i="7"/>
  <c r="AL1150" i="7"/>
  <c r="AL1395" i="7"/>
  <c r="AL1470" i="7"/>
  <c r="AL241" i="7"/>
  <c r="AL757" i="7"/>
  <c r="AL794" i="7"/>
  <c r="AL844" i="7"/>
  <c r="AL1043" i="7"/>
  <c r="AL1124" i="7"/>
  <c r="AL1171" i="7"/>
  <c r="AL1252" i="7"/>
  <c r="AL1299" i="7"/>
  <c r="AL1390" i="7"/>
  <c r="AL1434" i="7"/>
  <c r="AL1571" i="7"/>
  <c r="AL8" i="7"/>
  <c r="AL236" i="7"/>
  <c r="AL744" i="7"/>
  <c r="AL1098" i="7"/>
  <c r="AL1226" i="7"/>
  <c r="AL1354" i="7"/>
  <c r="AL1491" i="7"/>
  <c r="AL1566" i="7"/>
  <c r="AL1610" i="7"/>
  <c r="AL122" i="7"/>
  <c r="AL657" i="7"/>
  <c r="AL881" i="7"/>
  <c r="AL1411" i="7"/>
  <c r="AL1486" i="7"/>
  <c r="AL1530" i="7"/>
  <c r="AL1427" i="7"/>
  <c r="AL1546" i="7"/>
  <c r="AL305" i="7"/>
  <c r="AL350" i="7"/>
  <c r="AL652" i="7"/>
  <c r="AL876" i="7"/>
  <c r="AL981" i="7"/>
  <c r="AL1067" i="7"/>
  <c r="AL1114" i="7"/>
  <c r="AL1195" i="7"/>
  <c r="AL1242" i="7"/>
  <c r="AL1323" i="7"/>
  <c r="AL1406" i="7"/>
  <c r="AL1450" i="7"/>
  <c r="AL1587" i="7"/>
  <c r="AL72" i="7"/>
  <c r="AL186" i="7"/>
  <c r="AL300" i="7"/>
  <c r="AL734" i="7"/>
  <c r="AL837" i="7"/>
  <c r="AL905" i="7"/>
  <c r="AL1015" i="7"/>
  <c r="AL1143" i="7"/>
  <c r="AL1271" i="7"/>
  <c r="AL1370" i="7"/>
  <c r="AL1507" i="7"/>
  <c r="AL1582" i="7"/>
  <c r="AL1626" i="7"/>
  <c r="AL414" i="7"/>
  <c r="AK3" i="7"/>
  <c r="AL3" i="7"/>
  <c r="AJ1" i="7"/>
  <c r="AY1609" i="7" l="1"/>
  <c r="AY923" i="7"/>
  <c r="AY621" i="7"/>
  <c r="AY849" i="7"/>
  <c r="AY1458" i="7"/>
  <c r="AY60" i="7"/>
  <c r="AY891" i="7"/>
  <c r="AY1512" i="7"/>
  <c r="AY1020" i="7"/>
  <c r="AY1377" i="7"/>
  <c r="AY898" i="7"/>
  <c r="AY24" i="7"/>
  <c r="AY643" i="7"/>
  <c r="AY387" i="7"/>
  <c r="AY131" i="7"/>
  <c r="AY581" i="7"/>
  <c r="AY325" i="7"/>
  <c r="AY69" i="7"/>
  <c r="AY599" i="7"/>
  <c r="AY343" i="7"/>
  <c r="AY87" i="7"/>
  <c r="AY1184" i="7"/>
  <c r="AY928" i="7"/>
  <c r="AY672" i="7"/>
  <c r="AY416" i="7"/>
  <c r="AY160" i="7"/>
  <c r="AY681" i="7"/>
  <c r="AY425" i="7"/>
  <c r="AY169" i="7"/>
  <c r="AY530" i="7"/>
  <c r="AY274" i="7"/>
  <c r="AY18" i="7"/>
  <c r="AY539" i="7"/>
  <c r="AY283" i="7"/>
  <c r="AY27" i="7"/>
  <c r="AY788" i="7"/>
  <c r="AY532" i="7"/>
  <c r="AY276" i="7"/>
  <c r="AY20" i="7"/>
  <c r="AY1117" i="7"/>
  <c r="AY861" i="7"/>
  <c r="AY605" i="7"/>
  <c r="AY349" i="7"/>
  <c r="AY93" i="7"/>
  <c r="AY1190" i="7"/>
  <c r="AY934" i="7"/>
  <c r="AY678" i="7"/>
  <c r="AY422" i="7"/>
  <c r="AY166" i="7"/>
  <c r="AY1263" i="7"/>
  <c r="AY1007" i="7"/>
  <c r="AY751" i="7"/>
  <c r="AY495" i="7"/>
  <c r="AY239" i="7"/>
  <c r="AY206" i="7"/>
  <c r="AY615" i="7"/>
  <c r="AY641" i="7"/>
  <c r="AY1599" i="7"/>
  <c r="AY950" i="7"/>
  <c r="AY919" i="7"/>
  <c r="AY1146" i="7"/>
  <c r="AY714" i="7"/>
  <c r="AY1170" i="7"/>
  <c r="AY53" i="7"/>
  <c r="AY150" i="7"/>
  <c r="AY632" i="7"/>
  <c r="AY846" i="7"/>
  <c r="AY1224" i="7"/>
  <c r="AY829" i="7"/>
  <c r="AY1559" i="7"/>
  <c r="AY959" i="7"/>
  <c r="AY1475" i="7"/>
  <c r="AY1612" i="7"/>
  <c r="AY1573" i="7"/>
  <c r="AY825" i="7"/>
  <c r="AY188" i="7"/>
  <c r="AY1294" i="7"/>
  <c r="AY1038" i="7"/>
  <c r="AY545" i="7"/>
  <c r="AY1552" i="7"/>
  <c r="AY1301" i="7"/>
  <c r="AY1045" i="7"/>
  <c r="AY474" i="7"/>
  <c r="AY1529" i="7"/>
  <c r="AY1218" i="7"/>
  <c r="AY834" i="7"/>
  <c r="AY124" i="7"/>
  <c r="AY1394" i="7"/>
  <c r="AY935" i="7"/>
  <c r="AY200" i="7"/>
  <c r="AY1483" i="7"/>
  <c r="AY1227" i="7"/>
  <c r="AY997" i="7"/>
  <c r="AY481" i="7"/>
  <c r="AY1476" i="7"/>
  <c r="AY1208" i="7"/>
  <c r="AY937" i="7"/>
  <c r="AY296" i="7"/>
  <c r="AY1049" i="7"/>
  <c r="AY600" i="7"/>
  <c r="AY1620" i="7"/>
  <c r="AY1421" i="7"/>
  <c r="AY1446" i="7"/>
  <c r="AY1018" i="7"/>
  <c r="AY369" i="7"/>
  <c r="AY1391" i="7"/>
  <c r="AY1127" i="7"/>
  <c r="AY809" i="7"/>
  <c r="AY42" i="7"/>
  <c r="AY1448" i="7"/>
  <c r="AY1212" i="7"/>
  <c r="AY922" i="7"/>
  <c r="AY465" i="7"/>
  <c r="AY1569" i="7"/>
  <c r="AY1257" i="7"/>
  <c r="AY642" i="7"/>
  <c r="AY835" i="7"/>
  <c r="AY579" i="7"/>
  <c r="AY323" i="7"/>
  <c r="AY67" i="7"/>
  <c r="AY517" i="7"/>
  <c r="AY261" i="7"/>
  <c r="AY5" i="7"/>
  <c r="AY535" i="7"/>
  <c r="AY279" i="7"/>
  <c r="AY23" i="7"/>
  <c r="AY1120" i="7"/>
  <c r="AY864" i="7"/>
  <c r="AY608" i="7"/>
  <c r="AY352" i="7"/>
  <c r="AY96" i="7"/>
  <c r="AY617" i="7"/>
  <c r="AY361" i="7"/>
  <c r="AY105" i="7"/>
  <c r="AY466" i="7"/>
  <c r="AY210" i="7"/>
  <c r="AY731" i="7"/>
  <c r="AY475" i="7"/>
  <c r="AY219" i="7"/>
  <c r="AY980" i="7"/>
  <c r="AY724" i="7"/>
  <c r="AY468" i="7"/>
  <c r="AY212" i="7"/>
  <c r="AY1309" i="7"/>
  <c r="AY1053" i="7"/>
  <c r="AY797" i="7"/>
  <c r="AY541" i="7"/>
  <c r="AY285" i="7"/>
  <c r="AY29" i="7"/>
  <c r="AY1126" i="7"/>
  <c r="AY870" i="7"/>
  <c r="AY614" i="7"/>
  <c r="AY358" i="7"/>
  <c r="AY102" i="7"/>
  <c r="AY1199" i="7"/>
  <c r="AY943" i="7"/>
  <c r="AY687" i="7"/>
  <c r="AY431" i="7"/>
  <c r="AY175" i="7"/>
  <c r="AY1279" i="7"/>
  <c r="AY786" i="7"/>
  <c r="AY620" i="7"/>
  <c r="AY1064" i="7"/>
  <c r="AY1139" i="7"/>
  <c r="AY1168" i="7"/>
  <c r="AY1247" i="7"/>
  <c r="AY1534" i="7"/>
  <c r="AY1057" i="7"/>
  <c r="AY1591" i="7"/>
  <c r="AY99" i="7"/>
  <c r="AY134" i="7"/>
  <c r="AY1372" i="7"/>
  <c r="AY1253" i="7"/>
  <c r="AY21" i="7"/>
  <c r="AY447" i="7"/>
  <c r="AY657" i="7"/>
  <c r="AY44" i="7"/>
  <c r="AY1100" i="7"/>
  <c r="AY1242" i="7"/>
  <c r="AY1259" i="7"/>
  <c r="AY1596" i="7"/>
  <c r="AY1266" i="7"/>
  <c r="AY540" i="7"/>
  <c r="AY446" i="7"/>
  <c r="AY793" i="7"/>
  <c r="AY177" i="7"/>
  <c r="AY476" i="7"/>
  <c r="AY865" i="7"/>
  <c r="AY1604" i="7"/>
  <c r="AY1006" i="7"/>
  <c r="AY14" i="7"/>
  <c r="AY1553" i="7"/>
  <c r="AY819" i="7"/>
  <c r="AY501" i="7"/>
  <c r="AY263" i="7"/>
  <c r="AY848" i="7"/>
  <c r="AY345" i="7"/>
  <c r="AY459" i="7"/>
  <c r="AY452" i="7"/>
  <c r="AY525" i="7"/>
  <c r="AY854" i="7"/>
  <c r="AY86" i="7"/>
  <c r="AY415" i="7"/>
  <c r="AY1507" i="7"/>
  <c r="AY1195" i="7"/>
  <c r="AY1610" i="7"/>
  <c r="AY1043" i="7"/>
  <c r="AY1155" i="7"/>
  <c r="AY808" i="7"/>
  <c r="AY1178" i="7"/>
  <c r="AY1482" i="7"/>
  <c r="AY1188" i="7"/>
  <c r="AY1347" i="7"/>
  <c r="AY682" i="7"/>
  <c r="AY1580" i="7"/>
  <c r="AY1304" i="7"/>
  <c r="AY1048" i="7"/>
  <c r="AY538" i="7"/>
  <c r="AY1541" i="7"/>
  <c r="AY1209" i="7"/>
  <c r="AY764" i="7"/>
  <c r="AY46" i="7"/>
  <c r="AY1275" i="7"/>
  <c r="AY1019" i="7"/>
  <c r="AY426" i="7"/>
  <c r="AY1520" i="7"/>
  <c r="AY1249" i="7"/>
  <c r="AY971" i="7"/>
  <c r="AY360" i="7"/>
  <c r="AY1497" i="7"/>
  <c r="AY1154" i="7"/>
  <c r="AY746" i="7"/>
  <c r="AY1618" i="7"/>
  <c r="AY1362" i="7"/>
  <c r="AY858" i="7"/>
  <c r="AY172" i="7"/>
  <c r="AY1451" i="7"/>
  <c r="AY1182" i="7"/>
  <c r="AY930" i="7"/>
  <c r="AY362" i="7"/>
  <c r="AY1444" i="7"/>
  <c r="AY1196" i="7"/>
  <c r="AY860" i="7"/>
  <c r="AY268" i="7"/>
  <c r="AY1011" i="7"/>
  <c r="AY572" i="7"/>
  <c r="AY1588" i="7"/>
  <c r="AY1389" i="7"/>
  <c r="AY1414" i="7"/>
  <c r="AY999" i="7"/>
  <c r="AY250" i="7"/>
  <c r="AY1359" i="7"/>
  <c r="AY1108" i="7"/>
  <c r="AY750" i="7"/>
  <c r="AY1631" i="7"/>
  <c r="AY1416" i="7"/>
  <c r="AY1160" i="7"/>
  <c r="AY903" i="7"/>
  <c r="AY346" i="7"/>
  <c r="AY1537" i="7"/>
  <c r="AY1193" i="7"/>
  <c r="AY536" i="7"/>
  <c r="AY803" i="7"/>
  <c r="AY547" i="7"/>
  <c r="AY291" i="7"/>
  <c r="AY35" i="7"/>
  <c r="AY485" i="7"/>
  <c r="AY229" i="7"/>
  <c r="AY759" i="7"/>
  <c r="AY503" i="7"/>
  <c r="AY247" i="7"/>
  <c r="AY1344" i="7"/>
  <c r="AY1088" i="7"/>
  <c r="AY832" i="7"/>
  <c r="AY576" i="7"/>
  <c r="AY320" i="7"/>
  <c r="AY64" i="7"/>
  <c r="AY585" i="7"/>
  <c r="AY329" i="7"/>
  <c r="AY73" i="7"/>
  <c r="AY434" i="7"/>
  <c r="AY178" i="7"/>
  <c r="AY699" i="7"/>
  <c r="AY443" i="7"/>
  <c r="AY187" i="7"/>
  <c r="AY948" i="7"/>
  <c r="AY692" i="7"/>
  <c r="AY436" i="7"/>
  <c r="AY180" i="7"/>
  <c r="AY1277" i="7"/>
  <c r="AY1021" i="7"/>
  <c r="AY765" i="7"/>
  <c r="AY509" i="7"/>
  <c r="AY253" i="7"/>
  <c r="AY1350" i="7"/>
  <c r="AY1094" i="7"/>
  <c r="AY838" i="7"/>
  <c r="AY582" i="7"/>
  <c r="AY326" i="7"/>
  <c r="AY70" i="7"/>
  <c r="AY1167" i="7"/>
  <c r="AY911" i="7"/>
  <c r="AY655" i="7"/>
  <c r="AY399" i="7"/>
  <c r="AY143" i="7"/>
  <c r="AY65" i="7"/>
  <c r="AY694" i="7"/>
  <c r="AY823" i="7"/>
  <c r="AY1035" i="7"/>
  <c r="AY97" i="7"/>
  <c r="AY1439" i="7"/>
  <c r="AY662" i="7"/>
  <c r="AY737" i="7"/>
  <c r="AY1453" i="7"/>
  <c r="AY573" i="7"/>
  <c r="AY606" i="7"/>
  <c r="AY1239" i="7"/>
  <c r="AY277" i="7"/>
  <c r="AY703" i="7"/>
  <c r="AY561" i="7"/>
  <c r="AY1356" i="7"/>
  <c r="AY1502" i="7"/>
  <c r="AY1349" i="7"/>
  <c r="AY74" i="7"/>
  <c r="AY995" i="7"/>
  <c r="AY1378" i="7"/>
  <c r="AY985" i="7"/>
  <c r="AY577" i="7"/>
  <c r="AY1375" i="7"/>
  <c r="AY910" i="7"/>
  <c r="AY563" i="7"/>
  <c r="AY519" i="7"/>
  <c r="AY336" i="7"/>
  <c r="AY194" i="7"/>
  <c r="AY196" i="7"/>
  <c r="AY13" i="7"/>
  <c r="AY342" i="7"/>
  <c r="AY927" i="7"/>
  <c r="AY671" i="7"/>
  <c r="AY1370" i="7"/>
  <c r="AY1131" i="7"/>
  <c r="AY1219" i="7"/>
  <c r="AY1564" i="7"/>
  <c r="AY1297" i="7"/>
  <c r="AY1041" i="7"/>
  <c r="AY510" i="7"/>
  <c r="AY1525" i="7"/>
  <c r="AY1202" i="7"/>
  <c r="AY754" i="7"/>
  <c r="AY1543" i="7"/>
  <c r="AY1268" i="7"/>
  <c r="AY1000" i="7"/>
  <c r="AY398" i="7"/>
  <c r="AY1504" i="7"/>
  <c r="AY1244" i="7"/>
  <c r="AY952" i="7"/>
  <c r="AY337" i="7"/>
  <c r="AY1481" i="7"/>
  <c r="AY1097" i="7"/>
  <c r="AY741" i="7"/>
  <c r="AY1602" i="7"/>
  <c r="AY1322" i="7"/>
  <c r="AY817" i="7"/>
  <c r="AY58" i="7"/>
  <c r="AY1435" i="7"/>
  <c r="AY1175" i="7"/>
  <c r="AY906" i="7"/>
  <c r="AY334" i="7"/>
  <c r="AY1428" i="7"/>
  <c r="AY1189" i="7"/>
  <c r="AY853" i="7"/>
  <c r="AY154" i="7"/>
  <c r="AY987" i="7"/>
  <c r="AY458" i="7"/>
  <c r="AY1629" i="7"/>
  <c r="AY1373" i="7"/>
  <c r="AY1398" i="7"/>
  <c r="AY963" i="7"/>
  <c r="AY222" i="7"/>
  <c r="AY1326" i="7"/>
  <c r="AY1070" i="7"/>
  <c r="AY690" i="7"/>
  <c r="AY1567" i="7"/>
  <c r="AY1400" i="7"/>
  <c r="AY1153" i="7"/>
  <c r="AY874" i="7"/>
  <c r="AY318" i="7"/>
  <c r="AY1521" i="7"/>
  <c r="AY1186" i="7"/>
  <c r="AY513" i="7"/>
  <c r="AY787" i="7"/>
  <c r="AY531" i="7"/>
  <c r="AY275" i="7"/>
  <c r="AY19" i="7"/>
  <c r="AY469" i="7"/>
  <c r="AY213" i="7"/>
  <c r="AY743" i="7"/>
  <c r="AY487" i="7"/>
  <c r="AY231" i="7"/>
  <c r="AY1328" i="7"/>
  <c r="AY1072" i="7"/>
  <c r="AY816" i="7"/>
  <c r="AY560" i="7"/>
  <c r="AY304" i="7"/>
  <c r="AY48" i="7"/>
  <c r="AY569" i="7"/>
  <c r="AY313" i="7"/>
  <c r="AY57" i="7"/>
  <c r="AY418" i="7"/>
  <c r="AY162" i="7"/>
  <c r="AY683" i="7"/>
  <c r="AY427" i="7"/>
  <c r="AY171" i="7"/>
  <c r="AY932" i="7"/>
  <c r="AY676" i="7"/>
  <c r="AY420" i="7"/>
  <c r="AY164" i="7"/>
  <c r="AY1261" i="7"/>
  <c r="AY1005" i="7"/>
  <c r="AY749" i="7"/>
  <c r="AY493" i="7"/>
  <c r="AY237" i="7"/>
  <c r="AY1334" i="7"/>
  <c r="AY1078" i="7"/>
  <c r="AY822" i="7"/>
  <c r="AY566" i="7"/>
  <c r="AY310" i="7"/>
  <c r="AY54" i="7"/>
  <c r="AY1151" i="7"/>
  <c r="AY895" i="7"/>
  <c r="AY639" i="7"/>
  <c r="AY383" i="7"/>
  <c r="AY127" i="7"/>
  <c r="AY1571" i="7"/>
  <c r="AY1555" i="7"/>
  <c r="AY1079" i="7"/>
  <c r="AY830" i="7"/>
  <c r="AY1436" i="7"/>
  <c r="AY907" i="7"/>
  <c r="AY1397" i="7"/>
  <c r="AY1383" i="7"/>
  <c r="AY791" i="7"/>
  <c r="AY1116" i="7"/>
  <c r="AY1353" i="7"/>
  <c r="AY1066" i="7"/>
  <c r="AY1303" i="7"/>
  <c r="AY658" i="7"/>
  <c r="AY1234" i="7"/>
  <c r="AY807" i="7"/>
  <c r="AY1203" i="7"/>
  <c r="AY1198" i="7"/>
  <c r="AY915" i="7"/>
  <c r="AY1025" i="7"/>
  <c r="AY1393" i="7"/>
  <c r="AY110" i="7"/>
  <c r="AY147" i="7"/>
  <c r="AY597" i="7"/>
  <c r="AY359" i="7"/>
  <c r="AY944" i="7"/>
  <c r="AY176" i="7"/>
  <c r="AY441" i="7"/>
  <c r="AY290" i="7"/>
  <c r="AY555" i="7"/>
  <c r="AY299" i="7"/>
  <c r="AY43" i="7"/>
  <c r="AY292" i="7"/>
  <c r="AY36" i="7"/>
  <c r="AY1133" i="7"/>
  <c r="AY109" i="7"/>
  <c r="AY1206" i="7"/>
  <c r="AY511" i="7"/>
  <c r="AY72" i="7"/>
  <c r="AY378" i="7"/>
  <c r="AY1086" i="7"/>
  <c r="AY1420" i="7"/>
  <c r="AY26" i="7"/>
  <c r="AY1381" i="7"/>
  <c r="AY1102" i="7"/>
  <c r="AY1360" i="7"/>
  <c r="AY1109" i="7"/>
  <c r="AY1346" i="7"/>
  <c r="AY904" i="7"/>
  <c r="AY1059" i="7"/>
  <c r="AY1547" i="7"/>
  <c r="AY1540" i="7"/>
  <c r="AY1272" i="7"/>
  <c r="AY1016" i="7"/>
  <c r="AY802" i="7"/>
  <c r="AY1485" i="7"/>
  <c r="AY1455" i="7"/>
  <c r="AY1191" i="7"/>
  <c r="AY270" i="7"/>
  <c r="AY1535" i="7"/>
  <c r="AY1486" i="7"/>
  <c r="AY762" i="7"/>
  <c r="AY1374" i="7"/>
  <c r="AY1358" i="7"/>
  <c r="AY840" i="7"/>
  <c r="AY1157" i="7"/>
  <c r="AY842" i="7"/>
  <c r="AY1365" i="7"/>
  <c r="AY1095" i="7"/>
  <c r="AY1600" i="7"/>
  <c r="AY616" i="7"/>
  <c r="AY1289" i="7"/>
  <c r="AY238" i="7"/>
  <c r="AY1442" i="7"/>
  <c r="AY428" i="7"/>
  <c r="AY1284" i="7"/>
  <c r="AY1028" i="7"/>
  <c r="AY1524" i="7"/>
  <c r="AY524" i="7"/>
  <c r="AY728" i="7"/>
  <c r="AY1623" i="7"/>
  <c r="AY506" i="7"/>
  <c r="AY862" i="7"/>
  <c r="AY1496" i="7"/>
  <c r="AY1269" i="7"/>
  <c r="AY1617" i="7"/>
  <c r="AY1361" i="7"/>
  <c r="AY857" i="7"/>
  <c r="AY371" i="7"/>
  <c r="AY115" i="7"/>
  <c r="AY309" i="7"/>
  <c r="AY71" i="7"/>
  <c r="AY912" i="7"/>
  <c r="AY656" i="7"/>
  <c r="AY400" i="7"/>
  <c r="AY665" i="7"/>
  <c r="AY153" i="7"/>
  <c r="AY514" i="7"/>
  <c r="AY258" i="7"/>
  <c r="AY779" i="7"/>
  <c r="AY523" i="7"/>
  <c r="AY11" i="7"/>
  <c r="AY516" i="7"/>
  <c r="AY260" i="7"/>
  <c r="AY4" i="7"/>
  <c r="AY1101" i="7"/>
  <c r="AY845" i="7"/>
  <c r="AY589" i="7"/>
  <c r="AY333" i="7"/>
  <c r="AY77" i="7"/>
  <c r="AY1174" i="7"/>
  <c r="AY223" i="7"/>
  <c r="AY1411" i="7"/>
  <c r="AY664" i="7"/>
  <c r="AY1523" i="7"/>
  <c r="AY1112" i="7"/>
  <c r="AY1339" i="7"/>
  <c r="AY1584" i="7"/>
  <c r="AY1561" i="7"/>
  <c r="AY152" i="7"/>
  <c r="AY314" i="7"/>
  <c r="AY1246" i="7"/>
  <c r="AY590" i="7"/>
  <c r="AY410" i="7"/>
  <c r="AY1478" i="7"/>
  <c r="AY1423" i="7"/>
  <c r="AY574" i="7"/>
  <c r="AY37" i="7"/>
  <c r="AY61" i="7"/>
  <c r="AY646" i="7"/>
  <c r="AY390" i="7"/>
  <c r="AY207" i="7"/>
  <c r="AY1406" i="7"/>
  <c r="AY1252" i="7"/>
  <c r="AY1459" i="7"/>
  <c r="AY1443" i="7"/>
  <c r="AY1628" i="7"/>
  <c r="AY796" i="7"/>
  <c r="AY1330" i="7"/>
  <c r="AY193" i="7"/>
  <c r="AY1076" i="7"/>
  <c r="AY1568" i="7"/>
  <c r="AY1052" i="7"/>
  <c r="AY1225" i="7"/>
  <c r="AY839" i="7"/>
  <c r="AY1410" i="7"/>
  <c r="AY1499" i="7"/>
  <c r="AY504" i="7"/>
  <c r="AY382" i="7"/>
  <c r="AY698" i="7"/>
  <c r="AY1462" i="7"/>
  <c r="AY1407" i="7"/>
  <c r="AY1134" i="7"/>
  <c r="AY1464" i="7"/>
  <c r="AY1217" i="7"/>
  <c r="AY1314" i="7"/>
  <c r="AY782" i="7"/>
  <c r="AY595" i="7"/>
  <c r="AY551" i="7"/>
  <c r="AY1136" i="7"/>
  <c r="AY368" i="7"/>
  <c r="AY377" i="7"/>
  <c r="AY121" i="7"/>
  <c r="AY747" i="7"/>
  <c r="AY996" i="7"/>
  <c r="AY484" i="7"/>
  <c r="AY1325" i="7"/>
  <c r="AY1069" i="7"/>
  <c r="AY301" i="7"/>
  <c r="AY45" i="7"/>
  <c r="AY1142" i="7"/>
  <c r="AY191" i="7"/>
  <c r="AY1626" i="7"/>
  <c r="AY1323" i="7"/>
  <c r="AY1171" i="7"/>
  <c r="AY1306" i="7"/>
  <c r="AY1316" i="7"/>
  <c r="AY1466" i="7"/>
  <c r="AY722" i="7"/>
  <c r="AY789" i="7"/>
  <c r="AY1273" i="7"/>
  <c r="AY1582" i="7"/>
  <c r="AY122" i="7"/>
  <c r="AY1124" i="7"/>
  <c r="AY1283" i="7"/>
  <c r="AY1619" i="7"/>
  <c r="AY1235" i="7"/>
  <c r="AY1422" i="7"/>
  <c r="AY702" i="7"/>
  <c r="AY1093" i="7"/>
  <c r="AY712" i="7"/>
  <c r="AY1557" i="7"/>
  <c r="AY769" i="7"/>
  <c r="AY1287" i="7"/>
  <c r="AY1031" i="7"/>
  <c r="AY1536" i="7"/>
  <c r="AY1256" i="7"/>
  <c r="AY1513" i="7"/>
  <c r="AY1161" i="7"/>
  <c r="AY10" i="7"/>
  <c r="AY899" i="7"/>
  <c r="AY1467" i="7"/>
  <c r="AY1220" i="7"/>
  <c r="AY1460" i="7"/>
  <c r="AY1201" i="7"/>
  <c r="AY273" i="7"/>
  <c r="AY1042" i="7"/>
  <c r="AY1405" i="7"/>
  <c r="AY1430" i="7"/>
  <c r="AY364" i="7"/>
  <c r="AY1115" i="7"/>
  <c r="AY760" i="7"/>
  <c r="AY1432" i="7"/>
  <c r="AY1205" i="7"/>
  <c r="AY460" i="7"/>
  <c r="AY1250" i="7"/>
  <c r="AY622" i="7"/>
  <c r="AY307" i="7"/>
  <c r="AY51" i="7"/>
  <c r="AY245" i="7"/>
  <c r="AY775" i="7"/>
  <c r="AY7" i="7"/>
  <c r="AY1104" i="7"/>
  <c r="AY592" i="7"/>
  <c r="AY80" i="7"/>
  <c r="AY601" i="7"/>
  <c r="AY89" i="7"/>
  <c r="AY450" i="7"/>
  <c r="AY715" i="7"/>
  <c r="AY203" i="7"/>
  <c r="AY964" i="7"/>
  <c r="AY708" i="7"/>
  <c r="AY1293" i="7"/>
  <c r="AY1037" i="7"/>
  <c r="AY781" i="7"/>
  <c r="AY269" i="7"/>
  <c r="AY1110" i="7"/>
  <c r="AY598" i="7"/>
  <c r="AY1183" i="7"/>
  <c r="AY159" i="7"/>
  <c r="AY1114" i="7"/>
  <c r="AY1566" i="7"/>
  <c r="AY844" i="7"/>
  <c r="AY1027" i="7"/>
  <c r="AY689" i="7"/>
  <c r="AY1438" i="7"/>
  <c r="AY1107" i="7"/>
  <c r="AY609" i="7"/>
  <c r="AY1271" i="7"/>
  <c r="AY1067" i="7"/>
  <c r="AY1491" i="7"/>
  <c r="AY794" i="7"/>
  <c r="AY993" i="7"/>
  <c r="AY520" i="7"/>
  <c r="AY1050" i="7"/>
  <c r="AY1363" i="7"/>
  <c r="AY1060" i="7"/>
  <c r="AY1091" i="7"/>
  <c r="AY604" i="7"/>
  <c r="AY1548" i="7"/>
  <c r="AY1292" i="7"/>
  <c r="AY1036" i="7"/>
  <c r="AY424" i="7"/>
  <c r="AY1509" i="7"/>
  <c r="AY1145" i="7"/>
  <c r="AY674" i="7"/>
  <c r="AY1527" i="7"/>
  <c r="AY1230" i="7"/>
  <c r="AY945" i="7"/>
  <c r="AY312" i="7"/>
  <c r="AY1488" i="7"/>
  <c r="AY1237" i="7"/>
  <c r="AY897" i="7"/>
  <c r="AY332" i="7"/>
  <c r="AY1465" i="7"/>
  <c r="AY1090" i="7"/>
  <c r="AY706" i="7"/>
  <c r="AY1586" i="7"/>
  <c r="AY1315" i="7"/>
  <c r="AY812" i="7"/>
  <c r="AY30" i="7"/>
  <c r="AY1419" i="7"/>
  <c r="AY1163" i="7"/>
  <c r="AY894" i="7"/>
  <c r="AY248" i="7"/>
  <c r="AY1412" i="7"/>
  <c r="AY1144" i="7"/>
  <c r="AY824" i="7"/>
  <c r="AY126" i="7"/>
  <c r="AY968" i="7"/>
  <c r="AY430" i="7"/>
  <c r="AY1613" i="7"/>
  <c r="AY1305" i="7"/>
  <c r="AY1382" i="7"/>
  <c r="AY939" i="7"/>
  <c r="AY136" i="7"/>
  <c r="AY1319" i="7"/>
  <c r="AY1063" i="7"/>
  <c r="AY670" i="7"/>
  <c r="AY1551" i="7"/>
  <c r="AY1384" i="7"/>
  <c r="AY1148" i="7"/>
  <c r="AY833" i="7"/>
  <c r="AY232" i="7"/>
  <c r="AY1505" i="7"/>
  <c r="AY1129" i="7"/>
  <c r="AY508" i="7"/>
  <c r="AY771" i="7"/>
  <c r="AY515" i="7"/>
  <c r="AY259" i="7"/>
  <c r="AY709" i="7"/>
  <c r="AY453" i="7"/>
  <c r="AY197" i="7"/>
  <c r="AY727" i="7"/>
  <c r="AY471" i="7"/>
  <c r="AY215" i="7"/>
  <c r="AY1312" i="7"/>
  <c r="AY1056" i="7"/>
  <c r="AY800" i="7"/>
  <c r="AY544" i="7"/>
  <c r="AY288" i="7"/>
  <c r="AY32" i="7"/>
  <c r="AY553" i="7"/>
  <c r="AY297" i="7"/>
  <c r="AY41" i="7"/>
  <c r="AY402" i="7"/>
  <c r="AY146" i="7"/>
  <c r="AY667" i="7"/>
  <c r="AY411" i="7"/>
  <c r="AY155" i="7"/>
  <c r="AY916" i="7"/>
  <c r="AY660" i="7"/>
  <c r="AY404" i="7"/>
  <c r="AY148" i="7"/>
  <c r="AY1245" i="7"/>
  <c r="AY989" i="7"/>
  <c r="AY733" i="7"/>
  <c r="AY477" i="7"/>
  <c r="AY221" i="7"/>
  <c r="AY1318" i="7"/>
  <c r="AY1062" i="7"/>
  <c r="AY806" i="7"/>
  <c r="AY550" i="7"/>
  <c r="AY294" i="7"/>
  <c r="AY38" i="7"/>
  <c r="AY1135" i="7"/>
  <c r="AY879" i="7"/>
  <c r="AY623" i="7"/>
  <c r="AY367" i="7"/>
  <c r="AY111" i="7"/>
  <c r="AY1214" i="7"/>
  <c r="AY1140" i="7"/>
  <c r="AY1474" i="7"/>
  <c r="AY1317" i="7"/>
  <c r="AY625" i="7"/>
  <c r="AY700" i="7"/>
  <c r="AY341" i="7"/>
  <c r="AY185" i="7"/>
  <c r="AY1023" i="7"/>
  <c r="AY1418" i="7"/>
  <c r="AY1164" i="7"/>
  <c r="AY1367" i="7"/>
  <c r="AY1593" i="7"/>
  <c r="AY433" i="7"/>
  <c r="AY1177" i="7"/>
  <c r="AY1276" i="7"/>
  <c r="AY1587" i="7"/>
  <c r="AY1562" i="7"/>
  <c r="AY878" i="7"/>
  <c r="AY1577" i="7"/>
  <c r="AY978" i="7"/>
  <c r="AY618" i="7"/>
  <c r="AY1494" i="7"/>
  <c r="AY1013" i="7"/>
  <c r="AY883" i="7"/>
  <c r="AY583" i="7"/>
  <c r="AY144" i="7"/>
  <c r="AY267" i="7"/>
  <c r="AY735" i="7"/>
  <c r="AY1594" i="7"/>
  <c r="AY92" i="7"/>
  <c r="AY1337" i="7"/>
  <c r="AY1083" i="7"/>
  <c r="AY593" i="7"/>
  <c r="AY954" i="7"/>
  <c r="AY1009" i="7"/>
  <c r="AY1113" i="7"/>
  <c r="AY1082" i="7"/>
  <c r="AY161" i="7"/>
  <c r="AY1001" i="7"/>
  <c r="AY1321" i="7"/>
  <c r="AY867" i="7"/>
  <c r="AY293" i="7"/>
  <c r="AY311" i="7"/>
  <c r="AY55" i="7"/>
  <c r="AY640" i="7"/>
  <c r="AY128" i="7"/>
  <c r="AY393" i="7"/>
  <c r="AY137" i="7"/>
  <c r="AY242" i="7"/>
  <c r="AY507" i="7"/>
  <c r="AY1012" i="7"/>
  <c r="AY500" i="7"/>
  <c r="AY1341" i="7"/>
  <c r="AY317" i="7"/>
  <c r="AY902" i="7"/>
  <c r="AY463" i="7"/>
  <c r="AY881" i="7"/>
  <c r="AY497" i="7"/>
  <c r="AY1105" i="7"/>
  <c r="AY866" i="7"/>
  <c r="AY568" i="7"/>
  <c r="AY588" i="7"/>
  <c r="AY129" i="7"/>
  <c r="AY942" i="7"/>
  <c r="AY1004" i="7"/>
  <c r="AY1106" i="7"/>
  <c r="AY1075" i="7"/>
  <c r="AY156" i="7"/>
  <c r="AY1585" i="7"/>
  <c r="AY851" i="7"/>
  <c r="AY533" i="7"/>
  <c r="AY295" i="7"/>
  <c r="AY880" i="7"/>
  <c r="AY112" i="7"/>
  <c r="AY482" i="7"/>
  <c r="AY491" i="7"/>
  <c r="AY228" i="7"/>
  <c r="AY557" i="7"/>
  <c r="AY1215" i="7"/>
  <c r="AY981" i="7"/>
  <c r="AY917" i="7"/>
  <c r="AY1290" i="7"/>
  <c r="AY490" i="7"/>
  <c r="AY1029" i="7"/>
  <c r="AY654" i="7"/>
  <c r="AY1479" i="7"/>
  <c r="AY289" i="7"/>
  <c r="AY892" i="7"/>
  <c r="AY1449" i="7"/>
  <c r="AY805" i="7"/>
  <c r="AY1403" i="7"/>
  <c r="AY225" i="7"/>
  <c r="AY753" i="7"/>
  <c r="AY913" i="7"/>
  <c r="AY1366" i="7"/>
  <c r="AY1307" i="7"/>
  <c r="AY650" i="7"/>
  <c r="AY1141" i="7"/>
  <c r="AY1489" i="7"/>
  <c r="AY394" i="7"/>
  <c r="AY243" i="7"/>
  <c r="AY437" i="7"/>
  <c r="AY455" i="7"/>
  <c r="AY1040" i="7"/>
  <c r="AY784" i="7"/>
  <c r="AY272" i="7"/>
  <c r="AY281" i="7"/>
  <c r="AY386" i="7"/>
  <c r="AY900" i="7"/>
  <c r="AY1229" i="7"/>
  <c r="AY351" i="7"/>
  <c r="AY876" i="7"/>
  <c r="AY1498" i="7"/>
  <c r="AY1162" i="7"/>
  <c r="AY979" i="7"/>
  <c r="AY462" i="7"/>
  <c r="AY1516" i="7"/>
  <c r="AY1240" i="7"/>
  <c r="AY1010" i="7"/>
  <c r="AY396" i="7"/>
  <c r="AY1477" i="7"/>
  <c r="AY1081" i="7"/>
  <c r="AY634" i="7"/>
  <c r="AY1463" i="7"/>
  <c r="AY1211" i="7"/>
  <c r="AY933" i="7"/>
  <c r="AY284" i="7"/>
  <c r="AY1456" i="7"/>
  <c r="AY1185" i="7"/>
  <c r="AY885" i="7"/>
  <c r="AY190" i="7"/>
  <c r="AY1433" i="7"/>
  <c r="AY1026" i="7"/>
  <c r="AY666" i="7"/>
  <c r="AY1554" i="7"/>
  <c r="AY1251" i="7"/>
  <c r="AY721" i="7"/>
  <c r="AY1575" i="7"/>
  <c r="AY1387" i="7"/>
  <c r="AY1118" i="7"/>
  <c r="AY882" i="7"/>
  <c r="AY220" i="7"/>
  <c r="AY1380" i="7"/>
  <c r="AY1132" i="7"/>
  <c r="AY748" i="7"/>
  <c r="AY17" i="7"/>
  <c r="AY908" i="7"/>
  <c r="AY321" i="7"/>
  <c r="AY1581" i="7"/>
  <c r="AY1606" i="7"/>
  <c r="AY1338" i="7"/>
  <c r="AY872" i="7"/>
  <c r="AY108" i="7"/>
  <c r="AY1300" i="7"/>
  <c r="AY1044" i="7"/>
  <c r="AY554" i="7"/>
  <c r="AY1608" i="7"/>
  <c r="AY1352" i="7"/>
  <c r="AY1096" i="7"/>
  <c r="AY821" i="7"/>
  <c r="AY204" i="7"/>
  <c r="AY1473" i="7"/>
  <c r="AY1065" i="7"/>
  <c r="AY366" i="7"/>
  <c r="AY739" i="7"/>
  <c r="AY483" i="7"/>
  <c r="AY227" i="7"/>
  <c r="AY677" i="7"/>
  <c r="AY421" i="7"/>
  <c r="AY165" i="7"/>
  <c r="AY695" i="7"/>
  <c r="AY439" i="7"/>
  <c r="AY183" i="7"/>
  <c r="AY1280" i="7"/>
  <c r="AY1024" i="7"/>
  <c r="AY768" i="7"/>
  <c r="AY512" i="7"/>
  <c r="AY256" i="7"/>
  <c r="AY777" i="7"/>
  <c r="AY521" i="7"/>
  <c r="AY265" i="7"/>
  <c r="AY9" i="7"/>
  <c r="AY370" i="7"/>
  <c r="AY114" i="7"/>
  <c r="AY635" i="7"/>
  <c r="AY379" i="7"/>
  <c r="AY123" i="7"/>
  <c r="AY884" i="7"/>
  <c r="AY628" i="7"/>
  <c r="AY372" i="7"/>
  <c r="AY116" i="7"/>
  <c r="AY1213" i="7"/>
  <c r="AY957" i="7"/>
  <c r="AY701" i="7"/>
  <c r="AY445" i="7"/>
  <c r="AY189" i="7"/>
  <c r="AY1286" i="7"/>
  <c r="AY1030" i="7"/>
  <c r="AY774" i="7"/>
  <c r="AY518" i="7"/>
  <c r="AY262" i="7"/>
  <c r="AY6" i="7"/>
  <c r="AY1103" i="7"/>
  <c r="AY847" i="7"/>
  <c r="AY591" i="7"/>
  <c r="AY335" i="7"/>
  <c r="AY79" i="7"/>
  <c r="AY1061" i="7"/>
  <c r="AY438" i="7"/>
  <c r="AY49" i="7"/>
  <c r="AY638" i="7"/>
  <c r="AY1404" i="7"/>
  <c r="AY1179" i="7"/>
  <c r="AY918" i="7"/>
  <c r="AY1605" i="7"/>
  <c r="AY855" i="7"/>
  <c r="AY975" i="7"/>
  <c r="AY1308" i="7"/>
  <c r="AY946" i="7"/>
  <c r="AY630" i="7"/>
  <c r="AY1514" i="7"/>
  <c r="AY1493" i="7"/>
  <c r="AY1192" i="7"/>
  <c r="AY1258" i="7"/>
  <c r="AY1137" i="7"/>
  <c r="AY920" i="7"/>
  <c r="AY209" i="7"/>
  <c r="AY711" i="7"/>
  <c r="AY16" i="7"/>
  <c r="AY651" i="7"/>
  <c r="AY644" i="7"/>
  <c r="AY132" i="7"/>
  <c r="AY717" i="7"/>
  <c r="AY461" i="7"/>
  <c r="AY205" i="7"/>
  <c r="AY1302" i="7"/>
  <c r="AY1046" i="7"/>
  <c r="AY790" i="7"/>
  <c r="AY534" i="7"/>
  <c r="AY278" i="7"/>
  <c r="AY22" i="7"/>
  <c r="AY95" i="7"/>
  <c r="AY1015" i="7"/>
  <c r="AY1226" i="7"/>
  <c r="AY241" i="7"/>
  <c r="AY556" i="7"/>
  <c r="AY914" i="7"/>
  <c r="AY869" i="7"/>
  <c r="AY905" i="7"/>
  <c r="AY652" i="7"/>
  <c r="AY1098" i="7"/>
  <c r="AY1470" i="7"/>
  <c r="AY442" i="7"/>
  <c r="AY1454" i="7"/>
  <c r="AY492" i="7"/>
  <c r="AY1034" i="7"/>
  <c r="AY584" i="7"/>
  <c r="AY684" i="7"/>
  <c r="AY376" i="7"/>
  <c r="AY1500" i="7"/>
  <c r="AY1233" i="7"/>
  <c r="AY986" i="7"/>
  <c r="AY282" i="7"/>
  <c r="AY1461" i="7"/>
  <c r="AY1074" i="7"/>
  <c r="AY586" i="7"/>
  <c r="AY1447" i="7"/>
  <c r="AY1204" i="7"/>
  <c r="AY921" i="7"/>
  <c r="AY170" i="7"/>
  <c r="AY1440" i="7"/>
  <c r="AY1180" i="7"/>
  <c r="AY856" i="7"/>
  <c r="AY104" i="7"/>
  <c r="AY1417" i="7"/>
  <c r="AY1002" i="7"/>
  <c r="AY522" i="7"/>
  <c r="AY1538" i="7"/>
  <c r="AY1194" i="7"/>
  <c r="AY716" i="7"/>
  <c r="AY1627" i="7"/>
  <c r="AY1371" i="7"/>
  <c r="AY1111" i="7"/>
  <c r="AY841" i="7"/>
  <c r="AY106" i="7"/>
  <c r="AY1364" i="7"/>
  <c r="AY1125" i="7"/>
  <c r="AY738" i="7"/>
  <c r="AY12" i="7"/>
  <c r="AY901" i="7"/>
  <c r="AY316" i="7"/>
  <c r="AY1565" i="7"/>
  <c r="AY1590" i="7"/>
  <c r="AY1331" i="7"/>
  <c r="AY826" i="7"/>
  <c r="AY1583" i="7"/>
  <c r="AY1262" i="7"/>
  <c r="AY994" i="7"/>
  <c r="AY526" i="7"/>
  <c r="AY1592" i="7"/>
  <c r="AY1345" i="7"/>
  <c r="AY1089" i="7"/>
  <c r="AY792" i="7"/>
  <c r="AY90" i="7"/>
  <c r="AY1457" i="7"/>
  <c r="AY1058" i="7"/>
  <c r="AY280" i="7"/>
  <c r="AY723" i="7"/>
  <c r="AY467" i="7"/>
  <c r="AY211" i="7"/>
  <c r="AY661" i="7"/>
  <c r="AY405" i="7"/>
  <c r="AY149" i="7"/>
  <c r="AY679" i="7"/>
  <c r="AY423" i="7"/>
  <c r="AY167" i="7"/>
  <c r="AY1264" i="7"/>
  <c r="AY1008" i="7"/>
  <c r="AY752" i="7"/>
  <c r="AY496" i="7"/>
  <c r="AY240" i="7"/>
  <c r="AY761" i="7"/>
  <c r="AY505" i="7"/>
  <c r="AY249" i="7"/>
  <c r="AY610" i="7"/>
  <c r="AY354" i="7"/>
  <c r="AY98" i="7"/>
  <c r="AY619" i="7"/>
  <c r="AY363" i="7"/>
  <c r="AY107" i="7"/>
  <c r="AY868" i="7"/>
  <c r="AY612" i="7"/>
  <c r="AY356" i="7"/>
  <c r="AY100" i="7"/>
  <c r="AY1197" i="7"/>
  <c r="AY941" i="7"/>
  <c r="AY685" i="7"/>
  <c r="AY429" i="7"/>
  <c r="AY173" i="7"/>
  <c r="AY1270" i="7"/>
  <c r="AY1014" i="7"/>
  <c r="AY758" i="7"/>
  <c r="AY502" i="7"/>
  <c r="AY246" i="7"/>
  <c r="AY1343" i="7"/>
  <c r="AY1087" i="7"/>
  <c r="AY831" i="7"/>
  <c r="AY575" i="7"/>
  <c r="AY319" i="7"/>
  <c r="AY63" i="7"/>
  <c r="AY1427" i="7"/>
  <c r="AY1539" i="7"/>
  <c r="AY140" i="7"/>
  <c r="AY1376" i="7"/>
  <c r="AY456" i="7"/>
  <c r="AY1556" i="7"/>
  <c r="AY1526" i="7"/>
  <c r="AY298" i="7"/>
  <c r="AY659" i="7"/>
  <c r="AY103" i="7"/>
  <c r="AY432" i="7"/>
  <c r="AY546" i="7"/>
  <c r="AY804" i="7"/>
  <c r="AY877" i="7"/>
  <c r="AY767" i="7"/>
  <c r="AY1434" i="7"/>
  <c r="AY120" i="7"/>
  <c r="AY330" i="7"/>
  <c r="AY636" i="7"/>
  <c r="AY266" i="7"/>
  <c r="AY1291" i="7"/>
  <c r="AY529" i="7"/>
  <c r="AY680" i="7"/>
  <c r="AY1578" i="7"/>
  <c r="AY818" i="7"/>
  <c r="AY1621" i="7"/>
  <c r="AY1351" i="7"/>
  <c r="AY1320" i="7"/>
  <c r="AY875" i="7"/>
  <c r="AY1531" i="7"/>
  <c r="AY1265" i="7"/>
  <c r="AY1469" i="7"/>
  <c r="AY184" i="7"/>
  <c r="AY602" i="7"/>
  <c r="AY627" i="7"/>
  <c r="AY327" i="7"/>
  <c r="AY409" i="7"/>
  <c r="AY772" i="7"/>
  <c r="AY479" i="7"/>
  <c r="AY1450" i="7"/>
  <c r="AY1299" i="7"/>
  <c r="AY1518" i="7"/>
  <c r="AY1388" i="7"/>
  <c r="AY871" i="7"/>
  <c r="AY626" i="7"/>
  <c r="AY1313" i="7"/>
  <c r="AY1282" i="7"/>
  <c r="AY1426" i="7"/>
  <c r="AY1515" i="7"/>
  <c r="AY1508" i="7"/>
  <c r="AY718" i="7"/>
  <c r="AY478" i="7"/>
  <c r="AY1172" i="7"/>
  <c r="AY1480" i="7"/>
  <c r="AY1601" i="7"/>
  <c r="AY811" i="7"/>
  <c r="AY611" i="7"/>
  <c r="AY549" i="7"/>
  <c r="AY567" i="7"/>
  <c r="AY1152" i="7"/>
  <c r="AY896" i="7"/>
  <c r="AY384" i="7"/>
  <c r="AY649" i="7"/>
  <c r="AY498" i="7"/>
  <c r="AY763" i="7"/>
  <c r="AY251" i="7"/>
  <c r="AY756" i="7"/>
  <c r="AY244" i="7"/>
  <c r="AY1085" i="7"/>
  <c r="AY1158" i="7"/>
  <c r="AY719" i="7"/>
  <c r="AY1550" i="7"/>
  <c r="AY1603" i="7"/>
  <c r="AY1589" i="7"/>
  <c r="AY1332" i="7"/>
  <c r="AY1545" i="7"/>
  <c r="AY286" i="7"/>
  <c r="AY949" i="7"/>
  <c r="AY1437" i="7"/>
  <c r="AY392" i="7"/>
  <c r="AY850" i="7"/>
  <c r="AY488" i="7"/>
  <c r="AY339" i="7"/>
  <c r="AY39" i="7"/>
  <c r="AY624" i="7"/>
  <c r="AY633" i="7"/>
  <c r="AY226" i="7"/>
  <c r="AY235" i="7"/>
  <c r="AY740" i="7"/>
  <c r="AY813" i="7"/>
  <c r="AY118" i="7"/>
  <c r="AY1143" i="7"/>
  <c r="AY757" i="7"/>
  <c r="AY1003" i="7"/>
  <c r="AY929" i="7"/>
  <c r="AY984" i="7"/>
  <c r="AY1285" i="7"/>
  <c r="AY1138" i="7"/>
  <c r="AY1223" i="7"/>
  <c r="AY1472" i="7"/>
  <c r="AY218" i="7"/>
  <c r="AY686" i="7"/>
  <c r="AY1607" i="7"/>
  <c r="AY1156" i="7"/>
  <c r="AY1396" i="7"/>
  <c r="AY40" i="7"/>
  <c r="AY344" i="7"/>
  <c r="AY113" i="7"/>
  <c r="AY1051" i="7"/>
  <c r="AY1368" i="7"/>
  <c r="AY828" i="7"/>
  <c r="AY1122" i="7"/>
  <c r="AY693" i="7"/>
  <c r="AY181" i="7"/>
  <c r="AY1296" i="7"/>
  <c r="AY528" i="7"/>
  <c r="AY537" i="7"/>
  <c r="AY130" i="7"/>
  <c r="AY139" i="7"/>
  <c r="AY388" i="7"/>
  <c r="AY973" i="7"/>
  <c r="AY607" i="7"/>
  <c r="AY350" i="7"/>
  <c r="AY744" i="7"/>
  <c r="AY1395" i="7"/>
  <c r="AY1379" i="7"/>
  <c r="AY264" i="7"/>
  <c r="AY1598" i="7"/>
  <c r="AY955" i="7"/>
  <c r="AY353" i="7"/>
  <c r="AY1484" i="7"/>
  <c r="AY974" i="7"/>
  <c r="AY254" i="7"/>
  <c r="AY1445" i="7"/>
  <c r="AY1017" i="7"/>
  <c r="AY558" i="7"/>
  <c r="AY1431" i="7"/>
  <c r="AY1166" i="7"/>
  <c r="AY873" i="7"/>
  <c r="AY142" i="7"/>
  <c r="AY1424" i="7"/>
  <c r="AY1173" i="7"/>
  <c r="AY810" i="7"/>
  <c r="AY81" i="7"/>
  <c r="AY1401" i="7"/>
  <c r="AY990" i="7"/>
  <c r="AY494" i="7"/>
  <c r="AY1522" i="7"/>
  <c r="AY1187" i="7"/>
  <c r="AY696" i="7"/>
  <c r="AY1611" i="7"/>
  <c r="AY1355" i="7"/>
  <c r="AY1099" i="7"/>
  <c r="AY795" i="7"/>
  <c r="AY78" i="7"/>
  <c r="AY1336" i="7"/>
  <c r="AY1080" i="7"/>
  <c r="AY673" i="7"/>
  <c r="AY1357" i="7"/>
  <c r="AY889" i="7"/>
  <c r="AY202" i="7"/>
  <c r="AY1549" i="7"/>
  <c r="AY1574" i="7"/>
  <c r="AY1274" i="7"/>
  <c r="AY785" i="7"/>
  <c r="AY1519" i="7"/>
  <c r="AY1255" i="7"/>
  <c r="AY970" i="7"/>
  <c r="AY440" i="7"/>
  <c r="AY1576" i="7"/>
  <c r="AY1340" i="7"/>
  <c r="AY1084" i="7"/>
  <c r="AY730" i="7"/>
  <c r="AY62" i="7"/>
  <c r="AY1441" i="7"/>
  <c r="AY977" i="7"/>
  <c r="AY257" i="7"/>
  <c r="AY707" i="7"/>
  <c r="AY451" i="7"/>
  <c r="AY195" i="7"/>
  <c r="AY645" i="7"/>
  <c r="AY389" i="7"/>
  <c r="AY133" i="7"/>
  <c r="AY663" i="7"/>
  <c r="AY407" i="7"/>
  <c r="AY151" i="7"/>
  <c r="AY1248" i="7"/>
  <c r="AY992" i="7"/>
  <c r="AY736" i="7"/>
  <c r="AY480" i="7"/>
  <c r="AY224" i="7"/>
  <c r="AY745" i="7"/>
  <c r="AY489" i="7"/>
  <c r="AY233" i="7"/>
  <c r="AY594" i="7"/>
  <c r="AY338" i="7"/>
  <c r="AY82" i="7"/>
  <c r="AY603" i="7"/>
  <c r="AY347" i="7"/>
  <c r="AY91" i="7"/>
  <c r="AY852" i="7"/>
  <c r="AY596" i="7"/>
  <c r="AY340" i="7"/>
  <c r="AY84" i="7"/>
  <c r="AY1181" i="7"/>
  <c r="AY925" i="7"/>
  <c r="AY669" i="7"/>
  <c r="AY413" i="7"/>
  <c r="AY157" i="7"/>
  <c r="AY1254" i="7"/>
  <c r="AY998" i="7"/>
  <c r="AY742" i="7"/>
  <c r="AY486" i="7"/>
  <c r="AY230" i="7"/>
  <c r="AY1327" i="7"/>
  <c r="AY1071" i="7"/>
  <c r="AY815" i="7"/>
  <c r="AY559" i="7"/>
  <c r="AY303" i="7"/>
  <c r="AY47" i="7"/>
  <c r="AY186" i="7"/>
  <c r="AY988" i="7"/>
  <c r="AY94" i="7"/>
  <c r="AY1169" i="7"/>
  <c r="AY444" i="7"/>
  <c r="AY28" i="7"/>
  <c r="AY380" i="7"/>
  <c r="AY1563" i="7"/>
  <c r="AY1047" i="7"/>
  <c r="AY552" i="7"/>
  <c r="AY1501" i="7"/>
  <c r="AY1471" i="7"/>
  <c r="AY1528" i="7"/>
  <c r="AY953" i="7"/>
  <c r="AY403" i="7"/>
  <c r="AY85" i="7"/>
  <c r="AY1200" i="7"/>
  <c r="AY688" i="7"/>
  <c r="AY697" i="7"/>
  <c r="AY34" i="7"/>
  <c r="AY548" i="7"/>
  <c r="AY365" i="7"/>
  <c r="AY255" i="7"/>
  <c r="AY1402" i="7"/>
  <c r="AY888" i="7"/>
  <c r="AY1390" i="7"/>
  <c r="AY406" i="7"/>
  <c r="AY801" i="7"/>
  <c r="AY956" i="7"/>
  <c r="AY414" i="7"/>
  <c r="AY886" i="7"/>
  <c r="AY401" i="7"/>
  <c r="AY1570" i="7"/>
  <c r="AY1622" i="7"/>
  <c r="AY499" i="7"/>
  <c r="AY25" i="7"/>
  <c r="AY863" i="7"/>
  <c r="AY1386" i="7"/>
  <c r="AY967" i="7"/>
  <c r="AY1429" i="7"/>
  <c r="AY962" i="7"/>
  <c r="AY1415" i="7"/>
  <c r="AY1159" i="7"/>
  <c r="AY827" i="7"/>
  <c r="AY56" i="7"/>
  <c r="AY1408" i="7"/>
  <c r="AY1128" i="7"/>
  <c r="AY776" i="7"/>
  <c r="AY76" i="7"/>
  <c r="AY1385" i="7"/>
  <c r="AY983" i="7"/>
  <c r="AY408" i="7"/>
  <c r="AY1506" i="7"/>
  <c r="AY1130" i="7"/>
  <c r="AY570" i="7"/>
  <c r="AY1595" i="7"/>
  <c r="AY1348" i="7"/>
  <c r="AY1092" i="7"/>
  <c r="AY778" i="7"/>
  <c r="AY1511" i="7"/>
  <c r="AY1329" i="7"/>
  <c r="AY1073" i="7"/>
  <c r="AY668" i="7"/>
  <c r="AY1298" i="7"/>
  <c r="AY843" i="7"/>
  <c r="AY174" i="7"/>
  <c r="AY1533" i="7"/>
  <c r="AY1558" i="7"/>
  <c r="AY1267" i="7"/>
  <c r="AY780" i="7"/>
  <c r="AY1503" i="7"/>
  <c r="AY1243" i="7"/>
  <c r="AY958" i="7"/>
  <c r="AY417" i="7"/>
  <c r="AY1560" i="7"/>
  <c r="AY1333" i="7"/>
  <c r="AY1077" i="7"/>
  <c r="AY725" i="7"/>
  <c r="AY1495" i="7"/>
  <c r="AY1425" i="7"/>
  <c r="AY972" i="7"/>
  <c r="AY252" i="7"/>
  <c r="AY691" i="7"/>
  <c r="AY435" i="7"/>
  <c r="AY179" i="7"/>
  <c r="AY629" i="7"/>
  <c r="AY373" i="7"/>
  <c r="AY117" i="7"/>
  <c r="AY647" i="7"/>
  <c r="AY391" i="7"/>
  <c r="AY135" i="7"/>
  <c r="AY1232" i="7"/>
  <c r="AY976" i="7"/>
  <c r="AY720" i="7"/>
  <c r="AY464" i="7"/>
  <c r="AY208" i="7"/>
  <c r="AY729" i="7"/>
  <c r="AY473" i="7"/>
  <c r="AY217" i="7"/>
  <c r="AY578" i="7"/>
  <c r="AY322" i="7"/>
  <c r="AY66" i="7"/>
  <c r="AY587" i="7"/>
  <c r="AY331" i="7"/>
  <c r="AY75" i="7"/>
  <c r="AY836" i="7"/>
  <c r="AY580" i="7"/>
  <c r="AY324" i="7"/>
  <c r="AY68" i="7"/>
  <c r="AY1165" i="7"/>
  <c r="AY909" i="7"/>
  <c r="AY653" i="7"/>
  <c r="AY397" i="7"/>
  <c r="AY141" i="7"/>
  <c r="AY1238" i="7"/>
  <c r="AY982" i="7"/>
  <c r="AY726" i="7"/>
  <c r="AY470" i="7"/>
  <c r="AY214" i="7"/>
  <c r="AY1311" i="7"/>
  <c r="AY1055" i="7"/>
  <c r="AY799" i="7"/>
  <c r="AY543" i="7"/>
  <c r="AY287" i="7"/>
  <c r="AY31" i="7"/>
  <c r="AY926" i="7"/>
  <c r="AY1281" i="7"/>
  <c r="AY182" i="7"/>
  <c r="AY1530" i="7"/>
  <c r="AY1616" i="7"/>
  <c r="AY1510" i="7"/>
  <c r="AY302" i="7"/>
  <c r="AY961" i="7"/>
  <c r="AY565" i="7"/>
  <c r="AY991" i="7"/>
  <c r="AY216" i="7"/>
  <c r="AY1260" i="7"/>
  <c r="AY355" i="7"/>
  <c r="AY1231" i="7"/>
  <c r="AY732" i="7"/>
  <c r="AY1492" i="7"/>
  <c r="AY83" i="7"/>
  <c r="AY374" i="7"/>
  <c r="AY1354" i="7"/>
  <c r="AY1532" i="7"/>
  <c r="AY940" i="7"/>
  <c r="AY1033" i="7"/>
  <c r="AY887" i="7"/>
  <c r="AY1597" i="7"/>
  <c r="AY1624" i="7"/>
  <c r="AY755" i="7"/>
  <c r="AY199" i="7"/>
  <c r="AY395" i="7"/>
  <c r="AY1119" i="7"/>
  <c r="AY837" i="7"/>
  <c r="AY328" i="7"/>
  <c r="AY969" i="7"/>
  <c r="AY1228" i="7"/>
  <c r="AY734" i="7"/>
  <c r="AY305" i="7"/>
  <c r="AY236" i="7"/>
  <c r="AY1150" i="7"/>
  <c r="AY1278" i="7"/>
  <c r="AY1335" i="7"/>
  <c r="AY158" i="7"/>
  <c r="AY924" i="7"/>
  <c r="AY936" i="7"/>
  <c r="AY348" i="7"/>
  <c r="AY1468" i="7"/>
  <c r="AY1221" i="7"/>
  <c r="AY168" i="7"/>
  <c r="AY472" i="7"/>
  <c r="AY300" i="7"/>
  <c r="AY1546" i="7"/>
  <c r="AY8" i="7"/>
  <c r="AY1022" i="7"/>
  <c r="AY1630" i="7"/>
  <c r="AY1207" i="7"/>
  <c r="AY1614" i="7"/>
  <c r="AY890" i="7"/>
  <c r="AY1342" i="7"/>
  <c r="AY859" i="7"/>
  <c r="AY234" i="7"/>
  <c r="AY1452" i="7"/>
  <c r="AY1176" i="7"/>
  <c r="AY931" i="7"/>
  <c r="AY145" i="7"/>
  <c r="AY1413" i="7"/>
  <c r="AY938" i="7"/>
  <c r="AY449" i="7"/>
  <c r="AY1399" i="7"/>
  <c r="AY1147" i="7"/>
  <c r="AY798" i="7"/>
  <c r="AY33" i="7"/>
  <c r="AY1392" i="7"/>
  <c r="AY1121" i="7"/>
  <c r="AY766" i="7"/>
  <c r="AY1625" i="7"/>
  <c r="AY1369" i="7"/>
  <c r="AY947" i="7"/>
  <c r="AY385" i="7"/>
  <c r="AY1490" i="7"/>
  <c r="AY1123" i="7"/>
  <c r="AY542" i="7"/>
  <c r="AY1579" i="7"/>
  <c r="AY1310" i="7"/>
  <c r="AY1054" i="7"/>
  <c r="AY773" i="7"/>
  <c r="AY1572" i="7"/>
  <c r="AY1324" i="7"/>
  <c r="AY1068" i="7"/>
  <c r="AY648" i="7"/>
  <c r="AY1241" i="7"/>
  <c r="AY814" i="7"/>
  <c r="AY88" i="7"/>
  <c r="AY1517" i="7"/>
  <c r="AY1542" i="7"/>
  <c r="AY1210" i="7"/>
  <c r="AY770" i="7"/>
  <c r="AY1487" i="7"/>
  <c r="AY1236" i="7"/>
  <c r="AY951" i="7"/>
  <c r="AY412" i="7"/>
  <c r="AY1544" i="7"/>
  <c r="AY1288" i="7"/>
  <c r="AY1032" i="7"/>
  <c r="AY705" i="7"/>
  <c r="AY1615" i="7"/>
  <c r="AY1409" i="7"/>
  <c r="AY965" i="7"/>
  <c r="AY138" i="7"/>
  <c r="AY675" i="7"/>
  <c r="AY419" i="7"/>
  <c r="AY163" i="7"/>
  <c r="AY613" i="7"/>
  <c r="AY357" i="7"/>
  <c r="AY101" i="7"/>
  <c r="AY631" i="7"/>
  <c r="AY375" i="7"/>
  <c r="AY119" i="7"/>
  <c r="AY1216" i="7"/>
  <c r="AY960" i="7"/>
  <c r="AY704" i="7"/>
  <c r="AY448" i="7"/>
  <c r="AY192" i="7"/>
  <c r="AY713" i="7"/>
  <c r="AY457" i="7"/>
  <c r="AY201" i="7"/>
  <c r="AY562" i="7"/>
  <c r="AY306" i="7"/>
  <c r="AY50" i="7"/>
  <c r="AY571" i="7"/>
  <c r="AY315" i="7"/>
  <c r="AY59" i="7"/>
  <c r="AY820" i="7"/>
  <c r="AY564" i="7"/>
  <c r="AY308" i="7"/>
  <c r="AY52" i="7"/>
  <c r="AY1149" i="7"/>
  <c r="AY893" i="7"/>
  <c r="AY637" i="7"/>
  <c r="AY381" i="7"/>
  <c r="AY125" i="7"/>
  <c r="AY1222" i="7"/>
  <c r="AY966" i="7"/>
  <c r="AY710" i="7"/>
  <c r="AY454" i="7"/>
  <c r="AY198" i="7"/>
  <c r="AY1295" i="7"/>
  <c r="AY1039" i="7"/>
  <c r="AY783" i="7"/>
  <c r="AY527" i="7"/>
  <c r="AY271" i="7"/>
  <c r="AY15" i="7"/>
  <c r="AJ3" i="7"/>
  <c r="AK1633" i="7"/>
  <c r="AL1633" i="7"/>
  <c r="AL1634" i="7" s="1"/>
  <c r="AY3" i="7"/>
  <c r="AX3" i="7"/>
  <c r="AX1633" i="7" s="1"/>
  <c r="AI1" i="7"/>
  <c r="AY1633" i="7" l="1"/>
  <c r="AI3" i="7"/>
  <c r="AJ1633" i="7"/>
  <c r="AW3" i="7"/>
  <c r="AW1633" i="7" s="1"/>
  <c r="M13" i="3"/>
  <c r="AS1" i="7" s="1"/>
  <c r="AG3" i="7"/>
  <c r="AG1633" i="7" s="1"/>
  <c r="AS6" i="7" l="1"/>
  <c r="BF6" i="7" s="1"/>
  <c r="AS14" i="7"/>
  <c r="BF14" i="7" s="1"/>
  <c r="AS22" i="7"/>
  <c r="BF22" i="7" s="1"/>
  <c r="AS30" i="7"/>
  <c r="BF30" i="7" s="1"/>
  <c r="AS38" i="7"/>
  <c r="BF38" i="7" s="1"/>
  <c r="AS46" i="7"/>
  <c r="BF46" i="7" s="1"/>
  <c r="AS54" i="7"/>
  <c r="BF54" i="7" s="1"/>
  <c r="AS62" i="7"/>
  <c r="BF62" i="7" s="1"/>
  <c r="AS70" i="7"/>
  <c r="BF70" i="7" s="1"/>
  <c r="AS78" i="7"/>
  <c r="BF78" i="7" s="1"/>
  <c r="AS86" i="7"/>
  <c r="BF86" i="7" s="1"/>
  <c r="AS94" i="7"/>
  <c r="BF94" i="7" s="1"/>
  <c r="AS102" i="7"/>
  <c r="BF102" i="7" s="1"/>
  <c r="AS110" i="7"/>
  <c r="BF110" i="7" s="1"/>
  <c r="AS118" i="7"/>
  <c r="BF118" i="7" s="1"/>
  <c r="AS126" i="7"/>
  <c r="BF126" i="7" s="1"/>
  <c r="AS134" i="7"/>
  <c r="BF134" i="7" s="1"/>
  <c r="AS142" i="7"/>
  <c r="BF142" i="7" s="1"/>
  <c r="AS150" i="7"/>
  <c r="BF150" i="7" s="1"/>
  <c r="AS158" i="7"/>
  <c r="BF158" i="7" s="1"/>
  <c r="AS166" i="7"/>
  <c r="BF166" i="7" s="1"/>
  <c r="AS174" i="7"/>
  <c r="BF174" i="7" s="1"/>
  <c r="AS182" i="7"/>
  <c r="BF182" i="7" s="1"/>
  <c r="AS190" i="7"/>
  <c r="BF190" i="7" s="1"/>
  <c r="AS198" i="7"/>
  <c r="BF198" i="7" s="1"/>
  <c r="AS206" i="7"/>
  <c r="BF206" i="7" s="1"/>
  <c r="AS214" i="7"/>
  <c r="BF214" i="7" s="1"/>
  <c r="AS222" i="7"/>
  <c r="BF222" i="7" s="1"/>
  <c r="AS230" i="7"/>
  <c r="BF230" i="7" s="1"/>
  <c r="AS238" i="7"/>
  <c r="BF238" i="7" s="1"/>
  <c r="AS246" i="7"/>
  <c r="BF246" i="7" s="1"/>
  <c r="AS254" i="7"/>
  <c r="BF254" i="7" s="1"/>
  <c r="AS262" i="7"/>
  <c r="BF262" i="7" s="1"/>
  <c r="AS270" i="7"/>
  <c r="BF270" i="7" s="1"/>
  <c r="AS278" i="7"/>
  <c r="BF278" i="7" s="1"/>
  <c r="AS286" i="7"/>
  <c r="BF286" i="7" s="1"/>
  <c r="AS294" i="7"/>
  <c r="BF294" i="7" s="1"/>
  <c r="AS302" i="7"/>
  <c r="BF302" i="7" s="1"/>
  <c r="AS310" i="7"/>
  <c r="BF310" i="7" s="1"/>
  <c r="AS318" i="7"/>
  <c r="BF318" i="7" s="1"/>
  <c r="AS326" i="7"/>
  <c r="BF326" i="7" s="1"/>
  <c r="AS334" i="7"/>
  <c r="BF334" i="7" s="1"/>
  <c r="AS342" i="7"/>
  <c r="BF342" i="7" s="1"/>
  <c r="AS9" i="7"/>
  <c r="BF9" i="7" s="1"/>
  <c r="AS17" i="7"/>
  <c r="BF17" i="7" s="1"/>
  <c r="AS25" i="7"/>
  <c r="BF25" i="7" s="1"/>
  <c r="AS4" i="7"/>
  <c r="BF4" i="7" s="1"/>
  <c r="AS12" i="7"/>
  <c r="BF12" i="7" s="1"/>
  <c r="AS20" i="7"/>
  <c r="BF20" i="7" s="1"/>
  <c r="AS28" i="7"/>
  <c r="BF28" i="7" s="1"/>
  <c r="AS19" i="7"/>
  <c r="BF19" i="7" s="1"/>
  <c r="AS37" i="7"/>
  <c r="BF37" i="7" s="1"/>
  <c r="AS40" i="7"/>
  <c r="BF40" i="7" s="1"/>
  <c r="AS97" i="7"/>
  <c r="BF97" i="7" s="1"/>
  <c r="AS114" i="7"/>
  <c r="BF114" i="7" s="1"/>
  <c r="AS131" i="7"/>
  <c r="BF131" i="7" s="1"/>
  <c r="AS148" i="7"/>
  <c r="BF148" i="7" s="1"/>
  <c r="AS151" i="7"/>
  <c r="BF151" i="7" s="1"/>
  <c r="AS165" i="7"/>
  <c r="BF165" i="7" s="1"/>
  <c r="AS168" i="7"/>
  <c r="BF168" i="7" s="1"/>
  <c r="AS225" i="7"/>
  <c r="BF225" i="7" s="1"/>
  <c r="AS242" i="7"/>
  <c r="BF242" i="7" s="1"/>
  <c r="AS259" i="7"/>
  <c r="BF259" i="7" s="1"/>
  <c r="AS276" i="7"/>
  <c r="BF276" i="7" s="1"/>
  <c r="AS279" i="7"/>
  <c r="BF279" i="7" s="1"/>
  <c r="AS293" i="7"/>
  <c r="BF293" i="7" s="1"/>
  <c r="AS296" i="7"/>
  <c r="BF296" i="7" s="1"/>
  <c r="AS347" i="7"/>
  <c r="BF347" i="7" s="1"/>
  <c r="AS355" i="7"/>
  <c r="BF355" i="7" s="1"/>
  <c r="AS363" i="7"/>
  <c r="BF363" i="7" s="1"/>
  <c r="AS371" i="7"/>
  <c r="BF371" i="7" s="1"/>
  <c r="AS379" i="7"/>
  <c r="BF379" i="7" s="1"/>
  <c r="AS387" i="7"/>
  <c r="BF387" i="7" s="1"/>
  <c r="AS395" i="7"/>
  <c r="BF395" i="7" s="1"/>
  <c r="AS403" i="7"/>
  <c r="BF403" i="7" s="1"/>
  <c r="AS411" i="7"/>
  <c r="BF411" i="7" s="1"/>
  <c r="AS419" i="7"/>
  <c r="BF419" i="7" s="1"/>
  <c r="AS427" i="7"/>
  <c r="BF427" i="7" s="1"/>
  <c r="AS435" i="7"/>
  <c r="BF435" i="7" s="1"/>
  <c r="AS443" i="7"/>
  <c r="BF443" i="7" s="1"/>
  <c r="AS451" i="7"/>
  <c r="BF451" i="7" s="1"/>
  <c r="AS459" i="7"/>
  <c r="BF459" i="7" s="1"/>
  <c r="AS467" i="7"/>
  <c r="BF467" i="7" s="1"/>
  <c r="AS475" i="7"/>
  <c r="BF475" i="7" s="1"/>
  <c r="AS483" i="7"/>
  <c r="BF483" i="7" s="1"/>
  <c r="AS491" i="7"/>
  <c r="BF491" i="7" s="1"/>
  <c r="AS499" i="7"/>
  <c r="BF499" i="7" s="1"/>
  <c r="AS507" i="7"/>
  <c r="BF507" i="7" s="1"/>
  <c r="AS515" i="7"/>
  <c r="BF515" i="7" s="1"/>
  <c r="AS523" i="7"/>
  <c r="BF523" i="7" s="1"/>
  <c r="AS531" i="7"/>
  <c r="BF531" i="7" s="1"/>
  <c r="AS539" i="7"/>
  <c r="BF539" i="7" s="1"/>
  <c r="AS547" i="7"/>
  <c r="BF547" i="7" s="1"/>
  <c r="AS555" i="7"/>
  <c r="BF555" i="7" s="1"/>
  <c r="AS563" i="7"/>
  <c r="BF563" i="7" s="1"/>
  <c r="AS571" i="7"/>
  <c r="BF571" i="7" s="1"/>
  <c r="AS579" i="7"/>
  <c r="BF579" i="7" s="1"/>
  <c r="AS10" i="7"/>
  <c r="BF10" i="7" s="1"/>
  <c r="AS13" i="7"/>
  <c r="BF13" i="7" s="1"/>
  <c r="AS16" i="7"/>
  <c r="BF16" i="7" s="1"/>
  <c r="AS43" i="7"/>
  <c r="BF43" i="7" s="1"/>
  <c r="AS60" i="7"/>
  <c r="BF60" i="7" s="1"/>
  <c r="AS63" i="7"/>
  <c r="BF63" i="7" s="1"/>
  <c r="AS77" i="7"/>
  <c r="BF77" i="7" s="1"/>
  <c r="AS80" i="7"/>
  <c r="BF80" i="7" s="1"/>
  <c r="AS137" i="7"/>
  <c r="BF137" i="7" s="1"/>
  <c r="AS154" i="7"/>
  <c r="BF154" i="7" s="1"/>
  <c r="AS171" i="7"/>
  <c r="BF171" i="7" s="1"/>
  <c r="AS188" i="7"/>
  <c r="BF188" i="7" s="1"/>
  <c r="AS191" i="7"/>
  <c r="BF191" i="7" s="1"/>
  <c r="AS205" i="7"/>
  <c r="BF205" i="7" s="1"/>
  <c r="AS208" i="7"/>
  <c r="BF208" i="7" s="1"/>
  <c r="AS265" i="7"/>
  <c r="BF265" i="7" s="1"/>
  <c r="AS282" i="7"/>
  <c r="BF282" i="7" s="1"/>
  <c r="AS299" i="7"/>
  <c r="BF299" i="7" s="1"/>
  <c r="AS316" i="7"/>
  <c r="BF316" i="7" s="1"/>
  <c r="AS319" i="7"/>
  <c r="BF319" i="7" s="1"/>
  <c r="AS333" i="7"/>
  <c r="BF333" i="7" s="1"/>
  <c r="AS336" i="7"/>
  <c r="BF336" i="7" s="1"/>
  <c r="AS7" i="7"/>
  <c r="BF7" i="7" s="1"/>
  <c r="AS49" i="7"/>
  <c r="BF49" i="7" s="1"/>
  <c r="AS26" i="7"/>
  <c r="BF26" i="7" s="1"/>
  <c r="AS29" i="7"/>
  <c r="BF29" i="7" s="1"/>
  <c r="AS32" i="7"/>
  <c r="BF32" i="7" s="1"/>
  <c r="AS89" i="7"/>
  <c r="BF89" i="7" s="1"/>
  <c r="AS106" i="7"/>
  <c r="BF106" i="7" s="1"/>
  <c r="AS123" i="7"/>
  <c r="BF123" i="7" s="1"/>
  <c r="AS140" i="7"/>
  <c r="BF140" i="7" s="1"/>
  <c r="AS143" i="7"/>
  <c r="BF143" i="7" s="1"/>
  <c r="AS157" i="7"/>
  <c r="BF157" i="7" s="1"/>
  <c r="AS160" i="7"/>
  <c r="BF160" i="7" s="1"/>
  <c r="AS23" i="7"/>
  <c r="BF23" i="7" s="1"/>
  <c r="AS35" i="7"/>
  <c r="BF35" i="7" s="1"/>
  <c r="AS52" i="7"/>
  <c r="BF52" i="7" s="1"/>
  <c r="AS55" i="7"/>
  <c r="BF55" i="7" s="1"/>
  <c r="AS69" i="7"/>
  <c r="BF69" i="7" s="1"/>
  <c r="AS72" i="7"/>
  <c r="BF72" i="7" s="1"/>
  <c r="AS129" i="7"/>
  <c r="BF129" i="7" s="1"/>
  <c r="AS146" i="7"/>
  <c r="BF146" i="7" s="1"/>
  <c r="AS163" i="7"/>
  <c r="BF163" i="7" s="1"/>
  <c r="AS180" i="7"/>
  <c r="BF180" i="7" s="1"/>
  <c r="AS183" i="7"/>
  <c r="BF183" i="7" s="1"/>
  <c r="AS197" i="7"/>
  <c r="BF197" i="7" s="1"/>
  <c r="AS200" i="7"/>
  <c r="BF200" i="7" s="1"/>
  <c r="AS11" i="7"/>
  <c r="BF11" i="7" s="1"/>
  <c r="AS5" i="7"/>
  <c r="BF5" i="7" s="1"/>
  <c r="AS64" i="7"/>
  <c r="BF64" i="7" s="1"/>
  <c r="AS119" i="7"/>
  <c r="BF119" i="7" s="1"/>
  <c r="AS132" i="7"/>
  <c r="BF132" i="7" s="1"/>
  <c r="AS161" i="7"/>
  <c r="BF161" i="7" s="1"/>
  <c r="AS164" i="7"/>
  <c r="BF164" i="7" s="1"/>
  <c r="AS209" i="7"/>
  <c r="BF209" i="7" s="1"/>
  <c r="AS233" i="7"/>
  <c r="BF233" i="7" s="1"/>
  <c r="AS245" i="7"/>
  <c r="BF245" i="7" s="1"/>
  <c r="AS251" i="7"/>
  <c r="BF251" i="7" s="1"/>
  <c r="AS269" i="7"/>
  <c r="BF269" i="7" s="1"/>
  <c r="AS272" i="7"/>
  <c r="BF272" i="7" s="1"/>
  <c r="AS353" i="7"/>
  <c r="BF353" i="7" s="1"/>
  <c r="AS356" i="7"/>
  <c r="BF356" i="7" s="1"/>
  <c r="AS370" i="7"/>
  <c r="BF370" i="7" s="1"/>
  <c r="AS373" i="7"/>
  <c r="BF373" i="7" s="1"/>
  <c r="AS430" i="7"/>
  <c r="BF430" i="7" s="1"/>
  <c r="AS447" i="7"/>
  <c r="BF447" i="7" s="1"/>
  <c r="AS464" i="7"/>
  <c r="BF464" i="7" s="1"/>
  <c r="AS481" i="7"/>
  <c r="BF481" i="7" s="1"/>
  <c r="AS484" i="7"/>
  <c r="BF484" i="7" s="1"/>
  <c r="AS498" i="7"/>
  <c r="BF498" i="7" s="1"/>
  <c r="AS501" i="7"/>
  <c r="BF501" i="7" s="1"/>
  <c r="AS558" i="7"/>
  <c r="BF558" i="7" s="1"/>
  <c r="AS575" i="7"/>
  <c r="BF575" i="7" s="1"/>
  <c r="AS8" i="7"/>
  <c r="BF8" i="7" s="1"/>
  <c r="AS51" i="7"/>
  <c r="BF51" i="7" s="1"/>
  <c r="AS90" i="7"/>
  <c r="BF90" i="7" s="1"/>
  <c r="AS93" i="7"/>
  <c r="BF93" i="7" s="1"/>
  <c r="AS103" i="7"/>
  <c r="BF103" i="7" s="1"/>
  <c r="AS193" i="7"/>
  <c r="BF193" i="7" s="1"/>
  <c r="AS196" i="7"/>
  <c r="BF196" i="7" s="1"/>
  <c r="AS212" i="7"/>
  <c r="BF212" i="7" s="1"/>
  <c r="AS215" i="7"/>
  <c r="BF215" i="7" s="1"/>
  <c r="AS227" i="7"/>
  <c r="BF227" i="7" s="1"/>
  <c r="AS239" i="7"/>
  <c r="BF239" i="7" s="1"/>
  <c r="AS275" i="7"/>
  <c r="BF275" i="7" s="1"/>
  <c r="AS339" i="7"/>
  <c r="BF339" i="7" s="1"/>
  <c r="AS359" i="7"/>
  <c r="BF359" i="7" s="1"/>
  <c r="AS376" i="7"/>
  <c r="BF376" i="7" s="1"/>
  <c r="AS393" i="7"/>
  <c r="BF393" i="7" s="1"/>
  <c r="AS396" i="7"/>
  <c r="BF396" i="7" s="1"/>
  <c r="AS410" i="7"/>
  <c r="BF410" i="7" s="1"/>
  <c r="AS413" i="7"/>
  <c r="BF413" i="7" s="1"/>
  <c r="AS470" i="7"/>
  <c r="BF470" i="7" s="1"/>
  <c r="AS487" i="7"/>
  <c r="BF487" i="7" s="1"/>
  <c r="AS504" i="7"/>
  <c r="BF504" i="7" s="1"/>
  <c r="AS521" i="7"/>
  <c r="BF521" i="7" s="1"/>
  <c r="AS524" i="7"/>
  <c r="BF524" i="7" s="1"/>
  <c r="AS538" i="7"/>
  <c r="BF538" i="7" s="1"/>
  <c r="AS541" i="7"/>
  <c r="BF541" i="7" s="1"/>
  <c r="AS589" i="7"/>
  <c r="BF589" i="7" s="1"/>
  <c r="AS597" i="7"/>
  <c r="BF597" i="7" s="1"/>
  <c r="AS605" i="7"/>
  <c r="BF605" i="7" s="1"/>
  <c r="AS613" i="7"/>
  <c r="BF613" i="7" s="1"/>
  <c r="AS621" i="7"/>
  <c r="BF621" i="7" s="1"/>
  <c r="AS629" i="7"/>
  <c r="BF629" i="7" s="1"/>
  <c r="AS637" i="7"/>
  <c r="BF637" i="7" s="1"/>
  <c r="AS645" i="7"/>
  <c r="BF645" i="7" s="1"/>
  <c r="AS653" i="7"/>
  <c r="BF653" i="7" s="1"/>
  <c r="AS661" i="7"/>
  <c r="BF661" i="7" s="1"/>
  <c r="AS669" i="7"/>
  <c r="BF669" i="7" s="1"/>
  <c r="AS677" i="7"/>
  <c r="BF677" i="7" s="1"/>
  <c r="AS685" i="7"/>
  <c r="BF685" i="7" s="1"/>
  <c r="AS693" i="7"/>
  <c r="BF693" i="7" s="1"/>
  <c r="AS701" i="7"/>
  <c r="BF701" i="7" s="1"/>
  <c r="AS709" i="7"/>
  <c r="BF709" i="7" s="1"/>
  <c r="AS717" i="7"/>
  <c r="BF717" i="7" s="1"/>
  <c r="AS725" i="7"/>
  <c r="BF725" i="7" s="1"/>
  <c r="AS733" i="7"/>
  <c r="BF733" i="7" s="1"/>
  <c r="AS741" i="7"/>
  <c r="BF741" i="7" s="1"/>
  <c r="AS749" i="7"/>
  <c r="BF749" i="7" s="1"/>
  <c r="AS757" i="7"/>
  <c r="BF757" i="7" s="1"/>
  <c r="AS765" i="7"/>
  <c r="BF765" i="7" s="1"/>
  <c r="AS773" i="7"/>
  <c r="BF773" i="7" s="1"/>
  <c r="AS781" i="7"/>
  <c r="BF781" i="7" s="1"/>
  <c r="AS789" i="7"/>
  <c r="BF789" i="7" s="1"/>
  <c r="AS797" i="7"/>
  <c r="BF797" i="7" s="1"/>
  <c r="AS805" i="7"/>
  <c r="BF805" i="7" s="1"/>
  <c r="AS813" i="7"/>
  <c r="BF813" i="7" s="1"/>
  <c r="AS821" i="7"/>
  <c r="BF821" i="7" s="1"/>
  <c r="AS829" i="7"/>
  <c r="BF829" i="7" s="1"/>
  <c r="AS837" i="7"/>
  <c r="BF837" i="7" s="1"/>
  <c r="AS845" i="7"/>
  <c r="BF845" i="7" s="1"/>
  <c r="AS853" i="7"/>
  <c r="BF853" i="7" s="1"/>
  <c r="AS24" i="7"/>
  <c r="BF24" i="7" s="1"/>
  <c r="AS48" i="7"/>
  <c r="BF48" i="7" s="1"/>
  <c r="AS58" i="7"/>
  <c r="BF58" i="7" s="1"/>
  <c r="AS61" i="7"/>
  <c r="BF61" i="7" s="1"/>
  <c r="AS74" i="7"/>
  <c r="BF74" i="7" s="1"/>
  <c r="AS87" i="7"/>
  <c r="BF87" i="7" s="1"/>
  <c r="AS113" i="7"/>
  <c r="BF113" i="7" s="1"/>
  <c r="AS116" i="7"/>
  <c r="BF116" i="7" s="1"/>
  <c r="AS145" i="7"/>
  <c r="BF145" i="7" s="1"/>
  <c r="AS177" i="7"/>
  <c r="BF177" i="7" s="1"/>
  <c r="AS218" i="7"/>
  <c r="BF218" i="7" s="1"/>
  <c r="AS224" i="7"/>
  <c r="BF224" i="7" s="1"/>
  <c r="AS236" i="7"/>
  <c r="BF236" i="7" s="1"/>
  <c r="AS297" i="7"/>
  <c r="BF297" i="7" s="1"/>
  <c r="AS300" i="7"/>
  <c r="BF300" i="7" s="1"/>
  <c r="AS303" i="7"/>
  <c r="BF303" i="7" s="1"/>
  <c r="AS321" i="7"/>
  <c r="BF321" i="7" s="1"/>
  <c r="AS382" i="7"/>
  <c r="BF382" i="7" s="1"/>
  <c r="AS399" i="7"/>
  <c r="BF399" i="7" s="1"/>
  <c r="AS416" i="7"/>
  <c r="BF416" i="7" s="1"/>
  <c r="AS433" i="7"/>
  <c r="BF433" i="7" s="1"/>
  <c r="AS436" i="7"/>
  <c r="BF436" i="7" s="1"/>
  <c r="AS450" i="7"/>
  <c r="BF450" i="7" s="1"/>
  <c r="AS453" i="7"/>
  <c r="BF453" i="7" s="1"/>
  <c r="AS510" i="7"/>
  <c r="BF510" i="7" s="1"/>
  <c r="AS527" i="7"/>
  <c r="BF527" i="7" s="1"/>
  <c r="AS544" i="7"/>
  <c r="BF544" i="7" s="1"/>
  <c r="AS561" i="7"/>
  <c r="BF561" i="7" s="1"/>
  <c r="AS564" i="7"/>
  <c r="BF564" i="7" s="1"/>
  <c r="AS578" i="7"/>
  <c r="BF578" i="7" s="1"/>
  <c r="AS581" i="7"/>
  <c r="BF581" i="7" s="1"/>
  <c r="AS45" i="7"/>
  <c r="BF45" i="7" s="1"/>
  <c r="AS71" i="7"/>
  <c r="BF71" i="7" s="1"/>
  <c r="AS81" i="7"/>
  <c r="BF81" i="7" s="1"/>
  <c r="AS84" i="7"/>
  <c r="BF84" i="7" s="1"/>
  <c r="AS100" i="7"/>
  <c r="BF100" i="7" s="1"/>
  <c r="AS155" i="7"/>
  <c r="BF155" i="7" s="1"/>
  <c r="AS203" i="7"/>
  <c r="BF203" i="7" s="1"/>
  <c r="AS221" i="7"/>
  <c r="BF221" i="7" s="1"/>
  <c r="AS306" i="7"/>
  <c r="BF306" i="7" s="1"/>
  <c r="AS324" i="7"/>
  <c r="BF324" i="7" s="1"/>
  <c r="AS327" i="7"/>
  <c r="BF327" i="7" s="1"/>
  <c r="AS345" i="7"/>
  <c r="BF345" i="7" s="1"/>
  <c r="AS348" i="7"/>
  <c r="BF348" i="7" s="1"/>
  <c r="AS362" i="7"/>
  <c r="BF362" i="7" s="1"/>
  <c r="AS365" i="7"/>
  <c r="BF365" i="7" s="1"/>
  <c r="AS422" i="7"/>
  <c r="BF422" i="7" s="1"/>
  <c r="AS439" i="7"/>
  <c r="BF439" i="7" s="1"/>
  <c r="AS456" i="7"/>
  <c r="BF456" i="7" s="1"/>
  <c r="AS473" i="7"/>
  <c r="BF473" i="7" s="1"/>
  <c r="AS476" i="7"/>
  <c r="BF476" i="7" s="1"/>
  <c r="AS490" i="7"/>
  <c r="BF490" i="7" s="1"/>
  <c r="AS493" i="7"/>
  <c r="BF493" i="7" s="1"/>
  <c r="AS550" i="7"/>
  <c r="BF550" i="7" s="1"/>
  <c r="AS567" i="7"/>
  <c r="BF567" i="7" s="1"/>
  <c r="AS584" i="7"/>
  <c r="BF584" i="7" s="1"/>
  <c r="AS42" i="7"/>
  <c r="BF42" i="7" s="1"/>
  <c r="AS152" i="7"/>
  <c r="BF152" i="7" s="1"/>
  <c r="AS187" i="7"/>
  <c r="BF187" i="7" s="1"/>
  <c r="AS249" i="7"/>
  <c r="BF249" i="7" s="1"/>
  <c r="AS264" i="7"/>
  <c r="BF264" i="7" s="1"/>
  <c r="AS267" i="7"/>
  <c r="BF267" i="7" s="1"/>
  <c r="AS285" i="7"/>
  <c r="BF285" i="7" s="1"/>
  <c r="AS288" i="7"/>
  <c r="BF288" i="7" s="1"/>
  <c r="AS330" i="7"/>
  <c r="BF330" i="7" s="1"/>
  <c r="AS351" i="7"/>
  <c r="BF351" i="7" s="1"/>
  <c r="AS368" i="7"/>
  <c r="BF368" i="7" s="1"/>
  <c r="AS385" i="7"/>
  <c r="BF385" i="7" s="1"/>
  <c r="AS388" i="7"/>
  <c r="BF388" i="7" s="1"/>
  <c r="AS402" i="7"/>
  <c r="BF402" i="7" s="1"/>
  <c r="AS405" i="7"/>
  <c r="BF405" i="7" s="1"/>
  <c r="AS462" i="7"/>
  <c r="BF462" i="7" s="1"/>
  <c r="AS479" i="7"/>
  <c r="BF479" i="7" s="1"/>
  <c r="AS496" i="7"/>
  <c r="BF496" i="7" s="1"/>
  <c r="AS513" i="7"/>
  <c r="BF513" i="7" s="1"/>
  <c r="AS516" i="7"/>
  <c r="BF516" i="7" s="1"/>
  <c r="AS530" i="7"/>
  <c r="BF530" i="7" s="1"/>
  <c r="AS533" i="7"/>
  <c r="BF533" i="7" s="1"/>
  <c r="AS21" i="7"/>
  <c r="BF21" i="7" s="1"/>
  <c r="AS39" i="7"/>
  <c r="BF39" i="7" s="1"/>
  <c r="AS65" i="7"/>
  <c r="BF65" i="7" s="1"/>
  <c r="AS68" i="7"/>
  <c r="BF68" i="7" s="1"/>
  <c r="AS107" i="7"/>
  <c r="BF107" i="7" s="1"/>
  <c r="AS120" i="7"/>
  <c r="BF120" i="7" s="1"/>
  <c r="AS136" i="7"/>
  <c r="BF136" i="7" s="1"/>
  <c r="AS139" i="7"/>
  <c r="BF139" i="7" s="1"/>
  <c r="AS184" i="7"/>
  <c r="BF184" i="7" s="1"/>
  <c r="AS231" i="7"/>
  <c r="BF231" i="7" s="1"/>
  <c r="AS243" i="7"/>
  <c r="BF243" i="7" s="1"/>
  <c r="AS255" i="7"/>
  <c r="BF255" i="7" s="1"/>
  <c r="AS258" i="7"/>
  <c r="BF258" i="7" s="1"/>
  <c r="AS261" i="7"/>
  <c r="BF261" i="7" s="1"/>
  <c r="AS273" i="7"/>
  <c r="BF273" i="7" s="1"/>
  <c r="AS291" i="7"/>
  <c r="BF291" i="7" s="1"/>
  <c r="AS309" i="7"/>
  <c r="BF309" i="7" s="1"/>
  <c r="AS312" i="7"/>
  <c r="BF312" i="7" s="1"/>
  <c r="AS315" i="7"/>
  <c r="BF315" i="7" s="1"/>
  <c r="AS374" i="7"/>
  <c r="BF374" i="7" s="1"/>
  <c r="AS75" i="7"/>
  <c r="BF75" i="7" s="1"/>
  <c r="AS104" i="7"/>
  <c r="BF104" i="7" s="1"/>
  <c r="AS130" i="7"/>
  <c r="BF130" i="7" s="1"/>
  <c r="AS133" i="7"/>
  <c r="BF133" i="7" s="1"/>
  <c r="AS149" i="7"/>
  <c r="BF149" i="7" s="1"/>
  <c r="AS162" i="7"/>
  <c r="BF162" i="7" s="1"/>
  <c r="AS194" i="7"/>
  <c r="BF194" i="7" s="1"/>
  <c r="AS210" i="7"/>
  <c r="BF210" i="7" s="1"/>
  <c r="AS228" i="7"/>
  <c r="BF228" i="7" s="1"/>
  <c r="AS234" i="7"/>
  <c r="BF234" i="7" s="1"/>
  <c r="AS240" i="7"/>
  <c r="BF240" i="7" s="1"/>
  <c r="AS252" i="7"/>
  <c r="BF252" i="7" s="1"/>
  <c r="AS33" i="7"/>
  <c r="BF33" i="7" s="1"/>
  <c r="AS36" i="7"/>
  <c r="BF36" i="7" s="1"/>
  <c r="AS91" i="7"/>
  <c r="BF91" i="7" s="1"/>
  <c r="AS117" i="7"/>
  <c r="BF117" i="7" s="1"/>
  <c r="AS127" i="7"/>
  <c r="BF127" i="7" s="1"/>
  <c r="AS159" i="7"/>
  <c r="BF159" i="7" s="1"/>
  <c r="AS169" i="7"/>
  <c r="BF169" i="7" s="1"/>
  <c r="AS172" i="7"/>
  <c r="BF172" i="7" s="1"/>
  <c r="AS175" i="7"/>
  <c r="BF175" i="7" s="1"/>
  <c r="AS178" i="7"/>
  <c r="BF178" i="7" s="1"/>
  <c r="AS181" i="7"/>
  <c r="BF181" i="7" s="1"/>
  <c r="AS207" i="7"/>
  <c r="BF207" i="7" s="1"/>
  <c r="AS213" i="7"/>
  <c r="BF213" i="7" s="1"/>
  <c r="AS216" i="7"/>
  <c r="BF216" i="7" s="1"/>
  <c r="AS237" i="7"/>
  <c r="BF237" i="7" s="1"/>
  <c r="AS322" i="7"/>
  <c r="BF322" i="7" s="1"/>
  <c r="AS340" i="7"/>
  <c r="BF340" i="7" s="1"/>
  <c r="AS343" i="7"/>
  <c r="BF343" i="7" s="1"/>
  <c r="AS18" i="7"/>
  <c r="BF18" i="7" s="1"/>
  <c r="AS59" i="7"/>
  <c r="BF59" i="7" s="1"/>
  <c r="AS88" i="7"/>
  <c r="BF88" i="7" s="1"/>
  <c r="AS98" i="7"/>
  <c r="BF98" i="7" s="1"/>
  <c r="AS101" i="7"/>
  <c r="BF101" i="7" s="1"/>
  <c r="AS219" i="7"/>
  <c r="BF219" i="7" s="1"/>
  <c r="AS283" i="7"/>
  <c r="BF283" i="7" s="1"/>
  <c r="AS298" i="7"/>
  <c r="BF298" i="7" s="1"/>
  <c r="AS301" i="7"/>
  <c r="BF301" i="7" s="1"/>
  <c r="AS66" i="7"/>
  <c r="BF66" i="7" s="1"/>
  <c r="AS79" i="7"/>
  <c r="BF79" i="7" s="1"/>
  <c r="AS27" i="7"/>
  <c r="BF27" i="7" s="1"/>
  <c r="AS41" i="7"/>
  <c r="BF41" i="7" s="1"/>
  <c r="AS57" i="7"/>
  <c r="BF57" i="7" s="1"/>
  <c r="AS83" i="7"/>
  <c r="BF83" i="7" s="1"/>
  <c r="AS99" i="7"/>
  <c r="BF99" i="7" s="1"/>
  <c r="AS82" i="7"/>
  <c r="BF82" i="7" s="1"/>
  <c r="AS96" i="7"/>
  <c r="BF96" i="7" s="1"/>
  <c r="AS109" i="7"/>
  <c r="BF109" i="7" s="1"/>
  <c r="AS122" i="7"/>
  <c r="BF122" i="7" s="1"/>
  <c r="AS144" i="7"/>
  <c r="BF144" i="7" s="1"/>
  <c r="AS202" i="7"/>
  <c r="BF202" i="7" s="1"/>
  <c r="AS211" i="7"/>
  <c r="BF211" i="7" s="1"/>
  <c r="AS268" i="7"/>
  <c r="BF268" i="7" s="1"/>
  <c r="AS287" i="7"/>
  <c r="BF287" i="7" s="1"/>
  <c r="AS325" i="7"/>
  <c r="BF325" i="7" s="1"/>
  <c r="AS357" i="7"/>
  <c r="BF357" i="7" s="1"/>
  <c r="AS384" i="7"/>
  <c r="BF384" i="7" s="1"/>
  <c r="AS394" i="7"/>
  <c r="BF394" i="7" s="1"/>
  <c r="AS424" i="7"/>
  <c r="BF424" i="7" s="1"/>
  <c r="AS434" i="7"/>
  <c r="BF434" i="7" s="1"/>
  <c r="AS461" i="7"/>
  <c r="BF461" i="7" s="1"/>
  <c r="AS474" i="7"/>
  <c r="BF474" i="7" s="1"/>
  <c r="AS593" i="7"/>
  <c r="BF593" i="7" s="1"/>
  <c r="AS610" i="7"/>
  <c r="BF610" i="7" s="1"/>
  <c r="AS667" i="7"/>
  <c r="BF667" i="7" s="1"/>
  <c r="AS670" i="7"/>
  <c r="BF670" i="7" s="1"/>
  <c r="AS684" i="7"/>
  <c r="BF684" i="7" s="1"/>
  <c r="AS687" i="7"/>
  <c r="BF687" i="7" s="1"/>
  <c r="AS704" i="7"/>
  <c r="BF704" i="7" s="1"/>
  <c r="AS721" i="7"/>
  <c r="BF721" i="7" s="1"/>
  <c r="AS738" i="7"/>
  <c r="BF738" i="7" s="1"/>
  <c r="AS795" i="7"/>
  <c r="BF795" i="7" s="1"/>
  <c r="AS798" i="7"/>
  <c r="BF798" i="7" s="1"/>
  <c r="AS812" i="7"/>
  <c r="BF812" i="7" s="1"/>
  <c r="AS815" i="7"/>
  <c r="BF815" i="7" s="1"/>
  <c r="AS832" i="7"/>
  <c r="BF832" i="7" s="1"/>
  <c r="AS849" i="7"/>
  <c r="BF849" i="7" s="1"/>
  <c r="AS92" i="7"/>
  <c r="BF92" i="7" s="1"/>
  <c r="AS105" i="7"/>
  <c r="BF105" i="7" s="1"/>
  <c r="AS170" i="7"/>
  <c r="BF170" i="7" s="1"/>
  <c r="AS220" i="7"/>
  <c r="BF220" i="7" s="1"/>
  <c r="AS232" i="7"/>
  <c r="BF232" i="7" s="1"/>
  <c r="AS280" i="7"/>
  <c r="BF280" i="7" s="1"/>
  <c r="AS295" i="7"/>
  <c r="BF295" i="7" s="1"/>
  <c r="AS307" i="7"/>
  <c r="BF307" i="7" s="1"/>
  <c r="AS314" i="7"/>
  <c r="BF314" i="7" s="1"/>
  <c r="AS332" i="7"/>
  <c r="BF332" i="7" s="1"/>
  <c r="AS350" i="7"/>
  <c r="BF350" i="7" s="1"/>
  <c r="AS364" i="7"/>
  <c r="BF364" i="7" s="1"/>
  <c r="AS381" i="7"/>
  <c r="BF381" i="7" s="1"/>
  <c r="AS391" i="7"/>
  <c r="BF391" i="7" s="1"/>
  <c r="AS401" i="7"/>
  <c r="BF401" i="7" s="1"/>
  <c r="AS421" i="7"/>
  <c r="BF421" i="7" s="1"/>
  <c r="AS431" i="7"/>
  <c r="BF431" i="7" s="1"/>
  <c r="AS441" i="7"/>
  <c r="BF441" i="7" s="1"/>
  <c r="AS471" i="7"/>
  <c r="BF471" i="7" s="1"/>
  <c r="AS511" i="7"/>
  <c r="BF511" i="7" s="1"/>
  <c r="AS514" i="7"/>
  <c r="BF514" i="7" s="1"/>
  <c r="AS551" i="7"/>
  <c r="BF551" i="7" s="1"/>
  <c r="AS554" i="7"/>
  <c r="BF554" i="7" s="1"/>
  <c r="AS596" i="7"/>
  <c r="BF596" i="7" s="1"/>
  <c r="AS599" i="7"/>
  <c r="BF599" i="7" s="1"/>
  <c r="AS616" i="7"/>
  <c r="BF616" i="7" s="1"/>
  <c r="AS633" i="7"/>
  <c r="BF633" i="7" s="1"/>
  <c r="AS650" i="7"/>
  <c r="BF650" i="7" s="1"/>
  <c r="AS707" i="7"/>
  <c r="BF707" i="7" s="1"/>
  <c r="AS710" i="7"/>
  <c r="BF710" i="7" s="1"/>
  <c r="AS724" i="7"/>
  <c r="BF724" i="7" s="1"/>
  <c r="AS727" i="7"/>
  <c r="BF727" i="7" s="1"/>
  <c r="AS744" i="7"/>
  <c r="BF744" i="7" s="1"/>
  <c r="AS761" i="7"/>
  <c r="BF761" i="7" s="1"/>
  <c r="AS778" i="7"/>
  <c r="BF778" i="7" s="1"/>
  <c r="AS835" i="7"/>
  <c r="BF835" i="7" s="1"/>
  <c r="AS838" i="7"/>
  <c r="BF838" i="7" s="1"/>
  <c r="AS852" i="7"/>
  <c r="BF852" i="7" s="1"/>
  <c r="AS855" i="7"/>
  <c r="BF855" i="7" s="1"/>
  <c r="AS863" i="7"/>
  <c r="BF863" i="7" s="1"/>
  <c r="AS871" i="7"/>
  <c r="BF871" i="7" s="1"/>
  <c r="AS879" i="7"/>
  <c r="BF879" i="7" s="1"/>
  <c r="AS887" i="7"/>
  <c r="BF887" i="7" s="1"/>
  <c r="AS895" i="7"/>
  <c r="BF895" i="7" s="1"/>
  <c r="AS903" i="7"/>
  <c r="BF903" i="7" s="1"/>
  <c r="AS911" i="7"/>
  <c r="BF911" i="7" s="1"/>
  <c r="AS919" i="7"/>
  <c r="BF919" i="7" s="1"/>
  <c r="AS927" i="7"/>
  <c r="BF927" i="7" s="1"/>
  <c r="AS935" i="7"/>
  <c r="BF935" i="7" s="1"/>
  <c r="AS943" i="7"/>
  <c r="BF943" i="7" s="1"/>
  <c r="AS951" i="7"/>
  <c r="BF951" i="7" s="1"/>
  <c r="AS959" i="7"/>
  <c r="BF959" i="7" s="1"/>
  <c r="AS967" i="7"/>
  <c r="BF967" i="7" s="1"/>
  <c r="AS975" i="7"/>
  <c r="BF975" i="7" s="1"/>
  <c r="AS983" i="7"/>
  <c r="BF983" i="7" s="1"/>
  <c r="AS991" i="7"/>
  <c r="BF991" i="7" s="1"/>
  <c r="AS999" i="7"/>
  <c r="BF999" i="7" s="1"/>
  <c r="AS1007" i="7"/>
  <c r="BF1007" i="7" s="1"/>
  <c r="AS1015" i="7"/>
  <c r="BF1015" i="7" s="1"/>
  <c r="AS1023" i="7"/>
  <c r="BF1023" i="7" s="1"/>
  <c r="AS1031" i="7"/>
  <c r="BF1031" i="7" s="1"/>
  <c r="AS1039" i="7"/>
  <c r="BF1039" i="7" s="1"/>
  <c r="AS1047" i="7"/>
  <c r="BF1047" i="7" s="1"/>
  <c r="AS1055" i="7"/>
  <c r="BF1055" i="7" s="1"/>
  <c r="AS1063" i="7"/>
  <c r="BF1063" i="7" s="1"/>
  <c r="AS1071" i="7"/>
  <c r="BF1071" i="7" s="1"/>
  <c r="AS1079" i="7"/>
  <c r="BF1079" i="7" s="1"/>
  <c r="AS1087" i="7"/>
  <c r="BF1087" i="7" s="1"/>
  <c r="AS1095" i="7"/>
  <c r="BF1095" i="7" s="1"/>
  <c r="AS1103" i="7"/>
  <c r="BF1103" i="7" s="1"/>
  <c r="AS1111" i="7"/>
  <c r="BF1111" i="7" s="1"/>
  <c r="AS1119" i="7"/>
  <c r="BF1119" i="7" s="1"/>
  <c r="AS1127" i="7"/>
  <c r="BF1127" i="7" s="1"/>
  <c r="AS1135" i="7"/>
  <c r="BF1135" i="7" s="1"/>
  <c r="AS1143" i="7"/>
  <c r="BF1143" i="7" s="1"/>
  <c r="AS1151" i="7"/>
  <c r="BF1151" i="7" s="1"/>
  <c r="AS1159" i="7"/>
  <c r="BF1159" i="7" s="1"/>
  <c r="AS1167" i="7"/>
  <c r="BF1167" i="7" s="1"/>
  <c r="AS1175" i="7"/>
  <c r="BF1175" i="7" s="1"/>
  <c r="AS1183" i="7"/>
  <c r="BF1183" i="7" s="1"/>
  <c r="AS1191" i="7"/>
  <c r="BF1191" i="7" s="1"/>
  <c r="AS1199" i="7"/>
  <c r="BF1199" i="7" s="1"/>
  <c r="AS1207" i="7"/>
  <c r="BF1207" i="7" s="1"/>
  <c r="AS153" i="7"/>
  <c r="BF153" i="7" s="1"/>
  <c r="AS241" i="7"/>
  <c r="BF241" i="7" s="1"/>
  <c r="AS329" i="7"/>
  <c r="BF329" i="7" s="1"/>
  <c r="AS378" i="7"/>
  <c r="BF378" i="7" s="1"/>
  <c r="AS398" i="7"/>
  <c r="BF398" i="7" s="1"/>
  <c r="AS408" i="7"/>
  <c r="BF408" i="7" s="1"/>
  <c r="AS418" i="7"/>
  <c r="BF418" i="7" s="1"/>
  <c r="AS428" i="7"/>
  <c r="BF428" i="7" s="1"/>
  <c r="AS438" i="7"/>
  <c r="BF438" i="7" s="1"/>
  <c r="AS448" i="7"/>
  <c r="BF448" i="7" s="1"/>
  <c r="AS458" i="7"/>
  <c r="BF458" i="7" s="1"/>
  <c r="AS468" i="7"/>
  <c r="BF468" i="7" s="1"/>
  <c r="AS478" i="7"/>
  <c r="BF478" i="7" s="1"/>
  <c r="AS488" i="7"/>
  <c r="BF488" i="7" s="1"/>
  <c r="AS508" i="7"/>
  <c r="BF508" i="7" s="1"/>
  <c r="AS528" i="7"/>
  <c r="BF528" i="7" s="1"/>
  <c r="AS548" i="7"/>
  <c r="BF548" i="7" s="1"/>
  <c r="AS568" i="7"/>
  <c r="BF568" i="7" s="1"/>
  <c r="AS619" i="7"/>
  <c r="BF619" i="7" s="1"/>
  <c r="AS622" i="7"/>
  <c r="BF622" i="7" s="1"/>
  <c r="AS636" i="7"/>
  <c r="BF636" i="7" s="1"/>
  <c r="AS639" i="7"/>
  <c r="BF639" i="7" s="1"/>
  <c r="AS656" i="7"/>
  <c r="BF656" i="7" s="1"/>
  <c r="AS673" i="7"/>
  <c r="BF673" i="7" s="1"/>
  <c r="AS690" i="7"/>
  <c r="BF690" i="7" s="1"/>
  <c r="AS47" i="7"/>
  <c r="BF47" i="7" s="1"/>
  <c r="AS195" i="7"/>
  <c r="BF195" i="7" s="1"/>
  <c r="AS199" i="7"/>
  <c r="BF199" i="7" s="1"/>
  <c r="AS257" i="7"/>
  <c r="BF257" i="7" s="1"/>
  <c r="AS284" i="7"/>
  <c r="BF284" i="7" s="1"/>
  <c r="AS304" i="7"/>
  <c r="BF304" i="7" s="1"/>
  <c r="AS354" i="7"/>
  <c r="BF354" i="7" s="1"/>
  <c r="AS375" i="7"/>
  <c r="BF375" i="7" s="1"/>
  <c r="AS415" i="7"/>
  <c r="BF415" i="7" s="1"/>
  <c r="AS445" i="7"/>
  <c r="BF445" i="7" s="1"/>
  <c r="AS455" i="7"/>
  <c r="BF455" i="7" s="1"/>
  <c r="AS465" i="7"/>
  <c r="BF465" i="7" s="1"/>
  <c r="AS495" i="7"/>
  <c r="BF495" i="7" s="1"/>
  <c r="AS505" i="7"/>
  <c r="BF505" i="7" s="1"/>
  <c r="AS545" i="7"/>
  <c r="BF545" i="7" s="1"/>
  <c r="AS585" i="7"/>
  <c r="BF585" i="7" s="1"/>
  <c r="AS602" i="7"/>
  <c r="BF602" i="7" s="1"/>
  <c r="AS659" i="7"/>
  <c r="BF659" i="7" s="1"/>
  <c r="AS662" i="7"/>
  <c r="BF662" i="7" s="1"/>
  <c r="AS676" i="7"/>
  <c r="BF676" i="7" s="1"/>
  <c r="AS679" i="7"/>
  <c r="BF679" i="7" s="1"/>
  <c r="AS696" i="7"/>
  <c r="BF696" i="7" s="1"/>
  <c r="AS713" i="7"/>
  <c r="BF713" i="7" s="1"/>
  <c r="AS730" i="7"/>
  <c r="BF730" i="7" s="1"/>
  <c r="AS787" i="7"/>
  <c r="BF787" i="7" s="1"/>
  <c r="AS790" i="7"/>
  <c r="BF790" i="7" s="1"/>
  <c r="AS804" i="7"/>
  <c r="BF804" i="7" s="1"/>
  <c r="AS807" i="7"/>
  <c r="BF807" i="7" s="1"/>
  <c r="AS824" i="7"/>
  <c r="BF824" i="7" s="1"/>
  <c r="AS841" i="7"/>
  <c r="BF841" i="7" s="1"/>
  <c r="AS56" i="7"/>
  <c r="BF56" i="7" s="1"/>
  <c r="AS253" i="7"/>
  <c r="BF253" i="7" s="1"/>
  <c r="AS311" i="7"/>
  <c r="BF311" i="7" s="1"/>
  <c r="AS361" i="7"/>
  <c r="BF361" i="7" s="1"/>
  <c r="AS425" i="7"/>
  <c r="BF425" i="7" s="1"/>
  <c r="AS485" i="7"/>
  <c r="BF485" i="7" s="1"/>
  <c r="AS502" i="7"/>
  <c r="BF502" i="7" s="1"/>
  <c r="AS518" i="7"/>
  <c r="BF518" i="7" s="1"/>
  <c r="AS525" i="7"/>
  <c r="BF525" i="7" s="1"/>
  <c r="AS542" i="7"/>
  <c r="BF542" i="7" s="1"/>
  <c r="AS565" i="7"/>
  <c r="BF565" i="7" s="1"/>
  <c r="AS582" i="7"/>
  <c r="BF582" i="7" s="1"/>
  <c r="AS588" i="7"/>
  <c r="BF588" i="7" s="1"/>
  <c r="AS591" i="7"/>
  <c r="BF591" i="7" s="1"/>
  <c r="AS608" i="7"/>
  <c r="BF608" i="7" s="1"/>
  <c r="AS625" i="7"/>
  <c r="BF625" i="7" s="1"/>
  <c r="AS642" i="7"/>
  <c r="BF642" i="7" s="1"/>
  <c r="AS699" i="7"/>
  <c r="BF699" i="7" s="1"/>
  <c r="AS702" i="7"/>
  <c r="BF702" i="7" s="1"/>
  <c r="AS15" i="7"/>
  <c r="BF15" i="7" s="1"/>
  <c r="AS141" i="7"/>
  <c r="BF141" i="7" s="1"/>
  <c r="AS167" i="7"/>
  <c r="BF167" i="7" s="1"/>
  <c r="AS179" i="7"/>
  <c r="BF179" i="7" s="1"/>
  <c r="AS217" i="7"/>
  <c r="BF217" i="7" s="1"/>
  <c r="AS229" i="7"/>
  <c r="BF229" i="7" s="1"/>
  <c r="AS337" i="7"/>
  <c r="BF337" i="7" s="1"/>
  <c r="AS358" i="7"/>
  <c r="BF358" i="7" s="1"/>
  <c r="AS372" i="7"/>
  <c r="BF372" i="7" s="1"/>
  <c r="AS412" i="7"/>
  <c r="BF412" i="7" s="1"/>
  <c r="AS442" i="7"/>
  <c r="BF442" i="7" s="1"/>
  <c r="AS452" i="7"/>
  <c r="BF452" i="7" s="1"/>
  <c r="AS492" i="7"/>
  <c r="BF492" i="7" s="1"/>
  <c r="AS535" i="7"/>
  <c r="BF535" i="7" s="1"/>
  <c r="AS34" i="7"/>
  <c r="BF34" i="7" s="1"/>
  <c r="AS115" i="7"/>
  <c r="BF115" i="7" s="1"/>
  <c r="AS128" i="7"/>
  <c r="BF128" i="7" s="1"/>
  <c r="AS277" i="7"/>
  <c r="BF277" i="7" s="1"/>
  <c r="AS281" i="7"/>
  <c r="BF281" i="7" s="1"/>
  <c r="AS292" i="7"/>
  <c r="BF292" i="7" s="1"/>
  <c r="AS344" i="7"/>
  <c r="BF344" i="7" s="1"/>
  <c r="AS482" i="7"/>
  <c r="BF482" i="7" s="1"/>
  <c r="AS111" i="7"/>
  <c r="BF111" i="7" s="1"/>
  <c r="AS124" i="7"/>
  <c r="BF124" i="7" s="1"/>
  <c r="AS192" i="7"/>
  <c r="BF192" i="7" s="1"/>
  <c r="AS204" i="7"/>
  <c r="BF204" i="7" s="1"/>
  <c r="AS250" i="7"/>
  <c r="BF250" i="7" s="1"/>
  <c r="AS266" i="7"/>
  <c r="BF266" i="7" s="1"/>
  <c r="AS308" i="7"/>
  <c r="BF308" i="7" s="1"/>
  <c r="AS323" i="7"/>
  <c r="BF323" i="7" s="1"/>
  <c r="AS392" i="7"/>
  <c r="BF392" i="7" s="1"/>
  <c r="AS432" i="7"/>
  <c r="BF432" i="7" s="1"/>
  <c r="AS472" i="7"/>
  <c r="BF472" i="7" s="1"/>
  <c r="AS512" i="7"/>
  <c r="BF512" i="7" s="1"/>
  <c r="AS522" i="7"/>
  <c r="BF522" i="7" s="1"/>
  <c r="AS44" i="7"/>
  <c r="BF44" i="7" s="1"/>
  <c r="AS289" i="7"/>
  <c r="BF289" i="7" s="1"/>
  <c r="AS305" i="7"/>
  <c r="BF305" i="7" s="1"/>
  <c r="AS341" i="7"/>
  <c r="BF341" i="7" s="1"/>
  <c r="AS369" i="7"/>
  <c r="BF369" i="7" s="1"/>
  <c r="AS389" i="7"/>
  <c r="BF389" i="7" s="1"/>
  <c r="AS406" i="7"/>
  <c r="BF406" i="7" s="1"/>
  <c r="AS409" i="7"/>
  <c r="BF409" i="7" s="1"/>
  <c r="AS429" i="7"/>
  <c r="BF429" i="7" s="1"/>
  <c r="AS446" i="7"/>
  <c r="BF446" i="7" s="1"/>
  <c r="AS449" i="7"/>
  <c r="BF449" i="7" s="1"/>
  <c r="AS469" i="7"/>
  <c r="BF469" i="7" s="1"/>
  <c r="AS489" i="7"/>
  <c r="BF489" i="7" s="1"/>
  <c r="AS509" i="7"/>
  <c r="BF509" i="7" s="1"/>
  <c r="AS519" i="7"/>
  <c r="BF519" i="7" s="1"/>
  <c r="AS529" i="7"/>
  <c r="BF529" i="7" s="1"/>
  <c r="AS549" i="7"/>
  <c r="BF549" i="7" s="1"/>
  <c r="AS559" i="7"/>
  <c r="BF559" i="7" s="1"/>
  <c r="AS53" i="7"/>
  <c r="BF53" i="7" s="1"/>
  <c r="AS76" i="7"/>
  <c r="BF76" i="7" s="1"/>
  <c r="AS176" i="7"/>
  <c r="BF176" i="7" s="1"/>
  <c r="AS226" i="7"/>
  <c r="BF226" i="7" s="1"/>
  <c r="AS67" i="7"/>
  <c r="BF67" i="7" s="1"/>
  <c r="AS85" i="7"/>
  <c r="BF85" i="7" s="1"/>
  <c r="AS138" i="7"/>
  <c r="BF138" i="7" s="1"/>
  <c r="AS185" i="7"/>
  <c r="BF185" i="7" s="1"/>
  <c r="AS201" i="7"/>
  <c r="BF201" i="7" s="1"/>
  <c r="AS95" i="7"/>
  <c r="BF95" i="7" s="1"/>
  <c r="AS108" i="7"/>
  <c r="BF108" i="7" s="1"/>
  <c r="AS121" i="7"/>
  <c r="BF121" i="7" s="1"/>
  <c r="AS147" i="7"/>
  <c r="BF147" i="7" s="1"/>
  <c r="AS352" i="7"/>
  <c r="BF352" i="7" s="1"/>
  <c r="AS420" i="7"/>
  <c r="BF420" i="7" s="1"/>
  <c r="AS494" i="7"/>
  <c r="BF494" i="7" s="1"/>
  <c r="AS553" i="7"/>
  <c r="BF553" i="7" s="1"/>
  <c r="AS572" i="7"/>
  <c r="BF572" i="7" s="1"/>
  <c r="AS583" i="7"/>
  <c r="BF583" i="7" s="1"/>
  <c r="AS620" i="7"/>
  <c r="BF620" i="7" s="1"/>
  <c r="AS630" i="7"/>
  <c r="BF630" i="7" s="1"/>
  <c r="AS660" i="7"/>
  <c r="BF660" i="7" s="1"/>
  <c r="AS726" i="7"/>
  <c r="BF726" i="7" s="1"/>
  <c r="AS729" i="7"/>
  <c r="BF729" i="7" s="1"/>
  <c r="AS732" i="7"/>
  <c r="BF732" i="7" s="1"/>
  <c r="AS751" i="7"/>
  <c r="BF751" i="7" s="1"/>
  <c r="AS760" i="7"/>
  <c r="BF760" i="7" s="1"/>
  <c r="AS779" i="7"/>
  <c r="BF779" i="7" s="1"/>
  <c r="AS810" i="7"/>
  <c r="BF810" i="7" s="1"/>
  <c r="AS868" i="7"/>
  <c r="BF868" i="7" s="1"/>
  <c r="AS925" i="7"/>
  <c r="BF925" i="7" s="1"/>
  <c r="AS928" i="7"/>
  <c r="BF928" i="7" s="1"/>
  <c r="AS942" i="7"/>
  <c r="BF942" i="7" s="1"/>
  <c r="AS945" i="7"/>
  <c r="BF945" i="7" s="1"/>
  <c r="AS962" i="7"/>
  <c r="BF962" i="7" s="1"/>
  <c r="AS979" i="7"/>
  <c r="BF979" i="7" s="1"/>
  <c r="AS996" i="7"/>
  <c r="BF996" i="7" s="1"/>
  <c r="AS1053" i="7"/>
  <c r="BF1053" i="7" s="1"/>
  <c r="AS1056" i="7"/>
  <c r="BF1056" i="7" s="1"/>
  <c r="AS1070" i="7"/>
  <c r="BF1070" i="7" s="1"/>
  <c r="AS1073" i="7"/>
  <c r="BF1073" i="7" s="1"/>
  <c r="AS1090" i="7"/>
  <c r="BF1090" i="7" s="1"/>
  <c r="AS1101" i="7"/>
  <c r="BF1101" i="7" s="1"/>
  <c r="AS1112" i="7"/>
  <c r="BF1112" i="7" s="1"/>
  <c r="AS1131" i="7"/>
  <c r="BF1131" i="7" s="1"/>
  <c r="AS1150" i="7"/>
  <c r="BF1150" i="7" s="1"/>
  <c r="AS1161" i="7"/>
  <c r="BF1161" i="7" s="1"/>
  <c r="AS1180" i="7"/>
  <c r="BF1180" i="7" s="1"/>
  <c r="AS1210" i="7"/>
  <c r="BF1210" i="7" s="1"/>
  <c r="AS1218" i="7"/>
  <c r="BF1218" i="7" s="1"/>
  <c r="AS1226" i="7"/>
  <c r="BF1226" i="7" s="1"/>
  <c r="AS1234" i="7"/>
  <c r="BF1234" i="7" s="1"/>
  <c r="AS1242" i="7"/>
  <c r="BF1242" i="7" s="1"/>
  <c r="AS1250" i="7"/>
  <c r="BF1250" i="7" s="1"/>
  <c r="AS1258" i="7"/>
  <c r="BF1258" i="7" s="1"/>
  <c r="AS1266" i="7"/>
  <c r="BF1266" i="7" s="1"/>
  <c r="AS1274" i="7"/>
  <c r="BF1274" i="7" s="1"/>
  <c r="AS1282" i="7"/>
  <c r="BF1282" i="7" s="1"/>
  <c r="AS1290" i="7"/>
  <c r="BF1290" i="7" s="1"/>
  <c r="AS1298" i="7"/>
  <c r="BF1298" i="7" s="1"/>
  <c r="AS1306" i="7"/>
  <c r="BF1306" i="7" s="1"/>
  <c r="AS1314" i="7"/>
  <c r="BF1314" i="7" s="1"/>
  <c r="AS1322" i="7"/>
  <c r="BF1322" i="7" s="1"/>
  <c r="AS1330" i="7"/>
  <c r="BF1330" i="7" s="1"/>
  <c r="AS1338" i="7"/>
  <c r="BF1338" i="7" s="1"/>
  <c r="AS50" i="7"/>
  <c r="BF50" i="7" s="1"/>
  <c r="AS112" i="7"/>
  <c r="BF112" i="7" s="1"/>
  <c r="AS386" i="7"/>
  <c r="BF386" i="7" s="1"/>
  <c r="AS390" i="7"/>
  <c r="BF390" i="7" s="1"/>
  <c r="AS407" i="7"/>
  <c r="BF407" i="7" s="1"/>
  <c r="AS463" i="7"/>
  <c r="BF463" i="7" s="1"/>
  <c r="AS557" i="7"/>
  <c r="BF557" i="7" s="1"/>
  <c r="AS576" i="7"/>
  <c r="BF576" i="7" s="1"/>
  <c r="AS587" i="7"/>
  <c r="BF587" i="7" s="1"/>
  <c r="AS647" i="7"/>
  <c r="BF647" i="7" s="1"/>
  <c r="AS700" i="7"/>
  <c r="BF700" i="7" s="1"/>
  <c r="AS754" i="7"/>
  <c r="BF754" i="7" s="1"/>
  <c r="AS776" i="7"/>
  <c r="BF776" i="7" s="1"/>
  <c r="AS801" i="7"/>
  <c r="BF801" i="7" s="1"/>
  <c r="AS854" i="7"/>
  <c r="BF854" i="7" s="1"/>
  <c r="AS857" i="7"/>
  <c r="BF857" i="7" s="1"/>
  <c r="AS874" i="7"/>
  <c r="BF874" i="7" s="1"/>
  <c r="AS891" i="7"/>
  <c r="BF891" i="7" s="1"/>
  <c r="AS908" i="7"/>
  <c r="BF908" i="7" s="1"/>
  <c r="AS965" i="7"/>
  <c r="BF965" i="7" s="1"/>
  <c r="AS968" i="7"/>
  <c r="BF968" i="7" s="1"/>
  <c r="AS982" i="7"/>
  <c r="BF982" i="7" s="1"/>
  <c r="AS985" i="7"/>
  <c r="BF985" i="7" s="1"/>
  <c r="AS1002" i="7"/>
  <c r="BF1002" i="7" s="1"/>
  <c r="AS1019" i="7"/>
  <c r="BF1019" i="7" s="1"/>
  <c r="AS1036" i="7"/>
  <c r="BF1036" i="7" s="1"/>
  <c r="AS1093" i="7"/>
  <c r="BF1093" i="7" s="1"/>
  <c r="AS1104" i="7"/>
  <c r="BF1104" i="7" s="1"/>
  <c r="AS1123" i="7"/>
  <c r="BF1123" i="7" s="1"/>
  <c r="AS1142" i="7"/>
  <c r="BF1142" i="7" s="1"/>
  <c r="AS1153" i="7"/>
  <c r="BF1153" i="7" s="1"/>
  <c r="AS1172" i="7"/>
  <c r="BF1172" i="7" s="1"/>
  <c r="AS1202" i="7"/>
  <c r="BF1202" i="7" s="1"/>
  <c r="AS173" i="7"/>
  <c r="BF173" i="7" s="1"/>
  <c r="AS317" i="7"/>
  <c r="BF317" i="7" s="1"/>
  <c r="AS366" i="7"/>
  <c r="BF366" i="7" s="1"/>
  <c r="AS520" i="7"/>
  <c r="BF520" i="7" s="1"/>
  <c r="AS537" i="7"/>
  <c r="BF537" i="7" s="1"/>
  <c r="AS607" i="7"/>
  <c r="BF607" i="7" s="1"/>
  <c r="AS617" i="7"/>
  <c r="BF617" i="7" s="1"/>
  <c r="AS627" i="7"/>
  <c r="BF627" i="7" s="1"/>
  <c r="AS657" i="7"/>
  <c r="BF657" i="7" s="1"/>
  <c r="AS697" i="7"/>
  <c r="BF697" i="7" s="1"/>
  <c r="AS723" i="7"/>
  <c r="BF723" i="7" s="1"/>
  <c r="AS748" i="7"/>
  <c r="BF748" i="7" s="1"/>
  <c r="AS767" i="7"/>
  <c r="BF767" i="7" s="1"/>
  <c r="AS770" i="7"/>
  <c r="BF770" i="7" s="1"/>
  <c r="AS877" i="7"/>
  <c r="BF877" i="7" s="1"/>
  <c r="AS880" i="7"/>
  <c r="BF880" i="7" s="1"/>
  <c r="AS894" i="7"/>
  <c r="BF894" i="7" s="1"/>
  <c r="AS897" i="7"/>
  <c r="BF897" i="7" s="1"/>
  <c r="AS914" i="7"/>
  <c r="BF914" i="7" s="1"/>
  <c r="AS931" i="7"/>
  <c r="BF931" i="7" s="1"/>
  <c r="AS948" i="7"/>
  <c r="BF948" i="7" s="1"/>
  <c r="AS1005" i="7"/>
  <c r="BF1005" i="7" s="1"/>
  <c r="AS1008" i="7"/>
  <c r="BF1008" i="7" s="1"/>
  <c r="AS1022" i="7"/>
  <c r="BF1022" i="7" s="1"/>
  <c r="AS1025" i="7"/>
  <c r="BF1025" i="7" s="1"/>
  <c r="AS1042" i="7"/>
  <c r="BF1042" i="7" s="1"/>
  <c r="AS1059" i="7"/>
  <c r="BF1059" i="7" s="1"/>
  <c r="AS1076" i="7"/>
  <c r="BF1076" i="7" s="1"/>
  <c r="AS1096" i="7"/>
  <c r="BF1096" i="7" s="1"/>
  <c r="AS1115" i="7"/>
  <c r="BF1115" i="7" s="1"/>
  <c r="AS1134" i="7"/>
  <c r="BF1134" i="7" s="1"/>
  <c r="AS1145" i="7"/>
  <c r="BF1145" i="7" s="1"/>
  <c r="AS1164" i="7"/>
  <c r="BF1164" i="7" s="1"/>
  <c r="AS1194" i="7"/>
  <c r="BF1194" i="7" s="1"/>
  <c r="AS1213" i="7"/>
  <c r="BF1213" i="7" s="1"/>
  <c r="AS1221" i="7"/>
  <c r="BF1221" i="7" s="1"/>
  <c r="AS1229" i="7"/>
  <c r="BF1229" i="7" s="1"/>
  <c r="AS1237" i="7"/>
  <c r="BF1237" i="7" s="1"/>
  <c r="AS1245" i="7"/>
  <c r="BF1245" i="7" s="1"/>
  <c r="AS1253" i="7"/>
  <c r="BF1253" i="7" s="1"/>
  <c r="AS1261" i="7"/>
  <c r="BF1261" i="7" s="1"/>
  <c r="AS1269" i="7"/>
  <c r="BF1269" i="7" s="1"/>
  <c r="AS1277" i="7"/>
  <c r="BF1277" i="7" s="1"/>
  <c r="AS1285" i="7"/>
  <c r="BF1285" i="7" s="1"/>
  <c r="AS1293" i="7"/>
  <c r="BF1293" i="7" s="1"/>
  <c r="AS1301" i="7"/>
  <c r="BF1301" i="7" s="1"/>
  <c r="AS1309" i="7"/>
  <c r="BF1309" i="7" s="1"/>
  <c r="AS1317" i="7"/>
  <c r="BF1317" i="7" s="1"/>
  <c r="AS1325" i="7"/>
  <c r="BF1325" i="7" s="1"/>
  <c r="AS1333" i="7"/>
  <c r="BF1333" i="7" s="1"/>
  <c r="AS1341" i="7"/>
  <c r="BF1341" i="7" s="1"/>
  <c r="AS1349" i="7"/>
  <c r="BF1349" i="7" s="1"/>
  <c r="AS1357" i="7"/>
  <c r="BF1357" i="7" s="1"/>
  <c r="AS1365" i="7"/>
  <c r="BF1365" i="7" s="1"/>
  <c r="AS1373" i="7"/>
  <c r="BF1373" i="7" s="1"/>
  <c r="AS1381" i="7"/>
  <c r="BF1381" i="7" s="1"/>
  <c r="AS1389" i="7"/>
  <c r="BF1389" i="7" s="1"/>
  <c r="AS1397" i="7"/>
  <c r="BF1397" i="7" s="1"/>
  <c r="AS1405" i="7"/>
  <c r="BF1405" i="7" s="1"/>
  <c r="AS1413" i="7"/>
  <c r="BF1413" i="7" s="1"/>
  <c r="AS1421" i="7"/>
  <c r="BF1421" i="7" s="1"/>
  <c r="AS1429" i="7"/>
  <c r="BF1429" i="7" s="1"/>
  <c r="AS1437" i="7"/>
  <c r="BF1437" i="7" s="1"/>
  <c r="AS1445" i="7"/>
  <c r="BF1445" i="7" s="1"/>
  <c r="AS1453" i="7"/>
  <c r="BF1453" i="7" s="1"/>
  <c r="AS1461" i="7"/>
  <c r="BF1461" i="7" s="1"/>
  <c r="AS1469" i="7"/>
  <c r="BF1469" i="7" s="1"/>
  <c r="AS1477" i="7"/>
  <c r="BF1477" i="7" s="1"/>
  <c r="AS1485" i="7"/>
  <c r="BF1485" i="7" s="1"/>
  <c r="AS1493" i="7"/>
  <c r="BF1493" i="7" s="1"/>
  <c r="AS1501" i="7"/>
  <c r="BF1501" i="7" s="1"/>
  <c r="AS1509" i="7"/>
  <c r="BF1509" i="7" s="1"/>
  <c r="AS1517" i="7"/>
  <c r="BF1517" i="7" s="1"/>
  <c r="AS1525" i="7"/>
  <c r="BF1525" i="7" s="1"/>
  <c r="AS223" i="7"/>
  <c r="BF223" i="7" s="1"/>
  <c r="AS260" i="7"/>
  <c r="BF260" i="7" s="1"/>
  <c r="AS335" i="7"/>
  <c r="BF335" i="7" s="1"/>
  <c r="AS477" i="7"/>
  <c r="BF477" i="7" s="1"/>
  <c r="AS569" i="7"/>
  <c r="BF569" i="7" s="1"/>
  <c r="AS580" i="7"/>
  <c r="BF580" i="7" s="1"/>
  <c r="AS594" i="7"/>
  <c r="BF594" i="7" s="1"/>
  <c r="AS604" i="7"/>
  <c r="BF604" i="7" s="1"/>
  <c r="AS614" i="7"/>
  <c r="BF614" i="7" s="1"/>
  <c r="AS624" i="7"/>
  <c r="BF624" i="7" s="1"/>
  <c r="AS634" i="7"/>
  <c r="BF634" i="7" s="1"/>
  <c r="AS644" i="7"/>
  <c r="BF644" i="7" s="1"/>
  <c r="AS654" i="7"/>
  <c r="BF654" i="7" s="1"/>
  <c r="AS664" i="7"/>
  <c r="BF664" i="7" s="1"/>
  <c r="AS674" i="7"/>
  <c r="BF674" i="7" s="1"/>
  <c r="AS694" i="7"/>
  <c r="BF694" i="7" s="1"/>
  <c r="AS720" i="7"/>
  <c r="BF720" i="7" s="1"/>
  <c r="AS742" i="7"/>
  <c r="BF742" i="7" s="1"/>
  <c r="AS745" i="7"/>
  <c r="BF745" i="7" s="1"/>
  <c r="AS814" i="7"/>
  <c r="BF814" i="7" s="1"/>
  <c r="AS817" i="7"/>
  <c r="BF817" i="7" s="1"/>
  <c r="AS820" i="7"/>
  <c r="BF820" i="7" s="1"/>
  <c r="AS823" i="7"/>
  <c r="BF823" i="7" s="1"/>
  <c r="AS851" i="7"/>
  <c r="BF851" i="7" s="1"/>
  <c r="AS860" i="7"/>
  <c r="BF860" i="7" s="1"/>
  <c r="AS917" i="7"/>
  <c r="BF917" i="7" s="1"/>
  <c r="AS920" i="7"/>
  <c r="BF920" i="7" s="1"/>
  <c r="AS934" i="7"/>
  <c r="BF934" i="7" s="1"/>
  <c r="AS937" i="7"/>
  <c r="BF937" i="7" s="1"/>
  <c r="AS954" i="7"/>
  <c r="BF954" i="7" s="1"/>
  <c r="AS971" i="7"/>
  <c r="BF971" i="7" s="1"/>
  <c r="AS247" i="7"/>
  <c r="BF247" i="7" s="1"/>
  <c r="AS256" i="7"/>
  <c r="BF256" i="7" s="1"/>
  <c r="AS274" i="7"/>
  <c r="BF274" i="7" s="1"/>
  <c r="AS313" i="7"/>
  <c r="BF313" i="7" s="1"/>
  <c r="AS331" i="7"/>
  <c r="BF331" i="7" s="1"/>
  <c r="AS349" i="7"/>
  <c r="BF349" i="7" s="1"/>
  <c r="AS383" i="7"/>
  <c r="BF383" i="7" s="1"/>
  <c r="AS417" i="7"/>
  <c r="BF417" i="7" s="1"/>
  <c r="AS503" i="7"/>
  <c r="BF503" i="7" s="1"/>
  <c r="AS573" i="7"/>
  <c r="BF573" i="7" s="1"/>
  <c r="AS601" i="7"/>
  <c r="BF601" i="7" s="1"/>
  <c r="AS631" i="7"/>
  <c r="BF631" i="7" s="1"/>
  <c r="AS641" i="7"/>
  <c r="BF641" i="7" s="1"/>
  <c r="AS651" i="7"/>
  <c r="BF651" i="7" s="1"/>
  <c r="AS671" i="7"/>
  <c r="BF671" i="7" s="1"/>
  <c r="AS681" i="7"/>
  <c r="BF681" i="7" s="1"/>
  <c r="AS691" i="7"/>
  <c r="BF691" i="7" s="1"/>
  <c r="AS711" i="7"/>
  <c r="BF711" i="7" s="1"/>
  <c r="AS714" i="7"/>
  <c r="BF714" i="7" s="1"/>
  <c r="AS736" i="7"/>
  <c r="BF736" i="7" s="1"/>
  <c r="AS739" i="7"/>
  <c r="BF739" i="7" s="1"/>
  <c r="AS764" i="7"/>
  <c r="BF764" i="7" s="1"/>
  <c r="AS792" i="7"/>
  <c r="BF792" i="7" s="1"/>
  <c r="AS826" i="7"/>
  <c r="BF826" i="7" s="1"/>
  <c r="AS839" i="7"/>
  <c r="BF839" i="7" s="1"/>
  <c r="AS848" i="7"/>
  <c r="BF848" i="7" s="1"/>
  <c r="AS866" i="7"/>
  <c r="BF866" i="7" s="1"/>
  <c r="AS883" i="7"/>
  <c r="BF883" i="7" s="1"/>
  <c r="AS900" i="7"/>
  <c r="BF900" i="7" s="1"/>
  <c r="AS957" i="7"/>
  <c r="BF957" i="7" s="1"/>
  <c r="AS960" i="7"/>
  <c r="BF960" i="7" s="1"/>
  <c r="AS974" i="7"/>
  <c r="BF974" i="7" s="1"/>
  <c r="AS977" i="7"/>
  <c r="BF977" i="7" s="1"/>
  <c r="AS994" i="7"/>
  <c r="BF994" i="7" s="1"/>
  <c r="AS400" i="7"/>
  <c r="BF400" i="7" s="1"/>
  <c r="AS404" i="7"/>
  <c r="BF404" i="7" s="1"/>
  <c r="AS460" i="7"/>
  <c r="BF460" i="7" s="1"/>
  <c r="AS486" i="7"/>
  <c r="BF486" i="7" s="1"/>
  <c r="AS534" i="7"/>
  <c r="BF534" i="7" s="1"/>
  <c r="AS546" i="7"/>
  <c r="BF546" i="7" s="1"/>
  <c r="AS598" i="7"/>
  <c r="BF598" i="7" s="1"/>
  <c r="AS611" i="7"/>
  <c r="BF611" i="7" s="1"/>
  <c r="AS638" i="7"/>
  <c r="BF638" i="7" s="1"/>
  <c r="AS648" i="7"/>
  <c r="BF648" i="7" s="1"/>
  <c r="AS678" i="7"/>
  <c r="BF678" i="7" s="1"/>
  <c r="AS688" i="7"/>
  <c r="BF688" i="7" s="1"/>
  <c r="AS758" i="7"/>
  <c r="BF758" i="7" s="1"/>
  <c r="AS783" i="7"/>
  <c r="BF783" i="7" s="1"/>
  <c r="AS786" i="7"/>
  <c r="BF786" i="7" s="1"/>
  <c r="AS808" i="7"/>
  <c r="BF808" i="7" s="1"/>
  <c r="AS811" i="7"/>
  <c r="BF811" i="7" s="1"/>
  <c r="AS842" i="7"/>
  <c r="BF842" i="7" s="1"/>
  <c r="AS869" i="7"/>
  <c r="BF869" i="7" s="1"/>
  <c r="AS872" i="7"/>
  <c r="BF872" i="7" s="1"/>
  <c r="AS886" i="7"/>
  <c r="BF886" i="7" s="1"/>
  <c r="AS889" i="7"/>
  <c r="BF889" i="7" s="1"/>
  <c r="AS906" i="7"/>
  <c r="BF906" i="7" s="1"/>
  <c r="AS923" i="7"/>
  <c r="BF923" i="7" s="1"/>
  <c r="AS940" i="7"/>
  <c r="BF940" i="7" s="1"/>
  <c r="AS31" i="7"/>
  <c r="BF31" i="7" s="1"/>
  <c r="AS189" i="7"/>
  <c r="BF189" i="7" s="1"/>
  <c r="AS517" i="7"/>
  <c r="BF517" i="7" s="1"/>
  <c r="AS628" i="7"/>
  <c r="BF628" i="7" s="1"/>
  <c r="AS668" i="7"/>
  <c r="BF668" i="7" s="1"/>
  <c r="AS752" i="7"/>
  <c r="BF752" i="7" s="1"/>
  <c r="AS755" i="7"/>
  <c r="BF755" i="7" s="1"/>
  <c r="AS774" i="7"/>
  <c r="BF774" i="7" s="1"/>
  <c r="AS780" i="7"/>
  <c r="BF780" i="7" s="1"/>
  <c r="AS799" i="7"/>
  <c r="BF799" i="7" s="1"/>
  <c r="AS802" i="7"/>
  <c r="BF802" i="7" s="1"/>
  <c r="AS836" i="7"/>
  <c r="BF836" i="7" s="1"/>
  <c r="AS909" i="7"/>
  <c r="BF909" i="7" s="1"/>
  <c r="AS912" i="7"/>
  <c r="BF912" i="7" s="1"/>
  <c r="AS926" i="7"/>
  <c r="BF926" i="7" s="1"/>
  <c r="AS929" i="7"/>
  <c r="BF929" i="7" s="1"/>
  <c r="AS946" i="7"/>
  <c r="BF946" i="7" s="1"/>
  <c r="AS526" i="7"/>
  <c r="BF526" i="7" s="1"/>
  <c r="AS562" i="7"/>
  <c r="BF562" i="7" s="1"/>
  <c r="AS566" i="7"/>
  <c r="BF566" i="7" s="1"/>
  <c r="AS570" i="7"/>
  <c r="BF570" i="7" s="1"/>
  <c r="AS577" i="7"/>
  <c r="BF577" i="7" s="1"/>
  <c r="AS665" i="7"/>
  <c r="BF665" i="7" s="1"/>
  <c r="AS708" i="7"/>
  <c r="BF708" i="7" s="1"/>
  <c r="AS768" i="7"/>
  <c r="BF768" i="7" s="1"/>
  <c r="AS771" i="7"/>
  <c r="BF771" i="7" s="1"/>
  <c r="AS777" i="7"/>
  <c r="BF777" i="7" s="1"/>
  <c r="AS830" i="7"/>
  <c r="BF830" i="7" s="1"/>
  <c r="AS833" i="7"/>
  <c r="BF833" i="7" s="1"/>
  <c r="AS858" i="7"/>
  <c r="BF858" i="7" s="1"/>
  <c r="AS875" i="7"/>
  <c r="BF875" i="7" s="1"/>
  <c r="AS892" i="7"/>
  <c r="BF892" i="7" s="1"/>
  <c r="AS949" i="7"/>
  <c r="BF949" i="7" s="1"/>
  <c r="AS328" i="7"/>
  <c r="BF328" i="7" s="1"/>
  <c r="AS367" i="7"/>
  <c r="BF367" i="7" s="1"/>
  <c r="AS380" i="7"/>
  <c r="BF380" i="7" s="1"/>
  <c r="AS414" i="7"/>
  <c r="BF414" i="7" s="1"/>
  <c r="AS500" i="7"/>
  <c r="BF500" i="7" s="1"/>
  <c r="AS595" i="7"/>
  <c r="BF595" i="7" s="1"/>
  <c r="AS618" i="7"/>
  <c r="BF618" i="7" s="1"/>
  <c r="AS635" i="7"/>
  <c r="BF635" i="7" s="1"/>
  <c r="AS658" i="7"/>
  <c r="BF658" i="7" s="1"/>
  <c r="AS675" i="7"/>
  <c r="BF675" i="7" s="1"/>
  <c r="AS682" i="7"/>
  <c r="BF682" i="7" s="1"/>
  <c r="AS698" i="7"/>
  <c r="BF698" i="7" s="1"/>
  <c r="AS718" i="7"/>
  <c r="BF718" i="7" s="1"/>
  <c r="AS796" i="7"/>
  <c r="BF796" i="7" s="1"/>
  <c r="AS818" i="7"/>
  <c r="BF818" i="7" s="1"/>
  <c r="AS827" i="7"/>
  <c r="BF827" i="7" s="1"/>
  <c r="AS861" i="7"/>
  <c r="BF861" i="7" s="1"/>
  <c r="AS864" i="7"/>
  <c r="BF864" i="7" s="1"/>
  <c r="AS878" i="7"/>
  <c r="BF878" i="7" s="1"/>
  <c r="AS881" i="7"/>
  <c r="BF881" i="7" s="1"/>
  <c r="AS898" i="7"/>
  <c r="BF898" i="7" s="1"/>
  <c r="AS915" i="7"/>
  <c r="BF915" i="7" s="1"/>
  <c r="AS932" i="7"/>
  <c r="BF932" i="7" s="1"/>
  <c r="AS989" i="7"/>
  <c r="BF989" i="7" s="1"/>
  <c r="AS992" i="7"/>
  <c r="BF992" i="7" s="1"/>
  <c r="AS73" i="7"/>
  <c r="BF73" i="7" s="1"/>
  <c r="AS125" i="7"/>
  <c r="BF125" i="7" s="1"/>
  <c r="AS135" i="7"/>
  <c r="BF135" i="7" s="1"/>
  <c r="AS244" i="7"/>
  <c r="BF244" i="7" s="1"/>
  <c r="AS248" i="7"/>
  <c r="BF248" i="7" s="1"/>
  <c r="AS271" i="7"/>
  <c r="BF271" i="7" s="1"/>
  <c r="AS346" i="7"/>
  <c r="BF346" i="7" s="1"/>
  <c r="AS397" i="7"/>
  <c r="BF397" i="7" s="1"/>
  <c r="AS426" i="7"/>
  <c r="BF426" i="7" s="1"/>
  <c r="AS457" i="7"/>
  <c r="BF457" i="7" s="1"/>
  <c r="AS574" i="7"/>
  <c r="BF574" i="7" s="1"/>
  <c r="AS592" i="7"/>
  <c r="BF592" i="7" s="1"/>
  <c r="AS615" i="7"/>
  <c r="BF615" i="7" s="1"/>
  <c r="AS655" i="7"/>
  <c r="BF655" i="7" s="1"/>
  <c r="AS695" i="7"/>
  <c r="BF695" i="7" s="1"/>
  <c r="AS705" i="7"/>
  <c r="BF705" i="7" s="1"/>
  <c r="AS715" i="7"/>
  <c r="BF715" i="7" s="1"/>
  <c r="AS734" i="7"/>
  <c r="BF734" i="7" s="1"/>
  <c r="AS743" i="7"/>
  <c r="BF743" i="7" s="1"/>
  <c r="AS746" i="7"/>
  <c r="BF746" i="7" s="1"/>
  <c r="AS793" i="7"/>
  <c r="BF793" i="7" s="1"/>
  <c r="AS846" i="7"/>
  <c r="BF846" i="7" s="1"/>
  <c r="AS901" i="7"/>
  <c r="BF901" i="7" s="1"/>
  <c r="AS904" i="7"/>
  <c r="BF904" i="7" s="1"/>
  <c r="AS918" i="7"/>
  <c r="BF918" i="7" s="1"/>
  <c r="AS921" i="7"/>
  <c r="BF921" i="7" s="1"/>
  <c r="AS938" i="7"/>
  <c r="BF938" i="7" s="1"/>
  <c r="AS955" i="7"/>
  <c r="BF955" i="7" s="1"/>
  <c r="AS290" i="7"/>
  <c r="BF290" i="7" s="1"/>
  <c r="AS543" i="7"/>
  <c r="BF543" i="7" s="1"/>
  <c r="AS632" i="7"/>
  <c r="BF632" i="7" s="1"/>
  <c r="AS652" i="7"/>
  <c r="BF652" i="7" s="1"/>
  <c r="AS672" i="7"/>
  <c r="BF672" i="7" s="1"/>
  <c r="AS692" i="7"/>
  <c r="BF692" i="7" s="1"/>
  <c r="AS712" i="7"/>
  <c r="BF712" i="7" s="1"/>
  <c r="AS728" i="7"/>
  <c r="BF728" i="7" s="1"/>
  <c r="AS731" i="7"/>
  <c r="BF731" i="7" s="1"/>
  <c r="AS737" i="7"/>
  <c r="BF737" i="7" s="1"/>
  <c r="AS740" i="7"/>
  <c r="BF740" i="7" s="1"/>
  <c r="AS759" i="7"/>
  <c r="BF759" i="7" s="1"/>
  <c r="AS762" i="7"/>
  <c r="BF762" i="7" s="1"/>
  <c r="AS784" i="7"/>
  <c r="BF784" i="7" s="1"/>
  <c r="AS806" i="7"/>
  <c r="BF806" i="7" s="1"/>
  <c r="AS840" i="7"/>
  <c r="BF840" i="7" s="1"/>
  <c r="AS843" i="7"/>
  <c r="BF843" i="7" s="1"/>
  <c r="AS867" i="7"/>
  <c r="BF867" i="7" s="1"/>
  <c r="AS884" i="7"/>
  <c r="BF884" i="7" s="1"/>
  <c r="AS941" i="7"/>
  <c r="BF941" i="7" s="1"/>
  <c r="AS944" i="7"/>
  <c r="BF944" i="7" s="1"/>
  <c r="AS958" i="7"/>
  <c r="BF958" i="7" s="1"/>
  <c r="AS961" i="7"/>
  <c r="BF961" i="7" s="1"/>
  <c r="AS978" i="7"/>
  <c r="BF978" i="7" s="1"/>
  <c r="AS995" i="7"/>
  <c r="BF995" i="7" s="1"/>
  <c r="AS320" i="7"/>
  <c r="BF320" i="7" s="1"/>
  <c r="AS377" i="7"/>
  <c r="BF377" i="7" s="1"/>
  <c r="AS423" i="7"/>
  <c r="BF423" i="7" s="1"/>
  <c r="AS497" i="7"/>
  <c r="BF497" i="7" s="1"/>
  <c r="AS536" i="7"/>
  <c r="BF536" i="7" s="1"/>
  <c r="AS552" i="7"/>
  <c r="BF552" i="7" s="1"/>
  <c r="AS338" i="7"/>
  <c r="BF338" i="7" s="1"/>
  <c r="AS540" i="7"/>
  <c r="BF540" i="7" s="1"/>
  <c r="AS560" i="7"/>
  <c r="BF560" i="7" s="1"/>
  <c r="AS600" i="7"/>
  <c r="BF600" i="7" s="1"/>
  <c r="AS640" i="7"/>
  <c r="BF640" i="7" s="1"/>
  <c r="AS680" i="7"/>
  <c r="BF680" i="7" s="1"/>
  <c r="AS716" i="7"/>
  <c r="BF716" i="7" s="1"/>
  <c r="AS791" i="7"/>
  <c r="BF791" i="7" s="1"/>
  <c r="AS612" i="7"/>
  <c r="BF612" i="7" s="1"/>
  <c r="AS626" i="7"/>
  <c r="BF626" i="7" s="1"/>
  <c r="AS706" i="7"/>
  <c r="BF706" i="7" s="1"/>
  <c r="AS816" i="7"/>
  <c r="BF816" i="7" s="1"/>
  <c r="AS913" i="7"/>
  <c r="BF913" i="7" s="1"/>
  <c r="AS993" i="7"/>
  <c r="BF993" i="7" s="1"/>
  <c r="AS1072" i="7"/>
  <c r="BF1072" i="7" s="1"/>
  <c r="AS1075" i="7"/>
  <c r="BF1075" i="7" s="1"/>
  <c r="AS1154" i="7"/>
  <c r="BF1154" i="7" s="1"/>
  <c r="AS1347" i="7"/>
  <c r="BF1347" i="7" s="1"/>
  <c r="AS1350" i="7"/>
  <c r="BF1350" i="7" s="1"/>
  <c r="AS1372" i="7"/>
  <c r="BF1372" i="7" s="1"/>
  <c r="AS1383" i="7"/>
  <c r="BF1383" i="7" s="1"/>
  <c r="AS1402" i="7"/>
  <c r="BF1402" i="7" s="1"/>
  <c r="AS1432" i="7"/>
  <c r="BF1432" i="7" s="1"/>
  <c r="AS1451" i="7"/>
  <c r="BF1451" i="7" s="1"/>
  <c r="AS1462" i="7"/>
  <c r="BF1462" i="7" s="1"/>
  <c r="AS1481" i="7"/>
  <c r="BF1481" i="7" s="1"/>
  <c r="AS1500" i="7"/>
  <c r="BF1500" i="7" s="1"/>
  <c r="AS1511" i="7"/>
  <c r="BF1511" i="7" s="1"/>
  <c r="AS1530" i="7"/>
  <c r="BF1530" i="7" s="1"/>
  <c r="AS1538" i="7"/>
  <c r="BF1538" i="7" s="1"/>
  <c r="AS1546" i="7"/>
  <c r="BF1546" i="7" s="1"/>
  <c r="AS1554" i="7"/>
  <c r="BF1554" i="7" s="1"/>
  <c r="AS1562" i="7"/>
  <c r="BF1562" i="7" s="1"/>
  <c r="AS1570" i="7"/>
  <c r="BF1570" i="7" s="1"/>
  <c r="AS1578" i="7"/>
  <c r="BF1578" i="7" s="1"/>
  <c r="AS1586" i="7"/>
  <c r="BF1586" i="7" s="1"/>
  <c r="AS1594" i="7"/>
  <c r="BF1594" i="7" s="1"/>
  <c r="AS1602" i="7"/>
  <c r="BF1602" i="7" s="1"/>
  <c r="AS1610" i="7"/>
  <c r="BF1610" i="7" s="1"/>
  <c r="AS1618" i="7"/>
  <c r="BF1618" i="7" s="1"/>
  <c r="AS1626" i="7"/>
  <c r="BF1626" i="7" s="1"/>
  <c r="AS263" i="7"/>
  <c r="BF263" i="7" s="1"/>
  <c r="AS766" i="7"/>
  <c r="BF766" i="7" s="1"/>
  <c r="AS850" i="7"/>
  <c r="BF850" i="7" s="1"/>
  <c r="AS859" i="7"/>
  <c r="BF859" i="7" s="1"/>
  <c r="AS905" i="7"/>
  <c r="BF905" i="7" s="1"/>
  <c r="AS922" i="7"/>
  <c r="BF922" i="7" s="1"/>
  <c r="AS947" i="7"/>
  <c r="BF947" i="7" s="1"/>
  <c r="AS969" i="7"/>
  <c r="BF969" i="7" s="1"/>
  <c r="AS976" i="7"/>
  <c r="BF976" i="7" s="1"/>
  <c r="AS990" i="7"/>
  <c r="BF990" i="7" s="1"/>
  <c r="AS1000" i="7"/>
  <c r="BF1000" i="7" s="1"/>
  <c r="AS1050" i="7"/>
  <c r="BF1050" i="7" s="1"/>
  <c r="AS1097" i="7"/>
  <c r="BF1097" i="7" s="1"/>
  <c r="AS1106" i="7"/>
  <c r="BF1106" i="7" s="1"/>
  <c r="AS1124" i="7"/>
  <c r="BF1124" i="7" s="1"/>
  <c r="AS1157" i="7"/>
  <c r="BF1157" i="7" s="1"/>
  <c r="AS1160" i="7"/>
  <c r="BF1160" i="7" s="1"/>
  <c r="AS1163" i="7"/>
  <c r="BF1163" i="7" s="1"/>
  <c r="AS1166" i="7"/>
  <c r="BF1166" i="7" s="1"/>
  <c r="AS1184" i="7"/>
  <c r="BF1184" i="7" s="1"/>
  <c r="AS1225" i="7"/>
  <c r="BF1225" i="7" s="1"/>
  <c r="AS1228" i="7"/>
  <c r="BF1228" i="7" s="1"/>
  <c r="AS1231" i="7"/>
  <c r="BF1231" i="7" s="1"/>
  <c r="AS1257" i="7"/>
  <c r="BF1257" i="7" s="1"/>
  <c r="AS1260" i="7"/>
  <c r="BF1260" i="7" s="1"/>
  <c r="AS1263" i="7"/>
  <c r="BF1263" i="7" s="1"/>
  <c r="AS1289" i="7"/>
  <c r="BF1289" i="7" s="1"/>
  <c r="AS1292" i="7"/>
  <c r="BF1292" i="7" s="1"/>
  <c r="AS1295" i="7"/>
  <c r="BF1295" i="7" s="1"/>
  <c r="AS1321" i="7"/>
  <c r="BF1321" i="7" s="1"/>
  <c r="AS1324" i="7"/>
  <c r="BF1324" i="7" s="1"/>
  <c r="AS1327" i="7"/>
  <c r="BF1327" i="7" s="1"/>
  <c r="AS1364" i="7"/>
  <c r="BF1364" i="7" s="1"/>
  <c r="AS1375" i="7"/>
  <c r="BF1375" i="7" s="1"/>
  <c r="AS1394" i="7"/>
  <c r="BF1394" i="7" s="1"/>
  <c r="AS1424" i="7"/>
  <c r="BF1424" i="7" s="1"/>
  <c r="AS1443" i="7"/>
  <c r="BF1443" i="7" s="1"/>
  <c r="AS1454" i="7"/>
  <c r="BF1454" i="7" s="1"/>
  <c r="AS1473" i="7"/>
  <c r="BF1473" i="7" s="1"/>
  <c r="AS1492" i="7"/>
  <c r="BF1492" i="7" s="1"/>
  <c r="AS1503" i="7"/>
  <c r="BF1503" i="7" s="1"/>
  <c r="AS1522" i="7"/>
  <c r="BF1522" i="7" s="1"/>
  <c r="AS753" i="7"/>
  <c r="BF753" i="7" s="1"/>
  <c r="AS775" i="7"/>
  <c r="BF775" i="7" s="1"/>
  <c r="AS794" i="7"/>
  <c r="BF794" i="7" s="1"/>
  <c r="AS803" i="7"/>
  <c r="BF803" i="7" s="1"/>
  <c r="AS893" i="7"/>
  <c r="BF893" i="7" s="1"/>
  <c r="AS987" i="7"/>
  <c r="BF987" i="7" s="1"/>
  <c r="AS1010" i="7"/>
  <c r="BF1010" i="7" s="1"/>
  <c r="AS1016" i="7"/>
  <c r="BF1016" i="7" s="1"/>
  <c r="AS1041" i="7"/>
  <c r="BF1041" i="7" s="1"/>
  <c r="AS1044" i="7"/>
  <c r="BF1044" i="7" s="1"/>
  <c r="AS1066" i="7"/>
  <c r="BF1066" i="7" s="1"/>
  <c r="AS1069" i="7"/>
  <c r="BF1069" i="7" s="1"/>
  <c r="AS1094" i="7"/>
  <c r="BF1094" i="7" s="1"/>
  <c r="AS1109" i="7"/>
  <c r="BF1109" i="7" s="1"/>
  <c r="AS1118" i="7"/>
  <c r="BF1118" i="7" s="1"/>
  <c r="AS1121" i="7"/>
  <c r="BF1121" i="7" s="1"/>
  <c r="AS1136" i="7"/>
  <c r="BF1136" i="7" s="1"/>
  <c r="AS1148" i="7"/>
  <c r="BF1148" i="7" s="1"/>
  <c r="AS1169" i="7"/>
  <c r="BF1169" i="7" s="1"/>
  <c r="AS1178" i="7"/>
  <c r="BF1178" i="7" s="1"/>
  <c r="AS1181" i="7"/>
  <c r="BF1181" i="7" s="1"/>
  <c r="AS1187" i="7"/>
  <c r="BF1187" i="7" s="1"/>
  <c r="AS1193" i="7"/>
  <c r="BF1193" i="7" s="1"/>
  <c r="AS1196" i="7"/>
  <c r="BF1196" i="7" s="1"/>
  <c r="AS1205" i="7"/>
  <c r="BF1205" i="7" s="1"/>
  <c r="AS1353" i="7"/>
  <c r="BF1353" i="7" s="1"/>
  <c r="AS1367" i="7"/>
  <c r="BF1367" i="7" s="1"/>
  <c r="AS1386" i="7"/>
  <c r="BF1386" i="7" s="1"/>
  <c r="AS1416" i="7"/>
  <c r="BF1416" i="7" s="1"/>
  <c r="AS1435" i="7"/>
  <c r="BF1435" i="7" s="1"/>
  <c r="AS1446" i="7"/>
  <c r="BF1446" i="7" s="1"/>
  <c r="AS1465" i="7"/>
  <c r="BF1465" i="7" s="1"/>
  <c r="AS1484" i="7"/>
  <c r="BF1484" i="7" s="1"/>
  <c r="AS1495" i="7"/>
  <c r="BF1495" i="7" s="1"/>
  <c r="AS1514" i="7"/>
  <c r="BF1514" i="7" s="1"/>
  <c r="AS1533" i="7"/>
  <c r="BF1533" i="7" s="1"/>
  <c r="AS1541" i="7"/>
  <c r="BF1541" i="7" s="1"/>
  <c r="AS1549" i="7"/>
  <c r="BF1549" i="7" s="1"/>
  <c r="AS1557" i="7"/>
  <c r="BF1557" i="7" s="1"/>
  <c r="AS1565" i="7"/>
  <c r="BF1565" i="7" s="1"/>
  <c r="AS1573" i="7"/>
  <c r="BF1573" i="7" s="1"/>
  <c r="AS1581" i="7"/>
  <c r="BF1581" i="7" s="1"/>
  <c r="AS1589" i="7"/>
  <c r="BF1589" i="7" s="1"/>
  <c r="AS1597" i="7"/>
  <c r="BF1597" i="7" s="1"/>
  <c r="AS1605" i="7"/>
  <c r="BF1605" i="7" s="1"/>
  <c r="AS1613" i="7"/>
  <c r="BF1613" i="7" s="1"/>
  <c r="AS1621" i="7"/>
  <c r="BF1621" i="7" s="1"/>
  <c r="AS1629" i="7"/>
  <c r="BF1629" i="7" s="1"/>
  <c r="AS1190" i="7"/>
  <c r="BF1190" i="7" s="1"/>
  <c r="AS1214" i="7"/>
  <c r="BF1214" i="7" s="1"/>
  <c r="AS1240" i="7"/>
  <c r="BF1240" i="7" s="1"/>
  <c r="AS1246" i="7"/>
  <c r="BF1246" i="7" s="1"/>
  <c r="AS1275" i="7"/>
  <c r="BF1275" i="7" s="1"/>
  <c r="AS1278" i="7"/>
  <c r="BF1278" i="7" s="1"/>
  <c r="AS1304" i="7"/>
  <c r="BF1304" i="7" s="1"/>
  <c r="AS1307" i="7"/>
  <c r="BF1307" i="7" s="1"/>
  <c r="AS1310" i="7"/>
  <c r="BF1310" i="7" s="1"/>
  <c r="AS1336" i="7"/>
  <c r="BF1336" i="7" s="1"/>
  <c r="AS1339" i="7"/>
  <c r="BF1339" i="7" s="1"/>
  <c r="AS1342" i="7"/>
  <c r="BF1342" i="7" s="1"/>
  <c r="AS1359" i="7"/>
  <c r="BF1359" i="7" s="1"/>
  <c r="AS1378" i="7"/>
  <c r="BF1378" i="7" s="1"/>
  <c r="AS444" i="7"/>
  <c r="BF444" i="7" s="1"/>
  <c r="AS454" i="7"/>
  <c r="BF454" i="7" s="1"/>
  <c r="AS480" i="7"/>
  <c r="BF480" i="7" s="1"/>
  <c r="AS556" i="7"/>
  <c r="BF556" i="7" s="1"/>
  <c r="AS590" i="7"/>
  <c r="BF590" i="7" s="1"/>
  <c r="AS683" i="7"/>
  <c r="BF683" i="7" s="1"/>
  <c r="AS785" i="7"/>
  <c r="BF785" i="7" s="1"/>
  <c r="AS825" i="7"/>
  <c r="BF825" i="7" s="1"/>
  <c r="AS876" i="7"/>
  <c r="BF876" i="7" s="1"/>
  <c r="AS939" i="7"/>
  <c r="BF939" i="7" s="1"/>
  <c r="AS973" i="7"/>
  <c r="BF973" i="7" s="1"/>
  <c r="AS997" i="7"/>
  <c r="BF997" i="7" s="1"/>
  <c r="AS1013" i="7"/>
  <c r="BF1013" i="7" s="1"/>
  <c r="AS1026" i="7"/>
  <c r="BF1026" i="7" s="1"/>
  <c r="AS1032" i="7"/>
  <c r="BF1032" i="7" s="1"/>
  <c r="AS1038" i="7"/>
  <c r="BF1038" i="7" s="1"/>
  <c r="AS1057" i="7"/>
  <c r="BF1057" i="7" s="1"/>
  <c r="AS1060" i="7"/>
  <c r="BF1060" i="7" s="1"/>
  <c r="AS1082" i="7"/>
  <c r="BF1082" i="7" s="1"/>
  <c r="AS1100" i="7"/>
  <c r="BF1100" i="7" s="1"/>
  <c r="AS1130" i="7"/>
  <c r="BF1130" i="7" s="1"/>
  <c r="AS1133" i="7"/>
  <c r="BF1133" i="7" s="1"/>
  <c r="AS1139" i="7"/>
  <c r="BF1139" i="7" s="1"/>
  <c r="AS1243" i="7"/>
  <c r="BF1243" i="7" s="1"/>
  <c r="AS1272" i="7"/>
  <c r="BF1272" i="7" s="1"/>
  <c r="AS506" i="7"/>
  <c r="BF506" i="7" s="1"/>
  <c r="AS646" i="7"/>
  <c r="BF646" i="7" s="1"/>
  <c r="AS885" i="7"/>
  <c r="BF885" i="7" s="1"/>
  <c r="AS910" i="7"/>
  <c r="BF910" i="7" s="1"/>
  <c r="AS980" i="7"/>
  <c r="BF980" i="7" s="1"/>
  <c r="AS984" i="7"/>
  <c r="BF984" i="7" s="1"/>
  <c r="AS1029" i="7"/>
  <c r="BF1029" i="7" s="1"/>
  <c r="AS1035" i="7"/>
  <c r="BF1035" i="7" s="1"/>
  <c r="AS1085" i="7"/>
  <c r="BF1085" i="7" s="1"/>
  <c r="AS1088" i="7"/>
  <c r="BF1088" i="7" s="1"/>
  <c r="AS1091" i="7"/>
  <c r="BF1091" i="7" s="1"/>
  <c r="AS532" i="7"/>
  <c r="BF532" i="7" s="1"/>
  <c r="AS609" i="7"/>
  <c r="BF609" i="7" s="1"/>
  <c r="AS623" i="7"/>
  <c r="BF623" i="7" s="1"/>
  <c r="AS735" i="7"/>
  <c r="BF735" i="7" s="1"/>
  <c r="AS847" i="7"/>
  <c r="BF847" i="7" s="1"/>
  <c r="AS856" i="7"/>
  <c r="BF856" i="7" s="1"/>
  <c r="AS966" i="7"/>
  <c r="BF966" i="7" s="1"/>
  <c r="AS1004" i="7"/>
  <c r="BF1004" i="7" s="1"/>
  <c r="AS1048" i="7"/>
  <c r="BF1048" i="7" s="1"/>
  <c r="AS1054" i="7"/>
  <c r="BF1054" i="7" s="1"/>
  <c r="AS1217" i="7"/>
  <c r="BF1217" i="7" s="1"/>
  <c r="AS440" i="7"/>
  <c r="BF440" i="7" s="1"/>
  <c r="AS586" i="7"/>
  <c r="BF586" i="7" s="1"/>
  <c r="AS703" i="7"/>
  <c r="BF703" i="7" s="1"/>
  <c r="AS763" i="7"/>
  <c r="BF763" i="7" s="1"/>
  <c r="AS890" i="7"/>
  <c r="BF890" i="7" s="1"/>
  <c r="AS902" i="7"/>
  <c r="BF902" i="7" s="1"/>
  <c r="AS970" i="7"/>
  <c r="BF970" i="7" s="1"/>
  <c r="AS1001" i="7"/>
  <c r="BF1001" i="7" s="1"/>
  <c r="AS1020" i="7"/>
  <c r="BF1020" i="7" s="1"/>
  <c r="AS1045" i="7"/>
  <c r="BF1045" i="7" s="1"/>
  <c r="AS1051" i="7"/>
  <c r="BF1051" i="7" s="1"/>
  <c r="AS1107" i="7"/>
  <c r="BF1107" i="7" s="1"/>
  <c r="AS1113" i="7"/>
  <c r="BF1113" i="7" s="1"/>
  <c r="AS1116" i="7"/>
  <c r="BF1116" i="7" s="1"/>
  <c r="AS1146" i="7"/>
  <c r="BF1146" i="7" s="1"/>
  <c r="AS1155" i="7"/>
  <c r="BF1155" i="7" s="1"/>
  <c r="AS722" i="7"/>
  <c r="BF722" i="7" s="1"/>
  <c r="AS750" i="7"/>
  <c r="BF750" i="7" s="1"/>
  <c r="AS772" i="7"/>
  <c r="BF772" i="7" s="1"/>
  <c r="AS800" i="7"/>
  <c r="BF800" i="7" s="1"/>
  <c r="AS822" i="7"/>
  <c r="BF822" i="7" s="1"/>
  <c r="AS834" i="7"/>
  <c r="BF834" i="7" s="1"/>
  <c r="AS873" i="7"/>
  <c r="BF873" i="7" s="1"/>
  <c r="AS936" i="7"/>
  <c r="BF936" i="7" s="1"/>
  <c r="AS952" i="7"/>
  <c r="BF952" i="7" s="1"/>
  <c r="AS963" i="7"/>
  <c r="BF963" i="7" s="1"/>
  <c r="AS988" i="7"/>
  <c r="BF988" i="7" s="1"/>
  <c r="AS1017" i="7"/>
  <c r="BF1017" i="7" s="1"/>
  <c r="AS1064" i="7"/>
  <c r="BF1064" i="7" s="1"/>
  <c r="AS1098" i="7"/>
  <c r="BF1098" i="7" s="1"/>
  <c r="AS1110" i="7"/>
  <c r="BF1110" i="7" s="1"/>
  <c r="AS1125" i="7"/>
  <c r="BF1125" i="7" s="1"/>
  <c r="AS1128" i="7"/>
  <c r="BF1128" i="7" s="1"/>
  <c r="AS1137" i="7"/>
  <c r="BF1137" i="7" s="1"/>
  <c r="AS1152" i="7"/>
  <c r="BF1152" i="7" s="1"/>
  <c r="AS186" i="7"/>
  <c r="BF186" i="7" s="1"/>
  <c r="AS466" i="7"/>
  <c r="BF466" i="7" s="1"/>
  <c r="AS689" i="7"/>
  <c r="BF689" i="7" s="1"/>
  <c r="AS809" i="7"/>
  <c r="BF809" i="7" s="1"/>
  <c r="AS882" i="7"/>
  <c r="BF882" i="7" s="1"/>
  <c r="AS907" i="7"/>
  <c r="BF907" i="7" s="1"/>
  <c r="AS924" i="7"/>
  <c r="BF924" i="7" s="1"/>
  <c r="AS956" i="7"/>
  <c r="BF956" i="7" s="1"/>
  <c r="AS981" i="7"/>
  <c r="BF981" i="7" s="1"/>
  <c r="AS998" i="7"/>
  <c r="BF998" i="7" s="1"/>
  <c r="AS1011" i="7"/>
  <c r="BF1011" i="7" s="1"/>
  <c r="AS1014" i="7"/>
  <c r="BF1014" i="7" s="1"/>
  <c r="AS1061" i="7"/>
  <c r="BF1061" i="7" s="1"/>
  <c r="AS1067" i="7"/>
  <c r="BF1067" i="7" s="1"/>
  <c r="AS1080" i="7"/>
  <c r="BF1080" i="7" s="1"/>
  <c r="AS606" i="7"/>
  <c r="BF606" i="7" s="1"/>
  <c r="AS666" i="7"/>
  <c r="BF666" i="7" s="1"/>
  <c r="AS782" i="7"/>
  <c r="BF782" i="7" s="1"/>
  <c r="AS865" i="7"/>
  <c r="BF865" i="7" s="1"/>
  <c r="AS1024" i="7"/>
  <c r="BF1024" i="7" s="1"/>
  <c r="AS1027" i="7"/>
  <c r="BF1027" i="7" s="1"/>
  <c r="AS1033" i="7"/>
  <c r="BF1033" i="7" s="1"/>
  <c r="AS1058" i="7"/>
  <c r="BF1058" i="7" s="1"/>
  <c r="AS1077" i="7"/>
  <c r="BF1077" i="7" s="1"/>
  <c r="AS1083" i="7"/>
  <c r="BF1083" i="7" s="1"/>
  <c r="AS1209" i="7"/>
  <c r="BF1209" i="7" s="1"/>
  <c r="AS1212" i="7"/>
  <c r="BF1212" i="7" s="1"/>
  <c r="AS1215" i="7"/>
  <c r="BF1215" i="7" s="1"/>
  <c r="AS1241" i="7"/>
  <c r="BF1241" i="7" s="1"/>
  <c r="AS1244" i="7"/>
  <c r="BF1244" i="7" s="1"/>
  <c r="AS1247" i="7"/>
  <c r="BF1247" i="7" s="1"/>
  <c r="AS1273" i="7"/>
  <c r="BF1273" i="7" s="1"/>
  <c r="AS1276" i="7"/>
  <c r="BF1276" i="7" s="1"/>
  <c r="AS643" i="7"/>
  <c r="BF643" i="7" s="1"/>
  <c r="AS899" i="7"/>
  <c r="BF899" i="7" s="1"/>
  <c r="AS1030" i="7"/>
  <c r="BF1030" i="7" s="1"/>
  <c r="AS1074" i="7"/>
  <c r="BF1074" i="7" s="1"/>
  <c r="AS1086" i="7"/>
  <c r="BF1086" i="7" s="1"/>
  <c r="AS1089" i="7"/>
  <c r="BF1089" i="7" s="1"/>
  <c r="AS1092" i="7"/>
  <c r="BF1092" i="7" s="1"/>
  <c r="AS156" i="7"/>
  <c r="BF156" i="7" s="1"/>
  <c r="AS686" i="7"/>
  <c r="BF686" i="7" s="1"/>
  <c r="AS747" i="7"/>
  <c r="BF747" i="7" s="1"/>
  <c r="AS756" i="7"/>
  <c r="BF756" i="7" s="1"/>
  <c r="AS788" i="7"/>
  <c r="BF788" i="7" s="1"/>
  <c r="AS862" i="7"/>
  <c r="BF862" i="7" s="1"/>
  <c r="AS964" i="7"/>
  <c r="BF964" i="7" s="1"/>
  <c r="AS986" i="7"/>
  <c r="BF986" i="7" s="1"/>
  <c r="AS953" i="7"/>
  <c r="BF953" i="7" s="1"/>
  <c r="AS1138" i="7"/>
  <c r="BF1138" i="7" s="1"/>
  <c r="AS1192" i="7"/>
  <c r="BF1192" i="7" s="1"/>
  <c r="AS1286" i="7"/>
  <c r="BF1286" i="7" s="1"/>
  <c r="AS1329" i="7"/>
  <c r="BF1329" i="7" s="1"/>
  <c r="AS1355" i="7"/>
  <c r="BF1355" i="7" s="1"/>
  <c r="AS1377" i="7"/>
  <c r="BF1377" i="7" s="1"/>
  <c r="AS1380" i="7"/>
  <c r="BF1380" i="7" s="1"/>
  <c r="AS1504" i="7"/>
  <c r="BF1504" i="7" s="1"/>
  <c r="AS1545" i="7"/>
  <c r="BF1545" i="7" s="1"/>
  <c r="AS1548" i="7"/>
  <c r="BF1548" i="7" s="1"/>
  <c r="AS1551" i="7"/>
  <c r="BF1551" i="7" s="1"/>
  <c r="AS1577" i="7"/>
  <c r="BF1577" i="7" s="1"/>
  <c r="AS1580" i="7"/>
  <c r="BF1580" i="7" s="1"/>
  <c r="AS1583" i="7"/>
  <c r="BF1583" i="7" s="1"/>
  <c r="AS1609" i="7"/>
  <c r="BF1609" i="7" s="1"/>
  <c r="AS1612" i="7"/>
  <c r="BF1612" i="7" s="1"/>
  <c r="AS1615" i="7"/>
  <c r="BF1615" i="7" s="1"/>
  <c r="AS1456" i="7"/>
  <c r="BF1456" i="7" s="1"/>
  <c r="AS819" i="7"/>
  <c r="BF819" i="7" s="1"/>
  <c r="AS1006" i="7"/>
  <c r="BF1006" i="7" s="1"/>
  <c r="AS1084" i="7"/>
  <c r="BF1084" i="7" s="1"/>
  <c r="AS1102" i="7"/>
  <c r="BF1102" i="7" s="1"/>
  <c r="AS1177" i="7"/>
  <c r="BF1177" i="7" s="1"/>
  <c r="AS1185" i="7"/>
  <c r="BF1185" i="7" s="1"/>
  <c r="AS1206" i="7"/>
  <c r="BF1206" i="7" s="1"/>
  <c r="AS1239" i="7"/>
  <c r="BF1239" i="7" s="1"/>
  <c r="AS1251" i="7"/>
  <c r="BF1251" i="7" s="1"/>
  <c r="AS1283" i="7"/>
  <c r="BF1283" i="7" s="1"/>
  <c r="AS1319" i="7"/>
  <c r="BF1319" i="7" s="1"/>
  <c r="AS1326" i="7"/>
  <c r="BF1326" i="7" s="1"/>
  <c r="AS1368" i="7"/>
  <c r="BF1368" i="7" s="1"/>
  <c r="AS1374" i="7"/>
  <c r="BF1374" i="7" s="1"/>
  <c r="AS1408" i="7"/>
  <c r="BF1408" i="7" s="1"/>
  <c r="AS1414" i="7"/>
  <c r="BF1414" i="7" s="1"/>
  <c r="AS1417" i="7"/>
  <c r="BF1417" i="7" s="1"/>
  <c r="AS1447" i="7"/>
  <c r="BF1447" i="7" s="1"/>
  <c r="AS1474" i="7"/>
  <c r="BF1474" i="7" s="1"/>
  <c r="AS1507" i="7"/>
  <c r="BF1507" i="7" s="1"/>
  <c r="AS1510" i="7"/>
  <c r="BF1510" i="7" s="1"/>
  <c r="AS1513" i="7"/>
  <c r="BF1513" i="7" s="1"/>
  <c r="AS1516" i="7"/>
  <c r="BF1516" i="7" s="1"/>
  <c r="AS649" i="7"/>
  <c r="BF649" i="7" s="1"/>
  <c r="AS1028" i="7"/>
  <c r="BF1028" i="7" s="1"/>
  <c r="AS1049" i="7"/>
  <c r="BF1049" i="7" s="1"/>
  <c r="AS1203" i="7"/>
  <c r="BF1203" i="7" s="1"/>
  <c r="AS1236" i="7"/>
  <c r="BF1236" i="7" s="1"/>
  <c r="AS1255" i="7"/>
  <c r="BF1255" i="7" s="1"/>
  <c r="AS1280" i="7"/>
  <c r="BF1280" i="7" s="1"/>
  <c r="AS1303" i="7"/>
  <c r="BF1303" i="7" s="1"/>
  <c r="AS1316" i="7"/>
  <c r="BF1316" i="7" s="1"/>
  <c r="AS1352" i="7"/>
  <c r="BF1352" i="7" s="1"/>
  <c r="AS1371" i="7"/>
  <c r="BF1371" i="7" s="1"/>
  <c r="AS1399" i="7"/>
  <c r="BF1399" i="7" s="1"/>
  <c r="AS1411" i="7"/>
  <c r="BF1411" i="7" s="1"/>
  <c r="AS1426" i="7"/>
  <c r="BF1426" i="7" s="1"/>
  <c r="AS1438" i="7"/>
  <c r="BF1438" i="7" s="1"/>
  <c r="AS1444" i="7"/>
  <c r="BF1444" i="7" s="1"/>
  <c r="AS1459" i="7"/>
  <c r="BF1459" i="7" s="1"/>
  <c r="AS1468" i="7"/>
  <c r="BF1468" i="7" s="1"/>
  <c r="AS1471" i="7"/>
  <c r="BF1471" i="7" s="1"/>
  <c r="AS1486" i="7"/>
  <c r="BF1486" i="7" s="1"/>
  <c r="AS1498" i="7"/>
  <c r="BF1498" i="7" s="1"/>
  <c r="AS1519" i="7"/>
  <c r="BF1519" i="7" s="1"/>
  <c r="AS1528" i="7"/>
  <c r="BF1528" i="7" s="1"/>
  <c r="AS1531" i="7"/>
  <c r="BF1531" i="7" s="1"/>
  <c r="AS1534" i="7"/>
  <c r="BF1534" i="7" s="1"/>
  <c r="AS1560" i="7"/>
  <c r="BF1560" i="7" s="1"/>
  <c r="AS1563" i="7"/>
  <c r="BF1563" i="7" s="1"/>
  <c r="AS1566" i="7"/>
  <c r="BF1566" i="7" s="1"/>
  <c r="AS1592" i="7"/>
  <c r="BF1592" i="7" s="1"/>
  <c r="AS1595" i="7"/>
  <c r="BF1595" i="7" s="1"/>
  <c r="AS1598" i="7"/>
  <c r="BF1598" i="7" s="1"/>
  <c r="AS1624" i="7"/>
  <c r="BF1624" i="7" s="1"/>
  <c r="AS1627" i="7"/>
  <c r="BF1627" i="7" s="1"/>
  <c r="AS1630" i="7"/>
  <c r="BF1630" i="7" s="1"/>
  <c r="AS1300" i="7"/>
  <c r="BF1300" i="7" s="1"/>
  <c r="AS1313" i="7"/>
  <c r="BF1313" i="7" s="1"/>
  <c r="AS1387" i="7"/>
  <c r="BF1387" i="7" s="1"/>
  <c r="AS1390" i="7"/>
  <c r="BF1390" i="7" s="1"/>
  <c r="AS1396" i="7"/>
  <c r="BF1396" i="7" s="1"/>
  <c r="AS1420" i="7"/>
  <c r="BF1420" i="7" s="1"/>
  <c r="AS1423" i="7"/>
  <c r="BF1423" i="7" s="1"/>
  <c r="AS1441" i="7"/>
  <c r="BF1441" i="7" s="1"/>
  <c r="AS1450" i="7"/>
  <c r="BF1450" i="7" s="1"/>
  <c r="AS1480" i="7"/>
  <c r="BF1480" i="7" s="1"/>
  <c r="AS1483" i="7"/>
  <c r="BF1483" i="7" s="1"/>
  <c r="AS1489" i="7"/>
  <c r="BF1489" i="7" s="1"/>
  <c r="AS1604" i="7"/>
  <c r="BF1604" i="7" s="1"/>
  <c r="AS1607" i="7"/>
  <c r="BF1607" i="7" s="1"/>
  <c r="AS1346" i="7"/>
  <c r="BF1346" i="7" s="1"/>
  <c r="AS1356" i="7"/>
  <c r="BF1356" i="7" s="1"/>
  <c r="AS603" i="7"/>
  <c r="BF603" i="7" s="1"/>
  <c r="AS844" i="7"/>
  <c r="BF844" i="7" s="1"/>
  <c r="AS1037" i="7"/>
  <c r="BF1037" i="7" s="1"/>
  <c r="AS1174" i="7"/>
  <c r="BF1174" i="7" s="1"/>
  <c r="AS1222" i="7"/>
  <c r="BF1222" i="7" s="1"/>
  <c r="AS1233" i="7"/>
  <c r="BF1233" i="7" s="1"/>
  <c r="AS1259" i="7"/>
  <c r="BF1259" i="7" s="1"/>
  <c r="AS360" i="7"/>
  <c r="BF360" i="7" s="1"/>
  <c r="AS930" i="7"/>
  <c r="BF930" i="7" s="1"/>
  <c r="AS950" i="7"/>
  <c r="BF950" i="7" s="1"/>
  <c r="AS1189" i="7"/>
  <c r="BF1189" i="7" s="1"/>
  <c r="AS1200" i="7"/>
  <c r="BF1200" i="7" s="1"/>
  <c r="AS1230" i="7"/>
  <c r="BF1230" i="7" s="1"/>
  <c r="AS1248" i="7"/>
  <c r="BF1248" i="7" s="1"/>
  <c r="AS1297" i="7"/>
  <c r="BF1297" i="7" s="1"/>
  <c r="AS1323" i="7"/>
  <c r="BF1323" i="7" s="1"/>
  <c r="AS1343" i="7"/>
  <c r="BF1343" i="7" s="1"/>
  <c r="AS1362" i="7"/>
  <c r="BF1362" i="7" s="1"/>
  <c r="AS1384" i="7"/>
  <c r="BF1384" i="7" s="1"/>
  <c r="AS1393" i="7"/>
  <c r="BF1393" i="7" s="1"/>
  <c r="AS1537" i="7"/>
  <c r="BF1537" i="7" s="1"/>
  <c r="AS1540" i="7"/>
  <c r="BF1540" i="7" s="1"/>
  <c r="AS1543" i="7"/>
  <c r="BF1543" i="7" s="1"/>
  <c r="AS1569" i="7"/>
  <c r="BF1569" i="7" s="1"/>
  <c r="AS1572" i="7"/>
  <c r="BF1572" i="7" s="1"/>
  <c r="AS1575" i="7"/>
  <c r="BF1575" i="7" s="1"/>
  <c r="AS1601" i="7"/>
  <c r="BF1601" i="7" s="1"/>
  <c r="AS870" i="7"/>
  <c r="BF870" i="7" s="1"/>
  <c r="AS1081" i="7"/>
  <c r="BF1081" i="7" s="1"/>
  <c r="AS1099" i="7"/>
  <c r="BF1099" i="7" s="1"/>
  <c r="AS1147" i="7"/>
  <c r="BF1147" i="7" s="1"/>
  <c r="AS1171" i="7"/>
  <c r="BF1171" i="7" s="1"/>
  <c r="AS1252" i="7"/>
  <c r="BF1252" i="7" s="1"/>
  <c r="AS769" i="7"/>
  <c r="BF769" i="7" s="1"/>
  <c r="AS896" i="7"/>
  <c r="BF896" i="7" s="1"/>
  <c r="AS1003" i="7"/>
  <c r="BF1003" i="7" s="1"/>
  <c r="AS1068" i="7"/>
  <c r="BF1068" i="7" s="1"/>
  <c r="AS1168" i="7"/>
  <c r="BF1168" i="7" s="1"/>
  <c r="AS1182" i="7"/>
  <c r="BF1182" i="7" s="1"/>
  <c r="AS1186" i="7"/>
  <c r="BF1186" i="7" s="1"/>
  <c r="AS1197" i="7"/>
  <c r="BF1197" i="7" s="1"/>
  <c r="AS1211" i="7"/>
  <c r="BF1211" i="7" s="1"/>
  <c r="AS1219" i="7"/>
  <c r="BF1219" i="7" s="1"/>
  <c r="AS1270" i="7"/>
  <c r="BF1270" i="7" s="1"/>
  <c r="AS1284" i="7"/>
  <c r="BF1284" i="7" s="1"/>
  <c r="AS1340" i="7"/>
  <c r="BF1340" i="7" s="1"/>
  <c r="AS1406" i="7"/>
  <c r="BF1406" i="7" s="1"/>
  <c r="AS1457" i="7"/>
  <c r="BF1457" i="7" s="1"/>
  <c r="AS1463" i="7"/>
  <c r="BF1463" i="7" s="1"/>
  <c r="AS1466" i="7"/>
  <c r="BF1466" i="7" s="1"/>
  <c r="AS1496" i="7"/>
  <c r="BF1496" i="7" s="1"/>
  <c r="AS1505" i="7"/>
  <c r="BF1505" i="7" s="1"/>
  <c r="AS1523" i="7"/>
  <c r="BF1523" i="7" s="1"/>
  <c r="AS1526" i="7"/>
  <c r="BF1526" i="7" s="1"/>
  <c r="AS1552" i="7"/>
  <c r="BF1552" i="7" s="1"/>
  <c r="AS916" i="7"/>
  <c r="BF916" i="7" s="1"/>
  <c r="AS1034" i="7"/>
  <c r="BF1034" i="7" s="1"/>
  <c r="AS1046" i="7"/>
  <c r="BF1046" i="7" s="1"/>
  <c r="AS1132" i="7"/>
  <c r="BF1132" i="7" s="1"/>
  <c r="AS1156" i="7"/>
  <c r="BF1156" i="7" s="1"/>
  <c r="AS1223" i="7"/>
  <c r="BF1223" i="7" s="1"/>
  <c r="AS1256" i="7"/>
  <c r="BF1256" i="7" s="1"/>
  <c r="AS1267" i="7"/>
  <c r="BF1267" i="7" s="1"/>
  <c r="AS1281" i="7"/>
  <c r="BF1281" i="7" s="1"/>
  <c r="AS1320" i="7"/>
  <c r="BF1320" i="7" s="1"/>
  <c r="AS1369" i="7"/>
  <c r="BF1369" i="7" s="1"/>
  <c r="AS1400" i="7"/>
  <c r="BF1400" i="7" s="1"/>
  <c r="AS1403" i="7"/>
  <c r="BF1403" i="7" s="1"/>
  <c r="AS1409" i="7"/>
  <c r="BF1409" i="7" s="1"/>
  <c r="AS1415" i="7"/>
  <c r="BF1415" i="7" s="1"/>
  <c r="AS1418" i="7"/>
  <c r="BF1418" i="7" s="1"/>
  <c r="AS1427" i="7"/>
  <c r="BF1427" i="7" s="1"/>
  <c r="AS1448" i="7"/>
  <c r="BF1448" i="7" s="1"/>
  <c r="AS1460" i="7"/>
  <c r="BF1460" i="7" s="1"/>
  <c r="AS1475" i="7"/>
  <c r="BF1475" i="7" s="1"/>
  <c r="AS1478" i="7"/>
  <c r="BF1478" i="7" s="1"/>
  <c r="AS1487" i="7"/>
  <c r="BF1487" i="7" s="1"/>
  <c r="AS1502" i="7"/>
  <c r="BF1502" i="7" s="1"/>
  <c r="AS1508" i="7"/>
  <c r="BF1508" i="7" s="1"/>
  <c r="AS1520" i="7"/>
  <c r="BF1520" i="7" s="1"/>
  <c r="AS235" i="7"/>
  <c r="BF235" i="7" s="1"/>
  <c r="AS719" i="7"/>
  <c r="BF719" i="7" s="1"/>
  <c r="AS1108" i="7"/>
  <c r="BF1108" i="7" s="1"/>
  <c r="AS1120" i="7"/>
  <c r="BF1120" i="7" s="1"/>
  <c r="AS1140" i="7"/>
  <c r="BF1140" i="7" s="1"/>
  <c r="AS1204" i="7"/>
  <c r="BF1204" i="7" s="1"/>
  <c r="AS1227" i="7"/>
  <c r="BF1227" i="7" s="1"/>
  <c r="AS1249" i="7"/>
  <c r="BF1249" i="7" s="1"/>
  <c r="AS1264" i="7"/>
  <c r="BF1264" i="7" s="1"/>
  <c r="AS1291" i="7"/>
  <c r="BF1291" i="7" s="1"/>
  <c r="AS1311" i="7"/>
  <c r="BF1311" i="7" s="1"/>
  <c r="AS1334" i="7"/>
  <c r="BF1334" i="7" s="1"/>
  <c r="AS1337" i="7"/>
  <c r="BF1337" i="7" s="1"/>
  <c r="AS1366" i="7"/>
  <c r="BF1366" i="7" s="1"/>
  <c r="AS1412" i="7"/>
  <c r="BF1412" i="7" s="1"/>
  <c r="AS1430" i="7"/>
  <c r="BF1430" i="7" s="1"/>
  <c r="AS1433" i="7"/>
  <c r="BF1433" i="7" s="1"/>
  <c r="AS1436" i="7"/>
  <c r="BF1436" i="7" s="1"/>
  <c r="AS1439" i="7"/>
  <c r="BF1439" i="7" s="1"/>
  <c r="AS1472" i="7"/>
  <c r="BF1472" i="7" s="1"/>
  <c r="AS1490" i="7"/>
  <c r="BF1490" i="7" s="1"/>
  <c r="AS1499" i="7"/>
  <c r="BF1499" i="7" s="1"/>
  <c r="AS1529" i="7"/>
  <c r="BF1529" i="7" s="1"/>
  <c r="AS1532" i="7"/>
  <c r="BF1532" i="7" s="1"/>
  <c r="AS1535" i="7"/>
  <c r="BF1535" i="7" s="1"/>
  <c r="AS1561" i="7"/>
  <c r="BF1561" i="7" s="1"/>
  <c r="AS1564" i="7"/>
  <c r="BF1564" i="7" s="1"/>
  <c r="AS1567" i="7"/>
  <c r="BF1567" i="7" s="1"/>
  <c r="AS1593" i="7"/>
  <c r="BF1593" i="7" s="1"/>
  <c r="AS1596" i="7"/>
  <c r="BF1596" i="7" s="1"/>
  <c r="AS1599" i="7"/>
  <c r="BF1599" i="7" s="1"/>
  <c r="AS1625" i="7"/>
  <c r="BF1625" i="7" s="1"/>
  <c r="AS1628" i="7"/>
  <c r="BF1628" i="7" s="1"/>
  <c r="AS1631" i="7"/>
  <c r="BF1631" i="7" s="1"/>
  <c r="AS1065" i="7"/>
  <c r="BF1065" i="7" s="1"/>
  <c r="AS1078" i="7"/>
  <c r="BF1078" i="7" s="1"/>
  <c r="AS1129" i="7"/>
  <c r="BF1129" i="7" s="1"/>
  <c r="AS1179" i="7"/>
  <c r="BF1179" i="7" s="1"/>
  <c r="AS1208" i="7"/>
  <c r="BF1208" i="7" s="1"/>
  <c r="AS1216" i="7"/>
  <c r="BF1216" i="7" s="1"/>
  <c r="AS1220" i="7"/>
  <c r="BF1220" i="7" s="1"/>
  <c r="AS1308" i="7"/>
  <c r="BF1308" i="7" s="1"/>
  <c r="AS1328" i="7"/>
  <c r="BF1328" i="7" s="1"/>
  <c r="AS1344" i="7"/>
  <c r="BF1344" i="7" s="1"/>
  <c r="AS1363" i="7"/>
  <c r="BF1363" i="7" s="1"/>
  <c r="AS1376" i="7"/>
  <c r="BF1376" i="7" s="1"/>
  <c r="AS1379" i="7"/>
  <c r="BF1379" i="7" s="1"/>
  <c r="AS1382" i="7"/>
  <c r="BF1382" i="7" s="1"/>
  <c r="AS1385" i="7"/>
  <c r="BF1385" i="7" s="1"/>
  <c r="AS1544" i="7"/>
  <c r="BF1544" i="7" s="1"/>
  <c r="AS1547" i="7"/>
  <c r="BF1547" i="7" s="1"/>
  <c r="AS1550" i="7"/>
  <c r="BF1550" i="7" s="1"/>
  <c r="AS1576" i="7"/>
  <c r="BF1576" i="7" s="1"/>
  <c r="AS1579" i="7"/>
  <c r="BF1579" i="7" s="1"/>
  <c r="AS1582" i="7"/>
  <c r="BF1582" i="7" s="1"/>
  <c r="AS1608" i="7"/>
  <c r="BF1608" i="7" s="1"/>
  <c r="AS1611" i="7"/>
  <c r="BF1611" i="7" s="1"/>
  <c r="AS1614" i="7"/>
  <c r="BF1614" i="7" s="1"/>
  <c r="AS437" i="7"/>
  <c r="BF437" i="7" s="1"/>
  <c r="AS1105" i="7"/>
  <c r="BF1105" i="7" s="1"/>
  <c r="AS1224" i="7"/>
  <c r="BF1224" i="7" s="1"/>
  <c r="AS1235" i="7"/>
  <c r="BF1235" i="7" s="1"/>
  <c r="AS1271" i="7"/>
  <c r="BF1271" i="7" s="1"/>
  <c r="AS1279" i="7"/>
  <c r="BF1279" i="7" s="1"/>
  <c r="AS1302" i="7"/>
  <c r="BF1302" i="7" s="1"/>
  <c r="AS1305" i="7"/>
  <c r="BF1305" i="7" s="1"/>
  <c r="AS1318" i="7"/>
  <c r="BF1318" i="7" s="1"/>
  <c r="AS1351" i="7"/>
  <c r="BF1351" i="7" s="1"/>
  <c r="AS1370" i="7"/>
  <c r="BF1370" i="7" s="1"/>
  <c r="AS1398" i="7"/>
  <c r="BF1398" i="7" s="1"/>
  <c r="AS1407" i="7"/>
  <c r="BF1407" i="7" s="1"/>
  <c r="AS1425" i="7"/>
  <c r="BF1425" i="7" s="1"/>
  <c r="AS1458" i="7"/>
  <c r="BF1458" i="7" s="1"/>
  <c r="AS1464" i="7"/>
  <c r="BF1464" i="7" s="1"/>
  <c r="AS1467" i="7"/>
  <c r="BF1467" i="7" s="1"/>
  <c r="AS1476" i="7"/>
  <c r="BF1476" i="7" s="1"/>
  <c r="AS1494" i="7"/>
  <c r="BF1494" i="7" s="1"/>
  <c r="AS1497" i="7"/>
  <c r="BF1497" i="7" s="1"/>
  <c r="AS1518" i="7"/>
  <c r="BF1518" i="7" s="1"/>
  <c r="AS1524" i="7"/>
  <c r="BF1524" i="7" s="1"/>
  <c r="AS1527" i="7"/>
  <c r="BF1527" i="7" s="1"/>
  <c r="AS1553" i="7"/>
  <c r="BF1553" i="7" s="1"/>
  <c r="AS1556" i="7"/>
  <c r="BF1556" i="7" s="1"/>
  <c r="AS1559" i="7"/>
  <c r="BF1559" i="7" s="1"/>
  <c r="AS663" i="7"/>
  <c r="BF663" i="7" s="1"/>
  <c r="AS1009" i="7"/>
  <c r="BF1009" i="7" s="1"/>
  <c r="AS1114" i="7"/>
  <c r="BF1114" i="7" s="1"/>
  <c r="AS1288" i="7"/>
  <c r="BF1288" i="7" s="1"/>
  <c r="AS1345" i="7"/>
  <c r="BF1345" i="7" s="1"/>
  <c r="AS1401" i="7"/>
  <c r="BF1401" i="7" s="1"/>
  <c r="AS1521" i="7"/>
  <c r="BF1521" i="7" s="1"/>
  <c r="AS1555" i="7"/>
  <c r="BF1555" i="7" s="1"/>
  <c r="AS1574" i="7"/>
  <c r="BF1574" i="7" s="1"/>
  <c r="AS1588" i="7"/>
  <c r="BF1588" i="7" s="1"/>
  <c r="AS1617" i="7"/>
  <c r="BF1617" i="7" s="1"/>
  <c r="AS1162" i="7"/>
  <c r="BF1162" i="7" s="1"/>
  <c r="AS1195" i="7"/>
  <c r="BF1195" i="7" s="1"/>
  <c r="AS1358" i="7"/>
  <c r="BF1358" i="7" s="1"/>
  <c r="AS1410" i="7"/>
  <c r="BF1410" i="7" s="1"/>
  <c r="AS1512" i="7"/>
  <c r="BF1512" i="7" s="1"/>
  <c r="AS1600" i="7"/>
  <c r="BF1600" i="7" s="1"/>
  <c r="AS1176" i="7"/>
  <c r="BF1176" i="7" s="1"/>
  <c r="AS1238" i="7"/>
  <c r="BF1238" i="7" s="1"/>
  <c r="AS1354" i="7"/>
  <c r="BF1354" i="7" s="1"/>
  <c r="AS1440" i="7"/>
  <c r="BF1440" i="7" s="1"/>
  <c r="AS1571" i="7"/>
  <c r="BF1571" i="7" s="1"/>
  <c r="AS1585" i="7"/>
  <c r="BF1585" i="7" s="1"/>
  <c r="AS1491" i="7"/>
  <c r="BF1491" i="7" s="1"/>
  <c r="AS888" i="7"/>
  <c r="BF888" i="7" s="1"/>
  <c r="AS1404" i="7"/>
  <c r="BF1404" i="7" s="1"/>
  <c r="AS1515" i="7"/>
  <c r="BF1515" i="7" s="1"/>
  <c r="AS1536" i="7"/>
  <c r="BF1536" i="7" s="1"/>
  <c r="AS1587" i="7"/>
  <c r="BF1587" i="7" s="1"/>
  <c r="AS1052" i="7"/>
  <c r="BF1052" i="7" s="1"/>
  <c r="AS1062" i="7"/>
  <c r="BF1062" i="7" s="1"/>
  <c r="AS1141" i="7"/>
  <c r="BF1141" i="7" s="1"/>
  <c r="AS1165" i="7"/>
  <c r="BF1165" i="7" s="1"/>
  <c r="AS1198" i="7"/>
  <c r="BF1198" i="7" s="1"/>
  <c r="AS1232" i="7"/>
  <c r="BF1232" i="7" s="1"/>
  <c r="AS1287" i="7"/>
  <c r="BF1287" i="7" s="1"/>
  <c r="AS1296" i="7"/>
  <c r="BF1296" i="7" s="1"/>
  <c r="AS1348" i="7"/>
  <c r="BF1348" i="7" s="1"/>
  <c r="AS1431" i="7"/>
  <c r="BF1431" i="7" s="1"/>
  <c r="AS831" i="7"/>
  <c r="BF831" i="7" s="1"/>
  <c r="AS972" i="7"/>
  <c r="BF972" i="7" s="1"/>
  <c r="AS1170" i="7"/>
  <c r="BF1170" i="7" s="1"/>
  <c r="AS1361" i="7"/>
  <c r="BF1361" i="7" s="1"/>
  <c r="AS1506" i="7"/>
  <c r="BF1506" i="7" s="1"/>
  <c r="AS1558" i="7"/>
  <c r="BF1558" i="7" s="1"/>
  <c r="AS1584" i="7"/>
  <c r="BF1584" i="7" s="1"/>
  <c r="AS1606" i="7"/>
  <c r="BF1606" i="7" s="1"/>
  <c r="AS1332" i="7"/>
  <c r="BF1332" i="7" s="1"/>
  <c r="AS1419" i="7"/>
  <c r="BF1419" i="7" s="1"/>
  <c r="AS1591" i="7"/>
  <c r="BF1591" i="7" s="1"/>
  <c r="AS1623" i="7"/>
  <c r="BF1623" i="7" s="1"/>
  <c r="AS1018" i="7"/>
  <c r="BF1018" i="7" s="1"/>
  <c r="AS1043" i="7"/>
  <c r="BF1043" i="7" s="1"/>
  <c r="AS1265" i="7"/>
  <c r="BF1265" i="7" s="1"/>
  <c r="AS1388" i="7"/>
  <c r="BF1388" i="7" s="1"/>
  <c r="AS1392" i="7"/>
  <c r="BF1392" i="7" s="1"/>
  <c r="AS1428" i="7"/>
  <c r="BF1428" i="7" s="1"/>
  <c r="AS1449" i="7"/>
  <c r="BF1449" i="7" s="1"/>
  <c r="AS828" i="7"/>
  <c r="BF828" i="7" s="1"/>
  <c r="AS933" i="7"/>
  <c r="BF933" i="7" s="1"/>
  <c r="AS1262" i="7"/>
  <c r="BF1262" i="7" s="1"/>
  <c r="AS1315" i="7"/>
  <c r="BF1315" i="7" s="1"/>
  <c r="AS1482" i="7"/>
  <c r="BF1482" i="7" s="1"/>
  <c r="AS1158" i="7"/>
  <c r="BF1158" i="7" s="1"/>
  <c r="AS1294" i="7"/>
  <c r="BF1294" i="7" s="1"/>
  <c r="AS1568" i="7"/>
  <c r="BF1568" i="7" s="1"/>
  <c r="AS1040" i="7"/>
  <c r="BF1040" i="7" s="1"/>
  <c r="AS1455" i="7"/>
  <c r="BF1455" i="7" s="1"/>
  <c r="AS1620" i="7"/>
  <c r="BF1620" i="7" s="1"/>
  <c r="AS1201" i="7"/>
  <c r="BF1201" i="7" s="1"/>
  <c r="AS1144" i="7"/>
  <c r="BF1144" i="7" s="1"/>
  <c r="AS1149" i="7"/>
  <c r="BF1149" i="7" s="1"/>
  <c r="AS1173" i="7"/>
  <c r="BF1173" i="7" s="1"/>
  <c r="AS1299" i="7"/>
  <c r="BF1299" i="7" s="1"/>
  <c r="AS1542" i="7"/>
  <c r="BF1542" i="7" s="1"/>
  <c r="AS1622" i="7"/>
  <c r="BF1622" i="7" s="1"/>
  <c r="AS1391" i="7"/>
  <c r="BF1391" i="7" s="1"/>
  <c r="AS1126" i="7"/>
  <c r="BF1126" i="7" s="1"/>
  <c r="AS1254" i="7"/>
  <c r="BF1254" i="7" s="1"/>
  <c r="AS1360" i="7"/>
  <c r="BF1360" i="7" s="1"/>
  <c r="AS1479" i="7"/>
  <c r="BF1479" i="7" s="1"/>
  <c r="AS1488" i="7"/>
  <c r="BF1488" i="7" s="1"/>
  <c r="AS1312" i="7"/>
  <c r="BF1312" i="7" s="1"/>
  <c r="AS1331" i="7"/>
  <c r="BF1331" i="7" s="1"/>
  <c r="AS1422" i="7"/>
  <c r="BF1422" i="7" s="1"/>
  <c r="AS1434" i="7"/>
  <c r="BF1434" i="7" s="1"/>
  <c r="AS1442" i="7"/>
  <c r="BF1442" i="7" s="1"/>
  <c r="AS1539" i="7"/>
  <c r="BF1539" i="7" s="1"/>
  <c r="AS1590" i="7"/>
  <c r="BF1590" i="7" s="1"/>
  <c r="AS1619" i="7"/>
  <c r="BF1619" i="7" s="1"/>
  <c r="AS1021" i="7"/>
  <c r="BF1021" i="7" s="1"/>
  <c r="AS1117" i="7"/>
  <c r="BF1117" i="7" s="1"/>
  <c r="AS1122" i="7"/>
  <c r="BF1122" i="7" s="1"/>
  <c r="AS1188" i="7"/>
  <c r="BF1188" i="7" s="1"/>
  <c r="AS1268" i="7"/>
  <c r="BF1268" i="7" s="1"/>
  <c r="AS1335" i="7"/>
  <c r="BF1335" i="7" s="1"/>
  <c r="AS1395" i="7"/>
  <c r="BF1395" i="7" s="1"/>
  <c r="AS1452" i="7"/>
  <c r="BF1452" i="7" s="1"/>
  <c r="AS1470" i="7"/>
  <c r="BF1470" i="7" s="1"/>
  <c r="AS1616" i="7"/>
  <c r="BF1616" i="7" s="1"/>
  <c r="AS1012" i="7"/>
  <c r="BF1012" i="7" s="1"/>
  <c r="AS1603" i="7"/>
  <c r="BF1603" i="7" s="1"/>
  <c r="AI1633" i="7"/>
  <c r="AV3" i="7"/>
  <c r="AV1633" i="7" s="1"/>
  <c r="AS3" i="7"/>
  <c r="L14" i="3"/>
  <c r="M14" i="3" s="1"/>
  <c r="AT1" i="7" s="1"/>
  <c r="AT6" i="7" l="1"/>
  <c r="BG6" i="7" s="1"/>
  <c r="AT14" i="7"/>
  <c r="BG14" i="7" s="1"/>
  <c r="AT22" i="7"/>
  <c r="BG22" i="7" s="1"/>
  <c r="AT30" i="7"/>
  <c r="BG30" i="7" s="1"/>
  <c r="AT38" i="7"/>
  <c r="BG38" i="7" s="1"/>
  <c r="AT46" i="7"/>
  <c r="BG46" i="7" s="1"/>
  <c r="AT54" i="7"/>
  <c r="BG54" i="7" s="1"/>
  <c r="AT62" i="7"/>
  <c r="BG62" i="7" s="1"/>
  <c r="AT70" i="7"/>
  <c r="BG70" i="7" s="1"/>
  <c r="AT78" i="7"/>
  <c r="BG78" i="7" s="1"/>
  <c r="AT86" i="7"/>
  <c r="BG86" i="7" s="1"/>
  <c r="AT94" i="7"/>
  <c r="BG94" i="7" s="1"/>
  <c r="AT102" i="7"/>
  <c r="BG102" i="7" s="1"/>
  <c r="AT110" i="7"/>
  <c r="BG110" i="7" s="1"/>
  <c r="AT118" i="7"/>
  <c r="BG118" i="7" s="1"/>
  <c r="AT126" i="7"/>
  <c r="BG126" i="7" s="1"/>
  <c r="AT134" i="7"/>
  <c r="BG134" i="7" s="1"/>
  <c r="AT142" i="7"/>
  <c r="BG142" i="7" s="1"/>
  <c r="AT150" i="7"/>
  <c r="BG150" i="7" s="1"/>
  <c r="AT158" i="7"/>
  <c r="BG158" i="7" s="1"/>
  <c r="AT166" i="7"/>
  <c r="BG166" i="7" s="1"/>
  <c r="AT174" i="7"/>
  <c r="BG174" i="7" s="1"/>
  <c r="AT182" i="7"/>
  <c r="BG182" i="7" s="1"/>
  <c r="AT190" i="7"/>
  <c r="BG190" i="7" s="1"/>
  <c r="AT198" i="7"/>
  <c r="BG198" i="7" s="1"/>
  <c r="AT206" i="7"/>
  <c r="BG206" i="7" s="1"/>
  <c r="AT214" i="7"/>
  <c r="BG214" i="7" s="1"/>
  <c r="AT222" i="7"/>
  <c r="BG222" i="7" s="1"/>
  <c r="AT230" i="7"/>
  <c r="BG230" i="7" s="1"/>
  <c r="AT238" i="7"/>
  <c r="BG238" i="7" s="1"/>
  <c r="AT246" i="7"/>
  <c r="BG246" i="7" s="1"/>
  <c r="AT254" i="7"/>
  <c r="BG254" i="7" s="1"/>
  <c r="AT262" i="7"/>
  <c r="BG262" i="7" s="1"/>
  <c r="AT270" i="7"/>
  <c r="BG270" i="7" s="1"/>
  <c r="AT278" i="7"/>
  <c r="BG278" i="7" s="1"/>
  <c r="AT286" i="7"/>
  <c r="BG286" i="7" s="1"/>
  <c r="AT294" i="7"/>
  <c r="BG294" i="7" s="1"/>
  <c r="AT302" i="7"/>
  <c r="BG302" i="7" s="1"/>
  <c r="AT310" i="7"/>
  <c r="BG310" i="7" s="1"/>
  <c r="AT318" i="7"/>
  <c r="BG318" i="7" s="1"/>
  <c r="AT326" i="7"/>
  <c r="BG326" i="7" s="1"/>
  <c r="AT334" i="7"/>
  <c r="BG334" i="7" s="1"/>
  <c r="AT342" i="7"/>
  <c r="BG342" i="7" s="1"/>
  <c r="AT9" i="7"/>
  <c r="BG9" i="7" s="1"/>
  <c r="AT17" i="7"/>
  <c r="BG17" i="7" s="1"/>
  <c r="AT25" i="7"/>
  <c r="BG25" i="7" s="1"/>
  <c r="AT57" i="7"/>
  <c r="BG57" i="7" s="1"/>
  <c r="AT74" i="7"/>
  <c r="BG74" i="7" s="1"/>
  <c r="AT91" i="7"/>
  <c r="BG91" i="7" s="1"/>
  <c r="AT108" i="7"/>
  <c r="BG108" i="7" s="1"/>
  <c r="AT111" i="7"/>
  <c r="BG111" i="7" s="1"/>
  <c r="AT125" i="7"/>
  <c r="BG125" i="7" s="1"/>
  <c r="AT128" i="7"/>
  <c r="BG128" i="7" s="1"/>
  <c r="AT185" i="7"/>
  <c r="BG185" i="7" s="1"/>
  <c r="AT202" i="7"/>
  <c r="BG202" i="7" s="1"/>
  <c r="AT219" i="7"/>
  <c r="BG219" i="7" s="1"/>
  <c r="AT236" i="7"/>
  <c r="BG236" i="7" s="1"/>
  <c r="AT239" i="7"/>
  <c r="BG239" i="7" s="1"/>
  <c r="AT253" i="7"/>
  <c r="BG253" i="7" s="1"/>
  <c r="AT256" i="7"/>
  <c r="BG256" i="7" s="1"/>
  <c r="AT313" i="7"/>
  <c r="BG313" i="7" s="1"/>
  <c r="AT330" i="7"/>
  <c r="BG330" i="7" s="1"/>
  <c r="AT19" i="7"/>
  <c r="BG19" i="7" s="1"/>
  <c r="AT37" i="7"/>
  <c r="BG37" i="7" s="1"/>
  <c r="AT40" i="7"/>
  <c r="BG40" i="7" s="1"/>
  <c r="AT97" i="7"/>
  <c r="BG97" i="7" s="1"/>
  <c r="AT114" i="7"/>
  <c r="BG114" i="7" s="1"/>
  <c r="AT131" i="7"/>
  <c r="BG131" i="7" s="1"/>
  <c r="AT148" i="7"/>
  <c r="BG148" i="7" s="1"/>
  <c r="AT151" i="7"/>
  <c r="BG151" i="7" s="1"/>
  <c r="AT165" i="7"/>
  <c r="BG165" i="7" s="1"/>
  <c r="AT168" i="7"/>
  <c r="BG168" i="7" s="1"/>
  <c r="AT225" i="7"/>
  <c r="BG225" i="7" s="1"/>
  <c r="AT242" i="7"/>
  <c r="BG242" i="7" s="1"/>
  <c r="AT259" i="7"/>
  <c r="BG259" i="7" s="1"/>
  <c r="AT276" i="7"/>
  <c r="BG276" i="7" s="1"/>
  <c r="AT279" i="7"/>
  <c r="BG279" i="7" s="1"/>
  <c r="AT293" i="7"/>
  <c r="BG293" i="7" s="1"/>
  <c r="AT296" i="7"/>
  <c r="BG296" i="7" s="1"/>
  <c r="AT347" i="7"/>
  <c r="BG347" i="7" s="1"/>
  <c r="AT355" i="7"/>
  <c r="BG355" i="7" s="1"/>
  <c r="AT363" i="7"/>
  <c r="BG363" i="7" s="1"/>
  <c r="AT371" i="7"/>
  <c r="BG371" i="7" s="1"/>
  <c r="AT379" i="7"/>
  <c r="BG379" i="7" s="1"/>
  <c r="AT387" i="7"/>
  <c r="BG387" i="7" s="1"/>
  <c r="AT395" i="7"/>
  <c r="BG395" i="7" s="1"/>
  <c r="AT403" i="7"/>
  <c r="BG403" i="7" s="1"/>
  <c r="AT411" i="7"/>
  <c r="BG411" i="7" s="1"/>
  <c r="AT419" i="7"/>
  <c r="BG419" i="7" s="1"/>
  <c r="AT427" i="7"/>
  <c r="BG427" i="7" s="1"/>
  <c r="AT435" i="7"/>
  <c r="BG435" i="7" s="1"/>
  <c r="AT443" i="7"/>
  <c r="BG443" i="7" s="1"/>
  <c r="AT451" i="7"/>
  <c r="BG451" i="7" s="1"/>
  <c r="AT459" i="7"/>
  <c r="BG459" i="7" s="1"/>
  <c r="AT467" i="7"/>
  <c r="BG467" i="7" s="1"/>
  <c r="AT475" i="7"/>
  <c r="BG475" i="7" s="1"/>
  <c r="AT483" i="7"/>
  <c r="BG483" i="7" s="1"/>
  <c r="AT491" i="7"/>
  <c r="BG491" i="7" s="1"/>
  <c r="AT499" i="7"/>
  <c r="BG499" i="7" s="1"/>
  <c r="AT507" i="7"/>
  <c r="BG507" i="7" s="1"/>
  <c r="AT515" i="7"/>
  <c r="BG515" i="7" s="1"/>
  <c r="AT523" i="7"/>
  <c r="BG523" i="7" s="1"/>
  <c r="AT531" i="7"/>
  <c r="BG531" i="7" s="1"/>
  <c r="AT539" i="7"/>
  <c r="BG539" i="7" s="1"/>
  <c r="AT547" i="7"/>
  <c r="BG547" i="7" s="1"/>
  <c r="AT555" i="7"/>
  <c r="BG555" i="7" s="1"/>
  <c r="AT563" i="7"/>
  <c r="BG563" i="7" s="1"/>
  <c r="AT571" i="7"/>
  <c r="BG571" i="7" s="1"/>
  <c r="AT579" i="7"/>
  <c r="BG579" i="7" s="1"/>
  <c r="AT10" i="7"/>
  <c r="BG10" i="7" s="1"/>
  <c r="AT13" i="7"/>
  <c r="BG13" i="7" s="1"/>
  <c r="AT16" i="7"/>
  <c r="BG16" i="7" s="1"/>
  <c r="AT43" i="7"/>
  <c r="BG43" i="7" s="1"/>
  <c r="AT4" i="7"/>
  <c r="BG4" i="7" s="1"/>
  <c r="AT7" i="7"/>
  <c r="BG7" i="7" s="1"/>
  <c r="AT49" i="7"/>
  <c r="BG49" i="7" s="1"/>
  <c r="AT66" i="7"/>
  <c r="BG66" i="7" s="1"/>
  <c r="AT83" i="7"/>
  <c r="BG83" i="7" s="1"/>
  <c r="AT100" i="7"/>
  <c r="BG100" i="7" s="1"/>
  <c r="AT103" i="7"/>
  <c r="BG103" i="7" s="1"/>
  <c r="AT117" i="7"/>
  <c r="BG117" i="7" s="1"/>
  <c r="AT120" i="7"/>
  <c r="BG120" i="7" s="1"/>
  <c r="AT177" i="7"/>
  <c r="BG177" i="7" s="1"/>
  <c r="AT194" i="7"/>
  <c r="BG194" i="7" s="1"/>
  <c r="AT26" i="7"/>
  <c r="BG26" i="7" s="1"/>
  <c r="AT29" i="7"/>
  <c r="BG29" i="7" s="1"/>
  <c r="AT32" i="7"/>
  <c r="BG32" i="7" s="1"/>
  <c r="AT89" i="7"/>
  <c r="BG89" i="7" s="1"/>
  <c r="AT106" i="7"/>
  <c r="BG106" i="7" s="1"/>
  <c r="AT123" i="7"/>
  <c r="BG123" i="7" s="1"/>
  <c r="AT140" i="7"/>
  <c r="BG140" i="7" s="1"/>
  <c r="AT143" i="7"/>
  <c r="BG143" i="7" s="1"/>
  <c r="AT157" i="7"/>
  <c r="BG157" i="7" s="1"/>
  <c r="AT160" i="7"/>
  <c r="BG160" i="7" s="1"/>
  <c r="AT20" i="7"/>
  <c r="BG20" i="7" s="1"/>
  <c r="AT23" i="7"/>
  <c r="BG23" i="7" s="1"/>
  <c r="AT12" i="7"/>
  <c r="BG12" i="7" s="1"/>
  <c r="AT31" i="7"/>
  <c r="BG31" i="7" s="1"/>
  <c r="AT67" i="7"/>
  <c r="BG67" i="7" s="1"/>
  <c r="AT96" i="7"/>
  <c r="BG96" i="7" s="1"/>
  <c r="AT109" i="7"/>
  <c r="BG109" i="7" s="1"/>
  <c r="AT122" i="7"/>
  <c r="BG122" i="7" s="1"/>
  <c r="AT135" i="7"/>
  <c r="BG135" i="7" s="1"/>
  <c r="AT138" i="7"/>
  <c r="BG138" i="7" s="1"/>
  <c r="AT141" i="7"/>
  <c r="BG141" i="7" s="1"/>
  <c r="AT183" i="7"/>
  <c r="BG183" i="7" s="1"/>
  <c r="AT199" i="7"/>
  <c r="BG199" i="7" s="1"/>
  <c r="AT248" i="7"/>
  <c r="BG248" i="7" s="1"/>
  <c r="AT257" i="7"/>
  <c r="BG257" i="7" s="1"/>
  <c r="AT260" i="7"/>
  <c r="BG260" i="7" s="1"/>
  <c r="AT290" i="7"/>
  <c r="BG290" i="7" s="1"/>
  <c r="AT308" i="7"/>
  <c r="BG308" i="7" s="1"/>
  <c r="AT311" i="7"/>
  <c r="BG311" i="7" s="1"/>
  <c r="AT314" i="7"/>
  <c r="BG314" i="7" s="1"/>
  <c r="AT317" i="7"/>
  <c r="BG317" i="7" s="1"/>
  <c r="AT332" i="7"/>
  <c r="BG332" i="7" s="1"/>
  <c r="AT390" i="7"/>
  <c r="BG390" i="7" s="1"/>
  <c r="AT407" i="7"/>
  <c r="BG407" i="7" s="1"/>
  <c r="AT424" i="7"/>
  <c r="BG424" i="7" s="1"/>
  <c r="AT441" i="7"/>
  <c r="BG441" i="7" s="1"/>
  <c r="AT444" i="7"/>
  <c r="BG444" i="7" s="1"/>
  <c r="AT458" i="7"/>
  <c r="BG458" i="7" s="1"/>
  <c r="AT461" i="7"/>
  <c r="BG461" i="7" s="1"/>
  <c r="AT518" i="7"/>
  <c r="BG518" i="7" s="1"/>
  <c r="AT535" i="7"/>
  <c r="BG535" i="7" s="1"/>
  <c r="AT552" i="7"/>
  <c r="BG552" i="7" s="1"/>
  <c r="AT569" i="7"/>
  <c r="BG569" i="7" s="1"/>
  <c r="AT572" i="7"/>
  <c r="BG572" i="7" s="1"/>
  <c r="AT586" i="7"/>
  <c r="BG586" i="7" s="1"/>
  <c r="AT594" i="7"/>
  <c r="BG594" i="7" s="1"/>
  <c r="AT602" i="7"/>
  <c r="BG602" i="7" s="1"/>
  <c r="AT610" i="7"/>
  <c r="BG610" i="7" s="1"/>
  <c r="AT618" i="7"/>
  <c r="BG618" i="7" s="1"/>
  <c r="AT626" i="7"/>
  <c r="BG626" i="7" s="1"/>
  <c r="AT634" i="7"/>
  <c r="BG634" i="7" s="1"/>
  <c r="AT642" i="7"/>
  <c r="BG642" i="7" s="1"/>
  <c r="AT650" i="7"/>
  <c r="BG650" i="7" s="1"/>
  <c r="AT658" i="7"/>
  <c r="BG658" i="7" s="1"/>
  <c r="AT666" i="7"/>
  <c r="BG666" i="7" s="1"/>
  <c r="AT674" i="7"/>
  <c r="BG674" i="7" s="1"/>
  <c r="AT682" i="7"/>
  <c r="BG682" i="7" s="1"/>
  <c r="AT690" i="7"/>
  <c r="BG690" i="7" s="1"/>
  <c r="AT698" i="7"/>
  <c r="BG698" i="7" s="1"/>
  <c r="AT706" i="7"/>
  <c r="BG706" i="7" s="1"/>
  <c r="AT714" i="7"/>
  <c r="BG714" i="7" s="1"/>
  <c r="AT722" i="7"/>
  <c r="BG722" i="7" s="1"/>
  <c r="AT730" i="7"/>
  <c r="BG730" i="7" s="1"/>
  <c r="AT738" i="7"/>
  <c r="BG738" i="7" s="1"/>
  <c r="AT746" i="7"/>
  <c r="BG746" i="7" s="1"/>
  <c r="AT754" i="7"/>
  <c r="BG754" i="7" s="1"/>
  <c r="AT762" i="7"/>
  <c r="BG762" i="7" s="1"/>
  <c r="AT770" i="7"/>
  <c r="BG770" i="7" s="1"/>
  <c r="AT778" i="7"/>
  <c r="BG778" i="7" s="1"/>
  <c r="AT786" i="7"/>
  <c r="BG786" i="7" s="1"/>
  <c r="AT794" i="7"/>
  <c r="BG794" i="7" s="1"/>
  <c r="AT802" i="7"/>
  <c r="BG802" i="7" s="1"/>
  <c r="AT810" i="7"/>
  <c r="BG810" i="7" s="1"/>
  <c r="AT818" i="7"/>
  <c r="BG818" i="7" s="1"/>
  <c r="AT826" i="7"/>
  <c r="BG826" i="7" s="1"/>
  <c r="AT834" i="7"/>
  <c r="BG834" i="7" s="1"/>
  <c r="AT842" i="7"/>
  <c r="BG842" i="7" s="1"/>
  <c r="AT850" i="7"/>
  <c r="BG850" i="7" s="1"/>
  <c r="AT64" i="7"/>
  <c r="BG64" i="7" s="1"/>
  <c r="AT77" i="7"/>
  <c r="BG77" i="7" s="1"/>
  <c r="AT119" i="7"/>
  <c r="BG119" i="7" s="1"/>
  <c r="AT129" i="7"/>
  <c r="BG129" i="7" s="1"/>
  <c r="AT132" i="7"/>
  <c r="BG132" i="7" s="1"/>
  <c r="AT161" i="7"/>
  <c r="BG161" i="7" s="1"/>
  <c r="AT164" i="7"/>
  <c r="BG164" i="7" s="1"/>
  <c r="AT209" i="7"/>
  <c r="BG209" i="7" s="1"/>
  <c r="AT233" i="7"/>
  <c r="BG233" i="7" s="1"/>
  <c r="AT245" i="7"/>
  <c r="BG245" i="7" s="1"/>
  <c r="AT251" i="7"/>
  <c r="BG251" i="7" s="1"/>
  <c r="AT269" i="7"/>
  <c r="BG269" i="7" s="1"/>
  <c r="AT272" i="7"/>
  <c r="BG272" i="7" s="1"/>
  <c r="AT353" i="7"/>
  <c r="BG353" i="7" s="1"/>
  <c r="AT356" i="7"/>
  <c r="BG356" i="7" s="1"/>
  <c r="AT370" i="7"/>
  <c r="BG370" i="7" s="1"/>
  <c r="AT373" i="7"/>
  <c r="BG373" i="7" s="1"/>
  <c r="AT430" i="7"/>
  <c r="BG430" i="7" s="1"/>
  <c r="AT447" i="7"/>
  <c r="BG447" i="7" s="1"/>
  <c r="AT464" i="7"/>
  <c r="BG464" i="7" s="1"/>
  <c r="AT481" i="7"/>
  <c r="BG481" i="7" s="1"/>
  <c r="AT484" i="7"/>
  <c r="BG484" i="7" s="1"/>
  <c r="AT498" i="7"/>
  <c r="BG498" i="7" s="1"/>
  <c r="AT501" i="7"/>
  <c r="BG501" i="7" s="1"/>
  <c r="AT558" i="7"/>
  <c r="BG558" i="7" s="1"/>
  <c r="AT575" i="7"/>
  <c r="BG575" i="7" s="1"/>
  <c r="AT8" i="7"/>
  <c r="BG8" i="7" s="1"/>
  <c r="AT35" i="7"/>
  <c r="BG35" i="7" s="1"/>
  <c r="AT51" i="7"/>
  <c r="BG51" i="7" s="1"/>
  <c r="AT90" i="7"/>
  <c r="BG90" i="7" s="1"/>
  <c r="AT93" i="7"/>
  <c r="BG93" i="7" s="1"/>
  <c r="AT171" i="7"/>
  <c r="BG171" i="7" s="1"/>
  <c r="AT180" i="7"/>
  <c r="BG180" i="7" s="1"/>
  <c r="AT193" i="7"/>
  <c r="BG193" i="7" s="1"/>
  <c r="AT196" i="7"/>
  <c r="BG196" i="7" s="1"/>
  <c r="AT212" i="7"/>
  <c r="BG212" i="7" s="1"/>
  <c r="AT215" i="7"/>
  <c r="BG215" i="7" s="1"/>
  <c r="AT227" i="7"/>
  <c r="BG227" i="7" s="1"/>
  <c r="AT275" i="7"/>
  <c r="BG275" i="7" s="1"/>
  <c r="AT336" i="7"/>
  <c r="BG336" i="7" s="1"/>
  <c r="AT339" i="7"/>
  <c r="BG339" i="7" s="1"/>
  <c r="AT359" i="7"/>
  <c r="BG359" i="7" s="1"/>
  <c r="AT376" i="7"/>
  <c r="BG376" i="7" s="1"/>
  <c r="AT393" i="7"/>
  <c r="BG393" i="7" s="1"/>
  <c r="AT396" i="7"/>
  <c r="BG396" i="7" s="1"/>
  <c r="AT410" i="7"/>
  <c r="BG410" i="7" s="1"/>
  <c r="AT413" i="7"/>
  <c r="BG413" i="7" s="1"/>
  <c r="AT470" i="7"/>
  <c r="BG470" i="7" s="1"/>
  <c r="AT487" i="7"/>
  <c r="BG487" i="7" s="1"/>
  <c r="AT504" i="7"/>
  <c r="BG504" i="7" s="1"/>
  <c r="AT521" i="7"/>
  <c r="BG521" i="7" s="1"/>
  <c r="AT524" i="7"/>
  <c r="BG524" i="7" s="1"/>
  <c r="AT538" i="7"/>
  <c r="BG538" i="7" s="1"/>
  <c r="AT541" i="7"/>
  <c r="BG541" i="7" s="1"/>
  <c r="AT24" i="7"/>
  <c r="BG24" i="7" s="1"/>
  <c r="AT28" i="7"/>
  <c r="BG28" i="7" s="1"/>
  <c r="AT48" i="7"/>
  <c r="BG48" i="7" s="1"/>
  <c r="AT58" i="7"/>
  <c r="BG58" i="7" s="1"/>
  <c r="AT61" i="7"/>
  <c r="BG61" i="7" s="1"/>
  <c r="AT87" i="7"/>
  <c r="BG87" i="7" s="1"/>
  <c r="AT113" i="7"/>
  <c r="BG113" i="7" s="1"/>
  <c r="AT116" i="7"/>
  <c r="BG116" i="7" s="1"/>
  <c r="AT145" i="7"/>
  <c r="BG145" i="7" s="1"/>
  <c r="AT218" i="7"/>
  <c r="BG218" i="7" s="1"/>
  <c r="AT224" i="7"/>
  <c r="BG224" i="7" s="1"/>
  <c r="AT282" i="7"/>
  <c r="BG282" i="7" s="1"/>
  <c r="AT297" i="7"/>
  <c r="BG297" i="7" s="1"/>
  <c r="AT300" i="7"/>
  <c r="BG300" i="7" s="1"/>
  <c r="AT303" i="7"/>
  <c r="BG303" i="7" s="1"/>
  <c r="AT321" i="7"/>
  <c r="BG321" i="7" s="1"/>
  <c r="AT382" i="7"/>
  <c r="BG382" i="7" s="1"/>
  <c r="AT399" i="7"/>
  <c r="BG399" i="7" s="1"/>
  <c r="AT416" i="7"/>
  <c r="BG416" i="7" s="1"/>
  <c r="AT433" i="7"/>
  <c r="BG433" i="7" s="1"/>
  <c r="AT436" i="7"/>
  <c r="BG436" i="7" s="1"/>
  <c r="AT450" i="7"/>
  <c r="BG450" i="7" s="1"/>
  <c r="AT453" i="7"/>
  <c r="BG453" i="7" s="1"/>
  <c r="AT510" i="7"/>
  <c r="BG510" i="7" s="1"/>
  <c r="AT527" i="7"/>
  <c r="BG527" i="7" s="1"/>
  <c r="AT544" i="7"/>
  <c r="BG544" i="7" s="1"/>
  <c r="AT561" i="7"/>
  <c r="BG561" i="7" s="1"/>
  <c r="AT564" i="7"/>
  <c r="BG564" i="7" s="1"/>
  <c r="AT578" i="7"/>
  <c r="BG578" i="7" s="1"/>
  <c r="AT581" i="7"/>
  <c r="BG581" i="7" s="1"/>
  <c r="AT45" i="7"/>
  <c r="BG45" i="7" s="1"/>
  <c r="AT55" i="7"/>
  <c r="BG55" i="7" s="1"/>
  <c r="AT71" i="7"/>
  <c r="BG71" i="7" s="1"/>
  <c r="AT81" i="7"/>
  <c r="BG81" i="7" s="1"/>
  <c r="AT84" i="7"/>
  <c r="BG84" i="7" s="1"/>
  <c r="AT155" i="7"/>
  <c r="BG155" i="7" s="1"/>
  <c r="AT203" i="7"/>
  <c r="BG203" i="7" s="1"/>
  <c r="AT221" i="7"/>
  <c r="BG221" i="7" s="1"/>
  <c r="AT306" i="7"/>
  <c r="BG306" i="7" s="1"/>
  <c r="AT324" i="7"/>
  <c r="BG324" i="7" s="1"/>
  <c r="AT327" i="7"/>
  <c r="BG327" i="7" s="1"/>
  <c r="AT333" i="7"/>
  <c r="BG333" i="7" s="1"/>
  <c r="AT345" i="7"/>
  <c r="BG345" i="7" s="1"/>
  <c r="AT348" i="7"/>
  <c r="BG348" i="7" s="1"/>
  <c r="AT362" i="7"/>
  <c r="BG362" i="7" s="1"/>
  <c r="AT365" i="7"/>
  <c r="BG365" i="7" s="1"/>
  <c r="AT422" i="7"/>
  <c r="BG422" i="7" s="1"/>
  <c r="AT439" i="7"/>
  <c r="BG439" i="7" s="1"/>
  <c r="AT456" i="7"/>
  <c r="BG456" i="7" s="1"/>
  <c r="AT473" i="7"/>
  <c r="BG473" i="7" s="1"/>
  <c r="AT476" i="7"/>
  <c r="BG476" i="7" s="1"/>
  <c r="AT490" i="7"/>
  <c r="BG490" i="7" s="1"/>
  <c r="AT493" i="7"/>
  <c r="BG493" i="7" s="1"/>
  <c r="AT550" i="7"/>
  <c r="BG550" i="7" s="1"/>
  <c r="AT567" i="7"/>
  <c r="BG567" i="7" s="1"/>
  <c r="AT584" i="7"/>
  <c r="BG584" i="7" s="1"/>
  <c r="AT42" i="7"/>
  <c r="BG42" i="7" s="1"/>
  <c r="AT152" i="7"/>
  <c r="BG152" i="7" s="1"/>
  <c r="AT187" i="7"/>
  <c r="BG187" i="7" s="1"/>
  <c r="AT200" i="7"/>
  <c r="BG200" i="7" s="1"/>
  <c r="AT249" i="7"/>
  <c r="BG249" i="7" s="1"/>
  <c r="AT264" i="7"/>
  <c r="BG264" i="7" s="1"/>
  <c r="AT267" i="7"/>
  <c r="BG267" i="7" s="1"/>
  <c r="AT285" i="7"/>
  <c r="BG285" i="7" s="1"/>
  <c r="AT288" i="7"/>
  <c r="BG288" i="7" s="1"/>
  <c r="AT351" i="7"/>
  <c r="BG351" i="7" s="1"/>
  <c r="AT368" i="7"/>
  <c r="BG368" i="7" s="1"/>
  <c r="AT5" i="7"/>
  <c r="BG5" i="7" s="1"/>
  <c r="AT21" i="7"/>
  <c r="BG21" i="7" s="1"/>
  <c r="AT39" i="7"/>
  <c r="BG39" i="7" s="1"/>
  <c r="AT52" i="7"/>
  <c r="BG52" i="7" s="1"/>
  <c r="AT65" i="7"/>
  <c r="BG65" i="7" s="1"/>
  <c r="AT68" i="7"/>
  <c r="BG68" i="7" s="1"/>
  <c r="AT107" i="7"/>
  <c r="BG107" i="7" s="1"/>
  <c r="AT136" i="7"/>
  <c r="BG136" i="7" s="1"/>
  <c r="AT139" i="7"/>
  <c r="BG139" i="7" s="1"/>
  <c r="AT184" i="7"/>
  <c r="BG184" i="7" s="1"/>
  <c r="AT197" i="7"/>
  <c r="BG197" i="7" s="1"/>
  <c r="AT231" i="7"/>
  <c r="BG231" i="7" s="1"/>
  <c r="AT243" i="7"/>
  <c r="BG243" i="7" s="1"/>
  <c r="AT255" i="7"/>
  <c r="BG255" i="7" s="1"/>
  <c r="AT258" i="7"/>
  <c r="BG258" i="7" s="1"/>
  <c r="AT261" i="7"/>
  <c r="BG261" i="7" s="1"/>
  <c r="AT273" i="7"/>
  <c r="BG273" i="7" s="1"/>
  <c r="AT291" i="7"/>
  <c r="BG291" i="7" s="1"/>
  <c r="AT75" i="7"/>
  <c r="BG75" i="7" s="1"/>
  <c r="AT104" i="7"/>
  <c r="BG104" i="7" s="1"/>
  <c r="AT130" i="7"/>
  <c r="BG130" i="7" s="1"/>
  <c r="AT133" i="7"/>
  <c r="BG133" i="7" s="1"/>
  <c r="AT146" i="7"/>
  <c r="BG146" i="7" s="1"/>
  <c r="AT149" i="7"/>
  <c r="BG149" i="7" s="1"/>
  <c r="AT162" i="7"/>
  <c r="BG162" i="7" s="1"/>
  <c r="AT191" i="7"/>
  <c r="BG191" i="7" s="1"/>
  <c r="AT210" i="7"/>
  <c r="BG210" i="7" s="1"/>
  <c r="AT228" i="7"/>
  <c r="BG228" i="7" s="1"/>
  <c r="AT234" i="7"/>
  <c r="BG234" i="7" s="1"/>
  <c r="AT240" i="7"/>
  <c r="BG240" i="7" s="1"/>
  <c r="AT252" i="7"/>
  <c r="BG252" i="7" s="1"/>
  <c r="AT337" i="7"/>
  <c r="BG337" i="7" s="1"/>
  <c r="AT33" i="7"/>
  <c r="BG33" i="7" s="1"/>
  <c r="AT36" i="7"/>
  <c r="BG36" i="7" s="1"/>
  <c r="AT72" i="7"/>
  <c r="BG72" i="7" s="1"/>
  <c r="AT127" i="7"/>
  <c r="BG127" i="7" s="1"/>
  <c r="AT159" i="7"/>
  <c r="BG159" i="7" s="1"/>
  <c r="AT169" i="7"/>
  <c r="BG169" i="7" s="1"/>
  <c r="AT172" i="7"/>
  <c r="BG172" i="7" s="1"/>
  <c r="AT175" i="7"/>
  <c r="BG175" i="7" s="1"/>
  <c r="AT178" i="7"/>
  <c r="BG178" i="7" s="1"/>
  <c r="AT181" i="7"/>
  <c r="BG181" i="7" s="1"/>
  <c r="AT207" i="7"/>
  <c r="BG207" i="7" s="1"/>
  <c r="AT213" i="7"/>
  <c r="BG213" i="7" s="1"/>
  <c r="AT216" i="7"/>
  <c r="BG216" i="7" s="1"/>
  <c r="AT237" i="7"/>
  <c r="BG237" i="7" s="1"/>
  <c r="AT56" i="7"/>
  <c r="BG56" i="7" s="1"/>
  <c r="AT69" i="7"/>
  <c r="BG69" i="7" s="1"/>
  <c r="AT82" i="7"/>
  <c r="BG82" i="7" s="1"/>
  <c r="AT85" i="7"/>
  <c r="BG85" i="7" s="1"/>
  <c r="AT95" i="7"/>
  <c r="BG95" i="7" s="1"/>
  <c r="AT121" i="7"/>
  <c r="BG121" i="7" s="1"/>
  <c r="AT124" i="7"/>
  <c r="BG124" i="7" s="1"/>
  <c r="AT137" i="7"/>
  <c r="BG137" i="7" s="1"/>
  <c r="AT153" i="7"/>
  <c r="BG153" i="7" s="1"/>
  <c r="AT156" i="7"/>
  <c r="BG156" i="7" s="1"/>
  <c r="AT11" i="7"/>
  <c r="BG11" i="7" s="1"/>
  <c r="AT34" i="7"/>
  <c r="BG34" i="7" s="1"/>
  <c r="AT44" i="7"/>
  <c r="BG44" i="7" s="1"/>
  <c r="AT112" i="7"/>
  <c r="BG112" i="7" s="1"/>
  <c r="AT18" i="7"/>
  <c r="BG18" i="7" s="1"/>
  <c r="AT346" i="7"/>
  <c r="BG346" i="7" s="1"/>
  <c r="AT367" i="7"/>
  <c r="BG367" i="7" s="1"/>
  <c r="AT404" i="7"/>
  <c r="BG404" i="7" s="1"/>
  <c r="AT517" i="7"/>
  <c r="BG517" i="7" s="1"/>
  <c r="AT534" i="7"/>
  <c r="BG534" i="7" s="1"/>
  <c r="AT537" i="7"/>
  <c r="BG537" i="7" s="1"/>
  <c r="AT557" i="7"/>
  <c r="BG557" i="7" s="1"/>
  <c r="AT574" i="7"/>
  <c r="BG574" i="7" s="1"/>
  <c r="AT577" i="7"/>
  <c r="BG577" i="7" s="1"/>
  <c r="AT613" i="7"/>
  <c r="BG613" i="7" s="1"/>
  <c r="AT627" i="7"/>
  <c r="BG627" i="7" s="1"/>
  <c r="AT630" i="7"/>
  <c r="BG630" i="7" s="1"/>
  <c r="AT644" i="7"/>
  <c r="BG644" i="7" s="1"/>
  <c r="AT647" i="7"/>
  <c r="BG647" i="7" s="1"/>
  <c r="AT664" i="7"/>
  <c r="BG664" i="7" s="1"/>
  <c r="AT681" i="7"/>
  <c r="BG681" i="7" s="1"/>
  <c r="AT741" i="7"/>
  <c r="BG741" i="7" s="1"/>
  <c r="AT755" i="7"/>
  <c r="BG755" i="7" s="1"/>
  <c r="AT758" i="7"/>
  <c r="BG758" i="7" s="1"/>
  <c r="AT772" i="7"/>
  <c r="BG772" i="7" s="1"/>
  <c r="AT775" i="7"/>
  <c r="BG775" i="7" s="1"/>
  <c r="AT792" i="7"/>
  <c r="BG792" i="7" s="1"/>
  <c r="AT809" i="7"/>
  <c r="BG809" i="7" s="1"/>
  <c r="AT860" i="7"/>
  <c r="BG860" i="7" s="1"/>
  <c r="AT868" i="7"/>
  <c r="BG868" i="7" s="1"/>
  <c r="AT876" i="7"/>
  <c r="BG876" i="7" s="1"/>
  <c r="AT884" i="7"/>
  <c r="BG884" i="7" s="1"/>
  <c r="AT892" i="7"/>
  <c r="BG892" i="7" s="1"/>
  <c r="AT900" i="7"/>
  <c r="BG900" i="7" s="1"/>
  <c r="AT908" i="7"/>
  <c r="BG908" i="7" s="1"/>
  <c r="AT916" i="7"/>
  <c r="BG916" i="7" s="1"/>
  <c r="AT924" i="7"/>
  <c r="BG924" i="7" s="1"/>
  <c r="AT932" i="7"/>
  <c r="BG932" i="7" s="1"/>
  <c r="AT940" i="7"/>
  <c r="BG940" i="7" s="1"/>
  <c r="AT948" i="7"/>
  <c r="BG948" i="7" s="1"/>
  <c r="AT956" i="7"/>
  <c r="BG956" i="7" s="1"/>
  <c r="AT964" i="7"/>
  <c r="BG964" i="7" s="1"/>
  <c r="AT972" i="7"/>
  <c r="BG972" i="7" s="1"/>
  <c r="AT980" i="7"/>
  <c r="BG980" i="7" s="1"/>
  <c r="AT988" i="7"/>
  <c r="BG988" i="7" s="1"/>
  <c r="AT996" i="7"/>
  <c r="BG996" i="7" s="1"/>
  <c r="AT1004" i="7"/>
  <c r="BG1004" i="7" s="1"/>
  <c r="AT1012" i="7"/>
  <c r="BG1012" i="7" s="1"/>
  <c r="AT1020" i="7"/>
  <c r="BG1020" i="7" s="1"/>
  <c r="AT1028" i="7"/>
  <c r="BG1028" i="7" s="1"/>
  <c r="AT1036" i="7"/>
  <c r="BG1036" i="7" s="1"/>
  <c r="AT1044" i="7"/>
  <c r="BG1044" i="7" s="1"/>
  <c r="AT1052" i="7"/>
  <c r="BG1052" i="7" s="1"/>
  <c r="AT1060" i="7"/>
  <c r="BG1060" i="7" s="1"/>
  <c r="AT1068" i="7"/>
  <c r="BG1068" i="7" s="1"/>
  <c r="AT1076" i="7"/>
  <c r="BG1076" i="7" s="1"/>
  <c r="AT1084" i="7"/>
  <c r="BG1084" i="7" s="1"/>
  <c r="AT1092" i="7"/>
  <c r="BG1092" i="7" s="1"/>
  <c r="AT144" i="7"/>
  <c r="BG144" i="7" s="1"/>
  <c r="AT211" i="7"/>
  <c r="BG211" i="7" s="1"/>
  <c r="AT268" i="7"/>
  <c r="BG268" i="7" s="1"/>
  <c r="AT287" i="7"/>
  <c r="BG287" i="7" s="1"/>
  <c r="AT299" i="7"/>
  <c r="BG299" i="7" s="1"/>
  <c r="AT325" i="7"/>
  <c r="BG325" i="7" s="1"/>
  <c r="AT343" i="7"/>
  <c r="BG343" i="7" s="1"/>
  <c r="AT357" i="7"/>
  <c r="BG357" i="7" s="1"/>
  <c r="AT384" i="7"/>
  <c r="BG384" i="7" s="1"/>
  <c r="AT394" i="7"/>
  <c r="BG394" i="7" s="1"/>
  <c r="AT434" i="7"/>
  <c r="BG434" i="7" s="1"/>
  <c r="AT474" i="7"/>
  <c r="BG474" i="7" s="1"/>
  <c r="AT593" i="7"/>
  <c r="BG593" i="7" s="1"/>
  <c r="AT653" i="7"/>
  <c r="BG653" i="7" s="1"/>
  <c r="AT667" i="7"/>
  <c r="BG667" i="7" s="1"/>
  <c r="AT670" i="7"/>
  <c r="BG670" i="7" s="1"/>
  <c r="AT684" i="7"/>
  <c r="BG684" i="7" s="1"/>
  <c r="AT687" i="7"/>
  <c r="BG687" i="7" s="1"/>
  <c r="AT704" i="7"/>
  <c r="BG704" i="7" s="1"/>
  <c r="AT721" i="7"/>
  <c r="BG721" i="7" s="1"/>
  <c r="AT781" i="7"/>
  <c r="BG781" i="7" s="1"/>
  <c r="AT795" i="7"/>
  <c r="BG795" i="7" s="1"/>
  <c r="AT798" i="7"/>
  <c r="BG798" i="7" s="1"/>
  <c r="AT812" i="7"/>
  <c r="BG812" i="7" s="1"/>
  <c r="AT815" i="7"/>
  <c r="BG815" i="7" s="1"/>
  <c r="AT832" i="7"/>
  <c r="BG832" i="7" s="1"/>
  <c r="AT849" i="7"/>
  <c r="BG849" i="7" s="1"/>
  <c r="AT60" i="7"/>
  <c r="BG60" i="7" s="1"/>
  <c r="AT92" i="7"/>
  <c r="BG92" i="7" s="1"/>
  <c r="AT105" i="7"/>
  <c r="BG105" i="7" s="1"/>
  <c r="AT170" i="7"/>
  <c r="BG170" i="7" s="1"/>
  <c r="AT220" i="7"/>
  <c r="BG220" i="7" s="1"/>
  <c r="AT232" i="7"/>
  <c r="BG232" i="7" s="1"/>
  <c r="AT265" i="7"/>
  <c r="BG265" i="7" s="1"/>
  <c r="AT280" i="7"/>
  <c r="BG280" i="7" s="1"/>
  <c r="AT295" i="7"/>
  <c r="BG295" i="7" s="1"/>
  <c r="AT307" i="7"/>
  <c r="BG307" i="7" s="1"/>
  <c r="AT322" i="7"/>
  <c r="BG322" i="7" s="1"/>
  <c r="AT350" i="7"/>
  <c r="BG350" i="7" s="1"/>
  <c r="AT364" i="7"/>
  <c r="BG364" i="7" s="1"/>
  <c r="AT381" i="7"/>
  <c r="BG381" i="7" s="1"/>
  <c r="AT391" i="7"/>
  <c r="BG391" i="7" s="1"/>
  <c r="AT401" i="7"/>
  <c r="BG401" i="7" s="1"/>
  <c r="AT421" i="7"/>
  <c r="BG421" i="7" s="1"/>
  <c r="AT431" i="7"/>
  <c r="BG431" i="7" s="1"/>
  <c r="AT471" i="7"/>
  <c r="BG471" i="7" s="1"/>
  <c r="AT511" i="7"/>
  <c r="BG511" i="7" s="1"/>
  <c r="AT514" i="7"/>
  <c r="BG514" i="7" s="1"/>
  <c r="AT551" i="7"/>
  <c r="BG551" i="7" s="1"/>
  <c r="AT554" i="7"/>
  <c r="BG554" i="7" s="1"/>
  <c r="AT596" i="7"/>
  <c r="BG596" i="7" s="1"/>
  <c r="AT599" i="7"/>
  <c r="BG599" i="7" s="1"/>
  <c r="AT616" i="7"/>
  <c r="BG616" i="7" s="1"/>
  <c r="AT633" i="7"/>
  <c r="BG633" i="7" s="1"/>
  <c r="AT693" i="7"/>
  <c r="BG693" i="7" s="1"/>
  <c r="AT707" i="7"/>
  <c r="BG707" i="7" s="1"/>
  <c r="AT710" i="7"/>
  <c r="BG710" i="7" s="1"/>
  <c r="AT101" i="7"/>
  <c r="BG101" i="7" s="1"/>
  <c r="AT241" i="7"/>
  <c r="BG241" i="7" s="1"/>
  <c r="AT329" i="7"/>
  <c r="BG329" i="7" s="1"/>
  <c r="AT340" i="7"/>
  <c r="BG340" i="7" s="1"/>
  <c r="AT378" i="7"/>
  <c r="BG378" i="7" s="1"/>
  <c r="AT388" i="7"/>
  <c r="BG388" i="7" s="1"/>
  <c r="AT398" i="7"/>
  <c r="BG398" i="7" s="1"/>
  <c r="AT408" i="7"/>
  <c r="BG408" i="7" s="1"/>
  <c r="AT418" i="7"/>
  <c r="BG418" i="7" s="1"/>
  <c r="AT428" i="7"/>
  <c r="BG428" i="7" s="1"/>
  <c r="AT438" i="7"/>
  <c r="BG438" i="7" s="1"/>
  <c r="AT448" i="7"/>
  <c r="BG448" i="7" s="1"/>
  <c r="AT468" i="7"/>
  <c r="BG468" i="7" s="1"/>
  <c r="AT478" i="7"/>
  <c r="BG478" i="7" s="1"/>
  <c r="AT488" i="7"/>
  <c r="BG488" i="7" s="1"/>
  <c r="AT508" i="7"/>
  <c r="BG508" i="7" s="1"/>
  <c r="AT528" i="7"/>
  <c r="BG528" i="7" s="1"/>
  <c r="AT548" i="7"/>
  <c r="BG548" i="7" s="1"/>
  <c r="AT568" i="7"/>
  <c r="BG568" i="7" s="1"/>
  <c r="AT605" i="7"/>
  <c r="BG605" i="7" s="1"/>
  <c r="AT619" i="7"/>
  <c r="BG619" i="7" s="1"/>
  <c r="AT622" i="7"/>
  <c r="BG622" i="7" s="1"/>
  <c r="AT636" i="7"/>
  <c r="BG636" i="7" s="1"/>
  <c r="AT639" i="7"/>
  <c r="BG639" i="7" s="1"/>
  <c r="AT656" i="7"/>
  <c r="BG656" i="7" s="1"/>
  <c r="AT673" i="7"/>
  <c r="BG673" i="7" s="1"/>
  <c r="AT733" i="7"/>
  <c r="BG733" i="7" s="1"/>
  <c r="AT747" i="7"/>
  <c r="BG747" i="7" s="1"/>
  <c r="AT750" i="7"/>
  <c r="BG750" i="7" s="1"/>
  <c r="AT764" i="7"/>
  <c r="BG764" i="7" s="1"/>
  <c r="AT767" i="7"/>
  <c r="BG767" i="7" s="1"/>
  <c r="AT784" i="7"/>
  <c r="BG784" i="7" s="1"/>
  <c r="AT801" i="7"/>
  <c r="BG801" i="7" s="1"/>
  <c r="AT47" i="7"/>
  <c r="BG47" i="7" s="1"/>
  <c r="AT88" i="7"/>
  <c r="BG88" i="7" s="1"/>
  <c r="AT195" i="7"/>
  <c r="BG195" i="7" s="1"/>
  <c r="AT284" i="7"/>
  <c r="BG284" i="7" s="1"/>
  <c r="AT304" i="7"/>
  <c r="BG304" i="7" s="1"/>
  <c r="AT354" i="7"/>
  <c r="BG354" i="7" s="1"/>
  <c r="AT375" i="7"/>
  <c r="BG375" i="7" s="1"/>
  <c r="AT405" i="7"/>
  <c r="BG405" i="7" s="1"/>
  <c r="AT415" i="7"/>
  <c r="BG415" i="7" s="1"/>
  <c r="AT445" i="7"/>
  <c r="BG445" i="7" s="1"/>
  <c r="AT455" i="7"/>
  <c r="BG455" i="7" s="1"/>
  <c r="AT462" i="7"/>
  <c r="BG462" i="7" s="1"/>
  <c r="AT465" i="7"/>
  <c r="BG465" i="7" s="1"/>
  <c r="AT495" i="7"/>
  <c r="BG495" i="7" s="1"/>
  <c r="AT505" i="7"/>
  <c r="BG505" i="7" s="1"/>
  <c r="AT545" i="7"/>
  <c r="BG545" i="7" s="1"/>
  <c r="AT585" i="7"/>
  <c r="BG585" i="7" s="1"/>
  <c r="AT645" i="7"/>
  <c r="BG645" i="7" s="1"/>
  <c r="AT659" i="7"/>
  <c r="BG659" i="7" s="1"/>
  <c r="AT662" i="7"/>
  <c r="BG662" i="7" s="1"/>
  <c r="AT676" i="7"/>
  <c r="BG676" i="7" s="1"/>
  <c r="AT679" i="7"/>
  <c r="BG679" i="7" s="1"/>
  <c r="AT696" i="7"/>
  <c r="BG696" i="7" s="1"/>
  <c r="AT713" i="7"/>
  <c r="BG713" i="7" s="1"/>
  <c r="AT79" i="7"/>
  <c r="BG79" i="7" s="1"/>
  <c r="AT163" i="7"/>
  <c r="BG163" i="7" s="1"/>
  <c r="AT315" i="7"/>
  <c r="BG315" i="7" s="1"/>
  <c r="AT319" i="7"/>
  <c r="BG319" i="7" s="1"/>
  <c r="AT361" i="7"/>
  <c r="BG361" i="7" s="1"/>
  <c r="AT385" i="7"/>
  <c r="BG385" i="7" s="1"/>
  <c r="AT425" i="7"/>
  <c r="BG425" i="7" s="1"/>
  <c r="AT485" i="7"/>
  <c r="BG485" i="7" s="1"/>
  <c r="AT502" i="7"/>
  <c r="BG502" i="7" s="1"/>
  <c r="AT525" i="7"/>
  <c r="BG525" i="7" s="1"/>
  <c r="AT542" i="7"/>
  <c r="BG542" i="7" s="1"/>
  <c r="AT15" i="7"/>
  <c r="BG15" i="7" s="1"/>
  <c r="AT154" i="7"/>
  <c r="BG154" i="7" s="1"/>
  <c r="AT167" i="7"/>
  <c r="BG167" i="7" s="1"/>
  <c r="AT179" i="7"/>
  <c r="BG179" i="7" s="1"/>
  <c r="AT188" i="7"/>
  <c r="BG188" i="7" s="1"/>
  <c r="AT208" i="7"/>
  <c r="BG208" i="7" s="1"/>
  <c r="AT217" i="7"/>
  <c r="BG217" i="7" s="1"/>
  <c r="AT229" i="7"/>
  <c r="BG229" i="7" s="1"/>
  <c r="AT358" i="7"/>
  <c r="BG358" i="7" s="1"/>
  <c r="AT372" i="7"/>
  <c r="BG372" i="7" s="1"/>
  <c r="AT402" i="7"/>
  <c r="BG402" i="7" s="1"/>
  <c r="AT412" i="7"/>
  <c r="BG412" i="7" s="1"/>
  <c r="AT442" i="7"/>
  <c r="BG442" i="7" s="1"/>
  <c r="AT452" i="7"/>
  <c r="BG452" i="7" s="1"/>
  <c r="AT492" i="7"/>
  <c r="BG492" i="7" s="1"/>
  <c r="AT98" i="7"/>
  <c r="BG98" i="7" s="1"/>
  <c r="AT115" i="7"/>
  <c r="BG115" i="7" s="1"/>
  <c r="AT277" i="7"/>
  <c r="BG277" i="7" s="1"/>
  <c r="AT281" i="7"/>
  <c r="BG281" i="7" s="1"/>
  <c r="AT292" i="7"/>
  <c r="BG292" i="7" s="1"/>
  <c r="AT344" i="7"/>
  <c r="BG344" i="7" s="1"/>
  <c r="AT479" i="7"/>
  <c r="BG479" i="7" s="1"/>
  <c r="AT482" i="7"/>
  <c r="BG482" i="7" s="1"/>
  <c r="AT532" i="7"/>
  <c r="BG532" i="7" s="1"/>
  <c r="AT192" i="7"/>
  <c r="BG192" i="7" s="1"/>
  <c r="AT204" i="7"/>
  <c r="BG204" i="7" s="1"/>
  <c r="AT250" i="7"/>
  <c r="BG250" i="7" s="1"/>
  <c r="AT266" i="7"/>
  <c r="BG266" i="7" s="1"/>
  <c r="AT301" i="7"/>
  <c r="BG301" i="7" s="1"/>
  <c r="AT312" i="7"/>
  <c r="BG312" i="7" s="1"/>
  <c r="AT323" i="7"/>
  <c r="BG323" i="7" s="1"/>
  <c r="AT392" i="7"/>
  <c r="BG392" i="7" s="1"/>
  <c r="AT432" i="7"/>
  <c r="BG432" i="7" s="1"/>
  <c r="AT472" i="7"/>
  <c r="BG472" i="7" s="1"/>
  <c r="AT496" i="7"/>
  <c r="BG496" i="7" s="1"/>
  <c r="AT512" i="7"/>
  <c r="BG512" i="7" s="1"/>
  <c r="AT522" i="7"/>
  <c r="BG522" i="7" s="1"/>
  <c r="AT80" i="7"/>
  <c r="BG80" i="7" s="1"/>
  <c r="AT289" i="7"/>
  <c r="BG289" i="7" s="1"/>
  <c r="AT305" i="7"/>
  <c r="BG305" i="7" s="1"/>
  <c r="AT316" i="7"/>
  <c r="BG316" i="7" s="1"/>
  <c r="AT341" i="7"/>
  <c r="BG341" i="7" s="1"/>
  <c r="AT53" i="7"/>
  <c r="BG53" i="7" s="1"/>
  <c r="AT76" i="7"/>
  <c r="BG76" i="7" s="1"/>
  <c r="AT176" i="7"/>
  <c r="BG176" i="7" s="1"/>
  <c r="AT63" i="7"/>
  <c r="BG63" i="7" s="1"/>
  <c r="AT99" i="7"/>
  <c r="BG99" i="7" s="1"/>
  <c r="AT189" i="7"/>
  <c r="BG189" i="7" s="1"/>
  <c r="AT147" i="7"/>
  <c r="BG147" i="7" s="1"/>
  <c r="AT437" i="7"/>
  <c r="BG437" i="7" s="1"/>
  <c r="AT480" i="7"/>
  <c r="BG480" i="7" s="1"/>
  <c r="AT489" i="7"/>
  <c r="BG489" i="7" s="1"/>
  <c r="AT506" i="7"/>
  <c r="BG506" i="7" s="1"/>
  <c r="AT590" i="7"/>
  <c r="BG590" i="7" s="1"/>
  <c r="AT597" i="7"/>
  <c r="BG597" i="7" s="1"/>
  <c r="AT637" i="7"/>
  <c r="BG637" i="7" s="1"/>
  <c r="AT677" i="7"/>
  <c r="BG677" i="7" s="1"/>
  <c r="AT703" i="7"/>
  <c r="BG703" i="7" s="1"/>
  <c r="AT735" i="7"/>
  <c r="BG735" i="7" s="1"/>
  <c r="AT757" i="7"/>
  <c r="BG757" i="7" s="1"/>
  <c r="AT763" i="7"/>
  <c r="BG763" i="7" s="1"/>
  <c r="AT782" i="7"/>
  <c r="BG782" i="7" s="1"/>
  <c r="AT785" i="7"/>
  <c r="BG785" i="7" s="1"/>
  <c r="AT788" i="7"/>
  <c r="BG788" i="7" s="1"/>
  <c r="AT807" i="7"/>
  <c r="BG807" i="7" s="1"/>
  <c r="AT841" i="7"/>
  <c r="BG841" i="7" s="1"/>
  <c r="AT844" i="7"/>
  <c r="BG844" i="7" s="1"/>
  <c r="AT871" i="7"/>
  <c r="BG871" i="7" s="1"/>
  <c r="AT885" i="7"/>
  <c r="BG885" i="7" s="1"/>
  <c r="AT888" i="7"/>
  <c r="BG888" i="7" s="1"/>
  <c r="AT902" i="7"/>
  <c r="BG902" i="7" s="1"/>
  <c r="AT905" i="7"/>
  <c r="BG905" i="7" s="1"/>
  <c r="AT922" i="7"/>
  <c r="BG922" i="7" s="1"/>
  <c r="AT939" i="7"/>
  <c r="BG939" i="7" s="1"/>
  <c r="AT999" i="7"/>
  <c r="BG999" i="7" s="1"/>
  <c r="AT1013" i="7"/>
  <c r="BG1013" i="7" s="1"/>
  <c r="AT1016" i="7"/>
  <c r="BG1016" i="7" s="1"/>
  <c r="AT1030" i="7"/>
  <c r="BG1030" i="7" s="1"/>
  <c r="AT1033" i="7"/>
  <c r="BG1033" i="7" s="1"/>
  <c r="AT1050" i="7"/>
  <c r="BG1050" i="7" s="1"/>
  <c r="AT1067" i="7"/>
  <c r="BG1067" i="7" s="1"/>
  <c r="AT1109" i="7"/>
  <c r="BG1109" i="7" s="1"/>
  <c r="AT1120" i="7"/>
  <c r="BG1120" i="7" s="1"/>
  <c r="AT1139" i="7"/>
  <c r="BG1139" i="7" s="1"/>
  <c r="AT1158" i="7"/>
  <c r="BG1158" i="7" s="1"/>
  <c r="AT1169" i="7"/>
  <c r="BG1169" i="7" s="1"/>
  <c r="AT1188" i="7"/>
  <c r="BG1188" i="7" s="1"/>
  <c r="AT1199" i="7"/>
  <c r="BG1199" i="7" s="1"/>
  <c r="AT283" i="7"/>
  <c r="BG283" i="7" s="1"/>
  <c r="AT352" i="7"/>
  <c r="BG352" i="7" s="1"/>
  <c r="AT374" i="7"/>
  <c r="BG374" i="7" s="1"/>
  <c r="AT420" i="7"/>
  <c r="BG420" i="7" s="1"/>
  <c r="AT494" i="7"/>
  <c r="BG494" i="7" s="1"/>
  <c r="AT516" i="7"/>
  <c r="BG516" i="7" s="1"/>
  <c r="AT533" i="7"/>
  <c r="BG533" i="7" s="1"/>
  <c r="AT549" i="7"/>
  <c r="BG549" i="7" s="1"/>
  <c r="AT553" i="7"/>
  <c r="BG553" i="7" s="1"/>
  <c r="AT583" i="7"/>
  <c r="BG583" i="7" s="1"/>
  <c r="AT620" i="7"/>
  <c r="BG620" i="7" s="1"/>
  <c r="AT660" i="7"/>
  <c r="BG660" i="7" s="1"/>
  <c r="AT726" i="7"/>
  <c r="BG726" i="7" s="1"/>
  <c r="AT729" i="7"/>
  <c r="BG729" i="7" s="1"/>
  <c r="AT732" i="7"/>
  <c r="BG732" i="7" s="1"/>
  <c r="AT751" i="7"/>
  <c r="BG751" i="7" s="1"/>
  <c r="AT760" i="7"/>
  <c r="BG760" i="7" s="1"/>
  <c r="AT773" i="7"/>
  <c r="BG773" i="7" s="1"/>
  <c r="AT779" i="7"/>
  <c r="BG779" i="7" s="1"/>
  <c r="AT804" i="7"/>
  <c r="BG804" i="7" s="1"/>
  <c r="AT835" i="7"/>
  <c r="BG835" i="7" s="1"/>
  <c r="AT911" i="7"/>
  <c r="BG911" i="7" s="1"/>
  <c r="AT925" i="7"/>
  <c r="BG925" i="7" s="1"/>
  <c r="AT928" i="7"/>
  <c r="BG928" i="7" s="1"/>
  <c r="AT942" i="7"/>
  <c r="BG942" i="7" s="1"/>
  <c r="AT945" i="7"/>
  <c r="BG945" i="7" s="1"/>
  <c r="AT962" i="7"/>
  <c r="BG962" i="7" s="1"/>
  <c r="AT979" i="7"/>
  <c r="BG979" i="7" s="1"/>
  <c r="AT1039" i="7"/>
  <c r="BG1039" i="7" s="1"/>
  <c r="AT1053" i="7"/>
  <c r="BG1053" i="7" s="1"/>
  <c r="AT1056" i="7"/>
  <c r="BG1056" i="7" s="1"/>
  <c r="AT1070" i="7"/>
  <c r="BG1070" i="7" s="1"/>
  <c r="AT1073" i="7"/>
  <c r="BG1073" i="7" s="1"/>
  <c r="AT1090" i="7"/>
  <c r="BG1090" i="7" s="1"/>
  <c r="AT1101" i="7"/>
  <c r="BG1101" i="7" s="1"/>
  <c r="AT1112" i="7"/>
  <c r="BG1112" i="7" s="1"/>
  <c r="AT1131" i="7"/>
  <c r="BG1131" i="7" s="1"/>
  <c r="AT1150" i="7"/>
  <c r="BG1150" i="7" s="1"/>
  <c r="AT1161" i="7"/>
  <c r="BG1161" i="7" s="1"/>
  <c r="AT1180" i="7"/>
  <c r="BG1180" i="7" s="1"/>
  <c r="AT1191" i="7"/>
  <c r="BG1191" i="7" s="1"/>
  <c r="AT1210" i="7"/>
  <c r="BG1210" i="7" s="1"/>
  <c r="AT1218" i="7"/>
  <c r="BG1218" i="7" s="1"/>
  <c r="AT1226" i="7"/>
  <c r="BG1226" i="7" s="1"/>
  <c r="AT1234" i="7"/>
  <c r="BG1234" i="7" s="1"/>
  <c r="AT1242" i="7"/>
  <c r="BG1242" i="7" s="1"/>
  <c r="AT1250" i="7"/>
  <c r="BG1250" i="7" s="1"/>
  <c r="AT1258" i="7"/>
  <c r="BG1258" i="7" s="1"/>
  <c r="AT1266" i="7"/>
  <c r="BG1266" i="7" s="1"/>
  <c r="AT1274" i="7"/>
  <c r="BG1274" i="7" s="1"/>
  <c r="AT1282" i="7"/>
  <c r="BG1282" i="7" s="1"/>
  <c r="AT1290" i="7"/>
  <c r="BG1290" i="7" s="1"/>
  <c r="AT1298" i="7"/>
  <c r="BG1298" i="7" s="1"/>
  <c r="AT1306" i="7"/>
  <c r="BG1306" i="7" s="1"/>
  <c r="AT1314" i="7"/>
  <c r="BG1314" i="7" s="1"/>
  <c r="AT1322" i="7"/>
  <c r="BG1322" i="7" s="1"/>
  <c r="AT1330" i="7"/>
  <c r="BG1330" i="7" s="1"/>
  <c r="AT1338" i="7"/>
  <c r="BG1338" i="7" s="1"/>
  <c r="AT1346" i="7"/>
  <c r="BG1346" i="7" s="1"/>
  <c r="AT1354" i="7"/>
  <c r="BG1354" i="7" s="1"/>
  <c r="AT50" i="7"/>
  <c r="BG50" i="7" s="1"/>
  <c r="AT386" i="7"/>
  <c r="BG386" i="7" s="1"/>
  <c r="AT446" i="7"/>
  <c r="BG446" i="7" s="1"/>
  <c r="AT463" i="7"/>
  <c r="BG463" i="7" s="1"/>
  <c r="AT529" i="7"/>
  <c r="BG529" i="7" s="1"/>
  <c r="AT576" i="7"/>
  <c r="BG576" i="7" s="1"/>
  <c r="AT587" i="7"/>
  <c r="BG587" i="7" s="1"/>
  <c r="AT700" i="7"/>
  <c r="BG700" i="7" s="1"/>
  <c r="AT776" i="7"/>
  <c r="BG776" i="7" s="1"/>
  <c r="AT854" i="7"/>
  <c r="BG854" i="7" s="1"/>
  <c r="AT857" i="7"/>
  <c r="BG857" i="7" s="1"/>
  <c r="AT874" i="7"/>
  <c r="BG874" i="7" s="1"/>
  <c r="AT891" i="7"/>
  <c r="BG891" i="7" s="1"/>
  <c r="AT951" i="7"/>
  <c r="BG951" i="7" s="1"/>
  <c r="AT965" i="7"/>
  <c r="BG965" i="7" s="1"/>
  <c r="AT968" i="7"/>
  <c r="BG968" i="7" s="1"/>
  <c r="AT982" i="7"/>
  <c r="BG982" i="7" s="1"/>
  <c r="AT985" i="7"/>
  <c r="BG985" i="7" s="1"/>
  <c r="AT1002" i="7"/>
  <c r="BG1002" i="7" s="1"/>
  <c r="AT1019" i="7"/>
  <c r="BG1019" i="7" s="1"/>
  <c r="AT1079" i="7"/>
  <c r="BG1079" i="7" s="1"/>
  <c r="AT1093" i="7"/>
  <c r="BG1093" i="7" s="1"/>
  <c r="AT1104" i="7"/>
  <c r="BG1104" i="7" s="1"/>
  <c r="AT1123" i="7"/>
  <c r="BG1123" i="7" s="1"/>
  <c r="AT1142" i="7"/>
  <c r="BG1142" i="7" s="1"/>
  <c r="AT1153" i="7"/>
  <c r="BG1153" i="7" s="1"/>
  <c r="AT1172" i="7"/>
  <c r="BG1172" i="7" s="1"/>
  <c r="AT1183" i="7"/>
  <c r="BG1183" i="7" s="1"/>
  <c r="AT1202" i="7"/>
  <c r="BG1202" i="7" s="1"/>
  <c r="AT173" i="7"/>
  <c r="BG173" i="7" s="1"/>
  <c r="AT298" i="7"/>
  <c r="BG298" i="7" s="1"/>
  <c r="AT366" i="7"/>
  <c r="BG366" i="7" s="1"/>
  <c r="AT520" i="7"/>
  <c r="BG520" i="7" s="1"/>
  <c r="AT565" i="7"/>
  <c r="BG565" i="7" s="1"/>
  <c r="AT607" i="7"/>
  <c r="BG607" i="7" s="1"/>
  <c r="AT617" i="7"/>
  <c r="BG617" i="7" s="1"/>
  <c r="AT657" i="7"/>
  <c r="BG657" i="7" s="1"/>
  <c r="AT697" i="7"/>
  <c r="BG697" i="7" s="1"/>
  <c r="AT717" i="7"/>
  <c r="BG717" i="7" s="1"/>
  <c r="AT723" i="7"/>
  <c r="BG723" i="7" s="1"/>
  <c r="AT748" i="7"/>
  <c r="BG748" i="7" s="1"/>
  <c r="AT829" i="7"/>
  <c r="BG829" i="7" s="1"/>
  <c r="AT863" i="7"/>
  <c r="BG863" i="7" s="1"/>
  <c r="AT877" i="7"/>
  <c r="BG877" i="7" s="1"/>
  <c r="AT880" i="7"/>
  <c r="BG880" i="7" s="1"/>
  <c r="AT894" i="7"/>
  <c r="BG894" i="7" s="1"/>
  <c r="AT897" i="7"/>
  <c r="BG897" i="7" s="1"/>
  <c r="AT914" i="7"/>
  <c r="BG914" i="7" s="1"/>
  <c r="AT931" i="7"/>
  <c r="BG931" i="7" s="1"/>
  <c r="AT223" i="7"/>
  <c r="BG223" i="7" s="1"/>
  <c r="AT335" i="7"/>
  <c r="BG335" i="7" s="1"/>
  <c r="AT429" i="7"/>
  <c r="BG429" i="7" s="1"/>
  <c r="AT477" i="7"/>
  <c r="BG477" i="7" s="1"/>
  <c r="AT580" i="7"/>
  <c r="BG580" i="7" s="1"/>
  <c r="AT591" i="7"/>
  <c r="BG591" i="7" s="1"/>
  <c r="AT604" i="7"/>
  <c r="BG604" i="7" s="1"/>
  <c r="AT614" i="7"/>
  <c r="BG614" i="7" s="1"/>
  <c r="AT624" i="7"/>
  <c r="BG624" i="7" s="1"/>
  <c r="AT654" i="7"/>
  <c r="BG654" i="7" s="1"/>
  <c r="AT694" i="7"/>
  <c r="BG694" i="7" s="1"/>
  <c r="AT720" i="7"/>
  <c r="BG720" i="7" s="1"/>
  <c r="AT742" i="7"/>
  <c r="BG742" i="7" s="1"/>
  <c r="AT745" i="7"/>
  <c r="BG745" i="7" s="1"/>
  <c r="AT789" i="7"/>
  <c r="BG789" i="7" s="1"/>
  <c r="AT814" i="7"/>
  <c r="BG814" i="7" s="1"/>
  <c r="AT817" i="7"/>
  <c r="BG817" i="7" s="1"/>
  <c r="AT820" i="7"/>
  <c r="BG820" i="7" s="1"/>
  <c r="AT823" i="7"/>
  <c r="BG823" i="7" s="1"/>
  <c r="AT845" i="7"/>
  <c r="BG845" i="7" s="1"/>
  <c r="AT851" i="7"/>
  <c r="BG851" i="7" s="1"/>
  <c r="AT903" i="7"/>
  <c r="BG903" i="7" s="1"/>
  <c r="AT917" i="7"/>
  <c r="BG917" i="7" s="1"/>
  <c r="AT920" i="7"/>
  <c r="BG920" i="7" s="1"/>
  <c r="AT934" i="7"/>
  <c r="BG934" i="7" s="1"/>
  <c r="AT937" i="7"/>
  <c r="BG937" i="7" s="1"/>
  <c r="AT954" i="7"/>
  <c r="BG954" i="7" s="1"/>
  <c r="AT971" i="7"/>
  <c r="BG971" i="7" s="1"/>
  <c r="AT41" i="7"/>
  <c r="BG41" i="7" s="1"/>
  <c r="AT247" i="7"/>
  <c r="BG247" i="7" s="1"/>
  <c r="AT274" i="7"/>
  <c r="BG274" i="7" s="1"/>
  <c r="AT331" i="7"/>
  <c r="BG331" i="7" s="1"/>
  <c r="AT349" i="7"/>
  <c r="BG349" i="7" s="1"/>
  <c r="AT383" i="7"/>
  <c r="BG383" i="7" s="1"/>
  <c r="AT417" i="7"/>
  <c r="BG417" i="7" s="1"/>
  <c r="AT503" i="7"/>
  <c r="BG503" i="7" s="1"/>
  <c r="AT573" i="7"/>
  <c r="BG573" i="7" s="1"/>
  <c r="AT601" i="7"/>
  <c r="BG601" i="7" s="1"/>
  <c r="AT621" i="7"/>
  <c r="BG621" i="7" s="1"/>
  <c r="AT631" i="7"/>
  <c r="BG631" i="7" s="1"/>
  <c r="AT641" i="7"/>
  <c r="BG641" i="7" s="1"/>
  <c r="AT651" i="7"/>
  <c r="BG651" i="7" s="1"/>
  <c r="AT661" i="7"/>
  <c r="BG661" i="7" s="1"/>
  <c r="AT671" i="7"/>
  <c r="BG671" i="7" s="1"/>
  <c r="AT691" i="7"/>
  <c r="BG691" i="7" s="1"/>
  <c r="AT711" i="7"/>
  <c r="BG711" i="7" s="1"/>
  <c r="AT727" i="7"/>
  <c r="BG727" i="7" s="1"/>
  <c r="AT736" i="7"/>
  <c r="BG736" i="7" s="1"/>
  <c r="AT739" i="7"/>
  <c r="BG739" i="7" s="1"/>
  <c r="AT761" i="7"/>
  <c r="BG761" i="7" s="1"/>
  <c r="AT805" i="7"/>
  <c r="BG805" i="7" s="1"/>
  <c r="AT839" i="7"/>
  <c r="BG839" i="7" s="1"/>
  <c r="AT848" i="7"/>
  <c r="BG848" i="7" s="1"/>
  <c r="AT866" i="7"/>
  <c r="BG866" i="7" s="1"/>
  <c r="AT883" i="7"/>
  <c r="BG883" i="7" s="1"/>
  <c r="AT943" i="7"/>
  <c r="BG943" i="7" s="1"/>
  <c r="AT309" i="7"/>
  <c r="BG309" i="7" s="1"/>
  <c r="AT400" i="7"/>
  <c r="BG400" i="7" s="1"/>
  <c r="AT460" i="7"/>
  <c r="BG460" i="7" s="1"/>
  <c r="AT486" i="7"/>
  <c r="BG486" i="7" s="1"/>
  <c r="AT530" i="7"/>
  <c r="BG530" i="7" s="1"/>
  <c r="AT546" i="7"/>
  <c r="BG546" i="7" s="1"/>
  <c r="AT588" i="7"/>
  <c r="BG588" i="7" s="1"/>
  <c r="AT598" i="7"/>
  <c r="BG598" i="7" s="1"/>
  <c r="AT611" i="7"/>
  <c r="BG611" i="7" s="1"/>
  <c r="AT638" i="7"/>
  <c r="BG638" i="7" s="1"/>
  <c r="AT648" i="7"/>
  <c r="BG648" i="7" s="1"/>
  <c r="AT678" i="7"/>
  <c r="BG678" i="7" s="1"/>
  <c r="AT685" i="7"/>
  <c r="BG685" i="7" s="1"/>
  <c r="AT688" i="7"/>
  <c r="BG688" i="7" s="1"/>
  <c r="AT701" i="7"/>
  <c r="BG701" i="7" s="1"/>
  <c r="AT783" i="7"/>
  <c r="BG783" i="7" s="1"/>
  <c r="AT808" i="7"/>
  <c r="BG808" i="7" s="1"/>
  <c r="AT811" i="7"/>
  <c r="BG811" i="7" s="1"/>
  <c r="AT855" i="7"/>
  <c r="BG855" i="7" s="1"/>
  <c r="AT869" i="7"/>
  <c r="BG869" i="7" s="1"/>
  <c r="AT872" i="7"/>
  <c r="BG872" i="7" s="1"/>
  <c r="AT886" i="7"/>
  <c r="BG886" i="7" s="1"/>
  <c r="AT889" i="7"/>
  <c r="BG889" i="7" s="1"/>
  <c r="AT906" i="7"/>
  <c r="BG906" i="7" s="1"/>
  <c r="AT923" i="7"/>
  <c r="BG923" i="7" s="1"/>
  <c r="AT513" i="7"/>
  <c r="BG513" i="7" s="1"/>
  <c r="AT608" i="7"/>
  <c r="BG608" i="7" s="1"/>
  <c r="AT628" i="7"/>
  <c r="BG628" i="7" s="1"/>
  <c r="AT668" i="7"/>
  <c r="BG668" i="7" s="1"/>
  <c r="AT724" i="7"/>
  <c r="BG724" i="7" s="1"/>
  <c r="AT749" i="7"/>
  <c r="BG749" i="7" s="1"/>
  <c r="AT752" i="7"/>
  <c r="BG752" i="7" s="1"/>
  <c r="AT774" i="7"/>
  <c r="BG774" i="7" s="1"/>
  <c r="AT780" i="7"/>
  <c r="BG780" i="7" s="1"/>
  <c r="AT799" i="7"/>
  <c r="BG799" i="7" s="1"/>
  <c r="AT836" i="7"/>
  <c r="BG836" i="7" s="1"/>
  <c r="AT895" i="7"/>
  <c r="BG895" i="7" s="1"/>
  <c r="AT909" i="7"/>
  <c r="BG909" i="7" s="1"/>
  <c r="AT912" i="7"/>
  <c r="BG912" i="7" s="1"/>
  <c r="AT926" i="7"/>
  <c r="BG926" i="7" s="1"/>
  <c r="AT929" i="7"/>
  <c r="BG929" i="7" s="1"/>
  <c r="AT946" i="7"/>
  <c r="BG946" i="7" s="1"/>
  <c r="AT409" i="7"/>
  <c r="BG409" i="7" s="1"/>
  <c r="AT469" i="7"/>
  <c r="BG469" i="7" s="1"/>
  <c r="AT526" i="7"/>
  <c r="BG526" i="7" s="1"/>
  <c r="AT562" i="7"/>
  <c r="BG562" i="7" s="1"/>
  <c r="AT566" i="7"/>
  <c r="BG566" i="7" s="1"/>
  <c r="AT570" i="7"/>
  <c r="BG570" i="7" s="1"/>
  <c r="AT625" i="7"/>
  <c r="BG625" i="7" s="1"/>
  <c r="AT665" i="7"/>
  <c r="BG665" i="7" s="1"/>
  <c r="AT708" i="7"/>
  <c r="BG708" i="7" s="1"/>
  <c r="AT765" i="7"/>
  <c r="BG765" i="7" s="1"/>
  <c r="AT768" i="7"/>
  <c r="BG768" i="7" s="1"/>
  <c r="AT771" i="7"/>
  <c r="BG771" i="7" s="1"/>
  <c r="AT777" i="7"/>
  <c r="BG777" i="7" s="1"/>
  <c r="AT821" i="7"/>
  <c r="BG821" i="7" s="1"/>
  <c r="AT830" i="7"/>
  <c r="BG830" i="7" s="1"/>
  <c r="AT833" i="7"/>
  <c r="BG833" i="7" s="1"/>
  <c r="AT852" i="7"/>
  <c r="BG852" i="7" s="1"/>
  <c r="AT858" i="7"/>
  <c r="BG858" i="7" s="1"/>
  <c r="AT875" i="7"/>
  <c r="BG875" i="7" s="1"/>
  <c r="AT935" i="7"/>
  <c r="BG935" i="7" s="1"/>
  <c r="AT949" i="7"/>
  <c r="BG949" i="7" s="1"/>
  <c r="AT952" i="7"/>
  <c r="BG952" i="7" s="1"/>
  <c r="AT966" i="7"/>
  <c r="BG966" i="7" s="1"/>
  <c r="AT969" i="7"/>
  <c r="BG969" i="7" s="1"/>
  <c r="AT986" i="7"/>
  <c r="BG986" i="7" s="1"/>
  <c r="AT27" i="7"/>
  <c r="BG27" i="7" s="1"/>
  <c r="AT328" i="7"/>
  <c r="BG328" i="7" s="1"/>
  <c r="AT380" i="7"/>
  <c r="BG380" i="7" s="1"/>
  <c r="AT414" i="7"/>
  <c r="BG414" i="7" s="1"/>
  <c r="AT500" i="7"/>
  <c r="BG500" i="7" s="1"/>
  <c r="AT559" i="7"/>
  <c r="BG559" i="7" s="1"/>
  <c r="AT595" i="7"/>
  <c r="BG595" i="7" s="1"/>
  <c r="AT635" i="7"/>
  <c r="BG635" i="7" s="1"/>
  <c r="AT675" i="7"/>
  <c r="BG675" i="7" s="1"/>
  <c r="AT718" i="7"/>
  <c r="BG718" i="7" s="1"/>
  <c r="AT790" i="7"/>
  <c r="BG790" i="7" s="1"/>
  <c r="AT796" i="7"/>
  <c r="BG796" i="7" s="1"/>
  <c r="AT824" i="7"/>
  <c r="BG824" i="7" s="1"/>
  <c r="AT827" i="7"/>
  <c r="BG827" i="7" s="1"/>
  <c r="AT861" i="7"/>
  <c r="BG861" i="7" s="1"/>
  <c r="AT864" i="7"/>
  <c r="BG864" i="7" s="1"/>
  <c r="AT878" i="7"/>
  <c r="BG878" i="7" s="1"/>
  <c r="AT881" i="7"/>
  <c r="BG881" i="7" s="1"/>
  <c r="AT898" i="7"/>
  <c r="BG898" i="7" s="1"/>
  <c r="AT915" i="7"/>
  <c r="BG915" i="7" s="1"/>
  <c r="AT73" i="7"/>
  <c r="BG73" i="7" s="1"/>
  <c r="AT205" i="7"/>
  <c r="BG205" i="7" s="1"/>
  <c r="AT244" i="7"/>
  <c r="BG244" i="7" s="1"/>
  <c r="AT271" i="7"/>
  <c r="BG271" i="7" s="1"/>
  <c r="AT397" i="7"/>
  <c r="BG397" i="7" s="1"/>
  <c r="AT426" i="7"/>
  <c r="BG426" i="7" s="1"/>
  <c r="AT457" i="7"/>
  <c r="BG457" i="7" s="1"/>
  <c r="AT509" i="7"/>
  <c r="BG509" i="7" s="1"/>
  <c r="AT589" i="7"/>
  <c r="BG589" i="7" s="1"/>
  <c r="AT592" i="7"/>
  <c r="BG592" i="7" s="1"/>
  <c r="AT615" i="7"/>
  <c r="BG615" i="7" s="1"/>
  <c r="AT655" i="7"/>
  <c r="BG655" i="7" s="1"/>
  <c r="AT695" i="7"/>
  <c r="BG695" i="7" s="1"/>
  <c r="AT702" i="7"/>
  <c r="BG702" i="7" s="1"/>
  <c r="AT705" i="7"/>
  <c r="BG705" i="7" s="1"/>
  <c r="AT715" i="7"/>
  <c r="BG715" i="7" s="1"/>
  <c r="AT734" i="7"/>
  <c r="BG734" i="7" s="1"/>
  <c r="AT743" i="7"/>
  <c r="BG743" i="7" s="1"/>
  <c r="AT787" i="7"/>
  <c r="BG787" i="7" s="1"/>
  <c r="AT793" i="7"/>
  <c r="BG793" i="7" s="1"/>
  <c r="AT846" i="7"/>
  <c r="BG846" i="7" s="1"/>
  <c r="AT887" i="7"/>
  <c r="BG887" i="7" s="1"/>
  <c r="AT901" i="7"/>
  <c r="BG901" i="7" s="1"/>
  <c r="AT904" i="7"/>
  <c r="BG904" i="7" s="1"/>
  <c r="AT918" i="7"/>
  <c r="BG918" i="7" s="1"/>
  <c r="AT921" i="7"/>
  <c r="BG921" i="7" s="1"/>
  <c r="AT938" i="7"/>
  <c r="BG938" i="7" s="1"/>
  <c r="AT955" i="7"/>
  <c r="BG955" i="7" s="1"/>
  <c r="AT186" i="7"/>
  <c r="BG186" i="7" s="1"/>
  <c r="AT201" i="7"/>
  <c r="BG201" i="7" s="1"/>
  <c r="AT235" i="7"/>
  <c r="BG235" i="7" s="1"/>
  <c r="AT406" i="7"/>
  <c r="BG406" i="7" s="1"/>
  <c r="AT440" i="7"/>
  <c r="BG440" i="7" s="1"/>
  <c r="AT59" i="7"/>
  <c r="BG59" i="7" s="1"/>
  <c r="AT226" i="7"/>
  <c r="BG226" i="7" s="1"/>
  <c r="AT263" i="7"/>
  <c r="BG263" i="7" s="1"/>
  <c r="AT360" i="7"/>
  <c r="BG360" i="7" s="1"/>
  <c r="AT454" i="7"/>
  <c r="BG454" i="7" s="1"/>
  <c r="AT466" i="7"/>
  <c r="BG466" i="7" s="1"/>
  <c r="AT603" i="7"/>
  <c r="BG603" i="7" s="1"/>
  <c r="AT623" i="7"/>
  <c r="BG623" i="7" s="1"/>
  <c r="AT643" i="7"/>
  <c r="BG643" i="7" s="1"/>
  <c r="AT663" i="7"/>
  <c r="BG663" i="7" s="1"/>
  <c r="AT683" i="7"/>
  <c r="BG683" i="7" s="1"/>
  <c r="AT719" i="7"/>
  <c r="BG719" i="7" s="1"/>
  <c r="AT744" i="7"/>
  <c r="BG744" i="7" s="1"/>
  <c r="AT766" i="7"/>
  <c r="BG766" i="7" s="1"/>
  <c r="AT769" i="7"/>
  <c r="BG769" i="7" s="1"/>
  <c r="AT813" i="7"/>
  <c r="BG813" i="7" s="1"/>
  <c r="AT816" i="7"/>
  <c r="BG816" i="7" s="1"/>
  <c r="AT540" i="7"/>
  <c r="BG540" i="7" s="1"/>
  <c r="AT649" i="7"/>
  <c r="BG649" i="7" s="1"/>
  <c r="AT828" i="7"/>
  <c r="BG828" i="7" s="1"/>
  <c r="AT930" i="7"/>
  <c r="BG930" i="7" s="1"/>
  <c r="AT983" i="7"/>
  <c r="BG983" i="7" s="1"/>
  <c r="AT1003" i="7"/>
  <c r="BG1003" i="7" s="1"/>
  <c r="AT1022" i="7"/>
  <c r="BG1022" i="7" s="1"/>
  <c r="AT1078" i="7"/>
  <c r="BG1078" i="7" s="1"/>
  <c r="AT1216" i="7"/>
  <c r="BG1216" i="7" s="1"/>
  <c r="AT1219" i="7"/>
  <c r="BG1219" i="7" s="1"/>
  <c r="AT1222" i="7"/>
  <c r="BG1222" i="7" s="1"/>
  <c r="AT1248" i="7"/>
  <c r="BG1248" i="7" s="1"/>
  <c r="AT1251" i="7"/>
  <c r="BG1251" i="7" s="1"/>
  <c r="AT1254" i="7"/>
  <c r="BG1254" i="7" s="1"/>
  <c r="AT1280" i="7"/>
  <c r="BG1280" i="7" s="1"/>
  <c r="AT1283" i="7"/>
  <c r="BG1283" i="7" s="1"/>
  <c r="AT1286" i="7"/>
  <c r="BG1286" i="7" s="1"/>
  <c r="AT1312" i="7"/>
  <c r="BG1312" i="7" s="1"/>
  <c r="AT1315" i="7"/>
  <c r="BG1315" i="7" s="1"/>
  <c r="AT1318" i="7"/>
  <c r="BG1318" i="7" s="1"/>
  <c r="AT1344" i="7"/>
  <c r="BG1344" i="7" s="1"/>
  <c r="AT1361" i="7"/>
  <c r="BG1361" i="7" s="1"/>
  <c r="AT1380" i="7"/>
  <c r="BG1380" i="7" s="1"/>
  <c r="AT1391" i="7"/>
  <c r="BG1391" i="7" s="1"/>
  <c r="AT1410" i="7"/>
  <c r="BG1410" i="7" s="1"/>
  <c r="AT1421" i="7"/>
  <c r="BG1421" i="7" s="1"/>
  <c r="AT1440" i="7"/>
  <c r="BG1440" i="7" s="1"/>
  <c r="AT1459" i="7"/>
  <c r="BG1459" i="7" s="1"/>
  <c r="AT1470" i="7"/>
  <c r="BG1470" i="7" s="1"/>
  <c r="AT1489" i="7"/>
  <c r="BG1489" i="7" s="1"/>
  <c r="AT1508" i="7"/>
  <c r="BG1508" i="7" s="1"/>
  <c r="AT1519" i="7"/>
  <c r="BG1519" i="7" s="1"/>
  <c r="AT423" i="7"/>
  <c r="BG423" i="7" s="1"/>
  <c r="AT612" i="7"/>
  <c r="BG612" i="7" s="1"/>
  <c r="AT725" i="7"/>
  <c r="BG725" i="7" s="1"/>
  <c r="AT837" i="7"/>
  <c r="BG837" i="7" s="1"/>
  <c r="AT867" i="7"/>
  <c r="BG867" i="7" s="1"/>
  <c r="AT913" i="7"/>
  <c r="BG913" i="7" s="1"/>
  <c r="AT958" i="7"/>
  <c r="BG958" i="7" s="1"/>
  <c r="AT993" i="7"/>
  <c r="BG993" i="7" s="1"/>
  <c r="AT1047" i="7"/>
  <c r="BG1047" i="7" s="1"/>
  <c r="AT1072" i="7"/>
  <c r="BG1072" i="7" s="1"/>
  <c r="AT1075" i="7"/>
  <c r="BG1075" i="7" s="1"/>
  <c r="AT1115" i="7"/>
  <c r="BG1115" i="7" s="1"/>
  <c r="AT1145" i="7"/>
  <c r="BG1145" i="7" s="1"/>
  <c r="AT1154" i="7"/>
  <c r="BG1154" i="7" s="1"/>
  <c r="AT1175" i="7"/>
  <c r="BG1175" i="7" s="1"/>
  <c r="AT1347" i="7"/>
  <c r="BG1347" i="7" s="1"/>
  <c r="AT1350" i="7"/>
  <c r="BG1350" i="7" s="1"/>
  <c r="AT1372" i="7"/>
  <c r="BG1372" i="7" s="1"/>
  <c r="AT1383" i="7"/>
  <c r="BG1383" i="7" s="1"/>
  <c r="AT1402" i="7"/>
  <c r="BG1402" i="7" s="1"/>
  <c r="AT1413" i="7"/>
  <c r="BG1413" i="7" s="1"/>
  <c r="AT1432" i="7"/>
  <c r="BG1432" i="7" s="1"/>
  <c r="AT1451" i="7"/>
  <c r="BG1451" i="7" s="1"/>
  <c r="AT1462" i="7"/>
  <c r="BG1462" i="7" s="1"/>
  <c r="AT1481" i="7"/>
  <c r="BG1481" i="7" s="1"/>
  <c r="AT1500" i="7"/>
  <c r="BG1500" i="7" s="1"/>
  <c r="AT1511" i="7"/>
  <c r="BG1511" i="7" s="1"/>
  <c r="AT1530" i="7"/>
  <c r="BG1530" i="7" s="1"/>
  <c r="AT1538" i="7"/>
  <c r="BG1538" i="7" s="1"/>
  <c r="AT1546" i="7"/>
  <c r="BG1546" i="7" s="1"/>
  <c r="AT1554" i="7"/>
  <c r="BG1554" i="7" s="1"/>
  <c r="AT1562" i="7"/>
  <c r="BG1562" i="7" s="1"/>
  <c r="AT1570" i="7"/>
  <c r="BG1570" i="7" s="1"/>
  <c r="AT1578" i="7"/>
  <c r="BG1578" i="7" s="1"/>
  <c r="AT1586" i="7"/>
  <c r="BG1586" i="7" s="1"/>
  <c r="AT1594" i="7"/>
  <c r="BG1594" i="7" s="1"/>
  <c r="AT1602" i="7"/>
  <c r="BG1602" i="7" s="1"/>
  <c r="AT1610" i="7"/>
  <c r="BG1610" i="7" s="1"/>
  <c r="AT1618" i="7"/>
  <c r="BG1618" i="7" s="1"/>
  <c r="AT1626" i="7"/>
  <c r="BG1626" i="7" s="1"/>
  <c r="AT536" i="7"/>
  <c r="BG536" i="7" s="1"/>
  <c r="AT560" i="7"/>
  <c r="BG560" i="7" s="1"/>
  <c r="AT716" i="7"/>
  <c r="BG716" i="7" s="1"/>
  <c r="AT859" i="7"/>
  <c r="BG859" i="7" s="1"/>
  <c r="AT947" i="7"/>
  <c r="BG947" i="7" s="1"/>
  <c r="AT976" i="7"/>
  <c r="BG976" i="7" s="1"/>
  <c r="AT990" i="7"/>
  <c r="BG990" i="7" s="1"/>
  <c r="AT1000" i="7"/>
  <c r="BG1000" i="7" s="1"/>
  <c r="AT1063" i="7"/>
  <c r="BG1063" i="7" s="1"/>
  <c r="AT1097" i="7"/>
  <c r="BG1097" i="7" s="1"/>
  <c r="AT1106" i="7"/>
  <c r="BG1106" i="7" s="1"/>
  <c r="AT1124" i="7"/>
  <c r="BG1124" i="7" s="1"/>
  <c r="AT1127" i="7"/>
  <c r="BG1127" i="7" s="1"/>
  <c r="AT1151" i="7"/>
  <c r="BG1151" i="7" s="1"/>
  <c r="AT1157" i="7"/>
  <c r="BG1157" i="7" s="1"/>
  <c r="AT1160" i="7"/>
  <c r="BG1160" i="7" s="1"/>
  <c r="AT1163" i="7"/>
  <c r="BG1163" i="7" s="1"/>
  <c r="AT1166" i="7"/>
  <c r="BG1166" i="7" s="1"/>
  <c r="AT1184" i="7"/>
  <c r="BG1184" i="7" s="1"/>
  <c r="AT1225" i="7"/>
  <c r="BG1225" i="7" s="1"/>
  <c r="AT1228" i="7"/>
  <c r="BG1228" i="7" s="1"/>
  <c r="AT1231" i="7"/>
  <c r="BG1231" i="7" s="1"/>
  <c r="AT1237" i="7"/>
  <c r="BG1237" i="7" s="1"/>
  <c r="AT1257" i="7"/>
  <c r="BG1257" i="7" s="1"/>
  <c r="AT1260" i="7"/>
  <c r="BG1260" i="7" s="1"/>
  <c r="AT1263" i="7"/>
  <c r="BG1263" i="7" s="1"/>
  <c r="AT1269" i="7"/>
  <c r="BG1269" i="7" s="1"/>
  <c r="AT1289" i="7"/>
  <c r="BG1289" i="7" s="1"/>
  <c r="AT1292" i="7"/>
  <c r="BG1292" i="7" s="1"/>
  <c r="AT1295" i="7"/>
  <c r="BG1295" i="7" s="1"/>
  <c r="AT1301" i="7"/>
  <c r="BG1301" i="7" s="1"/>
  <c r="AT1321" i="7"/>
  <c r="BG1321" i="7" s="1"/>
  <c r="AT1324" i="7"/>
  <c r="BG1324" i="7" s="1"/>
  <c r="AT1327" i="7"/>
  <c r="BG1327" i="7" s="1"/>
  <c r="AT1333" i="7"/>
  <c r="BG1333" i="7" s="1"/>
  <c r="AT1364" i="7"/>
  <c r="BG1364" i="7" s="1"/>
  <c r="AT1375" i="7"/>
  <c r="BG1375" i="7" s="1"/>
  <c r="AT1394" i="7"/>
  <c r="BG1394" i="7" s="1"/>
  <c r="AT1405" i="7"/>
  <c r="BG1405" i="7" s="1"/>
  <c r="AT1424" i="7"/>
  <c r="BG1424" i="7" s="1"/>
  <c r="AT1443" i="7"/>
  <c r="BG1443" i="7" s="1"/>
  <c r="AT1454" i="7"/>
  <c r="BG1454" i="7" s="1"/>
  <c r="AT1473" i="7"/>
  <c r="BG1473" i="7" s="1"/>
  <c r="AT1492" i="7"/>
  <c r="BG1492" i="7" s="1"/>
  <c r="AT1503" i="7"/>
  <c r="BG1503" i="7" s="1"/>
  <c r="AT1522" i="7"/>
  <c r="BG1522" i="7" s="1"/>
  <c r="AT1196" i="7"/>
  <c r="BG1196" i="7" s="1"/>
  <c r="AT1205" i="7"/>
  <c r="BG1205" i="7" s="1"/>
  <c r="AT1353" i="7"/>
  <c r="BG1353" i="7" s="1"/>
  <c r="AT1367" i="7"/>
  <c r="BG1367" i="7" s="1"/>
  <c r="AT1386" i="7"/>
  <c r="BG1386" i="7" s="1"/>
  <c r="AT1397" i="7"/>
  <c r="BG1397" i="7" s="1"/>
  <c r="AT377" i="7"/>
  <c r="BG377" i="7" s="1"/>
  <c r="AT449" i="7"/>
  <c r="BG449" i="7" s="1"/>
  <c r="AT600" i="7"/>
  <c r="BG600" i="7" s="1"/>
  <c r="AT669" i="7"/>
  <c r="BG669" i="7" s="1"/>
  <c r="AT692" i="7"/>
  <c r="BG692" i="7" s="1"/>
  <c r="AT753" i="7"/>
  <c r="BG753" i="7" s="1"/>
  <c r="AT803" i="7"/>
  <c r="BG803" i="7" s="1"/>
  <c r="AT893" i="7"/>
  <c r="BG893" i="7" s="1"/>
  <c r="AT927" i="7"/>
  <c r="BG927" i="7" s="1"/>
  <c r="AT987" i="7"/>
  <c r="BG987" i="7" s="1"/>
  <c r="AT1007" i="7"/>
  <c r="BG1007" i="7" s="1"/>
  <c r="AT1010" i="7"/>
  <c r="BG1010" i="7" s="1"/>
  <c r="AT1041" i="7"/>
  <c r="BG1041" i="7" s="1"/>
  <c r="AT1066" i="7"/>
  <c r="BG1066" i="7" s="1"/>
  <c r="AT1069" i="7"/>
  <c r="BG1069" i="7" s="1"/>
  <c r="AT1094" i="7"/>
  <c r="BG1094" i="7" s="1"/>
  <c r="AT1103" i="7"/>
  <c r="BG1103" i="7" s="1"/>
  <c r="AT1118" i="7"/>
  <c r="BG1118" i="7" s="1"/>
  <c r="AT1121" i="7"/>
  <c r="BG1121" i="7" s="1"/>
  <c r="AT1136" i="7"/>
  <c r="BG1136" i="7" s="1"/>
  <c r="AT1148" i="7"/>
  <c r="BG1148" i="7" s="1"/>
  <c r="AT1178" i="7"/>
  <c r="BG1178" i="7" s="1"/>
  <c r="AT1181" i="7"/>
  <c r="BG1181" i="7" s="1"/>
  <c r="AT1187" i="7"/>
  <c r="BG1187" i="7" s="1"/>
  <c r="AT1193" i="7"/>
  <c r="BG1193" i="7" s="1"/>
  <c r="AT556" i="7"/>
  <c r="BG556" i="7" s="1"/>
  <c r="AT712" i="7"/>
  <c r="BG712" i="7" s="1"/>
  <c r="AT825" i="7"/>
  <c r="BG825" i="7" s="1"/>
  <c r="AT973" i="7"/>
  <c r="BG973" i="7" s="1"/>
  <c r="AT997" i="7"/>
  <c r="BG997" i="7" s="1"/>
  <c r="AT1023" i="7"/>
  <c r="BG1023" i="7" s="1"/>
  <c r="AT1026" i="7"/>
  <c r="BG1026" i="7" s="1"/>
  <c r="AT1032" i="7"/>
  <c r="BG1032" i="7" s="1"/>
  <c r="AT1038" i="7"/>
  <c r="BG1038" i="7" s="1"/>
  <c r="AT1057" i="7"/>
  <c r="BG1057" i="7" s="1"/>
  <c r="AT1082" i="7"/>
  <c r="BG1082" i="7" s="1"/>
  <c r="AT1100" i="7"/>
  <c r="BG1100" i="7" s="1"/>
  <c r="AT1130" i="7"/>
  <c r="BG1130" i="7" s="1"/>
  <c r="AT1133" i="7"/>
  <c r="BG1133" i="7" s="1"/>
  <c r="AT1190" i="7"/>
  <c r="BG1190" i="7" s="1"/>
  <c r="AT1208" i="7"/>
  <c r="BG1208" i="7" s="1"/>
  <c r="AT1211" i="7"/>
  <c r="BG1211" i="7" s="1"/>
  <c r="AT1214" i="7"/>
  <c r="BG1214" i="7" s="1"/>
  <c r="AT1240" i="7"/>
  <c r="BG1240" i="7" s="1"/>
  <c r="AT1243" i="7"/>
  <c r="BG1243" i="7" s="1"/>
  <c r="AT1246" i="7"/>
  <c r="BG1246" i="7" s="1"/>
  <c r="AT1272" i="7"/>
  <c r="BG1272" i="7" s="1"/>
  <c r="AT1275" i="7"/>
  <c r="BG1275" i="7" s="1"/>
  <c r="AT632" i="7"/>
  <c r="BG632" i="7" s="1"/>
  <c r="AT646" i="7"/>
  <c r="BG646" i="7" s="1"/>
  <c r="AT838" i="7"/>
  <c r="BG838" i="7" s="1"/>
  <c r="AT910" i="7"/>
  <c r="BG910" i="7" s="1"/>
  <c r="AT944" i="7"/>
  <c r="BG944" i="7" s="1"/>
  <c r="AT959" i="7"/>
  <c r="BG959" i="7" s="1"/>
  <c r="AT984" i="7"/>
  <c r="BG984" i="7" s="1"/>
  <c r="AT1029" i="7"/>
  <c r="BG1029" i="7" s="1"/>
  <c r="AT1035" i="7"/>
  <c r="BG1035" i="7" s="1"/>
  <c r="AT1085" i="7"/>
  <c r="BG1085" i="7" s="1"/>
  <c r="AT1088" i="7"/>
  <c r="BG1088" i="7" s="1"/>
  <c r="AT1091" i="7"/>
  <c r="BG1091" i="7" s="1"/>
  <c r="AT609" i="7"/>
  <c r="BG609" i="7" s="1"/>
  <c r="AT847" i="7"/>
  <c r="BG847" i="7" s="1"/>
  <c r="AT856" i="7"/>
  <c r="BG856" i="7" s="1"/>
  <c r="AT919" i="7"/>
  <c r="BG919" i="7" s="1"/>
  <c r="AT977" i="7"/>
  <c r="BG977" i="7" s="1"/>
  <c r="AT991" i="7"/>
  <c r="BG991" i="7" s="1"/>
  <c r="AT994" i="7"/>
  <c r="BG994" i="7" s="1"/>
  <c r="AT1048" i="7"/>
  <c r="BG1048" i="7" s="1"/>
  <c r="AT1054" i="7"/>
  <c r="BG1054" i="7" s="1"/>
  <c r="AT1164" i="7"/>
  <c r="BG1164" i="7" s="1"/>
  <c r="AT338" i="7"/>
  <c r="BG338" i="7" s="1"/>
  <c r="AT582" i="7"/>
  <c r="BG582" i="7" s="1"/>
  <c r="AT731" i="7"/>
  <c r="BG731" i="7" s="1"/>
  <c r="AT740" i="7"/>
  <c r="BG740" i="7" s="1"/>
  <c r="AT843" i="7"/>
  <c r="BG843" i="7" s="1"/>
  <c r="AT890" i="7"/>
  <c r="BG890" i="7" s="1"/>
  <c r="AT970" i="7"/>
  <c r="BG970" i="7" s="1"/>
  <c r="AT1001" i="7"/>
  <c r="BG1001" i="7" s="1"/>
  <c r="AT1008" i="7"/>
  <c r="BG1008" i="7" s="1"/>
  <c r="AT1042" i="7"/>
  <c r="BG1042" i="7" s="1"/>
  <c r="AT1045" i="7"/>
  <c r="BG1045" i="7" s="1"/>
  <c r="AT1051" i="7"/>
  <c r="BG1051" i="7" s="1"/>
  <c r="AT1107" i="7"/>
  <c r="BG1107" i="7" s="1"/>
  <c r="AT1113" i="7"/>
  <c r="BG1113" i="7" s="1"/>
  <c r="AT1116" i="7"/>
  <c r="BG1116" i="7" s="1"/>
  <c r="AT1143" i="7"/>
  <c r="BG1143" i="7" s="1"/>
  <c r="AT1146" i="7"/>
  <c r="BG1146" i="7" s="1"/>
  <c r="AT369" i="7"/>
  <c r="BG369" i="7" s="1"/>
  <c r="AT389" i="7"/>
  <c r="BG389" i="7" s="1"/>
  <c r="AT497" i="7"/>
  <c r="BG497" i="7" s="1"/>
  <c r="AT680" i="7"/>
  <c r="BG680" i="7" s="1"/>
  <c r="AT759" i="7"/>
  <c r="BG759" i="7" s="1"/>
  <c r="AT791" i="7"/>
  <c r="BG791" i="7" s="1"/>
  <c r="AT800" i="7"/>
  <c r="BG800" i="7" s="1"/>
  <c r="AT822" i="7"/>
  <c r="BG822" i="7" s="1"/>
  <c r="AT873" i="7"/>
  <c r="BG873" i="7" s="1"/>
  <c r="AT936" i="7"/>
  <c r="BG936" i="7" s="1"/>
  <c r="AT963" i="7"/>
  <c r="BG963" i="7" s="1"/>
  <c r="AT974" i="7"/>
  <c r="BG974" i="7" s="1"/>
  <c r="AT1017" i="7"/>
  <c r="BG1017" i="7" s="1"/>
  <c r="AT1064" i="7"/>
  <c r="BG1064" i="7" s="1"/>
  <c r="AT1095" i="7"/>
  <c r="BG1095" i="7" s="1"/>
  <c r="AT1098" i="7"/>
  <c r="BG1098" i="7" s="1"/>
  <c r="AT1110" i="7"/>
  <c r="BG1110" i="7" s="1"/>
  <c r="AT689" i="7"/>
  <c r="BG689" i="7" s="1"/>
  <c r="AT699" i="7"/>
  <c r="BG699" i="7" s="1"/>
  <c r="AT882" i="7"/>
  <c r="BG882" i="7" s="1"/>
  <c r="AT907" i="7"/>
  <c r="BG907" i="7" s="1"/>
  <c r="AT960" i="7"/>
  <c r="BG960" i="7" s="1"/>
  <c r="AT967" i="7"/>
  <c r="BG967" i="7" s="1"/>
  <c r="AT981" i="7"/>
  <c r="BG981" i="7" s="1"/>
  <c r="AT998" i="7"/>
  <c r="BG998" i="7" s="1"/>
  <c r="AT1005" i="7"/>
  <c r="BG1005" i="7" s="1"/>
  <c r="AT1011" i="7"/>
  <c r="BG1011" i="7" s="1"/>
  <c r="AT1014" i="7"/>
  <c r="BG1014" i="7" s="1"/>
  <c r="AT1061" i="7"/>
  <c r="BG1061" i="7" s="1"/>
  <c r="AT1080" i="7"/>
  <c r="BG1080" i="7" s="1"/>
  <c r="AT1122" i="7"/>
  <c r="BG1122" i="7" s="1"/>
  <c r="AT1140" i="7"/>
  <c r="BG1140" i="7" s="1"/>
  <c r="AT1149" i="7"/>
  <c r="BG1149" i="7" s="1"/>
  <c r="AT1179" i="7"/>
  <c r="BG1179" i="7" s="1"/>
  <c r="AT1182" i="7"/>
  <c r="BG1182" i="7" s="1"/>
  <c r="AT1197" i="7"/>
  <c r="BG1197" i="7" s="1"/>
  <c r="AT1200" i="7"/>
  <c r="BG1200" i="7" s="1"/>
  <c r="AT1206" i="7"/>
  <c r="BG1206" i="7" s="1"/>
  <c r="AT543" i="7"/>
  <c r="BG543" i="7" s="1"/>
  <c r="AT606" i="7"/>
  <c r="BG606" i="7" s="1"/>
  <c r="AT629" i="7"/>
  <c r="BG629" i="7" s="1"/>
  <c r="AT652" i="7"/>
  <c r="BG652" i="7" s="1"/>
  <c r="AT709" i="7"/>
  <c r="BG709" i="7" s="1"/>
  <c r="AT865" i="7"/>
  <c r="BG865" i="7" s="1"/>
  <c r="AT941" i="7"/>
  <c r="BG941" i="7" s="1"/>
  <c r="AT1024" i="7"/>
  <c r="BG1024" i="7" s="1"/>
  <c r="AT1027" i="7"/>
  <c r="BG1027" i="7" s="1"/>
  <c r="AT1055" i="7"/>
  <c r="BG1055" i="7" s="1"/>
  <c r="AT1058" i="7"/>
  <c r="BG1058" i="7" s="1"/>
  <c r="AT1077" i="7"/>
  <c r="BG1077" i="7" s="1"/>
  <c r="AT1083" i="7"/>
  <c r="BG1083" i="7" s="1"/>
  <c r="AT1209" i="7"/>
  <c r="BG1209" i="7" s="1"/>
  <c r="AT1212" i="7"/>
  <c r="BG1212" i="7" s="1"/>
  <c r="AT1215" i="7"/>
  <c r="BG1215" i="7" s="1"/>
  <c r="AT1221" i="7"/>
  <c r="BG1221" i="7" s="1"/>
  <c r="AT1241" i="7"/>
  <c r="BG1241" i="7" s="1"/>
  <c r="AT1244" i="7"/>
  <c r="BG1244" i="7" s="1"/>
  <c r="AT1247" i="7"/>
  <c r="BG1247" i="7" s="1"/>
  <c r="AT1253" i="7"/>
  <c r="BG1253" i="7" s="1"/>
  <c r="AT1273" i="7"/>
  <c r="BG1273" i="7" s="1"/>
  <c r="AT1276" i="7"/>
  <c r="BG1276" i="7" s="1"/>
  <c r="AT806" i="7"/>
  <c r="BG806" i="7" s="1"/>
  <c r="AT870" i="7"/>
  <c r="BG870" i="7" s="1"/>
  <c r="AT879" i="7"/>
  <c r="BG879" i="7" s="1"/>
  <c r="AT953" i="7"/>
  <c r="BG953" i="7" s="1"/>
  <c r="AT992" i="7"/>
  <c r="BG992" i="7" s="1"/>
  <c r="AT1040" i="7"/>
  <c r="BG1040" i="7" s="1"/>
  <c r="AT1062" i="7"/>
  <c r="BG1062" i="7" s="1"/>
  <c r="AT1071" i="7"/>
  <c r="BG1071" i="7" s="1"/>
  <c r="AT1114" i="7"/>
  <c r="BG1114" i="7" s="1"/>
  <c r="AT1170" i="7"/>
  <c r="BG1170" i="7" s="1"/>
  <c r="AT1229" i="7"/>
  <c r="BG1229" i="7" s="1"/>
  <c r="AT1262" i="7"/>
  <c r="BG1262" i="7" s="1"/>
  <c r="AT1293" i="7"/>
  <c r="BG1293" i="7" s="1"/>
  <c r="AT1332" i="7"/>
  <c r="BG1332" i="7" s="1"/>
  <c r="AT1345" i="7"/>
  <c r="BG1345" i="7" s="1"/>
  <c r="AT1358" i="7"/>
  <c r="BG1358" i="7" s="1"/>
  <c r="AT1551" i="7"/>
  <c r="BG1551" i="7" s="1"/>
  <c r="AT1577" i="7"/>
  <c r="BG1577" i="7" s="1"/>
  <c r="AT1583" i="7"/>
  <c r="BG1583" i="7" s="1"/>
  <c r="AT1609" i="7"/>
  <c r="BG1609" i="7" s="1"/>
  <c r="AT1612" i="7"/>
  <c r="BG1612" i="7" s="1"/>
  <c r="AT1621" i="7"/>
  <c r="BG1621" i="7" s="1"/>
  <c r="AT737" i="7"/>
  <c r="BG737" i="7" s="1"/>
  <c r="AT899" i="7"/>
  <c r="BG899" i="7" s="1"/>
  <c r="AT978" i="7"/>
  <c r="BG978" i="7" s="1"/>
  <c r="AT1138" i="7"/>
  <c r="BG1138" i="7" s="1"/>
  <c r="AT1167" i="7"/>
  <c r="BG1167" i="7" s="1"/>
  <c r="AT1192" i="7"/>
  <c r="BG1192" i="7" s="1"/>
  <c r="AT1329" i="7"/>
  <c r="BG1329" i="7" s="1"/>
  <c r="AT1339" i="7"/>
  <c r="BG1339" i="7" s="1"/>
  <c r="AT1355" i="7"/>
  <c r="BG1355" i="7" s="1"/>
  <c r="AT1377" i="7"/>
  <c r="BG1377" i="7" s="1"/>
  <c r="AT1465" i="7"/>
  <c r="BG1465" i="7" s="1"/>
  <c r="AT1495" i="7"/>
  <c r="BG1495" i="7" s="1"/>
  <c r="AT1504" i="7"/>
  <c r="BG1504" i="7" s="1"/>
  <c r="AT1525" i="7"/>
  <c r="BG1525" i="7" s="1"/>
  <c r="AT1545" i="7"/>
  <c r="BG1545" i="7" s="1"/>
  <c r="AT1548" i="7"/>
  <c r="BG1548" i="7" s="1"/>
  <c r="AT1557" i="7"/>
  <c r="BG1557" i="7" s="1"/>
  <c r="AT1580" i="7"/>
  <c r="BG1580" i="7" s="1"/>
  <c r="AT1589" i="7"/>
  <c r="BG1589" i="7" s="1"/>
  <c r="AT1615" i="7"/>
  <c r="BG1615" i="7" s="1"/>
  <c r="AT819" i="7"/>
  <c r="BG819" i="7" s="1"/>
  <c r="AT1006" i="7"/>
  <c r="BG1006" i="7" s="1"/>
  <c r="AT1102" i="7"/>
  <c r="BG1102" i="7" s="1"/>
  <c r="AT1177" i="7"/>
  <c r="BG1177" i="7" s="1"/>
  <c r="AT1185" i="7"/>
  <c r="BG1185" i="7" s="1"/>
  <c r="AT1239" i="7"/>
  <c r="BG1239" i="7" s="1"/>
  <c r="AT1319" i="7"/>
  <c r="BG1319" i="7" s="1"/>
  <c r="AT1326" i="7"/>
  <c r="BG1326" i="7" s="1"/>
  <c r="AT1368" i="7"/>
  <c r="BG1368" i="7" s="1"/>
  <c r="AT1374" i="7"/>
  <c r="BG1374" i="7" s="1"/>
  <c r="AT1408" i="7"/>
  <c r="BG1408" i="7" s="1"/>
  <c r="AT1414" i="7"/>
  <c r="BG1414" i="7" s="1"/>
  <c r="AT1417" i="7"/>
  <c r="BG1417" i="7" s="1"/>
  <c r="AT1447" i="7"/>
  <c r="BG1447" i="7" s="1"/>
  <c r="AT1456" i="7"/>
  <c r="BG1456" i="7" s="1"/>
  <c r="AT1474" i="7"/>
  <c r="BG1474" i="7" s="1"/>
  <c r="AT1477" i="7"/>
  <c r="BG1477" i="7" s="1"/>
  <c r="AT1501" i="7"/>
  <c r="BG1501" i="7" s="1"/>
  <c r="AT1507" i="7"/>
  <c r="BG1507" i="7" s="1"/>
  <c r="AT1510" i="7"/>
  <c r="BG1510" i="7" s="1"/>
  <c r="AT1513" i="7"/>
  <c r="BG1513" i="7" s="1"/>
  <c r="AT1516" i="7"/>
  <c r="BG1516" i="7" s="1"/>
  <c r="AT1277" i="7"/>
  <c r="BG1277" i="7" s="1"/>
  <c r="AT1303" i="7"/>
  <c r="BG1303" i="7" s="1"/>
  <c r="AT1310" i="7"/>
  <c r="BG1310" i="7" s="1"/>
  <c r="AT1336" i="7"/>
  <c r="BG1336" i="7" s="1"/>
  <c r="AT1349" i="7"/>
  <c r="BG1349" i="7" s="1"/>
  <c r="AT1352" i="7"/>
  <c r="BG1352" i="7" s="1"/>
  <c r="AT1365" i="7"/>
  <c r="BG1365" i="7" s="1"/>
  <c r="AT1371" i="7"/>
  <c r="BG1371" i="7" s="1"/>
  <c r="AT1399" i="7"/>
  <c r="BG1399" i="7" s="1"/>
  <c r="AT1411" i="7"/>
  <c r="BG1411" i="7" s="1"/>
  <c r="AT1426" i="7"/>
  <c r="BG1426" i="7" s="1"/>
  <c r="AT1429" i="7"/>
  <c r="BG1429" i="7" s="1"/>
  <c r="AT1435" i="7"/>
  <c r="BG1435" i="7" s="1"/>
  <c r="AT1438" i="7"/>
  <c r="BG1438" i="7" s="1"/>
  <c r="AT1444" i="7"/>
  <c r="BG1444" i="7" s="1"/>
  <c r="AT1453" i="7"/>
  <c r="BG1453" i="7" s="1"/>
  <c r="AT1468" i="7"/>
  <c r="BG1468" i="7" s="1"/>
  <c r="AT1471" i="7"/>
  <c r="BG1471" i="7" s="1"/>
  <c r="AT1486" i="7"/>
  <c r="BG1486" i="7" s="1"/>
  <c r="AT1498" i="7"/>
  <c r="BG1498" i="7" s="1"/>
  <c r="AT1528" i="7"/>
  <c r="BG1528" i="7" s="1"/>
  <c r="AT1531" i="7"/>
  <c r="BG1531" i="7" s="1"/>
  <c r="AT1534" i="7"/>
  <c r="BG1534" i="7" s="1"/>
  <c r="AT1560" i="7"/>
  <c r="BG1560" i="7" s="1"/>
  <c r="AT1563" i="7"/>
  <c r="BG1563" i="7" s="1"/>
  <c r="AT1566" i="7"/>
  <c r="BG1566" i="7" s="1"/>
  <c r="AT1592" i="7"/>
  <c r="BG1592" i="7" s="1"/>
  <c r="AT1595" i="7"/>
  <c r="BG1595" i="7" s="1"/>
  <c r="AT1598" i="7"/>
  <c r="BG1598" i="7" s="1"/>
  <c r="AT1624" i="7"/>
  <c r="BG1624" i="7" s="1"/>
  <c r="AT1627" i="7"/>
  <c r="BG1627" i="7" s="1"/>
  <c r="AT1630" i="7"/>
  <c r="BG1630" i="7" s="1"/>
  <c r="AT1297" i="7"/>
  <c r="BG1297" i="7" s="1"/>
  <c r="AT1307" i="7"/>
  <c r="BG1307" i="7" s="1"/>
  <c r="AT1323" i="7"/>
  <c r="BG1323" i="7" s="1"/>
  <c r="AT1343" i="7"/>
  <c r="BG1343" i="7" s="1"/>
  <c r="AT1362" i="7"/>
  <c r="BG1362" i="7" s="1"/>
  <c r="AT1378" i="7"/>
  <c r="BG1378" i="7" s="1"/>
  <c r="AT1381" i="7"/>
  <c r="BG1381" i="7" s="1"/>
  <c r="AT1384" i="7"/>
  <c r="BG1384" i="7" s="1"/>
  <c r="AT1393" i="7"/>
  <c r="BG1393" i="7" s="1"/>
  <c r="AT519" i="7"/>
  <c r="BG519" i="7" s="1"/>
  <c r="AT1015" i="7"/>
  <c r="BG1015" i="7" s="1"/>
  <c r="AT1049" i="7"/>
  <c r="BG1049" i="7" s="1"/>
  <c r="AT1089" i="7"/>
  <c r="BG1089" i="7" s="1"/>
  <c r="AT1119" i="7"/>
  <c r="BG1119" i="7" s="1"/>
  <c r="AT1155" i="7"/>
  <c r="BG1155" i="7" s="1"/>
  <c r="AT1203" i="7"/>
  <c r="BG1203" i="7" s="1"/>
  <c r="AT1236" i="7"/>
  <c r="BG1236" i="7" s="1"/>
  <c r="AT1255" i="7"/>
  <c r="BG1255" i="7" s="1"/>
  <c r="AT1316" i="7"/>
  <c r="BG1316" i="7" s="1"/>
  <c r="AT686" i="7"/>
  <c r="BG686" i="7" s="1"/>
  <c r="AT728" i="7"/>
  <c r="BG728" i="7" s="1"/>
  <c r="AT1037" i="7"/>
  <c r="BG1037" i="7" s="1"/>
  <c r="AT1111" i="7"/>
  <c r="BG1111" i="7" s="1"/>
  <c r="AT1135" i="7"/>
  <c r="BG1135" i="7" s="1"/>
  <c r="AT1159" i="7"/>
  <c r="BG1159" i="7" s="1"/>
  <c r="AT1174" i="7"/>
  <c r="BG1174" i="7" s="1"/>
  <c r="AT1233" i="7"/>
  <c r="BG1233" i="7" s="1"/>
  <c r="AT1259" i="7"/>
  <c r="BG1259" i="7" s="1"/>
  <c r="AT1300" i="7"/>
  <c r="BG1300" i="7" s="1"/>
  <c r="AT1313" i="7"/>
  <c r="BG1313" i="7" s="1"/>
  <c r="AT1359" i="7"/>
  <c r="BG1359" i="7" s="1"/>
  <c r="AT1387" i="7"/>
  <c r="BG1387" i="7" s="1"/>
  <c r="AT1390" i="7"/>
  <c r="BG1390" i="7" s="1"/>
  <c r="AT1396" i="7"/>
  <c r="BG1396" i="7" s="1"/>
  <c r="AT1420" i="7"/>
  <c r="BG1420" i="7" s="1"/>
  <c r="AT1423" i="7"/>
  <c r="BG1423" i="7" s="1"/>
  <c r="AT1441" i="7"/>
  <c r="BG1441" i="7" s="1"/>
  <c r="AT1450" i="7"/>
  <c r="BG1450" i="7" s="1"/>
  <c r="AT1480" i="7"/>
  <c r="BG1480" i="7" s="1"/>
  <c r="AT1483" i="7"/>
  <c r="BG1483" i="7" s="1"/>
  <c r="AT950" i="7"/>
  <c r="BG950" i="7" s="1"/>
  <c r="AT1059" i="7"/>
  <c r="BG1059" i="7" s="1"/>
  <c r="AT1128" i="7"/>
  <c r="BG1128" i="7" s="1"/>
  <c r="AT1189" i="7"/>
  <c r="BG1189" i="7" s="1"/>
  <c r="AT1230" i="7"/>
  <c r="BG1230" i="7" s="1"/>
  <c r="AT640" i="7"/>
  <c r="BG640" i="7" s="1"/>
  <c r="AT840" i="7"/>
  <c r="BG840" i="7" s="1"/>
  <c r="AT989" i="7"/>
  <c r="BG989" i="7" s="1"/>
  <c r="AT1081" i="7"/>
  <c r="BG1081" i="7" s="1"/>
  <c r="AT1099" i="7"/>
  <c r="BG1099" i="7" s="1"/>
  <c r="AT1147" i="7"/>
  <c r="BG1147" i="7" s="1"/>
  <c r="AT1171" i="7"/>
  <c r="BG1171" i="7" s="1"/>
  <c r="AT1207" i="7"/>
  <c r="BG1207" i="7" s="1"/>
  <c r="AT1252" i="7"/>
  <c r="BG1252" i="7" s="1"/>
  <c r="AT1287" i="7"/>
  <c r="BG1287" i="7" s="1"/>
  <c r="AT1294" i="7"/>
  <c r="BG1294" i="7" s="1"/>
  <c r="AT1356" i="7"/>
  <c r="BG1356" i="7" s="1"/>
  <c r="AT1514" i="7"/>
  <c r="BG1514" i="7" s="1"/>
  <c r="AT896" i="7"/>
  <c r="BG896" i="7" s="1"/>
  <c r="AT975" i="7"/>
  <c r="BG975" i="7" s="1"/>
  <c r="AT1025" i="7"/>
  <c r="BG1025" i="7" s="1"/>
  <c r="AT1168" i="7"/>
  <c r="BG1168" i="7" s="1"/>
  <c r="AT1186" i="7"/>
  <c r="BG1186" i="7" s="1"/>
  <c r="AT1270" i="7"/>
  <c r="BG1270" i="7" s="1"/>
  <c r="AT1278" i="7"/>
  <c r="BG1278" i="7" s="1"/>
  <c r="AT1284" i="7"/>
  <c r="BG1284" i="7" s="1"/>
  <c r="AT1304" i="7"/>
  <c r="BG1304" i="7" s="1"/>
  <c r="AT1317" i="7"/>
  <c r="BG1317" i="7" s="1"/>
  <c r="AT1340" i="7"/>
  <c r="BG1340" i="7" s="1"/>
  <c r="AT1406" i="7"/>
  <c r="BG1406" i="7" s="1"/>
  <c r="AT1457" i="7"/>
  <c r="BG1457" i="7" s="1"/>
  <c r="AT1463" i="7"/>
  <c r="BG1463" i="7" s="1"/>
  <c r="AT1466" i="7"/>
  <c r="BG1466" i="7" s="1"/>
  <c r="AT1493" i="7"/>
  <c r="BG1493" i="7" s="1"/>
  <c r="AT1496" i="7"/>
  <c r="BG1496" i="7" s="1"/>
  <c r="AT1505" i="7"/>
  <c r="BG1505" i="7" s="1"/>
  <c r="AT1517" i="7"/>
  <c r="BG1517" i="7" s="1"/>
  <c r="AT1523" i="7"/>
  <c r="BG1523" i="7" s="1"/>
  <c r="AT1526" i="7"/>
  <c r="BG1526" i="7" s="1"/>
  <c r="AT1552" i="7"/>
  <c r="BG1552" i="7" s="1"/>
  <c r="AT1555" i="7"/>
  <c r="BG1555" i="7" s="1"/>
  <c r="AT1558" i="7"/>
  <c r="BG1558" i="7" s="1"/>
  <c r="AT1584" i="7"/>
  <c r="BG1584" i="7" s="1"/>
  <c r="AT1587" i="7"/>
  <c r="BG1587" i="7" s="1"/>
  <c r="AT1590" i="7"/>
  <c r="BG1590" i="7" s="1"/>
  <c r="AT1034" i="7"/>
  <c r="BG1034" i="7" s="1"/>
  <c r="AT1046" i="7"/>
  <c r="BG1046" i="7" s="1"/>
  <c r="AT1086" i="7"/>
  <c r="BG1086" i="7" s="1"/>
  <c r="AT1132" i="7"/>
  <c r="BG1132" i="7" s="1"/>
  <c r="AT1152" i="7"/>
  <c r="BG1152" i="7" s="1"/>
  <c r="AT1156" i="7"/>
  <c r="BG1156" i="7" s="1"/>
  <c r="AT1194" i="7"/>
  <c r="BG1194" i="7" s="1"/>
  <c r="AT1223" i="7"/>
  <c r="BG1223" i="7" s="1"/>
  <c r="AT1245" i="7"/>
  <c r="BG1245" i="7" s="1"/>
  <c r="AT1256" i="7"/>
  <c r="BG1256" i="7" s="1"/>
  <c r="AT1267" i="7"/>
  <c r="BG1267" i="7" s="1"/>
  <c r="AT1281" i="7"/>
  <c r="BG1281" i="7" s="1"/>
  <c r="AT1320" i="7"/>
  <c r="BG1320" i="7" s="1"/>
  <c r="AT1369" i="7"/>
  <c r="BG1369" i="7" s="1"/>
  <c r="AT1400" i="7"/>
  <c r="BG1400" i="7" s="1"/>
  <c r="AT1403" i="7"/>
  <c r="BG1403" i="7" s="1"/>
  <c r="AT1409" i="7"/>
  <c r="BG1409" i="7" s="1"/>
  <c r="AT1415" i="7"/>
  <c r="BG1415" i="7" s="1"/>
  <c r="AT1418" i="7"/>
  <c r="BG1418" i="7" s="1"/>
  <c r="AT1427" i="7"/>
  <c r="BG1427" i="7" s="1"/>
  <c r="AT1445" i="7"/>
  <c r="BG1445" i="7" s="1"/>
  <c r="AT1448" i="7"/>
  <c r="BG1448" i="7" s="1"/>
  <c r="AT1460" i="7"/>
  <c r="BG1460" i="7" s="1"/>
  <c r="AT1469" i="7"/>
  <c r="BG1469" i="7" s="1"/>
  <c r="AT1475" i="7"/>
  <c r="BG1475" i="7" s="1"/>
  <c r="AT1478" i="7"/>
  <c r="BG1478" i="7" s="1"/>
  <c r="AT1484" i="7"/>
  <c r="BG1484" i="7" s="1"/>
  <c r="AT1487" i="7"/>
  <c r="BG1487" i="7" s="1"/>
  <c r="AT1502" i="7"/>
  <c r="BG1502" i="7" s="1"/>
  <c r="AT1520" i="7"/>
  <c r="BG1520" i="7" s="1"/>
  <c r="AT831" i="7"/>
  <c r="BG831" i="7" s="1"/>
  <c r="AT961" i="7"/>
  <c r="BG961" i="7" s="1"/>
  <c r="AT1021" i="7"/>
  <c r="BG1021" i="7" s="1"/>
  <c r="AT1096" i="7"/>
  <c r="BG1096" i="7" s="1"/>
  <c r="AT1144" i="7"/>
  <c r="BG1144" i="7" s="1"/>
  <c r="AT1165" i="7"/>
  <c r="BG1165" i="7" s="1"/>
  <c r="AT1201" i="7"/>
  <c r="BG1201" i="7" s="1"/>
  <c r="AT1331" i="7"/>
  <c r="BG1331" i="7" s="1"/>
  <c r="AT1357" i="7"/>
  <c r="BG1357" i="7" s="1"/>
  <c r="AT1360" i="7"/>
  <c r="BG1360" i="7" s="1"/>
  <c r="AT1388" i="7"/>
  <c r="BG1388" i="7" s="1"/>
  <c r="AT1442" i="7"/>
  <c r="BG1442" i="7" s="1"/>
  <c r="AT756" i="7"/>
  <c r="BG756" i="7" s="1"/>
  <c r="AT797" i="7"/>
  <c r="BG797" i="7" s="1"/>
  <c r="AT862" i="7"/>
  <c r="BG862" i="7" s="1"/>
  <c r="AT1031" i="7"/>
  <c r="BG1031" i="7" s="1"/>
  <c r="AT1043" i="7"/>
  <c r="BG1043" i="7" s="1"/>
  <c r="AT1087" i="7"/>
  <c r="BG1087" i="7" s="1"/>
  <c r="AT1117" i="7"/>
  <c r="BG1117" i="7" s="1"/>
  <c r="AT1176" i="7"/>
  <c r="BG1176" i="7" s="1"/>
  <c r="AT1198" i="7"/>
  <c r="BG1198" i="7" s="1"/>
  <c r="AT1238" i="7"/>
  <c r="BG1238" i="7" s="1"/>
  <c r="AT1288" i="7"/>
  <c r="BG1288" i="7" s="1"/>
  <c r="AT1325" i="7"/>
  <c r="BG1325" i="7" s="1"/>
  <c r="AT1373" i="7"/>
  <c r="BG1373" i="7" s="1"/>
  <c r="AT1416" i="7"/>
  <c r="BG1416" i="7" s="1"/>
  <c r="AT1446" i="7"/>
  <c r="BG1446" i="7" s="1"/>
  <c r="AT1455" i="7"/>
  <c r="BG1455" i="7" s="1"/>
  <c r="AT1506" i="7"/>
  <c r="BG1506" i="7" s="1"/>
  <c r="AT1509" i="7"/>
  <c r="BG1509" i="7" s="1"/>
  <c r="AT1512" i="7"/>
  <c r="BG1512" i="7" s="1"/>
  <c r="AT1515" i="7"/>
  <c r="BG1515" i="7" s="1"/>
  <c r="AT853" i="7"/>
  <c r="BG853" i="7" s="1"/>
  <c r="AT1018" i="7"/>
  <c r="BG1018" i="7" s="1"/>
  <c r="AT1204" i="7"/>
  <c r="BG1204" i="7" s="1"/>
  <c r="AT1265" i="7"/>
  <c r="BG1265" i="7" s="1"/>
  <c r="AT1341" i="7"/>
  <c r="BG1341" i="7" s="1"/>
  <c r="AT1392" i="7"/>
  <c r="BG1392" i="7" s="1"/>
  <c r="AT1428" i="7"/>
  <c r="BG1428" i="7" s="1"/>
  <c r="AT1449" i="7"/>
  <c r="BG1449" i="7" s="1"/>
  <c r="AT1458" i="7"/>
  <c r="BG1458" i="7" s="1"/>
  <c r="AT1467" i="7"/>
  <c r="BG1467" i="7" s="1"/>
  <c r="AT1490" i="7"/>
  <c r="BG1490" i="7" s="1"/>
  <c r="AT1529" i="7"/>
  <c r="BG1529" i="7" s="1"/>
  <c r="AT1537" i="7"/>
  <c r="BG1537" i="7" s="1"/>
  <c r="AT1603" i="7"/>
  <c r="BG1603" i="7" s="1"/>
  <c r="AT1620" i="7"/>
  <c r="BG1620" i="7" s="1"/>
  <c r="AT1009" i="7"/>
  <c r="BG1009" i="7" s="1"/>
  <c r="AT1279" i="7"/>
  <c r="BG1279" i="7" s="1"/>
  <c r="AT1376" i="7"/>
  <c r="BG1376" i="7" s="1"/>
  <c r="AT1401" i="7"/>
  <c r="BG1401" i="7" s="1"/>
  <c r="AT1436" i="7"/>
  <c r="BG1436" i="7" s="1"/>
  <c r="AT1472" i="7"/>
  <c r="BG1472" i="7" s="1"/>
  <c r="AT1494" i="7"/>
  <c r="BG1494" i="7" s="1"/>
  <c r="AT1521" i="7"/>
  <c r="BG1521" i="7" s="1"/>
  <c r="AT1544" i="7"/>
  <c r="BG1544" i="7" s="1"/>
  <c r="AT1574" i="7"/>
  <c r="BG1574" i="7" s="1"/>
  <c r="AT1588" i="7"/>
  <c r="BG1588" i="7" s="1"/>
  <c r="AT1596" i="7"/>
  <c r="BG1596" i="7" s="1"/>
  <c r="AT1614" i="7"/>
  <c r="BG1614" i="7" s="1"/>
  <c r="AT1617" i="7"/>
  <c r="BG1617" i="7" s="1"/>
  <c r="AT1074" i="7"/>
  <c r="BG1074" i="7" s="1"/>
  <c r="AT1105" i="7"/>
  <c r="BG1105" i="7" s="1"/>
  <c r="AT1162" i="7"/>
  <c r="BG1162" i="7" s="1"/>
  <c r="AT1195" i="7"/>
  <c r="BG1195" i="7" s="1"/>
  <c r="AT1224" i="7"/>
  <c r="BG1224" i="7" s="1"/>
  <c r="AT1337" i="7"/>
  <c r="BG1337" i="7" s="1"/>
  <c r="AT1541" i="7"/>
  <c r="BG1541" i="7" s="1"/>
  <c r="AT1559" i="7"/>
  <c r="BG1559" i="7" s="1"/>
  <c r="AT1600" i="7"/>
  <c r="BG1600" i="7" s="1"/>
  <c r="AT1607" i="7"/>
  <c r="BG1607" i="7" s="1"/>
  <c r="AT1571" i="7"/>
  <c r="BG1571" i="7" s="1"/>
  <c r="AT1585" i="7"/>
  <c r="BG1585" i="7" s="1"/>
  <c r="AT1628" i="7"/>
  <c r="BG1628" i="7" s="1"/>
  <c r="AT1556" i="7"/>
  <c r="BG1556" i="7" s="1"/>
  <c r="AT1568" i="7"/>
  <c r="BG1568" i="7" s="1"/>
  <c r="AT1575" i="7"/>
  <c r="BG1575" i="7" s="1"/>
  <c r="AT1597" i="7"/>
  <c r="BG1597" i="7" s="1"/>
  <c r="AT1217" i="7"/>
  <c r="BG1217" i="7" s="1"/>
  <c r="AT1268" i="7"/>
  <c r="BG1268" i="7" s="1"/>
  <c r="AT1335" i="7"/>
  <c r="BG1335" i="7" s="1"/>
  <c r="AT1395" i="7"/>
  <c r="BG1395" i="7" s="1"/>
  <c r="AT1452" i="7"/>
  <c r="BG1452" i="7" s="1"/>
  <c r="AT1550" i="7"/>
  <c r="BG1550" i="7" s="1"/>
  <c r="AT1616" i="7"/>
  <c r="BG1616" i="7" s="1"/>
  <c r="AT672" i="7"/>
  <c r="BG672" i="7" s="1"/>
  <c r="AT1108" i="7"/>
  <c r="BG1108" i="7" s="1"/>
  <c r="AT1227" i="7"/>
  <c r="BG1227" i="7" s="1"/>
  <c r="AT1404" i="7"/>
  <c r="BG1404" i="7" s="1"/>
  <c r="AT1599" i="7"/>
  <c r="BG1599" i="7" s="1"/>
  <c r="AT1613" i="7"/>
  <c r="BG1613" i="7" s="1"/>
  <c r="AT1141" i="7"/>
  <c r="BG1141" i="7" s="1"/>
  <c r="AT1232" i="7"/>
  <c r="BG1232" i="7" s="1"/>
  <c r="AT1296" i="7"/>
  <c r="BG1296" i="7" s="1"/>
  <c r="AT1379" i="7"/>
  <c r="BG1379" i="7" s="1"/>
  <c r="AT1439" i="7"/>
  <c r="BG1439" i="7" s="1"/>
  <c r="AT1137" i="7"/>
  <c r="BG1137" i="7" s="1"/>
  <c r="AT1305" i="7"/>
  <c r="BG1305" i="7" s="1"/>
  <c r="AT1328" i="7"/>
  <c r="BG1328" i="7" s="1"/>
  <c r="AT1476" i="7"/>
  <c r="BG1476" i="7" s="1"/>
  <c r="AT1485" i="7"/>
  <c r="BG1485" i="7" s="1"/>
  <c r="AT1540" i="7"/>
  <c r="BG1540" i="7" s="1"/>
  <c r="AT1547" i="7"/>
  <c r="BG1547" i="7" s="1"/>
  <c r="AT957" i="7"/>
  <c r="BG957" i="7" s="1"/>
  <c r="AT1261" i="7"/>
  <c r="BG1261" i="7" s="1"/>
  <c r="AT1366" i="7"/>
  <c r="BG1366" i="7" s="1"/>
  <c r="AT1419" i="7"/>
  <c r="BG1419" i="7" s="1"/>
  <c r="AT1567" i="7"/>
  <c r="BG1567" i="7" s="1"/>
  <c r="AT1591" i="7"/>
  <c r="BG1591" i="7" s="1"/>
  <c r="AT1623" i="7"/>
  <c r="BG1623" i="7" s="1"/>
  <c r="AT1302" i="7"/>
  <c r="BG1302" i="7" s="1"/>
  <c r="AT1389" i="7"/>
  <c r="BG1389" i="7" s="1"/>
  <c r="AT933" i="7"/>
  <c r="BG933" i="7" s="1"/>
  <c r="AT995" i="7"/>
  <c r="BG995" i="7" s="1"/>
  <c r="AT1125" i="7"/>
  <c r="BG1125" i="7" s="1"/>
  <c r="AT1129" i="7"/>
  <c r="BG1129" i="7" s="1"/>
  <c r="AT1134" i="7"/>
  <c r="BG1134" i="7" s="1"/>
  <c r="AT1285" i="7"/>
  <c r="BG1285" i="7" s="1"/>
  <c r="AT1311" i="7"/>
  <c r="BG1311" i="7" s="1"/>
  <c r="AT1342" i="7"/>
  <c r="BG1342" i="7" s="1"/>
  <c r="AT1433" i="7"/>
  <c r="BG1433" i="7" s="1"/>
  <c r="AT1482" i="7"/>
  <c r="BG1482" i="7" s="1"/>
  <c r="AT1499" i="7"/>
  <c r="BG1499" i="7" s="1"/>
  <c r="AT1564" i="7"/>
  <c r="BG1564" i="7" s="1"/>
  <c r="AT1582" i="7"/>
  <c r="BG1582" i="7" s="1"/>
  <c r="AT1604" i="7"/>
  <c r="BG1604" i="7" s="1"/>
  <c r="AT1611" i="7"/>
  <c r="BG1611" i="7" s="1"/>
  <c r="AT1220" i="7"/>
  <c r="BG1220" i="7" s="1"/>
  <c r="AT1334" i="7"/>
  <c r="BG1334" i="7" s="1"/>
  <c r="AT1363" i="7"/>
  <c r="BG1363" i="7" s="1"/>
  <c r="AT1385" i="7"/>
  <c r="BG1385" i="7" s="1"/>
  <c r="AT1425" i="7"/>
  <c r="BG1425" i="7" s="1"/>
  <c r="AT1464" i="7"/>
  <c r="BG1464" i="7" s="1"/>
  <c r="AT1065" i="7"/>
  <c r="BG1065" i="7" s="1"/>
  <c r="AT1271" i="7"/>
  <c r="BG1271" i="7" s="1"/>
  <c r="AT1398" i="7"/>
  <c r="BG1398" i="7" s="1"/>
  <c r="AT1437" i="7"/>
  <c r="BG1437" i="7" s="1"/>
  <c r="AT1491" i="7"/>
  <c r="BG1491" i="7" s="1"/>
  <c r="AT1518" i="7"/>
  <c r="BG1518" i="7" s="1"/>
  <c r="AT1535" i="7"/>
  <c r="BG1535" i="7" s="1"/>
  <c r="AT1549" i="7"/>
  <c r="BG1549" i="7" s="1"/>
  <c r="AT1593" i="7"/>
  <c r="BG1593" i="7" s="1"/>
  <c r="AT1601" i="7"/>
  <c r="BG1601" i="7" s="1"/>
  <c r="AT320" i="7"/>
  <c r="BG320" i="7" s="1"/>
  <c r="AT1249" i="7"/>
  <c r="BG1249" i="7" s="1"/>
  <c r="AT1407" i="7"/>
  <c r="BG1407" i="7" s="1"/>
  <c r="AT1430" i="7"/>
  <c r="BG1430" i="7" s="1"/>
  <c r="AT1572" i="7"/>
  <c r="BG1572" i="7" s="1"/>
  <c r="AT1579" i="7"/>
  <c r="BG1579" i="7" s="1"/>
  <c r="AT1608" i="7"/>
  <c r="BG1608" i="7" s="1"/>
  <c r="AT1625" i="7"/>
  <c r="BG1625" i="7" s="1"/>
  <c r="AT1629" i="7"/>
  <c r="BG1629" i="7" s="1"/>
  <c r="AT1542" i="7"/>
  <c r="BG1542" i="7" s="1"/>
  <c r="AT1553" i="7"/>
  <c r="BG1553" i="7" s="1"/>
  <c r="AT1565" i="7"/>
  <c r="BG1565" i="7" s="1"/>
  <c r="AT1532" i="7"/>
  <c r="BG1532" i="7" s="1"/>
  <c r="AT1543" i="7"/>
  <c r="BG1543" i="7" s="1"/>
  <c r="AT1213" i="7"/>
  <c r="BG1213" i="7" s="1"/>
  <c r="AT1348" i="7"/>
  <c r="BG1348" i="7" s="1"/>
  <c r="AT1431" i="7"/>
  <c r="BG1431" i="7" s="1"/>
  <c r="AT1606" i="7"/>
  <c r="BG1606" i="7" s="1"/>
  <c r="AT1631" i="7"/>
  <c r="BG1631" i="7" s="1"/>
  <c r="AT1173" i="7"/>
  <c r="BG1173" i="7" s="1"/>
  <c r="AT1235" i="7"/>
  <c r="BG1235" i="7" s="1"/>
  <c r="AT1299" i="7"/>
  <c r="BG1299" i="7" s="1"/>
  <c r="AT1351" i="7"/>
  <c r="BG1351" i="7" s="1"/>
  <c r="AT1412" i="7"/>
  <c r="BG1412" i="7" s="1"/>
  <c r="AT1605" i="7"/>
  <c r="BG1605" i="7" s="1"/>
  <c r="AT1126" i="7"/>
  <c r="BG1126" i="7" s="1"/>
  <c r="AT1308" i="7"/>
  <c r="BG1308" i="7" s="1"/>
  <c r="AT1382" i="7"/>
  <c r="BG1382" i="7" s="1"/>
  <c r="AT1479" i="7"/>
  <c r="BG1479" i="7" s="1"/>
  <c r="AT1488" i="7"/>
  <c r="BG1488" i="7" s="1"/>
  <c r="AT1527" i="7"/>
  <c r="BG1527" i="7" s="1"/>
  <c r="AT1561" i="7"/>
  <c r="BG1561" i="7" s="1"/>
  <c r="AT1569" i="7"/>
  <c r="BG1569" i="7" s="1"/>
  <c r="AT1622" i="7"/>
  <c r="BG1622" i="7" s="1"/>
  <c r="AT1264" i="7"/>
  <c r="BG1264" i="7" s="1"/>
  <c r="AT1291" i="7"/>
  <c r="BG1291" i="7" s="1"/>
  <c r="AT1422" i="7"/>
  <c r="BG1422" i="7" s="1"/>
  <c r="AT1434" i="7"/>
  <c r="BG1434" i="7" s="1"/>
  <c r="AT1461" i="7"/>
  <c r="BG1461" i="7" s="1"/>
  <c r="AT1539" i="7"/>
  <c r="BG1539" i="7" s="1"/>
  <c r="AT1576" i="7"/>
  <c r="BG1576" i="7" s="1"/>
  <c r="AT1619" i="7"/>
  <c r="BG1619" i="7" s="1"/>
  <c r="AT1573" i="7"/>
  <c r="BG1573" i="7" s="1"/>
  <c r="AT1370" i="7"/>
  <c r="BG1370" i="7" s="1"/>
  <c r="AT1536" i="7"/>
  <c r="BG1536" i="7" s="1"/>
  <c r="AT1309" i="7"/>
  <c r="BG1309" i="7" s="1"/>
  <c r="AT1497" i="7"/>
  <c r="BG1497" i="7" s="1"/>
  <c r="AT1524" i="7"/>
  <c r="BG1524" i="7" s="1"/>
  <c r="AT1533" i="7"/>
  <c r="BG1533" i="7" s="1"/>
  <c r="AT1581" i="7"/>
  <c r="BG1581" i="7" s="1"/>
  <c r="AS1633" i="7"/>
  <c r="AS1634" i="7" s="1"/>
  <c r="BF3" i="7"/>
  <c r="BF1633" i="7" s="1"/>
  <c r="K15" i="3"/>
  <c r="M12" i="3"/>
  <c r="AR1" i="7" s="1"/>
  <c r="AT3" i="7"/>
  <c r="AR9" i="7" l="1"/>
  <c r="AR17" i="7"/>
  <c r="AR25" i="7"/>
  <c r="AR33" i="7"/>
  <c r="AR41" i="7"/>
  <c r="AR49" i="7"/>
  <c r="AR57" i="7"/>
  <c r="AR65" i="7"/>
  <c r="AR73" i="7"/>
  <c r="AR81" i="7"/>
  <c r="AR89" i="7"/>
  <c r="AR97" i="7"/>
  <c r="AR105" i="7"/>
  <c r="AR113" i="7"/>
  <c r="AR121" i="7"/>
  <c r="AR129" i="7"/>
  <c r="AR137" i="7"/>
  <c r="AR145" i="7"/>
  <c r="AR153" i="7"/>
  <c r="AR161" i="7"/>
  <c r="AR169" i="7"/>
  <c r="AR177" i="7"/>
  <c r="AR185" i="7"/>
  <c r="AR193" i="7"/>
  <c r="AR201" i="7"/>
  <c r="AR209" i="7"/>
  <c r="AR217" i="7"/>
  <c r="AR225" i="7"/>
  <c r="AR233" i="7"/>
  <c r="AR241" i="7"/>
  <c r="AR249" i="7"/>
  <c r="AR257" i="7"/>
  <c r="AR265" i="7"/>
  <c r="AR273" i="7"/>
  <c r="AR281" i="7"/>
  <c r="AR289" i="7"/>
  <c r="AR297" i="7"/>
  <c r="AR305" i="7"/>
  <c r="AR313" i="7"/>
  <c r="AR321" i="7"/>
  <c r="AR329" i="7"/>
  <c r="AR337" i="7"/>
  <c r="AR4" i="7"/>
  <c r="AR12" i="7"/>
  <c r="AR20" i="7"/>
  <c r="AR28" i="7"/>
  <c r="AR10" i="7"/>
  <c r="AR13" i="7"/>
  <c r="AR16" i="7"/>
  <c r="AR43" i="7"/>
  <c r="AR60" i="7"/>
  <c r="AR63" i="7"/>
  <c r="AR77" i="7"/>
  <c r="AR80" i="7"/>
  <c r="AR94" i="7"/>
  <c r="AR154" i="7"/>
  <c r="AR171" i="7"/>
  <c r="AR188" i="7"/>
  <c r="AR191" i="7"/>
  <c r="AR205" i="7"/>
  <c r="AR208" i="7"/>
  <c r="AR222" i="7"/>
  <c r="AR282" i="7"/>
  <c r="AR299" i="7"/>
  <c r="AR316" i="7"/>
  <c r="AR319" i="7"/>
  <c r="AR333" i="7"/>
  <c r="AR336" i="7"/>
  <c r="AR7" i="7"/>
  <c r="AR66" i="7"/>
  <c r="AR83" i="7"/>
  <c r="AR100" i="7"/>
  <c r="AR103" i="7"/>
  <c r="AR117" i="7"/>
  <c r="AR120" i="7"/>
  <c r="AR134" i="7"/>
  <c r="AR194" i="7"/>
  <c r="AR211" i="7"/>
  <c r="AR228" i="7"/>
  <c r="AR231" i="7"/>
  <c r="AR245" i="7"/>
  <c r="AR248" i="7"/>
  <c r="AR262" i="7"/>
  <c r="AR322" i="7"/>
  <c r="AR339" i="7"/>
  <c r="AR350" i="7"/>
  <c r="AR358" i="7"/>
  <c r="AR366" i="7"/>
  <c r="AR374" i="7"/>
  <c r="AR382" i="7"/>
  <c r="AR390" i="7"/>
  <c r="AR398" i="7"/>
  <c r="AR406" i="7"/>
  <c r="AR414" i="7"/>
  <c r="AR422" i="7"/>
  <c r="AR430" i="7"/>
  <c r="AR438" i="7"/>
  <c r="AR446" i="7"/>
  <c r="AR454" i="7"/>
  <c r="AR462" i="7"/>
  <c r="AR470" i="7"/>
  <c r="AR478" i="7"/>
  <c r="AR486" i="7"/>
  <c r="AR494" i="7"/>
  <c r="AR502" i="7"/>
  <c r="AR510" i="7"/>
  <c r="AR518" i="7"/>
  <c r="AR526" i="7"/>
  <c r="AR534" i="7"/>
  <c r="AR542" i="7"/>
  <c r="AR550" i="7"/>
  <c r="AR558" i="7"/>
  <c r="AR566" i="7"/>
  <c r="AR574" i="7"/>
  <c r="AR582" i="7"/>
  <c r="AR26" i="7"/>
  <c r="AR29" i="7"/>
  <c r="AR32" i="7"/>
  <c r="AR46" i="7"/>
  <c r="AR23" i="7"/>
  <c r="AR35" i="7"/>
  <c r="AR52" i="7"/>
  <c r="AR55" i="7"/>
  <c r="AR69" i="7"/>
  <c r="AR72" i="7"/>
  <c r="AR86" i="7"/>
  <c r="AR146" i="7"/>
  <c r="AR163" i="7"/>
  <c r="AR180" i="7"/>
  <c r="AR183" i="7"/>
  <c r="AR197" i="7"/>
  <c r="AR58" i="7"/>
  <c r="AR75" i="7"/>
  <c r="AR92" i="7"/>
  <c r="AR95" i="7"/>
  <c r="AR109" i="7"/>
  <c r="AR112" i="7"/>
  <c r="AR126" i="7"/>
  <c r="AR186" i="7"/>
  <c r="AR203" i="7"/>
  <c r="AR11" i="7"/>
  <c r="AR5" i="7"/>
  <c r="AR8" i="7"/>
  <c r="AR38" i="7"/>
  <c r="AR51" i="7"/>
  <c r="AR54" i="7"/>
  <c r="AR90" i="7"/>
  <c r="AR93" i="7"/>
  <c r="AR106" i="7"/>
  <c r="AR196" i="7"/>
  <c r="AR212" i="7"/>
  <c r="AR215" i="7"/>
  <c r="AR227" i="7"/>
  <c r="AR239" i="7"/>
  <c r="AR242" i="7"/>
  <c r="AR254" i="7"/>
  <c r="AR275" i="7"/>
  <c r="AR278" i="7"/>
  <c r="AR293" i="7"/>
  <c r="AR359" i="7"/>
  <c r="AR376" i="7"/>
  <c r="AR393" i="7"/>
  <c r="AR396" i="7"/>
  <c r="AR410" i="7"/>
  <c r="AR413" i="7"/>
  <c r="AR427" i="7"/>
  <c r="AR487" i="7"/>
  <c r="AR504" i="7"/>
  <c r="AR521" i="7"/>
  <c r="AR524" i="7"/>
  <c r="AR538" i="7"/>
  <c r="AR541" i="7"/>
  <c r="AR555" i="7"/>
  <c r="AR589" i="7"/>
  <c r="AR597" i="7"/>
  <c r="AR605" i="7"/>
  <c r="AR613" i="7"/>
  <c r="AR621" i="7"/>
  <c r="AR629" i="7"/>
  <c r="AR637" i="7"/>
  <c r="AR645" i="7"/>
  <c r="AR653" i="7"/>
  <c r="AR661" i="7"/>
  <c r="AR669" i="7"/>
  <c r="AR677" i="7"/>
  <c r="AR685" i="7"/>
  <c r="AR693" i="7"/>
  <c r="AR701" i="7"/>
  <c r="AR709" i="7"/>
  <c r="AR717" i="7"/>
  <c r="AR725" i="7"/>
  <c r="AR733" i="7"/>
  <c r="AR741" i="7"/>
  <c r="AR749" i="7"/>
  <c r="AR757" i="7"/>
  <c r="AR765" i="7"/>
  <c r="AR773" i="7"/>
  <c r="AR781" i="7"/>
  <c r="AR789" i="7"/>
  <c r="AR797" i="7"/>
  <c r="AR805" i="7"/>
  <c r="AR813" i="7"/>
  <c r="AR821" i="7"/>
  <c r="AR829" i="7"/>
  <c r="AR837" i="7"/>
  <c r="AR845" i="7"/>
  <c r="AR853" i="7"/>
  <c r="AR24" i="7"/>
  <c r="AR48" i="7"/>
  <c r="AR61" i="7"/>
  <c r="AR74" i="7"/>
  <c r="AR87" i="7"/>
  <c r="AR116" i="7"/>
  <c r="AR148" i="7"/>
  <c r="AR218" i="7"/>
  <c r="AR224" i="7"/>
  <c r="AR230" i="7"/>
  <c r="AR236" i="7"/>
  <c r="AR300" i="7"/>
  <c r="AR303" i="7"/>
  <c r="AR399" i="7"/>
  <c r="AR416" i="7"/>
  <c r="AR433" i="7"/>
  <c r="AR436" i="7"/>
  <c r="AR450" i="7"/>
  <c r="AR453" i="7"/>
  <c r="AR467" i="7"/>
  <c r="AR527" i="7"/>
  <c r="AR544" i="7"/>
  <c r="AR561" i="7"/>
  <c r="AR564" i="7"/>
  <c r="AR578" i="7"/>
  <c r="AR581" i="7"/>
  <c r="AR45" i="7"/>
  <c r="AR71" i="7"/>
  <c r="AR84" i="7"/>
  <c r="AR155" i="7"/>
  <c r="AR158" i="7"/>
  <c r="AR174" i="7"/>
  <c r="AR206" i="7"/>
  <c r="AR221" i="7"/>
  <c r="AR306" i="7"/>
  <c r="AR324" i="7"/>
  <c r="AR327" i="7"/>
  <c r="AR342" i="7"/>
  <c r="AR345" i="7"/>
  <c r="AR348" i="7"/>
  <c r="AR362" i="7"/>
  <c r="AR365" i="7"/>
  <c r="AR379" i="7"/>
  <c r="AR439" i="7"/>
  <c r="AR456" i="7"/>
  <c r="AR473" i="7"/>
  <c r="AR476" i="7"/>
  <c r="AR490" i="7"/>
  <c r="AR493" i="7"/>
  <c r="AR507" i="7"/>
  <c r="AR567" i="7"/>
  <c r="AR584" i="7"/>
  <c r="AR42" i="7"/>
  <c r="AR152" i="7"/>
  <c r="AR168" i="7"/>
  <c r="AR187" i="7"/>
  <c r="AR190" i="7"/>
  <c r="AR264" i="7"/>
  <c r="AR267" i="7"/>
  <c r="AR285" i="7"/>
  <c r="AR288" i="7"/>
  <c r="AR330" i="7"/>
  <c r="AR351" i="7"/>
  <c r="AR368" i="7"/>
  <c r="AR385" i="7"/>
  <c r="AR388" i="7"/>
  <c r="AR402" i="7"/>
  <c r="AR405" i="7"/>
  <c r="AR419" i="7"/>
  <c r="AR479" i="7"/>
  <c r="AR496" i="7"/>
  <c r="AR513" i="7"/>
  <c r="AR516" i="7"/>
  <c r="AR530" i="7"/>
  <c r="AR533" i="7"/>
  <c r="AR547" i="7"/>
  <c r="AR21" i="7"/>
  <c r="AR39" i="7"/>
  <c r="AR68" i="7"/>
  <c r="AR107" i="7"/>
  <c r="AR110" i="7"/>
  <c r="AR123" i="7"/>
  <c r="AR136" i="7"/>
  <c r="AR139" i="7"/>
  <c r="AR142" i="7"/>
  <c r="AR184" i="7"/>
  <c r="AR200" i="7"/>
  <c r="AR243" i="7"/>
  <c r="AR255" i="7"/>
  <c r="AR258" i="7"/>
  <c r="AR261" i="7"/>
  <c r="AR279" i="7"/>
  <c r="AR291" i="7"/>
  <c r="AR294" i="7"/>
  <c r="AR309" i="7"/>
  <c r="AR312" i="7"/>
  <c r="AR315" i="7"/>
  <c r="AR318" i="7"/>
  <c r="AR391" i="7"/>
  <c r="AR408" i="7"/>
  <c r="AR425" i="7"/>
  <c r="AR428" i="7"/>
  <c r="AR442" i="7"/>
  <c r="AR445" i="7"/>
  <c r="AR459" i="7"/>
  <c r="AR519" i="7"/>
  <c r="AR536" i="7"/>
  <c r="AR553" i="7"/>
  <c r="AR556" i="7"/>
  <c r="AR570" i="7"/>
  <c r="AR573" i="7"/>
  <c r="AR78" i="7"/>
  <c r="AR104" i="7"/>
  <c r="AR130" i="7"/>
  <c r="AR133" i="7"/>
  <c r="AR149" i="7"/>
  <c r="AR162" i="7"/>
  <c r="AR165" i="7"/>
  <c r="AR210" i="7"/>
  <c r="AR234" i="7"/>
  <c r="AR240" i="7"/>
  <c r="AR246" i="7"/>
  <c r="AR252" i="7"/>
  <c r="AR270" i="7"/>
  <c r="AR354" i="7"/>
  <c r="AR357" i="7"/>
  <c r="AR371" i="7"/>
  <c r="AR36" i="7"/>
  <c r="AR91" i="7"/>
  <c r="AR127" i="7"/>
  <c r="AR159" i="7"/>
  <c r="AR172" i="7"/>
  <c r="AR175" i="7"/>
  <c r="AR178" i="7"/>
  <c r="AR181" i="7"/>
  <c r="AR207" i="7"/>
  <c r="AR213" i="7"/>
  <c r="AR216" i="7"/>
  <c r="AR237" i="7"/>
  <c r="AR276" i="7"/>
  <c r="AR14" i="7"/>
  <c r="AR18" i="7"/>
  <c r="AR59" i="7"/>
  <c r="AR62" i="7"/>
  <c r="AR88" i="7"/>
  <c r="AR98" i="7"/>
  <c r="AR101" i="7"/>
  <c r="AR114" i="7"/>
  <c r="AR219" i="7"/>
  <c r="AR283" i="7"/>
  <c r="AR298" i="7"/>
  <c r="AR301" i="7"/>
  <c r="AR304" i="7"/>
  <c r="AR56" i="7"/>
  <c r="AR82" i="7"/>
  <c r="AR85" i="7"/>
  <c r="AR111" i="7"/>
  <c r="AR124" i="7"/>
  <c r="AR143" i="7"/>
  <c r="AR156" i="7"/>
  <c r="AR204" i="7"/>
  <c r="AR280" i="7"/>
  <c r="AR295" i="7"/>
  <c r="AR6" i="7"/>
  <c r="AR22" i="7"/>
  <c r="AR30" i="7"/>
  <c r="AR40" i="7"/>
  <c r="AR50" i="7"/>
  <c r="AR53" i="7"/>
  <c r="AR108" i="7"/>
  <c r="AR140" i="7"/>
  <c r="AR31" i="7"/>
  <c r="AR67" i="7"/>
  <c r="AR70" i="7"/>
  <c r="AR96" i="7"/>
  <c r="AR122" i="7"/>
  <c r="AR125" i="7"/>
  <c r="AR37" i="7"/>
  <c r="AR64" i="7"/>
  <c r="AR131" i="7"/>
  <c r="AR166" i="7"/>
  <c r="AR170" i="7"/>
  <c r="AR182" i="7"/>
  <c r="AR220" i="7"/>
  <c r="AR232" i="7"/>
  <c r="AR307" i="7"/>
  <c r="AR314" i="7"/>
  <c r="AR332" i="7"/>
  <c r="AR343" i="7"/>
  <c r="AR364" i="7"/>
  <c r="AR381" i="7"/>
  <c r="AR401" i="7"/>
  <c r="AR411" i="7"/>
  <c r="AR421" i="7"/>
  <c r="AR431" i="7"/>
  <c r="AR441" i="7"/>
  <c r="AR451" i="7"/>
  <c r="AR471" i="7"/>
  <c r="AR491" i="7"/>
  <c r="AR501" i="7"/>
  <c r="AR511" i="7"/>
  <c r="AR514" i="7"/>
  <c r="AR551" i="7"/>
  <c r="AR554" i="7"/>
  <c r="AR596" i="7"/>
  <c r="AR599" i="7"/>
  <c r="AR616" i="7"/>
  <c r="AR633" i="7"/>
  <c r="AR650" i="7"/>
  <c r="AR707" i="7"/>
  <c r="AR710" i="7"/>
  <c r="AR724" i="7"/>
  <c r="AR727" i="7"/>
  <c r="AR744" i="7"/>
  <c r="AR761" i="7"/>
  <c r="AR778" i="7"/>
  <c r="AR835" i="7"/>
  <c r="AR838" i="7"/>
  <c r="AR852" i="7"/>
  <c r="AR855" i="7"/>
  <c r="AR863" i="7"/>
  <c r="AR871" i="7"/>
  <c r="AR879" i="7"/>
  <c r="AR887" i="7"/>
  <c r="AR895" i="7"/>
  <c r="AR903" i="7"/>
  <c r="AR911" i="7"/>
  <c r="AR919" i="7"/>
  <c r="AR927" i="7"/>
  <c r="AR935" i="7"/>
  <c r="AR943" i="7"/>
  <c r="AR951" i="7"/>
  <c r="AR959" i="7"/>
  <c r="AR967" i="7"/>
  <c r="AR975" i="7"/>
  <c r="AR983" i="7"/>
  <c r="AR991" i="7"/>
  <c r="AR999" i="7"/>
  <c r="AR1007" i="7"/>
  <c r="AR1015" i="7"/>
  <c r="AR1023" i="7"/>
  <c r="AR1031" i="7"/>
  <c r="AR1039" i="7"/>
  <c r="AR1047" i="7"/>
  <c r="AR1055" i="7"/>
  <c r="AR1063" i="7"/>
  <c r="AR1071" i="7"/>
  <c r="AR1079" i="7"/>
  <c r="AR1087" i="7"/>
  <c r="AR118" i="7"/>
  <c r="AR157" i="7"/>
  <c r="AR378" i="7"/>
  <c r="AR418" i="7"/>
  <c r="AR448" i="7"/>
  <c r="AR458" i="7"/>
  <c r="AR468" i="7"/>
  <c r="AR481" i="7"/>
  <c r="AR488" i="7"/>
  <c r="AR508" i="7"/>
  <c r="AR528" i="7"/>
  <c r="AR531" i="7"/>
  <c r="AR548" i="7"/>
  <c r="AR568" i="7"/>
  <c r="AR571" i="7"/>
  <c r="AR619" i="7"/>
  <c r="AR622" i="7"/>
  <c r="AR636" i="7"/>
  <c r="AR639" i="7"/>
  <c r="AR656" i="7"/>
  <c r="AR673" i="7"/>
  <c r="AR690" i="7"/>
  <c r="AR747" i="7"/>
  <c r="AR750" i="7"/>
  <c r="AR764" i="7"/>
  <c r="AR767" i="7"/>
  <c r="AR784" i="7"/>
  <c r="AR801" i="7"/>
  <c r="AR818" i="7"/>
  <c r="AR47" i="7"/>
  <c r="AR195" i="7"/>
  <c r="AR199" i="7"/>
  <c r="AR272" i="7"/>
  <c r="AR284" i="7"/>
  <c r="AR340" i="7"/>
  <c r="AR375" i="7"/>
  <c r="AR415" i="7"/>
  <c r="AR455" i="7"/>
  <c r="AR465" i="7"/>
  <c r="AR495" i="7"/>
  <c r="AR498" i="7"/>
  <c r="AR505" i="7"/>
  <c r="AR545" i="7"/>
  <c r="AR585" i="7"/>
  <c r="AR602" i="7"/>
  <c r="AR659" i="7"/>
  <c r="AR662" i="7"/>
  <c r="AR676" i="7"/>
  <c r="AR679" i="7"/>
  <c r="AR696" i="7"/>
  <c r="AR253" i="7"/>
  <c r="AR311" i="7"/>
  <c r="AR361" i="7"/>
  <c r="AR485" i="7"/>
  <c r="AR525" i="7"/>
  <c r="AR565" i="7"/>
  <c r="AR588" i="7"/>
  <c r="AR591" i="7"/>
  <c r="AR608" i="7"/>
  <c r="AR625" i="7"/>
  <c r="AR642" i="7"/>
  <c r="AR699" i="7"/>
  <c r="AR702" i="7"/>
  <c r="AR716" i="7"/>
  <c r="AR719" i="7"/>
  <c r="AR736" i="7"/>
  <c r="AR753" i="7"/>
  <c r="AR770" i="7"/>
  <c r="AR827" i="7"/>
  <c r="AR830" i="7"/>
  <c r="AR844" i="7"/>
  <c r="AR847" i="7"/>
  <c r="AR15" i="7"/>
  <c r="AR19" i="7"/>
  <c r="AR79" i="7"/>
  <c r="AR132" i="7"/>
  <c r="AR141" i="7"/>
  <c r="AR167" i="7"/>
  <c r="AR179" i="7"/>
  <c r="AR229" i="7"/>
  <c r="AR347" i="7"/>
  <c r="AR372" i="7"/>
  <c r="AR412" i="7"/>
  <c r="AR452" i="7"/>
  <c r="AR492" i="7"/>
  <c r="AR535" i="7"/>
  <c r="AR575" i="7"/>
  <c r="AR611" i="7"/>
  <c r="AR614" i="7"/>
  <c r="AR628" i="7"/>
  <c r="AR631" i="7"/>
  <c r="AR648" i="7"/>
  <c r="AR665" i="7"/>
  <c r="AR682" i="7"/>
  <c r="AR34" i="7"/>
  <c r="AR115" i="7"/>
  <c r="AR119" i="7"/>
  <c r="AR128" i="7"/>
  <c r="AR269" i="7"/>
  <c r="AR277" i="7"/>
  <c r="AR292" i="7"/>
  <c r="AR326" i="7"/>
  <c r="AR344" i="7"/>
  <c r="AR395" i="7"/>
  <c r="AR435" i="7"/>
  <c r="AR475" i="7"/>
  <c r="AR482" i="7"/>
  <c r="AR532" i="7"/>
  <c r="AR192" i="7"/>
  <c r="AR250" i="7"/>
  <c r="AR266" i="7"/>
  <c r="AR296" i="7"/>
  <c r="AR308" i="7"/>
  <c r="AR323" i="7"/>
  <c r="AR392" i="7"/>
  <c r="AR432" i="7"/>
  <c r="AR472" i="7"/>
  <c r="AR499" i="7"/>
  <c r="AR512" i="7"/>
  <c r="AR515" i="7"/>
  <c r="AR522" i="7"/>
  <c r="AR44" i="7"/>
  <c r="AR102" i="7"/>
  <c r="AR150" i="7"/>
  <c r="AR341" i="7"/>
  <c r="AR369" i="7"/>
  <c r="AR389" i="7"/>
  <c r="AR409" i="7"/>
  <c r="AR429" i="7"/>
  <c r="AR449" i="7"/>
  <c r="AR469" i="7"/>
  <c r="AR489" i="7"/>
  <c r="AR509" i="7"/>
  <c r="AR529" i="7"/>
  <c r="AR76" i="7"/>
  <c r="AR176" i="7"/>
  <c r="AR226" i="7"/>
  <c r="AR238" i="7"/>
  <c r="AR334" i="7"/>
  <c r="AR355" i="7"/>
  <c r="AR463" i="7"/>
  <c r="AR466" i="7"/>
  <c r="AR506" i="7"/>
  <c r="AR546" i="7"/>
  <c r="AR138" i="7"/>
  <c r="AR164" i="7"/>
  <c r="AR247" i="7"/>
  <c r="AR263" i="7"/>
  <c r="AR274" i="7"/>
  <c r="AR320" i="7"/>
  <c r="AR338" i="7"/>
  <c r="AR189" i="7"/>
  <c r="AR173" i="7"/>
  <c r="AR202" i="7"/>
  <c r="AR302" i="7"/>
  <c r="AR386" i="7"/>
  <c r="AR403" i="7"/>
  <c r="AR407" i="7"/>
  <c r="AR549" i="7"/>
  <c r="AR557" i="7"/>
  <c r="AR576" i="7"/>
  <c r="AR587" i="7"/>
  <c r="AR647" i="7"/>
  <c r="AR687" i="7"/>
  <c r="AR700" i="7"/>
  <c r="AR754" i="7"/>
  <c r="AR776" i="7"/>
  <c r="AR804" i="7"/>
  <c r="AR854" i="7"/>
  <c r="AR857" i="7"/>
  <c r="AR874" i="7"/>
  <c r="AR891" i="7"/>
  <c r="AR908" i="7"/>
  <c r="AR965" i="7"/>
  <c r="AR968" i="7"/>
  <c r="AR982" i="7"/>
  <c r="AR985" i="7"/>
  <c r="AR1002" i="7"/>
  <c r="AR1019" i="7"/>
  <c r="AR1036" i="7"/>
  <c r="AR1093" i="7"/>
  <c r="AR1104" i="7"/>
  <c r="AR1123" i="7"/>
  <c r="AR1142" i="7"/>
  <c r="AR1153" i="7"/>
  <c r="AR1172" i="7"/>
  <c r="AR1191" i="7"/>
  <c r="AR1202" i="7"/>
  <c r="AR317" i="7"/>
  <c r="AR424" i="7"/>
  <c r="AR520" i="7"/>
  <c r="AR537" i="7"/>
  <c r="AR607" i="7"/>
  <c r="AR610" i="7"/>
  <c r="AR617" i="7"/>
  <c r="AR627" i="7"/>
  <c r="AR657" i="7"/>
  <c r="AR667" i="7"/>
  <c r="AR697" i="7"/>
  <c r="AR723" i="7"/>
  <c r="AR748" i="7"/>
  <c r="AR798" i="7"/>
  <c r="AR877" i="7"/>
  <c r="AR880" i="7"/>
  <c r="AR894" i="7"/>
  <c r="AR897" i="7"/>
  <c r="AR914" i="7"/>
  <c r="AR931" i="7"/>
  <c r="AR948" i="7"/>
  <c r="AR1005" i="7"/>
  <c r="AR1008" i="7"/>
  <c r="AR1022" i="7"/>
  <c r="AR1025" i="7"/>
  <c r="AR1042" i="7"/>
  <c r="AR1059" i="7"/>
  <c r="AR1076" i="7"/>
  <c r="AR1096" i="7"/>
  <c r="AR1115" i="7"/>
  <c r="AR1134" i="7"/>
  <c r="AR1145" i="7"/>
  <c r="AR1164" i="7"/>
  <c r="AR1183" i="7"/>
  <c r="AR1194" i="7"/>
  <c r="AR1213" i="7"/>
  <c r="AR1221" i="7"/>
  <c r="AR1229" i="7"/>
  <c r="AR1237" i="7"/>
  <c r="AR1245" i="7"/>
  <c r="AR1253" i="7"/>
  <c r="AR1261" i="7"/>
  <c r="AR1269" i="7"/>
  <c r="AR1277" i="7"/>
  <c r="AR1285" i="7"/>
  <c r="AR1293" i="7"/>
  <c r="AR1301" i="7"/>
  <c r="AR1309" i="7"/>
  <c r="AR1317" i="7"/>
  <c r="AR1325" i="7"/>
  <c r="AR1333" i="7"/>
  <c r="AR1341" i="7"/>
  <c r="AR1349" i="7"/>
  <c r="AR1357" i="7"/>
  <c r="AR198" i="7"/>
  <c r="AR223" i="7"/>
  <c r="AR260" i="7"/>
  <c r="AR335" i="7"/>
  <c r="AR477" i="7"/>
  <c r="AR569" i="7"/>
  <c r="AR580" i="7"/>
  <c r="AR594" i="7"/>
  <c r="AR604" i="7"/>
  <c r="AR624" i="7"/>
  <c r="AR634" i="7"/>
  <c r="AR644" i="7"/>
  <c r="AR654" i="7"/>
  <c r="AR664" i="7"/>
  <c r="AR674" i="7"/>
  <c r="AR684" i="7"/>
  <c r="AR694" i="7"/>
  <c r="AR720" i="7"/>
  <c r="AR742" i="7"/>
  <c r="AR745" i="7"/>
  <c r="AR814" i="7"/>
  <c r="AR817" i="7"/>
  <c r="AR820" i="7"/>
  <c r="AR823" i="7"/>
  <c r="AR832" i="7"/>
  <c r="AR851" i="7"/>
  <c r="AR860" i="7"/>
  <c r="AR917" i="7"/>
  <c r="AR920" i="7"/>
  <c r="AR934" i="7"/>
  <c r="AR937" i="7"/>
  <c r="AR954" i="7"/>
  <c r="AR971" i="7"/>
  <c r="AR988" i="7"/>
  <c r="AR1045" i="7"/>
  <c r="AR1048" i="7"/>
  <c r="AR1062" i="7"/>
  <c r="AR1065" i="7"/>
  <c r="AR1082" i="7"/>
  <c r="AR1107" i="7"/>
  <c r="AR1126" i="7"/>
  <c r="AR1137" i="7"/>
  <c r="AR1156" i="7"/>
  <c r="AR1175" i="7"/>
  <c r="AR1186" i="7"/>
  <c r="AR1205" i="7"/>
  <c r="AR251" i="7"/>
  <c r="AR256" i="7"/>
  <c r="AR331" i="7"/>
  <c r="AR349" i="7"/>
  <c r="AR370" i="7"/>
  <c r="AR383" i="7"/>
  <c r="AR417" i="7"/>
  <c r="AR503" i="7"/>
  <c r="AR601" i="7"/>
  <c r="AR641" i="7"/>
  <c r="AR651" i="7"/>
  <c r="AR671" i="7"/>
  <c r="AR681" i="7"/>
  <c r="AR691" i="7"/>
  <c r="AR711" i="7"/>
  <c r="AR714" i="7"/>
  <c r="AR739" i="7"/>
  <c r="AR792" i="7"/>
  <c r="AR795" i="7"/>
  <c r="AR826" i="7"/>
  <c r="AR839" i="7"/>
  <c r="AR848" i="7"/>
  <c r="AR866" i="7"/>
  <c r="AR883" i="7"/>
  <c r="AR900" i="7"/>
  <c r="AR957" i="7"/>
  <c r="AR960" i="7"/>
  <c r="AR974" i="7"/>
  <c r="AR977" i="7"/>
  <c r="AR400" i="7"/>
  <c r="AR404" i="7"/>
  <c r="AR434" i="7"/>
  <c r="AR460" i="7"/>
  <c r="AR598" i="7"/>
  <c r="AR638" i="7"/>
  <c r="AR678" i="7"/>
  <c r="AR688" i="7"/>
  <c r="AR704" i="7"/>
  <c r="AR758" i="7"/>
  <c r="AR783" i="7"/>
  <c r="AR786" i="7"/>
  <c r="AR808" i="7"/>
  <c r="AR811" i="7"/>
  <c r="AR842" i="7"/>
  <c r="AR869" i="7"/>
  <c r="AR872" i="7"/>
  <c r="AR886" i="7"/>
  <c r="AR889" i="7"/>
  <c r="AR906" i="7"/>
  <c r="AR923" i="7"/>
  <c r="AR940" i="7"/>
  <c r="AR997" i="7"/>
  <c r="AR144" i="7"/>
  <c r="AR353" i="7"/>
  <c r="AR517" i="7"/>
  <c r="AR668" i="7"/>
  <c r="AR730" i="7"/>
  <c r="AR752" i="7"/>
  <c r="AR755" i="7"/>
  <c r="AR774" i="7"/>
  <c r="AR780" i="7"/>
  <c r="AR799" i="7"/>
  <c r="AR802" i="7"/>
  <c r="AR836" i="7"/>
  <c r="AR909" i="7"/>
  <c r="AR912" i="7"/>
  <c r="AR926" i="7"/>
  <c r="AR929" i="7"/>
  <c r="AR946" i="7"/>
  <c r="AR214" i="7"/>
  <c r="AR387" i="7"/>
  <c r="AR443" i="7"/>
  <c r="AR447" i="7"/>
  <c r="AR464" i="7"/>
  <c r="AR562" i="7"/>
  <c r="AR577" i="7"/>
  <c r="AR708" i="7"/>
  <c r="AR768" i="7"/>
  <c r="AR771" i="7"/>
  <c r="AR777" i="7"/>
  <c r="AR833" i="7"/>
  <c r="AR858" i="7"/>
  <c r="AR875" i="7"/>
  <c r="AR892" i="7"/>
  <c r="AR328" i="7"/>
  <c r="AR367" i="7"/>
  <c r="AR380" i="7"/>
  <c r="AR500" i="7"/>
  <c r="AR595" i="7"/>
  <c r="AR618" i="7"/>
  <c r="AR635" i="7"/>
  <c r="AR658" i="7"/>
  <c r="AR675" i="7"/>
  <c r="AR698" i="7"/>
  <c r="AR718" i="7"/>
  <c r="AR796" i="7"/>
  <c r="AR861" i="7"/>
  <c r="AR864" i="7"/>
  <c r="AR878" i="7"/>
  <c r="AR881" i="7"/>
  <c r="AR898" i="7"/>
  <c r="AR915" i="7"/>
  <c r="AR932" i="7"/>
  <c r="AR27" i="7"/>
  <c r="AR135" i="7"/>
  <c r="AR244" i="7"/>
  <c r="AR271" i="7"/>
  <c r="AR346" i="7"/>
  <c r="AR363" i="7"/>
  <c r="AR397" i="7"/>
  <c r="AR426" i="7"/>
  <c r="AR457" i="7"/>
  <c r="AR474" i="7"/>
  <c r="AR559" i="7"/>
  <c r="AR592" i="7"/>
  <c r="AR615" i="7"/>
  <c r="AR655" i="7"/>
  <c r="AR695" i="7"/>
  <c r="AR705" i="7"/>
  <c r="AR715" i="7"/>
  <c r="AR721" i="7"/>
  <c r="AR734" i="7"/>
  <c r="AR743" i="7"/>
  <c r="AR746" i="7"/>
  <c r="AR790" i="7"/>
  <c r="AR793" i="7"/>
  <c r="AR815" i="7"/>
  <c r="AR824" i="7"/>
  <c r="AR846" i="7"/>
  <c r="AR901" i="7"/>
  <c r="AR904" i="7"/>
  <c r="AR918" i="7"/>
  <c r="AR921" i="7"/>
  <c r="AR938" i="7"/>
  <c r="AR955" i="7"/>
  <c r="AR972" i="7"/>
  <c r="AR99" i="7"/>
  <c r="AR290" i="7"/>
  <c r="AR384" i="7"/>
  <c r="AR539" i="7"/>
  <c r="AR543" i="7"/>
  <c r="AR632" i="7"/>
  <c r="AR652" i="7"/>
  <c r="AR672" i="7"/>
  <c r="AR692" i="7"/>
  <c r="AR712" i="7"/>
  <c r="AR728" i="7"/>
  <c r="AR731" i="7"/>
  <c r="AR737" i="7"/>
  <c r="AR740" i="7"/>
  <c r="AR759" i="7"/>
  <c r="AR762" i="7"/>
  <c r="AR787" i="7"/>
  <c r="AR806" i="7"/>
  <c r="AR840" i="7"/>
  <c r="AR843" i="7"/>
  <c r="AR849" i="7"/>
  <c r="AR867" i="7"/>
  <c r="AR884" i="7"/>
  <c r="AR941" i="7"/>
  <c r="AR944" i="7"/>
  <c r="AR160" i="7"/>
  <c r="AR235" i="7"/>
  <c r="AR310" i="7"/>
  <c r="AR440" i="7"/>
  <c r="AR444" i="7"/>
  <c r="AR461" i="7"/>
  <c r="AR483" i="7"/>
  <c r="AR612" i="7"/>
  <c r="AR646" i="7"/>
  <c r="AR649" i="7"/>
  <c r="AR686" i="7"/>
  <c r="AR689" i="7"/>
  <c r="AR756" i="7"/>
  <c r="AR803" i="7"/>
  <c r="AR809" i="7"/>
  <c r="AR812" i="7"/>
  <c r="AR856" i="7"/>
  <c r="AR870" i="7"/>
  <c r="AR873" i="7"/>
  <c r="AR890" i="7"/>
  <c r="AR907" i="7"/>
  <c r="AR924" i="7"/>
  <c r="AR981" i="7"/>
  <c r="AR984" i="7"/>
  <c r="AR998" i="7"/>
  <c r="AR1001" i="7"/>
  <c r="AR360" i="7"/>
  <c r="AR259" i="7"/>
  <c r="AR268" i="7"/>
  <c r="AR394" i="7"/>
  <c r="AR437" i="7"/>
  <c r="AR480" i="7"/>
  <c r="AR484" i="7"/>
  <c r="AR579" i="7"/>
  <c r="AR590" i="7"/>
  <c r="AR593" i="7"/>
  <c r="AR703" i="7"/>
  <c r="AR706" i="7"/>
  <c r="AR735" i="7"/>
  <c r="AR763" i="7"/>
  <c r="AR782" i="7"/>
  <c r="AR785" i="7"/>
  <c r="AR788" i="7"/>
  <c r="AR794" i="7"/>
  <c r="AR147" i="7"/>
  <c r="AR423" i="7"/>
  <c r="AR729" i="7"/>
  <c r="AR738" i="7"/>
  <c r="AR766" i="7"/>
  <c r="AR841" i="7"/>
  <c r="AR850" i="7"/>
  <c r="AR859" i="7"/>
  <c r="AR905" i="7"/>
  <c r="AR922" i="7"/>
  <c r="AR947" i="7"/>
  <c r="AR958" i="7"/>
  <c r="AR969" i="7"/>
  <c r="AR976" i="7"/>
  <c r="AR990" i="7"/>
  <c r="AR1000" i="7"/>
  <c r="AR1050" i="7"/>
  <c r="AR1053" i="7"/>
  <c r="AR1097" i="7"/>
  <c r="AR1106" i="7"/>
  <c r="AR1124" i="7"/>
  <c r="AR1157" i="7"/>
  <c r="AR1160" i="7"/>
  <c r="AR1163" i="7"/>
  <c r="AR1166" i="7"/>
  <c r="AR1184" i="7"/>
  <c r="AR1225" i="7"/>
  <c r="AR1228" i="7"/>
  <c r="AR1231" i="7"/>
  <c r="AR1257" i="7"/>
  <c r="AR1260" i="7"/>
  <c r="AR1263" i="7"/>
  <c r="AR1289" i="7"/>
  <c r="AR1292" i="7"/>
  <c r="AR1295" i="7"/>
  <c r="AR1321" i="7"/>
  <c r="AR1324" i="7"/>
  <c r="AR1327" i="7"/>
  <c r="AR1364" i="7"/>
  <c r="AR1375" i="7"/>
  <c r="AR1394" i="7"/>
  <c r="AR1413" i="7"/>
  <c r="AR1424" i="7"/>
  <c r="AR1443" i="7"/>
  <c r="AR1454" i="7"/>
  <c r="AR1473" i="7"/>
  <c r="AR1492" i="7"/>
  <c r="AR1503" i="7"/>
  <c r="AR1522" i="7"/>
  <c r="AR560" i="7"/>
  <c r="AR775" i="7"/>
  <c r="AR807" i="7"/>
  <c r="AR893" i="7"/>
  <c r="AR987" i="7"/>
  <c r="AR1010" i="7"/>
  <c r="AR1016" i="7"/>
  <c r="AR1041" i="7"/>
  <c r="AR1044" i="7"/>
  <c r="AR1066" i="7"/>
  <c r="AR1069" i="7"/>
  <c r="AR1094" i="7"/>
  <c r="AR1109" i="7"/>
  <c r="AR1112" i="7"/>
  <c r="AR1118" i="7"/>
  <c r="AR1121" i="7"/>
  <c r="AR1127" i="7"/>
  <c r="AR1136" i="7"/>
  <c r="AR1148" i="7"/>
  <c r="AR1151" i="7"/>
  <c r="AR1169" i="7"/>
  <c r="AR1178" i="7"/>
  <c r="AR1181" i="7"/>
  <c r="AR1187" i="7"/>
  <c r="AR1193" i="7"/>
  <c r="AR1196" i="7"/>
  <c r="AR1353" i="7"/>
  <c r="AR1367" i="7"/>
  <c r="AR1386" i="7"/>
  <c r="AR1405" i="7"/>
  <c r="AR1416" i="7"/>
  <c r="AR1435" i="7"/>
  <c r="AR1446" i="7"/>
  <c r="AR1465" i="7"/>
  <c r="AR1484" i="7"/>
  <c r="AR1495" i="7"/>
  <c r="AR1514" i="7"/>
  <c r="AR1533" i="7"/>
  <c r="AR1541" i="7"/>
  <c r="AR1549" i="7"/>
  <c r="AR1557" i="7"/>
  <c r="AR1565" i="7"/>
  <c r="AR1573" i="7"/>
  <c r="AR1581" i="7"/>
  <c r="AR1589" i="7"/>
  <c r="AR1597" i="7"/>
  <c r="AR1605" i="7"/>
  <c r="AR1613" i="7"/>
  <c r="AR1621" i="7"/>
  <c r="AR1629" i="7"/>
  <c r="AR352" i="7"/>
  <c r="AR377" i="7"/>
  <c r="AR600" i="7"/>
  <c r="AR683" i="7"/>
  <c r="AR825" i="7"/>
  <c r="AR876" i="7"/>
  <c r="AR939" i="7"/>
  <c r="AR962" i="7"/>
  <c r="AR973" i="7"/>
  <c r="AR1013" i="7"/>
  <c r="AR1026" i="7"/>
  <c r="AR1032" i="7"/>
  <c r="AR1038" i="7"/>
  <c r="AR1057" i="7"/>
  <c r="AR1060" i="7"/>
  <c r="AR1100" i="7"/>
  <c r="AR1103" i="7"/>
  <c r="AR1130" i="7"/>
  <c r="AR1133" i="7"/>
  <c r="AR1139" i="7"/>
  <c r="AR1190" i="7"/>
  <c r="AR1208" i="7"/>
  <c r="AR1211" i="7"/>
  <c r="AR1214" i="7"/>
  <c r="AR1234" i="7"/>
  <c r="AR1240" i="7"/>
  <c r="AR1243" i="7"/>
  <c r="AR1246" i="7"/>
  <c r="AR1266" i="7"/>
  <c r="AR1272" i="7"/>
  <c r="AR1275" i="7"/>
  <c r="AR1278" i="7"/>
  <c r="AR1298" i="7"/>
  <c r="AR1304" i="7"/>
  <c r="AR1307" i="7"/>
  <c r="AR1310" i="7"/>
  <c r="AR1330" i="7"/>
  <c r="AR1336" i="7"/>
  <c r="AR1339" i="7"/>
  <c r="AR1342" i="7"/>
  <c r="AR1356" i="7"/>
  <c r="AR1359" i="7"/>
  <c r="AR1378" i="7"/>
  <c r="AR1397" i="7"/>
  <c r="AR1408" i="7"/>
  <c r="AR1427" i="7"/>
  <c r="AR1438" i="7"/>
  <c r="AR1457" i="7"/>
  <c r="AR1476" i="7"/>
  <c r="AR1487" i="7"/>
  <c r="AR1506" i="7"/>
  <c r="AR1525" i="7"/>
  <c r="AR1199" i="7"/>
  <c r="AR1370" i="7"/>
  <c r="AR1389" i="7"/>
  <c r="AR1400" i="7"/>
  <c r="AR660" i="7"/>
  <c r="AR885" i="7"/>
  <c r="AR910" i="7"/>
  <c r="AR980" i="7"/>
  <c r="AR1029" i="7"/>
  <c r="AR1035" i="7"/>
  <c r="AR1085" i="7"/>
  <c r="AR1088" i="7"/>
  <c r="AR1091" i="7"/>
  <c r="AR609" i="7"/>
  <c r="AR623" i="7"/>
  <c r="AR966" i="7"/>
  <c r="AR1004" i="7"/>
  <c r="AR1054" i="7"/>
  <c r="AR1217" i="7"/>
  <c r="AR1220" i="7"/>
  <c r="AR1223" i="7"/>
  <c r="AR1249" i="7"/>
  <c r="AR1252" i="7"/>
  <c r="AR1255" i="7"/>
  <c r="AR373" i="7"/>
  <c r="AR586" i="7"/>
  <c r="AR726" i="7"/>
  <c r="AR868" i="7"/>
  <c r="AR902" i="7"/>
  <c r="AR970" i="7"/>
  <c r="AR994" i="7"/>
  <c r="AR1020" i="7"/>
  <c r="AR1051" i="7"/>
  <c r="AR1073" i="7"/>
  <c r="AR1113" i="7"/>
  <c r="AR1116" i="7"/>
  <c r="AR1146" i="7"/>
  <c r="AR1155" i="7"/>
  <c r="AR1173" i="7"/>
  <c r="AR1176" i="7"/>
  <c r="AR420" i="7"/>
  <c r="AR552" i="7"/>
  <c r="AR722" i="7"/>
  <c r="AR772" i="7"/>
  <c r="AR800" i="7"/>
  <c r="AR822" i="7"/>
  <c r="AR834" i="7"/>
  <c r="AR936" i="7"/>
  <c r="AR952" i="7"/>
  <c r="AR963" i="7"/>
  <c r="AR1017" i="7"/>
  <c r="AR1064" i="7"/>
  <c r="AR1098" i="7"/>
  <c r="AR1110" i="7"/>
  <c r="AR1125" i="7"/>
  <c r="AR1128" i="7"/>
  <c r="AR1143" i="7"/>
  <c r="AR1152" i="7"/>
  <c r="AR1158" i="7"/>
  <c r="AR1161" i="7"/>
  <c r="AR1167" i="7"/>
  <c r="AR286" i="7"/>
  <c r="AR497" i="7"/>
  <c r="AR670" i="7"/>
  <c r="AR680" i="7"/>
  <c r="AR791" i="7"/>
  <c r="AR882" i="7"/>
  <c r="AR928" i="7"/>
  <c r="AR956" i="7"/>
  <c r="AR1011" i="7"/>
  <c r="AR1014" i="7"/>
  <c r="AR1061" i="7"/>
  <c r="AR1067" i="7"/>
  <c r="AR1070" i="7"/>
  <c r="AR1080" i="7"/>
  <c r="AR1095" i="7"/>
  <c r="AR1119" i="7"/>
  <c r="AR1122" i="7"/>
  <c r="AR1140" i="7"/>
  <c r="AR1149" i="7"/>
  <c r="AR572" i="7"/>
  <c r="AR606" i="7"/>
  <c r="AR666" i="7"/>
  <c r="AR713" i="7"/>
  <c r="AR865" i="7"/>
  <c r="AR1024" i="7"/>
  <c r="AR1027" i="7"/>
  <c r="AR1033" i="7"/>
  <c r="AR1058" i="7"/>
  <c r="AR1077" i="7"/>
  <c r="AR1083" i="7"/>
  <c r="AR1101" i="7"/>
  <c r="AR523" i="7"/>
  <c r="AR643" i="7"/>
  <c r="AR899" i="7"/>
  <c r="AR945" i="7"/>
  <c r="AR949" i="7"/>
  <c r="AR1030" i="7"/>
  <c r="AR1074" i="7"/>
  <c r="AR1086" i="7"/>
  <c r="AR1089" i="7"/>
  <c r="AR1092" i="7"/>
  <c r="AR620" i="7"/>
  <c r="AR819" i="7"/>
  <c r="AR831" i="7"/>
  <c r="AR933" i="7"/>
  <c r="AR978" i="7"/>
  <c r="AR992" i="7"/>
  <c r="AR995" i="7"/>
  <c r="AR1021" i="7"/>
  <c r="AR1049" i="7"/>
  <c r="AR1105" i="7"/>
  <c r="AR1162" i="7"/>
  <c r="AR1165" i="7"/>
  <c r="AR1218" i="7"/>
  <c r="AR1224" i="7"/>
  <c r="AR1227" i="7"/>
  <c r="AR1230" i="7"/>
  <c r="AR1250" i="7"/>
  <c r="AR1256" i="7"/>
  <c r="AR1259" i="7"/>
  <c r="AR1262" i="7"/>
  <c r="AR151" i="7"/>
  <c r="AR603" i="7"/>
  <c r="AR663" i="7"/>
  <c r="AR896" i="7"/>
  <c r="AR950" i="7"/>
  <c r="AR961" i="7"/>
  <c r="AR1006" i="7"/>
  <c r="AR1084" i="7"/>
  <c r="AR1102" i="7"/>
  <c r="AR1177" i="7"/>
  <c r="AR1185" i="7"/>
  <c r="AR1206" i="7"/>
  <c r="AR1239" i="7"/>
  <c r="AR1251" i="7"/>
  <c r="AR1283" i="7"/>
  <c r="AR1319" i="7"/>
  <c r="AR1326" i="7"/>
  <c r="AR1368" i="7"/>
  <c r="AR1374" i="7"/>
  <c r="AR1414" i="7"/>
  <c r="AR1417" i="7"/>
  <c r="AR1447" i="7"/>
  <c r="AR1456" i="7"/>
  <c r="AR1474" i="7"/>
  <c r="AR1507" i="7"/>
  <c r="AR1510" i="7"/>
  <c r="AR1513" i="7"/>
  <c r="AR1516" i="7"/>
  <c r="AR1563" i="7"/>
  <c r="AR1586" i="7"/>
  <c r="AR1592" i="7"/>
  <c r="AR1595" i="7"/>
  <c r="AR1618" i="7"/>
  <c r="AR1624" i="7"/>
  <c r="AR1627" i="7"/>
  <c r="AR732" i="7"/>
  <c r="AR1028" i="7"/>
  <c r="AR1150" i="7"/>
  <c r="AR1203" i="7"/>
  <c r="AR1236" i="7"/>
  <c r="AR1280" i="7"/>
  <c r="AR1303" i="7"/>
  <c r="AR1306" i="7"/>
  <c r="AR1316" i="7"/>
  <c r="AR1352" i="7"/>
  <c r="AR1371" i="7"/>
  <c r="AR1399" i="7"/>
  <c r="AR1411" i="7"/>
  <c r="AR1426" i="7"/>
  <c r="AR1444" i="7"/>
  <c r="AR1459" i="7"/>
  <c r="AR1462" i="7"/>
  <c r="AR1468" i="7"/>
  <c r="AR1471" i="7"/>
  <c r="AR1477" i="7"/>
  <c r="AR1486" i="7"/>
  <c r="AR1498" i="7"/>
  <c r="AR1501" i="7"/>
  <c r="AR1519" i="7"/>
  <c r="AR1528" i="7"/>
  <c r="AR1531" i="7"/>
  <c r="AR1534" i="7"/>
  <c r="AR1554" i="7"/>
  <c r="AR1560" i="7"/>
  <c r="AR1566" i="7"/>
  <c r="AR1598" i="7"/>
  <c r="AR1630" i="7"/>
  <c r="AR1037" i="7"/>
  <c r="AR1131" i="7"/>
  <c r="AR1174" i="7"/>
  <c r="AR1210" i="7"/>
  <c r="AR1222" i="7"/>
  <c r="AR1233" i="7"/>
  <c r="AR1300" i="7"/>
  <c r="AR1313" i="7"/>
  <c r="AR1365" i="7"/>
  <c r="AR1387" i="7"/>
  <c r="AR1390" i="7"/>
  <c r="AR1396" i="7"/>
  <c r="AR1402" i="7"/>
  <c r="AR1420" i="7"/>
  <c r="AR1423" i="7"/>
  <c r="AR1429" i="7"/>
  <c r="AR1441" i="7"/>
  <c r="AR1450" i="7"/>
  <c r="AR1453" i="7"/>
  <c r="AR1480" i="7"/>
  <c r="AR1483" i="7"/>
  <c r="AR1489" i="7"/>
  <c r="AR1248" i="7"/>
  <c r="AR1290" i="7"/>
  <c r="AR1297" i="7"/>
  <c r="AR1323" i="7"/>
  <c r="AR1343" i="7"/>
  <c r="AR1362" i="7"/>
  <c r="AR1384" i="7"/>
  <c r="AR1393" i="7"/>
  <c r="AR1432" i="7"/>
  <c r="AR1537" i="7"/>
  <c r="AR1540" i="7"/>
  <c r="AR1543" i="7"/>
  <c r="AR1569" i="7"/>
  <c r="AR1572" i="7"/>
  <c r="AR1575" i="7"/>
  <c r="AR1601" i="7"/>
  <c r="AR1604" i="7"/>
  <c r="AR1607" i="7"/>
  <c r="AR1284" i="7"/>
  <c r="AR1340" i="7"/>
  <c r="AR1406" i="7"/>
  <c r="AR1463" i="7"/>
  <c r="AR1466" i="7"/>
  <c r="AR540" i="7"/>
  <c r="AR925" i="7"/>
  <c r="AR930" i="7"/>
  <c r="AR1111" i="7"/>
  <c r="AR1135" i="7"/>
  <c r="AR1159" i="7"/>
  <c r="AR1189" i="7"/>
  <c r="AR1200" i="7"/>
  <c r="AR810" i="7"/>
  <c r="AR964" i="7"/>
  <c r="AR993" i="7"/>
  <c r="AR1072" i="7"/>
  <c r="AR1081" i="7"/>
  <c r="AR1099" i="7"/>
  <c r="AR1147" i="7"/>
  <c r="AR1171" i="7"/>
  <c r="AR1226" i="7"/>
  <c r="AR1244" i="7"/>
  <c r="AR1273" i="7"/>
  <c r="AR1287" i="7"/>
  <c r="AR1294" i="7"/>
  <c r="AR1346" i="7"/>
  <c r="AR1381" i="7"/>
  <c r="AR287" i="7"/>
  <c r="AR640" i="7"/>
  <c r="AR769" i="7"/>
  <c r="AR779" i="7"/>
  <c r="AR979" i="7"/>
  <c r="AR989" i="7"/>
  <c r="AR1003" i="7"/>
  <c r="AR1068" i="7"/>
  <c r="AR1168" i="7"/>
  <c r="AR1182" i="7"/>
  <c r="AR1197" i="7"/>
  <c r="AR1207" i="7"/>
  <c r="AR1215" i="7"/>
  <c r="AR1219" i="7"/>
  <c r="AR1270" i="7"/>
  <c r="AR583" i="7"/>
  <c r="AR630" i="7"/>
  <c r="AR916" i="7"/>
  <c r="AR1034" i="7"/>
  <c r="AR1046" i="7"/>
  <c r="AR1132" i="7"/>
  <c r="AR1267" i="7"/>
  <c r="AR1281" i="7"/>
  <c r="AR1320" i="7"/>
  <c r="AR1369" i="7"/>
  <c r="AR1403" i="7"/>
  <c r="AR1409" i="7"/>
  <c r="AR1415" i="7"/>
  <c r="AR1418" i="7"/>
  <c r="AR1448" i="7"/>
  <c r="AR1460" i="7"/>
  <c r="AR1475" i="7"/>
  <c r="AR1478" i="7"/>
  <c r="AR1493" i="7"/>
  <c r="AR1502" i="7"/>
  <c r="AR1508" i="7"/>
  <c r="AR1511" i="7"/>
  <c r="AR1517" i="7"/>
  <c r="AR1520" i="7"/>
  <c r="AR356" i="7"/>
  <c r="AR816" i="7"/>
  <c r="AR1090" i="7"/>
  <c r="AR1108" i="7"/>
  <c r="AR1120" i="7"/>
  <c r="AR1204" i="7"/>
  <c r="AR1264" i="7"/>
  <c r="AR1291" i="7"/>
  <c r="AR1311" i="7"/>
  <c r="AR1334" i="7"/>
  <c r="AR1337" i="7"/>
  <c r="AR1350" i="7"/>
  <c r="AR1366" i="7"/>
  <c r="AR1372" i="7"/>
  <c r="AR1412" i="7"/>
  <c r="AR1430" i="7"/>
  <c r="AR1433" i="7"/>
  <c r="AR1436" i="7"/>
  <c r="AR1439" i="7"/>
  <c r="AR1445" i="7"/>
  <c r="AR1469" i="7"/>
  <c r="AR1472" i="7"/>
  <c r="AR1490" i="7"/>
  <c r="AR1499" i="7"/>
  <c r="AR1529" i="7"/>
  <c r="AR1532" i="7"/>
  <c r="AR1535" i="7"/>
  <c r="AR1561" i="7"/>
  <c r="AR1564" i="7"/>
  <c r="AR1567" i="7"/>
  <c r="AR1593" i="7"/>
  <c r="AR1596" i="7"/>
  <c r="AR1599" i="7"/>
  <c r="AR1012" i="7"/>
  <c r="AR1144" i="7"/>
  <c r="AR1201" i="7"/>
  <c r="AR1274" i="7"/>
  <c r="AR1314" i="7"/>
  <c r="AR1331" i="7"/>
  <c r="AR1360" i="7"/>
  <c r="AR1388" i="7"/>
  <c r="AR1391" i="7"/>
  <c r="AR1421" i="7"/>
  <c r="AR1442" i="7"/>
  <c r="AR1451" i="7"/>
  <c r="AR1481" i="7"/>
  <c r="AR1043" i="7"/>
  <c r="AR1117" i="7"/>
  <c r="AR1198" i="7"/>
  <c r="AR1212" i="7"/>
  <c r="AR1238" i="7"/>
  <c r="AR1288" i="7"/>
  <c r="AR1354" i="7"/>
  <c r="AR1455" i="7"/>
  <c r="AR1512" i="7"/>
  <c r="AR1515" i="7"/>
  <c r="AR751" i="7"/>
  <c r="AR888" i="7"/>
  <c r="AR913" i="7"/>
  <c r="AR1009" i="7"/>
  <c r="AR1141" i="7"/>
  <c r="AR1195" i="7"/>
  <c r="AR1232" i="7"/>
  <c r="AR1268" i="7"/>
  <c r="AR1282" i="7"/>
  <c r="AR1299" i="7"/>
  <c r="AR1315" i="7"/>
  <c r="AR1395" i="7"/>
  <c r="AR1401" i="7"/>
  <c r="AR1404" i="7"/>
  <c r="AR1410" i="7"/>
  <c r="AR1419" i="7"/>
  <c r="AR1422" i="7"/>
  <c r="AR1428" i="7"/>
  <c r="AR1449" i="7"/>
  <c r="AR1452" i="7"/>
  <c r="AR1461" i="7"/>
  <c r="AR1470" i="7"/>
  <c r="AR1479" i="7"/>
  <c r="AR1482" i="7"/>
  <c r="AR1485" i="7"/>
  <c r="AR1488" i="7"/>
  <c r="AR1521" i="7"/>
  <c r="AR626" i="7"/>
  <c r="AR942" i="7"/>
  <c r="AR1078" i="7"/>
  <c r="AR1180" i="7"/>
  <c r="AR1209" i="7"/>
  <c r="AR1242" i="7"/>
  <c r="AR1247" i="7"/>
  <c r="AR1279" i="7"/>
  <c r="AR1358" i="7"/>
  <c r="AR1376" i="7"/>
  <c r="AR1494" i="7"/>
  <c r="AR1544" i="7"/>
  <c r="AR1600" i="7"/>
  <c r="AR1614" i="7"/>
  <c r="AR1380" i="7"/>
  <c r="AR1440" i="7"/>
  <c r="AR1559" i="7"/>
  <c r="AR1571" i="7"/>
  <c r="AR1585" i="7"/>
  <c r="AR1617" i="7"/>
  <c r="AR563" i="7"/>
  <c r="AR828" i="7"/>
  <c r="AR953" i="7"/>
  <c r="AR1138" i="7"/>
  <c r="AR1302" i="7"/>
  <c r="AR1329" i="7"/>
  <c r="AR1548" i="7"/>
  <c r="AR1578" i="7"/>
  <c r="AR1628" i="7"/>
  <c r="AR1518" i="7"/>
  <c r="AR1545" i="7"/>
  <c r="AR1615" i="7"/>
  <c r="AR1052" i="7"/>
  <c r="AR1296" i="7"/>
  <c r="AR1344" i="7"/>
  <c r="AR1580" i="7"/>
  <c r="AR862" i="7"/>
  <c r="AR1170" i="7"/>
  <c r="AR1179" i="7"/>
  <c r="AR1241" i="7"/>
  <c r="AR1379" i="7"/>
  <c r="AR1558" i="7"/>
  <c r="AR1584" i="7"/>
  <c r="AR1305" i="7"/>
  <c r="AR1328" i="7"/>
  <c r="AR1570" i="7"/>
  <c r="AR1018" i="7"/>
  <c r="AR1265" i="7"/>
  <c r="AR1392" i="7"/>
  <c r="AR1577" i="7"/>
  <c r="AR1603" i="7"/>
  <c r="AR1631" i="7"/>
  <c r="AR1114" i="7"/>
  <c r="AR1345" i="7"/>
  <c r="AR1458" i="7"/>
  <c r="AR1467" i="7"/>
  <c r="AR1551" i="7"/>
  <c r="AR1588" i="7"/>
  <c r="AR1129" i="7"/>
  <c r="AR1552" i="7"/>
  <c r="AR1568" i="7"/>
  <c r="AR1582" i="7"/>
  <c r="AR1611" i="7"/>
  <c r="AR1040" i="7"/>
  <c r="AR1363" i="7"/>
  <c r="AR1385" i="7"/>
  <c r="AR1425" i="7"/>
  <c r="AR1464" i="7"/>
  <c r="AR1491" i="7"/>
  <c r="AR1526" i="7"/>
  <c r="AR1530" i="7"/>
  <c r="AR1538" i="7"/>
  <c r="AR1556" i="7"/>
  <c r="AR760" i="7"/>
  <c r="AR1258" i="7"/>
  <c r="AR1271" i="7"/>
  <c r="AR1377" i="7"/>
  <c r="AR1398" i="7"/>
  <c r="AR1437" i="7"/>
  <c r="AR1504" i="7"/>
  <c r="AR1431" i="7"/>
  <c r="AR1075" i="7"/>
  <c r="AR1276" i="7"/>
  <c r="AR1338" i="7"/>
  <c r="AR1355" i="7"/>
  <c r="AR1373" i="7"/>
  <c r="AR1407" i="7"/>
  <c r="AR1542" i="7"/>
  <c r="AR1579" i="7"/>
  <c r="AR1608" i="7"/>
  <c r="AR1625" i="7"/>
  <c r="AR325" i="7"/>
  <c r="AR1154" i="7"/>
  <c r="AR1192" i="7"/>
  <c r="AR1216" i="7"/>
  <c r="AR1235" i="7"/>
  <c r="AR1254" i="7"/>
  <c r="AR1347" i="7"/>
  <c r="AR1351" i="7"/>
  <c r="AR1509" i="7"/>
  <c r="AR1553" i="7"/>
  <c r="AR1622" i="7"/>
  <c r="AR1496" i="7"/>
  <c r="AR1523" i="7"/>
  <c r="AR1539" i="7"/>
  <c r="AR1583" i="7"/>
  <c r="AR1590" i="7"/>
  <c r="AR1612" i="7"/>
  <c r="AR1619" i="7"/>
  <c r="AR1361" i="7"/>
  <c r="AR1524" i="7"/>
  <c r="AR1318" i="7"/>
  <c r="AR1383" i="7"/>
  <c r="AR1547" i="7"/>
  <c r="AR1623" i="7"/>
  <c r="AR1555" i="7"/>
  <c r="AR1574" i="7"/>
  <c r="AR1610" i="7"/>
  <c r="AR986" i="7"/>
  <c r="AR996" i="7"/>
  <c r="AR1286" i="7"/>
  <c r="AR1308" i="7"/>
  <c r="AR1312" i="7"/>
  <c r="AR1382" i="7"/>
  <c r="AR1434" i="7"/>
  <c r="AR1500" i="7"/>
  <c r="AR1527" i="7"/>
  <c r="AR1620" i="7"/>
  <c r="AR1056" i="7"/>
  <c r="AR1188" i="7"/>
  <c r="AR1335" i="7"/>
  <c r="AR1505" i="7"/>
  <c r="AR1546" i="7"/>
  <c r="AR1576" i="7"/>
  <c r="AR1616" i="7"/>
  <c r="AR1322" i="7"/>
  <c r="AR1536" i="7"/>
  <c r="AR1550" i="7"/>
  <c r="AR1587" i="7"/>
  <c r="AR1594" i="7"/>
  <c r="AR1602" i="7"/>
  <c r="AR1348" i="7"/>
  <c r="AR1609" i="7"/>
  <c r="AR1626" i="7"/>
  <c r="AR1497" i="7"/>
  <c r="AR1606" i="7"/>
  <c r="AR1332" i="7"/>
  <c r="AR1562" i="7"/>
  <c r="AR1591" i="7"/>
  <c r="AT1633" i="7"/>
  <c r="AT1634" i="7" s="1"/>
  <c r="L15" i="3"/>
  <c r="AR3" i="7"/>
  <c r="BG3" i="7"/>
  <c r="BG1633" i="7" s="1"/>
  <c r="BE1369" i="7" l="1"/>
  <c r="BH1369" i="7" s="1"/>
  <c r="BJ1369" i="7" s="1"/>
  <c r="BK1369" i="7"/>
  <c r="BE397" i="7"/>
  <c r="BH397" i="7" s="1"/>
  <c r="BJ397" i="7" s="1"/>
  <c r="BK397" i="7"/>
  <c r="BE167" i="7"/>
  <c r="BH167" i="7" s="1"/>
  <c r="BJ167" i="7" s="1"/>
  <c r="BK167" i="7"/>
  <c r="BE40" i="7"/>
  <c r="BH40" i="7" s="1"/>
  <c r="BJ40" i="7" s="1"/>
  <c r="BK40" i="7"/>
  <c r="BE496" i="7"/>
  <c r="BH496" i="7" s="1"/>
  <c r="BJ496" i="7" s="1"/>
  <c r="BK496" i="7"/>
  <c r="BE148" i="7"/>
  <c r="BH148" i="7" s="1"/>
  <c r="BJ148" i="7" s="1"/>
  <c r="BK148" i="7"/>
  <c r="BE781" i="7"/>
  <c r="BH781" i="7" s="1"/>
  <c r="BJ781" i="7" s="1"/>
  <c r="BK781" i="7"/>
  <c r="BE653" i="7"/>
  <c r="BH653" i="7" s="1"/>
  <c r="BJ653" i="7" s="1"/>
  <c r="BK653" i="7"/>
  <c r="BE92" i="7"/>
  <c r="BH92" i="7" s="1"/>
  <c r="BJ92" i="7" s="1"/>
  <c r="BK92" i="7"/>
  <c r="BE32" i="7"/>
  <c r="BH32" i="7" s="1"/>
  <c r="BJ32" i="7" s="1"/>
  <c r="BK32" i="7"/>
  <c r="BE80" i="7"/>
  <c r="BH80" i="7" s="1"/>
  <c r="BJ80" i="7" s="1"/>
  <c r="BK80" i="7"/>
  <c r="BE177" i="7"/>
  <c r="BH177" i="7" s="1"/>
  <c r="BJ177" i="7" s="1"/>
  <c r="BK177" i="7"/>
  <c r="BE49" i="7"/>
  <c r="BH49" i="7" s="1"/>
  <c r="BJ49" i="7" s="1"/>
  <c r="BK49" i="7"/>
  <c r="BE1348" i="7"/>
  <c r="BH1348" i="7" s="1"/>
  <c r="BJ1348" i="7" s="1"/>
  <c r="BK1348" i="7"/>
  <c r="BE1500" i="7"/>
  <c r="BH1500" i="7" s="1"/>
  <c r="BJ1500" i="7" s="1"/>
  <c r="BK1500" i="7"/>
  <c r="BE1361" i="7"/>
  <c r="BH1361" i="7" s="1"/>
  <c r="BJ1361" i="7" s="1"/>
  <c r="BK1361" i="7"/>
  <c r="BE1192" i="7"/>
  <c r="BH1192" i="7" s="1"/>
  <c r="BJ1192" i="7" s="1"/>
  <c r="BK1192" i="7"/>
  <c r="BE1398" i="7"/>
  <c r="BH1398" i="7" s="1"/>
  <c r="BJ1398" i="7" s="1"/>
  <c r="BK1398" i="7"/>
  <c r="BE1582" i="7"/>
  <c r="BH1582" i="7" s="1"/>
  <c r="BJ1582" i="7" s="1"/>
  <c r="BK1582" i="7"/>
  <c r="BE1570" i="7"/>
  <c r="BH1570" i="7" s="1"/>
  <c r="BJ1570" i="7" s="1"/>
  <c r="BK1570" i="7"/>
  <c r="BE1518" i="7"/>
  <c r="BH1518" i="7" s="1"/>
  <c r="BJ1518" i="7" s="1"/>
  <c r="BK1518" i="7"/>
  <c r="BE1614" i="7"/>
  <c r="BH1614" i="7" s="1"/>
  <c r="BJ1614" i="7" s="1"/>
  <c r="BK1614" i="7"/>
  <c r="BE1485" i="7"/>
  <c r="BH1485" i="7" s="1"/>
  <c r="BJ1485" i="7" s="1"/>
  <c r="BK1485" i="7"/>
  <c r="BE1282" i="7"/>
  <c r="BH1282" i="7" s="1"/>
  <c r="BJ1282" i="7" s="1"/>
  <c r="BK1282" i="7"/>
  <c r="BE1198" i="7"/>
  <c r="BH1198" i="7" s="1"/>
  <c r="BJ1198" i="7" s="1"/>
  <c r="BK1198" i="7"/>
  <c r="BE1599" i="7"/>
  <c r="BH1599" i="7" s="1"/>
  <c r="BJ1599" i="7" s="1"/>
  <c r="BK1599" i="7"/>
  <c r="BE1433" i="7"/>
  <c r="BH1433" i="7" s="1"/>
  <c r="BJ1433" i="7" s="1"/>
  <c r="BK1433" i="7"/>
  <c r="BE356" i="7"/>
  <c r="BH356" i="7" s="1"/>
  <c r="BJ356" i="7" s="1"/>
  <c r="BK356" i="7"/>
  <c r="BE1320" i="7"/>
  <c r="BH1320" i="7" s="1"/>
  <c r="BJ1320" i="7" s="1"/>
  <c r="BK1320" i="7"/>
  <c r="BE1068" i="7"/>
  <c r="BH1068" i="7" s="1"/>
  <c r="BJ1068" i="7" s="1"/>
  <c r="BK1068" i="7"/>
  <c r="BE1147" i="7"/>
  <c r="BH1147" i="7" s="1"/>
  <c r="BJ1147" i="7" s="1"/>
  <c r="BK1147" i="7"/>
  <c r="BE1463" i="7"/>
  <c r="BH1463" i="7" s="1"/>
  <c r="BJ1463" i="7" s="1"/>
  <c r="BK1463" i="7"/>
  <c r="BE1362" i="7"/>
  <c r="BH1362" i="7" s="1"/>
  <c r="BJ1362" i="7" s="1"/>
  <c r="BK1362" i="7"/>
  <c r="BE1396" i="7"/>
  <c r="BH1396" i="7" s="1"/>
  <c r="BJ1396" i="7" s="1"/>
  <c r="BK1396" i="7"/>
  <c r="BE1554" i="7"/>
  <c r="BH1554" i="7" s="1"/>
  <c r="BJ1554" i="7" s="1"/>
  <c r="BK1554" i="7"/>
  <c r="BE1399" i="7"/>
  <c r="BH1399" i="7" s="1"/>
  <c r="BJ1399" i="7" s="1"/>
  <c r="BK1399" i="7"/>
  <c r="BE1592" i="7"/>
  <c r="BH1592" i="7" s="1"/>
  <c r="BJ1592" i="7" s="1"/>
  <c r="BK1592" i="7"/>
  <c r="BE1283" i="7"/>
  <c r="BH1283" i="7" s="1"/>
  <c r="BJ1283" i="7" s="1"/>
  <c r="BK1283" i="7"/>
  <c r="BE1259" i="7"/>
  <c r="BH1259" i="7" s="1"/>
  <c r="BJ1259" i="7" s="1"/>
  <c r="BK1259" i="7"/>
  <c r="BE831" i="7"/>
  <c r="BH831" i="7" s="1"/>
  <c r="BJ831" i="7" s="1"/>
  <c r="BK831" i="7"/>
  <c r="BE1058" i="7"/>
  <c r="BH1058" i="7" s="1"/>
  <c r="BJ1058" i="7" s="1"/>
  <c r="BK1058" i="7"/>
  <c r="BE1067" i="7"/>
  <c r="BH1067" i="7" s="1"/>
  <c r="BJ1067" i="7" s="1"/>
  <c r="BK1067" i="7"/>
  <c r="BE1143" i="7"/>
  <c r="BH1143" i="7" s="1"/>
  <c r="BJ1143" i="7" s="1"/>
  <c r="BK1143" i="7"/>
  <c r="BE420" i="7"/>
  <c r="BH420" i="7" s="1"/>
  <c r="BJ420" i="7" s="1"/>
  <c r="BK420" i="7"/>
  <c r="BE373" i="7"/>
  <c r="BH373" i="7" s="1"/>
  <c r="BJ373" i="7" s="1"/>
  <c r="BK373" i="7"/>
  <c r="BE1029" i="7"/>
  <c r="BH1029" i="7" s="1"/>
  <c r="BJ1029" i="7" s="1"/>
  <c r="BK1029" i="7"/>
  <c r="BE1408" i="7"/>
  <c r="BH1408" i="7" s="1"/>
  <c r="BJ1408" i="7" s="1"/>
  <c r="BK1408" i="7"/>
  <c r="BE1266" i="7"/>
  <c r="BH1266" i="7" s="1"/>
  <c r="BJ1266" i="7" s="1"/>
  <c r="BK1266" i="7"/>
  <c r="BE1038" i="7"/>
  <c r="BH1038" i="7" s="1"/>
  <c r="BJ1038" i="7" s="1"/>
  <c r="BK1038" i="7"/>
  <c r="BE1605" i="7"/>
  <c r="BH1605" i="7" s="1"/>
  <c r="BJ1605" i="7" s="1"/>
  <c r="BK1605" i="7"/>
  <c r="BE1416" i="7"/>
  <c r="BH1416" i="7" s="1"/>
  <c r="BJ1416" i="7" s="1"/>
  <c r="BK1416" i="7"/>
  <c r="BE1118" i="7"/>
  <c r="BH1118" i="7" s="1"/>
  <c r="BJ1118" i="7" s="1"/>
  <c r="BK1118" i="7"/>
  <c r="BE1503" i="7"/>
  <c r="BH1503" i="7" s="1"/>
  <c r="BJ1503" i="7" s="1"/>
  <c r="BK1503" i="7"/>
  <c r="BE1263" i="7"/>
  <c r="BH1263" i="7" s="1"/>
  <c r="BJ1263" i="7" s="1"/>
  <c r="BK1263" i="7"/>
  <c r="BE1000" i="7"/>
  <c r="BH1000" i="7" s="1"/>
  <c r="BJ1000" i="7" s="1"/>
  <c r="BK1000" i="7"/>
  <c r="BE794" i="7"/>
  <c r="BH794" i="7" s="1"/>
  <c r="BJ794" i="7" s="1"/>
  <c r="BK794" i="7"/>
  <c r="BE259" i="7"/>
  <c r="BH259" i="7" s="1"/>
  <c r="BJ259" i="7" s="1"/>
  <c r="BK259" i="7"/>
  <c r="BE689" i="7"/>
  <c r="BH689" i="7" s="1"/>
  <c r="BJ689" i="7" s="1"/>
  <c r="BK689" i="7"/>
  <c r="BE849" i="7"/>
  <c r="BH849" i="7" s="1"/>
  <c r="BJ849" i="7" s="1"/>
  <c r="BK849" i="7"/>
  <c r="BE543" i="7"/>
  <c r="BH543" i="7" s="1"/>
  <c r="BJ543" i="7" s="1"/>
  <c r="BK543" i="7"/>
  <c r="BE790" i="7"/>
  <c r="BH790" i="7" s="1"/>
  <c r="BJ790" i="7" s="1"/>
  <c r="BK790" i="7"/>
  <c r="BE363" i="7"/>
  <c r="BH363" i="7" s="1"/>
  <c r="BJ363" i="7" s="1"/>
  <c r="BK363" i="7"/>
  <c r="BE675" i="7"/>
  <c r="BH675" i="7" s="1"/>
  <c r="BJ675" i="7" s="1"/>
  <c r="BK675" i="7"/>
  <c r="BE708" i="7"/>
  <c r="BH708" i="7" s="1"/>
  <c r="BJ708" i="7" s="1"/>
  <c r="BK708" i="7"/>
  <c r="BE780" i="7"/>
  <c r="BH780" i="7" s="1"/>
  <c r="BJ780" i="7" s="1"/>
  <c r="BK780" i="7"/>
  <c r="BE869" i="7"/>
  <c r="BH869" i="7" s="1"/>
  <c r="BJ869" i="7" s="1"/>
  <c r="BK869" i="7"/>
  <c r="BE977" i="7"/>
  <c r="BH977" i="7" s="1"/>
  <c r="BJ977" i="7" s="1"/>
  <c r="BK977" i="7"/>
  <c r="BE681" i="7"/>
  <c r="BH681" i="7" s="1"/>
  <c r="BJ681" i="7" s="1"/>
  <c r="BK681" i="7"/>
  <c r="BE1156" i="7"/>
  <c r="BH1156" i="7" s="1"/>
  <c r="BJ1156" i="7" s="1"/>
  <c r="BK1156" i="7"/>
  <c r="BE860" i="7"/>
  <c r="BH860" i="7" s="1"/>
  <c r="BJ860" i="7" s="1"/>
  <c r="BK860" i="7"/>
  <c r="BE634" i="7"/>
  <c r="BH634" i="7" s="1"/>
  <c r="BJ634" i="7" s="1"/>
  <c r="BK634" i="7"/>
  <c r="BE1317" i="7"/>
  <c r="BH1317" i="7" s="1"/>
  <c r="BJ1317" i="7" s="1"/>
  <c r="BK1317" i="7"/>
  <c r="BE1164" i="7"/>
  <c r="BH1164" i="7" s="1"/>
  <c r="BJ1164" i="7" s="1"/>
  <c r="BK1164" i="7"/>
  <c r="BE894" i="7"/>
  <c r="BH894" i="7" s="1"/>
  <c r="BJ894" i="7" s="1"/>
  <c r="BK894" i="7"/>
  <c r="BE317" i="7"/>
  <c r="BH317" i="7" s="1"/>
  <c r="BJ317" i="7" s="1"/>
  <c r="BK317" i="7"/>
  <c r="BE908" i="7"/>
  <c r="BH908" i="7" s="1"/>
  <c r="BJ908" i="7" s="1"/>
  <c r="BK908" i="7"/>
  <c r="BE403" i="7"/>
  <c r="BH403" i="7" s="1"/>
  <c r="BJ403" i="7" s="1"/>
  <c r="BK403" i="7"/>
  <c r="BE463" i="7"/>
  <c r="BH463" i="7" s="1"/>
  <c r="BJ463" i="7" s="1"/>
  <c r="BK463" i="7"/>
  <c r="BE341" i="7"/>
  <c r="BH341" i="7" s="1"/>
  <c r="BJ341" i="7" s="1"/>
  <c r="BK341" i="7"/>
  <c r="BE192" i="7"/>
  <c r="BH192" i="7" s="1"/>
  <c r="BJ192" i="7" s="1"/>
  <c r="BK192" i="7"/>
  <c r="BE665" i="7"/>
  <c r="BH665" i="7" s="1"/>
  <c r="BJ665" i="7" s="1"/>
  <c r="BK665" i="7"/>
  <c r="BE141" i="7"/>
  <c r="BH141" i="7" s="1"/>
  <c r="BJ141" i="7" s="1"/>
  <c r="BK141" i="7"/>
  <c r="BE642" i="7"/>
  <c r="BH642" i="7" s="1"/>
  <c r="BJ642" i="7" s="1"/>
  <c r="BK642" i="7"/>
  <c r="BE602" i="7"/>
  <c r="BH602" i="7" s="1"/>
  <c r="BJ602" i="7" s="1"/>
  <c r="BK602" i="7"/>
  <c r="BE818" i="7"/>
  <c r="BH818" i="7" s="1"/>
  <c r="BJ818" i="7" s="1"/>
  <c r="BK818" i="7"/>
  <c r="BE548" i="7"/>
  <c r="BH548" i="7" s="1"/>
  <c r="BJ548" i="7" s="1"/>
  <c r="BK548" i="7"/>
  <c r="BE1063" i="7"/>
  <c r="BH1063" i="7" s="1"/>
  <c r="BJ1063" i="7" s="1"/>
  <c r="BK1063" i="7"/>
  <c r="BE935" i="7"/>
  <c r="BH935" i="7" s="1"/>
  <c r="BJ935" i="7" s="1"/>
  <c r="BK935" i="7"/>
  <c r="BE744" i="7"/>
  <c r="BH744" i="7" s="1"/>
  <c r="BJ744" i="7" s="1"/>
  <c r="BK744" i="7"/>
  <c r="BE471" i="7"/>
  <c r="BH471" i="7" s="1"/>
  <c r="BJ471" i="7" s="1"/>
  <c r="BK471" i="7"/>
  <c r="BE170" i="7"/>
  <c r="BH170" i="7" s="1"/>
  <c r="BJ170" i="7" s="1"/>
  <c r="BK170" i="7"/>
  <c r="BE30" i="7"/>
  <c r="BH30" i="7" s="1"/>
  <c r="BJ30" i="7" s="1"/>
  <c r="BK30" i="7"/>
  <c r="BE283" i="7"/>
  <c r="BH283" i="7" s="1"/>
  <c r="BJ283" i="7" s="1"/>
  <c r="BK283" i="7"/>
  <c r="BE178" i="7"/>
  <c r="BH178" i="7" s="1"/>
  <c r="BJ178" i="7" s="1"/>
  <c r="BK178" i="7"/>
  <c r="BE165" i="7"/>
  <c r="BH165" i="7" s="1"/>
  <c r="BJ165" i="7" s="1"/>
  <c r="BK165" i="7"/>
  <c r="BE428" i="7"/>
  <c r="BH428" i="7" s="1"/>
  <c r="BJ428" i="7" s="1"/>
  <c r="BK428" i="7"/>
  <c r="BE184" i="7"/>
  <c r="BH184" i="7" s="1"/>
  <c r="BJ184" i="7" s="1"/>
  <c r="BK184" i="7"/>
  <c r="BE479" i="7"/>
  <c r="BH479" i="7" s="1"/>
  <c r="BJ479" i="7" s="1"/>
  <c r="BK479" i="7"/>
  <c r="BE152" i="7"/>
  <c r="BH152" i="7" s="1"/>
  <c r="BJ152" i="7" s="1"/>
  <c r="BK152" i="7"/>
  <c r="BE342" i="7"/>
  <c r="BH342" i="7" s="1"/>
  <c r="BJ342" i="7" s="1"/>
  <c r="BK342" i="7"/>
  <c r="BE544" i="7"/>
  <c r="BH544" i="7" s="1"/>
  <c r="BJ544" i="7" s="1"/>
  <c r="BK544" i="7"/>
  <c r="BE116" i="7"/>
  <c r="BH116" i="7" s="1"/>
  <c r="BJ116" i="7" s="1"/>
  <c r="BK116" i="7"/>
  <c r="BE773" i="7"/>
  <c r="BH773" i="7" s="1"/>
  <c r="BJ773" i="7" s="1"/>
  <c r="BK773" i="7"/>
  <c r="BE645" i="7"/>
  <c r="BH645" i="7" s="1"/>
  <c r="BJ645" i="7" s="1"/>
  <c r="BK645" i="7"/>
  <c r="BE413" i="7"/>
  <c r="BH413" i="7" s="1"/>
  <c r="BJ413" i="7" s="1"/>
  <c r="BK413" i="7"/>
  <c r="BE106" i="7"/>
  <c r="BH106" i="7" s="1"/>
  <c r="BJ106" i="7" s="1"/>
  <c r="BK106" i="7"/>
  <c r="BE75" i="7"/>
  <c r="BH75" i="7" s="1"/>
  <c r="BJ75" i="7" s="1"/>
  <c r="BK75" i="7"/>
  <c r="BE29" i="7"/>
  <c r="BH29" i="7" s="1"/>
  <c r="BJ29" i="7" s="1"/>
  <c r="BK29" i="7"/>
  <c r="BE470" i="7"/>
  <c r="BH470" i="7" s="1"/>
  <c r="BJ470" i="7" s="1"/>
  <c r="BK470" i="7"/>
  <c r="BE339" i="7"/>
  <c r="BH339" i="7" s="1"/>
  <c r="BJ339" i="7" s="1"/>
  <c r="BK339" i="7"/>
  <c r="BE7" i="7"/>
  <c r="BH7" i="7" s="1"/>
  <c r="BJ7" i="7" s="1"/>
  <c r="BK7" i="7"/>
  <c r="BE77" i="7"/>
  <c r="BH77" i="7" s="1"/>
  <c r="BJ77" i="7" s="1"/>
  <c r="BK77" i="7"/>
  <c r="BE297" i="7"/>
  <c r="BH297" i="7" s="1"/>
  <c r="BJ297" i="7" s="1"/>
  <c r="BK297" i="7"/>
  <c r="BE169" i="7"/>
  <c r="BH169" i="7" s="1"/>
  <c r="BJ169" i="7" s="1"/>
  <c r="BK169" i="7"/>
  <c r="BE41" i="7"/>
  <c r="BH41" i="7" s="1"/>
  <c r="BJ41" i="7" s="1"/>
  <c r="BK41" i="7"/>
  <c r="BE1152" i="7"/>
  <c r="BH1152" i="7" s="1"/>
  <c r="BJ1152" i="7" s="1"/>
  <c r="BK1152" i="7"/>
  <c r="BE561" i="7"/>
  <c r="BH561" i="7" s="1"/>
  <c r="BJ561" i="7" s="1"/>
  <c r="BK561" i="7"/>
  <c r="BE1343" i="7"/>
  <c r="BH1343" i="7" s="1"/>
  <c r="BJ1343" i="7" s="1"/>
  <c r="BK1343" i="7"/>
  <c r="BE1137" i="7"/>
  <c r="BH1137" i="7" s="1"/>
  <c r="BJ1137" i="7" s="1"/>
  <c r="BK1137" i="7"/>
  <c r="BE1517" i="7"/>
  <c r="BH1517" i="7" s="1"/>
  <c r="BJ1517" i="7" s="1"/>
  <c r="BK1517" i="7"/>
  <c r="BE1243" i="7"/>
  <c r="BH1243" i="7" s="1"/>
  <c r="BJ1243" i="7" s="1"/>
  <c r="BK1243" i="7"/>
  <c r="BE755" i="7"/>
  <c r="BH755" i="7" s="1"/>
  <c r="BJ755" i="7" s="1"/>
  <c r="BK755" i="7"/>
  <c r="BE482" i="7"/>
  <c r="BH482" i="7" s="1"/>
  <c r="BJ482" i="7" s="1"/>
  <c r="BK482" i="7"/>
  <c r="BE149" i="7"/>
  <c r="BH149" i="7" s="1"/>
  <c r="BJ149" i="7" s="1"/>
  <c r="BK149" i="7"/>
  <c r="BE197" i="7"/>
  <c r="BH197" i="7" s="1"/>
  <c r="BJ197" i="7" s="1"/>
  <c r="BK197" i="7"/>
  <c r="BE1625" i="7"/>
  <c r="BH1625" i="7" s="1"/>
  <c r="BJ1625" i="7" s="1"/>
  <c r="BK1625" i="7"/>
  <c r="BE1481" i="7"/>
  <c r="BH1481" i="7" s="1"/>
  <c r="BJ1481" i="7" s="1"/>
  <c r="BK1481" i="7"/>
  <c r="BE1132" i="7"/>
  <c r="BH1132" i="7" s="1"/>
  <c r="BJ1132" i="7" s="1"/>
  <c r="BK1132" i="7"/>
  <c r="BE979" i="7"/>
  <c r="BH979" i="7" s="1"/>
  <c r="BJ979" i="7" s="1"/>
  <c r="BK979" i="7"/>
  <c r="BE1072" i="7"/>
  <c r="BH1072" i="7" s="1"/>
  <c r="BJ1072" i="7" s="1"/>
  <c r="BK1072" i="7"/>
  <c r="BE1284" i="7"/>
  <c r="BH1284" i="7" s="1"/>
  <c r="BJ1284" i="7" s="1"/>
  <c r="BK1284" i="7"/>
  <c r="BE1297" i="7"/>
  <c r="BH1297" i="7" s="1"/>
  <c r="BJ1297" i="7" s="1"/>
  <c r="BK1297" i="7"/>
  <c r="BE1365" i="7"/>
  <c r="BH1365" i="7" s="1"/>
  <c r="BJ1365" i="7" s="1"/>
  <c r="BK1365" i="7"/>
  <c r="BE1528" i="7"/>
  <c r="BH1528" i="7" s="1"/>
  <c r="BJ1528" i="7" s="1"/>
  <c r="BK1528" i="7"/>
  <c r="BE1316" i="7"/>
  <c r="BH1316" i="7" s="1"/>
  <c r="BJ1316" i="7" s="1"/>
  <c r="BK1316" i="7"/>
  <c r="BE1516" i="7"/>
  <c r="BH1516" i="7" s="1"/>
  <c r="BJ1516" i="7" s="1"/>
  <c r="BK1516" i="7"/>
  <c r="BE1206" i="7"/>
  <c r="BH1206" i="7" s="1"/>
  <c r="BJ1206" i="7" s="1"/>
  <c r="BK1206" i="7"/>
  <c r="BE1230" i="7"/>
  <c r="BH1230" i="7" s="1"/>
  <c r="BJ1230" i="7" s="1"/>
  <c r="BK1230" i="7"/>
  <c r="BE1092" i="7"/>
  <c r="BH1092" i="7" s="1"/>
  <c r="BJ1092" i="7" s="1"/>
  <c r="BK1092" i="7"/>
  <c r="BE1024" i="7"/>
  <c r="BH1024" i="7" s="1"/>
  <c r="BJ1024" i="7" s="1"/>
  <c r="BK1024" i="7"/>
  <c r="BE1011" i="7"/>
  <c r="BH1011" i="7" s="1"/>
  <c r="BJ1011" i="7" s="1"/>
  <c r="BK1011" i="7"/>
  <c r="BE1110" i="7"/>
  <c r="BH1110" i="7" s="1"/>
  <c r="BJ1110" i="7" s="1"/>
  <c r="BK1110" i="7"/>
  <c r="BE1155" i="7"/>
  <c r="BH1155" i="7" s="1"/>
  <c r="BJ1155" i="7" s="1"/>
  <c r="BK1155" i="7"/>
  <c r="BE1249" i="7"/>
  <c r="BH1249" i="7" s="1"/>
  <c r="BJ1249" i="7" s="1"/>
  <c r="BK1249" i="7"/>
  <c r="BE885" i="7"/>
  <c r="BH885" i="7" s="1"/>
  <c r="BJ885" i="7" s="1"/>
  <c r="BK885" i="7"/>
  <c r="BE1359" i="7"/>
  <c r="BH1359" i="7" s="1"/>
  <c r="BJ1359" i="7" s="1"/>
  <c r="BK1359" i="7"/>
  <c r="BE1240" i="7"/>
  <c r="BH1240" i="7" s="1"/>
  <c r="BJ1240" i="7" s="1"/>
  <c r="BK1240" i="7"/>
  <c r="BE1013" i="7"/>
  <c r="BH1013" i="7" s="1"/>
  <c r="BJ1013" i="7" s="1"/>
  <c r="BK1013" i="7"/>
  <c r="BE1581" i="7"/>
  <c r="BH1581" i="7" s="1"/>
  <c r="BJ1581" i="7" s="1"/>
  <c r="BK1581" i="7"/>
  <c r="BE1367" i="7"/>
  <c r="BH1367" i="7" s="1"/>
  <c r="BJ1367" i="7" s="1"/>
  <c r="BK1367" i="7"/>
  <c r="BE1094" i="7"/>
  <c r="BH1094" i="7" s="1"/>
  <c r="BJ1094" i="7" s="1"/>
  <c r="BK1094" i="7"/>
  <c r="BE1454" i="7"/>
  <c r="BH1454" i="7" s="1"/>
  <c r="BJ1454" i="7" s="1"/>
  <c r="BK1454" i="7"/>
  <c r="BE1231" i="7"/>
  <c r="BH1231" i="7" s="1"/>
  <c r="BJ1231" i="7" s="1"/>
  <c r="BK1231" i="7"/>
  <c r="BE969" i="7"/>
  <c r="BH969" i="7" s="1"/>
  <c r="BJ969" i="7" s="1"/>
  <c r="BK969" i="7"/>
  <c r="BE782" i="7"/>
  <c r="BH782" i="7" s="1"/>
  <c r="BJ782" i="7" s="1"/>
  <c r="BK782" i="7"/>
  <c r="BE998" i="7"/>
  <c r="BH998" i="7" s="1"/>
  <c r="BJ998" i="7" s="1"/>
  <c r="BK998" i="7"/>
  <c r="BE646" i="7"/>
  <c r="BH646" i="7" s="1"/>
  <c r="BJ646" i="7" s="1"/>
  <c r="BK646" i="7"/>
  <c r="BE806" i="7"/>
  <c r="BH806" i="7" s="1"/>
  <c r="BJ806" i="7" s="1"/>
  <c r="BK806" i="7"/>
  <c r="BE290" i="7"/>
  <c r="BH290" i="7" s="1"/>
  <c r="BJ290" i="7" s="1"/>
  <c r="BK290" i="7"/>
  <c r="BE734" i="7"/>
  <c r="BH734" i="7" s="1"/>
  <c r="BJ734" i="7" s="1"/>
  <c r="BK734" i="7"/>
  <c r="BE244" i="7"/>
  <c r="BH244" i="7" s="1"/>
  <c r="BJ244" i="7" s="1"/>
  <c r="BK244" i="7"/>
  <c r="BE618" i="7"/>
  <c r="BH618" i="7" s="1"/>
  <c r="BJ618" i="7" s="1"/>
  <c r="BK618" i="7"/>
  <c r="BE464" i="7"/>
  <c r="BH464" i="7" s="1"/>
  <c r="BJ464" i="7" s="1"/>
  <c r="BK464" i="7"/>
  <c r="BE752" i="7"/>
  <c r="BH752" i="7" s="1"/>
  <c r="BJ752" i="7" s="1"/>
  <c r="BK752" i="7"/>
  <c r="BE808" i="7"/>
  <c r="BH808" i="7" s="1"/>
  <c r="BJ808" i="7" s="1"/>
  <c r="BK808" i="7"/>
  <c r="BE957" i="7"/>
  <c r="BH957" i="7" s="1"/>
  <c r="BJ957" i="7" s="1"/>
  <c r="BK957" i="7"/>
  <c r="BE641" i="7"/>
  <c r="BH641" i="7" s="1"/>
  <c r="BJ641" i="7" s="1"/>
  <c r="BK641" i="7"/>
  <c r="BE1107" i="7"/>
  <c r="BH1107" i="7" s="1"/>
  <c r="BJ1107" i="7" s="1"/>
  <c r="BK1107" i="7"/>
  <c r="BE823" i="7"/>
  <c r="BH823" i="7" s="1"/>
  <c r="BJ823" i="7" s="1"/>
  <c r="BK823" i="7"/>
  <c r="BE594" i="7"/>
  <c r="BH594" i="7" s="1"/>
  <c r="BJ594" i="7" s="1"/>
  <c r="BK594" i="7"/>
  <c r="BE1293" i="7"/>
  <c r="BH1293" i="7" s="1"/>
  <c r="BJ1293" i="7" s="1"/>
  <c r="BK1293" i="7"/>
  <c r="BE1115" i="7"/>
  <c r="BH1115" i="7" s="1"/>
  <c r="BJ1115" i="7" s="1"/>
  <c r="BK1115" i="7"/>
  <c r="BE798" i="7"/>
  <c r="BH798" i="7" s="1"/>
  <c r="BJ798" i="7" s="1"/>
  <c r="BK798" i="7"/>
  <c r="BE1172" i="7"/>
  <c r="BH1172" i="7" s="1"/>
  <c r="BJ1172" i="7" s="1"/>
  <c r="BK1172" i="7"/>
  <c r="BE857" i="7"/>
  <c r="BH857" i="7" s="1"/>
  <c r="BJ857" i="7" s="1"/>
  <c r="BK857" i="7"/>
  <c r="BE202" i="7"/>
  <c r="BH202" i="7" s="1"/>
  <c r="BJ202" i="7" s="1"/>
  <c r="BK202" i="7"/>
  <c r="BE238" i="7"/>
  <c r="BH238" i="7" s="1"/>
  <c r="BJ238" i="7" s="1"/>
  <c r="BK238" i="7"/>
  <c r="BE44" i="7"/>
  <c r="BH44" i="7" s="1"/>
  <c r="BJ44" i="7" s="1"/>
  <c r="BK44" i="7"/>
  <c r="BE475" i="7"/>
  <c r="BH475" i="7" s="1"/>
  <c r="BJ475" i="7" s="1"/>
  <c r="BK475" i="7"/>
  <c r="BE628" i="7"/>
  <c r="BH628" i="7" s="1"/>
  <c r="BJ628" i="7" s="1"/>
  <c r="BK628" i="7"/>
  <c r="BE19" i="7"/>
  <c r="BH19" i="7" s="1"/>
  <c r="BJ19" i="7" s="1"/>
  <c r="BK19" i="7"/>
  <c r="BE591" i="7"/>
  <c r="BH591" i="7" s="1"/>
  <c r="BJ591" i="7" s="1"/>
  <c r="BK591" i="7"/>
  <c r="BE505" i="7"/>
  <c r="BH505" i="7" s="1"/>
  <c r="BJ505" i="7" s="1"/>
  <c r="BK505" i="7"/>
  <c r="BE767" i="7"/>
  <c r="BH767" i="7" s="1"/>
  <c r="BJ767" i="7" s="1"/>
  <c r="BK767" i="7"/>
  <c r="BE508" i="7"/>
  <c r="BH508" i="7" s="1"/>
  <c r="BJ508" i="7" s="1"/>
  <c r="BK508" i="7"/>
  <c r="BE1039" i="7"/>
  <c r="BH1039" i="7" s="1"/>
  <c r="BJ1039" i="7" s="1"/>
  <c r="BK1039" i="7"/>
  <c r="BE911" i="7"/>
  <c r="BH911" i="7" s="1"/>
  <c r="BJ911" i="7" s="1"/>
  <c r="BK911" i="7"/>
  <c r="BE710" i="7"/>
  <c r="BH710" i="7" s="1"/>
  <c r="BJ710" i="7" s="1"/>
  <c r="BK710" i="7"/>
  <c r="BE431" i="7"/>
  <c r="BH431" i="7" s="1"/>
  <c r="BJ431" i="7" s="1"/>
  <c r="BK431" i="7"/>
  <c r="BE64" i="7"/>
  <c r="BH64" i="7" s="1"/>
  <c r="BJ64" i="7" s="1"/>
  <c r="BK64" i="7"/>
  <c r="BE295" i="7"/>
  <c r="BH295" i="7" s="1"/>
  <c r="BJ295" i="7" s="1"/>
  <c r="BK295" i="7"/>
  <c r="BE101" i="7"/>
  <c r="BH101" i="7" s="1"/>
  <c r="BJ101" i="7" s="1"/>
  <c r="BK101" i="7"/>
  <c r="BE159" i="7"/>
  <c r="BH159" i="7" s="1"/>
  <c r="BJ159" i="7" s="1"/>
  <c r="BK159" i="7"/>
  <c r="BE133" i="7"/>
  <c r="BH133" i="7" s="1"/>
  <c r="BJ133" i="7" s="1"/>
  <c r="BK133" i="7"/>
  <c r="BE391" i="7"/>
  <c r="BH391" i="7" s="1"/>
  <c r="BJ391" i="7" s="1"/>
  <c r="BK391" i="7"/>
  <c r="BE136" i="7"/>
  <c r="BH136" i="7" s="1"/>
  <c r="BJ136" i="7" s="1"/>
  <c r="BK136" i="7"/>
  <c r="BE402" i="7"/>
  <c r="BH402" i="7" s="1"/>
  <c r="BJ402" i="7" s="1"/>
  <c r="BK402" i="7"/>
  <c r="BE567" i="7"/>
  <c r="BH567" i="7" s="1"/>
  <c r="BJ567" i="7" s="1"/>
  <c r="BK567" i="7"/>
  <c r="BE306" i="7"/>
  <c r="BH306" i="7" s="1"/>
  <c r="BJ306" i="7" s="1"/>
  <c r="BK306" i="7"/>
  <c r="BE453" i="7"/>
  <c r="BH453" i="7" s="1"/>
  <c r="BJ453" i="7" s="1"/>
  <c r="BK453" i="7"/>
  <c r="BE61" i="7"/>
  <c r="BH61" i="7" s="1"/>
  <c r="BJ61" i="7" s="1"/>
  <c r="BK61" i="7"/>
  <c r="BE749" i="7"/>
  <c r="BH749" i="7" s="1"/>
  <c r="BJ749" i="7" s="1"/>
  <c r="BK749" i="7"/>
  <c r="BE621" i="7"/>
  <c r="BH621" i="7" s="1"/>
  <c r="BJ621" i="7" s="1"/>
  <c r="BK621" i="7"/>
  <c r="BE393" i="7"/>
  <c r="BH393" i="7" s="1"/>
  <c r="BJ393" i="7" s="1"/>
  <c r="BK393" i="7"/>
  <c r="BE54" i="7"/>
  <c r="BH54" i="7" s="1"/>
  <c r="BJ54" i="7" s="1"/>
  <c r="BK54" i="7"/>
  <c r="BE183" i="7"/>
  <c r="BH183" i="7" s="1"/>
  <c r="BJ183" i="7" s="1"/>
  <c r="BK183" i="7"/>
  <c r="BE574" i="7"/>
  <c r="BH574" i="7" s="1"/>
  <c r="BJ574" i="7" s="1"/>
  <c r="BK574" i="7"/>
  <c r="BE446" i="7"/>
  <c r="BH446" i="7" s="1"/>
  <c r="BJ446" i="7" s="1"/>
  <c r="BK446" i="7"/>
  <c r="BE248" i="7"/>
  <c r="BH248" i="7" s="1"/>
  <c r="BJ248" i="7" s="1"/>
  <c r="BK248" i="7"/>
  <c r="BE319" i="7"/>
  <c r="BH319" i="7" s="1"/>
  <c r="BJ319" i="7" s="1"/>
  <c r="BK319" i="7"/>
  <c r="BE43" i="7"/>
  <c r="BH43" i="7" s="1"/>
  <c r="BJ43" i="7" s="1"/>
  <c r="BK43" i="7"/>
  <c r="BE273" i="7"/>
  <c r="BH273" i="7" s="1"/>
  <c r="BJ273" i="7" s="1"/>
  <c r="BK273" i="7"/>
  <c r="BE145" i="7"/>
  <c r="BH145" i="7" s="1"/>
  <c r="BJ145" i="7" s="1"/>
  <c r="BK145" i="7"/>
  <c r="BE17" i="7"/>
  <c r="BH17" i="7" s="1"/>
  <c r="BJ17" i="7" s="1"/>
  <c r="BK17" i="7"/>
  <c r="BE933" i="7"/>
  <c r="BH933" i="7" s="1"/>
  <c r="BJ933" i="7" s="1"/>
  <c r="BK933" i="7"/>
  <c r="BE691" i="7"/>
  <c r="BH691" i="7" s="1"/>
  <c r="BJ691" i="7" s="1"/>
  <c r="BK691" i="7"/>
  <c r="BE427" i="7"/>
  <c r="BH427" i="7" s="1"/>
  <c r="BJ427" i="7" s="1"/>
  <c r="BK427" i="7"/>
  <c r="BE1534" i="7"/>
  <c r="BH1534" i="7" s="1"/>
  <c r="BJ1534" i="7" s="1"/>
  <c r="BK1534" i="7"/>
  <c r="BE686" i="7"/>
  <c r="BH686" i="7" s="1"/>
  <c r="BJ686" i="7" s="1"/>
  <c r="BK686" i="7"/>
  <c r="BE132" i="7"/>
  <c r="BH132" i="7" s="1"/>
  <c r="BJ132" i="7" s="1"/>
  <c r="BK132" i="7"/>
  <c r="BE1593" i="7"/>
  <c r="BH1593" i="7" s="1"/>
  <c r="BJ1593" i="7" s="1"/>
  <c r="BK1593" i="7"/>
  <c r="BE1252" i="7"/>
  <c r="BH1252" i="7" s="1"/>
  <c r="BJ1252" i="7" s="1"/>
  <c r="BK1252" i="7"/>
  <c r="BE384" i="7"/>
  <c r="BH384" i="7" s="1"/>
  <c r="BJ384" i="7" s="1"/>
  <c r="BK384" i="7"/>
  <c r="BE1191" i="7"/>
  <c r="BH1191" i="7" s="1"/>
  <c r="BJ1191" i="7" s="1"/>
  <c r="BK1191" i="7"/>
  <c r="BE1047" i="7"/>
  <c r="BH1047" i="7" s="1"/>
  <c r="BJ1047" i="7" s="1"/>
  <c r="BK1047" i="7"/>
  <c r="BE408" i="7"/>
  <c r="BH408" i="7" s="1"/>
  <c r="BJ408" i="7" s="1"/>
  <c r="BK408" i="7"/>
  <c r="BE629" i="7"/>
  <c r="BH629" i="7" s="1"/>
  <c r="BJ629" i="7" s="1"/>
  <c r="BK629" i="7"/>
  <c r="BE333" i="7"/>
  <c r="BH333" i="7" s="1"/>
  <c r="BJ333" i="7" s="1"/>
  <c r="BK333" i="7"/>
  <c r="BE1607" i="7"/>
  <c r="BH1607" i="7" s="1"/>
  <c r="BJ1607" i="7" s="1"/>
  <c r="BK1607" i="7"/>
  <c r="BE1098" i="7"/>
  <c r="BH1098" i="7" s="1"/>
  <c r="BJ1098" i="7" s="1"/>
  <c r="BK1098" i="7"/>
  <c r="BE1234" i="7"/>
  <c r="BH1234" i="7" s="1"/>
  <c r="BJ1234" i="7" s="1"/>
  <c r="BK1234" i="7"/>
  <c r="BE1443" i="7"/>
  <c r="BH1443" i="7" s="1"/>
  <c r="BJ1443" i="7" s="1"/>
  <c r="BK1443" i="7"/>
  <c r="BE1228" i="7"/>
  <c r="BH1228" i="7" s="1"/>
  <c r="BJ1228" i="7" s="1"/>
  <c r="BK1228" i="7"/>
  <c r="BE958" i="7"/>
  <c r="BH958" i="7" s="1"/>
  <c r="BJ958" i="7" s="1"/>
  <c r="BK958" i="7"/>
  <c r="BE763" i="7"/>
  <c r="BH763" i="7" s="1"/>
  <c r="BJ763" i="7" s="1"/>
  <c r="BK763" i="7"/>
  <c r="BE984" i="7"/>
  <c r="BH984" i="7" s="1"/>
  <c r="BJ984" i="7" s="1"/>
  <c r="BK984" i="7"/>
  <c r="BE612" i="7"/>
  <c r="BH612" i="7" s="1"/>
  <c r="BJ612" i="7" s="1"/>
  <c r="BK612" i="7"/>
  <c r="BE787" i="7"/>
  <c r="BH787" i="7" s="1"/>
  <c r="BJ787" i="7" s="1"/>
  <c r="BK787" i="7"/>
  <c r="BE99" i="7"/>
  <c r="BH99" i="7" s="1"/>
  <c r="BJ99" i="7" s="1"/>
  <c r="BK99" i="7"/>
  <c r="BE721" i="7"/>
  <c r="BH721" i="7" s="1"/>
  <c r="BJ721" i="7" s="1"/>
  <c r="BK721" i="7"/>
  <c r="BE135" i="7"/>
  <c r="BH135" i="7" s="1"/>
  <c r="BJ135" i="7" s="1"/>
  <c r="BK135" i="7"/>
  <c r="BE595" i="7"/>
  <c r="BH595" i="7" s="1"/>
  <c r="BJ595" i="7" s="1"/>
  <c r="BK595" i="7"/>
  <c r="BE447" i="7"/>
  <c r="BH447" i="7" s="1"/>
  <c r="BJ447" i="7" s="1"/>
  <c r="BK447" i="7"/>
  <c r="BE730" i="7"/>
  <c r="BH730" i="7" s="1"/>
  <c r="BJ730" i="7" s="1"/>
  <c r="BK730" i="7"/>
  <c r="BE786" i="7"/>
  <c r="BH786" i="7" s="1"/>
  <c r="BJ786" i="7" s="1"/>
  <c r="BK786" i="7"/>
  <c r="BE900" i="7"/>
  <c r="BH900" i="7" s="1"/>
  <c r="BJ900" i="7" s="1"/>
  <c r="BK900" i="7"/>
  <c r="BE601" i="7"/>
  <c r="BH601" i="7" s="1"/>
  <c r="BJ601" i="7" s="1"/>
  <c r="BK601" i="7"/>
  <c r="BE1082" i="7"/>
  <c r="BH1082" i="7" s="1"/>
  <c r="BJ1082" i="7" s="1"/>
  <c r="BK1082" i="7"/>
  <c r="BE820" i="7"/>
  <c r="BH820" i="7" s="1"/>
  <c r="BJ820" i="7" s="1"/>
  <c r="BK820" i="7"/>
  <c r="BE580" i="7"/>
  <c r="BH580" i="7" s="1"/>
  <c r="BJ580" i="7" s="1"/>
  <c r="BK580" i="7"/>
  <c r="BE1285" i="7"/>
  <c r="BH1285" i="7" s="1"/>
  <c r="BJ1285" i="7" s="1"/>
  <c r="BK1285" i="7"/>
  <c r="BE1096" i="7"/>
  <c r="BH1096" i="7" s="1"/>
  <c r="BJ1096" i="7" s="1"/>
  <c r="BK1096" i="7"/>
  <c r="BE748" i="7"/>
  <c r="BH748" i="7" s="1"/>
  <c r="BJ748" i="7" s="1"/>
  <c r="BK748" i="7"/>
  <c r="BE1153" i="7"/>
  <c r="BH1153" i="7" s="1"/>
  <c r="BJ1153" i="7" s="1"/>
  <c r="BK1153" i="7"/>
  <c r="BE854" i="7"/>
  <c r="BH854" i="7" s="1"/>
  <c r="BJ854" i="7" s="1"/>
  <c r="BK854" i="7"/>
  <c r="BE173" i="7"/>
  <c r="BH173" i="7" s="1"/>
  <c r="BJ173" i="7" s="1"/>
  <c r="BK173" i="7"/>
  <c r="BE226" i="7"/>
  <c r="BH226" i="7" s="1"/>
  <c r="BJ226" i="7" s="1"/>
  <c r="BK226" i="7"/>
  <c r="BE522" i="7"/>
  <c r="BH522" i="7" s="1"/>
  <c r="BJ522" i="7" s="1"/>
  <c r="BK522" i="7"/>
  <c r="BE435" i="7"/>
  <c r="BH435" i="7" s="1"/>
  <c r="BJ435" i="7" s="1"/>
  <c r="BK435" i="7"/>
  <c r="BE614" i="7"/>
  <c r="BH614" i="7" s="1"/>
  <c r="BJ614" i="7" s="1"/>
  <c r="BK614" i="7"/>
  <c r="BE15" i="7"/>
  <c r="BH15" i="7" s="1"/>
  <c r="BJ15" i="7" s="1"/>
  <c r="BK15" i="7"/>
  <c r="BE588" i="7"/>
  <c r="BH588" i="7" s="1"/>
  <c r="BJ588" i="7" s="1"/>
  <c r="BK588" i="7"/>
  <c r="BE498" i="7"/>
  <c r="BH498" i="7" s="1"/>
  <c r="BJ498" i="7" s="1"/>
  <c r="BK498" i="7"/>
  <c r="BE764" i="7"/>
  <c r="BH764" i="7" s="1"/>
  <c r="BJ764" i="7" s="1"/>
  <c r="BK764" i="7"/>
  <c r="BE488" i="7"/>
  <c r="BH488" i="7" s="1"/>
  <c r="BJ488" i="7" s="1"/>
  <c r="BK488" i="7"/>
  <c r="BE1031" i="7"/>
  <c r="BH1031" i="7" s="1"/>
  <c r="BJ1031" i="7" s="1"/>
  <c r="BK1031" i="7"/>
  <c r="BE903" i="7"/>
  <c r="BH903" i="7" s="1"/>
  <c r="BJ903" i="7" s="1"/>
  <c r="BK903" i="7"/>
  <c r="BE707" i="7"/>
  <c r="BH707" i="7" s="1"/>
  <c r="BJ707" i="7" s="1"/>
  <c r="BK707" i="7"/>
  <c r="BE421" i="7"/>
  <c r="BH421" i="7" s="1"/>
  <c r="BJ421" i="7" s="1"/>
  <c r="BK421" i="7"/>
  <c r="BE37" i="7"/>
  <c r="BH37" i="7" s="1"/>
  <c r="BJ37" i="7" s="1"/>
  <c r="BK37" i="7"/>
  <c r="BE280" i="7"/>
  <c r="BH280" i="7" s="1"/>
  <c r="BJ280" i="7" s="1"/>
  <c r="BK280" i="7"/>
  <c r="BE98" i="7"/>
  <c r="BH98" i="7" s="1"/>
  <c r="BJ98" i="7" s="1"/>
  <c r="BK98" i="7"/>
  <c r="BE127" i="7"/>
  <c r="BH127" i="7" s="1"/>
  <c r="BJ127" i="7" s="1"/>
  <c r="BK127" i="7"/>
  <c r="BE130" i="7"/>
  <c r="BH130" i="7" s="1"/>
  <c r="BJ130" i="7" s="1"/>
  <c r="BK130" i="7"/>
  <c r="BE318" i="7"/>
  <c r="BH318" i="7" s="1"/>
  <c r="BJ318" i="7" s="1"/>
  <c r="BK318" i="7"/>
  <c r="BE123" i="7"/>
  <c r="BH123" i="7" s="1"/>
  <c r="BJ123" i="7" s="1"/>
  <c r="BK123" i="7"/>
  <c r="BE388" i="7"/>
  <c r="BH388" i="7" s="1"/>
  <c r="BJ388" i="7" s="1"/>
  <c r="BK388" i="7"/>
  <c r="BE507" i="7"/>
  <c r="BH507" i="7" s="1"/>
  <c r="BJ507" i="7" s="1"/>
  <c r="BK507" i="7"/>
  <c r="BE221" i="7"/>
  <c r="BH221" i="7" s="1"/>
  <c r="BJ221" i="7" s="1"/>
  <c r="BK221" i="7"/>
  <c r="BE450" i="7"/>
  <c r="BH450" i="7" s="1"/>
  <c r="BJ450" i="7" s="1"/>
  <c r="BK450" i="7"/>
  <c r="BE48" i="7"/>
  <c r="BH48" i="7" s="1"/>
  <c r="BJ48" i="7" s="1"/>
  <c r="BK48" i="7"/>
  <c r="BE741" i="7"/>
  <c r="BH741" i="7" s="1"/>
  <c r="BJ741" i="7" s="1"/>
  <c r="BK741" i="7"/>
  <c r="BE613" i="7"/>
  <c r="BH613" i="7" s="1"/>
  <c r="BJ613" i="7" s="1"/>
  <c r="BK613" i="7"/>
  <c r="BE376" i="7"/>
  <c r="BH376" i="7" s="1"/>
  <c r="BJ376" i="7" s="1"/>
  <c r="BK376" i="7"/>
  <c r="BE51" i="7"/>
  <c r="BH51" i="7" s="1"/>
  <c r="BJ51" i="7" s="1"/>
  <c r="BK51" i="7"/>
  <c r="BE180" i="7"/>
  <c r="BH180" i="7" s="1"/>
  <c r="BJ180" i="7" s="1"/>
  <c r="BK180" i="7"/>
  <c r="BE566" i="7"/>
  <c r="BH566" i="7" s="1"/>
  <c r="BJ566" i="7" s="1"/>
  <c r="BK566" i="7"/>
  <c r="BE438" i="7"/>
  <c r="BH438" i="7" s="1"/>
  <c r="BJ438" i="7" s="1"/>
  <c r="BK438" i="7"/>
  <c r="BE245" i="7"/>
  <c r="BH245" i="7" s="1"/>
  <c r="BJ245" i="7" s="1"/>
  <c r="BK245" i="7"/>
  <c r="BE316" i="7"/>
  <c r="BH316" i="7" s="1"/>
  <c r="BJ316" i="7" s="1"/>
  <c r="BK316" i="7"/>
  <c r="BE16" i="7"/>
  <c r="BH16" i="7" s="1"/>
  <c r="BJ16" i="7" s="1"/>
  <c r="BK16" i="7"/>
  <c r="BE265" i="7"/>
  <c r="BH265" i="7" s="1"/>
  <c r="BJ265" i="7" s="1"/>
  <c r="BK265" i="7"/>
  <c r="BE137" i="7"/>
  <c r="BH137" i="7" s="1"/>
  <c r="BJ137" i="7" s="1"/>
  <c r="BK137" i="7"/>
  <c r="BE9" i="7"/>
  <c r="BH9" i="7" s="1"/>
  <c r="BJ9" i="7" s="1"/>
  <c r="BK9" i="7"/>
  <c r="BE1212" i="7"/>
  <c r="BH1212" i="7" s="1"/>
  <c r="BJ1212" i="7" s="1"/>
  <c r="BK1212" i="7"/>
  <c r="BE698" i="7"/>
  <c r="BH698" i="7" s="1"/>
  <c r="BJ698" i="7" s="1"/>
  <c r="BK698" i="7"/>
  <c r="BE1281" i="7"/>
  <c r="BH1281" i="7" s="1"/>
  <c r="BJ1281" i="7" s="1"/>
  <c r="BK1281" i="7"/>
  <c r="BE33" i="7"/>
  <c r="BH33" i="7" s="1"/>
  <c r="BJ33" i="7" s="1"/>
  <c r="BK33" i="7"/>
  <c r="BE1451" i="7"/>
  <c r="BH1451" i="7" s="1"/>
  <c r="BJ1451" i="7" s="1"/>
  <c r="BK1451" i="7"/>
  <c r="BE1223" i="7"/>
  <c r="BH1223" i="7" s="1"/>
  <c r="BJ1223" i="7" s="1"/>
  <c r="BK1223" i="7"/>
  <c r="BE1379" i="7"/>
  <c r="BH1379" i="7" s="1"/>
  <c r="BJ1379" i="7" s="1"/>
  <c r="BK1379" i="7"/>
  <c r="BE1604" i="7"/>
  <c r="BH1604" i="7" s="1"/>
  <c r="BJ1604" i="7" s="1"/>
  <c r="BK1604" i="7"/>
  <c r="BE1510" i="7"/>
  <c r="BH1510" i="7" s="1"/>
  <c r="BJ1510" i="7" s="1"/>
  <c r="BK1510" i="7"/>
  <c r="BE1086" i="7"/>
  <c r="BH1086" i="7" s="1"/>
  <c r="BJ1086" i="7" s="1"/>
  <c r="BK1086" i="7"/>
  <c r="BE713" i="7"/>
  <c r="BH713" i="7" s="1"/>
  <c r="BJ713" i="7" s="1"/>
  <c r="BK713" i="7"/>
  <c r="BE928" i="7"/>
  <c r="BH928" i="7" s="1"/>
  <c r="BJ928" i="7" s="1"/>
  <c r="BK928" i="7"/>
  <c r="BE1064" i="7"/>
  <c r="BH1064" i="7" s="1"/>
  <c r="BJ1064" i="7" s="1"/>
  <c r="BK1064" i="7"/>
  <c r="BE1116" i="7"/>
  <c r="BH1116" i="7" s="1"/>
  <c r="BJ1116" i="7" s="1"/>
  <c r="BK1116" i="7"/>
  <c r="BE1220" i="7"/>
  <c r="BH1220" i="7" s="1"/>
  <c r="BJ1220" i="7" s="1"/>
  <c r="BK1220" i="7"/>
  <c r="BE1400" i="7"/>
  <c r="BH1400" i="7" s="1"/>
  <c r="BJ1400" i="7" s="1"/>
  <c r="BK1400" i="7"/>
  <c r="BE1342" i="7"/>
  <c r="BH1342" i="7" s="1"/>
  <c r="BJ1342" i="7" s="1"/>
  <c r="BK1342" i="7"/>
  <c r="BE1214" i="7"/>
  <c r="BH1214" i="7" s="1"/>
  <c r="BJ1214" i="7" s="1"/>
  <c r="BK1214" i="7"/>
  <c r="BE962" i="7"/>
  <c r="BH962" i="7" s="1"/>
  <c r="BJ962" i="7" s="1"/>
  <c r="BK962" i="7"/>
  <c r="BE1565" i="7"/>
  <c r="BH1565" i="7" s="1"/>
  <c r="BJ1565" i="7" s="1"/>
  <c r="BK1565" i="7"/>
  <c r="BE1196" i="7"/>
  <c r="BH1196" i="7" s="1"/>
  <c r="BJ1196" i="7" s="1"/>
  <c r="BK1196" i="7"/>
  <c r="BE1066" i="7"/>
  <c r="BH1066" i="7" s="1"/>
  <c r="BJ1066" i="7" s="1"/>
  <c r="BK1066" i="7"/>
  <c r="BE1424" i="7"/>
  <c r="BH1424" i="7" s="1"/>
  <c r="BJ1424" i="7" s="1"/>
  <c r="BK1424" i="7"/>
  <c r="BE1225" i="7"/>
  <c r="BH1225" i="7" s="1"/>
  <c r="BJ1225" i="7" s="1"/>
  <c r="BK1225" i="7"/>
  <c r="BE947" i="7"/>
  <c r="BH947" i="7" s="1"/>
  <c r="BJ947" i="7" s="1"/>
  <c r="BK947" i="7"/>
  <c r="BE735" i="7"/>
  <c r="BH735" i="7" s="1"/>
  <c r="BJ735" i="7" s="1"/>
  <c r="BK735" i="7"/>
  <c r="BE981" i="7"/>
  <c r="BH981" i="7" s="1"/>
  <c r="BJ981" i="7" s="1"/>
  <c r="BK981" i="7"/>
  <c r="BE483" i="7"/>
  <c r="BH483" i="7" s="1"/>
  <c r="BJ483" i="7" s="1"/>
  <c r="BK483" i="7"/>
  <c r="BE762" i="7"/>
  <c r="BH762" i="7" s="1"/>
  <c r="BJ762" i="7" s="1"/>
  <c r="BK762" i="7"/>
  <c r="BE972" i="7"/>
  <c r="BH972" i="7" s="1"/>
  <c r="BJ972" i="7" s="1"/>
  <c r="BK972" i="7"/>
  <c r="BE715" i="7"/>
  <c r="BH715" i="7" s="1"/>
  <c r="BJ715" i="7" s="1"/>
  <c r="BK715" i="7"/>
  <c r="BE27" i="7"/>
  <c r="BH27" i="7" s="1"/>
  <c r="BJ27" i="7" s="1"/>
  <c r="BK27" i="7"/>
  <c r="BE500" i="7"/>
  <c r="BH500" i="7" s="1"/>
  <c r="BJ500" i="7" s="1"/>
  <c r="BK500" i="7"/>
  <c r="BE443" i="7"/>
  <c r="BH443" i="7" s="1"/>
  <c r="BJ443" i="7" s="1"/>
  <c r="BK443" i="7"/>
  <c r="BE668" i="7"/>
  <c r="BH668" i="7" s="1"/>
  <c r="BJ668" i="7" s="1"/>
  <c r="BK668" i="7"/>
  <c r="BE783" i="7"/>
  <c r="BH783" i="7" s="1"/>
  <c r="BJ783" i="7" s="1"/>
  <c r="BK783" i="7"/>
  <c r="BE883" i="7"/>
  <c r="BH883" i="7" s="1"/>
  <c r="BJ883" i="7" s="1"/>
  <c r="BK883" i="7"/>
  <c r="BE503" i="7"/>
  <c r="BH503" i="7" s="1"/>
  <c r="BJ503" i="7" s="1"/>
  <c r="BK503" i="7"/>
  <c r="BE1065" i="7"/>
  <c r="BH1065" i="7" s="1"/>
  <c r="BJ1065" i="7" s="1"/>
  <c r="BK1065" i="7"/>
  <c r="BE817" i="7"/>
  <c r="BH817" i="7" s="1"/>
  <c r="BJ817" i="7" s="1"/>
  <c r="BK817" i="7"/>
  <c r="BE569" i="7"/>
  <c r="BH569" i="7" s="1"/>
  <c r="BJ569" i="7" s="1"/>
  <c r="BK569" i="7"/>
  <c r="BE1277" i="7"/>
  <c r="BH1277" i="7" s="1"/>
  <c r="BJ1277" i="7" s="1"/>
  <c r="BK1277" i="7"/>
  <c r="BE1076" i="7"/>
  <c r="BH1076" i="7" s="1"/>
  <c r="BJ1076" i="7" s="1"/>
  <c r="BK1076" i="7"/>
  <c r="BE723" i="7"/>
  <c r="BH723" i="7" s="1"/>
  <c r="BJ723" i="7" s="1"/>
  <c r="BK723" i="7"/>
  <c r="BE1142" i="7"/>
  <c r="BH1142" i="7" s="1"/>
  <c r="BJ1142" i="7" s="1"/>
  <c r="BK1142" i="7"/>
  <c r="BE804" i="7"/>
  <c r="BH804" i="7" s="1"/>
  <c r="BJ804" i="7" s="1"/>
  <c r="BK804" i="7"/>
  <c r="BE189" i="7"/>
  <c r="BH189" i="7" s="1"/>
  <c r="BJ189" i="7" s="1"/>
  <c r="BK189" i="7"/>
  <c r="BE176" i="7"/>
  <c r="BH176" i="7" s="1"/>
  <c r="BJ176" i="7" s="1"/>
  <c r="BK176" i="7"/>
  <c r="BE515" i="7"/>
  <c r="BH515" i="7" s="1"/>
  <c r="BJ515" i="7" s="1"/>
  <c r="BK515" i="7"/>
  <c r="BE395" i="7"/>
  <c r="BH395" i="7" s="1"/>
  <c r="BJ395" i="7" s="1"/>
  <c r="BK395" i="7"/>
  <c r="BE611" i="7"/>
  <c r="BH611" i="7" s="1"/>
  <c r="BJ611" i="7" s="1"/>
  <c r="BK611" i="7"/>
  <c r="BE847" i="7"/>
  <c r="BH847" i="7" s="1"/>
  <c r="BJ847" i="7" s="1"/>
  <c r="BK847" i="7"/>
  <c r="BE565" i="7"/>
  <c r="BH565" i="7" s="1"/>
  <c r="BJ565" i="7" s="1"/>
  <c r="BK565" i="7"/>
  <c r="BE495" i="7"/>
  <c r="BH495" i="7" s="1"/>
  <c r="BJ495" i="7" s="1"/>
  <c r="BK495" i="7"/>
  <c r="BE750" i="7"/>
  <c r="BH750" i="7" s="1"/>
  <c r="BJ750" i="7" s="1"/>
  <c r="BK750" i="7"/>
  <c r="BE481" i="7"/>
  <c r="BH481" i="7" s="1"/>
  <c r="BJ481" i="7" s="1"/>
  <c r="BK481" i="7"/>
  <c r="BE1023" i="7"/>
  <c r="BH1023" i="7" s="1"/>
  <c r="BJ1023" i="7" s="1"/>
  <c r="BK1023" i="7"/>
  <c r="BE895" i="7"/>
  <c r="BH895" i="7" s="1"/>
  <c r="BJ895" i="7" s="1"/>
  <c r="BK895" i="7"/>
  <c r="BE650" i="7"/>
  <c r="BH650" i="7" s="1"/>
  <c r="BJ650" i="7" s="1"/>
  <c r="BK650" i="7"/>
  <c r="BE411" i="7"/>
  <c r="BH411" i="7" s="1"/>
  <c r="BJ411" i="7" s="1"/>
  <c r="BK411" i="7"/>
  <c r="BE125" i="7"/>
  <c r="BH125" i="7" s="1"/>
  <c r="BJ125" i="7" s="1"/>
  <c r="BK125" i="7"/>
  <c r="BE204" i="7"/>
  <c r="BH204" i="7" s="1"/>
  <c r="BJ204" i="7" s="1"/>
  <c r="BK204" i="7"/>
  <c r="BE88" i="7"/>
  <c r="BH88" i="7" s="1"/>
  <c r="BJ88" i="7" s="1"/>
  <c r="BK88" i="7"/>
  <c r="BE91" i="7"/>
  <c r="BH91" i="7" s="1"/>
  <c r="BJ91" i="7" s="1"/>
  <c r="BK91" i="7"/>
  <c r="BE104" i="7"/>
  <c r="BH104" i="7" s="1"/>
  <c r="BJ104" i="7" s="1"/>
  <c r="BK104" i="7"/>
  <c r="BE315" i="7"/>
  <c r="BH315" i="7" s="1"/>
  <c r="BJ315" i="7" s="1"/>
  <c r="BK315" i="7"/>
  <c r="BE110" i="7"/>
  <c r="BH110" i="7" s="1"/>
  <c r="BJ110" i="7" s="1"/>
  <c r="BK110" i="7"/>
  <c r="BE385" i="7"/>
  <c r="BH385" i="7" s="1"/>
  <c r="BJ385" i="7" s="1"/>
  <c r="BK385" i="7"/>
  <c r="BE493" i="7"/>
  <c r="BH493" i="7" s="1"/>
  <c r="BJ493" i="7" s="1"/>
  <c r="BK493" i="7"/>
  <c r="BE206" i="7"/>
  <c r="BH206" i="7" s="1"/>
  <c r="BJ206" i="7" s="1"/>
  <c r="BK206" i="7"/>
  <c r="BE436" i="7"/>
  <c r="BH436" i="7" s="1"/>
  <c r="BJ436" i="7" s="1"/>
  <c r="BK436" i="7"/>
  <c r="BE24" i="7"/>
  <c r="BH24" i="7" s="1"/>
  <c r="BJ24" i="7" s="1"/>
  <c r="BK24" i="7"/>
  <c r="BE733" i="7"/>
  <c r="BH733" i="7" s="1"/>
  <c r="BJ733" i="7" s="1"/>
  <c r="BK733" i="7"/>
  <c r="BE605" i="7"/>
  <c r="BH605" i="7" s="1"/>
  <c r="BJ605" i="7" s="1"/>
  <c r="BK605" i="7"/>
  <c r="BE359" i="7"/>
  <c r="BH359" i="7" s="1"/>
  <c r="BJ359" i="7" s="1"/>
  <c r="BK359" i="7"/>
  <c r="BE38" i="7"/>
  <c r="BH38" i="7" s="1"/>
  <c r="BJ38" i="7" s="1"/>
  <c r="BK38" i="7"/>
  <c r="BE163" i="7"/>
  <c r="BH163" i="7" s="1"/>
  <c r="BJ163" i="7" s="1"/>
  <c r="BK163" i="7"/>
  <c r="BE558" i="7"/>
  <c r="BH558" i="7" s="1"/>
  <c r="BJ558" i="7" s="1"/>
  <c r="BK558" i="7"/>
  <c r="BE430" i="7"/>
  <c r="BH430" i="7" s="1"/>
  <c r="BJ430" i="7" s="1"/>
  <c r="BK430" i="7"/>
  <c r="BE231" i="7"/>
  <c r="BH231" i="7" s="1"/>
  <c r="BJ231" i="7" s="1"/>
  <c r="BK231" i="7"/>
  <c r="BE299" i="7"/>
  <c r="BH299" i="7" s="1"/>
  <c r="BJ299" i="7" s="1"/>
  <c r="BK299" i="7"/>
  <c r="BE13" i="7"/>
  <c r="BH13" i="7" s="1"/>
  <c r="BJ13" i="7" s="1"/>
  <c r="BK13" i="7"/>
  <c r="BE257" i="7"/>
  <c r="BH257" i="7" s="1"/>
  <c r="BJ257" i="7" s="1"/>
  <c r="BK257" i="7"/>
  <c r="BE129" i="7"/>
  <c r="BH129" i="7" s="1"/>
  <c r="BJ129" i="7" s="1"/>
  <c r="BK129" i="7"/>
  <c r="BE1527" i="7"/>
  <c r="BH1527" i="7" s="1"/>
  <c r="BJ1527" i="7" s="1"/>
  <c r="BK1527" i="7"/>
  <c r="BE1168" i="7"/>
  <c r="BH1168" i="7" s="1"/>
  <c r="BJ1168" i="7" s="1"/>
  <c r="BK1168" i="7"/>
  <c r="BE1121" i="7"/>
  <c r="BH1121" i="7" s="1"/>
  <c r="BJ1121" i="7" s="1"/>
  <c r="BK1121" i="7"/>
  <c r="BE531" i="7"/>
  <c r="BH531" i="7" s="1"/>
  <c r="BJ531" i="7" s="1"/>
  <c r="BK531" i="7"/>
  <c r="BE1502" i="7"/>
  <c r="BH1502" i="7" s="1"/>
  <c r="BJ1502" i="7" s="1"/>
  <c r="BK1502" i="7"/>
  <c r="BE996" i="7"/>
  <c r="BH996" i="7" s="1"/>
  <c r="BJ996" i="7" s="1"/>
  <c r="BK996" i="7"/>
  <c r="BE1241" i="7"/>
  <c r="BH1241" i="7" s="1"/>
  <c r="BJ1241" i="7" s="1"/>
  <c r="BK1241" i="7"/>
  <c r="BE1138" i="7"/>
  <c r="BH1138" i="7" s="1"/>
  <c r="BJ1138" i="7" s="1"/>
  <c r="BK1138" i="7"/>
  <c r="BE1279" i="7"/>
  <c r="BH1279" i="7" s="1"/>
  <c r="BJ1279" i="7" s="1"/>
  <c r="BK1279" i="7"/>
  <c r="BE1449" i="7"/>
  <c r="BH1449" i="7" s="1"/>
  <c r="BJ1449" i="7" s="1"/>
  <c r="BK1449" i="7"/>
  <c r="BE913" i="7"/>
  <c r="BH913" i="7" s="1"/>
  <c r="BJ913" i="7" s="1"/>
  <c r="BK913" i="7"/>
  <c r="BE1421" i="7"/>
  <c r="BH1421" i="7" s="1"/>
  <c r="BJ1421" i="7" s="1"/>
  <c r="BK1421" i="7"/>
  <c r="BE1535" i="7"/>
  <c r="BH1535" i="7" s="1"/>
  <c r="BJ1535" i="7" s="1"/>
  <c r="BK1535" i="7"/>
  <c r="BE1337" i="7"/>
  <c r="BH1337" i="7" s="1"/>
  <c r="BJ1337" i="7" s="1"/>
  <c r="BK1337" i="7"/>
  <c r="BE1493" i="7"/>
  <c r="BH1493" i="7" s="1"/>
  <c r="BJ1493" i="7" s="1"/>
  <c r="BK1493" i="7"/>
  <c r="BE916" i="7"/>
  <c r="BH916" i="7" s="1"/>
  <c r="BJ916" i="7" s="1"/>
  <c r="BK916" i="7"/>
  <c r="BE640" i="7"/>
  <c r="BH640" i="7" s="1"/>
  <c r="BJ640" i="7" s="1"/>
  <c r="BK640" i="7"/>
  <c r="BE810" i="7"/>
  <c r="BH810" i="7" s="1"/>
  <c r="BJ810" i="7" s="1"/>
  <c r="BK810" i="7"/>
  <c r="BE1601" i="7"/>
  <c r="BH1601" i="7" s="1"/>
  <c r="BJ1601" i="7" s="1"/>
  <c r="BK1601" i="7"/>
  <c r="BE1489" i="7"/>
  <c r="BH1489" i="7" s="1"/>
  <c r="BJ1489" i="7" s="1"/>
  <c r="BK1489" i="7"/>
  <c r="BE1233" i="7"/>
  <c r="BH1233" i="7" s="1"/>
  <c r="BJ1233" i="7" s="1"/>
  <c r="BK1233" i="7"/>
  <c r="BE1498" i="7"/>
  <c r="BH1498" i="7" s="1"/>
  <c r="BJ1498" i="7" s="1"/>
  <c r="BK1498" i="7"/>
  <c r="BE1280" i="7"/>
  <c r="BH1280" i="7" s="1"/>
  <c r="BJ1280" i="7" s="1"/>
  <c r="BK1280" i="7"/>
  <c r="BE1507" i="7"/>
  <c r="BH1507" i="7" s="1"/>
  <c r="BJ1507" i="7" s="1"/>
  <c r="BK1507" i="7"/>
  <c r="BE1102" i="7"/>
  <c r="BH1102" i="7" s="1"/>
  <c r="BJ1102" i="7" s="1"/>
  <c r="BK1102" i="7"/>
  <c r="BE1218" i="7"/>
  <c r="BH1218" i="7" s="1"/>
  <c r="BJ1218" i="7" s="1"/>
  <c r="BK1218" i="7"/>
  <c r="BE1074" i="7"/>
  <c r="BH1074" i="7" s="1"/>
  <c r="BJ1074" i="7" s="1"/>
  <c r="BK1074" i="7"/>
  <c r="BE666" i="7"/>
  <c r="BH666" i="7" s="1"/>
  <c r="BJ666" i="7" s="1"/>
  <c r="BK666" i="7"/>
  <c r="BE882" i="7"/>
  <c r="BH882" i="7" s="1"/>
  <c r="BJ882" i="7" s="1"/>
  <c r="BK882" i="7"/>
  <c r="BE1017" i="7"/>
  <c r="BH1017" i="7" s="1"/>
  <c r="BJ1017" i="7" s="1"/>
  <c r="BK1017" i="7"/>
  <c r="BE1113" i="7"/>
  <c r="BH1113" i="7" s="1"/>
  <c r="BJ1113" i="7" s="1"/>
  <c r="BK1113" i="7"/>
  <c r="BE1217" i="7"/>
  <c r="BH1217" i="7" s="1"/>
  <c r="BJ1217" i="7" s="1"/>
  <c r="BK1217" i="7"/>
  <c r="BE1389" i="7"/>
  <c r="BH1389" i="7" s="1"/>
  <c r="BJ1389" i="7" s="1"/>
  <c r="BK1389" i="7"/>
  <c r="BE1339" i="7"/>
  <c r="BH1339" i="7" s="1"/>
  <c r="BJ1339" i="7" s="1"/>
  <c r="BK1339" i="7"/>
  <c r="BE1211" i="7"/>
  <c r="BH1211" i="7" s="1"/>
  <c r="BJ1211" i="7" s="1"/>
  <c r="BK1211" i="7"/>
  <c r="BE939" i="7"/>
  <c r="BH939" i="7" s="1"/>
  <c r="BJ939" i="7" s="1"/>
  <c r="BK939" i="7"/>
  <c r="BE1557" i="7"/>
  <c r="BH1557" i="7" s="1"/>
  <c r="BJ1557" i="7" s="1"/>
  <c r="BK1557" i="7"/>
  <c r="BE1193" i="7"/>
  <c r="BH1193" i="7" s="1"/>
  <c r="BJ1193" i="7" s="1"/>
  <c r="BK1193" i="7"/>
  <c r="BE1044" i="7"/>
  <c r="BH1044" i="7" s="1"/>
  <c r="BJ1044" i="7" s="1"/>
  <c r="BK1044" i="7"/>
  <c r="BE1413" i="7"/>
  <c r="BH1413" i="7" s="1"/>
  <c r="BJ1413" i="7" s="1"/>
  <c r="BK1413" i="7"/>
  <c r="BE1184" i="7"/>
  <c r="BH1184" i="7" s="1"/>
  <c r="BJ1184" i="7" s="1"/>
  <c r="BK1184" i="7"/>
  <c r="BE922" i="7"/>
  <c r="BH922" i="7" s="1"/>
  <c r="BJ922" i="7" s="1"/>
  <c r="BK922" i="7"/>
  <c r="BE706" i="7"/>
  <c r="BH706" i="7" s="1"/>
  <c r="BJ706" i="7" s="1"/>
  <c r="BK706" i="7"/>
  <c r="BE924" i="7"/>
  <c r="BH924" i="7" s="1"/>
  <c r="BJ924" i="7" s="1"/>
  <c r="BK924" i="7"/>
  <c r="BE461" i="7"/>
  <c r="BH461" i="7" s="1"/>
  <c r="BJ461" i="7" s="1"/>
  <c r="BK461" i="7"/>
  <c r="BE759" i="7"/>
  <c r="BH759" i="7" s="1"/>
  <c r="BJ759" i="7" s="1"/>
  <c r="BK759" i="7"/>
  <c r="BE955" i="7"/>
  <c r="BH955" i="7" s="1"/>
  <c r="BJ955" i="7" s="1"/>
  <c r="BK955" i="7"/>
  <c r="BE705" i="7"/>
  <c r="BH705" i="7" s="1"/>
  <c r="BJ705" i="7" s="1"/>
  <c r="BK705" i="7"/>
  <c r="BE932" i="7"/>
  <c r="BH932" i="7" s="1"/>
  <c r="BJ932" i="7" s="1"/>
  <c r="BK932" i="7"/>
  <c r="BE380" i="7"/>
  <c r="BH380" i="7" s="1"/>
  <c r="BJ380" i="7" s="1"/>
  <c r="BK380" i="7"/>
  <c r="BE387" i="7"/>
  <c r="BH387" i="7" s="1"/>
  <c r="BJ387" i="7" s="1"/>
  <c r="BK387" i="7"/>
  <c r="BE517" i="7"/>
  <c r="BH517" i="7" s="1"/>
  <c r="BJ517" i="7" s="1"/>
  <c r="BK517" i="7"/>
  <c r="BE758" i="7"/>
  <c r="BH758" i="7" s="1"/>
  <c r="BJ758" i="7" s="1"/>
  <c r="BK758" i="7"/>
  <c r="BE866" i="7"/>
  <c r="BH866" i="7" s="1"/>
  <c r="BJ866" i="7" s="1"/>
  <c r="BK866" i="7"/>
  <c r="BE417" i="7"/>
  <c r="BH417" i="7" s="1"/>
  <c r="BJ417" i="7" s="1"/>
  <c r="BK417" i="7"/>
  <c r="BE1062" i="7"/>
  <c r="BH1062" i="7" s="1"/>
  <c r="BJ1062" i="7" s="1"/>
  <c r="BK1062" i="7"/>
  <c r="BE814" i="7"/>
  <c r="BH814" i="7" s="1"/>
  <c r="BJ814" i="7" s="1"/>
  <c r="BK814" i="7"/>
  <c r="BE477" i="7"/>
  <c r="BH477" i="7" s="1"/>
  <c r="BJ477" i="7" s="1"/>
  <c r="BK477" i="7"/>
  <c r="BE1269" i="7"/>
  <c r="BH1269" i="7" s="1"/>
  <c r="BJ1269" i="7" s="1"/>
  <c r="BK1269" i="7"/>
  <c r="BE1059" i="7"/>
  <c r="BH1059" i="7" s="1"/>
  <c r="BJ1059" i="7" s="1"/>
  <c r="BK1059" i="7"/>
  <c r="BE697" i="7"/>
  <c r="BH697" i="7" s="1"/>
  <c r="BJ697" i="7" s="1"/>
  <c r="BK697" i="7"/>
  <c r="BE1123" i="7"/>
  <c r="BH1123" i="7" s="1"/>
  <c r="BJ1123" i="7" s="1"/>
  <c r="BK1123" i="7"/>
  <c r="BE776" i="7"/>
  <c r="BH776" i="7" s="1"/>
  <c r="BJ776" i="7" s="1"/>
  <c r="BK776" i="7"/>
  <c r="BE338" i="7"/>
  <c r="BH338" i="7" s="1"/>
  <c r="BJ338" i="7" s="1"/>
  <c r="BK338" i="7"/>
  <c r="BE76" i="7"/>
  <c r="BH76" i="7" s="1"/>
  <c r="BJ76" i="7" s="1"/>
  <c r="BK76" i="7"/>
  <c r="BE512" i="7"/>
  <c r="BH512" i="7" s="1"/>
  <c r="BJ512" i="7" s="1"/>
  <c r="BK512" i="7"/>
  <c r="BE344" i="7"/>
  <c r="BH344" i="7" s="1"/>
  <c r="BJ344" i="7" s="1"/>
  <c r="BK344" i="7"/>
  <c r="BE575" i="7"/>
  <c r="BH575" i="7" s="1"/>
  <c r="BJ575" i="7" s="1"/>
  <c r="BK575" i="7"/>
  <c r="BE844" i="7"/>
  <c r="BH844" i="7" s="1"/>
  <c r="BJ844" i="7" s="1"/>
  <c r="BK844" i="7"/>
  <c r="BE525" i="7"/>
  <c r="BH525" i="7" s="1"/>
  <c r="BJ525" i="7" s="1"/>
  <c r="BK525" i="7"/>
  <c r="BE465" i="7"/>
  <c r="BH465" i="7" s="1"/>
  <c r="BJ465" i="7" s="1"/>
  <c r="BK465" i="7"/>
  <c r="BE747" i="7"/>
  <c r="BH747" i="7" s="1"/>
  <c r="BJ747" i="7" s="1"/>
  <c r="BK747" i="7"/>
  <c r="BE468" i="7"/>
  <c r="BH468" i="7" s="1"/>
  <c r="BJ468" i="7" s="1"/>
  <c r="BK468" i="7"/>
  <c r="BE1015" i="7"/>
  <c r="BH1015" i="7" s="1"/>
  <c r="BJ1015" i="7" s="1"/>
  <c r="BK1015" i="7"/>
  <c r="BE887" i="7"/>
  <c r="BH887" i="7" s="1"/>
  <c r="BJ887" i="7" s="1"/>
  <c r="BK887" i="7"/>
  <c r="BE633" i="7"/>
  <c r="BH633" i="7" s="1"/>
  <c r="BJ633" i="7" s="1"/>
  <c r="BK633" i="7"/>
  <c r="BE401" i="7"/>
  <c r="BH401" i="7" s="1"/>
  <c r="BJ401" i="7" s="1"/>
  <c r="BK401" i="7"/>
  <c r="BE122" i="7"/>
  <c r="BH122" i="7" s="1"/>
  <c r="BJ122" i="7" s="1"/>
  <c r="BK122" i="7"/>
  <c r="BE156" i="7"/>
  <c r="BH156" i="7" s="1"/>
  <c r="BJ156" i="7" s="1"/>
  <c r="BK156" i="7"/>
  <c r="BE62" i="7"/>
  <c r="BH62" i="7" s="1"/>
  <c r="BJ62" i="7" s="1"/>
  <c r="BK62" i="7"/>
  <c r="BE36" i="7"/>
  <c r="BH36" i="7" s="1"/>
  <c r="BJ36" i="7" s="1"/>
  <c r="BK36" i="7"/>
  <c r="BE78" i="7"/>
  <c r="BH78" i="7" s="1"/>
  <c r="BJ78" i="7" s="1"/>
  <c r="BK78" i="7"/>
  <c r="BE312" i="7"/>
  <c r="BH312" i="7" s="1"/>
  <c r="BJ312" i="7" s="1"/>
  <c r="BK312" i="7"/>
  <c r="BE107" i="7"/>
  <c r="BH107" i="7" s="1"/>
  <c r="BJ107" i="7" s="1"/>
  <c r="BK107" i="7"/>
  <c r="BE368" i="7"/>
  <c r="BH368" i="7" s="1"/>
  <c r="BJ368" i="7" s="1"/>
  <c r="BK368" i="7"/>
  <c r="BE490" i="7"/>
  <c r="BH490" i="7" s="1"/>
  <c r="BJ490" i="7" s="1"/>
  <c r="BK490" i="7"/>
  <c r="BE174" i="7"/>
  <c r="BH174" i="7" s="1"/>
  <c r="BJ174" i="7" s="1"/>
  <c r="BK174" i="7"/>
  <c r="BE433" i="7"/>
  <c r="BH433" i="7" s="1"/>
  <c r="BJ433" i="7" s="1"/>
  <c r="BK433" i="7"/>
  <c r="BE853" i="7"/>
  <c r="BH853" i="7" s="1"/>
  <c r="BJ853" i="7" s="1"/>
  <c r="BK853" i="7"/>
  <c r="BE725" i="7"/>
  <c r="BH725" i="7" s="1"/>
  <c r="BJ725" i="7" s="1"/>
  <c r="BK725" i="7"/>
  <c r="BE597" i="7"/>
  <c r="BH597" i="7" s="1"/>
  <c r="BJ597" i="7" s="1"/>
  <c r="BK597" i="7"/>
  <c r="BE293" i="7"/>
  <c r="BH293" i="7" s="1"/>
  <c r="BJ293" i="7" s="1"/>
  <c r="BK293" i="7"/>
  <c r="BE8" i="7"/>
  <c r="BH8" i="7" s="1"/>
  <c r="BJ8" i="7" s="1"/>
  <c r="BK8" i="7"/>
  <c r="BE146" i="7"/>
  <c r="BH146" i="7" s="1"/>
  <c r="BJ146" i="7" s="1"/>
  <c r="BK146" i="7"/>
  <c r="BE550" i="7"/>
  <c r="BH550" i="7" s="1"/>
  <c r="BJ550" i="7" s="1"/>
  <c r="BK550" i="7"/>
  <c r="BE422" i="7"/>
  <c r="BH422" i="7" s="1"/>
  <c r="BJ422" i="7" s="1"/>
  <c r="BK422" i="7"/>
  <c r="BE228" i="7"/>
  <c r="BH228" i="7" s="1"/>
  <c r="BJ228" i="7" s="1"/>
  <c r="BK228" i="7"/>
  <c r="BE282" i="7"/>
  <c r="BH282" i="7" s="1"/>
  <c r="BJ282" i="7" s="1"/>
  <c r="BK282" i="7"/>
  <c r="BE10" i="7"/>
  <c r="BH10" i="7" s="1"/>
  <c r="BJ10" i="7" s="1"/>
  <c r="BK10" i="7"/>
  <c r="BE249" i="7"/>
  <c r="BH249" i="7" s="1"/>
  <c r="BJ249" i="7" s="1"/>
  <c r="BK249" i="7"/>
  <c r="BE121" i="7"/>
  <c r="BH121" i="7" s="1"/>
  <c r="BJ121" i="7" s="1"/>
  <c r="BK121" i="7"/>
  <c r="BE552" i="7"/>
  <c r="BH552" i="7" s="1"/>
  <c r="BJ552" i="7" s="1"/>
  <c r="BK552" i="7"/>
  <c r="BE345" i="7"/>
  <c r="BH345" i="7" s="1"/>
  <c r="BJ345" i="7" s="1"/>
  <c r="BK345" i="7"/>
  <c r="BE1003" i="7"/>
  <c r="BH1003" i="7" s="1"/>
  <c r="BJ1003" i="7" s="1"/>
  <c r="BK1003" i="7"/>
  <c r="BE671" i="7"/>
  <c r="BH671" i="7" s="1"/>
  <c r="BJ671" i="7" s="1"/>
  <c r="BK671" i="7"/>
  <c r="BE1043" i="7"/>
  <c r="BH1043" i="7" s="1"/>
  <c r="BJ1043" i="7" s="1"/>
  <c r="BK1043" i="7"/>
  <c r="BE910" i="7"/>
  <c r="BH910" i="7" s="1"/>
  <c r="BJ910" i="7" s="1"/>
  <c r="BK910" i="7"/>
  <c r="BE635" i="7"/>
  <c r="BH635" i="7" s="1"/>
  <c r="BJ635" i="7" s="1"/>
  <c r="BK635" i="7"/>
  <c r="BE334" i="7"/>
  <c r="BH334" i="7" s="1"/>
  <c r="BJ334" i="7" s="1"/>
  <c r="BK334" i="7"/>
  <c r="BE6" i="7"/>
  <c r="BH6" i="7" s="1"/>
  <c r="BJ6" i="7" s="1"/>
  <c r="BK6" i="7"/>
  <c r="BE396" i="7"/>
  <c r="BH396" i="7" s="1"/>
  <c r="BJ396" i="7" s="1"/>
  <c r="BK396" i="7"/>
  <c r="BE1590" i="7"/>
  <c r="BH1590" i="7" s="1"/>
  <c r="BJ1590" i="7" s="1"/>
  <c r="BK1590" i="7"/>
  <c r="BE1550" i="7"/>
  <c r="BH1550" i="7" s="1"/>
  <c r="BJ1550" i="7" s="1"/>
  <c r="BK1550" i="7"/>
  <c r="BE1366" i="7"/>
  <c r="BH1366" i="7" s="1"/>
  <c r="BJ1366" i="7" s="1"/>
  <c r="BK1366" i="7"/>
  <c r="BE1185" i="7"/>
  <c r="BH1185" i="7" s="1"/>
  <c r="BJ1185" i="7" s="1"/>
  <c r="BK1185" i="7"/>
  <c r="BE1356" i="7"/>
  <c r="BH1356" i="7" s="1"/>
  <c r="BJ1356" i="7" s="1"/>
  <c r="BK1356" i="7"/>
  <c r="BE1350" i="7"/>
  <c r="BH1350" i="7" s="1"/>
  <c r="BJ1350" i="7" s="1"/>
  <c r="BK1350" i="7"/>
  <c r="BE888" i="7"/>
  <c r="BH888" i="7" s="1"/>
  <c r="BJ888" i="7" s="1"/>
  <c r="BK888" i="7"/>
  <c r="BE630" i="7"/>
  <c r="BH630" i="7" s="1"/>
  <c r="BJ630" i="7" s="1"/>
  <c r="BK630" i="7"/>
  <c r="BE1200" i="7"/>
  <c r="BH1200" i="7" s="1"/>
  <c r="BJ1200" i="7" s="1"/>
  <c r="BK1200" i="7"/>
  <c r="BE1222" i="7"/>
  <c r="BH1222" i="7" s="1"/>
  <c r="BJ1222" i="7" s="1"/>
  <c r="BK1222" i="7"/>
  <c r="BE1486" i="7"/>
  <c r="BH1486" i="7" s="1"/>
  <c r="BJ1486" i="7" s="1"/>
  <c r="BK1486" i="7"/>
  <c r="BE1236" i="7"/>
  <c r="BH1236" i="7" s="1"/>
  <c r="BJ1236" i="7" s="1"/>
  <c r="BK1236" i="7"/>
  <c r="BE1474" i="7"/>
  <c r="BH1474" i="7" s="1"/>
  <c r="BJ1474" i="7" s="1"/>
  <c r="BK1474" i="7"/>
  <c r="BE1084" i="7"/>
  <c r="BH1084" i="7" s="1"/>
  <c r="BJ1084" i="7" s="1"/>
  <c r="BK1084" i="7"/>
  <c r="BE1165" i="7"/>
  <c r="BH1165" i="7" s="1"/>
  <c r="BJ1165" i="7" s="1"/>
  <c r="BK1165" i="7"/>
  <c r="BE1030" i="7"/>
  <c r="BH1030" i="7" s="1"/>
  <c r="BJ1030" i="7" s="1"/>
  <c r="BK1030" i="7"/>
  <c r="BE606" i="7"/>
  <c r="BH606" i="7" s="1"/>
  <c r="BJ606" i="7" s="1"/>
  <c r="BK606" i="7"/>
  <c r="BE791" i="7"/>
  <c r="BH791" i="7" s="1"/>
  <c r="BJ791" i="7" s="1"/>
  <c r="BK791" i="7"/>
  <c r="BE963" i="7"/>
  <c r="BH963" i="7" s="1"/>
  <c r="BJ963" i="7" s="1"/>
  <c r="BK963" i="7"/>
  <c r="BE1073" i="7"/>
  <c r="BH1073" i="7" s="1"/>
  <c r="BJ1073" i="7" s="1"/>
  <c r="BK1073" i="7"/>
  <c r="BE1054" i="7"/>
  <c r="BH1054" i="7" s="1"/>
  <c r="BJ1054" i="7" s="1"/>
  <c r="BK1054" i="7"/>
  <c r="BE1370" i="7"/>
  <c r="BH1370" i="7" s="1"/>
  <c r="BJ1370" i="7" s="1"/>
  <c r="BK1370" i="7"/>
  <c r="BE1336" i="7"/>
  <c r="BH1336" i="7" s="1"/>
  <c r="BJ1336" i="7" s="1"/>
  <c r="BK1336" i="7"/>
  <c r="BE1208" i="7"/>
  <c r="BH1208" i="7" s="1"/>
  <c r="BJ1208" i="7" s="1"/>
  <c r="BK1208" i="7"/>
  <c r="BE876" i="7"/>
  <c r="BH876" i="7" s="1"/>
  <c r="BJ876" i="7" s="1"/>
  <c r="BK876" i="7"/>
  <c r="BE1549" i="7"/>
  <c r="BH1549" i="7" s="1"/>
  <c r="BJ1549" i="7" s="1"/>
  <c r="BK1549" i="7"/>
  <c r="BE1187" i="7"/>
  <c r="BH1187" i="7" s="1"/>
  <c r="BJ1187" i="7" s="1"/>
  <c r="BK1187" i="7"/>
  <c r="BE1041" i="7"/>
  <c r="BH1041" i="7" s="1"/>
  <c r="BJ1041" i="7" s="1"/>
  <c r="BK1041" i="7"/>
  <c r="BE1394" i="7"/>
  <c r="BH1394" i="7" s="1"/>
  <c r="BJ1394" i="7" s="1"/>
  <c r="BK1394" i="7"/>
  <c r="BE1166" i="7"/>
  <c r="BH1166" i="7" s="1"/>
  <c r="BJ1166" i="7" s="1"/>
  <c r="BK1166" i="7"/>
  <c r="BE905" i="7"/>
  <c r="BH905" i="7" s="1"/>
  <c r="BJ905" i="7" s="1"/>
  <c r="BK905" i="7"/>
  <c r="BE703" i="7"/>
  <c r="BH703" i="7" s="1"/>
  <c r="BJ703" i="7" s="1"/>
  <c r="BK703" i="7"/>
  <c r="BE907" i="7"/>
  <c r="BH907" i="7" s="1"/>
  <c r="BJ907" i="7" s="1"/>
  <c r="BK907" i="7"/>
  <c r="BE444" i="7"/>
  <c r="BH444" i="7" s="1"/>
  <c r="BJ444" i="7" s="1"/>
  <c r="BK444" i="7"/>
  <c r="BE740" i="7"/>
  <c r="BH740" i="7" s="1"/>
  <c r="BJ740" i="7" s="1"/>
  <c r="BK740" i="7"/>
  <c r="BE938" i="7"/>
  <c r="BH938" i="7" s="1"/>
  <c r="BJ938" i="7" s="1"/>
  <c r="BK938" i="7"/>
  <c r="BE695" i="7"/>
  <c r="BH695" i="7" s="1"/>
  <c r="BJ695" i="7" s="1"/>
  <c r="BK695" i="7"/>
  <c r="BE915" i="7"/>
  <c r="BH915" i="7" s="1"/>
  <c r="BJ915" i="7" s="1"/>
  <c r="BK915" i="7"/>
  <c r="BE367" i="7"/>
  <c r="BH367" i="7" s="1"/>
  <c r="BJ367" i="7" s="1"/>
  <c r="BK367" i="7"/>
  <c r="BE214" i="7"/>
  <c r="BH214" i="7" s="1"/>
  <c r="BJ214" i="7" s="1"/>
  <c r="BK214" i="7"/>
  <c r="BE353" i="7"/>
  <c r="BH353" i="7" s="1"/>
  <c r="BJ353" i="7" s="1"/>
  <c r="BK353" i="7"/>
  <c r="BE704" i="7"/>
  <c r="BH704" i="7" s="1"/>
  <c r="BJ704" i="7" s="1"/>
  <c r="BK704" i="7"/>
  <c r="BE848" i="7"/>
  <c r="BH848" i="7" s="1"/>
  <c r="BJ848" i="7" s="1"/>
  <c r="BK848" i="7"/>
  <c r="BE383" i="7"/>
  <c r="BH383" i="7" s="1"/>
  <c r="BJ383" i="7" s="1"/>
  <c r="BK383" i="7"/>
  <c r="BE1048" i="7"/>
  <c r="BH1048" i="7" s="1"/>
  <c r="BJ1048" i="7" s="1"/>
  <c r="BK1048" i="7"/>
  <c r="BE745" i="7"/>
  <c r="BH745" i="7" s="1"/>
  <c r="BJ745" i="7" s="1"/>
  <c r="BK745" i="7"/>
  <c r="BE335" i="7"/>
  <c r="BH335" i="7" s="1"/>
  <c r="BJ335" i="7" s="1"/>
  <c r="BK335" i="7"/>
  <c r="BE1261" i="7"/>
  <c r="BH1261" i="7" s="1"/>
  <c r="BJ1261" i="7" s="1"/>
  <c r="BK1261" i="7"/>
  <c r="BE1042" i="7"/>
  <c r="BH1042" i="7" s="1"/>
  <c r="BJ1042" i="7" s="1"/>
  <c r="BK1042" i="7"/>
  <c r="BE667" i="7"/>
  <c r="BH667" i="7" s="1"/>
  <c r="BJ667" i="7" s="1"/>
  <c r="BK667" i="7"/>
  <c r="BE1104" i="7"/>
  <c r="BH1104" i="7" s="1"/>
  <c r="BJ1104" i="7" s="1"/>
  <c r="BK1104" i="7"/>
  <c r="BE754" i="7"/>
  <c r="BH754" i="7" s="1"/>
  <c r="BJ754" i="7" s="1"/>
  <c r="BK754" i="7"/>
  <c r="BE320" i="7"/>
  <c r="BH320" i="7" s="1"/>
  <c r="BJ320" i="7" s="1"/>
  <c r="BK320" i="7"/>
  <c r="BE529" i="7"/>
  <c r="BH529" i="7" s="1"/>
  <c r="BJ529" i="7" s="1"/>
  <c r="BK529" i="7"/>
  <c r="BE499" i="7"/>
  <c r="BH499" i="7" s="1"/>
  <c r="BJ499" i="7" s="1"/>
  <c r="BK499" i="7"/>
  <c r="BE326" i="7"/>
  <c r="BH326" i="7" s="1"/>
  <c r="BJ326" i="7" s="1"/>
  <c r="BK326" i="7"/>
  <c r="BE535" i="7"/>
  <c r="BH535" i="7" s="1"/>
  <c r="BJ535" i="7" s="1"/>
  <c r="BK535" i="7"/>
  <c r="BE830" i="7"/>
  <c r="BH830" i="7" s="1"/>
  <c r="BJ830" i="7" s="1"/>
  <c r="BK830" i="7"/>
  <c r="BE485" i="7"/>
  <c r="BH485" i="7" s="1"/>
  <c r="BJ485" i="7" s="1"/>
  <c r="BK485" i="7"/>
  <c r="BE455" i="7"/>
  <c r="BH455" i="7" s="1"/>
  <c r="BJ455" i="7" s="1"/>
  <c r="BK455" i="7"/>
  <c r="BE690" i="7"/>
  <c r="BH690" i="7" s="1"/>
  <c r="BJ690" i="7" s="1"/>
  <c r="BK690" i="7"/>
  <c r="BE458" i="7"/>
  <c r="BH458" i="7" s="1"/>
  <c r="BJ458" i="7" s="1"/>
  <c r="BK458" i="7"/>
  <c r="BE1007" i="7"/>
  <c r="BH1007" i="7" s="1"/>
  <c r="BJ1007" i="7" s="1"/>
  <c r="BK1007" i="7"/>
  <c r="BE879" i="7"/>
  <c r="BH879" i="7" s="1"/>
  <c r="BJ879" i="7" s="1"/>
  <c r="BK879" i="7"/>
  <c r="BE616" i="7"/>
  <c r="BH616" i="7" s="1"/>
  <c r="BJ616" i="7" s="1"/>
  <c r="BK616" i="7"/>
  <c r="BE381" i="7"/>
  <c r="BH381" i="7" s="1"/>
  <c r="BJ381" i="7" s="1"/>
  <c r="BK381" i="7"/>
  <c r="BE96" i="7"/>
  <c r="BH96" i="7" s="1"/>
  <c r="BJ96" i="7" s="1"/>
  <c r="BK96" i="7"/>
  <c r="BE143" i="7"/>
  <c r="BH143" i="7" s="1"/>
  <c r="BJ143" i="7" s="1"/>
  <c r="BK143" i="7"/>
  <c r="BE59" i="7"/>
  <c r="BH59" i="7" s="1"/>
  <c r="BJ59" i="7" s="1"/>
  <c r="BK59" i="7"/>
  <c r="BE371" i="7"/>
  <c r="BH371" i="7" s="1"/>
  <c r="BJ371" i="7" s="1"/>
  <c r="BK371" i="7"/>
  <c r="BE573" i="7"/>
  <c r="BH573" i="7" s="1"/>
  <c r="BJ573" i="7" s="1"/>
  <c r="BK573" i="7"/>
  <c r="BE309" i="7"/>
  <c r="BH309" i="7" s="1"/>
  <c r="BJ309" i="7" s="1"/>
  <c r="BK309" i="7"/>
  <c r="BE68" i="7"/>
  <c r="BH68" i="7" s="1"/>
  <c r="BJ68" i="7" s="1"/>
  <c r="BK68" i="7"/>
  <c r="BE351" i="7"/>
  <c r="BH351" i="7" s="1"/>
  <c r="BJ351" i="7" s="1"/>
  <c r="BK351" i="7"/>
  <c r="BE476" i="7"/>
  <c r="BH476" i="7" s="1"/>
  <c r="BJ476" i="7" s="1"/>
  <c r="BK476" i="7"/>
  <c r="BE158" i="7"/>
  <c r="BH158" i="7" s="1"/>
  <c r="BJ158" i="7" s="1"/>
  <c r="BK158" i="7"/>
  <c r="BE416" i="7"/>
  <c r="BH416" i="7" s="1"/>
  <c r="BJ416" i="7" s="1"/>
  <c r="BK416" i="7"/>
  <c r="BE845" i="7"/>
  <c r="BH845" i="7" s="1"/>
  <c r="BJ845" i="7" s="1"/>
  <c r="BK845" i="7"/>
  <c r="BE717" i="7"/>
  <c r="BH717" i="7" s="1"/>
  <c r="BJ717" i="7" s="1"/>
  <c r="BK717" i="7"/>
  <c r="BE589" i="7"/>
  <c r="BH589" i="7" s="1"/>
  <c r="BJ589" i="7" s="1"/>
  <c r="BK589" i="7"/>
  <c r="BE278" i="7"/>
  <c r="BH278" i="7" s="1"/>
  <c r="BJ278" i="7" s="1"/>
  <c r="BK278" i="7"/>
  <c r="BE5" i="7"/>
  <c r="BH5" i="7" s="1"/>
  <c r="BJ5" i="7" s="1"/>
  <c r="BK5" i="7"/>
  <c r="BE86" i="7"/>
  <c r="BH86" i="7" s="1"/>
  <c r="BJ86" i="7" s="1"/>
  <c r="BK86" i="7"/>
  <c r="BE542" i="7"/>
  <c r="BH542" i="7" s="1"/>
  <c r="BJ542" i="7" s="1"/>
  <c r="BK542" i="7"/>
  <c r="BE414" i="7"/>
  <c r="BH414" i="7" s="1"/>
  <c r="BJ414" i="7" s="1"/>
  <c r="BK414" i="7"/>
  <c r="BE211" i="7"/>
  <c r="BH211" i="7" s="1"/>
  <c r="BJ211" i="7" s="1"/>
  <c r="BK211" i="7"/>
  <c r="BE222" i="7"/>
  <c r="BH222" i="7" s="1"/>
  <c r="BJ222" i="7" s="1"/>
  <c r="BK222" i="7"/>
  <c r="BE28" i="7"/>
  <c r="BH28" i="7" s="1"/>
  <c r="BJ28" i="7" s="1"/>
  <c r="BK28" i="7"/>
  <c r="BE241" i="7"/>
  <c r="BH241" i="7" s="1"/>
  <c r="BJ241" i="7" s="1"/>
  <c r="BK241" i="7"/>
  <c r="BE113" i="7"/>
  <c r="BH113" i="7" s="1"/>
  <c r="BJ113" i="7" s="1"/>
  <c r="BK113" i="7"/>
  <c r="BE1018" i="7"/>
  <c r="BH1018" i="7" s="1"/>
  <c r="BJ1018" i="7" s="1"/>
  <c r="BK1018" i="7"/>
  <c r="BE1171" i="7"/>
  <c r="BH1171" i="7" s="1"/>
  <c r="BJ1171" i="7" s="1"/>
  <c r="BK1171" i="7"/>
  <c r="BE1319" i="7"/>
  <c r="BH1319" i="7" s="1"/>
  <c r="BJ1319" i="7" s="1"/>
  <c r="BK1319" i="7"/>
  <c r="BE1427" i="7"/>
  <c r="BH1427" i="7" s="1"/>
  <c r="BJ1427" i="7" s="1"/>
  <c r="BK1427" i="7"/>
  <c r="BE1435" i="7"/>
  <c r="BH1435" i="7" s="1"/>
  <c r="BJ1435" i="7" s="1"/>
  <c r="BK1435" i="7"/>
  <c r="BE1050" i="7"/>
  <c r="BH1050" i="7" s="1"/>
  <c r="BJ1050" i="7" s="1"/>
  <c r="BK1050" i="7"/>
  <c r="BE867" i="7"/>
  <c r="BH867" i="7" s="1"/>
  <c r="BJ867" i="7" s="1"/>
  <c r="BK867" i="7"/>
  <c r="BE872" i="7"/>
  <c r="BH872" i="7" s="1"/>
  <c r="BJ872" i="7" s="1"/>
  <c r="BK872" i="7"/>
  <c r="BE1183" i="7"/>
  <c r="BH1183" i="7" s="1"/>
  <c r="BJ1183" i="7" s="1"/>
  <c r="BK1183" i="7"/>
  <c r="BE369" i="7"/>
  <c r="BH369" i="7" s="1"/>
  <c r="BJ369" i="7" s="1"/>
  <c r="BK369" i="7"/>
  <c r="BE943" i="7"/>
  <c r="BH943" i="7" s="1"/>
  <c r="BJ943" i="7" s="1"/>
  <c r="BK943" i="7"/>
  <c r="BE478" i="7"/>
  <c r="BH478" i="7" s="1"/>
  <c r="BJ478" i="7" s="1"/>
  <c r="BK478" i="7"/>
  <c r="BE1328" i="7"/>
  <c r="BH1328" i="7" s="1"/>
  <c r="BJ1328" i="7" s="1"/>
  <c r="BK1328" i="7"/>
  <c r="BE1520" i="7"/>
  <c r="BH1520" i="7" s="1"/>
  <c r="BJ1520" i="7" s="1"/>
  <c r="BK1520" i="7"/>
  <c r="BE1586" i="7"/>
  <c r="BH1586" i="7" s="1"/>
  <c r="BJ1586" i="7" s="1"/>
  <c r="BK1586" i="7"/>
  <c r="BE1128" i="7"/>
  <c r="BH1128" i="7" s="1"/>
  <c r="BJ1128" i="7" s="1"/>
  <c r="BK1128" i="7"/>
  <c r="BE1405" i="7"/>
  <c r="BH1405" i="7" s="1"/>
  <c r="BJ1405" i="7" s="1"/>
  <c r="BK1405" i="7"/>
  <c r="BE360" i="7"/>
  <c r="BH360" i="7" s="1"/>
  <c r="BJ360" i="7" s="1"/>
  <c r="BK360" i="7"/>
  <c r="BE774" i="7"/>
  <c r="BH774" i="7" s="1"/>
  <c r="BJ774" i="7" s="1"/>
  <c r="BK774" i="7"/>
  <c r="BE1145" i="7"/>
  <c r="BH1145" i="7" s="1"/>
  <c r="BJ1145" i="7" s="1"/>
  <c r="BK1145" i="7"/>
  <c r="BE150" i="7"/>
  <c r="BH150" i="7" s="1"/>
  <c r="BJ150" i="7" s="1"/>
  <c r="BK150" i="7"/>
  <c r="BE727" i="7"/>
  <c r="BH727" i="7" s="1"/>
  <c r="BJ727" i="7" s="1"/>
  <c r="BK727" i="7"/>
  <c r="BE419" i="7"/>
  <c r="BH419" i="7" s="1"/>
  <c r="BJ419" i="7" s="1"/>
  <c r="BK419" i="7"/>
  <c r="BE1544" i="7"/>
  <c r="BH1544" i="7" s="1"/>
  <c r="BJ1544" i="7" s="1"/>
  <c r="BK1544" i="7"/>
  <c r="BE1531" i="7"/>
  <c r="BH1531" i="7" s="1"/>
  <c r="BJ1531" i="7" s="1"/>
  <c r="BK1531" i="7"/>
  <c r="BE1125" i="7"/>
  <c r="BH1125" i="7" s="1"/>
  <c r="BJ1125" i="7" s="1"/>
  <c r="BK1125" i="7"/>
  <c r="BE1473" i="7"/>
  <c r="BH1473" i="7" s="1"/>
  <c r="BJ1473" i="7" s="1"/>
  <c r="BK1473" i="7"/>
  <c r="BE840" i="7"/>
  <c r="BH840" i="7" s="1"/>
  <c r="BJ840" i="7" s="1"/>
  <c r="BK840" i="7"/>
  <c r="BE960" i="7"/>
  <c r="BH960" i="7" s="1"/>
  <c r="BJ960" i="7" s="1"/>
  <c r="BK960" i="7"/>
  <c r="BE302" i="7"/>
  <c r="BH302" i="7" s="1"/>
  <c r="BJ302" i="7" s="1"/>
  <c r="BK302" i="7"/>
  <c r="BE608" i="7"/>
  <c r="BH608" i="7" s="1"/>
  <c r="BJ608" i="7" s="1"/>
  <c r="BK608" i="7"/>
  <c r="BE441" i="7"/>
  <c r="BH441" i="7" s="1"/>
  <c r="BJ441" i="7" s="1"/>
  <c r="BK441" i="7"/>
  <c r="BE467" i="7"/>
  <c r="BH467" i="7" s="1"/>
  <c r="BJ467" i="7" s="1"/>
  <c r="BK467" i="7"/>
  <c r="BE1587" i="7"/>
  <c r="BH1587" i="7" s="1"/>
  <c r="BJ1587" i="7" s="1"/>
  <c r="BK1587" i="7"/>
  <c r="BE1584" i="7"/>
  <c r="BH1584" i="7" s="1"/>
  <c r="BJ1584" i="7" s="1"/>
  <c r="BK1584" i="7"/>
  <c r="BE1567" i="7"/>
  <c r="BH1567" i="7" s="1"/>
  <c r="BJ1567" i="7" s="1"/>
  <c r="BK1567" i="7"/>
  <c r="BE1608" i="7"/>
  <c r="BH1608" i="7" s="1"/>
  <c r="BJ1608" i="7" s="1"/>
  <c r="BK1608" i="7"/>
  <c r="BE1376" i="7"/>
  <c r="BH1376" i="7" s="1"/>
  <c r="BJ1376" i="7" s="1"/>
  <c r="BK1376" i="7"/>
  <c r="BE779" i="7"/>
  <c r="BH779" i="7" s="1"/>
  <c r="BJ779" i="7" s="1"/>
  <c r="BK779" i="7"/>
  <c r="BE1306" i="7"/>
  <c r="BH1306" i="7" s="1"/>
  <c r="BJ1306" i="7" s="1"/>
  <c r="BK1306" i="7"/>
  <c r="BE865" i="7"/>
  <c r="BH865" i="7" s="1"/>
  <c r="BJ865" i="7" s="1"/>
  <c r="BK865" i="7"/>
  <c r="BE973" i="7"/>
  <c r="BH973" i="7" s="1"/>
  <c r="BJ973" i="7" s="1"/>
  <c r="BK973" i="7"/>
  <c r="BE1286" i="7"/>
  <c r="BH1286" i="7" s="1"/>
  <c r="BJ1286" i="7" s="1"/>
  <c r="BK1286" i="7"/>
  <c r="BE1009" i="7"/>
  <c r="BH1009" i="7" s="1"/>
  <c r="BJ1009" i="7" s="1"/>
  <c r="BK1009" i="7"/>
  <c r="BE1501" i="7"/>
  <c r="BH1501" i="7" s="1"/>
  <c r="BJ1501" i="7" s="1"/>
  <c r="BK1501" i="7"/>
  <c r="BE1530" i="7"/>
  <c r="BH1530" i="7" s="1"/>
  <c r="BJ1530" i="7" s="1"/>
  <c r="BK1530" i="7"/>
  <c r="BE1428" i="7"/>
  <c r="BH1428" i="7" s="1"/>
  <c r="BJ1428" i="7" s="1"/>
  <c r="BK1428" i="7"/>
  <c r="BE1170" i="7"/>
  <c r="BH1170" i="7" s="1"/>
  <c r="BJ1170" i="7" s="1"/>
  <c r="BK1170" i="7"/>
  <c r="BE1388" i="7"/>
  <c r="BH1388" i="7" s="1"/>
  <c r="BJ1388" i="7" s="1"/>
  <c r="BK1388" i="7"/>
  <c r="BE1475" i="7"/>
  <c r="BH1475" i="7" s="1"/>
  <c r="BJ1475" i="7" s="1"/>
  <c r="BK1475" i="7"/>
  <c r="BE583" i="7"/>
  <c r="BH583" i="7" s="1"/>
  <c r="BJ583" i="7" s="1"/>
  <c r="BK583" i="7"/>
  <c r="BE1381" i="7"/>
  <c r="BH1381" i="7" s="1"/>
  <c r="BJ1381" i="7" s="1"/>
  <c r="BK1381" i="7"/>
  <c r="BE1189" i="7"/>
  <c r="BH1189" i="7" s="1"/>
  <c r="BJ1189" i="7" s="1"/>
  <c r="BK1189" i="7"/>
  <c r="BE1572" i="7"/>
  <c r="BH1572" i="7" s="1"/>
  <c r="BJ1572" i="7" s="1"/>
  <c r="BK1572" i="7"/>
  <c r="BE1480" i="7"/>
  <c r="BH1480" i="7" s="1"/>
  <c r="BJ1480" i="7" s="1"/>
  <c r="BK1480" i="7"/>
  <c r="BE1210" i="7"/>
  <c r="BH1210" i="7" s="1"/>
  <c r="BJ1210" i="7" s="1"/>
  <c r="BK1210" i="7"/>
  <c r="BE1477" i="7"/>
  <c r="BH1477" i="7" s="1"/>
  <c r="BJ1477" i="7" s="1"/>
  <c r="BK1477" i="7"/>
  <c r="BE1203" i="7"/>
  <c r="BH1203" i="7" s="1"/>
  <c r="BJ1203" i="7" s="1"/>
  <c r="BK1203" i="7"/>
  <c r="BE1456" i="7"/>
  <c r="BH1456" i="7" s="1"/>
  <c r="BJ1456" i="7" s="1"/>
  <c r="BK1456" i="7"/>
  <c r="BE1006" i="7"/>
  <c r="BH1006" i="7" s="1"/>
  <c r="BJ1006" i="7" s="1"/>
  <c r="BK1006" i="7"/>
  <c r="BE1162" i="7"/>
  <c r="BH1162" i="7" s="1"/>
  <c r="BJ1162" i="7" s="1"/>
  <c r="BK1162" i="7"/>
  <c r="BE949" i="7"/>
  <c r="BH949" i="7" s="1"/>
  <c r="BJ949" i="7" s="1"/>
  <c r="BK949" i="7"/>
  <c r="BE572" i="7"/>
  <c r="BH572" i="7" s="1"/>
  <c r="BJ572" i="7" s="1"/>
  <c r="BK572" i="7"/>
  <c r="BE680" i="7"/>
  <c r="BH680" i="7" s="1"/>
  <c r="BJ680" i="7" s="1"/>
  <c r="BK680" i="7"/>
  <c r="BE952" i="7"/>
  <c r="BH952" i="7" s="1"/>
  <c r="BJ952" i="7" s="1"/>
  <c r="BK952" i="7"/>
  <c r="BE1051" i="7"/>
  <c r="BH1051" i="7" s="1"/>
  <c r="BJ1051" i="7" s="1"/>
  <c r="BK1051" i="7"/>
  <c r="BE1004" i="7"/>
  <c r="BH1004" i="7" s="1"/>
  <c r="BJ1004" i="7" s="1"/>
  <c r="BK1004" i="7"/>
  <c r="BE1199" i="7"/>
  <c r="BH1199" i="7" s="1"/>
  <c r="BJ1199" i="7" s="1"/>
  <c r="BK1199" i="7"/>
  <c r="BE1330" i="7"/>
  <c r="BH1330" i="7" s="1"/>
  <c r="BJ1330" i="7" s="1"/>
  <c r="BK1330" i="7"/>
  <c r="BE1190" i="7"/>
  <c r="BH1190" i="7" s="1"/>
  <c r="BJ1190" i="7" s="1"/>
  <c r="BK1190" i="7"/>
  <c r="BE825" i="7"/>
  <c r="BH825" i="7" s="1"/>
  <c r="BJ825" i="7" s="1"/>
  <c r="BK825" i="7"/>
  <c r="BE1541" i="7"/>
  <c r="BH1541" i="7" s="1"/>
  <c r="BJ1541" i="7" s="1"/>
  <c r="BK1541" i="7"/>
  <c r="BE1181" i="7"/>
  <c r="BH1181" i="7" s="1"/>
  <c r="BJ1181" i="7" s="1"/>
  <c r="BK1181" i="7"/>
  <c r="BE1016" i="7"/>
  <c r="BH1016" i="7" s="1"/>
  <c r="BJ1016" i="7" s="1"/>
  <c r="BK1016" i="7"/>
  <c r="BE1375" i="7"/>
  <c r="BH1375" i="7" s="1"/>
  <c r="BJ1375" i="7" s="1"/>
  <c r="BK1375" i="7"/>
  <c r="BE1163" i="7"/>
  <c r="BH1163" i="7" s="1"/>
  <c r="BJ1163" i="7" s="1"/>
  <c r="BK1163" i="7"/>
  <c r="BE859" i="7"/>
  <c r="BH859" i="7" s="1"/>
  <c r="BJ859" i="7" s="1"/>
  <c r="BK859" i="7"/>
  <c r="BE593" i="7"/>
  <c r="BH593" i="7" s="1"/>
  <c r="BJ593" i="7" s="1"/>
  <c r="BK593" i="7"/>
  <c r="BE890" i="7"/>
  <c r="BH890" i="7" s="1"/>
  <c r="BJ890" i="7" s="1"/>
  <c r="BK890" i="7"/>
  <c r="BE440" i="7"/>
  <c r="BH440" i="7" s="1"/>
  <c r="BJ440" i="7" s="1"/>
  <c r="BK440" i="7"/>
  <c r="BE737" i="7"/>
  <c r="BH737" i="7" s="1"/>
  <c r="BJ737" i="7" s="1"/>
  <c r="BK737" i="7"/>
  <c r="BE921" i="7"/>
  <c r="BH921" i="7" s="1"/>
  <c r="BJ921" i="7" s="1"/>
  <c r="BK921" i="7"/>
  <c r="BE655" i="7"/>
  <c r="BH655" i="7" s="1"/>
  <c r="BJ655" i="7" s="1"/>
  <c r="BK655" i="7"/>
  <c r="BE898" i="7"/>
  <c r="BH898" i="7" s="1"/>
  <c r="BJ898" i="7" s="1"/>
  <c r="BK898" i="7"/>
  <c r="BE328" i="7"/>
  <c r="BH328" i="7" s="1"/>
  <c r="BJ328" i="7" s="1"/>
  <c r="BK328" i="7"/>
  <c r="BE946" i="7"/>
  <c r="BH946" i="7" s="1"/>
  <c r="BJ946" i="7" s="1"/>
  <c r="BK946" i="7"/>
  <c r="BE144" i="7"/>
  <c r="BH144" i="7" s="1"/>
  <c r="BJ144" i="7" s="1"/>
  <c r="BK144" i="7"/>
  <c r="BE688" i="7"/>
  <c r="BH688" i="7" s="1"/>
  <c r="BJ688" i="7" s="1"/>
  <c r="BK688" i="7"/>
  <c r="BE839" i="7"/>
  <c r="BH839" i="7" s="1"/>
  <c r="BJ839" i="7" s="1"/>
  <c r="BK839" i="7"/>
  <c r="BE370" i="7"/>
  <c r="BH370" i="7" s="1"/>
  <c r="BJ370" i="7" s="1"/>
  <c r="BK370" i="7"/>
  <c r="BE1045" i="7"/>
  <c r="BH1045" i="7" s="1"/>
  <c r="BJ1045" i="7" s="1"/>
  <c r="BK1045" i="7"/>
  <c r="BE742" i="7"/>
  <c r="BH742" i="7" s="1"/>
  <c r="BJ742" i="7" s="1"/>
  <c r="BK742" i="7"/>
  <c r="BE260" i="7"/>
  <c r="BH260" i="7" s="1"/>
  <c r="BJ260" i="7" s="1"/>
  <c r="BK260" i="7"/>
  <c r="BE1253" i="7"/>
  <c r="BH1253" i="7" s="1"/>
  <c r="BJ1253" i="7" s="1"/>
  <c r="BK1253" i="7"/>
  <c r="BE1025" i="7"/>
  <c r="BH1025" i="7" s="1"/>
  <c r="BJ1025" i="7" s="1"/>
  <c r="BK1025" i="7"/>
  <c r="BE657" i="7"/>
  <c r="BH657" i="7" s="1"/>
  <c r="BJ657" i="7" s="1"/>
  <c r="BK657" i="7"/>
  <c r="BE1093" i="7"/>
  <c r="BH1093" i="7" s="1"/>
  <c r="BJ1093" i="7" s="1"/>
  <c r="BK1093" i="7"/>
  <c r="BE700" i="7"/>
  <c r="BH700" i="7" s="1"/>
  <c r="BJ700" i="7" s="1"/>
  <c r="BK700" i="7"/>
  <c r="BE274" i="7"/>
  <c r="BH274" i="7" s="1"/>
  <c r="BJ274" i="7" s="1"/>
  <c r="BK274" i="7"/>
  <c r="BE509" i="7"/>
  <c r="BH509" i="7" s="1"/>
  <c r="BJ509" i="7" s="1"/>
  <c r="BK509" i="7"/>
  <c r="BE472" i="7"/>
  <c r="BH472" i="7" s="1"/>
  <c r="BJ472" i="7" s="1"/>
  <c r="BK472" i="7"/>
  <c r="BE292" i="7"/>
  <c r="BH292" i="7" s="1"/>
  <c r="BJ292" i="7" s="1"/>
  <c r="BK292" i="7"/>
  <c r="BE492" i="7"/>
  <c r="BH492" i="7" s="1"/>
  <c r="BJ492" i="7" s="1"/>
  <c r="BK492" i="7"/>
  <c r="BE827" i="7"/>
  <c r="BH827" i="7" s="1"/>
  <c r="BJ827" i="7" s="1"/>
  <c r="BK827" i="7"/>
  <c r="BE361" i="7"/>
  <c r="BH361" i="7" s="1"/>
  <c r="BJ361" i="7" s="1"/>
  <c r="BK361" i="7"/>
  <c r="BE415" i="7"/>
  <c r="BH415" i="7" s="1"/>
  <c r="BJ415" i="7" s="1"/>
  <c r="BK415" i="7"/>
  <c r="BE673" i="7"/>
  <c r="BH673" i="7" s="1"/>
  <c r="BJ673" i="7" s="1"/>
  <c r="BK673" i="7"/>
  <c r="BE448" i="7"/>
  <c r="BH448" i="7" s="1"/>
  <c r="BJ448" i="7" s="1"/>
  <c r="BK448" i="7"/>
  <c r="BE999" i="7"/>
  <c r="BH999" i="7" s="1"/>
  <c r="BJ999" i="7" s="1"/>
  <c r="BK999" i="7"/>
  <c r="BE871" i="7"/>
  <c r="BH871" i="7" s="1"/>
  <c r="BJ871" i="7" s="1"/>
  <c r="BK871" i="7"/>
  <c r="BE599" i="7"/>
  <c r="BH599" i="7" s="1"/>
  <c r="BJ599" i="7" s="1"/>
  <c r="BK599" i="7"/>
  <c r="BE364" i="7"/>
  <c r="BH364" i="7" s="1"/>
  <c r="BJ364" i="7" s="1"/>
  <c r="BK364" i="7"/>
  <c r="BE70" i="7"/>
  <c r="BH70" i="7" s="1"/>
  <c r="BJ70" i="7" s="1"/>
  <c r="BK70" i="7"/>
  <c r="BE124" i="7"/>
  <c r="BH124" i="7" s="1"/>
  <c r="BJ124" i="7" s="1"/>
  <c r="BK124" i="7"/>
  <c r="BE18" i="7"/>
  <c r="BH18" i="7" s="1"/>
  <c r="BJ18" i="7" s="1"/>
  <c r="BK18" i="7"/>
  <c r="BE357" i="7"/>
  <c r="BH357" i="7" s="1"/>
  <c r="BJ357" i="7" s="1"/>
  <c r="BK357" i="7"/>
  <c r="BE570" i="7"/>
  <c r="BH570" i="7" s="1"/>
  <c r="BJ570" i="7" s="1"/>
  <c r="BK570" i="7"/>
  <c r="BE294" i="7"/>
  <c r="BH294" i="7" s="1"/>
  <c r="BJ294" i="7" s="1"/>
  <c r="BK294" i="7"/>
  <c r="BE39" i="7"/>
  <c r="BH39" i="7" s="1"/>
  <c r="BJ39" i="7" s="1"/>
  <c r="BK39" i="7"/>
  <c r="BE330" i="7"/>
  <c r="BH330" i="7" s="1"/>
  <c r="BJ330" i="7" s="1"/>
  <c r="BK330" i="7"/>
  <c r="BE473" i="7"/>
  <c r="BH473" i="7" s="1"/>
  <c r="BJ473" i="7" s="1"/>
  <c r="BK473" i="7"/>
  <c r="BE155" i="7"/>
  <c r="BH155" i="7" s="1"/>
  <c r="BJ155" i="7" s="1"/>
  <c r="BK155" i="7"/>
  <c r="BE399" i="7"/>
  <c r="BH399" i="7" s="1"/>
  <c r="BJ399" i="7" s="1"/>
  <c r="BK399" i="7"/>
  <c r="BE837" i="7"/>
  <c r="BH837" i="7" s="1"/>
  <c r="BJ837" i="7" s="1"/>
  <c r="BK837" i="7"/>
  <c r="BE709" i="7"/>
  <c r="BH709" i="7" s="1"/>
  <c r="BJ709" i="7" s="1"/>
  <c r="BK709" i="7"/>
  <c r="BE555" i="7"/>
  <c r="BH555" i="7" s="1"/>
  <c r="BJ555" i="7" s="1"/>
  <c r="BK555" i="7"/>
  <c r="BE275" i="7"/>
  <c r="BH275" i="7" s="1"/>
  <c r="BJ275" i="7" s="1"/>
  <c r="BK275" i="7"/>
  <c r="BE11" i="7"/>
  <c r="BH11" i="7" s="1"/>
  <c r="BJ11" i="7" s="1"/>
  <c r="BK11" i="7"/>
  <c r="BE72" i="7"/>
  <c r="BH72" i="7" s="1"/>
  <c r="BJ72" i="7" s="1"/>
  <c r="BK72" i="7"/>
  <c r="BE534" i="7"/>
  <c r="BH534" i="7" s="1"/>
  <c r="BJ534" i="7" s="1"/>
  <c r="BK534" i="7"/>
  <c r="BE406" i="7"/>
  <c r="BH406" i="7" s="1"/>
  <c r="BJ406" i="7" s="1"/>
  <c r="BK406" i="7"/>
  <c r="BE194" i="7"/>
  <c r="BH194" i="7" s="1"/>
  <c r="BJ194" i="7" s="1"/>
  <c r="BK194" i="7"/>
  <c r="BE208" i="7"/>
  <c r="BH208" i="7" s="1"/>
  <c r="BJ208" i="7" s="1"/>
  <c r="BK208" i="7"/>
  <c r="BE20" i="7"/>
  <c r="BH20" i="7" s="1"/>
  <c r="BJ20" i="7" s="1"/>
  <c r="BK20" i="7"/>
  <c r="BE233" i="7"/>
  <c r="BH233" i="7" s="1"/>
  <c r="BJ233" i="7" s="1"/>
  <c r="BK233" i="7"/>
  <c r="BE105" i="7"/>
  <c r="BH105" i="7" s="1"/>
  <c r="BJ105" i="7" s="1"/>
  <c r="BK105" i="7"/>
  <c r="BE1299" i="7"/>
  <c r="BH1299" i="7" s="1"/>
  <c r="BJ1299" i="7" s="1"/>
  <c r="BK1299" i="7"/>
  <c r="BE1077" i="7"/>
  <c r="BH1077" i="7" s="1"/>
  <c r="BJ1077" i="7" s="1"/>
  <c r="BK1077" i="7"/>
  <c r="BE1602" i="7"/>
  <c r="BH1602" i="7" s="1"/>
  <c r="BJ1602" i="7" s="1"/>
  <c r="BK1602" i="7"/>
  <c r="BE989" i="7"/>
  <c r="BH989" i="7" s="1"/>
  <c r="BJ989" i="7" s="1"/>
  <c r="BK989" i="7"/>
  <c r="BE1622" i="7"/>
  <c r="BH1622" i="7" s="1"/>
  <c r="BJ1622" i="7" s="1"/>
  <c r="BK1622" i="7"/>
  <c r="BE1114" i="7"/>
  <c r="BH1114" i="7" s="1"/>
  <c r="BJ1114" i="7" s="1"/>
  <c r="BK1114" i="7"/>
  <c r="BE1209" i="7"/>
  <c r="BH1209" i="7" s="1"/>
  <c r="BJ1209" i="7" s="1"/>
  <c r="BK1209" i="7"/>
  <c r="BE1419" i="7"/>
  <c r="BH1419" i="7" s="1"/>
  <c r="BJ1419" i="7" s="1"/>
  <c r="BK1419" i="7"/>
  <c r="BE1515" i="7"/>
  <c r="BH1515" i="7" s="1"/>
  <c r="BJ1515" i="7" s="1"/>
  <c r="BK1515" i="7"/>
  <c r="BE1360" i="7"/>
  <c r="BH1360" i="7" s="1"/>
  <c r="BJ1360" i="7" s="1"/>
  <c r="BK1360" i="7"/>
  <c r="BE1499" i="7"/>
  <c r="BH1499" i="7" s="1"/>
  <c r="BJ1499" i="7" s="1"/>
  <c r="BK1499" i="7"/>
  <c r="BE1291" i="7"/>
  <c r="BH1291" i="7" s="1"/>
  <c r="BJ1291" i="7" s="1"/>
  <c r="BK1291" i="7"/>
  <c r="BE1460" i="7"/>
  <c r="BH1460" i="7" s="1"/>
  <c r="BJ1460" i="7" s="1"/>
  <c r="BK1460" i="7"/>
  <c r="BE1270" i="7"/>
  <c r="BH1270" i="7" s="1"/>
  <c r="BJ1270" i="7" s="1"/>
  <c r="BK1270" i="7"/>
  <c r="BE1346" i="7"/>
  <c r="BH1346" i="7" s="1"/>
  <c r="BJ1346" i="7" s="1"/>
  <c r="BK1346" i="7"/>
  <c r="BE1159" i="7"/>
  <c r="BH1159" i="7" s="1"/>
  <c r="BJ1159" i="7" s="1"/>
  <c r="BK1159" i="7"/>
  <c r="BE1569" i="7"/>
  <c r="BH1569" i="7" s="1"/>
  <c r="BJ1569" i="7" s="1"/>
  <c r="BK1569" i="7"/>
  <c r="BE1453" i="7"/>
  <c r="BH1453" i="7" s="1"/>
  <c r="BJ1453" i="7" s="1"/>
  <c r="BK1453" i="7"/>
  <c r="BE1174" i="7"/>
  <c r="BH1174" i="7" s="1"/>
  <c r="BJ1174" i="7" s="1"/>
  <c r="BK1174" i="7"/>
  <c r="BE1471" i="7"/>
  <c r="BH1471" i="7" s="1"/>
  <c r="BJ1471" i="7" s="1"/>
  <c r="BK1471" i="7"/>
  <c r="BE1150" i="7"/>
  <c r="BH1150" i="7" s="1"/>
  <c r="BJ1150" i="7" s="1"/>
  <c r="BK1150" i="7"/>
  <c r="BE1447" i="7"/>
  <c r="BH1447" i="7" s="1"/>
  <c r="BJ1447" i="7" s="1"/>
  <c r="BK1447" i="7"/>
  <c r="BE961" i="7"/>
  <c r="BH961" i="7" s="1"/>
  <c r="BJ961" i="7" s="1"/>
  <c r="BK961" i="7"/>
  <c r="BE1105" i="7"/>
  <c r="BH1105" i="7" s="1"/>
  <c r="BJ1105" i="7" s="1"/>
  <c r="BK1105" i="7"/>
  <c r="BE945" i="7"/>
  <c r="BH945" i="7" s="1"/>
  <c r="BJ945" i="7" s="1"/>
  <c r="BK945" i="7"/>
  <c r="BE1149" i="7"/>
  <c r="BH1149" i="7" s="1"/>
  <c r="BJ1149" i="7" s="1"/>
  <c r="BK1149" i="7"/>
  <c r="BE670" i="7"/>
  <c r="BH670" i="7" s="1"/>
  <c r="BJ670" i="7" s="1"/>
  <c r="BK670" i="7"/>
  <c r="BE936" i="7"/>
  <c r="BH936" i="7" s="1"/>
  <c r="BJ936" i="7" s="1"/>
  <c r="BK936" i="7"/>
  <c r="BE1020" i="7"/>
  <c r="BH1020" i="7" s="1"/>
  <c r="BJ1020" i="7" s="1"/>
  <c r="BK1020" i="7"/>
  <c r="BE966" i="7"/>
  <c r="BH966" i="7" s="1"/>
  <c r="BJ966" i="7" s="1"/>
  <c r="BK966" i="7"/>
  <c r="BE1525" i="7"/>
  <c r="BH1525" i="7" s="1"/>
  <c r="BJ1525" i="7" s="1"/>
  <c r="BK1525" i="7"/>
  <c r="BE1310" i="7"/>
  <c r="BH1310" i="7" s="1"/>
  <c r="BJ1310" i="7" s="1"/>
  <c r="BK1310" i="7"/>
  <c r="BE1139" i="7"/>
  <c r="BH1139" i="7" s="1"/>
  <c r="BJ1139" i="7" s="1"/>
  <c r="BK1139" i="7"/>
  <c r="BE683" i="7"/>
  <c r="BH683" i="7" s="1"/>
  <c r="BJ683" i="7" s="1"/>
  <c r="BK683" i="7"/>
  <c r="BE1533" i="7"/>
  <c r="BH1533" i="7" s="1"/>
  <c r="BJ1533" i="7" s="1"/>
  <c r="BK1533" i="7"/>
  <c r="BE1178" i="7"/>
  <c r="BH1178" i="7" s="1"/>
  <c r="BJ1178" i="7" s="1"/>
  <c r="BK1178" i="7"/>
  <c r="BE1010" i="7"/>
  <c r="BH1010" i="7" s="1"/>
  <c r="BJ1010" i="7" s="1"/>
  <c r="BK1010" i="7"/>
  <c r="BE1364" i="7"/>
  <c r="BH1364" i="7" s="1"/>
  <c r="BJ1364" i="7" s="1"/>
  <c r="BK1364" i="7"/>
  <c r="BE1160" i="7"/>
  <c r="BH1160" i="7" s="1"/>
  <c r="BJ1160" i="7" s="1"/>
  <c r="BK1160" i="7"/>
  <c r="BE850" i="7"/>
  <c r="BH850" i="7" s="1"/>
  <c r="BJ850" i="7" s="1"/>
  <c r="BK850" i="7"/>
  <c r="BE590" i="7"/>
  <c r="BH590" i="7" s="1"/>
  <c r="BJ590" i="7" s="1"/>
  <c r="BK590" i="7"/>
  <c r="BE873" i="7"/>
  <c r="BH873" i="7" s="1"/>
  <c r="BJ873" i="7" s="1"/>
  <c r="BK873" i="7"/>
  <c r="BE310" i="7"/>
  <c r="BH310" i="7" s="1"/>
  <c r="BJ310" i="7" s="1"/>
  <c r="BK310" i="7"/>
  <c r="BE731" i="7"/>
  <c r="BH731" i="7" s="1"/>
  <c r="BJ731" i="7" s="1"/>
  <c r="BK731" i="7"/>
  <c r="BE918" i="7"/>
  <c r="BH918" i="7" s="1"/>
  <c r="BJ918" i="7" s="1"/>
  <c r="BK918" i="7"/>
  <c r="BE615" i="7"/>
  <c r="BH615" i="7" s="1"/>
  <c r="BJ615" i="7" s="1"/>
  <c r="BK615" i="7"/>
  <c r="BE881" i="7"/>
  <c r="BH881" i="7" s="1"/>
  <c r="BJ881" i="7" s="1"/>
  <c r="BK881" i="7"/>
  <c r="BE892" i="7"/>
  <c r="BH892" i="7" s="1"/>
  <c r="BJ892" i="7" s="1"/>
  <c r="BK892" i="7"/>
  <c r="BE929" i="7"/>
  <c r="BH929" i="7" s="1"/>
  <c r="BJ929" i="7" s="1"/>
  <c r="BK929" i="7"/>
  <c r="BE997" i="7"/>
  <c r="BH997" i="7" s="1"/>
  <c r="BJ997" i="7" s="1"/>
  <c r="BK997" i="7"/>
  <c r="BE678" i="7"/>
  <c r="BH678" i="7" s="1"/>
  <c r="BJ678" i="7" s="1"/>
  <c r="BK678" i="7"/>
  <c r="BE826" i="7"/>
  <c r="BH826" i="7" s="1"/>
  <c r="BJ826" i="7" s="1"/>
  <c r="BK826" i="7"/>
  <c r="BE349" i="7"/>
  <c r="BH349" i="7" s="1"/>
  <c r="BJ349" i="7" s="1"/>
  <c r="BK349" i="7"/>
  <c r="BE988" i="7"/>
  <c r="BH988" i="7" s="1"/>
  <c r="BJ988" i="7" s="1"/>
  <c r="BK988" i="7"/>
  <c r="BE720" i="7"/>
  <c r="BH720" i="7" s="1"/>
  <c r="BJ720" i="7" s="1"/>
  <c r="BK720" i="7"/>
  <c r="BE223" i="7"/>
  <c r="BH223" i="7" s="1"/>
  <c r="BJ223" i="7" s="1"/>
  <c r="BK223" i="7"/>
  <c r="BE1245" i="7"/>
  <c r="BH1245" i="7" s="1"/>
  <c r="BJ1245" i="7" s="1"/>
  <c r="BK1245" i="7"/>
  <c r="BE1022" i="7"/>
  <c r="BH1022" i="7" s="1"/>
  <c r="BJ1022" i="7" s="1"/>
  <c r="BK1022" i="7"/>
  <c r="BE627" i="7"/>
  <c r="BH627" i="7" s="1"/>
  <c r="BJ627" i="7" s="1"/>
  <c r="BK627" i="7"/>
  <c r="BE1036" i="7"/>
  <c r="BH1036" i="7" s="1"/>
  <c r="BJ1036" i="7" s="1"/>
  <c r="BK1036" i="7"/>
  <c r="BE687" i="7"/>
  <c r="BH687" i="7" s="1"/>
  <c r="BJ687" i="7" s="1"/>
  <c r="BK687" i="7"/>
  <c r="BE263" i="7"/>
  <c r="BH263" i="7" s="1"/>
  <c r="BJ263" i="7" s="1"/>
  <c r="BK263" i="7"/>
  <c r="BE489" i="7"/>
  <c r="BH489" i="7" s="1"/>
  <c r="BJ489" i="7" s="1"/>
  <c r="BK489" i="7"/>
  <c r="BE432" i="7"/>
  <c r="BH432" i="7" s="1"/>
  <c r="BJ432" i="7" s="1"/>
  <c r="BK432" i="7"/>
  <c r="BE277" i="7"/>
  <c r="BH277" i="7" s="1"/>
  <c r="BJ277" i="7" s="1"/>
  <c r="BK277" i="7"/>
  <c r="BE452" i="7"/>
  <c r="BH452" i="7" s="1"/>
  <c r="BJ452" i="7" s="1"/>
  <c r="BK452" i="7"/>
  <c r="BE770" i="7"/>
  <c r="BH770" i="7" s="1"/>
  <c r="BJ770" i="7" s="1"/>
  <c r="BK770" i="7"/>
  <c r="BE311" i="7"/>
  <c r="BH311" i="7" s="1"/>
  <c r="BJ311" i="7" s="1"/>
  <c r="BK311" i="7"/>
  <c r="BE375" i="7"/>
  <c r="BH375" i="7" s="1"/>
  <c r="BJ375" i="7" s="1"/>
  <c r="BK375" i="7"/>
  <c r="BE656" i="7"/>
  <c r="BH656" i="7" s="1"/>
  <c r="BJ656" i="7" s="1"/>
  <c r="BK656" i="7"/>
  <c r="BE418" i="7"/>
  <c r="BH418" i="7" s="1"/>
  <c r="BJ418" i="7" s="1"/>
  <c r="BK418" i="7"/>
  <c r="BE991" i="7"/>
  <c r="BH991" i="7" s="1"/>
  <c r="BJ991" i="7" s="1"/>
  <c r="BK991" i="7"/>
  <c r="BE863" i="7"/>
  <c r="BH863" i="7" s="1"/>
  <c r="BJ863" i="7" s="1"/>
  <c r="BK863" i="7"/>
  <c r="BE596" i="7"/>
  <c r="BH596" i="7" s="1"/>
  <c r="BJ596" i="7" s="1"/>
  <c r="BK596" i="7"/>
  <c r="BE343" i="7"/>
  <c r="BH343" i="7" s="1"/>
  <c r="BJ343" i="7" s="1"/>
  <c r="BK343" i="7"/>
  <c r="BE67" i="7"/>
  <c r="BH67" i="7" s="1"/>
  <c r="BJ67" i="7" s="1"/>
  <c r="BK67" i="7"/>
  <c r="BE111" i="7"/>
  <c r="BH111" i="7" s="1"/>
  <c r="BJ111" i="7" s="1"/>
  <c r="BK111" i="7"/>
  <c r="BE14" i="7"/>
  <c r="BH14" i="7" s="1"/>
  <c r="BJ14" i="7" s="1"/>
  <c r="BK14" i="7"/>
  <c r="BE354" i="7"/>
  <c r="BH354" i="7" s="1"/>
  <c r="BJ354" i="7" s="1"/>
  <c r="BK354" i="7"/>
  <c r="BE556" i="7"/>
  <c r="BH556" i="7" s="1"/>
  <c r="BJ556" i="7" s="1"/>
  <c r="BK556" i="7"/>
  <c r="BE291" i="7"/>
  <c r="BH291" i="7" s="1"/>
  <c r="BJ291" i="7" s="1"/>
  <c r="BK291" i="7"/>
  <c r="BE21" i="7"/>
  <c r="BH21" i="7" s="1"/>
  <c r="BJ21" i="7" s="1"/>
  <c r="BK21" i="7"/>
  <c r="BE288" i="7"/>
  <c r="BH288" i="7" s="1"/>
  <c r="BJ288" i="7" s="1"/>
  <c r="BK288" i="7"/>
  <c r="BE456" i="7"/>
  <c r="BH456" i="7" s="1"/>
  <c r="BJ456" i="7" s="1"/>
  <c r="BK456" i="7"/>
  <c r="BE84" i="7"/>
  <c r="BH84" i="7" s="1"/>
  <c r="BJ84" i="7" s="1"/>
  <c r="BK84" i="7"/>
  <c r="BE303" i="7"/>
  <c r="BH303" i="7" s="1"/>
  <c r="BJ303" i="7" s="1"/>
  <c r="BK303" i="7"/>
  <c r="BE829" i="7"/>
  <c r="BH829" i="7" s="1"/>
  <c r="BJ829" i="7" s="1"/>
  <c r="BK829" i="7"/>
  <c r="BE701" i="7"/>
  <c r="BH701" i="7" s="1"/>
  <c r="BJ701" i="7" s="1"/>
  <c r="BK701" i="7"/>
  <c r="BE541" i="7"/>
  <c r="BH541" i="7" s="1"/>
  <c r="BJ541" i="7" s="1"/>
  <c r="BK541" i="7"/>
  <c r="BE254" i="7"/>
  <c r="BH254" i="7" s="1"/>
  <c r="BJ254" i="7" s="1"/>
  <c r="BK254" i="7"/>
  <c r="BE203" i="7"/>
  <c r="BH203" i="7" s="1"/>
  <c r="BJ203" i="7" s="1"/>
  <c r="BK203" i="7"/>
  <c r="BE69" i="7"/>
  <c r="BH69" i="7" s="1"/>
  <c r="BJ69" i="7" s="1"/>
  <c r="BK69" i="7"/>
  <c r="BE526" i="7"/>
  <c r="BH526" i="7" s="1"/>
  <c r="BJ526" i="7" s="1"/>
  <c r="BK526" i="7"/>
  <c r="BE398" i="7"/>
  <c r="BH398" i="7" s="1"/>
  <c r="BJ398" i="7" s="1"/>
  <c r="BK398" i="7"/>
  <c r="BE134" i="7"/>
  <c r="BH134" i="7" s="1"/>
  <c r="BJ134" i="7" s="1"/>
  <c r="BK134" i="7"/>
  <c r="BE205" i="7"/>
  <c r="BH205" i="7" s="1"/>
  <c r="BJ205" i="7" s="1"/>
  <c r="BK205" i="7"/>
  <c r="BE12" i="7"/>
  <c r="BH12" i="7" s="1"/>
  <c r="BJ12" i="7" s="1"/>
  <c r="BK12" i="7"/>
  <c r="BE225" i="7"/>
  <c r="BH225" i="7" s="1"/>
  <c r="BJ225" i="7" s="1"/>
  <c r="BK225" i="7"/>
  <c r="BE97" i="7"/>
  <c r="BH97" i="7" s="1"/>
  <c r="BJ97" i="7" s="1"/>
  <c r="BK97" i="7"/>
  <c r="BE1384" i="7"/>
  <c r="BH1384" i="7" s="1"/>
  <c r="BJ1384" i="7" s="1"/>
  <c r="BK1384" i="7"/>
  <c r="BE761" i="7"/>
  <c r="BH761" i="7" s="1"/>
  <c r="BJ761" i="7" s="1"/>
  <c r="BK761" i="7"/>
  <c r="BE1397" i="7"/>
  <c r="BH1397" i="7" s="1"/>
  <c r="BJ1397" i="7" s="1"/>
  <c r="BK1397" i="7"/>
  <c r="BE175" i="7"/>
  <c r="BH175" i="7" s="1"/>
  <c r="BJ175" i="7" s="1"/>
  <c r="BK175" i="7"/>
  <c r="BE1301" i="7"/>
  <c r="BH1301" i="7" s="1"/>
  <c r="BJ1301" i="7" s="1"/>
  <c r="BK1301" i="7"/>
  <c r="BE1564" i="7"/>
  <c r="BH1564" i="7" s="1"/>
  <c r="BJ1564" i="7" s="1"/>
  <c r="BK1564" i="7"/>
  <c r="BE1146" i="7"/>
  <c r="BH1146" i="7" s="1"/>
  <c r="BJ1146" i="7" s="1"/>
  <c r="BK1146" i="7"/>
  <c r="BE1551" i="7"/>
  <c r="BH1551" i="7" s="1"/>
  <c r="BJ1551" i="7" s="1"/>
  <c r="BK1551" i="7"/>
  <c r="BE1248" i="7"/>
  <c r="BH1248" i="7" s="1"/>
  <c r="BJ1248" i="7" s="1"/>
  <c r="BK1248" i="7"/>
  <c r="BE1478" i="7"/>
  <c r="BH1478" i="7" s="1"/>
  <c r="BJ1478" i="7" s="1"/>
  <c r="BK1478" i="7"/>
  <c r="BE1512" i="7"/>
  <c r="BH1512" i="7" s="1"/>
  <c r="BJ1512" i="7" s="1"/>
  <c r="BK1512" i="7"/>
  <c r="BE899" i="7"/>
  <c r="BH899" i="7" s="1"/>
  <c r="BJ899" i="7" s="1"/>
  <c r="BK899" i="7"/>
  <c r="BE1133" i="7"/>
  <c r="BH1133" i="7" s="1"/>
  <c r="BJ1133" i="7" s="1"/>
  <c r="BK1133" i="7"/>
  <c r="BE1157" i="7"/>
  <c r="BH1157" i="7" s="1"/>
  <c r="BJ1157" i="7" s="1"/>
  <c r="BK1157" i="7"/>
  <c r="BE870" i="7"/>
  <c r="BH870" i="7" s="1"/>
  <c r="BJ870" i="7" s="1"/>
  <c r="BK870" i="7"/>
  <c r="BE235" i="7"/>
  <c r="BH235" i="7" s="1"/>
  <c r="BJ235" i="7" s="1"/>
  <c r="BK235" i="7"/>
  <c r="BE728" i="7"/>
  <c r="BH728" i="7" s="1"/>
  <c r="BJ728" i="7" s="1"/>
  <c r="BK728" i="7"/>
  <c r="BE904" i="7"/>
  <c r="BH904" i="7" s="1"/>
  <c r="BJ904" i="7" s="1"/>
  <c r="BK904" i="7"/>
  <c r="BE878" i="7"/>
  <c r="BH878" i="7" s="1"/>
  <c r="BJ878" i="7" s="1"/>
  <c r="BK878" i="7"/>
  <c r="BE638" i="7"/>
  <c r="BH638" i="7" s="1"/>
  <c r="BJ638" i="7" s="1"/>
  <c r="BK638" i="7"/>
  <c r="BE795" i="7"/>
  <c r="BH795" i="7" s="1"/>
  <c r="BJ795" i="7" s="1"/>
  <c r="BK795" i="7"/>
  <c r="BE331" i="7"/>
  <c r="BH331" i="7" s="1"/>
  <c r="BJ331" i="7" s="1"/>
  <c r="BK331" i="7"/>
  <c r="BE971" i="7"/>
  <c r="BH971" i="7" s="1"/>
  <c r="BJ971" i="7" s="1"/>
  <c r="BK971" i="7"/>
  <c r="BE694" i="7"/>
  <c r="BH694" i="7" s="1"/>
  <c r="BJ694" i="7" s="1"/>
  <c r="BK694" i="7"/>
  <c r="BE198" i="7"/>
  <c r="BH198" i="7" s="1"/>
  <c r="BJ198" i="7" s="1"/>
  <c r="BK198" i="7"/>
  <c r="BE1237" i="7"/>
  <c r="BH1237" i="7" s="1"/>
  <c r="BJ1237" i="7" s="1"/>
  <c r="BK1237" i="7"/>
  <c r="BE1008" i="7"/>
  <c r="BH1008" i="7" s="1"/>
  <c r="BJ1008" i="7" s="1"/>
  <c r="BK1008" i="7"/>
  <c r="BE617" i="7"/>
  <c r="BH617" i="7" s="1"/>
  <c r="BJ617" i="7" s="1"/>
  <c r="BK617" i="7"/>
  <c r="BE1019" i="7"/>
  <c r="BH1019" i="7" s="1"/>
  <c r="BJ1019" i="7" s="1"/>
  <c r="BK1019" i="7"/>
  <c r="BE647" i="7"/>
  <c r="BH647" i="7" s="1"/>
  <c r="BJ647" i="7" s="1"/>
  <c r="BK647" i="7"/>
  <c r="BE247" i="7"/>
  <c r="BH247" i="7" s="1"/>
  <c r="BJ247" i="7" s="1"/>
  <c r="BK247" i="7"/>
  <c r="BE469" i="7"/>
  <c r="BH469" i="7" s="1"/>
  <c r="BJ469" i="7" s="1"/>
  <c r="BK469" i="7"/>
  <c r="BE392" i="7"/>
  <c r="BH392" i="7" s="1"/>
  <c r="BJ392" i="7" s="1"/>
  <c r="BK392" i="7"/>
  <c r="BE269" i="7"/>
  <c r="BH269" i="7" s="1"/>
  <c r="BJ269" i="7" s="1"/>
  <c r="BK269" i="7"/>
  <c r="BE412" i="7"/>
  <c r="BH412" i="7" s="1"/>
  <c r="BJ412" i="7" s="1"/>
  <c r="BK412" i="7"/>
  <c r="BE753" i="7"/>
  <c r="BH753" i="7" s="1"/>
  <c r="BJ753" i="7" s="1"/>
  <c r="BK753" i="7"/>
  <c r="BE253" i="7"/>
  <c r="BH253" i="7" s="1"/>
  <c r="BJ253" i="7" s="1"/>
  <c r="BK253" i="7"/>
  <c r="BE340" i="7"/>
  <c r="BH340" i="7" s="1"/>
  <c r="BJ340" i="7" s="1"/>
  <c r="BK340" i="7"/>
  <c r="BE639" i="7"/>
  <c r="BH639" i="7" s="1"/>
  <c r="BJ639" i="7" s="1"/>
  <c r="BK639" i="7"/>
  <c r="BE378" i="7"/>
  <c r="BH378" i="7" s="1"/>
  <c r="BJ378" i="7" s="1"/>
  <c r="BK378" i="7"/>
  <c r="BE983" i="7"/>
  <c r="BH983" i="7" s="1"/>
  <c r="BJ983" i="7" s="1"/>
  <c r="BK983" i="7"/>
  <c r="BE855" i="7"/>
  <c r="BH855" i="7" s="1"/>
  <c r="BJ855" i="7" s="1"/>
  <c r="BK855" i="7"/>
  <c r="BE554" i="7"/>
  <c r="BH554" i="7" s="1"/>
  <c r="BJ554" i="7" s="1"/>
  <c r="BK554" i="7"/>
  <c r="BE332" i="7"/>
  <c r="BH332" i="7" s="1"/>
  <c r="BJ332" i="7" s="1"/>
  <c r="BK332" i="7"/>
  <c r="BE31" i="7"/>
  <c r="BH31" i="7" s="1"/>
  <c r="BJ31" i="7" s="1"/>
  <c r="BK31" i="7"/>
  <c r="BE85" i="7"/>
  <c r="BH85" i="7" s="1"/>
  <c r="BJ85" i="7" s="1"/>
  <c r="BK85" i="7"/>
  <c r="BE276" i="7"/>
  <c r="BH276" i="7" s="1"/>
  <c r="BJ276" i="7" s="1"/>
  <c r="BK276" i="7"/>
  <c r="BE270" i="7"/>
  <c r="BH270" i="7" s="1"/>
  <c r="BJ270" i="7" s="1"/>
  <c r="BK270" i="7"/>
  <c r="BE553" i="7"/>
  <c r="BH553" i="7" s="1"/>
  <c r="BJ553" i="7" s="1"/>
  <c r="BK553" i="7"/>
  <c r="BE279" i="7"/>
  <c r="BH279" i="7" s="1"/>
  <c r="BJ279" i="7" s="1"/>
  <c r="BK279" i="7"/>
  <c r="BE547" i="7"/>
  <c r="BH547" i="7" s="1"/>
  <c r="BJ547" i="7" s="1"/>
  <c r="BK547" i="7"/>
  <c r="BE285" i="7"/>
  <c r="BH285" i="7" s="1"/>
  <c r="BJ285" i="7" s="1"/>
  <c r="BK285" i="7"/>
  <c r="BE439" i="7"/>
  <c r="BH439" i="7" s="1"/>
  <c r="BJ439" i="7" s="1"/>
  <c r="BK439" i="7"/>
  <c r="BE71" i="7"/>
  <c r="BH71" i="7" s="1"/>
  <c r="BJ71" i="7" s="1"/>
  <c r="BK71" i="7"/>
  <c r="BE300" i="7"/>
  <c r="BH300" i="7" s="1"/>
  <c r="BJ300" i="7" s="1"/>
  <c r="BK300" i="7"/>
  <c r="BE821" i="7"/>
  <c r="BH821" i="7" s="1"/>
  <c r="BJ821" i="7" s="1"/>
  <c r="BK821" i="7"/>
  <c r="BE693" i="7"/>
  <c r="BH693" i="7" s="1"/>
  <c r="BJ693" i="7" s="1"/>
  <c r="BK693" i="7"/>
  <c r="BE538" i="7"/>
  <c r="BH538" i="7" s="1"/>
  <c r="BJ538" i="7" s="1"/>
  <c r="BK538" i="7"/>
  <c r="BE242" i="7"/>
  <c r="BH242" i="7" s="1"/>
  <c r="BJ242" i="7" s="1"/>
  <c r="BK242" i="7"/>
  <c r="BE186" i="7"/>
  <c r="BH186" i="7" s="1"/>
  <c r="BJ186" i="7" s="1"/>
  <c r="BK186" i="7"/>
  <c r="BE55" i="7"/>
  <c r="BH55" i="7" s="1"/>
  <c r="BJ55" i="7" s="1"/>
  <c r="BK55" i="7"/>
  <c r="BE518" i="7"/>
  <c r="BH518" i="7" s="1"/>
  <c r="BJ518" i="7" s="1"/>
  <c r="BK518" i="7"/>
  <c r="BE390" i="7"/>
  <c r="BH390" i="7" s="1"/>
  <c r="BJ390" i="7" s="1"/>
  <c r="BK390" i="7"/>
  <c r="BE120" i="7"/>
  <c r="BH120" i="7" s="1"/>
  <c r="BJ120" i="7" s="1"/>
  <c r="BK120" i="7"/>
  <c r="BE191" i="7"/>
  <c r="BH191" i="7" s="1"/>
  <c r="BJ191" i="7" s="1"/>
  <c r="BK191" i="7"/>
  <c r="BE4" i="7"/>
  <c r="BH4" i="7" s="1"/>
  <c r="BJ4" i="7" s="1"/>
  <c r="BK4" i="7"/>
  <c r="BE217" i="7"/>
  <c r="BH217" i="7" s="1"/>
  <c r="BJ217" i="7" s="1"/>
  <c r="BK217" i="7"/>
  <c r="BE89" i="7"/>
  <c r="BH89" i="7" s="1"/>
  <c r="BJ89" i="7" s="1"/>
  <c r="BK89" i="7"/>
  <c r="BE1609" i="7"/>
  <c r="BH1609" i="7" s="1"/>
  <c r="BJ1609" i="7" s="1"/>
  <c r="BK1609" i="7"/>
  <c r="BE1437" i="7"/>
  <c r="BH1437" i="7" s="1"/>
  <c r="BJ1437" i="7" s="1"/>
  <c r="BK1437" i="7"/>
  <c r="BE1488" i="7"/>
  <c r="BH1488" i="7" s="1"/>
  <c r="BJ1488" i="7" s="1"/>
  <c r="BK1488" i="7"/>
  <c r="BE1436" i="7"/>
  <c r="BH1436" i="7" s="1"/>
  <c r="BJ1436" i="7" s="1"/>
  <c r="BK1436" i="7"/>
  <c r="BE1411" i="7"/>
  <c r="BH1411" i="7" s="1"/>
  <c r="BJ1411" i="7" s="1"/>
  <c r="BK1411" i="7"/>
  <c r="BE586" i="7"/>
  <c r="BH586" i="7" s="1"/>
  <c r="BJ586" i="7" s="1"/>
  <c r="BK586" i="7"/>
  <c r="BE1613" i="7"/>
  <c r="BH1613" i="7" s="1"/>
  <c r="BJ1613" i="7" s="1"/>
  <c r="BK1613" i="7"/>
  <c r="BE1289" i="7"/>
  <c r="BH1289" i="7" s="1"/>
  <c r="BJ1289" i="7" s="1"/>
  <c r="BK1289" i="7"/>
  <c r="BE268" i="7"/>
  <c r="BH268" i="7" s="1"/>
  <c r="BJ268" i="7" s="1"/>
  <c r="BK268" i="7"/>
  <c r="BE632" i="7"/>
  <c r="BH632" i="7" s="1"/>
  <c r="BJ632" i="7" s="1"/>
  <c r="BK632" i="7"/>
  <c r="BE799" i="7"/>
  <c r="BH799" i="7" s="1"/>
  <c r="BJ799" i="7" s="1"/>
  <c r="BK799" i="7"/>
  <c r="BE644" i="7"/>
  <c r="BH644" i="7" s="1"/>
  <c r="BJ644" i="7" s="1"/>
  <c r="BK644" i="7"/>
  <c r="BE965" i="7"/>
  <c r="BH965" i="7" s="1"/>
  <c r="BJ965" i="7" s="1"/>
  <c r="BK965" i="7"/>
  <c r="BE250" i="7"/>
  <c r="BH250" i="7" s="1"/>
  <c r="BJ250" i="7" s="1"/>
  <c r="BK250" i="7"/>
  <c r="BE47" i="7"/>
  <c r="BH47" i="7" s="1"/>
  <c r="BJ47" i="7" s="1"/>
  <c r="BK47" i="7"/>
  <c r="BE182" i="7"/>
  <c r="BH182" i="7" s="1"/>
  <c r="BJ182" i="7" s="1"/>
  <c r="BK182" i="7"/>
  <c r="BE210" i="7"/>
  <c r="BH210" i="7" s="1"/>
  <c r="BJ210" i="7" s="1"/>
  <c r="BK210" i="7"/>
  <c r="BE168" i="7"/>
  <c r="BH168" i="7" s="1"/>
  <c r="BJ168" i="7" s="1"/>
  <c r="BK168" i="7"/>
  <c r="BE350" i="7"/>
  <c r="BH350" i="7" s="1"/>
  <c r="BJ350" i="7" s="1"/>
  <c r="BK350" i="7"/>
  <c r="BE1154" i="7"/>
  <c r="BH1154" i="7" s="1"/>
  <c r="BJ1154" i="7" s="1"/>
  <c r="BK1154" i="7"/>
  <c r="BE1628" i="7"/>
  <c r="BH1628" i="7" s="1"/>
  <c r="BJ1628" i="7" s="1"/>
  <c r="BK1628" i="7"/>
  <c r="BE1117" i="7"/>
  <c r="BH1117" i="7" s="1"/>
  <c r="BJ1117" i="7" s="1"/>
  <c r="BK1117" i="7"/>
  <c r="BE1099" i="7"/>
  <c r="BH1099" i="7" s="1"/>
  <c r="BJ1099" i="7" s="1"/>
  <c r="BK1099" i="7"/>
  <c r="BE1251" i="7"/>
  <c r="BH1251" i="7" s="1"/>
  <c r="BJ1251" i="7" s="1"/>
  <c r="BK1251" i="7"/>
  <c r="BE1033" i="7"/>
  <c r="BH1033" i="7" s="1"/>
  <c r="BJ1033" i="7" s="1"/>
  <c r="BK1033" i="7"/>
  <c r="BE980" i="7"/>
  <c r="BH980" i="7" s="1"/>
  <c r="BJ980" i="7" s="1"/>
  <c r="BK980" i="7"/>
  <c r="BE1597" i="7"/>
  <c r="BH1597" i="7" s="1"/>
  <c r="BJ1597" i="7" s="1"/>
  <c r="BK1597" i="7"/>
  <c r="BE1492" i="7"/>
  <c r="BH1492" i="7" s="1"/>
  <c r="BJ1492" i="7" s="1"/>
  <c r="BK1492" i="7"/>
  <c r="BE788" i="7"/>
  <c r="BH788" i="7" s="1"/>
  <c r="BJ788" i="7" s="1"/>
  <c r="BK788" i="7"/>
  <c r="BE539" i="7"/>
  <c r="BH539" i="7" s="1"/>
  <c r="BJ539" i="7" s="1"/>
  <c r="BK539" i="7"/>
  <c r="BE577" i="7"/>
  <c r="BH577" i="7" s="1"/>
  <c r="BJ577" i="7" s="1"/>
  <c r="BK577" i="7"/>
  <c r="BE851" i="7"/>
  <c r="BH851" i="7" s="1"/>
  <c r="BJ851" i="7" s="1"/>
  <c r="BK851" i="7"/>
  <c r="BE1202" i="7"/>
  <c r="BH1202" i="7" s="1"/>
  <c r="BJ1202" i="7" s="1"/>
  <c r="BK1202" i="7"/>
  <c r="BE355" i="7"/>
  <c r="BH355" i="7" s="1"/>
  <c r="BJ355" i="7" s="1"/>
  <c r="BK355" i="7"/>
  <c r="BE625" i="7"/>
  <c r="BH625" i="7" s="1"/>
  <c r="BJ625" i="7" s="1"/>
  <c r="BK625" i="7"/>
  <c r="BE927" i="7"/>
  <c r="BH927" i="7" s="1"/>
  <c r="BJ927" i="7" s="1"/>
  <c r="BK927" i="7"/>
  <c r="BE219" i="7"/>
  <c r="BH219" i="7" s="1"/>
  <c r="BJ219" i="7" s="1"/>
  <c r="BK219" i="7"/>
  <c r="BE142" i="7"/>
  <c r="BH142" i="7" s="1"/>
  <c r="BJ142" i="7" s="1"/>
  <c r="BK142" i="7"/>
  <c r="BE327" i="7"/>
  <c r="BH327" i="7" s="1"/>
  <c r="BJ327" i="7" s="1"/>
  <c r="BK327" i="7"/>
  <c r="BE765" i="7"/>
  <c r="BH765" i="7" s="1"/>
  <c r="BJ765" i="7" s="1"/>
  <c r="BK765" i="7"/>
  <c r="BE93" i="7"/>
  <c r="BH93" i="7" s="1"/>
  <c r="BJ93" i="7" s="1"/>
  <c r="BK93" i="7"/>
  <c r="BE462" i="7"/>
  <c r="BH462" i="7" s="1"/>
  <c r="BJ462" i="7" s="1"/>
  <c r="BK462" i="7"/>
  <c r="BE63" i="7"/>
  <c r="BH63" i="7" s="1"/>
  <c r="BJ63" i="7" s="1"/>
  <c r="BK63" i="7"/>
  <c r="BE325" i="7"/>
  <c r="BH325" i="7" s="1"/>
  <c r="BJ325" i="7" s="1"/>
  <c r="BK325" i="7"/>
  <c r="BE1305" i="7"/>
  <c r="BH1305" i="7" s="1"/>
  <c r="BJ1305" i="7" s="1"/>
  <c r="BK1305" i="7"/>
  <c r="BE1232" i="7"/>
  <c r="BH1232" i="7" s="1"/>
  <c r="BJ1232" i="7" s="1"/>
  <c r="BK1232" i="7"/>
  <c r="BE1081" i="7"/>
  <c r="BH1081" i="7" s="1"/>
  <c r="BJ1081" i="7" s="1"/>
  <c r="BK1081" i="7"/>
  <c r="BE1352" i="7"/>
  <c r="BH1352" i="7" s="1"/>
  <c r="BJ1352" i="7" s="1"/>
  <c r="BK1352" i="7"/>
  <c r="BE1250" i="7"/>
  <c r="BH1250" i="7" s="1"/>
  <c r="BJ1250" i="7" s="1"/>
  <c r="BK1250" i="7"/>
  <c r="BE1027" i="7"/>
  <c r="BH1027" i="7" s="1"/>
  <c r="BJ1027" i="7" s="1"/>
  <c r="BK1027" i="7"/>
  <c r="BE1378" i="7"/>
  <c r="BH1378" i="7" s="1"/>
  <c r="BJ1378" i="7" s="1"/>
  <c r="BK1378" i="7"/>
  <c r="BE1386" i="7"/>
  <c r="BH1386" i="7" s="1"/>
  <c r="BJ1386" i="7" s="1"/>
  <c r="BK1386" i="7"/>
  <c r="BE785" i="7"/>
  <c r="BH785" i="7" s="1"/>
  <c r="BJ785" i="7" s="1"/>
  <c r="BK785" i="7"/>
  <c r="BE271" i="7"/>
  <c r="BH271" i="7" s="1"/>
  <c r="BJ271" i="7" s="1"/>
  <c r="BK271" i="7"/>
  <c r="BE651" i="7"/>
  <c r="BH651" i="7" s="1"/>
  <c r="BJ651" i="7" s="1"/>
  <c r="BK651" i="7"/>
  <c r="BE877" i="7"/>
  <c r="BH877" i="7" s="1"/>
  <c r="BJ877" i="7" s="1"/>
  <c r="BK877" i="7"/>
  <c r="BE631" i="7"/>
  <c r="BH631" i="7" s="1"/>
  <c r="BJ631" i="7" s="1"/>
  <c r="BK631" i="7"/>
  <c r="BE528" i="7"/>
  <c r="BH528" i="7" s="1"/>
  <c r="BJ528" i="7" s="1"/>
  <c r="BK528" i="7"/>
  <c r="BE131" i="7"/>
  <c r="BH131" i="7" s="1"/>
  <c r="BJ131" i="7" s="1"/>
  <c r="BK131" i="7"/>
  <c r="BE139" i="7"/>
  <c r="BH139" i="7" s="1"/>
  <c r="BJ139" i="7" s="1"/>
  <c r="BK139" i="7"/>
  <c r="BE757" i="7"/>
  <c r="BH757" i="7" s="1"/>
  <c r="BJ757" i="7" s="1"/>
  <c r="BK757" i="7"/>
  <c r="BE454" i="7"/>
  <c r="BH454" i="7" s="1"/>
  <c r="BJ454" i="7" s="1"/>
  <c r="BK454" i="7"/>
  <c r="BE281" i="7"/>
  <c r="BH281" i="7" s="1"/>
  <c r="BJ281" i="7" s="1"/>
  <c r="BK281" i="7"/>
  <c r="BE1129" i="7"/>
  <c r="BH1129" i="7" s="1"/>
  <c r="BJ1129" i="7" s="1"/>
  <c r="BK1129" i="7"/>
  <c r="BE1470" i="7"/>
  <c r="BH1470" i="7" s="1"/>
  <c r="BJ1470" i="7" s="1"/>
  <c r="BK1470" i="7"/>
  <c r="BE1372" i="7"/>
  <c r="BH1372" i="7" s="1"/>
  <c r="BJ1372" i="7" s="1"/>
  <c r="BK1372" i="7"/>
  <c r="BE1583" i="7"/>
  <c r="BH1583" i="7" s="1"/>
  <c r="BJ1583" i="7" s="1"/>
  <c r="BK1583" i="7"/>
  <c r="BE1558" i="7"/>
  <c r="BH1558" i="7" s="1"/>
  <c r="BJ1558" i="7" s="1"/>
  <c r="BK1558" i="7"/>
  <c r="BE1046" i="7"/>
  <c r="BH1046" i="7" s="1"/>
  <c r="BJ1046" i="7" s="1"/>
  <c r="BK1046" i="7"/>
  <c r="BE1519" i="7"/>
  <c r="BH1519" i="7" s="1"/>
  <c r="BJ1519" i="7" s="1"/>
  <c r="BK1519" i="7"/>
  <c r="BE1089" i="7"/>
  <c r="BH1089" i="7" s="1"/>
  <c r="BJ1089" i="7" s="1"/>
  <c r="BK1089" i="7"/>
  <c r="BE1353" i="7"/>
  <c r="BH1353" i="7" s="1"/>
  <c r="BJ1353" i="7" s="1"/>
  <c r="BK1353" i="7"/>
  <c r="BE1536" i="7"/>
  <c r="BH1536" i="7" s="1"/>
  <c r="BJ1536" i="7" s="1"/>
  <c r="BK1536" i="7"/>
  <c r="BE1358" i="7"/>
  <c r="BH1358" i="7" s="1"/>
  <c r="BJ1358" i="7" s="1"/>
  <c r="BK1358" i="7"/>
  <c r="BE1561" i="7"/>
  <c r="BH1561" i="7" s="1"/>
  <c r="BJ1561" i="7" s="1"/>
  <c r="BK1561" i="7"/>
  <c r="BE964" i="7"/>
  <c r="BH964" i="7" s="1"/>
  <c r="BJ964" i="7" s="1"/>
  <c r="BK964" i="7"/>
  <c r="BE1224" i="7"/>
  <c r="BH1224" i="7" s="1"/>
  <c r="BJ1224" i="7" s="1"/>
  <c r="BK1224" i="7"/>
  <c r="BE1523" i="7"/>
  <c r="BH1523" i="7" s="1"/>
  <c r="BJ1523" i="7" s="1"/>
  <c r="BK1523" i="7"/>
  <c r="BE1616" i="7"/>
  <c r="BH1616" i="7" s="1"/>
  <c r="BJ1616" i="7" s="1"/>
  <c r="BK1616" i="7"/>
  <c r="BE1458" i="7"/>
  <c r="BH1458" i="7" s="1"/>
  <c r="BJ1458" i="7" s="1"/>
  <c r="BK1458" i="7"/>
  <c r="BE1391" i="7"/>
  <c r="BH1391" i="7" s="1"/>
  <c r="BJ1391" i="7" s="1"/>
  <c r="BK1391" i="7"/>
  <c r="BE1483" i="7"/>
  <c r="BH1483" i="7" s="1"/>
  <c r="BJ1483" i="7" s="1"/>
  <c r="BK1483" i="7"/>
  <c r="BE1373" i="7"/>
  <c r="BH1373" i="7" s="1"/>
  <c r="BJ1373" i="7" s="1"/>
  <c r="BK1373" i="7"/>
  <c r="BE828" i="7"/>
  <c r="BH828" i="7" s="1"/>
  <c r="BJ828" i="7" s="1"/>
  <c r="BK828" i="7"/>
  <c r="BE751" i="7"/>
  <c r="BH751" i="7" s="1"/>
  <c r="BJ751" i="7" s="1"/>
  <c r="BK751" i="7"/>
  <c r="BE1591" i="7"/>
  <c r="BH1591" i="7" s="1"/>
  <c r="BJ1591" i="7" s="1"/>
  <c r="BK1591" i="7"/>
  <c r="BE1553" i="7"/>
  <c r="BH1553" i="7" s="1"/>
  <c r="BJ1553" i="7" s="1"/>
  <c r="BK1553" i="7"/>
  <c r="BE563" i="7"/>
  <c r="BH563" i="7" s="1"/>
  <c r="BJ563" i="7" s="1"/>
  <c r="BK563" i="7"/>
  <c r="BE1505" i="7"/>
  <c r="BH1505" i="7" s="1"/>
  <c r="BJ1505" i="7" s="1"/>
  <c r="BK1505" i="7"/>
  <c r="BE1338" i="7"/>
  <c r="BH1338" i="7" s="1"/>
  <c r="BJ1338" i="7" s="1"/>
  <c r="BK1338" i="7"/>
  <c r="BE1617" i="7"/>
  <c r="BH1617" i="7" s="1"/>
  <c r="BJ1617" i="7" s="1"/>
  <c r="BK1617" i="7"/>
  <c r="BE1331" i="7"/>
  <c r="BH1331" i="7" s="1"/>
  <c r="BJ1331" i="7" s="1"/>
  <c r="BK1331" i="7"/>
  <c r="BE1219" i="7"/>
  <c r="BH1219" i="7" s="1"/>
  <c r="BJ1219" i="7" s="1"/>
  <c r="BK1219" i="7"/>
  <c r="BE1543" i="7"/>
  <c r="BH1543" i="7" s="1"/>
  <c r="BJ1543" i="7" s="1"/>
  <c r="BK1543" i="7"/>
  <c r="BE1468" i="7"/>
  <c r="BH1468" i="7" s="1"/>
  <c r="BJ1468" i="7" s="1"/>
  <c r="BK1468" i="7"/>
  <c r="BE950" i="7"/>
  <c r="BH950" i="7" s="1"/>
  <c r="BJ950" i="7" s="1"/>
  <c r="BK950" i="7"/>
  <c r="BE497" i="7"/>
  <c r="BH497" i="7" s="1"/>
  <c r="BJ497" i="7" s="1"/>
  <c r="BK497" i="7"/>
  <c r="BE623" i="7"/>
  <c r="BH623" i="7" s="1"/>
  <c r="BJ623" i="7" s="1"/>
  <c r="BK623" i="7"/>
  <c r="BE600" i="7"/>
  <c r="BH600" i="7" s="1"/>
  <c r="BJ600" i="7" s="1"/>
  <c r="BK600" i="7"/>
  <c r="BE987" i="7"/>
  <c r="BH987" i="7" s="1"/>
  <c r="BJ987" i="7" s="1"/>
  <c r="BK987" i="7"/>
  <c r="BE579" i="7"/>
  <c r="BH579" i="7" s="1"/>
  <c r="BJ579" i="7" s="1"/>
  <c r="BK579" i="7"/>
  <c r="BE592" i="7"/>
  <c r="BH592" i="7" s="1"/>
  <c r="BJ592" i="7" s="1"/>
  <c r="BK592" i="7"/>
  <c r="BE1332" i="7"/>
  <c r="BH1332" i="7" s="1"/>
  <c r="BJ1332" i="7" s="1"/>
  <c r="BK1332" i="7"/>
  <c r="BE1335" i="7"/>
  <c r="BH1335" i="7" s="1"/>
  <c r="BJ1335" i="7" s="1"/>
  <c r="BK1335" i="7"/>
  <c r="BE1623" i="7"/>
  <c r="BH1623" i="7" s="1"/>
  <c r="BJ1623" i="7" s="1"/>
  <c r="BK1623" i="7"/>
  <c r="BE1351" i="7"/>
  <c r="BH1351" i="7" s="1"/>
  <c r="BJ1351" i="7" s="1"/>
  <c r="BK1351" i="7"/>
  <c r="BE1276" i="7"/>
  <c r="BH1276" i="7" s="1"/>
  <c r="BJ1276" i="7" s="1"/>
  <c r="BK1276" i="7"/>
  <c r="BE1425" i="7"/>
  <c r="BH1425" i="7" s="1"/>
  <c r="BJ1425" i="7" s="1"/>
  <c r="BK1425" i="7"/>
  <c r="BE1603" i="7"/>
  <c r="BH1603" i="7" s="1"/>
  <c r="BJ1603" i="7" s="1"/>
  <c r="BK1603" i="7"/>
  <c r="BE1344" i="7"/>
  <c r="BH1344" i="7" s="1"/>
  <c r="BJ1344" i="7" s="1"/>
  <c r="BK1344" i="7"/>
  <c r="BE1585" i="7"/>
  <c r="BH1585" i="7" s="1"/>
  <c r="BJ1585" i="7" s="1"/>
  <c r="BK1585" i="7"/>
  <c r="BE1078" i="7"/>
  <c r="BH1078" i="7" s="1"/>
  <c r="BJ1078" i="7" s="1"/>
  <c r="BK1078" i="7"/>
  <c r="BE1404" i="7"/>
  <c r="BH1404" i="7" s="1"/>
  <c r="BJ1404" i="7" s="1"/>
  <c r="BK1404" i="7"/>
  <c r="BE1455" i="7"/>
  <c r="BH1455" i="7" s="1"/>
  <c r="BJ1455" i="7" s="1"/>
  <c r="BK1455" i="7"/>
  <c r="BE1314" i="7"/>
  <c r="BH1314" i="7" s="1"/>
  <c r="BJ1314" i="7" s="1"/>
  <c r="BK1314" i="7"/>
  <c r="BE1472" i="7"/>
  <c r="BH1472" i="7" s="1"/>
  <c r="BJ1472" i="7" s="1"/>
  <c r="BK1472" i="7"/>
  <c r="BE1204" i="7"/>
  <c r="BH1204" i="7" s="1"/>
  <c r="BJ1204" i="7" s="1"/>
  <c r="BK1204" i="7"/>
  <c r="BE1418" i="7"/>
  <c r="BH1418" i="7" s="1"/>
  <c r="BJ1418" i="7" s="1"/>
  <c r="BK1418" i="7"/>
  <c r="BE1215" i="7"/>
  <c r="BH1215" i="7" s="1"/>
  <c r="BJ1215" i="7" s="1"/>
  <c r="BK1215" i="7"/>
  <c r="BE1287" i="7"/>
  <c r="BH1287" i="7" s="1"/>
  <c r="BJ1287" i="7" s="1"/>
  <c r="BK1287" i="7"/>
  <c r="BE1111" i="7"/>
  <c r="BH1111" i="7" s="1"/>
  <c r="BJ1111" i="7" s="1"/>
  <c r="BK1111" i="7"/>
  <c r="BE1540" i="7"/>
  <c r="BH1540" i="7" s="1"/>
  <c r="BJ1540" i="7" s="1"/>
  <c r="BK1540" i="7"/>
  <c r="BE1441" i="7"/>
  <c r="BH1441" i="7" s="1"/>
  <c r="BJ1441" i="7" s="1"/>
  <c r="BK1441" i="7"/>
  <c r="BE1037" i="7"/>
  <c r="BH1037" i="7" s="1"/>
  <c r="BJ1037" i="7" s="1"/>
  <c r="BK1037" i="7"/>
  <c r="BE1462" i="7"/>
  <c r="BH1462" i="7" s="1"/>
  <c r="BJ1462" i="7" s="1"/>
  <c r="BK1462" i="7"/>
  <c r="BE732" i="7"/>
  <c r="BH732" i="7" s="1"/>
  <c r="BJ732" i="7" s="1"/>
  <c r="BK732" i="7"/>
  <c r="BE1414" i="7"/>
  <c r="BH1414" i="7" s="1"/>
  <c r="BJ1414" i="7" s="1"/>
  <c r="BK1414" i="7"/>
  <c r="BE896" i="7"/>
  <c r="BH896" i="7" s="1"/>
  <c r="BJ896" i="7" s="1"/>
  <c r="BK896" i="7"/>
  <c r="BE1021" i="7"/>
  <c r="BH1021" i="7" s="1"/>
  <c r="BJ1021" i="7" s="1"/>
  <c r="BK1021" i="7"/>
  <c r="BE643" i="7"/>
  <c r="BH643" i="7" s="1"/>
  <c r="BJ643" i="7" s="1"/>
  <c r="BK643" i="7"/>
  <c r="BE1122" i="7"/>
  <c r="BH1122" i="7" s="1"/>
  <c r="BJ1122" i="7" s="1"/>
  <c r="BK1122" i="7"/>
  <c r="BE286" i="7"/>
  <c r="BH286" i="7" s="1"/>
  <c r="BJ286" i="7" s="1"/>
  <c r="BK286" i="7"/>
  <c r="BE822" i="7"/>
  <c r="BH822" i="7" s="1"/>
  <c r="BJ822" i="7" s="1"/>
  <c r="BK822" i="7"/>
  <c r="BE970" i="7"/>
  <c r="BH970" i="7" s="1"/>
  <c r="BJ970" i="7" s="1"/>
  <c r="BK970" i="7"/>
  <c r="BE609" i="7"/>
  <c r="BH609" i="7" s="1"/>
  <c r="BJ609" i="7" s="1"/>
  <c r="BK609" i="7"/>
  <c r="BE1487" i="7"/>
  <c r="BH1487" i="7" s="1"/>
  <c r="BJ1487" i="7" s="1"/>
  <c r="BK1487" i="7"/>
  <c r="BE1304" i="7"/>
  <c r="BH1304" i="7" s="1"/>
  <c r="BJ1304" i="7" s="1"/>
  <c r="BK1304" i="7"/>
  <c r="BE1130" i="7"/>
  <c r="BH1130" i="7" s="1"/>
  <c r="BJ1130" i="7" s="1"/>
  <c r="BK1130" i="7"/>
  <c r="BE377" i="7"/>
  <c r="BH377" i="7" s="1"/>
  <c r="BJ377" i="7" s="1"/>
  <c r="BK377" i="7"/>
  <c r="BE1495" i="7"/>
  <c r="BH1495" i="7" s="1"/>
  <c r="BJ1495" i="7" s="1"/>
  <c r="BK1495" i="7"/>
  <c r="BE1151" i="7"/>
  <c r="BH1151" i="7" s="1"/>
  <c r="BJ1151" i="7" s="1"/>
  <c r="BK1151" i="7"/>
  <c r="BE893" i="7"/>
  <c r="BH893" i="7" s="1"/>
  <c r="BJ893" i="7" s="1"/>
  <c r="BK893" i="7"/>
  <c r="BE1324" i="7"/>
  <c r="BH1324" i="7" s="1"/>
  <c r="BJ1324" i="7" s="1"/>
  <c r="BK1324" i="7"/>
  <c r="BE1124" i="7"/>
  <c r="BH1124" i="7" s="1"/>
  <c r="BJ1124" i="7" s="1"/>
  <c r="BK1124" i="7"/>
  <c r="BE766" i="7"/>
  <c r="BH766" i="7" s="1"/>
  <c r="BJ766" i="7" s="1"/>
  <c r="BK766" i="7"/>
  <c r="BE484" i="7"/>
  <c r="BH484" i="7" s="1"/>
  <c r="BJ484" i="7" s="1"/>
  <c r="BK484" i="7"/>
  <c r="BE856" i="7"/>
  <c r="BH856" i="7" s="1"/>
  <c r="BJ856" i="7" s="1"/>
  <c r="BK856" i="7"/>
  <c r="BE160" i="7"/>
  <c r="BH160" i="7" s="1"/>
  <c r="BJ160" i="7" s="1"/>
  <c r="BK160" i="7"/>
  <c r="BE712" i="7"/>
  <c r="BH712" i="7" s="1"/>
  <c r="BJ712" i="7" s="1"/>
  <c r="BK712" i="7"/>
  <c r="BE901" i="7"/>
  <c r="BH901" i="7" s="1"/>
  <c r="BJ901" i="7" s="1"/>
  <c r="BK901" i="7"/>
  <c r="BE559" i="7"/>
  <c r="BH559" i="7" s="1"/>
  <c r="BJ559" i="7" s="1"/>
  <c r="BK559" i="7"/>
  <c r="BE864" i="7"/>
  <c r="BH864" i="7" s="1"/>
  <c r="BJ864" i="7" s="1"/>
  <c r="BK864" i="7"/>
  <c r="BE858" i="7"/>
  <c r="BH858" i="7" s="1"/>
  <c r="BJ858" i="7" s="1"/>
  <c r="BK858" i="7"/>
  <c r="BE912" i="7"/>
  <c r="BH912" i="7" s="1"/>
  <c r="BJ912" i="7" s="1"/>
  <c r="BK912" i="7"/>
  <c r="BE923" i="7"/>
  <c r="BH923" i="7" s="1"/>
  <c r="BJ923" i="7" s="1"/>
  <c r="BK923" i="7"/>
  <c r="BE598" i="7"/>
  <c r="BH598" i="7" s="1"/>
  <c r="BJ598" i="7" s="1"/>
  <c r="BK598" i="7"/>
  <c r="BE792" i="7"/>
  <c r="BH792" i="7" s="1"/>
  <c r="BJ792" i="7" s="1"/>
  <c r="BK792" i="7"/>
  <c r="BE256" i="7"/>
  <c r="BH256" i="7" s="1"/>
  <c r="BJ256" i="7" s="1"/>
  <c r="BK256" i="7"/>
  <c r="BE954" i="7"/>
  <c r="BH954" i="7" s="1"/>
  <c r="BJ954" i="7" s="1"/>
  <c r="BK954" i="7"/>
  <c r="BE684" i="7"/>
  <c r="BH684" i="7" s="1"/>
  <c r="BJ684" i="7" s="1"/>
  <c r="BK684" i="7"/>
  <c r="BE1357" i="7"/>
  <c r="BH1357" i="7" s="1"/>
  <c r="BJ1357" i="7" s="1"/>
  <c r="BK1357" i="7"/>
  <c r="BE1229" i="7"/>
  <c r="BH1229" i="7" s="1"/>
  <c r="BJ1229" i="7" s="1"/>
  <c r="BK1229" i="7"/>
  <c r="BE1005" i="7"/>
  <c r="BH1005" i="7" s="1"/>
  <c r="BJ1005" i="7" s="1"/>
  <c r="BK1005" i="7"/>
  <c r="BE610" i="7"/>
  <c r="BH610" i="7" s="1"/>
  <c r="BJ610" i="7" s="1"/>
  <c r="BK610" i="7"/>
  <c r="BE1002" i="7"/>
  <c r="BH1002" i="7" s="1"/>
  <c r="BJ1002" i="7" s="1"/>
  <c r="BK1002" i="7"/>
  <c r="BE587" i="7"/>
  <c r="BH587" i="7" s="1"/>
  <c r="BJ587" i="7" s="1"/>
  <c r="BK587" i="7"/>
  <c r="BE164" i="7"/>
  <c r="BH164" i="7" s="1"/>
  <c r="BJ164" i="7" s="1"/>
  <c r="BK164" i="7"/>
  <c r="BE449" i="7"/>
  <c r="BH449" i="7" s="1"/>
  <c r="BJ449" i="7" s="1"/>
  <c r="BK449" i="7"/>
  <c r="BE323" i="7"/>
  <c r="BH323" i="7" s="1"/>
  <c r="BJ323" i="7" s="1"/>
  <c r="BK323" i="7"/>
  <c r="BE128" i="7"/>
  <c r="BH128" i="7" s="1"/>
  <c r="BJ128" i="7" s="1"/>
  <c r="BK128" i="7"/>
  <c r="BE372" i="7"/>
  <c r="BH372" i="7" s="1"/>
  <c r="BJ372" i="7" s="1"/>
  <c r="BK372" i="7"/>
  <c r="BE736" i="7"/>
  <c r="BH736" i="7" s="1"/>
  <c r="BJ736" i="7" s="1"/>
  <c r="BK736" i="7"/>
  <c r="BE696" i="7"/>
  <c r="BH696" i="7" s="1"/>
  <c r="BJ696" i="7" s="1"/>
  <c r="BK696" i="7"/>
  <c r="BE284" i="7"/>
  <c r="BH284" i="7" s="1"/>
  <c r="BJ284" i="7" s="1"/>
  <c r="BK284" i="7"/>
  <c r="BE636" i="7"/>
  <c r="BH636" i="7" s="1"/>
  <c r="BJ636" i="7" s="1"/>
  <c r="BK636" i="7"/>
  <c r="BE157" i="7"/>
  <c r="BH157" i="7" s="1"/>
  <c r="BJ157" i="7" s="1"/>
  <c r="BK157" i="7"/>
  <c r="BE975" i="7"/>
  <c r="BH975" i="7" s="1"/>
  <c r="BJ975" i="7" s="1"/>
  <c r="BK975" i="7"/>
  <c r="BE852" i="7"/>
  <c r="BH852" i="7" s="1"/>
  <c r="BJ852" i="7" s="1"/>
  <c r="BK852" i="7"/>
  <c r="BE551" i="7"/>
  <c r="BH551" i="7" s="1"/>
  <c r="BJ551" i="7" s="1"/>
  <c r="BK551" i="7"/>
  <c r="BE314" i="7"/>
  <c r="BH314" i="7" s="1"/>
  <c r="BJ314" i="7" s="1"/>
  <c r="BK314" i="7"/>
  <c r="BE140" i="7"/>
  <c r="BH140" i="7" s="1"/>
  <c r="BJ140" i="7" s="1"/>
  <c r="BK140" i="7"/>
  <c r="BE82" i="7"/>
  <c r="BH82" i="7" s="1"/>
  <c r="BJ82" i="7" s="1"/>
  <c r="BK82" i="7"/>
  <c r="BE237" i="7"/>
  <c r="BH237" i="7" s="1"/>
  <c r="BJ237" i="7" s="1"/>
  <c r="BK237" i="7"/>
  <c r="BE252" i="7"/>
  <c r="BH252" i="7" s="1"/>
  <c r="BJ252" i="7" s="1"/>
  <c r="BK252" i="7"/>
  <c r="BE536" i="7"/>
  <c r="BH536" i="7" s="1"/>
  <c r="BJ536" i="7" s="1"/>
  <c r="BK536" i="7"/>
  <c r="BE261" i="7"/>
  <c r="BH261" i="7" s="1"/>
  <c r="BJ261" i="7" s="1"/>
  <c r="BK261" i="7"/>
  <c r="BE533" i="7"/>
  <c r="BH533" i="7" s="1"/>
  <c r="BJ533" i="7" s="1"/>
  <c r="BK533" i="7"/>
  <c r="BE267" i="7"/>
  <c r="BH267" i="7" s="1"/>
  <c r="BJ267" i="7" s="1"/>
  <c r="BK267" i="7"/>
  <c r="BE379" i="7"/>
  <c r="BH379" i="7" s="1"/>
  <c r="BJ379" i="7" s="1"/>
  <c r="BK379" i="7"/>
  <c r="BE45" i="7"/>
  <c r="BH45" i="7" s="1"/>
  <c r="BJ45" i="7" s="1"/>
  <c r="BK45" i="7"/>
  <c r="BE236" i="7"/>
  <c r="BH236" i="7" s="1"/>
  <c r="BJ236" i="7" s="1"/>
  <c r="BK236" i="7"/>
  <c r="BE813" i="7"/>
  <c r="BH813" i="7" s="1"/>
  <c r="BJ813" i="7" s="1"/>
  <c r="BK813" i="7"/>
  <c r="BE685" i="7"/>
  <c r="BH685" i="7" s="1"/>
  <c r="BJ685" i="7" s="1"/>
  <c r="BK685" i="7"/>
  <c r="BE524" i="7"/>
  <c r="BH524" i="7" s="1"/>
  <c r="BJ524" i="7" s="1"/>
  <c r="BK524" i="7"/>
  <c r="BE239" i="7"/>
  <c r="BH239" i="7" s="1"/>
  <c r="BJ239" i="7" s="1"/>
  <c r="BK239" i="7"/>
  <c r="BE126" i="7"/>
  <c r="BH126" i="7" s="1"/>
  <c r="BJ126" i="7" s="1"/>
  <c r="BK126" i="7"/>
  <c r="BE52" i="7"/>
  <c r="BH52" i="7" s="1"/>
  <c r="BJ52" i="7" s="1"/>
  <c r="BK52" i="7"/>
  <c r="BE510" i="7"/>
  <c r="BH510" i="7" s="1"/>
  <c r="BJ510" i="7" s="1"/>
  <c r="BK510" i="7"/>
  <c r="BE382" i="7"/>
  <c r="BH382" i="7" s="1"/>
  <c r="BJ382" i="7" s="1"/>
  <c r="BK382" i="7"/>
  <c r="BE117" i="7"/>
  <c r="BH117" i="7" s="1"/>
  <c r="BJ117" i="7" s="1"/>
  <c r="BK117" i="7"/>
  <c r="BE188" i="7"/>
  <c r="BH188" i="7" s="1"/>
  <c r="BJ188" i="7" s="1"/>
  <c r="BK188" i="7"/>
  <c r="BE337" i="7"/>
  <c r="BH337" i="7" s="1"/>
  <c r="BJ337" i="7" s="1"/>
  <c r="BK337" i="7"/>
  <c r="BE209" i="7"/>
  <c r="BH209" i="7" s="1"/>
  <c r="BJ209" i="7" s="1"/>
  <c r="BK209" i="7"/>
  <c r="BE81" i="7"/>
  <c r="BH81" i="7" s="1"/>
  <c r="BJ81" i="7" s="1"/>
  <c r="BK81" i="7"/>
  <c r="BE1216" i="7"/>
  <c r="BH1216" i="7" s="1"/>
  <c r="BJ1216" i="7" s="1"/>
  <c r="BK1216" i="7"/>
  <c r="BE1380" i="7"/>
  <c r="BH1380" i="7" s="1"/>
  <c r="BJ1380" i="7" s="1"/>
  <c r="BK1380" i="7"/>
  <c r="BE816" i="7"/>
  <c r="BH816" i="7" s="1"/>
  <c r="BJ816" i="7" s="1"/>
  <c r="BK816" i="7"/>
  <c r="BE1560" i="7"/>
  <c r="BH1560" i="7" s="1"/>
  <c r="BJ1560" i="7" s="1"/>
  <c r="BK1560" i="7"/>
  <c r="BE1070" i="7"/>
  <c r="BH1070" i="7" s="1"/>
  <c r="BJ1070" i="7" s="1"/>
  <c r="BK1070" i="7"/>
  <c r="BE1057" i="7"/>
  <c r="BH1057" i="7" s="1"/>
  <c r="BJ1057" i="7" s="1"/>
  <c r="BK1057" i="7"/>
  <c r="BE147" i="7"/>
  <c r="BH147" i="7" s="1"/>
  <c r="BJ147" i="7" s="1"/>
  <c r="BK147" i="7"/>
  <c r="BE793" i="7"/>
  <c r="BH793" i="7" s="1"/>
  <c r="BJ793" i="7" s="1"/>
  <c r="BK793" i="7"/>
  <c r="BE1175" i="7"/>
  <c r="BH1175" i="7" s="1"/>
  <c r="BJ1175" i="7" s="1"/>
  <c r="BK1175" i="7"/>
  <c r="BE897" i="7"/>
  <c r="BH897" i="7" s="1"/>
  <c r="BJ897" i="7" s="1"/>
  <c r="BK897" i="7"/>
  <c r="BE407" i="7"/>
  <c r="BH407" i="7" s="1"/>
  <c r="BJ407" i="7" s="1"/>
  <c r="BK407" i="7"/>
  <c r="BE682" i="7"/>
  <c r="BH682" i="7" s="1"/>
  <c r="BJ682" i="7" s="1"/>
  <c r="BK682" i="7"/>
  <c r="BE659" i="7"/>
  <c r="BH659" i="7" s="1"/>
  <c r="BJ659" i="7" s="1"/>
  <c r="BK659" i="7"/>
  <c r="BE1071" i="7"/>
  <c r="BH1071" i="7" s="1"/>
  <c r="BJ1071" i="7" s="1"/>
  <c r="BK1071" i="7"/>
  <c r="BE298" i="7"/>
  <c r="BH298" i="7" s="1"/>
  <c r="BJ298" i="7" s="1"/>
  <c r="BK298" i="7"/>
  <c r="BE442" i="7"/>
  <c r="BH442" i="7" s="1"/>
  <c r="BJ442" i="7" s="1"/>
  <c r="BK442" i="7"/>
  <c r="BE66" i="7"/>
  <c r="BH66" i="7" s="1"/>
  <c r="BJ66" i="7" s="1"/>
  <c r="BK66" i="7"/>
  <c r="BE1434" i="7"/>
  <c r="BH1434" i="7" s="1"/>
  <c r="BJ1434" i="7" s="1"/>
  <c r="BK1434" i="7"/>
  <c r="BE1377" i="7"/>
  <c r="BH1377" i="7" s="1"/>
  <c r="BJ1377" i="7" s="1"/>
  <c r="BK1377" i="7"/>
  <c r="BE1600" i="7"/>
  <c r="BH1600" i="7" s="1"/>
  <c r="BJ1600" i="7" s="1"/>
  <c r="BK1600" i="7"/>
  <c r="BE1430" i="7"/>
  <c r="BH1430" i="7" s="1"/>
  <c r="BJ1430" i="7" s="1"/>
  <c r="BK1430" i="7"/>
  <c r="BE1390" i="7"/>
  <c r="BH1390" i="7" s="1"/>
  <c r="BJ1390" i="7" s="1"/>
  <c r="BK1390" i="7"/>
  <c r="BE819" i="7"/>
  <c r="BH819" i="7" s="1"/>
  <c r="BJ819" i="7" s="1"/>
  <c r="BK819" i="7"/>
  <c r="BE1255" i="7"/>
  <c r="BH1255" i="7" s="1"/>
  <c r="BJ1255" i="7" s="1"/>
  <c r="BK1255" i="7"/>
  <c r="BE1032" i="7"/>
  <c r="BH1032" i="7" s="1"/>
  <c r="BJ1032" i="7" s="1"/>
  <c r="BK1032" i="7"/>
  <c r="BE1260" i="7"/>
  <c r="BH1260" i="7" s="1"/>
  <c r="BJ1260" i="7" s="1"/>
  <c r="BK1260" i="7"/>
  <c r="BE843" i="7"/>
  <c r="BH843" i="7" s="1"/>
  <c r="BJ843" i="7" s="1"/>
  <c r="BK843" i="7"/>
  <c r="BE346" i="7"/>
  <c r="BH346" i="7" s="1"/>
  <c r="BJ346" i="7" s="1"/>
  <c r="BK346" i="7"/>
  <c r="BE842" i="7"/>
  <c r="BH842" i="7" s="1"/>
  <c r="BJ842" i="7" s="1"/>
  <c r="BK842" i="7"/>
  <c r="BE1309" i="7"/>
  <c r="BH1309" i="7" s="1"/>
  <c r="BJ1309" i="7" s="1"/>
  <c r="BK1309" i="7"/>
  <c r="BE891" i="7"/>
  <c r="BH891" i="7" s="1"/>
  <c r="BJ891" i="7" s="1"/>
  <c r="BK891" i="7"/>
  <c r="BE648" i="7"/>
  <c r="BH648" i="7" s="1"/>
  <c r="BJ648" i="7" s="1"/>
  <c r="BK648" i="7"/>
  <c r="BE1055" i="7"/>
  <c r="BH1055" i="7" s="1"/>
  <c r="BJ1055" i="7" s="1"/>
  <c r="BK1055" i="7"/>
  <c r="BE166" i="7"/>
  <c r="BH166" i="7" s="1"/>
  <c r="BJ166" i="7" s="1"/>
  <c r="BK166" i="7"/>
  <c r="BE425" i="7"/>
  <c r="BH425" i="7" s="1"/>
  <c r="BJ425" i="7" s="1"/>
  <c r="BK425" i="7"/>
  <c r="BE527" i="7"/>
  <c r="BH527" i="7" s="1"/>
  <c r="BJ527" i="7" s="1"/>
  <c r="BK527" i="7"/>
  <c r="BE637" i="7"/>
  <c r="BH637" i="7" s="1"/>
  <c r="BJ637" i="7" s="1"/>
  <c r="BK637" i="7"/>
  <c r="BE58" i="7"/>
  <c r="BH58" i="7" s="1"/>
  <c r="BJ58" i="7" s="1"/>
  <c r="BK58" i="7"/>
  <c r="BE336" i="7"/>
  <c r="BH336" i="7" s="1"/>
  <c r="BJ336" i="7" s="1"/>
  <c r="BK336" i="7"/>
  <c r="BE161" i="7"/>
  <c r="BH161" i="7" s="1"/>
  <c r="BJ161" i="7" s="1"/>
  <c r="BK161" i="7"/>
  <c r="BE1382" i="7"/>
  <c r="BH1382" i="7" s="1"/>
  <c r="BJ1382" i="7" s="1"/>
  <c r="BK1382" i="7"/>
  <c r="BE1552" i="7"/>
  <c r="BH1552" i="7" s="1"/>
  <c r="BJ1552" i="7" s="1"/>
  <c r="BK1552" i="7"/>
  <c r="BE1479" i="7"/>
  <c r="BH1479" i="7" s="1"/>
  <c r="BJ1479" i="7" s="1"/>
  <c r="BK1479" i="7"/>
  <c r="BE1267" i="7"/>
  <c r="BH1267" i="7" s="1"/>
  <c r="BJ1267" i="7" s="1"/>
  <c r="BK1267" i="7"/>
  <c r="BE1323" i="7"/>
  <c r="BH1323" i="7" s="1"/>
  <c r="BJ1323" i="7" s="1"/>
  <c r="BK1323" i="7"/>
  <c r="BE1239" i="7"/>
  <c r="BH1239" i="7" s="1"/>
  <c r="BJ1239" i="7" s="1"/>
  <c r="BK1239" i="7"/>
  <c r="BE1014" i="7"/>
  <c r="BH1014" i="7" s="1"/>
  <c r="BJ1014" i="7" s="1"/>
  <c r="BK1014" i="7"/>
  <c r="BE1026" i="7"/>
  <c r="BH1026" i="7" s="1"/>
  <c r="BJ1026" i="7" s="1"/>
  <c r="BK1026" i="7"/>
  <c r="BE1257" i="7"/>
  <c r="BH1257" i="7" s="1"/>
  <c r="BJ1257" i="7" s="1"/>
  <c r="BK1257" i="7"/>
  <c r="BE649" i="7"/>
  <c r="BH649" i="7" s="1"/>
  <c r="BJ649" i="7" s="1"/>
  <c r="BK649" i="7"/>
  <c r="BE562" i="7"/>
  <c r="BH562" i="7" s="1"/>
  <c r="BJ562" i="7" s="1"/>
  <c r="BK562" i="7"/>
  <c r="BE832" i="7"/>
  <c r="BH832" i="7" s="1"/>
  <c r="BJ832" i="7" s="1"/>
  <c r="BK832" i="7"/>
  <c r="BE874" i="7"/>
  <c r="BH874" i="7" s="1"/>
  <c r="BJ874" i="7" s="1"/>
  <c r="BK874" i="7"/>
  <c r="BE79" i="7"/>
  <c r="BH79" i="7" s="1"/>
  <c r="BJ79" i="7" s="1"/>
  <c r="BK79" i="7"/>
  <c r="BE919" i="7"/>
  <c r="BH919" i="7" s="1"/>
  <c r="BJ919" i="7" s="1"/>
  <c r="BK919" i="7"/>
  <c r="BE114" i="7"/>
  <c r="BH114" i="7" s="1"/>
  <c r="BJ114" i="7" s="1"/>
  <c r="BK114" i="7"/>
  <c r="BE584" i="7"/>
  <c r="BH584" i="7" s="1"/>
  <c r="BJ584" i="7" s="1"/>
  <c r="BK584" i="7"/>
  <c r="BE90" i="7"/>
  <c r="BH90" i="7" s="1"/>
  <c r="BJ90" i="7" s="1"/>
  <c r="BK90" i="7"/>
  <c r="BE60" i="7"/>
  <c r="BH60" i="7" s="1"/>
  <c r="BJ60" i="7" s="1"/>
  <c r="BK60" i="7"/>
  <c r="BE25" i="7"/>
  <c r="BH25" i="7" s="1"/>
  <c r="BJ25" i="7" s="1"/>
  <c r="BK25" i="7"/>
  <c r="BE1258" i="7"/>
  <c r="BH1258" i="7" s="1"/>
  <c r="BJ1258" i="7" s="1"/>
  <c r="BK1258" i="7"/>
  <c r="BE1195" i="7"/>
  <c r="BH1195" i="7" s="1"/>
  <c r="BJ1195" i="7" s="1"/>
  <c r="BK1195" i="7"/>
  <c r="BE760" i="7"/>
  <c r="BH760" i="7" s="1"/>
  <c r="BJ760" i="7" s="1"/>
  <c r="BK760" i="7"/>
  <c r="BE1461" i="7"/>
  <c r="BH1461" i="7" s="1"/>
  <c r="BJ1461" i="7" s="1"/>
  <c r="BK1461" i="7"/>
  <c r="BE993" i="7"/>
  <c r="BH993" i="7" s="1"/>
  <c r="BJ993" i="7" s="1"/>
  <c r="BK993" i="7"/>
  <c r="BE1513" i="7"/>
  <c r="BH1513" i="7" s="1"/>
  <c r="BJ1513" i="7" s="1"/>
  <c r="BK1513" i="7"/>
  <c r="BE956" i="7"/>
  <c r="BH956" i="7" s="1"/>
  <c r="BJ956" i="7" s="1"/>
  <c r="BK956" i="7"/>
  <c r="BE1573" i="7"/>
  <c r="BH1573" i="7" s="1"/>
  <c r="BJ1573" i="7" s="1"/>
  <c r="BK1573" i="7"/>
  <c r="BE1556" i="7"/>
  <c r="BH1556" i="7" s="1"/>
  <c r="BJ1556" i="7" s="1"/>
  <c r="BK1556" i="7"/>
  <c r="BE1452" i="7"/>
  <c r="BH1452" i="7" s="1"/>
  <c r="BJ1452" i="7" s="1"/>
  <c r="BK1452" i="7"/>
  <c r="BE1034" i="7"/>
  <c r="BH1034" i="7" s="1"/>
  <c r="BJ1034" i="7" s="1"/>
  <c r="BK1034" i="7"/>
  <c r="BE1300" i="7"/>
  <c r="BH1300" i="7" s="1"/>
  <c r="BJ1300" i="7" s="1"/>
  <c r="BK1300" i="7"/>
  <c r="BE1538" i="7"/>
  <c r="BH1538" i="7" s="1"/>
  <c r="BJ1538" i="7" s="1"/>
  <c r="BK1538" i="7"/>
  <c r="BE1407" i="7"/>
  <c r="BH1407" i="7" s="1"/>
  <c r="BJ1407" i="7" s="1"/>
  <c r="BK1407" i="7"/>
  <c r="BE1247" i="7"/>
  <c r="BH1247" i="7" s="1"/>
  <c r="BJ1247" i="7" s="1"/>
  <c r="BK1247" i="7"/>
  <c r="BE1334" i="7"/>
  <c r="BH1334" i="7" s="1"/>
  <c r="BJ1334" i="7" s="1"/>
  <c r="BK1334" i="7"/>
  <c r="BE287" i="7"/>
  <c r="BH287" i="7" s="1"/>
  <c r="BJ287" i="7" s="1"/>
  <c r="BK287" i="7"/>
  <c r="BE1610" i="7"/>
  <c r="BH1610" i="7" s="1"/>
  <c r="BJ1610" i="7" s="1"/>
  <c r="BK1610" i="7"/>
  <c r="BE1345" i="7"/>
  <c r="BH1345" i="7" s="1"/>
  <c r="BJ1345" i="7" s="1"/>
  <c r="BK1345" i="7"/>
  <c r="BE1422" i="7"/>
  <c r="BH1422" i="7" s="1"/>
  <c r="BJ1422" i="7" s="1"/>
  <c r="BK1422" i="7"/>
  <c r="BE1311" i="7"/>
  <c r="BH1311" i="7" s="1"/>
  <c r="BJ1311" i="7" s="1"/>
  <c r="BK1311" i="7"/>
  <c r="BE1574" i="7"/>
  <c r="BH1574" i="7" s="1"/>
  <c r="BJ1574" i="7" s="1"/>
  <c r="BK1574" i="7"/>
  <c r="BE1491" i="7"/>
  <c r="BH1491" i="7" s="1"/>
  <c r="BJ1491" i="7" s="1"/>
  <c r="BK1491" i="7"/>
  <c r="BE1562" i="7"/>
  <c r="BH1562" i="7" s="1"/>
  <c r="BJ1562" i="7" s="1"/>
  <c r="BK1562" i="7"/>
  <c r="BE1509" i="7"/>
  <c r="BH1509" i="7" s="1"/>
  <c r="BJ1509" i="7" s="1"/>
  <c r="BK1509" i="7"/>
  <c r="BE1580" i="7"/>
  <c r="BH1580" i="7" s="1"/>
  <c r="BJ1580" i="7" s="1"/>
  <c r="BK1580" i="7"/>
  <c r="BE1410" i="7"/>
  <c r="BH1410" i="7" s="1"/>
  <c r="BJ1410" i="7" s="1"/>
  <c r="BK1410" i="7"/>
  <c r="BE1264" i="7"/>
  <c r="BH1264" i="7" s="1"/>
  <c r="BJ1264" i="7" s="1"/>
  <c r="BK1264" i="7"/>
  <c r="BE1294" i="7"/>
  <c r="BH1294" i="7" s="1"/>
  <c r="BJ1294" i="7" s="1"/>
  <c r="BK1294" i="7"/>
  <c r="BE1450" i="7"/>
  <c r="BH1450" i="7" s="1"/>
  <c r="BJ1450" i="7" s="1"/>
  <c r="BK1450" i="7"/>
  <c r="BE1028" i="7"/>
  <c r="BH1028" i="7" s="1"/>
  <c r="BJ1028" i="7" s="1"/>
  <c r="BK1028" i="7"/>
  <c r="BE1049" i="7"/>
  <c r="BH1049" i="7" s="1"/>
  <c r="BJ1049" i="7" s="1"/>
  <c r="BK1049" i="7"/>
  <c r="BE834" i="7"/>
  <c r="BH834" i="7" s="1"/>
  <c r="BJ834" i="7" s="1"/>
  <c r="BK834" i="7"/>
  <c r="BE1506" i="7"/>
  <c r="BH1506" i="7" s="1"/>
  <c r="BJ1506" i="7" s="1"/>
  <c r="BK1506" i="7"/>
  <c r="BE1514" i="7"/>
  <c r="BH1514" i="7" s="1"/>
  <c r="BJ1514" i="7" s="1"/>
  <c r="BK1514" i="7"/>
  <c r="BE1327" i="7"/>
  <c r="BH1327" i="7" s="1"/>
  <c r="BJ1327" i="7" s="1"/>
  <c r="BK1327" i="7"/>
  <c r="BE926" i="7"/>
  <c r="BH926" i="7" s="1"/>
  <c r="BJ926" i="7" s="1"/>
  <c r="BK926" i="7"/>
  <c r="BE1188" i="7"/>
  <c r="BH1188" i="7" s="1"/>
  <c r="BJ1188" i="7" s="1"/>
  <c r="BK1188" i="7"/>
  <c r="BE1547" i="7"/>
  <c r="BH1547" i="7" s="1"/>
  <c r="BJ1547" i="7" s="1"/>
  <c r="BK1547" i="7"/>
  <c r="BE1347" i="7"/>
  <c r="BH1347" i="7" s="1"/>
  <c r="BJ1347" i="7" s="1"/>
  <c r="BK1347" i="7"/>
  <c r="BE1075" i="7"/>
  <c r="BH1075" i="7" s="1"/>
  <c r="BJ1075" i="7" s="1"/>
  <c r="BK1075" i="7"/>
  <c r="BE1385" i="7"/>
  <c r="BH1385" i="7" s="1"/>
  <c r="BJ1385" i="7" s="1"/>
  <c r="BK1385" i="7"/>
  <c r="BE1577" i="7"/>
  <c r="BH1577" i="7" s="1"/>
  <c r="BJ1577" i="7" s="1"/>
  <c r="BK1577" i="7"/>
  <c r="BE1296" i="7"/>
  <c r="BH1296" i="7" s="1"/>
  <c r="BJ1296" i="7" s="1"/>
  <c r="BK1296" i="7"/>
  <c r="BE1571" i="7"/>
  <c r="BH1571" i="7" s="1"/>
  <c r="BJ1571" i="7" s="1"/>
  <c r="BK1571" i="7"/>
  <c r="BE942" i="7"/>
  <c r="BH942" i="7" s="1"/>
  <c r="BJ942" i="7" s="1"/>
  <c r="BK942" i="7"/>
  <c r="BE1401" i="7"/>
  <c r="BH1401" i="7" s="1"/>
  <c r="BJ1401" i="7" s="1"/>
  <c r="BK1401" i="7"/>
  <c r="BE1354" i="7"/>
  <c r="BH1354" i="7" s="1"/>
  <c r="BJ1354" i="7" s="1"/>
  <c r="BK1354" i="7"/>
  <c r="BE1274" i="7"/>
  <c r="BH1274" i="7" s="1"/>
  <c r="BJ1274" i="7" s="1"/>
  <c r="BK1274" i="7"/>
  <c r="BE1469" i="7"/>
  <c r="BH1469" i="7" s="1"/>
  <c r="BJ1469" i="7" s="1"/>
  <c r="BK1469" i="7"/>
  <c r="BE1120" i="7"/>
  <c r="BH1120" i="7" s="1"/>
  <c r="BJ1120" i="7" s="1"/>
  <c r="BK1120" i="7"/>
  <c r="BE1415" i="7"/>
  <c r="BH1415" i="7" s="1"/>
  <c r="BJ1415" i="7" s="1"/>
  <c r="BK1415" i="7"/>
  <c r="BE1207" i="7"/>
  <c r="BH1207" i="7" s="1"/>
  <c r="BJ1207" i="7" s="1"/>
  <c r="BK1207" i="7"/>
  <c r="BE1273" i="7"/>
  <c r="BH1273" i="7" s="1"/>
  <c r="BJ1273" i="7" s="1"/>
  <c r="BK1273" i="7"/>
  <c r="BE930" i="7"/>
  <c r="BH930" i="7" s="1"/>
  <c r="BJ930" i="7" s="1"/>
  <c r="BK930" i="7"/>
  <c r="BE1537" i="7"/>
  <c r="BH1537" i="7" s="1"/>
  <c r="BJ1537" i="7" s="1"/>
  <c r="BK1537" i="7"/>
  <c r="BE1429" i="7"/>
  <c r="BH1429" i="7" s="1"/>
  <c r="BJ1429" i="7" s="1"/>
  <c r="BK1429" i="7"/>
  <c r="BE1630" i="7"/>
  <c r="BH1630" i="7" s="1"/>
  <c r="BJ1630" i="7" s="1"/>
  <c r="BK1630" i="7"/>
  <c r="BE1459" i="7"/>
  <c r="BH1459" i="7" s="1"/>
  <c r="BJ1459" i="7" s="1"/>
  <c r="BK1459" i="7"/>
  <c r="BE1627" i="7"/>
  <c r="BH1627" i="7" s="1"/>
  <c r="BJ1627" i="7" s="1"/>
  <c r="BK1627" i="7"/>
  <c r="BE1374" i="7"/>
  <c r="BH1374" i="7" s="1"/>
  <c r="BJ1374" i="7" s="1"/>
  <c r="BK1374" i="7"/>
  <c r="BE663" i="7"/>
  <c r="BH663" i="7" s="1"/>
  <c r="BJ663" i="7" s="1"/>
  <c r="BK663" i="7"/>
  <c r="BE995" i="7"/>
  <c r="BH995" i="7" s="1"/>
  <c r="BJ995" i="7" s="1"/>
  <c r="BK995" i="7"/>
  <c r="BE523" i="7"/>
  <c r="BH523" i="7" s="1"/>
  <c r="BJ523" i="7" s="1"/>
  <c r="BK523" i="7"/>
  <c r="BE1119" i="7"/>
  <c r="BH1119" i="7" s="1"/>
  <c r="BJ1119" i="7" s="1"/>
  <c r="BK1119" i="7"/>
  <c r="BE1167" i="7"/>
  <c r="BH1167" i="7" s="1"/>
  <c r="BJ1167" i="7" s="1"/>
  <c r="BK1167" i="7"/>
  <c r="BE800" i="7"/>
  <c r="BH800" i="7" s="1"/>
  <c r="BJ800" i="7" s="1"/>
  <c r="BK800" i="7"/>
  <c r="BE902" i="7"/>
  <c r="BH902" i="7" s="1"/>
  <c r="BJ902" i="7" s="1"/>
  <c r="BK902" i="7"/>
  <c r="BE1091" i="7"/>
  <c r="BH1091" i="7" s="1"/>
  <c r="BJ1091" i="7" s="1"/>
  <c r="BK1091" i="7"/>
  <c r="BE1476" i="7"/>
  <c r="BH1476" i="7" s="1"/>
  <c r="BJ1476" i="7" s="1"/>
  <c r="BK1476" i="7"/>
  <c r="BE1298" i="7"/>
  <c r="BH1298" i="7" s="1"/>
  <c r="BJ1298" i="7" s="1"/>
  <c r="BK1298" i="7"/>
  <c r="BE1103" i="7"/>
  <c r="BH1103" i="7" s="1"/>
  <c r="BJ1103" i="7" s="1"/>
  <c r="BK1103" i="7"/>
  <c r="BE352" i="7"/>
  <c r="BH352" i="7" s="1"/>
  <c r="BJ352" i="7" s="1"/>
  <c r="BK352" i="7"/>
  <c r="BE1484" i="7"/>
  <c r="BH1484" i="7" s="1"/>
  <c r="BJ1484" i="7" s="1"/>
  <c r="BK1484" i="7"/>
  <c r="BE1148" i="7"/>
  <c r="BH1148" i="7" s="1"/>
  <c r="BJ1148" i="7" s="1"/>
  <c r="BK1148" i="7"/>
  <c r="BE807" i="7"/>
  <c r="BH807" i="7" s="1"/>
  <c r="BJ807" i="7" s="1"/>
  <c r="BK807" i="7"/>
  <c r="BE1321" i="7"/>
  <c r="BH1321" i="7" s="1"/>
  <c r="BJ1321" i="7" s="1"/>
  <c r="BK1321" i="7"/>
  <c r="BE1106" i="7"/>
  <c r="BH1106" i="7" s="1"/>
  <c r="BJ1106" i="7" s="1"/>
  <c r="BK1106" i="7"/>
  <c r="BE738" i="7"/>
  <c r="BH738" i="7" s="1"/>
  <c r="BJ738" i="7" s="1"/>
  <c r="BK738" i="7"/>
  <c r="BE480" i="7"/>
  <c r="BH480" i="7" s="1"/>
  <c r="BJ480" i="7" s="1"/>
  <c r="BK480" i="7"/>
  <c r="BE812" i="7"/>
  <c r="BH812" i="7" s="1"/>
  <c r="BJ812" i="7" s="1"/>
  <c r="BK812" i="7"/>
  <c r="BE944" i="7"/>
  <c r="BH944" i="7" s="1"/>
  <c r="BJ944" i="7" s="1"/>
  <c r="BK944" i="7"/>
  <c r="BE692" i="7"/>
  <c r="BH692" i="7" s="1"/>
  <c r="BJ692" i="7" s="1"/>
  <c r="BK692" i="7"/>
  <c r="BE846" i="7"/>
  <c r="BH846" i="7" s="1"/>
  <c r="BJ846" i="7" s="1"/>
  <c r="BK846" i="7"/>
  <c r="BE474" i="7"/>
  <c r="BH474" i="7" s="1"/>
  <c r="BJ474" i="7" s="1"/>
  <c r="BK474" i="7"/>
  <c r="BE861" i="7"/>
  <c r="BH861" i="7" s="1"/>
  <c r="BJ861" i="7" s="1"/>
  <c r="BK861" i="7"/>
  <c r="BE833" i="7"/>
  <c r="BH833" i="7" s="1"/>
  <c r="BJ833" i="7" s="1"/>
  <c r="BK833" i="7"/>
  <c r="BE909" i="7"/>
  <c r="BH909" i="7" s="1"/>
  <c r="BJ909" i="7" s="1"/>
  <c r="BK909" i="7"/>
  <c r="BE906" i="7"/>
  <c r="BH906" i="7" s="1"/>
  <c r="BJ906" i="7" s="1"/>
  <c r="BK906" i="7"/>
  <c r="BE460" i="7"/>
  <c r="BH460" i="7" s="1"/>
  <c r="BJ460" i="7" s="1"/>
  <c r="BK460" i="7"/>
  <c r="BE739" i="7"/>
  <c r="BH739" i="7" s="1"/>
  <c r="BJ739" i="7" s="1"/>
  <c r="BK739" i="7"/>
  <c r="BE251" i="7"/>
  <c r="BH251" i="7" s="1"/>
  <c r="BJ251" i="7" s="1"/>
  <c r="BK251" i="7"/>
  <c r="BE937" i="7"/>
  <c r="BH937" i="7" s="1"/>
  <c r="BJ937" i="7" s="1"/>
  <c r="BK937" i="7"/>
  <c r="BE674" i="7"/>
  <c r="BH674" i="7" s="1"/>
  <c r="BJ674" i="7" s="1"/>
  <c r="BK674" i="7"/>
  <c r="BE1349" i="7"/>
  <c r="BH1349" i="7" s="1"/>
  <c r="BJ1349" i="7" s="1"/>
  <c r="BK1349" i="7"/>
  <c r="BE1221" i="7"/>
  <c r="BH1221" i="7" s="1"/>
  <c r="BJ1221" i="7" s="1"/>
  <c r="BK1221" i="7"/>
  <c r="BE948" i="7"/>
  <c r="BH948" i="7" s="1"/>
  <c r="BJ948" i="7" s="1"/>
  <c r="BK948" i="7"/>
  <c r="BE607" i="7"/>
  <c r="BH607" i="7" s="1"/>
  <c r="BJ607" i="7" s="1"/>
  <c r="BK607" i="7"/>
  <c r="BE985" i="7"/>
  <c r="BH985" i="7" s="1"/>
  <c r="BJ985" i="7" s="1"/>
  <c r="BK985" i="7"/>
  <c r="BE576" i="7"/>
  <c r="BH576" i="7" s="1"/>
  <c r="BJ576" i="7" s="1"/>
  <c r="BK576" i="7"/>
  <c r="BE138" i="7"/>
  <c r="BH138" i="7" s="1"/>
  <c r="BJ138" i="7" s="1"/>
  <c r="BK138" i="7"/>
  <c r="BE429" i="7"/>
  <c r="BH429" i="7" s="1"/>
  <c r="BJ429" i="7" s="1"/>
  <c r="BK429" i="7"/>
  <c r="BE308" i="7"/>
  <c r="BH308" i="7" s="1"/>
  <c r="BJ308" i="7" s="1"/>
  <c r="BK308" i="7"/>
  <c r="BE119" i="7"/>
  <c r="BH119" i="7" s="1"/>
  <c r="BJ119" i="7" s="1"/>
  <c r="BK119" i="7"/>
  <c r="BE347" i="7"/>
  <c r="BH347" i="7" s="1"/>
  <c r="BJ347" i="7" s="1"/>
  <c r="BK347" i="7"/>
  <c r="BE719" i="7"/>
  <c r="BH719" i="7" s="1"/>
  <c r="BJ719" i="7" s="1"/>
  <c r="BK719" i="7"/>
  <c r="BE679" i="7"/>
  <c r="BH679" i="7" s="1"/>
  <c r="BJ679" i="7" s="1"/>
  <c r="BK679" i="7"/>
  <c r="BE272" i="7"/>
  <c r="BH272" i="7" s="1"/>
  <c r="BJ272" i="7" s="1"/>
  <c r="BK272" i="7"/>
  <c r="BE622" i="7"/>
  <c r="BH622" i="7" s="1"/>
  <c r="BJ622" i="7" s="1"/>
  <c r="BK622" i="7"/>
  <c r="BE118" i="7"/>
  <c r="BH118" i="7" s="1"/>
  <c r="BJ118" i="7" s="1"/>
  <c r="BK118" i="7"/>
  <c r="BE967" i="7"/>
  <c r="BH967" i="7" s="1"/>
  <c r="BJ967" i="7" s="1"/>
  <c r="BK967" i="7"/>
  <c r="BE838" i="7"/>
  <c r="BH838" i="7" s="1"/>
  <c r="BJ838" i="7" s="1"/>
  <c r="BK838" i="7"/>
  <c r="BE514" i="7"/>
  <c r="BH514" i="7" s="1"/>
  <c r="BJ514" i="7" s="1"/>
  <c r="BK514" i="7"/>
  <c r="BE307" i="7"/>
  <c r="BH307" i="7" s="1"/>
  <c r="BJ307" i="7" s="1"/>
  <c r="BK307" i="7"/>
  <c r="BE108" i="7"/>
  <c r="BH108" i="7" s="1"/>
  <c r="BJ108" i="7" s="1"/>
  <c r="BK108" i="7"/>
  <c r="BE56" i="7"/>
  <c r="BH56" i="7" s="1"/>
  <c r="BJ56" i="7" s="1"/>
  <c r="BK56" i="7"/>
  <c r="BE216" i="7"/>
  <c r="BH216" i="7" s="1"/>
  <c r="BJ216" i="7" s="1"/>
  <c r="BK216" i="7"/>
  <c r="BE246" i="7"/>
  <c r="BH246" i="7" s="1"/>
  <c r="BJ246" i="7" s="1"/>
  <c r="BK246" i="7"/>
  <c r="BE519" i="7"/>
  <c r="BH519" i="7" s="1"/>
  <c r="BJ519" i="7" s="1"/>
  <c r="BK519" i="7"/>
  <c r="BE258" i="7"/>
  <c r="BH258" i="7" s="1"/>
  <c r="BJ258" i="7" s="1"/>
  <c r="BK258" i="7"/>
  <c r="BE530" i="7"/>
  <c r="BH530" i="7" s="1"/>
  <c r="BJ530" i="7" s="1"/>
  <c r="BK530" i="7"/>
  <c r="BE264" i="7"/>
  <c r="BH264" i="7" s="1"/>
  <c r="BJ264" i="7" s="1"/>
  <c r="BK264" i="7"/>
  <c r="BE365" i="7"/>
  <c r="BH365" i="7" s="1"/>
  <c r="BJ365" i="7" s="1"/>
  <c r="BK365" i="7"/>
  <c r="BE581" i="7"/>
  <c r="BH581" i="7" s="1"/>
  <c r="BJ581" i="7" s="1"/>
  <c r="BK581" i="7"/>
  <c r="BE230" i="7"/>
  <c r="BH230" i="7" s="1"/>
  <c r="BJ230" i="7" s="1"/>
  <c r="BK230" i="7"/>
  <c r="BE805" i="7"/>
  <c r="BH805" i="7" s="1"/>
  <c r="BJ805" i="7" s="1"/>
  <c r="BK805" i="7"/>
  <c r="BE677" i="7"/>
  <c r="BH677" i="7" s="1"/>
  <c r="BJ677" i="7" s="1"/>
  <c r="BK677" i="7"/>
  <c r="BE521" i="7"/>
  <c r="BH521" i="7" s="1"/>
  <c r="BJ521" i="7" s="1"/>
  <c r="BK521" i="7"/>
  <c r="BE227" i="7"/>
  <c r="BH227" i="7" s="1"/>
  <c r="BJ227" i="7" s="1"/>
  <c r="BK227" i="7"/>
  <c r="BE112" i="7"/>
  <c r="BH112" i="7" s="1"/>
  <c r="BJ112" i="7" s="1"/>
  <c r="BK112" i="7"/>
  <c r="BE35" i="7"/>
  <c r="BH35" i="7" s="1"/>
  <c r="BJ35" i="7" s="1"/>
  <c r="BK35" i="7"/>
  <c r="BE502" i="7"/>
  <c r="BH502" i="7" s="1"/>
  <c r="BJ502" i="7" s="1"/>
  <c r="BK502" i="7"/>
  <c r="BE374" i="7"/>
  <c r="BH374" i="7" s="1"/>
  <c r="BJ374" i="7" s="1"/>
  <c r="BK374" i="7"/>
  <c r="BE103" i="7"/>
  <c r="BH103" i="7" s="1"/>
  <c r="BJ103" i="7" s="1"/>
  <c r="BK103" i="7"/>
  <c r="BE171" i="7"/>
  <c r="BH171" i="7" s="1"/>
  <c r="BJ171" i="7" s="1"/>
  <c r="BK171" i="7"/>
  <c r="BE329" i="7"/>
  <c r="BH329" i="7" s="1"/>
  <c r="BJ329" i="7" s="1"/>
  <c r="BK329" i="7"/>
  <c r="BE201" i="7"/>
  <c r="BH201" i="7" s="1"/>
  <c r="BJ201" i="7" s="1"/>
  <c r="BK201" i="7"/>
  <c r="BE73" i="7"/>
  <c r="BH73" i="7" s="1"/>
  <c r="BJ73" i="7" s="1"/>
  <c r="BK73" i="7"/>
  <c r="BE1524" i="7"/>
  <c r="BH1524" i="7" s="1"/>
  <c r="BJ1524" i="7" s="1"/>
  <c r="BK1524" i="7"/>
  <c r="BE1611" i="7"/>
  <c r="BH1611" i="7" s="1"/>
  <c r="BJ1611" i="7" s="1"/>
  <c r="BK1611" i="7"/>
  <c r="BE1545" i="7"/>
  <c r="BH1545" i="7" s="1"/>
  <c r="BJ1545" i="7" s="1"/>
  <c r="BK1545" i="7"/>
  <c r="BE1012" i="7"/>
  <c r="BH1012" i="7" s="1"/>
  <c r="BJ1012" i="7" s="1"/>
  <c r="BK1012" i="7"/>
  <c r="BE1466" i="7"/>
  <c r="BH1466" i="7" s="1"/>
  <c r="BJ1466" i="7" s="1"/>
  <c r="BK1466" i="7"/>
  <c r="BE1402" i="7"/>
  <c r="BH1402" i="7" s="1"/>
  <c r="BJ1402" i="7" s="1"/>
  <c r="BK1402" i="7"/>
  <c r="BE1262" i="7"/>
  <c r="BH1262" i="7" s="1"/>
  <c r="BJ1262" i="7" s="1"/>
  <c r="BK1262" i="7"/>
  <c r="BE1035" i="7"/>
  <c r="BH1035" i="7" s="1"/>
  <c r="BJ1035" i="7" s="1"/>
  <c r="BK1035" i="7"/>
  <c r="BE1272" i="7"/>
  <c r="BH1272" i="7" s="1"/>
  <c r="BJ1272" i="7" s="1"/>
  <c r="BK1272" i="7"/>
  <c r="BE1522" i="7"/>
  <c r="BH1522" i="7" s="1"/>
  <c r="BJ1522" i="7" s="1"/>
  <c r="BK1522" i="7"/>
  <c r="BE756" i="7"/>
  <c r="BH756" i="7" s="1"/>
  <c r="BJ756" i="7" s="1"/>
  <c r="BK756" i="7"/>
  <c r="BE768" i="7"/>
  <c r="BH768" i="7" s="1"/>
  <c r="BJ768" i="7" s="1"/>
  <c r="BK768" i="7"/>
  <c r="BE917" i="7"/>
  <c r="BH917" i="7" s="1"/>
  <c r="BJ917" i="7" s="1"/>
  <c r="BK917" i="7"/>
  <c r="BE1325" i="7"/>
  <c r="BH1325" i="7" s="1"/>
  <c r="BJ1325" i="7" s="1"/>
  <c r="BK1325" i="7"/>
  <c r="BE424" i="7"/>
  <c r="BH424" i="7" s="1"/>
  <c r="BJ424" i="7" s="1"/>
  <c r="BK424" i="7"/>
  <c r="BE466" i="7"/>
  <c r="BH466" i="7" s="1"/>
  <c r="BJ466" i="7" s="1"/>
  <c r="BK466" i="7"/>
  <c r="BE699" i="7"/>
  <c r="BH699" i="7" s="1"/>
  <c r="BJ699" i="7" s="1"/>
  <c r="BK699" i="7"/>
  <c r="BE568" i="7"/>
  <c r="BH568" i="7" s="1"/>
  <c r="BJ568" i="7" s="1"/>
  <c r="BK568" i="7"/>
  <c r="BE491" i="7"/>
  <c r="BH491" i="7" s="1"/>
  <c r="BJ491" i="7" s="1"/>
  <c r="BK491" i="7"/>
  <c r="BE181" i="7"/>
  <c r="BH181" i="7" s="1"/>
  <c r="BJ181" i="7" s="1"/>
  <c r="BK181" i="7"/>
  <c r="BE200" i="7"/>
  <c r="BH200" i="7" s="1"/>
  <c r="BJ200" i="7" s="1"/>
  <c r="BK200" i="7"/>
  <c r="BE305" i="7"/>
  <c r="BH305" i="7" s="1"/>
  <c r="BJ305" i="7" s="1"/>
  <c r="BK305" i="7"/>
  <c r="BE1619" i="7"/>
  <c r="BH1619" i="7" s="1"/>
  <c r="BJ1619" i="7" s="1"/>
  <c r="BK1619" i="7"/>
  <c r="BE1568" i="7"/>
  <c r="BH1568" i="7" s="1"/>
  <c r="BJ1568" i="7" s="1"/>
  <c r="BK1568" i="7"/>
  <c r="BE1482" i="7"/>
  <c r="BH1482" i="7" s="1"/>
  <c r="BJ1482" i="7" s="1"/>
  <c r="BK1482" i="7"/>
  <c r="BE1596" i="7"/>
  <c r="BH1596" i="7" s="1"/>
  <c r="BJ1596" i="7" s="1"/>
  <c r="BK1596" i="7"/>
  <c r="BE1406" i="7"/>
  <c r="BH1406" i="7" s="1"/>
  <c r="BJ1406" i="7" s="1"/>
  <c r="BK1406" i="7"/>
  <c r="BE1371" i="7"/>
  <c r="BH1371" i="7" s="1"/>
  <c r="BJ1371" i="7" s="1"/>
  <c r="BK1371" i="7"/>
  <c r="BE1256" i="7"/>
  <c r="BH1256" i="7" s="1"/>
  <c r="BJ1256" i="7" s="1"/>
  <c r="BK1256" i="7"/>
  <c r="BE1061" i="7"/>
  <c r="BH1061" i="7" s="1"/>
  <c r="BJ1061" i="7" s="1"/>
  <c r="BK1061" i="7"/>
  <c r="BE1246" i="7"/>
  <c r="BH1246" i="7" s="1"/>
  <c r="BJ1246" i="7" s="1"/>
  <c r="BK1246" i="7"/>
  <c r="BE1112" i="7"/>
  <c r="BH1112" i="7" s="1"/>
  <c r="BJ1112" i="7" s="1"/>
  <c r="BK1112" i="7"/>
  <c r="BE990" i="7"/>
  <c r="BH990" i="7" s="1"/>
  <c r="BJ990" i="7" s="1"/>
  <c r="BK990" i="7"/>
  <c r="BE746" i="7"/>
  <c r="BH746" i="7" s="1"/>
  <c r="BJ746" i="7" s="1"/>
  <c r="BK746" i="7"/>
  <c r="BE974" i="7"/>
  <c r="BH974" i="7" s="1"/>
  <c r="BJ974" i="7" s="1"/>
  <c r="BK974" i="7"/>
  <c r="BE624" i="7"/>
  <c r="BH624" i="7" s="1"/>
  <c r="BJ624" i="7" s="1"/>
  <c r="BK624" i="7"/>
  <c r="BE880" i="7"/>
  <c r="BH880" i="7" s="1"/>
  <c r="BJ880" i="7" s="1"/>
  <c r="BK880" i="7"/>
  <c r="BE386" i="7"/>
  <c r="BH386" i="7" s="1"/>
  <c r="BJ386" i="7" s="1"/>
  <c r="BK386" i="7"/>
  <c r="BE532" i="7"/>
  <c r="BH532" i="7" s="1"/>
  <c r="BJ532" i="7" s="1"/>
  <c r="BK532" i="7"/>
  <c r="BE801" i="7"/>
  <c r="BH801" i="7" s="1"/>
  <c r="BJ801" i="7" s="1"/>
  <c r="BK801" i="7"/>
  <c r="BE451" i="7"/>
  <c r="BH451" i="7" s="1"/>
  <c r="BJ451" i="7" s="1"/>
  <c r="BK451" i="7"/>
  <c r="BE22" i="7"/>
  <c r="BH22" i="7" s="1"/>
  <c r="BJ22" i="7" s="1"/>
  <c r="BK22" i="7"/>
  <c r="BE162" i="7"/>
  <c r="BH162" i="7" s="1"/>
  <c r="BJ162" i="7" s="1"/>
  <c r="BK162" i="7"/>
  <c r="BE42" i="7"/>
  <c r="BH42" i="7" s="1"/>
  <c r="BJ42" i="7" s="1"/>
  <c r="BK42" i="7"/>
  <c r="BE87" i="7"/>
  <c r="BH87" i="7" s="1"/>
  <c r="BJ87" i="7" s="1"/>
  <c r="BK87" i="7"/>
  <c r="BE410" i="7"/>
  <c r="BH410" i="7" s="1"/>
  <c r="BJ410" i="7" s="1"/>
  <c r="BK410" i="7"/>
  <c r="BE26" i="7"/>
  <c r="BH26" i="7" s="1"/>
  <c r="BJ26" i="7" s="1"/>
  <c r="BK26" i="7"/>
  <c r="BE322" i="7"/>
  <c r="BH322" i="7" s="1"/>
  <c r="BJ322" i="7" s="1"/>
  <c r="BK322" i="7"/>
  <c r="BE289" i="7"/>
  <c r="BH289" i="7" s="1"/>
  <c r="BJ289" i="7" s="1"/>
  <c r="BK289" i="7"/>
  <c r="BE1612" i="7"/>
  <c r="BH1612" i="7" s="1"/>
  <c r="BJ1612" i="7" s="1"/>
  <c r="BK1612" i="7"/>
  <c r="BE1271" i="7"/>
  <c r="BH1271" i="7" s="1"/>
  <c r="BJ1271" i="7" s="1"/>
  <c r="BK1271" i="7"/>
  <c r="BE1578" i="7"/>
  <c r="BH1578" i="7" s="1"/>
  <c r="BJ1578" i="7" s="1"/>
  <c r="BK1578" i="7"/>
  <c r="BE1412" i="7"/>
  <c r="BH1412" i="7" s="1"/>
  <c r="BJ1412" i="7" s="1"/>
  <c r="BK1412" i="7"/>
  <c r="BE1340" i="7"/>
  <c r="BH1340" i="7" s="1"/>
  <c r="BJ1340" i="7" s="1"/>
  <c r="BK1340" i="7"/>
  <c r="BE1563" i="7"/>
  <c r="BH1563" i="7" s="1"/>
  <c r="BJ1563" i="7" s="1"/>
  <c r="BK1563" i="7"/>
  <c r="BE620" i="7"/>
  <c r="BH620" i="7" s="1"/>
  <c r="BJ620" i="7" s="1"/>
  <c r="BK620" i="7"/>
  <c r="BE1173" i="7"/>
  <c r="BH1173" i="7" s="1"/>
  <c r="BJ1173" i="7" s="1"/>
  <c r="BK1173" i="7"/>
  <c r="BE1589" i="7"/>
  <c r="BH1589" i="7" s="1"/>
  <c r="BJ1589" i="7" s="1"/>
  <c r="BK1589" i="7"/>
  <c r="BE976" i="7"/>
  <c r="BH976" i="7" s="1"/>
  <c r="BJ976" i="7" s="1"/>
  <c r="BK976" i="7"/>
  <c r="BE1001" i="7"/>
  <c r="BH1001" i="7" s="1"/>
  <c r="BJ1001" i="7" s="1"/>
  <c r="BK1001" i="7"/>
  <c r="BE743" i="7"/>
  <c r="BH743" i="7" s="1"/>
  <c r="BJ743" i="7" s="1"/>
  <c r="BK743" i="7"/>
  <c r="BE811" i="7"/>
  <c r="BH811" i="7" s="1"/>
  <c r="BJ811" i="7" s="1"/>
  <c r="BK811" i="7"/>
  <c r="BE604" i="7"/>
  <c r="BH604" i="7" s="1"/>
  <c r="BJ604" i="7" s="1"/>
  <c r="BK604" i="7"/>
  <c r="BE1134" i="7"/>
  <c r="BH1134" i="7" s="1"/>
  <c r="BJ1134" i="7" s="1"/>
  <c r="BK1134" i="7"/>
  <c r="BE102" i="7"/>
  <c r="BH102" i="7" s="1"/>
  <c r="BJ102" i="7" s="1"/>
  <c r="BK102" i="7"/>
  <c r="BE545" i="7"/>
  <c r="BH545" i="7" s="1"/>
  <c r="BJ545" i="7" s="1"/>
  <c r="BK545" i="7"/>
  <c r="BE724" i="7"/>
  <c r="BH724" i="7" s="1"/>
  <c r="BJ724" i="7" s="1"/>
  <c r="BK724" i="7"/>
  <c r="BE172" i="7"/>
  <c r="BH172" i="7" s="1"/>
  <c r="BJ172" i="7" s="1"/>
  <c r="BK172" i="7"/>
  <c r="BE405" i="7"/>
  <c r="BH405" i="7" s="1"/>
  <c r="BJ405" i="7" s="1"/>
  <c r="BK405" i="7"/>
  <c r="BE74" i="7"/>
  <c r="BH74" i="7" s="1"/>
  <c r="BJ74" i="7" s="1"/>
  <c r="BK74" i="7"/>
  <c r="BE582" i="7"/>
  <c r="BH582" i="7" s="1"/>
  <c r="BJ582" i="7" s="1"/>
  <c r="BK582" i="7"/>
  <c r="BE262" i="7"/>
  <c r="BH262" i="7" s="1"/>
  <c r="BJ262" i="7" s="1"/>
  <c r="BK262" i="7"/>
  <c r="BE153" i="7"/>
  <c r="BH153" i="7" s="1"/>
  <c r="BJ153" i="7" s="1"/>
  <c r="BK153" i="7"/>
  <c r="BE1548" i="7"/>
  <c r="BH1548" i="7" s="1"/>
  <c r="BJ1548" i="7" s="1"/>
  <c r="BK1548" i="7"/>
  <c r="BE1511" i="7"/>
  <c r="BH1511" i="7" s="1"/>
  <c r="BJ1511" i="7" s="1"/>
  <c r="BK1511" i="7"/>
  <c r="BE1588" i="7"/>
  <c r="BH1588" i="7" s="1"/>
  <c r="BJ1588" i="7" s="1"/>
  <c r="BK1588" i="7"/>
  <c r="BE1329" i="7"/>
  <c r="BH1329" i="7" s="1"/>
  <c r="BJ1329" i="7" s="1"/>
  <c r="BK1329" i="7"/>
  <c r="BE1508" i="7"/>
  <c r="BH1508" i="7" s="1"/>
  <c r="BJ1508" i="7" s="1"/>
  <c r="BK1508" i="7"/>
  <c r="BE1290" i="7"/>
  <c r="BH1290" i="7" s="1"/>
  <c r="BJ1290" i="7" s="1"/>
  <c r="BK1290" i="7"/>
  <c r="BE1227" i="7"/>
  <c r="BH1227" i="7" s="1"/>
  <c r="BJ1227" i="7" s="1"/>
  <c r="BK1227" i="7"/>
  <c r="BE1069" i="7"/>
  <c r="BH1069" i="7" s="1"/>
  <c r="BJ1069" i="7" s="1"/>
  <c r="BK1069" i="7"/>
  <c r="BE1539" i="7"/>
  <c r="BH1539" i="7" s="1"/>
  <c r="BJ1539" i="7" s="1"/>
  <c r="BK1539" i="7"/>
  <c r="BE1302" i="7"/>
  <c r="BH1302" i="7" s="1"/>
  <c r="BJ1302" i="7" s="1"/>
  <c r="BK1302" i="7"/>
  <c r="BE1442" i="7"/>
  <c r="BH1442" i="7" s="1"/>
  <c r="BJ1442" i="7" s="1"/>
  <c r="BK1442" i="7"/>
  <c r="BE769" i="7"/>
  <c r="BH769" i="7" s="1"/>
  <c r="BJ769" i="7" s="1"/>
  <c r="BK769" i="7"/>
  <c r="BE1303" i="7"/>
  <c r="BH1303" i="7" s="1"/>
  <c r="BJ1303" i="7" s="1"/>
  <c r="BK1303" i="7"/>
  <c r="BE1322" i="7"/>
  <c r="BH1322" i="7" s="1"/>
  <c r="BJ1322" i="7" s="1"/>
  <c r="BK1322" i="7"/>
  <c r="BE1467" i="7"/>
  <c r="BH1467" i="7" s="1"/>
  <c r="BJ1467" i="7" s="1"/>
  <c r="BK1467" i="7"/>
  <c r="BE1496" i="7"/>
  <c r="BH1496" i="7" s="1"/>
  <c r="BJ1496" i="7" s="1"/>
  <c r="BK1496" i="7"/>
  <c r="BE953" i="7"/>
  <c r="BH953" i="7" s="1"/>
  <c r="BJ953" i="7" s="1"/>
  <c r="BK953" i="7"/>
  <c r="BE1532" i="7"/>
  <c r="BH1532" i="7" s="1"/>
  <c r="BJ1532" i="7" s="1"/>
  <c r="BK1532" i="7"/>
  <c r="BE1575" i="7"/>
  <c r="BH1575" i="7" s="1"/>
  <c r="BJ1575" i="7" s="1"/>
  <c r="BK1575" i="7"/>
  <c r="BE1576" i="7"/>
  <c r="BH1576" i="7" s="1"/>
  <c r="BJ1576" i="7" s="1"/>
  <c r="BK1576" i="7"/>
  <c r="BE1526" i="7"/>
  <c r="BH1526" i="7" s="1"/>
  <c r="BJ1526" i="7" s="1"/>
  <c r="BK1526" i="7"/>
  <c r="BE1242" i="7"/>
  <c r="BH1242" i="7" s="1"/>
  <c r="BJ1242" i="7" s="1"/>
  <c r="BK1242" i="7"/>
  <c r="BE1529" i="7"/>
  <c r="BH1529" i="7" s="1"/>
  <c r="BJ1529" i="7" s="1"/>
  <c r="BK1529" i="7"/>
  <c r="BE1546" i="7"/>
  <c r="BH1546" i="7" s="1"/>
  <c r="BJ1546" i="7" s="1"/>
  <c r="BK1546" i="7"/>
  <c r="BE1355" i="7"/>
  <c r="BH1355" i="7" s="1"/>
  <c r="BJ1355" i="7" s="1"/>
  <c r="BK1355" i="7"/>
  <c r="BE862" i="7"/>
  <c r="BH862" i="7" s="1"/>
  <c r="BJ862" i="7" s="1"/>
  <c r="BK862" i="7"/>
  <c r="BE1555" i="7"/>
  <c r="BH1555" i="7" s="1"/>
  <c r="BJ1555" i="7" s="1"/>
  <c r="BK1555" i="7"/>
  <c r="BE1631" i="7"/>
  <c r="BH1631" i="7" s="1"/>
  <c r="BJ1631" i="7" s="1"/>
  <c r="BK1631" i="7"/>
  <c r="BE1180" i="7"/>
  <c r="BH1180" i="7" s="1"/>
  <c r="BJ1180" i="7" s="1"/>
  <c r="BK1180" i="7"/>
  <c r="BE1490" i="7"/>
  <c r="BH1490" i="7" s="1"/>
  <c r="BJ1490" i="7" s="1"/>
  <c r="BK1490" i="7"/>
  <c r="BE1448" i="7"/>
  <c r="BH1448" i="7" s="1"/>
  <c r="BJ1448" i="7" s="1"/>
  <c r="BK1448" i="7"/>
  <c r="BE1135" i="7"/>
  <c r="BH1135" i="7" s="1"/>
  <c r="BJ1135" i="7" s="1"/>
  <c r="BK1135" i="7"/>
  <c r="BE1131" i="7"/>
  <c r="BH1131" i="7" s="1"/>
  <c r="BJ1131" i="7" s="1"/>
  <c r="BK1131" i="7"/>
  <c r="BE1417" i="7"/>
  <c r="BH1417" i="7" s="1"/>
  <c r="BJ1417" i="7" s="1"/>
  <c r="BK1417" i="7"/>
  <c r="BE1140" i="7"/>
  <c r="BH1140" i="7" s="1"/>
  <c r="BJ1140" i="7" s="1"/>
  <c r="BK1140" i="7"/>
  <c r="BE994" i="7"/>
  <c r="BH994" i="7" s="1"/>
  <c r="BJ994" i="7" s="1"/>
  <c r="BK994" i="7"/>
  <c r="BE1307" i="7"/>
  <c r="BH1307" i="7" s="1"/>
  <c r="BJ1307" i="7" s="1"/>
  <c r="BK1307" i="7"/>
  <c r="BE1169" i="7"/>
  <c r="BH1169" i="7" s="1"/>
  <c r="BJ1169" i="7" s="1"/>
  <c r="BK1169" i="7"/>
  <c r="BE841" i="7"/>
  <c r="BH841" i="7" s="1"/>
  <c r="BJ841" i="7" s="1"/>
  <c r="BK841" i="7"/>
  <c r="BE875" i="7"/>
  <c r="BH875" i="7" s="1"/>
  <c r="BJ875" i="7" s="1"/>
  <c r="BK875" i="7"/>
  <c r="BE1497" i="7"/>
  <c r="BH1497" i="7" s="1"/>
  <c r="BJ1497" i="7" s="1"/>
  <c r="BK1497" i="7"/>
  <c r="BE1383" i="7"/>
  <c r="BH1383" i="7" s="1"/>
  <c r="BJ1383" i="7" s="1"/>
  <c r="BK1383" i="7"/>
  <c r="BE1254" i="7"/>
  <c r="BH1254" i="7" s="1"/>
  <c r="BJ1254" i="7" s="1"/>
  <c r="BK1254" i="7"/>
  <c r="BE1431" i="7"/>
  <c r="BH1431" i="7" s="1"/>
  <c r="BJ1431" i="7" s="1"/>
  <c r="BK1431" i="7"/>
  <c r="BE1363" i="7"/>
  <c r="BH1363" i="7" s="1"/>
  <c r="BJ1363" i="7" s="1"/>
  <c r="BK1363" i="7"/>
  <c r="BE1392" i="7"/>
  <c r="BH1392" i="7" s="1"/>
  <c r="BJ1392" i="7" s="1"/>
  <c r="BK1392" i="7"/>
  <c r="BE1052" i="7"/>
  <c r="BH1052" i="7" s="1"/>
  <c r="BJ1052" i="7" s="1"/>
  <c r="BK1052" i="7"/>
  <c r="BE1559" i="7"/>
  <c r="BH1559" i="7" s="1"/>
  <c r="BJ1559" i="7" s="1"/>
  <c r="BK1559" i="7"/>
  <c r="BE626" i="7"/>
  <c r="BH626" i="7" s="1"/>
  <c r="BJ626" i="7" s="1"/>
  <c r="BK626" i="7"/>
  <c r="BE1395" i="7"/>
  <c r="BH1395" i="7" s="1"/>
  <c r="BJ1395" i="7" s="1"/>
  <c r="BK1395" i="7"/>
  <c r="BE1288" i="7"/>
  <c r="BH1288" i="7" s="1"/>
  <c r="BJ1288" i="7" s="1"/>
  <c r="BK1288" i="7"/>
  <c r="BE1201" i="7"/>
  <c r="BH1201" i="7" s="1"/>
  <c r="BJ1201" i="7" s="1"/>
  <c r="BK1201" i="7"/>
  <c r="BE1445" i="7"/>
  <c r="BH1445" i="7" s="1"/>
  <c r="BJ1445" i="7" s="1"/>
  <c r="BK1445" i="7"/>
  <c r="BE1108" i="7"/>
  <c r="BH1108" i="7" s="1"/>
  <c r="BJ1108" i="7" s="1"/>
  <c r="BK1108" i="7"/>
  <c r="BE1409" i="7"/>
  <c r="BH1409" i="7" s="1"/>
  <c r="BJ1409" i="7" s="1"/>
  <c r="BK1409" i="7"/>
  <c r="BE1197" i="7"/>
  <c r="BH1197" i="7" s="1"/>
  <c r="BJ1197" i="7" s="1"/>
  <c r="BK1197" i="7"/>
  <c r="BE1244" i="7"/>
  <c r="BH1244" i="7" s="1"/>
  <c r="BJ1244" i="7" s="1"/>
  <c r="BK1244" i="7"/>
  <c r="BE925" i="7"/>
  <c r="BH925" i="7" s="1"/>
  <c r="BJ925" i="7" s="1"/>
  <c r="BK925" i="7"/>
  <c r="BE1432" i="7"/>
  <c r="BH1432" i="7" s="1"/>
  <c r="BJ1432" i="7" s="1"/>
  <c r="BK1432" i="7"/>
  <c r="BE1423" i="7"/>
  <c r="BH1423" i="7" s="1"/>
  <c r="BJ1423" i="7" s="1"/>
  <c r="BK1423" i="7"/>
  <c r="BE1598" i="7"/>
  <c r="BH1598" i="7" s="1"/>
  <c r="BJ1598" i="7" s="1"/>
  <c r="BK1598" i="7"/>
  <c r="BE1444" i="7"/>
  <c r="BH1444" i="7" s="1"/>
  <c r="BJ1444" i="7" s="1"/>
  <c r="BK1444" i="7"/>
  <c r="BE1624" i="7"/>
  <c r="BH1624" i="7" s="1"/>
  <c r="BJ1624" i="7" s="1"/>
  <c r="BK1624" i="7"/>
  <c r="BE1368" i="7"/>
  <c r="BH1368" i="7" s="1"/>
  <c r="BJ1368" i="7" s="1"/>
  <c r="BK1368" i="7"/>
  <c r="BE603" i="7"/>
  <c r="BH603" i="7" s="1"/>
  <c r="BJ603" i="7" s="1"/>
  <c r="BK603" i="7"/>
  <c r="BE992" i="7"/>
  <c r="BH992" i="7" s="1"/>
  <c r="BJ992" i="7" s="1"/>
  <c r="BK992" i="7"/>
  <c r="BE1101" i="7"/>
  <c r="BH1101" i="7" s="1"/>
  <c r="BJ1101" i="7" s="1"/>
  <c r="BK1101" i="7"/>
  <c r="BE1095" i="7"/>
  <c r="BH1095" i="7" s="1"/>
  <c r="BJ1095" i="7" s="1"/>
  <c r="BK1095" i="7"/>
  <c r="BE1161" i="7"/>
  <c r="BH1161" i="7" s="1"/>
  <c r="BJ1161" i="7" s="1"/>
  <c r="BK1161" i="7"/>
  <c r="BE772" i="7"/>
  <c r="BH772" i="7" s="1"/>
  <c r="BJ772" i="7" s="1"/>
  <c r="BK772" i="7"/>
  <c r="BE868" i="7"/>
  <c r="BH868" i="7" s="1"/>
  <c r="BJ868" i="7" s="1"/>
  <c r="BK868" i="7"/>
  <c r="BE1088" i="7"/>
  <c r="BH1088" i="7" s="1"/>
  <c r="BJ1088" i="7" s="1"/>
  <c r="BK1088" i="7"/>
  <c r="BE1457" i="7"/>
  <c r="BH1457" i="7" s="1"/>
  <c r="BJ1457" i="7" s="1"/>
  <c r="BK1457" i="7"/>
  <c r="BE1278" i="7"/>
  <c r="BH1278" i="7" s="1"/>
  <c r="BJ1278" i="7" s="1"/>
  <c r="BK1278" i="7"/>
  <c r="BE1100" i="7"/>
  <c r="BH1100" i="7" s="1"/>
  <c r="BJ1100" i="7" s="1"/>
  <c r="BK1100" i="7"/>
  <c r="BE1629" i="7"/>
  <c r="BH1629" i="7" s="1"/>
  <c r="BJ1629" i="7" s="1"/>
  <c r="BK1629" i="7"/>
  <c r="BE1465" i="7"/>
  <c r="BH1465" i="7" s="1"/>
  <c r="BJ1465" i="7" s="1"/>
  <c r="BK1465" i="7"/>
  <c r="BE1136" i="7"/>
  <c r="BH1136" i="7" s="1"/>
  <c r="BJ1136" i="7" s="1"/>
  <c r="BK1136" i="7"/>
  <c r="BE775" i="7"/>
  <c r="BH775" i="7" s="1"/>
  <c r="BJ775" i="7" s="1"/>
  <c r="BK775" i="7"/>
  <c r="BE1295" i="7"/>
  <c r="BH1295" i="7" s="1"/>
  <c r="BJ1295" i="7" s="1"/>
  <c r="BK1295" i="7"/>
  <c r="BE1097" i="7"/>
  <c r="BH1097" i="7" s="1"/>
  <c r="BJ1097" i="7" s="1"/>
  <c r="BK1097" i="7"/>
  <c r="BE729" i="7"/>
  <c r="BH729" i="7" s="1"/>
  <c r="BJ729" i="7" s="1"/>
  <c r="BK729" i="7"/>
  <c r="BE437" i="7"/>
  <c r="BH437" i="7" s="1"/>
  <c r="BJ437" i="7" s="1"/>
  <c r="BK437" i="7"/>
  <c r="BE809" i="7"/>
  <c r="BH809" i="7" s="1"/>
  <c r="BJ809" i="7" s="1"/>
  <c r="BK809" i="7"/>
  <c r="BE941" i="7"/>
  <c r="BH941" i="7" s="1"/>
  <c r="BJ941" i="7" s="1"/>
  <c r="BK941" i="7"/>
  <c r="BE672" i="7"/>
  <c r="BH672" i="7" s="1"/>
  <c r="BJ672" i="7" s="1"/>
  <c r="BK672" i="7"/>
  <c r="BE824" i="7"/>
  <c r="BH824" i="7" s="1"/>
  <c r="BJ824" i="7" s="1"/>
  <c r="BK824" i="7"/>
  <c r="BE457" i="7"/>
  <c r="BH457" i="7" s="1"/>
  <c r="BJ457" i="7" s="1"/>
  <c r="BK457" i="7"/>
  <c r="BE796" i="7"/>
  <c r="BH796" i="7" s="1"/>
  <c r="BJ796" i="7" s="1"/>
  <c r="BK796" i="7"/>
  <c r="BE777" i="7"/>
  <c r="BH777" i="7" s="1"/>
  <c r="BJ777" i="7" s="1"/>
  <c r="BK777" i="7"/>
  <c r="BE836" i="7"/>
  <c r="BH836" i="7" s="1"/>
  <c r="BJ836" i="7" s="1"/>
  <c r="BK836" i="7"/>
  <c r="BE889" i="7"/>
  <c r="BH889" i="7" s="1"/>
  <c r="BJ889" i="7" s="1"/>
  <c r="BK889" i="7"/>
  <c r="BE434" i="7"/>
  <c r="BH434" i="7" s="1"/>
  <c r="BJ434" i="7" s="1"/>
  <c r="BK434" i="7"/>
  <c r="BE714" i="7"/>
  <c r="BH714" i="7" s="1"/>
  <c r="BJ714" i="7" s="1"/>
  <c r="BK714" i="7"/>
  <c r="BE1205" i="7"/>
  <c r="BH1205" i="7" s="1"/>
  <c r="BJ1205" i="7" s="1"/>
  <c r="BK1205" i="7"/>
  <c r="BE934" i="7"/>
  <c r="BH934" i="7" s="1"/>
  <c r="BJ934" i="7" s="1"/>
  <c r="BK934" i="7"/>
  <c r="BE664" i="7"/>
  <c r="BH664" i="7" s="1"/>
  <c r="BJ664" i="7" s="1"/>
  <c r="BK664" i="7"/>
  <c r="BE1341" i="7"/>
  <c r="BH1341" i="7" s="1"/>
  <c r="BJ1341" i="7" s="1"/>
  <c r="BK1341" i="7"/>
  <c r="BE1213" i="7"/>
  <c r="BH1213" i="7" s="1"/>
  <c r="BJ1213" i="7" s="1"/>
  <c r="BK1213" i="7"/>
  <c r="BE931" i="7"/>
  <c r="BH931" i="7" s="1"/>
  <c r="BJ931" i="7" s="1"/>
  <c r="BK931" i="7"/>
  <c r="BE537" i="7"/>
  <c r="BH537" i="7" s="1"/>
  <c r="BJ537" i="7" s="1"/>
  <c r="BK537" i="7"/>
  <c r="BE982" i="7"/>
  <c r="BH982" i="7" s="1"/>
  <c r="BJ982" i="7" s="1"/>
  <c r="BK982" i="7"/>
  <c r="BE557" i="7"/>
  <c r="BH557" i="7" s="1"/>
  <c r="BJ557" i="7" s="1"/>
  <c r="BK557" i="7"/>
  <c r="BE546" i="7"/>
  <c r="BH546" i="7" s="1"/>
  <c r="BJ546" i="7" s="1"/>
  <c r="BK546" i="7"/>
  <c r="BE409" i="7"/>
  <c r="BH409" i="7" s="1"/>
  <c r="BJ409" i="7" s="1"/>
  <c r="BK409" i="7"/>
  <c r="BE296" i="7"/>
  <c r="BH296" i="7" s="1"/>
  <c r="BJ296" i="7" s="1"/>
  <c r="BK296" i="7"/>
  <c r="BE115" i="7"/>
  <c r="BH115" i="7" s="1"/>
  <c r="BJ115" i="7" s="1"/>
  <c r="BK115" i="7"/>
  <c r="BE229" i="7"/>
  <c r="BH229" i="7" s="1"/>
  <c r="BJ229" i="7" s="1"/>
  <c r="BK229" i="7"/>
  <c r="BE716" i="7"/>
  <c r="BH716" i="7" s="1"/>
  <c r="BJ716" i="7" s="1"/>
  <c r="BK716" i="7"/>
  <c r="BE676" i="7"/>
  <c r="BH676" i="7" s="1"/>
  <c r="BJ676" i="7" s="1"/>
  <c r="BK676" i="7"/>
  <c r="BE199" i="7"/>
  <c r="BH199" i="7" s="1"/>
  <c r="BJ199" i="7" s="1"/>
  <c r="BK199" i="7"/>
  <c r="BE619" i="7"/>
  <c r="BH619" i="7" s="1"/>
  <c r="BJ619" i="7" s="1"/>
  <c r="BK619" i="7"/>
  <c r="BE1087" i="7"/>
  <c r="BH1087" i="7" s="1"/>
  <c r="BJ1087" i="7" s="1"/>
  <c r="BK1087" i="7"/>
  <c r="BE959" i="7"/>
  <c r="BH959" i="7" s="1"/>
  <c r="BJ959" i="7" s="1"/>
  <c r="BK959" i="7"/>
  <c r="BE835" i="7"/>
  <c r="BH835" i="7" s="1"/>
  <c r="BJ835" i="7" s="1"/>
  <c r="BK835" i="7"/>
  <c r="BE511" i="7"/>
  <c r="BH511" i="7" s="1"/>
  <c r="BJ511" i="7" s="1"/>
  <c r="BK511" i="7"/>
  <c r="BE232" i="7"/>
  <c r="BH232" i="7" s="1"/>
  <c r="BJ232" i="7" s="1"/>
  <c r="BK232" i="7"/>
  <c r="BE53" i="7"/>
  <c r="BH53" i="7" s="1"/>
  <c r="BJ53" i="7" s="1"/>
  <c r="BK53" i="7"/>
  <c r="BE304" i="7"/>
  <c r="BH304" i="7" s="1"/>
  <c r="BJ304" i="7" s="1"/>
  <c r="BK304" i="7"/>
  <c r="BE213" i="7"/>
  <c r="BH213" i="7" s="1"/>
  <c r="BJ213" i="7" s="1"/>
  <c r="BK213" i="7"/>
  <c r="BE240" i="7"/>
  <c r="BH240" i="7" s="1"/>
  <c r="BJ240" i="7" s="1"/>
  <c r="BK240" i="7"/>
  <c r="BE459" i="7"/>
  <c r="BH459" i="7" s="1"/>
  <c r="BJ459" i="7" s="1"/>
  <c r="BK459" i="7"/>
  <c r="BE255" i="7"/>
  <c r="BH255" i="7" s="1"/>
  <c r="BJ255" i="7" s="1"/>
  <c r="BK255" i="7"/>
  <c r="BE516" i="7"/>
  <c r="BH516" i="7" s="1"/>
  <c r="BJ516" i="7" s="1"/>
  <c r="BK516" i="7"/>
  <c r="BE190" i="7"/>
  <c r="BH190" i="7" s="1"/>
  <c r="BJ190" i="7" s="1"/>
  <c r="BK190" i="7"/>
  <c r="BE362" i="7"/>
  <c r="BH362" i="7" s="1"/>
  <c r="BJ362" i="7" s="1"/>
  <c r="BK362" i="7"/>
  <c r="BE578" i="7"/>
  <c r="BH578" i="7" s="1"/>
  <c r="BJ578" i="7" s="1"/>
  <c r="BK578" i="7"/>
  <c r="BE224" i="7"/>
  <c r="BH224" i="7" s="1"/>
  <c r="BJ224" i="7" s="1"/>
  <c r="BK224" i="7"/>
  <c r="BE797" i="7"/>
  <c r="BH797" i="7" s="1"/>
  <c r="BJ797" i="7" s="1"/>
  <c r="BK797" i="7"/>
  <c r="BE669" i="7"/>
  <c r="BH669" i="7" s="1"/>
  <c r="BJ669" i="7" s="1"/>
  <c r="BK669" i="7"/>
  <c r="BE504" i="7"/>
  <c r="BH504" i="7" s="1"/>
  <c r="BJ504" i="7" s="1"/>
  <c r="BK504" i="7"/>
  <c r="BE215" i="7"/>
  <c r="BH215" i="7" s="1"/>
  <c r="BJ215" i="7" s="1"/>
  <c r="BK215" i="7"/>
  <c r="BE109" i="7"/>
  <c r="BH109" i="7" s="1"/>
  <c r="BJ109" i="7" s="1"/>
  <c r="BK109" i="7"/>
  <c r="BE23" i="7"/>
  <c r="BH23" i="7" s="1"/>
  <c r="BJ23" i="7" s="1"/>
  <c r="BK23" i="7"/>
  <c r="BE494" i="7"/>
  <c r="BH494" i="7" s="1"/>
  <c r="BJ494" i="7" s="1"/>
  <c r="BK494" i="7"/>
  <c r="BE366" i="7"/>
  <c r="BH366" i="7" s="1"/>
  <c r="BJ366" i="7" s="1"/>
  <c r="BK366" i="7"/>
  <c r="BE100" i="7"/>
  <c r="BH100" i="7" s="1"/>
  <c r="BJ100" i="7" s="1"/>
  <c r="BK100" i="7"/>
  <c r="BE154" i="7"/>
  <c r="BH154" i="7" s="1"/>
  <c r="BJ154" i="7" s="1"/>
  <c r="BK154" i="7"/>
  <c r="BE321" i="7"/>
  <c r="BH321" i="7" s="1"/>
  <c r="BJ321" i="7" s="1"/>
  <c r="BK321" i="7"/>
  <c r="BE193" i="7"/>
  <c r="BH193" i="7" s="1"/>
  <c r="BJ193" i="7" s="1"/>
  <c r="BK193" i="7"/>
  <c r="BE65" i="7"/>
  <c r="BH65" i="7" s="1"/>
  <c r="BJ65" i="7" s="1"/>
  <c r="BK65" i="7"/>
  <c r="BE1595" i="7"/>
  <c r="BH1595" i="7" s="1"/>
  <c r="BJ1595" i="7" s="1"/>
  <c r="BK1595" i="7"/>
  <c r="BE400" i="7"/>
  <c r="BH400" i="7" s="1"/>
  <c r="BJ400" i="7" s="1"/>
  <c r="BK400" i="7"/>
  <c r="BE196" i="7"/>
  <c r="BH196" i="7" s="1"/>
  <c r="BJ196" i="7" s="1"/>
  <c r="BK196" i="7"/>
  <c r="BE1268" i="7"/>
  <c r="BH1268" i="7" s="1"/>
  <c r="BJ1268" i="7" s="1"/>
  <c r="BK1268" i="7"/>
  <c r="BE1176" i="7"/>
  <c r="BH1176" i="7" s="1"/>
  <c r="BJ1176" i="7" s="1"/>
  <c r="BK1176" i="7"/>
  <c r="BE658" i="7"/>
  <c r="BH658" i="7" s="1"/>
  <c r="BJ658" i="7" s="1"/>
  <c r="BK658" i="7"/>
  <c r="BE585" i="7"/>
  <c r="BH585" i="7" s="1"/>
  <c r="BJ585" i="7" s="1"/>
  <c r="BK585" i="7"/>
  <c r="BE1594" i="7"/>
  <c r="BH1594" i="7" s="1"/>
  <c r="BJ1594" i="7" s="1"/>
  <c r="BK1594" i="7"/>
  <c r="BE1387" i="7"/>
  <c r="BH1387" i="7" s="1"/>
  <c r="BJ1387" i="7" s="1"/>
  <c r="BK1387" i="7"/>
  <c r="BE1109" i="7"/>
  <c r="BH1109" i="7" s="1"/>
  <c r="BJ1109" i="7" s="1"/>
  <c r="BK1109" i="7"/>
  <c r="BE1126" i="7"/>
  <c r="BH1126" i="7" s="1"/>
  <c r="BJ1126" i="7" s="1"/>
  <c r="BK1126" i="7"/>
  <c r="BE784" i="7"/>
  <c r="BH784" i="7" s="1"/>
  <c r="BJ784" i="7" s="1"/>
  <c r="BK784" i="7"/>
  <c r="BE324" i="7"/>
  <c r="BH324" i="7" s="1"/>
  <c r="BJ324" i="7" s="1"/>
  <c r="BK324" i="7"/>
  <c r="BE1312" i="7"/>
  <c r="BH1312" i="7" s="1"/>
  <c r="BJ1312" i="7" s="1"/>
  <c r="BK1312" i="7"/>
  <c r="BE1494" i="7"/>
  <c r="BH1494" i="7" s="1"/>
  <c r="BJ1494" i="7" s="1"/>
  <c r="BK1494" i="7"/>
  <c r="BE1308" i="7"/>
  <c r="BH1308" i="7" s="1"/>
  <c r="BJ1308" i="7" s="1"/>
  <c r="BK1308" i="7"/>
  <c r="BE1141" i="7"/>
  <c r="BH1141" i="7" s="1"/>
  <c r="BJ1141" i="7" s="1"/>
  <c r="BK1141" i="7"/>
  <c r="BE1313" i="7"/>
  <c r="BH1313" i="7" s="1"/>
  <c r="BJ1313" i="7" s="1"/>
  <c r="BK1313" i="7"/>
  <c r="BE660" i="7"/>
  <c r="BH660" i="7" s="1"/>
  <c r="BJ660" i="7" s="1"/>
  <c r="BK660" i="7"/>
  <c r="BE1579" i="7"/>
  <c r="BH1579" i="7" s="1"/>
  <c r="BJ1579" i="7" s="1"/>
  <c r="BK1579" i="7"/>
  <c r="BE1177" i="7"/>
  <c r="BH1177" i="7" s="1"/>
  <c r="BJ1177" i="7" s="1"/>
  <c r="BK1177" i="7"/>
  <c r="BE1542" i="7"/>
  <c r="BH1542" i="7" s="1"/>
  <c r="BJ1542" i="7" s="1"/>
  <c r="BK1542" i="7"/>
  <c r="BE986" i="7"/>
  <c r="BH986" i="7" s="1"/>
  <c r="BJ986" i="7" s="1"/>
  <c r="BK986" i="7"/>
  <c r="BE1179" i="7"/>
  <c r="BH1179" i="7" s="1"/>
  <c r="BJ1179" i="7" s="1"/>
  <c r="BK1179" i="7"/>
  <c r="BE1464" i="7"/>
  <c r="BH1464" i="7" s="1"/>
  <c r="BJ1464" i="7" s="1"/>
  <c r="BK1464" i="7"/>
  <c r="BE940" i="7"/>
  <c r="BH940" i="7" s="1"/>
  <c r="BJ940" i="7" s="1"/>
  <c r="BK940" i="7"/>
  <c r="BE1606" i="7"/>
  <c r="BH1606" i="7" s="1"/>
  <c r="BJ1606" i="7" s="1"/>
  <c r="BK1606" i="7"/>
  <c r="BE1056" i="7"/>
  <c r="BH1056" i="7" s="1"/>
  <c r="BJ1056" i="7" s="1"/>
  <c r="BK1056" i="7"/>
  <c r="BE1626" i="7"/>
  <c r="BH1626" i="7" s="1"/>
  <c r="BJ1626" i="7" s="1"/>
  <c r="BK1626" i="7"/>
  <c r="BE1620" i="7"/>
  <c r="BH1620" i="7" s="1"/>
  <c r="BJ1620" i="7" s="1"/>
  <c r="BK1620" i="7"/>
  <c r="BE1318" i="7"/>
  <c r="BH1318" i="7" s="1"/>
  <c r="BJ1318" i="7" s="1"/>
  <c r="BK1318" i="7"/>
  <c r="BE1235" i="7"/>
  <c r="BH1235" i="7" s="1"/>
  <c r="BJ1235" i="7" s="1"/>
  <c r="BK1235" i="7"/>
  <c r="BE1504" i="7"/>
  <c r="BH1504" i="7" s="1"/>
  <c r="BJ1504" i="7" s="1"/>
  <c r="BK1504" i="7"/>
  <c r="BE1040" i="7"/>
  <c r="BH1040" i="7" s="1"/>
  <c r="BJ1040" i="7" s="1"/>
  <c r="BK1040" i="7"/>
  <c r="BE1265" i="7"/>
  <c r="BH1265" i="7" s="1"/>
  <c r="BJ1265" i="7" s="1"/>
  <c r="BK1265" i="7"/>
  <c r="BE1615" i="7"/>
  <c r="BH1615" i="7" s="1"/>
  <c r="BJ1615" i="7" s="1"/>
  <c r="BK1615" i="7"/>
  <c r="BE1440" i="7"/>
  <c r="BH1440" i="7" s="1"/>
  <c r="BJ1440" i="7" s="1"/>
  <c r="BK1440" i="7"/>
  <c r="BE1521" i="7"/>
  <c r="BH1521" i="7" s="1"/>
  <c r="BJ1521" i="7" s="1"/>
  <c r="BK1521" i="7"/>
  <c r="BE1315" i="7"/>
  <c r="BH1315" i="7" s="1"/>
  <c r="BJ1315" i="7" s="1"/>
  <c r="BK1315" i="7"/>
  <c r="BE1238" i="7"/>
  <c r="BH1238" i="7" s="1"/>
  <c r="BJ1238" i="7" s="1"/>
  <c r="BK1238" i="7"/>
  <c r="BE1144" i="7"/>
  <c r="BH1144" i="7" s="1"/>
  <c r="BJ1144" i="7" s="1"/>
  <c r="BK1144" i="7"/>
  <c r="BE1439" i="7"/>
  <c r="BH1439" i="7" s="1"/>
  <c r="BJ1439" i="7" s="1"/>
  <c r="BK1439" i="7"/>
  <c r="BE1090" i="7"/>
  <c r="BH1090" i="7" s="1"/>
  <c r="BJ1090" i="7" s="1"/>
  <c r="BK1090" i="7"/>
  <c r="BE1403" i="7"/>
  <c r="BH1403" i="7" s="1"/>
  <c r="BJ1403" i="7" s="1"/>
  <c r="BK1403" i="7"/>
  <c r="BE1182" i="7"/>
  <c r="BH1182" i="7" s="1"/>
  <c r="BJ1182" i="7" s="1"/>
  <c r="BK1182" i="7"/>
  <c r="BE1226" i="7"/>
  <c r="BH1226" i="7" s="1"/>
  <c r="BJ1226" i="7" s="1"/>
  <c r="BK1226" i="7"/>
  <c r="BE540" i="7"/>
  <c r="BH540" i="7" s="1"/>
  <c r="BJ540" i="7" s="1"/>
  <c r="BK540" i="7"/>
  <c r="BE1393" i="7"/>
  <c r="BH1393" i="7" s="1"/>
  <c r="BJ1393" i="7" s="1"/>
  <c r="BK1393" i="7"/>
  <c r="BE1420" i="7"/>
  <c r="BH1420" i="7" s="1"/>
  <c r="BJ1420" i="7" s="1"/>
  <c r="BK1420" i="7"/>
  <c r="BE1566" i="7"/>
  <c r="BH1566" i="7" s="1"/>
  <c r="BJ1566" i="7" s="1"/>
  <c r="BK1566" i="7"/>
  <c r="BE1426" i="7"/>
  <c r="BH1426" i="7" s="1"/>
  <c r="BJ1426" i="7" s="1"/>
  <c r="BK1426" i="7"/>
  <c r="BE1618" i="7"/>
  <c r="BH1618" i="7" s="1"/>
  <c r="BJ1618" i="7" s="1"/>
  <c r="BK1618" i="7"/>
  <c r="BE1326" i="7"/>
  <c r="BH1326" i="7" s="1"/>
  <c r="BJ1326" i="7" s="1"/>
  <c r="BK1326" i="7"/>
  <c r="BE151" i="7"/>
  <c r="BH151" i="7" s="1"/>
  <c r="BJ151" i="7" s="1"/>
  <c r="BK151" i="7"/>
  <c r="BE978" i="7"/>
  <c r="BH978" i="7" s="1"/>
  <c r="BJ978" i="7" s="1"/>
  <c r="BK978" i="7"/>
  <c r="BE1083" i="7"/>
  <c r="BH1083" i="7" s="1"/>
  <c r="BJ1083" i="7" s="1"/>
  <c r="BK1083" i="7"/>
  <c r="BE1080" i="7"/>
  <c r="BH1080" i="7" s="1"/>
  <c r="BJ1080" i="7" s="1"/>
  <c r="BK1080" i="7"/>
  <c r="BE1158" i="7"/>
  <c r="BH1158" i="7" s="1"/>
  <c r="BJ1158" i="7" s="1"/>
  <c r="BK1158" i="7"/>
  <c r="BE722" i="7"/>
  <c r="BH722" i="7" s="1"/>
  <c r="BJ722" i="7" s="1"/>
  <c r="BK722" i="7"/>
  <c r="BE726" i="7"/>
  <c r="BH726" i="7" s="1"/>
  <c r="BJ726" i="7" s="1"/>
  <c r="BK726" i="7"/>
  <c r="BE1085" i="7"/>
  <c r="BH1085" i="7" s="1"/>
  <c r="BJ1085" i="7" s="1"/>
  <c r="BK1085" i="7"/>
  <c r="BE1438" i="7"/>
  <c r="BH1438" i="7" s="1"/>
  <c r="BJ1438" i="7" s="1"/>
  <c r="BK1438" i="7"/>
  <c r="BE1275" i="7"/>
  <c r="BH1275" i="7" s="1"/>
  <c r="BJ1275" i="7" s="1"/>
  <c r="BK1275" i="7"/>
  <c r="BE1060" i="7"/>
  <c r="BH1060" i="7" s="1"/>
  <c r="BJ1060" i="7" s="1"/>
  <c r="BK1060" i="7"/>
  <c r="BE1621" i="7"/>
  <c r="BH1621" i="7" s="1"/>
  <c r="BJ1621" i="7" s="1"/>
  <c r="BK1621" i="7"/>
  <c r="BE1446" i="7"/>
  <c r="BH1446" i="7" s="1"/>
  <c r="BJ1446" i="7" s="1"/>
  <c r="BK1446" i="7"/>
  <c r="BE1127" i="7"/>
  <c r="BH1127" i="7" s="1"/>
  <c r="BJ1127" i="7" s="1"/>
  <c r="BK1127" i="7"/>
  <c r="BE560" i="7"/>
  <c r="BH560" i="7" s="1"/>
  <c r="BJ560" i="7" s="1"/>
  <c r="BK560" i="7"/>
  <c r="BE1292" i="7"/>
  <c r="BH1292" i="7" s="1"/>
  <c r="BJ1292" i="7" s="1"/>
  <c r="BK1292" i="7"/>
  <c r="BE1053" i="7"/>
  <c r="BH1053" i="7" s="1"/>
  <c r="BJ1053" i="7" s="1"/>
  <c r="BK1053" i="7"/>
  <c r="BE423" i="7"/>
  <c r="BH423" i="7" s="1"/>
  <c r="BJ423" i="7" s="1"/>
  <c r="BK423" i="7"/>
  <c r="BE394" i="7"/>
  <c r="BH394" i="7" s="1"/>
  <c r="BJ394" i="7" s="1"/>
  <c r="BK394" i="7"/>
  <c r="BE803" i="7"/>
  <c r="BH803" i="7" s="1"/>
  <c r="BJ803" i="7" s="1"/>
  <c r="BK803" i="7"/>
  <c r="BE884" i="7"/>
  <c r="BH884" i="7" s="1"/>
  <c r="BJ884" i="7" s="1"/>
  <c r="BK884" i="7"/>
  <c r="BE652" i="7"/>
  <c r="BH652" i="7" s="1"/>
  <c r="BJ652" i="7" s="1"/>
  <c r="BK652" i="7"/>
  <c r="BE815" i="7"/>
  <c r="BH815" i="7" s="1"/>
  <c r="BJ815" i="7" s="1"/>
  <c r="BK815" i="7"/>
  <c r="BE426" i="7"/>
  <c r="BH426" i="7" s="1"/>
  <c r="BJ426" i="7" s="1"/>
  <c r="BK426" i="7"/>
  <c r="BE718" i="7"/>
  <c r="BH718" i="7" s="1"/>
  <c r="BJ718" i="7" s="1"/>
  <c r="BK718" i="7"/>
  <c r="BE771" i="7"/>
  <c r="BH771" i="7" s="1"/>
  <c r="BJ771" i="7" s="1"/>
  <c r="BK771" i="7"/>
  <c r="BE802" i="7"/>
  <c r="BH802" i="7" s="1"/>
  <c r="BJ802" i="7" s="1"/>
  <c r="BK802" i="7"/>
  <c r="BE886" i="7"/>
  <c r="BH886" i="7" s="1"/>
  <c r="BJ886" i="7" s="1"/>
  <c r="BK886" i="7"/>
  <c r="BE404" i="7"/>
  <c r="BH404" i="7" s="1"/>
  <c r="BJ404" i="7" s="1"/>
  <c r="BK404" i="7"/>
  <c r="BE711" i="7"/>
  <c r="BH711" i="7" s="1"/>
  <c r="BJ711" i="7" s="1"/>
  <c r="BK711" i="7"/>
  <c r="BE1186" i="7"/>
  <c r="BH1186" i="7" s="1"/>
  <c r="BJ1186" i="7" s="1"/>
  <c r="BK1186" i="7"/>
  <c r="BE920" i="7"/>
  <c r="BH920" i="7" s="1"/>
  <c r="BJ920" i="7" s="1"/>
  <c r="BK920" i="7"/>
  <c r="BE654" i="7"/>
  <c r="BH654" i="7" s="1"/>
  <c r="BJ654" i="7" s="1"/>
  <c r="BK654" i="7"/>
  <c r="BE1333" i="7"/>
  <c r="BH1333" i="7" s="1"/>
  <c r="BJ1333" i="7" s="1"/>
  <c r="BK1333" i="7"/>
  <c r="BE1194" i="7"/>
  <c r="BH1194" i="7" s="1"/>
  <c r="BJ1194" i="7" s="1"/>
  <c r="BK1194" i="7"/>
  <c r="BE914" i="7"/>
  <c r="BH914" i="7" s="1"/>
  <c r="BJ914" i="7" s="1"/>
  <c r="BK914" i="7"/>
  <c r="BE520" i="7"/>
  <c r="BH520" i="7" s="1"/>
  <c r="BJ520" i="7" s="1"/>
  <c r="BK520" i="7"/>
  <c r="BE968" i="7"/>
  <c r="BH968" i="7" s="1"/>
  <c r="BJ968" i="7" s="1"/>
  <c r="BK968" i="7"/>
  <c r="BE549" i="7"/>
  <c r="BH549" i="7" s="1"/>
  <c r="BJ549" i="7" s="1"/>
  <c r="BK549" i="7"/>
  <c r="BE506" i="7"/>
  <c r="BH506" i="7" s="1"/>
  <c r="BJ506" i="7" s="1"/>
  <c r="BK506" i="7"/>
  <c r="BE389" i="7"/>
  <c r="BH389" i="7" s="1"/>
  <c r="BJ389" i="7" s="1"/>
  <c r="BK389" i="7"/>
  <c r="BE266" i="7"/>
  <c r="BH266" i="7" s="1"/>
  <c r="BJ266" i="7" s="1"/>
  <c r="BK266" i="7"/>
  <c r="BE34" i="7"/>
  <c r="BH34" i="7" s="1"/>
  <c r="BJ34" i="7" s="1"/>
  <c r="BK34" i="7"/>
  <c r="BE179" i="7"/>
  <c r="BH179" i="7" s="1"/>
  <c r="BJ179" i="7" s="1"/>
  <c r="BK179" i="7"/>
  <c r="BE702" i="7"/>
  <c r="BH702" i="7" s="1"/>
  <c r="BJ702" i="7" s="1"/>
  <c r="BK702" i="7"/>
  <c r="BE662" i="7"/>
  <c r="BH662" i="7" s="1"/>
  <c r="BJ662" i="7" s="1"/>
  <c r="BK662" i="7"/>
  <c r="BE195" i="7"/>
  <c r="BH195" i="7" s="1"/>
  <c r="BJ195" i="7" s="1"/>
  <c r="BK195" i="7"/>
  <c r="BE571" i="7"/>
  <c r="BH571" i="7" s="1"/>
  <c r="BJ571" i="7" s="1"/>
  <c r="BK571" i="7"/>
  <c r="BE1079" i="7"/>
  <c r="BH1079" i="7" s="1"/>
  <c r="BJ1079" i="7" s="1"/>
  <c r="BK1079" i="7"/>
  <c r="BE951" i="7"/>
  <c r="BH951" i="7" s="1"/>
  <c r="BJ951" i="7" s="1"/>
  <c r="BK951" i="7"/>
  <c r="BE778" i="7"/>
  <c r="BH778" i="7" s="1"/>
  <c r="BJ778" i="7" s="1"/>
  <c r="BK778" i="7"/>
  <c r="BE501" i="7"/>
  <c r="BH501" i="7" s="1"/>
  <c r="BJ501" i="7" s="1"/>
  <c r="BK501" i="7"/>
  <c r="BE220" i="7"/>
  <c r="BH220" i="7" s="1"/>
  <c r="BJ220" i="7" s="1"/>
  <c r="BK220" i="7"/>
  <c r="BE50" i="7"/>
  <c r="BH50" i="7" s="1"/>
  <c r="BJ50" i="7" s="1"/>
  <c r="BK50" i="7"/>
  <c r="BE301" i="7"/>
  <c r="BH301" i="7" s="1"/>
  <c r="BJ301" i="7" s="1"/>
  <c r="BK301" i="7"/>
  <c r="BE207" i="7"/>
  <c r="BH207" i="7" s="1"/>
  <c r="BJ207" i="7" s="1"/>
  <c r="BK207" i="7"/>
  <c r="BE234" i="7"/>
  <c r="BH234" i="7" s="1"/>
  <c r="BJ234" i="7" s="1"/>
  <c r="BK234" i="7"/>
  <c r="BE445" i="7"/>
  <c r="BH445" i="7" s="1"/>
  <c r="BJ445" i="7" s="1"/>
  <c r="BK445" i="7"/>
  <c r="BE243" i="7"/>
  <c r="BH243" i="7" s="1"/>
  <c r="BJ243" i="7" s="1"/>
  <c r="BK243" i="7"/>
  <c r="BE513" i="7"/>
  <c r="BH513" i="7" s="1"/>
  <c r="BJ513" i="7" s="1"/>
  <c r="BK513" i="7"/>
  <c r="BE187" i="7"/>
  <c r="BH187" i="7" s="1"/>
  <c r="BJ187" i="7" s="1"/>
  <c r="BK187" i="7"/>
  <c r="BE348" i="7"/>
  <c r="BH348" i="7" s="1"/>
  <c r="BJ348" i="7" s="1"/>
  <c r="BK348" i="7"/>
  <c r="BE564" i="7"/>
  <c r="BH564" i="7" s="1"/>
  <c r="BJ564" i="7" s="1"/>
  <c r="BK564" i="7"/>
  <c r="BE218" i="7"/>
  <c r="BH218" i="7" s="1"/>
  <c r="BJ218" i="7" s="1"/>
  <c r="BK218" i="7"/>
  <c r="BE789" i="7"/>
  <c r="BH789" i="7" s="1"/>
  <c r="BJ789" i="7" s="1"/>
  <c r="BK789" i="7"/>
  <c r="BE661" i="7"/>
  <c r="BH661" i="7" s="1"/>
  <c r="BJ661" i="7" s="1"/>
  <c r="BK661" i="7"/>
  <c r="BE487" i="7"/>
  <c r="BH487" i="7" s="1"/>
  <c r="BJ487" i="7" s="1"/>
  <c r="BK487" i="7"/>
  <c r="BE212" i="7"/>
  <c r="BH212" i="7" s="1"/>
  <c r="BJ212" i="7" s="1"/>
  <c r="BK212" i="7"/>
  <c r="BE95" i="7"/>
  <c r="BH95" i="7" s="1"/>
  <c r="BJ95" i="7" s="1"/>
  <c r="BK95" i="7"/>
  <c r="BE46" i="7"/>
  <c r="BH46" i="7" s="1"/>
  <c r="BJ46" i="7" s="1"/>
  <c r="BK46" i="7"/>
  <c r="BE486" i="7"/>
  <c r="BH486" i="7" s="1"/>
  <c r="BJ486" i="7" s="1"/>
  <c r="BK486" i="7"/>
  <c r="BE358" i="7"/>
  <c r="BH358" i="7" s="1"/>
  <c r="BJ358" i="7" s="1"/>
  <c r="BK358" i="7"/>
  <c r="BE83" i="7"/>
  <c r="BH83" i="7" s="1"/>
  <c r="BJ83" i="7" s="1"/>
  <c r="BK83" i="7"/>
  <c r="BE94" i="7"/>
  <c r="BH94" i="7" s="1"/>
  <c r="BJ94" i="7" s="1"/>
  <c r="BK94" i="7"/>
  <c r="BE313" i="7"/>
  <c r="BH313" i="7" s="1"/>
  <c r="BJ313" i="7" s="1"/>
  <c r="BK313" i="7"/>
  <c r="BE185" i="7"/>
  <c r="BH185" i="7" s="1"/>
  <c r="BJ185" i="7" s="1"/>
  <c r="BK185" i="7"/>
  <c r="BE57" i="7"/>
  <c r="BH57" i="7" s="1"/>
  <c r="BJ57" i="7" s="1"/>
  <c r="BK57" i="7"/>
  <c r="BE3" i="7"/>
  <c r="AR1633" i="7"/>
  <c r="AR1634" i="7" s="1"/>
  <c r="BK3" i="7"/>
  <c r="BE1633" i="7" l="1"/>
  <c r="B29" i="2"/>
  <c r="B30" i="2" s="1"/>
  <c r="BH3" i="7"/>
  <c r="BH1633" i="7" s="1"/>
  <c r="BJ3" i="7" l="1"/>
  <c r="BJ1633" i="7" s="1"/>
</calcChain>
</file>

<file path=xl/sharedStrings.xml><?xml version="1.0" encoding="utf-8"?>
<sst xmlns="http://schemas.openxmlformats.org/spreadsheetml/2006/main" count="26342" uniqueCount="4460">
  <si>
    <t>Уважаемый собственник!</t>
  </si>
  <si>
    <t>Общая информация по дому, на основании которой рассчитан расход тепла в местах общего пользования на 1 кв.м.</t>
  </si>
  <si>
    <t>Дом</t>
  </si>
  <si>
    <t>Площадь МКД, кв.м</t>
  </si>
  <si>
    <t>Общий расход тепловой энергии по ОДПУ за 1 пг, Гкал</t>
  </si>
  <si>
    <t>Объем тепловой энергии на ОДН к распределению, Гкал</t>
  </si>
  <si>
    <t>Тариф 1 пг, руб./Гкал</t>
  </si>
  <si>
    <t>Расход тепла в местах общего пользования на 1 кв.м., Гкал</t>
  </si>
  <si>
    <t>5=3-4</t>
  </si>
  <si>
    <t>7=5-6</t>
  </si>
  <si>
    <t>11=9-10</t>
  </si>
  <si>
    <t>13=11-12</t>
  </si>
  <si>
    <t>Информация по лицевому счету</t>
  </si>
  <si>
    <t>Лицевой счет</t>
  </si>
  <si>
    <t>Необходимо вставить нужный лс</t>
  </si>
  <si>
    <t>Помещение</t>
  </si>
  <si>
    <t>Площадь помещения</t>
  </si>
  <si>
    <t>Коэффициент трансформации</t>
  </si>
  <si>
    <t xml:space="preserve"> - Если ячейка не заполнена, значение равно единице, показания отражаются в Гкал</t>
  </si>
  <si>
    <t>Расход за 1 полугодие</t>
  </si>
  <si>
    <t>Расход за 2 полугодие</t>
  </si>
  <si>
    <t xml:space="preserve">Индивидуальный объем </t>
  </si>
  <si>
    <t xml:space="preserve"> - Сумма расходов по первому и второму полугодиям</t>
  </si>
  <si>
    <t>Среднее потребление 1 полугодие</t>
  </si>
  <si>
    <t>Среднее потребление 2 полугодие</t>
  </si>
  <si>
    <t>Объем по ОДН</t>
  </si>
  <si>
    <t xml:space="preserve"> - Формула расчета = "Расход тепла в местах общего пользования на 1 кв.м" * Площадь помещения</t>
  </si>
  <si>
    <t xml:space="preserve"> - Сумма расходов по ИПУ и ОДН</t>
  </si>
  <si>
    <t>Сумма перерасчета, руб.</t>
  </si>
  <si>
    <t>Примечания:</t>
  </si>
  <si>
    <t>1. Перерасчет выполнен с учетом перехода права собственности (дата Акта приема-передачи, дата регистрации права собственности)</t>
  </si>
  <si>
    <t>31.01.2023 0:00:00</t>
  </si>
  <si>
    <t>28.02.2023 0:00:00</t>
  </si>
  <si>
    <t>31.03.2023 0:00:00</t>
  </si>
  <si>
    <t>30.04.2023 0:00:00</t>
  </si>
  <si>
    <t>31.05.2023 0:00:00</t>
  </si>
  <si>
    <t>30.06.2023 0:00:00</t>
  </si>
  <si>
    <t>31.07.2023 0:00:00</t>
  </si>
  <si>
    <t>31.08.2023 0:00:00</t>
  </si>
  <si>
    <t>30.09.2023 0:00:00</t>
  </si>
  <si>
    <t>31.10.2023 0:00:00</t>
  </si>
  <si>
    <t>30.11.2023 0:00:00</t>
  </si>
  <si>
    <t>31.12.2023 0:00:00</t>
  </si>
  <si>
    <t>Адрес</t>
  </si>
  <si>
    <t>Кв. 163</t>
  </si>
  <si>
    <t>Кв. 215</t>
  </si>
  <si>
    <t>Кв. 100</t>
  </si>
  <si>
    <t>Кв. 119</t>
  </si>
  <si>
    <t>Кв. 146</t>
  </si>
  <si>
    <t>Кв. 121</t>
  </si>
  <si>
    <t>Кв. 172</t>
  </si>
  <si>
    <t>Кв. 152</t>
  </si>
  <si>
    <t>Кв. 116</t>
  </si>
  <si>
    <t>Кв. 154</t>
  </si>
  <si>
    <t>Кв. 122</t>
  </si>
  <si>
    <t>Кв. 251</t>
  </si>
  <si>
    <t>Кв. 125</t>
  </si>
  <si>
    <t>Кв. 180</t>
  </si>
  <si>
    <t>Кв. 114</t>
  </si>
  <si>
    <t>Кв. 109</t>
  </si>
  <si>
    <t>Кв. 145</t>
  </si>
  <si>
    <t>Кв. 170</t>
  </si>
  <si>
    <t>Кв. 236</t>
  </si>
  <si>
    <t>Кв. 118</t>
  </si>
  <si>
    <t>Кв. 126</t>
  </si>
  <si>
    <t>Кв. 200</t>
  </si>
  <si>
    <t>Кв. 242</t>
  </si>
  <si>
    <t>Кв. 185</t>
  </si>
  <si>
    <t>Кв. 134</t>
  </si>
  <si>
    <t>Кв. 2</t>
  </si>
  <si>
    <t>Кв. 108</t>
  </si>
  <si>
    <t>Кв. 115</t>
  </si>
  <si>
    <t>Кв. 193</t>
  </si>
  <si>
    <t>Кв. 217</t>
  </si>
  <si>
    <t>Кв. 155</t>
  </si>
  <si>
    <t>Кв. 21</t>
  </si>
  <si>
    <t>Кв. 255</t>
  </si>
  <si>
    <t>Кв. 244</t>
  </si>
  <si>
    <t>Кв. 256</t>
  </si>
  <si>
    <t>Кв. 11</t>
  </si>
  <si>
    <t>Кв. 156</t>
  </si>
  <si>
    <t>Кв. 205</t>
  </si>
  <si>
    <t>Кв. 202</t>
  </si>
  <si>
    <t>Кв. 208</t>
  </si>
  <si>
    <t>Кв. 270</t>
  </si>
  <si>
    <t>Кв. 102</t>
  </si>
  <si>
    <t>Кв. 191</t>
  </si>
  <si>
    <t>Кв. 14</t>
  </si>
  <si>
    <t>Кв. 135</t>
  </si>
  <si>
    <t>Кв. 142</t>
  </si>
  <si>
    <t>Кв. 178</t>
  </si>
  <si>
    <t>Кв. 15</t>
  </si>
  <si>
    <t>Кв. 192</t>
  </si>
  <si>
    <t>Кв. 46</t>
  </si>
  <si>
    <t>Кв. 181</t>
  </si>
  <si>
    <t>Кв. 216</t>
  </si>
  <si>
    <t>Кв. 228</t>
  </si>
  <si>
    <t>Кв. 315</t>
  </si>
  <si>
    <t>Кв. 166</t>
  </si>
  <si>
    <t>Кв. 175</t>
  </si>
  <si>
    <t>Кв. 105</t>
  </si>
  <si>
    <t>Кв. 124</t>
  </si>
  <si>
    <t>Кв. 229</t>
  </si>
  <si>
    <t>Кв. 3</t>
  </si>
  <si>
    <t>Кв. 309</t>
  </si>
  <si>
    <t>Кв. 272</t>
  </si>
  <si>
    <t>Кв. 246</t>
  </si>
  <si>
    <t>Кв. 207</t>
  </si>
  <si>
    <t>Кв. 167</t>
  </si>
  <si>
    <t>Кв. 196</t>
  </si>
  <si>
    <t>Кв. 293</t>
  </si>
  <si>
    <t>Кв. 219</t>
  </si>
  <si>
    <t>Кв. 283</t>
  </si>
  <si>
    <t>Кв. 260</t>
  </si>
  <si>
    <t>Кв. 218</t>
  </si>
  <si>
    <t>Кв. 252</t>
  </si>
  <si>
    <t>Кв. 238</t>
  </si>
  <si>
    <t>Кв. 223</t>
  </si>
  <si>
    <t>Кв. 231</t>
  </si>
  <si>
    <t>Кв. 203</t>
  </si>
  <si>
    <t>Кв. 204</t>
  </si>
  <si>
    <t>Кв. 197</t>
  </si>
  <si>
    <t>Кв. 206</t>
  </si>
  <si>
    <t>Кв. 262</t>
  </si>
  <si>
    <t>Кв. 106</t>
  </si>
  <si>
    <t>Кв. 136</t>
  </si>
  <si>
    <t>Кв. 261</t>
  </si>
  <si>
    <t>Кв. 34</t>
  </si>
  <si>
    <t>Кв. 278</t>
  </si>
  <si>
    <t>Кв. 279</t>
  </si>
  <si>
    <t>Кв. 285</t>
  </si>
  <si>
    <t>Кв. 314</t>
  </si>
  <si>
    <t>Кв. 53</t>
  </si>
  <si>
    <t>Кв. 240</t>
  </si>
  <si>
    <t>Кв. 179</t>
  </si>
  <si>
    <t>Кв. 48</t>
  </si>
  <si>
    <t>Кв. 33</t>
  </si>
  <si>
    <t>Кв. 40</t>
  </si>
  <si>
    <t>Кв. 35</t>
  </si>
  <si>
    <t>Кв. 140</t>
  </si>
  <si>
    <t>Кв. 132</t>
  </si>
  <si>
    <t>Кв. 111</t>
  </si>
  <si>
    <t>Кв. 137</t>
  </si>
  <si>
    <t>Кв. 25</t>
  </si>
  <si>
    <t>Кв. 164</t>
  </si>
  <si>
    <t>Кв. 123</t>
  </si>
  <si>
    <t>Кв. 117</t>
  </si>
  <si>
    <t>Кв. 131</t>
  </si>
  <si>
    <t>Кв. 112</t>
  </si>
  <si>
    <t>Кв. 10</t>
  </si>
  <si>
    <t>Кв. 127</t>
  </si>
  <si>
    <t>Кв. 150</t>
  </si>
  <si>
    <t>Кв. 110</t>
  </si>
  <si>
    <t>Кв. 129</t>
  </si>
  <si>
    <t>Кв. 222</t>
  </si>
  <si>
    <t>Кв. 143</t>
  </si>
  <si>
    <t>Кв. 107</t>
  </si>
  <si>
    <t>Кв. 101</t>
  </si>
  <si>
    <t>Кв. 103</t>
  </si>
  <si>
    <t>Кв. 157</t>
  </si>
  <si>
    <t>Кв. 128</t>
  </si>
  <si>
    <t>Кв. 160</t>
  </si>
  <si>
    <t>Кв. 139</t>
  </si>
  <si>
    <t>Кв. 177</t>
  </si>
  <si>
    <t>Кв. 12</t>
  </si>
  <si>
    <t>Кв. 130</t>
  </si>
  <si>
    <t>Кв. 1</t>
  </si>
  <si>
    <t>Кв. 120</t>
  </si>
  <si>
    <t>Кв. 162</t>
  </si>
  <si>
    <t>Кв. 284</t>
  </si>
  <si>
    <t>Кв. 297</t>
  </si>
  <si>
    <t>Кв. 104</t>
  </si>
  <si>
    <t>Кв. 138</t>
  </si>
  <si>
    <t>Кв. 29</t>
  </si>
  <si>
    <t>Кв. 184</t>
  </si>
  <si>
    <t>Кв. 239</t>
  </si>
  <si>
    <t>Кв. 148</t>
  </si>
  <si>
    <t>Кв. 158</t>
  </si>
  <si>
    <t>Кв. 265</t>
  </si>
  <si>
    <t>Кв. 212</t>
  </si>
  <si>
    <t>Кв. 20</t>
  </si>
  <si>
    <t>Кв. 274</t>
  </si>
  <si>
    <t>Кв. 198</t>
  </si>
  <si>
    <t>Кв. 214</t>
  </si>
  <si>
    <t>Кв. 75</t>
  </si>
  <si>
    <t>Кв. 263</t>
  </si>
  <si>
    <t>Кв. 259</t>
  </si>
  <si>
    <t>Кв. 233</t>
  </si>
  <si>
    <t>Кв. 188</t>
  </si>
  <si>
    <t>Кв. 24</t>
  </si>
  <si>
    <t>Кв. 91</t>
  </si>
  <si>
    <t>Кв. 221</t>
  </si>
  <si>
    <t>Кв. 321</t>
  </si>
  <si>
    <t>Кв. 42</t>
  </si>
  <si>
    <t>Кв. 302</t>
  </si>
  <si>
    <t>Кв. 304</t>
  </si>
  <si>
    <t>Кв. 307</t>
  </si>
  <si>
    <t>Кв. 318</t>
  </si>
  <si>
    <t>Кв. 23</t>
  </si>
  <si>
    <t>Кв. 271</t>
  </si>
  <si>
    <t>Кв. 147</t>
  </si>
  <si>
    <t>Кв. 171</t>
  </si>
  <si>
    <t>Кв. 250</t>
  </si>
  <si>
    <t>Кв. 16</t>
  </si>
  <si>
    <t>Кв. 174</t>
  </si>
  <si>
    <t>Кв. 49</t>
  </si>
  <si>
    <t>Кв. 168</t>
  </si>
  <si>
    <t>Кв. 173</t>
  </si>
  <si>
    <t>Кв. 17</t>
  </si>
  <si>
    <t>Кв. 232</t>
  </si>
  <si>
    <t>Кв. 237</t>
  </si>
  <si>
    <t>Кв. 310</t>
  </si>
  <si>
    <t>Кв. 80</t>
  </si>
  <si>
    <t>Кв. 85</t>
  </si>
  <si>
    <t>Кв. 66</t>
  </si>
  <si>
    <t>Кв. 94</t>
  </si>
  <si>
    <t>Кв. 195</t>
  </si>
  <si>
    <t>Кв. 52</t>
  </si>
  <si>
    <t>Кв. 189</t>
  </si>
  <si>
    <t>Кв. 241</t>
  </si>
  <si>
    <t>Кв. 287</t>
  </si>
  <si>
    <t>Кв. 54</t>
  </si>
  <si>
    <t>Кв. 257</t>
  </si>
  <si>
    <t>Кв. 64</t>
  </si>
  <si>
    <t>Кв. 319</t>
  </si>
  <si>
    <t>Кв. 44</t>
  </si>
  <si>
    <t>Кв. 213</t>
  </si>
  <si>
    <t>Кв. 288</t>
  </si>
  <si>
    <t>Кв. 165</t>
  </si>
  <si>
    <t>Кв. 247</t>
  </si>
  <si>
    <t>Кв. 290</t>
  </si>
  <si>
    <t>Кв. 32</t>
  </si>
  <si>
    <t>Кв. 84</t>
  </si>
  <si>
    <t>Кв. 267</t>
  </si>
  <si>
    <t>Кв. 82</t>
  </si>
  <si>
    <t>Кв. 296</t>
  </si>
  <si>
    <t>Кв. 209</t>
  </si>
  <si>
    <t>Кв. 72</t>
  </si>
  <si>
    <t>Кв. 226</t>
  </si>
  <si>
    <t>Кв. 227</t>
  </si>
  <si>
    <t>Кв. 26</t>
  </si>
  <si>
    <t>Кв. 276</t>
  </si>
  <si>
    <t>Кв. 275</t>
  </si>
  <si>
    <t>Кв. 186</t>
  </si>
  <si>
    <t>Кв. 210</t>
  </si>
  <si>
    <t>Кв. 144</t>
  </si>
  <si>
    <t>Кв. 161</t>
  </si>
  <si>
    <t>Кв. 36</t>
  </si>
  <si>
    <t>Кв. 6</t>
  </si>
  <si>
    <t>Кв. 90</t>
  </si>
  <si>
    <t>Кв. 183</t>
  </si>
  <si>
    <t>Кв. 187</t>
  </si>
  <si>
    <t>Кв. 50</t>
  </si>
  <si>
    <t>Кв. 89</t>
  </si>
  <si>
    <t>Кв. 303</t>
  </si>
  <si>
    <t>Кв. 268</t>
  </si>
  <si>
    <t>Кв. 67</t>
  </si>
  <si>
    <t>Кв. 7</t>
  </si>
  <si>
    <t>Кв. 176</t>
  </si>
  <si>
    <t>Кв. 316</t>
  </si>
  <si>
    <t>Кв. 47</t>
  </si>
  <si>
    <t>Кв. 38</t>
  </si>
  <si>
    <t>Кв. 63</t>
  </si>
  <si>
    <t>Кв. 313</t>
  </si>
  <si>
    <t>Кв. 37</t>
  </si>
  <si>
    <t>Кв. 70</t>
  </si>
  <si>
    <t>Кв. 159</t>
  </si>
  <si>
    <t>Кв. 266</t>
  </si>
  <si>
    <t>Кв. 254</t>
  </si>
  <si>
    <t>Кв. 199</t>
  </si>
  <si>
    <t>Кв. 306</t>
  </si>
  <si>
    <t>Кв. 22</t>
  </si>
  <si>
    <t>Кв. 245</t>
  </si>
  <si>
    <t>Кв. 141</t>
  </si>
  <si>
    <t>Кв. 18</t>
  </si>
  <si>
    <t>Кв. 294</t>
  </si>
  <si>
    <t>Кв. 95</t>
  </si>
  <si>
    <t>Кв. 92</t>
  </si>
  <si>
    <t>Кв. 291</t>
  </si>
  <si>
    <t>Кв. 4</t>
  </si>
  <si>
    <t>Кв. 312</t>
  </si>
  <si>
    <t>Кв. 182</t>
  </si>
  <si>
    <t>Кв. 19</t>
  </si>
  <si>
    <t>Кв. 77</t>
  </si>
  <si>
    <t>Кв. 57</t>
  </si>
  <si>
    <t>Кв. 224</t>
  </si>
  <si>
    <t>Кв. 317</t>
  </si>
  <si>
    <t>Кв. 51</t>
  </si>
  <si>
    <t>Кв. 133</t>
  </si>
  <si>
    <t>Кв. 153</t>
  </si>
  <si>
    <t>Кв. 301</t>
  </si>
  <si>
    <t>Кв. 230</t>
  </si>
  <si>
    <t>Кв. 243</t>
  </si>
  <si>
    <t>Кв. 320</t>
  </si>
  <si>
    <t>Кв. 45</t>
  </si>
  <si>
    <t>Кв. 234</t>
  </si>
  <si>
    <t>Кв. 289</t>
  </si>
  <si>
    <t>Кв. 62</t>
  </si>
  <si>
    <t>Кв. 78</t>
  </si>
  <si>
    <t>Кв. 298</t>
  </si>
  <si>
    <t>Кв. 151</t>
  </si>
  <si>
    <t>Кв. 201</t>
  </si>
  <si>
    <t>Кв. 273</t>
  </si>
  <si>
    <t>Кв. 281</t>
  </si>
  <si>
    <t>Кв. 30</t>
  </si>
  <si>
    <t>Кв. 299</t>
  </si>
  <si>
    <t>Кв. 300</t>
  </si>
  <si>
    <t>Кв. 248</t>
  </si>
  <si>
    <t>Кв. 93</t>
  </si>
  <si>
    <t>Кв. 73</t>
  </si>
  <si>
    <t>Кв. 220</t>
  </si>
  <si>
    <t>Кв. 225</t>
  </si>
  <si>
    <t>Кв. 305</t>
  </si>
  <si>
    <t>Кв. 292</t>
  </si>
  <si>
    <t>Кв. 76</t>
  </si>
  <si>
    <t>Кв. 249</t>
  </si>
  <si>
    <t>Кв. 311</t>
  </si>
  <si>
    <t>Кв. 258</t>
  </si>
  <si>
    <t>Кв. 277</t>
  </si>
  <si>
    <t>Кв. 295</t>
  </si>
  <si>
    <t>Кв. 322</t>
  </si>
  <si>
    <t>Кв. 68</t>
  </si>
  <si>
    <t>Кв. 71</t>
  </si>
  <si>
    <t>Кв. 5</t>
  </si>
  <si>
    <t>Кв. 113</t>
  </si>
  <si>
    <t>Кв. 13</t>
  </si>
  <si>
    <t>Кв. 286</t>
  </si>
  <si>
    <t>Кв. 194</t>
  </si>
  <si>
    <t>Кв. 211</t>
  </si>
  <si>
    <t>Кв. 269</t>
  </si>
  <si>
    <t>Кв. 280</t>
  </si>
  <si>
    <t>Кв. 39</t>
  </si>
  <si>
    <t>Кв. 41</t>
  </si>
  <si>
    <t>Кв. 43</t>
  </si>
  <si>
    <t>Кв. 58</t>
  </si>
  <si>
    <t>Кв. 8</t>
  </si>
  <si>
    <t>Кв. 27</t>
  </si>
  <si>
    <t>Кв. 169</t>
  </si>
  <si>
    <t>Кв. 253</t>
  </si>
  <si>
    <t>Кв. 55</t>
  </si>
  <si>
    <t>Кв. 87</t>
  </si>
  <si>
    <t>Кв. 79</t>
  </si>
  <si>
    <t>Кв. 86</t>
  </si>
  <si>
    <t>Кв. 83</t>
  </si>
  <si>
    <t>Кв. 308</t>
  </si>
  <si>
    <t>Кв. 60</t>
  </si>
  <si>
    <t>Кв. 149</t>
  </si>
  <si>
    <t>Кв. 61</t>
  </si>
  <si>
    <t>Кв. 97</t>
  </si>
  <si>
    <t>Кв. 9</t>
  </si>
  <si>
    <t>Кв. 264</t>
  </si>
  <si>
    <t>Кв. 65</t>
  </si>
  <si>
    <t>Кв. 190</t>
  </si>
  <si>
    <t>Кв. 235</t>
  </si>
  <si>
    <t>Кв. 81</t>
  </si>
  <si>
    <t>Кв. 98</t>
  </si>
  <si>
    <t>Кв. 28</t>
  </si>
  <si>
    <t>Кв. 96</t>
  </si>
  <si>
    <t>Кв. 282</t>
  </si>
  <si>
    <t>Кв. 31</t>
  </si>
  <si>
    <t>Кв. 56</t>
  </si>
  <si>
    <t>Кв. 59</t>
  </si>
  <si>
    <t>Кв. 99</t>
  </si>
  <si>
    <t>Кв. 69</t>
  </si>
  <si>
    <t>Кв. 74</t>
  </si>
  <si>
    <t>Кв. 88</t>
  </si>
  <si>
    <t>Общая площадь помещений в доме, кв. м.</t>
  </si>
  <si>
    <t>Тариф, руб.</t>
  </si>
  <si>
    <t xml:space="preserve"> ФАКТИЧЕСКИЙ РАСХОД, Гкал СЧЕТ</t>
  </si>
  <si>
    <t>НАЧИСЛЕННЫЙ ПОДОГРЕВ, Гкал.</t>
  </si>
  <si>
    <t>Расход на отопление, Гкал</t>
  </si>
  <si>
    <t>Расход на 1 кв. м.</t>
  </si>
  <si>
    <t>Фактически в руб.</t>
  </si>
  <si>
    <t>Подогрев, руб</t>
  </si>
  <si>
    <t>ИПУ</t>
  </si>
  <si>
    <t xml:space="preserve">ОДН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</si>
  <si>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</si>
  <si>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</si>
  <si>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</si>
  <si>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</si>
  <si>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</si>
  <si>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</si>
  <si>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</si>
  <si>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</si>
  <si>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</si>
  <si>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</si>
  <si>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</si>
  <si>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</si>
  <si>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объект</t>
  </si>
  <si>
    <t>площадь</t>
  </si>
  <si>
    <t>расход ИТОГО ипу</t>
  </si>
  <si>
    <t>площадь для среднего</t>
  </si>
  <si>
    <t xml:space="preserve">среднее потребление </t>
  </si>
  <si>
    <t>нов. Начал. Показ.</t>
  </si>
  <si>
    <t>ЛК (последние показ) 2 полуг</t>
  </si>
  <si>
    <t>расход ИТОГО (2 полугодие)</t>
  </si>
  <si>
    <t>показ. 06.2023</t>
  </si>
  <si>
    <t>показ. 12.2023</t>
  </si>
  <si>
    <t>Объект</t>
  </si>
  <si>
    <t>Показание</t>
  </si>
  <si>
    <t>помещение</t>
  </si>
  <si>
    <t>дата собственности</t>
  </si>
  <si>
    <t>итого 1пол</t>
  </si>
  <si>
    <t>итого 2пол</t>
  </si>
  <si>
    <t>ОДН</t>
  </si>
  <si>
    <t>рубли</t>
  </si>
  <si>
    <t>ИТОГО</t>
  </si>
  <si>
    <t>Кол-во</t>
  </si>
  <si>
    <t>В 1С</t>
  </si>
  <si>
    <t>Кор-ка</t>
  </si>
  <si>
    <t>Норма на 2023</t>
  </si>
  <si>
    <t>Итог</t>
  </si>
  <si>
    <t>Кв. 405</t>
  </si>
  <si>
    <t>Кв. 324</t>
  </si>
  <si>
    <t>Кв. 408</t>
  </si>
  <si>
    <t>Кв. 345</t>
  </si>
  <si>
    <t>Кв. 332</t>
  </si>
  <si>
    <t>Кв. 354</t>
  </si>
  <si>
    <t>Кв. 382</t>
  </si>
  <si>
    <t>Кв. 357</t>
  </si>
  <si>
    <t>Кв. 386</t>
  </si>
  <si>
    <t>Кв. 343</t>
  </si>
  <si>
    <t>Кв. 399</t>
  </si>
  <si>
    <t>Кв. 329</t>
  </si>
  <si>
    <t>Кв. 326</t>
  </si>
  <si>
    <t>Кв. 335</t>
  </si>
  <si>
    <t>Кв. 341</t>
  </si>
  <si>
    <t>Кв. 373</t>
  </si>
  <si>
    <t>Кв. 348</t>
  </si>
  <si>
    <t>Кв. 371</t>
  </si>
  <si>
    <t>Кв. 409</t>
  </si>
  <si>
    <t>Кв. 379</t>
  </si>
  <si>
    <t>Кв. 395</t>
  </si>
  <si>
    <t>Кв. 394</t>
  </si>
  <si>
    <t>Кв. 380</t>
  </si>
  <si>
    <t>Кв. 358</t>
  </si>
  <si>
    <t>Кв. 392</t>
  </si>
  <si>
    <t>Кв. 340</t>
  </si>
  <si>
    <t>Кв. 383</t>
  </si>
  <si>
    <t>Кв. 390</t>
  </si>
  <si>
    <t>Кв. 400</t>
  </si>
  <si>
    <t>Кв. 384</t>
  </si>
  <si>
    <t>Кв. 336</t>
  </si>
  <si>
    <t>Кв. 368</t>
  </si>
  <si>
    <t>Кв. 353</t>
  </si>
  <si>
    <t>Кв. 381</t>
  </si>
  <si>
    <t>Кв. 346</t>
  </si>
  <si>
    <t>Кв. 347</t>
  </si>
  <si>
    <t>Кв. 387</t>
  </si>
  <si>
    <t>Кв. 339</t>
  </si>
  <si>
    <t>Кв. 376</t>
  </si>
  <si>
    <t>Кв. 330</t>
  </si>
  <si>
    <t>Кв. 393</t>
  </si>
  <si>
    <t>Кв. 366</t>
  </si>
  <si>
    <t>Кв. 403</t>
  </si>
  <si>
    <t>Кв. 402</t>
  </si>
  <si>
    <t>Кв. 349</t>
  </si>
  <si>
    <t>Кв. 355</t>
  </si>
  <si>
    <t>Кв. 352</t>
  </si>
  <si>
    <t>Кв. 344</t>
  </si>
  <si>
    <t>Кв. 388</t>
  </si>
  <si>
    <t>Кв. 334</t>
  </si>
  <si>
    <t>Кв. 412</t>
  </si>
  <si>
    <t>Кв. 328</t>
  </si>
  <si>
    <t>Кв. 359</t>
  </si>
  <si>
    <t>Кв. 323</t>
  </si>
  <si>
    <t>Кв. 406</t>
  </si>
  <si>
    <t>Кв. 391</t>
  </si>
  <si>
    <t>Кв. 350</t>
  </si>
  <si>
    <t>Кв. 361</t>
  </si>
  <si>
    <t>Кв. 410</t>
  </si>
  <si>
    <t>Кв. 389</t>
  </si>
  <si>
    <t>Кв. 356</t>
  </si>
  <si>
    <t>Кв. 362</t>
  </si>
  <si>
    <t>Кв. 407</t>
  </si>
  <si>
    <t>Кв. 333</t>
  </si>
  <si>
    <t>Кв. 398</t>
  </si>
  <si>
    <t>Кв. 374</t>
  </si>
  <si>
    <t>Кв. 325</t>
  </si>
  <si>
    <t>Кв. 338</t>
  </si>
  <si>
    <t>Кв. 396</t>
  </si>
  <si>
    <t>Кв. 360</t>
  </si>
  <si>
    <t>Кв. 397</t>
  </si>
  <si>
    <t>Кв. 327</t>
  </si>
  <si>
    <t>Кв. 367</t>
  </si>
  <si>
    <t>Кв. 363</t>
  </si>
  <si>
    <t>Кв. 342</t>
  </si>
  <si>
    <t>Кв. 404</t>
  </si>
  <si>
    <t>Кв. 411</t>
  </si>
  <si>
    <t>Кв. 370</t>
  </si>
  <si>
    <t>Кв. 365</t>
  </si>
  <si>
    <t>Кв. 337</t>
  </si>
  <si>
    <t>Кв. 372</t>
  </si>
  <si>
    <t>Кв. 331</t>
  </si>
  <si>
    <t>Кв. 375</t>
  </si>
  <si>
    <t>Кв. 351</t>
  </si>
  <si>
    <t>Кв. 377</t>
  </si>
  <si>
    <t>Кв. 364</t>
  </si>
  <si>
    <t>Кв. 385</t>
  </si>
  <si>
    <t>Кв. 378</t>
  </si>
  <si>
    <t>Кв. 401</t>
  </si>
  <si>
    <t>Кв. 369</t>
  </si>
  <si>
    <t>Ниже приведена подробная расшифровка перерасчета по услуге "Отопление" за 2023 г. по Вашему лицевому счету.</t>
  </si>
  <si>
    <t>Расход тепловой энергии на подогрев ХВС для ГВС в 1 пг 2023, Гкал</t>
  </si>
  <si>
    <t>Расход тепловой энергии на отопление в 1 пг 2023, Гкал</t>
  </si>
  <si>
    <t>Суммарный расход тепловой энергии по ИПУ за 1 пг 2023, Гкал</t>
  </si>
  <si>
    <t>Общий расход тепловой энергии по ОДПУ за 2 пг, Гкал</t>
  </si>
  <si>
    <t>Расход тепловой энергии на подогрев ХВС для ГВС в 2 пг 2023, Гкал</t>
  </si>
  <si>
    <t>Расход тепловой энергии на отопление в 2 пг 2023, Гкал</t>
  </si>
  <si>
    <t>Суммарный расход тепловой энергии по ИПУ за 2 пг 2023, Гкал</t>
  </si>
  <si>
    <t>Тариф 2 пг, руб./Гкал</t>
  </si>
  <si>
    <t>15=(7+13)/2</t>
  </si>
  <si>
    <t>Показания на июнь 2023</t>
  </si>
  <si>
    <t>Показания на декабрь 2023</t>
  </si>
  <si>
    <t>Общий расход тепловой энергии за 2023 г., Гкал</t>
  </si>
  <si>
    <t>Сумма начислений по отоплению 1/12 в течение 2023 г.</t>
  </si>
  <si>
    <t>Расчетная сумма по отоплению исходя из фактического расхода за 2023 г.</t>
  </si>
  <si>
    <t xml:space="preserve"> - В случае если в данной ячейке указан "0", при наличии показания на декабрь 2023 года и/или июнь 2023, то расчет ИПУ во втором полугодии произведен по среднему потреблению.</t>
  </si>
  <si>
    <t xml:space="preserve"> - Формула расчета = ("Показания на декабрь 2023" - "Показания на июнь 2023 г") * Коэффициент трансформации</t>
  </si>
  <si>
    <t xml:space="preserve"> - Разница между фактической стоиомостью отопления и суммой начисления по услуге за 2023 год, включая текущие начисления декабря 2023 г.</t>
  </si>
  <si>
    <t>ЖК НАСТРОЕНИЕ</t>
  </si>
  <si>
    <t>Кв. 465</t>
  </si>
  <si>
    <t>Кв. 481</t>
  </si>
  <si>
    <t>Кв. 516</t>
  </si>
  <si>
    <t>Кв. 526</t>
  </si>
  <si>
    <t>А/м 102</t>
  </si>
  <si>
    <t>А/м 178</t>
  </si>
  <si>
    <t>А/м 193</t>
  </si>
  <si>
    <t>А/м 104</t>
  </si>
  <si>
    <t>А/м 118</t>
  </si>
  <si>
    <t>А/м 155</t>
  </si>
  <si>
    <t>Кв. 691</t>
  </si>
  <si>
    <t>Кв. 430</t>
  </si>
  <si>
    <t>Кв. 498</t>
  </si>
  <si>
    <t>Кл. №98</t>
  </si>
  <si>
    <t>А/м 112</t>
  </si>
  <si>
    <t>А/м 140</t>
  </si>
  <si>
    <t>А/м 127</t>
  </si>
  <si>
    <t>А/м 128</t>
  </si>
  <si>
    <t>А/м 158</t>
  </si>
  <si>
    <t>А/м 36</t>
  </si>
  <si>
    <t>А/м 51</t>
  </si>
  <si>
    <t>А/м 91</t>
  </si>
  <si>
    <t>Кл. №94</t>
  </si>
  <si>
    <t>А/м 120</t>
  </si>
  <si>
    <t>А/м 27</t>
  </si>
  <si>
    <t>А/м 108</t>
  </si>
  <si>
    <t>А/м 14</t>
  </si>
  <si>
    <t>А/м 161</t>
  </si>
  <si>
    <t>А/м 147</t>
  </si>
  <si>
    <t>А/м 165</t>
  </si>
  <si>
    <t>А/м 175</t>
  </si>
  <si>
    <t>А/м 150</t>
  </si>
  <si>
    <t>А/м 213</t>
  </si>
  <si>
    <t>А/м 35</t>
  </si>
  <si>
    <t>А/м 168</t>
  </si>
  <si>
    <t>А/м 187</t>
  </si>
  <si>
    <t>А/м 22</t>
  </si>
  <si>
    <t>Кл. №97</t>
  </si>
  <si>
    <t>А/м 122</t>
  </si>
  <si>
    <t>Кв. 676</t>
  </si>
  <si>
    <t>Кв. 467</t>
  </si>
  <si>
    <t>Кв. 518</t>
  </si>
  <si>
    <t>А/м 13</t>
  </si>
  <si>
    <t>А/м 171</t>
  </si>
  <si>
    <t>А/м 196</t>
  </si>
  <si>
    <t>А/м 105</t>
  </si>
  <si>
    <t>А/м 110</t>
  </si>
  <si>
    <t>Кв. 609</t>
  </si>
  <si>
    <t>Кв. 641</t>
  </si>
  <si>
    <t>А/м 177</t>
  </si>
  <si>
    <t>А/м 106</t>
  </si>
  <si>
    <t>Кв. 672</t>
  </si>
  <si>
    <t>А/м 134</t>
  </si>
  <si>
    <t>А/м 163</t>
  </si>
  <si>
    <t>А/м 123</t>
  </si>
  <si>
    <t>Кл. №99</t>
  </si>
  <si>
    <t>А/м 135</t>
  </si>
  <si>
    <t>А/м 148</t>
  </si>
  <si>
    <t>А/м 164</t>
  </si>
  <si>
    <t>А/м 176</t>
  </si>
  <si>
    <t>А/м 197</t>
  </si>
  <si>
    <t>Кл. №96</t>
  </si>
  <si>
    <t>А/м 103</t>
  </si>
  <si>
    <t>А/м 18</t>
  </si>
  <si>
    <t>А/м 26</t>
  </si>
  <si>
    <t>Кв. 457</t>
  </si>
  <si>
    <t>А/м 56</t>
  </si>
  <si>
    <t>А/м 114</t>
  </si>
  <si>
    <t>Кв. 522</t>
  </si>
  <si>
    <t>А/м 145</t>
  </si>
  <si>
    <t>А/м 154</t>
  </si>
  <si>
    <t>А/м 156</t>
  </si>
  <si>
    <t>А/м 24</t>
  </si>
  <si>
    <t>Кл. №83</t>
  </si>
  <si>
    <t>Кв. 483</t>
  </si>
  <si>
    <t>Кл. №147</t>
  </si>
  <si>
    <t>Кл. №132</t>
  </si>
  <si>
    <t>А/м 80</t>
  </si>
  <si>
    <t>А/м 83</t>
  </si>
  <si>
    <t>Кв. 452</t>
  </si>
  <si>
    <t>Кл. №111</t>
  </si>
  <si>
    <t>Кл. №169</t>
  </si>
  <si>
    <t>Кв. 477</t>
  </si>
  <si>
    <t>Кв. 494</t>
  </si>
  <si>
    <t>Кл. №55</t>
  </si>
  <si>
    <t>Кл. №73</t>
  </si>
  <si>
    <t>А/м 75</t>
  </si>
  <si>
    <t>Кл. №110</t>
  </si>
  <si>
    <t>Кл. №31</t>
  </si>
  <si>
    <t>Кл. №40</t>
  </si>
  <si>
    <t>Кл. №50</t>
  </si>
  <si>
    <t>Кл. №63</t>
  </si>
  <si>
    <t>Кл. №42</t>
  </si>
  <si>
    <t>Кв. 664</t>
  </si>
  <si>
    <t>Кл. №72</t>
  </si>
  <si>
    <t>Кл. №89</t>
  </si>
  <si>
    <t>Кв. 670</t>
  </si>
  <si>
    <t>Кв. 674</t>
  </si>
  <si>
    <t>А/м 111</t>
  </si>
  <si>
    <t>А/м 117</t>
  </si>
  <si>
    <t>Кл. №155</t>
  </si>
  <si>
    <t>Кв. 423</t>
  </si>
  <si>
    <t>Кв. 454</t>
  </si>
  <si>
    <t>Кл. №36</t>
  </si>
  <si>
    <t>Кл. №80</t>
  </si>
  <si>
    <t>Кл. №151</t>
  </si>
  <si>
    <t>Кл. №74</t>
  </si>
  <si>
    <t>Кв. 462</t>
  </si>
  <si>
    <t>Кв. 484</t>
  </si>
  <si>
    <t>Кл. №102</t>
  </si>
  <si>
    <t>Кл. №12</t>
  </si>
  <si>
    <t>Кв. 530</t>
  </si>
  <si>
    <t>Кл. №120</t>
  </si>
  <si>
    <t>Кл. №149</t>
  </si>
  <si>
    <t>Кл. №168</t>
  </si>
  <si>
    <t>Кл. №173</t>
  </si>
  <si>
    <t>Кл. №51</t>
  </si>
  <si>
    <t>А/м 32</t>
  </si>
  <si>
    <t>А/м 87</t>
  </si>
  <si>
    <t>Кл. №115</t>
  </si>
  <si>
    <t>Кл. №29</t>
  </si>
  <si>
    <t>Кл. №6</t>
  </si>
  <si>
    <t>Кл. №71</t>
  </si>
  <si>
    <t>Кв. 450</t>
  </si>
  <si>
    <t>Оф. 6</t>
  </si>
  <si>
    <t>А/м 82</t>
  </si>
  <si>
    <t>Кл. №11</t>
  </si>
  <si>
    <t>Кв. 586</t>
  </si>
  <si>
    <t>Кв. 647</t>
  </si>
  <si>
    <t>Кл. №162</t>
  </si>
  <si>
    <t>Кл. №8</t>
  </si>
  <si>
    <t>Кв. 486</t>
  </si>
  <si>
    <t>Кв. 532</t>
  </si>
  <si>
    <t>Кл. №25</t>
  </si>
  <si>
    <t>Кл. №56</t>
  </si>
  <si>
    <t>Кв. 659</t>
  </si>
  <si>
    <t>А/м 50</t>
  </si>
  <si>
    <t>А/м 96</t>
  </si>
  <si>
    <t>Кв. 679</t>
  </si>
  <si>
    <t>Кл. №100</t>
  </si>
  <si>
    <t>А/м 30</t>
  </si>
  <si>
    <t>Кв. 546</t>
  </si>
  <si>
    <t>Кв. 587</t>
  </si>
  <si>
    <t>А/м 84</t>
  </si>
  <si>
    <t>Кл. №106</t>
  </si>
  <si>
    <t>Кв. 602</t>
  </si>
  <si>
    <t>Кв. 560</t>
  </si>
  <si>
    <t>Кл. №117</t>
  </si>
  <si>
    <t>Кл. №62</t>
  </si>
  <si>
    <t>Кв. 638</t>
  </si>
  <si>
    <t>Кл. №78</t>
  </si>
  <si>
    <t>Кл. №52</t>
  </si>
  <si>
    <t>Кл. №131</t>
  </si>
  <si>
    <t>Кл. №116</t>
  </si>
  <si>
    <t>Кв. 537</t>
  </si>
  <si>
    <t>Кл. №150</t>
  </si>
  <si>
    <t>А/м 172</t>
  </si>
  <si>
    <t>Кв. 690</t>
  </si>
  <si>
    <t>Кв. 414</t>
  </si>
  <si>
    <t>А/м 174</t>
  </si>
  <si>
    <t>А/м 201</t>
  </si>
  <si>
    <t>Кв. 544</t>
  </si>
  <si>
    <t>Кв. 642</t>
  </si>
  <si>
    <t>Оф. 11</t>
  </si>
  <si>
    <t>Кл. №143</t>
  </si>
  <si>
    <t>Кв. 606</t>
  </si>
  <si>
    <t>Кв. 684</t>
  </si>
  <si>
    <t>А/м 89</t>
  </si>
  <si>
    <t>А/м 9</t>
  </si>
  <si>
    <t>А/м 99</t>
  </si>
  <si>
    <t>Кв. 420</t>
  </si>
  <si>
    <t>Кл. №125</t>
  </si>
  <si>
    <t>Кл. №153</t>
  </si>
  <si>
    <t>Кл. №156</t>
  </si>
  <si>
    <t>Кв. 459</t>
  </si>
  <si>
    <t>Кв. 443</t>
  </si>
  <si>
    <t>Кв. 488</t>
  </si>
  <si>
    <t>Кв. 490</t>
  </si>
  <si>
    <t>Кл. №30</t>
  </si>
  <si>
    <t>Кл. №32</t>
  </si>
  <si>
    <t>А/м 170</t>
  </si>
  <si>
    <t>А/м 243</t>
  </si>
  <si>
    <t>Кл. №90</t>
  </si>
  <si>
    <t>Кл. №92</t>
  </si>
  <si>
    <t>Кл. №95</t>
  </si>
  <si>
    <t>А/м 2</t>
  </si>
  <si>
    <t>Кв. 419</t>
  </si>
  <si>
    <t>Кв. 499</t>
  </si>
  <si>
    <t>Кв. 509</t>
  </si>
  <si>
    <t>Кв. 512</t>
  </si>
  <si>
    <t>Кв. 535</t>
  </si>
  <si>
    <t>Кв. 549</t>
  </si>
  <si>
    <t>Кв. 596</t>
  </si>
  <si>
    <t>Кв. 643</t>
  </si>
  <si>
    <t>Кв. 619</t>
  </si>
  <si>
    <t>Кв. 649</t>
  </si>
  <si>
    <t>Кв. 686</t>
  </si>
  <si>
    <t>Кв. 470</t>
  </si>
  <si>
    <t>Кв. 448</t>
  </si>
  <si>
    <t>Кв. 591</t>
  </si>
  <si>
    <t>Кв. 622</t>
  </si>
  <si>
    <t>Кв. 688</t>
  </si>
  <si>
    <t>Кв. 657</t>
  </si>
  <si>
    <t>Кв. 689</t>
  </si>
  <si>
    <t>Кв. 636</t>
  </si>
  <si>
    <t>Кв. 455</t>
  </si>
  <si>
    <t>Кв. 681</t>
  </si>
  <si>
    <t>Кв. 418</t>
  </si>
  <si>
    <t>Кв. 650</t>
  </si>
  <si>
    <t>Кв. 662</t>
  </si>
  <si>
    <t>Кв. 417</t>
  </si>
  <si>
    <t>Кв. 440</t>
  </si>
  <si>
    <t>Кв. 476</t>
  </si>
  <si>
    <t>Кв. 435</t>
  </si>
  <si>
    <t>Кв. 442</t>
  </si>
  <si>
    <t>Кв. 451</t>
  </si>
  <si>
    <t>Кв. 600</t>
  </si>
  <si>
    <t>Кв. 671</t>
  </si>
  <si>
    <t>Кв. 487</t>
  </si>
  <si>
    <t>Кв. 506</t>
  </si>
  <si>
    <t>Кв. 661</t>
  </si>
  <si>
    <t>Кв. 692</t>
  </si>
  <si>
    <t>Кв. 422</t>
  </si>
  <si>
    <t>Кв. 444</t>
  </si>
  <si>
    <t>Кв. 507</t>
  </si>
  <si>
    <t>Кв. 640</t>
  </si>
  <si>
    <t>Кв. 654</t>
  </si>
  <si>
    <t>Кв. 677</t>
  </si>
  <si>
    <t>Кв. 429</t>
  </si>
  <si>
    <t>Кв. 472</t>
  </si>
  <si>
    <t>Кв. 492</t>
  </si>
  <si>
    <t>Кв. 511</t>
  </si>
  <si>
    <t>А/м 109</t>
  </si>
  <si>
    <t>Кв. 433</t>
  </si>
  <si>
    <t>А/м 160</t>
  </si>
  <si>
    <t>А/м 19</t>
  </si>
  <si>
    <t>А/м 136</t>
  </si>
  <si>
    <t>А/м 224</t>
  </si>
  <si>
    <t>А/м 232</t>
  </si>
  <si>
    <t>А/м 48</t>
  </si>
  <si>
    <t>А/м 222</t>
  </si>
  <si>
    <t>А/м 62</t>
  </si>
  <si>
    <t>Кв. 458</t>
  </si>
  <si>
    <t>Кв. 464</t>
  </si>
  <si>
    <t>А/м 67</t>
  </si>
  <si>
    <t>Кл. №104</t>
  </si>
  <si>
    <t>А/м 124</t>
  </si>
  <si>
    <t>Кв. 471</t>
  </si>
  <si>
    <t>А/м 15</t>
  </si>
  <si>
    <t>Кл. №123</t>
  </si>
  <si>
    <t>Кл. №124</t>
  </si>
  <si>
    <t>Кл. №33</t>
  </si>
  <si>
    <t>А/м 166</t>
  </si>
  <si>
    <t>А/м 195</t>
  </si>
  <si>
    <t>А/м 223</t>
  </si>
  <si>
    <t>А/м 227</t>
  </si>
  <si>
    <t>А/м 184</t>
  </si>
  <si>
    <t>А/м 208</t>
  </si>
  <si>
    <t>А/м 220</t>
  </si>
  <si>
    <t>Кл. №9</t>
  </si>
  <si>
    <t>А/м 142</t>
  </si>
  <si>
    <t>А/м 179</t>
  </si>
  <si>
    <t>А/м 242</t>
  </si>
  <si>
    <t>Кв. 675</t>
  </si>
  <si>
    <t>Кв. 680</t>
  </si>
  <si>
    <t>Кл. №129</t>
  </si>
  <si>
    <t>А/м 39</t>
  </si>
  <si>
    <t>Кв. 525</t>
  </si>
  <si>
    <t>А/м 49</t>
  </si>
  <si>
    <t>А/м 173</t>
  </si>
  <si>
    <t>А/м 20</t>
  </si>
  <si>
    <t>А/м 202</t>
  </si>
  <si>
    <t>Кл. №84</t>
  </si>
  <si>
    <t>А/м 133</t>
  </si>
  <si>
    <t>А/м 143</t>
  </si>
  <si>
    <t>А/м 101</t>
  </si>
  <si>
    <t>А/м 115</t>
  </si>
  <si>
    <t>Кв. 667</t>
  </si>
  <si>
    <t>Кв. 673</t>
  </si>
  <si>
    <t>А/м 153</t>
  </si>
  <si>
    <t>Кв. 534</t>
  </si>
  <si>
    <t>Кв. 536</t>
  </si>
  <si>
    <t>Кл. №17</t>
  </si>
  <si>
    <t>Кл. №58</t>
  </si>
  <si>
    <t>Кл. №60</t>
  </si>
  <si>
    <t>Кв. 479</t>
  </si>
  <si>
    <t>А/м 54</t>
  </si>
  <si>
    <t>Кл. №93</t>
  </si>
  <si>
    <t>Кв. 446</t>
  </si>
  <si>
    <t>Кв. 482</t>
  </si>
  <si>
    <t>А/м 119</t>
  </si>
  <si>
    <t>А/м 126</t>
  </si>
  <si>
    <t>А/м 44</t>
  </si>
  <si>
    <t>А/м 59</t>
  </si>
  <si>
    <t>А/м 69</t>
  </si>
  <si>
    <t>А/м 8</t>
  </si>
  <si>
    <t>А/м 209</t>
  </si>
  <si>
    <t>А/м 73</t>
  </si>
  <si>
    <t>А/м 1</t>
  </si>
  <si>
    <t>А/м 113</t>
  </si>
  <si>
    <t>А/м 141</t>
  </si>
  <si>
    <t>Кл. №158</t>
  </si>
  <si>
    <t>Кл. №166</t>
  </si>
  <si>
    <t>Кв. 415</t>
  </si>
  <si>
    <t>Кв. 445</t>
  </si>
  <si>
    <t>Кв. 469</t>
  </si>
  <si>
    <t>А/м 245</t>
  </si>
  <si>
    <t>А/м 144</t>
  </si>
  <si>
    <t>А/м 188</t>
  </si>
  <si>
    <t>А/м 58</t>
  </si>
  <si>
    <t>Кл. №87</t>
  </si>
  <si>
    <t>А/м 130</t>
  </si>
  <si>
    <t>А/м 149</t>
  </si>
  <si>
    <t>А/м 229</t>
  </si>
  <si>
    <t>А/м 41</t>
  </si>
  <si>
    <t>А/м 129</t>
  </si>
  <si>
    <t>А/м 182</t>
  </si>
  <si>
    <t>А/м 203</t>
  </si>
  <si>
    <t>А/м 216</t>
  </si>
  <si>
    <t>А/м 241</t>
  </si>
  <si>
    <t>Кл. №114</t>
  </si>
  <si>
    <t>Кл. №157</t>
  </si>
  <si>
    <t>Кл. №16</t>
  </si>
  <si>
    <t>А/м 63</t>
  </si>
  <si>
    <t>Кл. №108</t>
  </si>
  <si>
    <t>Кл. №133</t>
  </si>
  <si>
    <t>А/м 218</t>
  </si>
  <si>
    <t>Кв. 529</t>
  </si>
  <si>
    <t>А/м 236</t>
  </si>
  <si>
    <t>А/м 211</t>
  </si>
  <si>
    <t>А/м 233</t>
  </si>
  <si>
    <t>Оф. 8</t>
  </si>
  <si>
    <t>Кв. 579</t>
  </si>
  <si>
    <t>Кв. 594</t>
  </si>
  <si>
    <t>Оф. 14</t>
  </si>
  <si>
    <t>А/м 28</t>
  </si>
  <si>
    <t>А/м 12</t>
  </si>
  <si>
    <t>А/м 121</t>
  </si>
  <si>
    <t>А/м 217</t>
  </si>
  <si>
    <t>Кв. 562</t>
  </si>
  <si>
    <t>Кв. 617</t>
  </si>
  <si>
    <t>А/м 116</t>
  </si>
  <si>
    <t>А/м 194</t>
  </si>
  <si>
    <t>Кв. 552</t>
  </si>
  <si>
    <t>Кв. 652</t>
  </si>
  <si>
    <t>Кв. 541</t>
  </si>
  <si>
    <t>А/м 64</t>
  </si>
  <si>
    <t>А/м 10</t>
  </si>
  <si>
    <t>А/м 221</t>
  </si>
  <si>
    <t>Кв. 584</t>
  </si>
  <si>
    <t>Кв. 597</t>
  </si>
  <si>
    <t>А/м 189</t>
  </si>
  <si>
    <t>Кв. 590</t>
  </si>
  <si>
    <t>Оф. 2</t>
  </si>
  <si>
    <t>Кв. 565</t>
  </si>
  <si>
    <t>Кв. 582</t>
  </si>
  <si>
    <t>Оф. 10</t>
  </si>
  <si>
    <t>А/м 181</t>
  </si>
  <si>
    <t>Кв. 566</t>
  </si>
  <si>
    <t>Кв. 656</t>
  </si>
  <si>
    <t>А/м 131</t>
  </si>
  <si>
    <t>А/м 205</t>
  </si>
  <si>
    <t>Кв. 601</t>
  </si>
  <si>
    <t>Кв. 613</t>
  </si>
  <si>
    <t>А/м 228</t>
  </si>
  <si>
    <t>А/м 11</t>
  </si>
  <si>
    <t>Кв. 615</t>
  </si>
  <si>
    <t>Кв. 564</t>
  </si>
  <si>
    <t>Кв. 624</t>
  </si>
  <si>
    <t>Кв. 668</t>
  </si>
  <si>
    <t>Кв. 568</t>
  </si>
  <si>
    <t>А/м 215</t>
  </si>
  <si>
    <t>Кв. 580</t>
  </si>
  <si>
    <t>А/м 180</t>
  </si>
  <si>
    <t>Кв. 628</t>
  </si>
  <si>
    <t>Кв. 542</t>
  </si>
  <si>
    <t>Кв. 583</t>
  </si>
  <si>
    <t>Кв. 629</t>
  </si>
  <si>
    <t>Кв. 545</t>
  </si>
  <si>
    <t>А/м 107</t>
  </si>
  <si>
    <t>А/м 152</t>
  </si>
  <si>
    <t>А/м 137</t>
  </si>
  <si>
    <t>Кв. 556</t>
  </si>
  <si>
    <t>А/м 17</t>
  </si>
  <si>
    <t>А/м 225</t>
  </si>
  <si>
    <t>Оф. 1</t>
  </si>
  <si>
    <t>Оф. 4</t>
  </si>
  <si>
    <t>Кл. №91</t>
  </si>
  <si>
    <t>Кл. №24</t>
  </si>
  <si>
    <t>Кв. 540</t>
  </si>
  <si>
    <t>Кв. 551</t>
  </si>
  <si>
    <t>Кв. 572</t>
  </si>
  <si>
    <t>Кл. №27</t>
  </si>
  <si>
    <t>А/м 159</t>
  </si>
  <si>
    <t>Кв. 576</t>
  </si>
  <si>
    <t>Оф. 16</t>
  </si>
  <si>
    <t>Кв. 557</t>
  </si>
  <si>
    <t>А/м 234</t>
  </si>
  <si>
    <t>А/м 239</t>
  </si>
  <si>
    <t>Кв. 558</t>
  </si>
  <si>
    <t>Кв. 588</t>
  </si>
  <si>
    <t>А/м 138</t>
  </si>
  <si>
    <t>А/м 167</t>
  </si>
  <si>
    <t>А/м 198</t>
  </si>
  <si>
    <t>Кв. 605</t>
  </si>
  <si>
    <t>Кл. №85</t>
  </si>
  <si>
    <t>А/м 125</t>
  </si>
  <si>
    <t>Кв. 438</t>
  </si>
  <si>
    <t>Кв. 453</t>
  </si>
  <si>
    <t>А/м 186</t>
  </si>
  <si>
    <t>А/м 132</t>
  </si>
  <si>
    <t>Кв. 595</t>
  </si>
  <si>
    <t>А/м 139</t>
  </si>
  <si>
    <t>А/м 183</t>
  </si>
  <si>
    <t>Кв. 632</t>
  </si>
  <si>
    <t>Кв. 669</t>
  </si>
  <si>
    <t>Кв. 496</t>
  </si>
  <si>
    <t>Кв. 500</t>
  </si>
  <si>
    <t>Оф. 9</t>
  </si>
  <si>
    <t>А/м 16</t>
  </si>
  <si>
    <t>А/м 185</t>
  </si>
  <si>
    <t>Кв. 543</t>
  </si>
  <si>
    <t>Кв. 633</t>
  </si>
  <si>
    <t>А/м 206</t>
  </si>
  <si>
    <t>А/м 78</t>
  </si>
  <si>
    <t>Оф. 15</t>
  </si>
  <si>
    <t>Оф. 5</t>
  </si>
  <si>
    <t>Кл. №180</t>
  </si>
  <si>
    <t>Кл. №44</t>
  </si>
  <si>
    <t>Кв. 604</t>
  </si>
  <si>
    <t>Оф. 17</t>
  </si>
  <si>
    <t>Кв. 553</t>
  </si>
  <si>
    <t>Кв. 607</t>
  </si>
  <si>
    <t>Кв. 550</t>
  </si>
  <si>
    <t>А/м 31</t>
  </si>
  <si>
    <t>А/м 37</t>
  </si>
  <si>
    <t>Кл. №163</t>
  </si>
  <si>
    <t>А/м 34</t>
  </si>
  <si>
    <t>Кл. №112</t>
  </si>
  <si>
    <t>Кв. 554</t>
  </si>
  <si>
    <t>Кв. 555</t>
  </si>
  <si>
    <t>Кв. 631</t>
  </si>
  <si>
    <t>Кв. 645</t>
  </si>
  <si>
    <t>Кв. 646</t>
  </si>
  <si>
    <t>Оф. 7</t>
  </si>
  <si>
    <t>А/м 6</t>
  </si>
  <si>
    <t>А/м 74</t>
  </si>
  <si>
    <t>Кв. 581</t>
  </si>
  <si>
    <t>Кв. 593</t>
  </si>
  <si>
    <t>Кл. №135</t>
  </si>
  <si>
    <t>Кл. №172</t>
  </si>
  <si>
    <t>Кл. №34</t>
  </si>
  <si>
    <t>Кв. 434</t>
  </si>
  <si>
    <t>А/м 42</t>
  </si>
  <si>
    <t>А/м 68</t>
  </si>
  <si>
    <t>А/м 72</t>
  </si>
  <si>
    <t>А/м 5</t>
  </si>
  <si>
    <t>А/м 53</t>
  </si>
  <si>
    <t>А/м 93</t>
  </si>
  <si>
    <t>А/м 90</t>
  </si>
  <si>
    <t>Кв. 578</t>
  </si>
  <si>
    <t>Кв. 598</t>
  </si>
  <si>
    <t>А/м 77</t>
  </si>
  <si>
    <t>Кл. №41</t>
  </si>
  <si>
    <t>Кв. 466</t>
  </si>
  <si>
    <t>Кл. №49</t>
  </si>
  <si>
    <t>А/м 226</t>
  </si>
  <si>
    <t>А/м 230</t>
  </si>
  <si>
    <t>А/м 25</t>
  </si>
  <si>
    <t>Оф. 13</t>
  </si>
  <si>
    <t>А/м 207</t>
  </si>
  <si>
    <t>А/м 214</t>
  </si>
  <si>
    <t>Кв. 639</t>
  </si>
  <si>
    <t>Кв. 441</t>
  </si>
  <si>
    <t>А/м 244</t>
  </si>
  <si>
    <t>Кл. №65</t>
  </si>
  <si>
    <t>Кв. 592</t>
  </si>
  <si>
    <t>Кв. 460</t>
  </si>
  <si>
    <t>Кл. №82</t>
  </si>
  <si>
    <t>А/м 240</t>
  </si>
  <si>
    <t>Кв. 478</t>
  </si>
  <si>
    <t>Кв. 424</t>
  </si>
  <si>
    <t>Кв. 426</t>
  </si>
  <si>
    <t>Кв. 599</t>
  </si>
  <si>
    <t>А/м 38</t>
  </si>
  <si>
    <t>А/м 61</t>
  </si>
  <si>
    <t>А/м 81</t>
  </si>
  <si>
    <t>Кв. 682</t>
  </si>
  <si>
    <t>Кв. 436</t>
  </si>
  <si>
    <t>Кл. №109</t>
  </si>
  <si>
    <t>Кл. №142</t>
  </si>
  <si>
    <t>Кл. №167</t>
  </si>
  <si>
    <t>Кл. №176</t>
  </si>
  <si>
    <t>Кл. №57</t>
  </si>
  <si>
    <t>Кл. №79</t>
  </si>
  <si>
    <t>А/м 190</t>
  </si>
  <si>
    <t>А/м 57</t>
  </si>
  <si>
    <t>Кл. №1</t>
  </si>
  <si>
    <t>Кв. 618</t>
  </si>
  <si>
    <t>Кв. 635</t>
  </si>
  <si>
    <t>Кл. №105</t>
  </si>
  <si>
    <t>Кл. №171</t>
  </si>
  <si>
    <t>Кв. 416</t>
  </si>
  <si>
    <t>Кв. 685</t>
  </si>
  <si>
    <t>Кл. №23</t>
  </si>
  <si>
    <t>Кл. №46</t>
  </si>
  <si>
    <t>Кл. №69</t>
  </si>
  <si>
    <t>Кв. 463</t>
  </si>
  <si>
    <t>Кв. 510</t>
  </si>
  <si>
    <t>Кл. №81</t>
  </si>
  <si>
    <t>А/м 45</t>
  </si>
  <si>
    <t>А/м 46</t>
  </si>
  <si>
    <t>Кв. 658</t>
  </si>
  <si>
    <t>Кв. 683</t>
  </si>
  <si>
    <t>Кв. 428</t>
  </si>
  <si>
    <t>А/м 79</t>
  </si>
  <si>
    <t>Кв. 461</t>
  </si>
  <si>
    <t>Кв. 449</t>
  </si>
  <si>
    <t>Кл. №66</t>
  </si>
  <si>
    <t>А/м 94</t>
  </si>
  <si>
    <t>Кл. №126</t>
  </si>
  <si>
    <t>Кл. №127</t>
  </si>
  <si>
    <t>Кл. №139</t>
  </si>
  <si>
    <t>Кл. №37</t>
  </si>
  <si>
    <t>Кв. 563</t>
  </si>
  <si>
    <t>Кл. №146</t>
  </si>
  <si>
    <t>Кл. №161</t>
  </si>
  <si>
    <t>Кл. №28</t>
  </si>
  <si>
    <t>Кв. 648</t>
  </si>
  <si>
    <t>Кв. 432</t>
  </si>
  <si>
    <t>Кл. №67</t>
  </si>
  <si>
    <t>Кл. №130</t>
  </si>
  <si>
    <t>Кв. 437</t>
  </si>
  <si>
    <t>Кв. 489</t>
  </si>
  <si>
    <t>Кл. №165</t>
  </si>
  <si>
    <t>Кл. №177</t>
  </si>
  <si>
    <t>Кв. 480</t>
  </si>
  <si>
    <t>А/м 40</t>
  </si>
  <si>
    <t>Кл. №145</t>
  </si>
  <si>
    <t>Кл. №35</t>
  </si>
  <si>
    <t>Кв. 456</t>
  </si>
  <si>
    <t>Кв. 505</t>
  </si>
  <si>
    <t>Кл. №68</t>
  </si>
  <si>
    <t>Кл. №3</t>
  </si>
  <si>
    <t>Кл. №77</t>
  </si>
  <si>
    <t>А/м 33</t>
  </si>
  <si>
    <t>Кл. №107</t>
  </si>
  <si>
    <t>Кв. 485</t>
  </si>
  <si>
    <t>Кв. 538</t>
  </si>
  <si>
    <t>А/м 76</t>
  </si>
  <si>
    <t>Кл. №134</t>
  </si>
  <si>
    <t>Кв. 502</t>
  </si>
  <si>
    <t>Кв. 531</t>
  </si>
  <si>
    <t>Кв. 533</t>
  </si>
  <si>
    <t>А/м 92</t>
  </si>
  <si>
    <t>Кл. №122</t>
  </si>
  <si>
    <t>Кл. №21</t>
  </si>
  <si>
    <t>А/м 60</t>
  </si>
  <si>
    <t>А/м 95</t>
  </si>
  <si>
    <t>Кл. №101</t>
  </si>
  <si>
    <t>Кл. №113</t>
  </si>
  <si>
    <t>Кл. №138</t>
  </si>
  <si>
    <t>Кл. №181</t>
  </si>
  <si>
    <t>Кл. №76</t>
  </si>
  <si>
    <t>Кв. 528</t>
  </si>
  <si>
    <t>А/м 146</t>
  </si>
  <si>
    <t>А/м 157</t>
  </si>
  <si>
    <t>А/м 169</t>
  </si>
  <si>
    <t>А/м 191</t>
  </si>
  <si>
    <t>А/м 212</t>
  </si>
  <si>
    <t>А/м 219</t>
  </si>
  <si>
    <t>А/м 23</t>
  </si>
  <si>
    <t>Оф. 12</t>
  </si>
  <si>
    <t>А/м 29</t>
  </si>
  <si>
    <t>Кв. 616</t>
  </si>
  <si>
    <t>Кв. 653</t>
  </si>
  <si>
    <t>Кл. №10</t>
  </si>
  <si>
    <t>Кл. №14</t>
  </si>
  <si>
    <t>Кв. 468</t>
  </si>
  <si>
    <t>Кв. 514</t>
  </si>
  <si>
    <t>Кл. №15</t>
  </si>
  <si>
    <t>А/м 71</t>
  </si>
  <si>
    <t>Кл. №118</t>
  </si>
  <si>
    <t>Кл. №18</t>
  </si>
  <si>
    <t>А/м 86</t>
  </si>
  <si>
    <t>Кл. №148</t>
  </si>
  <si>
    <t>Кл. №154</t>
  </si>
  <si>
    <t>Кв. 493</t>
  </si>
  <si>
    <t>Кл. №144</t>
  </si>
  <si>
    <t>Кл. №152</t>
  </si>
  <si>
    <t>Кл. №20</t>
  </si>
  <si>
    <t>Кл. №75</t>
  </si>
  <si>
    <t>Кл. №175</t>
  </si>
  <si>
    <t>Кл. №53</t>
  </si>
  <si>
    <t>А/м 47</t>
  </si>
  <si>
    <t>Кл. №2</t>
  </si>
  <si>
    <t>А/м 151</t>
  </si>
  <si>
    <t>А/м 200</t>
  </si>
  <si>
    <t>А/м 3</t>
  </si>
  <si>
    <t>Кл. №88</t>
  </si>
  <si>
    <t>Кв. 517</t>
  </si>
  <si>
    <t>А/м 100</t>
  </si>
  <si>
    <t>А/м 204</t>
  </si>
  <si>
    <t>Кв. 495</t>
  </si>
  <si>
    <t>Кв. 503</t>
  </si>
  <si>
    <t>А/м 235</t>
  </si>
  <si>
    <t>А/м 237</t>
  </si>
  <si>
    <t>А/м 238</t>
  </si>
  <si>
    <t>А/м 52</t>
  </si>
  <si>
    <t>А/м 70</t>
  </si>
  <si>
    <t>А/м 55</t>
  </si>
  <si>
    <t>А/м 98</t>
  </si>
  <si>
    <t>Кл. №103</t>
  </si>
  <si>
    <t>Кл. №4</t>
  </si>
  <si>
    <t>А/м 65</t>
  </si>
  <si>
    <t>Кл. №13</t>
  </si>
  <si>
    <t>Кл. №136</t>
  </si>
  <si>
    <t>А/м 97</t>
  </si>
  <si>
    <t>Кв. 497</t>
  </si>
  <si>
    <t>Кв. 504</t>
  </si>
  <si>
    <t>Кл. №119</t>
  </si>
  <si>
    <t>Кл. №121</t>
  </si>
  <si>
    <t>Кв. 519</t>
  </si>
  <si>
    <t>Кл. №137</t>
  </si>
  <si>
    <t>Кл. №164</t>
  </si>
  <si>
    <t>Кл. №170</t>
  </si>
  <si>
    <t>Кл. №43</t>
  </si>
  <si>
    <t>Кл. №47</t>
  </si>
  <si>
    <t>Кв. 663</t>
  </si>
  <si>
    <t>Кв. 439</t>
  </si>
  <si>
    <t>Кл. №7</t>
  </si>
  <si>
    <t>Кл. №86</t>
  </si>
  <si>
    <t>Кв. 515</t>
  </si>
  <si>
    <t>Кв. 611</t>
  </si>
  <si>
    <t>А/м 162</t>
  </si>
  <si>
    <t>А/м 192</t>
  </si>
  <si>
    <t>Кв. 614</t>
  </si>
  <si>
    <t>Кв. 608</t>
  </si>
  <si>
    <t>А/м 66</t>
  </si>
  <si>
    <t>А/м 199</t>
  </si>
  <si>
    <t>Кв. 425</t>
  </si>
  <si>
    <t>А/м 4</t>
  </si>
  <si>
    <t>Кл. №174</t>
  </si>
  <si>
    <t>Кв. 603</t>
  </si>
  <si>
    <t>Кв. 612</t>
  </si>
  <si>
    <t>Кл. №45</t>
  </si>
  <si>
    <t>Кл. №54</t>
  </si>
  <si>
    <t>Кв. 678</t>
  </si>
  <si>
    <t>Кв. 570</t>
  </si>
  <si>
    <t>Кл. №22</t>
  </si>
  <si>
    <t>Кв. 589</t>
  </si>
  <si>
    <t>Кв. 665</t>
  </si>
  <si>
    <t>Кл. №48</t>
  </si>
  <si>
    <t>Кл. №59</t>
  </si>
  <si>
    <t>Кл. №61</t>
  </si>
  <si>
    <t>Кв. 569</t>
  </si>
  <si>
    <t>Кв. 577</t>
  </si>
  <si>
    <t>Кл. №159</t>
  </si>
  <si>
    <t>Кв. 585</t>
  </si>
  <si>
    <t>Кв. 548</t>
  </si>
  <si>
    <t>Кв. 610</t>
  </si>
  <si>
    <t>Кл. №26</t>
  </si>
  <si>
    <t>Кл. №128</t>
  </si>
  <si>
    <t>Кв. 626</t>
  </si>
  <si>
    <t>Кв. 491</t>
  </si>
  <si>
    <t>Кл. №140</t>
  </si>
  <si>
    <t>Кл. №141</t>
  </si>
  <si>
    <t>А/м 210</t>
  </si>
  <si>
    <t>Кв. 501</t>
  </si>
  <si>
    <t>Кв. 561</t>
  </si>
  <si>
    <t>А/м 231</t>
  </si>
  <si>
    <t>Кл. №39</t>
  </si>
  <si>
    <t>Кв. 447</t>
  </si>
  <si>
    <t>Кв. 559</t>
  </si>
  <si>
    <t>Кв. 571</t>
  </si>
  <si>
    <t>Кл. №19</t>
  </si>
  <si>
    <t>А/м 21</t>
  </si>
  <si>
    <t>А/м 7</t>
  </si>
  <si>
    <t>Кв. 625</t>
  </si>
  <si>
    <t>Кв. 660</t>
  </si>
  <si>
    <t>Кл. №5</t>
  </si>
  <si>
    <t>Кв. 431</t>
  </si>
  <si>
    <t>Кв. 513</t>
  </si>
  <si>
    <t>Кв. 524</t>
  </si>
  <si>
    <t>Кл. №64</t>
  </si>
  <si>
    <t>Кв. 644</t>
  </si>
  <si>
    <t>А/м 43</t>
  </si>
  <si>
    <t>Кл. №160</t>
  </si>
  <si>
    <t>Кв. 521</t>
  </si>
  <si>
    <t>Кл. №178</t>
  </si>
  <si>
    <t>Кл. №179</t>
  </si>
  <si>
    <t>Кл. №38</t>
  </si>
  <si>
    <t>А/м 85</t>
  </si>
  <si>
    <t>Кв. 527</t>
  </si>
  <si>
    <t>Кв. 520</t>
  </si>
  <si>
    <t>Кв. 539</t>
  </si>
  <si>
    <t>Кв. 634</t>
  </si>
  <si>
    <t>Кв. 637</t>
  </si>
  <si>
    <t>Кв. 421</t>
  </si>
  <si>
    <t>А/м 88</t>
  </si>
  <si>
    <t>Кл. №70</t>
  </si>
  <si>
    <t>Кв. 666</t>
  </si>
  <si>
    <t>Кв. 473</t>
  </si>
  <si>
    <t>Кв. 574</t>
  </si>
  <si>
    <t>Кв. 621</t>
  </si>
  <si>
    <t>Кв. 651</t>
  </si>
  <si>
    <t>Кв. 567</t>
  </si>
  <si>
    <t>Кв. 573</t>
  </si>
  <si>
    <t>Кв. 620</t>
  </si>
  <si>
    <t>Оф. 3</t>
  </si>
  <si>
    <t>Кв. 623</t>
  </si>
  <si>
    <t>Кв. 630</t>
  </si>
  <si>
    <t>Кв. 627</t>
  </si>
  <si>
    <t>Кв. 687</t>
  </si>
  <si>
    <t>Кв. 547</t>
  </si>
  <si>
    <t>Кв. 575</t>
  </si>
  <si>
    <t>Кв. 508</t>
  </si>
  <si>
    <t>Кв. 427</t>
  </si>
  <si>
    <t>Кв. 655</t>
  </si>
  <si>
    <t>Кв. 413</t>
  </si>
  <si>
    <t>Кв. 474</t>
  </si>
  <si>
    <t>Кв. 523</t>
  </si>
  <si>
    <t>Кв. 475</t>
  </si>
  <si>
    <t>с апреля</t>
  </si>
  <si>
    <t>Красная Сосна, д. 3 (ИПУ)</t>
  </si>
  <si>
    <t>дом+паркинг</t>
  </si>
  <si>
    <t>Период по нормативу без перерасчета. ОДПУ принят с апреля 2023 г.</t>
  </si>
  <si>
    <t>4=8/2</t>
  </si>
  <si>
    <t>6=5/1</t>
  </si>
  <si>
    <t>7=3*2</t>
  </si>
  <si>
    <t>1пг</t>
  </si>
  <si>
    <t>2пг</t>
  </si>
  <si>
    <t>Показания ИПУ</t>
  </si>
  <si>
    <t>Итого расход 1пг</t>
  </si>
  <si>
    <t>Объект.Владелец</t>
  </si>
  <si>
    <t>Апрель 2023 г.</t>
  </si>
  <si>
    <t>Май 2023 г.</t>
  </si>
  <si>
    <t>Июнь 2023 г.</t>
  </si>
  <si>
    <t>Июль 2023 г.</t>
  </si>
  <si>
    <t>Август 2023 г.</t>
  </si>
  <si>
    <t>Сентябрь 2023 г.</t>
  </si>
  <si>
    <t>Октябрь 2023 г.</t>
  </si>
  <si>
    <t>Ноябрь 2023 г.</t>
  </si>
  <si>
    <t>Декабрь 2023 г.</t>
  </si>
  <si>
    <t>Приход</t>
  </si>
  <si>
    <t>расход ИТОГО ипу (сумма расхода с апреля по июнь из 1С)</t>
  </si>
  <si>
    <t>31.12.2023 (обход)</t>
  </si>
  <si>
    <t>Расход ИПУ 1 пг</t>
  </si>
  <si>
    <t>Расход ИПУ 2 пг</t>
  </si>
  <si>
    <t>Показания на апрель 2023</t>
  </si>
  <si>
    <t xml:space="preserve"> - В случае если в данной ячейке указан "0", при наличии показания на апрель 2023 года, то расчет ИПУ в первом полугодии произведен по среднему потреблению.</t>
  </si>
  <si>
    <t xml:space="preserve"> - Формула расчета = ("Показания на июнь 2023" - "Показания на апрель 2023 г") * Коэффициент трансформации</t>
  </si>
  <si>
    <t>л/с №3000000162955</t>
  </si>
  <si>
    <t>л/с №3000000150071</t>
  </si>
  <si>
    <t>л/с №3000000150159</t>
  </si>
  <si>
    <t>л/с №3000000159724</t>
  </si>
  <si>
    <t>л/с №3000000152212</t>
  </si>
  <si>
    <t>л/с №3000000153476</t>
  </si>
  <si>
    <t>л/с №3000000150178</t>
  </si>
  <si>
    <t>л/с №3000000150060</t>
  </si>
  <si>
    <t>л/с №3000000151360</t>
  </si>
  <si>
    <t>л/с №3000000150113</t>
  </si>
  <si>
    <t>л/с №3000000150185</t>
  </si>
  <si>
    <t>л/с №3000000150083</t>
  </si>
  <si>
    <t>л/с №3000000154659</t>
  </si>
  <si>
    <t>л/с №3000000153130</t>
  </si>
  <si>
    <t>л/с №3000000153632</t>
  </si>
  <si>
    <t>л/с №3000000153707</t>
  </si>
  <si>
    <t>л/с №3000000152560</t>
  </si>
  <si>
    <t>л/с №3000000150116</t>
  </si>
  <si>
    <t>л/с №3000000150155</t>
  </si>
  <si>
    <t>л/с №3000000152470</t>
  </si>
  <si>
    <t>л/с №3000000151047</t>
  </si>
  <si>
    <t>л/с №3000000150034</t>
  </si>
  <si>
    <t>л/с №3000000150087</t>
  </si>
  <si>
    <t>л/с №3000000152089</t>
  </si>
  <si>
    <t>л/с №3000000152258</t>
  </si>
  <si>
    <t>л/с №3000000153139</t>
  </si>
  <si>
    <t>л/с №3000000156879</t>
  </si>
  <si>
    <t>л/с №3000000150035</t>
  </si>
  <si>
    <t>л/с №3000000153140</t>
  </si>
  <si>
    <t>л/с №3000000153730</t>
  </si>
  <si>
    <t>л/с №3000000150085</t>
  </si>
  <si>
    <t>л/с №3000000150176</t>
  </si>
  <si>
    <t>л/с №3000000152461</t>
  </si>
  <si>
    <t>л/с №3000000151214</t>
  </si>
  <si>
    <t>л/с №3000000151045</t>
  </si>
  <si>
    <t>л/с №3000000151291</t>
  </si>
  <si>
    <t>л/с №3000000150705</t>
  </si>
  <si>
    <t>л/с №3000000150040</t>
  </si>
  <si>
    <t>л/с №3000000150047</t>
  </si>
  <si>
    <t>л/с №3000000150048</t>
  </si>
  <si>
    <t>л/с №3000000150073</t>
  </si>
  <si>
    <t>л/с №3000000150079</t>
  </si>
  <si>
    <t>л/с №3000000152799</t>
  </si>
  <si>
    <t>л/с №3000000151287</t>
  </si>
  <si>
    <t>л/с №3000000150081</t>
  </si>
  <si>
    <t>л/с №3000000150056</t>
  </si>
  <si>
    <t>л/с №3000000153143</t>
  </si>
  <si>
    <t>л/с №3000000150950</t>
  </si>
  <si>
    <t>л/с №3000000150106</t>
  </si>
  <si>
    <t>л/с №3000000150164</t>
  </si>
  <si>
    <t>л/с №3000000151794</t>
  </si>
  <si>
    <t>л/с №3000000151376</t>
  </si>
  <si>
    <t>л/с №3000000150019</t>
  </si>
  <si>
    <t>л/с №3000000150044</t>
  </si>
  <si>
    <t>л/с №3000000154702</t>
  </si>
  <si>
    <t>л/с №3000000152078</t>
  </si>
  <si>
    <t>л/с №3000000153566</t>
  </si>
  <si>
    <t>л/с №3000000153598</t>
  </si>
  <si>
    <t>л/с №3000000158123</t>
  </si>
  <si>
    <t>л/с №3000000151362</t>
  </si>
  <si>
    <t>л/с №3000000151050</t>
  </si>
  <si>
    <t>л/с №3000000151789</t>
  </si>
  <si>
    <t>л/с №3000000150847</t>
  </si>
  <si>
    <t>л/с №3000000150075</t>
  </si>
  <si>
    <t>л/с №3000000150078</t>
  </si>
  <si>
    <t>л/с №3000000152255</t>
  </si>
  <si>
    <t>л/с №3000000151288</t>
  </si>
  <si>
    <t>л/с №3000000153496</t>
  </si>
  <si>
    <t>л/с №3000000153446</t>
  </si>
  <si>
    <t>л/с №3000000150114</t>
  </si>
  <si>
    <t>л/с №3000000152074</t>
  </si>
  <si>
    <t>л/с №3000000152602</t>
  </si>
  <si>
    <t>л/с №3000000153360</t>
  </si>
  <si>
    <t>л/с №3000000153373</t>
  </si>
  <si>
    <t>л/с №3000000151466</t>
  </si>
  <si>
    <t>л/с №3000000150052</t>
  </si>
  <si>
    <t>л/с №3000000150064</t>
  </si>
  <si>
    <t>л/с №3000000150082</t>
  </si>
  <si>
    <t>л/с №3000000153646</t>
  </si>
  <si>
    <t>л/с №3000000150092</t>
  </si>
  <si>
    <t>л/с №3000000153635</t>
  </si>
  <si>
    <t>л/с №3000000151377</t>
  </si>
  <si>
    <t>л/с №3000000151292</t>
  </si>
  <si>
    <t>л/с №3000000150112</t>
  </si>
  <si>
    <t>л/с №3000000150117</t>
  </si>
  <si>
    <t>л/с №3000000150039</t>
  </si>
  <si>
    <t>л/с №3000000153166</t>
  </si>
  <si>
    <t>л/с №3000000150884</t>
  </si>
  <si>
    <t>л/с №3000000151295</t>
  </si>
  <si>
    <t>л/с №3000000152170</t>
  </si>
  <si>
    <t>л/с №3000000150158</t>
  </si>
  <si>
    <t>л/с №3000000150181</t>
  </si>
  <si>
    <t>л/с №3000000150025</t>
  </si>
  <si>
    <t>л/с №3000000151249</t>
  </si>
  <si>
    <t>л/с №3000000151831</t>
  </si>
  <si>
    <t>л/с №3000000149532</t>
  </si>
  <si>
    <t>л/с №3000000153283</t>
  </si>
  <si>
    <t>л/с №3000000150118</t>
  </si>
  <si>
    <t>л/с №3000000150141</t>
  </si>
  <si>
    <t>л/с №3000000150061</t>
  </si>
  <si>
    <t>л/с №3000000153181</t>
  </si>
  <si>
    <t>л/с №3000000151724</t>
  </si>
  <si>
    <t>л/с №3000000150095</t>
  </si>
  <si>
    <t>л/с №3000000150103</t>
  </si>
  <si>
    <t>л/с №3000000151611</t>
  </si>
  <si>
    <t>л/с №3000000152296</t>
  </si>
  <si>
    <t>л/с №3000000171245</t>
  </si>
  <si>
    <t>л/с №3000000151802</t>
  </si>
  <si>
    <t>л/с №3000000150041</t>
  </si>
  <si>
    <t>л/с №3000000150076</t>
  </si>
  <si>
    <t>л/с №3000000150077</t>
  </si>
  <si>
    <t>л/с №3000000158033</t>
  </si>
  <si>
    <t>л/с №3000000152214</t>
  </si>
  <si>
    <t>л/с №3000000150916</t>
  </si>
  <si>
    <t>л/с №3000000150058</t>
  </si>
  <si>
    <t>л/с №3000000150063</t>
  </si>
  <si>
    <t>л/с №3000000173335</t>
  </si>
  <si>
    <t>л/с №3000000152725</t>
  </si>
  <si>
    <t>л/с №3000000152980</t>
  </si>
  <si>
    <t>л/с №3000000151478</t>
  </si>
  <si>
    <t>л/с №3000000151673</t>
  </si>
  <si>
    <t>л/с №3000000150132</t>
  </si>
  <si>
    <t>л/с №3000000150026</t>
  </si>
  <si>
    <t>л/с №3000000151296</t>
  </si>
  <si>
    <t>л/с №3000000150157</t>
  </si>
  <si>
    <t>л/с №3000000150160</t>
  </si>
  <si>
    <t>л/с №3000000152600</t>
  </si>
  <si>
    <t>л/с №3000000154732</t>
  </si>
  <si>
    <t>л/с №3000000153633</t>
  </si>
  <si>
    <t>л/с №3000000151887</t>
  </si>
  <si>
    <t>л/с №3000000152220</t>
  </si>
  <si>
    <t>л/с №3000000150027</t>
  </si>
  <si>
    <t>л/с №3000000150032</t>
  </si>
  <si>
    <t>л/с №3000000150880</t>
  </si>
  <si>
    <t>л/с №3000000156876</t>
  </si>
  <si>
    <t>л/с №3000000153508</t>
  </si>
  <si>
    <t>л/с №3000000164534</t>
  </si>
  <si>
    <t>л/с №3000000150005</t>
  </si>
  <si>
    <t>л/с №3000000159202</t>
  </si>
  <si>
    <t>л/с №3000000162580</t>
  </si>
  <si>
    <t>л/с №3000000159501</t>
  </si>
  <si>
    <t>л/с №3000000152290</t>
  </si>
  <si>
    <t>Оф. 19</t>
  </si>
  <si>
    <t>л/с №3000000158038</t>
  </si>
  <si>
    <t>л/с №3000000158129</t>
  </si>
  <si>
    <t>л/с №3000000153391</t>
  </si>
  <si>
    <t>л/с №3000000149695</t>
  </si>
  <si>
    <t>л/с №3000000156684</t>
  </si>
  <si>
    <t>л/с №3000000156848</t>
  </si>
  <si>
    <t>л/с №3000000158082</t>
  </si>
  <si>
    <t>л/с №3000000151049</t>
  </si>
  <si>
    <t>л/с №3000000162163</t>
  </si>
  <si>
    <t>л/с №3000000150905</t>
  </si>
  <si>
    <t>л/с №3000000151300</t>
  </si>
  <si>
    <t>л/с №3000000162165</t>
  </si>
  <si>
    <t>л/с №3000000150004</t>
  </si>
  <si>
    <t>л/с №3000000172791</t>
  </si>
  <si>
    <t>л/с №3000000159745</t>
  </si>
  <si>
    <t>л/с №3000000159258</t>
  </si>
  <si>
    <t>л/с №3000000150216</t>
  </si>
  <si>
    <t>л/с №3000000150314</t>
  </si>
  <si>
    <t>л/с №3000000152464</t>
  </si>
  <si>
    <t>л/с №3000000152059</t>
  </si>
  <si>
    <t>л/с №3000000152287</t>
  </si>
  <si>
    <t>л/с №3000000150268</t>
  </si>
  <si>
    <t>л/с №3000000150287</t>
  </si>
  <si>
    <t>л/с №3000000151048</t>
  </si>
  <si>
    <t>л/с №3000000153696</t>
  </si>
  <si>
    <t>л/с №3000000150365</t>
  </si>
  <si>
    <t>Кл. №190</t>
  </si>
  <si>
    <t>л/с №3000000152789</t>
  </si>
  <si>
    <t>л/с №3000000151464</t>
  </si>
  <si>
    <t>л/с №3000000150377</t>
  </si>
  <si>
    <t>л/с №3000000150404</t>
  </si>
  <si>
    <t>л/с №3000000150406</t>
  </si>
  <si>
    <t>л/с №3000000150153</t>
  </si>
  <si>
    <t>л/с №3000000153447</t>
  </si>
  <si>
    <t>л/с №3000000152286</t>
  </si>
  <si>
    <t>л/с №3000000150228</t>
  </si>
  <si>
    <t>л/с №3000000150258</t>
  </si>
  <si>
    <t>л/с №3000000162167</t>
  </si>
  <si>
    <t>л/с №3000000159707</t>
  </si>
  <si>
    <t>л/с №3000000158030</t>
  </si>
  <si>
    <t>л/с №3000000150974</t>
  </si>
  <si>
    <t>л/с №3000000153507</t>
  </si>
  <si>
    <t>л/с №3000000150386</t>
  </si>
  <si>
    <t>л/с №3000000150401</t>
  </si>
  <si>
    <t>л/с №3000000150241</t>
  </si>
  <si>
    <t>л/с №3000000158036</t>
  </si>
  <si>
    <t>л/с №3000000156624</t>
  </si>
  <si>
    <t>л/с №3000000150262</t>
  </si>
  <si>
    <t>л/с №3000000150304</t>
  </si>
  <si>
    <t>л/с №3000000156685</t>
  </si>
  <si>
    <t>л/с №3000000156790</t>
  </si>
  <si>
    <t>л/с №3000000158023</t>
  </si>
  <si>
    <t>л/с №3000000156682</t>
  </si>
  <si>
    <t>л/с №3000000150198</t>
  </si>
  <si>
    <t>л/с №3000000165653</t>
  </si>
  <si>
    <t>л/с №3000000151472</t>
  </si>
  <si>
    <t>л/с №3000000150259</t>
  </si>
  <si>
    <t>л/с №3000000150315</t>
  </si>
  <si>
    <t>л/с №3000000150189</t>
  </si>
  <si>
    <t>л/с №3000000153706</t>
  </si>
  <si>
    <t>л/с №3000000150882</t>
  </si>
  <si>
    <t>л/с №3000000160317</t>
  </si>
  <si>
    <t>л/с №3000000150208</t>
  </si>
  <si>
    <t>л/с №3000000150265</t>
  </si>
  <si>
    <t>л/с №3000000151477</t>
  </si>
  <si>
    <t>л/с №3000000156852</t>
  </si>
  <si>
    <t>л/с №3000000150229</t>
  </si>
  <si>
    <t>л/с №3000000156760</t>
  </si>
  <si>
    <t>л/с №3000000151891</t>
  </si>
  <si>
    <t>л/с №3000000150237</t>
  </si>
  <si>
    <t>л/с №3000000150099</t>
  </si>
  <si>
    <t>л/с №3000000153361</t>
  </si>
  <si>
    <t>л/с №3000000160437</t>
  </si>
  <si>
    <t>л/с №3000000150938</t>
  </si>
  <si>
    <t>л/с №3000000150253</t>
  </si>
  <si>
    <t>л/с №3000000150342</t>
  </si>
  <si>
    <t>л/с №3000000151814</t>
  </si>
  <si>
    <t>л/с №3000000154737</t>
  </si>
  <si>
    <t>л/с №3000000150239</t>
  </si>
  <si>
    <t>л/с №3000000150256</t>
  </si>
  <si>
    <t>л/с №3000000150272</t>
  </si>
  <si>
    <t>л/с №3000000150333</t>
  </si>
  <si>
    <t>л/с №3000000152343</t>
  </si>
  <si>
    <t>л/с №3000000151101</t>
  </si>
  <si>
    <t>л/с №3000000150371</t>
  </si>
  <si>
    <t>Кл. №196</t>
  </si>
  <si>
    <t>л/с №3000000150413</t>
  </si>
  <si>
    <t>л/с №3000000150175</t>
  </si>
  <si>
    <t>л/с №3000000150002</t>
  </si>
  <si>
    <t>л/с №3000000163560</t>
  </si>
  <si>
    <t>л/с №3000000158069</t>
  </si>
  <si>
    <t>л/с №3000000152079</t>
  </si>
  <si>
    <t>л/с №3000000159489</t>
  </si>
  <si>
    <t>л/с №3000000150007</t>
  </si>
  <si>
    <t>л/с №3000000159701</t>
  </si>
  <si>
    <t>л/с №3000000151354</t>
  </si>
  <si>
    <t>л/с №3000000156788</t>
  </si>
  <si>
    <t>л/с №3000000156571</t>
  </si>
  <si>
    <t>л/с №3000000153138</t>
  </si>
  <si>
    <t>л/с №3000000153564</t>
  </si>
  <si>
    <t>л/с №3000000159723</t>
  </si>
  <si>
    <t>л/с №3000000160436</t>
  </si>
  <si>
    <t>л/с №3000000152802</t>
  </si>
  <si>
    <t>л/с №3000000150995</t>
  </si>
  <si>
    <t>л/с №3000000153649</t>
  </si>
  <si>
    <t>л/с №3000000151481</t>
  </si>
  <si>
    <t>л/с №3000000152764</t>
  </si>
  <si>
    <t>л/с №3000000150275</t>
  </si>
  <si>
    <t>л/с №3000000150361</t>
  </si>
  <si>
    <t>Кл. №187</t>
  </si>
  <si>
    <t>л/с №3000000152834</t>
  </si>
  <si>
    <t>л/с №3000000157910</t>
  </si>
  <si>
    <t>л/с №3000000150410</t>
  </si>
  <si>
    <t>л/с №3000000150188</t>
  </si>
  <si>
    <t>л/с №3000000151569</t>
  </si>
  <si>
    <t>л/с №3000000152999</t>
  </si>
  <si>
    <t>л/с №3000000150196</t>
  </si>
  <si>
    <t>л/с №3000000150266</t>
  </si>
  <si>
    <t>л/с №3000000150273</t>
  </si>
  <si>
    <t>л/с №3000000163561</t>
  </si>
  <si>
    <t>л/с №3000001176699</t>
  </si>
  <si>
    <t>л/с №3000000150306</t>
  </si>
  <si>
    <t>л/с №3000000150323</t>
  </si>
  <si>
    <t>л/с №3000000150288</t>
  </si>
  <si>
    <t>л/с №3000000152205</t>
  </si>
  <si>
    <t>л/с №3000000151517</t>
  </si>
  <si>
    <t>л/с №3000000150006</t>
  </si>
  <si>
    <t>л/с №3000000150360</t>
  </si>
  <si>
    <t>Кл. №186</t>
  </si>
  <si>
    <t>л/с №3000000150416</t>
  </si>
  <si>
    <t>л/с №3000000152872</t>
  </si>
  <si>
    <t>л/с №3000000152988</t>
  </si>
  <si>
    <t>л/с №3000000150109</t>
  </si>
  <si>
    <t>л/с №3000000150069</t>
  </si>
  <si>
    <t>л/с №3000000150100</t>
  </si>
  <si>
    <t>л/с №3000000151396</t>
  </si>
  <si>
    <t>л/с №3000000153088</t>
  </si>
  <si>
    <t>л/с №3000000151819</t>
  </si>
  <si>
    <t>л/с №3000000170639</t>
  </si>
  <si>
    <t>л/с №3000000154731</t>
  </si>
  <si>
    <t>л/с №3000000154635</t>
  </si>
  <si>
    <t>л/с №3000000150167</t>
  </si>
  <si>
    <t>л/с №3000000150065</t>
  </si>
  <si>
    <t>л/с №3000000151591</t>
  </si>
  <si>
    <t>л/с №3000000150749</t>
  </si>
  <si>
    <t>л/с №3000000150072</t>
  </si>
  <si>
    <t>л/с №3000000150080</t>
  </si>
  <si>
    <t>л/с №3000000152889</t>
  </si>
  <si>
    <t>л/с №3000000152868</t>
  </si>
  <si>
    <t>л/с №3000000160314</t>
  </si>
  <si>
    <t>л/с №3000000151420</t>
  </si>
  <si>
    <t>л/с №3000000153269</t>
  </si>
  <si>
    <t>л/с №3000000150038</t>
  </si>
  <si>
    <t>л/с №3000000150101</t>
  </si>
  <si>
    <t>л/с №3000000151379</t>
  </si>
  <si>
    <t>л/с №3000000154741</t>
  </si>
  <si>
    <t>л/с №3000000150120</t>
  </si>
  <si>
    <t>л/с №3000000153413</t>
  </si>
  <si>
    <t>л/с №3000000151797</t>
  </si>
  <si>
    <t>л/с №3000000151825</t>
  </si>
  <si>
    <t>л/с №3000000152167</t>
  </si>
  <si>
    <t>л/с №3000000150043</t>
  </si>
  <si>
    <t>л/с №3000000150074</t>
  </si>
  <si>
    <t>л/с №3000000151885</t>
  </si>
  <si>
    <t>л/с №3000000150098</t>
  </si>
  <si>
    <t>л/с №3000000150046</t>
  </si>
  <si>
    <t>л/с №3000000151827</t>
  </si>
  <si>
    <t>л/с №3000000150055</t>
  </si>
  <si>
    <t>л/с №3000000150097</t>
  </si>
  <si>
    <t>л/с №3000000152463</t>
  </si>
  <si>
    <t>л/с №3000000151297</t>
  </si>
  <si>
    <t>л/с №3000000151285</t>
  </si>
  <si>
    <t>л/с №3000000153001</t>
  </si>
  <si>
    <t>л/с №3000000162292</t>
  </si>
  <si>
    <t>л/с №3000000150037</t>
  </si>
  <si>
    <t>л/с №3000000152335</t>
  </si>
  <si>
    <t>л/с №3000000150088</t>
  </si>
  <si>
    <t>л/с №3000000150096</t>
  </si>
  <si>
    <t>л/с №3000000152218</t>
  </si>
  <si>
    <t>л/с №3000000152263</t>
  </si>
  <si>
    <t>л/с №3000000152279</t>
  </si>
  <si>
    <t>л/с №3000000151821</t>
  </si>
  <si>
    <t>л/с №3000000150051</t>
  </si>
  <si>
    <t>л/с №3000000150115</t>
  </si>
  <si>
    <t>л/с №3000000151816</t>
  </si>
  <si>
    <t>л/с №3000000151728</t>
  </si>
  <si>
    <t>л/с №3000000151210</t>
  </si>
  <si>
    <t>л/с №3000000150094</t>
  </si>
  <si>
    <t>л/с №3000000150142</t>
  </si>
  <si>
    <t>л/с №3000000164330</t>
  </si>
  <si>
    <t>л/с №3000000150162</t>
  </si>
  <si>
    <t>л/с №3000000150042</t>
  </si>
  <si>
    <t>л/с №3000000157911</t>
  </si>
  <si>
    <t>л/с №3000000154742</t>
  </si>
  <si>
    <t>л/с №3000000160264</t>
  </si>
  <si>
    <t>л/с №3000000150086</t>
  </si>
  <si>
    <t>л/с №3000000150023</t>
  </si>
  <si>
    <t>л/с №3000000152939</t>
  </si>
  <si>
    <t>л/с №3000000153630</t>
  </si>
  <si>
    <t>л/с №3000000159201</t>
  </si>
  <si>
    <t>л/с №3000000153141</t>
  </si>
  <si>
    <t>л/с №3000000151726</t>
  </si>
  <si>
    <t>л/с №3000000150029</t>
  </si>
  <si>
    <t>л/с №3000000150053</t>
  </si>
  <si>
    <t>л/с №3000000150928</t>
  </si>
  <si>
    <t>л/с №3000000150125</t>
  </si>
  <si>
    <t>л/с №3000000151864</t>
  </si>
  <si>
    <t>л/с №3000000151353</t>
  </si>
  <si>
    <t>л/с №3000000151098</t>
  </si>
  <si>
    <t>л/с №3000000151100</t>
  </si>
  <si>
    <t>л/с №3000000153574</t>
  </si>
  <si>
    <t>л/с №3000000152007</t>
  </si>
  <si>
    <t>л/с №3000000154763</t>
  </si>
  <si>
    <t>л/с №3000000151042</t>
  </si>
  <si>
    <t>л/с №3000000151485</t>
  </si>
  <si>
    <t>л/с №3000000150126</t>
  </si>
  <si>
    <t>л/с №3000000150148</t>
  </si>
  <si>
    <t>л/с №3000000150090</t>
  </si>
  <si>
    <t>л/с №3000000153136</t>
  </si>
  <si>
    <t>л/с №3000000151356</t>
  </si>
  <si>
    <t>л/с №3000000173214</t>
  </si>
  <si>
    <t>л/с №3000000150129</t>
  </si>
  <si>
    <t>л/с №3000000150191</t>
  </si>
  <si>
    <t>л/с №3000000151826</t>
  </si>
  <si>
    <t>л/с №3000000152063</t>
  </si>
  <si>
    <t>л/с №3000000151308</t>
  </si>
  <si>
    <t>л/с №3000000154610</t>
  </si>
  <si>
    <t>л/с №3000000151997</t>
  </si>
  <si>
    <t>л/с №3000000150050</t>
  </si>
  <si>
    <t>л/с №3000000150131</t>
  </si>
  <si>
    <t>л/с №3000000163559</t>
  </si>
  <si>
    <t>л/с №3000000152010</t>
  </si>
  <si>
    <t>л/с №3000000150054</t>
  </si>
  <si>
    <t>л/с №3000000154735</t>
  </si>
  <si>
    <t>л/с №3000000153142</t>
  </si>
  <si>
    <t>л/с №3000000150110</t>
  </si>
  <si>
    <t>л/с №3000000150151</t>
  </si>
  <si>
    <t>л/с №3000000150102</t>
  </si>
  <si>
    <t>л/с №3000000150135</t>
  </si>
  <si>
    <t>л/с №3000000152975</t>
  </si>
  <si>
    <t>л/с №3000000151828</t>
  </si>
  <si>
    <t>л/с №3000000150170</t>
  </si>
  <si>
    <t>л/с №3000000152346</t>
  </si>
  <si>
    <t>л/с №3000000151788</t>
  </si>
  <si>
    <t>л/с №3000000150066</t>
  </si>
  <si>
    <t>л/с №3000000150068</t>
  </si>
  <si>
    <t>л/с №3000000152077</t>
  </si>
  <si>
    <t>л/с №3000000154743</t>
  </si>
  <si>
    <t>л/с №3000000152003</t>
  </si>
  <si>
    <t>л/с №3000000154770</t>
  </si>
  <si>
    <t>л/с №3000000150163</t>
  </si>
  <si>
    <t>л/с №3000000150059</t>
  </si>
  <si>
    <t>л/с №3000000152222</t>
  </si>
  <si>
    <t>л/с №3000000152723</t>
  </si>
  <si>
    <t>л/с №3000000153705</t>
  </si>
  <si>
    <t>л/с №3000000150062</t>
  </si>
  <si>
    <t>л/с №3000000150187</t>
  </si>
  <si>
    <t>л/с №3000000150024</t>
  </si>
  <si>
    <t>л/с №3000000152293</t>
  </si>
  <si>
    <t>л/с №3000000151160</t>
  </si>
  <si>
    <t>л/с №3000000152603</t>
  </si>
  <si>
    <t>л/с №3000000150031</t>
  </si>
  <si>
    <t>л/с №3000000150067</t>
  </si>
  <si>
    <t>л/с №3000000152284</t>
  </si>
  <si>
    <t>л/с №3000000153295</t>
  </si>
  <si>
    <t>л/с №3000000152336</t>
  </si>
  <si>
    <t>л/с №3000000150020</t>
  </si>
  <si>
    <t>л/с №3000000153729</t>
  </si>
  <si>
    <t>л/с №3000000152076</t>
  </si>
  <si>
    <t>л/с №3000000152064</t>
  </si>
  <si>
    <t>л/с №3000000160435</t>
  </si>
  <si>
    <t>л/с №3000000150104</t>
  </si>
  <si>
    <t>л/с №3000000150045</t>
  </si>
  <si>
    <t>л/с №3000000152995</t>
  </si>
  <si>
    <t>л/с №3000000151138</t>
  </si>
  <si>
    <t>л/с №3000000150936</t>
  </si>
  <si>
    <t>л/с №3000000154746</t>
  </si>
  <si>
    <t>л/с №3000000150111</t>
  </si>
  <si>
    <t>л/с №3000000150128</t>
  </si>
  <si>
    <t>л/с №3000000153137</t>
  </si>
  <si>
    <t>л/с №3000000151013</t>
  </si>
  <si>
    <t>л/с №3000000150028</t>
  </si>
  <si>
    <t>л/с №3000000150036</t>
  </si>
  <si>
    <t>л/с №3000000160269</t>
  </si>
  <si>
    <t>л/с №3000000151608</t>
  </si>
  <si>
    <t>л/с №3000000150703</t>
  </si>
  <si>
    <t>л/с №3000000163558</t>
  </si>
  <si>
    <t>л/с №3000000154627</t>
  </si>
  <si>
    <t>л/с №3000000152061</t>
  </si>
  <si>
    <t>л/с №3000000150057</t>
  </si>
  <si>
    <t>л/с №3000000150134</t>
  </si>
  <si>
    <t>л/с №3000000151801</t>
  </si>
  <si>
    <t>л/с №3000000152846</t>
  </si>
  <si>
    <t>л/с №3000000150711</t>
  </si>
  <si>
    <t>л/с №3000000153494</t>
  </si>
  <si>
    <t>л/с №3000000150177</t>
  </si>
  <si>
    <t>л/с №3000000150195</t>
  </si>
  <si>
    <t>л/с №3000000150146</t>
  </si>
  <si>
    <t>л/с №3000000160347</t>
  </si>
  <si>
    <t>л/с №3000000152800</t>
  </si>
  <si>
    <t>л/с №3000000150218</t>
  </si>
  <si>
    <t>л/с №3000000150226</t>
  </si>
  <si>
    <t>л/с №3000000150260</t>
  </si>
  <si>
    <t>л/с №3000000152260</t>
  </si>
  <si>
    <t>л/с №3000000152562</t>
  </si>
  <si>
    <t>л/с №3000000150924</t>
  </si>
  <si>
    <t>л/с №3000000152462</t>
  </si>
  <si>
    <t>л/с №3000000150091</t>
  </si>
  <si>
    <t>л/с №3000000150154</t>
  </si>
  <si>
    <t>л/с №3000000151787</t>
  </si>
  <si>
    <t>л/с №3000000150929</t>
  </si>
  <si>
    <t>л/с №3000000150147</t>
  </si>
  <si>
    <t>л/с №3000000153115</t>
  </si>
  <si>
    <t>л/с №3000000152874</t>
  </si>
  <si>
    <t>л/с №3000000173512</t>
  </si>
  <si>
    <t>л/с №3000000159743</t>
  </si>
  <si>
    <t>л/с №3000000154736</t>
  </si>
  <si>
    <t>л/с №3000000150209</t>
  </si>
  <si>
    <t>л/с №3000000150248</t>
  </si>
  <si>
    <t>л/с №3000000160330</t>
  </si>
  <si>
    <t>л/с №3000000163012</t>
  </si>
  <si>
    <t>л/с №3000000150172</t>
  </si>
  <si>
    <t>л/с №3000000150179</t>
  </si>
  <si>
    <t>л/с №3000000149569</t>
  </si>
  <si>
    <t>л/с №3000000153036</t>
  </si>
  <si>
    <t>л/с №3000000152164</t>
  </si>
  <si>
    <t>л/с №3000000151128</t>
  </si>
  <si>
    <t>л/с №3000000150206</t>
  </si>
  <si>
    <t>л/с №3000000150021</t>
  </si>
  <si>
    <t>л/с №3000000153131</t>
  </si>
  <si>
    <t>л/с №3000000151398</t>
  </si>
  <si>
    <t>л/с №3000000150137</t>
  </si>
  <si>
    <t>л/с №3000000150214</t>
  </si>
  <si>
    <t>л/с №3000000151027</t>
  </si>
  <si>
    <t>л/с №3000000150925</t>
  </si>
  <si>
    <t>л/с №3000000151999</t>
  </si>
  <si>
    <t>л/с №3000000154733</t>
  </si>
  <si>
    <t>л/с №3000000150199</t>
  </si>
  <si>
    <t>л/с №3000000150234</t>
  </si>
  <si>
    <t>л/с №3000000151721</t>
  </si>
  <si>
    <t>л/с №3000000153708</t>
  </si>
  <si>
    <t>л/с №3000000152262</t>
  </si>
  <si>
    <t>л/с №3000000150247</t>
  </si>
  <si>
    <t>л/с №3000000150202</t>
  </si>
  <si>
    <t>л/с №3000000150240</t>
  </si>
  <si>
    <t>л/с №3000000150180</t>
  </si>
  <si>
    <t>л/с №3000000150182</t>
  </si>
  <si>
    <t>л/с №3000000150143</t>
  </si>
  <si>
    <t>л/с №3000000150152</t>
  </si>
  <si>
    <t>л/с №3000000150233</t>
  </si>
  <si>
    <t>л/с №3000000150150</t>
  </si>
  <si>
    <t>л/с №3000000151693</t>
  </si>
  <si>
    <t>л/с №3000000151792</t>
  </si>
  <si>
    <t>л/с №3000000151727</t>
  </si>
  <si>
    <t>л/с №3000000172807</t>
  </si>
  <si>
    <t>л/с №3000000151791</t>
  </si>
  <si>
    <t>л/с №3000000153716</t>
  </si>
  <si>
    <t>л/с №3000000151136</t>
  </si>
  <si>
    <t>л/с №3000000153132</t>
  </si>
  <si>
    <t>л/с №3000000153554</t>
  </si>
  <si>
    <t>л/с №3000000151475</t>
  </si>
  <si>
    <t>л/с №3000000152257</t>
  </si>
  <si>
    <t>л/с №3000000164247</t>
  </si>
  <si>
    <t>л/с №3000000151293</t>
  </si>
  <si>
    <t>л/с №3000000150887</t>
  </si>
  <si>
    <t>л/с №3000000151719</t>
  </si>
  <si>
    <t>л/с №3000000151610</t>
  </si>
  <si>
    <t>л/с №3000000153134</t>
  </si>
  <si>
    <t>л/с №3000000150750</t>
  </si>
  <si>
    <t>л/с №3000000153257</t>
  </si>
  <si>
    <t>л/с №3000000152338</t>
  </si>
  <si>
    <t>л/с №3000000153164</t>
  </si>
  <si>
    <t>л/с №3000000167570</t>
  </si>
  <si>
    <t>л/с №3000000152466</t>
  </si>
  <si>
    <t>л/с №3000000151102</t>
  </si>
  <si>
    <t>л/с №3000000152333</t>
  </si>
  <si>
    <t>л/с №3000000154722</t>
  </si>
  <si>
    <t>л/с №3000000151141</t>
  </si>
  <si>
    <t>л/с №3000000167185</t>
  </si>
  <si>
    <t>л/с №3000001180620</t>
  </si>
  <si>
    <t>л/с №3000000149323</t>
  </si>
  <si>
    <t>л/с №3000000151205</t>
  </si>
  <si>
    <t>л/с №3000000151357</t>
  </si>
  <si>
    <t>л/с №3000000151359</t>
  </si>
  <si>
    <t>л/с №3000000164404</t>
  </si>
  <si>
    <t>л/с №3000000151691</t>
  </si>
  <si>
    <t>л/с №3000000152403</t>
  </si>
  <si>
    <t>л/с №3000000149321</t>
  </si>
  <si>
    <t>л/с №3000000152210</t>
  </si>
  <si>
    <t>л/с №3000000152559</t>
  </si>
  <si>
    <t>л/с №3000000150714</t>
  </si>
  <si>
    <t>л/с №3000000151358</t>
  </si>
  <si>
    <t>л/с №3000000151051</t>
  </si>
  <si>
    <t>л/с №3000000152459</t>
  </si>
  <si>
    <t>л/с №3000000151609</t>
  </si>
  <si>
    <t>л/с №3000000151286</t>
  </si>
  <si>
    <t>л/с №3000000151166</t>
  </si>
  <si>
    <t>л/с №3000000152298</t>
  </si>
  <si>
    <t>л/с №3000000150911</t>
  </si>
  <si>
    <t>л/с №3000000151800</t>
  </si>
  <si>
    <t>л/с №3000000151397</t>
  </si>
  <si>
    <t>л/с №3000000150757</t>
  </si>
  <si>
    <t>л/с №3000000153135</t>
  </si>
  <si>
    <t>л/с №3000000150912</t>
  </si>
  <si>
    <t>л/с №3000000151246</t>
  </si>
  <si>
    <t>л/с №3000000151167</t>
  </si>
  <si>
    <t>л/с №3000000159257</t>
  </si>
  <si>
    <t>л/с №3000000151303</t>
  </si>
  <si>
    <t>л/с №3000000154762</t>
  </si>
  <si>
    <t>л/с №3000000151207</t>
  </si>
  <si>
    <t>л/с №3000000151310</t>
  </si>
  <si>
    <t>л/с №3000001174309</t>
  </si>
  <si>
    <t>л/с №3000000154745</t>
  </si>
  <si>
    <t>л/с №3000000151304</t>
  </si>
  <si>
    <t>л/с №3000000151399</t>
  </si>
  <si>
    <t>л/с №3000000151299</t>
  </si>
  <si>
    <t>л/с №3000000152203</t>
  </si>
  <si>
    <t>л/с №3000000154744</t>
  </si>
  <si>
    <t>л/с №3000000153497</t>
  </si>
  <si>
    <t>л/с №3000000151675</t>
  </si>
  <si>
    <t>л/с №3000000152334</t>
  </si>
  <si>
    <t>л/с №3000000164246</t>
  </si>
  <si>
    <t>л/с №3000000152920</t>
  </si>
  <si>
    <t>л/с №3000000151421</t>
  </si>
  <si>
    <t>л/с №3000000151298</t>
  </si>
  <si>
    <t>л/с №3000000156619</t>
  </si>
  <si>
    <t>л/с №3000000151436</t>
  </si>
  <si>
    <t>л/с №3000000151437</t>
  </si>
  <si>
    <t>л/с №3000000174292</t>
  </si>
  <si>
    <t>л/с №3000000151130</t>
  </si>
  <si>
    <t>л/с №3000000159619</t>
  </si>
  <si>
    <t>л/с №3000000152217</t>
  </si>
  <si>
    <t>л/с №3000000151302</t>
  </si>
  <si>
    <t>л/с №3000000150249</t>
  </si>
  <si>
    <t>л/с №3000000150252</t>
  </si>
  <si>
    <t>л/с №3000000151309</t>
  </si>
  <si>
    <t>л/с №3000000152938</t>
  </si>
  <si>
    <t>л/с №3000000150145</t>
  </si>
  <si>
    <t>л/с №3000000150161</t>
  </si>
  <si>
    <t>л/с №3000000153597</t>
  </si>
  <si>
    <t>л/с №3000000151484</t>
  </si>
  <si>
    <t>л/с №3000000150231</t>
  </si>
  <si>
    <t>л/с №3000000150138</t>
  </si>
  <si>
    <t>л/с №3000000150171</t>
  </si>
  <si>
    <t>л/с №3000000160438</t>
  </si>
  <si>
    <t>л/с №3000000152692</t>
  </si>
  <si>
    <t>л/с №3000000150207</t>
  </si>
  <si>
    <t>л/с №3000000151052</t>
  </si>
  <si>
    <t>л/с №3000000149664</t>
  </si>
  <si>
    <t>л/с №3000000154700</t>
  </si>
  <si>
    <t>л/с №3000000150105</t>
  </si>
  <si>
    <t>л/с №3000000150144</t>
  </si>
  <si>
    <t>л/с №3000000150201</t>
  </si>
  <si>
    <t>л/с №3000000151213</t>
  </si>
  <si>
    <t>л/с №3000000166458</t>
  </si>
  <si>
    <t>л/с №3000000150173</t>
  </si>
  <si>
    <t>л/с №3000000150166</t>
  </si>
  <si>
    <t>л/с №3000000151250</t>
  </si>
  <si>
    <t>л/с №3000000156791</t>
  </si>
  <si>
    <t>л/с №3000000150210</t>
  </si>
  <si>
    <t>л/с №3000000150022</t>
  </si>
  <si>
    <t>л/с №3000000150140</t>
  </si>
  <si>
    <t>л/с №3000000150250</t>
  </si>
  <si>
    <t>л/с №3000000159661</t>
  </si>
  <si>
    <t>л/с №3000000150977</t>
  </si>
  <si>
    <t>л/с №3000000150156</t>
  </si>
  <si>
    <t>л/с №3000000150183</t>
  </si>
  <si>
    <t>л/с №3000000168608</t>
  </si>
  <si>
    <t>л/с №3000000159546</t>
  </si>
  <si>
    <t>л/с №3000000150193</t>
  </si>
  <si>
    <t>л/с №3000000150217</t>
  </si>
  <si>
    <t>л/с №3000000163484</t>
  </si>
  <si>
    <t>л/с №3000000156626</t>
  </si>
  <si>
    <t>л/с №3000000156758</t>
  </si>
  <si>
    <t>л/с №3000000150254</t>
  </si>
  <si>
    <t>л/с №3000000150263</t>
  </si>
  <si>
    <t>л/с №3000000150200</t>
  </si>
  <si>
    <t>л/с №3000000150205</t>
  </si>
  <si>
    <t>л/с №3000000153448</t>
  </si>
  <si>
    <t>л/с №3000000150230</t>
  </si>
  <si>
    <t>л/с №3000000150238</t>
  </si>
  <si>
    <t>л/с №3000000160348</t>
  </si>
  <si>
    <t>л/с №3000000152491</t>
  </si>
  <si>
    <t>л/с №3000000153165</t>
  </si>
  <si>
    <t>л/с №3000000150168</t>
  </si>
  <si>
    <t>л/с №3000000150192</t>
  </si>
  <si>
    <t>л/с №3000000151143</t>
  </si>
  <si>
    <t>л/с №3000000170504</t>
  </si>
  <si>
    <t>л/с №3000000150245</t>
  </si>
  <si>
    <t>л/с №3000000152458</t>
  </si>
  <si>
    <t>л/с №3000000150940</t>
  </si>
  <si>
    <t>л/с №3000000158131</t>
  </si>
  <si>
    <t>л/с №3000000153715</t>
  </si>
  <si>
    <t>л/с №3000000156623</t>
  </si>
  <si>
    <t>л/с №3000000150221</t>
  </si>
  <si>
    <t>л/с №3000000150224</t>
  </si>
  <si>
    <t>л/с №3000000150124</t>
  </si>
  <si>
    <t>л/с №3000000156849</t>
  </si>
  <si>
    <t>л/с №3000000150136</t>
  </si>
  <si>
    <t>л/с №3000000150174</t>
  </si>
  <si>
    <t>л/с №3000000163556</t>
  </si>
  <si>
    <t>л/с №3000000156572</t>
  </si>
  <si>
    <t>л/с №3000000156840</t>
  </si>
  <si>
    <t>л/с №3000000150107</t>
  </si>
  <si>
    <t>л/с №3000000153731</t>
  </si>
  <si>
    <t>л/с №3000000153194</t>
  </si>
  <si>
    <t>л/с №3000000150165</t>
  </si>
  <si>
    <t>л/с №3000000150133</t>
  </si>
  <si>
    <t>л/с №3000000151418</t>
  </si>
  <si>
    <t>л/с №3000000158074</t>
  </si>
  <si>
    <t>л/с №3000000150149</t>
  </si>
  <si>
    <t>л/с №3000000156851</t>
  </si>
  <si>
    <t>л/с №3000000151311</t>
  </si>
  <si>
    <t>л/с №3000000150753</t>
  </si>
  <si>
    <t>л/с №3000000151483</t>
  </si>
  <si>
    <t>л/с №3000000150242</t>
  </si>
  <si>
    <t>л/с №3000000150169</t>
  </si>
  <si>
    <t>л/с №3000000150190</t>
  </si>
  <si>
    <t>л/с №3000000150279</t>
  </si>
  <si>
    <t>л/с №3000000150084</t>
  </si>
  <si>
    <t>л/с №3000000150122</t>
  </si>
  <si>
    <t>л/с №3000000156787</t>
  </si>
  <si>
    <t>л/с №3000000152895</t>
  </si>
  <si>
    <t>л/с №3000000150316</t>
  </si>
  <si>
    <t>л/с №3000000150325</t>
  </si>
  <si>
    <t>л/с №3000000152457</t>
  </si>
  <si>
    <t>л/с №3000000150367</t>
  </si>
  <si>
    <t>Кл. №192</t>
  </si>
  <si>
    <t>л/с №3000000150347</t>
  </si>
  <si>
    <t>л/с №3000000150382</t>
  </si>
  <si>
    <t>л/с №3000000151053</t>
  </si>
  <si>
    <t>л/с №3000000153567</t>
  </si>
  <si>
    <t>л/с №3000000151032</t>
  </si>
  <si>
    <t>л/с №3000000150212</t>
  </si>
  <si>
    <t>л/с №3000000150220</t>
  </si>
  <si>
    <t>л/с №3000000156663</t>
  </si>
  <si>
    <t>л/с №3000000156845</t>
  </si>
  <si>
    <t>л/с №3000000150251</t>
  </si>
  <si>
    <t>л/с №3000000150291</t>
  </si>
  <si>
    <t>л/с №3000000156838</t>
  </si>
  <si>
    <t>л/с №3000000162411</t>
  </si>
  <si>
    <t>л/с №3000000150123</t>
  </si>
  <si>
    <t>л/с №3000000159483</t>
  </si>
  <si>
    <t>л/с №3000000152601</t>
  </si>
  <si>
    <t>л/с №3000000150222</t>
  </si>
  <si>
    <t>л/с №3000000150292</t>
  </si>
  <si>
    <t>л/с №3000000150049</t>
  </si>
  <si>
    <t>л/с №3000000152465</t>
  </si>
  <si>
    <t>л/с №3000000153565</t>
  </si>
  <si>
    <t>л/с №3000000150127</t>
  </si>
  <si>
    <t>л/с №3000000150119</t>
  </si>
  <si>
    <t>л/с №3000000156836</t>
  </si>
  <si>
    <t>л/с №3000000154748</t>
  </si>
  <si>
    <t>л/с №3000000162702</t>
  </si>
  <si>
    <t>л/с №3000000150194</t>
  </si>
  <si>
    <t>л/с №3000000150283</t>
  </si>
  <si>
    <t>л/с №3000000152219</t>
  </si>
  <si>
    <t>л/с №3000000152404</t>
  </si>
  <si>
    <t>л/с №3000000159744</t>
  </si>
  <si>
    <t>л/с №3000000150399</t>
  </si>
  <si>
    <t>л/с №3000000150431</t>
  </si>
  <si>
    <t>л/с №3000000171183</t>
  </si>
  <si>
    <t>л/с №3000000153728</t>
  </si>
  <si>
    <t>л/с №3000000150070</t>
  </si>
  <si>
    <t>л/с №3000000151129</t>
  </si>
  <si>
    <t>л/с №3000000150093</t>
  </si>
  <si>
    <t>л/с №3000000150405</t>
  </si>
  <si>
    <t>л/с №3000000150939</t>
  </si>
  <si>
    <t>л/с №3000000158037</t>
  </si>
  <si>
    <t>л/с №3000000150186</t>
  </si>
  <si>
    <t>л/с №3000000150297</t>
  </si>
  <si>
    <t>л/с №3000000150298</t>
  </si>
  <si>
    <t>л/с №3000000151211</t>
  </si>
  <si>
    <t>л/с №3000000156627</t>
  </si>
  <si>
    <t>л/с №3000000150391</t>
  </si>
  <si>
    <t>л/с №3000000150033</t>
  </si>
  <si>
    <t>л/с №3000000150121</t>
  </si>
  <si>
    <t>л/с №3000000150225</t>
  </si>
  <si>
    <t>л/с №3000000162613</t>
  </si>
  <si>
    <t>л/с №3000000156834</t>
  </si>
  <si>
    <t>л/с №3000000162704</t>
  </si>
  <si>
    <t>л/с №3000000150232</t>
  </si>
  <si>
    <t>л/с №3000000149764</t>
  </si>
  <si>
    <t>л/с №3000001176309</t>
  </si>
  <si>
    <t>л/с №3000000153634</t>
  </si>
  <si>
    <t>л/с №3000000152295</t>
  </si>
  <si>
    <t>л/с №3000000150299</t>
  </si>
  <si>
    <t>л/с №3000000150219</t>
  </si>
  <si>
    <t>л/с №3000000150278</t>
  </si>
  <si>
    <t>л/с №3000000152221</t>
  </si>
  <si>
    <t>л/с №3000000150320</t>
  </si>
  <si>
    <t>л/с №3000000150030</t>
  </si>
  <si>
    <t>л/с №3000000157908</t>
  </si>
  <si>
    <t>л/с №3000000156762</t>
  </si>
  <si>
    <t>л/с №3000000150223</t>
  </si>
  <si>
    <t>л/с №3000000150301</t>
  </si>
  <si>
    <t>л/с №3000000158029</t>
  </si>
  <si>
    <t>л/с №3000000152561</t>
  </si>
  <si>
    <t>л/с №3000000150203</t>
  </si>
  <si>
    <t>л/с №3000000150227</t>
  </si>
  <si>
    <t>л/с №3000000151401</t>
  </si>
  <si>
    <t>л/с №3000000164331</t>
  </si>
  <si>
    <t>л/с №3000000151568</t>
  </si>
  <si>
    <t>л/с №3000000162973</t>
  </si>
  <si>
    <t>л/с №3000000154738</t>
  </si>
  <si>
    <t>л/с №3000000150280</t>
  </si>
  <si>
    <t>л/с №3000000150284</t>
  </si>
  <si>
    <t>л/с №3000000150303</t>
  </si>
  <si>
    <t>л/с №3000000150257</t>
  </si>
  <si>
    <t>л/с №3000000162536</t>
  </si>
  <si>
    <t>л/с №3000000156833</t>
  </si>
  <si>
    <t>л/с №3000000156847</t>
  </si>
  <si>
    <t>л/с №3000000153495</t>
  </si>
  <si>
    <t>л/с №3000000150392</t>
  </si>
  <si>
    <t>л/с №3000000150414</t>
  </si>
  <si>
    <t>л/с №3000000156628</t>
  </si>
  <si>
    <t>л/с №3000000150441</t>
  </si>
  <si>
    <t>л/с №3000000150261</t>
  </si>
  <si>
    <t>л/с №3000000156618</t>
  </si>
  <si>
    <t>л/с №3000000156843</t>
  </si>
  <si>
    <t>л/с №3000000150269</t>
  </si>
  <si>
    <t>л/с №3000000150197</t>
  </si>
  <si>
    <t>л/с №3000000150236</t>
  </si>
  <si>
    <t>л/с №3000000151876</t>
  </si>
  <si>
    <t>л/с №3000001176209</t>
  </si>
  <si>
    <t>л/с №3000000149683</t>
  </si>
  <si>
    <t>л/с №3000000150374</t>
  </si>
  <si>
    <t>л/с №3000000150942</t>
  </si>
  <si>
    <t>л/с №3000000158081</t>
  </si>
  <si>
    <t>л/с №3000000156662</t>
  </si>
  <si>
    <t>л/с №3000000150211</t>
  </si>
  <si>
    <t>л/с №3000000150213</t>
  </si>
  <si>
    <t>л/с №3000000159441</t>
  </si>
  <si>
    <t>л/с №3000000159539</t>
  </si>
  <si>
    <t>л/с №3000000150339</t>
  </si>
  <si>
    <t>л/с №3000000150235</t>
  </si>
  <si>
    <t>л/с №3000000158035</t>
  </si>
  <si>
    <t>л/с №3000000156789</t>
  </si>
  <si>
    <t>л/с №3000000150294</t>
  </si>
  <si>
    <t>л/с №3000000150331</t>
  </si>
  <si>
    <t>л/с №3000000150352</t>
  </si>
  <si>
    <t>л/с №3000000160319</t>
  </si>
  <si>
    <t>л/с №3000000159442</t>
  </si>
  <si>
    <t>л/с №3000000150368</t>
  </si>
  <si>
    <t>Кл. №193</t>
  </si>
  <si>
    <t>л/с №3000000150184</t>
  </si>
  <si>
    <t>л/с №3000000156850</t>
  </si>
  <si>
    <t>л/с №3000000156689</t>
  </si>
  <si>
    <t>л/с №3000000150204</t>
  </si>
  <si>
    <t>л/с №3000000150286</t>
  </si>
  <si>
    <t>л/с №3000000150330</t>
  </si>
  <si>
    <t>л/с №3000000150334</t>
  </si>
  <si>
    <t>л/с №3000000150375</t>
  </si>
  <si>
    <t>л/с №3000000156842</t>
  </si>
  <si>
    <t>л/с №3000000158132</t>
  </si>
  <si>
    <t>л/с №3000000150305</t>
  </si>
  <si>
    <t>л/с №3000000152471</t>
  </si>
  <si>
    <t>л/с №3000000151301</t>
  </si>
  <si>
    <t>л/с №3000000150317</t>
  </si>
  <si>
    <t>л/с №3000000150321</t>
  </si>
  <si>
    <t>л/с №3000000150338</t>
  </si>
  <si>
    <t>л/с №3000000164248</t>
  </si>
  <si>
    <t>л/с №3000000150343</t>
  </si>
  <si>
    <t>л/с №3000000150350</t>
  </si>
  <si>
    <t>л/с №3000000152281</t>
  </si>
  <si>
    <t>л/с №3000000153710</t>
  </si>
  <si>
    <t>л/с №3000000152890</t>
  </si>
  <si>
    <t>л/с №3000000150358</t>
  </si>
  <si>
    <t>Кл. №184</t>
  </si>
  <si>
    <t>л/с №3000000150274</t>
  </si>
  <si>
    <t>л/с №3000000150281</t>
  </si>
  <si>
    <t>л/с №3000000152845</t>
  </si>
  <si>
    <t>л/с №3000000152971</t>
  </si>
  <si>
    <t>л/с №3000000164466</t>
  </si>
  <si>
    <t>л/с №3000000150290</t>
  </si>
  <si>
    <t>л/с №3000000150900</t>
  </si>
  <si>
    <t>л/с №3000000153636</t>
  </si>
  <si>
    <t>л/с №3000000150318</t>
  </si>
  <si>
    <t>л/с №3000000150407</t>
  </si>
  <si>
    <t>л/с №3000000152869</t>
  </si>
  <si>
    <t>л/с №3000000153163</t>
  </si>
  <si>
    <t>л/с №3000000150319</t>
  </si>
  <si>
    <t>л/с №3000000150332</t>
  </si>
  <si>
    <t>л/с №3000000150349</t>
  </si>
  <si>
    <t>л/с №3000000153038</t>
  </si>
  <si>
    <t>л/с №3000000153693</t>
  </si>
  <si>
    <t>л/с №3000000150402</t>
  </si>
  <si>
    <t>л/с №3000000150285</t>
  </si>
  <si>
    <t>л/с №3000000150300</t>
  </si>
  <si>
    <t>л/с №3000000152844</t>
  </si>
  <si>
    <t>л/с №3000000151786</t>
  </si>
  <si>
    <t>л/с №3000000158034</t>
  </si>
  <si>
    <t>л/с №3000000150282</t>
  </si>
  <si>
    <t>л/с №3000000150302</t>
  </si>
  <si>
    <t>л/с №3000000153035</t>
  </si>
  <si>
    <t>л/с №3000000151380</t>
  </si>
  <si>
    <t>л/с №3000000150992</t>
  </si>
  <si>
    <t>л/с №3000000152830</t>
  </si>
  <si>
    <t>л/с №3000000150902</t>
  </si>
  <si>
    <t>л/с №3000000153270</t>
  </si>
  <si>
    <t>л/с №3000000152748</t>
  </si>
  <si>
    <t>л/с №3000000150355</t>
  </si>
  <si>
    <t>л/с №3000000150326</t>
  </si>
  <si>
    <t>л/с №3000000152826</t>
  </si>
  <si>
    <t>л/с №3000000151889</t>
  </si>
  <si>
    <t>л/с №3000000153306</t>
  </si>
  <si>
    <t>Оф. 20</t>
  </si>
  <si>
    <t>л/с №3000000150359</t>
  </si>
  <si>
    <t>Кл. №185</t>
  </si>
  <si>
    <t>л/с №3000000150364</t>
  </si>
  <si>
    <t>л/с №3000000152919</t>
  </si>
  <si>
    <t>л/с №3000000150243</t>
  </si>
  <si>
    <t>л/с №3000000150255</t>
  </si>
  <si>
    <t>л/с №3000000150264</t>
  </si>
  <si>
    <t>л/с №3000000152875</t>
  </si>
  <si>
    <t>л/с №3000000160237</t>
  </si>
  <si>
    <t>л/с №3000000151829</t>
  </si>
  <si>
    <t>л/с №3000000150329</t>
  </si>
  <si>
    <t>л/с №3000000150363</t>
  </si>
  <si>
    <t>Кл. №189</t>
  </si>
  <si>
    <t>л/с №3000000150369</t>
  </si>
  <si>
    <t>Кл. №194</t>
  </si>
  <si>
    <t>л/с №3000000150327</t>
  </si>
  <si>
    <t>л/с №3000000162408</t>
  </si>
  <si>
    <t>л/с №3000000150943</t>
  </si>
  <si>
    <t>л/с №3000000150344</t>
  </si>
  <si>
    <t>л/с №3000000150346</t>
  </si>
  <si>
    <t>л/с №3000000150426</t>
  </si>
  <si>
    <t>л/с №3000000150313</t>
  </si>
  <si>
    <t>л/с №3000000153330</t>
  </si>
  <si>
    <t>л/с №3000000151480</t>
  </si>
  <si>
    <t>л/с №3000000150353</t>
  </si>
  <si>
    <t>л/с №3000000150394</t>
  </si>
  <si>
    <t>л/с №3000000156625</t>
  </si>
  <si>
    <t>л/с №3000000151590</t>
  </si>
  <si>
    <t>л/с №3000000150437</t>
  </si>
  <si>
    <t>л/с №3000000150366</t>
  </si>
  <si>
    <t>Кл. №191</t>
  </si>
  <si>
    <t>л/с №3000000152903</t>
  </si>
  <si>
    <t>л/с №3000000150898</t>
  </si>
  <si>
    <t>л/с №3000000150403</t>
  </si>
  <si>
    <t>л/с №3000000150411</t>
  </si>
  <si>
    <t>л/с №3000000150379</t>
  </si>
  <si>
    <t>л/с №3000000152810</t>
  </si>
  <si>
    <t>л/с №3000000153736</t>
  </si>
  <si>
    <t>л/с №3000000150395</t>
  </si>
  <si>
    <t>л/с №3000000150409</t>
  </si>
  <si>
    <t>л/с №3000000151806</t>
  </si>
  <si>
    <t>л/с №3000000159488</t>
  </si>
  <si>
    <t>л/с №3000000150307</t>
  </si>
  <si>
    <t>л/с №3000000150328</t>
  </si>
  <si>
    <t>л/с №3000000159660</t>
  </si>
  <si>
    <t>л/с №3000000158073</t>
  </si>
  <si>
    <t>л/с №3000000152888</t>
  </si>
  <si>
    <t>л/с №3000000150372</t>
  </si>
  <si>
    <t>л/с №3000000150296</t>
  </si>
  <si>
    <t>л/с №3000000153239</t>
  </si>
  <si>
    <t>л/с №3000000159708</t>
  </si>
  <si>
    <t>л/с №3000000150335</t>
  </si>
  <si>
    <t>л/с №3000000156883</t>
  </si>
  <si>
    <t>л/с №3000000150336</t>
  </si>
  <si>
    <t>л/с №3000000156837</t>
  </si>
  <si>
    <t>л/с №3000000150341</t>
  </si>
  <si>
    <t>л/с №3000000150356</t>
  </si>
  <si>
    <t>Кл. №182</t>
  </si>
  <si>
    <t>л/с №3000000166620</t>
  </si>
  <si>
    <t>л/с №3000000159547</t>
  </si>
  <si>
    <t>л/с №3000000150378</t>
  </si>
  <si>
    <t>л/с №3000000150130</t>
  </si>
  <si>
    <t>л/с №3000000150139</t>
  </si>
  <si>
    <t>л/с №3000000151132</t>
  </si>
  <si>
    <t>л/с №3000001174317</t>
  </si>
  <si>
    <t>л/с №3000000153389</t>
  </si>
  <si>
    <t>л/с №3000000152969</t>
  </si>
  <si>
    <t>л/с №3000000150267</t>
  </si>
  <si>
    <t>л/с №3000000150277</t>
  </si>
  <si>
    <t>л/с №3000000151474</t>
  </si>
  <si>
    <t>л/с №3000000153578</t>
  </si>
  <si>
    <t>л/с №3000000150380</t>
  </si>
  <si>
    <t>л/с №3000000150418</t>
  </si>
  <si>
    <t>л/с №3000000152973</t>
  </si>
  <si>
    <t>л/с №3000000150003</t>
  </si>
  <si>
    <t>л/с №3000000150246</t>
  </si>
  <si>
    <t>л/с №3000000150309</t>
  </si>
  <si>
    <t>л/с №3000000150108</t>
  </si>
  <si>
    <t>л/с №3000000150295</t>
  </si>
  <si>
    <t>л/с №3000000153294</t>
  </si>
  <si>
    <t>л/с №3000000152828</t>
  </si>
  <si>
    <t>л/с №3000000150373</t>
  </si>
  <si>
    <t>л/с №3000000152793</t>
  </si>
  <si>
    <t>л/с №3000000152837</t>
  </si>
  <si>
    <t>л/с №3000000150276</t>
  </si>
  <si>
    <t>л/с №3000000150308</t>
  </si>
  <si>
    <t>л/с №3000000150454</t>
  </si>
  <si>
    <t>л/с №3000000152083</t>
  </si>
  <si>
    <t>л/с №3000000150909</t>
  </si>
  <si>
    <t>л/с №3000000150376</t>
  </si>
  <si>
    <t>л/с №3000000150430</t>
  </si>
  <si>
    <t>л/с №3000000150270</t>
  </si>
  <si>
    <t>л/с №3000000150293</t>
  </si>
  <si>
    <t>л/с №3000000152289</t>
  </si>
  <si>
    <t>л/с №3000000153086</t>
  </si>
  <si>
    <t>л/с №3000000150340</t>
  </si>
  <si>
    <t>л/с №3000000150459</t>
  </si>
  <si>
    <t>л/с №3000000150421</t>
  </si>
  <si>
    <t>л/с №3000000152762</t>
  </si>
  <si>
    <t>л/с №3000000151782</t>
  </si>
  <si>
    <t>л/с №3000000153317</t>
  </si>
  <si>
    <t>л/с №3000000150434</t>
  </si>
  <si>
    <t>л/с №3000000150442</t>
  </si>
  <si>
    <t>л/с №3000000152767</t>
  </si>
  <si>
    <t>л/с №3000000151435</t>
  </si>
  <si>
    <t>л/с №3000000150396</t>
  </si>
  <si>
    <t>л/с №3000000150422</t>
  </si>
  <si>
    <t>л/с №3000000150440</t>
  </si>
  <si>
    <t>л/с №3000000152833</t>
  </si>
  <si>
    <t>л/с №3000000150415</t>
  </si>
  <si>
    <t>л/с №3000000150444</t>
  </si>
  <si>
    <t>л/с №3000000152838</t>
  </si>
  <si>
    <t>л/с №3000000152840</t>
  </si>
  <si>
    <t>л/с №3000000150945</t>
  </si>
  <si>
    <t>л/с №3000000152972</t>
  </si>
  <si>
    <t>л/с №3000000152084</t>
  </si>
  <si>
    <t>л/с №3000000150443</t>
  </si>
  <si>
    <t>л/с №3000000150450</t>
  </si>
  <si>
    <t>л/с №3000000152854</t>
  </si>
  <si>
    <t>л/с №3000000152839</t>
  </si>
  <si>
    <t>л/с №3000000151805</t>
  </si>
  <si>
    <t>л/с №3000000159543</t>
  </si>
  <si>
    <t>л/с №3000000150432</t>
  </si>
  <si>
    <t>л/с №3000000150389</t>
  </si>
  <si>
    <t>л/с №3000000159616</t>
  </si>
  <si>
    <t>л/с №3000000152876</t>
  </si>
  <si>
    <t>л/с №3000000150424</t>
  </si>
  <si>
    <t>л/с №3000000150427</t>
  </si>
  <si>
    <t>л/с №3000000150438</t>
  </si>
  <si>
    <t>л/с №3000000152829</t>
  </si>
  <si>
    <t>л/с №3000000156642</t>
  </si>
  <si>
    <t>л/с №3000000150419</t>
  </si>
  <si>
    <t>л/с №3000000152918</t>
  </si>
  <si>
    <t>л/с №3000000152913</t>
  </si>
  <si>
    <t>л/с №3000000152871</t>
  </si>
  <si>
    <t>л/с №3000000150455</t>
  </si>
  <si>
    <t>л/с №3000000150412</t>
  </si>
  <si>
    <t>л/с №3000000151126</t>
  </si>
  <si>
    <t>л/с №3000000154660</t>
  </si>
  <si>
    <t>л/с №3000000150429</t>
  </si>
  <si>
    <t>л/с №3000000150271</t>
  </si>
  <si>
    <t>л/с №3000000150312</t>
  </si>
  <si>
    <t>л/с №3000000150345</t>
  </si>
  <si>
    <t>л/с №3000000150447</t>
  </si>
  <si>
    <t>л/с №3000000151007</t>
  </si>
  <si>
    <t>л/с №3000000153414</t>
  </si>
  <si>
    <t>л/с №3000000150451</t>
  </si>
  <si>
    <t>л/с №3000000152870</t>
  </si>
  <si>
    <t>л/с №3000000152165</t>
  </si>
  <si>
    <t>л/с №3000000151818</t>
  </si>
  <si>
    <t>л/с №3000000159487</t>
  </si>
  <si>
    <t>л/с №3000000150370</t>
  </si>
  <si>
    <t>Кл. №195</t>
  </si>
  <si>
    <t>л/с №3000000150453</t>
  </si>
  <si>
    <t>л/с №3000000150337</t>
  </si>
  <si>
    <t>л/с №3000000153450</t>
  </si>
  <si>
    <t>л/с №3000000152835</t>
  </si>
  <si>
    <t>л/с №3000000151476</t>
  </si>
  <si>
    <t>л/с №3000000150357</t>
  </si>
  <si>
    <t>Кл. №183</t>
  </si>
  <si>
    <t>л/с №3000000150381</t>
  </si>
  <si>
    <t>л/с №3000000153445</t>
  </si>
  <si>
    <t>л/с №3000000153352</t>
  </si>
  <si>
    <t>л/с №3000000150385</t>
  </si>
  <si>
    <t>л/с №3000000150423</t>
  </si>
  <si>
    <t>л/с №3000000154626</t>
  </si>
  <si>
    <t>л/с №3000000151815</t>
  </si>
  <si>
    <t>л/с №3000000150398</t>
  </si>
  <si>
    <t>л/с №3000000150311</t>
  </si>
  <si>
    <t>л/с №3000000150393</t>
  </si>
  <si>
    <t>л/с №3000000151186</t>
  </si>
  <si>
    <t>л/с №3000000150944</t>
  </si>
  <si>
    <t>л/с №3000000150408</t>
  </si>
  <si>
    <t>л/с №3000000150383</t>
  </si>
  <si>
    <t>л/с №3000000150397</t>
  </si>
  <si>
    <t>л/с №3000000150446</t>
  </si>
  <si>
    <t>л/с №3000000151570</t>
  </si>
  <si>
    <t>л/с №3000000151140</t>
  </si>
  <si>
    <t>л/с №3000000152472</t>
  </si>
  <si>
    <t>л/с №3000000150445</t>
  </si>
  <si>
    <t>л/с №3000000150324</t>
  </si>
  <si>
    <t>л/с №3000000150387</t>
  </si>
  <si>
    <t>л/с №3000000158064</t>
  </si>
  <si>
    <t>л/с №3000000152769</t>
  </si>
  <si>
    <t>л/с №3000000152842</t>
  </si>
  <si>
    <t>л/с №3000000150457</t>
  </si>
  <si>
    <t>л/с №3000000150354</t>
  </si>
  <si>
    <t>л/с №3000000160331</t>
  </si>
  <si>
    <t>л/с №3000000150946</t>
  </si>
  <si>
    <t>л/с №3000000167228</t>
  </si>
  <si>
    <t>л/с №3000000150362</t>
  </si>
  <si>
    <t>Кл. №188</t>
  </si>
  <si>
    <t>л/с №3000000150456</t>
  </si>
  <si>
    <t>л/с №3000000150436</t>
  </si>
  <si>
    <t>л/с №3000000150452</t>
  </si>
  <si>
    <t>л/с №3000000160392</t>
  </si>
  <si>
    <t>л/с №3000000151470</t>
  </si>
  <si>
    <t>л/с №3000000150425</t>
  </si>
  <si>
    <t>л/с №3000000150310</t>
  </si>
  <si>
    <t>л/с №3000000152460</t>
  </si>
  <si>
    <t>л/с №3000000152847</t>
  </si>
  <si>
    <t>л/с №3000000150348</t>
  </si>
  <si>
    <t>л/с №3000000151799</t>
  </si>
  <si>
    <t>л/с №3000000159540</t>
  </si>
  <si>
    <t>л/с №3000000150388</t>
  </si>
  <si>
    <t>л/с №3000000150435</t>
  </si>
  <si>
    <t>л/с №3000000152831</t>
  </si>
  <si>
    <t>л/с №3000000152997</t>
  </si>
  <si>
    <t>л/с №3000000150439</t>
  </si>
  <si>
    <t>л/с №3000000150322</t>
  </si>
  <si>
    <t>л/с №3000000150448</t>
  </si>
  <si>
    <t>л/с №3000000168472</t>
  </si>
  <si>
    <t>л/с №3000000170640</t>
  </si>
  <si>
    <t>л/с №3000000150420</t>
  </si>
  <si>
    <t>л/с №3000000150458</t>
  </si>
  <si>
    <t>л/с №3000000152811</t>
  </si>
  <si>
    <t>л/с №3000000154388</t>
  </si>
  <si>
    <t>л/с №3000000150428</t>
  </si>
  <si>
    <t>л/с №3000000150449</t>
  </si>
  <si>
    <t>л/с №3000000158130</t>
  </si>
  <si>
    <t>л/с №3000000152801</t>
  </si>
  <si>
    <t>л/с №3000000150289</t>
  </si>
  <si>
    <t>л/с №3000000153133</t>
  </si>
  <si>
    <t>л/с №3000000153478</t>
  </si>
  <si>
    <t>л/с №3000000150390</t>
  </si>
  <si>
    <t>л/с №3000000150215</t>
  </si>
  <si>
    <t>л/с №3000000153000</t>
  </si>
  <si>
    <t>л/с №3000000150417</t>
  </si>
  <si>
    <t>л/с №3000000154729</t>
  </si>
  <si>
    <t>л/с №3000000152062</t>
  </si>
  <si>
    <t>л/с №3000000162293</t>
  </si>
  <si>
    <t>л/с №3000000150244</t>
  </si>
  <si>
    <t>л/с №3000000150351</t>
  </si>
  <si>
    <t>л/с №3000000150384</t>
  </si>
  <si>
    <t>л/с №3000000151034</t>
  </si>
  <si>
    <t>л/с №3000000151830</t>
  </si>
  <si>
    <t>л/с №3000000150433</t>
  </si>
  <si>
    <t>л/с №3000000150400</t>
  </si>
  <si>
    <t>л/с №3000000153144</t>
  </si>
  <si>
    <t>л/с №3000000152215</t>
  </si>
  <si>
    <t>л/с №3000000151822</t>
  </si>
  <si>
    <t>л/с №3000000152841</t>
  </si>
  <si>
    <t>л/с №3000000151104</t>
  </si>
  <si>
    <t>л/с №3000000151103</t>
  </si>
  <si>
    <t>л/с №3000000152202</t>
  </si>
  <si>
    <t>л/с №3000000151378</t>
  </si>
  <si>
    <t>л/с №3000000151306</t>
  </si>
  <si>
    <t>л/с №3000000152166</t>
  </si>
  <si>
    <t>л/с №3000000160444</t>
  </si>
  <si>
    <t>л/с №3000000153390</t>
  </si>
  <si>
    <t>л/с №3000000151796</t>
  </si>
  <si>
    <t>л/с №3000000163557</t>
  </si>
  <si>
    <t>л/с №3000000152085</t>
  </si>
  <si>
    <t>л/с №3000000151010</t>
  </si>
  <si>
    <t>л/с №3000000152204</t>
  </si>
  <si>
    <t>л/с №3000000150710</t>
  </si>
  <si>
    <t>л/с №3000000154640</t>
  </si>
  <si>
    <t>л/с №3000000151803</t>
  </si>
  <si>
    <t>л/с №3000000152080</t>
  </si>
  <si>
    <t>л/с №3000000151995</t>
  </si>
  <si>
    <t>л/с №3000000151692</t>
  </si>
  <si>
    <t>л/с №3000000150835</t>
  </si>
  <si>
    <t>л/с №3000000152163</t>
  </si>
  <si>
    <t>л/с №3000000152726</t>
  </si>
  <si>
    <t>л/с №3000000152169</t>
  </si>
  <si>
    <t>л/с №3000000152060</t>
  </si>
  <si>
    <t>л/с №3000000150948</t>
  </si>
  <si>
    <t>л/с №3000000159644</t>
  </si>
  <si>
    <t>л/с №3000000152893</t>
  </si>
  <si>
    <t>л/с №3000000154721</t>
  </si>
  <si>
    <t>л/с №3000000151134</t>
  </si>
  <si>
    <t>л/с №3000000152991</t>
  </si>
  <si>
    <t>л/с №3000000151875</t>
  </si>
  <si>
    <t>л/с №3000000152008</t>
  </si>
  <si>
    <t>л/с №3000000150949</t>
  </si>
  <si>
    <t>л/с №3000000160018</t>
  </si>
  <si>
    <t>л/с №3000000152836</t>
  </si>
  <si>
    <t>л/с №3000000152989</t>
  </si>
  <si>
    <t>л/с №3000000156786</t>
  </si>
  <si>
    <t>л/с №3000000153477</t>
  </si>
  <si>
    <t>л/с №3000000154747</t>
  </si>
  <si>
    <t>л/с №3000000152936</t>
  </si>
  <si>
    <t>л/с №3000000152827</t>
  </si>
  <si>
    <t>л/с №3000000154727</t>
  </si>
  <si>
    <t>л/с №3000000154636</t>
  </si>
  <si>
    <t>л/с №3000000163562</t>
  </si>
  <si>
    <t>л/с №3000000152808</t>
  </si>
  <si>
    <t>л/с №3000000150903</t>
  </si>
  <si>
    <t>л/с №3000000154739</t>
  </si>
  <si>
    <t>л/с №3000000151785</t>
  </si>
  <si>
    <t>л/с №3000000153304</t>
  </si>
  <si>
    <t>л/с №3000000159704</t>
  </si>
  <si>
    <t>л/с №3000000150994</t>
  </si>
  <si>
    <t>л/с №3000000152891</t>
  </si>
  <si>
    <t>л/с №3000000152892</t>
  </si>
  <si>
    <t>л/с №3000000152790</t>
  </si>
  <si>
    <t>л/с №3000000164287</t>
  </si>
  <si>
    <t>л/с №3000000152843</t>
  </si>
  <si>
    <t>л/с №3000000154643</t>
  </si>
  <si>
    <t>л/с №3000000152765</t>
  </si>
  <si>
    <t>л/с №3000000151361</t>
  </si>
  <si>
    <t>л/с №3000000152902</t>
  </si>
  <si>
    <t>л/с №3000000151992</t>
  </si>
  <si>
    <t>л/с №3000000152766</t>
  </si>
  <si>
    <t>л/с №3000000151811</t>
  </si>
  <si>
    <t>л/с №3000000156527</t>
  </si>
  <si>
    <t>л/с №3000000151807</t>
  </si>
  <si>
    <t>л/с №3000000151099</t>
  </si>
  <si>
    <t>л/с №3000000150998</t>
  </si>
  <si>
    <t>л/с №3000000152813</t>
  </si>
  <si>
    <t>л/с №3000001179445</t>
  </si>
  <si>
    <t>л/с №3000000153167</t>
  </si>
  <si>
    <t>л/с №3000000151892</t>
  </si>
  <si>
    <t>л/с №3000000159232</t>
  </si>
  <si>
    <t>л/с №3000000153694</t>
  </si>
  <si>
    <t>л/с №3000000152873</t>
  </si>
  <si>
    <t>л/с №3000000152761</t>
  </si>
  <si>
    <t>л/с №3000000151123</t>
  </si>
  <si>
    <t>л/с №3000000151894</t>
  </si>
  <si>
    <t>л/с №3000000151043</t>
  </si>
  <si>
    <t>л/с №3000000151783</t>
  </si>
  <si>
    <t>л/с №3000000153475</t>
  </si>
  <si>
    <t>Оф. 18</t>
  </si>
  <si>
    <t>л/с №3000000173933</t>
  </si>
  <si>
    <t>л/с №3000001174337</t>
  </si>
  <si>
    <t>л/с №3000000173677</t>
  </si>
  <si>
    <t>л/с №3000000173931</t>
  </si>
  <si>
    <t>л/с №3000001174475</t>
  </si>
  <si>
    <t>л/с №3000000173935</t>
  </si>
  <si>
    <t>л/с №3000000173774</t>
  </si>
  <si>
    <t>л/с №3000000174149</t>
  </si>
  <si>
    <t>л/с №3000000174100</t>
  </si>
  <si>
    <t>л/с №3000001174643</t>
  </si>
  <si>
    <t>л/с №3000000173529</t>
  </si>
  <si>
    <t>л/с №3000001174208</t>
  </si>
  <si>
    <t>л/с №3000001174591</t>
  </si>
  <si>
    <t>л/с №3000001174588</t>
  </si>
  <si>
    <t>л/с №3000000174694</t>
  </si>
  <si>
    <t>л/с №3000000175028</t>
  </si>
  <si>
    <t>л/с №3000001174065</t>
  </si>
  <si>
    <t>л/с №3000001174159</t>
  </si>
  <si>
    <t>л/с №3000001174596</t>
  </si>
  <si>
    <t>л/с №3000000175413</t>
  </si>
  <si>
    <t>л/с №3000001174642</t>
  </si>
  <si>
    <t>л/с №3000000175412</t>
  </si>
  <si>
    <t>л/с №3000001174158</t>
  </si>
  <si>
    <t>л/с №3000001174207</t>
  </si>
  <si>
    <t>л/с №3000001174413</t>
  </si>
  <si>
    <t>л/с №3000001174875</t>
  </si>
  <si>
    <t>л/с №3000001174071</t>
  </si>
  <si>
    <t>л/с №3000001174418</t>
  </si>
  <si>
    <t>л/с №3000000175030</t>
  </si>
  <si>
    <t>л/с №3000001174063</t>
  </si>
  <si>
    <t>л/с №3000001174595</t>
  </si>
  <si>
    <t>л/с №3000001174248</t>
  </si>
  <si>
    <t>л/с №3000001174408</t>
  </si>
  <si>
    <t>л/с №3000000175038</t>
  </si>
  <si>
    <t>л/с №3000001174579</t>
  </si>
  <si>
    <t>л/с №3000000175410</t>
  </si>
  <si>
    <t>л/с №3000001174635</t>
  </si>
  <si>
    <t>л/с №3000000175418</t>
  </si>
  <si>
    <t>л/с №3000001176211</t>
  </si>
  <si>
    <t>л/с №3000000175438</t>
  </si>
  <si>
    <t>л/с №3000000175363</t>
  </si>
  <si>
    <t>л/с №3000001174204</t>
  </si>
  <si>
    <t>л/с №3000001174416</t>
  </si>
  <si>
    <t>л/с №3000001174205</t>
  </si>
  <si>
    <t>л/с №3000001174072</t>
  </si>
  <si>
    <t>л/с №3000001174640</t>
  </si>
  <si>
    <t>л/с №3000001178911</t>
  </si>
  <si>
    <t>л/с №3000001174057</t>
  </si>
  <si>
    <t>л/с №3000000175417</t>
  </si>
  <si>
    <t>л/с №3000001174587</t>
  </si>
  <si>
    <t>л/с №3000001174417</t>
  </si>
  <si>
    <t>л/с №3000001174581</t>
  </si>
  <si>
    <t>л/с №3000000175406</t>
  </si>
  <si>
    <t>л/с №3000001174206</t>
  </si>
  <si>
    <t>л/с №3000000175423</t>
  </si>
  <si>
    <t>л/с №3000001174700</t>
  </si>
  <si>
    <t>л/с №3000000175416</t>
  </si>
  <si>
    <t>л/с №3000001174252</t>
  </si>
  <si>
    <t>л/с №3000001174058</t>
  </si>
  <si>
    <t>л/с №3000000175411</t>
  </si>
  <si>
    <t>л/с №3000001175613</t>
  </si>
  <si>
    <t>л/с №3000001174255</t>
  </si>
  <si>
    <t>л/с №3000001174414</t>
  </si>
  <si>
    <t>л/с №3000001174415</t>
  </si>
  <si>
    <t>л/с №3000001174598</t>
  </si>
  <si>
    <t>л/с №3000001175464</t>
  </si>
  <si>
    <t>л/с №3000000175441</t>
  </si>
  <si>
    <t>л/с №3000000175016</t>
  </si>
  <si>
    <t>л/с №3000000175043</t>
  </si>
  <si>
    <t>л/с №3000000175031</t>
  </si>
  <si>
    <t>л/с №3000000175402</t>
  </si>
  <si>
    <t>л/с №3000000175442</t>
  </si>
  <si>
    <t>л/с №3000000175427</t>
  </si>
  <si>
    <t>л/с №3000001174584</t>
  </si>
  <si>
    <t>л/с №3000000175407</t>
  </si>
  <si>
    <t>л/с №3000000175445</t>
  </si>
  <si>
    <t>л/с №3000001174077</t>
  </si>
  <si>
    <t>л/с №3000001174064</t>
  </si>
  <si>
    <t>л/с №3000001174076</t>
  </si>
  <si>
    <t>л/с №3000000174693</t>
  </si>
  <si>
    <t>л/с №3000000175014</t>
  </si>
  <si>
    <t>л/с №3000001174078</t>
  </si>
  <si>
    <t>л/с №3000000175396</t>
  </si>
  <si>
    <t>л/с №3000000175425</t>
  </si>
  <si>
    <t>л/с №3000001174203</t>
  </si>
  <si>
    <t>л/с №3000001174080</t>
  </si>
  <si>
    <t>л/с №3000000175424</t>
  </si>
  <si>
    <t>л/с №3000000175049</t>
  </si>
  <si>
    <t>л/с №3000001174592</t>
  </si>
  <si>
    <t>л/с №3000000175394</t>
  </si>
  <si>
    <t>л/с №3000000175420</t>
  </si>
  <si>
    <t>л/с №3000001174411</t>
  </si>
  <si>
    <t>л/с №3000001174250</t>
  </si>
  <si>
    <t>л/с №3000001174583</t>
  </si>
  <si>
    <t>л/с №3000001174069</t>
  </si>
  <si>
    <t>л/с №3000001174073</t>
  </si>
  <si>
    <t>л/с №3000000175414</t>
  </si>
  <si>
    <t>л/с №3000000175426</t>
  </si>
  <si>
    <t>л/с №3000000175034</t>
  </si>
  <si>
    <t>л/с №3000000174695</t>
  </si>
  <si>
    <t>л/с №3000000175018</t>
  </si>
  <si>
    <t>л/с №3000000175046</t>
  </si>
  <si>
    <t>л/с №3000001176210</t>
  </si>
  <si>
    <t>л/с №3000000175020</t>
  </si>
  <si>
    <t>л/с №3000001174573</t>
  </si>
  <si>
    <t>л/с №3000001174253</t>
  </si>
  <si>
    <t>л/с №3000001174597</t>
  </si>
  <si>
    <t>л/с №3000001174254</t>
  </si>
  <si>
    <t>л/с №3000001174055</t>
  </si>
  <si>
    <t>л/с №3000001174200</t>
  </si>
  <si>
    <t>л/с №3000001174201</t>
  </si>
  <si>
    <t>л/с №3000001174062</t>
  </si>
  <si>
    <t>л/с №3000001174082</t>
  </si>
  <si>
    <t>л/с №3000001174410</t>
  </si>
  <si>
    <t>л/с №3000001174199</t>
  </si>
  <si>
    <t>л/с №3000001174574</t>
  </si>
  <si>
    <t>л/с №3000001174247</t>
  </si>
  <si>
    <t>л/с №3000001174590</t>
  </si>
  <si>
    <t>л/с №3000001174578</t>
  </si>
  <si>
    <t>л/с №3000000175403</t>
  </si>
  <si>
    <t>л/с №3000001174572</t>
  </si>
  <si>
    <t>л/с №3000001174160</t>
  </si>
  <si>
    <t>л/с №3000001174412</t>
  </si>
  <si>
    <t>л/с №3000001174251</t>
  </si>
  <si>
    <t>л/с №3000000174696</t>
  </si>
  <si>
    <t>л/с №3000001174074</t>
  </si>
  <si>
    <t>л/с №3000001174593</t>
  </si>
  <si>
    <t>л/с №3000000175397</t>
  </si>
  <si>
    <t>л/с №3000000175446</t>
  </si>
  <si>
    <t>л/с №3000000174691</t>
  </si>
  <si>
    <t>л/с №3000001174637</t>
  </si>
  <si>
    <t>л/с №3000001174577</t>
  </si>
  <si>
    <t>л/с №3000000174692</t>
  </si>
  <si>
    <t>л/с №3000001175939</t>
  </si>
  <si>
    <t>л/с №3000000175400</t>
  </si>
  <si>
    <t>л/с №3000001174576</t>
  </si>
  <si>
    <t>л/с №3000001174634</t>
  </si>
  <si>
    <t>л/с №3000001175913</t>
  </si>
  <si>
    <t>л/с №3000001174407</t>
  </si>
  <si>
    <t>л/с №3000001174067</t>
  </si>
  <si>
    <t>л/с №3000001174256</t>
  </si>
  <si>
    <t>л/с №3000001174249</t>
  </si>
  <si>
    <t>л/с №3000001174202</t>
  </si>
  <si>
    <t>л/с №3000001174575</t>
  </si>
  <si>
    <t>л/с №3000001174198</t>
  </si>
  <si>
    <t>л/с №3000001174636</t>
  </si>
  <si>
    <t>л/с №3000001174571</t>
  </si>
  <si>
    <t>л/с №3000000175405</t>
  </si>
  <si>
    <t>л/с №3000001174061</t>
  </si>
  <si>
    <t>л/с №3000000175350</t>
  </si>
  <si>
    <t>л/с №3000001175462</t>
  </si>
  <si>
    <t>л/с №3000001175553</t>
  </si>
  <si>
    <t>л/с №3000001175457</t>
  </si>
  <si>
    <t>л/с №3000001174783</t>
  </si>
  <si>
    <t>л/с №3000001174959</t>
  </si>
  <si>
    <t>л/с №3000001175875</t>
  </si>
  <si>
    <t>л/с №3000001175161</t>
  </si>
  <si>
    <t>л/с №3000001175549</t>
  </si>
  <si>
    <t>л/с №3000001175293</t>
  </si>
  <si>
    <t>л/с №3000001175818</t>
  </si>
  <si>
    <t>л/с №3000001174885</t>
  </si>
  <si>
    <t>л/с №3000001175827</t>
  </si>
  <si>
    <t>л/с №3000001174782</t>
  </si>
  <si>
    <t>л/с №3000001176345</t>
  </si>
  <si>
    <t>л/с №3000001175260</t>
  </si>
  <si>
    <t>л/с №3000001175820</t>
  </si>
  <si>
    <t>л/с №3000001176347</t>
  </si>
  <si>
    <t>л/с №3000001175682</t>
  </si>
  <si>
    <t>л/с №3000001174703</t>
  </si>
  <si>
    <t>л/с №3000001174711</t>
  </si>
  <si>
    <t>л/с №3000001175588</t>
  </si>
  <si>
    <t>л/с №3000001175878</t>
  </si>
  <si>
    <t>л/с №3000001175069</t>
  </si>
  <si>
    <t>л/с №3000001175245</t>
  </si>
  <si>
    <t>л/с №3000001174707</t>
  </si>
  <si>
    <t>л/с №3000001177086</t>
  </si>
  <si>
    <t>л/с №3000001175224</t>
  </si>
  <si>
    <t>л/с №3000001175762</t>
  </si>
  <si>
    <t>л/с №3000001179408</t>
  </si>
  <si>
    <t>л/с №3000001175924</t>
  </si>
  <si>
    <t>л/с №3000001175480</t>
  </si>
  <si>
    <t>л/с №3000001174970</t>
  </si>
  <si>
    <t>л/с №3000001176158</t>
  </si>
  <si>
    <t>л/с №3000001174963</t>
  </si>
  <si>
    <t>л/с №3000001174891</t>
  </si>
  <si>
    <t>л/с №3000001176273</t>
  </si>
  <si>
    <t>л/с №3000001174967</t>
  </si>
  <si>
    <t>л/с №3000001175790</t>
  </si>
  <si>
    <t>л/с №3000001177267</t>
  </si>
  <si>
    <t>л/с №3000001175552</t>
  </si>
  <si>
    <t>л/с №3000001175062</t>
  </si>
  <si>
    <t>л/с №3000001174955</t>
  </si>
  <si>
    <t>л/с №3000001175681</t>
  </si>
  <si>
    <t>л/с №3000001176207</t>
  </si>
  <si>
    <t>л/с №3000001174887</t>
  </si>
  <si>
    <t>л/с №3000001175798</t>
  </si>
  <si>
    <t>л/с №3000001176426</t>
  </si>
  <si>
    <t>л/с №3000001175286</t>
  </si>
  <si>
    <t>л/с №3000001175327</t>
  </si>
  <si>
    <t>л/с №3000001180837</t>
  </si>
  <si>
    <t>л/с №3000001174708</t>
  </si>
  <si>
    <t>л/с №3000001175757</t>
  </si>
  <si>
    <t>л/с №3000001175909</t>
  </si>
  <si>
    <t>л/с №3000001175068</t>
  </si>
  <si>
    <t>л/с №3000001174971</t>
  </si>
  <si>
    <t>л/с №3000001175858</t>
  </si>
  <si>
    <t>л/с №3000001175160</t>
  </si>
  <si>
    <t>л/с №3000001175163</t>
  </si>
  <si>
    <t>л/с №3000001174709</t>
  </si>
  <si>
    <t>л/с №3000001174880</t>
  </si>
  <si>
    <t>л/с №3000001175290</t>
  </si>
  <si>
    <t>л/с №3000001174889</t>
  </si>
  <si>
    <t>л/с №3000001174786</t>
  </si>
  <si>
    <t>л/с №3000001175797</t>
  </si>
  <si>
    <t>л/с №3000001176853</t>
  </si>
  <si>
    <t>л/с №3000001175907</t>
  </si>
  <si>
    <t>л/с №3000001176454</t>
  </si>
  <si>
    <t>л/с №3000001175289</t>
  </si>
  <si>
    <t>л/с №3000001176206</t>
  </si>
  <si>
    <t>л/с №3000001175554</t>
  </si>
  <si>
    <t>л/с №3000001175908</t>
  </si>
  <si>
    <t>л/с №3000001176161</t>
  </si>
  <si>
    <t>л/с №3000001176192</t>
  </si>
  <si>
    <t>л/с №3000001175055</t>
  </si>
  <si>
    <t>л/с №3000001175680</t>
  </si>
  <si>
    <t>л/с №3000001175586</t>
  </si>
  <si>
    <t>л/с №3000001175585</t>
  </si>
  <si>
    <t>л/с №3000001175889</t>
  </si>
  <si>
    <t>л/с №3000001175756</t>
  </si>
  <si>
    <t>л/с №3000001175227</t>
  </si>
  <si>
    <t>л/с №3000001175760</t>
  </si>
  <si>
    <t>л/с №3000001177016</t>
  </si>
  <si>
    <t>л/с №3000001174704</t>
  </si>
  <si>
    <t>л/с №3000001175665</t>
  </si>
  <si>
    <t>л/с №3000001176532</t>
  </si>
  <si>
    <t>л/с №3000001175584</t>
  </si>
  <si>
    <t>л/с №3000001176159</t>
  </si>
  <si>
    <t>л/с №3000001175476</t>
  </si>
  <si>
    <t>л/с №3000001175243</t>
  </si>
  <si>
    <t>л/с №3000001176204</t>
  </si>
  <si>
    <t>л/с №3000001175291</t>
  </si>
  <si>
    <t>л/с №3000001175799</t>
  </si>
  <si>
    <t>л/с №3000001174702</t>
  </si>
  <si>
    <t>л/с №3000001176131</t>
  </si>
  <si>
    <t>л/с №3000001176162</t>
  </si>
  <si>
    <t>л/с №3000001175759</t>
  </si>
  <si>
    <t>л/с №3000001175792</t>
  </si>
  <si>
    <t>л/с №3000001175791</t>
  </si>
  <si>
    <t>л/с №3000001174779</t>
  </si>
  <si>
    <t>л/с №3000001176444</t>
  </si>
  <si>
    <t>л/с №3000001175460</t>
  </si>
  <si>
    <t>л/с №3000001175921</t>
  </si>
  <si>
    <t>л/с №3000001176346</t>
  </si>
  <si>
    <t>л/с №3000001176487</t>
  </si>
  <si>
    <t>л/с №3000001175761</t>
  </si>
  <si>
    <t>л/с №3000001176160</t>
  </si>
  <si>
    <t>л/с №3000001176157</t>
  </si>
  <si>
    <t>л/с №3000001175060</t>
  </si>
  <si>
    <t>л/с №3000001176191</t>
  </si>
  <si>
    <t>л/с №3000001174957</t>
  </si>
  <si>
    <t>л/с №3000001174701</t>
  </si>
  <si>
    <t>л/с №3000001174968</t>
  </si>
  <si>
    <t>л/с №3000001174781</t>
  </si>
  <si>
    <t>л/с №3000001175819</t>
  </si>
  <si>
    <t>л/с №3000001174895</t>
  </si>
  <si>
    <t>л/с №3000001175162</t>
  </si>
  <si>
    <t>л/с №3000001175587</t>
  </si>
  <si>
    <t>л/с №3000001174965</t>
  </si>
  <si>
    <t>л/с №3000001174710</t>
  </si>
  <si>
    <t>л/с №3000001174883</t>
  </si>
  <si>
    <t>л/с №3000001176205</t>
  </si>
  <si>
    <t>л/с №3000001174784</t>
  </si>
  <si>
    <t>л/с №3000001176313</t>
  </si>
  <si>
    <t>л/с №3000001175478</t>
  </si>
  <si>
    <t>л/с №3000001176193</t>
  </si>
  <si>
    <t>л/с №3000001174964</t>
  </si>
  <si>
    <t>л/с №3000001174876</t>
  </si>
  <si>
    <t>л/с №3000001175158</t>
  </si>
  <si>
    <t>л/с №3000001175164</t>
  </si>
  <si>
    <t>л/с №3000001175061</t>
  </si>
  <si>
    <t>л/с №3000001176425</t>
  </si>
  <si>
    <t>л/с №3000001175067</t>
  </si>
  <si>
    <t>л/с №3000001174962</t>
  </si>
  <si>
    <t>л/с №3000001175550</t>
  </si>
  <si>
    <t>л/с №3000001175458</t>
  </si>
  <si>
    <t>л/с №3000001175058</t>
  </si>
  <si>
    <t>л/с №3000001176485</t>
  </si>
  <si>
    <t>л/с №3000001175884</t>
  </si>
  <si>
    <t>л/с №3000001175888</t>
  </si>
  <si>
    <t>л/с №3000001175479</t>
  </si>
  <si>
    <t>л/с №3000001174780</t>
  </si>
  <si>
    <t>л/с №3000001175244</t>
  </si>
  <si>
    <t>л/с №3000001175906</t>
  </si>
  <si>
    <t>л/с №3000001175288</t>
  </si>
  <si>
    <t>л/с №3000001175066</t>
  </si>
  <si>
    <t>л/с №3000001176271</t>
  </si>
  <si>
    <t>л/с №3000001176190</t>
  </si>
  <si>
    <t>л/с №3000001174956</t>
  </si>
  <si>
    <t>л/с №3000001174966</t>
  </si>
  <si>
    <t>л/с №3000001175548</t>
  </si>
  <si>
    <t>л/с №3000001176132</t>
  </si>
  <si>
    <t>л/с №3000001175910</t>
  </si>
  <si>
    <t>л/с №3000001174788</t>
  </si>
  <si>
    <t>л/с №3000001176482</t>
  </si>
  <si>
    <t>л/с №3000001175287</t>
  </si>
  <si>
    <t>л/с №3000001175679</t>
  </si>
  <si>
    <t>л/с №3000001175159</t>
  </si>
  <si>
    <t>л/с №3000001174705</t>
  </si>
  <si>
    <t>л/с №3000001176898</t>
  </si>
  <si>
    <t>л/с №3000001176580</t>
  </si>
  <si>
    <t>л/с №3000001176778</t>
  </si>
  <si>
    <t>л/с №3000001177045</t>
  </si>
  <si>
    <t>л/с №3000001177050</t>
  </si>
  <si>
    <t>л/с №3000001176740</t>
  </si>
  <si>
    <t>л/с №3000001176739</t>
  </si>
  <si>
    <t>л/с №3000001176897</t>
  </si>
  <si>
    <t>л/с №3000001176953</t>
  </si>
  <si>
    <t>л/с №3000001176581</t>
  </si>
  <si>
    <t>л/с №3000001179141</t>
  </si>
  <si>
    <t>л/с №3000001176660</t>
  </si>
  <si>
    <t>л/с №3000001176741</t>
  </si>
  <si>
    <t>л/с №3000001180597</t>
  </si>
  <si>
    <t>л/с №3000001176559</t>
  </si>
  <si>
    <t>л/с №3000001177047</t>
  </si>
  <si>
    <t>л/с №3000001176678</t>
  </si>
  <si>
    <t>л/с №3000001176954</t>
  </si>
  <si>
    <t>л/с №3000001176849</t>
  </si>
  <si>
    <t>л/с №3000001176742</t>
  </si>
  <si>
    <t>л/с №3000001176662</t>
  </si>
  <si>
    <t>л/с №3000001177043</t>
  </si>
  <si>
    <t>л/с №3000001176560</t>
  </si>
  <si>
    <t>л/с №3000001180775</t>
  </si>
  <si>
    <t>л/с №3000001180720</t>
  </si>
  <si>
    <t>л/с №3000001177149</t>
  </si>
  <si>
    <t>л/с №3000001177247</t>
  </si>
  <si>
    <t>л/с №3000001178557</t>
  </si>
  <si>
    <t>л/с №3000001178594</t>
  </si>
  <si>
    <t>л/с №3000001177324</t>
  </si>
  <si>
    <t>л/с №3000001177167</t>
  </si>
  <si>
    <t>л/с №3000001179397</t>
  </si>
  <si>
    <t>л/с №3000001178467</t>
  </si>
  <si>
    <t>л/с №3000001178156</t>
  </si>
  <si>
    <t>л/с №3000001179153</t>
  </si>
  <si>
    <t>л/с №3000001182990</t>
  </si>
  <si>
    <t>л/с №3000001179390</t>
  </si>
  <si>
    <t>л/с №3000001178177</t>
  </si>
  <si>
    <t>л/с №3000001178480</t>
  </si>
  <si>
    <t>л/с №3000001178668</t>
  </si>
  <si>
    <t>л/с №3000001177148</t>
  </si>
  <si>
    <t>л/с №3000001179441</t>
  </si>
  <si>
    <t>л/с №3000001178155</t>
  </si>
  <si>
    <t>л/с №3000001178244</t>
  </si>
  <si>
    <t>л/с №3000001182989</t>
  </si>
  <si>
    <t>л/с №3000001178669</t>
  </si>
  <si>
    <t>л/с №3000001178395</t>
  </si>
  <si>
    <t>л/с №3000001178373</t>
  </si>
  <si>
    <t>л/с №3000001178698</t>
  </si>
  <si>
    <t>л/с №3000001177150</t>
  </si>
  <si>
    <t>л/с №3000001179238</t>
  </si>
  <si>
    <t>л/с №3000001177151</t>
  </si>
  <si>
    <t>л/с №3000001178794</t>
  </si>
  <si>
    <t>л/с №3000001178157</t>
  </si>
  <si>
    <t>л/с №3000001178372</t>
  </si>
  <si>
    <t>л/с №3000001178666</t>
  </si>
  <si>
    <t>л/с №3000001179251</t>
  </si>
  <si>
    <t>л/с №3000001178154</t>
  </si>
  <si>
    <t>л/с №3000001178211</t>
  </si>
  <si>
    <t>л/с №3000001178331</t>
  </si>
  <si>
    <t>л/с №3000001178192</t>
  </si>
  <si>
    <t>л/с №3000001178213</t>
  </si>
  <si>
    <t>л/с №3000001178332</t>
  </si>
  <si>
    <t>л/с №3000001178769</t>
  </si>
  <si>
    <t>л/с №3000001178585</t>
  </si>
  <si>
    <t>л/с №3000001178481</t>
  </si>
  <si>
    <t>л/с №3000001178191</t>
  </si>
  <si>
    <t>л/с №3000001177138</t>
  </si>
  <si>
    <t>л/с №3000001178374</t>
  </si>
  <si>
    <t>л/с №3000001178702</t>
  </si>
  <si>
    <t>л/с №3000001178415</t>
  </si>
  <si>
    <t>л/с №3000001178697</t>
  </si>
  <si>
    <t>л/с №3000001178587</t>
  </si>
  <si>
    <t>л/с №3000001177253</t>
  </si>
  <si>
    <t>л/с №3000001178333</t>
  </si>
  <si>
    <t>л/с №3000001177152</t>
  </si>
  <si>
    <t>л/с №3000001178797</t>
  </si>
  <si>
    <t>л/с №3000001178667</t>
  </si>
  <si>
    <t>л/с №3000001177181</t>
  </si>
  <si>
    <t>л/с №3000001178822</t>
  </si>
  <si>
    <t>л/с №3000001179475</t>
  </si>
  <si>
    <t>л/с №3000001180573</t>
  </si>
  <si>
    <t>л/с №3000001179319</t>
  </si>
  <si>
    <t>л/с №3000001178890</t>
  </si>
  <si>
    <t>л/с №3000001180571</t>
  </si>
  <si>
    <t>л/с №3000001179005</t>
  </si>
  <si>
    <t>л/с №3000001179201</t>
  </si>
  <si>
    <t>л/с №3000001179432</t>
  </si>
  <si>
    <t>л/с №3000001178889</t>
  </si>
  <si>
    <t>л/с №3000001179202</t>
  </si>
  <si>
    <t>л/с №3000001179233</t>
  </si>
  <si>
    <t>л/с №3000001179234</t>
  </si>
  <si>
    <t>л/с №3000001179203</t>
  </si>
  <si>
    <t>л/с №3000001179029</t>
  </si>
  <si>
    <t>л/с №3000001179426</t>
  </si>
  <si>
    <t>л/с №3000001179028</t>
  </si>
  <si>
    <t>л/с №3000001179447</t>
  </si>
  <si>
    <t>л/с №3000001179030</t>
  </si>
  <si>
    <t>л/с №3000001179454</t>
  </si>
  <si>
    <t>л/с №3000001181066</t>
  </si>
  <si>
    <t>л/с №3000001180494</t>
  </si>
  <si>
    <t>л/с №3000001178981</t>
  </si>
  <si>
    <t>л/с №3000001179406</t>
  </si>
  <si>
    <t>л/с №3000001180904</t>
  </si>
  <si>
    <t>л/с №3000001180706</t>
  </si>
  <si>
    <t>л/с №3000001181031</t>
  </si>
  <si>
    <t>л/с №3000001180975</t>
  </si>
  <si>
    <t>л/с №3000001180787</t>
  </si>
  <si>
    <t>л/с №3000001180723</t>
  </si>
  <si>
    <t>л/с №3000001180925</t>
  </si>
  <si>
    <t>л/с №3000001180514</t>
  </si>
  <si>
    <t>л/с №3000001180701</t>
  </si>
  <si>
    <t>л/с №3000001179398</t>
  </si>
  <si>
    <t>л/с №3000001180472</t>
  </si>
  <si>
    <t>л/с №3000001180715</t>
  </si>
  <si>
    <t>л/с №3000001180986</t>
  </si>
  <si>
    <t>л/с №3000001179407</t>
  </si>
  <si>
    <t>л/с №3000001180717</t>
  </si>
  <si>
    <t>л/с №3000001180743</t>
  </si>
  <si>
    <t>л/с №3000001181043</t>
  </si>
  <si>
    <t>л/с №3000001180777</t>
  </si>
  <si>
    <t>л/с №3000001181972</t>
  </si>
  <si>
    <t>л/с №3000001181154</t>
  </si>
  <si>
    <t>л/с №3000001180823</t>
  </si>
  <si>
    <t>л/с №3000001180824</t>
  </si>
  <si>
    <t>л/с №3000001180679</t>
  </si>
  <si>
    <t>л/с №3000001180878</t>
  </si>
  <si>
    <t>л/с №3000001180809</t>
  </si>
  <si>
    <t>л/с №3000001182196</t>
  </si>
  <si>
    <t>л/с №3000001180874</t>
  </si>
  <si>
    <t>л/с №3000001180948</t>
  </si>
  <si>
    <t>л/с №3000001180875</t>
  </si>
  <si>
    <t>л/с №3000001184048</t>
  </si>
  <si>
    <t>л/с №3000001183059</t>
  </si>
  <si>
    <t>л/с №3000001180898</t>
  </si>
  <si>
    <t>л/с №3000001180876</t>
  </si>
  <si>
    <t>л/с №3000001180880</t>
  </si>
  <si>
    <t>л/с №3000001180621</t>
  </si>
  <si>
    <t>л/с №3000001180965</t>
  </si>
  <si>
    <t>л/с №3000001180963</t>
  </si>
  <si>
    <t>л/с №3000001182182</t>
  </si>
  <si>
    <t>л/с №3000001181976</t>
  </si>
  <si>
    <t>л/с №3000001180940</t>
  </si>
  <si>
    <t>л/с №3000001180962</t>
  </si>
  <si>
    <t>л/с №3000001180873</t>
  </si>
  <si>
    <t>л/с №3000001180742</t>
  </si>
  <si>
    <t>л/с №3000001180811</t>
  </si>
  <si>
    <t>л/с №3000001180812</t>
  </si>
  <si>
    <t>л/с №3000001180808</t>
  </si>
  <si>
    <t>л/с №3000001180702</t>
  </si>
  <si>
    <t>л/с №3000001181138</t>
  </si>
  <si>
    <t>л/с №3000001182008</t>
  </si>
  <si>
    <t>л/с №3000001181985</t>
  </si>
  <si>
    <t>л/с №3000001183159</t>
  </si>
  <si>
    <t>л/с №3000001183199</t>
  </si>
  <si>
    <t>л/с №3000001183289</t>
  </si>
  <si>
    <t>л/с №3000001182860</t>
  </si>
  <si>
    <t>л/с №3000001182007</t>
  </si>
  <si>
    <t>л/с №3000001183461</t>
  </si>
  <si>
    <t>л/с №3000001183158</t>
  </si>
  <si>
    <t>л/с №3000001183162</t>
  </si>
  <si>
    <t>л/с №3000001183163</t>
  </si>
  <si>
    <t>л/с №3000001183071</t>
  </si>
  <si>
    <t>л/с №3000001183349</t>
  </si>
  <si>
    <t>л/с №3000001183291</t>
  </si>
  <si>
    <t>л/с №3000001182957</t>
  </si>
  <si>
    <t>л/с №3000001183491</t>
  </si>
  <si>
    <t>л/с №3000001183439</t>
  </si>
  <si>
    <t>л/с №3000001183480</t>
  </si>
  <si>
    <t>л/с №3000001183490</t>
  </si>
  <si>
    <t>л/с №3000001183381</t>
  </si>
  <si>
    <t>л/с №3000001183429</t>
  </si>
  <si>
    <t>л/с №3000001183549</t>
  </si>
  <si>
    <t>129337, Москва г, Красная Сосна ул, дом № 3А</t>
  </si>
  <si>
    <t>129337, Москва г, Ярославский, Красная Сосна ул., дом № 3А</t>
  </si>
  <si>
    <t>129337, Москва г, Ярославский, Красная Сосна ул., дом № 3А дом + паркинг</t>
  </si>
  <si>
    <t>факт</t>
  </si>
  <si>
    <t>корректировка</t>
  </si>
  <si>
    <t>Договор</t>
  </si>
  <si>
    <t>Документ основание</t>
  </si>
  <si>
    <t>НАС/КС/ДУ-КЛ-3А/ММ-48-Э(-1)</t>
  </si>
  <si>
    <t>Ввод начального сальдо УКС00001475 от 01.05.2023 0:00:00</t>
  </si>
  <si>
    <t>НАС/КС/ДУ-КЛ-3А/ММ-179-Э(-1)</t>
  </si>
  <si>
    <t>Ввод начального сальдо УКС00001476 от 01.05.2023 0:00:00</t>
  </si>
  <si>
    <t>С24-НАСТР-3А-2021/паркинг/Кл. №163</t>
  </si>
  <si>
    <t>Начисление услуг УКС00000634 от 30.04.2023 0:00:04</t>
  </si>
  <si>
    <t>НАС/КС/ДУ-КЛ-3А/ММ-79-Э(-1)</t>
  </si>
  <si>
    <t>Ввод начального сальдо УКС00001474 от 01.05.2023 0:00:00</t>
  </si>
  <si>
    <t>Ввод начального сальдо УКС00001473 от 01.05.2023 0:00:00</t>
  </si>
  <si>
    <t>С24-НАСТР-3А-2021/паркинг/Кл. №168</t>
  </si>
  <si>
    <t>С24-НАСТР-3А-2021/паркинг/Кл. №6</t>
  </si>
  <si>
    <t>С24-НАСТР-3А-2021/паркинг/Кл. №22</t>
  </si>
  <si>
    <t>НАС/КС/ДУ-3А-КЛ-30</t>
  </si>
  <si>
    <t>Ввод начального сальдо УКС00001470 от 01.05.2023 0:00:00</t>
  </si>
  <si>
    <t>С24-НАСТР-3А-2021/паркинг/Кл. №35</t>
  </si>
  <si>
    <t>С24-НАСТР-3А-2021/паркинг/Кл. №3</t>
  </si>
  <si>
    <t>С24-НАСТР-3А-2021/паркинг/Кл. №13</t>
  </si>
  <si>
    <t>С24-НАСТР-3А-2021/паркинг/Кл. №110</t>
  </si>
  <si>
    <t>С24-НАСТР-3А-2021/паркинг/А/м 179</t>
  </si>
  <si>
    <t>НАС/КС/ДУ-КЛ-3А/ММ-43</t>
  </si>
  <si>
    <t>С24-НАСТР-3А-2021/паркинг/Кл. №120</t>
  </si>
  <si>
    <t>С24-НАСТР-3А-2021/паркинг/Кл. №193</t>
  </si>
  <si>
    <t>НАС/КС/ДУ-3А-ММ-243</t>
  </si>
  <si>
    <t>Ввод начального сальдо УКС00001472 от 01.05.2023 0:00:00</t>
  </si>
  <si>
    <t>НАС/КС/ДУ-КЛ-3А-80</t>
  </si>
  <si>
    <t>Ввод начального сальдо УКС00001464 от 01.05.2023 0:00:00</t>
  </si>
  <si>
    <t>С24-НАСТР-3А-2021/паркинг/Кл. №187</t>
  </si>
  <si>
    <t>НАС/КС/ДУ-3А-КЛ-66</t>
  </si>
  <si>
    <t>НАС/КС/ДУ-3А-КЛ-24</t>
  </si>
  <si>
    <t>Ввод начального сальдо УКС00001465 от 01.05.2023 0:00:00</t>
  </si>
  <si>
    <t>НАС/КС/ДУ-КЛ-3А/ММ-82</t>
  </si>
  <si>
    <t>НАС/КС/ДУ-КЛ-3А-120</t>
  </si>
  <si>
    <t>С24-НАСТР-3А-2021/паркинг/Кл. №4</t>
  </si>
  <si>
    <t>С24-НАСТР-3А-2021/паркинг/Кл. №189</t>
  </si>
  <si>
    <t>С24-НАСТР-3А-2021/паркинг/Кл. №174</t>
  </si>
  <si>
    <t>С24-НАСТР-3А-2021/паркинг/Кл. №75</t>
  </si>
  <si>
    <t>НАС/КС/ДУ-КЛ-3А/ММ-74</t>
  </si>
  <si>
    <t>Ввод начального сальдо УКС00001466 от 01.05.2023 0:00:00</t>
  </si>
  <si>
    <t>С24-НАСТР-3А-2021/паркинг/Кл. №66</t>
  </si>
  <si>
    <t>НАС/КС/ДУ-3А-КЛ-124</t>
  </si>
  <si>
    <t>НАС/КС/ДУ-КЛ-3А-4</t>
  </si>
  <si>
    <t>НАС/КС/ДУ-КЛ-3А-189</t>
  </si>
  <si>
    <t>С24-НАСТР-3А-2021/паркинг/А/м 226</t>
  </si>
  <si>
    <t>НАС/КС/ДУ-КЛ-3А-162</t>
  </si>
  <si>
    <t>С24-НАСТР-3А-2021/паркинг/Кл. №23</t>
  </si>
  <si>
    <t>С24-НАСТР-3А-2021/паркинг/Кл. №43</t>
  </si>
  <si>
    <t>НАС/КС/ДУ-3А-ММ-235</t>
  </si>
  <si>
    <t>Ввод начального сальдо УКС00001471 от 01.05.2023 0:00:00</t>
  </si>
  <si>
    <t>НАС/КС/ДУ-3А-ММ-125</t>
  </si>
  <si>
    <t>Ввод начального сальдо УКС00001467 от 01.05.2023 0:00:00</t>
  </si>
  <si>
    <t>НАС/КС/ДУ-3А-ММ-27</t>
  </si>
  <si>
    <t>Ввод начального сальдо УКС00001468 от 01.05.2023 0:00:00</t>
  </si>
  <si>
    <t>НАС/КС/ДУ-КЛ-3А-161</t>
  </si>
  <si>
    <t>НАС/КС/ДУ-3А-ММ-28</t>
  </si>
  <si>
    <t>Ввод начального сальдо УКС00001469 от 01.05.2023 0:00:00</t>
  </si>
  <si>
    <t>С24-НАСТР-3А-2021/паркинг/Кл. №194</t>
  </si>
  <si>
    <t>НАС/КС/ДУ-КЛ-3А/ММ-6-Э(-1)</t>
  </si>
  <si>
    <t>С24-НАСТР-3А-2021/паркинг/Кл. №82</t>
  </si>
  <si>
    <t>С24-НАСТР-3А-2021/паркинг/А/м 90</t>
  </si>
  <si>
    <t>НАС/КС/ДУ-КЛ-3А/ММ-168-Э(-1)</t>
  </si>
  <si>
    <t>С24-НАСТР-3А-2021/паркинг/А/м 91</t>
  </si>
  <si>
    <t>С24-НАСТР-3А-2021/паркинг/А/м 92</t>
  </si>
  <si>
    <t>НАС/КС/ДУ-3А-КЛ-7</t>
  </si>
  <si>
    <t>С24-НАСТР-3А-2021/паркинг/Кл. №192</t>
  </si>
  <si>
    <t>С24-НАСТР-3А-2021/паркинг/Кл. №121</t>
  </si>
  <si>
    <t>С24-НАСТР-3А-2021/паркинг/Кл. №162</t>
  </si>
  <si>
    <t>С24-НАСТР-3А-2021/паркинг/А/м 47</t>
  </si>
  <si>
    <t>С24-НАСТР-3А-2021/паркинг/Кл. №191</t>
  </si>
  <si>
    <t>С24-НАСТР-3А-2021/паркинг/Кл. №48</t>
  </si>
  <si>
    <t>Корректировка начислений УКС00001917 от 01.05.2023 0:00:00</t>
  </si>
  <si>
    <t>НАС/КС/ДУ-КЛ-3А-3</t>
  </si>
  <si>
    <t>С24-НАСТР-3А-2021/паркинг/Кл. №79</t>
  </si>
  <si>
    <t>Корректировка начислений УКС00001915 от 01.05.2023 0:00:00</t>
  </si>
  <si>
    <t>Корректировка начислений УКС00001916 от 01.05.2023 0:00:00</t>
  </si>
  <si>
    <t>НАС/КС/ДУ-КЛ-3А/ММ-167-Э(-1)</t>
  </si>
  <si>
    <t>НАС/КС/ДУ-КЛ-3А-5</t>
  </si>
  <si>
    <t>С24-НАСТР-3А-2021/паркинг/А/м 82</t>
  </si>
  <si>
    <t>С24-НАСТР-3А-2021/паркинг/Кл. №52</t>
  </si>
  <si>
    <t>С24-НАСТР-3А-2021/паркинг/Кл. №156</t>
  </si>
  <si>
    <t>НАС/КС/ДУ-КЛ-3А-47</t>
  </si>
  <si>
    <t>С24-НАСТР-3А-2021/паркинг/Кл. №160</t>
  </si>
  <si>
    <t>С24-НАСТР-3А-2021/паркинг/А/м 104</t>
  </si>
  <si>
    <t>С24-НАСТР-3А-2021/паркинг/А/м 107</t>
  </si>
  <si>
    <t>С24-НАСТР-3А-2021/паркинг/Кл. №196</t>
  </si>
  <si>
    <t>НАС/КС/ДУ-КЛ-3А-2</t>
  </si>
  <si>
    <t>НАС/КС/ДУ-КЛ-3А-49</t>
  </si>
  <si>
    <t>НАС/КС/ДУ-КЛ-3А/ММ-35-Э(-1)</t>
  </si>
  <si>
    <t>С24-НАСТР-3А-2021/паркинг/Кл. №74</t>
  </si>
  <si>
    <t>Корректировка начислений УКС00001908 от 01.05.2023 0:00:00</t>
  </si>
  <si>
    <t>НАС/КС/ДУ-КЛ-3А-110</t>
  </si>
  <si>
    <t>НАС/КС/ДУ-3А-КЛ-53</t>
  </si>
  <si>
    <t>НАС/КС/ДУ/3А-КЛ-93</t>
  </si>
  <si>
    <t>НАС/КС/ДУ-КЛ-3А-9</t>
  </si>
  <si>
    <t>НАС/КС/ДУ-КЛ-3А/ММ-118-Э(-1)</t>
  </si>
  <si>
    <t>НАС/КС/ДУ-3А-КЛ-46</t>
  </si>
  <si>
    <t>С24-НАСТР-3А-2021/паркинг/Кл. №51</t>
  </si>
  <si>
    <t>НАС/КС/ДУ-3А-КЛ-163</t>
  </si>
  <si>
    <t>С24-НАСТР-3А-2021/паркинг/Кл. №124</t>
  </si>
  <si>
    <t>НАС/КС/ДУ-КЛ-3А-175</t>
  </si>
  <si>
    <t>С24-НАСТР-3А-2021/паркинг/Кл. №122</t>
  </si>
  <si>
    <t>НАС/КС/ДУ-КЛ-3А-107</t>
  </si>
  <si>
    <t>НАС/КС/ДУ-КЛ-3А-34</t>
  </si>
  <si>
    <t>НАС/КС/ДУ-КЛ-3А/ММ-119-Э(-1)</t>
  </si>
  <si>
    <t>С24-НАСТР-3А-2021/паркинг/Кл. №38</t>
  </si>
  <si>
    <t>С24-НАСТР-3А-2021/паркинг/Кл. №69</t>
  </si>
  <si>
    <t>НАС/КС/ДУ-КЛ-3А-84</t>
  </si>
  <si>
    <t>С24-НАСТР-3А-2021/паркинг/Кл. №172</t>
  </si>
  <si>
    <t>НАС/КС/ДУ-3А-КЛ-59</t>
  </si>
  <si>
    <t>С24-НАСТР-3А-2021/паркинг/Кл. №190</t>
  </si>
  <si>
    <t>НАС/КС/ДУ-КЛ-3А-33</t>
  </si>
  <si>
    <t>С24-НАСТР-3А-2021/паркинг/А/м 106</t>
  </si>
  <si>
    <t>С24-НАСТР-3А-2021/паркинг/Кл. №8</t>
  </si>
  <si>
    <t>НАС/КС/ДУ-КЛ-3А-44</t>
  </si>
  <si>
    <t>НАС/КС/ДУ-КЛ-3А/ММ-108-Э(-1)</t>
  </si>
  <si>
    <t>НАС/КС/ДУ-КЛ-3А/ММ-13-Э(-1)</t>
  </si>
  <si>
    <t>С24-НАСТР-3А-2021/паркинг/Кл. №78</t>
  </si>
  <si>
    <t>С24-НАСТР-3А-2021/паркинг/Кл. №178</t>
  </si>
  <si>
    <t>С24-НАСТР-3А-2021/паркинг/Кл. №28</t>
  </si>
  <si>
    <t>НАС/КС/ДУ-КЛ-3А-1</t>
  </si>
  <si>
    <t>НАС/КС/ДУ-3А-КЛ-174</t>
  </si>
  <si>
    <t>С24-НАСТР-3А-2021/паркинг/Кл. №97</t>
  </si>
  <si>
    <t>С24-НАСТР-3А-2021/паркинг/Кл. №95</t>
  </si>
  <si>
    <t>С24-НАСТР-3А-2021/паркинг/Кл. №155</t>
  </si>
  <si>
    <t>С24-НАСТР-3А-2021/паркинг/Кл. №70</t>
  </si>
  <si>
    <t>С24-НАСТР-3А-2021/паркинг/Кл. №96</t>
  </si>
  <si>
    <t>НАС/КС/ДУ-КЛ-3А-94</t>
  </si>
  <si>
    <t>НАС/КС/ДУ-КЛ-3А/ММ-20-Э(-1)</t>
  </si>
  <si>
    <t>С24-НАСТР-3А-2021/паркинг/Кл. №45</t>
  </si>
  <si>
    <t>С24-НАСТР-3А-2021/паркинг/Кл. №165</t>
  </si>
  <si>
    <t>НАС/КС/ДУ/3А-КЛ-75</t>
  </si>
  <si>
    <t>НАС/КС/ДУ-КЛ-3А-55</t>
  </si>
  <si>
    <t>С24-НАСТР-3А-2021/паркинг/Кл. №17</t>
  </si>
  <si>
    <t>С24-НАСТР-3А-2021/паркинг/Кл. №164</t>
  </si>
  <si>
    <t>С24-НАСТР-3А-2021/паркинг/Кл. №111</t>
  </si>
  <si>
    <t>НАС/КС/ДУ-КЛ-3А-19</t>
  </si>
  <si>
    <t>С24-НАСТР-3А-2021/паркинг/Кл. №152</t>
  </si>
  <si>
    <t>НАС/КС/ДУ-3А-КЛ-187</t>
  </si>
  <si>
    <t>С24-НАСТР-3А-2021/паркинг/Кл. №80</t>
  </si>
  <si>
    <t>Корректировка начислений УКС00001906 от 01.05.2023 0:00:00</t>
  </si>
  <si>
    <t>НАС/КС/ДУ-КЛ-3А-10</t>
  </si>
  <si>
    <t>С24-НАСТР-3А-2021/паркинг/Кл. №188</t>
  </si>
  <si>
    <t>НАС/КС/ДУ-3А-КЛ-27</t>
  </si>
  <si>
    <t>НАС/КС/ДУ-КЛ-3А-58</t>
  </si>
  <si>
    <t>С24-НАСТР-3А-2021/паркинг/Кл. №176</t>
  </si>
  <si>
    <t>С24-НАСТР-3А-2021/паркинг/Кл. №24</t>
  </si>
  <si>
    <t>Корректировка начислений УКС00001907 от 01.05.2023 0:00:00</t>
  </si>
  <si>
    <t>С24-НАСТР-3А-2021/паркинг/Кл. №158</t>
  </si>
  <si>
    <t>С24-НАСТР-3А-2021/паркинг/Кл. №195</t>
  </si>
  <si>
    <t>НАС/КС/ДУ-КЛ-3А-18</t>
  </si>
  <si>
    <t>НАС/КС/ДУ-КЛ-3А-150</t>
  </si>
  <si>
    <t>НАС/КС/ДУ-3А-КЛ-180</t>
  </si>
  <si>
    <t>НАС/КС/ДУ-3А-КЛ-92</t>
  </si>
  <si>
    <t>С24-НАСТР-3А-2021/паркинг/А/м 8</t>
  </si>
  <si>
    <t>С24-НАСТР-3А-2021/паркинг/А/м 74</t>
  </si>
  <si>
    <t>С24-НАСТР-3А-2021/паркинг/А/м 103</t>
  </si>
  <si>
    <t>С24-НАСТР-3А-2021/паркинг/Кл. №57</t>
  </si>
  <si>
    <t>С24-НАСТР-3А-2021/паркинг/Кл. №109</t>
  </si>
  <si>
    <t>С24-НАСТР-3А-2021/паркинг/Кл. №138</t>
  </si>
  <si>
    <t>НАС/КС/ДУ-КЛ-3А-50</t>
  </si>
  <si>
    <t>С24-НАСТР-3А-2021/паркинг/Кл. №157</t>
  </si>
  <si>
    <t>С24-НАСТР-3А-2021/паркинг/Кл. №148</t>
  </si>
  <si>
    <t>С24-НАСТР-3А-2021/паркинг/Кл. №184</t>
  </si>
  <si>
    <t>НАС/КС/ДУ/3А-КЛ-23</t>
  </si>
  <si>
    <t>С24-НАСТР-3А-2021/паркинг/Кл. №153</t>
  </si>
  <si>
    <t>С24-НАСТР-3А-2021/паркинг/А/м 234</t>
  </si>
  <si>
    <t>С24-НАСТР-3А-2021/паркинг/Кл. №179</t>
  </si>
  <si>
    <t>Корректировка начислений УКС00001918 от 01.05.2023 0:00:00</t>
  </si>
  <si>
    <t>НАС/КС/ДУ-КЛ-3А-128</t>
  </si>
  <si>
    <t>С24-НАСТР-3А-2021/паркинг/Кл. №116</t>
  </si>
  <si>
    <t>С24-НАСТР-3А-2021/паркинг/Кл. №154</t>
  </si>
  <si>
    <t>С24-НАСТР-3А-2021/паркинг/Кл. №103</t>
  </si>
  <si>
    <t>С24-НАСТР-3А-2021/паркинг/Кл. №177</t>
  </si>
  <si>
    <t>С24-НАСТР-3А-2021/паркинг/Кл. №85</t>
  </si>
  <si>
    <t>НАС/КС/ДУ-КЛ-3А-16</t>
  </si>
  <si>
    <t>С24-НАСТР-3А-2021/паркинг/Кл. №166</t>
  </si>
  <si>
    <t>НАС/КС/ДУ-КЛ-3А-11К</t>
  </si>
  <si>
    <t>С24-НАСТР-3А-2021/паркинг/Кл. №133</t>
  </si>
  <si>
    <t>НАС/КС/ДУ-3А-КЛ-15</t>
  </si>
  <si>
    <t>НАС/КС/ДУ-КЛ-3А-25К</t>
  </si>
  <si>
    <t>С24-НАСТР-3А-2021/паркинг/А/м 206</t>
  </si>
  <si>
    <t>НАС/КС/ДУ-КЛ-3А-149</t>
  </si>
  <si>
    <t>НАС/КС/ДУ-3А/КЛ-26</t>
  </si>
  <si>
    <t>С24-НАСТР-3А-2021/паркинг/Кл. №91</t>
  </si>
  <si>
    <t>НАС/КС/ДУ-3А-КЛ-73</t>
  </si>
  <si>
    <t>С24-НАСТР-3А-2021/паркинг/Кл. №132</t>
  </si>
  <si>
    <t>С24-НАСТР-3А-2021/паркинг/Кл. №54</t>
  </si>
  <si>
    <t>С24-НАСТР-3А-2021/паркинг/А/м 180</t>
  </si>
  <si>
    <t>С24-НАСТР-3А-2021/паркинг/Кл. №89</t>
  </si>
  <si>
    <t>С24-НАСТР-3А-2021/паркинг/Кл. №90</t>
  </si>
  <si>
    <t>НАС/КС/ДУ-КЛ-3А-12</t>
  </si>
  <si>
    <t>С24-НАСТР-3А-2021/паркинг/Кл. №137</t>
  </si>
  <si>
    <t>С24-НАСТР-3А-2021/паркинг/Кл. №170</t>
  </si>
  <si>
    <t>НАС/КС/ДУ-3А-КЛ-36</t>
  </si>
  <si>
    <t>С24-НАСТР-3А-2021/паркинг/Кл. №99</t>
  </si>
  <si>
    <t>С24-НАСТР-3А-2021/паркинг/Кл. №83</t>
  </si>
  <si>
    <t>С24-НАСТР-3А-2021/паркинг/Кл. №101</t>
  </si>
  <si>
    <t>С24-НАСТР-3А-2021/паркинг/Кл. №134</t>
  </si>
  <si>
    <t>НАС/КС/ДУ-КЛ-3А/ММ-127-Э(-1)</t>
  </si>
  <si>
    <t>С24-НАСТР-3А-2021/паркинг/Кл. №185</t>
  </si>
  <si>
    <t>НАС/КС/ДУ-КЛ-3А-67</t>
  </si>
  <si>
    <t>НАС/КС/ДУ-3А-ММ-122</t>
  </si>
  <si>
    <t>С24-НАСТР-3А-2021/паркинг/Кл. №65</t>
  </si>
  <si>
    <t>С24-НАСТР-3А-2021/паркинг/Кл. №106</t>
  </si>
  <si>
    <t>С24-НАСТР-3А-2021/паркинг/Кл. №102</t>
  </si>
  <si>
    <t>НАС/КС/ДУ-КЛ-3А-126</t>
  </si>
  <si>
    <t>С24-НАСТР-3А-2021/паркинг/Кл. №86</t>
  </si>
  <si>
    <t>ЮБ/Ю/ДУ/3А-КЛ-129</t>
  </si>
  <si>
    <t>НАС/КС/ДУ-3А-КЛ-125</t>
  </si>
  <si>
    <t>НАС/КС/ДУ/3А-КЛ-72</t>
  </si>
  <si>
    <t>НАС/КС/ДУ-КЛ-3А-130</t>
  </si>
  <si>
    <t>С24-НАСТР-3А-2021/паркинг/Кл. №131</t>
  </si>
  <si>
    <t>С24-НАСТР-3А-2021/паркинг/Кл. №113</t>
  </si>
  <si>
    <t>НАС/КС/ДУ-3А/ММ-114-Э(-1)</t>
  </si>
  <si>
    <t>Ввод начального сальдо УКС00001460 от 01.05.2023 0:00:00</t>
  </si>
  <si>
    <t>НАС/КС/ДУ-3А/ММ-143-Э(-1)</t>
  </si>
  <si>
    <t>Ввод начального сальдо УКС00001461 от 01.05.2023 0:00:00</t>
  </si>
  <si>
    <t>С24-НАСТР-3А-2021/паркинг/А/м 135</t>
  </si>
  <si>
    <t>С24-НАСТР-3А-2021/паркинг/А/м 136</t>
  </si>
  <si>
    <t>С24-НАСТР-3А-2021/паркинг/Кл. №112</t>
  </si>
  <si>
    <t>С24-НАСТР-3А-2021/паркинг/Кл. №136</t>
  </si>
  <si>
    <t>С24-НАСТР-3А-2021/паркинг/Кл. №68</t>
  </si>
  <si>
    <t>С24-НАСТР-3А-2021/паркинг/Кл. №30</t>
  </si>
  <si>
    <t>Корректировка начислений УКС00001912 от 01.05.2023 0:00:00</t>
  </si>
  <si>
    <t>НАС/КС/ДУ-3А-КЛ-22</t>
  </si>
  <si>
    <t>С24-НАСТР-3А-2021/паркинг/Кл. №141</t>
  </si>
  <si>
    <t>С24-НАСТР-3А-2021/паркинг/Кл. №63</t>
  </si>
  <si>
    <t>С24-НАСТР-3А-2021/паркинг/Кл. №115</t>
  </si>
  <si>
    <t>С24-НАСТР-3А-2021/паркинг/А/м 208</t>
  </si>
  <si>
    <t>НАС/КС/ДУ/3А-КЛ-41</t>
  </si>
  <si>
    <t>НАС/КС/ДУ-3А/ММ-89-Э(-1)</t>
  </si>
  <si>
    <t>НАС/КС/ДУ-3А/ММ-61-Э(-1)</t>
  </si>
  <si>
    <t>Ввод начального сальдо УКС00001459 от 01.05.2023 0:00:00</t>
  </si>
  <si>
    <t>С24-НАСТР-3А-2021/паркинг/Кл. №146</t>
  </si>
  <si>
    <t>С24-НАСТР-3А-2021/паркинг/Кл. №64</t>
  </si>
  <si>
    <t>НАС/КС/ДУ-КЛ-3А/ММ-81-Э(-1)</t>
  </si>
  <si>
    <t>НАС/КС/ДУ/3А-КЛ-40</t>
  </si>
  <si>
    <t>С24-НАСТР-3А-2021/паркинг/Кл. №39</t>
  </si>
  <si>
    <t>С24-НАСТР-3А-2021/паркинг/Кл. №140</t>
  </si>
  <si>
    <t>С24-НАСТР-3А-2021/паркинг/Кл. №31</t>
  </si>
  <si>
    <t>С24-НАСТР-3А-2021/паркинг/Кл. №145</t>
  </si>
  <si>
    <t>С24-НАСТР-3А-2021/паркинг/Кл. №182</t>
  </si>
  <si>
    <t>С24-НАСТР-3А-2021/паркинг/Кл. №135</t>
  </si>
  <si>
    <t>С24-НАСТР-3А-2021/паркинг/Кл. №144</t>
  </si>
  <si>
    <t>С24-НАСТР-3А-2021/паркинг/Кл. №143</t>
  </si>
  <si>
    <t>С24-НАСТР-3А-2021/паркинг/Кл. №171</t>
  </si>
  <si>
    <t>С24-НАСТР-3А-2021/паркинг/Кл. №142</t>
  </si>
  <si>
    <t>С24-НАСТР-3А-2021/паркинг/Кл. №104</t>
  </si>
  <si>
    <t>С24-НАСТР-3А-2021/паркинг/Кл. №123</t>
  </si>
  <si>
    <t>С24-НАСТР-3А-2021/паркинг/Кл. №183</t>
  </si>
  <si>
    <t>С24-НАСТР-3А-2021/паркинг/Кл. №114</t>
  </si>
  <si>
    <t>С24-НАСТР-3А-2021/паркинг/Кл. №61</t>
  </si>
  <si>
    <t>С24-НАСТР-3А-2021/паркинг/Кл. №139</t>
  </si>
  <si>
    <t>С24-НАСТР-3А-2021/паркинг/Кл. №181</t>
  </si>
  <si>
    <t>С24-НАСТР-3А-2021/паркинг/А/м 24</t>
  </si>
  <si>
    <t>С24-НАСТР-3А-2021/паркинг/Кл. №173</t>
  </si>
  <si>
    <t>С24-НАСТР-3А-2021/паркинг/А/м 203</t>
  </si>
  <si>
    <t>С24-НАСТР-3А-2021/паркинг/Кл. №77</t>
  </si>
  <si>
    <t>С24-НАСТР-3А-2021/паркинг/Кл. №186</t>
  </si>
  <si>
    <t>С24-НАСТР-3А-2021/паркинг/Кл. №159</t>
  </si>
  <si>
    <t>С24-НАСТР-3А-2021/паркинг/А/м 191</t>
  </si>
  <si>
    <t>С24-НАСТР-3А-2021/паркинг/А/м 194</t>
  </si>
  <si>
    <t>С24-НАСТР-3А-2021/паркинг/А/м 183</t>
  </si>
  <si>
    <t>НАС/КС/ДУ-КЛ-3А-42</t>
  </si>
  <si>
    <t>С24-НАСТР-3А-2021/паркинг/Кл. №88</t>
  </si>
  <si>
    <t>НАС/КС/ДУ-3А/ММ-231-Э(-1)</t>
  </si>
  <si>
    <t>НАС/КС/ДУ-3А/ММ-76-Э(-1)</t>
  </si>
  <si>
    <t>НАС/КС/ДУ-3А/ММ-75-Э(-1)</t>
  </si>
  <si>
    <t>С24-НАСТР-3А-2021/паркинг/А/м 72</t>
  </si>
  <si>
    <t>С24-НАСТР-3А-2021/паркинг/Кл. №117</t>
  </si>
  <si>
    <t>НАС/КС/ДУ/3А-КЛ-60</t>
  </si>
  <si>
    <t>НАС/КС/ДУ-КЛ-3А-76К</t>
  </si>
  <si>
    <t>НАС/КС/ДУ-3А/ММ-57-Э(-1)</t>
  </si>
  <si>
    <t>Ввод начального сальдо УКС00001458 от 01.05.2023 0:00:00</t>
  </si>
  <si>
    <t>НАС/КС/ДУ-3А-КЛ-29</t>
  </si>
  <si>
    <t>С24-НАСТР-3А-2021/паркинг/Кл. №87</t>
  </si>
  <si>
    <t>С24-НАСТР-3А-2021/паркинг/А/м 182</t>
  </si>
  <si>
    <t>С24-НАСТР-3А-2021/паркинг/Кл. №32</t>
  </si>
  <si>
    <t>С24-НАСТР-3А-2021/паркинг/Кл. №169</t>
  </si>
  <si>
    <t>С24-НАСТР-3А-2021/паркинг/Кл. №56</t>
  </si>
  <si>
    <t>НАС/КС/ДУ-3А-ММ-62</t>
  </si>
  <si>
    <t>НАС/КС/ДУ-КЛ-3А-151</t>
  </si>
  <si>
    <t>С24-НАСТР-3А-2021/паркинг/Кл. №105</t>
  </si>
  <si>
    <t>С24-НАСТР-3А-2021/паркинг/А/м 99</t>
  </si>
  <si>
    <t>С24-НАСТР-3А-2021/паркинг/А/м 100</t>
  </si>
  <si>
    <t>С24-НАСТР-3А-2021/паркинг/А/м 102</t>
  </si>
  <si>
    <t>НАС/КС/ДУ-КЛ-3А-21</t>
  </si>
  <si>
    <t>С24-НАСТР-3А-2021/паркинг/Кл. №98</t>
  </si>
  <si>
    <t>НАС/КС/ДУ-3А/ММ-177-Э(-1)</t>
  </si>
  <si>
    <t>С24-НАСТР-3А-2021/паркинг/А/м 227</t>
  </si>
  <si>
    <t>НАС/КС/ДУ-3А/ММ-176-Э(-1)</t>
  </si>
  <si>
    <t>ДАТ/ПР/ДУ-КЛ-3А/ММ-37-Э(-1)</t>
  </si>
  <si>
    <t>С24-НАСТР-3А-2021/паркинг/А/м 22</t>
  </si>
  <si>
    <t>С24-НАСТР-3А-2021/паркинг/А/м 185</t>
  </si>
  <si>
    <t>С24-НАСТР-3А-2021/паркинг/Кл. №71</t>
  </si>
  <si>
    <t>НАС/КС/ДУ/3А-КЛ-100</t>
  </si>
  <si>
    <t>С24-НАСТР-3А-2021/паркинг/А/м 192</t>
  </si>
  <si>
    <t>НАС/КС/ДУ-ММ-3А-208</t>
  </si>
  <si>
    <t>С24-НАСТР-3А-2021/паркинг/Кл. №14</t>
  </si>
  <si>
    <t>НАС/КС/ДУ-ММ-3А-22</t>
  </si>
  <si>
    <t>С24-НАСТР-3А-2021/паркинг/А/м 89</t>
  </si>
  <si>
    <t>С24-НАСТР-3А-2021/паркинг/Кл. №147</t>
  </si>
  <si>
    <t>НАС/КС/ДУ-3А-ММ-182</t>
  </si>
  <si>
    <t>С24-НАСТР-3А-2021/паркинг/А/м 122</t>
  </si>
  <si>
    <t>С24-НАСТР-3А-2021/паркинг/Кл. №62</t>
  </si>
  <si>
    <t>НАС/КС/ДУ-3А-ММ-100</t>
  </si>
  <si>
    <t>НАС/КС/ДУ-3А-ММ-99</t>
  </si>
  <si>
    <t>НАС/КС/ДУ-3А-ММ-102</t>
  </si>
  <si>
    <t>НАС/КС/ДУ-ММ-3А-192</t>
  </si>
  <si>
    <t>НАС/КС/ДУ-ММ-3А-203</t>
  </si>
  <si>
    <t>НАС/КС/ДУ-3А-ММ-183</t>
  </si>
  <si>
    <t>НАС/КС/ДУ-3А-ММ-194</t>
  </si>
  <si>
    <t>НАС/КС/ДУ-3А-ММ-191</t>
  </si>
  <si>
    <t>С24-НАСТР-3А-2021/паркинг/А/м 231</t>
  </si>
  <si>
    <t>С24-НАСТР-3А-2021/паркинг/А/м 75</t>
  </si>
  <si>
    <t>С24-НАСТР-3А-2021/паркинг/А/м 76</t>
  </si>
  <si>
    <t>НАС/КС/ДУ-ММ-3А-72</t>
  </si>
  <si>
    <t>НАС/КС/ДУ-3А-ММ-8</t>
  </si>
  <si>
    <t>НАС/КС/ДУ-3А-ММ-74</t>
  </si>
  <si>
    <t>НАС/КС/ДУ-3А-ММ-185</t>
  </si>
  <si>
    <t>НАС/КС/ДУ-3А-ММ-234</t>
  </si>
  <si>
    <t>С24-НАСТР-3А-2021/паркинг/А/м 177</t>
  </si>
  <si>
    <t>С24-НАСТР-3А-2021/паркинг/А/м 114</t>
  </si>
  <si>
    <t>Корректировка начислений УКС00001902 от 01.05.2023 0:00:00</t>
  </si>
  <si>
    <t>НАС/КС/ДУ-3А-ММ-135</t>
  </si>
  <si>
    <t>НАС/КС/ДУ-3А-ММ-136</t>
  </si>
  <si>
    <t>С24-НАСТР-3А-2021/паркинг/А/м 143</t>
  </si>
  <si>
    <t>Корректировка начислений УКС00001903 от 01.05.2023 0:00:00</t>
  </si>
  <si>
    <t>С24-НАСТР-3А-2021/паркинг/А/м 176</t>
  </si>
  <si>
    <t>НАС/КС/ДУ-3А/ММ-24-Э(-1)</t>
  </si>
  <si>
    <t>НАС/КС/ДУ-ММ-3А-104</t>
  </si>
  <si>
    <t>НАС/КС/ДУ/3А-ММ-107</t>
  </si>
  <si>
    <t>НАС/КС/ДУ-3А-ММ-206</t>
  </si>
  <si>
    <t>НАС/КС/ДУ-3А-ММ-180</t>
  </si>
  <si>
    <t>С24-НАСТР-3А-2021/паркинг/А/м 61</t>
  </si>
  <si>
    <t>Корректировка начислений УКС00001901 от 01.05.2023 0:00:00</t>
  </si>
  <si>
    <t>НАС/КС/ДУ-3А/ММ-47</t>
  </si>
  <si>
    <t>С24-НАСТР-3А-2021/паркинг/А/м 125</t>
  </si>
  <si>
    <t>Корректировка начислений УКС00001909 от 01.05.2023 0:00:00</t>
  </si>
  <si>
    <t>С24-НАСТР-3А-2021/паркинг/А/м 62</t>
  </si>
  <si>
    <t>С24-НАСТР-3А-2021/паркинг/А/м 27</t>
  </si>
  <si>
    <t>Корректировка начислений УКС00001910 от 01.05.2023 0:00:00</t>
  </si>
  <si>
    <t>НАС/КС/ДУ-3А/ММ-227-Э(-1)</t>
  </si>
  <si>
    <t>НАС/КС/ДУ/3А-ММ-106</t>
  </si>
  <si>
    <t>С24-НАСТР-3А-2021/паркинг/А/м 28</t>
  </si>
  <si>
    <t>Корректировка начислений УКС00001911 от 01.05.2023 0:00:00</t>
  </si>
  <si>
    <t>НАС/КС/ДУ-ММ-3А-179</t>
  </si>
  <si>
    <t>НАС/КС/ДУ-3А/ММ-82-Э(-1)</t>
  </si>
  <si>
    <t>С24-НАСТР-3А-2021/паркинг/А/м 57</t>
  </si>
  <si>
    <t>Корректировка начислений УКС00001900 от 01.05.2023 0:00:00</t>
  </si>
  <si>
    <t>С24-НАСТР-3А-2021/паркинг/А/м 137</t>
  </si>
  <si>
    <t>НАС/КС/ДУ-3А-ММ-167</t>
  </si>
  <si>
    <t>НАС/КС/ДУ-3А/ММ-138</t>
  </si>
  <si>
    <t>НАС/КС/ДУ-3А/ММ-90-Э(-1)</t>
  </si>
  <si>
    <t>НАС/КС/ДУ-3А-ММ-33 ВАШ Консалтинг</t>
  </si>
  <si>
    <t>НАС/КС/ДУ-3А/ММ-91-Э(-1)</t>
  </si>
  <si>
    <t>НАС/КС/ДУ-3А/ММ-92-Э(-1)</t>
  </si>
  <si>
    <t>НАС/КС/ДУ/3А-ММ-205</t>
  </si>
  <si>
    <t>НАС/КС/ДУ-ММ-3А-ММ-199</t>
  </si>
  <si>
    <t>НАС/КС/ДУ-3А-ММ-184</t>
  </si>
  <si>
    <t>НАС/КС/ДУ/3А-ММ-196</t>
  </si>
  <si>
    <t>НАС/КС/ДУ/3А-ММ-211 Ваш Консалтинг</t>
  </si>
  <si>
    <t>НАС/КС/ДУ-ММ-3А-187</t>
  </si>
  <si>
    <t>НАС/КС/ДУ/3А-ММ-190 Ваш Консалтинг</t>
  </si>
  <si>
    <t>НАС/КС/ДУ-3А/ММ-108-Э(-1)</t>
  </si>
  <si>
    <t>С24-НАСТР-3А-2021/паркинг/А/м 150</t>
  </si>
  <si>
    <t>НАС/КС/ДУ-ММ-3А-193</t>
  </si>
  <si>
    <t>НАС/КС/ДУ-3А-ММ-214</t>
  </si>
  <si>
    <t>НАС/КС/ДУ-ММ-3А-217</t>
  </si>
  <si>
    <t>НАС/КС/ДУ/3А-ММ-103</t>
  </si>
  <si>
    <t>НАС/КС/ДУ-3А-ММ-77</t>
  </si>
  <si>
    <t>НАС/КС/ДУ-3А-ММ-83</t>
  </si>
  <si>
    <t>НАС/КС/ДУ-3А-ММ-134</t>
  </si>
  <si>
    <t>НАС/КС/ДУ-3А/ММ-128</t>
  </si>
  <si>
    <t>НАС/КС/ДУ-3А/ММ-18</t>
  </si>
  <si>
    <t>С24-НАСТР-3А-2021/паркинг/А/м 141</t>
  </si>
  <si>
    <t>С24-НАСТР-3А-2021/паркинг/А/м 158</t>
  </si>
  <si>
    <t>НАС/КС/ДУ-3А-ММ-80</t>
  </si>
  <si>
    <t>НАС/КС/ДУ-3А-ММ-38 ВАШ Консалтинг</t>
  </si>
  <si>
    <t>НАС/КС/ДУ-ММ-3А-101</t>
  </si>
  <si>
    <t>НАС/КС/ДУ-3А-ММ-131</t>
  </si>
  <si>
    <t>С24-НАСТР-3А-2021/паркинг/А/м 153</t>
  </si>
  <si>
    <t>НАС/КС/ДУ-3А-ММ-34 ВАШ Консалтинг</t>
  </si>
  <si>
    <t>НАС/КС/ДУ-ММ-3А-98</t>
  </si>
  <si>
    <t>НАС/КС/ДУ-ММ-3А-119</t>
  </si>
  <si>
    <t>С24-НАСТР-3А-2021/паркинг/А/м 116</t>
  </si>
  <si>
    <t>НАС/КС/ДУ-3А-ММ-110</t>
  </si>
  <si>
    <t>С24-НАСТР-3А-2021/паркинг/А/м 147</t>
  </si>
  <si>
    <t>НАС/КС/ДУ-ММ-3А-174</t>
  </si>
  <si>
    <t>С24-НАСТР-3А-2021/паркинг/А/м 155</t>
  </si>
  <si>
    <t>НАС/КС/ДУ-ММ-3А-175</t>
  </si>
  <si>
    <t>НАС/КС/ДУ-3А-ММ-21 ВАШ Консалтинг</t>
  </si>
  <si>
    <t>НАС/КС/ДУ-3А-ММ-20 ВАШ Консалтинг</t>
  </si>
  <si>
    <t>НАС/КС/ДУ-3А-ММ-86</t>
  </si>
  <si>
    <t>НАС/КС/ДУ-ММ-3А-17</t>
  </si>
  <si>
    <t>С24-НАСТР-3А-2021/паркинг/А/м 144</t>
  </si>
  <si>
    <t>НАС/КС/ДУ-ММ-3А-7</t>
  </si>
  <si>
    <t>НАС/КС/ДУ-ММ-3А-5</t>
  </si>
  <si>
    <t>НАС/КС/ДУ-3А-ММ-4 ВАШ Консалтинг</t>
  </si>
  <si>
    <t>НАС/КС/ДУ-3А-ММ-226</t>
  </si>
  <si>
    <t>НАС/КС/ДУ-3А-ММ-41 ВАШ Консалтинг</t>
  </si>
  <si>
    <t>НАС/КС/ДУ-3А-ММ-237</t>
  </si>
  <si>
    <t>НАС/КС/ДУ-ММ-3А-50</t>
  </si>
  <si>
    <t>НАС/КС/ДУ-3А-ММ-14 ВАШ Консалтинг</t>
  </si>
  <si>
    <t>НАС/КС/ДУ-3А-ММ-11 ВАШ Консалтинг</t>
  </si>
  <si>
    <t>НАС/КС/ДУ-ММ-3А-44</t>
  </si>
  <si>
    <t>НАС/КС/ДУ-3А/ММ-70-Э(-1)</t>
  </si>
  <si>
    <t>Ввод начального сальдо УКС00001462 от 01.05.2023 0:00:00</t>
  </si>
  <si>
    <t>НАС/КС/ДУ-3А-ММ-37 ВАШ Консалтинг</t>
  </si>
  <si>
    <t>НАС/КС/ДУ-3А/ММ-71-Э(-1)</t>
  </si>
  <si>
    <t>Ввод начального сальдо УКС00001463 от 01.05.2023 0:00:00</t>
  </si>
  <si>
    <t>С24-НАСТР-3А-2021/паркинг/А/м 113</t>
  </si>
  <si>
    <t>НАС/КС/ДУ-3А-ММ-23</t>
  </si>
  <si>
    <t>НАС/КС/ДУ-ММ-3А-2</t>
  </si>
  <si>
    <t>С24-НАСТР-3А-2021/паркинг/А/м 235</t>
  </si>
  <si>
    <t>Корректировка начислений УКС00001913 от 01.05.2023 0:00:00</t>
  </si>
  <si>
    <t>С24-НАСТР-3А-2021/паркинг/А/м 243</t>
  </si>
  <si>
    <t>Корректировка начислений УКС00001914 от 01.05.2023 0:00:00</t>
  </si>
  <si>
    <t>НАС/КС/ДУ-3А-ММ-29</t>
  </si>
  <si>
    <t>НАС/КС/ДУ-3А/ММ-10</t>
  </si>
  <si>
    <t>С24-НАСТР-3А-2021/паркинг/А/м 222</t>
  </si>
  <si>
    <t>НАС/КС/ДУ-3А-ММ-15 ВАШ Консалтинг</t>
  </si>
  <si>
    <t>НАС/КС/ДУ-ММ-3А-16</t>
  </si>
  <si>
    <t>НАС/ДУ-3А-ММ-19</t>
  </si>
  <si>
    <t>С24-НАСТР-3А-2021/паркинг/А/м 9</t>
  </si>
  <si>
    <t>НАС/КС/ДУ-ММ-3А-6</t>
  </si>
  <si>
    <t>НАС/КС/ДУ-3А-ММ-221</t>
  </si>
  <si>
    <t>С24-НАСТР-3А-2021/паркинг/А/м 220</t>
  </si>
  <si>
    <t>С24-НАСТР-3А-2021/паркинг/А/м 139</t>
  </si>
  <si>
    <t>НАС/КС/ДУ-3А-ММ-65</t>
  </si>
  <si>
    <t>НАС/КС/ДУ-ММ-3А-63</t>
  </si>
  <si>
    <t>НАС/КС/ДУ/3А-ММ-168</t>
  </si>
  <si>
    <t>НАС/КС/ДУ/3А-ММ-169</t>
  </si>
  <si>
    <t>С24-НАСТР-3А-2021/паркинг/А/м 48</t>
  </si>
  <si>
    <t>НАС/КС/ДУ-ММ-3А-198</t>
  </si>
  <si>
    <t>С24-НАСТР-3А-2021/паркинг/А/м 195</t>
  </si>
  <si>
    <t>НАС/КС/ДУ-3А-ММ-30</t>
  </si>
  <si>
    <t>НАС/КС/ДУ-ММ-3А-3</t>
  </si>
  <si>
    <t>НАС\КС/ДУ/3А-ММ-124 Ваш Консалтинг</t>
  </si>
  <si>
    <t>НАС/КС/ДУ-3А-ММ-109</t>
  </si>
  <si>
    <t>НАС/КС/ДУ-3А-ММ-152</t>
  </si>
  <si>
    <t>НАС/КС/ДУ-3А-ММ-186</t>
  </si>
  <si>
    <t>НАС/КС/ДУ/3А-ММ-207 Ваш Консалтинг</t>
  </si>
  <si>
    <t>НАС/КС/ДУ/3А-ММ-210 Ваш Консалтинг</t>
  </si>
  <si>
    <t>НАС/КС/ДУ-ММ-3А-108</t>
  </si>
  <si>
    <t>НАС/КС/ДУ-3А-ММ-123</t>
  </si>
  <si>
    <t>С24-НАСТР-3А-2021/паркинг/А/м 166</t>
  </si>
  <si>
    <t>С24-НАСТР-3А-2021/паркинг/А/м 156</t>
  </si>
  <si>
    <t>С24-НАСТР-3А-2021/паркинг/А/м 120</t>
  </si>
  <si>
    <t>С24-НАСТР-3А-2021/паркинг/А/м 159</t>
  </si>
  <si>
    <t>НАС/КС/ДУ\3А-ММ-154</t>
  </si>
  <si>
    <t>С24-НАСТР-3А-2021/паркинг/А/м 121</t>
  </si>
  <si>
    <t>НАС/КС/ДУ-ММ-3А-78</t>
  </si>
  <si>
    <t>НАС/КС/ДУ-ММ-3А-117</t>
  </si>
  <si>
    <t>НАС/КС/ДУ-ММ-3А-165</t>
  </si>
  <si>
    <t>НАС/КС/ДУ-3А-ММ-157</t>
  </si>
  <si>
    <t>С24-НАСТР-3А-2021/паркинг/А/м 79</t>
  </si>
  <si>
    <t>С24-НАСТР-3А-2021/паркинг/А/м 161</t>
  </si>
  <si>
    <t>С24-НАСТР-3А-2021/паркинг/А/м 149</t>
  </si>
  <si>
    <t>НАС/КС/ДУ-3А-ММ-111</t>
  </si>
  <si>
    <t>С24-НАСТР-3А-2021/паркинг/А/м 115</t>
  </si>
  <si>
    <t>НАС/КС/ДУ-3А-ММ-66</t>
  </si>
  <si>
    <t>НАС/КС/ДУ-ММ-3А-112</t>
  </si>
  <si>
    <t>НАС/КС/ДУ-ММ-3А-118</t>
  </si>
  <si>
    <t>С24-НАСТР-3А-2021/паркинг/А/м 130</t>
  </si>
  <si>
    <t>НАС/КС/ДУ-ММ-3А-132</t>
  </si>
  <si>
    <t>НАС/КС/ДУ-ММ-3А-133</t>
  </si>
  <si>
    <t>НАС/КС/ДУ-3А/ММ-218-Э(-1)</t>
  </si>
  <si>
    <t>НАС/КС/ДУ-3А/ММ-215-Э(-1)</t>
  </si>
  <si>
    <t>НАС/КС/ДУ-ММ-3А-140</t>
  </si>
  <si>
    <t>НАС/КС/ДУ-ММ-3А-142</t>
  </si>
  <si>
    <t>НАС/КС/ДУ/3А-ММ-145</t>
  </si>
  <si>
    <t>НАС/КС/ДУ-ММ-3А-173</t>
  </si>
  <si>
    <t>НАС/КС/ДУ/3А-ММ-146</t>
  </si>
  <si>
    <t>С24-НАСТР-3А-2021/паркинг/А/м 127</t>
  </si>
  <si>
    <t>НАС/КС/ДУ/3А-ММ-126 Ваш Консалтинг</t>
  </si>
  <si>
    <t>С24-НАСТР-3А-2021/паркинг/А/м 129</t>
  </si>
  <si>
    <t>С24-НАСТР-3А-2021/паркинг/А/м 148</t>
  </si>
  <si>
    <t>НАС\КС/ДУ/3А-ММ-105 Ваш Консалтинг</t>
  </si>
  <si>
    <t>НАС/КС/ДУ-3А/ММ-97</t>
  </si>
  <si>
    <t>НАС/КС/ДУ-ММ-3А-88</t>
  </si>
  <si>
    <t>НАС/КС/ДУ-ММ-3А-85</t>
  </si>
  <si>
    <t>С24-НАСТР-3А-2021/паркинг/А/м 84</t>
  </si>
  <si>
    <t>НАС/КС/ДУ/3А-ММ-73</t>
  </si>
  <si>
    <t>НАС/КС/ДУ-3А-ММ-87</t>
  </si>
  <si>
    <t>НАС/КС/ДУ-ММ-3А-64</t>
  </si>
  <si>
    <t>НАС/КС/ДУ-3А/ММ-81-Э(-1)</t>
  </si>
  <si>
    <t>НАС/КС/ДУ-3А-ММ-228</t>
  </si>
  <si>
    <t>С24-НАСТР-3А-2021/паркинг/А/м 164</t>
  </si>
  <si>
    <t>НАС/КС/ДУ-ММ-3А-172</t>
  </si>
  <si>
    <t>С24-НАСТР-3А-2021/паркинг/А/м 225</t>
  </si>
  <si>
    <t>НАС/КС/ДУ-3А-ММ-94</t>
  </si>
  <si>
    <t>С24-НАСТР-3А-2021/паркинг/А/м 151</t>
  </si>
  <si>
    <t>НАС/КС/ДУ-3А-ММ-229</t>
  </si>
  <si>
    <t>НАС/КС/ДУ/3А-ММ-162</t>
  </si>
  <si>
    <t>С24-НАСТР-3А-2021/паркинг/А/м 52</t>
  </si>
  <si>
    <t>С24-НАСТР-3А-2021/паркинг/А/м 238</t>
  </si>
  <si>
    <t>С24-НАСТР-3А-2021/паркинг/А/м 236</t>
  </si>
  <si>
    <t>НАС/КС/ДУ-3А/ММ-25-Э(-1)</t>
  </si>
  <si>
    <t>С24-НАСТР-3А-2021/паркинг/А/м 45</t>
  </si>
  <si>
    <t>НАС/КС/ДУ-ММ-3А-54</t>
  </si>
  <si>
    <t>С24-НАСТР-3А-2021/паркинг/А/м 1</t>
  </si>
  <si>
    <t>НАС/КС/ДУ-3А-ММ-31 ВАШ Консалтинг</t>
  </si>
  <si>
    <t>НАС/КС/ДУ-ММ-3А-181</t>
  </si>
  <si>
    <t>НАС/КС/ДУ-3А-ММ-35 ВАШ Консалтинг</t>
  </si>
  <si>
    <t>С24-НАСТР-3А-2021/паркинг/А/м 171</t>
  </si>
  <si>
    <t>НАС/КС/ДУ-3А-ММ-93</t>
  </si>
  <si>
    <t>НАС/КС/ДУ-3А/ММ-26-Э(-1)</t>
  </si>
  <si>
    <t>НАС/КС/ДУ/3А-ММ-233</t>
  </si>
  <si>
    <t>НАС/КС/ДУ-ММ-3А-201</t>
  </si>
  <si>
    <t>НАС/КС/ДУ/3А-ММ-197 Ваш Консалтинг</t>
  </si>
  <si>
    <t>С24-НАСТР-3А-2021/паркинг/А/м 170</t>
  </si>
  <si>
    <t>С24-НАСТР-3А-2021/паркинг/А/м 242</t>
  </si>
  <si>
    <t>НАС/КС/ДУ-ММ-3А-51</t>
  </si>
  <si>
    <t>НАС/КС/ДУ-3А-ММ-204</t>
  </si>
  <si>
    <t>НАС/КС/ДУ-3А/ММ-240-Э(-1)</t>
  </si>
  <si>
    <t>НАС/КС/ДУ-3А-ММ-200</t>
  </si>
  <si>
    <t>НАС/КС/ДУ/3А-ММ-189 Ваш Консалтинг</t>
  </si>
  <si>
    <t>НАС/КС/ДУ/3А-ММ-209 Ваш Консалтинг</t>
  </si>
  <si>
    <t>С24-НАСТР-3А-2021/паркинг/А/м 46</t>
  </si>
  <si>
    <t>НАС/КС/ДУ-ММ-3А-188</t>
  </si>
  <si>
    <t>С24-НАСТР-3А-2021/паркинг/А/м 212</t>
  </si>
  <si>
    <t>НАС/КС/ДУ-3А/ММ-216-Э(-1)</t>
  </si>
  <si>
    <t>НАС/КС/ДУ-3А-ММ-178</t>
  </si>
  <si>
    <t>НАС/КС/ДУ-3А/ММ-213-Э(-1)</t>
  </si>
  <si>
    <t>НАС/КС/ДУ-3А-ММ-39 ВАШ Консалтинг</t>
  </si>
  <si>
    <t>НАС/КС/ДУ-3А-ММ-36 ВАШ Консалтинг</t>
  </si>
  <si>
    <t>НАС/КС/ДУ-3А-ММ-32 ВАШ Консалтинг</t>
  </si>
  <si>
    <t>С24-НАСТР-3А-2021/паркинг/А/м 68</t>
  </si>
  <si>
    <t>С24-НАСТР-3А-2021/паркинг/А/м 49</t>
  </si>
  <si>
    <t>НАС/КС/ДУ-ММ-3А-53</t>
  </si>
  <si>
    <t>НАС/КС/ДУ-3А-ММ-59.</t>
  </si>
  <si>
    <t>НАС/КС/ДУ-3А-ММ-56</t>
  </si>
  <si>
    <t>С24-НАСТР-3А-2021/паркинг/А/м 60</t>
  </si>
  <si>
    <t>НАС/КС/ДУ-3А-ММ-40 ВАШ Консалтинг</t>
  </si>
  <si>
    <t>НАС/КС/ДУ-ММ-3А-69</t>
  </si>
  <si>
    <t>С24-НАСТР-3А-2021/паркинг/А/м 241</t>
  </si>
  <si>
    <t>С24-НАСТР-3А-2021/паркинг/А/м 67</t>
  </si>
  <si>
    <t>НАС/КС/ДУ-3А-ММ-43</t>
  </si>
  <si>
    <t>НАС/КС/ДУ/3А-ММ-239</t>
  </si>
  <si>
    <t>НАС\КС/ДУ/3А-ММ-42 Ваш Консалтинг</t>
  </si>
  <si>
    <t>С24-НАСТР-3А-2021/паркинг/А/м 160</t>
  </si>
  <si>
    <t>НАС/КС/ДУ-ММ-3А-163</t>
  </si>
  <si>
    <t>НАС/КС/ДУ/3А-ММ-13</t>
  </si>
  <si>
    <t>С24-НАСТР-3А-2021/паркинг/А/м 12</t>
  </si>
  <si>
    <t>НАС/КС/ДУ-3А-ММ-96</t>
  </si>
  <si>
    <t>НАС/КС/ДУ-3А-ММ-95</t>
  </si>
  <si>
    <t>С24-НАСТР-3А-2021/паркинг/А/м 232</t>
  </si>
  <si>
    <t>НАС/КС/ДУ-3А-ММ-224</t>
  </si>
  <si>
    <t>С24-НАСТР-3А-2021/паркинг/А/м 230</t>
  </si>
  <si>
    <t>С24-НАСТР-3А-2021/паркинг/А/м 58</t>
  </si>
  <si>
    <t>НАС/КС/ДУ/3А-ММ-244</t>
  </si>
  <si>
    <t>НАС/КС/ДУ-3А/ММ-245-Э(-1)</t>
  </si>
  <si>
    <t>С24-НАСТР-3А-2021/паркинг/А/м 55</t>
  </si>
  <si>
    <t>С24-НАСТР-3А-2021/паркинг/А/м 223</t>
  </si>
  <si>
    <t>НАС/КС/ДУ-ММ-3А-219</t>
  </si>
  <si>
    <t>ДУ ЗПИФ Развитие Красная сосна 3А/дом/Кв. 1</t>
  </si>
  <si>
    <t>Начисление услуг УКС00000649 от 30.04.2023 0:00:15</t>
  </si>
  <si>
    <t>НАС/КС/ДУ-3А-2 от 09.04.2022 г.</t>
  </si>
  <si>
    <t>Договор Красная сосна 3А/дом/Кв. 3</t>
  </si>
  <si>
    <t>НАС/КС/ДУ-3А-4</t>
  </si>
  <si>
    <t>НАС/КС/ДУ-3А-5 от 12.03.2022 г.</t>
  </si>
  <si>
    <t>НАС/КС/ДУ-3А-6 от 26.02.2022 г.</t>
  </si>
  <si>
    <t>НАС/КР/ДУ-3А-7 от 19.02.2022 г.</t>
  </si>
  <si>
    <t>НАС/КС/ДУ-3А-8</t>
  </si>
  <si>
    <t>НАС/КС/ДУ-3А-9</t>
  </si>
  <si>
    <t>НАС/КС/ДУ-3А-26 от 11.03.2022 г.</t>
  </si>
  <si>
    <t>НАС/КС/ДУ-3А-11</t>
  </si>
  <si>
    <t>НАС/КС/ДУ-3А-12.</t>
  </si>
  <si>
    <t>НАС/КС/ДУ-3А-13 от 25.02.2022 г.</t>
  </si>
  <si>
    <t>ЗПИФ Развитие К/С 3- 14</t>
  </si>
  <si>
    <t>НАС/КС/ДУ-3А-15</t>
  </si>
  <si>
    <t>НАС/КС/ДУ-3А-16</t>
  </si>
  <si>
    <t>НАС/КС/ДУ-3А-17 от 19.02.2022 г.</t>
  </si>
  <si>
    <t>НАС/КС/ДУ-3А-18</t>
  </si>
  <si>
    <t>НАС/КС/ДУ-3А-19</t>
  </si>
  <si>
    <t>НАС/КС/ДУ-3А-20</t>
  </si>
  <si>
    <t>НАС/КС/ДУ-3А-21</t>
  </si>
  <si>
    <t>НАС/КС/ДУ/3А-22</t>
  </si>
  <si>
    <t>НАС/КС/ДУ-3А-23</t>
  </si>
  <si>
    <t>НАС/КС/ДУ-3А-24</t>
  </si>
  <si>
    <t>НАС/КС/ДУ-3А-25</t>
  </si>
  <si>
    <t>НАС/КС/ДУ-3А-26 от 12.03.2022 г.</t>
  </si>
  <si>
    <t>НАС/КС/ДУ-3А-27</t>
  </si>
  <si>
    <t>НАС/КС/ДУ-3А-28</t>
  </si>
  <si>
    <t>НАС/КС/ДУ-3А-29</t>
  </si>
  <si>
    <t>НАС/КС/ДУ/3А-30</t>
  </si>
  <si>
    <t>НАС/КС/ДУ-3А-31 от 07.06.2022</t>
  </si>
  <si>
    <t>НАС/КС/ДУ-3А-32 от 10.03.2022 г.</t>
  </si>
  <si>
    <t>НАС/КС/ДУ-3А-33 от 26.02.2022 г.</t>
  </si>
  <si>
    <t>НАСТ/КС/ДУ-3А-34</t>
  </si>
  <si>
    <t>Ввод начального сальдо УКС00002024 от 30.09.2023 0:00:00</t>
  </si>
  <si>
    <t>НАС/КС/ДУ-3А-34.</t>
  </si>
  <si>
    <t>Корректировка начислений УКС00002824 от 30.09.2023 0:00:00</t>
  </si>
  <si>
    <t>НАС/КС/ДУ-3А-35</t>
  </si>
  <si>
    <t>НАС/КС/ДУ-3А-36 от 02.03.2022 г.</t>
  </si>
  <si>
    <t>НАС\КС/ДУ/3А-37</t>
  </si>
  <si>
    <t>НАС/КС/ДУ-3А-38</t>
  </si>
  <si>
    <t>НАС/ДУ-3А-39 от 05.03.2022 г.</t>
  </si>
  <si>
    <t>НАС/КС/ДУ-3А-40 от 10.03.2022 г.</t>
  </si>
  <si>
    <t>НАС/КС/ДУ-3А-41 от 10.03.2022 г.</t>
  </si>
  <si>
    <t>НАС/КС/ДУ-3А-42 ЮГ ИНВЕСТ</t>
  </si>
  <si>
    <t>НАС/КС/ДУ-3А-43.</t>
  </si>
  <si>
    <t>НАС/КС/ДУ-3А-44</t>
  </si>
  <si>
    <t>НАС/КС/ДУ-3А-45</t>
  </si>
  <si>
    <t>НАС/КС/ДУ-3А-46 от 12.03.2022 г.</t>
  </si>
  <si>
    <t>НАС/КС/ДУ-3А-47</t>
  </si>
  <si>
    <t>НАС/КС/ДУ-3А-48</t>
  </si>
  <si>
    <t>НАС/КС/ДУ-3А-49 от 12.03.2022 г.</t>
  </si>
  <si>
    <t>НАС/КС/ДУ-3А-50</t>
  </si>
  <si>
    <t>НАС/КС/ДУ-3А-51</t>
  </si>
  <si>
    <t>НАС/КС/ДУ-3А-52 от 08.03.2022</t>
  </si>
  <si>
    <t>НАС/ДУ-3А-53 от 05.03.2022 г.</t>
  </si>
  <si>
    <t>НАС/КС/ДУ-3А-54</t>
  </si>
  <si>
    <t>НАС/КС/ДУ-3А-55</t>
  </si>
  <si>
    <t>НАС/КС/ДУ-3А-56 от 18.03.2022 г.</t>
  </si>
  <si>
    <t>НАС/КС/ДУ-3А-57 от 29.04.2022 г.</t>
  </si>
  <si>
    <t>НАС/КС/ДУ/3А-58</t>
  </si>
  <si>
    <t>НАС/КС/ДУ-3А-59 от 12.03.2022 г.</t>
  </si>
  <si>
    <t>НАС/КР/ДУ-3А-60 от 26.02.2022 г.</t>
  </si>
  <si>
    <t>НАС/КС/ДУ-3А-61 от 26.02.2022 г.</t>
  </si>
  <si>
    <t>НАС/КС/ДУ-3А-62  ЮГ ИНВЕСТ</t>
  </si>
  <si>
    <t>НАС/КС/ДУ-3А-63 от 09.03.2022 г.</t>
  </si>
  <si>
    <t>НАС/КС/ДУ-3А-64 от 18.03.2022 г.</t>
  </si>
  <si>
    <t>НАС/КС/ДУ-3А-65</t>
  </si>
  <si>
    <t>НАС/КС/ДУ-3А-66 от 25.02.2022 г.</t>
  </si>
  <si>
    <t>НАС/КС/ДУ-3А-67 ЮГ ИНВЕСТ</t>
  </si>
  <si>
    <t>НАС/КС/ДУ-3А-68</t>
  </si>
  <si>
    <t>НАС/КС/ДУ-3А-69</t>
  </si>
  <si>
    <t>НАС/КС/ДУ-3А-70</t>
  </si>
  <si>
    <t>НАС/КС/ДУ-3А-71 от 26.02.2022 г.</t>
  </si>
  <si>
    <t>НАС/КС/ДУ-3А-72</t>
  </si>
  <si>
    <t>НАС/КС/ДУ-3А-73 от 09.03.2022 г.</t>
  </si>
  <si>
    <t>НАС/КС/ДУ-3А-74 от 26.04.2022 г.</t>
  </si>
  <si>
    <t>НАС/КС/ДУ-3А-75.</t>
  </si>
  <si>
    <t>НАС/КС/ДУ-3А-76 от 25.02.2022 г.</t>
  </si>
  <si>
    <t>НАС/КС/ДУ-3А-77</t>
  </si>
  <si>
    <t>НАС/КС/ДУ-3А-78 ЮГ ИНВЕСТ</t>
  </si>
  <si>
    <t>НАС/КС/ДУ-3А-79</t>
  </si>
  <si>
    <t>НАС/КС/ДУ-3А-80</t>
  </si>
  <si>
    <t>НАС/КС/ДУ-3А-81</t>
  </si>
  <si>
    <t>НАС/КС/ДУ-3А-82</t>
  </si>
  <si>
    <t>НАС/КС/ДУ-3А-83</t>
  </si>
  <si>
    <t>НАС/КС/ДУ-3А-84</t>
  </si>
  <si>
    <t>НАС/КС/ДУ-3А-85 от 25.02.2022 г.</t>
  </si>
  <si>
    <t>ДУ ЗПИФ Развитие Красная сосна 3А/дом/Кв. 86</t>
  </si>
  <si>
    <t>НАС/КС/ДУ-3А-87</t>
  </si>
  <si>
    <t>ДУ ЗПИФ Развитие Красная сосна 3А/дом/Кв. 88</t>
  </si>
  <si>
    <t>НАС/КС/ДУ-3А-89</t>
  </si>
  <si>
    <t>НАС/КС/ДУ-3А-90</t>
  </si>
  <si>
    <t>НАС/КС/ДУ-3А-91 от 26.02.2022 г.</t>
  </si>
  <si>
    <t>ДУ ЗПИФ Развитие Красная сосна 3А/дом/Кв. 92</t>
  </si>
  <si>
    <t>НАС/КС/ДУ-3А-93</t>
  </si>
  <si>
    <t>НАС/КС/ДУ-3А-94,</t>
  </si>
  <si>
    <t>НАС/КС/ДУ-3А-95</t>
  </si>
  <si>
    <t>НАС/КС/ДУ-3А-96</t>
  </si>
  <si>
    <t>НАС/КС/ДУ-3А-97</t>
  </si>
  <si>
    <t>НАС/КС/ДУ-3А-98</t>
  </si>
  <si>
    <t>Договор Красная сосна 3А/дом/Кв. 99</t>
  </si>
  <si>
    <t>НАС/КС/ДУ-3А-100</t>
  </si>
  <si>
    <t>НАС/КС/ДУ-3А-101</t>
  </si>
  <si>
    <t>НАС/КС/ДУ-3А-102</t>
  </si>
  <si>
    <t>ДУ ЗПИФ Развитие Красная сосна 3А/дом/Кв. 102</t>
  </si>
  <si>
    <t>НАС/КС/ДУ-3А-103</t>
  </si>
  <si>
    <t>НАС/КС/ДУ-3А-104</t>
  </si>
  <si>
    <t>НАС/КС/ДУ-3А-105</t>
  </si>
  <si>
    <t>НАС/КС/ДУ-3А-106</t>
  </si>
  <si>
    <t>НАС/КС/ДУ-3А-107</t>
  </si>
  <si>
    <t>НАС/КС/ДУ-3А-108 от 30.03.2022 г.</t>
  </si>
  <si>
    <t>НАС/КС/ДУ-3А-109</t>
  </si>
  <si>
    <t>НАС/КС/ДУ-3А-110 от 26.02.2022 г.</t>
  </si>
  <si>
    <t>С24-НАСТР-3А-2021/дом/Кв. 111</t>
  </si>
  <si>
    <t>ДУ ЗПИФ Развитие Красная сосна 3А/дом/Кв. 112</t>
  </si>
  <si>
    <t>С24-НАСТР-3А-2021/дом/Кв. 113</t>
  </si>
  <si>
    <t>Корректировка начислений УКС00002809 от 30.09.2023 0:00:00</t>
  </si>
  <si>
    <t>НАС/КС/ДУ-3А-113</t>
  </si>
  <si>
    <t>Ввод начального сальдо УКС00002009 от 30.09.2023 0:00:00</t>
  </si>
  <si>
    <t>НАС/КС/ДУ-3А-114 от 26.03.2022 г.</t>
  </si>
  <si>
    <t>НАС/КС/ДУ-3А-115</t>
  </si>
  <si>
    <t>НАС/КС/ДУ-3А-116</t>
  </si>
  <si>
    <t>НАС/КС/ДУ-3А-117.</t>
  </si>
  <si>
    <t>НАС/КС/ДУ-3А-118</t>
  </si>
  <si>
    <t>НАС/КС/ДУ-3А-119</t>
  </si>
  <si>
    <t>НАС/КС/ДУ-3А-120</t>
  </si>
  <si>
    <t>НАС/КС/ДУ-3А-121</t>
  </si>
  <si>
    <t>НАС/КС/ДУ-3А-122 от 02.03.2022 г.</t>
  </si>
  <si>
    <t>Договор Красная сосна 3А/дом/Кв. 123</t>
  </si>
  <si>
    <t>НАС/КС/ДУ-3А-124 от 10.03.2022 г.</t>
  </si>
  <si>
    <t>НАС/КС/ДУ-3А-125.</t>
  </si>
  <si>
    <t>НАС/КС/ДУ-3А-126 от 19.02.2022 г.</t>
  </si>
  <si>
    <t>НАС/КС/ДУ-3А-127</t>
  </si>
  <si>
    <t>НАС/КС/ДУ-3А-128 от 18.03.2022 г.</t>
  </si>
  <si>
    <t>НАС/КС/ДУ-3А-129</t>
  </si>
  <si>
    <t>НАС/КС/ДУ-3А-130 от 26.02.2022 г.</t>
  </si>
  <si>
    <t>НАС/КС/ДУ-3А-131</t>
  </si>
  <si>
    <t>НАС/КС//ДУ-3А-132</t>
  </si>
  <si>
    <t>НАС/КС/ДУ-3А-133</t>
  </si>
  <si>
    <t>НАС/КС/ДУ-3А-134 от 10.03.2022 г.</t>
  </si>
  <si>
    <t>НАС/КС/ДУ-3А-135 от 02.03.2022 г.</t>
  </si>
  <si>
    <t>НАС/КС/ДУ-3А-136</t>
  </si>
  <si>
    <t>НАС/ДУ-3А-137 от 05.03.2022 г.</t>
  </si>
  <si>
    <t>НАС/КС/ДУ-3А-138</t>
  </si>
  <si>
    <t>НАС/КС/ДУ-3А-139 от 26.02.2022 г.</t>
  </si>
  <si>
    <t>НАС/ДУ-3А-140 от 05.03.2022 г.</t>
  </si>
  <si>
    <t>НАС/КС/ДУ-3А-141 от 02.03.2022 г.</t>
  </si>
  <si>
    <t>НАС/КС/ДУ-3А-142.</t>
  </si>
  <si>
    <t>НАС/КС/ДУ-3А-143</t>
  </si>
  <si>
    <t>НАС/КС/ДУ-3А-144 от 25.02.2022 г.</t>
  </si>
  <si>
    <t>НАС/КС/ДУ-3А-145</t>
  </si>
  <si>
    <t>НАС/КС/ДУ-3А-146 от 12.03.2022 г.</t>
  </si>
  <si>
    <t>НАС/КС/ДУ/3А-147</t>
  </si>
  <si>
    <t>НАС/КС/ДУ-3А-148 от 12.03.2022 г.</t>
  </si>
  <si>
    <t>НАС/КС/ДУ-3А-149</t>
  </si>
  <si>
    <t>НАС/КС/ДУ-3А-150</t>
  </si>
  <si>
    <t>НАС/КС/ДУ-3А-151</t>
  </si>
  <si>
    <t>НАС/КС/ДУ-3А-152.</t>
  </si>
  <si>
    <t>НАС/КС/ДУ-3А-153.</t>
  </si>
  <si>
    <t>НАС/КС/ДУ-3А-154.</t>
  </si>
  <si>
    <t>НАС/ДУ-3А-155 от 05.03.2022 г.</t>
  </si>
  <si>
    <t>НАС/КС/ДУ-3А-156</t>
  </si>
  <si>
    <t>НАС/КС/ДУ-3А-157/Втор-1</t>
  </si>
  <si>
    <t>НАС/КС/ДУ-3А-158</t>
  </si>
  <si>
    <t>НАС/КС/ДУ-3А-159</t>
  </si>
  <si>
    <t>НАС/КС/ДУ-3А-160 от 26.02.2022 г.</t>
  </si>
  <si>
    <t>НАС/КС/ДУ-3А-161.</t>
  </si>
  <si>
    <t>НАС/КС/ДУ-3А-162</t>
  </si>
  <si>
    <t>НАС/КС/ДУ-3А-163.</t>
  </si>
  <si>
    <t>НАС/КС/ДУ-3А-164</t>
  </si>
  <si>
    <t>НАС/КС/ДУ-3А-165</t>
  </si>
  <si>
    <t>НАС/КС/ДУ-3А-166 от 09.03.2022 г.</t>
  </si>
  <si>
    <t>НАС/КС/ДУ-3А-167</t>
  </si>
  <si>
    <t>НАС/КС/ДУ-3А-168</t>
  </si>
  <si>
    <t>НАС/КС/ДУ-3А-169 ЮГ ИНВЕСТ</t>
  </si>
  <si>
    <t>НАС/КС/ДУ-3А-170</t>
  </si>
  <si>
    <t>Договор Красная сосна 3А/дом/Кв. 171</t>
  </si>
  <si>
    <t>НАС/КС/ДУ-3А-172</t>
  </si>
  <si>
    <t>НАС/КС/ДУ-3А-173</t>
  </si>
  <si>
    <t>НАС/КС/ДУ-3А-174</t>
  </si>
  <si>
    <t>НАС/КС/ДУ-3А-175 от 02.03.2022 г.</t>
  </si>
  <si>
    <t>НАС/КС/ДУ-3А-176 от 19.02.2022 г.</t>
  </si>
  <si>
    <t>НАС/КС/ДУ-3А-177</t>
  </si>
  <si>
    <t>НАС/КС/ДУ/3А-178-ВТОР</t>
  </si>
  <si>
    <t>НАС/КС/ДУ-3А-179</t>
  </si>
  <si>
    <t>НАС/КС/ДУ-3А-180 от 25.02.2022 г.</t>
  </si>
  <si>
    <t>НАС/КС/ДУ-3А-181 от 09.03.2022 г.</t>
  </si>
  <si>
    <t>НАС/КС/ДУ-3А-182</t>
  </si>
  <si>
    <t>ДУ ЗПИФ Развитие Красная сосна 3А/дом/Кв. 182</t>
  </si>
  <si>
    <t>НАС/КС/ДУ-3А-183.</t>
  </si>
  <si>
    <t>НАС/КС/ДУ-3А-184 ЮГ ИНВЕСТ</t>
  </si>
  <si>
    <t>НАС/КС/ДУ-3А-185/Втор-1</t>
  </si>
  <si>
    <t>НАС/КС/ДУ-3А-186 от 24.02.2022 г.</t>
  </si>
  <si>
    <t>НАС/КС/ДУ-3А-187 от 26.02.2022 г.</t>
  </si>
  <si>
    <t>НАС/КС/ДУ-3А-188</t>
  </si>
  <si>
    <t>НАС/КС/ДУ-3А-189</t>
  </si>
  <si>
    <t>НАС/КС/ДУ-3А-190/Втор-1</t>
  </si>
  <si>
    <t>НАС/КС/ДУ-3А-191</t>
  </si>
  <si>
    <t>НАС/КС/ДУ-3А-192 от26.02.2022 г.</t>
  </si>
  <si>
    <t>НАС/КС/ДУ-3А-193.</t>
  </si>
  <si>
    <t>НАС/КС/ДУ 3А-194</t>
  </si>
  <si>
    <t>НАС/КС/ДУ-3А-195 от 12.03.2022 г.</t>
  </si>
  <si>
    <t>НАС/КС/ДУ-3А-196 ЮГ ИНВЕСТ</t>
  </si>
  <si>
    <t>НАС/КС/ДУ-3А-197</t>
  </si>
  <si>
    <t>НАС/КС/ДУ-3А-198</t>
  </si>
  <si>
    <t>НАС/КС/ДУ-3А-199</t>
  </si>
  <si>
    <t>НАС/КС/ДУ-3А-200</t>
  </si>
  <si>
    <t>НАС/КС/ДУ-3А-201</t>
  </si>
  <si>
    <t>НАС/КС/ДУ-3А-202</t>
  </si>
  <si>
    <t>НАС/ДУ-3А-203 от 05.03.2022 г.</t>
  </si>
  <si>
    <t>НАС/КС/ДУ-3А-204</t>
  </si>
  <si>
    <t>НАС/КС/ДУ-3А-205</t>
  </si>
  <si>
    <t>НАС/КС/ДУ-3А-206.</t>
  </si>
  <si>
    <t>НАС/КС/ДУ-3А-207/втор</t>
  </si>
  <si>
    <t>НАС/КС/ДУ-3А-208</t>
  </si>
  <si>
    <t>НАС/КС/ДУ-3А-209</t>
  </si>
  <si>
    <t>НАС/КС/ДУ-3А-210</t>
  </si>
  <si>
    <t>НАС/ДУ-3А-211 от 05.03.2022 г.</t>
  </si>
  <si>
    <t>НАС/КС/ДУ-3А-212</t>
  </si>
  <si>
    <t>НАС/КС/ДУ-3А-213 от 09.03.2022 г.</t>
  </si>
  <si>
    <t>НАС/КС/ДУ-3А-214</t>
  </si>
  <si>
    <t>НАС/КС/ДУ-3А-215</t>
  </si>
  <si>
    <t>НАС/КС/ДУ-3А-216</t>
  </si>
  <si>
    <t>НАС/КС/ДУ-3А-217</t>
  </si>
  <si>
    <t>НАС/КС/ДУ-3А-218.</t>
  </si>
  <si>
    <t>НСТ/КС/ДУ-3А-219</t>
  </si>
  <si>
    <t>НАС/КС/ДУ-3А-220</t>
  </si>
  <si>
    <t>НАС/КС/ДУ-3А-221</t>
  </si>
  <si>
    <t>НАС/КС/ДК-3А-222 от 19.02.2022 г.</t>
  </si>
  <si>
    <t>НАС/КС/ДУ-3А-223/втор</t>
  </si>
  <si>
    <t>Ввод начального сальдо УКС00001835 от 01.07.2023 0:00:00</t>
  </si>
  <si>
    <t>НАС/КС/ДУ-3А-223</t>
  </si>
  <si>
    <t>Корректировка начислений УКС00002522 от 01.07.2023 0:00:00</t>
  </si>
  <si>
    <t>НАС/КС/ДУ-3А-224.</t>
  </si>
  <si>
    <t>НАС/КС/ДУ-3А-225</t>
  </si>
  <si>
    <t>НАС/ДУ-3А-226 от 05.03.2022 г.</t>
  </si>
  <si>
    <t>НАС/КС/ДУ-3А-227</t>
  </si>
  <si>
    <t>НАС/КС/ДУ-3А-228</t>
  </si>
  <si>
    <t>НАС/КС/ДУ-3А-229 от 03.05.2022 г.</t>
  </si>
  <si>
    <t>НС/КС/ДУ-3А-230 от 29.04.2022 г.</t>
  </si>
  <si>
    <t>НАС/КС/ДУ-3А-231</t>
  </si>
  <si>
    <t>НАС/КС/ДУ-3А-232</t>
  </si>
  <si>
    <t>НАС/КС/ДУ-3А-233 от 11.03.2022 г.</t>
  </si>
  <si>
    <t>НАС/КС/ДУ-3А-234</t>
  </si>
  <si>
    <t>НАС/КС/ДУ-3А-235</t>
  </si>
  <si>
    <t>НАС/КС/ДУ-3А-236 ЮГ ИНВЕСТ</t>
  </si>
  <si>
    <t>НАС/КС/ДУ-3А-237</t>
  </si>
  <si>
    <t>НАС/КС/ДУ-3А-238</t>
  </si>
  <si>
    <t>НАС/КС/ДУ-3А-239</t>
  </si>
  <si>
    <t>НАС/КС/ДУ-3А-240.</t>
  </si>
  <si>
    <t>НАС/КС/ДУ-3А-241</t>
  </si>
  <si>
    <t>НАС/КС/ДУ-3А-242 от 25.02.2022 г.</t>
  </si>
  <si>
    <t>НАС/КС/ДУ-3А-243 от 02.03.2022 г.</t>
  </si>
  <si>
    <t>НАС/КС/ДУ-3А-244 от 12.03.2022 г.</t>
  </si>
  <si>
    <t>НАС/КС/ДУ-3А-245</t>
  </si>
  <si>
    <t>НАС/КС/ДУ-3А-246</t>
  </si>
  <si>
    <t>НАС/КС/ДУ-3А-247</t>
  </si>
  <si>
    <t>НАС/КС/ДУ-3А-248</t>
  </si>
  <si>
    <t>НАС/КС/ДУ-3А-249 от 02.04.2022 г.</t>
  </si>
  <si>
    <t>НАС/КС/ДУ-3А-250 ВАШ Консалтинг</t>
  </si>
  <si>
    <t>НАС/КС/ДУ-3А-251</t>
  </si>
  <si>
    <t>НАС/КС/ДУ-36А-252 от 05.05.2022 г.</t>
  </si>
  <si>
    <t>НАС/КС/ДУ-3А-253 от 25.03.2022</t>
  </si>
  <si>
    <t>НАС/КС/ДУ-3А-254</t>
  </si>
  <si>
    <t>НАС/КС/ДУ-3А-255</t>
  </si>
  <si>
    <t>ДУ ЗПИФ Развитие Красная сосна 3А/дом/Кв. 256</t>
  </si>
  <si>
    <t>НАС/КС/ДУ-3А-257 от 02.04.2022 г.</t>
  </si>
  <si>
    <t>НАС/КС/ДУ-3А-258</t>
  </si>
  <si>
    <t>НАС/КС/ДУ-3А-259</t>
  </si>
  <si>
    <t>НАС/КС/ДУ-3А-260</t>
  </si>
  <si>
    <t>НАС/КС/ДУ-3А-261</t>
  </si>
  <si>
    <t>НАС/КС/ДУ-3А-262 от 26.03.2022 г.</t>
  </si>
  <si>
    <t>НАС/КС/ДУ-3А-263 от 26.03.2022 г.</t>
  </si>
  <si>
    <t>ДУ ЗПИФ Развитие Красная сосна 3А/дом/Кв. 264</t>
  </si>
  <si>
    <t>Корректировка начислений УКС00001896 от 01.05.2023 0:00:00</t>
  </si>
  <si>
    <t>НАС/КС/ДУ-3А-264</t>
  </si>
  <si>
    <t>Ввод начального сальдо УКС00001454 от 01.05.2023 0:00:00</t>
  </si>
  <si>
    <t>НАС/КС/ДУ-3А-265</t>
  </si>
  <si>
    <t>НАС/КС/ДУ-3А-266 от 19.04.2022 г.</t>
  </si>
  <si>
    <t>НАС/КС/ДУ-3А-267</t>
  </si>
  <si>
    <t>НАС/КС/ДУ-3А-268 от 25.03.2022 г.</t>
  </si>
  <si>
    <t>НАС/КС/ДУ-3А-269</t>
  </si>
  <si>
    <t>НАС/КС/ДУ-3А-270</t>
  </si>
  <si>
    <t>НАС/КС/ДУ-3А-271</t>
  </si>
  <si>
    <t>НАС/КС/ДУ-3А-272 от 02.04.2022 г.</t>
  </si>
  <si>
    <t>НАС/КС/ДУ-3А-273 от 09.04.2022 г.</t>
  </si>
  <si>
    <t>НАС/КС/ДУ-3А-274</t>
  </si>
  <si>
    <t>НАС/КС/ДУ-3А-275 от 24.03.2022 г.</t>
  </si>
  <si>
    <t>НАС/КС/ДУ-3А-276 ЮГ ИНВЕСТ</t>
  </si>
  <si>
    <t>НАС/КС/ДУ-3А-277</t>
  </si>
  <si>
    <t>НАС/КС/ДУ-3А-278</t>
  </si>
  <si>
    <t>НАС/КС/ДУ-3А-279</t>
  </si>
  <si>
    <t>НАС/КС/ДУ-3А-280</t>
  </si>
  <si>
    <t>НАС/КС/ДУ-3А-281</t>
  </si>
  <si>
    <t>ДУ ЗПИФ Развитие Красная сосна 3А/дом/Кв. 282</t>
  </si>
  <si>
    <t>НАС/КС/ДУ-3А-283 от 30.03.2022 г.</t>
  </si>
  <si>
    <t>НАС/КС/ДУ-3А-284 от 26.03.2022 г.</t>
  </si>
  <si>
    <t>НАС/КС/ДУ-3А-285</t>
  </si>
  <si>
    <t>НАС/КС/ДУ-3А-286 от 09.04.2022 г.</t>
  </si>
  <si>
    <t>НАС/КС/ДУ-3А-287 от 30.03.2022 г.</t>
  </si>
  <si>
    <t>Корректировка начислений УКС00000258 от 01.02.2024 0:00:00</t>
  </si>
  <si>
    <t>НАС/КС/ДУ_3А-287/ВТОР</t>
  </si>
  <si>
    <t>Ввод начального сальдо УКС00000194 от 01.02.2024 0:00:00</t>
  </si>
  <si>
    <t>НАС/КС/ДУ-3А-288</t>
  </si>
  <si>
    <t>НАС/КС/ДУ-3А-289 от 02.04.2022 г.</t>
  </si>
  <si>
    <t>НАС/КС/ДУ-3А-290</t>
  </si>
  <si>
    <t>НАС/КС/ДУ-3А-291</t>
  </si>
  <si>
    <t>НАС/КС/ДУ-3А-292</t>
  </si>
  <si>
    <t>НАС/КС/ДУ-3А-293 от 26.03.2022 г.</t>
  </si>
  <si>
    <t>НАС/КС/ДУ/3А-294</t>
  </si>
  <si>
    <t>НАС/КС/ДУ-3А-295 от 25.03.2022 г.</t>
  </si>
  <si>
    <t>НАС/КС/ДУ-3А-296</t>
  </si>
  <si>
    <t>НАС/КС/ДУ-3А-297 от 25.03.2022 г.</t>
  </si>
  <si>
    <t>НАС/КС/ДУ-3А-298 от 25.03.2022 г.</t>
  </si>
  <si>
    <t>НАС/КС/ДУ-3А-299</t>
  </si>
  <si>
    <t>НАС/КС/ДУ-3А-300 ЮГ ИНВЕСТ</t>
  </si>
  <si>
    <t>С24-НАСТР-3А-2021/дом/Кв. 301</t>
  </si>
  <si>
    <t>НАС/КС/ДУ-3А-302</t>
  </si>
  <si>
    <t>НАС/КС/ДУ-3А-303</t>
  </si>
  <si>
    <t>НАС/КС/ДУ-3А-304</t>
  </si>
  <si>
    <t>НАС/КС/ДУ-3А-305</t>
  </si>
  <si>
    <t>НАС/КС/ДУ-3А-306 втор</t>
  </si>
  <si>
    <t>НАС/КС/ДУ-3А-307</t>
  </si>
  <si>
    <t>НАС/КС/ДУ-3А-308</t>
  </si>
  <si>
    <t>НАС/КС/ДУ-3А-309</t>
  </si>
  <si>
    <t>НАС/КС/ДУ-3А-310 от 26.03.2022 г.</t>
  </si>
  <si>
    <t>НАС/КС/ДУ-3А-311 от 26.03.2022 г.</t>
  </si>
  <si>
    <t>НАС/КС/ДУ-3А-312</t>
  </si>
  <si>
    <t>НАС/КС/ДУ-3А-313</t>
  </si>
  <si>
    <t>НАС/КС/ДУ-3А-314</t>
  </si>
  <si>
    <t>НАС/КС/ДУ-3А-315</t>
  </si>
  <si>
    <t>НАС/КС/ДУ-3А-316</t>
  </si>
  <si>
    <t>НАС/КС/ДУ-3А-317</t>
  </si>
  <si>
    <t>НАС/КС/ДУ-3А-318</t>
  </si>
  <si>
    <t>НАС/КС/ДУ-3А-319</t>
  </si>
  <si>
    <t>НАС/КС/ДУ-3А-320</t>
  </si>
  <si>
    <t>НАС/КС/ДУ-3А-321</t>
  </si>
  <si>
    <t>НАС/КС/ДУ-3А-322</t>
  </si>
  <si>
    <t>НАС/КС/ДУ-3А-323 от 25.03.2022 г.</t>
  </si>
  <si>
    <t>НАС/КС/ДУ-3А-324</t>
  </si>
  <si>
    <t>НАС/КС/ДУ-3А-325 от 26.03.2022 г.</t>
  </si>
  <si>
    <t>НАС/КС/ДУ-3А-326</t>
  </si>
  <si>
    <t>НАС/КС/ДУ-3А-327</t>
  </si>
  <si>
    <t>НАС/КС/ДУ-3А-328</t>
  </si>
  <si>
    <t>НАС/КС/ДУ-3А-329</t>
  </si>
  <si>
    <t>НАС/КС/ДУ-3А-330</t>
  </si>
  <si>
    <t>НАС/КС/ДУ-3А-331</t>
  </si>
  <si>
    <t>НАС/КС/ДУ-3А-332 от 25.03.2022 г.</t>
  </si>
  <si>
    <t>НАС/КС/ДУ-3А-333</t>
  </si>
  <si>
    <t>НАС/КС/ДУ-3А-334</t>
  </si>
  <si>
    <t>С24-НАСТР-3А-2021/дом/Кв. 335</t>
  </si>
  <si>
    <t>НАС/КС/ДУ-3А-336</t>
  </si>
  <si>
    <t>НАС/КС/ДУ-3А-337</t>
  </si>
  <si>
    <t>НАС/КС/ДУ-3А-338 ВАШ Консалтинг</t>
  </si>
  <si>
    <t>НАС/КС/ДУ-3А-339</t>
  </si>
  <si>
    <t>ДУ ЗПИФ Развитие Красная сосна 3А/дом/Кв. 340</t>
  </si>
  <si>
    <t>Корректировка начислений УКС00001898 от 01.05.2023 0:00:00</t>
  </si>
  <si>
    <t>Корректировка начислений УКС00001897 от 01.05.2023 0:00:00</t>
  </si>
  <si>
    <t>НАС/КС/ДУ/3А-340</t>
  </si>
  <si>
    <t>Ввод начального сальдо УКС00001455 от 01.05.2023 0:00:00</t>
  </si>
  <si>
    <t>Ввод начального сальдо УКС00001456 от 01.05.2023 0:00:00</t>
  </si>
  <si>
    <t>ДУ ЗПИФ Развитие Красная сосна 3А/дом/Кв. 341</t>
  </si>
  <si>
    <t>НАС/КС/ДУ-3А-342</t>
  </si>
  <si>
    <t>НАС/КС/ДУ-3А-343</t>
  </si>
  <si>
    <t>НАС/СК/ДУ-3А-344</t>
  </si>
  <si>
    <t>НАС/КС/ДУ-3А-345 втор</t>
  </si>
  <si>
    <t>Ввод начального сальдо УКС00001451 от 01.05.2023 0:00:00</t>
  </si>
  <si>
    <t>НАС/КС/ДУ-3А-345</t>
  </si>
  <si>
    <t>Корректировка начислений УКС00001893 от 01.05.2023 0:00:00</t>
  </si>
  <si>
    <t>НАС/КС/ДУ-3А-346</t>
  </si>
  <si>
    <t>НАС/КС/ДУ-3А-347</t>
  </si>
  <si>
    <t>НАС/КС/ДУ-3А-348</t>
  </si>
  <si>
    <t>НАС/КС/ДУ-3А-349</t>
  </si>
  <si>
    <t>НАС/КС/ДУ/3А-350</t>
  </si>
  <si>
    <t>НАС/КС/ДУ-3А-351 от 11.04.2022 г.</t>
  </si>
  <si>
    <t>НАС/КС/ДУ-3А-352</t>
  </si>
  <si>
    <t>НАС/КС/ДУ\3А-353</t>
  </si>
  <si>
    <t>НАС/КС/ДУ-3А-354</t>
  </si>
  <si>
    <t>НАС/КС/ДУ-3А-355</t>
  </si>
  <si>
    <t>НАС/КС/ДУ-3А-356 от 09.04.2022 г.</t>
  </si>
  <si>
    <t>НАС/КС/ДУ-3А-357 от 21.04.2022 г.</t>
  </si>
  <si>
    <t>НАС/КС/ДУ-3А-358</t>
  </si>
  <si>
    <t>НАС/КС/ДУ-3А-359</t>
  </si>
  <si>
    <t>НАС/КС/ДУ-3А-360 от 09.04.2022 г.</t>
  </si>
  <si>
    <t>НАС/КС/ДУ-3А-361</t>
  </si>
  <si>
    <t>НАС/КС/ДУ/3А-362</t>
  </si>
  <si>
    <t>НАС/КС/ДУ-3А-363</t>
  </si>
  <si>
    <t>НАС/КС/ДУ/3А-364</t>
  </si>
  <si>
    <t>НАС/КС/ДУ-3А-365 от 09.04.2022 г.</t>
  </si>
  <si>
    <t>НАС/КС/ДУ-3А-366 от 11.04.2022 г.</t>
  </si>
  <si>
    <t>НАС/КС/ДУ/3А-367</t>
  </si>
  <si>
    <t>НАС/КС/ДУ-3А-368/Втор-1</t>
  </si>
  <si>
    <t>НАС/КС/ДУ-3А-369</t>
  </si>
  <si>
    <t>НАС/КС/ДУ-3А-370 ЮГ ИНВЕСТ</t>
  </si>
  <si>
    <t>НАС/КС/ДУ-3А-371 от 14.04.2022 г.</t>
  </si>
  <si>
    <t>НАС/КС/ДУ-3А-372 от 09.04.2022 г.</t>
  </si>
  <si>
    <t>НАС/КС/ДУ-3А-373.</t>
  </si>
  <si>
    <t>НАС/КС/ДУ-3А-374/Втор-1</t>
  </si>
  <si>
    <t>НАС/КС/ДУ/3А-375</t>
  </si>
  <si>
    <t>НАС/КС//ДУ-3А-376</t>
  </si>
  <si>
    <t>НАС/КС/ДУ-3А-377</t>
  </si>
  <si>
    <t>НАС/КС/ДУ-3А-378</t>
  </si>
  <si>
    <t>НАС/КС/ДУ-3А-379</t>
  </si>
  <si>
    <t>НАС/КС/ДУ-3А-380 от 20.04.2022 г.</t>
  </si>
  <si>
    <t>НАС/КС/ДУ-3А-381 от 09.04.2022 г.</t>
  </si>
  <si>
    <t>НАС/КС/ДУ-3А-382 от 29.04.2022 г.</t>
  </si>
  <si>
    <t>НАС/КС/ДУ-3А-383</t>
  </si>
  <si>
    <t>НАС/КС/ДУ-3А-384</t>
  </si>
  <si>
    <t>НАС/КС/ДУ-3А-385</t>
  </si>
  <si>
    <t>НАС/КС/ДУ-3А-386 ЮГ ИНВЕСТ</t>
  </si>
  <si>
    <t>НАС/КС/ДУ-3А-387</t>
  </si>
  <si>
    <t>НАС/КС/ДУ-3А-388 от 11.04.2022 г.</t>
  </si>
  <si>
    <t>ДУ ЗПИФ Развитие Красная сосна 3А/дом/Кв. 389</t>
  </si>
  <si>
    <t>НАС/КС/ДУ-3А-390 от 03.05.2022 г.</t>
  </si>
  <si>
    <t>НАС/КС/ДУ-3А-391</t>
  </si>
  <si>
    <t>НАС/КС/ДУ-3А-392</t>
  </si>
  <si>
    <t>НАС/КС/ДУ-3А-393</t>
  </si>
  <si>
    <t>НАС/КС/ДУ-3А-394</t>
  </si>
  <si>
    <t>НАС/КС/ДУ-3А-395 ЮГ ИНВЕСТ</t>
  </si>
  <si>
    <t>НАС/КС/ДУ-3А-396</t>
  </si>
  <si>
    <t>НАС/КС/ДУ-3А-397</t>
  </si>
  <si>
    <t>НАС/КС/ДУ-3А-398 ЮГ ИНВЕСТ</t>
  </si>
  <si>
    <t>НАС/КС/ДУ-3А-399 ЮГ ИНВЕСТ</t>
  </si>
  <si>
    <t>НАС/КС/ДУ-3А-400</t>
  </si>
  <si>
    <t>НАС/КС/ДУ-3А-401 от  11.04.2022 г.</t>
  </si>
  <si>
    <t>НАС/КС/ДУ-3А-402</t>
  </si>
  <si>
    <t>НАС/КС/ДУ-3А-403</t>
  </si>
  <si>
    <t>НАС/КС/ДУ-3А-404</t>
  </si>
  <si>
    <t>НАС/КС/ДУ-3А-405</t>
  </si>
  <si>
    <t>НАС/КС/ДУ-3А-406 от 19.04.2022 г.</t>
  </si>
  <si>
    <t>НАС/КС/ДУ-3А-407 от 19.04.2022 г.</t>
  </si>
  <si>
    <t>НАС/КР/ДУ-3А-408 от 09.04.2022 г.</t>
  </si>
  <si>
    <t>НАС/КС/ДУ-3А-409 от 19.04.2022 г.</t>
  </si>
  <si>
    <t>НАС/КС/ДУ-3А-410 от 09.04.2022 г.</t>
  </si>
  <si>
    <t>НАС/КС/ДУ-3А-411 ЮГ ИНВЕСТ</t>
  </si>
  <si>
    <t>НАС/КС/ДУ-3А-412</t>
  </si>
  <si>
    <t>НАС/КС/ДУ-3А-413</t>
  </si>
  <si>
    <t>НАС/КС/ДУ-3А-414</t>
  </si>
  <si>
    <t>НАС/КС/ДУ-3А-415</t>
  </si>
  <si>
    <t>НАС/КС/ДУ-3А-416</t>
  </si>
  <si>
    <t>НАС/КС/ДУ-3А-417 от 11.03.2022 г.</t>
  </si>
  <si>
    <t>НАС/КС/ДУ-3А-418</t>
  </si>
  <si>
    <t>л/с №3000000153738</t>
  </si>
  <si>
    <t>ДУ ЗПИФ Развитие Красная сосна 3А/дом/Кв. 419</t>
  </si>
  <si>
    <t>Корректировка начислений УКС00001890 от 01.05.2023 0:00:00</t>
  </si>
  <si>
    <t>НАС/КС/ДУ-3А-419</t>
  </si>
  <si>
    <t>Ввод начального сальдо УКС00001448 от 01.05.2023 0:00:00</t>
  </si>
  <si>
    <t>НАС/КС/ДУ-3А-420</t>
  </si>
  <si>
    <t>НАС/КС/ДУ/3А-421</t>
  </si>
  <si>
    <t>НАС/КС/ДУ-3А-422</t>
  </si>
  <si>
    <t>ДУ ЗПИФ Развитие Красная сосна 3А/дом/Кв. 423</t>
  </si>
  <si>
    <t>НАС/КС/ДУ/3А-424</t>
  </si>
  <si>
    <t>НАС/КС/ДУ-3А-425</t>
  </si>
  <si>
    <t>НАС/КС/ДУ-3А-426</t>
  </si>
  <si>
    <t>Договор Красная сосна 3А/дом/Кв. 427</t>
  </si>
  <si>
    <t>НАС/КС/ДУ/3А-428</t>
  </si>
  <si>
    <t>НАС/КС/ДУ-3А-429</t>
  </si>
  <si>
    <t>НАС/КС/ДУ-3А-430</t>
  </si>
  <si>
    <t>НАС/КС/ДУ-3А-431</t>
  </si>
  <si>
    <t>НАС/КС/ДУ-3А-432</t>
  </si>
  <si>
    <t>НАС/КС/ДУ-3А-433</t>
  </si>
  <si>
    <t>ДУ ЗПИФ Развитие Красная сосна 3А/дом/Кв. 434</t>
  </si>
  <si>
    <t>НАС/КС/ДУ-3А-435</t>
  </si>
  <si>
    <t>НАС/КС/ДУ-3А-436</t>
  </si>
  <si>
    <t>НАС/КС/ДУ-3А-437</t>
  </si>
  <si>
    <t>С24-НАСТР-3А-2021/дом/Кв. 438</t>
  </si>
  <si>
    <t>НАС/КС/ДУ-3А-439</t>
  </si>
  <si>
    <t>НАС/КС/ДУ-3А-440</t>
  </si>
  <si>
    <t>НАС/КС/ДУ-3А-441.</t>
  </si>
  <si>
    <t>НАС/КС/ДУ-3А-442</t>
  </si>
  <si>
    <t>НАС/КС/ДУ-3А-443</t>
  </si>
  <si>
    <t>НАС/КС/ДУ-3А-444</t>
  </si>
  <si>
    <t>НАС/КС/ДУ-3А-445</t>
  </si>
  <si>
    <t>НАС/КС/ДУ-3А-446</t>
  </si>
  <si>
    <t>ДУ ЗПИФ Развитие Красная сосна 3А/дом/Кв. 447</t>
  </si>
  <si>
    <t>НАС/КС/ДУ-3А-448.</t>
  </si>
  <si>
    <t>С24-НАСТР-3А-2021/дом/Кв. 449</t>
  </si>
  <si>
    <t>НАС/КС/ДУ-3А-450</t>
  </si>
  <si>
    <t>ДУ ЗПИФ Развитие Красная сосна 3А/дом/Кв. 451</t>
  </si>
  <si>
    <t>НАС/КС/ДУ-3А-452</t>
  </si>
  <si>
    <t>НАС/КС/ДУ-3А-453</t>
  </si>
  <si>
    <t>НАС/КС/ДУ-3А-454</t>
  </si>
  <si>
    <t>НАС/КС/ДУ-3А-455 от 08.08.2022 г.</t>
  </si>
  <si>
    <t>НАС/КС/ДУ-3А-456</t>
  </si>
  <si>
    <t>НАС/КС/ДУ-3А-457</t>
  </si>
  <si>
    <t>Корректировка начислений УКС00001894 от 01.05.2023 0:00:00</t>
  </si>
  <si>
    <t>НАС/КР/ДУ/3А-457</t>
  </si>
  <si>
    <t>Ввод начального сальдо УКС00001452 от 01.05.2023 0:00:00</t>
  </si>
  <si>
    <t>НАС/КС/ДУ-3А-458</t>
  </si>
  <si>
    <t>НАС/КС/ДУ-3А-459</t>
  </si>
  <si>
    <t>НАС/КС/ДУ-3А-460 от 19.07.2022</t>
  </si>
  <si>
    <t>НАС/КС/ДУ-3А-461</t>
  </si>
  <si>
    <t>НАС/КС/ДУ-3А-462</t>
  </si>
  <si>
    <t>НАС/КС/ДУ-3А-463</t>
  </si>
  <si>
    <t>НАС/КС/ДУ-3А-464</t>
  </si>
  <si>
    <t>НАС/КС/ДУ-3А-465</t>
  </si>
  <si>
    <t>НАС/КС/ДУ-3А-466</t>
  </si>
  <si>
    <t>НАС/КС/ДУ-3А-467.</t>
  </si>
  <si>
    <t>НАС/КС/ДУ-3А-468</t>
  </si>
  <si>
    <t>НАС/КС/ДУ-3А-469</t>
  </si>
  <si>
    <t>НАС/КС/ДУ-3А-470</t>
  </si>
  <si>
    <t>НАС/КС/ДУ-3А-471</t>
  </si>
  <si>
    <t>НАС/КС/ДУ-3А-472</t>
  </si>
  <si>
    <t>НАС/КС/ДУ-3А-473</t>
  </si>
  <si>
    <t>НАС/КС/ДУ-3А-474</t>
  </si>
  <si>
    <t>НАС/КС/ДУ-3А-475.</t>
  </si>
  <si>
    <t>НАС/КС/ДУ-3А-476/Втор-1</t>
  </si>
  <si>
    <t>НАС/КС/ДУ/3А-477</t>
  </si>
  <si>
    <t>НАС/КС/ДУ-3А-478</t>
  </si>
  <si>
    <t>ДУ ЗПИФ Развитие Красная сосна 3А/дом/Кв. 479</t>
  </si>
  <si>
    <t>НАС/КС/ДУ-3А-480</t>
  </si>
  <si>
    <t>НАС/КС/ДУ-3А-481</t>
  </si>
  <si>
    <t>НАС/КС/ДУ-3А-482</t>
  </si>
  <si>
    <t>НАС/КС/ДУ-3А-483</t>
  </si>
  <si>
    <t>НАС/КС/ДУ-3А-484</t>
  </si>
  <si>
    <t>НАС/КС/ДУ-3А-485</t>
  </si>
  <si>
    <t>НАС/КС/ДУ-3А-486</t>
  </si>
  <si>
    <t>НАС/КС/ДУ-3А-487</t>
  </si>
  <si>
    <t>ДУ ЗПИФ Развитие Красная сосна 3А/дом/Кв. 488</t>
  </si>
  <si>
    <t>НАС/КС/ДУ-3А-489</t>
  </si>
  <si>
    <t>НАС/КС/ДУ-3А-490</t>
  </si>
  <si>
    <t>НАС/КС/ДУ-3А-491</t>
  </si>
  <si>
    <t>НАС/КС/ДУ-3А-492</t>
  </si>
  <si>
    <t>НАС/КС/ДУ-3А-493</t>
  </si>
  <si>
    <t>НАС/КС/ДУ-3А-494</t>
  </si>
  <si>
    <t>НАС/КС/ДУ-3А-495</t>
  </si>
  <si>
    <t>НАС/КС/ДУ-3А-496</t>
  </si>
  <si>
    <t>НАС/КС/ДУ-3А-497</t>
  </si>
  <si>
    <t>НАС/КС/ДУ-3А-498</t>
  </si>
  <si>
    <t>НАС/КС/ДУ-3А-499</t>
  </si>
  <si>
    <t>НАС/КС/ДУ-3А-500</t>
  </si>
  <si>
    <t>НАС/КС/ДУ-3А-501 втор</t>
  </si>
  <si>
    <t>Ввод начального сальдо УКС00002295 от 30.11.2023 0:00:00</t>
  </si>
  <si>
    <t>НАС/КС/ДУ-3А-501</t>
  </si>
  <si>
    <t>Корректировка начислений УКС00003170 от 30.11.2023 0:00:00</t>
  </si>
  <si>
    <t>НАС/КС/ДУ-3А-502</t>
  </si>
  <si>
    <t>НАС/КС/ДУ-3А-503</t>
  </si>
  <si>
    <t>НАС/КС/ДУ-3А-504</t>
  </si>
  <si>
    <t>НАС/КС/ДУ-3А-505</t>
  </si>
  <si>
    <t>НАС/КС/ДУ-3А-506.</t>
  </si>
  <si>
    <t>НАС/КС/ДУ-3А-507.</t>
  </si>
  <si>
    <t>НАС/КС/ДУ-3А-508</t>
  </si>
  <si>
    <t>НАС/КС/ДУ-3А-509</t>
  </si>
  <si>
    <t>НАС/КС/ДУ/3А-510</t>
  </si>
  <si>
    <t>Ввод начального сальдо УКС00001450 от 01.05.2023 0:00:00</t>
  </si>
  <si>
    <t>С24-НАСТР-3А-2021/дом/Кв. 510</t>
  </si>
  <si>
    <t>Корректировка начислений УКС00001891 от 01.05.2023 0:00:00</t>
  </si>
  <si>
    <t>Корректировка начислений УКС00001892 от 01.05.2023 0:00:00</t>
  </si>
  <si>
    <t>Ввод начального сальдо УКС00001449 от 01.05.2023 0:00:00</t>
  </si>
  <si>
    <t>НАС/КС/ДУ/3А-511</t>
  </si>
  <si>
    <t>НАС/КС/ДУ-3А-512</t>
  </si>
  <si>
    <t>НАС/КС/ДУ-3А-513</t>
  </si>
  <si>
    <t>НАС/КС/ДУ-3А-514</t>
  </si>
  <si>
    <t>Договор Красная сосна 3А/дом/Кв. 515</t>
  </si>
  <si>
    <t>НАС/КС/ДУ-3А-516</t>
  </si>
  <si>
    <t>НАС/КС/ДУ-3А-517</t>
  </si>
  <si>
    <t>НАС/КС/ДУ/3А-518</t>
  </si>
  <si>
    <t>НАС/КС/ДУ-3А-519</t>
  </si>
  <si>
    <t>НАС/КС/ДУ/3А-520</t>
  </si>
  <si>
    <t>НАС/КС/ДУ-3А-521</t>
  </si>
  <si>
    <t>НАС/КС/ДУ-3А-522</t>
  </si>
  <si>
    <t>НАС/КС/ДУ-3А-523</t>
  </si>
  <si>
    <t>НАС/КС/ДУ-3А-524</t>
  </si>
  <si>
    <t>НАС/КС/ДУ/3А-525</t>
  </si>
  <si>
    <t>НАС/КС/ДУ-3А-526</t>
  </si>
  <si>
    <t>НАС/КС/ДУ-3А-527</t>
  </si>
  <si>
    <t>НАС/КС/ДУ-3А-528</t>
  </si>
  <si>
    <t>НАС/КС/ДУ-3А-529</t>
  </si>
  <si>
    <t>НАС/КС/ДУ-3А-530</t>
  </si>
  <si>
    <t>НАС/КС/ДУ-3А-531</t>
  </si>
  <si>
    <t>НАС/КС/ДУ-3А-532</t>
  </si>
  <si>
    <t>НАС/КС/ДУ-3А-533</t>
  </si>
  <si>
    <t>НАС/КС/ДУ-3А-534.</t>
  </si>
  <si>
    <t>НАС/КС/ДУ-3А-535</t>
  </si>
  <si>
    <t>Корректировка начислений УКС00002696 от 21.08.2023 0:00:00</t>
  </si>
  <si>
    <t>НАС/КС/ДУ-3А-535 ВТОР</t>
  </si>
  <si>
    <t>Ввод начального сальдо УКС00001931 от 21.08.2023 0:00:00</t>
  </si>
  <si>
    <t>НАС/КС/ДУ/3А-536</t>
  </si>
  <si>
    <t>НАС/КС/ДУ/3А--537</t>
  </si>
  <si>
    <t>НАС/КС/ДУ-3А-538</t>
  </si>
  <si>
    <t>НАС/КС/ДУ/3А-539</t>
  </si>
  <si>
    <t>НАС/КС/ДУ/3А-540</t>
  </si>
  <si>
    <t>НАС/КС/ДУ-3А-541</t>
  </si>
  <si>
    <t>НАС/КС/ДУ/3А-542</t>
  </si>
  <si>
    <t>НАС/КС/ДУ-3А-543</t>
  </si>
  <si>
    <t>НАС/КС/ДУ-3А-544</t>
  </si>
  <si>
    <t>НАС/КС/ДУ-3А-545 ВАШ Консалтинг</t>
  </si>
  <si>
    <t>НАС/КС/ДУ-3А-546</t>
  </si>
  <si>
    <t>НАС/КС/ДУ-3А-547/ВТОР</t>
  </si>
  <si>
    <t>Ввод начального сальдо УКС00001927 от 21.08.2023 0:00:00</t>
  </si>
  <si>
    <t>л/с №3000000159485</t>
  </si>
  <si>
    <t>НАС/КС/ДУ-3А-547</t>
  </si>
  <si>
    <t>Корректировка начислений УКС00002692 от 21.08.2023 0:00:00</t>
  </si>
  <si>
    <t>НАС/КС/ДУ-3А-548</t>
  </si>
  <si>
    <t>Корректировка начислений УКС00002693 от 21.08.2023 0:00:00</t>
  </si>
  <si>
    <t>НАС/КС/ДУ/3А-548-ВТОР</t>
  </si>
  <si>
    <t>Ввод начального сальдо УКС00001928 от 21.08.2023 0:00:00</t>
  </si>
  <si>
    <t>НАС/КС/ДУ-3А-549 от 26.04.2022 г.</t>
  </si>
  <si>
    <t>НАС/КС/ДУ-3А-550</t>
  </si>
  <si>
    <t>НАС/КС/ДУ-3А-551</t>
  </si>
  <si>
    <t>НАС/КС/ДУ-3А-552</t>
  </si>
  <si>
    <t>ДУ ЗПИФ Развитие Красная сосна 3А/дом/Кв. 553</t>
  </si>
  <si>
    <t>НАС/КС/ДУ-3А-554</t>
  </si>
  <si>
    <t>НАС/КС/ДУ-3А-555</t>
  </si>
  <si>
    <t>НАС/КС/ДУ-3А-556 от 26.04.2022 г.</t>
  </si>
  <si>
    <t>НАС/КС/ДУ-3А-557</t>
  </si>
  <si>
    <t>НАС/КС/ДУ-3А-558 ВАШ Консалтинг</t>
  </si>
  <si>
    <t>ДУ ЗПИФ Развитие Красная сосна 3А/дом/Кв. 559</t>
  </si>
  <si>
    <t>НАС/КС/ДУ-3А-560/ВТОР-1</t>
  </si>
  <si>
    <t>НАС/КС/ДУ-3А-561</t>
  </si>
  <si>
    <t>НАС/КС/ДУ-3А-562</t>
  </si>
  <si>
    <t>НАС/КС/ДУ-3А-563</t>
  </si>
  <si>
    <t>НАС/КС/ДУ-3А-564 от 06.05.2022 г.</t>
  </si>
  <si>
    <t>НАС/КС/ДУ-3А-565 от 03.05.2022 г.</t>
  </si>
  <si>
    <t>Корректировка начислений УКС00002812 от 30.09.2023 0:00:00</t>
  </si>
  <si>
    <t>НАС/КС/ДУ-3А-565/ВТОР</t>
  </si>
  <si>
    <t>Ввод начального сальдо УКС00002012 от 30.09.2023 0:00:00</t>
  </si>
  <si>
    <t>НАС/КС/ДУ-3А-566</t>
  </si>
  <si>
    <t>НАС/КС/ДУ-3А-567/ВТОР</t>
  </si>
  <si>
    <t>Ввод начального сальдо УКС00001923 от 21.08.2023 0:00:00</t>
  </si>
  <si>
    <t>НАС/КС/ДУ-3А-567</t>
  </si>
  <si>
    <t>Корректировка начислений УКС00002688 от 21.08.2023 0:00:00</t>
  </si>
  <si>
    <t>НАС/КС/ДУ-3А-568 от 29.04.2022 г.</t>
  </si>
  <si>
    <t>НАС/КС/ДУ-3А-569</t>
  </si>
  <si>
    <t>НАС/КС/ДУ-3А-570</t>
  </si>
  <si>
    <t>НАС/КС/ДУ-3А-571 от 29.04.2022 г.</t>
  </si>
  <si>
    <t>НАС/КС/ДУ-3А-572</t>
  </si>
  <si>
    <t>НАС/КС/ДУ-3А-573</t>
  </si>
  <si>
    <t>НАС/КС/ДУ-3А-574 втор</t>
  </si>
  <si>
    <t>НАС/КС/ДУ-3А-575</t>
  </si>
  <si>
    <t>НАС/КС/ДУ-3А-576 от 29.04.2022 г.</t>
  </si>
  <si>
    <t>НАС/КС/ДУ-3А-577</t>
  </si>
  <si>
    <t>НАС/КС/ДУ-3А-578</t>
  </si>
  <si>
    <t>Договор Красная сосна 3А/дом/Кв. 579</t>
  </si>
  <si>
    <t>НАС/КС/ДУ/3А-580</t>
  </si>
  <si>
    <t>НАС/КС/ДУ-3А-581 от 26.04.2022 г.</t>
  </si>
  <si>
    <t>НАС/КС/ДУ-3А-582</t>
  </si>
  <si>
    <t>НАС/КС/ДУ-3А-583 от 03.05.2022 г.</t>
  </si>
  <si>
    <t>НАС/КС/ДУ-3А-584</t>
  </si>
  <si>
    <t>НАС/КС/ДУ-3А-585</t>
  </si>
  <si>
    <t>НАС/КС/ДУ-3А-586</t>
  </si>
  <si>
    <t>НАС/КС/ДУ-36А-587 от 26.04.2022 г.</t>
  </si>
  <si>
    <t>НАС/КС/ДУ-3А-588</t>
  </si>
  <si>
    <t>НАС/КС/ДУ-3А-589</t>
  </si>
  <si>
    <t>НАС/КС/ДУ-3А-590</t>
  </si>
  <si>
    <t>НАС/КС/ДУ-3А-591</t>
  </si>
  <si>
    <t>НАС/КС/ДУ-3А-592</t>
  </si>
  <si>
    <t>НАС/КС/ДУ-3А-593 втор</t>
  </si>
  <si>
    <t>Ввод начального сальдо УКС00001453 от 01.05.2023 0:00:00</t>
  </si>
  <si>
    <t>л/с №3000000152832</t>
  </si>
  <si>
    <t>НАС/КС/ДУ-3А-593</t>
  </si>
  <si>
    <t>Корректировка начислений УКС00001895 от 01.05.2023 0:00:00</t>
  </si>
  <si>
    <t>НАС/КС/ДУ-3А-594</t>
  </si>
  <si>
    <t>НАС/КС/ДУ-3А-595 от 29.04.2022 г.</t>
  </si>
  <si>
    <t>НАС/КС/ДУ-3А-596 от 29.04.2022 г.</t>
  </si>
  <si>
    <t>НАС/КС/ДУ-3А-597</t>
  </si>
  <si>
    <t>НАС/КС/ДУ-3А-598 от 05.05.2022 г.</t>
  </si>
  <si>
    <t>НАС/КС/ДУ-3А-599</t>
  </si>
  <si>
    <t>НАС/КС/ДУ-3А-600</t>
  </si>
  <si>
    <t>НАС/КС/ДУ-3А-601 ЮГ ИНВЕСТ</t>
  </si>
  <si>
    <t>НАС/КС/ДУ-3А-602</t>
  </si>
  <si>
    <t>ДУ ЗПИФ Развитие Красная сосна 3А/дом/Кв. 603</t>
  </si>
  <si>
    <t>НАС/КС/ДУ-3А-604</t>
  </si>
  <si>
    <t>НАС/КС/ДУ-3А-605 от 26.042022 г.</t>
  </si>
  <si>
    <t>ДУ ЗПИФ Развитие Красная сосна 3А/дом/Кв. 606</t>
  </si>
  <si>
    <t>НАС/КС/ДУ-3А-607</t>
  </si>
  <si>
    <t>НАС/КС/ДУ-3А-608</t>
  </si>
  <si>
    <t>НАС/КС/ДУ-3А-609</t>
  </si>
  <si>
    <t>НАС/КС/ДУ-3А-610</t>
  </si>
  <si>
    <t>НАС/КС/ДУ-3А-611</t>
  </si>
  <si>
    <t>НАС/КС/ДУ-3А-612</t>
  </si>
  <si>
    <t>НАС/КС/ДУ-3А-613 от 26.04.2022 г.</t>
  </si>
  <si>
    <t>НАС/КС/ДУ-3А-614</t>
  </si>
  <si>
    <t>НАС/КС/ДУ-3А-615 отр 03.05.2022 г.</t>
  </si>
  <si>
    <t>НАС/КС/ДУ-3А-616</t>
  </si>
  <si>
    <t>НАС/КС/ДУ-3А-617</t>
  </si>
  <si>
    <t>НАС/КС/ДУ-3А-618 от 29.04.2022 г.</t>
  </si>
  <si>
    <t>НАС/КС/ДУ-3А-619 от 05.05.2022 г.</t>
  </si>
  <si>
    <t>НАС/КС/ДУ-3А-620</t>
  </si>
  <si>
    <t>НАС/КС/ДУ-3А-621</t>
  </si>
  <si>
    <t>НАС/КС/ДУ-3А-622</t>
  </si>
  <si>
    <t>НАС/КС/ДУ-3А-623</t>
  </si>
  <si>
    <t>НАС/КС/ДУ-3А-624</t>
  </si>
  <si>
    <t>НАС/КС/ДУ-3А-625</t>
  </si>
  <si>
    <t>НАС/КС/ДУ-3А-626</t>
  </si>
  <si>
    <t>НАС/КС/ДУ-3А-627</t>
  </si>
  <si>
    <t>НАС/КС/ДУ-3А-628 от 06.05.2022 г.</t>
  </si>
  <si>
    <t>НАС/КС/ДУ-3А-629</t>
  </si>
  <si>
    <t>НАС/КС/ДУ-3А-630</t>
  </si>
  <si>
    <t>НАС/КС/ДУ-3А-631</t>
  </si>
  <si>
    <t>НАС/КС/ДУ-3А-632</t>
  </si>
  <si>
    <t>НАС/КС/ДУ-3А-633</t>
  </si>
  <si>
    <t>НАС/КС/ДУ-3А-634</t>
  </si>
  <si>
    <t>НАС/КС/ДУ-3А-635</t>
  </si>
  <si>
    <t>НАС/КС/ДУ-3А-636/ВТОР</t>
  </si>
  <si>
    <t>НАС/КС/ДУ-3А-637 от 30.03.2022 г.</t>
  </si>
  <si>
    <t>Договор Красная сосна 3А/дом/Кв. 638</t>
  </si>
  <si>
    <t>НАС/КС/ДУ-3А-639</t>
  </si>
  <si>
    <t>НАС/КС/ДУ-3А-640</t>
  </si>
  <si>
    <t>НАС/КС/ДУ-3А-641</t>
  </si>
  <si>
    <t>НАС/КС/ДУ-3А-642</t>
  </si>
  <si>
    <t>НАС/КС/ДУ-3А-643 от 30.03.2022 г.</t>
  </si>
  <si>
    <t>НАС/КС/ДУ-3А-644</t>
  </si>
  <si>
    <t>НАС/КС/ДУ-3А-645</t>
  </si>
  <si>
    <t>НАС/КС/ДУ-646</t>
  </si>
  <si>
    <t>НАС/КС/ДУ-3А-647 от 02.04.2022 г.</t>
  </si>
  <si>
    <t>НАС/КС/ДУ-3А-648</t>
  </si>
  <si>
    <t>НАС\КС\ДУ-3А-649</t>
  </si>
  <si>
    <t>Договор Красная сосна 3А/дом/Кв. 650</t>
  </si>
  <si>
    <t>НАС/КС/ДУ-3А-651</t>
  </si>
  <si>
    <t>НАС/КС/ДУ-3А-652 от 26.03.2022 г.</t>
  </si>
  <si>
    <t>НАС/КС/ДУ-3А-653</t>
  </si>
  <si>
    <t>НАС/КС/ДУ-3А-354/ВТОР</t>
  </si>
  <si>
    <t>Ввод начального сальдо УКС00000008 от 17.01.2024 0:00:00</t>
  </si>
  <si>
    <t>НАС/КС/ДУ-3А-654</t>
  </si>
  <si>
    <t>Корректировка начислений УКС00000037 от 17.01.2024 0:00:00</t>
  </si>
  <si>
    <t>НАС/КС/ДУ-3А-655</t>
  </si>
  <si>
    <t>НАС/КС/ДУ-3А-656 от 02.04.2022 г.</t>
  </si>
  <si>
    <t>НАС/КС/ДУ-3А-657 от 30.03.2022 г.</t>
  </si>
  <si>
    <t>НАС/КС/ДУ-3А-658</t>
  </si>
  <si>
    <t>НАС/КС/ДУ-3А-659</t>
  </si>
  <si>
    <t>НАС/КС/ДУ-3А-660</t>
  </si>
  <si>
    <t>НАС/КС/ДУ-3А-661</t>
  </si>
  <si>
    <t>НАС/КС/ДУ-3А-662</t>
  </si>
  <si>
    <t>НАС/КС/ДУ-3А-663</t>
  </si>
  <si>
    <t>НАС/КС/ДУ-3А-664</t>
  </si>
  <si>
    <t>НАС/КС/ДУ/3А-665</t>
  </si>
  <si>
    <t>НАС/КС/ДУ-3А-666</t>
  </si>
  <si>
    <t>НАС/КС/ДУ-3А-677</t>
  </si>
  <si>
    <t>НАС/КС/ДУ-3А-668</t>
  </si>
  <si>
    <t>НАС/КС/ДУ-3А-669</t>
  </si>
  <si>
    <t>НАС/КС/ДУ-3А-670 от 26.03.2022 г.</t>
  </si>
  <si>
    <t>НАС/КС/ДУ-3А-671</t>
  </si>
  <si>
    <t>НАС/КС/ДУ-3А-672</t>
  </si>
  <si>
    <t>НАС/КС/ДУ-3А-673 от 26.03.2022 г.</t>
  </si>
  <si>
    <t>НАС/КС/ДУ-3А-674 от 26.03.2022 г.</t>
  </si>
  <si>
    <t>НАС/КС/ДУ-3А-675 от 02.04.2022 г.</t>
  </si>
  <si>
    <t>НАС/КС/ДУ-3А-676</t>
  </si>
  <si>
    <t>НАС/КС/ДУ-3А-677 от 26.03.2022 г.</t>
  </si>
  <si>
    <t>НАС/КС/ДУ/3А-678</t>
  </si>
  <si>
    <t>НАС/КС/ДУ-3А-679</t>
  </si>
  <si>
    <t>НАС/КС/ДУ-3А-680</t>
  </si>
  <si>
    <t>НАС/КС/ДУ-3А-681 от 24.03.2022 г.</t>
  </si>
  <si>
    <t>НАС/КС/ДУ-3А-682 от 02.04.2022 г.</t>
  </si>
  <si>
    <t>НАС/КС/ДУ3А-683</t>
  </si>
  <si>
    <t>НАС/КС/ДУ-3А-684 от 26.03.2022 г.</t>
  </si>
  <si>
    <t>НАС/КС/ДУ-3А-685</t>
  </si>
  <si>
    <t>НАС/КС/ДУ-3А-686 от 26.03.2022 г.</t>
  </si>
  <si>
    <t>НАС/КС/ДУ-3А-687 от 26.03.2022 г.</t>
  </si>
  <si>
    <t>НАС/КС/ДУ-3А-688 от 09.04.2022 г.</t>
  </si>
  <si>
    <t>НАС/КС/ДУ-3А-689</t>
  </si>
  <si>
    <t>НАС/КС/ДУ-3А-690 от 02.04.2022 г.</t>
  </si>
  <si>
    <t>НАС/КС/ДУ-3А-691</t>
  </si>
  <si>
    <t>НАС/КС/ДУ-3А-692</t>
  </si>
  <si>
    <t>НАС/КС/ДУ-3А-БКФН-3Н от 11.04.2022</t>
  </si>
  <si>
    <t>НАС/КС/ДУ-3А-оф.4Н</t>
  </si>
  <si>
    <t>НАС/КС/ДУ-3А-НЖ-1</t>
  </si>
  <si>
    <t>НАС/КС/ДУ-3А-оф.2Н</t>
  </si>
  <si>
    <t>С24-НАСТР-3А-2021/дом/Оф. 12</t>
  </si>
  <si>
    <t>С24-НАСТР-3А-2021/дом/Оф. 13</t>
  </si>
  <si>
    <t>С24-НАСТР-3А-2021/дом/Оф. 14</t>
  </si>
  <si>
    <t>С24-НАСТР-3А-2021/дом/Оф. 16</t>
  </si>
  <si>
    <t>С24-НАСТР-3А-2021/дом/Оф. 17</t>
  </si>
  <si>
    <t>НАС/КС/ДУ-3А-оф.5</t>
  </si>
  <si>
    <t>НАС/КС/ДУ-3А-НЖ-6Н</t>
  </si>
  <si>
    <t>НАС/КС/ДУ/3-А-оф.7.</t>
  </si>
  <si>
    <t>НАС/КС/ДУ-3А-НЖ-оф.8</t>
  </si>
  <si>
    <t>НАС/КС/ДУ-3А-БКФН-оф.9</t>
  </si>
  <si>
    <t>НАС/КС/ДУ-3А-оф.10 от 12.03.2022 г.</t>
  </si>
  <si>
    <t>НАС/КСДУ-3А-оф.11Н</t>
  </si>
  <si>
    <t>С24-НАСТР-3А-2021/дом/Оф. 15</t>
  </si>
  <si>
    <t>НАС/КС/ДУ-3А-НЖ-оф.18</t>
  </si>
  <si>
    <t>НАС/КС/ДУ-3А-НЖ-19Н от 11.04.2022  г.</t>
  </si>
  <si>
    <t>НАС/КС/ДУ-3А-НЖ-оф.20</t>
  </si>
  <si>
    <t>Начисление услуг УКС00001636 от 31.10.2023 0:00:02</t>
  </si>
  <si>
    <t>НАС/КС/ДУ-3А/КЛ-65</t>
  </si>
  <si>
    <t>НАС/КС/ДУ/3А-КЛ-121</t>
  </si>
  <si>
    <t>НАС/КС/ДУ-3А-КЛ-52</t>
  </si>
  <si>
    <t>НАС/КС/ДУ-3А-КЛ-156</t>
  </si>
  <si>
    <t>НАС/КС/ДУ-КЛ-3А-196</t>
  </si>
  <si>
    <t>НАС/КС/КЛ/ДУ_3А-49ВТОР</t>
  </si>
  <si>
    <t>Ввод начального сальдо УКС00002368 от 30.11.2023 0:00:00</t>
  </si>
  <si>
    <t>НАС/КС/ДУ-3А-КЛ-51.</t>
  </si>
  <si>
    <t>НАС/КС/ДУ-КЛ-3А/ММ-38-Э(-1)</t>
  </si>
  <si>
    <t>НАС/КС/ДУ-КЛ-3А-8</t>
  </si>
  <si>
    <t>НАС/КС/ДУ-КЛ-3А-28</t>
  </si>
  <si>
    <t>НАС/КС/ДУ-КЛ-3А/ММ-95-Э(-1)</t>
  </si>
  <si>
    <t>НАС/КС/ДУ-3А-КЛ-78</t>
  </si>
  <si>
    <t>НАС/КС/ДУ-КЛ-3А-111</t>
  </si>
  <si>
    <t>НАС/КС/ДУ-КЛ-3А-17</t>
  </si>
  <si>
    <t>НАС/КС/ДУ-КЛ-3А-188</t>
  </si>
  <si>
    <t>НАС/КС/ДУ/3А-КЛ.109</t>
  </si>
  <si>
    <t>НАС/КС/ДУ-КЛ-3А-103</t>
  </si>
  <si>
    <t>НАС/КС/ДУ-КЛ-3А-133</t>
  </si>
  <si>
    <t>НАС/КС/ДУ-3А-КЛ-89</t>
  </si>
  <si>
    <t>НАС/КС/ДУ-3А-КЛ-83</t>
  </si>
  <si>
    <t>НАС/КС/ДУ-3А-КЛ-170</t>
  </si>
  <si>
    <t>НАС/КС/ДУ-КЛ-3А-185</t>
  </si>
  <si>
    <t>НАС/КС/ДУ/3А-КЛ-101</t>
  </si>
  <si>
    <t>НАС/КС/ДУ-3А-КЛ-86</t>
  </si>
  <si>
    <t>НАС/КС/ДУ-3А-КЛ-106</t>
  </si>
  <si>
    <t>НАС/КС/ДУ-КЛ-3А-63</t>
  </si>
  <si>
    <t>НАС/КС/ДУ-КЛ-3А-64</t>
  </si>
  <si>
    <t>НАС/КС/ДУ-КЛ-3А-31</t>
  </si>
  <si>
    <t>НАС/КС/ДУ-3А-КЛ-39</t>
  </si>
  <si>
    <t>НАС/КС/ДУ-3А-КЛ-171</t>
  </si>
  <si>
    <t>НАС/КС/ДУ-КЛ-3А/ММ-139-Э(-1)</t>
  </si>
  <si>
    <t>НАСТ/КС/ДУ-КЛ-3А-61к</t>
  </si>
  <si>
    <t>НАС/КС/ДУ-КЛ-3А-173</t>
  </si>
  <si>
    <t>НАС/КС/ДУ-3А-КЛ-32</t>
  </si>
  <si>
    <t>НАС/КС/ДУ-3А-КЛ-56</t>
  </si>
  <si>
    <t>НАС/КС/ДУ-3А-КЛ-169</t>
  </si>
  <si>
    <t>НАС/КС/ДУ-3А/ММ-49</t>
  </si>
  <si>
    <t>НАС/КС/ДУ-КЛ-3А-14</t>
  </si>
  <si>
    <t>НАС/КС/ДУ-КЛ-3А-147</t>
  </si>
  <si>
    <t>НАС/КС/ДУ-ММ-3А-160</t>
  </si>
  <si>
    <t>НАС/КС/ДУ-ММ-3А-137</t>
  </si>
  <si>
    <t>НАС/КС/ДУ-3А-ММ-116</t>
  </si>
  <si>
    <t>НАС/КС/ДУ/ММ-3А-18ВТОР</t>
  </si>
  <si>
    <t>Ввод начального сальдо УКС00002366 от 30.11.2023 0:00:00</t>
  </si>
  <si>
    <t>НАС/КС/ММ/ДУ_3А-5/ВТОР</t>
  </si>
  <si>
    <t>Ввод начального сальдо УКС00002367 от 30.11.2023 0:00:00</t>
  </si>
  <si>
    <t>НАС/КС/ДУ-ММ-3А-113</t>
  </si>
  <si>
    <t>НАС/КС/ДУ-ММ-3А-9</t>
  </si>
  <si>
    <t>НАС/КС/ДУ-3А-ММ-222</t>
  </si>
  <si>
    <t>НАС/КС/ДУ-ММ-3А-220</t>
  </si>
  <si>
    <t>НАС/КС/ДУ-3А-ММ-48</t>
  </si>
  <si>
    <t>НАС/КС/ДУ-3А-ММ-195</t>
  </si>
  <si>
    <t>НАС/КС/ДУ-3А/ММ-79-Э(-1)</t>
  </si>
  <si>
    <t>НАС/КС/ДУ-ММ-3А-156</t>
  </si>
  <si>
    <t>НАС/КС/ДУ-ММ-3А-161</t>
  </si>
  <si>
    <t>НАС/КС/ДУ/3А-ММ-166</t>
  </si>
  <si>
    <t>НАС/КС/ДУ-3А-ММ-159</t>
  </si>
  <si>
    <t>НАС/КС/ММ/ДУ-3А-120 ЮГ ИНВЕСТ от 06.09.2023</t>
  </si>
  <si>
    <t>Ввод начального сальдо УКС00000311 от 01.02.2024 0:00:00</t>
  </si>
  <si>
    <t>НАС/КС/ДУ-ММ-3А-148</t>
  </si>
  <si>
    <t>НАС/КС/ДУ-ММ-3А-149</t>
  </si>
  <si>
    <t>НАС/КС/ДУ-3А/ММ-115-Э(-1)</t>
  </si>
  <si>
    <t>НАС/КС/ДУ-3А-ММ-84</t>
  </si>
  <si>
    <t>НАС/КС/ДУ-3А-ММ-225</t>
  </si>
  <si>
    <t>НАС/КС/ДУ-3А-ММ-164</t>
  </si>
  <si>
    <t>НАС/КС/ДУ-3А-ММ-226/Втор</t>
  </si>
  <si>
    <t>НАС/КС/ДУ-ММ-3А-151</t>
  </si>
  <si>
    <t>НАС/КС/ДУ-ММ-3А-52</t>
  </si>
  <si>
    <t>НАС/КС/ДУ-ММ-3А-238</t>
  </si>
  <si>
    <t>НАС/КС/ДУ-3А/ММ-45-Э(-1)</t>
  </si>
  <si>
    <t>НАС/КС/ДУ/3А-ММ-236</t>
  </si>
  <si>
    <t>НАС/КС/ДУ-3А/ММ-171-Э(-1)</t>
  </si>
  <si>
    <t>НАС/КС/ДУ-3А/ММ-170-Э(-1)</t>
  </si>
  <si>
    <t>НАС/КС/ДУ-3А-ММ-46</t>
  </si>
  <si>
    <t>НАС/КС/ДУ-ММ-3А-212</t>
  </si>
  <si>
    <t>НАС/КС/ДУ-ММ-3А-68</t>
  </si>
  <si>
    <t>НАС/КС/ДУ-3А/ММ-60-Э(-1)</t>
  </si>
  <si>
    <t>НАС/КС/ДУ-3А-ММ-67</t>
  </si>
  <si>
    <t>НАС/КС/ДУ/3А-ММ-241</t>
  </si>
  <si>
    <t>НАС/КС/ДУ/ММ-3А-239</t>
  </si>
  <si>
    <t>НАС/КС/ДУ-3А-ММ-12</t>
  </si>
  <si>
    <t>НАС/КС/ДУ-3А-ММ-232</t>
  </si>
  <si>
    <t>НАС/КС/ДУ-3А-ММ-230</t>
  </si>
  <si>
    <t>НАС/КС/ДУ-3А-ММ-58</t>
  </si>
  <si>
    <t>НАС/КС/ДУ-3А-ММ-55</t>
  </si>
  <si>
    <t>НАС/КС/ДУ-3А/ММ-223-Э(-1)</t>
  </si>
  <si>
    <t>Корректировка начислений УКС00003258 от 30.11.2023 0:00:00</t>
  </si>
  <si>
    <t>Корректировка начислений УКС00003259 от 30.11.2023 0:00:00</t>
  </si>
  <si>
    <t>Корректировка начислений УКС00003506 от 30.12.2023 0:00:00</t>
  </si>
  <si>
    <t>НАС/КС/ДУ-3А-613 втор</t>
  </si>
  <si>
    <t>Ввод начального сальдо УКС00002585 от 30.12.2023 0:00:00</t>
  </si>
  <si>
    <t>Корректировка начислений УКС00003256 от 30.11.2023 0:00:00</t>
  </si>
  <si>
    <t>НАС/КС/ДУ-3А-577/ВТОР1</t>
  </si>
  <si>
    <t>Ввод начального сальдо УКС00002365 от 30.11.2023 0:00:00</t>
  </si>
  <si>
    <t>НАС/КС/ДУ-3А-584ВТОР</t>
  </si>
  <si>
    <t>Ввод начального сальдо УКС00002584 от 30.12.2023 0:00:00</t>
  </si>
  <si>
    <t>Корректировка начислений УКС00003507 от 30.12.2023 0:00:00</t>
  </si>
  <si>
    <t>Начисление услуг УКС00001638 от 31.10.2023 0:00:04</t>
  </si>
  <si>
    <t>НАС/КС/ДУ-3А-152</t>
  </si>
  <si>
    <t>Ввод начального сальдо УКС00002364 от 30.11.2023 0:00:00</t>
  </si>
  <si>
    <t>НАС/КС/ДУ-3А-377_ВТОР</t>
  </si>
  <si>
    <t>НАС/КС/ДУ-3А-324-ВТОР</t>
  </si>
  <si>
    <t>НАС/КС/ДУ-3А-256</t>
  </si>
  <si>
    <t>НАС/КС/ДУ-3А-112</t>
  </si>
  <si>
    <t>НАС/КС/ДУ-3А-433 втор</t>
  </si>
  <si>
    <t>НАС/КС/ДУ-3А-465/ВТОР</t>
  </si>
  <si>
    <t>НАС/КС/ДУ-3А-224</t>
  </si>
  <si>
    <t>НАС/КС/ДУ-3А-240</t>
  </si>
  <si>
    <t>НАС/КС/ДУ-3А-488</t>
  </si>
  <si>
    <t>НАС/КС/ДУ-3А-608/ВТОР</t>
  </si>
  <si>
    <t>НАС/КС/ДУ-3А-193</t>
  </si>
  <si>
    <t>Ввод начального сальдо УКС00002361 от 30.11.2023 0:00:00</t>
  </si>
  <si>
    <t>НАС/КС/ДУ-3А-113ВТОР</t>
  </si>
  <si>
    <t>Ввод начального сальдо УКС00002363 от 30.11.2023 0:00:00</t>
  </si>
  <si>
    <t>НАС/КС/ДУ-3А-125</t>
  </si>
  <si>
    <t>НАС/КС/ДУ-3А-117</t>
  </si>
  <si>
    <t>НСТ/КС/ДУ-3А-553</t>
  </si>
  <si>
    <t>НАСТ/КС/ДУ-3А-88</t>
  </si>
  <si>
    <t>НАСТ/КС/ДУ-3А-92</t>
  </si>
  <si>
    <t>НАС/КС/ДУ-3А-434</t>
  </si>
  <si>
    <t>НАС/КС/ДУ-3А-183</t>
  </si>
  <si>
    <t>НАС/КС/ДУ-3А-562/Втор</t>
  </si>
  <si>
    <t>НАС/КС/ДУ-3А-506</t>
  </si>
  <si>
    <t>НАС/КС/ДУ-3А-479</t>
  </si>
  <si>
    <t>НАС/КС/ДУ-3А-447</t>
  </si>
  <si>
    <t>НАС/КС/ДУ-3А-559</t>
  </si>
  <si>
    <t>НАС/КС/ДУ-3А-471/Втор</t>
  </si>
  <si>
    <t>НАС/КС/ДУ-3А-519втор</t>
  </si>
  <si>
    <t>НАС/КС/ДУ-3А-575/Втор</t>
  </si>
  <si>
    <t>НАС/КС/ДУ-3А-607.</t>
  </si>
  <si>
    <t>НАС/КС/ДУ-3А-623/Втор</t>
  </si>
  <si>
    <t>НАС/КС/ДУ-3А-645/ВТОР</t>
  </si>
  <si>
    <t>НАС/КС/ДУ-3А-661/ВТОР1</t>
  </si>
  <si>
    <t>НАС/КС/ДУ-3А-423</t>
  </si>
  <si>
    <t>НАС/КС/ДУ-3А-631/Втор</t>
  </si>
  <si>
    <t>Ввод начального сальдо УКС00002362 от 30.11.2023 0:00:00</t>
  </si>
  <si>
    <t>ЮБ/Ю/ДУ/3А-545</t>
  </si>
  <si>
    <t>НАС/КС/ДУ-3А-683</t>
  </si>
  <si>
    <t>НАС/КС/ДУ-3А-301</t>
  </si>
  <si>
    <t>НАС/КС/ДУ-3А-63</t>
  </si>
  <si>
    <t>НАС/КС/ДУ-3А-75 втор</t>
  </si>
  <si>
    <t xml:space="preserve">НАС/КС/ДУ-3А-14 </t>
  </si>
  <si>
    <t>НАС/КС/ДУ/3А-402</t>
  </si>
  <si>
    <t>НАС/КС/ДУ-3А-3</t>
  </si>
  <si>
    <t>НАС/КС/ДУ-3А-650</t>
  </si>
  <si>
    <t>НАС/КС/ДУ-3А-171</t>
  </si>
  <si>
    <t>НАС/КС/ДУ-3А-123</t>
  </si>
  <si>
    <t>НАС/КС/ДУ-3А-99</t>
  </si>
  <si>
    <t>НАС/КС/ДУ-3А-163</t>
  </si>
  <si>
    <t>НАС/КС/ДУ-3А-638</t>
  </si>
  <si>
    <t>НАС/КС/ДУ-3А-282</t>
  </si>
  <si>
    <t>НАС/КС/ДУ-3А-326/ВТОР</t>
  </si>
  <si>
    <t>НАС/КС/ДУ-3А-603</t>
  </si>
  <si>
    <t>НАС/КС/ДУ-3А-579</t>
  </si>
  <si>
    <t>НАС/КС/ДУ/3А-606</t>
  </si>
  <si>
    <t>НАС/КС/ДУ/3А-622</t>
  </si>
  <si>
    <t>НАС/КС/ДУ-3А-614.</t>
  </si>
  <si>
    <t>НАС/КС/ДУ-3А-206/ВТОР</t>
  </si>
  <si>
    <t>НАС/КС/ДУ-3А-142</t>
  </si>
  <si>
    <t>НАС/КС/ДУ-3А-94</t>
  </si>
  <si>
    <t>НАС/КС/ДУ-3А-515</t>
  </si>
  <si>
    <t>НАС/КС/ДУ/3А-451</t>
  </si>
  <si>
    <t>НАСТ/КС/ДУ-3А-86</t>
  </si>
  <si>
    <t>НАС/КС/ДУ-3А-427</t>
  </si>
  <si>
    <t>НАС/КС/ДУ-3А-389</t>
  </si>
  <si>
    <t>НАС/КС/ДУ-3А-341</t>
  </si>
  <si>
    <t>Корректировка начислений УКС00000032 от 16.01.2024 0:00:00</t>
  </si>
  <si>
    <t>НАС/КС/ДУ-3А-1</t>
  </si>
  <si>
    <t>НАС/КС/ДУ-3А-415/ВТОР</t>
  </si>
  <si>
    <t>НАС/КС/ДУ/3А-32-ВТОР</t>
  </si>
  <si>
    <t>НАС/КС/ДУ-3А-12/ВТОР</t>
  </si>
  <si>
    <t>НАС/КС/ДУ-3А-630/Втор</t>
  </si>
  <si>
    <t>НАС/КС/ДУ-БКФН-3А-оф.3</t>
  </si>
  <si>
    <t>Начисление услуг УКС00001721 от 30.11.2023 23:59:59</t>
  </si>
  <si>
    <t>НАС/КС/ДУ-3А-349ВТОР</t>
  </si>
  <si>
    <t>НАС/КС/ДУ-3А-261/Втор</t>
  </si>
  <si>
    <t>НАС/КС/ДУ-3А-411</t>
  </si>
  <si>
    <t>НАС/КС/ДУ-КЛ-3А-193</t>
  </si>
  <si>
    <t>Ввод начального сальдо УКС00002586 от 30.12.2023 0:00:00</t>
  </si>
  <si>
    <t>НАС/КС/ДУ-3А/КЛ-148</t>
  </si>
  <si>
    <t>Начисление услуг УКС00001714 от 30.11.2023 23:59:59</t>
  </si>
  <si>
    <t>Корректировка начислений УКС00003508 от 30.12.2023 0:00:00</t>
  </si>
  <si>
    <t>НАС/КС/ДУ-КЛ-3А-91</t>
  </si>
  <si>
    <t>НАС/КС/ММ-3А-120</t>
  </si>
  <si>
    <t>НАС/КС/ДУ-КЛ-3А-178</t>
  </si>
  <si>
    <t>Начисление услуг УКС00001863 от 31.12.2023 23:59:59</t>
  </si>
  <si>
    <t>НАС/КС/ДУ-КЛ-3А/ММ-164</t>
  </si>
  <si>
    <t>НАС/КС/ДУ-КЛ-3А/ММ-85</t>
  </si>
  <si>
    <t>НАС/КС/ДУ-КЛ-3А-176</t>
  </si>
  <si>
    <t>НАС/КС/ДУ-3А/КЛ-178  от 10.01.2024</t>
  </si>
  <si>
    <t>Начисление услуг УКС00001871 от 31.12.2023 23:59:59</t>
  </si>
  <si>
    <t>НАС/КС_3А-642/ВТОР</t>
  </si>
  <si>
    <t>В платежных документах за март 2024 года, направленных в апреле 2024 года, произведен перерасчет платы за услугу «Отопление» по фактическому потреблению за 2023 год.
Перерасчет произведен в соответствии с формулой 3(4) Приложения 2 Правил, утвержденных Постановлением Российской Федерации от 06.05.2011 №354.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</si>
</sst>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0.000"/>
    <numFmt numFmtId="165" formatCode="#,##0.000"/>
    <numFmt numFmtId="166" formatCode="0.000000"/>
    <numFmt numFmtId="167" formatCode="0.0000"/>
    <numFmt numFmtId="168" formatCode="_-* #,##0.00\ _₽_-;\-* #,##0.00\ _₽_-;_-* &quot;-&quot;??\ _₽_-;_-@_-"/>
    <numFmt numFmtId="169" formatCode="_-* #,##0.000_-;\-* #,##0.000_-;_-* &quot;-&quot;??_-;_-@_-"/>
    <numFmt numFmtId="170" formatCode="0.0"/>
    <numFmt numFmtId="171" formatCode="_-* #,##0.000\ _₽_-;\-* #,##0.000\ _₽_-;_-* &quot;-&quot;???\ _₽_-;_-@_-"/>
  </numFmts>
  <fonts count="2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59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</font>
    <font>
      <sz val="8"/>
      <color theme="1"/>
      <name val="Times New Roman"/>
      <family val="1"/>
      <charset val="204"/>
    </font>
    <font>
      <sz val="11"/>
      <color indexed="8"/>
      <name val="Calibri"/>
      <family val="2"/>
    </font>
    <font>
      <sz val="8"/>
      <color indexed="8"/>
      <name val="Arial"/>
      <family val="2"/>
    </font>
    <font>
      <b/>
      <sz val="8"/>
      <name val="Arial"/>
      <family val="2"/>
      <charset val="204"/>
    </font>
    <font>
      <i/>
      <sz val="10"/>
      <name val="Arial"/>
      <family val="2"/>
    </font>
    <font>
      <b/>
      <sz val="8"/>
      <color indexed="59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color indexed="8"/>
      <name val="Times New Roman"/>
      <family val="1"/>
      <charset val="204"/>
    </font>
    <font>
      <b/>
      <sz val="9"/>
      <color indexed="5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8"/>
      <color rgb="FF000000"/>
      <name val="Arial"/>
      <family val="2"/>
      <charset val="204"/>
    </font>
    <font>
      <b/>
      <sz val="9"/>
      <color indexed="59"/>
      <name val="Arial"/>
      <family val="2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color rgb="FFFF0000"/>
      <name val="Arial"/>
      <family val="2"/>
    </font>
    <font>
      <b/>
      <sz val="8"/>
      <color indexed="8"/>
      <name val="Arial"/>
      <family val="2"/>
      <charset val="204"/>
    </font>
    <font>
      <sz val="8"/>
      <color indexed="59"/>
      <name val="Arial"/>
      <family val="2"/>
    </font>
    <font>
      <sz val="8"/>
      <color indexed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0"/>
      </right>
      <top/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5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146">
    <xf numFmtId="0" fontId="0" fillId="0" borderId="0" xfId="0"/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 wrapText="1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vertical="top"/>
    </xf>
    <xf numFmtId="2" fontId="3" fillId="0" borderId="1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/>
    <xf numFmtId="0" fontId="9" fillId="3" borderId="2" xfId="3" applyNumberFormat="1" applyFont="1" applyFill="1" applyBorder="1" applyAlignment="1">
      <alignment horizontal="left" vertical="top"/>
    </xf>
    <xf numFmtId="0" fontId="10" fillId="0" borderId="0" xfId="0" applyNumberFormat="1" applyFont="1" applyFill="1" applyBorder="1" applyAlignment="1" applyProtection="1">
      <alignment vertical="center"/>
    </xf>
    <xf numFmtId="2" fontId="8" fillId="0" borderId="0" xfId="0" applyNumberFormat="1" applyFont="1" applyFill="1" applyBorder="1" applyAlignment="1" applyProtection="1"/>
    <xf numFmtId="2" fontId="3" fillId="0" borderId="1" xfId="0" applyNumberFormat="1" applyFont="1" applyFill="1" applyBorder="1" applyAlignment="1" applyProtection="1"/>
    <xf numFmtId="164" fontId="3" fillId="0" borderId="1" xfId="0" applyNumberFormat="1" applyFont="1" applyFill="1" applyBorder="1" applyAlignment="1" applyProtection="1"/>
    <xf numFmtId="164" fontId="3" fillId="0" borderId="1" xfId="0" applyNumberFormat="1" applyFont="1" applyFill="1" applyBorder="1" applyAlignment="1" applyProtection="1">
      <alignment horizontal="right"/>
    </xf>
    <xf numFmtId="4" fontId="3" fillId="0" borderId="1" xfId="0" applyNumberFormat="1" applyFont="1" applyFill="1" applyBorder="1" applyAlignment="1" applyProtection="1"/>
    <xf numFmtId="4" fontId="10" fillId="2" borderId="1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>
      <alignment horizontal="right" vertical="top"/>
    </xf>
    <xf numFmtId="4" fontId="3" fillId="0" borderId="0" xfId="0" applyNumberFormat="1" applyFont="1" applyFill="1" applyBorder="1" applyAlignment="1" applyProtection="1"/>
    <xf numFmtId="49" fontId="14" fillId="4" borderId="2" xfId="5" applyNumberFormat="1" applyFont="1" applyFill="1" applyBorder="1" applyAlignment="1">
      <alignment vertical="center" wrapText="1"/>
    </xf>
    <xf numFmtId="0" fontId="14" fillId="4" borderId="2" xfId="6" applyFont="1" applyFill="1" applyBorder="1" applyAlignment="1">
      <alignment horizontal="center" vertical="center" wrapText="1"/>
    </xf>
    <xf numFmtId="0" fontId="14" fillId="5" borderId="2" xfId="6" applyFont="1" applyFill="1" applyBorder="1" applyAlignment="1">
      <alignment horizontal="center" vertical="center" wrapText="1"/>
    </xf>
    <xf numFmtId="0" fontId="14" fillId="6" borderId="2" xfId="6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6" fillId="4" borderId="2" xfId="0" applyNumberFormat="1" applyFont="1" applyFill="1" applyBorder="1" applyAlignment="1" applyProtection="1">
      <alignment horizontal="center" vertical="center" wrapText="1"/>
    </xf>
    <xf numFmtId="0" fontId="14" fillId="4" borderId="2" xfId="5" applyFont="1" applyFill="1" applyBorder="1" applyAlignment="1">
      <alignment vertical="center" wrapText="1"/>
    </xf>
    <xf numFmtId="0" fontId="14" fillId="4" borderId="2" xfId="7" applyFont="1" applyFill="1" applyBorder="1" applyAlignment="1">
      <alignment horizontal="center" vertical="center" wrapText="1"/>
    </xf>
    <xf numFmtId="164" fontId="19" fillId="3" borderId="2" xfId="8" applyNumberFormat="1" applyFont="1" applyFill="1" applyBorder="1" applyAlignment="1">
      <alignment horizontal="center" vertical="center"/>
    </xf>
    <xf numFmtId="164" fontId="18" fillId="6" borderId="2" xfId="5" applyNumberFormat="1" applyFont="1" applyFill="1" applyBorder="1" applyAlignment="1">
      <alignment horizontal="center" vertical="center" wrapText="1"/>
    </xf>
    <xf numFmtId="165" fontId="9" fillId="3" borderId="2" xfId="3" applyNumberFormat="1" applyFont="1" applyFill="1" applyBorder="1" applyAlignment="1">
      <alignment horizontal="center" vertical="top" wrapText="1"/>
    </xf>
    <xf numFmtId="4" fontId="9" fillId="3" borderId="3" xfId="9" applyNumberFormat="1" applyFont="1" applyFill="1" applyBorder="1" applyAlignment="1">
      <alignment horizontal="right" vertical="top" wrapText="1"/>
    </xf>
    <xf numFmtId="164" fontId="0" fillId="0" borderId="2" xfId="0" applyNumberFormat="1" applyBorder="1"/>
    <xf numFmtId="166" fontId="0" fillId="0" borderId="0" xfId="0" applyNumberFormat="1"/>
    <xf numFmtId="164" fontId="0" fillId="0" borderId="0" xfId="0" applyNumberFormat="1"/>
    <xf numFmtId="164" fontId="2" fillId="0" borderId="0" xfId="0" applyNumberFormat="1" applyFont="1"/>
    <xf numFmtId="14" fontId="20" fillId="0" borderId="0" xfId="0" applyNumberFormat="1" applyFont="1" applyFill="1" applyBorder="1" applyAlignment="1" applyProtection="1"/>
    <xf numFmtId="14" fontId="0" fillId="0" borderId="0" xfId="0" applyNumberFormat="1"/>
    <xf numFmtId="43" fontId="18" fillId="0" borderId="2" xfId="1" applyFont="1" applyBorder="1" applyAlignment="1">
      <alignment horizontal="center" vertical="center"/>
    </xf>
    <xf numFmtId="0" fontId="20" fillId="8" borderId="4" xfId="0" applyNumberFormat="1" applyFont="1" applyFill="1" applyBorder="1" applyAlignment="1" applyProtection="1">
      <alignment horizontal="center" vertical="center" wrapText="1"/>
    </xf>
    <xf numFmtId="0" fontId="20" fillId="8" borderId="1" xfId="0" applyNumberFormat="1" applyFont="1" applyFill="1" applyBorder="1" applyAlignment="1" applyProtection="1">
      <alignment horizontal="center" vertical="center" wrapText="1"/>
    </xf>
    <xf numFmtId="14" fontId="20" fillId="8" borderId="4" xfId="0" applyNumberFormat="1" applyFont="1" applyFill="1" applyBorder="1" applyAlignment="1" applyProtection="1">
      <alignment horizontal="center" vertical="center" wrapText="1"/>
    </xf>
    <xf numFmtId="164" fontId="20" fillId="8" borderId="4" xfId="0" applyNumberFormat="1" applyFont="1" applyFill="1" applyBorder="1" applyAlignment="1" applyProtection="1">
      <alignment horizontal="center" vertical="center" wrapText="1"/>
    </xf>
    <xf numFmtId="164" fontId="20" fillId="8" borderId="1" xfId="0" applyNumberFormat="1" applyFont="1" applyFill="1" applyBorder="1" applyAlignment="1" applyProtection="1">
      <alignment horizontal="center" vertical="center" wrapText="1"/>
    </xf>
    <xf numFmtId="164" fontId="20" fillId="8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43" fontId="0" fillId="0" borderId="0" xfId="1" applyFont="1"/>
    <xf numFmtId="169" fontId="0" fillId="0" borderId="0" xfId="1" applyNumberFormat="1" applyFont="1"/>
    <xf numFmtId="9" fontId="0" fillId="0" borderId="0" xfId="2" applyFont="1"/>
    <xf numFmtId="0" fontId="0" fillId="0" borderId="0" xfId="0" applyAlignment="1"/>
    <xf numFmtId="0" fontId="0" fillId="0" borderId="0" xfId="0" applyAlignment="1">
      <alignment vertical="top"/>
    </xf>
    <xf numFmtId="0" fontId="18" fillId="7" borderId="2" xfId="0" applyFont="1" applyFill="1" applyBorder="1" applyAlignment="1">
      <alignment horizontal="center" vertical="center" textRotation="255" wrapText="1"/>
    </xf>
    <xf numFmtId="14" fontId="22" fillId="3" borderId="2" xfId="11" applyNumberFormat="1" applyFont="1" applyFill="1" applyBorder="1" applyAlignment="1">
      <alignment horizontal="center" vertical="center" wrapText="1"/>
    </xf>
    <xf numFmtId="0" fontId="24" fillId="12" borderId="4" xfId="0" applyNumberFormat="1" applyFont="1" applyFill="1" applyBorder="1" applyAlignment="1" applyProtection="1">
      <alignment horizontal="center" vertical="center" textRotation="255"/>
    </xf>
    <xf numFmtId="0" fontId="23" fillId="10" borderId="5" xfId="0" applyFont="1" applyFill="1" applyBorder="1" applyAlignment="1">
      <alignment horizontal="center" vertical="center" textRotation="255"/>
    </xf>
    <xf numFmtId="0" fontId="24" fillId="9" borderId="1" xfId="0" applyNumberFormat="1" applyFont="1" applyFill="1" applyBorder="1" applyAlignment="1" applyProtection="1">
      <alignment horizontal="center" vertical="center" textRotation="255"/>
    </xf>
    <xf numFmtId="0" fontId="23" fillId="9" borderId="2" xfId="0" applyFont="1" applyFill="1" applyBorder="1" applyAlignment="1">
      <alignment horizontal="center" vertical="center" textRotation="255" wrapText="1"/>
    </xf>
    <xf numFmtId="0" fontId="23" fillId="9" borderId="2" xfId="0" applyFont="1" applyFill="1" applyBorder="1" applyAlignment="1">
      <alignment horizontal="center" vertical="center" textRotation="255"/>
    </xf>
    <xf numFmtId="0" fontId="23" fillId="10" borderId="2" xfId="0" applyFont="1" applyFill="1" applyBorder="1" applyAlignment="1">
      <alignment horizontal="center" vertical="center" textRotation="255"/>
    </xf>
    <xf numFmtId="0" fontId="24" fillId="13" borderId="1" xfId="0" applyNumberFormat="1" applyFont="1" applyFill="1" applyBorder="1" applyAlignment="1" applyProtection="1">
      <alignment horizontal="center" vertical="center" textRotation="255"/>
    </xf>
    <xf numFmtId="0" fontId="23" fillId="13" borderId="2" xfId="0" applyFont="1" applyFill="1" applyBorder="1" applyAlignment="1">
      <alignment horizontal="center" vertical="center" textRotation="255"/>
    </xf>
    <xf numFmtId="0" fontId="23" fillId="13" borderId="6" xfId="0" applyFont="1" applyFill="1" applyBorder="1" applyAlignment="1">
      <alignment horizontal="center" vertical="center" textRotation="255"/>
    </xf>
    <xf numFmtId="0" fontId="21" fillId="2" borderId="2" xfId="0" applyFont="1" applyFill="1" applyBorder="1" applyAlignment="1">
      <alignment horizontal="center" vertical="center" wrapText="1"/>
    </xf>
    <xf numFmtId="0" fontId="23" fillId="11" borderId="2" xfId="0" applyNumberFormat="1" applyFont="1" applyFill="1" applyBorder="1" applyAlignment="1">
      <alignment horizontal="center" vertical="center" wrapText="1"/>
    </xf>
    <xf numFmtId="0" fontId="23" fillId="9" borderId="2" xfId="0" applyNumberFormat="1" applyFont="1" applyFill="1" applyBorder="1" applyAlignment="1">
      <alignment horizontal="center" vertical="center" wrapText="1"/>
    </xf>
    <xf numFmtId="0" fontId="23" fillId="13" borderId="2" xfId="0" applyNumberFormat="1" applyFont="1" applyFill="1" applyBorder="1" applyAlignment="1">
      <alignment horizontal="center" vertical="center" wrapText="1"/>
    </xf>
    <xf numFmtId="166" fontId="0" fillId="0" borderId="0" xfId="2" applyNumberFormat="1" applyFont="1"/>
    <xf numFmtId="1" fontId="0" fillId="0" borderId="0" xfId="0" applyNumberFormat="1"/>
    <xf numFmtId="169" fontId="20" fillId="0" borderId="0" xfId="1" applyNumberFormat="1" applyFont="1" applyFill="1" applyBorder="1" applyAlignment="1" applyProtection="1"/>
    <xf numFmtId="43" fontId="2" fillId="0" borderId="0" xfId="0" applyNumberFormat="1" applyFont="1"/>
    <xf numFmtId="168" fontId="0" fillId="0" borderId="0" xfId="0" applyNumberFormat="1"/>
    <xf numFmtId="43" fontId="0" fillId="0" borderId="0" xfId="0" applyNumberFormat="1"/>
    <xf numFmtId="0" fontId="12" fillId="3" borderId="3" xfId="4" applyNumberFormat="1" applyFont="1" applyFill="1" applyBorder="1" applyAlignment="1">
      <alignment vertical="top"/>
    </xf>
    <xf numFmtId="0" fontId="12" fillId="3" borderId="3" xfId="4" applyNumberFormat="1" applyFont="1" applyFill="1" applyBorder="1" applyAlignment="1">
      <alignment horizontal="left" vertical="top"/>
    </xf>
    <xf numFmtId="0" fontId="9" fillId="3" borderId="3" xfId="4" applyNumberFormat="1" applyFont="1" applyFill="1" applyBorder="1" applyAlignment="1">
      <alignment vertical="top"/>
    </xf>
    <xf numFmtId="4" fontId="9" fillId="3" borderId="3" xfId="4" applyNumberFormat="1" applyFont="1" applyFill="1" applyBorder="1" applyAlignment="1">
      <alignment horizontal="right" vertical="top"/>
    </xf>
    <xf numFmtId="2" fontId="9" fillId="3" borderId="3" xfId="4" applyNumberFormat="1" applyFont="1" applyFill="1" applyBorder="1" applyAlignment="1">
      <alignment horizontal="right" vertical="top"/>
    </xf>
    <xf numFmtId="0" fontId="9" fillId="3" borderId="3" xfId="4" applyNumberFormat="1" applyFont="1" applyFill="1" applyBorder="1" applyAlignment="1">
      <alignment horizontal="right" vertical="top"/>
    </xf>
    <xf numFmtId="0" fontId="6" fillId="14" borderId="3" xfId="10" applyNumberFormat="1" applyFont="1" applyFill="1" applyBorder="1" applyAlignment="1">
      <alignment vertical="top" wrapText="1"/>
    </xf>
    <xf numFmtId="4" fontId="6" fillId="14" borderId="3" xfId="10" applyNumberFormat="1" applyFont="1" applyFill="1" applyBorder="1" applyAlignment="1">
      <alignment horizontal="right" vertical="top" wrapText="1"/>
    </xf>
    <xf numFmtId="43" fontId="7" fillId="0" borderId="2" xfId="0" applyNumberFormat="1" applyFont="1" applyBorder="1" applyAlignment="1">
      <alignment horizontal="center" vertical="center"/>
    </xf>
    <xf numFmtId="167" fontId="3" fillId="0" borderId="1" xfId="0" applyNumberFormat="1" applyFont="1" applyFill="1" applyBorder="1" applyAlignment="1" applyProtection="1">
      <alignment horizontal="center" vertical="center"/>
    </xf>
    <xf numFmtId="170" fontId="3" fillId="0" borderId="1" xfId="0" applyNumberFormat="1" applyFont="1" applyFill="1" applyBorder="1" applyAlignment="1" applyProtection="1"/>
    <xf numFmtId="0" fontId="12" fillId="3" borderId="7" xfId="4" applyNumberFormat="1" applyFont="1" applyFill="1" applyBorder="1" applyAlignment="1">
      <alignment vertical="top"/>
    </xf>
    <xf numFmtId="43" fontId="14" fillId="0" borderId="2" xfId="1" applyFont="1" applyBorder="1" applyAlignment="1">
      <alignment horizontal="center" vertical="center"/>
    </xf>
    <xf numFmtId="0" fontId="6" fillId="0" borderId="3" xfId="10" applyNumberFormat="1" applyFont="1" applyBorder="1" applyAlignment="1">
      <alignment vertical="top" wrapText="1"/>
    </xf>
    <xf numFmtId="2" fontId="6" fillId="0" borderId="3" xfId="10" applyNumberFormat="1" applyFont="1" applyBorder="1" applyAlignment="1">
      <alignment horizontal="right" vertical="top" wrapText="1"/>
    </xf>
    <xf numFmtId="0" fontId="0" fillId="0" borderId="0" xfId="0" applyFill="1"/>
    <xf numFmtId="169" fontId="0" fillId="15" borderId="0" xfId="1" applyNumberFormat="1" applyFont="1" applyFill="1"/>
    <xf numFmtId="164" fontId="20" fillId="0" borderId="0" xfId="0" applyNumberFormat="1" applyFont="1" applyFill="1" applyBorder="1" applyAlignment="1" applyProtection="1">
      <alignment horizontal="center" vertical="center" wrapText="1"/>
    </xf>
    <xf numFmtId="169" fontId="0" fillId="0" borderId="0" xfId="0" applyNumberFormat="1" applyFill="1"/>
    <xf numFmtId="0" fontId="12" fillId="3" borderId="3" xfId="12" applyNumberFormat="1" applyFont="1" applyFill="1" applyBorder="1" applyAlignment="1">
      <alignment vertical="top"/>
    </xf>
    <xf numFmtId="0" fontId="12" fillId="3" borderId="3" xfId="12" applyNumberFormat="1" applyFont="1" applyFill="1" applyBorder="1" applyAlignment="1">
      <alignment horizontal="left" vertical="top"/>
    </xf>
    <xf numFmtId="0" fontId="12" fillId="3" borderId="3" xfId="12" applyNumberFormat="1" applyFont="1" applyFill="1" applyBorder="1" applyAlignment="1">
      <alignment horizontal="center" vertical="top"/>
    </xf>
    <xf numFmtId="165" fontId="12" fillId="3" borderId="3" xfId="12" applyNumberFormat="1" applyFont="1" applyFill="1" applyBorder="1" applyAlignment="1">
      <alignment horizontal="right" vertical="top"/>
    </xf>
    <xf numFmtId="164" fontId="12" fillId="3" borderId="3" xfId="12" applyNumberFormat="1" applyFont="1" applyFill="1" applyBorder="1" applyAlignment="1">
      <alignment horizontal="right" vertical="top"/>
    </xf>
    <xf numFmtId="0" fontId="9" fillId="3" borderId="3" xfId="12" applyNumberFormat="1" applyFont="1" applyFill="1" applyBorder="1" applyAlignment="1">
      <alignment vertical="top"/>
    </xf>
    <xf numFmtId="164" fontId="9" fillId="3" borderId="3" xfId="12" applyNumberFormat="1" applyFont="1" applyFill="1" applyBorder="1" applyAlignment="1">
      <alignment horizontal="right" vertical="top"/>
    </xf>
    <xf numFmtId="0" fontId="9" fillId="3" borderId="3" xfId="12" applyNumberFormat="1" applyFont="1" applyFill="1" applyBorder="1" applyAlignment="1">
      <alignment horizontal="right" vertical="top"/>
    </xf>
    <xf numFmtId="164" fontId="13" fillId="3" borderId="3" xfId="12" applyNumberFormat="1" applyFont="1" applyFill="1" applyBorder="1" applyAlignment="1">
      <alignment horizontal="right" vertical="top"/>
    </xf>
    <xf numFmtId="165" fontId="9" fillId="3" borderId="3" xfId="12" applyNumberFormat="1" applyFont="1" applyFill="1" applyBorder="1" applyAlignment="1">
      <alignment horizontal="right" vertical="top"/>
    </xf>
    <xf numFmtId="165" fontId="13" fillId="3" borderId="3" xfId="12" applyNumberFormat="1" applyFont="1" applyFill="1" applyBorder="1" applyAlignment="1">
      <alignment horizontal="right" vertical="top"/>
    </xf>
    <xf numFmtId="164" fontId="0" fillId="0" borderId="0" xfId="0" applyNumberFormat="1" applyFill="1"/>
    <xf numFmtId="164" fontId="0" fillId="6" borderId="0" xfId="0" applyNumberFormat="1" applyFill="1"/>
    <xf numFmtId="0" fontId="23" fillId="5" borderId="2" xfId="0" applyNumberFormat="1" applyFont="1" applyFill="1" applyBorder="1" applyAlignment="1">
      <alignment horizontal="center" vertical="center" wrapText="1"/>
    </xf>
    <xf numFmtId="0" fontId="0" fillId="15" borderId="0" xfId="0" applyFill="1"/>
    <xf numFmtId="43" fontId="19" fillId="3" borderId="2" xfId="8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 applyProtection="1"/>
    <xf numFmtId="2" fontId="26" fillId="3" borderId="3" xfId="4" applyNumberFormat="1" applyFont="1" applyFill="1" applyBorder="1" applyAlignment="1">
      <alignment horizontal="right" vertical="top"/>
    </xf>
    <xf numFmtId="0" fontId="13" fillId="3" borderId="3" xfId="12" applyNumberFormat="1" applyFont="1" applyFill="1" applyBorder="1" applyAlignment="1">
      <alignment horizontal="right" vertical="top"/>
    </xf>
    <xf numFmtId="14" fontId="9" fillId="3" borderId="3" xfId="13" applyNumberFormat="1" applyFont="1" applyFill="1" applyBorder="1" applyAlignment="1">
      <alignment vertical="top"/>
    </xf>
    <xf numFmtId="14" fontId="25" fillId="3" borderId="3" xfId="13" applyNumberFormat="1" applyFont="1" applyFill="1" applyBorder="1" applyAlignment="1">
      <alignment vertical="top"/>
    </xf>
    <xf numFmtId="169" fontId="2" fillId="0" borderId="0" xfId="0" applyNumberFormat="1" applyFont="1"/>
    <xf numFmtId="171" fontId="0" fillId="0" borderId="0" xfId="0" applyNumberFormat="1"/>
    <xf numFmtId="0" fontId="9" fillId="3" borderId="0" xfId="4" applyNumberFormat="1" applyFont="1" applyFill="1" applyBorder="1" applyAlignment="1">
      <alignment vertical="top"/>
    </xf>
    <xf numFmtId="14" fontId="9" fillId="3" borderId="0" xfId="13" applyNumberFormat="1" applyFont="1" applyFill="1" applyBorder="1" applyAlignment="1">
      <alignment vertical="top"/>
    </xf>
    <xf numFmtId="2" fontId="0" fillId="0" borderId="0" xfId="0" applyNumberFormat="1"/>
    <xf numFmtId="0" fontId="27" fillId="3" borderId="2" xfId="14" applyNumberFormat="1" applyFont="1" applyFill="1" applyBorder="1" applyAlignment="1">
      <alignment horizontal="center" vertical="top"/>
    </xf>
    <xf numFmtId="0" fontId="27" fillId="3" borderId="2" xfId="14" applyNumberFormat="1" applyFont="1" applyFill="1" applyBorder="1" applyAlignment="1">
      <alignment horizontal="left" vertical="top"/>
    </xf>
    <xf numFmtId="0" fontId="9" fillId="3" borderId="2" xfId="14" applyNumberFormat="1" applyFont="1" applyFill="1" applyBorder="1" applyAlignment="1">
      <alignment horizontal="center" vertical="top"/>
    </xf>
    <xf numFmtId="0" fontId="9" fillId="3" borderId="2" xfId="14" applyNumberFormat="1" applyFont="1" applyFill="1" applyBorder="1" applyAlignment="1">
      <alignment horizontal="left" vertical="top"/>
    </xf>
    <xf numFmtId="0" fontId="27" fillId="3" borderId="2" xfId="15" applyNumberFormat="1" applyFont="1" applyFill="1" applyBorder="1" applyAlignment="1">
      <alignment horizontal="center" vertical="top"/>
    </xf>
    <xf numFmtId="0" fontId="27" fillId="3" borderId="2" xfId="15" applyNumberFormat="1" applyFont="1" applyFill="1" applyBorder="1" applyAlignment="1">
      <alignment horizontal="left" vertical="top"/>
    </xf>
    <xf numFmtId="0" fontId="28" fillId="3" borderId="2" xfId="15" applyNumberFormat="1" applyFont="1" applyFill="1" applyBorder="1" applyAlignment="1">
      <alignment horizontal="center" vertical="top"/>
    </xf>
    <xf numFmtId="0" fontId="28" fillId="3" borderId="2" xfId="15" applyNumberFormat="1" applyFont="1" applyFill="1" applyBorder="1" applyAlignment="1">
      <alignment horizontal="left" vertical="top"/>
    </xf>
    <xf numFmtId="0" fontId="9" fillId="3" borderId="2" xfId="15" applyNumberFormat="1" applyFont="1" applyFill="1" applyBorder="1" applyAlignment="1">
      <alignment horizontal="center" vertical="top"/>
    </xf>
    <xf numFmtId="0" fontId="9" fillId="3" borderId="2" xfId="15" applyNumberFormat="1" applyFont="1" applyFill="1" applyBorder="1" applyAlignment="1">
      <alignment horizontal="left" vertical="top"/>
    </xf>
    <xf numFmtId="0" fontId="27" fillId="3" borderId="2" xfId="16" applyNumberFormat="1" applyFont="1" applyFill="1" applyBorder="1" applyAlignment="1">
      <alignment horizontal="center" vertical="top"/>
    </xf>
    <xf numFmtId="0" fontId="27" fillId="3" borderId="2" xfId="16" applyNumberFormat="1" applyFont="1" applyFill="1" applyBorder="1" applyAlignment="1">
      <alignment horizontal="left" vertical="top"/>
    </xf>
    <xf numFmtId="0" fontId="28" fillId="3" borderId="2" xfId="16" applyNumberFormat="1" applyFont="1" applyFill="1" applyBorder="1" applyAlignment="1">
      <alignment horizontal="center" vertical="top"/>
    </xf>
    <xf numFmtId="0" fontId="28" fillId="3" borderId="2" xfId="16" applyNumberFormat="1" applyFont="1" applyFill="1" applyBorder="1" applyAlignment="1">
      <alignment horizontal="left" vertical="top"/>
    </xf>
    <xf numFmtId="0" fontId="27" fillId="3" borderId="2" xfId="17" applyNumberFormat="1" applyFont="1" applyFill="1" applyBorder="1" applyAlignment="1">
      <alignment horizontal="center" vertical="top"/>
    </xf>
    <xf numFmtId="0" fontId="27" fillId="3" borderId="2" xfId="17" applyNumberFormat="1" applyFont="1" applyFill="1" applyBorder="1" applyAlignment="1">
      <alignment horizontal="left" vertical="top"/>
    </xf>
    <xf numFmtId="0" fontId="28" fillId="3" borderId="2" xfId="17" applyNumberFormat="1" applyFont="1" applyFill="1" applyBorder="1" applyAlignment="1">
      <alignment horizontal="center" vertical="top"/>
    </xf>
    <xf numFmtId="0" fontId="28" fillId="3" borderId="2" xfId="17" applyNumberFormat="1" applyFont="1" applyFill="1" applyBorder="1" applyAlignment="1">
      <alignment horizontal="left" vertical="top"/>
    </xf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 wrapText="1"/>
    </xf>
    <xf numFmtId="0" fontId="17" fillId="15" borderId="8" xfId="8" applyNumberFormat="1" applyFont="1" applyFill="1" applyBorder="1" applyAlignment="1">
      <alignment horizontal="center" vertical="center"/>
    </xf>
    <xf numFmtId="0" fontId="17" fillId="15" borderId="9" xfId="8" applyNumberFormat="1" applyFont="1" applyFill="1" applyBorder="1" applyAlignment="1">
      <alignment horizontal="center" vertical="center"/>
    </xf>
    <xf numFmtId="0" fontId="17" fillId="15" borderId="10" xfId="8" applyNumberFormat="1" applyFont="1" applyFill="1" applyBorder="1" applyAlignment="1">
      <alignment horizontal="center" vertical="center"/>
    </xf>
    <xf numFmtId="0" fontId="17" fillId="15" borderId="11" xfId="8" applyNumberFormat="1" applyFont="1" applyFill="1" applyBorder="1" applyAlignment="1">
      <alignment horizontal="center" vertical="center"/>
    </xf>
    <xf numFmtId="0" fontId="17" fillId="15" borderId="0" xfId="8" applyNumberFormat="1" applyFont="1" applyFill="1" applyBorder="1" applyAlignment="1">
      <alignment horizontal="center" vertical="center"/>
    </xf>
    <xf numFmtId="0" fontId="17" fillId="15" borderId="12" xfId="8" applyNumberFormat="1" applyFont="1" applyFill="1" applyBorder="1" applyAlignment="1">
      <alignment horizontal="center" vertical="center"/>
    </xf>
  </cellXfs>
  <cellStyles count="18">
    <cellStyle name="Обычный" xfId="0" builtinId="0"/>
    <cellStyle name="Обычный 2" xfId="7"/>
    <cellStyle name="Обычный 3" xfId="5"/>
    <cellStyle name="Обычный 7" xfId="6"/>
    <cellStyle name="Обычный_04" xfId="14"/>
    <cellStyle name="Обычный_1_12" xfId="4"/>
    <cellStyle name="Обычный_10" xfId="15"/>
    <cellStyle name="Обычный_11" xfId="16"/>
    <cellStyle name="Обычный_12" xfId="17"/>
    <cellStyle name="Обычный_14 2" xfId="11"/>
    <cellStyle name="Обычный_3А+паркинг2023" xfId="13"/>
    <cellStyle name="Обычный_Лист1" xfId="3"/>
    <cellStyle name="Обычный_Лист5" xfId="8"/>
    <cellStyle name="Обычный_Площадь" xfId="10"/>
    <cellStyle name="Обычный_расход по ИПУ" xfId="12"/>
    <cellStyle name="Обычный_расш" xfId="9"/>
    <cellStyle name="Процентный" xfId="2" builtinId="5"/>
    <cellStyle name="Финансовый" xfId="1" builtinId="3"/>
  </cellStyles>
  <dxfs count="1"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2" name="TextBox 1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3" name="TextBox 2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4" name="TextBox 3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5" name="TextBox 4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tabSelected="1" zoomScale="90" zoomScaleNormal="90" workbookViewId="0">
      <selection activeCell="B14" sqref="B14"/>
    </sheetView>
  </sheetViews>
  <sheetFormatPr defaultRowHeight="14.4" x14ac:dyDescent="0.3"/>
  <cols>
    <col min="1" max="1" width="60" style="10" customWidth="1"/>
    <col min="2" max="2" width="19" style="10" customWidth="1"/>
    <col min="3" max="16" width="9.109375" style="10" customWidth="1"/>
    <col min="17" max="17" width="11.6640625" customWidth="1"/>
    <col min="21" max="21" width="12" bestFit="1" customWidth="1"/>
    <col min="257" max="257" width="60" customWidth="1"/>
    <col min="258" max="258" width="19" customWidth="1"/>
    <col min="259" max="272" width="9.109375" customWidth="1"/>
    <col min="273" max="273" width="11.6640625" customWidth="1"/>
    <col min="277" max="277" width="12" bestFit="1" customWidth="1"/>
    <col min="513" max="513" width="60" customWidth="1"/>
    <col min="514" max="514" width="19" customWidth="1"/>
    <col min="515" max="528" width="9.109375" customWidth="1"/>
    <col min="529" max="529" width="11.6640625" customWidth="1"/>
    <col min="533" max="533" width="12" bestFit="1" customWidth="1"/>
    <col min="769" max="769" width="60" customWidth="1"/>
    <col min="770" max="770" width="19" customWidth="1"/>
    <col min="771" max="784" width="9.109375" customWidth="1"/>
    <col min="785" max="785" width="11.6640625" customWidth="1"/>
    <col min="789" max="789" width="12" bestFit="1" customWidth="1"/>
    <col min="1025" max="1025" width="60" customWidth="1"/>
    <col min="1026" max="1026" width="19" customWidth="1"/>
    <col min="1027" max="1040" width="9.109375" customWidth="1"/>
    <col min="1041" max="1041" width="11.6640625" customWidth="1"/>
    <col min="1045" max="1045" width="12" bestFit="1" customWidth="1"/>
    <col min="1281" max="1281" width="60" customWidth="1"/>
    <col min="1282" max="1282" width="19" customWidth="1"/>
    <col min="1283" max="1296" width="9.109375" customWidth="1"/>
    <col min="1297" max="1297" width="11.6640625" customWidth="1"/>
    <col min="1301" max="1301" width="12" bestFit="1" customWidth="1"/>
    <col min="1537" max="1537" width="60" customWidth="1"/>
    <col min="1538" max="1538" width="19" customWidth="1"/>
    <col min="1539" max="1552" width="9.109375" customWidth="1"/>
    <col min="1553" max="1553" width="11.6640625" customWidth="1"/>
    <col min="1557" max="1557" width="12" bestFit="1" customWidth="1"/>
    <col min="1793" max="1793" width="60" customWidth="1"/>
    <col min="1794" max="1794" width="19" customWidth="1"/>
    <col min="1795" max="1808" width="9.109375" customWidth="1"/>
    <col min="1809" max="1809" width="11.6640625" customWidth="1"/>
    <col min="1813" max="1813" width="12" bestFit="1" customWidth="1"/>
    <col min="2049" max="2049" width="60" customWidth="1"/>
    <col min="2050" max="2050" width="19" customWidth="1"/>
    <col min="2051" max="2064" width="9.109375" customWidth="1"/>
    <col min="2065" max="2065" width="11.6640625" customWidth="1"/>
    <col min="2069" max="2069" width="12" bestFit="1" customWidth="1"/>
    <col min="2305" max="2305" width="60" customWidth="1"/>
    <col min="2306" max="2306" width="19" customWidth="1"/>
    <col min="2307" max="2320" width="9.109375" customWidth="1"/>
    <col min="2321" max="2321" width="11.6640625" customWidth="1"/>
    <col min="2325" max="2325" width="12" bestFit="1" customWidth="1"/>
    <col min="2561" max="2561" width="60" customWidth="1"/>
    <col min="2562" max="2562" width="19" customWidth="1"/>
    <col min="2563" max="2576" width="9.109375" customWidth="1"/>
    <col min="2577" max="2577" width="11.6640625" customWidth="1"/>
    <col min="2581" max="2581" width="12" bestFit="1" customWidth="1"/>
    <col min="2817" max="2817" width="60" customWidth="1"/>
    <col min="2818" max="2818" width="19" customWidth="1"/>
    <col min="2819" max="2832" width="9.109375" customWidth="1"/>
    <col min="2833" max="2833" width="11.6640625" customWidth="1"/>
    <col min="2837" max="2837" width="12" bestFit="1" customWidth="1"/>
    <col min="3073" max="3073" width="60" customWidth="1"/>
    <col min="3074" max="3074" width="19" customWidth="1"/>
    <col min="3075" max="3088" width="9.109375" customWidth="1"/>
    <col min="3089" max="3089" width="11.6640625" customWidth="1"/>
    <col min="3093" max="3093" width="12" bestFit="1" customWidth="1"/>
    <col min="3329" max="3329" width="60" customWidth="1"/>
    <col min="3330" max="3330" width="19" customWidth="1"/>
    <col min="3331" max="3344" width="9.109375" customWidth="1"/>
    <col min="3345" max="3345" width="11.6640625" customWidth="1"/>
    <col min="3349" max="3349" width="12" bestFit="1" customWidth="1"/>
    <col min="3585" max="3585" width="60" customWidth="1"/>
    <col min="3586" max="3586" width="19" customWidth="1"/>
    <col min="3587" max="3600" width="9.109375" customWidth="1"/>
    <col min="3601" max="3601" width="11.6640625" customWidth="1"/>
    <col min="3605" max="3605" width="12" bestFit="1" customWidth="1"/>
    <col min="3841" max="3841" width="60" customWidth="1"/>
    <col min="3842" max="3842" width="19" customWidth="1"/>
    <col min="3843" max="3856" width="9.109375" customWidth="1"/>
    <col min="3857" max="3857" width="11.6640625" customWidth="1"/>
    <col min="3861" max="3861" width="12" bestFit="1" customWidth="1"/>
    <col min="4097" max="4097" width="60" customWidth="1"/>
    <col min="4098" max="4098" width="19" customWidth="1"/>
    <col min="4099" max="4112" width="9.109375" customWidth="1"/>
    <col min="4113" max="4113" width="11.6640625" customWidth="1"/>
    <col min="4117" max="4117" width="12" bestFit="1" customWidth="1"/>
    <col min="4353" max="4353" width="60" customWidth="1"/>
    <col min="4354" max="4354" width="19" customWidth="1"/>
    <col min="4355" max="4368" width="9.109375" customWidth="1"/>
    <col min="4369" max="4369" width="11.6640625" customWidth="1"/>
    <col min="4373" max="4373" width="12" bestFit="1" customWidth="1"/>
    <col min="4609" max="4609" width="60" customWidth="1"/>
    <col min="4610" max="4610" width="19" customWidth="1"/>
    <col min="4611" max="4624" width="9.109375" customWidth="1"/>
    <col min="4625" max="4625" width="11.6640625" customWidth="1"/>
    <col min="4629" max="4629" width="12" bestFit="1" customWidth="1"/>
    <col min="4865" max="4865" width="60" customWidth="1"/>
    <col min="4866" max="4866" width="19" customWidth="1"/>
    <col min="4867" max="4880" width="9.109375" customWidth="1"/>
    <col min="4881" max="4881" width="11.6640625" customWidth="1"/>
    <col min="4885" max="4885" width="12" bestFit="1" customWidth="1"/>
    <col min="5121" max="5121" width="60" customWidth="1"/>
    <col min="5122" max="5122" width="19" customWidth="1"/>
    <col min="5123" max="5136" width="9.109375" customWidth="1"/>
    <col min="5137" max="5137" width="11.6640625" customWidth="1"/>
    <col min="5141" max="5141" width="12" bestFit="1" customWidth="1"/>
    <col min="5377" max="5377" width="60" customWidth="1"/>
    <col min="5378" max="5378" width="19" customWidth="1"/>
    <col min="5379" max="5392" width="9.109375" customWidth="1"/>
    <col min="5393" max="5393" width="11.6640625" customWidth="1"/>
    <col min="5397" max="5397" width="12" bestFit="1" customWidth="1"/>
    <col min="5633" max="5633" width="60" customWidth="1"/>
    <col min="5634" max="5634" width="19" customWidth="1"/>
    <col min="5635" max="5648" width="9.109375" customWidth="1"/>
    <col min="5649" max="5649" width="11.6640625" customWidth="1"/>
    <col min="5653" max="5653" width="12" bestFit="1" customWidth="1"/>
    <col min="5889" max="5889" width="60" customWidth="1"/>
    <col min="5890" max="5890" width="19" customWidth="1"/>
    <col min="5891" max="5904" width="9.109375" customWidth="1"/>
    <col min="5905" max="5905" width="11.6640625" customWidth="1"/>
    <col min="5909" max="5909" width="12" bestFit="1" customWidth="1"/>
    <col min="6145" max="6145" width="60" customWidth="1"/>
    <col min="6146" max="6146" width="19" customWidth="1"/>
    <col min="6147" max="6160" width="9.109375" customWidth="1"/>
    <col min="6161" max="6161" width="11.6640625" customWidth="1"/>
    <col min="6165" max="6165" width="12" bestFit="1" customWidth="1"/>
    <col min="6401" max="6401" width="60" customWidth="1"/>
    <col min="6402" max="6402" width="19" customWidth="1"/>
    <col min="6403" max="6416" width="9.109375" customWidth="1"/>
    <col min="6417" max="6417" width="11.6640625" customWidth="1"/>
    <col min="6421" max="6421" width="12" bestFit="1" customWidth="1"/>
    <col min="6657" max="6657" width="60" customWidth="1"/>
    <col min="6658" max="6658" width="19" customWidth="1"/>
    <col min="6659" max="6672" width="9.109375" customWidth="1"/>
    <col min="6673" max="6673" width="11.6640625" customWidth="1"/>
    <col min="6677" max="6677" width="12" bestFit="1" customWidth="1"/>
    <col min="6913" max="6913" width="60" customWidth="1"/>
    <col min="6914" max="6914" width="19" customWidth="1"/>
    <col min="6915" max="6928" width="9.109375" customWidth="1"/>
    <col min="6929" max="6929" width="11.6640625" customWidth="1"/>
    <col min="6933" max="6933" width="12" bestFit="1" customWidth="1"/>
    <col min="7169" max="7169" width="60" customWidth="1"/>
    <col min="7170" max="7170" width="19" customWidth="1"/>
    <col min="7171" max="7184" width="9.109375" customWidth="1"/>
    <col min="7185" max="7185" width="11.6640625" customWidth="1"/>
    <col min="7189" max="7189" width="12" bestFit="1" customWidth="1"/>
    <col min="7425" max="7425" width="60" customWidth="1"/>
    <col min="7426" max="7426" width="19" customWidth="1"/>
    <col min="7427" max="7440" width="9.109375" customWidth="1"/>
    <col min="7441" max="7441" width="11.6640625" customWidth="1"/>
    <col min="7445" max="7445" width="12" bestFit="1" customWidth="1"/>
    <col min="7681" max="7681" width="60" customWidth="1"/>
    <col min="7682" max="7682" width="19" customWidth="1"/>
    <col min="7683" max="7696" width="9.109375" customWidth="1"/>
    <col min="7697" max="7697" width="11.6640625" customWidth="1"/>
    <col min="7701" max="7701" width="12" bestFit="1" customWidth="1"/>
    <col min="7937" max="7937" width="60" customWidth="1"/>
    <col min="7938" max="7938" width="19" customWidth="1"/>
    <col min="7939" max="7952" width="9.109375" customWidth="1"/>
    <col min="7953" max="7953" width="11.6640625" customWidth="1"/>
    <col min="7957" max="7957" width="12" bestFit="1" customWidth="1"/>
    <col min="8193" max="8193" width="60" customWidth="1"/>
    <col min="8194" max="8194" width="19" customWidth="1"/>
    <col min="8195" max="8208" width="9.109375" customWidth="1"/>
    <col min="8209" max="8209" width="11.6640625" customWidth="1"/>
    <col min="8213" max="8213" width="12" bestFit="1" customWidth="1"/>
    <col min="8449" max="8449" width="60" customWidth="1"/>
    <col min="8450" max="8450" width="19" customWidth="1"/>
    <col min="8451" max="8464" width="9.109375" customWidth="1"/>
    <col min="8465" max="8465" width="11.6640625" customWidth="1"/>
    <col min="8469" max="8469" width="12" bestFit="1" customWidth="1"/>
    <col min="8705" max="8705" width="60" customWidth="1"/>
    <col min="8706" max="8706" width="19" customWidth="1"/>
    <col min="8707" max="8720" width="9.109375" customWidth="1"/>
    <col min="8721" max="8721" width="11.6640625" customWidth="1"/>
    <col min="8725" max="8725" width="12" bestFit="1" customWidth="1"/>
    <col min="8961" max="8961" width="60" customWidth="1"/>
    <col min="8962" max="8962" width="19" customWidth="1"/>
    <col min="8963" max="8976" width="9.109375" customWidth="1"/>
    <col min="8977" max="8977" width="11.6640625" customWidth="1"/>
    <col min="8981" max="8981" width="12" bestFit="1" customWidth="1"/>
    <col min="9217" max="9217" width="60" customWidth="1"/>
    <col min="9218" max="9218" width="19" customWidth="1"/>
    <col min="9219" max="9232" width="9.109375" customWidth="1"/>
    <col min="9233" max="9233" width="11.6640625" customWidth="1"/>
    <col min="9237" max="9237" width="12" bestFit="1" customWidth="1"/>
    <col min="9473" max="9473" width="60" customWidth="1"/>
    <col min="9474" max="9474" width="19" customWidth="1"/>
    <col min="9475" max="9488" width="9.109375" customWidth="1"/>
    <col min="9489" max="9489" width="11.6640625" customWidth="1"/>
    <col min="9493" max="9493" width="12" bestFit="1" customWidth="1"/>
    <col min="9729" max="9729" width="60" customWidth="1"/>
    <col min="9730" max="9730" width="19" customWidth="1"/>
    <col min="9731" max="9744" width="9.109375" customWidth="1"/>
    <col min="9745" max="9745" width="11.6640625" customWidth="1"/>
    <col min="9749" max="9749" width="12" bestFit="1" customWidth="1"/>
    <col min="9985" max="9985" width="60" customWidth="1"/>
    <col min="9986" max="9986" width="19" customWidth="1"/>
    <col min="9987" max="10000" width="9.109375" customWidth="1"/>
    <col min="10001" max="10001" width="11.6640625" customWidth="1"/>
    <col min="10005" max="10005" width="12" bestFit="1" customWidth="1"/>
    <col min="10241" max="10241" width="60" customWidth="1"/>
    <col min="10242" max="10242" width="19" customWidth="1"/>
    <col min="10243" max="10256" width="9.109375" customWidth="1"/>
    <col min="10257" max="10257" width="11.6640625" customWidth="1"/>
    <col min="10261" max="10261" width="12" bestFit="1" customWidth="1"/>
    <col min="10497" max="10497" width="60" customWidth="1"/>
    <col min="10498" max="10498" width="19" customWidth="1"/>
    <col min="10499" max="10512" width="9.109375" customWidth="1"/>
    <col min="10513" max="10513" width="11.6640625" customWidth="1"/>
    <col min="10517" max="10517" width="12" bestFit="1" customWidth="1"/>
    <col min="10753" max="10753" width="60" customWidth="1"/>
    <col min="10754" max="10754" width="19" customWidth="1"/>
    <col min="10755" max="10768" width="9.109375" customWidth="1"/>
    <col min="10769" max="10769" width="11.6640625" customWidth="1"/>
    <col min="10773" max="10773" width="12" bestFit="1" customWidth="1"/>
    <col min="11009" max="11009" width="60" customWidth="1"/>
    <col min="11010" max="11010" width="19" customWidth="1"/>
    <col min="11011" max="11024" width="9.109375" customWidth="1"/>
    <col min="11025" max="11025" width="11.6640625" customWidth="1"/>
    <col min="11029" max="11029" width="12" bestFit="1" customWidth="1"/>
    <col min="11265" max="11265" width="60" customWidth="1"/>
    <col min="11266" max="11266" width="19" customWidth="1"/>
    <col min="11267" max="11280" width="9.109375" customWidth="1"/>
    <col min="11281" max="11281" width="11.6640625" customWidth="1"/>
    <col min="11285" max="11285" width="12" bestFit="1" customWidth="1"/>
    <col min="11521" max="11521" width="60" customWidth="1"/>
    <col min="11522" max="11522" width="19" customWidth="1"/>
    <col min="11523" max="11536" width="9.109375" customWidth="1"/>
    <col min="11537" max="11537" width="11.6640625" customWidth="1"/>
    <col min="11541" max="11541" width="12" bestFit="1" customWidth="1"/>
    <col min="11777" max="11777" width="60" customWidth="1"/>
    <col min="11778" max="11778" width="19" customWidth="1"/>
    <col min="11779" max="11792" width="9.109375" customWidth="1"/>
    <col min="11793" max="11793" width="11.6640625" customWidth="1"/>
    <col min="11797" max="11797" width="12" bestFit="1" customWidth="1"/>
    <col min="12033" max="12033" width="60" customWidth="1"/>
    <col min="12034" max="12034" width="19" customWidth="1"/>
    <col min="12035" max="12048" width="9.109375" customWidth="1"/>
    <col min="12049" max="12049" width="11.6640625" customWidth="1"/>
    <col min="12053" max="12053" width="12" bestFit="1" customWidth="1"/>
    <col min="12289" max="12289" width="60" customWidth="1"/>
    <col min="12290" max="12290" width="19" customWidth="1"/>
    <col min="12291" max="12304" width="9.109375" customWidth="1"/>
    <col min="12305" max="12305" width="11.6640625" customWidth="1"/>
    <col min="12309" max="12309" width="12" bestFit="1" customWidth="1"/>
    <col min="12545" max="12545" width="60" customWidth="1"/>
    <col min="12546" max="12546" width="19" customWidth="1"/>
    <col min="12547" max="12560" width="9.109375" customWidth="1"/>
    <col min="12561" max="12561" width="11.6640625" customWidth="1"/>
    <col min="12565" max="12565" width="12" bestFit="1" customWidth="1"/>
    <col min="12801" max="12801" width="60" customWidth="1"/>
    <col min="12802" max="12802" width="19" customWidth="1"/>
    <col min="12803" max="12816" width="9.109375" customWidth="1"/>
    <col min="12817" max="12817" width="11.6640625" customWidth="1"/>
    <col min="12821" max="12821" width="12" bestFit="1" customWidth="1"/>
    <col min="13057" max="13057" width="60" customWidth="1"/>
    <col min="13058" max="13058" width="19" customWidth="1"/>
    <col min="13059" max="13072" width="9.109375" customWidth="1"/>
    <col min="13073" max="13073" width="11.6640625" customWidth="1"/>
    <col min="13077" max="13077" width="12" bestFit="1" customWidth="1"/>
    <col min="13313" max="13313" width="60" customWidth="1"/>
    <col min="13314" max="13314" width="19" customWidth="1"/>
    <col min="13315" max="13328" width="9.109375" customWidth="1"/>
    <col min="13329" max="13329" width="11.6640625" customWidth="1"/>
    <col min="13333" max="13333" width="12" bestFit="1" customWidth="1"/>
    <col min="13569" max="13569" width="60" customWidth="1"/>
    <col min="13570" max="13570" width="19" customWidth="1"/>
    <col min="13571" max="13584" width="9.109375" customWidth="1"/>
    <col min="13585" max="13585" width="11.6640625" customWidth="1"/>
    <col min="13589" max="13589" width="12" bestFit="1" customWidth="1"/>
    <col min="13825" max="13825" width="60" customWidth="1"/>
    <col min="13826" max="13826" width="19" customWidth="1"/>
    <col min="13827" max="13840" width="9.109375" customWidth="1"/>
    <col min="13841" max="13841" width="11.6640625" customWidth="1"/>
    <col min="13845" max="13845" width="12" bestFit="1" customWidth="1"/>
    <col min="14081" max="14081" width="60" customWidth="1"/>
    <col min="14082" max="14082" width="19" customWidth="1"/>
    <col min="14083" max="14096" width="9.109375" customWidth="1"/>
    <col min="14097" max="14097" width="11.6640625" customWidth="1"/>
    <col min="14101" max="14101" width="12" bestFit="1" customWidth="1"/>
    <col min="14337" max="14337" width="60" customWidth="1"/>
    <col min="14338" max="14338" width="19" customWidth="1"/>
    <col min="14339" max="14352" width="9.109375" customWidth="1"/>
    <col min="14353" max="14353" width="11.6640625" customWidth="1"/>
    <col min="14357" max="14357" width="12" bestFit="1" customWidth="1"/>
    <col min="14593" max="14593" width="60" customWidth="1"/>
    <col min="14594" max="14594" width="19" customWidth="1"/>
    <col min="14595" max="14608" width="9.109375" customWidth="1"/>
    <col min="14609" max="14609" width="11.6640625" customWidth="1"/>
    <col min="14613" max="14613" width="12" bestFit="1" customWidth="1"/>
    <col min="14849" max="14849" width="60" customWidth="1"/>
    <col min="14850" max="14850" width="19" customWidth="1"/>
    <col min="14851" max="14864" width="9.109375" customWidth="1"/>
    <col min="14865" max="14865" width="11.6640625" customWidth="1"/>
    <col min="14869" max="14869" width="12" bestFit="1" customWidth="1"/>
    <col min="15105" max="15105" width="60" customWidth="1"/>
    <col min="15106" max="15106" width="19" customWidth="1"/>
    <col min="15107" max="15120" width="9.109375" customWidth="1"/>
    <col min="15121" max="15121" width="11.6640625" customWidth="1"/>
    <col min="15125" max="15125" width="12" bestFit="1" customWidth="1"/>
    <col min="15361" max="15361" width="60" customWidth="1"/>
    <col min="15362" max="15362" width="19" customWidth="1"/>
    <col min="15363" max="15376" width="9.109375" customWidth="1"/>
    <col min="15377" max="15377" width="11.6640625" customWidth="1"/>
    <col min="15381" max="15381" width="12" bestFit="1" customWidth="1"/>
    <col min="15617" max="15617" width="60" customWidth="1"/>
    <col min="15618" max="15618" width="19" customWidth="1"/>
    <col min="15619" max="15632" width="9.109375" customWidth="1"/>
    <col min="15633" max="15633" width="11.6640625" customWidth="1"/>
    <col min="15637" max="15637" width="12" bestFit="1" customWidth="1"/>
    <col min="15873" max="15873" width="60" customWidth="1"/>
    <col min="15874" max="15874" width="19" customWidth="1"/>
    <col min="15875" max="15888" width="9.109375" customWidth="1"/>
    <col min="15889" max="15889" width="11.6640625" customWidth="1"/>
    <col min="15893" max="15893" width="12" bestFit="1" customWidth="1"/>
    <col min="16129" max="16129" width="60" customWidth="1"/>
    <col min="16130" max="16130" width="19" customWidth="1"/>
    <col min="16131" max="16144" width="9.109375" customWidth="1"/>
    <col min="16145" max="16145" width="11.6640625" customWidth="1"/>
    <col min="16149" max="16149" width="12" bestFit="1" customWidth="1"/>
  </cols>
  <sheetData>
    <row r="1" spans="1:16" x14ac:dyDescent="0.3">
      <c r="A1" s="138" t="s">
        <v>0</v>
      </c>
      <c r="B1" s="138"/>
      <c r="C1" s="138"/>
      <c r="D1" s="138"/>
      <c r="E1" s="138"/>
      <c r="F1" s="138"/>
      <c r="G1" s="138"/>
      <c r="H1" s="138"/>
      <c r="I1" s="1"/>
      <c r="J1" s="2"/>
      <c r="K1" s="2"/>
      <c r="L1" s="2"/>
      <c r="M1" s="2"/>
      <c r="N1" s="2"/>
      <c r="O1" s="2"/>
      <c r="P1" s="2"/>
    </row>
    <row r="2" spans="1:16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69.599999999999994" customHeight="1" x14ac:dyDescent="0.3">
      <c r="A3" s="139" t="s">
        <v>4459</v>
      </c>
      <c r="B3" s="139"/>
      <c r="C3" s="139"/>
      <c r="D3" s="139"/>
      <c r="E3" s="139"/>
      <c r="F3" s="139"/>
      <c r="G3" s="139"/>
      <c r="H3" s="139"/>
      <c r="I3" s="3"/>
      <c r="J3" s="2"/>
      <c r="K3" s="2"/>
      <c r="L3" s="2"/>
      <c r="M3" s="2"/>
      <c r="N3" s="2"/>
      <c r="O3" s="2"/>
      <c r="P3" s="2"/>
    </row>
    <row r="4" spans="1:16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/>
    </row>
    <row r="5" spans="1:16" x14ac:dyDescent="0.3">
      <c r="A5" s="2" t="s">
        <v>502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/>
    </row>
    <row r="6" spans="1:16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/>
    </row>
    <row r="7" spans="1:16" x14ac:dyDescent="0.3">
      <c r="A7" s="2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/>
    </row>
    <row r="8" spans="1:16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/>
    </row>
    <row r="9" spans="1:16" ht="71.400000000000006" x14ac:dyDescent="0.3">
      <c r="A9" s="4" t="s">
        <v>2</v>
      </c>
      <c r="B9" s="5" t="s">
        <v>3</v>
      </c>
      <c r="C9" s="5" t="s">
        <v>4</v>
      </c>
      <c r="D9" s="5" t="s">
        <v>503</v>
      </c>
      <c r="E9" s="5" t="s">
        <v>504</v>
      </c>
      <c r="F9" s="5" t="s">
        <v>505</v>
      </c>
      <c r="G9" s="5" t="s">
        <v>5</v>
      </c>
      <c r="H9" s="5" t="s">
        <v>6</v>
      </c>
      <c r="I9" s="5" t="s">
        <v>506</v>
      </c>
      <c r="J9" s="5" t="s">
        <v>507</v>
      </c>
      <c r="K9" s="5" t="s">
        <v>508</v>
      </c>
      <c r="L9" s="5" t="s">
        <v>509</v>
      </c>
      <c r="M9" s="5" t="s">
        <v>5</v>
      </c>
      <c r="N9" s="5" t="s">
        <v>510</v>
      </c>
      <c r="O9" s="5" t="s">
        <v>7</v>
      </c>
      <c r="P9"/>
    </row>
    <row r="10" spans="1:16" x14ac:dyDescent="0.3">
      <c r="A10" s="6">
        <v>1</v>
      </c>
      <c r="B10" s="7">
        <v>2</v>
      </c>
      <c r="C10" s="6">
        <v>3</v>
      </c>
      <c r="D10" s="7">
        <v>4</v>
      </c>
      <c r="E10" s="6" t="s">
        <v>8</v>
      </c>
      <c r="F10" s="7">
        <v>6</v>
      </c>
      <c r="G10" s="6" t="s">
        <v>9</v>
      </c>
      <c r="H10" s="7">
        <v>8</v>
      </c>
      <c r="I10" s="6">
        <v>9</v>
      </c>
      <c r="J10" s="7">
        <v>10</v>
      </c>
      <c r="K10" s="6" t="s">
        <v>10</v>
      </c>
      <c r="L10" s="7">
        <v>12</v>
      </c>
      <c r="M10" s="6" t="s">
        <v>11</v>
      </c>
      <c r="N10" s="7">
        <v>14</v>
      </c>
      <c r="O10" s="7" t="s">
        <v>511</v>
      </c>
      <c r="P10"/>
    </row>
    <row r="11" spans="1:16" x14ac:dyDescent="0.3">
      <c r="A11" s="8" t="s">
        <v>2928</v>
      </c>
      <c r="B11" s="83">
        <f>расш!B14</f>
        <v>42856.2</v>
      </c>
      <c r="C11" s="9">
        <v>919.73599999999999</v>
      </c>
      <c r="D11" s="9">
        <v>222.12095993085876</v>
      </c>
      <c r="E11" s="9">
        <f>C11-D11</f>
        <v>697.61504006914129</v>
      </c>
      <c r="F11" s="9">
        <f>'Общие показания'!H715</f>
        <v>212.29460525791973</v>
      </c>
      <c r="G11" s="9">
        <f>E11-F11</f>
        <v>485.32043481122156</v>
      </c>
      <c r="H11" s="9">
        <f>расш!C14</f>
        <v>2684.36</v>
      </c>
      <c r="I11" s="9">
        <v>4002.8870000000002</v>
      </c>
      <c r="J11" s="9">
        <v>582.32184952837918</v>
      </c>
      <c r="K11" s="9">
        <f>I11-J11</f>
        <v>3420.5651504716211</v>
      </c>
      <c r="L11" s="9">
        <f>'Общие показания'!P715</f>
        <v>1426.2165082798626</v>
      </c>
      <c r="M11" s="9">
        <f>K11-L11</f>
        <v>1994.3486421917585</v>
      </c>
      <c r="N11" s="9">
        <v>2684.36</v>
      </c>
      <c r="O11" s="84">
        <f>(G11+M11)/B11</f>
        <v>5.7860218054866741E-2</v>
      </c>
      <c r="P11"/>
    </row>
    <row r="12" spans="1:16" x14ac:dyDescent="0.3">
      <c r="A12" s="2" t="s">
        <v>12</v>
      </c>
      <c r="B12" s="2"/>
      <c r="C12" s="2"/>
      <c r="D12" s="2"/>
      <c r="E12" s="2"/>
    </row>
    <row r="13" spans="1:16" x14ac:dyDescent="0.3">
      <c r="A13" s="2"/>
      <c r="B13" s="2"/>
      <c r="C13" s="2"/>
      <c r="D13" s="2"/>
      <c r="E13" s="2"/>
    </row>
    <row r="14" spans="1:16" x14ac:dyDescent="0.3">
      <c r="A14" s="11" t="s">
        <v>13</v>
      </c>
      <c r="B14" s="12" t="s">
        <v>2145</v>
      </c>
      <c r="C14" s="13" t="s">
        <v>14</v>
      </c>
      <c r="D14" s="2"/>
      <c r="E14" s="2"/>
      <c r="K14" s="14"/>
    </row>
    <row r="15" spans="1:16" x14ac:dyDescent="0.3">
      <c r="A15" s="11" t="s">
        <v>15</v>
      </c>
      <c r="B15" s="11" t="str">
        <f>VLOOKUP(B14,РАСЧЕТ!A:B,2,0)</f>
        <v>Оф. 5</v>
      </c>
      <c r="C15" s="2"/>
      <c r="D15" s="2"/>
      <c r="E15" s="2"/>
    </row>
    <row r="16" spans="1:16" x14ac:dyDescent="0.3">
      <c r="A16" s="11" t="s">
        <v>16</v>
      </c>
      <c r="B16" s="15">
        <f>VLOOKUP(B15,РАСЧЕТ!B:C,2,0)</f>
        <v>63.8</v>
      </c>
      <c r="C16" s="2"/>
      <c r="D16" s="110"/>
      <c r="E16" s="110"/>
    </row>
    <row r="17" spans="1:5" x14ac:dyDescent="0.3">
      <c r="A17" s="11" t="s">
        <v>1270</v>
      </c>
      <c r="B17" s="16">
        <f>VLOOKUP(B15,'Общие показания'!A:C,3,0)</f>
        <v>1.208</v>
      </c>
      <c r="C17" s="2"/>
      <c r="D17" s="2"/>
      <c r="E17" s="2"/>
    </row>
    <row r="18" spans="1:5" x14ac:dyDescent="0.3">
      <c r="A18" s="11" t="s">
        <v>512</v>
      </c>
      <c r="B18" s="17">
        <f>VLOOKUP(B15,'Общие показания'!A:D,4,0)</f>
        <v>0</v>
      </c>
      <c r="C18" s="2" t="s">
        <v>1271</v>
      </c>
      <c r="D18" s="2"/>
      <c r="E18" s="2"/>
    </row>
    <row r="19" spans="1:5" x14ac:dyDescent="0.3">
      <c r="A19" s="11" t="s">
        <v>513</v>
      </c>
      <c r="B19" s="16">
        <f>VLOOKUP(B15,'Общие показания'!A:L,12,0)</f>
        <v>0</v>
      </c>
      <c r="C19" s="2" t="s">
        <v>517</v>
      </c>
      <c r="D19" s="2"/>
      <c r="E19" s="2"/>
    </row>
    <row r="20" spans="1:5" x14ac:dyDescent="0.3">
      <c r="A20" s="11" t="s">
        <v>17</v>
      </c>
      <c r="B20" s="85">
        <v>1</v>
      </c>
      <c r="C20" s="2" t="s">
        <v>18</v>
      </c>
      <c r="D20" s="2"/>
      <c r="E20" s="2"/>
    </row>
    <row r="21" spans="1:5" x14ac:dyDescent="0.3">
      <c r="A21" s="11" t="s">
        <v>19</v>
      </c>
      <c r="B21" s="16">
        <f>VLOOKUP(B15,'Общие показания'!A:E,5,0)</f>
        <v>0</v>
      </c>
      <c r="C21" s="2" t="s">
        <v>1272</v>
      </c>
      <c r="D21" s="2"/>
      <c r="E21" s="2"/>
    </row>
    <row r="22" spans="1:5" x14ac:dyDescent="0.3">
      <c r="A22" s="11" t="s">
        <v>20</v>
      </c>
      <c r="B22" s="16">
        <f>VLOOKUP(B15,'Общие показания'!A:P,16,0)</f>
        <v>2.3914713007573245</v>
      </c>
      <c r="C22" s="2" t="s">
        <v>518</v>
      </c>
      <c r="D22" s="2"/>
      <c r="E22" s="2"/>
    </row>
    <row r="23" spans="1:5" x14ac:dyDescent="0.3">
      <c r="A23" s="11" t="s">
        <v>21</v>
      </c>
      <c r="B23" s="16">
        <f>B21+B22+B24+B25</f>
        <v>5.1389169243699104</v>
      </c>
      <c r="C23" s="2" t="s">
        <v>22</v>
      </c>
      <c r="D23" s="2"/>
      <c r="E23" s="2"/>
    </row>
    <row r="24" spans="1:5" x14ac:dyDescent="0.3">
      <c r="A24" s="11" t="s">
        <v>23</v>
      </c>
      <c r="B24" s="16">
        <f>VLOOKUP(B15,'Общие показания'!A:G,7,0)</f>
        <v>0.35597432285526176</v>
      </c>
      <c r="C24" s="2"/>
      <c r="D24" s="2"/>
      <c r="E24" s="2"/>
    </row>
    <row r="25" spans="1:5" x14ac:dyDescent="0.3">
      <c r="A25" s="11" t="s">
        <v>24</v>
      </c>
      <c r="B25" s="16">
        <f>VLOOKUP(B15,'Общие показания'!A:O,15,0)</f>
        <v>2.3914713007573245</v>
      </c>
      <c r="C25" s="2"/>
      <c r="D25" s="2"/>
      <c r="E25" s="2"/>
    </row>
    <row r="26" spans="1:5" x14ac:dyDescent="0.3">
      <c r="A26" s="11" t="s">
        <v>25</v>
      </c>
      <c r="B26" s="16">
        <f>O11*B16</f>
        <v>3.6914819119004978</v>
      </c>
      <c r="C26" s="2" t="s">
        <v>26</v>
      </c>
      <c r="D26" s="2"/>
      <c r="E26" s="2"/>
    </row>
    <row r="27" spans="1:5" x14ac:dyDescent="0.3">
      <c r="A27" s="11" t="s">
        <v>514</v>
      </c>
      <c r="B27" s="16">
        <f>B23+B26</f>
        <v>8.8303988362704082</v>
      </c>
      <c r="C27" s="2" t="s">
        <v>27</v>
      </c>
      <c r="D27" s="2"/>
      <c r="E27" s="2"/>
    </row>
    <row r="28" spans="1:5" x14ac:dyDescent="0.3">
      <c r="A28" s="11" t="s">
        <v>515</v>
      </c>
      <c r="B28" s="18">
        <f>VLOOKUP(B14,РАСЧЕТ!A:BI,61,0)</f>
        <v>24661.709999999995</v>
      </c>
      <c r="C28" s="2"/>
      <c r="D28" s="2"/>
      <c r="E28" s="2"/>
    </row>
    <row r="29" spans="1:5" x14ac:dyDescent="0.3">
      <c r="A29" s="11" t="s">
        <v>516</v>
      </c>
      <c r="B29" s="18">
        <f>VLOOKUP(B14,РАСЧЕТ!A:BH,60,0)</f>
        <v>17284.399519229904</v>
      </c>
      <c r="C29" s="2"/>
      <c r="D29" s="2"/>
      <c r="E29" s="2"/>
    </row>
    <row r="30" spans="1:5" x14ac:dyDescent="0.3">
      <c r="A30" s="11" t="s">
        <v>28</v>
      </c>
      <c r="B30" s="19">
        <f>B29-B28</f>
        <v>-7377.3104807700911</v>
      </c>
      <c r="C30" s="2" t="s">
        <v>519</v>
      </c>
      <c r="D30" s="2"/>
      <c r="E30" s="2"/>
    </row>
    <row r="31" spans="1:5" x14ac:dyDescent="0.3">
      <c r="A31" s="2"/>
      <c r="B31" s="20"/>
      <c r="C31" s="2"/>
      <c r="D31" s="2"/>
      <c r="E31" s="2"/>
    </row>
    <row r="32" spans="1:5" x14ac:dyDescent="0.3">
      <c r="A32" s="2" t="s">
        <v>29</v>
      </c>
      <c r="B32" s="21"/>
      <c r="C32" s="2"/>
      <c r="D32" s="2"/>
      <c r="E32" s="2"/>
    </row>
    <row r="33" spans="1:5" x14ac:dyDescent="0.3">
      <c r="A33" s="2"/>
      <c r="B33" s="2"/>
      <c r="C33" s="2"/>
      <c r="D33" s="2"/>
      <c r="E33" s="2"/>
    </row>
    <row r="34" spans="1:5" x14ac:dyDescent="0.3">
      <c r="A34" s="2" t="s">
        <v>30</v>
      </c>
      <c r="B34" s="2"/>
      <c r="C34" s="2"/>
      <c r="D34" s="2"/>
      <c r="E34" s="2"/>
    </row>
  </sheetData>
  <mergeCells count="2">
    <mergeCell ref="A1:H1"/>
    <mergeCell ref="A3:H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64"/>
  <sheetViews>
    <sheetView topLeftCell="A423" workbookViewId="0">
      <selection activeCell="A446" sqref="A446:XFD446"/>
    </sheetView>
  </sheetViews>
  <sheetFormatPr defaultRowHeight="14.4" x14ac:dyDescent="0.3"/>
  <sheetData>
    <row r="1" spans="1:3" x14ac:dyDescent="0.3">
      <c r="A1" s="124" t="s">
        <v>13</v>
      </c>
      <c r="B1" s="125" t="s">
        <v>2932</v>
      </c>
      <c r="C1" s="124" t="s">
        <v>2933</v>
      </c>
    </row>
    <row r="2" spans="1:3" x14ac:dyDescent="0.3">
      <c r="A2" s="126" t="s">
        <v>2059</v>
      </c>
      <c r="B2" s="127" t="s">
        <v>2955</v>
      </c>
      <c r="C2" s="127" t="s">
        <v>4265</v>
      </c>
    </row>
    <row r="3" spans="1:3" x14ac:dyDescent="0.3">
      <c r="A3" s="126" t="s">
        <v>2911</v>
      </c>
      <c r="B3" s="127" t="s">
        <v>4266</v>
      </c>
      <c r="C3" s="127" t="s">
        <v>4265</v>
      </c>
    </row>
    <row r="4" spans="1:3" x14ac:dyDescent="0.3">
      <c r="A4" s="126" t="s">
        <v>2136</v>
      </c>
      <c r="B4" s="127" t="s">
        <v>2989</v>
      </c>
      <c r="C4" s="127" t="s">
        <v>4265</v>
      </c>
    </row>
    <row r="5" spans="1:3" x14ac:dyDescent="0.3">
      <c r="A5" s="126" t="s">
        <v>2229</v>
      </c>
      <c r="B5" s="127" t="s">
        <v>3135</v>
      </c>
      <c r="C5" s="127" t="s">
        <v>4265</v>
      </c>
    </row>
    <row r="6" spans="1:3" x14ac:dyDescent="0.3">
      <c r="A6" s="126" t="s">
        <v>1942</v>
      </c>
      <c r="B6" s="127" t="s">
        <v>2997</v>
      </c>
      <c r="C6" s="127" t="s">
        <v>4265</v>
      </c>
    </row>
    <row r="7" spans="1:3" x14ac:dyDescent="0.3">
      <c r="A7" s="126" t="s">
        <v>2748</v>
      </c>
      <c r="B7" s="127" t="s">
        <v>2996</v>
      </c>
      <c r="C7" s="127" t="s">
        <v>4265</v>
      </c>
    </row>
    <row r="8" spans="1:3" x14ac:dyDescent="0.3">
      <c r="A8" s="126" t="s">
        <v>2823</v>
      </c>
      <c r="B8" s="127" t="s">
        <v>4267</v>
      </c>
      <c r="C8" s="127" t="s">
        <v>4265</v>
      </c>
    </row>
    <row r="9" spans="1:3" x14ac:dyDescent="0.3">
      <c r="A9" s="126" t="s">
        <v>2152</v>
      </c>
      <c r="B9" s="127" t="s">
        <v>3001</v>
      </c>
      <c r="C9" s="127" t="s">
        <v>4265</v>
      </c>
    </row>
    <row r="10" spans="1:3" x14ac:dyDescent="0.3">
      <c r="A10" s="126" t="s">
        <v>2545</v>
      </c>
      <c r="B10" s="127" t="s">
        <v>3009</v>
      </c>
      <c r="C10" s="127" t="s">
        <v>4265</v>
      </c>
    </row>
    <row r="11" spans="1:3" x14ac:dyDescent="0.3">
      <c r="A11" s="126" t="s">
        <v>2622</v>
      </c>
      <c r="B11" s="127" t="s">
        <v>3008</v>
      </c>
      <c r="C11" s="127" t="s">
        <v>4265</v>
      </c>
    </row>
    <row r="12" spans="1:3" x14ac:dyDescent="0.3">
      <c r="A12" s="126" t="s">
        <v>2098</v>
      </c>
      <c r="B12" s="127" t="s">
        <v>3014</v>
      </c>
      <c r="C12" s="127" t="s">
        <v>4265</v>
      </c>
    </row>
    <row r="13" spans="1:3" x14ac:dyDescent="0.3">
      <c r="A13" s="126" t="s">
        <v>2561</v>
      </c>
      <c r="B13" s="127" t="s">
        <v>3013</v>
      </c>
      <c r="C13" s="127" t="s">
        <v>4265</v>
      </c>
    </row>
    <row r="14" spans="1:3" x14ac:dyDescent="0.3">
      <c r="A14" s="126" t="s">
        <v>2719</v>
      </c>
      <c r="B14" s="127" t="s">
        <v>2993</v>
      </c>
      <c r="C14" s="127" t="s">
        <v>4265</v>
      </c>
    </row>
    <row r="15" spans="1:3" x14ac:dyDescent="0.3">
      <c r="A15" s="126" t="s">
        <v>2616</v>
      </c>
      <c r="B15" s="127" t="s">
        <v>2990</v>
      </c>
      <c r="C15" s="127" t="s">
        <v>4265</v>
      </c>
    </row>
    <row r="16" spans="1:3" x14ac:dyDescent="0.3">
      <c r="A16" s="126" t="s">
        <v>2732</v>
      </c>
      <c r="B16" s="127" t="s">
        <v>2934</v>
      </c>
      <c r="C16" s="127" t="s">
        <v>4265</v>
      </c>
    </row>
    <row r="17" spans="1:3" x14ac:dyDescent="0.3">
      <c r="A17" s="126" t="s">
        <v>2825</v>
      </c>
      <c r="B17" s="127" t="s">
        <v>4268</v>
      </c>
      <c r="C17" s="127" t="s">
        <v>4265</v>
      </c>
    </row>
    <row r="18" spans="1:3" x14ac:dyDescent="0.3">
      <c r="A18" s="126" t="s">
        <v>2883</v>
      </c>
      <c r="B18" s="127" t="s">
        <v>4269</v>
      </c>
      <c r="C18" s="127" t="s">
        <v>4265</v>
      </c>
    </row>
    <row r="19" spans="1:3" x14ac:dyDescent="0.3">
      <c r="A19" s="126" t="s">
        <v>2584</v>
      </c>
      <c r="B19" s="127" t="s">
        <v>3018</v>
      </c>
      <c r="C19" s="127" t="s">
        <v>4265</v>
      </c>
    </row>
    <row r="20" spans="1:3" x14ac:dyDescent="0.3">
      <c r="A20" s="126" t="s">
        <v>2783</v>
      </c>
      <c r="B20" s="127" t="s">
        <v>4270</v>
      </c>
      <c r="C20" s="127" t="s">
        <v>4265</v>
      </c>
    </row>
    <row r="21" spans="1:3" x14ac:dyDescent="0.3">
      <c r="A21" s="126" t="s">
        <v>2789</v>
      </c>
      <c r="B21" s="127" t="s">
        <v>4271</v>
      </c>
      <c r="C21" s="127" t="s">
        <v>4272</v>
      </c>
    </row>
    <row r="22" spans="1:3" x14ac:dyDescent="0.3">
      <c r="A22" s="126" t="s">
        <v>2617</v>
      </c>
      <c r="B22" s="127" t="s">
        <v>2965</v>
      </c>
      <c r="C22" s="127" t="s">
        <v>4265</v>
      </c>
    </row>
    <row r="23" spans="1:3" x14ac:dyDescent="0.3">
      <c r="A23" s="126" t="s">
        <v>2822</v>
      </c>
      <c r="B23" s="127" t="s">
        <v>4273</v>
      </c>
      <c r="C23" s="127" t="s">
        <v>4265</v>
      </c>
    </row>
    <row r="24" spans="1:3" x14ac:dyDescent="0.3">
      <c r="A24" s="126" t="s">
        <v>2567</v>
      </c>
      <c r="B24" s="127" t="s">
        <v>3024</v>
      </c>
      <c r="C24" s="127" t="s">
        <v>4265</v>
      </c>
    </row>
    <row r="25" spans="1:3" x14ac:dyDescent="0.3">
      <c r="A25" s="126" t="s">
        <v>2592</v>
      </c>
      <c r="B25" s="127" t="s">
        <v>3026</v>
      </c>
      <c r="C25" s="127" t="s">
        <v>4265</v>
      </c>
    </row>
    <row r="26" spans="1:3" x14ac:dyDescent="0.3">
      <c r="A26" s="126" t="s">
        <v>2582</v>
      </c>
      <c r="B26" s="127" t="s">
        <v>3025</v>
      </c>
      <c r="C26" s="127" t="s">
        <v>4265</v>
      </c>
    </row>
    <row r="27" spans="1:3" x14ac:dyDescent="0.3">
      <c r="A27" s="126" t="s">
        <v>2629</v>
      </c>
      <c r="B27" s="127" t="s">
        <v>3028</v>
      </c>
      <c r="C27" s="127" t="s">
        <v>4265</v>
      </c>
    </row>
    <row r="28" spans="1:3" x14ac:dyDescent="0.3">
      <c r="A28" s="126" t="s">
        <v>2737</v>
      </c>
      <c r="B28" s="127" t="s">
        <v>3027</v>
      </c>
      <c r="C28" s="127" t="s">
        <v>4265</v>
      </c>
    </row>
    <row r="29" spans="1:3" x14ac:dyDescent="0.3">
      <c r="A29" s="126" t="s">
        <v>2090</v>
      </c>
      <c r="B29" s="127" t="s">
        <v>3033</v>
      </c>
      <c r="C29" s="127" t="s">
        <v>4265</v>
      </c>
    </row>
    <row r="30" spans="1:3" x14ac:dyDescent="0.3">
      <c r="A30" s="126" t="s">
        <v>2589</v>
      </c>
      <c r="B30" s="127" t="s">
        <v>3032</v>
      </c>
      <c r="C30" s="127" t="s">
        <v>4265</v>
      </c>
    </row>
    <row r="31" spans="1:3" x14ac:dyDescent="0.3">
      <c r="A31" s="126" t="s">
        <v>2749</v>
      </c>
      <c r="B31" s="127" t="s">
        <v>2940</v>
      </c>
      <c r="C31" s="127" t="s">
        <v>4265</v>
      </c>
    </row>
    <row r="32" spans="1:3" x14ac:dyDescent="0.3">
      <c r="A32" s="126" t="s">
        <v>2143</v>
      </c>
      <c r="B32" s="127" t="s">
        <v>3038</v>
      </c>
      <c r="C32" s="127" t="s">
        <v>4265</v>
      </c>
    </row>
    <row r="33" spans="1:3" x14ac:dyDescent="0.3">
      <c r="A33" s="126" t="s">
        <v>2590</v>
      </c>
      <c r="B33" s="127" t="s">
        <v>3035</v>
      </c>
      <c r="C33" s="127" t="s">
        <v>4265</v>
      </c>
    </row>
    <row r="34" spans="1:3" x14ac:dyDescent="0.3">
      <c r="A34" s="126" t="s">
        <v>2586</v>
      </c>
      <c r="B34" s="127" t="s">
        <v>3043</v>
      </c>
      <c r="C34" s="127" t="s">
        <v>4265</v>
      </c>
    </row>
    <row r="35" spans="1:3" x14ac:dyDescent="0.3">
      <c r="A35" s="126" t="s">
        <v>2566</v>
      </c>
      <c r="B35" s="127" t="s">
        <v>3034</v>
      </c>
      <c r="C35" s="127" t="s">
        <v>4265</v>
      </c>
    </row>
    <row r="36" spans="1:3" x14ac:dyDescent="0.3">
      <c r="A36" s="126" t="s">
        <v>2577</v>
      </c>
      <c r="B36" s="127" t="s">
        <v>3039</v>
      </c>
      <c r="C36" s="127" t="s">
        <v>4265</v>
      </c>
    </row>
    <row r="37" spans="1:3" x14ac:dyDescent="0.3">
      <c r="A37" s="126" t="s">
        <v>2619</v>
      </c>
      <c r="B37" s="127" t="s">
        <v>3036</v>
      </c>
      <c r="C37" s="127" t="s">
        <v>4265</v>
      </c>
    </row>
    <row r="38" spans="1:3" x14ac:dyDescent="0.3">
      <c r="A38" s="126" t="s">
        <v>2813</v>
      </c>
      <c r="B38" s="127" t="s">
        <v>4274</v>
      </c>
      <c r="C38" s="127" t="s">
        <v>4265</v>
      </c>
    </row>
    <row r="39" spans="1:3" x14ac:dyDescent="0.3">
      <c r="A39" s="126" t="s">
        <v>2576</v>
      </c>
      <c r="B39" s="127" t="s">
        <v>3041</v>
      </c>
      <c r="C39" s="127" t="s">
        <v>4265</v>
      </c>
    </row>
    <row r="40" spans="1:3" x14ac:dyDescent="0.3">
      <c r="A40" s="126" t="s">
        <v>2265</v>
      </c>
      <c r="B40" s="127" t="s">
        <v>3040</v>
      </c>
      <c r="C40" s="127" t="s">
        <v>4265</v>
      </c>
    </row>
    <row r="41" spans="1:3" x14ac:dyDescent="0.3">
      <c r="A41" s="126" t="s">
        <v>1441</v>
      </c>
      <c r="B41" s="127" t="s">
        <v>3042</v>
      </c>
      <c r="C41" s="127" t="s">
        <v>4265</v>
      </c>
    </row>
    <row r="42" spans="1:3" x14ac:dyDescent="0.3">
      <c r="A42" s="126" t="s">
        <v>2544</v>
      </c>
      <c r="B42" s="127" t="s">
        <v>3046</v>
      </c>
      <c r="C42" s="127" t="s">
        <v>4265</v>
      </c>
    </row>
    <row r="43" spans="1:3" x14ac:dyDescent="0.3">
      <c r="A43" s="126" t="s">
        <v>2739</v>
      </c>
      <c r="B43" s="127" t="s">
        <v>3047</v>
      </c>
      <c r="C43" s="127" t="s">
        <v>4265</v>
      </c>
    </row>
    <row r="44" spans="1:3" x14ac:dyDescent="0.3">
      <c r="A44" s="126" t="s">
        <v>2747</v>
      </c>
      <c r="B44" s="127" t="s">
        <v>2961</v>
      </c>
      <c r="C44" s="127" t="s">
        <v>4265</v>
      </c>
    </row>
    <row r="45" spans="1:3" x14ac:dyDescent="0.3">
      <c r="A45" s="126" t="s">
        <v>2814</v>
      </c>
      <c r="B45" s="127" t="s">
        <v>4275</v>
      </c>
      <c r="C45" s="127" t="s">
        <v>4265</v>
      </c>
    </row>
    <row r="46" spans="1:3" x14ac:dyDescent="0.3">
      <c r="A46" s="126" t="s">
        <v>2746</v>
      </c>
      <c r="B46" s="127" t="s">
        <v>2953</v>
      </c>
      <c r="C46" s="127" t="s">
        <v>4265</v>
      </c>
    </row>
    <row r="47" spans="1:3" x14ac:dyDescent="0.3">
      <c r="A47" s="126" t="s">
        <v>2315</v>
      </c>
      <c r="B47" s="127" t="s">
        <v>3058</v>
      </c>
      <c r="C47" s="127" t="s">
        <v>4265</v>
      </c>
    </row>
    <row r="48" spans="1:3" x14ac:dyDescent="0.3">
      <c r="A48" s="126" t="s">
        <v>2308</v>
      </c>
      <c r="B48" s="127" t="s">
        <v>3054</v>
      </c>
      <c r="C48" s="127" t="s">
        <v>4265</v>
      </c>
    </row>
    <row r="49" spans="1:3" x14ac:dyDescent="0.3">
      <c r="A49" s="126" t="s">
        <v>2581</v>
      </c>
      <c r="B49" s="127" t="s">
        <v>3059</v>
      </c>
      <c r="C49" s="127" t="s">
        <v>4265</v>
      </c>
    </row>
    <row r="50" spans="1:3" x14ac:dyDescent="0.3">
      <c r="A50" s="126" t="s">
        <v>2564</v>
      </c>
      <c r="B50" s="127" t="s">
        <v>3052</v>
      </c>
      <c r="C50" s="127" t="s">
        <v>4265</v>
      </c>
    </row>
    <row r="51" spans="1:3" x14ac:dyDescent="0.3">
      <c r="A51" s="126" t="s">
        <v>2723</v>
      </c>
      <c r="B51" s="127" t="s">
        <v>3060</v>
      </c>
      <c r="C51" s="127" t="s">
        <v>4265</v>
      </c>
    </row>
    <row r="52" spans="1:3" x14ac:dyDescent="0.3">
      <c r="A52" s="126" t="s">
        <v>2730</v>
      </c>
      <c r="B52" s="127" t="s">
        <v>3030</v>
      </c>
      <c r="C52" s="127" t="s">
        <v>4265</v>
      </c>
    </row>
    <row r="53" spans="1:3" x14ac:dyDescent="0.3">
      <c r="A53" s="126" t="s">
        <v>2812</v>
      </c>
      <c r="B53" s="127" t="s">
        <v>4276</v>
      </c>
      <c r="C53" s="127" t="s">
        <v>4265</v>
      </c>
    </row>
    <row r="54" spans="1:3" x14ac:dyDescent="0.3">
      <c r="A54" s="126" t="s">
        <v>2828</v>
      </c>
      <c r="B54" s="127" t="s">
        <v>4277</v>
      </c>
      <c r="C54" s="127" t="s">
        <v>4265</v>
      </c>
    </row>
    <row r="55" spans="1:3" x14ac:dyDescent="0.3">
      <c r="A55" s="126" t="s">
        <v>2824</v>
      </c>
      <c r="B55" s="127" t="s">
        <v>4278</v>
      </c>
      <c r="C55" s="127" t="s">
        <v>4265</v>
      </c>
    </row>
    <row r="56" spans="1:3" x14ac:dyDescent="0.3">
      <c r="A56" s="126" t="s">
        <v>2118</v>
      </c>
      <c r="B56" s="127" t="s">
        <v>3056</v>
      </c>
      <c r="C56" s="127" t="s">
        <v>4265</v>
      </c>
    </row>
    <row r="57" spans="1:3" x14ac:dyDescent="0.3">
      <c r="A57" s="126" t="s">
        <v>2277</v>
      </c>
      <c r="B57" s="127" t="s">
        <v>3062</v>
      </c>
      <c r="C57" s="127" t="s">
        <v>4265</v>
      </c>
    </row>
    <row r="58" spans="1:3" x14ac:dyDescent="0.3">
      <c r="A58" s="126" t="s">
        <v>2355</v>
      </c>
      <c r="B58" s="127" t="s">
        <v>3050</v>
      </c>
      <c r="C58" s="127" t="s">
        <v>4265</v>
      </c>
    </row>
    <row r="59" spans="1:3" x14ac:dyDescent="0.3">
      <c r="A59" s="126" t="s">
        <v>2360</v>
      </c>
      <c r="B59" s="127" t="s">
        <v>3061</v>
      </c>
      <c r="C59" s="127" t="s">
        <v>4265</v>
      </c>
    </row>
    <row r="60" spans="1:3" x14ac:dyDescent="0.3">
      <c r="A60" s="126" t="s">
        <v>2340</v>
      </c>
      <c r="B60" s="127" t="s">
        <v>3057</v>
      </c>
      <c r="C60" s="127" t="s">
        <v>4265</v>
      </c>
    </row>
    <row r="61" spans="1:3" x14ac:dyDescent="0.3">
      <c r="A61" s="126" t="s">
        <v>2733</v>
      </c>
      <c r="B61" s="127" t="s">
        <v>2974</v>
      </c>
      <c r="C61" s="127" t="s">
        <v>4265</v>
      </c>
    </row>
    <row r="62" spans="1:3" x14ac:dyDescent="0.3">
      <c r="A62" s="126" t="s">
        <v>2844</v>
      </c>
      <c r="B62" s="127" t="s">
        <v>4279</v>
      </c>
      <c r="C62" s="127" t="s">
        <v>4265</v>
      </c>
    </row>
    <row r="63" spans="1:3" x14ac:dyDescent="0.3">
      <c r="A63" s="126" t="s">
        <v>2898</v>
      </c>
      <c r="B63" s="127" t="s">
        <v>4280</v>
      </c>
      <c r="C63" s="127" t="s">
        <v>4265</v>
      </c>
    </row>
    <row r="64" spans="1:3" x14ac:dyDescent="0.3">
      <c r="A64" s="126" t="s">
        <v>1538</v>
      </c>
      <c r="B64" s="127" t="s">
        <v>3069</v>
      </c>
      <c r="C64" s="127" t="s">
        <v>4265</v>
      </c>
    </row>
    <row r="65" spans="1:3" x14ac:dyDescent="0.3">
      <c r="A65" s="126" t="s">
        <v>2176</v>
      </c>
      <c r="B65" s="127" t="s">
        <v>3066</v>
      </c>
      <c r="C65" s="127" t="s">
        <v>4265</v>
      </c>
    </row>
    <row r="66" spans="1:3" x14ac:dyDescent="0.3">
      <c r="A66" s="126" t="s">
        <v>2575</v>
      </c>
      <c r="B66" s="127" t="s">
        <v>3064</v>
      </c>
      <c r="C66" s="127" t="s">
        <v>4265</v>
      </c>
    </row>
    <row r="67" spans="1:3" x14ac:dyDescent="0.3">
      <c r="A67" s="126" t="s">
        <v>2587</v>
      </c>
      <c r="B67" s="127" t="s">
        <v>3068</v>
      </c>
      <c r="C67" s="127" t="s">
        <v>4265</v>
      </c>
    </row>
    <row r="68" spans="1:3" x14ac:dyDescent="0.3">
      <c r="A68" s="126" t="s">
        <v>2745</v>
      </c>
      <c r="B68" s="127" t="s">
        <v>3004</v>
      </c>
      <c r="C68" s="127" t="s">
        <v>4265</v>
      </c>
    </row>
    <row r="69" spans="1:3" x14ac:dyDescent="0.3">
      <c r="A69" s="126" t="s">
        <v>2099</v>
      </c>
      <c r="B69" s="127" t="s">
        <v>3077</v>
      </c>
      <c r="C69" s="127" t="s">
        <v>4265</v>
      </c>
    </row>
    <row r="70" spans="1:3" x14ac:dyDescent="0.3">
      <c r="A70" s="126" t="s">
        <v>2554</v>
      </c>
      <c r="B70" s="127" t="s">
        <v>3076</v>
      </c>
      <c r="C70" s="127" t="s">
        <v>4265</v>
      </c>
    </row>
    <row r="71" spans="1:3" x14ac:dyDescent="0.3">
      <c r="A71" s="126" t="s">
        <v>2562</v>
      </c>
      <c r="B71" s="127" t="s">
        <v>3073</v>
      </c>
      <c r="C71" s="127" t="s">
        <v>4265</v>
      </c>
    </row>
    <row r="72" spans="1:3" x14ac:dyDescent="0.3">
      <c r="A72" s="126" t="s">
        <v>2728</v>
      </c>
      <c r="B72" s="127" t="s">
        <v>3075</v>
      </c>
      <c r="C72" s="127" t="s">
        <v>4265</v>
      </c>
    </row>
    <row r="73" spans="1:3" x14ac:dyDescent="0.3">
      <c r="A73" s="126" t="s">
        <v>2734</v>
      </c>
      <c r="B73" s="127" t="s">
        <v>2975</v>
      </c>
      <c r="C73" s="127" t="s">
        <v>4265</v>
      </c>
    </row>
    <row r="74" spans="1:3" x14ac:dyDescent="0.3">
      <c r="A74" s="126" t="s">
        <v>2897</v>
      </c>
      <c r="B74" s="127" t="s">
        <v>4281</v>
      </c>
      <c r="C74" s="127" t="s">
        <v>4265</v>
      </c>
    </row>
    <row r="75" spans="1:3" x14ac:dyDescent="0.3">
      <c r="A75" s="126" t="s">
        <v>2133</v>
      </c>
      <c r="B75" s="127" t="s">
        <v>3080</v>
      </c>
      <c r="C75" s="127" t="s">
        <v>4265</v>
      </c>
    </row>
    <row r="76" spans="1:3" x14ac:dyDescent="0.3">
      <c r="A76" s="126" t="s">
        <v>2274</v>
      </c>
      <c r="B76" s="127" t="s">
        <v>3081</v>
      </c>
      <c r="C76" s="127" t="s">
        <v>4265</v>
      </c>
    </row>
    <row r="77" spans="1:3" x14ac:dyDescent="0.3">
      <c r="A77" s="126" t="s">
        <v>2565</v>
      </c>
      <c r="B77" s="127" t="s">
        <v>3082</v>
      </c>
      <c r="C77" s="127" t="s">
        <v>4265</v>
      </c>
    </row>
    <row r="78" spans="1:3" x14ac:dyDescent="0.3">
      <c r="A78" s="126" t="s">
        <v>2708</v>
      </c>
      <c r="B78" s="127" t="s">
        <v>3083</v>
      </c>
      <c r="C78" s="127" t="s">
        <v>4265</v>
      </c>
    </row>
    <row r="79" spans="1:3" x14ac:dyDescent="0.3">
      <c r="A79" s="126" t="s">
        <v>2743</v>
      </c>
      <c r="B79" s="127" t="s">
        <v>3085</v>
      </c>
      <c r="C79" s="127" t="s">
        <v>4265</v>
      </c>
    </row>
    <row r="80" spans="1:3" x14ac:dyDescent="0.3">
      <c r="A80" s="126" t="s">
        <v>2744</v>
      </c>
      <c r="B80" s="127" t="s">
        <v>3084</v>
      </c>
      <c r="C80" s="127" t="s">
        <v>4265</v>
      </c>
    </row>
    <row r="81" spans="1:3" x14ac:dyDescent="0.3">
      <c r="A81" s="126" t="s">
        <v>2165</v>
      </c>
      <c r="B81" s="127" t="s">
        <v>3091</v>
      </c>
      <c r="C81" s="127" t="s">
        <v>4265</v>
      </c>
    </row>
    <row r="82" spans="1:3" x14ac:dyDescent="0.3">
      <c r="A82" s="126" t="s">
        <v>1502</v>
      </c>
      <c r="B82" s="127" t="s">
        <v>3089</v>
      </c>
      <c r="C82" s="127" t="s">
        <v>4265</v>
      </c>
    </row>
    <row r="83" spans="1:3" x14ac:dyDescent="0.3">
      <c r="A83" s="126" t="s">
        <v>2580</v>
      </c>
      <c r="B83" s="127" t="s">
        <v>3092</v>
      </c>
      <c r="C83" s="127" t="s">
        <v>4265</v>
      </c>
    </row>
    <row r="84" spans="1:3" x14ac:dyDescent="0.3">
      <c r="A84" s="126" t="s">
        <v>2672</v>
      </c>
      <c r="B84" s="127" t="s">
        <v>3020</v>
      </c>
      <c r="C84" s="127" t="s">
        <v>4265</v>
      </c>
    </row>
    <row r="85" spans="1:3" x14ac:dyDescent="0.3">
      <c r="A85" s="126" t="s">
        <v>2782</v>
      </c>
      <c r="B85" s="127" t="s">
        <v>4282</v>
      </c>
      <c r="C85" s="127" t="s">
        <v>4265</v>
      </c>
    </row>
    <row r="86" spans="1:3" x14ac:dyDescent="0.3">
      <c r="A86" s="126" t="s">
        <v>2166</v>
      </c>
      <c r="B86" s="127" t="s">
        <v>3093</v>
      </c>
      <c r="C86" s="127" t="s">
        <v>4265</v>
      </c>
    </row>
    <row r="87" spans="1:3" x14ac:dyDescent="0.3">
      <c r="A87" s="126" t="s">
        <v>2093</v>
      </c>
      <c r="B87" s="127" t="s">
        <v>3094</v>
      </c>
      <c r="C87" s="127" t="s">
        <v>4265</v>
      </c>
    </row>
    <row r="88" spans="1:3" x14ac:dyDescent="0.3">
      <c r="A88" s="126" t="s">
        <v>2303</v>
      </c>
      <c r="B88" s="127" t="s">
        <v>3097</v>
      </c>
      <c r="C88" s="127" t="s">
        <v>4265</v>
      </c>
    </row>
    <row r="89" spans="1:3" x14ac:dyDescent="0.3">
      <c r="A89" s="126" t="s">
        <v>2083</v>
      </c>
      <c r="B89" s="127" t="s">
        <v>3095</v>
      </c>
      <c r="C89" s="127" t="s">
        <v>4265</v>
      </c>
    </row>
    <row r="90" spans="1:3" x14ac:dyDescent="0.3">
      <c r="A90" s="126" t="s">
        <v>2729</v>
      </c>
      <c r="B90" s="127" t="s">
        <v>3023</v>
      </c>
      <c r="C90" s="127" t="s">
        <v>4265</v>
      </c>
    </row>
    <row r="91" spans="1:3" x14ac:dyDescent="0.3">
      <c r="A91" s="126" t="s">
        <v>2702</v>
      </c>
      <c r="B91" s="127" t="s">
        <v>2964</v>
      </c>
      <c r="C91" s="127" t="s">
        <v>4265</v>
      </c>
    </row>
    <row r="92" spans="1:3" x14ac:dyDescent="0.3">
      <c r="A92" s="126" t="s">
        <v>2569</v>
      </c>
      <c r="B92" s="127" t="s">
        <v>3101</v>
      </c>
      <c r="C92" s="127" t="s">
        <v>4265</v>
      </c>
    </row>
    <row r="93" spans="1:3" x14ac:dyDescent="0.3">
      <c r="A93" s="126" t="s">
        <v>2845</v>
      </c>
      <c r="B93" s="127" t="s">
        <v>4283</v>
      </c>
      <c r="C93" s="127" t="s">
        <v>4265</v>
      </c>
    </row>
    <row r="94" spans="1:3" x14ac:dyDescent="0.3">
      <c r="A94" s="126" t="s">
        <v>1971</v>
      </c>
      <c r="B94" s="127" t="s">
        <v>3102</v>
      </c>
      <c r="C94" s="127" t="s">
        <v>4265</v>
      </c>
    </row>
    <row r="95" spans="1:3" x14ac:dyDescent="0.3">
      <c r="A95" s="126" t="s">
        <v>1940</v>
      </c>
      <c r="B95" s="127" t="s">
        <v>3103</v>
      </c>
      <c r="C95" s="127" t="s">
        <v>4265</v>
      </c>
    </row>
    <row r="96" spans="1:3" x14ac:dyDescent="0.3">
      <c r="A96" s="126" t="s">
        <v>2079</v>
      </c>
      <c r="B96" s="127" t="s">
        <v>3105</v>
      </c>
      <c r="C96" s="127" t="s">
        <v>4265</v>
      </c>
    </row>
    <row r="97" spans="1:3" x14ac:dyDescent="0.3">
      <c r="A97" s="126" t="s">
        <v>2233</v>
      </c>
      <c r="B97" s="127" t="s">
        <v>3106</v>
      </c>
      <c r="C97" s="127" t="s">
        <v>4265</v>
      </c>
    </row>
    <row r="98" spans="1:3" x14ac:dyDescent="0.3">
      <c r="A98" s="126" t="s">
        <v>2560</v>
      </c>
      <c r="B98" s="127" t="s">
        <v>3107</v>
      </c>
      <c r="C98" s="127" t="s">
        <v>4265</v>
      </c>
    </row>
    <row r="99" spans="1:3" x14ac:dyDescent="0.3">
      <c r="A99" s="126" t="s">
        <v>2076</v>
      </c>
      <c r="B99" s="127" t="s">
        <v>3108</v>
      </c>
      <c r="C99" s="127" t="s">
        <v>4265</v>
      </c>
    </row>
    <row r="100" spans="1:3" x14ac:dyDescent="0.3">
      <c r="A100" s="126" t="s">
        <v>2573</v>
      </c>
      <c r="B100" s="127" t="s">
        <v>3109</v>
      </c>
      <c r="C100" s="127" t="s">
        <v>4265</v>
      </c>
    </row>
    <row r="101" spans="1:3" x14ac:dyDescent="0.3">
      <c r="A101" s="126" t="s">
        <v>2706</v>
      </c>
      <c r="B101" s="127" t="s">
        <v>3111</v>
      </c>
      <c r="C101" s="127" t="s">
        <v>4265</v>
      </c>
    </row>
    <row r="102" spans="1:3" x14ac:dyDescent="0.3">
      <c r="A102" s="126" t="s">
        <v>2893</v>
      </c>
      <c r="B102" s="127" t="s">
        <v>4284</v>
      </c>
      <c r="C102" s="127" t="s">
        <v>4265</v>
      </c>
    </row>
    <row r="103" spans="1:3" x14ac:dyDescent="0.3">
      <c r="A103" s="126" t="s">
        <v>2593</v>
      </c>
      <c r="B103" s="127" t="s">
        <v>3112</v>
      </c>
      <c r="C103" s="127" t="s">
        <v>4265</v>
      </c>
    </row>
    <row r="104" spans="1:3" x14ac:dyDescent="0.3">
      <c r="A104" s="126" t="s">
        <v>2011</v>
      </c>
      <c r="B104" s="127" t="s">
        <v>3118</v>
      </c>
      <c r="C104" s="127" t="s">
        <v>4265</v>
      </c>
    </row>
    <row r="105" spans="1:3" x14ac:dyDescent="0.3">
      <c r="A105" s="126" t="s">
        <v>1528</v>
      </c>
      <c r="B105" s="127" t="s">
        <v>3119</v>
      </c>
      <c r="C105" s="127" t="s">
        <v>4265</v>
      </c>
    </row>
    <row r="106" spans="1:3" x14ac:dyDescent="0.3">
      <c r="A106" s="126" t="s">
        <v>2269</v>
      </c>
      <c r="B106" s="127" t="s">
        <v>3116</v>
      </c>
      <c r="C106" s="127" t="s">
        <v>4265</v>
      </c>
    </row>
    <row r="107" spans="1:3" x14ac:dyDescent="0.3">
      <c r="A107" s="126" t="s">
        <v>2694</v>
      </c>
      <c r="B107" s="127" t="s">
        <v>3114</v>
      </c>
      <c r="C107" s="127" t="s">
        <v>4265</v>
      </c>
    </row>
    <row r="108" spans="1:3" x14ac:dyDescent="0.3">
      <c r="A108" s="126" t="s">
        <v>2715</v>
      </c>
      <c r="B108" s="127" t="s">
        <v>3117</v>
      </c>
      <c r="C108" s="127" t="s">
        <v>4265</v>
      </c>
    </row>
    <row r="109" spans="1:3" x14ac:dyDescent="0.3">
      <c r="A109" s="126" t="s">
        <v>2712</v>
      </c>
      <c r="B109" s="127" t="s">
        <v>3048</v>
      </c>
      <c r="C109" s="127" t="s">
        <v>4265</v>
      </c>
    </row>
    <row r="110" spans="1:3" x14ac:dyDescent="0.3">
      <c r="A110" s="126" t="s">
        <v>2731</v>
      </c>
      <c r="B110" s="127" t="s">
        <v>3115</v>
      </c>
      <c r="C110" s="127" t="s">
        <v>4265</v>
      </c>
    </row>
    <row r="111" spans="1:3" x14ac:dyDescent="0.3">
      <c r="A111" s="126" t="s">
        <v>2478</v>
      </c>
      <c r="B111" s="127" t="s">
        <v>3123</v>
      </c>
      <c r="C111" s="127" t="s">
        <v>4265</v>
      </c>
    </row>
    <row r="112" spans="1:3" x14ac:dyDescent="0.3">
      <c r="A112" s="126" t="s">
        <v>2699</v>
      </c>
      <c r="B112" s="127" t="s">
        <v>2936</v>
      </c>
      <c r="C112" s="127" t="s">
        <v>4265</v>
      </c>
    </row>
    <row r="113" spans="1:3" x14ac:dyDescent="0.3">
      <c r="A113" s="126" t="s">
        <v>2852</v>
      </c>
      <c r="B113" s="127" t="s">
        <v>4285</v>
      </c>
      <c r="C113" s="127" t="s">
        <v>4265</v>
      </c>
    </row>
    <row r="114" spans="1:3" x14ac:dyDescent="0.3">
      <c r="A114" s="126" t="s">
        <v>2240</v>
      </c>
      <c r="B114" s="127" t="s">
        <v>3122</v>
      </c>
      <c r="C114" s="127" t="s">
        <v>4265</v>
      </c>
    </row>
    <row r="115" spans="1:3" x14ac:dyDescent="0.3">
      <c r="A115" s="126" t="s">
        <v>1537</v>
      </c>
      <c r="B115" s="127" t="s">
        <v>3124</v>
      </c>
      <c r="C115" s="127" t="s">
        <v>4265</v>
      </c>
    </row>
    <row r="116" spans="1:3" x14ac:dyDescent="0.3">
      <c r="A116" s="126" t="s">
        <v>2219</v>
      </c>
      <c r="B116" s="127" t="s">
        <v>3127</v>
      </c>
      <c r="C116" s="127" t="s">
        <v>4265</v>
      </c>
    </row>
    <row r="117" spans="1:3" x14ac:dyDescent="0.3">
      <c r="A117" s="126" t="s">
        <v>2740</v>
      </c>
      <c r="B117" s="127" t="s">
        <v>3126</v>
      </c>
      <c r="C117" s="127" t="s">
        <v>4265</v>
      </c>
    </row>
    <row r="118" spans="1:3" x14ac:dyDescent="0.3">
      <c r="A118" s="126" t="s">
        <v>2831</v>
      </c>
      <c r="B118" s="127" t="s">
        <v>4286</v>
      </c>
      <c r="C118" s="127" t="s">
        <v>4265</v>
      </c>
    </row>
    <row r="119" spans="1:3" x14ac:dyDescent="0.3">
      <c r="A119" s="126" t="s">
        <v>2847</v>
      </c>
      <c r="B119" s="127" t="s">
        <v>4287</v>
      </c>
      <c r="C119" s="127" t="s">
        <v>4265</v>
      </c>
    </row>
    <row r="120" spans="1:3" x14ac:dyDescent="0.3">
      <c r="A120" s="126" t="s">
        <v>2578</v>
      </c>
      <c r="B120" s="127" t="s">
        <v>3133</v>
      </c>
      <c r="C120" s="127" t="s">
        <v>4265</v>
      </c>
    </row>
    <row r="121" spans="1:3" x14ac:dyDescent="0.3">
      <c r="A121" s="126" t="s">
        <v>2724</v>
      </c>
      <c r="B121" s="127" t="s">
        <v>3131</v>
      </c>
      <c r="C121" s="127" t="s">
        <v>4265</v>
      </c>
    </row>
    <row r="122" spans="1:3" x14ac:dyDescent="0.3">
      <c r="A122" s="126" t="s">
        <v>2697</v>
      </c>
      <c r="B122" s="127" t="s">
        <v>2977</v>
      </c>
      <c r="C122" s="127" t="s">
        <v>4265</v>
      </c>
    </row>
    <row r="123" spans="1:3" x14ac:dyDescent="0.3">
      <c r="A123" s="126" t="s">
        <v>2820</v>
      </c>
      <c r="B123" s="127" t="s">
        <v>4288</v>
      </c>
      <c r="C123" s="127" t="s">
        <v>4265</v>
      </c>
    </row>
    <row r="124" spans="1:3" x14ac:dyDescent="0.3">
      <c r="A124" s="126" t="s">
        <v>2851</v>
      </c>
      <c r="B124" s="127" t="s">
        <v>4289</v>
      </c>
      <c r="C124" s="127" t="s">
        <v>4265</v>
      </c>
    </row>
    <row r="125" spans="1:3" x14ac:dyDescent="0.3">
      <c r="A125" s="126" t="s">
        <v>2023</v>
      </c>
      <c r="B125" s="127" t="s">
        <v>3130</v>
      </c>
      <c r="C125" s="127" t="s">
        <v>4265</v>
      </c>
    </row>
    <row r="126" spans="1:3" x14ac:dyDescent="0.3">
      <c r="A126" s="126" t="s">
        <v>1437</v>
      </c>
      <c r="B126" s="127" t="s">
        <v>3137</v>
      </c>
      <c r="C126" s="127" t="s">
        <v>4265</v>
      </c>
    </row>
    <row r="127" spans="1:3" x14ac:dyDescent="0.3">
      <c r="A127" s="126" t="s">
        <v>2559</v>
      </c>
      <c r="B127" s="127" t="s">
        <v>3138</v>
      </c>
      <c r="C127" s="127" t="s">
        <v>4265</v>
      </c>
    </row>
    <row r="128" spans="1:3" x14ac:dyDescent="0.3">
      <c r="A128" s="126" t="s">
        <v>2722</v>
      </c>
      <c r="B128" s="127" t="s">
        <v>3141</v>
      </c>
      <c r="C128" s="127" t="s">
        <v>4265</v>
      </c>
    </row>
    <row r="129" spans="1:3" x14ac:dyDescent="0.3">
      <c r="A129" s="126" t="s">
        <v>2721</v>
      </c>
      <c r="B129" s="127" t="s">
        <v>3142</v>
      </c>
      <c r="C129" s="127" t="s">
        <v>4265</v>
      </c>
    </row>
    <row r="130" spans="1:3" x14ac:dyDescent="0.3">
      <c r="A130" s="126" t="s">
        <v>2713</v>
      </c>
      <c r="B130" s="127" t="s">
        <v>3140</v>
      </c>
      <c r="C130" s="127" t="s">
        <v>4265</v>
      </c>
    </row>
    <row r="131" spans="1:3" x14ac:dyDescent="0.3">
      <c r="A131" s="126" t="s">
        <v>2830</v>
      </c>
      <c r="B131" s="127" t="s">
        <v>4290</v>
      </c>
      <c r="C131" s="127" t="s">
        <v>4265</v>
      </c>
    </row>
    <row r="132" spans="1:3" x14ac:dyDescent="0.3">
      <c r="A132" s="126" t="s">
        <v>2891</v>
      </c>
      <c r="B132" s="127" t="s">
        <v>4291</v>
      </c>
      <c r="C132" s="127" t="s">
        <v>4265</v>
      </c>
    </row>
    <row r="133" spans="1:3" x14ac:dyDescent="0.3">
      <c r="A133" s="126" t="s">
        <v>2021</v>
      </c>
      <c r="B133" s="127" t="s">
        <v>3145</v>
      </c>
      <c r="C133" s="127" t="s">
        <v>4265</v>
      </c>
    </row>
    <row r="134" spans="1:3" x14ac:dyDescent="0.3">
      <c r="A134" s="126" t="s">
        <v>2104</v>
      </c>
      <c r="B134" s="127" t="s">
        <v>3144</v>
      </c>
      <c r="C134" s="127" t="s">
        <v>4265</v>
      </c>
    </row>
    <row r="135" spans="1:3" x14ac:dyDescent="0.3">
      <c r="A135" s="126" t="s">
        <v>2550</v>
      </c>
      <c r="B135" s="127" t="s">
        <v>3143</v>
      </c>
      <c r="C135" s="127" t="s">
        <v>4265</v>
      </c>
    </row>
    <row r="136" spans="1:3" x14ac:dyDescent="0.3">
      <c r="A136" s="126" t="s">
        <v>1934</v>
      </c>
      <c r="B136" s="127" t="s">
        <v>3152</v>
      </c>
      <c r="C136" s="127" t="s">
        <v>4265</v>
      </c>
    </row>
    <row r="137" spans="1:3" x14ac:dyDescent="0.3">
      <c r="A137" s="126" t="s">
        <v>2071</v>
      </c>
      <c r="B137" s="127" t="s">
        <v>3153</v>
      </c>
      <c r="C137" s="127" t="s">
        <v>4265</v>
      </c>
    </row>
    <row r="138" spans="1:3" x14ac:dyDescent="0.3">
      <c r="A138" s="126" t="s">
        <v>2320</v>
      </c>
      <c r="B138" s="127" t="s">
        <v>3154</v>
      </c>
      <c r="C138" s="127" t="s">
        <v>4265</v>
      </c>
    </row>
    <row r="139" spans="1:3" x14ac:dyDescent="0.3">
      <c r="A139" s="126" t="s">
        <v>2718</v>
      </c>
      <c r="B139" s="127" t="s">
        <v>2970</v>
      </c>
      <c r="C139" s="127" t="s">
        <v>4265</v>
      </c>
    </row>
    <row r="140" spans="1:3" x14ac:dyDescent="0.3">
      <c r="A140" s="126" t="s">
        <v>2108</v>
      </c>
      <c r="B140" s="127" t="s">
        <v>3160</v>
      </c>
      <c r="C140" s="127" t="s">
        <v>4265</v>
      </c>
    </row>
    <row r="141" spans="1:3" x14ac:dyDescent="0.3">
      <c r="A141" s="126" t="s">
        <v>2291</v>
      </c>
      <c r="B141" s="127" t="s">
        <v>3158</v>
      </c>
      <c r="C141" s="127" t="s">
        <v>4265</v>
      </c>
    </row>
    <row r="142" spans="1:3" x14ac:dyDescent="0.3">
      <c r="A142" s="126" t="s">
        <v>2899</v>
      </c>
      <c r="B142" s="127" t="s">
        <v>4292</v>
      </c>
      <c r="C142" s="127" t="s">
        <v>4265</v>
      </c>
    </row>
    <row r="143" spans="1:3" x14ac:dyDescent="0.3">
      <c r="A143" s="126" t="s">
        <v>2618</v>
      </c>
      <c r="B143" s="127" t="s">
        <v>3162</v>
      </c>
      <c r="C143" s="127" t="s">
        <v>4265</v>
      </c>
    </row>
    <row r="144" spans="1:3" x14ac:dyDescent="0.3">
      <c r="A144" s="126" t="s">
        <v>2742</v>
      </c>
      <c r="B144" s="127" t="s">
        <v>2973</v>
      </c>
      <c r="C144" s="127" t="s">
        <v>4265</v>
      </c>
    </row>
    <row r="145" spans="1:3" x14ac:dyDescent="0.3">
      <c r="A145" s="126" t="s">
        <v>1939</v>
      </c>
      <c r="B145" s="127" t="s">
        <v>3166</v>
      </c>
      <c r="C145" s="127" t="s">
        <v>4265</v>
      </c>
    </row>
    <row r="146" spans="1:3" x14ac:dyDescent="0.3">
      <c r="A146" s="126" t="s">
        <v>2625</v>
      </c>
      <c r="B146" s="127" t="s">
        <v>2986</v>
      </c>
      <c r="C146" s="127" t="s">
        <v>4265</v>
      </c>
    </row>
    <row r="147" spans="1:3" x14ac:dyDescent="0.3">
      <c r="A147" s="126" t="s">
        <v>2885</v>
      </c>
      <c r="B147" s="127" t="s">
        <v>4293</v>
      </c>
      <c r="C147" s="127" t="s">
        <v>4265</v>
      </c>
    </row>
    <row r="148" spans="1:3" x14ac:dyDescent="0.3">
      <c r="A148" s="126" t="s">
        <v>2670</v>
      </c>
      <c r="B148" s="127" t="s">
        <v>3053</v>
      </c>
      <c r="C148" s="127" t="s">
        <v>4265</v>
      </c>
    </row>
    <row r="149" spans="1:3" x14ac:dyDescent="0.3">
      <c r="A149" s="126" t="s">
        <v>2623</v>
      </c>
      <c r="B149" s="127" t="s">
        <v>3070</v>
      </c>
      <c r="C149" s="127" t="s">
        <v>4265</v>
      </c>
    </row>
    <row r="150" spans="1:3" x14ac:dyDescent="0.3">
      <c r="A150" s="126" t="s">
        <v>2741</v>
      </c>
      <c r="B150" s="127" t="s">
        <v>2958</v>
      </c>
      <c r="C150" s="127" t="s">
        <v>4265</v>
      </c>
    </row>
    <row r="151" spans="1:3" x14ac:dyDescent="0.3">
      <c r="A151" s="126" t="s">
        <v>2826</v>
      </c>
      <c r="B151" s="127" t="s">
        <v>4294</v>
      </c>
      <c r="C151" s="127" t="s">
        <v>4265</v>
      </c>
    </row>
    <row r="152" spans="1:3" x14ac:dyDescent="0.3">
      <c r="A152" s="126" t="s">
        <v>2855</v>
      </c>
      <c r="B152" s="127" t="s">
        <v>4295</v>
      </c>
      <c r="C152" s="127" t="s">
        <v>4265</v>
      </c>
    </row>
    <row r="153" spans="1:3" x14ac:dyDescent="0.3">
      <c r="A153" s="126" t="s">
        <v>2321</v>
      </c>
      <c r="B153" s="127" t="s">
        <v>3171</v>
      </c>
      <c r="C153" s="127" t="s">
        <v>4265</v>
      </c>
    </row>
    <row r="154" spans="1:3" x14ac:dyDescent="0.3">
      <c r="A154" s="126" t="s">
        <v>2455</v>
      </c>
      <c r="B154" s="127" t="s">
        <v>3169</v>
      </c>
      <c r="C154" s="127" t="s">
        <v>4265</v>
      </c>
    </row>
    <row r="155" spans="1:3" x14ac:dyDescent="0.3">
      <c r="A155" s="126" t="s">
        <v>2750</v>
      </c>
      <c r="B155" s="127" t="s">
        <v>3168</v>
      </c>
      <c r="C155" s="127" t="s">
        <v>4265</v>
      </c>
    </row>
    <row r="156" spans="1:3" x14ac:dyDescent="0.3">
      <c r="A156" s="126" t="s">
        <v>1464</v>
      </c>
      <c r="B156" s="127" t="s">
        <v>3175</v>
      </c>
      <c r="C156" s="127" t="s">
        <v>4265</v>
      </c>
    </row>
    <row r="157" spans="1:3" x14ac:dyDescent="0.3">
      <c r="A157" s="126" t="s">
        <v>1433</v>
      </c>
      <c r="B157" s="127" t="s">
        <v>3176</v>
      </c>
      <c r="C157" s="127" t="s">
        <v>4265</v>
      </c>
    </row>
    <row r="158" spans="1:3" x14ac:dyDescent="0.3">
      <c r="A158" s="126" t="s">
        <v>1473</v>
      </c>
      <c r="B158" s="127" t="s">
        <v>3173</v>
      </c>
      <c r="C158" s="127" t="s">
        <v>4265</v>
      </c>
    </row>
    <row r="159" spans="1:3" x14ac:dyDescent="0.3">
      <c r="A159" s="126" t="s">
        <v>2179</v>
      </c>
      <c r="B159" s="127" t="s">
        <v>3174</v>
      </c>
      <c r="C159" s="127" t="s">
        <v>4265</v>
      </c>
    </row>
    <row r="160" spans="1:3" x14ac:dyDescent="0.3">
      <c r="A160" s="126" t="s">
        <v>2751</v>
      </c>
      <c r="B160" s="127" t="s">
        <v>3063</v>
      </c>
      <c r="C160" s="127" t="s">
        <v>4265</v>
      </c>
    </row>
    <row r="161" spans="1:3" x14ac:dyDescent="0.3">
      <c r="A161" s="126" t="s">
        <v>2631</v>
      </c>
      <c r="B161" s="127" t="s">
        <v>2962</v>
      </c>
      <c r="C161" s="127" t="s">
        <v>4265</v>
      </c>
    </row>
    <row r="162" spans="1:3" x14ac:dyDescent="0.3">
      <c r="A162" s="126" t="s">
        <v>2264</v>
      </c>
      <c r="B162" s="127" t="s">
        <v>3179</v>
      </c>
      <c r="C162" s="127" t="s">
        <v>4265</v>
      </c>
    </row>
    <row r="163" spans="1:3" x14ac:dyDescent="0.3">
      <c r="A163" s="126" t="s">
        <v>2144</v>
      </c>
      <c r="B163" s="127" t="s">
        <v>3177</v>
      </c>
      <c r="C163" s="127" t="s">
        <v>4265</v>
      </c>
    </row>
    <row r="164" spans="1:3" x14ac:dyDescent="0.3">
      <c r="A164" s="126" t="s">
        <v>2819</v>
      </c>
      <c r="B164" s="127" t="s">
        <v>4296</v>
      </c>
      <c r="C164" s="127" t="s">
        <v>4265</v>
      </c>
    </row>
    <row r="165" spans="1:3" x14ac:dyDescent="0.3">
      <c r="A165" s="126" t="s">
        <v>2214</v>
      </c>
      <c r="B165" s="127" t="s">
        <v>3180</v>
      </c>
      <c r="C165" s="127" t="s">
        <v>4265</v>
      </c>
    </row>
    <row r="166" spans="1:3" x14ac:dyDescent="0.3">
      <c r="A166" s="126" t="s">
        <v>1954</v>
      </c>
      <c r="B166" s="127" t="s">
        <v>3181</v>
      </c>
      <c r="C166" s="127" t="s">
        <v>4265</v>
      </c>
    </row>
    <row r="167" spans="1:3" x14ac:dyDescent="0.3">
      <c r="A167" s="126" t="s">
        <v>2281</v>
      </c>
      <c r="B167" s="127" t="s">
        <v>3182</v>
      </c>
      <c r="C167" s="127" t="s">
        <v>4265</v>
      </c>
    </row>
    <row r="168" spans="1:3" x14ac:dyDescent="0.3">
      <c r="A168" s="126" t="s">
        <v>1295</v>
      </c>
      <c r="B168" s="127" t="s">
        <v>3474</v>
      </c>
      <c r="C168" s="127" t="s">
        <v>4265</v>
      </c>
    </row>
    <row r="169" spans="1:3" x14ac:dyDescent="0.3">
      <c r="A169" s="126" t="s">
        <v>2086</v>
      </c>
      <c r="B169" s="127" t="s">
        <v>3183</v>
      </c>
      <c r="C169" s="127" t="s">
        <v>4265</v>
      </c>
    </row>
    <row r="170" spans="1:3" x14ac:dyDescent="0.3">
      <c r="A170" s="126" t="s">
        <v>2117</v>
      </c>
      <c r="B170" s="127" t="s">
        <v>3186</v>
      </c>
      <c r="C170" s="127" t="s">
        <v>4265</v>
      </c>
    </row>
    <row r="171" spans="1:3" x14ac:dyDescent="0.3">
      <c r="A171" s="126" t="s">
        <v>2816</v>
      </c>
      <c r="B171" s="127" t="s">
        <v>4297</v>
      </c>
      <c r="C171" s="127" t="s">
        <v>4265</v>
      </c>
    </row>
    <row r="172" spans="1:3" x14ac:dyDescent="0.3">
      <c r="A172" s="126" t="s">
        <v>2900</v>
      </c>
      <c r="B172" s="127" t="s">
        <v>4298</v>
      </c>
      <c r="C172" s="127" t="s">
        <v>4265</v>
      </c>
    </row>
    <row r="173" spans="1:3" x14ac:dyDescent="0.3">
      <c r="A173" s="126" t="s">
        <v>2726</v>
      </c>
      <c r="B173" s="127" t="s">
        <v>2946</v>
      </c>
      <c r="C173" s="127" t="s">
        <v>4265</v>
      </c>
    </row>
    <row r="174" spans="1:3" x14ac:dyDescent="0.3">
      <c r="A174" s="126" t="s">
        <v>2818</v>
      </c>
      <c r="B174" s="127" t="s">
        <v>4299</v>
      </c>
      <c r="C174" s="127" t="s">
        <v>4265</v>
      </c>
    </row>
    <row r="175" spans="1:3" x14ac:dyDescent="0.3">
      <c r="A175" s="126" t="s">
        <v>2066</v>
      </c>
      <c r="B175" s="127" t="s">
        <v>3192</v>
      </c>
      <c r="C175" s="127" t="s">
        <v>4265</v>
      </c>
    </row>
    <row r="176" spans="1:3" x14ac:dyDescent="0.3">
      <c r="A176" s="126" t="s">
        <v>1543</v>
      </c>
      <c r="B176" s="127" t="s">
        <v>3191</v>
      </c>
      <c r="C176" s="127" t="s">
        <v>4265</v>
      </c>
    </row>
    <row r="177" spans="1:3" x14ac:dyDescent="0.3">
      <c r="A177" s="126" t="s">
        <v>2328</v>
      </c>
      <c r="B177" s="127" t="s">
        <v>3190</v>
      </c>
      <c r="C177" s="127" t="s">
        <v>4265</v>
      </c>
    </row>
    <row r="178" spans="1:3" x14ac:dyDescent="0.3">
      <c r="A178" s="126" t="s">
        <v>2696</v>
      </c>
      <c r="B178" s="127" t="s">
        <v>3157</v>
      </c>
      <c r="C178" s="127" t="s">
        <v>4265</v>
      </c>
    </row>
    <row r="179" spans="1:3" x14ac:dyDescent="0.3">
      <c r="A179" s="126" t="s">
        <v>2266</v>
      </c>
      <c r="B179" s="127" t="s">
        <v>3197</v>
      </c>
      <c r="C179" s="127" t="s">
        <v>4265</v>
      </c>
    </row>
    <row r="180" spans="1:3" x14ac:dyDescent="0.3">
      <c r="A180" s="126" t="s">
        <v>2585</v>
      </c>
      <c r="B180" s="127" t="s">
        <v>3196</v>
      </c>
      <c r="C180" s="127" t="s">
        <v>4265</v>
      </c>
    </row>
    <row r="181" spans="1:3" x14ac:dyDescent="0.3">
      <c r="A181" s="126" t="s">
        <v>2022</v>
      </c>
      <c r="B181" s="127" t="s">
        <v>3202</v>
      </c>
      <c r="C181" s="127" t="s">
        <v>4265</v>
      </c>
    </row>
    <row r="182" spans="1:3" x14ac:dyDescent="0.3">
      <c r="A182" s="126" t="s">
        <v>2574</v>
      </c>
      <c r="B182" s="127" t="s">
        <v>3204</v>
      </c>
      <c r="C182" s="127" t="s">
        <v>4265</v>
      </c>
    </row>
    <row r="183" spans="1:3" x14ac:dyDescent="0.3">
      <c r="A183" s="126" t="s">
        <v>2753</v>
      </c>
      <c r="B183" s="127" t="s">
        <v>3203</v>
      </c>
      <c r="C183" s="127" t="s">
        <v>4265</v>
      </c>
    </row>
    <row r="184" spans="1:3" x14ac:dyDescent="0.3">
      <c r="A184" s="126" t="s">
        <v>2717</v>
      </c>
      <c r="B184" s="127" t="s">
        <v>3207</v>
      </c>
      <c r="C184" s="127" t="s">
        <v>4265</v>
      </c>
    </row>
    <row r="185" spans="1:3" x14ac:dyDescent="0.3">
      <c r="A185" s="126" t="s">
        <v>2298</v>
      </c>
      <c r="B185" s="127" t="s">
        <v>3208</v>
      </c>
      <c r="C185" s="127" t="s">
        <v>4265</v>
      </c>
    </row>
    <row r="186" spans="1:3" x14ac:dyDescent="0.3">
      <c r="A186" s="126" t="s">
        <v>2720</v>
      </c>
      <c r="B186" s="127" t="s">
        <v>3096</v>
      </c>
      <c r="C186" s="127" t="s">
        <v>4265</v>
      </c>
    </row>
    <row r="187" spans="1:3" x14ac:dyDescent="0.3">
      <c r="A187" s="126" t="s">
        <v>2760</v>
      </c>
      <c r="B187" s="127" t="s">
        <v>4300</v>
      </c>
      <c r="C187" s="127" t="s">
        <v>4265</v>
      </c>
    </row>
    <row r="188" spans="1:3" x14ac:dyDescent="0.3">
      <c r="A188" s="126" t="s">
        <v>2827</v>
      </c>
      <c r="B188" s="127" t="s">
        <v>4301</v>
      </c>
      <c r="C188" s="127" t="s">
        <v>4265</v>
      </c>
    </row>
    <row r="189" spans="1:3" x14ac:dyDescent="0.3">
      <c r="A189" s="126" t="s">
        <v>2849</v>
      </c>
      <c r="B189" s="127" t="s">
        <v>4302</v>
      </c>
      <c r="C189" s="127" t="s">
        <v>4265</v>
      </c>
    </row>
    <row r="190" spans="1:3" x14ac:dyDescent="0.3">
      <c r="A190" s="126" t="s">
        <v>2263</v>
      </c>
      <c r="B190" s="127" t="s">
        <v>3215</v>
      </c>
      <c r="C190" s="127" t="s">
        <v>4265</v>
      </c>
    </row>
    <row r="191" spans="1:3" x14ac:dyDescent="0.3">
      <c r="A191" s="126" t="s">
        <v>2736</v>
      </c>
      <c r="B191" s="127" t="s">
        <v>3214</v>
      </c>
      <c r="C191" s="127" t="s">
        <v>4265</v>
      </c>
    </row>
    <row r="192" spans="1:3" x14ac:dyDescent="0.3">
      <c r="A192" s="126" t="s">
        <v>2337</v>
      </c>
      <c r="B192" s="127" t="s">
        <v>3220</v>
      </c>
      <c r="C192" s="127" t="s">
        <v>4265</v>
      </c>
    </row>
    <row r="193" spans="1:3" x14ac:dyDescent="0.3">
      <c r="A193" s="126" t="s">
        <v>2555</v>
      </c>
      <c r="B193" s="127" t="s">
        <v>3219</v>
      </c>
      <c r="C193" s="127" t="s">
        <v>4265</v>
      </c>
    </row>
    <row r="194" spans="1:3" x14ac:dyDescent="0.3">
      <c r="A194" s="126" t="s">
        <v>2711</v>
      </c>
      <c r="B194" s="127" t="s">
        <v>3224</v>
      </c>
      <c r="C194" s="127" t="s">
        <v>4265</v>
      </c>
    </row>
    <row r="195" spans="1:3" x14ac:dyDescent="0.3">
      <c r="A195" s="126" t="s">
        <v>2262</v>
      </c>
      <c r="B195" s="127" t="s">
        <v>3227</v>
      </c>
      <c r="C195" s="127" t="s">
        <v>4265</v>
      </c>
    </row>
    <row r="196" spans="1:3" x14ac:dyDescent="0.3">
      <c r="A196" s="126" t="s">
        <v>2620</v>
      </c>
      <c r="B196" s="127" t="s">
        <v>3228</v>
      </c>
      <c r="C196" s="127" t="s">
        <v>4265</v>
      </c>
    </row>
    <row r="197" spans="1:3" x14ac:dyDescent="0.3">
      <c r="A197" s="126" t="s">
        <v>2905</v>
      </c>
      <c r="B197" s="127" t="s">
        <v>4303</v>
      </c>
      <c r="C197" s="127" t="s">
        <v>4265</v>
      </c>
    </row>
    <row r="198" spans="1:3" x14ac:dyDescent="0.3">
      <c r="A198" s="126" t="s">
        <v>2775</v>
      </c>
      <c r="B198" s="127" t="s">
        <v>4304</v>
      </c>
      <c r="C198" s="127" t="s">
        <v>4265</v>
      </c>
    </row>
    <row r="199" spans="1:3" x14ac:dyDescent="0.3">
      <c r="A199" s="126" t="s">
        <v>2846</v>
      </c>
      <c r="B199" s="127" t="s">
        <v>4305</v>
      </c>
      <c r="C199" s="127" t="s">
        <v>4265</v>
      </c>
    </row>
    <row r="200" spans="1:3" x14ac:dyDescent="0.3">
      <c r="A200" s="126" t="s">
        <v>2254</v>
      </c>
      <c r="B200" s="127" t="s">
        <v>3237</v>
      </c>
      <c r="C200" s="127" t="s">
        <v>4265</v>
      </c>
    </row>
    <row r="201" spans="1:3" x14ac:dyDescent="0.3">
      <c r="A201" s="126" t="s">
        <v>1478</v>
      </c>
      <c r="B201" s="127" t="s">
        <v>3462</v>
      </c>
      <c r="C201" s="127" t="s">
        <v>4265</v>
      </c>
    </row>
    <row r="202" spans="1:3" x14ac:dyDescent="0.3">
      <c r="A202" s="126" t="s">
        <v>2904</v>
      </c>
      <c r="B202" s="127" t="s">
        <v>4306</v>
      </c>
      <c r="C202" s="127" t="s">
        <v>4265</v>
      </c>
    </row>
    <row r="203" spans="1:3" x14ac:dyDescent="0.3">
      <c r="A203" s="126" t="s">
        <v>2649</v>
      </c>
      <c r="B203" s="127" t="s">
        <v>3284</v>
      </c>
      <c r="C203" s="127" t="s">
        <v>4265</v>
      </c>
    </row>
    <row r="204" spans="1:3" x14ac:dyDescent="0.3">
      <c r="A204" s="126" t="s">
        <v>2837</v>
      </c>
      <c r="B204" s="127" t="s">
        <v>4307</v>
      </c>
      <c r="C204" s="127" t="s">
        <v>4265</v>
      </c>
    </row>
    <row r="205" spans="1:3" x14ac:dyDescent="0.3">
      <c r="A205" s="126" t="s">
        <v>2636</v>
      </c>
      <c r="B205" s="127" t="s">
        <v>3285</v>
      </c>
      <c r="C205" s="127" t="s">
        <v>4265</v>
      </c>
    </row>
    <row r="206" spans="1:3" x14ac:dyDescent="0.3">
      <c r="A206" s="126" t="s">
        <v>2500</v>
      </c>
      <c r="B206" s="127" t="s">
        <v>3287</v>
      </c>
      <c r="C206" s="127" t="s">
        <v>4265</v>
      </c>
    </row>
    <row r="207" spans="1:3" x14ac:dyDescent="0.3">
      <c r="A207" s="126" t="s">
        <v>2459</v>
      </c>
      <c r="B207" s="127" t="s">
        <v>3295</v>
      </c>
      <c r="C207" s="127" t="s">
        <v>4265</v>
      </c>
    </row>
    <row r="208" spans="1:3" x14ac:dyDescent="0.3">
      <c r="A208" s="126" t="s">
        <v>1382</v>
      </c>
      <c r="B208" s="127" t="s">
        <v>3298</v>
      </c>
      <c r="C208" s="127" t="s">
        <v>4265</v>
      </c>
    </row>
    <row r="209" spans="1:3" x14ac:dyDescent="0.3">
      <c r="A209" s="126" t="s">
        <v>2663</v>
      </c>
      <c r="B209" s="127" t="s">
        <v>3297</v>
      </c>
      <c r="C209" s="127" t="s">
        <v>4265</v>
      </c>
    </row>
    <row r="210" spans="1:3" x14ac:dyDescent="0.3">
      <c r="A210" s="126" t="s">
        <v>2679</v>
      </c>
      <c r="B210" s="127" t="s">
        <v>3279</v>
      </c>
      <c r="C210" s="127" t="s">
        <v>4265</v>
      </c>
    </row>
    <row r="211" spans="1:3" x14ac:dyDescent="0.3">
      <c r="A211" s="126" t="s">
        <v>2687</v>
      </c>
      <c r="B211" s="127" t="s">
        <v>3230</v>
      </c>
      <c r="C211" s="127" t="s">
        <v>4265</v>
      </c>
    </row>
    <row r="212" spans="1:3" x14ac:dyDescent="0.3">
      <c r="A212" s="126" t="s">
        <v>2614</v>
      </c>
      <c r="B212" s="127" t="s">
        <v>3292</v>
      </c>
      <c r="C212" s="127" t="s">
        <v>4265</v>
      </c>
    </row>
    <row r="213" spans="1:3" x14ac:dyDescent="0.3">
      <c r="A213" s="126" t="s">
        <v>2516</v>
      </c>
      <c r="B213" s="127" t="s">
        <v>3290</v>
      </c>
      <c r="C213" s="127" t="s">
        <v>4265</v>
      </c>
    </row>
    <row r="214" spans="1:3" x14ac:dyDescent="0.3">
      <c r="A214" s="126" t="s">
        <v>2498</v>
      </c>
      <c r="B214" s="127" t="s">
        <v>3293</v>
      </c>
      <c r="C214" s="127" t="s">
        <v>4265</v>
      </c>
    </row>
    <row r="215" spans="1:3" x14ac:dyDescent="0.3">
      <c r="A215" s="126" t="s">
        <v>2490</v>
      </c>
      <c r="B215" s="127" t="s">
        <v>3296</v>
      </c>
      <c r="C215" s="127" t="s">
        <v>4265</v>
      </c>
    </row>
    <row r="216" spans="1:3" x14ac:dyDescent="0.3">
      <c r="A216" s="126" t="s">
        <v>2527</v>
      </c>
      <c r="B216" s="127" t="s">
        <v>3294</v>
      </c>
      <c r="C216" s="127" t="s">
        <v>4265</v>
      </c>
    </row>
    <row r="217" spans="1:3" x14ac:dyDescent="0.3">
      <c r="A217" s="126" t="s">
        <v>2539</v>
      </c>
      <c r="B217" s="127" t="s">
        <v>3299</v>
      </c>
      <c r="C217" s="127" t="s">
        <v>4265</v>
      </c>
    </row>
    <row r="218" spans="1:3" x14ac:dyDescent="0.3">
      <c r="A218" s="126" t="s">
        <v>2501</v>
      </c>
      <c r="B218" s="127" t="s">
        <v>3291</v>
      </c>
      <c r="C218" s="127" t="s">
        <v>4265</v>
      </c>
    </row>
    <row r="219" spans="1:3" x14ac:dyDescent="0.3">
      <c r="A219" s="126" t="s">
        <v>2525</v>
      </c>
      <c r="B219" s="127" t="s">
        <v>3301</v>
      </c>
      <c r="C219" s="127" t="s">
        <v>4265</v>
      </c>
    </row>
    <row r="220" spans="1:3" x14ac:dyDescent="0.3">
      <c r="A220" s="126" t="s">
        <v>2513</v>
      </c>
      <c r="B220" s="127" t="s">
        <v>3300</v>
      </c>
      <c r="C220" s="127" t="s">
        <v>4265</v>
      </c>
    </row>
    <row r="221" spans="1:3" x14ac:dyDescent="0.3">
      <c r="A221" s="126" t="s">
        <v>1935</v>
      </c>
      <c r="B221" s="127" t="s">
        <v>3309</v>
      </c>
      <c r="C221" s="127" t="s">
        <v>4265</v>
      </c>
    </row>
    <row r="222" spans="1:3" x14ac:dyDescent="0.3">
      <c r="A222" s="126" t="s">
        <v>2526</v>
      </c>
      <c r="B222" s="127" t="s">
        <v>3326</v>
      </c>
      <c r="C222" s="127" t="s">
        <v>4265</v>
      </c>
    </row>
    <row r="223" spans="1:3" x14ac:dyDescent="0.3">
      <c r="A223" s="126" t="s">
        <v>2474</v>
      </c>
      <c r="B223" s="127" t="s">
        <v>3317</v>
      </c>
      <c r="C223" s="127" t="s">
        <v>4265</v>
      </c>
    </row>
    <row r="224" spans="1:3" x14ac:dyDescent="0.3">
      <c r="A224" s="126" t="s">
        <v>2528</v>
      </c>
      <c r="B224" s="127" t="s">
        <v>3312</v>
      </c>
      <c r="C224" s="127" t="s">
        <v>4265</v>
      </c>
    </row>
    <row r="225" spans="1:3" x14ac:dyDescent="0.3">
      <c r="A225" s="126" t="s">
        <v>2481</v>
      </c>
      <c r="B225" s="127" t="s">
        <v>3331</v>
      </c>
      <c r="C225" s="127" t="s">
        <v>4265</v>
      </c>
    </row>
    <row r="226" spans="1:3" x14ac:dyDescent="0.3">
      <c r="A226" s="126" t="s">
        <v>2502</v>
      </c>
      <c r="B226" s="127" t="s">
        <v>3325</v>
      </c>
      <c r="C226" s="127" t="s">
        <v>4265</v>
      </c>
    </row>
    <row r="227" spans="1:3" x14ac:dyDescent="0.3">
      <c r="A227" s="126" t="s">
        <v>2494</v>
      </c>
      <c r="B227" s="127" t="s">
        <v>3324</v>
      </c>
      <c r="C227" s="127" t="s">
        <v>4265</v>
      </c>
    </row>
    <row r="228" spans="1:3" x14ac:dyDescent="0.3">
      <c r="A228" s="126" t="s">
        <v>2532</v>
      </c>
      <c r="B228" s="127" t="s">
        <v>3315</v>
      </c>
      <c r="C228" s="127" t="s">
        <v>4265</v>
      </c>
    </row>
    <row r="229" spans="1:3" x14ac:dyDescent="0.3">
      <c r="A229" s="126" t="s">
        <v>2485</v>
      </c>
      <c r="B229" s="127" t="s">
        <v>3311</v>
      </c>
      <c r="C229" s="127" t="s">
        <v>4265</v>
      </c>
    </row>
    <row r="230" spans="1:3" x14ac:dyDescent="0.3">
      <c r="A230" s="126" t="s">
        <v>2493</v>
      </c>
      <c r="B230" s="127" t="s">
        <v>3327</v>
      </c>
      <c r="C230" s="127" t="s">
        <v>4265</v>
      </c>
    </row>
    <row r="231" spans="1:3" x14ac:dyDescent="0.3">
      <c r="A231" s="126" t="s">
        <v>2568</v>
      </c>
      <c r="B231" s="127" t="s">
        <v>3329</v>
      </c>
      <c r="C231" s="127" t="s">
        <v>4265</v>
      </c>
    </row>
    <row r="232" spans="1:3" x14ac:dyDescent="0.3">
      <c r="A232" s="126" t="s">
        <v>2496</v>
      </c>
      <c r="B232" s="127" t="s">
        <v>3321</v>
      </c>
      <c r="C232" s="127" t="s">
        <v>4265</v>
      </c>
    </row>
    <row r="233" spans="1:3" x14ac:dyDescent="0.3">
      <c r="A233" s="126" t="s">
        <v>2473</v>
      </c>
      <c r="B233" s="127" t="s">
        <v>3323</v>
      </c>
      <c r="C233" s="127" t="s">
        <v>4265</v>
      </c>
    </row>
    <row r="234" spans="1:3" x14ac:dyDescent="0.3">
      <c r="A234" s="126" t="s">
        <v>2480</v>
      </c>
      <c r="B234" s="127" t="s">
        <v>3316</v>
      </c>
      <c r="C234" s="127" t="s">
        <v>4265</v>
      </c>
    </row>
    <row r="235" spans="1:3" x14ac:dyDescent="0.3">
      <c r="A235" s="126" t="s">
        <v>2563</v>
      </c>
      <c r="B235" s="127" t="s">
        <v>3310</v>
      </c>
      <c r="C235" s="127" t="s">
        <v>4265</v>
      </c>
    </row>
    <row r="236" spans="1:3" x14ac:dyDescent="0.3">
      <c r="A236" s="126" t="s">
        <v>2476</v>
      </c>
      <c r="B236" s="127" t="s">
        <v>3319</v>
      </c>
      <c r="C236" s="127" t="s">
        <v>4265</v>
      </c>
    </row>
    <row r="237" spans="1:3" x14ac:dyDescent="0.3">
      <c r="A237" s="126" t="s">
        <v>2491</v>
      </c>
      <c r="B237" s="127" t="s">
        <v>3313</v>
      </c>
      <c r="C237" s="127" t="s">
        <v>4265</v>
      </c>
    </row>
    <row r="238" spans="1:3" x14ac:dyDescent="0.3">
      <c r="A238" s="126" t="s">
        <v>2600</v>
      </c>
      <c r="B238" s="127" t="s">
        <v>3305</v>
      </c>
      <c r="C238" s="127" t="s">
        <v>4265</v>
      </c>
    </row>
    <row r="239" spans="1:3" x14ac:dyDescent="0.3">
      <c r="A239" s="126" t="s">
        <v>2627</v>
      </c>
      <c r="B239" s="127" t="s">
        <v>3303</v>
      </c>
      <c r="C239" s="127" t="s">
        <v>4265</v>
      </c>
    </row>
    <row r="240" spans="1:3" x14ac:dyDescent="0.3">
      <c r="A240" s="126" t="s">
        <v>2727</v>
      </c>
      <c r="B240" s="127" t="s">
        <v>3304</v>
      </c>
      <c r="C240" s="127" t="s">
        <v>4265</v>
      </c>
    </row>
    <row r="241" spans="1:3" x14ac:dyDescent="0.3">
      <c r="A241" s="126" t="s">
        <v>2652</v>
      </c>
      <c r="B241" s="127" t="s">
        <v>3306</v>
      </c>
      <c r="C241" s="127" t="s">
        <v>4265</v>
      </c>
    </row>
    <row r="242" spans="1:3" x14ac:dyDescent="0.3">
      <c r="A242" s="126" t="s">
        <v>2603</v>
      </c>
      <c r="B242" s="127" t="s">
        <v>3263</v>
      </c>
      <c r="C242" s="127" t="s">
        <v>4265</v>
      </c>
    </row>
    <row r="243" spans="1:3" x14ac:dyDescent="0.3">
      <c r="A243" s="126" t="s">
        <v>2665</v>
      </c>
      <c r="B243" s="127" t="s">
        <v>3264</v>
      </c>
      <c r="C243" s="127" t="s">
        <v>4265</v>
      </c>
    </row>
    <row r="244" spans="1:3" x14ac:dyDescent="0.3">
      <c r="A244" s="126" t="s">
        <v>2676</v>
      </c>
      <c r="B244" s="127" t="s">
        <v>3250</v>
      </c>
      <c r="C244" s="127" t="s">
        <v>4265</v>
      </c>
    </row>
    <row r="245" spans="1:3" x14ac:dyDescent="0.3">
      <c r="A245" s="126" t="s">
        <v>2700</v>
      </c>
      <c r="B245" s="127" t="s">
        <v>3251</v>
      </c>
      <c r="C245" s="127" t="s">
        <v>4265</v>
      </c>
    </row>
    <row r="246" spans="1:3" x14ac:dyDescent="0.3">
      <c r="A246" s="126" t="s">
        <v>2701</v>
      </c>
      <c r="B246" s="127" t="s">
        <v>3163</v>
      </c>
      <c r="C246" s="127" t="s">
        <v>4265</v>
      </c>
    </row>
    <row r="247" spans="1:3" x14ac:dyDescent="0.3">
      <c r="A247" s="126" t="s">
        <v>2668</v>
      </c>
      <c r="B247" s="127" t="s">
        <v>3134</v>
      </c>
      <c r="C247" s="127" t="s">
        <v>4265</v>
      </c>
    </row>
    <row r="248" spans="1:3" x14ac:dyDescent="0.3">
      <c r="A248" s="126" t="s">
        <v>2609</v>
      </c>
      <c r="B248" s="127" t="s">
        <v>2982</v>
      </c>
      <c r="C248" s="127" t="s">
        <v>4265</v>
      </c>
    </row>
    <row r="249" spans="1:3" x14ac:dyDescent="0.3">
      <c r="A249" s="126" t="s">
        <v>2762</v>
      </c>
      <c r="B249" s="127" t="s">
        <v>4308</v>
      </c>
      <c r="C249" s="127" t="s">
        <v>4265</v>
      </c>
    </row>
    <row r="250" spans="1:3" x14ac:dyDescent="0.3">
      <c r="A250" s="126" t="s">
        <v>2894</v>
      </c>
      <c r="B250" s="127" t="s">
        <v>4309</v>
      </c>
      <c r="C250" s="127" t="s">
        <v>4310</v>
      </c>
    </row>
    <row r="251" spans="1:3" x14ac:dyDescent="0.3">
      <c r="A251" s="126" t="s">
        <v>2798</v>
      </c>
      <c r="B251" s="127" t="s">
        <v>4311</v>
      </c>
      <c r="C251" s="127" t="s">
        <v>4312</v>
      </c>
    </row>
    <row r="252" spans="1:3" x14ac:dyDescent="0.3">
      <c r="A252" s="126" t="s">
        <v>1660</v>
      </c>
      <c r="B252" s="127" t="s">
        <v>3308</v>
      </c>
      <c r="C252" s="127" t="s">
        <v>4265</v>
      </c>
    </row>
    <row r="253" spans="1:3" x14ac:dyDescent="0.3">
      <c r="A253" s="126" t="s">
        <v>1549</v>
      </c>
      <c r="B253" s="127" t="s">
        <v>3328</v>
      </c>
      <c r="C253" s="127" t="s">
        <v>4265</v>
      </c>
    </row>
    <row r="254" spans="1:3" x14ac:dyDescent="0.3">
      <c r="A254" s="126" t="s">
        <v>1561</v>
      </c>
      <c r="B254" s="127" t="s">
        <v>3320</v>
      </c>
      <c r="C254" s="127" t="s">
        <v>4265</v>
      </c>
    </row>
    <row r="255" spans="1:3" x14ac:dyDescent="0.3">
      <c r="A255" s="126" t="s">
        <v>1314</v>
      </c>
      <c r="B255" s="127" t="s">
        <v>3314</v>
      </c>
      <c r="C255" s="127" t="s">
        <v>4265</v>
      </c>
    </row>
    <row r="256" spans="1:3" x14ac:dyDescent="0.3">
      <c r="A256" s="126" t="s">
        <v>1317</v>
      </c>
      <c r="B256" s="127" t="s">
        <v>3322</v>
      </c>
      <c r="C256" s="127" t="s">
        <v>4265</v>
      </c>
    </row>
    <row r="257" spans="1:3" x14ac:dyDescent="0.3">
      <c r="A257" s="126" t="s">
        <v>2521</v>
      </c>
      <c r="B257" s="127" t="s">
        <v>3333</v>
      </c>
      <c r="C257" s="127" t="s">
        <v>4265</v>
      </c>
    </row>
    <row r="258" spans="1:3" x14ac:dyDescent="0.3">
      <c r="A258" s="126" t="s">
        <v>2698</v>
      </c>
      <c r="B258" s="127" t="s">
        <v>2984</v>
      </c>
      <c r="C258" s="127" t="s">
        <v>4265</v>
      </c>
    </row>
    <row r="259" spans="1:3" x14ac:dyDescent="0.3">
      <c r="A259" s="126" t="s">
        <v>2477</v>
      </c>
      <c r="B259" s="127" t="s">
        <v>3335</v>
      </c>
      <c r="C259" s="127" t="s">
        <v>4265</v>
      </c>
    </row>
    <row r="260" spans="1:3" x14ac:dyDescent="0.3">
      <c r="A260" s="126" t="s">
        <v>2551</v>
      </c>
      <c r="B260" s="127" t="s">
        <v>3338</v>
      </c>
      <c r="C260" s="127" t="s">
        <v>4265</v>
      </c>
    </row>
    <row r="261" spans="1:3" x14ac:dyDescent="0.3">
      <c r="A261" s="126" t="s">
        <v>2671</v>
      </c>
      <c r="B261" s="127" t="s">
        <v>3269</v>
      </c>
      <c r="C261" s="127" t="s">
        <v>4265</v>
      </c>
    </row>
    <row r="262" spans="1:3" x14ac:dyDescent="0.3">
      <c r="A262" s="126" t="s">
        <v>2548</v>
      </c>
      <c r="B262" s="127" t="s">
        <v>3339</v>
      </c>
      <c r="C262" s="127" t="s">
        <v>4265</v>
      </c>
    </row>
    <row r="263" spans="1:3" x14ac:dyDescent="0.3">
      <c r="A263" s="126" t="s">
        <v>2484</v>
      </c>
      <c r="B263" s="127" t="s">
        <v>3342</v>
      </c>
      <c r="C263" s="127" t="s">
        <v>4265</v>
      </c>
    </row>
    <row r="264" spans="1:3" x14ac:dyDescent="0.3">
      <c r="A264" s="126" t="s">
        <v>2754</v>
      </c>
      <c r="B264" s="127" t="s">
        <v>4313</v>
      </c>
      <c r="C264" s="127" t="s">
        <v>4265</v>
      </c>
    </row>
    <row r="265" spans="1:3" x14ac:dyDescent="0.3">
      <c r="A265" s="126" t="s">
        <v>2518</v>
      </c>
      <c r="B265" s="127" t="s">
        <v>3341</v>
      </c>
      <c r="C265" s="127" t="s">
        <v>4265</v>
      </c>
    </row>
    <row r="266" spans="1:3" x14ac:dyDescent="0.3">
      <c r="A266" s="126" t="s">
        <v>2505</v>
      </c>
      <c r="B266" s="127" t="s">
        <v>3337</v>
      </c>
      <c r="C266" s="127" t="s">
        <v>4265</v>
      </c>
    </row>
    <row r="267" spans="1:3" x14ac:dyDescent="0.3">
      <c r="A267" s="126" t="s">
        <v>2467</v>
      </c>
      <c r="B267" s="127" t="s">
        <v>3336</v>
      </c>
      <c r="C267" s="127" t="s">
        <v>4265</v>
      </c>
    </row>
    <row r="268" spans="1:3" x14ac:dyDescent="0.3">
      <c r="A268" s="126" t="s">
        <v>2515</v>
      </c>
      <c r="B268" s="127" t="s">
        <v>3334</v>
      </c>
      <c r="C268" s="127" t="s">
        <v>4265</v>
      </c>
    </row>
    <row r="269" spans="1:3" x14ac:dyDescent="0.3">
      <c r="A269" s="126" t="s">
        <v>2570</v>
      </c>
      <c r="B269" s="127" t="s">
        <v>3346</v>
      </c>
      <c r="C269" s="127" t="s">
        <v>4265</v>
      </c>
    </row>
    <row r="270" spans="1:3" x14ac:dyDescent="0.3">
      <c r="A270" s="126" t="s">
        <v>2549</v>
      </c>
      <c r="B270" s="127" t="s">
        <v>3345</v>
      </c>
      <c r="C270" s="127" t="s">
        <v>4265</v>
      </c>
    </row>
    <row r="271" spans="1:3" x14ac:dyDescent="0.3">
      <c r="A271" s="126" t="s">
        <v>2612</v>
      </c>
      <c r="B271" s="127" t="s">
        <v>2987</v>
      </c>
      <c r="C271" s="127" t="s">
        <v>4265</v>
      </c>
    </row>
    <row r="272" spans="1:3" x14ac:dyDescent="0.3">
      <c r="A272" s="126" t="s">
        <v>2674</v>
      </c>
      <c r="B272" s="127" t="s">
        <v>3253</v>
      </c>
      <c r="C272" s="127" t="s">
        <v>4265</v>
      </c>
    </row>
    <row r="273" spans="1:3" x14ac:dyDescent="0.3">
      <c r="A273" s="126" t="s">
        <v>2606</v>
      </c>
      <c r="B273" s="127" t="s">
        <v>3351</v>
      </c>
      <c r="C273" s="127" t="s">
        <v>4265</v>
      </c>
    </row>
    <row r="274" spans="1:3" x14ac:dyDescent="0.3">
      <c r="A274" s="126" t="s">
        <v>2465</v>
      </c>
      <c r="B274" s="127" t="s">
        <v>3354</v>
      </c>
      <c r="C274" s="127" t="s">
        <v>4265</v>
      </c>
    </row>
    <row r="275" spans="1:3" x14ac:dyDescent="0.3">
      <c r="A275" s="126" t="s">
        <v>2542</v>
      </c>
      <c r="B275" s="127" t="s">
        <v>3356</v>
      </c>
      <c r="C275" s="127" t="s">
        <v>4265</v>
      </c>
    </row>
    <row r="276" spans="1:3" x14ac:dyDescent="0.3">
      <c r="A276" s="126" t="s">
        <v>2537</v>
      </c>
      <c r="B276" s="127" t="s">
        <v>3358</v>
      </c>
      <c r="C276" s="127" t="s">
        <v>4265</v>
      </c>
    </row>
    <row r="277" spans="1:3" x14ac:dyDescent="0.3">
      <c r="A277" s="126" t="s">
        <v>2495</v>
      </c>
      <c r="B277" s="127" t="s">
        <v>3355</v>
      </c>
      <c r="C277" s="127" t="s">
        <v>4265</v>
      </c>
    </row>
    <row r="278" spans="1:3" x14ac:dyDescent="0.3">
      <c r="A278" s="126" t="s">
        <v>2669</v>
      </c>
      <c r="B278" s="127" t="s">
        <v>3352</v>
      </c>
      <c r="C278" s="127" t="s">
        <v>4265</v>
      </c>
    </row>
    <row r="279" spans="1:3" x14ac:dyDescent="0.3">
      <c r="A279" s="126" t="s">
        <v>2786</v>
      </c>
      <c r="B279" s="127" t="s">
        <v>4314</v>
      </c>
      <c r="C279" s="127" t="s">
        <v>4265</v>
      </c>
    </row>
    <row r="280" spans="1:3" x14ac:dyDescent="0.3">
      <c r="A280" s="126" t="s">
        <v>2806</v>
      </c>
      <c r="B280" s="127" t="s">
        <v>4315</v>
      </c>
      <c r="C280" s="127" t="s">
        <v>4265</v>
      </c>
    </row>
    <row r="281" spans="1:3" x14ac:dyDescent="0.3">
      <c r="A281" s="126" t="s">
        <v>1388</v>
      </c>
      <c r="B281" s="127" t="s">
        <v>3361</v>
      </c>
      <c r="C281" s="127" t="s">
        <v>4265</v>
      </c>
    </row>
    <row r="282" spans="1:3" x14ac:dyDescent="0.3">
      <c r="A282" s="126" t="s">
        <v>2546</v>
      </c>
      <c r="B282" s="127" t="s">
        <v>3359</v>
      </c>
      <c r="C282" s="127" t="s">
        <v>4265</v>
      </c>
    </row>
    <row r="283" spans="1:3" x14ac:dyDescent="0.3">
      <c r="A283" s="126" t="s">
        <v>2533</v>
      </c>
      <c r="B283" s="127" t="s">
        <v>3363</v>
      </c>
      <c r="C283" s="127" t="s">
        <v>4265</v>
      </c>
    </row>
    <row r="284" spans="1:3" x14ac:dyDescent="0.3">
      <c r="A284" s="126" t="s">
        <v>2510</v>
      </c>
      <c r="B284" s="127" t="s">
        <v>3362</v>
      </c>
      <c r="C284" s="127" t="s">
        <v>4265</v>
      </c>
    </row>
    <row r="285" spans="1:3" x14ac:dyDescent="0.3">
      <c r="A285" s="126" t="s">
        <v>2799</v>
      </c>
      <c r="B285" s="127" t="s">
        <v>4316</v>
      </c>
      <c r="C285" s="127" t="s">
        <v>4265</v>
      </c>
    </row>
    <row r="286" spans="1:3" x14ac:dyDescent="0.3">
      <c r="A286" s="126" t="s">
        <v>2666</v>
      </c>
      <c r="B286" s="127" t="s">
        <v>3235</v>
      </c>
      <c r="C286" s="127" t="s">
        <v>4265</v>
      </c>
    </row>
    <row r="287" spans="1:3" x14ac:dyDescent="0.3">
      <c r="A287" s="126" t="s">
        <v>2768</v>
      </c>
      <c r="B287" s="127" t="s">
        <v>4317</v>
      </c>
      <c r="C287" s="127" t="s">
        <v>4265</v>
      </c>
    </row>
    <row r="288" spans="1:3" x14ac:dyDescent="0.3">
      <c r="A288" s="126" t="s">
        <v>2602</v>
      </c>
      <c r="B288" s="127" t="s">
        <v>3364</v>
      </c>
      <c r="C288" s="127" t="s">
        <v>4265</v>
      </c>
    </row>
    <row r="289" spans="1:3" x14ac:dyDescent="0.3">
      <c r="A289" s="126" t="s">
        <v>2653</v>
      </c>
      <c r="B289" s="127" t="s">
        <v>3365</v>
      </c>
      <c r="C289" s="127" t="s">
        <v>4265</v>
      </c>
    </row>
    <row r="290" spans="1:3" x14ac:dyDescent="0.3">
      <c r="A290" s="126" t="s">
        <v>2651</v>
      </c>
      <c r="B290" s="127" t="s">
        <v>3232</v>
      </c>
      <c r="C290" s="127" t="s">
        <v>4265</v>
      </c>
    </row>
    <row r="291" spans="1:3" x14ac:dyDescent="0.3">
      <c r="A291" s="126" t="s">
        <v>2792</v>
      </c>
      <c r="B291" s="127" t="s">
        <v>4318</v>
      </c>
      <c r="C291" s="127" t="s">
        <v>4265</v>
      </c>
    </row>
    <row r="292" spans="1:3" x14ac:dyDescent="0.3">
      <c r="A292" s="126" t="s">
        <v>2504</v>
      </c>
      <c r="B292" s="127" t="s">
        <v>3370</v>
      </c>
      <c r="C292" s="127" t="s">
        <v>4265</v>
      </c>
    </row>
    <row r="293" spans="1:3" x14ac:dyDescent="0.3">
      <c r="A293" s="126" t="s">
        <v>2508</v>
      </c>
      <c r="B293" s="127" t="s">
        <v>3367</v>
      </c>
      <c r="C293" s="127" t="s">
        <v>4265</v>
      </c>
    </row>
    <row r="294" spans="1:3" x14ac:dyDescent="0.3">
      <c r="A294" s="126" t="s">
        <v>2640</v>
      </c>
      <c r="B294" s="127" t="s">
        <v>3369</v>
      </c>
      <c r="C294" s="127" t="s">
        <v>4265</v>
      </c>
    </row>
    <row r="295" spans="1:3" x14ac:dyDescent="0.3">
      <c r="A295" s="126" t="s">
        <v>2691</v>
      </c>
      <c r="B295" s="127" t="s">
        <v>3265</v>
      </c>
      <c r="C295" s="127" t="s">
        <v>4265</v>
      </c>
    </row>
    <row r="296" spans="1:3" x14ac:dyDescent="0.3">
      <c r="A296" s="126" t="s">
        <v>2641</v>
      </c>
      <c r="B296" s="127" t="s">
        <v>3242</v>
      </c>
      <c r="C296" s="127" t="s">
        <v>4265</v>
      </c>
    </row>
    <row r="297" spans="1:3" x14ac:dyDescent="0.3">
      <c r="A297" s="126" t="s">
        <v>2462</v>
      </c>
      <c r="B297" s="127" t="s">
        <v>3371</v>
      </c>
      <c r="C297" s="127" t="s">
        <v>4265</v>
      </c>
    </row>
    <row r="298" spans="1:3" x14ac:dyDescent="0.3">
      <c r="A298" s="126" t="s">
        <v>2571</v>
      </c>
      <c r="B298" s="127" t="s">
        <v>3375</v>
      </c>
      <c r="C298" s="127" t="s">
        <v>4265</v>
      </c>
    </row>
    <row r="299" spans="1:3" x14ac:dyDescent="0.3">
      <c r="A299" s="126" t="s">
        <v>2522</v>
      </c>
      <c r="B299" s="127" t="s">
        <v>3376</v>
      </c>
      <c r="C299" s="127" t="s">
        <v>4265</v>
      </c>
    </row>
    <row r="300" spans="1:3" x14ac:dyDescent="0.3">
      <c r="A300" s="126" t="s">
        <v>2466</v>
      </c>
      <c r="B300" s="127" t="s">
        <v>3373</v>
      </c>
      <c r="C300" s="127" t="s">
        <v>4265</v>
      </c>
    </row>
    <row r="301" spans="1:3" x14ac:dyDescent="0.3">
      <c r="A301" s="126" t="s">
        <v>2654</v>
      </c>
      <c r="B301" s="127" t="s">
        <v>3378</v>
      </c>
      <c r="C301" s="127" t="s">
        <v>4265</v>
      </c>
    </row>
    <row r="302" spans="1:3" x14ac:dyDescent="0.3">
      <c r="A302" s="126" t="s">
        <v>2705</v>
      </c>
      <c r="B302" s="127" t="s">
        <v>3372</v>
      </c>
      <c r="C302" s="127" t="s">
        <v>4265</v>
      </c>
    </row>
    <row r="303" spans="1:3" x14ac:dyDescent="0.3">
      <c r="A303" s="126" t="s">
        <v>2650</v>
      </c>
      <c r="B303" s="127" t="s">
        <v>3374</v>
      </c>
      <c r="C303" s="127" t="s">
        <v>4265</v>
      </c>
    </row>
    <row r="304" spans="1:3" x14ac:dyDescent="0.3">
      <c r="A304" s="126" t="s">
        <v>2605</v>
      </c>
      <c r="B304" s="127" t="s">
        <v>3243</v>
      </c>
      <c r="C304" s="127" t="s">
        <v>4265</v>
      </c>
    </row>
    <row r="305" spans="1:3" x14ac:dyDescent="0.3">
      <c r="A305" s="126" t="s">
        <v>2497</v>
      </c>
      <c r="B305" s="127" t="s">
        <v>3377</v>
      </c>
      <c r="C305" s="127" t="s">
        <v>4265</v>
      </c>
    </row>
    <row r="306" spans="1:3" x14ac:dyDescent="0.3">
      <c r="A306" s="126" t="s">
        <v>2611</v>
      </c>
      <c r="B306" s="127" t="s">
        <v>3244</v>
      </c>
      <c r="C306" s="127" t="s">
        <v>4265</v>
      </c>
    </row>
    <row r="307" spans="1:3" x14ac:dyDescent="0.3">
      <c r="A307" s="126" t="s">
        <v>2709</v>
      </c>
      <c r="B307" s="127" t="s">
        <v>3245</v>
      </c>
      <c r="C307" s="127" t="s">
        <v>4265</v>
      </c>
    </row>
    <row r="308" spans="1:3" x14ac:dyDescent="0.3">
      <c r="A308" s="126" t="s">
        <v>2458</v>
      </c>
      <c r="B308" s="127" t="s">
        <v>3388</v>
      </c>
      <c r="C308" s="127" t="s">
        <v>4265</v>
      </c>
    </row>
    <row r="309" spans="1:3" x14ac:dyDescent="0.3">
      <c r="A309" s="126" t="s">
        <v>2655</v>
      </c>
      <c r="B309" s="127" t="s">
        <v>3383</v>
      </c>
      <c r="C309" s="127" t="s">
        <v>4265</v>
      </c>
    </row>
    <row r="310" spans="1:3" x14ac:dyDescent="0.3">
      <c r="A310" s="126" t="s">
        <v>2664</v>
      </c>
      <c r="B310" s="127" t="s">
        <v>3146</v>
      </c>
      <c r="C310" s="127" t="s">
        <v>4265</v>
      </c>
    </row>
    <row r="311" spans="1:3" x14ac:dyDescent="0.3">
      <c r="A311" s="126" t="s">
        <v>2803</v>
      </c>
      <c r="B311" s="127" t="s">
        <v>4319</v>
      </c>
      <c r="C311" s="127" t="s">
        <v>4265</v>
      </c>
    </row>
    <row r="312" spans="1:3" x14ac:dyDescent="0.3">
      <c r="A312" s="126" t="s">
        <v>2815</v>
      </c>
      <c r="B312" s="127" t="s">
        <v>4320</v>
      </c>
      <c r="C312" s="127" t="s">
        <v>4265</v>
      </c>
    </row>
    <row r="313" spans="1:3" x14ac:dyDescent="0.3">
      <c r="A313" s="126" t="s">
        <v>2793</v>
      </c>
      <c r="B313" s="127" t="s">
        <v>4321</v>
      </c>
      <c r="C313" s="127" t="s">
        <v>4265</v>
      </c>
    </row>
    <row r="314" spans="1:3" x14ac:dyDescent="0.3">
      <c r="A314" s="126" t="s">
        <v>2843</v>
      </c>
      <c r="B314" s="127" t="s">
        <v>4322</v>
      </c>
      <c r="C314" s="127" t="s">
        <v>4265</v>
      </c>
    </row>
    <row r="315" spans="1:3" x14ac:dyDescent="0.3">
      <c r="A315" s="126" t="s">
        <v>2880</v>
      </c>
      <c r="B315" s="127" t="s">
        <v>4323</v>
      </c>
      <c r="C315" s="127" t="s">
        <v>4265</v>
      </c>
    </row>
    <row r="316" spans="1:3" x14ac:dyDescent="0.3">
      <c r="A316" s="126" t="s">
        <v>2886</v>
      </c>
      <c r="B316" s="127" t="s">
        <v>4324</v>
      </c>
      <c r="C316" s="127" t="s">
        <v>4325</v>
      </c>
    </row>
    <row r="317" spans="1:3" x14ac:dyDescent="0.3">
      <c r="A317" s="126" t="s">
        <v>1326</v>
      </c>
      <c r="B317" s="127" t="s">
        <v>3384</v>
      </c>
      <c r="C317" s="127" t="s">
        <v>4265</v>
      </c>
    </row>
    <row r="318" spans="1:3" x14ac:dyDescent="0.3">
      <c r="A318" s="126" t="s">
        <v>2468</v>
      </c>
      <c r="B318" s="127" t="s">
        <v>3387</v>
      </c>
      <c r="C318" s="127" t="s">
        <v>4265</v>
      </c>
    </row>
    <row r="319" spans="1:3" x14ac:dyDescent="0.3">
      <c r="A319" s="126" t="s">
        <v>2470</v>
      </c>
      <c r="B319" s="127" t="s">
        <v>3386</v>
      </c>
      <c r="C319" s="127" t="s">
        <v>4265</v>
      </c>
    </row>
    <row r="320" spans="1:3" x14ac:dyDescent="0.3">
      <c r="A320" s="126" t="s">
        <v>2519</v>
      </c>
      <c r="B320" s="127" t="s">
        <v>3385</v>
      </c>
      <c r="C320" s="127" t="s">
        <v>4265</v>
      </c>
    </row>
    <row r="321" spans="1:3" x14ac:dyDescent="0.3">
      <c r="A321" s="126" t="s">
        <v>2463</v>
      </c>
      <c r="B321" s="127" t="s">
        <v>3398</v>
      </c>
      <c r="C321" s="127" t="s">
        <v>4265</v>
      </c>
    </row>
    <row r="322" spans="1:3" x14ac:dyDescent="0.3">
      <c r="A322" s="126" t="s">
        <v>2461</v>
      </c>
      <c r="B322" s="127" t="s">
        <v>3396</v>
      </c>
      <c r="C322" s="127" t="s">
        <v>4265</v>
      </c>
    </row>
    <row r="323" spans="1:3" x14ac:dyDescent="0.3">
      <c r="A323" s="126" t="s">
        <v>2475</v>
      </c>
      <c r="B323" s="127" t="s">
        <v>3411</v>
      </c>
      <c r="C323" s="127" t="s">
        <v>4265</v>
      </c>
    </row>
    <row r="324" spans="1:3" x14ac:dyDescent="0.3">
      <c r="A324" s="126" t="s">
        <v>2540</v>
      </c>
      <c r="B324" s="127" t="s">
        <v>3408</v>
      </c>
      <c r="C324" s="127" t="s">
        <v>4265</v>
      </c>
    </row>
    <row r="325" spans="1:3" x14ac:dyDescent="0.3">
      <c r="A325" s="126" t="s">
        <v>2489</v>
      </c>
      <c r="B325" s="127" t="s">
        <v>3405</v>
      </c>
      <c r="C325" s="127" t="s">
        <v>4265</v>
      </c>
    </row>
    <row r="326" spans="1:3" x14ac:dyDescent="0.3">
      <c r="A326" s="126" t="s">
        <v>2507</v>
      </c>
      <c r="B326" s="127" t="s">
        <v>3403</v>
      </c>
      <c r="C326" s="127" t="s">
        <v>4265</v>
      </c>
    </row>
    <row r="327" spans="1:3" x14ac:dyDescent="0.3">
      <c r="A327" s="126" t="s">
        <v>2509</v>
      </c>
      <c r="B327" s="127" t="s">
        <v>3399</v>
      </c>
      <c r="C327" s="127" t="s">
        <v>4265</v>
      </c>
    </row>
    <row r="328" spans="1:3" x14ac:dyDescent="0.3">
      <c r="A328" s="126" t="s">
        <v>2488</v>
      </c>
      <c r="B328" s="127" t="s">
        <v>3402</v>
      </c>
      <c r="C328" s="127" t="s">
        <v>4265</v>
      </c>
    </row>
    <row r="329" spans="1:3" x14ac:dyDescent="0.3">
      <c r="A329" s="126" t="s">
        <v>1644</v>
      </c>
      <c r="B329" s="127" t="s">
        <v>3407</v>
      </c>
      <c r="C329" s="127" t="s">
        <v>4265</v>
      </c>
    </row>
    <row r="330" spans="1:3" x14ac:dyDescent="0.3">
      <c r="A330" s="126" t="s">
        <v>2714</v>
      </c>
      <c r="B330" s="127" t="s">
        <v>3404</v>
      </c>
      <c r="C330" s="127" t="s">
        <v>4265</v>
      </c>
    </row>
    <row r="331" spans="1:3" x14ac:dyDescent="0.3">
      <c r="A331" s="126" t="s">
        <v>2615</v>
      </c>
      <c r="B331" s="127" t="s">
        <v>3406</v>
      </c>
      <c r="C331" s="127" t="s">
        <v>4265</v>
      </c>
    </row>
    <row r="332" spans="1:3" x14ac:dyDescent="0.3">
      <c r="A332" s="126" t="s">
        <v>2710</v>
      </c>
      <c r="B332" s="127" t="s">
        <v>3392</v>
      </c>
      <c r="C332" s="127" t="s">
        <v>4265</v>
      </c>
    </row>
    <row r="333" spans="1:3" x14ac:dyDescent="0.3">
      <c r="A333" s="126" t="s">
        <v>2703</v>
      </c>
      <c r="B333" s="127" t="s">
        <v>3412</v>
      </c>
      <c r="C333" s="127" t="s">
        <v>4265</v>
      </c>
    </row>
    <row r="334" spans="1:3" x14ac:dyDescent="0.3">
      <c r="A334" s="126" t="s">
        <v>2684</v>
      </c>
      <c r="B334" s="127" t="s">
        <v>3401</v>
      </c>
      <c r="C334" s="127" t="s">
        <v>4265</v>
      </c>
    </row>
    <row r="335" spans="1:3" x14ac:dyDescent="0.3">
      <c r="A335" s="126" t="s">
        <v>2643</v>
      </c>
      <c r="B335" s="127" t="s">
        <v>3400</v>
      </c>
      <c r="C335" s="127" t="s">
        <v>4265</v>
      </c>
    </row>
    <row r="336" spans="1:3" x14ac:dyDescent="0.3">
      <c r="A336" s="126" t="s">
        <v>2597</v>
      </c>
      <c r="B336" s="127" t="s">
        <v>3276</v>
      </c>
      <c r="C336" s="127" t="s">
        <v>4265</v>
      </c>
    </row>
    <row r="337" spans="1:3" x14ac:dyDescent="0.3">
      <c r="A337" s="126" t="s">
        <v>2638</v>
      </c>
      <c r="B337" s="127" t="s">
        <v>3257</v>
      </c>
      <c r="C337" s="127" t="s">
        <v>4265</v>
      </c>
    </row>
    <row r="338" spans="1:3" x14ac:dyDescent="0.3">
      <c r="A338" s="126" t="s">
        <v>2613</v>
      </c>
      <c r="B338" s="127" t="s">
        <v>3258</v>
      </c>
      <c r="C338" s="127" t="s">
        <v>4265</v>
      </c>
    </row>
    <row r="339" spans="1:3" x14ac:dyDescent="0.3">
      <c r="A339" s="126" t="s">
        <v>2647</v>
      </c>
      <c r="B339" s="127" t="s">
        <v>3266</v>
      </c>
      <c r="C339" s="127" t="s">
        <v>4265</v>
      </c>
    </row>
    <row r="340" spans="1:3" x14ac:dyDescent="0.3">
      <c r="A340" s="126" t="s">
        <v>2552</v>
      </c>
      <c r="B340" s="127" t="s">
        <v>3394</v>
      </c>
      <c r="C340" s="127" t="s">
        <v>4265</v>
      </c>
    </row>
    <row r="341" spans="1:3" x14ac:dyDescent="0.3">
      <c r="A341" s="126" t="s">
        <v>2661</v>
      </c>
      <c r="B341" s="127" t="s">
        <v>3238</v>
      </c>
      <c r="C341" s="127" t="s">
        <v>4265</v>
      </c>
    </row>
    <row r="342" spans="1:3" x14ac:dyDescent="0.3">
      <c r="A342" s="126" t="s">
        <v>2648</v>
      </c>
      <c r="B342" s="127" t="s">
        <v>3240</v>
      </c>
      <c r="C342" s="127" t="s">
        <v>4265</v>
      </c>
    </row>
    <row r="343" spans="1:3" x14ac:dyDescent="0.3">
      <c r="A343" s="126" t="s">
        <v>2689</v>
      </c>
      <c r="B343" s="127" t="s">
        <v>3198</v>
      </c>
      <c r="C343" s="127" t="s">
        <v>4265</v>
      </c>
    </row>
    <row r="344" spans="1:3" x14ac:dyDescent="0.3">
      <c r="A344" s="126" t="s">
        <v>2639</v>
      </c>
      <c r="B344" s="127" t="s">
        <v>3148</v>
      </c>
      <c r="C344" s="127" t="s">
        <v>4265</v>
      </c>
    </row>
    <row r="345" spans="1:3" x14ac:dyDescent="0.3">
      <c r="A345" s="126" t="s">
        <v>2755</v>
      </c>
      <c r="B345" s="127" t="s">
        <v>4326</v>
      </c>
      <c r="C345" s="127" t="s">
        <v>4265</v>
      </c>
    </row>
    <row r="346" spans="1:3" x14ac:dyDescent="0.3">
      <c r="A346" s="126" t="s">
        <v>2763</v>
      </c>
      <c r="B346" s="127" t="s">
        <v>4327</v>
      </c>
      <c r="C346" s="127" t="s">
        <v>4265</v>
      </c>
    </row>
    <row r="347" spans="1:3" x14ac:dyDescent="0.3">
      <c r="A347" s="126" t="s">
        <v>2794</v>
      </c>
      <c r="B347" s="127" t="s">
        <v>4328</v>
      </c>
      <c r="C347" s="127" t="s">
        <v>4265</v>
      </c>
    </row>
    <row r="348" spans="1:3" x14ac:dyDescent="0.3">
      <c r="A348" s="126" t="s">
        <v>1348</v>
      </c>
      <c r="B348" s="127" t="s">
        <v>3409</v>
      </c>
      <c r="C348" s="127" t="s">
        <v>4265</v>
      </c>
    </row>
    <row r="349" spans="1:3" x14ac:dyDescent="0.3">
      <c r="A349" s="126" t="s">
        <v>1648</v>
      </c>
      <c r="B349" s="127" t="s">
        <v>3397</v>
      </c>
      <c r="C349" s="127" t="s">
        <v>4265</v>
      </c>
    </row>
    <row r="350" spans="1:3" x14ac:dyDescent="0.3">
      <c r="A350" s="126" t="s">
        <v>2460</v>
      </c>
      <c r="B350" s="127" t="s">
        <v>3395</v>
      </c>
      <c r="C350" s="127" t="s">
        <v>4265</v>
      </c>
    </row>
    <row r="351" spans="1:3" x14ac:dyDescent="0.3">
      <c r="A351" s="126" t="s">
        <v>2738</v>
      </c>
      <c r="B351" s="127" t="s">
        <v>3239</v>
      </c>
      <c r="C351" s="127" t="s">
        <v>4265</v>
      </c>
    </row>
    <row r="352" spans="1:3" x14ac:dyDescent="0.3">
      <c r="A352" s="126" t="s">
        <v>2688</v>
      </c>
      <c r="B352" s="127" t="s">
        <v>3417</v>
      </c>
      <c r="C352" s="127" t="s">
        <v>4265</v>
      </c>
    </row>
    <row r="353" spans="1:3" x14ac:dyDescent="0.3">
      <c r="A353" s="126" t="s">
        <v>2752</v>
      </c>
      <c r="B353" s="127" t="s">
        <v>3419</v>
      </c>
      <c r="C353" s="127" t="s">
        <v>4265</v>
      </c>
    </row>
    <row r="354" spans="1:3" x14ac:dyDescent="0.3">
      <c r="A354" s="126" t="s">
        <v>2683</v>
      </c>
      <c r="B354" s="127" t="s">
        <v>3286</v>
      </c>
      <c r="C354" s="127" t="s">
        <v>4265</v>
      </c>
    </row>
    <row r="355" spans="1:3" x14ac:dyDescent="0.3">
      <c r="A355" s="126" t="s">
        <v>2681</v>
      </c>
      <c r="B355" s="127" t="s">
        <v>3280</v>
      </c>
      <c r="C355" s="127" t="s">
        <v>4265</v>
      </c>
    </row>
    <row r="356" spans="1:3" x14ac:dyDescent="0.3">
      <c r="A356" s="126" t="s">
        <v>2659</v>
      </c>
      <c r="B356" s="127" t="s">
        <v>3249</v>
      </c>
      <c r="C356" s="127" t="s">
        <v>4265</v>
      </c>
    </row>
    <row r="357" spans="1:3" x14ac:dyDescent="0.3">
      <c r="A357" s="126" t="s">
        <v>2628</v>
      </c>
      <c r="B357" s="127" t="s">
        <v>3200</v>
      </c>
      <c r="C357" s="127" t="s">
        <v>4265</v>
      </c>
    </row>
    <row r="358" spans="1:3" x14ac:dyDescent="0.3">
      <c r="A358" s="126" t="s">
        <v>2682</v>
      </c>
      <c r="B358" s="127" t="s">
        <v>3199</v>
      </c>
      <c r="C358" s="127" t="s">
        <v>4265</v>
      </c>
    </row>
    <row r="359" spans="1:3" x14ac:dyDescent="0.3">
      <c r="A359" s="126" t="s">
        <v>2776</v>
      </c>
      <c r="B359" s="127" t="s">
        <v>4329</v>
      </c>
      <c r="C359" s="127" t="s">
        <v>4265</v>
      </c>
    </row>
    <row r="360" spans="1:3" x14ac:dyDescent="0.3">
      <c r="A360" s="126" t="s">
        <v>2547</v>
      </c>
      <c r="B360" s="127" t="s">
        <v>3418</v>
      </c>
      <c r="C360" s="127" t="s">
        <v>4265</v>
      </c>
    </row>
    <row r="361" spans="1:3" x14ac:dyDescent="0.3">
      <c r="A361" s="126" t="s">
        <v>2558</v>
      </c>
      <c r="B361" s="127" t="s">
        <v>3416</v>
      </c>
      <c r="C361" s="127" t="s">
        <v>4265</v>
      </c>
    </row>
    <row r="362" spans="1:3" x14ac:dyDescent="0.3">
      <c r="A362" s="126" t="s">
        <v>2538</v>
      </c>
      <c r="B362" s="127" t="s">
        <v>3413</v>
      </c>
      <c r="C362" s="127" t="s">
        <v>4265</v>
      </c>
    </row>
    <row r="363" spans="1:3" x14ac:dyDescent="0.3">
      <c r="A363" s="126" t="s">
        <v>2553</v>
      </c>
      <c r="B363" s="127" t="s">
        <v>3414</v>
      </c>
      <c r="C363" s="127" t="s">
        <v>4265</v>
      </c>
    </row>
    <row r="364" spans="1:3" x14ac:dyDescent="0.3">
      <c r="A364" s="126" t="s">
        <v>2781</v>
      </c>
      <c r="B364" s="127" t="s">
        <v>4330</v>
      </c>
      <c r="C364" s="127" t="s">
        <v>4265</v>
      </c>
    </row>
    <row r="365" spans="1:3" x14ac:dyDescent="0.3">
      <c r="A365" s="126" t="s">
        <v>2487</v>
      </c>
      <c r="B365" s="127" t="s">
        <v>3422</v>
      </c>
      <c r="C365" s="127" t="s">
        <v>4265</v>
      </c>
    </row>
    <row r="366" spans="1:3" x14ac:dyDescent="0.3">
      <c r="A366" s="126" t="s">
        <v>2572</v>
      </c>
      <c r="B366" s="127" t="s">
        <v>3420</v>
      </c>
      <c r="C366" s="127" t="s">
        <v>4265</v>
      </c>
    </row>
    <row r="367" spans="1:3" x14ac:dyDescent="0.3">
      <c r="A367" s="126" t="s">
        <v>2800</v>
      </c>
      <c r="B367" s="127" t="s">
        <v>4331</v>
      </c>
      <c r="C367" s="127" t="s">
        <v>4265</v>
      </c>
    </row>
    <row r="368" spans="1:3" x14ac:dyDescent="0.3">
      <c r="A368" s="126" t="s">
        <v>2780</v>
      </c>
      <c r="B368" s="127" t="s">
        <v>4332</v>
      </c>
      <c r="C368" s="127" t="s">
        <v>4265</v>
      </c>
    </row>
    <row r="369" spans="1:3" x14ac:dyDescent="0.3">
      <c r="A369" s="126" t="s">
        <v>2630</v>
      </c>
      <c r="B369" s="127" t="s">
        <v>3424</v>
      </c>
      <c r="C369" s="127" t="s">
        <v>4265</v>
      </c>
    </row>
    <row r="370" spans="1:3" x14ac:dyDescent="0.3">
      <c r="A370" s="126" t="s">
        <v>2735</v>
      </c>
      <c r="B370" s="127" t="s">
        <v>3288</v>
      </c>
      <c r="C370" s="127" t="s">
        <v>4265</v>
      </c>
    </row>
    <row r="371" spans="1:3" x14ac:dyDescent="0.3">
      <c r="A371" s="126" t="s">
        <v>2626</v>
      </c>
      <c r="B371" s="127" t="s">
        <v>3289</v>
      </c>
      <c r="C371" s="127" t="s">
        <v>4265</v>
      </c>
    </row>
    <row r="372" spans="1:3" x14ac:dyDescent="0.3">
      <c r="A372" s="126" t="s">
        <v>2757</v>
      </c>
      <c r="B372" s="127" t="s">
        <v>4333</v>
      </c>
      <c r="C372" s="127" t="s">
        <v>4265</v>
      </c>
    </row>
    <row r="373" spans="1:3" x14ac:dyDescent="0.3">
      <c r="A373" s="126" t="s">
        <v>1686</v>
      </c>
      <c r="B373" s="127" t="s">
        <v>3427</v>
      </c>
      <c r="C373" s="127" t="s">
        <v>4265</v>
      </c>
    </row>
    <row r="374" spans="1:3" x14ac:dyDescent="0.3">
      <c r="A374" s="126" t="s">
        <v>2637</v>
      </c>
      <c r="B374" s="127" t="s">
        <v>3426</v>
      </c>
      <c r="C374" s="127" t="s">
        <v>4265</v>
      </c>
    </row>
    <row r="375" spans="1:3" x14ac:dyDescent="0.3">
      <c r="A375" s="126" t="s">
        <v>2662</v>
      </c>
      <c r="B375" s="127" t="s">
        <v>2956</v>
      </c>
      <c r="C375" s="127" t="s">
        <v>4265</v>
      </c>
    </row>
    <row r="376" spans="1:3" x14ac:dyDescent="0.3">
      <c r="A376" s="126" t="s">
        <v>2842</v>
      </c>
      <c r="B376" s="127" t="s">
        <v>4334</v>
      </c>
      <c r="C376" s="127" t="s">
        <v>4265</v>
      </c>
    </row>
    <row r="377" spans="1:3" x14ac:dyDescent="0.3">
      <c r="A377" s="126" t="s">
        <v>2588</v>
      </c>
      <c r="B377" s="127" t="s">
        <v>3433</v>
      </c>
      <c r="C377" s="127" t="s">
        <v>4265</v>
      </c>
    </row>
    <row r="378" spans="1:3" x14ac:dyDescent="0.3">
      <c r="A378" s="126" t="s">
        <v>2656</v>
      </c>
      <c r="B378" s="127" t="s">
        <v>3431</v>
      </c>
      <c r="C378" s="127" t="s">
        <v>4265</v>
      </c>
    </row>
    <row r="379" spans="1:3" x14ac:dyDescent="0.3">
      <c r="A379" s="126" t="s">
        <v>2769</v>
      </c>
      <c r="B379" s="127" t="s">
        <v>4335</v>
      </c>
      <c r="C379" s="127" t="s">
        <v>4265</v>
      </c>
    </row>
    <row r="380" spans="1:3" x14ac:dyDescent="0.3">
      <c r="A380" s="126" t="s">
        <v>2811</v>
      </c>
      <c r="B380" s="127" t="s">
        <v>4336</v>
      </c>
      <c r="C380" s="127" t="s">
        <v>4265</v>
      </c>
    </row>
    <row r="381" spans="1:3" x14ac:dyDescent="0.3">
      <c r="A381" s="126" t="s">
        <v>2808</v>
      </c>
      <c r="B381" s="127" t="s">
        <v>4337</v>
      </c>
      <c r="C381" s="127" t="s">
        <v>4265</v>
      </c>
    </row>
    <row r="382" spans="1:3" x14ac:dyDescent="0.3">
      <c r="A382" s="126" t="s">
        <v>2716</v>
      </c>
      <c r="B382" s="127" t="s">
        <v>3164</v>
      </c>
      <c r="C382" s="127" t="s">
        <v>4265</v>
      </c>
    </row>
    <row r="383" spans="1:3" x14ac:dyDescent="0.3">
      <c r="A383" s="126" t="s">
        <v>1325</v>
      </c>
      <c r="B383" s="127" t="s">
        <v>3434</v>
      </c>
      <c r="C383" s="127" t="s">
        <v>4265</v>
      </c>
    </row>
    <row r="384" spans="1:3" x14ac:dyDescent="0.3">
      <c r="A384" s="126" t="s">
        <v>2633</v>
      </c>
      <c r="B384" s="127" t="s">
        <v>3262</v>
      </c>
      <c r="C384" s="127" t="s">
        <v>4265</v>
      </c>
    </row>
    <row r="385" spans="1:3" x14ac:dyDescent="0.3">
      <c r="A385" s="126" t="s">
        <v>2483</v>
      </c>
      <c r="B385" s="127" t="s">
        <v>3435</v>
      </c>
      <c r="C385" s="127" t="s">
        <v>4265</v>
      </c>
    </row>
    <row r="386" spans="1:3" x14ac:dyDescent="0.3">
      <c r="A386" s="126" t="s">
        <v>2529</v>
      </c>
      <c r="B386" s="127" t="s">
        <v>3437</v>
      </c>
      <c r="C386" s="127" t="s">
        <v>4265</v>
      </c>
    </row>
    <row r="387" spans="1:3" x14ac:dyDescent="0.3">
      <c r="A387" s="126" t="s">
        <v>2503</v>
      </c>
      <c r="B387" s="127" t="s">
        <v>3436</v>
      </c>
      <c r="C387" s="127" t="s">
        <v>4265</v>
      </c>
    </row>
    <row r="388" spans="1:3" x14ac:dyDescent="0.3">
      <c r="A388" s="126" t="s">
        <v>2787</v>
      </c>
      <c r="B388" s="127" t="s">
        <v>4338</v>
      </c>
      <c r="C388" s="127" t="s">
        <v>4265</v>
      </c>
    </row>
    <row r="389" spans="1:3" x14ac:dyDescent="0.3">
      <c r="A389" s="126" t="s">
        <v>2531</v>
      </c>
      <c r="B389" s="127" t="s">
        <v>3441</v>
      </c>
      <c r="C389" s="127" t="s">
        <v>4265</v>
      </c>
    </row>
    <row r="390" spans="1:3" x14ac:dyDescent="0.3">
      <c r="A390" s="126" t="s">
        <v>2657</v>
      </c>
      <c r="B390" s="127" t="s">
        <v>3439</v>
      </c>
      <c r="C390" s="127" t="s">
        <v>4265</v>
      </c>
    </row>
    <row r="391" spans="1:3" x14ac:dyDescent="0.3">
      <c r="A391" s="126" t="s">
        <v>2686</v>
      </c>
      <c r="B391" s="127" t="s">
        <v>3440</v>
      </c>
      <c r="C391" s="127" t="s">
        <v>4265</v>
      </c>
    </row>
    <row r="392" spans="1:3" x14ac:dyDescent="0.3">
      <c r="A392" s="126" t="s">
        <v>2642</v>
      </c>
      <c r="B392" s="127" t="s">
        <v>2980</v>
      </c>
      <c r="C392" s="127" t="s">
        <v>4265</v>
      </c>
    </row>
    <row r="393" spans="1:3" x14ac:dyDescent="0.3">
      <c r="A393" s="126" t="s">
        <v>2534</v>
      </c>
      <c r="B393" s="127" t="s">
        <v>3447</v>
      </c>
      <c r="C393" s="127" t="s">
        <v>4265</v>
      </c>
    </row>
    <row r="394" spans="1:3" x14ac:dyDescent="0.3">
      <c r="A394" s="126" t="s">
        <v>2599</v>
      </c>
      <c r="B394" s="127" t="s">
        <v>3449</v>
      </c>
      <c r="C394" s="127" t="s">
        <v>4265</v>
      </c>
    </row>
    <row r="395" spans="1:3" x14ac:dyDescent="0.3">
      <c r="A395" s="126" t="s">
        <v>2610</v>
      </c>
      <c r="B395" s="127" t="s">
        <v>3448</v>
      </c>
      <c r="C395" s="127" t="s">
        <v>4265</v>
      </c>
    </row>
    <row r="396" spans="1:3" x14ac:dyDescent="0.3">
      <c r="A396" s="126" t="s">
        <v>2796</v>
      </c>
      <c r="B396" s="127" t="s">
        <v>4339</v>
      </c>
      <c r="C396" s="127" t="s">
        <v>4265</v>
      </c>
    </row>
    <row r="397" spans="1:3" x14ac:dyDescent="0.3">
      <c r="A397" s="126" t="s">
        <v>1279</v>
      </c>
      <c r="B397" s="127" t="s">
        <v>3445</v>
      </c>
      <c r="C397" s="127" t="s">
        <v>4265</v>
      </c>
    </row>
    <row r="398" spans="1:3" x14ac:dyDescent="0.3">
      <c r="A398" s="126" t="s">
        <v>2535</v>
      </c>
      <c r="B398" s="127" t="s">
        <v>3442</v>
      </c>
      <c r="C398" s="127" t="s">
        <v>4265</v>
      </c>
    </row>
    <row r="399" spans="1:3" x14ac:dyDescent="0.3">
      <c r="A399" s="126" t="s">
        <v>2541</v>
      </c>
      <c r="B399" s="127" t="s">
        <v>3443</v>
      </c>
      <c r="C399" s="127" t="s">
        <v>4265</v>
      </c>
    </row>
    <row r="400" spans="1:3" x14ac:dyDescent="0.3">
      <c r="A400" s="126" t="s">
        <v>2556</v>
      </c>
      <c r="B400" s="127" t="s">
        <v>3446</v>
      </c>
      <c r="C400" s="127" t="s">
        <v>4265</v>
      </c>
    </row>
    <row r="401" spans="1:3" x14ac:dyDescent="0.3">
      <c r="A401" s="126" t="s">
        <v>2524</v>
      </c>
      <c r="B401" s="127" t="s">
        <v>3451</v>
      </c>
      <c r="C401" s="127" t="s">
        <v>4265</v>
      </c>
    </row>
    <row r="402" spans="1:3" x14ac:dyDescent="0.3">
      <c r="A402" s="126" t="s">
        <v>2469</v>
      </c>
      <c r="B402" s="127" t="s">
        <v>3453</v>
      </c>
      <c r="C402" s="127" t="s">
        <v>4265</v>
      </c>
    </row>
    <row r="403" spans="1:3" x14ac:dyDescent="0.3">
      <c r="A403" s="126" t="s">
        <v>2607</v>
      </c>
      <c r="B403" s="127" t="s">
        <v>3252</v>
      </c>
      <c r="C403" s="127" t="s">
        <v>4265</v>
      </c>
    </row>
    <row r="404" spans="1:3" x14ac:dyDescent="0.3">
      <c r="A404" s="126" t="s">
        <v>2673</v>
      </c>
      <c r="B404" s="127" t="s">
        <v>3241</v>
      </c>
      <c r="C404" s="127" t="s">
        <v>4265</v>
      </c>
    </row>
    <row r="405" spans="1:3" x14ac:dyDescent="0.3">
      <c r="A405" s="126" t="s">
        <v>2472</v>
      </c>
      <c r="B405" s="127" t="s">
        <v>3450</v>
      </c>
      <c r="C405" s="127" t="s">
        <v>4265</v>
      </c>
    </row>
    <row r="406" spans="1:3" x14ac:dyDescent="0.3">
      <c r="A406" s="126" t="s">
        <v>2867</v>
      </c>
      <c r="B406" s="127" t="s">
        <v>4340</v>
      </c>
      <c r="C406" s="127" t="s">
        <v>4265</v>
      </c>
    </row>
    <row r="407" spans="1:3" x14ac:dyDescent="0.3">
      <c r="A407" s="126" t="s">
        <v>2809</v>
      </c>
      <c r="B407" s="127" t="s">
        <v>4341</v>
      </c>
      <c r="C407" s="127" t="s">
        <v>4265</v>
      </c>
    </row>
    <row r="408" spans="1:3" x14ac:dyDescent="0.3">
      <c r="A408" s="126" t="s">
        <v>2675</v>
      </c>
      <c r="B408" s="127" t="s">
        <v>3455</v>
      </c>
      <c r="C408" s="127" t="s">
        <v>4265</v>
      </c>
    </row>
    <row r="409" spans="1:3" x14ac:dyDescent="0.3">
      <c r="A409" s="126" t="s">
        <v>2644</v>
      </c>
      <c r="B409" s="127" t="s">
        <v>3457</v>
      </c>
      <c r="C409" s="127" t="s">
        <v>4265</v>
      </c>
    </row>
    <row r="410" spans="1:3" x14ac:dyDescent="0.3">
      <c r="A410" s="126" t="s">
        <v>2690</v>
      </c>
      <c r="B410" s="127" t="s">
        <v>3221</v>
      </c>
      <c r="C410" s="127" t="s">
        <v>4265</v>
      </c>
    </row>
    <row r="411" spans="1:3" x14ac:dyDescent="0.3">
      <c r="A411" s="126" t="s">
        <v>2761</v>
      </c>
      <c r="B411" s="127" t="s">
        <v>4342</v>
      </c>
      <c r="C411" s="127" t="s">
        <v>4265</v>
      </c>
    </row>
    <row r="412" spans="1:3" x14ac:dyDescent="0.3">
      <c r="A412" s="126" t="s">
        <v>2536</v>
      </c>
      <c r="B412" s="127" t="s">
        <v>3460</v>
      </c>
      <c r="C412" s="127" t="s">
        <v>4265</v>
      </c>
    </row>
    <row r="413" spans="1:3" x14ac:dyDescent="0.3">
      <c r="A413" s="126" t="s">
        <v>2543</v>
      </c>
      <c r="B413" s="127" t="s">
        <v>3459</v>
      </c>
      <c r="C413" s="127" t="s">
        <v>4265</v>
      </c>
    </row>
    <row r="414" spans="1:3" x14ac:dyDescent="0.3">
      <c r="A414" s="126" t="s">
        <v>2512</v>
      </c>
      <c r="B414" s="127" t="s">
        <v>3458</v>
      </c>
      <c r="C414" s="127" t="s">
        <v>4265</v>
      </c>
    </row>
    <row r="415" spans="1:3" x14ac:dyDescent="0.3">
      <c r="A415" s="126" t="s">
        <v>2608</v>
      </c>
      <c r="B415" s="127" t="s">
        <v>3456</v>
      </c>
      <c r="C415" s="127" t="s">
        <v>4265</v>
      </c>
    </row>
    <row r="416" spans="1:3" x14ac:dyDescent="0.3">
      <c r="A416" s="126" t="s">
        <v>2557</v>
      </c>
      <c r="B416" s="127" t="s">
        <v>3463</v>
      </c>
      <c r="C416" s="127" t="s">
        <v>4265</v>
      </c>
    </row>
    <row r="417" spans="1:3" x14ac:dyDescent="0.3">
      <c r="A417" s="126" t="s">
        <v>2667</v>
      </c>
      <c r="B417" s="127" t="s">
        <v>3223</v>
      </c>
      <c r="C417" s="127" t="s">
        <v>4265</v>
      </c>
    </row>
    <row r="418" spans="1:3" x14ac:dyDescent="0.3">
      <c r="A418" s="126" t="s">
        <v>2632</v>
      </c>
      <c r="B418" s="127" t="s">
        <v>3465</v>
      </c>
      <c r="C418" s="127" t="s">
        <v>4265</v>
      </c>
    </row>
    <row r="419" spans="1:3" x14ac:dyDescent="0.3">
      <c r="A419" s="126" t="s">
        <v>2707</v>
      </c>
      <c r="B419" s="127" t="s">
        <v>3464</v>
      </c>
      <c r="C419" s="127" t="s">
        <v>4265</v>
      </c>
    </row>
    <row r="420" spans="1:3" x14ac:dyDescent="0.3">
      <c r="A420" s="126" t="s">
        <v>2805</v>
      </c>
      <c r="B420" s="127" t="s">
        <v>4343</v>
      </c>
      <c r="C420" s="127" t="s">
        <v>4265</v>
      </c>
    </row>
    <row r="421" spans="1:3" x14ac:dyDescent="0.3">
      <c r="A421" s="126" t="s">
        <v>2517</v>
      </c>
      <c r="B421" s="127" t="s">
        <v>3467</v>
      </c>
      <c r="C421" s="127" t="s">
        <v>4265</v>
      </c>
    </row>
    <row r="422" spans="1:3" x14ac:dyDescent="0.3">
      <c r="A422" s="126" t="s">
        <v>2635</v>
      </c>
      <c r="B422" s="127" t="s">
        <v>3302</v>
      </c>
      <c r="C422" s="127" t="s">
        <v>4265</v>
      </c>
    </row>
    <row r="423" spans="1:3" x14ac:dyDescent="0.3">
      <c r="A423" s="126" t="s">
        <v>2530</v>
      </c>
      <c r="B423" s="127" t="s">
        <v>3468</v>
      </c>
      <c r="C423" s="127" t="s">
        <v>4265</v>
      </c>
    </row>
    <row r="424" spans="1:3" x14ac:dyDescent="0.3">
      <c r="A424" s="126" t="s">
        <v>2658</v>
      </c>
      <c r="B424" s="127" t="s">
        <v>3471</v>
      </c>
      <c r="C424" s="127" t="s">
        <v>4265</v>
      </c>
    </row>
    <row r="425" spans="1:3" x14ac:dyDescent="0.3">
      <c r="A425" s="126" t="s">
        <v>2758</v>
      </c>
      <c r="B425" s="127" t="s">
        <v>4344</v>
      </c>
      <c r="C425" s="127" t="s">
        <v>4265</v>
      </c>
    </row>
    <row r="426" spans="1:3" x14ac:dyDescent="0.3">
      <c r="A426" s="126" t="s">
        <v>2801</v>
      </c>
      <c r="B426" s="127" t="s">
        <v>4345</v>
      </c>
      <c r="C426" s="127" t="s">
        <v>4265</v>
      </c>
    </row>
    <row r="427" spans="1:3" x14ac:dyDescent="0.3">
      <c r="A427" s="126" t="s">
        <v>2594</v>
      </c>
      <c r="B427" s="127" t="s">
        <v>3473</v>
      </c>
      <c r="C427" s="127" t="s">
        <v>4265</v>
      </c>
    </row>
    <row r="428" spans="1:3" x14ac:dyDescent="0.3">
      <c r="A428" s="126" t="s">
        <v>2888</v>
      </c>
      <c r="B428" s="127" t="s">
        <v>4346</v>
      </c>
      <c r="C428" s="127" t="s">
        <v>4265</v>
      </c>
    </row>
    <row r="429" spans="1:3" x14ac:dyDescent="0.3">
      <c r="A429" s="126" t="s">
        <v>2704</v>
      </c>
      <c r="B429" s="127" t="s">
        <v>3213</v>
      </c>
      <c r="C429" s="127" t="s">
        <v>4265</v>
      </c>
    </row>
    <row r="430" spans="1:3" x14ac:dyDescent="0.3">
      <c r="A430" s="126" t="s">
        <v>2499</v>
      </c>
      <c r="B430" s="127" t="s">
        <v>3475</v>
      </c>
      <c r="C430" s="127" t="s">
        <v>4265</v>
      </c>
    </row>
    <row r="431" spans="1:3" x14ac:dyDescent="0.3">
      <c r="A431" s="126" t="s">
        <v>2482</v>
      </c>
      <c r="B431" s="127" t="s">
        <v>3479</v>
      </c>
      <c r="C431" s="127" t="s">
        <v>4265</v>
      </c>
    </row>
    <row r="432" spans="1:3" x14ac:dyDescent="0.3">
      <c r="A432" s="126" t="s">
        <v>2591</v>
      </c>
      <c r="B432" s="127" t="s">
        <v>3478</v>
      </c>
      <c r="C432" s="127" t="s">
        <v>4265</v>
      </c>
    </row>
    <row r="433" spans="1:3" x14ac:dyDescent="0.3">
      <c r="A433" s="126" t="s">
        <v>2646</v>
      </c>
      <c r="B433" s="127" t="s">
        <v>3476</v>
      </c>
      <c r="C433" s="127" t="s">
        <v>4265</v>
      </c>
    </row>
    <row r="434" spans="1:3" x14ac:dyDescent="0.3">
      <c r="A434" s="126" t="s">
        <v>2692</v>
      </c>
      <c r="B434" s="127" t="s">
        <v>3275</v>
      </c>
      <c r="C434" s="127" t="s">
        <v>4265</v>
      </c>
    </row>
    <row r="435" spans="1:3" x14ac:dyDescent="0.3">
      <c r="A435" s="126" t="s">
        <v>2840</v>
      </c>
      <c r="B435" s="127" t="s">
        <v>4347</v>
      </c>
      <c r="C435" s="127" t="s">
        <v>4265</v>
      </c>
    </row>
    <row r="436" spans="1:3" x14ac:dyDescent="0.3">
      <c r="A436" s="126" t="s">
        <v>2839</v>
      </c>
      <c r="B436" s="127" t="s">
        <v>4348</v>
      </c>
      <c r="C436" s="127" t="s">
        <v>4265</v>
      </c>
    </row>
    <row r="437" spans="1:3" x14ac:dyDescent="0.3">
      <c r="A437" s="126" t="s">
        <v>2685</v>
      </c>
      <c r="B437" s="127" t="s">
        <v>3205</v>
      </c>
      <c r="C437" s="127" t="s">
        <v>4265</v>
      </c>
    </row>
    <row r="438" spans="1:3" x14ac:dyDescent="0.3">
      <c r="A438" s="126" t="s">
        <v>2471</v>
      </c>
      <c r="B438" s="127" t="s">
        <v>3481</v>
      </c>
      <c r="C438" s="127" t="s">
        <v>4265</v>
      </c>
    </row>
    <row r="439" spans="1:3" x14ac:dyDescent="0.3">
      <c r="A439" s="126" t="s">
        <v>2802</v>
      </c>
      <c r="B439" s="127" t="s">
        <v>4349</v>
      </c>
      <c r="C439" s="127" t="s">
        <v>4265</v>
      </c>
    </row>
    <row r="440" spans="1:3" x14ac:dyDescent="0.3">
      <c r="A440" s="126" t="s">
        <v>2765</v>
      </c>
      <c r="B440" s="127" t="s">
        <v>4350</v>
      </c>
      <c r="C440" s="127" t="s">
        <v>4265</v>
      </c>
    </row>
    <row r="441" spans="1:3" x14ac:dyDescent="0.3">
      <c r="A441" s="126" t="s">
        <v>2520</v>
      </c>
      <c r="B441" s="127" t="s">
        <v>3484</v>
      </c>
      <c r="C441" s="127" t="s">
        <v>4265</v>
      </c>
    </row>
    <row r="442" spans="1:3" x14ac:dyDescent="0.3">
      <c r="A442" s="126" t="s">
        <v>2604</v>
      </c>
      <c r="B442" s="127" t="s">
        <v>3485</v>
      </c>
      <c r="C442" s="127" t="s">
        <v>4265</v>
      </c>
    </row>
    <row r="443" spans="1:3" x14ac:dyDescent="0.3">
      <c r="A443" s="126" t="s">
        <v>2889</v>
      </c>
      <c r="B443" s="127" t="s">
        <v>4351</v>
      </c>
      <c r="C443" s="127" t="s">
        <v>4265</v>
      </c>
    </row>
    <row r="444" spans="1:3" x14ac:dyDescent="0.3">
      <c r="A444" s="126" t="s">
        <v>2779</v>
      </c>
      <c r="B444" s="127" t="s">
        <v>4352</v>
      </c>
      <c r="C444" s="127" t="s">
        <v>4265</v>
      </c>
    </row>
    <row r="445" spans="1:3" x14ac:dyDescent="0.3">
      <c r="A445" s="126" t="s">
        <v>2523</v>
      </c>
      <c r="B445" s="127" t="s">
        <v>3488</v>
      </c>
      <c r="C445" s="127" t="s">
        <v>4265</v>
      </c>
    </row>
    <row r="446" spans="1:3" x14ac:dyDescent="0.3">
      <c r="A446" s="126" t="s">
        <v>2073</v>
      </c>
      <c r="B446" s="127" t="s">
        <v>3648</v>
      </c>
      <c r="C446" s="127" t="s">
        <v>4353</v>
      </c>
    </row>
    <row r="447" spans="1:3" x14ac:dyDescent="0.3">
      <c r="A447" s="126" t="s">
        <v>2113</v>
      </c>
      <c r="B447" s="127" t="s">
        <v>4122</v>
      </c>
      <c r="C447" s="127" t="s">
        <v>4354</v>
      </c>
    </row>
    <row r="448" spans="1:3" x14ac:dyDescent="0.3">
      <c r="A448" s="126" t="s">
        <v>2329</v>
      </c>
      <c r="B448" s="127" t="s">
        <v>4129</v>
      </c>
      <c r="C448" s="127" t="s">
        <v>4355</v>
      </c>
    </row>
    <row r="449" spans="1:3" x14ac:dyDescent="0.3">
      <c r="A449" s="126" t="s">
        <v>2912</v>
      </c>
      <c r="B449" s="127" t="s">
        <v>4356</v>
      </c>
      <c r="C449" s="127" t="s">
        <v>4357</v>
      </c>
    </row>
    <row r="450" spans="1:3" x14ac:dyDescent="0.3">
      <c r="A450" s="126" t="s">
        <v>2235</v>
      </c>
      <c r="B450" s="127" t="s">
        <v>4180</v>
      </c>
      <c r="C450" s="127" t="s">
        <v>4358</v>
      </c>
    </row>
    <row r="451" spans="1:3" x14ac:dyDescent="0.3">
      <c r="A451" s="126" t="s">
        <v>2908</v>
      </c>
      <c r="B451" s="127" t="s">
        <v>4359</v>
      </c>
      <c r="C451" s="127" t="s">
        <v>4360</v>
      </c>
    </row>
    <row r="452" spans="1:3" x14ac:dyDescent="0.3">
      <c r="A452" s="126" t="s">
        <v>2909</v>
      </c>
      <c r="B452" s="127" t="s">
        <v>4361</v>
      </c>
      <c r="C452" s="127" t="s">
        <v>4362</v>
      </c>
    </row>
    <row r="453" spans="1:3" x14ac:dyDescent="0.3">
      <c r="A453" s="126" t="s">
        <v>2426</v>
      </c>
      <c r="B453" s="127" t="s">
        <v>4162</v>
      </c>
      <c r="C453" s="127" t="s">
        <v>4363</v>
      </c>
    </row>
    <row r="454" spans="1:3" x14ac:dyDescent="0.3">
      <c r="A454" s="126" t="s">
        <v>1509</v>
      </c>
      <c r="B454" s="127" t="s">
        <v>4253</v>
      </c>
      <c r="C454" s="127" t="s">
        <v>4364</v>
      </c>
    </row>
    <row r="455" spans="1:3" x14ac:dyDescent="0.3">
      <c r="A455" s="126" t="s">
        <v>2907</v>
      </c>
      <c r="B455" s="127" t="s">
        <v>4365</v>
      </c>
      <c r="C455" s="127" t="s">
        <v>4366</v>
      </c>
    </row>
    <row r="456" spans="1:3" x14ac:dyDescent="0.3">
      <c r="A456" s="126" t="s">
        <v>2906</v>
      </c>
      <c r="B456" s="127" t="s">
        <v>4367</v>
      </c>
      <c r="C456" s="127" t="s">
        <v>4364</v>
      </c>
    </row>
    <row r="457" spans="1:3" x14ac:dyDescent="0.3">
      <c r="A457" s="126" t="s">
        <v>1801</v>
      </c>
      <c r="B457" s="127" t="s">
        <v>3838</v>
      </c>
      <c r="C457" s="127" t="s">
        <v>4364</v>
      </c>
    </row>
    <row r="458" spans="1:3" x14ac:dyDescent="0.3">
      <c r="A458" s="126" t="s">
        <v>1617</v>
      </c>
      <c r="B458" s="127" t="s">
        <v>3771</v>
      </c>
      <c r="C458" s="127" t="s">
        <v>4364</v>
      </c>
    </row>
    <row r="459" spans="1:3" x14ac:dyDescent="0.3">
      <c r="A459" s="126" t="s">
        <v>1768</v>
      </c>
      <c r="B459" s="127" t="s">
        <v>3787</v>
      </c>
      <c r="C459" s="127" t="s">
        <v>4364</v>
      </c>
    </row>
    <row r="460" spans="1:3" x14ac:dyDescent="0.3">
      <c r="A460" s="126" t="s">
        <v>1639</v>
      </c>
      <c r="B460" s="127" t="s">
        <v>3794</v>
      </c>
      <c r="C460" s="127" t="s">
        <v>4364</v>
      </c>
    </row>
    <row r="461" spans="1:3" x14ac:dyDescent="0.3">
      <c r="A461" s="126" t="s">
        <v>1751</v>
      </c>
      <c r="B461" s="127" t="s">
        <v>3798</v>
      </c>
      <c r="C461" s="127" t="s">
        <v>4364</v>
      </c>
    </row>
    <row r="462" spans="1:3" x14ac:dyDescent="0.3">
      <c r="A462" s="126" t="s">
        <v>1662</v>
      </c>
      <c r="B462" s="127" t="s">
        <v>3775</v>
      </c>
      <c r="C462" s="127" t="s">
        <v>4364</v>
      </c>
    </row>
    <row r="463" spans="1:3" x14ac:dyDescent="0.3">
      <c r="A463" s="126" t="s">
        <v>1576</v>
      </c>
      <c r="B463" s="127" t="s">
        <v>3822</v>
      </c>
      <c r="C463" s="127" t="s">
        <v>4364</v>
      </c>
    </row>
    <row r="464" spans="1:3" x14ac:dyDescent="0.3">
      <c r="A464" s="126" t="s">
        <v>1362</v>
      </c>
      <c r="B464" s="127" t="s">
        <v>3783</v>
      </c>
      <c r="C464" s="127" t="s">
        <v>4364</v>
      </c>
    </row>
    <row r="465" spans="1:3" x14ac:dyDescent="0.3">
      <c r="A465" s="126" t="s">
        <v>1668</v>
      </c>
      <c r="B465" s="127" t="s">
        <v>3814</v>
      </c>
      <c r="C465" s="127" t="s">
        <v>4364</v>
      </c>
    </row>
    <row r="466" spans="1:3" x14ac:dyDescent="0.3">
      <c r="A466" s="126" t="s">
        <v>1616</v>
      </c>
      <c r="B466" s="127" t="s">
        <v>3834</v>
      </c>
      <c r="C466" s="127" t="s">
        <v>4364</v>
      </c>
    </row>
    <row r="467" spans="1:3" x14ac:dyDescent="0.3">
      <c r="A467" s="126" t="s">
        <v>1680</v>
      </c>
      <c r="B467" s="127" t="s">
        <v>3826</v>
      </c>
      <c r="C467" s="127" t="s">
        <v>4364</v>
      </c>
    </row>
    <row r="468" spans="1:3" x14ac:dyDescent="0.3">
      <c r="A468" s="126" t="s">
        <v>1573</v>
      </c>
      <c r="B468" s="127" t="s">
        <v>3818</v>
      </c>
      <c r="C468" s="127" t="s">
        <v>4364</v>
      </c>
    </row>
    <row r="469" spans="1:3" x14ac:dyDescent="0.3">
      <c r="A469" s="126" t="s">
        <v>1752</v>
      </c>
      <c r="B469" s="127" t="s">
        <v>3806</v>
      </c>
      <c r="C469" s="127" t="s">
        <v>4364</v>
      </c>
    </row>
    <row r="470" spans="1:3" x14ac:dyDescent="0.3">
      <c r="A470" s="126" t="s">
        <v>1663</v>
      </c>
      <c r="B470" s="127" t="s">
        <v>3779</v>
      </c>
      <c r="C470" s="127" t="s">
        <v>4364</v>
      </c>
    </row>
    <row r="471" spans="1:3" x14ac:dyDescent="0.3">
      <c r="A471" s="126" t="s">
        <v>2660</v>
      </c>
      <c r="B471" s="127" t="s">
        <v>3766</v>
      </c>
      <c r="C471" s="127" t="s">
        <v>4364</v>
      </c>
    </row>
    <row r="472" spans="1:3" x14ac:dyDescent="0.3">
      <c r="A472" s="126" t="s">
        <v>2865</v>
      </c>
      <c r="B472" s="127" t="s">
        <v>4368</v>
      </c>
      <c r="C472" s="127" t="s">
        <v>4364</v>
      </c>
    </row>
    <row r="473" spans="1:3" x14ac:dyDescent="0.3">
      <c r="A473" s="126" t="s">
        <v>1384</v>
      </c>
      <c r="B473" s="127" t="s">
        <v>3802</v>
      </c>
      <c r="C473" s="127" t="s">
        <v>4364</v>
      </c>
    </row>
    <row r="474" spans="1:3" x14ac:dyDescent="0.3">
      <c r="A474" s="126" t="s">
        <v>1608</v>
      </c>
      <c r="B474" s="127" t="s">
        <v>3810</v>
      </c>
      <c r="C474" s="127" t="s">
        <v>4364</v>
      </c>
    </row>
    <row r="475" spans="1:3" x14ac:dyDescent="0.3">
      <c r="A475" s="126" t="s">
        <v>1735</v>
      </c>
      <c r="B475" s="127" t="s">
        <v>3760</v>
      </c>
      <c r="C475" s="127" t="s">
        <v>4364</v>
      </c>
    </row>
    <row r="476" spans="1:3" x14ac:dyDescent="0.3">
      <c r="A476" s="126" t="s">
        <v>2866</v>
      </c>
      <c r="B476" s="127" t="s">
        <v>4369</v>
      </c>
      <c r="C476" s="127" t="s">
        <v>4364</v>
      </c>
    </row>
    <row r="477" spans="1:3" x14ac:dyDescent="0.3">
      <c r="A477" s="126" t="s">
        <v>2766</v>
      </c>
      <c r="B477" s="127" t="s">
        <v>4370</v>
      </c>
      <c r="C477" s="127" t="s">
        <v>4364</v>
      </c>
    </row>
    <row r="478" spans="1:3" x14ac:dyDescent="0.3">
      <c r="A478" s="126" t="s">
        <v>1622</v>
      </c>
      <c r="B478" s="127" t="s">
        <v>3664</v>
      </c>
      <c r="C478" s="127" t="s">
        <v>4364</v>
      </c>
    </row>
    <row r="479" spans="1:3" x14ac:dyDescent="0.3">
      <c r="A479" s="126" t="s">
        <v>1344</v>
      </c>
      <c r="B479" s="127" t="s">
        <v>3697</v>
      </c>
      <c r="C479" s="127" t="s">
        <v>4364</v>
      </c>
    </row>
    <row r="480" spans="1:3" x14ac:dyDescent="0.3">
      <c r="A480" s="126" t="s">
        <v>2116</v>
      </c>
      <c r="B480" s="127" t="s">
        <v>3588</v>
      </c>
      <c r="C480" s="127" t="s">
        <v>4364</v>
      </c>
    </row>
    <row r="481" spans="1:3" x14ac:dyDescent="0.3">
      <c r="A481" s="126" t="s">
        <v>2205</v>
      </c>
      <c r="B481" s="127" t="s">
        <v>4114</v>
      </c>
      <c r="C481" s="127" t="s">
        <v>4364</v>
      </c>
    </row>
    <row r="482" spans="1:3" x14ac:dyDescent="0.3">
      <c r="A482" s="126" t="s">
        <v>2343</v>
      </c>
      <c r="B482" s="127" t="s">
        <v>4174</v>
      </c>
      <c r="C482" s="127" t="s">
        <v>4364</v>
      </c>
    </row>
    <row r="483" spans="1:3" x14ac:dyDescent="0.3">
      <c r="A483" s="126" t="s">
        <v>2119</v>
      </c>
      <c r="B483" s="127" t="s">
        <v>4100</v>
      </c>
      <c r="C483" s="127" t="s">
        <v>4364</v>
      </c>
    </row>
    <row r="484" spans="1:3" x14ac:dyDescent="0.3">
      <c r="A484" s="126" t="s">
        <v>2087</v>
      </c>
      <c r="B484" s="127" t="s">
        <v>4158</v>
      </c>
      <c r="C484" s="127" t="s">
        <v>4364</v>
      </c>
    </row>
    <row r="485" spans="1:3" x14ac:dyDescent="0.3">
      <c r="A485" s="126" t="s">
        <v>1401</v>
      </c>
      <c r="B485" s="127" t="s">
        <v>3732</v>
      </c>
      <c r="C485" s="127" t="s">
        <v>4364</v>
      </c>
    </row>
    <row r="486" spans="1:3" x14ac:dyDescent="0.3">
      <c r="A486" s="126" t="s">
        <v>2092</v>
      </c>
      <c r="B486" s="127" t="s">
        <v>4166</v>
      </c>
      <c r="C486" s="127" t="s">
        <v>4364</v>
      </c>
    </row>
    <row r="487" spans="1:3" x14ac:dyDescent="0.3">
      <c r="A487" s="126" t="s">
        <v>1908</v>
      </c>
      <c r="B487" s="127" t="s">
        <v>3632</v>
      </c>
      <c r="C487" s="127" t="s">
        <v>4364</v>
      </c>
    </row>
    <row r="488" spans="1:3" x14ac:dyDescent="0.3">
      <c r="A488" s="126" t="s">
        <v>1556</v>
      </c>
      <c r="B488" s="127" t="s">
        <v>3705</v>
      </c>
      <c r="C488" s="127" t="s">
        <v>4364</v>
      </c>
    </row>
    <row r="489" spans="1:3" x14ac:dyDescent="0.3">
      <c r="A489" s="126" t="s">
        <v>1555</v>
      </c>
      <c r="B489" s="127" t="s">
        <v>3681</v>
      </c>
      <c r="C489" s="127" t="s">
        <v>4364</v>
      </c>
    </row>
    <row r="490" spans="1:3" x14ac:dyDescent="0.3">
      <c r="A490" s="126" t="s">
        <v>2403</v>
      </c>
      <c r="B490" s="127" t="s">
        <v>4150</v>
      </c>
      <c r="C490" s="127" t="s">
        <v>4364</v>
      </c>
    </row>
    <row r="491" spans="1:3" x14ac:dyDescent="0.3">
      <c r="A491" s="126" t="s">
        <v>1889</v>
      </c>
      <c r="B491" s="127" t="s">
        <v>3994</v>
      </c>
      <c r="C491" s="127" t="s">
        <v>4364</v>
      </c>
    </row>
    <row r="492" spans="1:3" x14ac:dyDescent="0.3">
      <c r="A492" s="126" t="s">
        <v>1937</v>
      </c>
      <c r="B492" s="127" t="s">
        <v>4010</v>
      </c>
      <c r="C492" s="127" t="s">
        <v>4364</v>
      </c>
    </row>
    <row r="493" spans="1:3" x14ac:dyDescent="0.3">
      <c r="A493" s="126" t="s">
        <v>1918</v>
      </c>
      <c r="B493" s="127" t="s">
        <v>4002</v>
      </c>
      <c r="C493" s="127" t="s">
        <v>4364</v>
      </c>
    </row>
    <row r="494" spans="1:3" x14ac:dyDescent="0.3">
      <c r="A494" s="126" t="s">
        <v>2044</v>
      </c>
      <c r="B494" s="127" t="s">
        <v>4029</v>
      </c>
      <c r="C494" s="127" t="s">
        <v>4364</v>
      </c>
    </row>
    <row r="495" spans="1:3" x14ac:dyDescent="0.3">
      <c r="A495" s="126" t="s">
        <v>2049</v>
      </c>
      <c r="B495" s="127" t="s">
        <v>4058</v>
      </c>
      <c r="C495" s="127" t="s">
        <v>4364</v>
      </c>
    </row>
    <row r="496" spans="1:3" x14ac:dyDescent="0.3">
      <c r="A496" s="126" t="s">
        <v>2131</v>
      </c>
      <c r="B496" s="127" t="s">
        <v>4050</v>
      </c>
      <c r="C496" s="127" t="s">
        <v>4364</v>
      </c>
    </row>
    <row r="497" spans="1:3" x14ac:dyDescent="0.3">
      <c r="A497" s="126" t="s">
        <v>1517</v>
      </c>
      <c r="B497" s="127" t="s">
        <v>4069</v>
      </c>
      <c r="C497" s="127" t="s">
        <v>4364</v>
      </c>
    </row>
    <row r="498" spans="1:3" x14ac:dyDescent="0.3">
      <c r="A498" s="126" t="s">
        <v>1419</v>
      </c>
      <c r="B498" s="127" t="s">
        <v>3967</v>
      </c>
      <c r="C498" s="127" t="s">
        <v>4364</v>
      </c>
    </row>
    <row r="499" spans="1:3" x14ac:dyDescent="0.3">
      <c r="A499" s="126" t="s">
        <v>1887</v>
      </c>
      <c r="B499" s="127" t="s">
        <v>3959</v>
      </c>
      <c r="C499" s="127" t="s">
        <v>4364</v>
      </c>
    </row>
    <row r="500" spans="1:3" x14ac:dyDescent="0.3">
      <c r="A500" s="126" t="s">
        <v>2077</v>
      </c>
      <c r="B500" s="127" t="s">
        <v>4042</v>
      </c>
      <c r="C500" s="127" t="s">
        <v>4364</v>
      </c>
    </row>
    <row r="501" spans="1:3" x14ac:dyDescent="0.3">
      <c r="A501" s="126" t="s">
        <v>2596</v>
      </c>
      <c r="B501" s="127" t="s">
        <v>4130</v>
      </c>
      <c r="C501" s="127" t="s">
        <v>4364</v>
      </c>
    </row>
    <row r="502" spans="1:3" x14ac:dyDescent="0.3">
      <c r="A502" s="126" t="s">
        <v>2680</v>
      </c>
      <c r="B502" s="127" t="s">
        <v>3977</v>
      </c>
      <c r="C502" s="127" t="s">
        <v>4364</v>
      </c>
    </row>
    <row r="503" spans="1:3" x14ac:dyDescent="0.3">
      <c r="A503" s="126" t="s">
        <v>1536</v>
      </c>
      <c r="B503" s="127" t="s">
        <v>4138</v>
      </c>
      <c r="C503" s="127" t="s">
        <v>4364</v>
      </c>
    </row>
    <row r="504" spans="1:3" x14ac:dyDescent="0.3">
      <c r="A504" s="126" t="s">
        <v>2871</v>
      </c>
      <c r="B504" s="127" t="s">
        <v>4371</v>
      </c>
      <c r="C504" s="127" t="s">
        <v>4364</v>
      </c>
    </row>
    <row r="505" spans="1:3" x14ac:dyDescent="0.3">
      <c r="A505" s="126" t="s">
        <v>2862</v>
      </c>
      <c r="B505" s="127" t="s">
        <v>4372</v>
      </c>
      <c r="C505" s="127" t="s">
        <v>4364</v>
      </c>
    </row>
    <row r="506" spans="1:3" x14ac:dyDescent="0.3">
      <c r="A506" s="126" t="s">
        <v>2881</v>
      </c>
      <c r="B506" s="127" t="s">
        <v>4373</v>
      </c>
      <c r="C506" s="127" t="s">
        <v>4364</v>
      </c>
    </row>
    <row r="507" spans="1:3" x14ac:dyDescent="0.3">
      <c r="A507" s="126" t="s">
        <v>1969</v>
      </c>
      <c r="B507" s="127" t="s">
        <v>4018</v>
      </c>
      <c r="C507" s="127" t="s">
        <v>4364</v>
      </c>
    </row>
    <row r="508" spans="1:3" x14ac:dyDescent="0.3">
      <c r="A508" s="126" t="s">
        <v>1709</v>
      </c>
      <c r="B508" s="127" t="s">
        <v>3672</v>
      </c>
      <c r="C508" s="127" t="s">
        <v>4364</v>
      </c>
    </row>
    <row r="509" spans="1:3" x14ac:dyDescent="0.3">
      <c r="A509" s="126" t="s">
        <v>1929</v>
      </c>
      <c r="B509" s="127" t="s">
        <v>3616</v>
      </c>
      <c r="C509" s="127" t="s">
        <v>4364</v>
      </c>
    </row>
    <row r="510" spans="1:3" x14ac:dyDescent="0.3">
      <c r="A510" s="126" t="s">
        <v>1333</v>
      </c>
      <c r="B510" s="127" t="s">
        <v>3713</v>
      </c>
      <c r="C510" s="127" t="s">
        <v>4364</v>
      </c>
    </row>
    <row r="511" spans="1:3" x14ac:dyDescent="0.3">
      <c r="A511" s="126" t="s">
        <v>1499</v>
      </c>
      <c r="B511" s="127" t="s">
        <v>3640</v>
      </c>
      <c r="C511" s="127" t="s">
        <v>4364</v>
      </c>
    </row>
    <row r="512" spans="1:3" x14ac:dyDescent="0.3">
      <c r="A512" s="126" t="s">
        <v>1742</v>
      </c>
      <c r="B512" s="127" t="s">
        <v>3689</v>
      </c>
      <c r="C512" s="127" t="s">
        <v>4364</v>
      </c>
    </row>
    <row r="513" spans="1:3" x14ac:dyDescent="0.3">
      <c r="A513" s="126" t="s">
        <v>1902</v>
      </c>
      <c r="B513" s="127" t="s">
        <v>3656</v>
      </c>
      <c r="C513" s="127" t="s">
        <v>4364</v>
      </c>
    </row>
    <row r="514" spans="1:3" x14ac:dyDescent="0.3">
      <c r="A514" s="126" t="s">
        <v>1873</v>
      </c>
      <c r="B514" s="127" t="s">
        <v>3597</v>
      </c>
      <c r="C514" s="127" t="s">
        <v>4364</v>
      </c>
    </row>
    <row r="515" spans="1:3" x14ac:dyDescent="0.3">
      <c r="A515" s="126" t="s">
        <v>2018</v>
      </c>
      <c r="B515" s="127" t="s">
        <v>3624</v>
      </c>
      <c r="C515" s="127" t="s">
        <v>4364</v>
      </c>
    </row>
    <row r="516" spans="1:3" x14ac:dyDescent="0.3">
      <c r="A516" s="126" t="s">
        <v>2859</v>
      </c>
      <c r="B516" s="127" t="s">
        <v>4374</v>
      </c>
      <c r="C516" s="127" t="s">
        <v>4364</v>
      </c>
    </row>
    <row r="517" spans="1:3" x14ac:dyDescent="0.3">
      <c r="A517" s="126" t="s">
        <v>1426</v>
      </c>
      <c r="B517" s="127" t="s">
        <v>3649</v>
      </c>
      <c r="C517" s="127" t="s">
        <v>4364</v>
      </c>
    </row>
    <row r="518" spans="1:3" x14ac:dyDescent="0.3">
      <c r="A518" s="126" t="s">
        <v>1807</v>
      </c>
      <c r="B518" s="127" t="s">
        <v>3633</v>
      </c>
      <c r="C518" s="127" t="s">
        <v>4364</v>
      </c>
    </row>
    <row r="519" spans="1:3" x14ac:dyDescent="0.3">
      <c r="A519" s="126" t="s">
        <v>1566</v>
      </c>
      <c r="B519" s="127" t="s">
        <v>3733</v>
      </c>
      <c r="C519" s="127" t="s">
        <v>4364</v>
      </c>
    </row>
    <row r="520" spans="1:3" x14ac:dyDescent="0.3">
      <c r="A520" s="126" t="s">
        <v>1541</v>
      </c>
      <c r="B520" s="127" t="s">
        <v>3589</v>
      </c>
      <c r="C520" s="127" t="s">
        <v>4364</v>
      </c>
    </row>
    <row r="521" spans="1:3" x14ac:dyDescent="0.3">
      <c r="A521" s="126" t="s">
        <v>1700</v>
      </c>
      <c r="B521" s="127" t="s">
        <v>3673</v>
      </c>
      <c r="C521" s="127" t="s">
        <v>4364</v>
      </c>
    </row>
    <row r="522" spans="1:3" x14ac:dyDescent="0.3">
      <c r="A522" s="126" t="s">
        <v>1810</v>
      </c>
      <c r="B522" s="127" t="s">
        <v>3598</v>
      </c>
      <c r="C522" s="127" t="s">
        <v>4364</v>
      </c>
    </row>
    <row r="523" spans="1:3" x14ac:dyDescent="0.3">
      <c r="A523" s="126" t="s">
        <v>1393</v>
      </c>
      <c r="B523" s="127" t="s">
        <v>3706</v>
      </c>
      <c r="C523" s="127" t="s">
        <v>4364</v>
      </c>
    </row>
    <row r="524" spans="1:3" x14ac:dyDescent="0.3">
      <c r="A524" s="126" t="s">
        <v>2399</v>
      </c>
      <c r="B524" s="127" t="s">
        <v>4165</v>
      </c>
      <c r="C524" s="127" t="s">
        <v>4364</v>
      </c>
    </row>
    <row r="525" spans="1:3" x14ac:dyDescent="0.3">
      <c r="A525" s="126" t="s">
        <v>1546</v>
      </c>
      <c r="B525" s="127" t="s">
        <v>4121</v>
      </c>
      <c r="C525" s="127" t="s">
        <v>4364</v>
      </c>
    </row>
    <row r="526" spans="1:3" x14ac:dyDescent="0.3">
      <c r="A526" s="126" t="s">
        <v>2438</v>
      </c>
      <c r="B526" s="127" t="s">
        <v>4113</v>
      </c>
      <c r="C526" s="127" t="s">
        <v>4364</v>
      </c>
    </row>
    <row r="527" spans="1:3" x14ac:dyDescent="0.3">
      <c r="A527" s="126" t="s">
        <v>1838</v>
      </c>
      <c r="B527" s="127" t="s">
        <v>3617</v>
      </c>
      <c r="C527" s="127" t="s">
        <v>4364</v>
      </c>
    </row>
    <row r="528" spans="1:3" x14ac:dyDescent="0.3">
      <c r="A528" s="126" t="s">
        <v>2110</v>
      </c>
      <c r="B528" s="127" t="s">
        <v>4137</v>
      </c>
      <c r="C528" s="127" t="s">
        <v>4364</v>
      </c>
    </row>
    <row r="529" spans="1:3" x14ac:dyDescent="0.3">
      <c r="A529" s="126" t="s">
        <v>2285</v>
      </c>
      <c r="B529" s="127" t="s">
        <v>4149</v>
      </c>
      <c r="C529" s="127" t="s">
        <v>4364</v>
      </c>
    </row>
    <row r="530" spans="1:3" x14ac:dyDescent="0.3">
      <c r="A530" s="126" t="s">
        <v>1449</v>
      </c>
      <c r="B530" s="127" t="s">
        <v>3641</v>
      </c>
      <c r="C530" s="127" t="s">
        <v>4364</v>
      </c>
    </row>
    <row r="531" spans="1:3" x14ac:dyDescent="0.3">
      <c r="A531" s="126" t="s">
        <v>1288</v>
      </c>
      <c r="B531" s="127" t="s">
        <v>3698</v>
      </c>
      <c r="C531" s="127" t="s">
        <v>4364</v>
      </c>
    </row>
    <row r="532" spans="1:3" x14ac:dyDescent="0.3">
      <c r="A532" s="126" t="s">
        <v>1285</v>
      </c>
      <c r="B532" s="127" t="s">
        <v>3725</v>
      </c>
      <c r="C532" s="127" t="s">
        <v>4364</v>
      </c>
    </row>
    <row r="533" spans="1:3" x14ac:dyDescent="0.3">
      <c r="A533" s="126" t="s">
        <v>2261</v>
      </c>
      <c r="B533" s="127" t="s">
        <v>4173</v>
      </c>
      <c r="C533" s="127" t="s">
        <v>4364</v>
      </c>
    </row>
    <row r="534" spans="1:3" x14ac:dyDescent="0.3">
      <c r="A534" s="126" t="s">
        <v>1462</v>
      </c>
      <c r="B534" s="127" t="s">
        <v>3958</v>
      </c>
      <c r="C534" s="127" t="s">
        <v>4364</v>
      </c>
    </row>
    <row r="535" spans="1:3" x14ac:dyDescent="0.3">
      <c r="A535" s="126" t="s">
        <v>1888</v>
      </c>
      <c r="B535" s="127" t="s">
        <v>3974</v>
      </c>
      <c r="C535" s="127" t="s">
        <v>4364</v>
      </c>
    </row>
    <row r="536" spans="1:3" x14ac:dyDescent="0.3">
      <c r="A536" s="126" t="s">
        <v>1995</v>
      </c>
      <c r="B536" s="127" t="s">
        <v>3950</v>
      </c>
      <c r="C536" s="127" t="s">
        <v>4364</v>
      </c>
    </row>
    <row r="537" spans="1:3" x14ac:dyDescent="0.3">
      <c r="A537" s="126" t="s">
        <v>1984</v>
      </c>
      <c r="B537" s="127" t="s">
        <v>3985</v>
      </c>
      <c r="C537" s="127" t="s">
        <v>4364</v>
      </c>
    </row>
    <row r="538" spans="1:3" x14ac:dyDescent="0.3">
      <c r="A538" s="126" t="s">
        <v>1416</v>
      </c>
      <c r="B538" s="127" t="s">
        <v>4028</v>
      </c>
      <c r="C538" s="127" t="s">
        <v>4364</v>
      </c>
    </row>
    <row r="539" spans="1:3" x14ac:dyDescent="0.3">
      <c r="A539" s="126" t="s">
        <v>1422</v>
      </c>
      <c r="B539" s="127" t="s">
        <v>4041</v>
      </c>
      <c r="C539" s="127" t="s">
        <v>4364</v>
      </c>
    </row>
    <row r="540" spans="1:3" x14ac:dyDescent="0.3">
      <c r="A540" s="126" t="s">
        <v>2058</v>
      </c>
      <c r="B540" s="127" t="s">
        <v>4001</v>
      </c>
      <c r="C540" s="127" t="s">
        <v>4364</v>
      </c>
    </row>
    <row r="541" spans="1:3" x14ac:dyDescent="0.3">
      <c r="A541" s="126" t="s">
        <v>2057</v>
      </c>
      <c r="B541" s="127" t="s">
        <v>4049</v>
      </c>
      <c r="C541" s="127" t="s">
        <v>4364</v>
      </c>
    </row>
    <row r="542" spans="1:3" x14ac:dyDescent="0.3">
      <c r="A542" s="126" t="s">
        <v>1956</v>
      </c>
      <c r="B542" s="127" t="s">
        <v>4017</v>
      </c>
      <c r="C542" s="127" t="s">
        <v>4364</v>
      </c>
    </row>
    <row r="543" spans="1:3" x14ac:dyDescent="0.3">
      <c r="A543" s="126" t="s">
        <v>1994</v>
      </c>
      <c r="B543" s="127" t="s">
        <v>3993</v>
      </c>
      <c r="C543" s="127" t="s">
        <v>4364</v>
      </c>
    </row>
    <row r="544" spans="1:3" x14ac:dyDescent="0.3">
      <c r="A544" s="126" t="s">
        <v>1505</v>
      </c>
      <c r="B544" s="127" t="s">
        <v>3966</v>
      </c>
      <c r="C544" s="127" t="s">
        <v>4364</v>
      </c>
    </row>
    <row r="545" spans="1:3" x14ac:dyDescent="0.3">
      <c r="A545" s="126" t="s">
        <v>2089</v>
      </c>
      <c r="B545" s="127" t="s">
        <v>4099</v>
      </c>
      <c r="C545" s="127" t="s">
        <v>4364</v>
      </c>
    </row>
    <row r="546" spans="1:3" x14ac:dyDescent="0.3">
      <c r="A546" s="126" t="s">
        <v>1870</v>
      </c>
      <c r="B546" s="127" t="s">
        <v>4057</v>
      </c>
      <c r="C546" s="127" t="s">
        <v>4364</v>
      </c>
    </row>
    <row r="547" spans="1:3" x14ac:dyDescent="0.3">
      <c r="A547" s="126" t="s">
        <v>2181</v>
      </c>
      <c r="B547" s="127" t="s">
        <v>4068</v>
      </c>
      <c r="C547" s="127" t="s">
        <v>4364</v>
      </c>
    </row>
    <row r="548" spans="1:3" x14ac:dyDescent="0.3">
      <c r="A548" s="126" t="s">
        <v>1389</v>
      </c>
      <c r="B548" s="127" t="s">
        <v>3682</v>
      </c>
      <c r="C548" s="127" t="s">
        <v>4364</v>
      </c>
    </row>
    <row r="549" spans="1:3" x14ac:dyDescent="0.3">
      <c r="A549" s="126" t="s">
        <v>2807</v>
      </c>
      <c r="B549" s="127" t="s">
        <v>4375</v>
      </c>
      <c r="C549" s="127" t="s">
        <v>4364</v>
      </c>
    </row>
    <row r="550" spans="1:3" x14ac:dyDescent="0.3">
      <c r="A550" s="126" t="s">
        <v>2860</v>
      </c>
      <c r="B550" s="127" t="s">
        <v>4376</v>
      </c>
      <c r="C550" s="127" t="s">
        <v>4364</v>
      </c>
    </row>
    <row r="551" spans="1:3" x14ac:dyDescent="0.3">
      <c r="A551" s="126" t="s">
        <v>2882</v>
      </c>
      <c r="B551" s="127" t="s">
        <v>4377</v>
      </c>
      <c r="C551" s="127" t="s">
        <v>4378</v>
      </c>
    </row>
    <row r="552" spans="1:3" x14ac:dyDescent="0.3">
      <c r="A552" s="126" t="s">
        <v>2887</v>
      </c>
      <c r="B552" s="127" t="s">
        <v>4379</v>
      </c>
      <c r="C552" s="127" t="s">
        <v>4380</v>
      </c>
    </row>
    <row r="553" spans="1:3" x14ac:dyDescent="0.3">
      <c r="A553" s="126" t="s">
        <v>1629</v>
      </c>
      <c r="B553" s="127" t="s">
        <v>3714</v>
      </c>
      <c r="C553" s="127" t="s">
        <v>4364</v>
      </c>
    </row>
    <row r="554" spans="1:3" x14ac:dyDescent="0.3">
      <c r="A554" s="126" t="s">
        <v>1571</v>
      </c>
      <c r="B554" s="127" t="s">
        <v>3665</v>
      </c>
      <c r="C554" s="127" t="s">
        <v>4364</v>
      </c>
    </row>
    <row r="555" spans="1:3" x14ac:dyDescent="0.3">
      <c r="A555" s="126" t="s">
        <v>1293</v>
      </c>
      <c r="B555" s="127" t="s">
        <v>3741</v>
      </c>
      <c r="C555" s="127" t="s">
        <v>4364</v>
      </c>
    </row>
    <row r="556" spans="1:3" x14ac:dyDescent="0.3">
      <c r="A556" s="126" t="s">
        <v>1820</v>
      </c>
      <c r="B556" s="127" t="s">
        <v>3625</v>
      </c>
      <c r="C556" s="127" t="s">
        <v>4364</v>
      </c>
    </row>
    <row r="557" spans="1:3" x14ac:dyDescent="0.3">
      <c r="A557" s="126" t="s">
        <v>1840</v>
      </c>
      <c r="B557" s="127" t="s">
        <v>3657</v>
      </c>
      <c r="C557" s="127" t="s">
        <v>4364</v>
      </c>
    </row>
    <row r="558" spans="1:3" x14ac:dyDescent="0.3">
      <c r="A558" s="126" t="s">
        <v>1669</v>
      </c>
      <c r="B558" s="127" t="s">
        <v>3718</v>
      </c>
      <c r="C558" s="127" t="s">
        <v>4364</v>
      </c>
    </row>
    <row r="559" spans="1:3" x14ac:dyDescent="0.3">
      <c r="A559" s="126" t="s">
        <v>1390</v>
      </c>
      <c r="B559" s="127" t="s">
        <v>3686</v>
      </c>
      <c r="C559" s="127" t="s">
        <v>4364</v>
      </c>
    </row>
    <row r="560" spans="1:3" x14ac:dyDescent="0.3">
      <c r="A560" s="126" t="s">
        <v>2418</v>
      </c>
      <c r="B560" s="127" t="s">
        <v>4117</v>
      </c>
      <c r="C560" s="127" t="s">
        <v>4364</v>
      </c>
    </row>
    <row r="561" spans="1:3" x14ac:dyDescent="0.3">
      <c r="A561" s="126" t="s">
        <v>1315</v>
      </c>
      <c r="B561" s="127" t="s">
        <v>3669</v>
      </c>
      <c r="C561" s="127" t="s">
        <v>4364</v>
      </c>
    </row>
    <row r="562" spans="1:3" x14ac:dyDescent="0.3">
      <c r="A562" s="126" t="s">
        <v>2409</v>
      </c>
      <c r="B562" s="127" t="s">
        <v>4169</v>
      </c>
      <c r="C562" s="127" t="s">
        <v>4364</v>
      </c>
    </row>
    <row r="563" spans="1:3" x14ac:dyDescent="0.3">
      <c r="A563" s="126" t="s">
        <v>2432</v>
      </c>
      <c r="B563" s="127" t="s">
        <v>4153</v>
      </c>
      <c r="C563" s="127" t="s">
        <v>4364</v>
      </c>
    </row>
    <row r="564" spans="1:3" x14ac:dyDescent="0.3">
      <c r="A564" s="126" t="s">
        <v>2257</v>
      </c>
      <c r="B564" s="127" t="s">
        <v>4145</v>
      </c>
      <c r="C564" s="127" t="s">
        <v>4364</v>
      </c>
    </row>
    <row r="565" spans="1:3" x14ac:dyDescent="0.3">
      <c r="A565" s="126" t="s">
        <v>1563</v>
      </c>
      <c r="B565" s="127" t="s">
        <v>3729</v>
      </c>
      <c r="C565" s="127" t="s">
        <v>4364</v>
      </c>
    </row>
    <row r="566" spans="1:3" x14ac:dyDescent="0.3">
      <c r="A566" s="126" t="s">
        <v>2189</v>
      </c>
      <c r="B566" s="127" t="s">
        <v>4103</v>
      </c>
      <c r="C566" s="127" t="s">
        <v>4364</v>
      </c>
    </row>
    <row r="567" spans="1:3" x14ac:dyDescent="0.3">
      <c r="A567" s="126" t="s">
        <v>2088</v>
      </c>
      <c r="B567" s="127" t="s">
        <v>4177</v>
      </c>
      <c r="C567" s="127" t="s">
        <v>4364</v>
      </c>
    </row>
    <row r="568" spans="1:3" x14ac:dyDescent="0.3">
      <c r="A568" s="126" t="s">
        <v>1774</v>
      </c>
      <c r="B568" s="127" t="s">
        <v>3694</v>
      </c>
      <c r="C568" s="127" t="s">
        <v>4364</v>
      </c>
    </row>
    <row r="569" spans="1:3" x14ac:dyDescent="0.3">
      <c r="A569" s="126" t="s">
        <v>1783</v>
      </c>
      <c r="B569" s="127" t="s">
        <v>3702</v>
      </c>
      <c r="C569" s="127" t="s">
        <v>4364</v>
      </c>
    </row>
    <row r="570" spans="1:3" x14ac:dyDescent="0.3">
      <c r="A570" s="126" t="s">
        <v>1634</v>
      </c>
      <c r="B570" s="127" t="s">
        <v>3661</v>
      </c>
      <c r="C570" s="127" t="s">
        <v>4364</v>
      </c>
    </row>
    <row r="571" spans="1:3" x14ac:dyDescent="0.3">
      <c r="A571" s="126" t="s">
        <v>2096</v>
      </c>
      <c r="B571" s="127" t="s">
        <v>4125</v>
      </c>
      <c r="C571" s="127" t="s">
        <v>4364</v>
      </c>
    </row>
    <row r="572" spans="1:3" x14ac:dyDescent="0.3">
      <c r="A572" s="126" t="s">
        <v>1894</v>
      </c>
      <c r="B572" s="127" t="s">
        <v>3602</v>
      </c>
      <c r="C572" s="127" t="s">
        <v>4364</v>
      </c>
    </row>
    <row r="573" spans="1:3" x14ac:dyDescent="0.3">
      <c r="A573" s="126" t="s">
        <v>1775</v>
      </c>
      <c r="B573" s="127" t="s">
        <v>3737</v>
      </c>
      <c r="C573" s="127" t="s">
        <v>4364</v>
      </c>
    </row>
    <row r="574" spans="1:3" x14ac:dyDescent="0.3">
      <c r="A574" s="126" t="s">
        <v>1855</v>
      </c>
      <c r="B574" s="127" t="s">
        <v>3629</v>
      </c>
      <c r="C574" s="127" t="s">
        <v>4364</v>
      </c>
    </row>
    <row r="575" spans="1:3" x14ac:dyDescent="0.3">
      <c r="A575" s="126" t="s">
        <v>1520</v>
      </c>
      <c r="B575" s="127" t="s">
        <v>4161</v>
      </c>
      <c r="C575" s="127" t="s">
        <v>4364</v>
      </c>
    </row>
    <row r="576" spans="1:3" x14ac:dyDescent="0.3">
      <c r="A576" s="126" t="s">
        <v>2437</v>
      </c>
      <c r="B576" s="127" t="s">
        <v>3585</v>
      </c>
      <c r="C576" s="127" t="s">
        <v>4364</v>
      </c>
    </row>
    <row r="577" spans="1:3" x14ac:dyDescent="0.3">
      <c r="A577" s="126" t="s">
        <v>2175</v>
      </c>
      <c r="B577" s="127" t="s">
        <v>4133</v>
      </c>
      <c r="C577" s="127" t="s">
        <v>4364</v>
      </c>
    </row>
    <row r="578" spans="1:3" x14ac:dyDescent="0.3">
      <c r="A578" s="126" t="s">
        <v>1420</v>
      </c>
      <c r="B578" s="127" t="s">
        <v>4005</v>
      </c>
      <c r="C578" s="127" t="s">
        <v>4364</v>
      </c>
    </row>
    <row r="579" spans="1:3" x14ac:dyDescent="0.3">
      <c r="A579" s="126" t="s">
        <v>2063</v>
      </c>
      <c r="B579" s="127" t="s">
        <v>4021</v>
      </c>
      <c r="C579" s="127" t="s">
        <v>4364</v>
      </c>
    </row>
    <row r="580" spans="1:3" x14ac:dyDescent="0.3">
      <c r="A580" s="126" t="s">
        <v>1797</v>
      </c>
      <c r="B580" s="127" t="s">
        <v>3637</v>
      </c>
      <c r="C580" s="127" t="s">
        <v>4364</v>
      </c>
    </row>
    <row r="581" spans="1:3" x14ac:dyDescent="0.3">
      <c r="A581" s="126" t="s">
        <v>2053</v>
      </c>
      <c r="B581" s="127" t="s">
        <v>4013</v>
      </c>
      <c r="C581" s="127" t="s">
        <v>4364</v>
      </c>
    </row>
    <row r="582" spans="1:3" x14ac:dyDescent="0.3">
      <c r="A582" s="126" t="s">
        <v>1967</v>
      </c>
      <c r="B582" s="127" t="s">
        <v>3954</v>
      </c>
      <c r="C582" s="127" t="s">
        <v>4364</v>
      </c>
    </row>
    <row r="583" spans="1:3" x14ac:dyDescent="0.3">
      <c r="A583" s="126" t="s">
        <v>1527</v>
      </c>
      <c r="B583" s="127" t="s">
        <v>4032</v>
      </c>
      <c r="C583" s="127" t="s">
        <v>4364</v>
      </c>
    </row>
    <row r="584" spans="1:3" x14ac:dyDescent="0.3">
      <c r="A584" s="126" t="s">
        <v>1467</v>
      </c>
      <c r="B584" s="127" t="s">
        <v>4061</v>
      </c>
      <c r="C584" s="127" t="s">
        <v>4364</v>
      </c>
    </row>
    <row r="585" spans="1:3" x14ac:dyDescent="0.3">
      <c r="A585" s="126" t="s">
        <v>2244</v>
      </c>
      <c r="B585" s="127" t="s">
        <v>3962</v>
      </c>
      <c r="C585" s="127" t="s">
        <v>4364</v>
      </c>
    </row>
    <row r="586" spans="1:3" x14ac:dyDescent="0.3">
      <c r="A586" s="126" t="s">
        <v>2182</v>
      </c>
      <c r="B586" s="127" t="s">
        <v>4072</v>
      </c>
      <c r="C586" s="127" t="s">
        <v>4364</v>
      </c>
    </row>
    <row r="587" spans="1:3" x14ac:dyDescent="0.3">
      <c r="A587" s="126" t="s">
        <v>2414</v>
      </c>
      <c r="B587" s="127" t="s">
        <v>4045</v>
      </c>
      <c r="C587" s="127" t="s">
        <v>4364</v>
      </c>
    </row>
    <row r="588" spans="1:3" x14ac:dyDescent="0.3">
      <c r="A588" s="126" t="s">
        <v>1454</v>
      </c>
      <c r="B588" s="127" t="s">
        <v>3989</v>
      </c>
      <c r="C588" s="127" t="s">
        <v>4364</v>
      </c>
    </row>
    <row r="589" spans="1:3" x14ac:dyDescent="0.3">
      <c r="A589" s="126" t="s">
        <v>1860</v>
      </c>
      <c r="B589" s="127" t="s">
        <v>3981</v>
      </c>
      <c r="C589" s="127" t="s">
        <v>4364</v>
      </c>
    </row>
    <row r="590" spans="1:3" x14ac:dyDescent="0.3">
      <c r="A590" s="126" t="s">
        <v>1424</v>
      </c>
      <c r="B590" s="127" t="s">
        <v>4053</v>
      </c>
      <c r="C590" s="127" t="s">
        <v>4364</v>
      </c>
    </row>
    <row r="591" spans="1:3" x14ac:dyDescent="0.3">
      <c r="A591" s="126" t="s">
        <v>1800</v>
      </c>
      <c r="B591" s="127" t="s">
        <v>3653</v>
      </c>
      <c r="C591" s="127" t="s">
        <v>4364</v>
      </c>
    </row>
    <row r="592" spans="1:3" x14ac:dyDescent="0.3">
      <c r="A592" s="126" t="s">
        <v>2454</v>
      </c>
      <c r="B592" s="127" t="s">
        <v>3997</v>
      </c>
      <c r="C592" s="127" t="s">
        <v>4364</v>
      </c>
    </row>
    <row r="593" spans="1:3" x14ac:dyDescent="0.3">
      <c r="A593" s="126" t="s">
        <v>2870</v>
      </c>
      <c r="B593" s="127" t="s">
        <v>4381</v>
      </c>
      <c r="C593" s="127" t="s">
        <v>4364</v>
      </c>
    </row>
    <row r="594" spans="1:3" x14ac:dyDescent="0.3">
      <c r="A594" s="126" t="s">
        <v>2869</v>
      </c>
      <c r="B594" s="127" t="s">
        <v>4382</v>
      </c>
      <c r="C594" s="127" t="s">
        <v>4364</v>
      </c>
    </row>
    <row r="595" spans="1:3" x14ac:dyDescent="0.3">
      <c r="A595" s="126" t="s">
        <v>2009</v>
      </c>
      <c r="B595" s="127" t="s">
        <v>3970</v>
      </c>
      <c r="C595" s="127" t="s">
        <v>4364</v>
      </c>
    </row>
    <row r="596" spans="1:3" x14ac:dyDescent="0.3">
      <c r="A596" s="126" t="s">
        <v>1324</v>
      </c>
      <c r="B596" s="127" t="s">
        <v>3710</v>
      </c>
      <c r="C596" s="127" t="s">
        <v>4364</v>
      </c>
    </row>
    <row r="597" spans="1:3" x14ac:dyDescent="0.3">
      <c r="A597" s="126" t="s">
        <v>1354</v>
      </c>
      <c r="B597" s="127" t="s">
        <v>3677</v>
      </c>
      <c r="C597" s="127" t="s">
        <v>4364</v>
      </c>
    </row>
    <row r="598" spans="1:3" x14ac:dyDescent="0.3">
      <c r="A598" s="126" t="s">
        <v>1843</v>
      </c>
      <c r="B598" s="127" t="s">
        <v>3645</v>
      </c>
      <c r="C598" s="127" t="s">
        <v>4364</v>
      </c>
    </row>
    <row r="599" spans="1:3" x14ac:dyDescent="0.3">
      <c r="A599" s="126" t="s">
        <v>1435</v>
      </c>
      <c r="B599" s="127" t="s">
        <v>3593</v>
      </c>
      <c r="C599" s="127" t="s">
        <v>4364</v>
      </c>
    </row>
    <row r="600" spans="1:3" x14ac:dyDescent="0.3">
      <c r="A600" s="126" t="s">
        <v>2223</v>
      </c>
      <c r="B600" s="127" t="s">
        <v>4255</v>
      </c>
      <c r="C600" s="127" t="s">
        <v>4364</v>
      </c>
    </row>
    <row r="601" spans="1:3" x14ac:dyDescent="0.3">
      <c r="A601" s="126" t="s">
        <v>1903</v>
      </c>
      <c r="B601" s="127" t="s">
        <v>3943</v>
      </c>
      <c r="C601" s="127" t="s">
        <v>4364</v>
      </c>
    </row>
    <row r="602" spans="1:3" x14ac:dyDescent="0.3">
      <c r="A602" s="126" t="s">
        <v>2884</v>
      </c>
      <c r="B602" s="127" t="s">
        <v>4383</v>
      </c>
      <c r="C602" s="127" t="s">
        <v>4364</v>
      </c>
    </row>
    <row r="603" spans="1:3" x14ac:dyDescent="0.3">
      <c r="A603" s="126" t="s">
        <v>2901</v>
      </c>
      <c r="B603" s="127" t="s">
        <v>4384</v>
      </c>
      <c r="C603" s="127" t="s">
        <v>4364</v>
      </c>
    </row>
    <row r="604" spans="1:3" x14ac:dyDescent="0.3">
      <c r="A604" s="126" t="s">
        <v>2017</v>
      </c>
      <c r="B604" s="127" t="s">
        <v>3942</v>
      </c>
      <c r="C604" s="127" t="s">
        <v>4364</v>
      </c>
    </row>
    <row r="605" spans="1:3" x14ac:dyDescent="0.3">
      <c r="A605" s="126" t="s">
        <v>2434</v>
      </c>
      <c r="B605" s="127" t="s">
        <v>4091</v>
      </c>
      <c r="C605" s="127" t="s">
        <v>4364</v>
      </c>
    </row>
    <row r="606" spans="1:3" x14ac:dyDescent="0.3">
      <c r="A606" s="126" t="s">
        <v>1307</v>
      </c>
      <c r="B606" s="127" t="s">
        <v>3717</v>
      </c>
      <c r="C606" s="127" t="s">
        <v>4364</v>
      </c>
    </row>
    <row r="607" spans="1:3" x14ac:dyDescent="0.3">
      <c r="A607" s="126" t="s">
        <v>1821</v>
      </c>
      <c r="B607" s="127" t="s">
        <v>3592</v>
      </c>
      <c r="C607" s="127" t="s">
        <v>4364</v>
      </c>
    </row>
    <row r="608" spans="1:3" x14ac:dyDescent="0.3">
      <c r="A608" s="126" t="s">
        <v>1587</v>
      </c>
      <c r="B608" s="127" t="s">
        <v>3728</v>
      </c>
      <c r="C608" s="127" t="s">
        <v>4364</v>
      </c>
    </row>
    <row r="609" spans="1:3" x14ac:dyDescent="0.3">
      <c r="A609" s="126" t="s">
        <v>1316</v>
      </c>
      <c r="B609" s="127" t="s">
        <v>3709</v>
      </c>
      <c r="C609" s="127" t="s">
        <v>4364</v>
      </c>
    </row>
    <row r="610" spans="1:3" x14ac:dyDescent="0.3">
      <c r="A610" s="126" t="s">
        <v>1799</v>
      </c>
      <c r="B610" s="127" t="s">
        <v>3636</v>
      </c>
      <c r="C610" s="127" t="s">
        <v>4364</v>
      </c>
    </row>
    <row r="611" spans="1:3" x14ac:dyDescent="0.3">
      <c r="A611" s="126" t="s">
        <v>1816</v>
      </c>
      <c r="B611" s="127" t="s">
        <v>3620</v>
      </c>
      <c r="C611" s="127" t="s">
        <v>4364</v>
      </c>
    </row>
    <row r="612" spans="1:3" x14ac:dyDescent="0.3">
      <c r="A612" s="126" t="s">
        <v>1930</v>
      </c>
      <c r="B612" s="127" t="s">
        <v>3644</v>
      </c>
      <c r="C612" s="127" t="s">
        <v>4364</v>
      </c>
    </row>
    <row r="613" spans="1:3" x14ac:dyDescent="0.3">
      <c r="A613" s="126" t="s">
        <v>1630</v>
      </c>
      <c r="B613" s="127" t="s">
        <v>3744</v>
      </c>
      <c r="C613" s="127" t="s">
        <v>4364</v>
      </c>
    </row>
    <row r="614" spans="1:3" x14ac:dyDescent="0.3">
      <c r="A614" s="126" t="s">
        <v>1377</v>
      </c>
      <c r="B614" s="127" t="s">
        <v>3701</v>
      </c>
      <c r="C614" s="127" t="s">
        <v>4364</v>
      </c>
    </row>
    <row r="615" spans="1:3" x14ac:dyDescent="0.3">
      <c r="A615" s="126" t="s">
        <v>1484</v>
      </c>
      <c r="B615" s="127" t="s">
        <v>3601</v>
      </c>
      <c r="C615" s="127" t="s">
        <v>4364</v>
      </c>
    </row>
    <row r="616" spans="1:3" x14ac:dyDescent="0.3">
      <c r="A616" s="126" t="s">
        <v>1905</v>
      </c>
      <c r="B616" s="127" t="s">
        <v>3628</v>
      </c>
      <c r="C616" s="127" t="s">
        <v>4364</v>
      </c>
    </row>
    <row r="617" spans="1:3" x14ac:dyDescent="0.3">
      <c r="A617" s="126" t="s">
        <v>1740</v>
      </c>
      <c r="B617" s="127" t="s">
        <v>3668</v>
      </c>
      <c r="C617" s="127" t="s">
        <v>4364</v>
      </c>
    </row>
    <row r="618" spans="1:3" x14ac:dyDescent="0.3">
      <c r="A618" s="126" t="s">
        <v>1329</v>
      </c>
      <c r="B618" s="127" t="s">
        <v>3660</v>
      </c>
      <c r="C618" s="127" t="s">
        <v>4364</v>
      </c>
    </row>
    <row r="619" spans="1:3" x14ac:dyDescent="0.3">
      <c r="A619" s="126" t="s">
        <v>1475</v>
      </c>
      <c r="B619" s="127" t="s">
        <v>3612</v>
      </c>
      <c r="C619" s="127" t="s">
        <v>4364</v>
      </c>
    </row>
    <row r="620" spans="1:3" x14ac:dyDescent="0.3">
      <c r="A620" s="126" t="s">
        <v>1642</v>
      </c>
      <c r="B620" s="127" t="s">
        <v>3685</v>
      </c>
      <c r="C620" s="127" t="s">
        <v>4364</v>
      </c>
    </row>
    <row r="621" spans="1:3" x14ac:dyDescent="0.3">
      <c r="A621" s="126" t="s">
        <v>1400</v>
      </c>
      <c r="B621" s="127" t="s">
        <v>3736</v>
      </c>
      <c r="C621" s="127" t="s">
        <v>4364</v>
      </c>
    </row>
    <row r="622" spans="1:3" x14ac:dyDescent="0.3">
      <c r="A622" s="126" t="s">
        <v>1609</v>
      </c>
      <c r="B622" s="127" t="s">
        <v>3693</v>
      </c>
      <c r="C622" s="127" t="s">
        <v>4364</v>
      </c>
    </row>
    <row r="623" spans="1:3" x14ac:dyDescent="0.3">
      <c r="A623" s="126" t="s">
        <v>2019</v>
      </c>
      <c r="B623" s="127" t="s">
        <v>3652</v>
      </c>
      <c r="C623" s="127" t="s">
        <v>4364</v>
      </c>
    </row>
    <row r="624" spans="1:3" x14ac:dyDescent="0.3">
      <c r="A624" s="126" t="s">
        <v>1625</v>
      </c>
      <c r="B624" s="127" t="s">
        <v>3676</v>
      </c>
      <c r="C624" s="127" t="s">
        <v>4364</v>
      </c>
    </row>
    <row r="625" spans="1:3" x14ac:dyDescent="0.3">
      <c r="A625" s="126" t="s">
        <v>2173</v>
      </c>
      <c r="B625" s="127" t="s">
        <v>4054</v>
      </c>
      <c r="C625" s="127" t="s">
        <v>4364</v>
      </c>
    </row>
    <row r="626" spans="1:3" x14ac:dyDescent="0.3">
      <c r="A626" s="126" t="s">
        <v>2319</v>
      </c>
      <c r="B626" s="127" t="s">
        <v>3581</v>
      </c>
      <c r="C626" s="127" t="s">
        <v>4364</v>
      </c>
    </row>
    <row r="627" spans="1:3" x14ac:dyDescent="0.3">
      <c r="A627" s="126" t="s">
        <v>2273</v>
      </c>
      <c r="B627" s="127" t="s">
        <v>4062</v>
      </c>
      <c r="C627" s="127" t="s">
        <v>4364</v>
      </c>
    </row>
    <row r="628" spans="1:3" x14ac:dyDescent="0.3">
      <c r="A628" s="126" t="s">
        <v>2226</v>
      </c>
      <c r="B628" s="127" t="s">
        <v>4095</v>
      </c>
      <c r="C628" s="127" t="s">
        <v>4364</v>
      </c>
    </row>
    <row r="629" spans="1:3" x14ac:dyDescent="0.3">
      <c r="A629" s="126" t="s">
        <v>2154</v>
      </c>
      <c r="B629" s="127" t="s">
        <v>4146</v>
      </c>
      <c r="C629" s="127" t="s">
        <v>4364</v>
      </c>
    </row>
    <row r="630" spans="1:3" x14ac:dyDescent="0.3">
      <c r="A630" s="126" t="s">
        <v>2100</v>
      </c>
      <c r="B630" s="127" t="s">
        <v>4134</v>
      </c>
      <c r="C630" s="127" t="s">
        <v>4364</v>
      </c>
    </row>
    <row r="631" spans="1:3" x14ac:dyDescent="0.3">
      <c r="A631" s="126" t="s">
        <v>2101</v>
      </c>
      <c r="B631" s="127" t="s">
        <v>4118</v>
      </c>
      <c r="C631" s="127" t="s">
        <v>4364</v>
      </c>
    </row>
    <row r="632" spans="1:3" x14ac:dyDescent="0.3">
      <c r="A632" s="126" t="s">
        <v>2253</v>
      </c>
      <c r="B632" s="127" t="s">
        <v>4170</v>
      </c>
      <c r="C632" s="127" t="s">
        <v>4364</v>
      </c>
    </row>
    <row r="633" spans="1:3" x14ac:dyDescent="0.3">
      <c r="A633" s="126" t="s">
        <v>1483</v>
      </c>
      <c r="B633" s="127" t="s">
        <v>4014</v>
      </c>
      <c r="C633" s="127" t="s">
        <v>4364</v>
      </c>
    </row>
    <row r="634" spans="1:3" x14ac:dyDescent="0.3">
      <c r="A634" s="126" t="s">
        <v>2401</v>
      </c>
      <c r="B634" s="127" t="s">
        <v>3982</v>
      </c>
      <c r="C634" s="127" t="s">
        <v>4364</v>
      </c>
    </row>
    <row r="635" spans="1:3" x14ac:dyDescent="0.3">
      <c r="A635" s="126" t="s">
        <v>1874</v>
      </c>
      <c r="B635" s="127" t="s">
        <v>3990</v>
      </c>
      <c r="C635" s="127" t="s">
        <v>4364</v>
      </c>
    </row>
    <row r="636" spans="1:3" x14ac:dyDescent="0.3">
      <c r="A636" s="126" t="s">
        <v>2008</v>
      </c>
      <c r="B636" s="127" t="s">
        <v>3963</v>
      </c>
      <c r="C636" s="127" t="s">
        <v>4364</v>
      </c>
    </row>
    <row r="637" spans="1:3" x14ac:dyDescent="0.3">
      <c r="A637" s="126" t="s">
        <v>1461</v>
      </c>
      <c r="B637" s="127" t="s">
        <v>3947</v>
      </c>
      <c r="C637" s="127" t="s">
        <v>4364</v>
      </c>
    </row>
    <row r="638" spans="1:3" x14ac:dyDescent="0.3">
      <c r="A638" s="126" t="s">
        <v>2168</v>
      </c>
      <c r="B638" s="127" t="s">
        <v>4046</v>
      </c>
      <c r="C638" s="127" t="s">
        <v>4364</v>
      </c>
    </row>
    <row r="639" spans="1:3" x14ac:dyDescent="0.3">
      <c r="A639" s="126" t="s">
        <v>1431</v>
      </c>
      <c r="B639" s="127" t="s">
        <v>4033</v>
      </c>
      <c r="C639" s="127" t="s">
        <v>4364</v>
      </c>
    </row>
    <row r="640" spans="1:3" x14ac:dyDescent="0.3">
      <c r="A640" s="126" t="s">
        <v>1879</v>
      </c>
      <c r="B640" s="127" t="s">
        <v>4006</v>
      </c>
      <c r="C640" s="127" t="s">
        <v>4364</v>
      </c>
    </row>
    <row r="641" spans="1:3" x14ac:dyDescent="0.3">
      <c r="A641" s="126" t="s">
        <v>1488</v>
      </c>
      <c r="B641" s="127" t="s">
        <v>3946</v>
      </c>
      <c r="C641" s="127" t="s">
        <v>4364</v>
      </c>
    </row>
    <row r="642" spans="1:3" x14ac:dyDescent="0.3">
      <c r="A642" s="126" t="s">
        <v>1996</v>
      </c>
      <c r="B642" s="127" t="s">
        <v>3971</v>
      </c>
      <c r="C642" s="127" t="s">
        <v>4364</v>
      </c>
    </row>
    <row r="643" spans="1:3" x14ac:dyDescent="0.3">
      <c r="A643" s="126" t="s">
        <v>1470</v>
      </c>
      <c r="B643" s="127" t="s">
        <v>3998</v>
      </c>
      <c r="C643" s="127" t="s">
        <v>4364</v>
      </c>
    </row>
    <row r="644" spans="1:3" x14ac:dyDescent="0.3">
      <c r="A644" s="126" t="s">
        <v>2335</v>
      </c>
      <c r="B644" s="127" t="s">
        <v>4096</v>
      </c>
      <c r="C644" s="127" t="s">
        <v>4364</v>
      </c>
    </row>
    <row r="645" spans="1:3" x14ac:dyDescent="0.3">
      <c r="A645" s="126" t="s">
        <v>1429</v>
      </c>
      <c r="B645" s="127" t="s">
        <v>3955</v>
      </c>
      <c r="C645" s="127" t="s">
        <v>4364</v>
      </c>
    </row>
    <row r="646" spans="1:3" x14ac:dyDescent="0.3">
      <c r="A646" s="126" t="s">
        <v>2634</v>
      </c>
      <c r="B646" s="127" t="s">
        <v>4022</v>
      </c>
      <c r="C646" s="127" t="s">
        <v>4364</v>
      </c>
    </row>
    <row r="647" spans="1:3" x14ac:dyDescent="0.3">
      <c r="A647" s="126" t="s">
        <v>2903</v>
      </c>
      <c r="B647" s="127" t="s">
        <v>4106</v>
      </c>
      <c r="C647" s="127" t="s">
        <v>4364</v>
      </c>
    </row>
    <row r="648" spans="1:3" x14ac:dyDescent="0.3">
      <c r="A648" s="126" t="s">
        <v>2366</v>
      </c>
      <c r="B648" s="127" t="s">
        <v>3577</v>
      </c>
      <c r="C648" s="127" t="s">
        <v>4364</v>
      </c>
    </row>
    <row r="649" spans="1:3" x14ac:dyDescent="0.3">
      <c r="A649" s="126" t="s">
        <v>2221</v>
      </c>
      <c r="B649" s="127" t="s">
        <v>4126</v>
      </c>
      <c r="C649" s="127" t="s">
        <v>4364</v>
      </c>
    </row>
    <row r="650" spans="1:3" x14ac:dyDescent="0.3">
      <c r="A650" s="126" t="s">
        <v>2422</v>
      </c>
      <c r="B650" s="127" t="s">
        <v>4154</v>
      </c>
      <c r="C650" s="127" t="s">
        <v>4364</v>
      </c>
    </row>
    <row r="651" spans="1:3" x14ac:dyDescent="0.3">
      <c r="A651" s="126" t="s">
        <v>2878</v>
      </c>
      <c r="B651" s="127" t="s">
        <v>4385</v>
      </c>
      <c r="C651" s="127" t="s">
        <v>4364</v>
      </c>
    </row>
    <row r="652" spans="1:3" x14ac:dyDescent="0.3">
      <c r="A652" s="126" t="s">
        <v>1434</v>
      </c>
      <c r="B652" s="127" t="s">
        <v>3891</v>
      </c>
      <c r="C652" s="127" t="s">
        <v>4364</v>
      </c>
    </row>
    <row r="653" spans="1:3" x14ac:dyDescent="0.3">
      <c r="A653" s="126" t="s">
        <v>1522</v>
      </c>
      <c r="B653" s="127" t="s">
        <v>4088</v>
      </c>
      <c r="C653" s="127" t="s">
        <v>4364</v>
      </c>
    </row>
    <row r="654" spans="1:3" x14ac:dyDescent="0.3">
      <c r="A654" s="126" t="s">
        <v>1477</v>
      </c>
      <c r="B654" s="127" t="s">
        <v>3939</v>
      </c>
      <c r="C654" s="127" t="s">
        <v>4364</v>
      </c>
    </row>
    <row r="655" spans="1:3" x14ac:dyDescent="0.3">
      <c r="A655" s="126" t="s">
        <v>1306</v>
      </c>
      <c r="B655" s="127" t="s">
        <v>3671</v>
      </c>
      <c r="C655" s="127" t="s">
        <v>4364</v>
      </c>
    </row>
    <row r="656" spans="1:3" x14ac:dyDescent="0.3">
      <c r="A656" s="126" t="s">
        <v>1444</v>
      </c>
      <c r="B656" s="127" t="s">
        <v>3596</v>
      </c>
      <c r="C656" s="127" t="s">
        <v>4364</v>
      </c>
    </row>
    <row r="657" spans="1:3" x14ac:dyDescent="0.3">
      <c r="A657" s="126" t="s">
        <v>1835</v>
      </c>
      <c r="B657" s="127" t="s">
        <v>3615</v>
      </c>
      <c r="C657" s="127" t="s">
        <v>4364</v>
      </c>
    </row>
    <row r="658" spans="1:3" x14ac:dyDescent="0.3">
      <c r="A658" s="126" t="s">
        <v>1399</v>
      </c>
      <c r="B658" s="127" t="s">
        <v>3696</v>
      </c>
      <c r="C658" s="127" t="s">
        <v>4364</v>
      </c>
    </row>
    <row r="659" spans="1:3" x14ac:dyDescent="0.3">
      <c r="A659" s="126" t="s">
        <v>2159</v>
      </c>
      <c r="B659" s="127" t="s">
        <v>4123</v>
      </c>
      <c r="C659" s="127" t="s">
        <v>4364</v>
      </c>
    </row>
    <row r="660" spans="1:3" x14ac:dyDescent="0.3">
      <c r="A660" s="126" t="s">
        <v>2105</v>
      </c>
      <c r="B660" s="127" t="s">
        <v>4175</v>
      </c>
      <c r="C660" s="127" t="s">
        <v>4364</v>
      </c>
    </row>
    <row r="661" spans="1:3" x14ac:dyDescent="0.3">
      <c r="A661" s="126" t="s">
        <v>2270</v>
      </c>
      <c r="B661" s="127" t="s">
        <v>4167</v>
      </c>
      <c r="C661" s="127" t="s">
        <v>4364</v>
      </c>
    </row>
    <row r="662" spans="1:3" x14ac:dyDescent="0.3">
      <c r="A662" s="126" t="s">
        <v>2169</v>
      </c>
      <c r="B662" s="127" t="s">
        <v>4143</v>
      </c>
      <c r="C662" s="127" t="s">
        <v>4364</v>
      </c>
    </row>
    <row r="663" spans="1:3" x14ac:dyDescent="0.3">
      <c r="A663" s="126" t="s">
        <v>2256</v>
      </c>
      <c r="B663" s="127" t="s">
        <v>4131</v>
      </c>
      <c r="C663" s="127" t="s">
        <v>4364</v>
      </c>
    </row>
    <row r="664" spans="1:3" x14ac:dyDescent="0.3">
      <c r="A664" s="126" t="s">
        <v>1487</v>
      </c>
      <c r="B664" s="127" t="s">
        <v>3647</v>
      </c>
      <c r="C664" s="127" t="s">
        <v>4364</v>
      </c>
    </row>
    <row r="665" spans="1:3" x14ac:dyDescent="0.3">
      <c r="A665" s="126" t="s">
        <v>1899</v>
      </c>
      <c r="B665" s="127" t="s">
        <v>3655</v>
      </c>
      <c r="C665" s="127" t="s">
        <v>4364</v>
      </c>
    </row>
    <row r="666" spans="1:3" x14ac:dyDescent="0.3">
      <c r="A666" s="126" t="s">
        <v>2278</v>
      </c>
      <c r="B666" s="127" t="s">
        <v>4151</v>
      </c>
      <c r="C666" s="127" t="s">
        <v>4364</v>
      </c>
    </row>
    <row r="667" spans="1:3" x14ac:dyDescent="0.3">
      <c r="A667" s="126" t="s">
        <v>1626</v>
      </c>
      <c r="B667" s="127" t="s">
        <v>3739</v>
      </c>
      <c r="C667" s="127" t="s">
        <v>4364</v>
      </c>
    </row>
    <row r="668" spans="1:3" x14ac:dyDescent="0.3">
      <c r="A668" s="126" t="s">
        <v>1330</v>
      </c>
      <c r="B668" s="127" t="s">
        <v>3663</v>
      </c>
      <c r="C668" s="127" t="s">
        <v>4364</v>
      </c>
    </row>
    <row r="669" spans="1:3" x14ac:dyDescent="0.3">
      <c r="A669" s="126" t="s">
        <v>1287</v>
      </c>
      <c r="B669" s="127" t="s">
        <v>3688</v>
      </c>
      <c r="C669" s="127" t="s">
        <v>4364</v>
      </c>
    </row>
    <row r="670" spans="1:3" x14ac:dyDescent="0.3">
      <c r="A670" s="126" t="s">
        <v>2407</v>
      </c>
      <c r="B670" s="127" t="s">
        <v>4159</v>
      </c>
      <c r="C670" s="127" t="s">
        <v>4364</v>
      </c>
    </row>
    <row r="671" spans="1:3" x14ac:dyDescent="0.3">
      <c r="A671" s="126" t="s">
        <v>1407</v>
      </c>
      <c r="B671" s="127" t="s">
        <v>3587</v>
      </c>
      <c r="C671" s="127" t="s">
        <v>4364</v>
      </c>
    </row>
    <row r="672" spans="1:3" x14ac:dyDescent="0.3">
      <c r="A672" s="126" t="s">
        <v>1327</v>
      </c>
      <c r="B672" s="127" t="s">
        <v>3731</v>
      </c>
      <c r="C672" s="127" t="s">
        <v>4364</v>
      </c>
    </row>
    <row r="673" spans="1:3" x14ac:dyDescent="0.3">
      <c r="A673" s="126" t="s">
        <v>2149</v>
      </c>
      <c r="B673" s="127" t="s">
        <v>3960</v>
      </c>
      <c r="C673" s="127" t="s">
        <v>4364</v>
      </c>
    </row>
    <row r="674" spans="1:3" x14ac:dyDescent="0.3">
      <c r="A674" s="126" t="s">
        <v>2045</v>
      </c>
      <c r="B674" s="127" t="s">
        <v>3968</v>
      </c>
      <c r="C674" s="127" t="s">
        <v>4364</v>
      </c>
    </row>
    <row r="675" spans="1:3" x14ac:dyDescent="0.3">
      <c r="A675" s="126" t="s">
        <v>2026</v>
      </c>
      <c r="B675" s="127" t="s">
        <v>4003</v>
      </c>
      <c r="C675" s="127" t="s">
        <v>4364</v>
      </c>
    </row>
    <row r="676" spans="1:3" x14ac:dyDescent="0.3">
      <c r="A676" s="126" t="s">
        <v>1481</v>
      </c>
      <c r="B676" s="127" t="s">
        <v>3987</v>
      </c>
      <c r="C676" s="127" t="s">
        <v>4364</v>
      </c>
    </row>
    <row r="677" spans="1:3" x14ac:dyDescent="0.3">
      <c r="A677" s="126" t="s">
        <v>2107</v>
      </c>
      <c r="B677" s="127" t="s">
        <v>3995</v>
      </c>
      <c r="C677" s="127" t="s">
        <v>4364</v>
      </c>
    </row>
    <row r="678" spans="1:3" x14ac:dyDescent="0.3">
      <c r="A678" s="126" t="s">
        <v>1925</v>
      </c>
      <c r="B678" s="127" t="s">
        <v>3979</v>
      </c>
      <c r="C678" s="127" t="s">
        <v>4364</v>
      </c>
    </row>
    <row r="679" spans="1:3" x14ac:dyDescent="0.3">
      <c r="A679" s="126" t="s">
        <v>1331</v>
      </c>
      <c r="B679" s="127" t="s">
        <v>3712</v>
      </c>
      <c r="C679" s="127" t="s">
        <v>4364</v>
      </c>
    </row>
    <row r="680" spans="1:3" x14ac:dyDescent="0.3">
      <c r="A680" s="126" t="s">
        <v>1803</v>
      </c>
      <c r="B680" s="127" t="s">
        <v>3604</v>
      </c>
      <c r="C680" s="127" t="s">
        <v>4364</v>
      </c>
    </row>
    <row r="681" spans="1:3" x14ac:dyDescent="0.3">
      <c r="A681" s="126" t="s">
        <v>1907</v>
      </c>
      <c r="B681" s="127" t="s">
        <v>4051</v>
      </c>
      <c r="C681" s="127" t="s">
        <v>4364</v>
      </c>
    </row>
    <row r="682" spans="1:3" x14ac:dyDescent="0.3">
      <c r="A682" s="126" t="s">
        <v>2048</v>
      </c>
      <c r="B682" s="127" t="s">
        <v>4011</v>
      </c>
      <c r="C682" s="127" t="s">
        <v>4364</v>
      </c>
    </row>
    <row r="683" spans="1:3" x14ac:dyDescent="0.3">
      <c r="A683" s="126" t="s">
        <v>1565</v>
      </c>
      <c r="B683" s="127" t="s">
        <v>3704</v>
      </c>
      <c r="C683" s="127" t="s">
        <v>4364</v>
      </c>
    </row>
    <row r="684" spans="1:3" x14ac:dyDescent="0.3">
      <c r="A684" s="126" t="s">
        <v>1427</v>
      </c>
      <c r="B684" s="127" t="s">
        <v>4019</v>
      </c>
      <c r="C684" s="127" t="s">
        <v>4364</v>
      </c>
    </row>
    <row r="685" spans="1:3" x14ac:dyDescent="0.3">
      <c r="A685" s="126" t="s">
        <v>2353</v>
      </c>
      <c r="B685" s="127" t="s">
        <v>4070</v>
      </c>
      <c r="C685" s="127" t="s">
        <v>4364</v>
      </c>
    </row>
    <row r="686" spans="1:3" x14ac:dyDescent="0.3">
      <c r="A686" s="126" t="s">
        <v>1412</v>
      </c>
      <c r="B686" s="127" t="s">
        <v>4059</v>
      </c>
      <c r="C686" s="127" t="s">
        <v>4364</v>
      </c>
    </row>
    <row r="687" spans="1:3" x14ac:dyDescent="0.3">
      <c r="A687" s="126" t="s">
        <v>2448</v>
      </c>
      <c r="B687" s="127" t="s">
        <v>4115</v>
      </c>
      <c r="C687" s="127" t="s">
        <v>4364</v>
      </c>
    </row>
    <row r="688" spans="1:3" x14ac:dyDescent="0.3">
      <c r="A688" s="126" t="s">
        <v>1417</v>
      </c>
      <c r="B688" s="127" t="s">
        <v>4043</v>
      </c>
      <c r="C688" s="127" t="s">
        <v>4364</v>
      </c>
    </row>
    <row r="689" spans="1:3" x14ac:dyDescent="0.3">
      <c r="A689" s="126" t="s">
        <v>2804</v>
      </c>
      <c r="B689" s="127" t="s">
        <v>4386</v>
      </c>
      <c r="C689" s="127" t="s">
        <v>4364</v>
      </c>
    </row>
    <row r="690" spans="1:3" x14ac:dyDescent="0.3">
      <c r="A690" s="126" t="s">
        <v>2795</v>
      </c>
      <c r="B690" s="127" t="s">
        <v>4387</v>
      </c>
      <c r="C690" s="127" t="s">
        <v>4364</v>
      </c>
    </row>
    <row r="691" spans="1:3" x14ac:dyDescent="0.3">
      <c r="A691" s="126" t="s">
        <v>2857</v>
      </c>
      <c r="B691" s="127" t="s">
        <v>4388</v>
      </c>
      <c r="C691" s="127" t="s">
        <v>4364</v>
      </c>
    </row>
    <row r="692" spans="1:3" x14ac:dyDescent="0.3">
      <c r="A692" s="126" t="s">
        <v>2863</v>
      </c>
      <c r="B692" s="127" t="s">
        <v>4389</v>
      </c>
      <c r="C692" s="127" t="s">
        <v>4364</v>
      </c>
    </row>
    <row r="693" spans="1:3" x14ac:dyDescent="0.3">
      <c r="A693" s="126" t="s">
        <v>1817</v>
      </c>
      <c r="B693" s="127" t="s">
        <v>3639</v>
      </c>
      <c r="C693" s="127" t="s">
        <v>4364</v>
      </c>
    </row>
    <row r="694" spans="1:3" x14ac:dyDescent="0.3">
      <c r="A694" s="126" t="s">
        <v>1863</v>
      </c>
      <c r="B694" s="127" t="s">
        <v>3623</v>
      </c>
      <c r="C694" s="127" t="s">
        <v>4364</v>
      </c>
    </row>
    <row r="695" spans="1:3" x14ac:dyDescent="0.3">
      <c r="A695" s="126" t="s">
        <v>1869</v>
      </c>
      <c r="B695" s="127" t="s">
        <v>3631</v>
      </c>
      <c r="C695" s="127" t="s">
        <v>4364</v>
      </c>
    </row>
    <row r="696" spans="1:3" x14ac:dyDescent="0.3">
      <c r="A696" s="126" t="s">
        <v>2492</v>
      </c>
      <c r="B696" s="127" t="s">
        <v>3720</v>
      </c>
      <c r="C696" s="127" t="s">
        <v>4364</v>
      </c>
    </row>
    <row r="697" spans="1:3" x14ac:dyDescent="0.3">
      <c r="A697" s="126" t="s">
        <v>1624</v>
      </c>
      <c r="B697" s="127" t="s">
        <v>3742</v>
      </c>
      <c r="C697" s="127" t="s">
        <v>4364</v>
      </c>
    </row>
    <row r="698" spans="1:3" x14ac:dyDescent="0.3">
      <c r="A698" s="126" t="s">
        <v>1845</v>
      </c>
      <c r="B698" s="127" t="s">
        <v>3626</v>
      </c>
      <c r="C698" s="127" t="s">
        <v>4364</v>
      </c>
    </row>
    <row r="699" spans="1:3" x14ac:dyDescent="0.3">
      <c r="A699" s="126" t="s">
        <v>1988</v>
      </c>
      <c r="B699" s="127" t="s">
        <v>3618</v>
      </c>
      <c r="C699" s="127" t="s">
        <v>4364</v>
      </c>
    </row>
    <row r="700" spans="1:3" x14ac:dyDescent="0.3">
      <c r="A700" s="126" t="s">
        <v>1366</v>
      </c>
      <c r="B700" s="127" t="s">
        <v>3734</v>
      </c>
      <c r="C700" s="127" t="s">
        <v>4364</v>
      </c>
    </row>
    <row r="701" spans="1:3" x14ac:dyDescent="0.3">
      <c r="A701" s="126" t="s">
        <v>1779</v>
      </c>
      <c r="B701" s="127" t="s">
        <v>3715</v>
      </c>
      <c r="C701" s="127" t="s">
        <v>4364</v>
      </c>
    </row>
    <row r="702" spans="1:3" x14ac:dyDescent="0.3">
      <c r="A702" s="126" t="s">
        <v>1831</v>
      </c>
      <c r="B702" s="127" t="s">
        <v>3650</v>
      </c>
      <c r="C702" s="127" t="s">
        <v>4364</v>
      </c>
    </row>
    <row r="703" spans="1:3" x14ac:dyDescent="0.3">
      <c r="A703" s="126" t="s">
        <v>1635</v>
      </c>
      <c r="B703" s="127" t="s">
        <v>3726</v>
      </c>
      <c r="C703" s="127" t="s">
        <v>4364</v>
      </c>
    </row>
    <row r="704" spans="1:3" x14ac:dyDescent="0.3">
      <c r="A704" s="126" t="s">
        <v>1856</v>
      </c>
      <c r="B704" s="127" t="s">
        <v>3642</v>
      </c>
      <c r="C704" s="127" t="s">
        <v>4364</v>
      </c>
    </row>
    <row r="705" spans="1:3" x14ac:dyDescent="0.3">
      <c r="A705" s="126" t="s">
        <v>1782</v>
      </c>
      <c r="B705" s="127" t="s">
        <v>3666</v>
      </c>
      <c r="C705" s="127" t="s">
        <v>4364</v>
      </c>
    </row>
    <row r="706" spans="1:3" x14ac:dyDescent="0.3">
      <c r="A706" s="126" t="s">
        <v>1659</v>
      </c>
      <c r="B706" s="127" t="s">
        <v>3691</v>
      </c>
      <c r="C706" s="127" t="s">
        <v>4364</v>
      </c>
    </row>
    <row r="707" spans="1:3" x14ac:dyDescent="0.3">
      <c r="A707" s="126" t="s">
        <v>1492</v>
      </c>
      <c r="B707" s="127" t="s">
        <v>3610</v>
      </c>
      <c r="C707" s="127" t="s">
        <v>4364</v>
      </c>
    </row>
    <row r="708" spans="1:3" x14ac:dyDescent="0.3">
      <c r="A708" s="126" t="s">
        <v>2132</v>
      </c>
      <c r="B708" s="127" t="s">
        <v>3590</v>
      </c>
      <c r="C708" s="127" t="s">
        <v>4364</v>
      </c>
    </row>
    <row r="709" spans="1:3" x14ac:dyDescent="0.3">
      <c r="A709" s="126" t="s">
        <v>2420</v>
      </c>
      <c r="B709" s="127" t="s">
        <v>4136</v>
      </c>
      <c r="C709" s="127" t="s">
        <v>4364</v>
      </c>
    </row>
    <row r="710" spans="1:3" x14ac:dyDescent="0.3">
      <c r="A710" s="126" t="s">
        <v>2416</v>
      </c>
      <c r="B710" s="127" t="s">
        <v>4128</v>
      </c>
      <c r="C710" s="127" t="s">
        <v>4364</v>
      </c>
    </row>
    <row r="711" spans="1:3" x14ac:dyDescent="0.3">
      <c r="A711" s="126" t="s">
        <v>2391</v>
      </c>
      <c r="B711" s="127" t="s">
        <v>4164</v>
      </c>
      <c r="C711" s="127" t="s">
        <v>4364</v>
      </c>
    </row>
    <row r="712" spans="1:3" x14ac:dyDescent="0.3">
      <c r="A712" s="126" t="s">
        <v>1340</v>
      </c>
      <c r="B712" s="127" t="s">
        <v>3707</v>
      </c>
      <c r="C712" s="127" t="s">
        <v>4364</v>
      </c>
    </row>
    <row r="713" spans="1:3" x14ac:dyDescent="0.3">
      <c r="A713" s="126" t="s">
        <v>1834</v>
      </c>
      <c r="B713" s="127" t="s">
        <v>3599</v>
      </c>
      <c r="C713" s="127" t="s">
        <v>4364</v>
      </c>
    </row>
    <row r="714" spans="1:3" x14ac:dyDescent="0.3">
      <c r="A714" s="126" t="s">
        <v>2421</v>
      </c>
      <c r="B714" s="127" t="s">
        <v>4148</v>
      </c>
      <c r="C714" s="127" t="s">
        <v>4364</v>
      </c>
    </row>
    <row r="715" spans="1:3" x14ac:dyDescent="0.3">
      <c r="A715" s="126" t="s">
        <v>1989</v>
      </c>
      <c r="B715" s="127" t="s">
        <v>3949</v>
      </c>
      <c r="C715" s="127" t="s">
        <v>4364</v>
      </c>
    </row>
    <row r="716" spans="1:3" x14ac:dyDescent="0.3">
      <c r="A716" s="126" t="s">
        <v>1951</v>
      </c>
      <c r="B716" s="127" t="s">
        <v>3957</v>
      </c>
      <c r="C716" s="127" t="s">
        <v>4364</v>
      </c>
    </row>
    <row r="717" spans="1:3" x14ac:dyDescent="0.3">
      <c r="A717" s="126" t="s">
        <v>1927</v>
      </c>
      <c r="B717" s="127" t="s">
        <v>4016</v>
      </c>
      <c r="C717" s="127" t="s">
        <v>4364</v>
      </c>
    </row>
    <row r="718" spans="1:3" x14ac:dyDescent="0.3">
      <c r="A718" s="126" t="s">
        <v>2012</v>
      </c>
      <c r="B718" s="127" t="s">
        <v>3984</v>
      </c>
      <c r="C718" s="127" t="s">
        <v>4364</v>
      </c>
    </row>
    <row r="719" spans="1:3" x14ac:dyDescent="0.3">
      <c r="A719" s="126" t="s">
        <v>2305</v>
      </c>
      <c r="B719" s="127" t="s">
        <v>4008</v>
      </c>
      <c r="C719" s="127" t="s">
        <v>4364</v>
      </c>
    </row>
    <row r="720" spans="1:3" x14ac:dyDescent="0.3">
      <c r="A720" s="126" t="s">
        <v>1411</v>
      </c>
      <c r="B720" s="127" t="s">
        <v>4040</v>
      </c>
      <c r="C720" s="127" t="s">
        <v>4364</v>
      </c>
    </row>
    <row r="721" spans="1:3" x14ac:dyDescent="0.3">
      <c r="A721" s="126" t="s">
        <v>1508</v>
      </c>
      <c r="B721" s="127" t="s">
        <v>4056</v>
      </c>
      <c r="C721" s="127" t="s">
        <v>4364</v>
      </c>
    </row>
    <row r="722" spans="1:3" x14ac:dyDescent="0.3">
      <c r="A722" s="126" t="s">
        <v>2025</v>
      </c>
      <c r="B722" s="127" t="s">
        <v>3973</v>
      </c>
      <c r="C722" s="127" t="s">
        <v>4364</v>
      </c>
    </row>
    <row r="723" spans="1:3" x14ac:dyDescent="0.3">
      <c r="A723" s="126" t="s">
        <v>1409</v>
      </c>
      <c r="B723" s="127" t="s">
        <v>4027</v>
      </c>
      <c r="C723" s="127" t="s">
        <v>4364</v>
      </c>
    </row>
    <row r="724" spans="1:3" x14ac:dyDescent="0.3">
      <c r="A724" s="126" t="s">
        <v>2464</v>
      </c>
      <c r="B724" s="127" t="s">
        <v>3674</v>
      </c>
      <c r="C724" s="127" t="s">
        <v>4364</v>
      </c>
    </row>
    <row r="725" spans="1:3" x14ac:dyDescent="0.3">
      <c r="A725" s="126" t="s">
        <v>2759</v>
      </c>
      <c r="B725" s="127" t="s">
        <v>4390</v>
      </c>
      <c r="C725" s="127" t="s">
        <v>4364</v>
      </c>
    </row>
    <row r="726" spans="1:3" x14ac:dyDescent="0.3">
      <c r="A726" s="126" t="s">
        <v>2772</v>
      </c>
      <c r="B726" s="127" t="s">
        <v>4391</v>
      </c>
      <c r="C726" s="127" t="s">
        <v>4364</v>
      </c>
    </row>
    <row r="727" spans="1:3" x14ac:dyDescent="0.3">
      <c r="A727" s="126" t="s">
        <v>2832</v>
      </c>
      <c r="B727" s="127" t="s">
        <v>4392</v>
      </c>
      <c r="C727" s="127" t="s">
        <v>4364</v>
      </c>
    </row>
    <row r="728" spans="1:3" x14ac:dyDescent="0.3">
      <c r="A728" s="126" t="s">
        <v>2791</v>
      </c>
      <c r="B728" s="127" t="s">
        <v>4393</v>
      </c>
      <c r="C728" s="127" t="s">
        <v>4364</v>
      </c>
    </row>
    <row r="729" spans="1:3" x14ac:dyDescent="0.3">
      <c r="A729" s="126" t="s">
        <v>2624</v>
      </c>
      <c r="B729" s="127" t="s">
        <v>4109</v>
      </c>
      <c r="C729" s="127" t="s">
        <v>4364</v>
      </c>
    </row>
    <row r="730" spans="1:3" x14ac:dyDescent="0.3">
      <c r="A730" s="126" t="s">
        <v>2864</v>
      </c>
      <c r="B730" s="127" t="s">
        <v>4066</v>
      </c>
      <c r="C730" s="127" t="s">
        <v>4364</v>
      </c>
    </row>
    <row r="731" spans="1:3" x14ac:dyDescent="0.3">
      <c r="A731" s="126" t="s">
        <v>2874</v>
      </c>
      <c r="B731" s="127" t="s">
        <v>4394</v>
      </c>
      <c r="C731" s="127" t="s">
        <v>4364</v>
      </c>
    </row>
    <row r="732" spans="1:3" x14ac:dyDescent="0.3">
      <c r="A732" s="126" t="s">
        <v>2896</v>
      </c>
      <c r="B732" s="127" t="s">
        <v>4395</v>
      </c>
      <c r="C732" s="127" t="s">
        <v>4364</v>
      </c>
    </row>
    <row r="733" spans="1:3" x14ac:dyDescent="0.3">
      <c r="A733" s="126" t="s">
        <v>2853</v>
      </c>
      <c r="B733" s="127" t="s">
        <v>4396</v>
      </c>
      <c r="C733" s="127" t="s">
        <v>4364</v>
      </c>
    </row>
    <row r="734" spans="1:3" x14ac:dyDescent="0.3">
      <c r="A734" s="126" t="s">
        <v>2876</v>
      </c>
      <c r="B734" s="127" t="s">
        <v>4397</v>
      </c>
      <c r="C734" s="127" t="s">
        <v>4364</v>
      </c>
    </row>
    <row r="735" spans="1:3" x14ac:dyDescent="0.3">
      <c r="A735" s="126" t="s">
        <v>1947</v>
      </c>
      <c r="B735" s="127" t="s">
        <v>3658</v>
      </c>
      <c r="C735" s="127" t="s">
        <v>4364</v>
      </c>
    </row>
    <row r="736" spans="1:3" x14ac:dyDescent="0.3">
      <c r="A736" s="126" t="s">
        <v>1560</v>
      </c>
      <c r="B736" s="127" t="s">
        <v>3699</v>
      </c>
      <c r="C736" s="127" t="s">
        <v>4364</v>
      </c>
    </row>
    <row r="737" spans="1:3" x14ac:dyDescent="0.3">
      <c r="A737" s="126" t="s">
        <v>1335</v>
      </c>
      <c r="B737" s="127" t="s">
        <v>3683</v>
      </c>
      <c r="C737" s="127" t="s">
        <v>4364</v>
      </c>
    </row>
    <row r="738" spans="1:3" x14ac:dyDescent="0.3">
      <c r="A738" s="126" t="s">
        <v>1423</v>
      </c>
      <c r="B738" s="127" t="s">
        <v>3634</v>
      </c>
      <c r="C738" s="127" t="s">
        <v>4364</v>
      </c>
    </row>
    <row r="739" spans="1:3" x14ac:dyDescent="0.3">
      <c r="A739" s="126" t="s">
        <v>2856</v>
      </c>
      <c r="B739" s="127" t="s">
        <v>4398</v>
      </c>
      <c r="C739" s="127" t="s">
        <v>4364</v>
      </c>
    </row>
    <row r="740" spans="1:3" x14ac:dyDescent="0.3">
      <c r="A740" s="126" t="s">
        <v>2895</v>
      </c>
      <c r="B740" s="127" t="s">
        <v>4399</v>
      </c>
      <c r="C740" s="127" t="s">
        <v>4364</v>
      </c>
    </row>
    <row r="741" spans="1:3" x14ac:dyDescent="0.3">
      <c r="A741" s="126" t="s">
        <v>2222</v>
      </c>
      <c r="B741" s="127" t="s">
        <v>4198</v>
      </c>
      <c r="C741" s="127" t="s">
        <v>4364</v>
      </c>
    </row>
    <row r="742" spans="1:3" x14ac:dyDescent="0.3">
      <c r="A742" s="126" t="s">
        <v>2120</v>
      </c>
      <c r="B742" s="127" t="s">
        <v>4209</v>
      </c>
      <c r="C742" s="127" t="s">
        <v>4364</v>
      </c>
    </row>
    <row r="743" spans="1:3" x14ac:dyDescent="0.3">
      <c r="A743" s="126" t="s">
        <v>2177</v>
      </c>
      <c r="B743" s="127" t="s">
        <v>4202</v>
      </c>
      <c r="C743" s="127" t="s">
        <v>4364</v>
      </c>
    </row>
    <row r="744" spans="1:3" x14ac:dyDescent="0.3">
      <c r="A744" s="126" t="s">
        <v>2457</v>
      </c>
      <c r="B744" s="127" t="s">
        <v>4190</v>
      </c>
      <c r="C744" s="127" t="s">
        <v>4364</v>
      </c>
    </row>
    <row r="745" spans="1:3" x14ac:dyDescent="0.3">
      <c r="A745" s="126" t="s">
        <v>2370</v>
      </c>
      <c r="B745" s="127" t="s">
        <v>3579</v>
      </c>
      <c r="C745" s="127" t="s">
        <v>4364</v>
      </c>
    </row>
    <row r="746" spans="1:3" x14ac:dyDescent="0.3">
      <c r="A746" s="126" t="s">
        <v>2404</v>
      </c>
      <c r="B746" s="127" t="s">
        <v>4093</v>
      </c>
      <c r="C746" s="127" t="s">
        <v>4364</v>
      </c>
    </row>
    <row r="747" spans="1:3" x14ac:dyDescent="0.3">
      <c r="A747" s="126" t="s">
        <v>1453</v>
      </c>
      <c r="B747" s="127" t="s">
        <v>3944</v>
      </c>
      <c r="C747" s="127" t="s">
        <v>4364</v>
      </c>
    </row>
    <row r="748" spans="1:3" x14ac:dyDescent="0.3">
      <c r="A748" s="126" t="s">
        <v>2428</v>
      </c>
      <c r="B748" s="127" t="s">
        <v>3582</v>
      </c>
      <c r="C748" s="127" t="s">
        <v>4364</v>
      </c>
    </row>
    <row r="749" spans="1:3" x14ac:dyDescent="0.3">
      <c r="A749" s="126" t="s">
        <v>2188</v>
      </c>
      <c r="B749" s="127" t="s">
        <v>4090</v>
      </c>
      <c r="C749" s="127" t="s">
        <v>4364</v>
      </c>
    </row>
    <row r="750" spans="1:3" x14ac:dyDescent="0.3">
      <c r="A750" s="126" t="s">
        <v>2872</v>
      </c>
      <c r="B750" s="127" t="s">
        <v>4400</v>
      </c>
      <c r="C750" s="127" t="s">
        <v>4364</v>
      </c>
    </row>
    <row r="751" spans="1:3" x14ac:dyDescent="0.3">
      <c r="A751" s="126" t="s">
        <v>2435</v>
      </c>
      <c r="B751" s="127" t="s">
        <v>4186</v>
      </c>
      <c r="C751" s="127" t="s">
        <v>4364</v>
      </c>
    </row>
    <row r="752" spans="1:3" x14ac:dyDescent="0.3">
      <c r="A752" s="126" t="s">
        <v>2910</v>
      </c>
      <c r="B752" s="127" t="s">
        <v>4401</v>
      </c>
      <c r="C752" s="127" t="s">
        <v>4402</v>
      </c>
    </row>
    <row r="753" spans="1:3" x14ac:dyDescent="0.3">
      <c r="A753" s="126" t="s">
        <v>1547</v>
      </c>
      <c r="B753" s="127" t="s">
        <v>3842</v>
      </c>
      <c r="C753" s="127" t="s">
        <v>4364</v>
      </c>
    </row>
    <row r="754" spans="1:3" x14ac:dyDescent="0.3">
      <c r="A754" s="126" t="s">
        <v>2121</v>
      </c>
      <c r="B754" s="127" t="s">
        <v>4264</v>
      </c>
      <c r="C754" s="127" t="s">
        <v>4364</v>
      </c>
    </row>
    <row r="755" spans="1:3" x14ac:dyDescent="0.3">
      <c r="A755" s="126" t="s">
        <v>2323</v>
      </c>
      <c r="B755" s="127" t="s">
        <v>4182</v>
      </c>
      <c r="C755" s="127" t="s">
        <v>4364</v>
      </c>
    </row>
    <row r="756" spans="1:3" x14ac:dyDescent="0.3">
      <c r="A756" s="126" t="s">
        <v>2854</v>
      </c>
      <c r="B756" s="127" t="s">
        <v>4403</v>
      </c>
      <c r="C756" s="127" t="s">
        <v>4364</v>
      </c>
    </row>
    <row r="757" spans="1:3" x14ac:dyDescent="0.3">
      <c r="A757" s="126" t="s">
        <v>2364</v>
      </c>
      <c r="B757" s="127" t="s">
        <v>4181</v>
      </c>
      <c r="C757" s="127" t="s">
        <v>4364</v>
      </c>
    </row>
    <row r="758" spans="1:3" x14ac:dyDescent="0.3">
      <c r="A758" s="126" t="s">
        <v>1588</v>
      </c>
      <c r="B758" s="127" t="s">
        <v>3748</v>
      </c>
      <c r="C758" s="127" t="s">
        <v>4364</v>
      </c>
    </row>
    <row r="759" spans="1:3" x14ac:dyDescent="0.3">
      <c r="A759" s="126" t="s">
        <v>1516</v>
      </c>
      <c r="B759" s="127" t="s">
        <v>4076</v>
      </c>
      <c r="C759" s="127" t="s">
        <v>4364</v>
      </c>
    </row>
    <row r="760" spans="1:3" x14ac:dyDescent="0.3">
      <c r="A760" s="126" t="s">
        <v>1343</v>
      </c>
      <c r="B760" s="127" t="s">
        <v>3749</v>
      </c>
      <c r="C760" s="127" t="s">
        <v>4364</v>
      </c>
    </row>
    <row r="761" spans="1:3" x14ac:dyDescent="0.3">
      <c r="A761" s="126" t="s">
        <v>1351</v>
      </c>
      <c r="B761" s="127" t="s">
        <v>3745</v>
      </c>
      <c r="C761" s="127" t="s">
        <v>4364</v>
      </c>
    </row>
    <row r="762" spans="1:3" x14ac:dyDescent="0.3">
      <c r="A762" s="126" t="s">
        <v>2850</v>
      </c>
      <c r="B762" s="127" t="s">
        <v>4086</v>
      </c>
      <c r="C762" s="127" t="s">
        <v>4364</v>
      </c>
    </row>
    <row r="763" spans="1:3" x14ac:dyDescent="0.3">
      <c r="A763" s="126" t="s">
        <v>2371</v>
      </c>
      <c r="B763" s="127" t="s">
        <v>4185</v>
      </c>
      <c r="C763" s="127" t="s">
        <v>4364</v>
      </c>
    </row>
    <row r="764" spans="1:3" x14ac:dyDescent="0.3">
      <c r="A764" s="126" t="s">
        <v>2192</v>
      </c>
      <c r="B764" s="127" t="s">
        <v>4259</v>
      </c>
      <c r="C764" s="127" t="s">
        <v>4364</v>
      </c>
    </row>
    <row r="765" spans="1:3" x14ac:dyDescent="0.3">
      <c r="A765" s="126" t="s">
        <v>1655</v>
      </c>
      <c r="B765" s="127" t="s">
        <v>3752</v>
      </c>
      <c r="C765" s="127" t="s">
        <v>4364</v>
      </c>
    </row>
    <row r="766" spans="1:3" x14ac:dyDescent="0.3">
      <c r="A766" s="126" t="s">
        <v>2398</v>
      </c>
      <c r="B766" s="127" t="s">
        <v>4073</v>
      </c>
      <c r="C766" s="127" t="s">
        <v>4364</v>
      </c>
    </row>
    <row r="767" spans="1:3" x14ac:dyDescent="0.3">
      <c r="A767" s="126" t="s">
        <v>2255</v>
      </c>
      <c r="B767" s="127" t="s">
        <v>4178</v>
      </c>
      <c r="C767" s="127" t="s">
        <v>4364</v>
      </c>
    </row>
    <row r="768" spans="1:3" x14ac:dyDescent="0.3">
      <c r="A768" s="126" t="s">
        <v>2325</v>
      </c>
      <c r="B768" s="127" t="s">
        <v>4239</v>
      </c>
      <c r="C768" s="127" t="s">
        <v>4364</v>
      </c>
    </row>
    <row r="769" spans="1:3" x14ac:dyDescent="0.3">
      <c r="A769" s="126" t="s">
        <v>2363</v>
      </c>
      <c r="B769" s="127" t="s">
        <v>4243</v>
      </c>
      <c r="C769" s="127" t="s">
        <v>4364</v>
      </c>
    </row>
    <row r="770" spans="1:3" x14ac:dyDescent="0.3">
      <c r="A770" s="126" t="s">
        <v>2210</v>
      </c>
      <c r="B770" s="127" t="s">
        <v>4227</v>
      </c>
      <c r="C770" s="127" t="s">
        <v>4364</v>
      </c>
    </row>
    <row r="771" spans="1:3" x14ac:dyDescent="0.3">
      <c r="A771" s="126" t="s">
        <v>2322</v>
      </c>
      <c r="B771" s="127" t="s">
        <v>4231</v>
      </c>
      <c r="C771" s="127" t="s">
        <v>4364</v>
      </c>
    </row>
    <row r="772" spans="1:3" x14ac:dyDescent="0.3">
      <c r="A772" s="126" t="s">
        <v>2310</v>
      </c>
      <c r="B772" s="127" t="s">
        <v>4223</v>
      </c>
      <c r="C772" s="127" t="s">
        <v>4364</v>
      </c>
    </row>
    <row r="773" spans="1:3" x14ac:dyDescent="0.3">
      <c r="A773" s="126" t="s">
        <v>2833</v>
      </c>
      <c r="B773" s="127" t="s">
        <v>4404</v>
      </c>
      <c r="C773" s="127" t="s">
        <v>4364</v>
      </c>
    </row>
    <row r="774" spans="1:3" x14ac:dyDescent="0.3">
      <c r="A774" s="126" t="s">
        <v>2334</v>
      </c>
      <c r="B774" s="127" t="s">
        <v>4230</v>
      </c>
      <c r="C774" s="127" t="s">
        <v>4364</v>
      </c>
    </row>
    <row r="775" spans="1:3" x14ac:dyDescent="0.3">
      <c r="A775" s="126" t="s">
        <v>2106</v>
      </c>
      <c r="B775" s="127" t="s">
        <v>4238</v>
      </c>
      <c r="C775" s="127" t="s">
        <v>4364</v>
      </c>
    </row>
    <row r="776" spans="1:3" x14ac:dyDescent="0.3">
      <c r="A776" s="126" t="s">
        <v>2243</v>
      </c>
      <c r="B776" s="127" t="s">
        <v>4226</v>
      </c>
      <c r="C776" s="127" t="s">
        <v>4364</v>
      </c>
    </row>
    <row r="777" spans="1:3" x14ac:dyDescent="0.3">
      <c r="A777" s="126" t="s">
        <v>2289</v>
      </c>
      <c r="B777" s="127" t="s">
        <v>4222</v>
      </c>
      <c r="C777" s="127" t="s">
        <v>4364</v>
      </c>
    </row>
    <row r="778" spans="1:3" x14ac:dyDescent="0.3">
      <c r="A778" s="126" t="s">
        <v>2238</v>
      </c>
      <c r="B778" s="127" t="s">
        <v>4234</v>
      </c>
      <c r="C778" s="127" t="s">
        <v>4364</v>
      </c>
    </row>
    <row r="779" spans="1:3" x14ac:dyDescent="0.3">
      <c r="A779" s="126" t="s">
        <v>2375</v>
      </c>
      <c r="B779" s="127" t="s">
        <v>4242</v>
      </c>
      <c r="C779" s="127" t="s">
        <v>4364</v>
      </c>
    </row>
    <row r="780" spans="1:3" x14ac:dyDescent="0.3">
      <c r="A780" s="126" t="s">
        <v>2390</v>
      </c>
      <c r="B780" s="127" t="s">
        <v>4219</v>
      </c>
      <c r="C780" s="127" t="s">
        <v>4364</v>
      </c>
    </row>
    <row r="781" spans="1:3" x14ac:dyDescent="0.3">
      <c r="A781" s="126" t="s">
        <v>1540</v>
      </c>
      <c r="B781" s="127" t="s">
        <v>4218</v>
      </c>
      <c r="C781" s="127" t="s">
        <v>4364</v>
      </c>
    </row>
    <row r="782" spans="1:3" x14ac:dyDescent="0.3">
      <c r="A782" s="126" t="s">
        <v>1600</v>
      </c>
      <c r="B782" s="127" t="s">
        <v>3788</v>
      </c>
      <c r="C782" s="127" t="s">
        <v>4364</v>
      </c>
    </row>
    <row r="783" spans="1:3" x14ac:dyDescent="0.3">
      <c r="A783" s="126" t="s">
        <v>1553</v>
      </c>
      <c r="B783" s="127" t="s">
        <v>3815</v>
      </c>
      <c r="C783" s="127" t="s">
        <v>4364</v>
      </c>
    </row>
    <row r="784" spans="1:3" x14ac:dyDescent="0.3">
      <c r="A784" s="126" t="s">
        <v>1656</v>
      </c>
      <c r="B784" s="127" t="s">
        <v>3780</v>
      </c>
      <c r="C784" s="127" t="s">
        <v>4364</v>
      </c>
    </row>
    <row r="785" spans="1:3" x14ac:dyDescent="0.3">
      <c r="A785" s="126" t="s">
        <v>1643</v>
      </c>
      <c r="B785" s="127" t="s">
        <v>3784</v>
      </c>
      <c r="C785" s="127" t="s">
        <v>4364</v>
      </c>
    </row>
    <row r="786" spans="1:3" x14ac:dyDescent="0.3">
      <c r="A786" s="126" t="s">
        <v>1704</v>
      </c>
      <c r="B786" s="127" t="s">
        <v>3823</v>
      </c>
      <c r="C786" s="127" t="s">
        <v>4364</v>
      </c>
    </row>
    <row r="787" spans="1:3" x14ac:dyDescent="0.3">
      <c r="A787" s="126" t="s">
        <v>1685</v>
      </c>
      <c r="B787" s="127" t="s">
        <v>3819</v>
      </c>
      <c r="C787" s="127" t="s">
        <v>4364</v>
      </c>
    </row>
    <row r="788" spans="1:3" x14ac:dyDescent="0.3">
      <c r="A788" s="126" t="s">
        <v>1684</v>
      </c>
      <c r="B788" s="127" t="s">
        <v>3757</v>
      </c>
      <c r="C788" s="127" t="s">
        <v>4364</v>
      </c>
    </row>
    <row r="789" spans="1:3" x14ac:dyDescent="0.3">
      <c r="A789" s="126" t="s">
        <v>1328</v>
      </c>
      <c r="B789" s="127" t="s">
        <v>3795</v>
      </c>
      <c r="C789" s="127" t="s">
        <v>4364</v>
      </c>
    </row>
    <row r="790" spans="1:3" x14ac:dyDescent="0.3">
      <c r="A790" s="126" t="s">
        <v>1296</v>
      </c>
      <c r="B790" s="127" t="s">
        <v>3772</v>
      </c>
      <c r="C790" s="127" t="s">
        <v>4364</v>
      </c>
    </row>
    <row r="791" spans="1:3" x14ac:dyDescent="0.3">
      <c r="A791" s="126" t="s">
        <v>1777</v>
      </c>
      <c r="B791" s="127" t="s">
        <v>3776</v>
      </c>
      <c r="C791" s="127" t="s">
        <v>4364</v>
      </c>
    </row>
    <row r="792" spans="1:3" x14ac:dyDescent="0.3">
      <c r="A792" s="126" t="s">
        <v>1745</v>
      </c>
      <c r="B792" s="127" t="s">
        <v>3811</v>
      </c>
      <c r="C792" s="127" t="s">
        <v>4364</v>
      </c>
    </row>
    <row r="793" spans="1:3" x14ac:dyDescent="0.3">
      <c r="A793" s="126" t="s">
        <v>1298</v>
      </c>
      <c r="B793" s="127" t="s">
        <v>3827</v>
      </c>
      <c r="C793" s="127" t="s">
        <v>4364</v>
      </c>
    </row>
    <row r="794" spans="1:3" x14ac:dyDescent="0.3">
      <c r="A794" s="126" t="s">
        <v>1319</v>
      </c>
      <c r="B794" s="127" t="s">
        <v>3761</v>
      </c>
      <c r="C794" s="127" t="s">
        <v>4364</v>
      </c>
    </row>
    <row r="795" spans="1:3" x14ac:dyDescent="0.3">
      <c r="A795" s="126" t="s">
        <v>1373</v>
      </c>
      <c r="B795" s="127" t="s">
        <v>3835</v>
      </c>
      <c r="C795" s="127" t="s">
        <v>4364</v>
      </c>
    </row>
    <row r="796" spans="1:3" x14ac:dyDescent="0.3">
      <c r="A796" s="126" t="s">
        <v>2836</v>
      </c>
      <c r="B796" s="127" t="s">
        <v>4405</v>
      </c>
      <c r="C796" s="127" t="s">
        <v>4364</v>
      </c>
    </row>
    <row r="797" spans="1:3" x14ac:dyDescent="0.3">
      <c r="A797" s="126" t="s">
        <v>1769</v>
      </c>
      <c r="B797" s="127" t="s">
        <v>3803</v>
      </c>
      <c r="C797" s="127" t="s">
        <v>4364</v>
      </c>
    </row>
    <row r="798" spans="1:3" x14ac:dyDescent="0.3">
      <c r="A798" s="126" t="s">
        <v>1725</v>
      </c>
      <c r="B798" s="127" t="s">
        <v>3768</v>
      </c>
      <c r="C798" s="127" t="s">
        <v>4364</v>
      </c>
    </row>
    <row r="799" spans="1:3" x14ac:dyDescent="0.3">
      <c r="A799" s="126" t="s">
        <v>1323</v>
      </c>
      <c r="B799" s="127" t="s">
        <v>3799</v>
      </c>
      <c r="C799" s="127" t="s">
        <v>4364</v>
      </c>
    </row>
    <row r="800" spans="1:3" x14ac:dyDescent="0.3">
      <c r="A800" s="126" t="s">
        <v>1815</v>
      </c>
      <c r="B800" s="127" t="s">
        <v>3831</v>
      </c>
      <c r="C800" s="127" t="s">
        <v>4364</v>
      </c>
    </row>
    <row r="801" spans="1:3" x14ac:dyDescent="0.3">
      <c r="A801" s="126" t="s">
        <v>1374</v>
      </c>
      <c r="B801" s="127" t="s">
        <v>3753</v>
      </c>
      <c r="C801" s="127" t="s">
        <v>4364</v>
      </c>
    </row>
    <row r="802" spans="1:3" x14ac:dyDescent="0.3">
      <c r="A802" s="126" t="s">
        <v>2146</v>
      </c>
      <c r="B802" s="127" t="s">
        <v>3551</v>
      </c>
      <c r="C802" s="127" t="s">
        <v>4364</v>
      </c>
    </row>
    <row r="803" spans="1:3" x14ac:dyDescent="0.3">
      <c r="A803" s="126" t="s">
        <v>2150</v>
      </c>
      <c r="B803" s="127" t="s">
        <v>3539</v>
      </c>
      <c r="C803" s="127" t="s">
        <v>4364</v>
      </c>
    </row>
    <row r="804" spans="1:3" x14ac:dyDescent="0.3">
      <c r="A804" s="126" t="s">
        <v>2163</v>
      </c>
      <c r="B804" s="127" t="s">
        <v>3543</v>
      </c>
      <c r="C804" s="127" t="s">
        <v>4364</v>
      </c>
    </row>
    <row r="805" spans="1:3" x14ac:dyDescent="0.3">
      <c r="A805" s="126" t="s">
        <v>2394</v>
      </c>
      <c r="B805" s="127" t="s">
        <v>3571</v>
      </c>
      <c r="C805" s="127" t="s">
        <v>4364</v>
      </c>
    </row>
    <row r="806" spans="1:3" x14ac:dyDescent="0.3">
      <c r="A806" s="126" t="s">
        <v>2217</v>
      </c>
      <c r="B806" s="127" t="s">
        <v>3547</v>
      </c>
      <c r="C806" s="127" t="s">
        <v>4364</v>
      </c>
    </row>
    <row r="807" spans="1:3" x14ac:dyDescent="0.3">
      <c r="A807" s="126" t="s">
        <v>1369</v>
      </c>
      <c r="B807" s="127" t="s">
        <v>3508</v>
      </c>
      <c r="C807" s="127" t="s">
        <v>4364</v>
      </c>
    </row>
    <row r="808" spans="1:3" x14ac:dyDescent="0.3">
      <c r="A808" s="126" t="s">
        <v>1341</v>
      </c>
      <c r="B808" s="127" t="s">
        <v>3512</v>
      </c>
      <c r="C808" s="127" t="s">
        <v>4364</v>
      </c>
    </row>
    <row r="809" spans="1:3" x14ac:dyDescent="0.3">
      <c r="A809" s="126" t="s">
        <v>1278</v>
      </c>
      <c r="B809" s="127" t="s">
        <v>3520</v>
      </c>
      <c r="C809" s="127" t="s">
        <v>4364</v>
      </c>
    </row>
    <row r="810" spans="1:3" x14ac:dyDescent="0.3">
      <c r="A810" s="126" t="s">
        <v>2411</v>
      </c>
      <c r="B810" s="127" t="s">
        <v>3559</v>
      </c>
      <c r="C810" s="127" t="s">
        <v>4364</v>
      </c>
    </row>
    <row r="811" spans="1:3" x14ac:dyDescent="0.3">
      <c r="A811" s="126" t="s">
        <v>1822</v>
      </c>
      <c r="B811" s="127" t="s">
        <v>3500</v>
      </c>
      <c r="C811" s="127" t="s">
        <v>4364</v>
      </c>
    </row>
    <row r="812" spans="1:3" x14ac:dyDescent="0.3">
      <c r="A812" s="126" t="s">
        <v>1916</v>
      </c>
      <c r="B812" s="127" t="s">
        <v>3535</v>
      </c>
      <c r="C812" s="127" t="s">
        <v>4364</v>
      </c>
    </row>
    <row r="813" spans="1:3" x14ac:dyDescent="0.3">
      <c r="A813" s="126" t="s">
        <v>1788</v>
      </c>
      <c r="B813" s="127" t="s">
        <v>3527</v>
      </c>
      <c r="C813" s="127" t="s">
        <v>4364</v>
      </c>
    </row>
    <row r="814" spans="1:3" x14ac:dyDescent="0.3">
      <c r="A814" s="126" t="s">
        <v>2821</v>
      </c>
      <c r="B814" s="127" t="s">
        <v>4406</v>
      </c>
      <c r="C814" s="127" t="s">
        <v>4364</v>
      </c>
    </row>
    <row r="815" spans="1:3" x14ac:dyDescent="0.3">
      <c r="A815" s="126" t="s">
        <v>2778</v>
      </c>
      <c r="B815" s="127" t="s">
        <v>4407</v>
      </c>
      <c r="C815" s="127" t="s">
        <v>4364</v>
      </c>
    </row>
    <row r="816" spans="1:3" x14ac:dyDescent="0.3">
      <c r="A816" s="126" t="s">
        <v>2378</v>
      </c>
      <c r="B816" s="127" t="s">
        <v>3496</v>
      </c>
      <c r="C816" s="127" t="s">
        <v>4364</v>
      </c>
    </row>
    <row r="817" spans="1:3" x14ac:dyDescent="0.3">
      <c r="A817" s="126" t="s">
        <v>1808</v>
      </c>
      <c r="B817" s="127" t="s">
        <v>3504</v>
      </c>
      <c r="C817" s="127" t="s">
        <v>4364</v>
      </c>
    </row>
    <row r="818" spans="1:3" x14ac:dyDescent="0.3">
      <c r="A818" s="126" t="s">
        <v>2300</v>
      </c>
      <c r="B818" s="127" t="s">
        <v>3563</v>
      </c>
      <c r="C818" s="127" t="s">
        <v>4364</v>
      </c>
    </row>
    <row r="819" spans="1:3" x14ac:dyDescent="0.3">
      <c r="A819" s="126" t="s">
        <v>1812</v>
      </c>
      <c r="B819" s="127" t="s">
        <v>3516</v>
      </c>
      <c r="C819" s="127" t="s">
        <v>4364</v>
      </c>
    </row>
    <row r="820" spans="1:3" x14ac:dyDescent="0.3">
      <c r="A820" s="126" t="s">
        <v>1798</v>
      </c>
      <c r="B820" s="127" t="s">
        <v>3531</v>
      </c>
      <c r="C820" s="127" t="s">
        <v>4364</v>
      </c>
    </row>
    <row r="821" spans="1:3" x14ac:dyDescent="0.3">
      <c r="A821" s="126" t="s">
        <v>1839</v>
      </c>
      <c r="B821" s="127" t="s">
        <v>3499</v>
      </c>
      <c r="C821" s="127" t="s">
        <v>4364</v>
      </c>
    </row>
    <row r="822" spans="1:3" x14ac:dyDescent="0.3">
      <c r="A822" s="126" t="s">
        <v>2227</v>
      </c>
      <c r="B822" s="127" t="s">
        <v>3550</v>
      </c>
      <c r="C822" s="127" t="s">
        <v>4364</v>
      </c>
    </row>
    <row r="823" spans="1:3" x14ac:dyDescent="0.3">
      <c r="A823" s="126" t="s">
        <v>1776</v>
      </c>
      <c r="B823" s="127" t="s">
        <v>3515</v>
      </c>
      <c r="C823" s="127" t="s">
        <v>4364</v>
      </c>
    </row>
    <row r="824" spans="1:3" x14ac:dyDescent="0.3">
      <c r="A824" s="126" t="s">
        <v>1480</v>
      </c>
      <c r="B824" s="127" t="s">
        <v>3538</v>
      </c>
      <c r="C824" s="127" t="s">
        <v>4364</v>
      </c>
    </row>
    <row r="825" spans="1:3" x14ac:dyDescent="0.3">
      <c r="A825" s="126" t="s">
        <v>1741</v>
      </c>
      <c r="B825" s="127" t="s">
        <v>3507</v>
      </c>
      <c r="C825" s="127" t="s">
        <v>4364</v>
      </c>
    </row>
    <row r="826" spans="1:3" x14ac:dyDescent="0.3">
      <c r="A826" s="126" t="s">
        <v>2306</v>
      </c>
      <c r="B826" s="127" t="s">
        <v>3566</v>
      </c>
      <c r="C826" s="127" t="s">
        <v>4364</v>
      </c>
    </row>
    <row r="827" spans="1:3" x14ac:dyDescent="0.3">
      <c r="A827" s="126" t="s">
        <v>1514</v>
      </c>
      <c r="B827" s="127" t="s">
        <v>3546</v>
      </c>
      <c r="C827" s="127" t="s">
        <v>4364</v>
      </c>
    </row>
    <row r="828" spans="1:3" x14ac:dyDescent="0.3">
      <c r="A828" s="126" t="s">
        <v>1792</v>
      </c>
      <c r="B828" s="127" t="s">
        <v>3530</v>
      </c>
      <c r="C828" s="127" t="s">
        <v>4364</v>
      </c>
    </row>
    <row r="829" spans="1:3" x14ac:dyDescent="0.3">
      <c r="A829" s="126" t="s">
        <v>2406</v>
      </c>
      <c r="B829" s="127" t="s">
        <v>3554</v>
      </c>
      <c r="C829" s="127" t="s">
        <v>4364</v>
      </c>
    </row>
    <row r="830" spans="1:3" x14ac:dyDescent="0.3">
      <c r="A830" s="126" t="s">
        <v>2351</v>
      </c>
      <c r="B830" s="127" t="s">
        <v>3570</v>
      </c>
      <c r="C830" s="127" t="s">
        <v>4364</v>
      </c>
    </row>
    <row r="831" spans="1:3" x14ac:dyDescent="0.3">
      <c r="A831" s="126" t="s">
        <v>2020</v>
      </c>
      <c r="B831" s="127" t="s">
        <v>3534</v>
      </c>
      <c r="C831" s="127" t="s">
        <v>4364</v>
      </c>
    </row>
    <row r="832" spans="1:3" x14ac:dyDescent="0.3">
      <c r="A832" s="126" t="s">
        <v>1615</v>
      </c>
      <c r="B832" s="127" t="s">
        <v>3519</v>
      </c>
      <c r="C832" s="127" t="s">
        <v>4364</v>
      </c>
    </row>
    <row r="833" spans="1:3" x14ac:dyDescent="0.3">
      <c r="A833" s="126" t="s">
        <v>2167</v>
      </c>
      <c r="B833" s="127" t="s">
        <v>4075</v>
      </c>
      <c r="C833" s="127" t="s">
        <v>4364</v>
      </c>
    </row>
    <row r="834" spans="1:3" x14ac:dyDescent="0.3">
      <c r="A834" s="126" t="s">
        <v>1714</v>
      </c>
      <c r="B834" s="127" t="s">
        <v>3511</v>
      </c>
      <c r="C834" s="127" t="s">
        <v>4364</v>
      </c>
    </row>
    <row r="835" spans="1:3" x14ac:dyDescent="0.3">
      <c r="A835" s="126" t="s">
        <v>1883</v>
      </c>
      <c r="B835" s="127" t="s">
        <v>3542</v>
      </c>
      <c r="C835" s="127" t="s">
        <v>4364</v>
      </c>
    </row>
    <row r="836" spans="1:3" x14ac:dyDescent="0.3">
      <c r="A836" s="126" t="s">
        <v>2861</v>
      </c>
      <c r="B836" s="127" t="s">
        <v>4408</v>
      </c>
      <c r="C836" s="127" t="s">
        <v>4364</v>
      </c>
    </row>
    <row r="837" spans="1:3" x14ac:dyDescent="0.3">
      <c r="A837" s="126" t="s">
        <v>2645</v>
      </c>
      <c r="B837" s="127" t="s">
        <v>3523</v>
      </c>
      <c r="C837" s="127" t="s">
        <v>4364</v>
      </c>
    </row>
    <row r="838" spans="1:3" x14ac:dyDescent="0.3">
      <c r="A838" s="126" t="s">
        <v>2365</v>
      </c>
      <c r="B838" s="127" t="s">
        <v>3558</v>
      </c>
      <c r="C838" s="127" t="s">
        <v>4364</v>
      </c>
    </row>
    <row r="839" spans="1:3" x14ac:dyDescent="0.3">
      <c r="A839" s="126" t="s">
        <v>2186</v>
      </c>
      <c r="B839" s="127" t="s">
        <v>3495</v>
      </c>
      <c r="C839" s="127" t="s">
        <v>4364</v>
      </c>
    </row>
    <row r="840" spans="1:3" x14ac:dyDescent="0.3">
      <c r="A840" s="126" t="s">
        <v>2384</v>
      </c>
      <c r="B840" s="127" t="s">
        <v>3562</v>
      </c>
      <c r="C840" s="127" t="s">
        <v>4364</v>
      </c>
    </row>
    <row r="841" spans="1:3" x14ac:dyDescent="0.3">
      <c r="A841" s="126" t="s">
        <v>1670</v>
      </c>
      <c r="B841" s="127" t="s">
        <v>3750</v>
      </c>
      <c r="C841" s="127" t="s">
        <v>4364</v>
      </c>
    </row>
    <row r="842" spans="1:3" x14ac:dyDescent="0.3">
      <c r="A842" s="126" t="s">
        <v>2139</v>
      </c>
      <c r="B842" s="127" t="s">
        <v>4078</v>
      </c>
      <c r="C842" s="127" t="s">
        <v>4364</v>
      </c>
    </row>
    <row r="843" spans="1:3" x14ac:dyDescent="0.3">
      <c r="A843" s="126" t="s">
        <v>2307</v>
      </c>
      <c r="B843" s="127" t="s">
        <v>4183</v>
      </c>
      <c r="C843" s="127" t="s">
        <v>4364</v>
      </c>
    </row>
    <row r="844" spans="1:3" x14ac:dyDescent="0.3">
      <c r="A844" s="126" t="s">
        <v>1567</v>
      </c>
      <c r="B844" s="127" t="s">
        <v>3747</v>
      </c>
      <c r="C844" s="127" t="s">
        <v>4364</v>
      </c>
    </row>
    <row r="845" spans="1:3" x14ac:dyDescent="0.3">
      <c r="A845" s="126" t="s">
        <v>1836</v>
      </c>
      <c r="B845" s="127" t="s">
        <v>3853</v>
      </c>
      <c r="C845" s="127" t="s">
        <v>4364</v>
      </c>
    </row>
    <row r="846" spans="1:3" x14ac:dyDescent="0.3">
      <c r="A846" s="126" t="s">
        <v>1786</v>
      </c>
      <c r="B846" s="127" t="s">
        <v>3868</v>
      </c>
      <c r="C846" s="127" t="s">
        <v>4364</v>
      </c>
    </row>
    <row r="847" spans="1:3" x14ac:dyDescent="0.3">
      <c r="A847" s="126" t="s">
        <v>1658</v>
      </c>
      <c r="B847" s="127" t="s">
        <v>3908</v>
      </c>
      <c r="C847" s="127" t="s">
        <v>4364</v>
      </c>
    </row>
    <row r="848" spans="1:3" x14ac:dyDescent="0.3">
      <c r="A848" s="126" t="s">
        <v>1720</v>
      </c>
      <c r="B848" s="127" t="s">
        <v>3920</v>
      </c>
      <c r="C848" s="127" t="s">
        <v>4364</v>
      </c>
    </row>
    <row r="849" spans="1:3" x14ac:dyDescent="0.3">
      <c r="A849" s="126" t="s">
        <v>1729</v>
      </c>
      <c r="B849" s="127" t="s">
        <v>3896</v>
      </c>
      <c r="C849" s="127" t="s">
        <v>4364</v>
      </c>
    </row>
    <row r="850" spans="1:3" x14ac:dyDescent="0.3">
      <c r="A850" s="126" t="s">
        <v>1938</v>
      </c>
      <c r="B850" s="127" t="s">
        <v>3904</v>
      </c>
      <c r="C850" s="127" t="s">
        <v>4364</v>
      </c>
    </row>
    <row r="851" spans="1:3" x14ac:dyDescent="0.3">
      <c r="A851" s="126" t="s">
        <v>1818</v>
      </c>
      <c r="B851" s="127" t="s">
        <v>3892</v>
      </c>
      <c r="C851" s="127" t="s">
        <v>4364</v>
      </c>
    </row>
    <row r="852" spans="1:3" x14ac:dyDescent="0.3">
      <c r="A852" s="126" t="s">
        <v>1921</v>
      </c>
      <c r="B852" s="127" t="s">
        <v>3876</v>
      </c>
      <c r="C852" s="127" t="s">
        <v>4364</v>
      </c>
    </row>
    <row r="853" spans="1:3" x14ac:dyDescent="0.3">
      <c r="A853" s="126" t="s">
        <v>1964</v>
      </c>
      <c r="B853" s="127" t="s">
        <v>3928</v>
      </c>
      <c r="C853" s="127" t="s">
        <v>4364</v>
      </c>
    </row>
    <row r="854" spans="1:3" x14ac:dyDescent="0.3">
      <c r="A854" s="126" t="s">
        <v>1649</v>
      </c>
      <c r="B854" s="127" t="s">
        <v>3900</v>
      </c>
      <c r="C854" s="127" t="s">
        <v>4364</v>
      </c>
    </row>
    <row r="855" spans="1:3" x14ac:dyDescent="0.3">
      <c r="A855" s="126" t="s">
        <v>1732</v>
      </c>
      <c r="B855" s="127" t="s">
        <v>3912</v>
      </c>
      <c r="C855" s="127" t="s">
        <v>4364</v>
      </c>
    </row>
    <row r="856" spans="1:3" x14ac:dyDescent="0.3">
      <c r="A856" s="126" t="s">
        <v>1833</v>
      </c>
      <c r="B856" s="127" t="s">
        <v>3884</v>
      </c>
      <c r="C856" s="127" t="s">
        <v>4364</v>
      </c>
    </row>
    <row r="857" spans="1:3" x14ac:dyDescent="0.3">
      <c r="A857" s="126" t="s">
        <v>1610</v>
      </c>
      <c r="B857" s="127" t="s">
        <v>3888</v>
      </c>
      <c r="C857" s="127" t="s">
        <v>4364</v>
      </c>
    </row>
    <row r="858" spans="1:3" x14ac:dyDescent="0.3">
      <c r="A858" s="126" t="s">
        <v>1794</v>
      </c>
      <c r="B858" s="127" t="s">
        <v>3872</v>
      </c>
      <c r="C858" s="127" t="s">
        <v>4364</v>
      </c>
    </row>
    <row r="859" spans="1:3" x14ac:dyDescent="0.3">
      <c r="A859" s="126" t="s">
        <v>2506</v>
      </c>
      <c r="B859" s="127" t="s">
        <v>3864</v>
      </c>
      <c r="C859" s="127" t="s">
        <v>4364</v>
      </c>
    </row>
    <row r="860" spans="1:3" x14ac:dyDescent="0.3">
      <c r="A860" s="126" t="s">
        <v>2784</v>
      </c>
      <c r="B860" s="127" t="s">
        <v>4409</v>
      </c>
      <c r="C860" s="127" t="s">
        <v>4364</v>
      </c>
    </row>
    <row r="861" spans="1:3" x14ac:dyDescent="0.3">
      <c r="A861" s="126" t="s">
        <v>1436</v>
      </c>
      <c r="B861" s="127" t="s">
        <v>3924</v>
      </c>
      <c r="C861" s="127" t="s">
        <v>4364</v>
      </c>
    </row>
    <row r="862" spans="1:3" x14ac:dyDescent="0.3">
      <c r="A862" s="126" t="s">
        <v>1378</v>
      </c>
      <c r="B862" s="127" t="s">
        <v>3880</v>
      </c>
      <c r="C862" s="127" t="s">
        <v>4364</v>
      </c>
    </row>
    <row r="863" spans="1:3" x14ac:dyDescent="0.3">
      <c r="A863" s="126" t="s">
        <v>1791</v>
      </c>
      <c r="B863" s="127" t="s">
        <v>3860</v>
      </c>
      <c r="C863" s="127" t="s">
        <v>4364</v>
      </c>
    </row>
    <row r="864" spans="1:3" x14ac:dyDescent="0.3">
      <c r="A864" s="126" t="s">
        <v>1338</v>
      </c>
      <c r="B864" s="127" t="s">
        <v>3491</v>
      </c>
      <c r="C864" s="127" t="s">
        <v>4364</v>
      </c>
    </row>
    <row r="865" spans="1:3" x14ac:dyDescent="0.3">
      <c r="A865" s="126" t="s">
        <v>2858</v>
      </c>
      <c r="B865" s="127" t="s">
        <v>4410</v>
      </c>
      <c r="C865" s="127" t="s">
        <v>4364</v>
      </c>
    </row>
    <row r="866" spans="1:3" x14ac:dyDescent="0.3">
      <c r="A866" s="126" t="s">
        <v>2202</v>
      </c>
      <c r="B866" s="127" t="s">
        <v>4257</v>
      </c>
      <c r="C866" s="127" t="s">
        <v>4364</v>
      </c>
    </row>
    <row r="867" spans="1:3" x14ac:dyDescent="0.3">
      <c r="A867" s="126" t="s">
        <v>2358</v>
      </c>
      <c r="B867" s="127" t="s">
        <v>4214</v>
      </c>
      <c r="C867" s="127" t="s">
        <v>4364</v>
      </c>
    </row>
    <row r="868" spans="1:3" x14ac:dyDescent="0.3">
      <c r="A868" s="126" t="s">
        <v>2395</v>
      </c>
      <c r="B868" s="127" t="s">
        <v>4210</v>
      </c>
      <c r="C868" s="127" t="s">
        <v>4364</v>
      </c>
    </row>
    <row r="869" spans="1:3" x14ac:dyDescent="0.3">
      <c r="A869" s="126" t="s">
        <v>2271</v>
      </c>
      <c r="B869" s="127" t="s">
        <v>4195</v>
      </c>
      <c r="C869" s="127" t="s">
        <v>4364</v>
      </c>
    </row>
    <row r="870" spans="1:3" x14ac:dyDescent="0.3">
      <c r="A870" s="126" t="s">
        <v>1756</v>
      </c>
      <c r="B870" s="127" t="s">
        <v>3844</v>
      </c>
      <c r="C870" s="127" t="s">
        <v>4364</v>
      </c>
    </row>
    <row r="871" spans="1:3" x14ac:dyDescent="0.3">
      <c r="A871" s="126" t="s">
        <v>2621</v>
      </c>
      <c r="B871" s="127" t="s">
        <v>4203</v>
      </c>
      <c r="C871" s="127" t="s">
        <v>4364</v>
      </c>
    </row>
    <row r="872" spans="1:3" x14ac:dyDescent="0.3">
      <c r="A872" s="126" t="s">
        <v>2902</v>
      </c>
      <c r="B872" s="127" t="s">
        <v>4411</v>
      </c>
      <c r="C872" s="127" t="s">
        <v>4364</v>
      </c>
    </row>
    <row r="873" spans="1:3" x14ac:dyDescent="0.3">
      <c r="A873" s="126" t="s">
        <v>2115</v>
      </c>
      <c r="B873" s="127" t="s">
        <v>4191</v>
      </c>
      <c r="C873" s="127" t="s">
        <v>4364</v>
      </c>
    </row>
    <row r="874" spans="1:3" x14ac:dyDescent="0.3">
      <c r="A874" s="126" t="s">
        <v>1980</v>
      </c>
      <c r="B874" s="127" t="s">
        <v>3635</v>
      </c>
      <c r="C874" s="127" t="s">
        <v>4364</v>
      </c>
    </row>
    <row r="875" spans="1:3" x14ac:dyDescent="0.3">
      <c r="A875" s="126" t="s">
        <v>1773</v>
      </c>
      <c r="B875" s="127" t="s">
        <v>3684</v>
      </c>
      <c r="C875" s="127" t="s">
        <v>4364</v>
      </c>
    </row>
    <row r="876" spans="1:3" x14ac:dyDescent="0.3">
      <c r="A876" s="126" t="s">
        <v>1602</v>
      </c>
      <c r="B876" s="127" t="s">
        <v>3743</v>
      </c>
      <c r="C876" s="127" t="s">
        <v>4364</v>
      </c>
    </row>
    <row r="877" spans="1:3" x14ac:dyDescent="0.3">
      <c r="A877" s="126" t="s">
        <v>1811</v>
      </c>
      <c r="B877" s="127" t="s">
        <v>3627</v>
      </c>
      <c r="C877" s="127" t="s">
        <v>4364</v>
      </c>
    </row>
    <row r="878" spans="1:3" x14ac:dyDescent="0.3">
      <c r="A878" s="126" t="s">
        <v>1339</v>
      </c>
      <c r="B878" s="127" t="s">
        <v>3735</v>
      </c>
      <c r="C878" s="127" t="s">
        <v>4364</v>
      </c>
    </row>
    <row r="879" spans="1:3" x14ac:dyDescent="0.3">
      <c r="A879" s="126" t="s">
        <v>1623</v>
      </c>
      <c r="B879" s="127" t="s">
        <v>3700</v>
      </c>
      <c r="C879" s="127" t="s">
        <v>4364</v>
      </c>
    </row>
    <row r="880" spans="1:3" x14ac:dyDescent="0.3">
      <c r="A880" s="126" t="s">
        <v>1511</v>
      </c>
      <c r="B880" s="127" t="s">
        <v>3651</v>
      </c>
      <c r="C880" s="127" t="s">
        <v>4364</v>
      </c>
    </row>
    <row r="881" spans="1:3" x14ac:dyDescent="0.3">
      <c r="A881" s="126" t="s">
        <v>1281</v>
      </c>
      <c r="B881" s="127" t="s">
        <v>3708</v>
      </c>
      <c r="C881" s="127" t="s">
        <v>4364</v>
      </c>
    </row>
    <row r="882" spans="1:3" x14ac:dyDescent="0.3">
      <c r="A882" s="126" t="s">
        <v>1842</v>
      </c>
      <c r="B882" s="127" t="s">
        <v>3600</v>
      </c>
      <c r="C882" s="127" t="s">
        <v>4364</v>
      </c>
    </row>
    <row r="883" spans="1:3" x14ac:dyDescent="0.3">
      <c r="A883" s="126" t="s">
        <v>1347</v>
      </c>
      <c r="B883" s="127" t="s">
        <v>3675</v>
      </c>
      <c r="C883" s="127" t="s">
        <v>4364</v>
      </c>
    </row>
    <row r="884" spans="1:3" x14ac:dyDescent="0.3">
      <c r="A884" s="126" t="s">
        <v>1392</v>
      </c>
      <c r="B884" s="127" t="s">
        <v>3692</v>
      </c>
      <c r="C884" s="127" t="s">
        <v>4364</v>
      </c>
    </row>
    <row r="885" spans="1:3" x14ac:dyDescent="0.3">
      <c r="A885" s="126" t="s">
        <v>1513</v>
      </c>
      <c r="B885" s="127" t="s">
        <v>3972</v>
      </c>
      <c r="C885" s="127" t="s">
        <v>4364</v>
      </c>
    </row>
    <row r="886" spans="1:3" x14ac:dyDescent="0.3">
      <c r="A886" s="126" t="s">
        <v>2031</v>
      </c>
      <c r="B886" s="127" t="s">
        <v>3964</v>
      </c>
      <c r="C886" s="127" t="s">
        <v>4364</v>
      </c>
    </row>
    <row r="887" spans="1:3" x14ac:dyDescent="0.3">
      <c r="A887" s="126" t="s">
        <v>1468</v>
      </c>
      <c r="B887" s="127" t="s">
        <v>3991</v>
      </c>
      <c r="C887" s="127" t="s">
        <v>4364</v>
      </c>
    </row>
    <row r="888" spans="1:3" x14ac:dyDescent="0.3">
      <c r="A888" s="126" t="s">
        <v>1465</v>
      </c>
      <c r="B888" s="127" t="s">
        <v>4015</v>
      </c>
      <c r="C888" s="127" t="s">
        <v>4364</v>
      </c>
    </row>
    <row r="889" spans="1:3" x14ac:dyDescent="0.3">
      <c r="A889" s="126" t="s">
        <v>1512</v>
      </c>
      <c r="B889" s="127" t="s">
        <v>3948</v>
      </c>
      <c r="C889" s="127" t="s">
        <v>4364</v>
      </c>
    </row>
    <row r="890" spans="1:3" x14ac:dyDescent="0.3">
      <c r="A890" s="126" t="s">
        <v>2069</v>
      </c>
      <c r="B890" s="127" t="s">
        <v>3983</v>
      </c>
      <c r="C890" s="127" t="s">
        <v>4364</v>
      </c>
    </row>
    <row r="891" spans="1:3" x14ac:dyDescent="0.3">
      <c r="A891" s="126" t="s">
        <v>2062</v>
      </c>
      <c r="B891" s="127" t="s">
        <v>4007</v>
      </c>
      <c r="C891" s="127" t="s">
        <v>4364</v>
      </c>
    </row>
    <row r="892" spans="1:3" x14ac:dyDescent="0.3">
      <c r="A892" s="126" t="s">
        <v>2052</v>
      </c>
      <c r="B892" s="127" t="s">
        <v>3999</v>
      </c>
      <c r="C892" s="127" t="s">
        <v>4364</v>
      </c>
    </row>
    <row r="893" spans="1:3" x14ac:dyDescent="0.3">
      <c r="A893" s="126" t="s">
        <v>1506</v>
      </c>
      <c r="B893" s="127" t="s">
        <v>4026</v>
      </c>
      <c r="C893" s="127" t="s">
        <v>4364</v>
      </c>
    </row>
    <row r="894" spans="1:3" x14ac:dyDescent="0.3">
      <c r="A894" s="126" t="s">
        <v>2326</v>
      </c>
      <c r="B894" s="127" t="s">
        <v>4055</v>
      </c>
      <c r="C894" s="127" t="s">
        <v>4364</v>
      </c>
    </row>
    <row r="895" spans="1:3" x14ac:dyDescent="0.3">
      <c r="A895" s="126" t="s">
        <v>1897</v>
      </c>
      <c r="B895" s="127" t="s">
        <v>3643</v>
      </c>
      <c r="C895" s="127" t="s">
        <v>4364</v>
      </c>
    </row>
    <row r="896" spans="1:3" x14ac:dyDescent="0.3">
      <c r="A896" s="126" t="s">
        <v>1535</v>
      </c>
      <c r="B896" s="127" t="s">
        <v>4063</v>
      </c>
      <c r="C896" s="127" t="s">
        <v>4364</v>
      </c>
    </row>
    <row r="897" spans="1:3" x14ac:dyDescent="0.3">
      <c r="A897" s="126" t="s">
        <v>2456</v>
      </c>
      <c r="B897" s="127" t="s">
        <v>4047</v>
      </c>
      <c r="C897" s="127" t="s">
        <v>4364</v>
      </c>
    </row>
    <row r="898" spans="1:3" x14ac:dyDescent="0.3">
      <c r="A898" s="126" t="s">
        <v>2449</v>
      </c>
      <c r="B898" s="127" t="s">
        <v>3727</v>
      </c>
      <c r="C898" s="127" t="s">
        <v>4364</v>
      </c>
    </row>
    <row r="899" spans="1:3" x14ac:dyDescent="0.3">
      <c r="A899" s="126" t="s">
        <v>1999</v>
      </c>
      <c r="B899" s="127" t="s">
        <v>4034</v>
      </c>
      <c r="C899" s="127" t="s">
        <v>4364</v>
      </c>
    </row>
    <row r="900" spans="1:3" x14ac:dyDescent="0.3">
      <c r="A900" s="126" t="s">
        <v>2756</v>
      </c>
      <c r="B900" s="127" t="s">
        <v>4412</v>
      </c>
      <c r="C900" s="127" t="s">
        <v>4364</v>
      </c>
    </row>
    <row r="901" spans="1:3" x14ac:dyDescent="0.3">
      <c r="A901" s="126" t="s">
        <v>2788</v>
      </c>
      <c r="B901" s="127" t="s">
        <v>4413</v>
      </c>
      <c r="C901" s="127" t="s">
        <v>4364</v>
      </c>
    </row>
    <row r="902" spans="1:3" x14ac:dyDescent="0.3">
      <c r="A902" s="126" t="s">
        <v>2838</v>
      </c>
      <c r="B902" s="127" t="s">
        <v>4414</v>
      </c>
      <c r="C902" s="127" t="s">
        <v>4364</v>
      </c>
    </row>
    <row r="903" spans="1:3" x14ac:dyDescent="0.3">
      <c r="A903" s="126" t="s">
        <v>2868</v>
      </c>
      <c r="B903" s="127" t="s">
        <v>4415</v>
      </c>
      <c r="C903" s="127" t="s">
        <v>4364</v>
      </c>
    </row>
    <row r="904" spans="1:3" x14ac:dyDescent="0.3">
      <c r="A904" s="126" t="s">
        <v>2041</v>
      </c>
      <c r="B904" s="127" t="s">
        <v>3956</v>
      </c>
      <c r="C904" s="127" t="s">
        <v>4364</v>
      </c>
    </row>
    <row r="905" spans="1:3" x14ac:dyDescent="0.3">
      <c r="A905" s="126" t="s">
        <v>1439</v>
      </c>
      <c r="B905" s="127" t="s">
        <v>3716</v>
      </c>
      <c r="C905" s="127" t="s">
        <v>4364</v>
      </c>
    </row>
    <row r="906" spans="1:3" x14ac:dyDescent="0.3">
      <c r="A906" s="126" t="s">
        <v>1946</v>
      </c>
      <c r="B906" s="127" t="s">
        <v>3611</v>
      </c>
      <c r="C906" s="127" t="s">
        <v>4364</v>
      </c>
    </row>
    <row r="907" spans="1:3" x14ac:dyDescent="0.3">
      <c r="A907" s="126" t="s">
        <v>2892</v>
      </c>
      <c r="B907" s="127" t="s">
        <v>4416</v>
      </c>
      <c r="C907" s="127" t="s">
        <v>4364</v>
      </c>
    </row>
    <row r="908" spans="1:3" x14ac:dyDescent="0.3">
      <c r="A908" s="126" t="s">
        <v>1974</v>
      </c>
      <c r="B908" s="127" t="s">
        <v>3940</v>
      </c>
      <c r="C908" s="127" t="s">
        <v>4364</v>
      </c>
    </row>
    <row r="909" spans="1:3" x14ac:dyDescent="0.3">
      <c r="A909" s="126" t="s">
        <v>2393</v>
      </c>
      <c r="B909" s="127" t="s">
        <v>3583</v>
      </c>
      <c r="C909" s="127" t="s">
        <v>4364</v>
      </c>
    </row>
    <row r="910" spans="1:3" x14ac:dyDescent="0.3">
      <c r="A910" s="126" t="s">
        <v>1601</v>
      </c>
      <c r="B910" s="127" t="s">
        <v>3804</v>
      </c>
      <c r="C910" s="127" t="s">
        <v>4364</v>
      </c>
    </row>
    <row r="911" spans="1:3" x14ac:dyDescent="0.3">
      <c r="A911" s="126" t="s">
        <v>1771</v>
      </c>
      <c r="B911" s="127" t="s">
        <v>3816</v>
      </c>
      <c r="C911" s="127" t="s">
        <v>4364</v>
      </c>
    </row>
    <row r="912" spans="1:3" x14ac:dyDescent="0.3">
      <c r="A912" s="126" t="s">
        <v>1707</v>
      </c>
      <c r="B912" s="127" t="s">
        <v>3836</v>
      </c>
      <c r="C912" s="127" t="s">
        <v>4364</v>
      </c>
    </row>
    <row r="913" spans="1:3" x14ac:dyDescent="0.3">
      <c r="A913" s="126" t="s">
        <v>1380</v>
      </c>
      <c r="B913" s="127" t="s">
        <v>3762</v>
      </c>
      <c r="C913" s="127" t="s">
        <v>4364</v>
      </c>
    </row>
    <row r="914" spans="1:3" x14ac:dyDescent="0.3">
      <c r="A914" s="126" t="s">
        <v>1597</v>
      </c>
      <c r="B914" s="127" t="s">
        <v>3777</v>
      </c>
      <c r="C914" s="127" t="s">
        <v>4364</v>
      </c>
    </row>
    <row r="915" spans="1:3" x14ac:dyDescent="0.3">
      <c r="A915" s="126" t="s">
        <v>1647</v>
      </c>
      <c r="B915" s="127" t="s">
        <v>3796</v>
      </c>
      <c r="C915" s="127" t="s">
        <v>4364</v>
      </c>
    </row>
    <row r="916" spans="1:3" x14ac:dyDescent="0.3">
      <c r="A916" s="126" t="s">
        <v>1277</v>
      </c>
      <c r="B916" s="127" t="s">
        <v>3781</v>
      </c>
      <c r="C916" s="127" t="s">
        <v>4364</v>
      </c>
    </row>
    <row r="917" spans="1:3" x14ac:dyDescent="0.3">
      <c r="A917" s="126" t="s">
        <v>1594</v>
      </c>
      <c r="B917" s="127" t="s">
        <v>3828</v>
      </c>
      <c r="C917" s="127" t="s">
        <v>4364</v>
      </c>
    </row>
    <row r="918" spans="1:3" x14ac:dyDescent="0.3">
      <c r="A918" s="126" t="s">
        <v>1297</v>
      </c>
      <c r="B918" s="127" t="s">
        <v>3789</v>
      </c>
      <c r="C918" s="127" t="s">
        <v>4364</v>
      </c>
    </row>
    <row r="919" spans="1:3" x14ac:dyDescent="0.3">
      <c r="A919" s="126" t="s">
        <v>1722</v>
      </c>
      <c r="B919" s="127" t="s">
        <v>3758</v>
      </c>
      <c r="C919" s="127" t="s">
        <v>4364</v>
      </c>
    </row>
    <row r="920" spans="1:3" x14ac:dyDescent="0.3">
      <c r="A920" s="126" t="s">
        <v>1289</v>
      </c>
      <c r="B920" s="127" t="s">
        <v>3769</v>
      </c>
      <c r="C920" s="127" t="s">
        <v>4364</v>
      </c>
    </row>
    <row r="921" spans="1:3" x14ac:dyDescent="0.3">
      <c r="A921" s="126" t="s">
        <v>1689</v>
      </c>
      <c r="B921" s="127" t="s">
        <v>3824</v>
      </c>
      <c r="C921" s="127" t="s">
        <v>4364</v>
      </c>
    </row>
    <row r="922" spans="1:3" x14ac:dyDescent="0.3">
      <c r="A922" s="126" t="s">
        <v>1703</v>
      </c>
      <c r="B922" s="127" t="s">
        <v>3820</v>
      </c>
      <c r="C922" s="127" t="s">
        <v>4364</v>
      </c>
    </row>
    <row r="923" spans="1:3" x14ac:dyDescent="0.3">
      <c r="A923" s="126" t="s">
        <v>1770</v>
      </c>
      <c r="B923" s="127" t="s">
        <v>3808</v>
      </c>
      <c r="C923" s="127" t="s">
        <v>4364</v>
      </c>
    </row>
    <row r="924" spans="1:3" x14ac:dyDescent="0.3">
      <c r="A924" s="126" t="s">
        <v>1636</v>
      </c>
      <c r="B924" s="127" t="s">
        <v>3773</v>
      </c>
      <c r="C924" s="127" t="s">
        <v>4364</v>
      </c>
    </row>
    <row r="925" spans="1:3" x14ac:dyDescent="0.3">
      <c r="A925" s="126" t="s">
        <v>2486</v>
      </c>
      <c r="B925" s="127" t="s">
        <v>3812</v>
      </c>
      <c r="C925" s="127" t="s">
        <v>4364</v>
      </c>
    </row>
    <row r="926" spans="1:3" x14ac:dyDescent="0.3">
      <c r="A926" s="126" t="s">
        <v>2511</v>
      </c>
      <c r="B926" s="127" t="s">
        <v>3800</v>
      </c>
      <c r="C926" s="127" t="s">
        <v>4364</v>
      </c>
    </row>
    <row r="927" spans="1:3" x14ac:dyDescent="0.3">
      <c r="A927" s="126" t="s">
        <v>2764</v>
      </c>
      <c r="B927" s="127" t="s">
        <v>4417</v>
      </c>
      <c r="C927" s="127" t="s">
        <v>4364</v>
      </c>
    </row>
    <row r="928" spans="1:3" x14ac:dyDescent="0.3">
      <c r="A928" s="126" t="s">
        <v>2834</v>
      </c>
      <c r="B928" s="127" t="s">
        <v>4418</v>
      </c>
      <c r="C928" s="127" t="s">
        <v>4364</v>
      </c>
    </row>
    <row r="929" spans="1:3" x14ac:dyDescent="0.3">
      <c r="A929" s="126" t="s">
        <v>2095</v>
      </c>
      <c r="B929" s="127" t="s">
        <v>4116</v>
      </c>
      <c r="C929" s="127" t="s">
        <v>4364</v>
      </c>
    </row>
    <row r="930" spans="1:3" x14ac:dyDescent="0.3">
      <c r="A930" s="126" t="s">
        <v>2248</v>
      </c>
      <c r="B930" s="127" t="s">
        <v>4144</v>
      </c>
      <c r="C930" s="127" t="s">
        <v>4364</v>
      </c>
    </row>
    <row r="931" spans="1:3" x14ac:dyDescent="0.3">
      <c r="A931" s="126" t="s">
        <v>2237</v>
      </c>
      <c r="B931" s="127" t="s">
        <v>4168</v>
      </c>
      <c r="C931" s="127" t="s">
        <v>4364</v>
      </c>
    </row>
    <row r="932" spans="1:3" x14ac:dyDescent="0.3">
      <c r="A932" s="126" t="s">
        <v>2172</v>
      </c>
      <c r="B932" s="127" t="s">
        <v>4160</v>
      </c>
      <c r="C932" s="127" t="s">
        <v>4364</v>
      </c>
    </row>
    <row r="933" spans="1:3" x14ac:dyDescent="0.3">
      <c r="A933" s="126" t="s">
        <v>2829</v>
      </c>
      <c r="B933" s="127" t="s">
        <v>4419</v>
      </c>
      <c r="C933" s="127" t="s">
        <v>4364</v>
      </c>
    </row>
    <row r="934" spans="1:3" x14ac:dyDescent="0.3">
      <c r="A934" s="126" t="s">
        <v>2848</v>
      </c>
      <c r="B934" s="127" t="s">
        <v>4420</v>
      </c>
      <c r="C934" s="127" t="s">
        <v>4364</v>
      </c>
    </row>
    <row r="935" spans="1:3" x14ac:dyDescent="0.3">
      <c r="A935" s="126" t="s">
        <v>2439</v>
      </c>
      <c r="B935" s="127" t="s">
        <v>4132</v>
      </c>
      <c r="C935" s="127" t="s">
        <v>4364</v>
      </c>
    </row>
    <row r="936" spans="1:3" x14ac:dyDescent="0.3">
      <c r="A936" s="126" t="s">
        <v>2203</v>
      </c>
      <c r="B936" s="127" t="s">
        <v>4102</v>
      </c>
      <c r="C936" s="127" t="s">
        <v>4364</v>
      </c>
    </row>
    <row r="937" spans="1:3" x14ac:dyDescent="0.3">
      <c r="A937" s="126" t="s">
        <v>2241</v>
      </c>
      <c r="B937" s="127" t="s">
        <v>4176</v>
      </c>
      <c r="C937" s="127" t="s">
        <v>4364</v>
      </c>
    </row>
    <row r="938" spans="1:3" x14ac:dyDescent="0.3">
      <c r="A938" s="126" t="s">
        <v>2338</v>
      </c>
      <c r="B938" s="127" t="s">
        <v>4108</v>
      </c>
      <c r="C938" s="127" t="s">
        <v>4364</v>
      </c>
    </row>
    <row r="939" spans="1:3" x14ac:dyDescent="0.3">
      <c r="A939" s="126" t="s">
        <v>2081</v>
      </c>
      <c r="B939" s="127" t="s">
        <v>4097</v>
      </c>
      <c r="C939" s="127" t="s">
        <v>4364</v>
      </c>
    </row>
    <row r="940" spans="1:3" x14ac:dyDescent="0.3">
      <c r="A940" s="126" t="s">
        <v>2579</v>
      </c>
      <c r="B940" s="127" t="s">
        <v>4119</v>
      </c>
      <c r="C940" s="127" t="s">
        <v>4364</v>
      </c>
    </row>
    <row r="941" spans="1:3" x14ac:dyDescent="0.3">
      <c r="A941" s="126" t="s">
        <v>2817</v>
      </c>
      <c r="B941" s="127" t="s">
        <v>4421</v>
      </c>
      <c r="C941" s="127" t="s">
        <v>4364</v>
      </c>
    </row>
    <row r="942" spans="1:3" x14ac:dyDescent="0.3">
      <c r="A942" s="126" t="s">
        <v>2873</v>
      </c>
      <c r="B942" s="127" t="s">
        <v>4422</v>
      </c>
      <c r="C942" s="127" t="s">
        <v>4364</v>
      </c>
    </row>
    <row r="943" spans="1:3" x14ac:dyDescent="0.3">
      <c r="A943" s="126" t="s">
        <v>2330</v>
      </c>
      <c r="B943" s="127" t="s">
        <v>4127</v>
      </c>
      <c r="C943" s="127" t="s">
        <v>4364</v>
      </c>
    </row>
    <row r="944" spans="1:3" x14ac:dyDescent="0.3">
      <c r="A944" s="126" t="s">
        <v>2082</v>
      </c>
      <c r="B944" s="127" t="s">
        <v>4135</v>
      </c>
      <c r="C944" s="127" t="s">
        <v>4364</v>
      </c>
    </row>
    <row r="945" spans="1:3" x14ac:dyDescent="0.3">
      <c r="A945" s="126" t="s">
        <v>2196</v>
      </c>
      <c r="B945" s="127" t="s">
        <v>4147</v>
      </c>
      <c r="C945" s="127" t="s">
        <v>4364</v>
      </c>
    </row>
    <row r="946" spans="1:3" x14ac:dyDescent="0.3">
      <c r="A946" s="126" t="s">
        <v>2875</v>
      </c>
      <c r="B946" s="127" t="s">
        <v>4423</v>
      </c>
      <c r="C946" s="127" t="s">
        <v>4364</v>
      </c>
    </row>
    <row r="947" spans="1:3" x14ac:dyDescent="0.3">
      <c r="A947" s="126" t="s">
        <v>2126</v>
      </c>
      <c r="B947" s="127" t="s">
        <v>4094</v>
      </c>
      <c r="C947" s="127" t="s">
        <v>4364</v>
      </c>
    </row>
    <row r="948" spans="1:3" x14ac:dyDescent="0.3">
      <c r="A948" s="126" t="s">
        <v>1359</v>
      </c>
      <c r="B948" s="127" t="s">
        <v>3754</v>
      </c>
      <c r="C948" s="127" t="s">
        <v>4364</v>
      </c>
    </row>
    <row r="949" spans="1:3" x14ac:dyDescent="0.3">
      <c r="A949" s="126" t="s">
        <v>1793</v>
      </c>
      <c r="B949" s="127" t="s">
        <v>3603</v>
      </c>
      <c r="C949" s="127" t="s">
        <v>4364</v>
      </c>
    </row>
    <row r="950" spans="1:3" x14ac:dyDescent="0.3">
      <c r="A950" s="126" t="s">
        <v>1570</v>
      </c>
      <c r="B950" s="127" t="s">
        <v>3662</v>
      </c>
      <c r="C950" s="127" t="s">
        <v>4364</v>
      </c>
    </row>
    <row r="951" spans="1:3" x14ac:dyDescent="0.3">
      <c r="A951" s="126" t="s">
        <v>1830</v>
      </c>
      <c r="B951" s="127" t="s">
        <v>3630</v>
      </c>
      <c r="C951" s="127" t="s">
        <v>4364</v>
      </c>
    </row>
    <row r="952" spans="1:3" x14ac:dyDescent="0.3">
      <c r="A952" s="126" t="s">
        <v>1559</v>
      </c>
      <c r="B952" s="127" t="s">
        <v>3711</v>
      </c>
      <c r="C952" s="127" t="s">
        <v>4364</v>
      </c>
    </row>
    <row r="953" spans="1:3" x14ac:dyDescent="0.3">
      <c r="A953" s="126" t="s">
        <v>2301</v>
      </c>
      <c r="B953" s="127" t="s">
        <v>3614</v>
      </c>
      <c r="C953" s="127" t="s">
        <v>4364</v>
      </c>
    </row>
    <row r="954" spans="1:3" x14ac:dyDescent="0.3">
      <c r="A954" s="126" t="s">
        <v>1564</v>
      </c>
      <c r="B954" s="127" t="s">
        <v>3730</v>
      </c>
      <c r="C954" s="127" t="s">
        <v>4364</v>
      </c>
    </row>
    <row r="955" spans="1:3" x14ac:dyDescent="0.3">
      <c r="A955" s="126" t="s">
        <v>1391</v>
      </c>
      <c r="B955" s="127" t="s">
        <v>3670</v>
      </c>
      <c r="C955" s="127" t="s">
        <v>4364</v>
      </c>
    </row>
    <row r="956" spans="1:3" x14ac:dyDescent="0.3">
      <c r="A956" s="126" t="s">
        <v>1628</v>
      </c>
      <c r="B956" s="127" t="s">
        <v>3695</v>
      </c>
      <c r="C956" s="127" t="s">
        <v>4364</v>
      </c>
    </row>
    <row r="957" spans="1:3" x14ac:dyDescent="0.3">
      <c r="A957" s="126" t="s">
        <v>1846</v>
      </c>
      <c r="B957" s="127" t="s">
        <v>3654</v>
      </c>
      <c r="C957" s="127" t="s">
        <v>4364</v>
      </c>
    </row>
    <row r="958" spans="1:3" x14ac:dyDescent="0.3">
      <c r="A958" s="126" t="s">
        <v>1977</v>
      </c>
      <c r="B958" s="127" t="s">
        <v>3646</v>
      </c>
      <c r="C958" s="127" t="s">
        <v>4364</v>
      </c>
    </row>
    <row r="959" spans="1:3" x14ac:dyDescent="0.3">
      <c r="A959" s="126" t="s">
        <v>2447</v>
      </c>
      <c r="B959" s="127" t="s">
        <v>3687</v>
      </c>
      <c r="C959" s="127" t="s">
        <v>4364</v>
      </c>
    </row>
    <row r="960" spans="1:3" x14ac:dyDescent="0.3">
      <c r="A960" s="126" t="s">
        <v>2693</v>
      </c>
      <c r="B960" s="127" t="s">
        <v>3594</v>
      </c>
      <c r="C960" s="127" t="s">
        <v>4364</v>
      </c>
    </row>
    <row r="961" spans="1:3" x14ac:dyDescent="0.3">
      <c r="A961" s="126" t="s">
        <v>2601</v>
      </c>
      <c r="B961" s="127" t="s">
        <v>3678</v>
      </c>
      <c r="C961" s="127" t="s">
        <v>4364</v>
      </c>
    </row>
    <row r="962" spans="1:3" x14ac:dyDescent="0.3">
      <c r="A962" s="126" t="s">
        <v>2835</v>
      </c>
      <c r="B962" s="127" t="s">
        <v>4424</v>
      </c>
      <c r="C962" s="127" t="s">
        <v>4364</v>
      </c>
    </row>
    <row r="963" spans="1:3" x14ac:dyDescent="0.3">
      <c r="A963" s="126" t="s">
        <v>2767</v>
      </c>
      <c r="B963" s="127" t="s">
        <v>4425</v>
      </c>
      <c r="C963" s="127" t="s">
        <v>4364</v>
      </c>
    </row>
    <row r="964" spans="1:3" x14ac:dyDescent="0.3">
      <c r="A964" s="126" t="s">
        <v>1701</v>
      </c>
      <c r="B964" s="127" t="s">
        <v>3719</v>
      </c>
      <c r="C964" s="127" t="s">
        <v>4364</v>
      </c>
    </row>
    <row r="965" spans="1:3" x14ac:dyDescent="0.3">
      <c r="A965" s="126" t="s">
        <v>2879</v>
      </c>
      <c r="B965" s="127" t="s">
        <v>4426</v>
      </c>
      <c r="C965" s="127" t="s">
        <v>4364</v>
      </c>
    </row>
    <row r="966" spans="1:3" x14ac:dyDescent="0.3">
      <c r="A966" s="126" t="s">
        <v>1806</v>
      </c>
      <c r="B966" s="127" t="s">
        <v>3622</v>
      </c>
      <c r="C966" s="127" t="s">
        <v>4364</v>
      </c>
    </row>
    <row r="967" spans="1:3" x14ac:dyDescent="0.3">
      <c r="A967" s="126" t="s">
        <v>1784</v>
      </c>
      <c r="B967" s="127" t="s">
        <v>3738</v>
      </c>
      <c r="C967" s="127" t="s">
        <v>4364</v>
      </c>
    </row>
    <row r="968" spans="1:3" x14ac:dyDescent="0.3">
      <c r="A968" s="126" t="s">
        <v>2424</v>
      </c>
      <c r="B968" s="127" t="s">
        <v>4089</v>
      </c>
      <c r="C968" s="127" t="s">
        <v>4364</v>
      </c>
    </row>
    <row r="969" spans="1:3" x14ac:dyDescent="0.3">
      <c r="A969" s="126" t="s">
        <v>1466</v>
      </c>
      <c r="B969" s="127" t="s">
        <v>4020</v>
      </c>
      <c r="C969" s="127" t="s">
        <v>4364</v>
      </c>
    </row>
    <row r="970" spans="1:3" x14ac:dyDescent="0.3">
      <c r="A970" s="126" t="s">
        <v>2035</v>
      </c>
      <c r="B970" s="127" t="s">
        <v>3961</v>
      </c>
      <c r="C970" s="127" t="s">
        <v>4364</v>
      </c>
    </row>
    <row r="971" spans="1:3" x14ac:dyDescent="0.3">
      <c r="A971" s="126" t="s">
        <v>1952</v>
      </c>
      <c r="B971" s="127" t="s">
        <v>3996</v>
      </c>
      <c r="C971" s="127" t="s">
        <v>4364</v>
      </c>
    </row>
    <row r="972" spans="1:3" x14ac:dyDescent="0.3">
      <c r="A972" s="126" t="s">
        <v>2027</v>
      </c>
      <c r="B972" s="127" t="s">
        <v>4031</v>
      </c>
      <c r="C972" s="127" t="s">
        <v>4364</v>
      </c>
    </row>
    <row r="973" spans="1:3" x14ac:dyDescent="0.3">
      <c r="A973" s="126" t="s">
        <v>1913</v>
      </c>
      <c r="B973" s="127" t="s">
        <v>3988</v>
      </c>
      <c r="C973" s="127" t="s">
        <v>4364</v>
      </c>
    </row>
    <row r="974" spans="1:3" x14ac:dyDescent="0.3">
      <c r="A974" s="126" t="s">
        <v>2070</v>
      </c>
      <c r="B974" s="127" t="s">
        <v>4012</v>
      </c>
      <c r="C974" s="127" t="s">
        <v>4364</v>
      </c>
    </row>
    <row r="975" spans="1:3" x14ac:dyDescent="0.3">
      <c r="A975" s="126" t="s">
        <v>1958</v>
      </c>
      <c r="B975" s="127" t="s">
        <v>4060</v>
      </c>
      <c r="C975" s="127" t="s">
        <v>4364</v>
      </c>
    </row>
    <row r="976" spans="1:3" x14ac:dyDescent="0.3">
      <c r="A976" s="126" t="s">
        <v>1917</v>
      </c>
      <c r="B976" s="127" t="s">
        <v>3980</v>
      </c>
      <c r="C976" s="127" t="s">
        <v>4364</v>
      </c>
    </row>
    <row r="977" spans="1:3" x14ac:dyDescent="0.3">
      <c r="A977" s="126" t="s">
        <v>1844</v>
      </c>
      <c r="B977" s="127" t="s">
        <v>4004</v>
      </c>
      <c r="C977" s="127" t="s">
        <v>4364</v>
      </c>
    </row>
    <row r="978" spans="1:3" x14ac:dyDescent="0.3">
      <c r="A978" s="126" t="s">
        <v>2583</v>
      </c>
      <c r="B978" s="127" t="s">
        <v>4071</v>
      </c>
      <c r="C978" s="127" t="s">
        <v>4364</v>
      </c>
    </row>
    <row r="979" spans="1:3" x14ac:dyDescent="0.3">
      <c r="A979" s="126" t="s">
        <v>2774</v>
      </c>
      <c r="B979" s="127" t="s">
        <v>4427</v>
      </c>
      <c r="C979" s="127" t="s">
        <v>4364</v>
      </c>
    </row>
    <row r="980" spans="1:3" x14ac:dyDescent="0.3">
      <c r="A980" s="126" t="s">
        <v>2771</v>
      </c>
      <c r="B980" s="127" t="s">
        <v>4428</v>
      </c>
      <c r="C980" s="127" t="s">
        <v>4364</v>
      </c>
    </row>
    <row r="981" spans="1:3" x14ac:dyDescent="0.3">
      <c r="A981" s="126" t="s">
        <v>1841</v>
      </c>
      <c r="B981" s="127" t="s">
        <v>3953</v>
      </c>
      <c r="C981" s="127" t="s">
        <v>4364</v>
      </c>
    </row>
    <row r="982" spans="1:3" x14ac:dyDescent="0.3">
      <c r="A982" s="126" t="s">
        <v>1884</v>
      </c>
      <c r="B982" s="127" t="s">
        <v>4052</v>
      </c>
      <c r="C982" s="127" t="s">
        <v>4364</v>
      </c>
    </row>
    <row r="983" spans="1:3" x14ac:dyDescent="0.3">
      <c r="A983" s="126" t="s">
        <v>2877</v>
      </c>
      <c r="B983" s="127" t="s">
        <v>4429</v>
      </c>
      <c r="C983" s="127" t="s">
        <v>4364</v>
      </c>
    </row>
    <row r="984" spans="1:3" x14ac:dyDescent="0.3">
      <c r="A984" s="126" t="s">
        <v>2890</v>
      </c>
      <c r="B984" s="127" t="s">
        <v>4430</v>
      </c>
      <c r="C984" s="127" t="s">
        <v>4364</v>
      </c>
    </row>
    <row r="985" spans="1:3" x14ac:dyDescent="0.3">
      <c r="A985" s="126" t="s">
        <v>1595</v>
      </c>
      <c r="B985" s="127" t="s">
        <v>3879</v>
      </c>
      <c r="C985" s="127" t="s">
        <v>4364</v>
      </c>
    </row>
    <row r="986" spans="1:3" x14ac:dyDescent="0.3">
      <c r="A986" s="126" t="s">
        <v>1679</v>
      </c>
      <c r="B986" s="127" t="s">
        <v>3895</v>
      </c>
      <c r="C986" s="127" t="s">
        <v>4364</v>
      </c>
    </row>
    <row r="987" spans="1:3" x14ac:dyDescent="0.3">
      <c r="A987" s="126" t="s">
        <v>1813</v>
      </c>
      <c r="B987" s="127" t="s">
        <v>3915</v>
      </c>
      <c r="C987" s="127" t="s">
        <v>4364</v>
      </c>
    </row>
    <row r="988" spans="1:3" x14ac:dyDescent="0.3">
      <c r="A988" s="126" t="s">
        <v>1591</v>
      </c>
      <c r="B988" s="127" t="s">
        <v>3863</v>
      </c>
      <c r="C988" s="127" t="s">
        <v>4364</v>
      </c>
    </row>
    <row r="989" spans="1:3" x14ac:dyDescent="0.3">
      <c r="A989" s="126" t="s">
        <v>1809</v>
      </c>
      <c r="B989" s="127" t="s">
        <v>3911</v>
      </c>
      <c r="C989" s="127" t="s">
        <v>4364</v>
      </c>
    </row>
    <row r="990" spans="1:3" x14ac:dyDescent="0.3">
      <c r="A990" s="126" t="s">
        <v>1585</v>
      </c>
      <c r="B990" s="127" t="s">
        <v>3875</v>
      </c>
      <c r="C990" s="127" t="s">
        <v>4364</v>
      </c>
    </row>
    <row r="991" spans="1:3" x14ac:dyDescent="0.3">
      <c r="A991" s="126" t="s">
        <v>2013</v>
      </c>
      <c r="B991" s="127" t="s">
        <v>3923</v>
      </c>
      <c r="C991" s="127" t="s">
        <v>4364</v>
      </c>
    </row>
    <row r="992" spans="1:3" x14ac:dyDescent="0.3">
      <c r="A992" s="126" t="s">
        <v>1959</v>
      </c>
      <c r="B992" s="127" t="s">
        <v>3871</v>
      </c>
      <c r="C992" s="127" t="s">
        <v>4364</v>
      </c>
    </row>
    <row r="993" spans="1:3" x14ac:dyDescent="0.3">
      <c r="A993" s="126" t="s">
        <v>1852</v>
      </c>
      <c r="B993" s="127" t="s">
        <v>3927</v>
      </c>
      <c r="C993" s="127" t="s">
        <v>4364</v>
      </c>
    </row>
    <row r="994" spans="1:3" x14ac:dyDescent="0.3">
      <c r="A994" s="126" t="s">
        <v>1613</v>
      </c>
      <c r="B994" s="127" t="s">
        <v>3907</v>
      </c>
      <c r="C994" s="127" t="s">
        <v>4364</v>
      </c>
    </row>
    <row r="995" spans="1:3" x14ac:dyDescent="0.3">
      <c r="A995" s="126" t="s">
        <v>1787</v>
      </c>
      <c r="B995" s="127" t="s">
        <v>3899</v>
      </c>
      <c r="C995" s="127" t="s">
        <v>4364</v>
      </c>
    </row>
    <row r="996" spans="1:3" x14ac:dyDescent="0.3">
      <c r="A996" s="126" t="s">
        <v>1646</v>
      </c>
      <c r="B996" s="127" t="s">
        <v>3887</v>
      </c>
      <c r="C996" s="127" t="s">
        <v>4364</v>
      </c>
    </row>
    <row r="997" spans="1:3" x14ac:dyDescent="0.3">
      <c r="A997" s="126" t="s">
        <v>1778</v>
      </c>
      <c r="B997" s="127" t="s">
        <v>3867</v>
      </c>
      <c r="C997" s="127" t="s">
        <v>4364</v>
      </c>
    </row>
    <row r="998" spans="1:3" x14ac:dyDescent="0.3">
      <c r="A998" s="126" t="s">
        <v>2695</v>
      </c>
      <c r="B998" s="127" t="s">
        <v>3856</v>
      </c>
      <c r="C998" s="127" t="s">
        <v>4364</v>
      </c>
    </row>
    <row r="999" spans="1:3" x14ac:dyDescent="0.3">
      <c r="A999" s="126" t="s">
        <v>2785</v>
      </c>
      <c r="B999" s="127" t="s">
        <v>4431</v>
      </c>
      <c r="C999" s="127" t="s">
        <v>4364</v>
      </c>
    </row>
    <row r="1000" spans="1:3" x14ac:dyDescent="0.3">
      <c r="A1000" s="126" t="s">
        <v>2841</v>
      </c>
      <c r="B1000" s="127" t="s">
        <v>4432</v>
      </c>
      <c r="C1000" s="127" t="s">
        <v>4364</v>
      </c>
    </row>
    <row r="1001" spans="1:3" x14ac:dyDescent="0.3">
      <c r="A1001" s="128" t="s">
        <v>1963</v>
      </c>
      <c r="B1001" s="129" t="s">
        <v>3883</v>
      </c>
      <c r="C1001" s="129" t="s">
        <v>4364</v>
      </c>
    </row>
    <row r="1002" spans="1:3" x14ac:dyDescent="0.3">
      <c r="A1002" s="126" t="s">
        <v>2005</v>
      </c>
      <c r="B1002" s="127" t="s">
        <v>3919</v>
      </c>
      <c r="C1002" s="127" t="s">
        <v>4364</v>
      </c>
    </row>
    <row r="1003" spans="1:3" x14ac:dyDescent="0.3">
      <c r="A1003" s="126" t="s">
        <v>2145</v>
      </c>
      <c r="B1003" s="127" t="s">
        <v>4254</v>
      </c>
      <c r="C1003" s="127" t="s">
        <v>4364</v>
      </c>
    </row>
    <row r="1004" spans="1:3" x14ac:dyDescent="0.3">
      <c r="A1004" s="126" t="s">
        <v>1972</v>
      </c>
      <c r="B1004" s="127" t="s">
        <v>3843</v>
      </c>
      <c r="C1004" s="127" t="s">
        <v>4364</v>
      </c>
    </row>
    <row r="1005" spans="1:3" x14ac:dyDescent="0.3">
      <c r="A1005" s="126" t="s">
        <v>2441</v>
      </c>
      <c r="B1005" s="127" t="s">
        <v>4192</v>
      </c>
      <c r="C1005" s="127" t="s">
        <v>4364</v>
      </c>
    </row>
    <row r="1006" spans="1:3" x14ac:dyDescent="0.3">
      <c r="A1006" s="126" t="s">
        <v>2382</v>
      </c>
      <c r="B1006" s="127" t="s">
        <v>4211</v>
      </c>
      <c r="C1006" s="127" t="s">
        <v>4364</v>
      </c>
    </row>
    <row r="1007" spans="1:3" x14ac:dyDescent="0.3">
      <c r="A1007" s="126" t="s">
        <v>1507</v>
      </c>
      <c r="B1007" s="127" t="s">
        <v>4196</v>
      </c>
      <c r="C1007" s="127" t="s">
        <v>4364</v>
      </c>
    </row>
    <row r="1008" spans="1:3" x14ac:dyDescent="0.3">
      <c r="A1008" s="126" t="s">
        <v>2377</v>
      </c>
      <c r="B1008" s="127" t="s">
        <v>4215</v>
      </c>
      <c r="C1008" s="127" t="s">
        <v>4364</v>
      </c>
    </row>
    <row r="1009" spans="1:3" x14ac:dyDescent="0.3">
      <c r="A1009" s="126" t="s">
        <v>2372</v>
      </c>
      <c r="B1009" s="127" t="s">
        <v>4200</v>
      </c>
      <c r="C1009" s="127" t="s">
        <v>4364</v>
      </c>
    </row>
    <row r="1010" spans="1:3" x14ac:dyDescent="0.3">
      <c r="A1010" s="126" t="s">
        <v>2268</v>
      </c>
      <c r="B1010" s="127" t="s">
        <v>4207</v>
      </c>
      <c r="C1010" s="127" t="s">
        <v>4364</v>
      </c>
    </row>
    <row r="1011" spans="1:3" x14ac:dyDescent="0.3">
      <c r="A1011" s="126" t="s">
        <v>2385</v>
      </c>
      <c r="B1011" s="127" t="s">
        <v>4188</v>
      </c>
      <c r="C1011" s="127" t="s">
        <v>4364</v>
      </c>
    </row>
    <row r="1012" spans="1:3" x14ac:dyDescent="0.3">
      <c r="A1012" s="126" t="s">
        <v>1515</v>
      </c>
      <c r="B1012" s="127" t="s">
        <v>4248</v>
      </c>
      <c r="C1012" s="127" t="s">
        <v>4364</v>
      </c>
    </row>
    <row r="1013" spans="1:3" x14ac:dyDescent="0.3">
      <c r="A1013" s="126" t="s">
        <v>1408</v>
      </c>
      <c r="B1013" s="127" t="s">
        <v>4256</v>
      </c>
      <c r="C1013" s="127" t="s">
        <v>4364</v>
      </c>
    </row>
    <row r="1014" spans="1:3" x14ac:dyDescent="0.3">
      <c r="A1014" s="126" t="s">
        <v>2425</v>
      </c>
      <c r="B1014" s="127" t="s">
        <v>4220</v>
      </c>
      <c r="C1014" s="127" t="s">
        <v>4433</v>
      </c>
    </row>
    <row r="1015" spans="1:3" x14ac:dyDescent="0.3">
      <c r="A1015" s="126" t="s">
        <v>2443</v>
      </c>
      <c r="B1015" s="127" t="s">
        <v>4244</v>
      </c>
      <c r="C1015" s="127" t="s">
        <v>4364</v>
      </c>
    </row>
    <row r="1016" spans="1:3" x14ac:dyDescent="0.3">
      <c r="A1016" s="126" t="s">
        <v>2412</v>
      </c>
      <c r="B1016" s="127" t="s">
        <v>4232</v>
      </c>
      <c r="C1016" s="127" t="s">
        <v>4364</v>
      </c>
    </row>
    <row r="1017" spans="1:3" x14ac:dyDescent="0.3">
      <c r="A1017" s="126" t="s">
        <v>2380</v>
      </c>
      <c r="B1017" s="127" t="s">
        <v>4228</v>
      </c>
      <c r="C1017" s="127" t="s">
        <v>4364</v>
      </c>
    </row>
    <row r="1018" spans="1:3" x14ac:dyDescent="0.3">
      <c r="A1018" s="126" t="s">
        <v>2427</v>
      </c>
      <c r="B1018" s="127" t="s">
        <v>4236</v>
      </c>
      <c r="C1018" s="127" t="s">
        <v>4364</v>
      </c>
    </row>
    <row r="1019" spans="1:3" x14ac:dyDescent="0.3">
      <c r="A1019" s="126" t="s">
        <v>2362</v>
      </c>
      <c r="B1019" s="127" t="s">
        <v>4224</v>
      </c>
      <c r="C1019" s="127" t="s">
        <v>4364</v>
      </c>
    </row>
    <row r="1020" spans="1:3" x14ac:dyDescent="0.3">
      <c r="A1020" s="126" t="s">
        <v>2216</v>
      </c>
      <c r="B1020" s="127" t="s">
        <v>4240</v>
      </c>
      <c r="C1020" s="127" t="s">
        <v>4364</v>
      </c>
    </row>
    <row r="1021" spans="1:3" x14ac:dyDescent="0.3">
      <c r="A1021" s="126" t="s">
        <v>1715</v>
      </c>
      <c r="B1021" s="127" t="s">
        <v>3839</v>
      </c>
      <c r="C1021" s="127" t="s">
        <v>4364</v>
      </c>
    </row>
    <row r="1022" spans="1:3" x14ac:dyDescent="0.3">
      <c r="A1022" s="126" t="s">
        <v>2272</v>
      </c>
      <c r="B1022" s="127" t="s">
        <v>4201</v>
      </c>
      <c r="C1022" s="127" t="s">
        <v>4364</v>
      </c>
    </row>
    <row r="1023" spans="1:3" x14ac:dyDescent="0.3">
      <c r="A1023" s="126" t="s">
        <v>2396</v>
      </c>
      <c r="B1023" s="127" t="s">
        <v>4216</v>
      </c>
      <c r="C1023" s="127" t="s">
        <v>4364</v>
      </c>
    </row>
    <row r="1024" spans="1:3" x14ac:dyDescent="0.3">
      <c r="A1024" s="126" t="s">
        <v>2381</v>
      </c>
      <c r="B1024" s="127" t="s">
        <v>4208</v>
      </c>
      <c r="C1024" s="127" t="s">
        <v>4364</v>
      </c>
    </row>
    <row r="1025" spans="1:3" x14ac:dyDescent="0.3">
      <c r="A1025" s="126" t="s">
        <v>2361</v>
      </c>
      <c r="B1025" s="127" t="s">
        <v>4193</v>
      </c>
      <c r="C1025" s="127" t="s">
        <v>4364</v>
      </c>
    </row>
    <row r="1026" spans="1:3" x14ac:dyDescent="0.3">
      <c r="A1026" s="126" t="s">
        <v>2339</v>
      </c>
      <c r="B1026" s="127" t="s">
        <v>4197</v>
      </c>
      <c r="C1026" s="127" t="s">
        <v>4364</v>
      </c>
    </row>
    <row r="1027" spans="1:3" x14ac:dyDescent="0.3">
      <c r="A1027" s="126" t="s">
        <v>2379</v>
      </c>
      <c r="B1027" s="127" t="s">
        <v>4212</v>
      </c>
      <c r="C1027" s="127" t="s">
        <v>4364</v>
      </c>
    </row>
    <row r="1028" spans="1:3" x14ac:dyDescent="0.3">
      <c r="A1028" s="126" t="s">
        <v>2595</v>
      </c>
      <c r="B1028" s="127" t="s">
        <v>4189</v>
      </c>
      <c r="C1028" s="127" t="s">
        <v>4364</v>
      </c>
    </row>
    <row r="1029" spans="1:3" x14ac:dyDescent="0.3">
      <c r="A1029" s="126" t="s">
        <v>2444</v>
      </c>
      <c r="B1029" s="127" t="s">
        <v>4262</v>
      </c>
      <c r="C1029" s="127" t="s">
        <v>4364</v>
      </c>
    </row>
    <row r="1030" spans="1:3" x14ac:dyDescent="0.3">
      <c r="A1030" s="126" t="s">
        <v>2284</v>
      </c>
      <c r="B1030" s="127" t="s">
        <v>4260</v>
      </c>
      <c r="C1030" s="127" t="s">
        <v>4364</v>
      </c>
    </row>
    <row r="1031" spans="1:3" x14ac:dyDescent="0.3">
      <c r="A1031" s="126" t="s">
        <v>1428</v>
      </c>
      <c r="B1031" s="127" t="s">
        <v>4251</v>
      </c>
      <c r="C1031" s="127" t="s">
        <v>4364</v>
      </c>
    </row>
    <row r="1032" spans="1:3" x14ac:dyDescent="0.3">
      <c r="A1032" s="126" t="s">
        <v>2400</v>
      </c>
      <c r="B1032" s="127" t="s">
        <v>3574</v>
      </c>
      <c r="C1032" s="127" t="s">
        <v>4364</v>
      </c>
    </row>
    <row r="1033" spans="1:3" x14ac:dyDescent="0.3">
      <c r="A1033" s="126" t="s">
        <v>1767</v>
      </c>
      <c r="B1033" s="127" t="s">
        <v>3778</v>
      </c>
      <c r="C1033" s="127" t="s">
        <v>4364</v>
      </c>
    </row>
    <row r="1034" spans="1:3" x14ac:dyDescent="0.3">
      <c r="A1034" s="126" t="s">
        <v>1781</v>
      </c>
      <c r="B1034" s="127" t="s">
        <v>3801</v>
      </c>
      <c r="C1034" s="127" t="s">
        <v>4364</v>
      </c>
    </row>
    <row r="1035" spans="1:3" x14ac:dyDescent="0.3">
      <c r="A1035" s="126" t="s">
        <v>1755</v>
      </c>
      <c r="B1035" s="127" t="s">
        <v>3829</v>
      </c>
      <c r="C1035" s="127" t="s">
        <v>4364</v>
      </c>
    </row>
    <row r="1036" spans="1:3" x14ac:dyDescent="0.3">
      <c r="A1036" s="126" t="s">
        <v>1334</v>
      </c>
      <c r="B1036" s="127" t="s">
        <v>3763</v>
      </c>
      <c r="C1036" s="127" t="s">
        <v>4364</v>
      </c>
    </row>
    <row r="1037" spans="1:3" x14ac:dyDescent="0.3">
      <c r="A1037" s="126" t="s">
        <v>1574</v>
      </c>
      <c r="B1037" s="127" t="s">
        <v>3805</v>
      </c>
      <c r="C1037" s="127" t="s">
        <v>4364</v>
      </c>
    </row>
    <row r="1038" spans="1:3" x14ac:dyDescent="0.3">
      <c r="A1038" s="126" t="s">
        <v>1575</v>
      </c>
      <c r="B1038" s="127" t="s">
        <v>3821</v>
      </c>
      <c r="C1038" s="127" t="s">
        <v>4364</v>
      </c>
    </row>
    <row r="1039" spans="1:3" x14ac:dyDescent="0.3">
      <c r="A1039" s="126" t="s">
        <v>1582</v>
      </c>
      <c r="B1039" s="127" t="s">
        <v>3817</v>
      </c>
      <c r="C1039" s="127" t="s">
        <v>4364</v>
      </c>
    </row>
    <row r="1040" spans="1:3" x14ac:dyDescent="0.3">
      <c r="A1040" s="126" t="s">
        <v>1402</v>
      </c>
      <c r="B1040" s="127" t="s">
        <v>3786</v>
      </c>
      <c r="C1040" s="127" t="s">
        <v>4364</v>
      </c>
    </row>
    <row r="1041" spans="1:3" x14ac:dyDescent="0.3">
      <c r="A1041" s="126" t="s">
        <v>1664</v>
      </c>
      <c r="B1041" s="127" t="s">
        <v>3813</v>
      </c>
      <c r="C1041" s="127" t="s">
        <v>4364</v>
      </c>
    </row>
    <row r="1042" spans="1:3" x14ac:dyDescent="0.3">
      <c r="A1042" s="126" t="s">
        <v>1627</v>
      </c>
      <c r="B1042" s="127" t="s">
        <v>3759</v>
      </c>
      <c r="C1042" s="127" t="s">
        <v>4364</v>
      </c>
    </row>
    <row r="1043" spans="1:3" x14ac:dyDescent="0.3">
      <c r="A1043" s="126" t="s">
        <v>1640</v>
      </c>
      <c r="B1043" s="127" t="s">
        <v>3809</v>
      </c>
      <c r="C1043" s="127" t="s">
        <v>4364</v>
      </c>
    </row>
    <row r="1044" spans="1:3" x14ac:dyDescent="0.3">
      <c r="A1044" s="126" t="s">
        <v>1695</v>
      </c>
      <c r="B1044" s="127" t="s">
        <v>3774</v>
      </c>
      <c r="C1044" s="127" t="s">
        <v>4364</v>
      </c>
    </row>
    <row r="1045" spans="1:3" x14ac:dyDescent="0.3">
      <c r="A1045" s="126" t="s">
        <v>1301</v>
      </c>
      <c r="B1045" s="127" t="s">
        <v>3833</v>
      </c>
      <c r="C1045" s="127" t="s">
        <v>4364</v>
      </c>
    </row>
    <row r="1046" spans="1:3" x14ac:dyDescent="0.3">
      <c r="A1046" s="126" t="s">
        <v>1614</v>
      </c>
      <c r="B1046" s="127" t="s">
        <v>3782</v>
      </c>
      <c r="C1046" s="127" t="s">
        <v>4364</v>
      </c>
    </row>
    <row r="1047" spans="1:3" x14ac:dyDescent="0.3">
      <c r="A1047" s="126" t="s">
        <v>1824</v>
      </c>
      <c r="B1047" s="127" t="s">
        <v>3825</v>
      </c>
      <c r="C1047" s="127" t="s">
        <v>4364</v>
      </c>
    </row>
    <row r="1048" spans="1:3" x14ac:dyDescent="0.3">
      <c r="A1048" s="126" t="s">
        <v>1665</v>
      </c>
      <c r="B1048" s="127" t="s">
        <v>3797</v>
      </c>
      <c r="C1048" s="127" t="s">
        <v>4364</v>
      </c>
    </row>
    <row r="1049" spans="1:3" x14ac:dyDescent="0.3">
      <c r="A1049" s="126" t="s">
        <v>1736</v>
      </c>
      <c r="B1049" s="127" t="s">
        <v>3837</v>
      </c>
      <c r="C1049" s="127" t="s">
        <v>4364</v>
      </c>
    </row>
    <row r="1050" spans="1:3" x14ac:dyDescent="0.3">
      <c r="A1050" s="126" t="s">
        <v>1605</v>
      </c>
      <c r="B1050" s="127" t="s">
        <v>3770</v>
      </c>
      <c r="C1050" s="127" t="s">
        <v>4364</v>
      </c>
    </row>
    <row r="1051" spans="1:3" x14ac:dyDescent="0.3">
      <c r="A1051" s="126" t="s">
        <v>2926</v>
      </c>
      <c r="B1051" s="127" t="s">
        <v>3792</v>
      </c>
      <c r="C1051" s="127" t="s">
        <v>3793</v>
      </c>
    </row>
    <row r="1052" spans="1:3" x14ac:dyDescent="0.3">
      <c r="A1052" s="126" t="s">
        <v>2342</v>
      </c>
      <c r="B1052" s="127" t="s">
        <v>3575</v>
      </c>
      <c r="C1052" s="127" t="s">
        <v>4364</v>
      </c>
    </row>
    <row r="1053" spans="1:3" x14ac:dyDescent="0.3">
      <c r="A1053" s="126" t="s">
        <v>1804</v>
      </c>
      <c r="B1053" s="127" t="s">
        <v>3914</v>
      </c>
      <c r="C1053" s="127" t="s">
        <v>4364</v>
      </c>
    </row>
    <row r="1054" spans="1:3" x14ac:dyDescent="0.3">
      <c r="A1054" s="126" t="s">
        <v>1847</v>
      </c>
      <c r="B1054" s="127" t="s">
        <v>3926</v>
      </c>
      <c r="C1054" s="127" t="s">
        <v>4364</v>
      </c>
    </row>
    <row r="1055" spans="1:3" x14ac:dyDescent="0.3">
      <c r="A1055" s="126" t="s">
        <v>1403</v>
      </c>
      <c r="B1055" s="127" t="s">
        <v>3866</v>
      </c>
      <c r="C1055" s="127" t="s">
        <v>4364</v>
      </c>
    </row>
    <row r="1056" spans="1:3" x14ac:dyDescent="0.3">
      <c r="A1056" s="126" t="s">
        <v>1719</v>
      </c>
      <c r="B1056" s="127" t="s">
        <v>3870</v>
      </c>
      <c r="C1056" s="127" t="s">
        <v>4364</v>
      </c>
    </row>
    <row r="1057" spans="1:3" x14ac:dyDescent="0.3">
      <c r="A1057" s="126" t="s">
        <v>1757</v>
      </c>
      <c r="B1057" s="127" t="s">
        <v>3874</v>
      </c>
      <c r="C1057" s="127" t="s">
        <v>4364</v>
      </c>
    </row>
    <row r="1058" spans="1:3" x14ac:dyDescent="0.3">
      <c r="A1058" s="126" t="s">
        <v>1596</v>
      </c>
      <c r="B1058" s="127" t="s">
        <v>3886</v>
      </c>
      <c r="C1058" s="127" t="s">
        <v>4364</v>
      </c>
    </row>
    <row r="1059" spans="1:3" x14ac:dyDescent="0.3">
      <c r="A1059" s="126" t="s">
        <v>1450</v>
      </c>
      <c r="B1059" s="127" t="s">
        <v>3922</v>
      </c>
      <c r="C1059" s="127" t="s">
        <v>4364</v>
      </c>
    </row>
    <row r="1060" spans="1:3" x14ac:dyDescent="0.3">
      <c r="A1060" s="126" t="s">
        <v>2001</v>
      </c>
      <c r="B1060" s="127" t="s">
        <v>3902</v>
      </c>
      <c r="C1060" s="127" t="s">
        <v>4364</v>
      </c>
    </row>
    <row r="1061" spans="1:3" x14ac:dyDescent="0.3">
      <c r="A1061" s="126" t="s">
        <v>1973</v>
      </c>
      <c r="B1061" s="127" t="s">
        <v>3898</v>
      </c>
      <c r="C1061" s="127" t="s">
        <v>4364</v>
      </c>
    </row>
    <row r="1062" spans="1:3" x14ac:dyDescent="0.3">
      <c r="A1062" s="126" t="s">
        <v>1941</v>
      </c>
      <c r="B1062" s="127" t="s">
        <v>3930</v>
      </c>
      <c r="C1062" s="127" t="s">
        <v>4364</v>
      </c>
    </row>
    <row r="1063" spans="1:3" x14ac:dyDescent="0.3">
      <c r="A1063" s="126" t="s">
        <v>1676</v>
      </c>
      <c r="B1063" s="127" t="s">
        <v>3894</v>
      </c>
      <c r="C1063" s="127" t="s">
        <v>4364</v>
      </c>
    </row>
    <row r="1064" spans="1:3" x14ac:dyDescent="0.3">
      <c r="A1064" s="126" t="s">
        <v>1861</v>
      </c>
      <c r="B1064" s="127" t="s">
        <v>3918</v>
      </c>
      <c r="C1064" s="127" t="s">
        <v>4364</v>
      </c>
    </row>
    <row r="1065" spans="1:3" x14ac:dyDescent="0.3">
      <c r="A1065" s="126" t="s">
        <v>1728</v>
      </c>
      <c r="B1065" s="127" t="s">
        <v>3890</v>
      </c>
      <c r="C1065" s="127" t="s">
        <v>4364</v>
      </c>
    </row>
    <row r="1066" spans="1:3" x14ac:dyDescent="0.3">
      <c r="A1066" s="126" t="s">
        <v>1650</v>
      </c>
      <c r="B1066" s="127" t="s">
        <v>3910</v>
      </c>
      <c r="C1066" s="127" t="s">
        <v>4364</v>
      </c>
    </row>
    <row r="1067" spans="1:3" x14ac:dyDescent="0.3">
      <c r="A1067" s="126" t="s">
        <v>1353</v>
      </c>
      <c r="B1067" s="127" t="s">
        <v>3855</v>
      </c>
      <c r="C1067" s="127" t="s">
        <v>4364</v>
      </c>
    </row>
    <row r="1068" spans="1:3" x14ac:dyDescent="0.3">
      <c r="A1068" s="126" t="s">
        <v>1440</v>
      </c>
      <c r="B1068" s="127" t="s">
        <v>3906</v>
      </c>
      <c r="C1068" s="127" t="s">
        <v>4364</v>
      </c>
    </row>
    <row r="1069" spans="1:3" x14ac:dyDescent="0.3">
      <c r="A1069" s="126" t="s">
        <v>1837</v>
      </c>
      <c r="B1069" s="127" t="s">
        <v>3878</v>
      </c>
      <c r="C1069" s="127" t="s">
        <v>4364</v>
      </c>
    </row>
    <row r="1070" spans="1:3" x14ac:dyDescent="0.3">
      <c r="A1070" s="126" t="s">
        <v>1554</v>
      </c>
      <c r="B1070" s="127" t="s">
        <v>3862</v>
      </c>
      <c r="C1070" s="127" t="s">
        <v>4364</v>
      </c>
    </row>
    <row r="1071" spans="1:3" x14ac:dyDescent="0.3">
      <c r="A1071" s="126" t="s">
        <v>1827</v>
      </c>
      <c r="B1071" s="127" t="s">
        <v>3882</v>
      </c>
      <c r="C1071" s="127" t="s">
        <v>4364</v>
      </c>
    </row>
    <row r="1072" spans="1:3" x14ac:dyDescent="0.3">
      <c r="A1072" s="126" t="s">
        <v>1367</v>
      </c>
      <c r="B1072" s="127" t="s">
        <v>3755</v>
      </c>
      <c r="C1072" s="127" t="s">
        <v>4364</v>
      </c>
    </row>
    <row r="1073" spans="1:3" x14ac:dyDescent="0.3">
      <c r="A1073" s="126" t="s">
        <v>1418</v>
      </c>
      <c r="B1073" s="127" t="s">
        <v>4247</v>
      </c>
      <c r="C1073" s="127" t="s">
        <v>4364</v>
      </c>
    </row>
    <row r="1074" spans="1:3" x14ac:dyDescent="0.3">
      <c r="A1074" s="126" t="s">
        <v>1898</v>
      </c>
      <c r="B1074" s="127" t="s">
        <v>3932</v>
      </c>
      <c r="C1074" s="127" t="s">
        <v>4364</v>
      </c>
    </row>
    <row r="1075" spans="1:3" x14ac:dyDescent="0.3">
      <c r="A1075" s="126" t="s">
        <v>1309</v>
      </c>
      <c r="B1075" s="127" t="s">
        <v>3506</v>
      </c>
      <c r="C1075" s="127" t="s">
        <v>4364</v>
      </c>
    </row>
    <row r="1076" spans="1:3" x14ac:dyDescent="0.3">
      <c r="A1076" s="126" t="s">
        <v>2677</v>
      </c>
      <c r="B1076" s="127" t="s">
        <v>3849</v>
      </c>
      <c r="C1076" s="127" t="s">
        <v>4364</v>
      </c>
    </row>
    <row r="1077" spans="1:3" x14ac:dyDescent="0.3">
      <c r="A1077" s="126" t="s">
        <v>1696</v>
      </c>
      <c r="B1077" s="127" t="s">
        <v>3518</v>
      </c>
      <c r="C1077" s="127" t="s">
        <v>4364</v>
      </c>
    </row>
    <row r="1078" spans="1:3" x14ac:dyDescent="0.3">
      <c r="A1078" s="126" t="s">
        <v>2442</v>
      </c>
      <c r="B1078" s="127" t="s">
        <v>3557</v>
      </c>
      <c r="C1078" s="127" t="s">
        <v>4364</v>
      </c>
    </row>
    <row r="1079" spans="1:3" x14ac:dyDescent="0.3">
      <c r="A1079" s="126" t="s">
        <v>1790</v>
      </c>
      <c r="B1079" s="127" t="s">
        <v>3502</v>
      </c>
      <c r="C1079" s="127" t="s">
        <v>4364</v>
      </c>
    </row>
    <row r="1080" spans="1:3" x14ac:dyDescent="0.3">
      <c r="A1080" s="126" t="s">
        <v>2260</v>
      </c>
      <c r="B1080" s="127" t="s">
        <v>3553</v>
      </c>
      <c r="C1080" s="127" t="s">
        <v>4364</v>
      </c>
    </row>
    <row r="1081" spans="1:3" x14ac:dyDescent="0.3">
      <c r="A1081" s="126" t="s">
        <v>1690</v>
      </c>
      <c r="B1081" s="127" t="s">
        <v>3522</v>
      </c>
      <c r="C1081" s="127" t="s">
        <v>4364</v>
      </c>
    </row>
    <row r="1082" spans="1:3" x14ac:dyDescent="0.3">
      <c r="A1082" s="126" t="s">
        <v>2293</v>
      </c>
      <c r="B1082" s="127" t="s">
        <v>3569</v>
      </c>
      <c r="C1082" s="127" t="s">
        <v>4364</v>
      </c>
    </row>
    <row r="1083" spans="1:3" x14ac:dyDescent="0.3">
      <c r="A1083" s="126" t="s">
        <v>2423</v>
      </c>
      <c r="B1083" s="127" t="s">
        <v>3545</v>
      </c>
      <c r="C1083" s="127" t="s">
        <v>4364</v>
      </c>
    </row>
    <row r="1084" spans="1:3" x14ac:dyDescent="0.3">
      <c r="A1084" s="126" t="s">
        <v>2368</v>
      </c>
      <c r="B1084" s="127" t="s">
        <v>3565</v>
      </c>
      <c r="C1084" s="127" t="s">
        <v>4364</v>
      </c>
    </row>
    <row r="1085" spans="1:3" x14ac:dyDescent="0.3">
      <c r="A1085" s="126" t="s">
        <v>2016</v>
      </c>
      <c r="B1085" s="127" t="s">
        <v>3533</v>
      </c>
      <c r="C1085" s="127" t="s">
        <v>4364</v>
      </c>
    </row>
    <row r="1086" spans="1:3" x14ac:dyDescent="0.3">
      <c r="A1086" s="126" t="s">
        <v>2280</v>
      </c>
      <c r="B1086" s="127" t="s">
        <v>3494</v>
      </c>
      <c r="C1086" s="127" t="s">
        <v>4364</v>
      </c>
    </row>
    <row r="1087" spans="1:3" x14ac:dyDescent="0.3">
      <c r="A1087" s="126" t="s">
        <v>1521</v>
      </c>
      <c r="B1087" s="127" t="s">
        <v>3541</v>
      </c>
      <c r="C1087" s="127" t="s">
        <v>4364</v>
      </c>
    </row>
    <row r="1088" spans="1:3" x14ac:dyDescent="0.3">
      <c r="A1088" s="126" t="s">
        <v>2039</v>
      </c>
      <c r="B1088" s="127" t="s">
        <v>3537</v>
      </c>
      <c r="C1088" s="127" t="s">
        <v>4364</v>
      </c>
    </row>
    <row r="1089" spans="1:3" x14ac:dyDescent="0.3">
      <c r="A1089" s="126" t="s">
        <v>2386</v>
      </c>
      <c r="B1089" s="127" t="s">
        <v>3498</v>
      </c>
      <c r="C1089" s="127" t="s">
        <v>4364</v>
      </c>
    </row>
    <row r="1090" spans="1:3" x14ac:dyDescent="0.3">
      <c r="A1090" s="126" t="s">
        <v>2130</v>
      </c>
      <c r="B1090" s="127" t="s">
        <v>3549</v>
      </c>
      <c r="C1090" s="127" t="s">
        <v>4364</v>
      </c>
    </row>
    <row r="1091" spans="1:3" x14ac:dyDescent="0.3">
      <c r="A1091" s="126" t="s">
        <v>2349</v>
      </c>
      <c r="B1091" s="127" t="s">
        <v>3561</v>
      </c>
      <c r="C1091" s="127" t="s">
        <v>4364</v>
      </c>
    </row>
    <row r="1092" spans="1:3" x14ac:dyDescent="0.3">
      <c r="A1092" s="126" t="s">
        <v>1345</v>
      </c>
      <c r="B1092" s="127" t="s">
        <v>3510</v>
      </c>
      <c r="C1092" s="127" t="s">
        <v>4364</v>
      </c>
    </row>
    <row r="1093" spans="1:3" x14ac:dyDescent="0.3">
      <c r="A1093" s="126" t="s">
        <v>1346</v>
      </c>
      <c r="B1093" s="127" t="s">
        <v>3514</v>
      </c>
      <c r="C1093" s="127" t="s">
        <v>4364</v>
      </c>
    </row>
    <row r="1094" spans="1:3" x14ac:dyDescent="0.3">
      <c r="A1094" s="126" t="s">
        <v>2450</v>
      </c>
      <c r="B1094" s="127" t="s">
        <v>3529</v>
      </c>
      <c r="C1094" s="127" t="s">
        <v>4364</v>
      </c>
    </row>
    <row r="1095" spans="1:3" x14ac:dyDescent="0.3">
      <c r="A1095" s="126" t="s">
        <v>2402</v>
      </c>
      <c r="B1095" s="127" t="s">
        <v>4258</v>
      </c>
      <c r="C1095" s="127" t="s">
        <v>4364</v>
      </c>
    </row>
    <row r="1096" spans="1:3" x14ac:dyDescent="0.3">
      <c r="A1096" s="126" t="s">
        <v>2770</v>
      </c>
      <c r="B1096" s="127" t="s">
        <v>4434</v>
      </c>
      <c r="C1096" s="127" t="s">
        <v>4364</v>
      </c>
    </row>
    <row r="1097" spans="1:3" x14ac:dyDescent="0.3">
      <c r="A1097" s="126" t="s">
        <v>2383</v>
      </c>
      <c r="B1097" s="127" t="s">
        <v>4233</v>
      </c>
      <c r="C1097" s="127" t="s">
        <v>4364</v>
      </c>
    </row>
    <row r="1098" spans="1:3" x14ac:dyDescent="0.3">
      <c r="A1098" s="126" t="s">
        <v>2373</v>
      </c>
      <c r="B1098" s="127" t="s">
        <v>4229</v>
      </c>
      <c r="C1098" s="127" t="s">
        <v>4364</v>
      </c>
    </row>
    <row r="1099" spans="1:3" x14ac:dyDescent="0.3">
      <c r="A1099" s="126" t="s">
        <v>2429</v>
      </c>
      <c r="B1099" s="127" t="s">
        <v>4225</v>
      </c>
      <c r="C1099" s="127" t="s">
        <v>4364</v>
      </c>
    </row>
    <row r="1100" spans="1:3" x14ac:dyDescent="0.3">
      <c r="A1100" s="126" t="s">
        <v>2388</v>
      </c>
      <c r="B1100" s="127" t="s">
        <v>4241</v>
      </c>
      <c r="C1100" s="127" t="s">
        <v>4364</v>
      </c>
    </row>
    <row r="1101" spans="1:3" x14ac:dyDescent="0.3">
      <c r="A1101" s="126" t="s">
        <v>2318</v>
      </c>
      <c r="B1101" s="127" t="s">
        <v>4237</v>
      </c>
      <c r="C1101" s="127" t="s">
        <v>4364</v>
      </c>
    </row>
    <row r="1102" spans="1:3" x14ac:dyDescent="0.3">
      <c r="A1102" s="126" t="s">
        <v>2419</v>
      </c>
      <c r="B1102" s="127" t="s">
        <v>4221</v>
      </c>
      <c r="C1102" s="127" t="s">
        <v>4364</v>
      </c>
    </row>
    <row r="1103" spans="1:3" x14ac:dyDescent="0.3">
      <c r="A1103" s="126" t="s">
        <v>1702</v>
      </c>
      <c r="B1103" s="127" t="s">
        <v>3751</v>
      </c>
      <c r="C1103" s="127" t="s">
        <v>4364</v>
      </c>
    </row>
    <row r="1104" spans="1:3" x14ac:dyDescent="0.3">
      <c r="A1104" s="128" t="s">
        <v>1510</v>
      </c>
      <c r="B1104" s="129" t="s">
        <v>4074</v>
      </c>
      <c r="C1104" s="129" t="s">
        <v>4364</v>
      </c>
    </row>
    <row r="1105" spans="1:3" x14ac:dyDescent="0.3">
      <c r="A1105" s="126" t="s">
        <v>1675</v>
      </c>
      <c r="B1105" s="127" t="s">
        <v>3877</v>
      </c>
      <c r="C1105" s="127" t="s">
        <v>4364</v>
      </c>
    </row>
    <row r="1106" spans="1:3" x14ac:dyDescent="0.3">
      <c r="A1106" s="126" t="s">
        <v>1385</v>
      </c>
      <c r="B1106" s="127" t="s">
        <v>3905</v>
      </c>
      <c r="C1106" s="127" t="s">
        <v>4364</v>
      </c>
    </row>
    <row r="1107" spans="1:3" x14ac:dyDescent="0.3">
      <c r="A1107" s="126" t="s">
        <v>1674</v>
      </c>
      <c r="B1107" s="127" t="s">
        <v>3865</v>
      </c>
      <c r="C1107" s="127" t="s">
        <v>4364</v>
      </c>
    </row>
    <row r="1108" spans="1:3" x14ac:dyDescent="0.3">
      <c r="A1108" s="126" t="s">
        <v>1802</v>
      </c>
      <c r="B1108" s="127" t="s">
        <v>3885</v>
      </c>
      <c r="C1108" s="127" t="s">
        <v>4364</v>
      </c>
    </row>
    <row r="1109" spans="1:3" x14ac:dyDescent="0.3">
      <c r="A1109" s="126" t="s">
        <v>1305</v>
      </c>
      <c r="B1109" s="127" t="s">
        <v>3873</v>
      </c>
      <c r="C1109" s="127" t="s">
        <v>4364</v>
      </c>
    </row>
    <row r="1110" spans="1:3" x14ac:dyDescent="0.3">
      <c r="A1110" s="126" t="s">
        <v>1789</v>
      </c>
      <c r="B1110" s="127" t="s">
        <v>3897</v>
      </c>
      <c r="C1110" s="127" t="s">
        <v>4364</v>
      </c>
    </row>
    <row r="1111" spans="1:3" x14ac:dyDescent="0.3">
      <c r="A1111" s="126" t="s">
        <v>1805</v>
      </c>
      <c r="B1111" s="127" t="s">
        <v>3921</v>
      </c>
      <c r="C1111" s="127" t="s">
        <v>4364</v>
      </c>
    </row>
    <row r="1112" spans="1:3" x14ac:dyDescent="0.3">
      <c r="A1112" s="126" t="s">
        <v>1708</v>
      </c>
      <c r="B1112" s="127" t="s">
        <v>3861</v>
      </c>
      <c r="C1112" s="127" t="s">
        <v>4364</v>
      </c>
    </row>
    <row r="1113" spans="1:3" x14ac:dyDescent="0.3">
      <c r="A1113" s="126" t="s">
        <v>2028</v>
      </c>
      <c r="B1113" s="127" t="s">
        <v>3917</v>
      </c>
      <c r="C1113" s="127" t="s">
        <v>4364</v>
      </c>
    </row>
    <row r="1114" spans="1:3" x14ac:dyDescent="0.3">
      <c r="A1114" s="126" t="s">
        <v>2000</v>
      </c>
      <c r="B1114" s="127" t="s">
        <v>3869</v>
      </c>
      <c r="C1114" s="127" t="s">
        <v>4364</v>
      </c>
    </row>
    <row r="1115" spans="1:3" x14ac:dyDescent="0.3">
      <c r="A1115" s="126" t="s">
        <v>1865</v>
      </c>
      <c r="B1115" s="127" t="s">
        <v>3901</v>
      </c>
      <c r="C1115" s="127" t="s">
        <v>4364</v>
      </c>
    </row>
    <row r="1116" spans="1:3" x14ac:dyDescent="0.3">
      <c r="A1116" s="126" t="s">
        <v>1493</v>
      </c>
      <c r="B1116" s="127" t="s">
        <v>3925</v>
      </c>
      <c r="C1116" s="127" t="s">
        <v>4364</v>
      </c>
    </row>
    <row r="1117" spans="1:3" x14ac:dyDescent="0.3">
      <c r="A1117" s="126" t="s">
        <v>1828</v>
      </c>
      <c r="B1117" s="127" t="s">
        <v>3909</v>
      </c>
      <c r="C1117" s="127" t="s">
        <v>4364</v>
      </c>
    </row>
    <row r="1118" spans="1:3" x14ac:dyDescent="0.3">
      <c r="A1118" s="126" t="s">
        <v>1692</v>
      </c>
      <c r="B1118" s="127" t="s">
        <v>3913</v>
      </c>
      <c r="C1118" s="127" t="s">
        <v>4364</v>
      </c>
    </row>
    <row r="1119" spans="1:3" x14ac:dyDescent="0.3">
      <c r="A1119" s="126" t="s">
        <v>1731</v>
      </c>
      <c r="B1119" s="127" t="s">
        <v>3893</v>
      </c>
      <c r="C1119" s="127" t="s">
        <v>4364</v>
      </c>
    </row>
    <row r="1120" spans="1:3" x14ac:dyDescent="0.3">
      <c r="A1120" s="126" t="s">
        <v>1699</v>
      </c>
      <c r="B1120" s="127" t="s">
        <v>3889</v>
      </c>
      <c r="C1120" s="127" t="s">
        <v>4364</v>
      </c>
    </row>
    <row r="1121" spans="1:3" x14ac:dyDescent="0.3">
      <c r="A1121" s="126" t="s">
        <v>1379</v>
      </c>
      <c r="B1121" s="127" t="s">
        <v>3881</v>
      </c>
      <c r="C1121" s="127" t="s">
        <v>4364</v>
      </c>
    </row>
    <row r="1122" spans="1:3" x14ac:dyDescent="0.3">
      <c r="A1122" s="126" t="s">
        <v>1730</v>
      </c>
      <c r="B1122" s="127" t="s">
        <v>3854</v>
      </c>
      <c r="C1122" s="127" t="s">
        <v>4364</v>
      </c>
    </row>
    <row r="1123" spans="1:3" x14ac:dyDescent="0.3">
      <c r="A1123" s="126" t="s">
        <v>2790</v>
      </c>
      <c r="B1123" s="127" t="s">
        <v>4435</v>
      </c>
      <c r="C1123" s="127" t="s">
        <v>4364</v>
      </c>
    </row>
    <row r="1124" spans="1:3" x14ac:dyDescent="0.3">
      <c r="A1124" s="128" t="s">
        <v>1320</v>
      </c>
      <c r="B1124" s="129" t="s">
        <v>3517</v>
      </c>
      <c r="C1124" s="129" t="s">
        <v>4364</v>
      </c>
    </row>
    <row r="1125" spans="1:3" x14ac:dyDescent="0.3">
      <c r="A1125" s="126" t="s">
        <v>2211</v>
      </c>
      <c r="B1125" s="127" t="s">
        <v>3560</v>
      </c>
      <c r="C1125" s="127" t="s">
        <v>4364</v>
      </c>
    </row>
    <row r="1126" spans="1:3" x14ac:dyDescent="0.3">
      <c r="A1126" s="126" t="s">
        <v>2430</v>
      </c>
      <c r="B1126" s="127" t="s">
        <v>3568</v>
      </c>
      <c r="C1126" s="127" t="s">
        <v>4364</v>
      </c>
    </row>
    <row r="1127" spans="1:3" x14ac:dyDescent="0.3">
      <c r="A1127" s="126" t="s">
        <v>2440</v>
      </c>
      <c r="B1127" s="127" t="s">
        <v>3552</v>
      </c>
      <c r="C1127" s="127" t="s">
        <v>4364</v>
      </c>
    </row>
    <row r="1128" spans="1:3" x14ac:dyDescent="0.3">
      <c r="A1128" s="126" t="s">
        <v>1825</v>
      </c>
      <c r="B1128" s="127" t="s">
        <v>3528</v>
      </c>
      <c r="C1128" s="127" t="s">
        <v>4364</v>
      </c>
    </row>
    <row r="1129" spans="1:3" x14ac:dyDescent="0.3">
      <c r="A1129" s="126" t="s">
        <v>1928</v>
      </c>
      <c r="B1129" s="127" t="s">
        <v>3544</v>
      </c>
      <c r="C1129" s="127" t="s">
        <v>4364</v>
      </c>
    </row>
    <row r="1130" spans="1:3" x14ac:dyDescent="0.3">
      <c r="A1130" s="126" t="s">
        <v>1551</v>
      </c>
      <c r="B1130" s="127" t="s">
        <v>3532</v>
      </c>
      <c r="C1130" s="127" t="s">
        <v>4364</v>
      </c>
    </row>
    <row r="1131" spans="1:3" x14ac:dyDescent="0.3">
      <c r="A1131" s="126" t="s">
        <v>1471</v>
      </c>
      <c r="B1131" s="127" t="s">
        <v>3540</v>
      </c>
      <c r="C1131" s="127" t="s">
        <v>4364</v>
      </c>
    </row>
    <row r="1132" spans="1:3" x14ac:dyDescent="0.3">
      <c r="A1132" s="126" t="s">
        <v>1530</v>
      </c>
      <c r="B1132" s="127" t="s">
        <v>3556</v>
      </c>
      <c r="C1132" s="127" t="s">
        <v>4364</v>
      </c>
    </row>
    <row r="1133" spans="1:3" x14ac:dyDescent="0.3">
      <c r="A1133" s="126" t="s">
        <v>2299</v>
      </c>
      <c r="B1133" s="127" t="s">
        <v>3548</v>
      </c>
      <c r="C1133" s="127" t="s">
        <v>4364</v>
      </c>
    </row>
    <row r="1134" spans="1:3" x14ac:dyDescent="0.3">
      <c r="A1134" s="126" t="s">
        <v>1286</v>
      </c>
      <c r="B1134" s="127" t="s">
        <v>3513</v>
      </c>
      <c r="C1134" s="127" t="s">
        <v>4364</v>
      </c>
    </row>
    <row r="1135" spans="1:3" x14ac:dyDescent="0.3">
      <c r="A1135" s="126" t="s">
        <v>2346</v>
      </c>
      <c r="B1135" s="127" t="s">
        <v>3497</v>
      </c>
      <c r="C1135" s="127" t="s">
        <v>4364</v>
      </c>
    </row>
    <row r="1136" spans="1:3" x14ac:dyDescent="0.3">
      <c r="A1136" s="126" t="s">
        <v>1710</v>
      </c>
      <c r="B1136" s="127" t="s">
        <v>3509</v>
      </c>
      <c r="C1136" s="127" t="s">
        <v>4364</v>
      </c>
    </row>
    <row r="1137" spans="1:3" x14ac:dyDescent="0.3">
      <c r="A1137" s="126" t="s">
        <v>2392</v>
      </c>
      <c r="B1137" s="127" t="s">
        <v>3564</v>
      </c>
      <c r="C1137" s="127" t="s">
        <v>4364</v>
      </c>
    </row>
    <row r="1138" spans="1:3" x14ac:dyDescent="0.3">
      <c r="A1138" s="126" t="s">
        <v>1968</v>
      </c>
      <c r="B1138" s="127" t="s">
        <v>3536</v>
      </c>
      <c r="C1138" s="127" t="s">
        <v>4364</v>
      </c>
    </row>
    <row r="1139" spans="1:3" x14ac:dyDescent="0.3">
      <c r="A1139" s="126" t="s">
        <v>2374</v>
      </c>
      <c r="B1139" s="127" t="s">
        <v>3572</v>
      </c>
      <c r="C1139" s="127" t="s">
        <v>4364</v>
      </c>
    </row>
    <row r="1140" spans="1:3" x14ac:dyDescent="0.3">
      <c r="A1140" s="126" t="s">
        <v>2453</v>
      </c>
      <c r="B1140" s="127" t="s">
        <v>3505</v>
      </c>
      <c r="C1140" s="127" t="s">
        <v>4364</v>
      </c>
    </row>
    <row r="1141" spans="1:3" x14ac:dyDescent="0.3">
      <c r="A1141" s="126" t="s">
        <v>2797</v>
      </c>
      <c r="B1141" s="127" t="s">
        <v>4436</v>
      </c>
      <c r="C1141" s="127" t="s">
        <v>4364</v>
      </c>
    </row>
    <row r="1142" spans="1:3" x14ac:dyDescent="0.3">
      <c r="A1142" s="126" t="s">
        <v>2810</v>
      </c>
      <c r="B1142" s="127" t="s">
        <v>4437</v>
      </c>
      <c r="C1142" s="127" t="s">
        <v>4364</v>
      </c>
    </row>
    <row r="1143" spans="1:3" x14ac:dyDescent="0.3">
      <c r="A1143" s="128" t="s">
        <v>2312</v>
      </c>
      <c r="B1143" s="129" t="s">
        <v>4217</v>
      </c>
      <c r="C1143" s="129" t="s">
        <v>4364</v>
      </c>
    </row>
    <row r="1144" spans="1:3" x14ac:dyDescent="0.3">
      <c r="A1144" s="126" t="s">
        <v>2408</v>
      </c>
      <c r="B1144" s="127" t="s">
        <v>4184</v>
      </c>
      <c r="C1144" s="127" t="s">
        <v>4364</v>
      </c>
    </row>
    <row r="1145" spans="1:3" x14ac:dyDescent="0.3">
      <c r="A1145" s="126" t="s">
        <v>1772</v>
      </c>
      <c r="B1145" s="127" t="s">
        <v>3840</v>
      </c>
      <c r="C1145" s="127" t="s">
        <v>4364</v>
      </c>
    </row>
    <row r="1146" spans="1:3" x14ac:dyDescent="0.3">
      <c r="A1146" s="126" t="s">
        <v>2446</v>
      </c>
      <c r="B1146" s="127" t="s">
        <v>3845</v>
      </c>
      <c r="C1146" s="127" t="s">
        <v>4364</v>
      </c>
    </row>
    <row r="1147" spans="1:3" x14ac:dyDescent="0.3">
      <c r="A1147" s="126" t="s">
        <v>1276</v>
      </c>
      <c r="B1147" s="127" t="s">
        <v>3746</v>
      </c>
      <c r="C1147" s="127" t="s">
        <v>4364</v>
      </c>
    </row>
    <row r="1148" spans="1:3" x14ac:dyDescent="0.3">
      <c r="A1148" s="126" t="s">
        <v>2451</v>
      </c>
      <c r="B1148" s="127" t="s">
        <v>3493</v>
      </c>
      <c r="C1148" s="127" t="s">
        <v>4364</v>
      </c>
    </row>
    <row r="1149" spans="1:3" x14ac:dyDescent="0.3">
      <c r="A1149" s="126" t="s">
        <v>2777</v>
      </c>
      <c r="B1149" s="127" t="s">
        <v>4438</v>
      </c>
      <c r="C1149" s="127" t="s">
        <v>4364</v>
      </c>
    </row>
    <row r="1150" spans="1:3" x14ac:dyDescent="0.3">
      <c r="A1150" s="126" t="s">
        <v>2433</v>
      </c>
      <c r="B1150" s="127" t="s">
        <v>4079</v>
      </c>
      <c r="C1150" s="127" t="s">
        <v>4364</v>
      </c>
    </row>
    <row r="1151" spans="1:3" x14ac:dyDescent="0.3">
      <c r="A1151" s="126" t="s">
        <v>1924</v>
      </c>
      <c r="B1151" s="127" t="s">
        <v>3931</v>
      </c>
      <c r="C1151" s="127" t="s">
        <v>4364</v>
      </c>
    </row>
    <row r="1152" spans="1:3" x14ac:dyDescent="0.3">
      <c r="A1152" s="126" t="s">
        <v>1542</v>
      </c>
      <c r="B1152" s="127" t="s">
        <v>4252</v>
      </c>
      <c r="C1152" s="127" t="s">
        <v>4364</v>
      </c>
    </row>
    <row r="1153" spans="1:3" x14ac:dyDescent="0.3">
      <c r="A1153" s="126" t="s">
        <v>2197</v>
      </c>
      <c r="B1153" s="127" t="s">
        <v>4250</v>
      </c>
      <c r="C1153" s="127" t="s">
        <v>4364</v>
      </c>
    </row>
    <row r="1154" spans="1:3" x14ac:dyDescent="0.3">
      <c r="A1154" s="126" t="s">
        <v>1504</v>
      </c>
      <c r="B1154" s="127" t="s">
        <v>4249</v>
      </c>
      <c r="C1154" s="127" t="s">
        <v>4364</v>
      </c>
    </row>
    <row r="1155" spans="1:3" x14ac:dyDescent="0.3">
      <c r="A1155" s="126" t="s">
        <v>1410</v>
      </c>
      <c r="B1155" s="127" t="s">
        <v>4261</v>
      </c>
      <c r="C1155" s="127" t="s">
        <v>4364</v>
      </c>
    </row>
    <row r="1156" spans="1:3" x14ac:dyDescent="0.3">
      <c r="A1156" s="126" t="s">
        <v>1739</v>
      </c>
      <c r="B1156" s="127" t="s">
        <v>3841</v>
      </c>
      <c r="C1156" s="127" t="s">
        <v>4364</v>
      </c>
    </row>
    <row r="1157" spans="1:3" x14ac:dyDescent="0.3">
      <c r="A1157" s="126" t="s">
        <v>2436</v>
      </c>
      <c r="B1157" s="127" t="s">
        <v>3573</v>
      </c>
      <c r="C1157" s="127" t="s">
        <v>4364</v>
      </c>
    </row>
    <row r="1158" spans="1:3" x14ac:dyDescent="0.3">
      <c r="A1158" s="126" t="s">
        <v>2452</v>
      </c>
      <c r="B1158" s="127" t="s">
        <v>3938</v>
      </c>
      <c r="C1158" s="127" t="s">
        <v>4364</v>
      </c>
    </row>
    <row r="1159" spans="1:3" x14ac:dyDescent="0.3">
      <c r="A1159" s="126" t="s">
        <v>2040</v>
      </c>
      <c r="B1159" s="127" t="s">
        <v>3936</v>
      </c>
      <c r="C1159" s="127" t="s">
        <v>4364</v>
      </c>
    </row>
    <row r="1160" spans="1:3" x14ac:dyDescent="0.3">
      <c r="A1160" s="126" t="s">
        <v>2413</v>
      </c>
      <c r="B1160" s="127" t="s">
        <v>3576</v>
      </c>
      <c r="C1160" s="127" t="s">
        <v>4364</v>
      </c>
    </row>
    <row r="1161" spans="1:3" x14ac:dyDescent="0.3">
      <c r="A1161" s="126" t="s">
        <v>1414</v>
      </c>
      <c r="B1161" s="127" t="s">
        <v>4263</v>
      </c>
      <c r="C1161" s="127" t="s">
        <v>4364</v>
      </c>
    </row>
    <row r="1162" spans="1:3" x14ac:dyDescent="0.3">
      <c r="A1162" s="126" t="s">
        <v>2773</v>
      </c>
      <c r="B1162" s="127" t="s">
        <v>4439</v>
      </c>
      <c r="C1162" s="127" t="s">
        <v>4364</v>
      </c>
    </row>
    <row r="1163" spans="1:3" x14ac:dyDescent="0.3">
      <c r="A1163" s="126" t="s">
        <v>2193</v>
      </c>
      <c r="B1163" s="127" t="s">
        <v>4246</v>
      </c>
      <c r="C1163" s="127" t="s">
        <v>4364</v>
      </c>
    </row>
    <row r="1164" spans="1:3" x14ac:dyDescent="0.3">
      <c r="A1164" s="124"/>
      <c r="B1164" s="125"/>
      <c r="C1164" s="12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61"/>
  <sheetViews>
    <sheetView topLeftCell="A694" workbookViewId="0">
      <selection activeCell="A717" sqref="A717:XFD717"/>
    </sheetView>
  </sheetViews>
  <sheetFormatPr defaultRowHeight="14.4" x14ac:dyDescent="0.3"/>
  <sheetData>
    <row r="1" spans="1:3" x14ac:dyDescent="0.3">
      <c r="A1" s="130" t="s">
        <v>13</v>
      </c>
      <c r="B1" s="131" t="s">
        <v>2932</v>
      </c>
      <c r="C1" s="130" t="s">
        <v>2933</v>
      </c>
    </row>
    <row r="2" spans="1:3" x14ac:dyDescent="0.3">
      <c r="A2" s="132" t="s">
        <v>1319</v>
      </c>
      <c r="B2" s="133" t="s">
        <v>3761</v>
      </c>
      <c r="C2" s="133" t="s">
        <v>4440</v>
      </c>
    </row>
    <row r="3" spans="1:3" x14ac:dyDescent="0.3">
      <c r="A3" s="132" t="s">
        <v>2916</v>
      </c>
      <c r="B3" s="133" t="s">
        <v>4441</v>
      </c>
      <c r="C3" s="133" t="s">
        <v>4440</v>
      </c>
    </row>
    <row r="4" spans="1:3" x14ac:dyDescent="0.3">
      <c r="A4" s="132" t="s">
        <v>1509</v>
      </c>
      <c r="B4" s="133" t="s">
        <v>4253</v>
      </c>
      <c r="C4" s="133" t="s">
        <v>4440</v>
      </c>
    </row>
    <row r="5" spans="1:3" x14ac:dyDescent="0.3">
      <c r="A5" s="132" t="s">
        <v>1801</v>
      </c>
      <c r="B5" s="133" t="s">
        <v>3838</v>
      </c>
      <c r="C5" s="133" t="s">
        <v>4440</v>
      </c>
    </row>
    <row r="6" spans="1:3" x14ac:dyDescent="0.3">
      <c r="A6" s="132" t="s">
        <v>1617</v>
      </c>
      <c r="B6" s="133" t="s">
        <v>3771</v>
      </c>
      <c r="C6" s="133" t="s">
        <v>4440</v>
      </c>
    </row>
    <row r="7" spans="1:3" x14ac:dyDescent="0.3">
      <c r="A7" s="132" t="s">
        <v>1768</v>
      </c>
      <c r="B7" s="133" t="s">
        <v>3787</v>
      </c>
      <c r="C7" s="133" t="s">
        <v>4440</v>
      </c>
    </row>
    <row r="8" spans="1:3" x14ac:dyDescent="0.3">
      <c r="A8" s="132" t="s">
        <v>1639</v>
      </c>
      <c r="B8" s="133" t="s">
        <v>3794</v>
      </c>
      <c r="C8" s="133" t="s">
        <v>4440</v>
      </c>
    </row>
    <row r="9" spans="1:3" x14ac:dyDescent="0.3">
      <c r="A9" s="132" t="s">
        <v>1751</v>
      </c>
      <c r="B9" s="133" t="s">
        <v>3798</v>
      </c>
      <c r="C9" s="133" t="s">
        <v>4440</v>
      </c>
    </row>
    <row r="10" spans="1:3" x14ac:dyDescent="0.3">
      <c r="A10" s="132" t="s">
        <v>1662</v>
      </c>
      <c r="B10" s="133" t="s">
        <v>3775</v>
      </c>
      <c r="C10" s="133" t="s">
        <v>4440</v>
      </c>
    </row>
    <row r="11" spans="1:3" x14ac:dyDescent="0.3">
      <c r="A11" s="132" t="s">
        <v>1576</v>
      </c>
      <c r="B11" s="133" t="s">
        <v>3822</v>
      </c>
      <c r="C11" s="133" t="s">
        <v>4440</v>
      </c>
    </row>
    <row r="12" spans="1:3" x14ac:dyDescent="0.3">
      <c r="A12" s="132" t="s">
        <v>1362</v>
      </c>
      <c r="B12" s="133" t="s">
        <v>3783</v>
      </c>
      <c r="C12" s="133" t="s">
        <v>4440</v>
      </c>
    </row>
    <row r="13" spans="1:3" x14ac:dyDescent="0.3">
      <c r="A13" s="132" t="s">
        <v>1668</v>
      </c>
      <c r="B13" s="133" t="s">
        <v>3814</v>
      </c>
      <c r="C13" s="133" t="s">
        <v>4440</v>
      </c>
    </row>
    <row r="14" spans="1:3" x14ac:dyDescent="0.3">
      <c r="A14" s="132" t="s">
        <v>1616</v>
      </c>
      <c r="B14" s="133" t="s">
        <v>3834</v>
      </c>
      <c r="C14" s="133" t="s">
        <v>4440</v>
      </c>
    </row>
    <row r="15" spans="1:3" x14ac:dyDescent="0.3">
      <c r="A15" s="132" t="s">
        <v>1680</v>
      </c>
      <c r="B15" s="133" t="s">
        <v>3826</v>
      </c>
      <c r="C15" s="133" t="s">
        <v>4440</v>
      </c>
    </row>
    <row r="16" spans="1:3" x14ac:dyDescent="0.3">
      <c r="A16" s="132" t="s">
        <v>1573</v>
      </c>
      <c r="B16" s="133" t="s">
        <v>3818</v>
      </c>
      <c r="C16" s="133" t="s">
        <v>4440</v>
      </c>
    </row>
    <row r="17" spans="1:3" x14ac:dyDescent="0.3">
      <c r="A17" s="132" t="s">
        <v>1752</v>
      </c>
      <c r="B17" s="133" t="s">
        <v>3806</v>
      </c>
      <c r="C17" s="133" t="s">
        <v>4440</v>
      </c>
    </row>
    <row r="18" spans="1:3" x14ac:dyDescent="0.3">
      <c r="A18" s="132" t="s">
        <v>1663</v>
      </c>
      <c r="B18" s="133" t="s">
        <v>3779</v>
      </c>
      <c r="C18" s="133" t="s">
        <v>4440</v>
      </c>
    </row>
    <row r="19" spans="1:3" x14ac:dyDescent="0.3">
      <c r="A19" s="132" t="s">
        <v>1608</v>
      </c>
      <c r="B19" s="133" t="s">
        <v>3810</v>
      </c>
      <c r="C19" s="133" t="s">
        <v>4440</v>
      </c>
    </row>
    <row r="20" spans="1:3" x14ac:dyDescent="0.3">
      <c r="A20" s="132" t="s">
        <v>1384</v>
      </c>
      <c r="B20" s="133" t="s">
        <v>3802</v>
      </c>
      <c r="C20" s="133" t="s">
        <v>4440</v>
      </c>
    </row>
    <row r="21" spans="1:3" x14ac:dyDescent="0.3">
      <c r="A21" s="132" t="s">
        <v>1735</v>
      </c>
      <c r="B21" s="133" t="s">
        <v>3760</v>
      </c>
      <c r="C21" s="133" t="s">
        <v>4440</v>
      </c>
    </row>
    <row r="22" spans="1:3" x14ac:dyDescent="0.3">
      <c r="A22" s="132" t="s">
        <v>2660</v>
      </c>
      <c r="B22" s="133" t="s">
        <v>3766</v>
      </c>
      <c r="C22" s="133" t="s">
        <v>4440</v>
      </c>
    </row>
    <row r="23" spans="1:3" x14ac:dyDescent="0.3">
      <c r="A23" s="132" t="s">
        <v>2865</v>
      </c>
      <c r="B23" s="133" t="s">
        <v>4368</v>
      </c>
      <c r="C23" s="133" t="s">
        <v>4440</v>
      </c>
    </row>
    <row r="24" spans="1:3" x14ac:dyDescent="0.3">
      <c r="A24" s="132" t="s">
        <v>2866</v>
      </c>
      <c r="B24" s="133" t="s">
        <v>4369</v>
      </c>
      <c r="C24" s="133" t="s">
        <v>4440</v>
      </c>
    </row>
    <row r="25" spans="1:3" x14ac:dyDescent="0.3">
      <c r="A25" s="132" t="s">
        <v>2766</v>
      </c>
      <c r="B25" s="133" t="s">
        <v>4370</v>
      </c>
      <c r="C25" s="133" t="s">
        <v>4440</v>
      </c>
    </row>
    <row r="26" spans="1:3" x14ac:dyDescent="0.3">
      <c r="A26" s="132" t="s">
        <v>1742</v>
      </c>
      <c r="B26" s="133" t="s">
        <v>3689</v>
      </c>
      <c r="C26" s="133" t="s">
        <v>4440</v>
      </c>
    </row>
    <row r="27" spans="1:3" x14ac:dyDescent="0.3">
      <c r="A27" s="132" t="s">
        <v>1902</v>
      </c>
      <c r="B27" s="133" t="s">
        <v>3656</v>
      </c>
      <c r="C27" s="133" t="s">
        <v>4440</v>
      </c>
    </row>
    <row r="28" spans="1:3" x14ac:dyDescent="0.3">
      <c r="A28" s="132" t="s">
        <v>1873</v>
      </c>
      <c r="B28" s="133" t="s">
        <v>3597</v>
      </c>
      <c r="C28" s="133" t="s">
        <v>4440</v>
      </c>
    </row>
    <row r="29" spans="1:3" x14ac:dyDescent="0.3">
      <c r="A29" s="132" t="s">
        <v>2018</v>
      </c>
      <c r="B29" s="133" t="s">
        <v>3624</v>
      </c>
      <c r="C29" s="133" t="s">
        <v>4440</v>
      </c>
    </row>
    <row r="30" spans="1:3" x14ac:dyDescent="0.3">
      <c r="A30" s="132" t="s">
        <v>1622</v>
      </c>
      <c r="B30" s="133" t="s">
        <v>3664</v>
      </c>
      <c r="C30" s="133" t="s">
        <v>4440</v>
      </c>
    </row>
    <row r="31" spans="1:3" x14ac:dyDescent="0.3">
      <c r="A31" s="132" t="s">
        <v>1344</v>
      </c>
      <c r="B31" s="133" t="s">
        <v>3697</v>
      </c>
      <c r="C31" s="133" t="s">
        <v>4440</v>
      </c>
    </row>
    <row r="32" spans="1:3" x14ac:dyDescent="0.3">
      <c r="A32" s="132" t="s">
        <v>2116</v>
      </c>
      <c r="B32" s="133" t="s">
        <v>3588</v>
      </c>
      <c r="C32" s="133" t="s">
        <v>4440</v>
      </c>
    </row>
    <row r="33" spans="1:3" x14ac:dyDescent="0.3">
      <c r="A33" s="132" t="s">
        <v>2205</v>
      </c>
      <c r="B33" s="133" t="s">
        <v>4114</v>
      </c>
      <c r="C33" s="133" t="s">
        <v>4440</v>
      </c>
    </row>
    <row r="34" spans="1:3" x14ac:dyDescent="0.3">
      <c r="A34" s="132" t="s">
        <v>2343</v>
      </c>
      <c r="B34" s="133" t="s">
        <v>4174</v>
      </c>
      <c r="C34" s="133" t="s">
        <v>4440</v>
      </c>
    </row>
    <row r="35" spans="1:3" x14ac:dyDescent="0.3">
      <c r="A35" s="132" t="s">
        <v>2119</v>
      </c>
      <c r="B35" s="133" t="s">
        <v>4100</v>
      </c>
      <c r="C35" s="133" t="s">
        <v>4440</v>
      </c>
    </row>
    <row r="36" spans="1:3" x14ac:dyDescent="0.3">
      <c r="A36" s="132" t="s">
        <v>2087</v>
      </c>
      <c r="B36" s="133" t="s">
        <v>4158</v>
      </c>
      <c r="C36" s="133" t="s">
        <v>4440</v>
      </c>
    </row>
    <row r="37" spans="1:3" x14ac:dyDescent="0.3">
      <c r="A37" s="132" t="s">
        <v>1401</v>
      </c>
      <c r="B37" s="133" t="s">
        <v>3732</v>
      </c>
      <c r="C37" s="133" t="s">
        <v>4440</v>
      </c>
    </row>
    <row r="38" spans="1:3" x14ac:dyDescent="0.3">
      <c r="A38" s="132" t="s">
        <v>2092</v>
      </c>
      <c r="B38" s="133" t="s">
        <v>4166</v>
      </c>
      <c r="C38" s="133" t="s">
        <v>4440</v>
      </c>
    </row>
    <row r="39" spans="1:3" x14ac:dyDescent="0.3">
      <c r="A39" s="132" t="s">
        <v>1908</v>
      </c>
      <c r="B39" s="133" t="s">
        <v>3632</v>
      </c>
      <c r="C39" s="133" t="s">
        <v>4440</v>
      </c>
    </row>
    <row r="40" spans="1:3" x14ac:dyDescent="0.3">
      <c r="A40" s="132" t="s">
        <v>1556</v>
      </c>
      <c r="B40" s="133" t="s">
        <v>3705</v>
      </c>
      <c r="C40" s="133" t="s">
        <v>4440</v>
      </c>
    </row>
    <row r="41" spans="1:3" x14ac:dyDescent="0.3">
      <c r="A41" s="132" t="s">
        <v>1555</v>
      </c>
      <c r="B41" s="133" t="s">
        <v>3681</v>
      </c>
      <c r="C41" s="133" t="s">
        <v>4440</v>
      </c>
    </row>
    <row r="42" spans="1:3" x14ac:dyDescent="0.3">
      <c r="A42" s="132" t="s">
        <v>2403</v>
      </c>
      <c r="B42" s="133" t="s">
        <v>4150</v>
      </c>
      <c r="C42" s="133" t="s">
        <v>4440</v>
      </c>
    </row>
    <row r="43" spans="1:3" x14ac:dyDescent="0.3">
      <c r="A43" s="132" t="s">
        <v>1889</v>
      </c>
      <c r="B43" s="133" t="s">
        <v>3994</v>
      </c>
      <c r="C43" s="133" t="s">
        <v>4440</v>
      </c>
    </row>
    <row r="44" spans="1:3" x14ac:dyDescent="0.3">
      <c r="A44" s="132" t="s">
        <v>1937</v>
      </c>
      <c r="B44" s="133" t="s">
        <v>4010</v>
      </c>
      <c r="C44" s="133" t="s">
        <v>4440</v>
      </c>
    </row>
    <row r="45" spans="1:3" x14ac:dyDescent="0.3">
      <c r="A45" s="132" t="s">
        <v>1918</v>
      </c>
      <c r="B45" s="133" t="s">
        <v>4002</v>
      </c>
      <c r="C45" s="133" t="s">
        <v>4440</v>
      </c>
    </row>
    <row r="46" spans="1:3" x14ac:dyDescent="0.3">
      <c r="A46" s="132" t="s">
        <v>2044</v>
      </c>
      <c r="B46" s="133" t="s">
        <v>4029</v>
      </c>
      <c r="C46" s="133" t="s">
        <v>4440</v>
      </c>
    </row>
    <row r="47" spans="1:3" x14ac:dyDescent="0.3">
      <c r="A47" s="132" t="s">
        <v>2049</v>
      </c>
      <c r="B47" s="133" t="s">
        <v>4058</v>
      </c>
      <c r="C47" s="133" t="s">
        <v>4440</v>
      </c>
    </row>
    <row r="48" spans="1:3" x14ac:dyDescent="0.3">
      <c r="A48" s="132" t="s">
        <v>2131</v>
      </c>
      <c r="B48" s="133" t="s">
        <v>4050</v>
      </c>
      <c r="C48" s="133" t="s">
        <v>4440</v>
      </c>
    </row>
    <row r="49" spans="1:3" x14ac:dyDescent="0.3">
      <c r="A49" s="132" t="s">
        <v>1517</v>
      </c>
      <c r="B49" s="133" t="s">
        <v>4069</v>
      </c>
      <c r="C49" s="133" t="s">
        <v>4440</v>
      </c>
    </row>
    <row r="50" spans="1:3" x14ac:dyDescent="0.3">
      <c r="A50" s="132" t="s">
        <v>1419</v>
      </c>
      <c r="B50" s="133" t="s">
        <v>3967</v>
      </c>
      <c r="C50" s="133" t="s">
        <v>4440</v>
      </c>
    </row>
    <row r="51" spans="1:3" x14ac:dyDescent="0.3">
      <c r="A51" s="132" t="s">
        <v>1887</v>
      </c>
      <c r="B51" s="133" t="s">
        <v>3959</v>
      </c>
      <c r="C51" s="133" t="s">
        <v>4440</v>
      </c>
    </row>
    <row r="52" spans="1:3" x14ac:dyDescent="0.3">
      <c r="A52" s="132" t="s">
        <v>2077</v>
      </c>
      <c r="B52" s="133" t="s">
        <v>4042</v>
      </c>
      <c r="C52" s="133" t="s">
        <v>4440</v>
      </c>
    </row>
    <row r="53" spans="1:3" x14ac:dyDescent="0.3">
      <c r="A53" s="132" t="s">
        <v>2596</v>
      </c>
      <c r="B53" s="133" t="s">
        <v>4130</v>
      </c>
      <c r="C53" s="133" t="s">
        <v>4440</v>
      </c>
    </row>
    <row r="54" spans="1:3" x14ac:dyDescent="0.3">
      <c r="A54" s="132" t="s">
        <v>2680</v>
      </c>
      <c r="B54" s="133" t="s">
        <v>3977</v>
      </c>
      <c r="C54" s="133" t="s">
        <v>4440</v>
      </c>
    </row>
    <row r="55" spans="1:3" x14ac:dyDescent="0.3">
      <c r="A55" s="132" t="s">
        <v>1536</v>
      </c>
      <c r="B55" s="133" t="s">
        <v>4138</v>
      </c>
      <c r="C55" s="133" t="s">
        <v>4440</v>
      </c>
    </row>
    <row r="56" spans="1:3" x14ac:dyDescent="0.3">
      <c r="A56" s="132" t="s">
        <v>2871</v>
      </c>
      <c r="B56" s="133" t="s">
        <v>4371</v>
      </c>
      <c r="C56" s="133" t="s">
        <v>4440</v>
      </c>
    </row>
    <row r="57" spans="1:3" x14ac:dyDescent="0.3">
      <c r="A57" s="132" t="s">
        <v>2862</v>
      </c>
      <c r="B57" s="133" t="s">
        <v>4372</v>
      </c>
      <c r="C57" s="133" t="s">
        <v>4440</v>
      </c>
    </row>
    <row r="58" spans="1:3" x14ac:dyDescent="0.3">
      <c r="A58" s="132" t="s">
        <v>1969</v>
      </c>
      <c r="B58" s="133" t="s">
        <v>4018</v>
      </c>
      <c r="C58" s="133" t="s">
        <v>4440</v>
      </c>
    </row>
    <row r="59" spans="1:3" x14ac:dyDescent="0.3">
      <c r="A59" s="132" t="s">
        <v>2859</v>
      </c>
      <c r="B59" s="133" t="s">
        <v>4374</v>
      </c>
      <c r="C59" s="133" t="s">
        <v>4440</v>
      </c>
    </row>
    <row r="60" spans="1:3" x14ac:dyDescent="0.3">
      <c r="A60" s="132" t="s">
        <v>2907</v>
      </c>
      <c r="B60" s="133" t="s">
        <v>4365</v>
      </c>
      <c r="C60" s="133" t="s">
        <v>4440</v>
      </c>
    </row>
    <row r="61" spans="1:3" x14ac:dyDescent="0.3">
      <c r="A61" s="132" t="s">
        <v>2908</v>
      </c>
      <c r="B61" s="133" t="s">
        <v>4359</v>
      </c>
      <c r="C61" s="133" t="s">
        <v>4440</v>
      </c>
    </row>
    <row r="62" spans="1:3" x14ac:dyDescent="0.3">
      <c r="A62" s="132" t="s">
        <v>1709</v>
      </c>
      <c r="B62" s="133" t="s">
        <v>3672</v>
      </c>
      <c r="C62" s="133" t="s">
        <v>4440</v>
      </c>
    </row>
    <row r="63" spans="1:3" x14ac:dyDescent="0.3">
      <c r="A63" s="132" t="s">
        <v>1929</v>
      </c>
      <c r="B63" s="133" t="s">
        <v>3616</v>
      </c>
      <c r="C63" s="133" t="s">
        <v>4440</v>
      </c>
    </row>
    <row r="64" spans="1:3" x14ac:dyDescent="0.3">
      <c r="A64" s="132" t="s">
        <v>1333</v>
      </c>
      <c r="B64" s="133" t="s">
        <v>3713</v>
      </c>
      <c r="C64" s="133" t="s">
        <v>4440</v>
      </c>
    </row>
    <row r="65" spans="1:3" x14ac:dyDescent="0.3">
      <c r="A65" s="132" t="s">
        <v>1499</v>
      </c>
      <c r="B65" s="133" t="s">
        <v>3640</v>
      </c>
      <c r="C65" s="133" t="s">
        <v>4440</v>
      </c>
    </row>
    <row r="66" spans="1:3" x14ac:dyDescent="0.3">
      <c r="A66" s="132" t="s">
        <v>2881</v>
      </c>
      <c r="B66" s="133" t="s">
        <v>4373</v>
      </c>
      <c r="C66" s="133" t="s">
        <v>4440</v>
      </c>
    </row>
    <row r="67" spans="1:3" x14ac:dyDescent="0.3">
      <c r="A67" s="132" t="s">
        <v>1426</v>
      </c>
      <c r="B67" s="133" t="s">
        <v>3649</v>
      </c>
      <c r="C67" s="133" t="s">
        <v>4440</v>
      </c>
    </row>
    <row r="68" spans="1:3" x14ac:dyDescent="0.3">
      <c r="A68" s="132" t="s">
        <v>1807</v>
      </c>
      <c r="B68" s="133" t="s">
        <v>3633</v>
      </c>
      <c r="C68" s="133" t="s">
        <v>4440</v>
      </c>
    </row>
    <row r="69" spans="1:3" x14ac:dyDescent="0.3">
      <c r="A69" s="132" t="s">
        <v>1566</v>
      </c>
      <c r="B69" s="133" t="s">
        <v>3733</v>
      </c>
      <c r="C69" s="133" t="s">
        <v>4440</v>
      </c>
    </row>
    <row r="70" spans="1:3" x14ac:dyDescent="0.3">
      <c r="A70" s="132" t="s">
        <v>1541</v>
      </c>
      <c r="B70" s="133" t="s">
        <v>3589</v>
      </c>
      <c r="C70" s="133" t="s">
        <v>4440</v>
      </c>
    </row>
    <row r="71" spans="1:3" x14ac:dyDescent="0.3">
      <c r="A71" s="132" t="s">
        <v>1700</v>
      </c>
      <c r="B71" s="133" t="s">
        <v>3673</v>
      </c>
      <c r="C71" s="133" t="s">
        <v>4440</v>
      </c>
    </row>
    <row r="72" spans="1:3" x14ac:dyDescent="0.3">
      <c r="A72" s="132" t="s">
        <v>1810</v>
      </c>
      <c r="B72" s="133" t="s">
        <v>3598</v>
      </c>
      <c r="C72" s="133" t="s">
        <v>4440</v>
      </c>
    </row>
    <row r="73" spans="1:3" x14ac:dyDescent="0.3">
      <c r="A73" s="132" t="s">
        <v>1393</v>
      </c>
      <c r="B73" s="133" t="s">
        <v>3706</v>
      </c>
      <c r="C73" s="133" t="s">
        <v>4440</v>
      </c>
    </row>
    <row r="74" spans="1:3" x14ac:dyDescent="0.3">
      <c r="A74" s="132" t="s">
        <v>2399</v>
      </c>
      <c r="B74" s="133" t="s">
        <v>4165</v>
      </c>
      <c r="C74" s="133" t="s">
        <v>4440</v>
      </c>
    </row>
    <row r="75" spans="1:3" x14ac:dyDescent="0.3">
      <c r="A75" s="132" t="s">
        <v>1546</v>
      </c>
      <c r="B75" s="133" t="s">
        <v>4121</v>
      </c>
      <c r="C75" s="133" t="s">
        <v>4440</v>
      </c>
    </row>
    <row r="76" spans="1:3" x14ac:dyDescent="0.3">
      <c r="A76" s="132" t="s">
        <v>2438</v>
      </c>
      <c r="B76" s="133" t="s">
        <v>4113</v>
      </c>
      <c r="C76" s="133" t="s">
        <v>4440</v>
      </c>
    </row>
    <row r="77" spans="1:3" x14ac:dyDescent="0.3">
      <c r="A77" s="132" t="s">
        <v>1838</v>
      </c>
      <c r="B77" s="133" t="s">
        <v>3617</v>
      </c>
      <c r="C77" s="133" t="s">
        <v>4440</v>
      </c>
    </row>
    <row r="78" spans="1:3" x14ac:dyDescent="0.3">
      <c r="A78" s="132" t="s">
        <v>2110</v>
      </c>
      <c r="B78" s="133" t="s">
        <v>4137</v>
      </c>
      <c r="C78" s="133" t="s">
        <v>4440</v>
      </c>
    </row>
    <row r="79" spans="1:3" x14ac:dyDescent="0.3">
      <c r="A79" s="132" t="s">
        <v>2285</v>
      </c>
      <c r="B79" s="133" t="s">
        <v>4149</v>
      </c>
      <c r="C79" s="133" t="s">
        <v>4440</v>
      </c>
    </row>
    <row r="80" spans="1:3" x14ac:dyDescent="0.3">
      <c r="A80" s="132" t="s">
        <v>1449</v>
      </c>
      <c r="B80" s="133" t="s">
        <v>3641</v>
      </c>
      <c r="C80" s="133" t="s">
        <v>4440</v>
      </c>
    </row>
    <row r="81" spans="1:3" x14ac:dyDescent="0.3">
      <c r="A81" s="132" t="s">
        <v>1288</v>
      </c>
      <c r="B81" s="133" t="s">
        <v>3698</v>
      </c>
      <c r="C81" s="133" t="s">
        <v>4440</v>
      </c>
    </row>
    <row r="82" spans="1:3" x14ac:dyDescent="0.3">
      <c r="A82" s="132" t="s">
        <v>1285</v>
      </c>
      <c r="B82" s="133" t="s">
        <v>3725</v>
      </c>
      <c r="C82" s="133" t="s">
        <v>4440</v>
      </c>
    </row>
    <row r="83" spans="1:3" x14ac:dyDescent="0.3">
      <c r="A83" s="132" t="s">
        <v>2261</v>
      </c>
      <c r="B83" s="133" t="s">
        <v>4173</v>
      </c>
      <c r="C83" s="133" t="s">
        <v>4440</v>
      </c>
    </row>
    <row r="84" spans="1:3" x14ac:dyDescent="0.3">
      <c r="A84" s="132" t="s">
        <v>1571</v>
      </c>
      <c r="B84" s="133" t="s">
        <v>3665</v>
      </c>
      <c r="C84" s="133" t="s">
        <v>4440</v>
      </c>
    </row>
    <row r="85" spans="1:3" x14ac:dyDescent="0.3">
      <c r="A85" s="132" t="s">
        <v>1462</v>
      </c>
      <c r="B85" s="133" t="s">
        <v>3958</v>
      </c>
      <c r="C85" s="133" t="s">
        <v>4440</v>
      </c>
    </row>
    <row r="86" spans="1:3" x14ac:dyDescent="0.3">
      <c r="A86" s="132" t="s">
        <v>1888</v>
      </c>
      <c r="B86" s="133" t="s">
        <v>3974</v>
      </c>
      <c r="C86" s="133" t="s">
        <v>4440</v>
      </c>
    </row>
    <row r="87" spans="1:3" x14ac:dyDescent="0.3">
      <c r="A87" s="132" t="s">
        <v>1995</v>
      </c>
      <c r="B87" s="133" t="s">
        <v>3950</v>
      </c>
      <c r="C87" s="133" t="s">
        <v>4440</v>
      </c>
    </row>
    <row r="88" spans="1:3" x14ac:dyDescent="0.3">
      <c r="A88" s="132" t="s">
        <v>1984</v>
      </c>
      <c r="B88" s="133" t="s">
        <v>3985</v>
      </c>
      <c r="C88" s="133" t="s">
        <v>4440</v>
      </c>
    </row>
    <row r="89" spans="1:3" x14ac:dyDescent="0.3">
      <c r="A89" s="132" t="s">
        <v>1416</v>
      </c>
      <c r="B89" s="133" t="s">
        <v>4028</v>
      </c>
      <c r="C89" s="133" t="s">
        <v>4440</v>
      </c>
    </row>
    <row r="90" spans="1:3" x14ac:dyDescent="0.3">
      <c r="A90" s="132" t="s">
        <v>1422</v>
      </c>
      <c r="B90" s="133" t="s">
        <v>4041</v>
      </c>
      <c r="C90" s="133" t="s">
        <v>4440</v>
      </c>
    </row>
    <row r="91" spans="1:3" x14ac:dyDescent="0.3">
      <c r="A91" s="132" t="s">
        <v>2058</v>
      </c>
      <c r="B91" s="133" t="s">
        <v>4001</v>
      </c>
      <c r="C91" s="133" t="s">
        <v>4440</v>
      </c>
    </row>
    <row r="92" spans="1:3" x14ac:dyDescent="0.3">
      <c r="A92" s="132" t="s">
        <v>2057</v>
      </c>
      <c r="B92" s="133" t="s">
        <v>4049</v>
      </c>
      <c r="C92" s="133" t="s">
        <v>4440</v>
      </c>
    </row>
    <row r="93" spans="1:3" x14ac:dyDescent="0.3">
      <c r="A93" s="132" t="s">
        <v>1956</v>
      </c>
      <c r="B93" s="133" t="s">
        <v>4017</v>
      </c>
      <c r="C93" s="133" t="s">
        <v>4440</v>
      </c>
    </row>
    <row r="94" spans="1:3" x14ac:dyDescent="0.3">
      <c r="A94" s="132" t="s">
        <v>1994</v>
      </c>
      <c r="B94" s="133" t="s">
        <v>3993</v>
      </c>
      <c r="C94" s="133" t="s">
        <v>4440</v>
      </c>
    </row>
    <row r="95" spans="1:3" x14ac:dyDescent="0.3">
      <c r="A95" s="132" t="s">
        <v>1505</v>
      </c>
      <c r="B95" s="133" t="s">
        <v>3966</v>
      </c>
      <c r="C95" s="133" t="s">
        <v>4440</v>
      </c>
    </row>
    <row r="96" spans="1:3" x14ac:dyDescent="0.3">
      <c r="A96" s="132" t="s">
        <v>2089</v>
      </c>
      <c r="B96" s="133" t="s">
        <v>4099</v>
      </c>
      <c r="C96" s="133" t="s">
        <v>4440</v>
      </c>
    </row>
    <row r="97" spans="1:3" x14ac:dyDescent="0.3">
      <c r="A97" s="132" t="s">
        <v>1870</v>
      </c>
      <c r="B97" s="133" t="s">
        <v>4057</v>
      </c>
      <c r="C97" s="133" t="s">
        <v>4440</v>
      </c>
    </row>
    <row r="98" spans="1:3" x14ac:dyDescent="0.3">
      <c r="A98" s="132" t="s">
        <v>2181</v>
      </c>
      <c r="B98" s="133" t="s">
        <v>4068</v>
      </c>
      <c r="C98" s="133" t="s">
        <v>4440</v>
      </c>
    </row>
    <row r="99" spans="1:3" x14ac:dyDescent="0.3">
      <c r="A99" s="132" t="s">
        <v>1389</v>
      </c>
      <c r="B99" s="133" t="s">
        <v>3682</v>
      </c>
      <c r="C99" s="133" t="s">
        <v>4440</v>
      </c>
    </row>
    <row r="100" spans="1:3" x14ac:dyDescent="0.3">
      <c r="A100" s="132" t="s">
        <v>2807</v>
      </c>
      <c r="B100" s="133" t="s">
        <v>4375</v>
      </c>
      <c r="C100" s="133" t="s">
        <v>4440</v>
      </c>
    </row>
    <row r="101" spans="1:3" x14ac:dyDescent="0.3">
      <c r="A101" s="132" t="s">
        <v>2860</v>
      </c>
      <c r="B101" s="133" t="s">
        <v>4376</v>
      </c>
      <c r="C101" s="133" t="s">
        <v>4440</v>
      </c>
    </row>
    <row r="102" spans="1:3" x14ac:dyDescent="0.3">
      <c r="A102" s="132" t="s">
        <v>2882</v>
      </c>
      <c r="B102" s="133" t="s">
        <v>4377</v>
      </c>
      <c r="C102" s="133" t="s">
        <v>4440</v>
      </c>
    </row>
    <row r="103" spans="1:3" x14ac:dyDescent="0.3">
      <c r="A103" s="132" t="s">
        <v>2887</v>
      </c>
      <c r="B103" s="133" t="s">
        <v>4379</v>
      </c>
      <c r="C103" s="133" t="s">
        <v>4440</v>
      </c>
    </row>
    <row r="104" spans="1:3" x14ac:dyDescent="0.3">
      <c r="A104" s="132" t="s">
        <v>2909</v>
      </c>
      <c r="B104" s="133" t="s">
        <v>4361</v>
      </c>
      <c r="C104" s="133" t="s">
        <v>4362</v>
      </c>
    </row>
    <row r="105" spans="1:3" x14ac:dyDescent="0.3">
      <c r="A105" s="132" t="s">
        <v>1629</v>
      </c>
      <c r="B105" s="133" t="s">
        <v>3714</v>
      </c>
      <c r="C105" s="133" t="s">
        <v>4440</v>
      </c>
    </row>
    <row r="106" spans="1:3" x14ac:dyDescent="0.3">
      <c r="A106" s="132" t="s">
        <v>1293</v>
      </c>
      <c r="B106" s="133" t="s">
        <v>3741</v>
      </c>
      <c r="C106" s="133" t="s">
        <v>4440</v>
      </c>
    </row>
    <row r="107" spans="1:3" x14ac:dyDescent="0.3">
      <c r="A107" s="132" t="s">
        <v>1820</v>
      </c>
      <c r="B107" s="133" t="s">
        <v>3625</v>
      </c>
      <c r="C107" s="133" t="s">
        <v>4440</v>
      </c>
    </row>
    <row r="108" spans="1:3" x14ac:dyDescent="0.3">
      <c r="A108" s="132" t="s">
        <v>1840</v>
      </c>
      <c r="B108" s="133" t="s">
        <v>3657</v>
      </c>
      <c r="C108" s="133" t="s">
        <v>4440</v>
      </c>
    </row>
    <row r="109" spans="1:3" x14ac:dyDescent="0.3">
      <c r="A109" s="132" t="s">
        <v>1435</v>
      </c>
      <c r="B109" s="133" t="s">
        <v>3593</v>
      </c>
      <c r="C109" s="133" t="s">
        <v>4440</v>
      </c>
    </row>
    <row r="110" spans="1:3" x14ac:dyDescent="0.3">
      <c r="A110" s="132" t="s">
        <v>1669</v>
      </c>
      <c r="B110" s="133" t="s">
        <v>3718</v>
      </c>
      <c r="C110" s="133" t="s">
        <v>4440</v>
      </c>
    </row>
    <row r="111" spans="1:3" x14ac:dyDescent="0.3">
      <c r="A111" s="132" t="s">
        <v>1390</v>
      </c>
      <c r="B111" s="133" t="s">
        <v>3686</v>
      </c>
      <c r="C111" s="133" t="s">
        <v>4440</v>
      </c>
    </row>
    <row r="112" spans="1:3" x14ac:dyDescent="0.3">
      <c r="A112" s="132" t="s">
        <v>2418</v>
      </c>
      <c r="B112" s="133" t="s">
        <v>4117</v>
      </c>
      <c r="C112" s="133" t="s">
        <v>4440</v>
      </c>
    </row>
    <row r="113" spans="1:3" x14ac:dyDescent="0.3">
      <c r="A113" s="132" t="s">
        <v>1315</v>
      </c>
      <c r="B113" s="133" t="s">
        <v>3669</v>
      </c>
      <c r="C113" s="133" t="s">
        <v>4440</v>
      </c>
    </row>
    <row r="114" spans="1:3" x14ac:dyDescent="0.3">
      <c r="A114" s="132" t="s">
        <v>2409</v>
      </c>
      <c r="B114" s="133" t="s">
        <v>4169</v>
      </c>
      <c r="C114" s="133" t="s">
        <v>4440</v>
      </c>
    </row>
    <row r="115" spans="1:3" x14ac:dyDescent="0.3">
      <c r="A115" s="132" t="s">
        <v>2432</v>
      </c>
      <c r="B115" s="133" t="s">
        <v>4153</v>
      </c>
      <c r="C115" s="133" t="s">
        <v>4440</v>
      </c>
    </row>
    <row r="116" spans="1:3" x14ac:dyDescent="0.3">
      <c r="A116" s="132" t="s">
        <v>2257</v>
      </c>
      <c r="B116" s="133" t="s">
        <v>4145</v>
      </c>
      <c r="C116" s="133" t="s">
        <v>4440</v>
      </c>
    </row>
    <row r="117" spans="1:3" x14ac:dyDescent="0.3">
      <c r="A117" s="132" t="s">
        <v>1563</v>
      </c>
      <c r="B117" s="133" t="s">
        <v>3729</v>
      </c>
      <c r="C117" s="133" t="s">
        <v>4440</v>
      </c>
    </row>
    <row r="118" spans="1:3" x14ac:dyDescent="0.3">
      <c r="A118" s="132" t="s">
        <v>2189</v>
      </c>
      <c r="B118" s="133" t="s">
        <v>4103</v>
      </c>
      <c r="C118" s="133" t="s">
        <v>4440</v>
      </c>
    </row>
    <row r="119" spans="1:3" x14ac:dyDescent="0.3">
      <c r="A119" s="132" t="s">
        <v>2088</v>
      </c>
      <c r="B119" s="133" t="s">
        <v>4177</v>
      </c>
      <c r="C119" s="133" t="s">
        <v>4440</v>
      </c>
    </row>
    <row r="120" spans="1:3" x14ac:dyDescent="0.3">
      <c r="A120" s="132" t="s">
        <v>1774</v>
      </c>
      <c r="B120" s="133" t="s">
        <v>3694</v>
      </c>
      <c r="C120" s="133" t="s">
        <v>4440</v>
      </c>
    </row>
    <row r="121" spans="1:3" x14ac:dyDescent="0.3">
      <c r="A121" s="132" t="s">
        <v>1783</v>
      </c>
      <c r="B121" s="133" t="s">
        <v>3702</v>
      </c>
      <c r="C121" s="133" t="s">
        <v>4440</v>
      </c>
    </row>
    <row r="122" spans="1:3" x14ac:dyDescent="0.3">
      <c r="A122" s="132" t="s">
        <v>1634</v>
      </c>
      <c r="B122" s="133" t="s">
        <v>3661</v>
      </c>
      <c r="C122" s="133" t="s">
        <v>4440</v>
      </c>
    </row>
    <row r="123" spans="1:3" x14ac:dyDescent="0.3">
      <c r="A123" s="132" t="s">
        <v>2096</v>
      </c>
      <c r="B123" s="133" t="s">
        <v>4125</v>
      </c>
      <c r="C123" s="133" t="s">
        <v>4440</v>
      </c>
    </row>
    <row r="124" spans="1:3" x14ac:dyDescent="0.3">
      <c r="A124" s="132" t="s">
        <v>1894</v>
      </c>
      <c r="B124" s="133" t="s">
        <v>3602</v>
      </c>
      <c r="C124" s="133" t="s">
        <v>4440</v>
      </c>
    </row>
    <row r="125" spans="1:3" x14ac:dyDescent="0.3">
      <c r="A125" s="132" t="s">
        <v>1775</v>
      </c>
      <c r="B125" s="133" t="s">
        <v>3737</v>
      </c>
      <c r="C125" s="133" t="s">
        <v>4440</v>
      </c>
    </row>
    <row r="126" spans="1:3" x14ac:dyDescent="0.3">
      <c r="A126" s="132" t="s">
        <v>1855</v>
      </c>
      <c r="B126" s="133" t="s">
        <v>3629</v>
      </c>
      <c r="C126" s="133" t="s">
        <v>4440</v>
      </c>
    </row>
    <row r="127" spans="1:3" x14ac:dyDescent="0.3">
      <c r="A127" s="132" t="s">
        <v>1520</v>
      </c>
      <c r="B127" s="133" t="s">
        <v>4161</v>
      </c>
      <c r="C127" s="133" t="s">
        <v>4440</v>
      </c>
    </row>
    <row r="128" spans="1:3" x14ac:dyDescent="0.3">
      <c r="A128" s="132" t="s">
        <v>2437</v>
      </c>
      <c r="B128" s="133" t="s">
        <v>3585</v>
      </c>
      <c r="C128" s="133" t="s">
        <v>4440</v>
      </c>
    </row>
    <row r="129" spans="1:3" x14ac:dyDescent="0.3">
      <c r="A129" s="132" t="s">
        <v>2175</v>
      </c>
      <c r="B129" s="133" t="s">
        <v>4133</v>
      </c>
      <c r="C129" s="133" t="s">
        <v>4440</v>
      </c>
    </row>
    <row r="130" spans="1:3" x14ac:dyDescent="0.3">
      <c r="A130" s="132" t="s">
        <v>1420</v>
      </c>
      <c r="B130" s="133" t="s">
        <v>4005</v>
      </c>
      <c r="C130" s="133" t="s">
        <v>4440</v>
      </c>
    </row>
    <row r="131" spans="1:3" x14ac:dyDescent="0.3">
      <c r="A131" s="132" t="s">
        <v>2063</v>
      </c>
      <c r="B131" s="133" t="s">
        <v>4021</v>
      </c>
      <c r="C131" s="133" t="s">
        <v>4440</v>
      </c>
    </row>
    <row r="132" spans="1:3" x14ac:dyDescent="0.3">
      <c r="A132" s="132" t="s">
        <v>2009</v>
      </c>
      <c r="B132" s="133" t="s">
        <v>3970</v>
      </c>
      <c r="C132" s="133" t="s">
        <v>4440</v>
      </c>
    </row>
    <row r="133" spans="1:3" x14ac:dyDescent="0.3">
      <c r="A133" s="132" t="s">
        <v>2053</v>
      </c>
      <c r="B133" s="133" t="s">
        <v>4013</v>
      </c>
      <c r="C133" s="133" t="s">
        <v>4440</v>
      </c>
    </row>
    <row r="134" spans="1:3" x14ac:dyDescent="0.3">
      <c r="A134" s="132" t="s">
        <v>1797</v>
      </c>
      <c r="B134" s="133" t="s">
        <v>3637</v>
      </c>
      <c r="C134" s="133" t="s">
        <v>4440</v>
      </c>
    </row>
    <row r="135" spans="1:3" x14ac:dyDescent="0.3">
      <c r="A135" s="132" t="s">
        <v>1527</v>
      </c>
      <c r="B135" s="133" t="s">
        <v>4032</v>
      </c>
      <c r="C135" s="133" t="s">
        <v>4440</v>
      </c>
    </row>
    <row r="136" spans="1:3" x14ac:dyDescent="0.3">
      <c r="A136" s="132" t="s">
        <v>1467</v>
      </c>
      <c r="B136" s="133" t="s">
        <v>4061</v>
      </c>
      <c r="C136" s="133" t="s">
        <v>4440</v>
      </c>
    </row>
    <row r="137" spans="1:3" x14ac:dyDescent="0.3">
      <c r="A137" s="132" t="s">
        <v>2244</v>
      </c>
      <c r="B137" s="133" t="s">
        <v>3962</v>
      </c>
      <c r="C137" s="133" t="s">
        <v>4440</v>
      </c>
    </row>
    <row r="138" spans="1:3" x14ac:dyDescent="0.3">
      <c r="A138" s="132" t="s">
        <v>2182</v>
      </c>
      <c r="B138" s="133" t="s">
        <v>4072</v>
      </c>
      <c r="C138" s="133" t="s">
        <v>4440</v>
      </c>
    </row>
    <row r="139" spans="1:3" x14ac:dyDescent="0.3">
      <c r="A139" s="132" t="s">
        <v>2414</v>
      </c>
      <c r="B139" s="133" t="s">
        <v>4045</v>
      </c>
      <c r="C139" s="133" t="s">
        <v>4440</v>
      </c>
    </row>
    <row r="140" spans="1:3" x14ac:dyDescent="0.3">
      <c r="A140" s="132" t="s">
        <v>1454</v>
      </c>
      <c r="B140" s="133" t="s">
        <v>3989</v>
      </c>
      <c r="C140" s="133" t="s">
        <v>4440</v>
      </c>
    </row>
    <row r="141" spans="1:3" x14ac:dyDescent="0.3">
      <c r="A141" s="132" t="s">
        <v>1860</v>
      </c>
      <c r="B141" s="133" t="s">
        <v>3981</v>
      </c>
      <c r="C141" s="133" t="s">
        <v>4440</v>
      </c>
    </row>
    <row r="142" spans="1:3" x14ac:dyDescent="0.3">
      <c r="A142" s="132" t="s">
        <v>1424</v>
      </c>
      <c r="B142" s="133" t="s">
        <v>4053</v>
      </c>
      <c r="C142" s="133" t="s">
        <v>4440</v>
      </c>
    </row>
    <row r="143" spans="1:3" x14ac:dyDescent="0.3">
      <c r="A143" s="132" t="s">
        <v>1800</v>
      </c>
      <c r="B143" s="133" t="s">
        <v>3653</v>
      </c>
      <c r="C143" s="133" t="s">
        <v>4440</v>
      </c>
    </row>
    <row r="144" spans="1:3" x14ac:dyDescent="0.3">
      <c r="A144" s="132" t="s">
        <v>2454</v>
      </c>
      <c r="B144" s="133" t="s">
        <v>3997</v>
      </c>
      <c r="C144" s="133" t="s">
        <v>4440</v>
      </c>
    </row>
    <row r="145" spans="1:3" x14ac:dyDescent="0.3">
      <c r="A145" s="132" t="s">
        <v>2870</v>
      </c>
      <c r="B145" s="133" t="s">
        <v>4381</v>
      </c>
      <c r="C145" s="133" t="s">
        <v>4440</v>
      </c>
    </row>
    <row r="146" spans="1:3" x14ac:dyDescent="0.3">
      <c r="A146" s="132" t="s">
        <v>2869</v>
      </c>
      <c r="B146" s="133" t="s">
        <v>4382</v>
      </c>
      <c r="C146" s="133" t="s">
        <v>4440</v>
      </c>
    </row>
    <row r="147" spans="1:3" x14ac:dyDescent="0.3">
      <c r="A147" s="132" t="s">
        <v>1967</v>
      </c>
      <c r="B147" s="133" t="s">
        <v>3954</v>
      </c>
      <c r="C147" s="133" t="s">
        <v>4440</v>
      </c>
    </row>
    <row r="148" spans="1:3" x14ac:dyDescent="0.3">
      <c r="A148" s="132" t="s">
        <v>1324</v>
      </c>
      <c r="B148" s="133" t="s">
        <v>3710</v>
      </c>
      <c r="C148" s="133" t="s">
        <v>4440</v>
      </c>
    </row>
    <row r="149" spans="1:3" x14ac:dyDescent="0.3">
      <c r="A149" s="132" t="s">
        <v>1354</v>
      </c>
      <c r="B149" s="133" t="s">
        <v>3677</v>
      </c>
      <c r="C149" s="133" t="s">
        <v>4440</v>
      </c>
    </row>
    <row r="150" spans="1:3" x14ac:dyDescent="0.3">
      <c r="A150" s="132" t="s">
        <v>1843</v>
      </c>
      <c r="B150" s="133" t="s">
        <v>3645</v>
      </c>
      <c r="C150" s="133" t="s">
        <v>4440</v>
      </c>
    </row>
    <row r="151" spans="1:3" x14ac:dyDescent="0.3">
      <c r="A151" s="132" t="s">
        <v>2223</v>
      </c>
      <c r="B151" s="133" t="s">
        <v>4255</v>
      </c>
      <c r="C151" s="133" t="s">
        <v>4440</v>
      </c>
    </row>
    <row r="152" spans="1:3" x14ac:dyDescent="0.3">
      <c r="A152" s="132" t="s">
        <v>1903</v>
      </c>
      <c r="B152" s="133" t="s">
        <v>3943</v>
      </c>
      <c r="C152" s="133" t="s">
        <v>4440</v>
      </c>
    </row>
    <row r="153" spans="1:3" x14ac:dyDescent="0.3">
      <c r="A153" s="132" t="s">
        <v>2884</v>
      </c>
      <c r="B153" s="133" t="s">
        <v>4383</v>
      </c>
      <c r="C153" s="133" t="s">
        <v>4440</v>
      </c>
    </row>
    <row r="154" spans="1:3" x14ac:dyDescent="0.3">
      <c r="A154" s="132" t="s">
        <v>2901</v>
      </c>
      <c r="B154" s="133" t="s">
        <v>4384</v>
      </c>
      <c r="C154" s="133" t="s">
        <v>4440</v>
      </c>
    </row>
    <row r="155" spans="1:3" x14ac:dyDescent="0.3">
      <c r="A155" s="132" t="s">
        <v>2434</v>
      </c>
      <c r="B155" s="133" t="s">
        <v>4091</v>
      </c>
      <c r="C155" s="133" t="s">
        <v>4440</v>
      </c>
    </row>
    <row r="156" spans="1:3" x14ac:dyDescent="0.3">
      <c r="A156" s="132" t="s">
        <v>2017</v>
      </c>
      <c r="B156" s="133" t="s">
        <v>3942</v>
      </c>
      <c r="C156" s="133" t="s">
        <v>4440</v>
      </c>
    </row>
    <row r="157" spans="1:3" x14ac:dyDescent="0.3">
      <c r="A157" s="132" t="s">
        <v>1307</v>
      </c>
      <c r="B157" s="133" t="s">
        <v>3717</v>
      </c>
      <c r="C157" s="133" t="s">
        <v>4440</v>
      </c>
    </row>
    <row r="158" spans="1:3" x14ac:dyDescent="0.3">
      <c r="A158" s="132" t="s">
        <v>1625</v>
      </c>
      <c r="B158" s="133" t="s">
        <v>3676</v>
      </c>
      <c r="C158" s="133" t="s">
        <v>4440</v>
      </c>
    </row>
    <row r="159" spans="1:3" x14ac:dyDescent="0.3">
      <c r="A159" s="132" t="s">
        <v>1821</v>
      </c>
      <c r="B159" s="133" t="s">
        <v>3592</v>
      </c>
      <c r="C159" s="133" t="s">
        <v>4440</v>
      </c>
    </row>
    <row r="160" spans="1:3" x14ac:dyDescent="0.3">
      <c r="A160" s="132" t="s">
        <v>1316</v>
      </c>
      <c r="B160" s="133" t="s">
        <v>3709</v>
      </c>
      <c r="C160" s="133" t="s">
        <v>4440</v>
      </c>
    </row>
    <row r="161" spans="1:3" x14ac:dyDescent="0.3">
      <c r="A161" s="132" t="s">
        <v>1799</v>
      </c>
      <c r="B161" s="133" t="s">
        <v>3636</v>
      </c>
      <c r="C161" s="133" t="s">
        <v>4440</v>
      </c>
    </row>
    <row r="162" spans="1:3" x14ac:dyDescent="0.3">
      <c r="A162" s="132" t="s">
        <v>1816</v>
      </c>
      <c r="B162" s="133" t="s">
        <v>3620</v>
      </c>
      <c r="C162" s="133" t="s">
        <v>4440</v>
      </c>
    </row>
    <row r="163" spans="1:3" x14ac:dyDescent="0.3">
      <c r="A163" s="132" t="s">
        <v>1930</v>
      </c>
      <c r="B163" s="133" t="s">
        <v>3644</v>
      </c>
      <c r="C163" s="133" t="s">
        <v>4440</v>
      </c>
    </row>
    <row r="164" spans="1:3" x14ac:dyDescent="0.3">
      <c r="A164" s="132" t="s">
        <v>1630</v>
      </c>
      <c r="B164" s="133" t="s">
        <v>3744</v>
      </c>
      <c r="C164" s="133" t="s">
        <v>4440</v>
      </c>
    </row>
    <row r="165" spans="1:3" x14ac:dyDescent="0.3">
      <c r="A165" s="132" t="s">
        <v>1377</v>
      </c>
      <c r="B165" s="133" t="s">
        <v>3701</v>
      </c>
      <c r="C165" s="133" t="s">
        <v>4440</v>
      </c>
    </row>
    <row r="166" spans="1:3" x14ac:dyDescent="0.3">
      <c r="A166" s="132" t="s">
        <v>1484</v>
      </c>
      <c r="B166" s="133" t="s">
        <v>3601</v>
      </c>
      <c r="C166" s="133" t="s">
        <v>4440</v>
      </c>
    </row>
    <row r="167" spans="1:3" x14ac:dyDescent="0.3">
      <c r="A167" s="132" t="s">
        <v>1905</v>
      </c>
      <c r="B167" s="133" t="s">
        <v>3628</v>
      </c>
      <c r="C167" s="133" t="s">
        <v>4440</v>
      </c>
    </row>
    <row r="168" spans="1:3" x14ac:dyDescent="0.3">
      <c r="A168" s="132" t="s">
        <v>1740</v>
      </c>
      <c r="B168" s="133" t="s">
        <v>3668</v>
      </c>
      <c r="C168" s="133" t="s">
        <v>4440</v>
      </c>
    </row>
    <row r="169" spans="1:3" x14ac:dyDescent="0.3">
      <c r="A169" s="132" t="s">
        <v>1329</v>
      </c>
      <c r="B169" s="133" t="s">
        <v>3660</v>
      </c>
      <c r="C169" s="133" t="s">
        <v>4440</v>
      </c>
    </row>
    <row r="170" spans="1:3" x14ac:dyDescent="0.3">
      <c r="A170" s="132" t="s">
        <v>1475</v>
      </c>
      <c r="B170" s="133" t="s">
        <v>3612</v>
      </c>
      <c r="C170" s="133" t="s">
        <v>4440</v>
      </c>
    </row>
    <row r="171" spans="1:3" x14ac:dyDescent="0.3">
      <c r="A171" s="132" t="s">
        <v>1642</v>
      </c>
      <c r="B171" s="133" t="s">
        <v>3685</v>
      </c>
      <c r="C171" s="133" t="s">
        <v>4440</v>
      </c>
    </row>
    <row r="172" spans="1:3" x14ac:dyDescent="0.3">
      <c r="A172" s="132" t="s">
        <v>1400</v>
      </c>
      <c r="B172" s="133" t="s">
        <v>3736</v>
      </c>
      <c r="C172" s="133" t="s">
        <v>4440</v>
      </c>
    </row>
    <row r="173" spans="1:3" x14ac:dyDescent="0.3">
      <c r="A173" s="132" t="s">
        <v>1609</v>
      </c>
      <c r="B173" s="133" t="s">
        <v>3693</v>
      </c>
      <c r="C173" s="133" t="s">
        <v>4440</v>
      </c>
    </row>
    <row r="174" spans="1:3" x14ac:dyDescent="0.3">
      <c r="A174" s="132" t="s">
        <v>2019</v>
      </c>
      <c r="B174" s="133" t="s">
        <v>3652</v>
      </c>
      <c r="C174" s="133" t="s">
        <v>4440</v>
      </c>
    </row>
    <row r="175" spans="1:3" x14ac:dyDescent="0.3">
      <c r="A175" s="132" t="s">
        <v>1587</v>
      </c>
      <c r="B175" s="133" t="s">
        <v>3728</v>
      </c>
      <c r="C175" s="133" t="s">
        <v>4440</v>
      </c>
    </row>
    <row r="176" spans="1:3" x14ac:dyDescent="0.3">
      <c r="A176" s="132" t="s">
        <v>2319</v>
      </c>
      <c r="B176" s="133" t="s">
        <v>3581</v>
      </c>
      <c r="C176" s="133" t="s">
        <v>4440</v>
      </c>
    </row>
    <row r="177" spans="1:3" x14ac:dyDescent="0.3">
      <c r="A177" s="132" t="s">
        <v>2273</v>
      </c>
      <c r="B177" s="133" t="s">
        <v>4062</v>
      </c>
      <c r="C177" s="133" t="s">
        <v>4440</v>
      </c>
    </row>
    <row r="178" spans="1:3" x14ac:dyDescent="0.3">
      <c r="A178" s="132" t="s">
        <v>2173</v>
      </c>
      <c r="B178" s="133" t="s">
        <v>4054</v>
      </c>
      <c r="C178" s="133" t="s">
        <v>4440</v>
      </c>
    </row>
    <row r="179" spans="1:3" x14ac:dyDescent="0.3">
      <c r="A179" s="132" t="s">
        <v>2226</v>
      </c>
      <c r="B179" s="133" t="s">
        <v>4095</v>
      </c>
      <c r="C179" s="133" t="s">
        <v>4440</v>
      </c>
    </row>
    <row r="180" spans="1:3" x14ac:dyDescent="0.3">
      <c r="A180" s="132" t="s">
        <v>2154</v>
      </c>
      <c r="B180" s="133" t="s">
        <v>4146</v>
      </c>
      <c r="C180" s="133" t="s">
        <v>4440</v>
      </c>
    </row>
    <row r="181" spans="1:3" x14ac:dyDescent="0.3">
      <c r="A181" s="132" t="s">
        <v>2100</v>
      </c>
      <c r="B181" s="133" t="s">
        <v>4134</v>
      </c>
      <c r="C181" s="133" t="s">
        <v>4440</v>
      </c>
    </row>
    <row r="182" spans="1:3" x14ac:dyDescent="0.3">
      <c r="A182" s="132" t="s">
        <v>2101</v>
      </c>
      <c r="B182" s="133" t="s">
        <v>4118</v>
      </c>
      <c r="C182" s="133" t="s">
        <v>4440</v>
      </c>
    </row>
    <row r="183" spans="1:3" x14ac:dyDescent="0.3">
      <c r="A183" s="132" t="s">
        <v>2253</v>
      </c>
      <c r="B183" s="133" t="s">
        <v>4170</v>
      </c>
      <c r="C183" s="133" t="s">
        <v>4440</v>
      </c>
    </row>
    <row r="184" spans="1:3" x14ac:dyDescent="0.3">
      <c r="A184" s="132" t="s">
        <v>1483</v>
      </c>
      <c r="B184" s="133" t="s">
        <v>4014</v>
      </c>
      <c r="C184" s="133" t="s">
        <v>4440</v>
      </c>
    </row>
    <row r="185" spans="1:3" x14ac:dyDescent="0.3">
      <c r="A185" s="132" t="s">
        <v>2401</v>
      </c>
      <c r="B185" s="133" t="s">
        <v>3982</v>
      </c>
      <c r="C185" s="133" t="s">
        <v>4440</v>
      </c>
    </row>
    <row r="186" spans="1:3" x14ac:dyDescent="0.3">
      <c r="A186" s="132" t="s">
        <v>1874</v>
      </c>
      <c r="B186" s="133" t="s">
        <v>3990</v>
      </c>
      <c r="C186" s="133" t="s">
        <v>4440</v>
      </c>
    </row>
    <row r="187" spans="1:3" x14ac:dyDescent="0.3">
      <c r="A187" s="132" t="s">
        <v>2008</v>
      </c>
      <c r="B187" s="133" t="s">
        <v>3963</v>
      </c>
      <c r="C187" s="133" t="s">
        <v>4440</v>
      </c>
    </row>
    <row r="188" spans="1:3" x14ac:dyDescent="0.3">
      <c r="A188" s="132" t="s">
        <v>1461</v>
      </c>
      <c r="B188" s="133" t="s">
        <v>3947</v>
      </c>
      <c r="C188" s="133" t="s">
        <v>4440</v>
      </c>
    </row>
    <row r="189" spans="1:3" x14ac:dyDescent="0.3">
      <c r="A189" s="132" t="s">
        <v>2168</v>
      </c>
      <c r="B189" s="133" t="s">
        <v>4046</v>
      </c>
      <c r="C189" s="133" t="s">
        <v>4440</v>
      </c>
    </row>
    <row r="190" spans="1:3" x14ac:dyDescent="0.3">
      <c r="A190" s="132" t="s">
        <v>1431</v>
      </c>
      <c r="B190" s="133" t="s">
        <v>4033</v>
      </c>
      <c r="C190" s="133" t="s">
        <v>4440</v>
      </c>
    </row>
    <row r="191" spans="1:3" x14ac:dyDescent="0.3">
      <c r="A191" s="132" t="s">
        <v>1879</v>
      </c>
      <c r="B191" s="133" t="s">
        <v>4006</v>
      </c>
      <c r="C191" s="133" t="s">
        <v>4440</v>
      </c>
    </row>
    <row r="192" spans="1:3" x14ac:dyDescent="0.3">
      <c r="A192" s="132" t="s">
        <v>1488</v>
      </c>
      <c r="B192" s="133" t="s">
        <v>3946</v>
      </c>
      <c r="C192" s="133" t="s">
        <v>4440</v>
      </c>
    </row>
    <row r="193" spans="1:3" x14ac:dyDescent="0.3">
      <c r="A193" s="132" t="s">
        <v>1996</v>
      </c>
      <c r="B193" s="133" t="s">
        <v>3971</v>
      </c>
      <c r="C193" s="133" t="s">
        <v>4440</v>
      </c>
    </row>
    <row r="194" spans="1:3" x14ac:dyDescent="0.3">
      <c r="A194" s="132" t="s">
        <v>1470</v>
      </c>
      <c r="B194" s="133" t="s">
        <v>3998</v>
      </c>
      <c r="C194" s="133" t="s">
        <v>4440</v>
      </c>
    </row>
    <row r="195" spans="1:3" x14ac:dyDescent="0.3">
      <c r="A195" s="132" t="s">
        <v>2335</v>
      </c>
      <c r="B195" s="133" t="s">
        <v>4096</v>
      </c>
      <c r="C195" s="133" t="s">
        <v>4440</v>
      </c>
    </row>
    <row r="196" spans="1:3" x14ac:dyDescent="0.3">
      <c r="A196" s="132" t="s">
        <v>1429</v>
      </c>
      <c r="B196" s="133" t="s">
        <v>3955</v>
      </c>
      <c r="C196" s="133" t="s">
        <v>4440</v>
      </c>
    </row>
    <row r="197" spans="1:3" x14ac:dyDescent="0.3">
      <c r="A197" s="132" t="s">
        <v>2634</v>
      </c>
      <c r="B197" s="133" t="s">
        <v>4022</v>
      </c>
      <c r="C197" s="133" t="s">
        <v>4440</v>
      </c>
    </row>
    <row r="198" spans="1:3" x14ac:dyDescent="0.3">
      <c r="A198" s="132" t="s">
        <v>2903</v>
      </c>
      <c r="B198" s="133" t="s">
        <v>4106</v>
      </c>
      <c r="C198" s="133" t="s">
        <v>4440</v>
      </c>
    </row>
    <row r="199" spans="1:3" x14ac:dyDescent="0.3">
      <c r="A199" s="132" t="s">
        <v>2912</v>
      </c>
      <c r="B199" s="133" t="s">
        <v>4356</v>
      </c>
      <c r="C199" s="133" t="s">
        <v>4357</v>
      </c>
    </row>
    <row r="200" spans="1:3" x14ac:dyDescent="0.3">
      <c r="A200" s="132" t="s">
        <v>2366</v>
      </c>
      <c r="B200" s="133" t="s">
        <v>3577</v>
      </c>
      <c r="C200" s="133" t="s">
        <v>4440</v>
      </c>
    </row>
    <row r="201" spans="1:3" x14ac:dyDescent="0.3">
      <c r="A201" s="132" t="s">
        <v>2221</v>
      </c>
      <c r="B201" s="133" t="s">
        <v>4126</v>
      </c>
      <c r="C201" s="133" t="s">
        <v>4440</v>
      </c>
    </row>
    <row r="202" spans="1:3" x14ac:dyDescent="0.3">
      <c r="A202" s="132" t="s">
        <v>2422</v>
      </c>
      <c r="B202" s="133" t="s">
        <v>4154</v>
      </c>
      <c r="C202" s="133" t="s">
        <v>4440</v>
      </c>
    </row>
    <row r="203" spans="1:3" x14ac:dyDescent="0.3">
      <c r="A203" s="132" t="s">
        <v>2878</v>
      </c>
      <c r="B203" s="133" t="s">
        <v>4385</v>
      </c>
      <c r="C203" s="133" t="s">
        <v>4440</v>
      </c>
    </row>
    <row r="204" spans="1:3" x14ac:dyDescent="0.3">
      <c r="A204" s="132" t="s">
        <v>1522</v>
      </c>
      <c r="B204" s="133" t="s">
        <v>4088</v>
      </c>
      <c r="C204" s="133" t="s">
        <v>4440</v>
      </c>
    </row>
    <row r="205" spans="1:3" x14ac:dyDescent="0.3">
      <c r="A205" s="132" t="s">
        <v>1477</v>
      </c>
      <c r="B205" s="133" t="s">
        <v>3939</v>
      </c>
      <c r="C205" s="133" t="s">
        <v>4440</v>
      </c>
    </row>
    <row r="206" spans="1:3" x14ac:dyDescent="0.3">
      <c r="A206" s="132" t="s">
        <v>2913</v>
      </c>
      <c r="B206" s="133" t="s">
        <v>4442</v>
      </c>
      <c r="C206" s="133" t="s">
        <v>4440</v>
      </c>
    </row>
    <row r="207" spans="1:3" x14ac:dyDescent="0.3">
      <c r="A207" s="132" t="s">
        <v>1493</v>
      </c>
      <c r="B207" s="133" t="s">
        <v>3925</v>
      </c>
      <c r="C207" s="133" t="s">
        <v>4440</v>
      </c>
    </row>
    <row r="208" spans="1:3" x14ac:dyDescent="0.3">
      <c r="A208" s="132" t="s">
        <v>1444</v>
      </c>
      <c r="B208" s="133" t="s">
        <v>3596</v>
      </c>
      <c r="C208" s="133" t="s">
        <v>4440</v>
      </c>
    </row>
    <row r="209" spans="1:3" x14ac:dyDescent="0.3">
      <c r="A209" s="132" t="s">
        <v>1835</v>
      </c>
      <c r="B209" s="133" t="s">
        <v>3615</v>
      </c>
      <c r="C209" s="133" t="s">
        <v>4440</v>
      </c>
    </row>
    <row r="210" spans="1:3" x14ac:dyDescent="0.3">
      <c r="A210" s="132" t="s">
        <v>1399</v>
      </c>
      <c r="B210" s="133" t="s">
        <v>3696</v>
      </c>
      <c r="C210" s="133" t="s">
        <v>4440</v>
      </c>
    </row>
    <row r="211" spans="1:3" x14ac:dyDescent="0.3">
      <c r="A211" s="132" t="s">
        <v>2159</v>
      </c>
      <c r="B211" s="133" t="s">
        <v>4123</v>
      </c>
      <c r="C211" s="133" t="s">
        <v>4440</v>
      </c>
    </row>
    <row r="212" spans="1:3" x14ac:dyDescent="0.3">
      <c r="A212" s="132" t="s">
        <v>2105</v>
      </c>
      <c r="B212" s="133" t="s">
        <v>4175</v>
      </c>
      <c r="C212" s="133" t="s">
        <v>4440</v>
      </c>
    </row>
    <row r="213" spans="1:3" x14ac:dyDescent="0.3">
      <c r="A213" s="132" t="s">
        <v>2270</v>
      </c>
      <c r="B213" s="133" t="s">
        <v>4167</v>
      </c>
      <c r="C213" s="133" t="s">
        <v>4440</v>
      </c>
    </row>
    <row r="214" spans="1:3" x14ac:dyDescent="0.3">
      <c r="A214" s="132" t="s">
        <v>2169</v>
      </c>
      <c r="B214" s="133" t="s">
        <v>4143</v>
      </c>
      <c r="C214" s="133" t="s">
        <v>4440</v>
      </c>
    </row>
    <row r="215" spans="1:3" x14ac:dyDescent="0.3">
      <c r="A215" s="132" t="s">
        <v>2256</v>
      </c>
      <c r="B215" s="133" t="s">
        <v>4131</v>
      </c>
      <c r="C215" s="133" t="s">
        <v>4440</v>
      </c>
    </row>
    <row r="216" spans="1:3" x14ac:dyDescent="0.3">
      <c r="A216" s="132" t="s">
        <v>1487</v>
      </c>
      <c r="B216" s="133" t="s">
        <v>3647</v>
      </c>
      <c r="C216" s="133" t="s">
        <v>4440</v>
      </c>
    </row>
    <row r="217" spans="1:3" x14ac:dyDescent="0.3">
      <c r="A217" s="132" t="s">
        <v>1899</v>
      </c>
      <c r="B217" s="133" t="s">
        <v>3655</v>
      </c>
      <c r="C217" s="133" t="s">
        <v>4440</v>
      </c>
    </row>
    <row r="218" spans="1:3" x14ac:dyDescent="0.3">
      <c r="A218" s="132" t="s">
        <v>2278</v>
      </c>
      <c r="B218" s="133" t="s">
        <v>4151</v>
      </c>
      <c r="C218" s="133" t="s">
        <v>4440</v>
      </c>
    </row>
    <row r="219" spans="1:3" x14ac:dyDescent="0.3">
      <c r="A219" s="132" t="s">
        <v>1626</v>
      </c>
      <c r="B219" s="133" t="s">
        <v>3739</v>
      </c>
      <c r="C219" s="133" t="s">
        <v>4440</v>
      </c>
    </row>
    <row r="220" spans="1:3" x14ac:dyDescent="0.3">
      <c r="A220" s="132" t="s">
        <v>1330</v>
      </c>
      <c r="B220" s="133" t="s">
        <v>3663</v>
      </c>
      <c r="C220" s="133" t="s">
        <v>4440</v>
      </c>
    </row>
    <row r="221" spans="1:3" x14ac:dyDescent="0.3">
      <c r="A221" s="132" t="s">
        <v>1287</v>
      </c>
      <c r="B221" s="133" t="s">
        <v>3688</v>
      </c>
      <c r="C221" s="133" t="s">
        <v>4440</v>
      </c>
    </row>
    <row r="222" spans="1:3" x14ac:dyDescent="0.3">
      <c r="A222" s="132" t="s">
        <v>2407</v>
      </c>
      <c r="B222" s="133" t="s">
        <v>4159</v>
      </c>
      <c r="C222" s="133" t="s">
        <v>4440</v>
      </c>
    </row>
    <row r="223" spans="1:3" x14ac:dyDescent="0.3">
      <c r="A223" s="132" t="s">
        <v>1407</v>
      </c>
      <c r="B223" s="133" t="s">
        <v>3587</v>
      </c>
      <c r="C223" s="133" t="s">
        <v>4440</v>
      </c>
    </row>
    <row r="224" spans="1:3" x14ac:dyDescent="0.3">
      <c r="A224" s="132" t="s">
        <v>1327</v>
      </c>
      <c r="B224" s="133" t="s">
        <v>3731</v>
      </c>
      <c r="C224" s="133" t="s">
        <v>4440</v>
      </c>
    </row>
    <row r="225" spans="1:3" x14ac:dyDescent="0.3">
      <c r="A225" s="132" t="s">
        <v>2149</v>
      </c>
      <c r="B225" s="133" t="s">
        <v>3960</v>
      </c>
      <c r="C225" s="133" t="s">
        <v>4440</v>
      </c>
    </row>
    <row r="226" spans="1:3" x14ac:dyDescent="0.3">
      <c r="A226" s="132" t="s">
        <v>2045</v>
      </c>
      <c r="B226" s="133" t="s">
        <v>3968</v>
      </c>
      <c r="C226" s="133" t="s">
        <v>4440</v>
      </c>
    </row>
    <row r="227" spans="1:3" x14ac:dyDescent="0.3">
      <c r="A227" s="132" t="s">
        <v>2026</v>
      </c>
      <c r="B227" s="133" t="s">
        <v>4003</v>
      </c>
      <c r="C227" s="133" t="s">
        <v>4440</v>
      </c>
    </row>
    <row r="228" spans="1:3" x14ac:dyDescent="0.3">
      <c r="A228" s="132" t="s">
        <v>1481</v>
      </c>
      <c r="B228" s="133" t="s">
        <v>3987</v>
      </c>
      <c r="C228" s="133" t="s">
        <v>4440</v>
      </c>
    </row>
    <row r="229" spans="1:3" x14ac:dyDescent="0.3">
      <c r="A229" s="132" t="s">
        <v>2107</v>
      </c>
      <c r="B229" s="133" t="s">
        <v>3995</v>
      </c>
      <c r="C229" s="133" t="s">
        <v>4440</v>
      </c>
    </row>
    <row r="230" spans="1:3" x14ac:dyDescent="0.3">
      <c r="A230" s="132" t="s">
        <v>1925</v>
      </c>
      <c r="B230" s="133" t="s">
        <v>3979</v>
      </c>
      <c r="C230" s="133" t="s">
        <v>4440</v>
      </c>
    </row>
    <row r="231" spans="1:3" x14ac:dyDescent="0.3">
      <c r="A231" s="132" t="s">
        <v>1331</v>
      </c>
      <c r="B231" s="133" t="s">
        <v>3712</v>
      </c>
      <c r="C231" s="133" t="s">
        <v>4440</v>
      </c>
    </row>
    <row r="232" spans="1:3" x14ac:dyDescent="0.3">
      <c r="A232" s="132" t="s">
        <v>1417</v>
      </c>
      <c r="B232" s="133" t="s">
        <v>4043</v>
      </c>
      <c r="C232" s="133" t="s">
        <v>4440</v>
      </c>
    </row>
    <row r="233" spans="1:3" x14ac:dyDescent="0.3">
      <c r="A233" s="132" t="s">
        <v>1907</v>
      </c>
      <c r="B233" s="133" t="s">
        <v>4051</v>
      </c>
      <c r="C233" s="133" t="s">
        <v>4440</v>
      </c>
    </row>
    <row r="234" spans="1:3" x14ac:dyDescent="0.3">
      <c r="A234" s="132" t="s">
        <v>2048</v>
      </c>
      <c r="B234" s="133" t="s">
        <v>4011</v>
      </c>
      <c r="C234" s="133" t="s">
        <v>4440</v>
      </c>
    </row>
    <row r="235" spans="1:3" x14ac:dyDescent="0.3">
      <c r="A235" s="132" t="s">
        <v>1565</v>
      </c>
      <c r="B235" s="133" t="s">
        <v>3704</v>
      </c>
      <c r="C235" s="133" t="s">
        <v>4440</v>
      </c>
    </row>
    <row r="236" spans="1:3" x14ac:dyDescent="0.3">
      <c r="A236" s="132" t="s">
        <v>1427</v>
      </c>
      <c r="B236" s="133" t="s">
        <v>4019</v>
      </c>
      <c r="C236" s="133" t="s">
        <v>4440</v>
      </c>
    </row>
    <row r="237" spans="1:3" x14ac:dyDescent="0.3">
      <c r="A237" s="132" t="s">
        <v>2353</v>
      </c>
      <c r="B237" s="133" t="s">
        <v>4070</v>
      </c>
      <c r="C237" s="133" t="s">
        <v>4440</v>
      </c>
    </row>
    <row r="238" spans="1:3" x14ac:dyDescent="0.3">
      <c r="A238" s="132" t="s">
        <v>1412</v>
      </c>
      <c r="B238" s="133" t="s">
        <v>4059</v>
      </c>
      <c r="C238" s="133" t="s">
        <v>4440</v>
      </c>
    </row>
    <row r="239" spans="1:3" x14ac:dyDescent="0.3">
      <c r="A239" s="132" t="s">
        <v>1803</v>
      </c>
      <c r="B239" s="133" t="s">
        <v>3604</v>
      </c>
      <c r="C239" s="133" t="s">
        <v>4440</v>
      </c>
    </row>
    <row r="240" spans="1:3" x14ac:dyDescent="0.3">
      <c r="A240" s="132" t="s">
        <v>2492</v>
      </c>
      <c r="B240" s="133" t="s">
        <v>3720</v>
      </c>
      <c r="C240" s="133" t="s">
        <v>4440</v>
      </c>
    </row>
    <row r="241" spans="1:3" x14ac:dyDescent="0.3">
      <c r="A241" s="132" t="s">
        <v>2804</v>
      </c>
      <c r="B241" s="133" t="s">
        <v>4386</v>
      </c>
      <c r="C241" s="133" t="s">
        <v>4440</v>
      </c>
    </row>
    <row r="242" spans="1:3" x14ac:dyDescent="0.3">
      <c r="A242" s="132" t="s">
        <v>2795</v>
      </c>
      <c r="B242" s="133" t="s">
        <v>4387</v>
      </c>
      <c r="C242" s="133" t="s">
        <v>4440</v>
      </c>
    </row>
    <row r="243" spans="1:3" x14ac:dyDescent="0.3">
      <c r="A243" s="132" t="s">
        <v>2857</v>
      </c>
      <c r="B243" s="133" t="s">
        <v>4388</v>
      </c>
      <c r="C243" s="133" t="s">
        <v>4440</v>
      </c>
    </row>
    <row r="244" spans="1:3" x14ac:dyDescent="0.3">
      <c r="A244" s="132" t="s">
        <v>2448</v>
      </c>
      <c r="B244" s="133" t="s">
        <v>4115</v>
      </c>
      <c r="C244" s="133" t="s">
        <v>4440</v>
      </c>
    </row>
    <row r="245" spans="1:3" x14ac:dyDescent="0.3">
      <c r="A245" s="132" t="s">
        <v>1817</v>
      </c>
      <c r="B245" s="133" t="s">
        <v>3639</v>
      </c>
      <c r="C245" s="133" t="s">
        <v>4440</v>
      </c>
    </row>
    <row r="246" spans="1:3" x14ac:dyDescent="0.3">
      <c r="A246" s="132" t="s">
        <v>1863</v>
      </c>
      <c r="B246" s="133" t="s">
        <v>3623</v>
      </c>
      <c r="C246" s="133" t="s">
        <v>4440</v>
      </c>
    </row>
    <row r="247" spans="1:3" x14ac:dyDescent="0.3">
      <c r="A247" s="132" t="s">
        <v>1869</v>
      </c>
      <c r="B247" s="133" t="s">
        <v>3631</v>
      </c>
      <c r="C247" s="133" t="s">
        <v>4440</v>
      </c>
    </row>
    <row r="248" spans="1:3" x14ac:dyDescent="0.3">
      <c r="A248" s="132" t="s">
        <v>1306</v>
      </c>
      <c r="B248" s="133" t="s">
        <v>3671</v>
      </c>
      <c r="C248" s="133" t="s">
        <v>4440</v>
      </c>
    </row>
    <row r="249" spans="1:3" x14ac:dyDescent="0.3">
      <c r="A249" s="132" t="s">
        <v>2863</v>
      </c>
      <c r="B249" s="133" t="s">
        <v>4389</v>
      </c>
      <c r="C249" s="133" t="s">
        <v>4440</v>
      </c>
    </row>
    <row r="250" spans="1:3" x14ac:dyDescent="0.3">
      <c r="A250" s="132" t="s">
        <v>1988</v>
      </c>
      <c r="B250" s="133" t="s">
        <v>3618</v>
      </c>
      <c r="C250" s="133" t="s">
        <v>4440</v>
      </c>
    </row>
    <row r="251" spans="1:3" x14ac:dyDescent="0.3">
      <c r="A251" s="132" t="s">
        <v>1366</v>
      </c>
      <c r="B251" s="133" t="s">
        <v>3734</v>
      </c>
      <c r="C251" s="133" t="s">
        <v>4440</v>
      </c>
    </row>
    <row r="252" spans="1:3" x14ac:dyDescent="0.3">
      <c r="A252" s="132" t="s">
        <v>1779</v>
      </c>
      <c r="B252" s="133" t="s">
        <v>3715</v>
      </c>
      <c r="C252" s="133" t="s">
        <v>4440</v>
      </c>
    </row>
    <row r="253" spans="1:3" x14ac:dyDescent="0.3">
      <c r="A253" s="132" t="s">
        <v>1831</v>
      </c>
      <c r="B253" s="133" t="s">
        <v>3650</v>
      </c>
      <c r="C253" s="133" t="s">
        <v>4440</v>
      </c>
    </row>
    <row r="254" spans="1:3" x14ac:dyDescent="0.3">
      <c r="A254" s="132" t="s">
        <v>1635</v>
      </c>
      <c r="B254" s="133" t="s">
        <v>3726</v>
      </c>
      <c r="C254" s="133" t="s">
        <v>4440</v>
      </c>
    </row>
    <row r="255" spans="1:3" x14ac:dyDescent="0.3">
      <c r="A255" s="132" t="s">
        <v>1856</v>
      </c>
      <c r="B255" s="133" t="s">
        <v>3642</v>
      </c>
      <c r="C255" s="133" t="s">
        <v>4440</v>
      </c>
    </row>
    <row r="256" spans="1:3" x14ac:dyDescent="0.3">
      <c r="A256" s="132" t="s">
        <v>1782</v>
      </c>
      <c r="B256" s="133" t="s">
        <v>3666</v>
      </c>
      <c r="C256" s="133" t="s">
        <v>4440</v>
      </c>
    </row>
    <row r="257" spans="1:3" x14ac:dyDescent="0.3">
      <c r="A257" s="132" t="s">
        <v>1659</v>
      </c>
      <c r="B257" s="133" t="s">
        <v>3691</v>
      </c>
      <c r="C257" s="133" t="s">
        <v>4440</v>
      </c>
    </row>
    <row r="258" spans="1:3" x14ac:dyDescent="0.3">
      <c r="A258" s="132" t="s">
        <v>1492</v>
      </c>
      <c r="B258" s="133" t="s">
        <v>3610</v>
      </c>
      <c r="C258" s="133" t="s">
        <v>4440</v>
      </c>
    </row>
    <row r="259" spans="1:3" x14ac:dyDescent="0.3">
      <c r="A259" s="132" t="s">
        <v>2132</v>
      </c>
      <c r="B259" s="133" t="s">
        <v>3590</v>
      </c>
      <c r="C259" s="133" t="s">
        <v>4440</v>
      </c>
    </row>
    <row r="260" spans="1:3" x14ac:dyDescent="0.3">
      <c r="A260" s="132" t="s">
        <v>2420</v>
      </c>
      <c r="B260" s="133" t="s">
        <v>4136</v>
      </c>
      <c r="C260" s="133" t="s">
        <v>4440</v>
      </c>
    </row>
    <row r="261" spans="1:3" x14ac:dyDescent="0.3">
      <c r="A261" s="132" t="s">
        <v>2416</v>
      </c>
      <c r="B261" s="133" t="s">
        <v>4128</v>
      </c>
      <c r="C261" s="133" t="s">
        <v>4440</v>
      </c>
    </row>
    <row r="262" spans="1:3" x14ac:dyDescent="0.3">
      <c r="A262" s="132" t="s">
        <v>2391</v>
      </c>
      <c r="B262" s="133" t="s">
        <v>4164</v>
      </c>
      <c r="C262" s="133" t="s">
        <v>4440</v>
      </c>
    </row>
    <row r="263" spans="1:3" x14ac:dyDescent="0.3">
      <c r="A263" s="132" t="s">
        <v>1340</v>
      </c>
      <c r="B263" s="133" t="s">
        <v>3707</v>
      </c>
      <c r="C263" s="133" t="s">
        <v>4440</v>
      </c>
    </row>
    <row r="264" spans="1:3" x14ac:dyDescent="0.3">
      <c r="A264" s="132" t="s">
        <v>1834</v>
      </c>
      <c r="B264" s="133" t="s">
        <v>3599</v>
      </c>
      <c r="C264" s="133" t="s">
        <v>4440</v>
      </c>
    </row>
    <row r="265" spans="1:3" x14ac:dyDescent="0.3">
      <c r="A265" s="132" t="s">
        <v>1947</v>
      </c>
      <c r="B265" s="133" t="s">
        <v>3658</v>
      </c>
      <c r="C265" s="133" t="s">
        <v>4440</v>
      </c>
    </row>
    <row r="266" spans="1:3" x14ac:dyDescent="0.3">
      <c r="A266" s="132" t="s">
        <v>2421</v>
      </c>
      <c r="B266" s="133" t="s">
        <v>4148</v>
      </c>
      <c r="C266" s="133" t="s">
        <v>4440</v>
      </c>
    </row>
    <row r="267" spans="1:3" x14ac:dyDescent="0.3">
      <c r="A267" s="132" t="s">
        <v>1989</v>
      </c>
      <c r="B267" s="133" t="s">
        <v>3949</v>
      </c>
      <c r="C267" s="133" t="s">
        <v>4440</v>
      </c>
    </row>
    <row r="268" spans="1:3" x14ac:dyDescent="0.3">
      <c r="A268" s="132" t="s">
        <v>1951</v>
      </c>
      <c r="B268" s="133" t="s">
        <v>3957</v>
      </c>
      <c r="C268" s="133" t="s">
        <v>4440</v>
      </c>
    </row>
    <row r="269" spans="1:3" x14ac:dyDescent="0.3">
      <c r="A269" s="132" t="s">
        <v>1927</v>
      </c>
      <c r="B269" s="133" t="s">
        <v>4016</v>
      </c>
      <c r="C269" s="133" t="s">
        <v>4440</v>
      </c>
    </row>
    <row r="270" spans="1:3" x14ac:dyDescent="0.3">
      <c r="A270" s="132" t="s">
        <v>2012</v>
      </c>
      <c r="B270" s="133" t="s">
        <v>3984</v>
      </c>
      <c r="C270" s="133" t="s">
        <v>4440</v>
      </c>
    </row>
    <row r="271" spans="1:3" x14ac:dyDescent="0.3">
      <c r="A271" s="132" t="s">
        <v>2305</v>
      </c>
      <c r="B271" s="133" t="s">
        <v>4008</v>
      </c>
      <c r="C271" s="133" t="s">
        <v>4440</v>
      </c>
    </row>
    <row r="272" spans="1:3" x14ac:dyDescent="0.3">
      <c r="A272" s="132" t="s">
        <v>1411</v>
      </c>
      <c r="B272" s="133" t="s">
        <v>4040</v>
      </c>
      <c r="C272" s="133" t="s">
        <v>4440</v>
      </c>
    </row>
    <row r="273" spans="1:3" x14ac:dyDescent="0.3">
      <c r="A273" s="132" t="s">
        <v>1508</v>
      </c>
      <c r="B273" s="133" t="s">
        <v>4056</v>
      </c>
      <c r="C273" s="133" t="s">
        <v>4440</v>
      </c>
    </row>
    <row r="274" spans="1:3" x14ac:dyDescent="0.3">
      <c r="A274" s="132" t="s">
        <v>2025</v>
      </c>
      <c r="B274" s="133" t="s">
        <v>3973</v>
      </c>
      <c r="C274" s="133" t="s">
        <v>4440</v>
      </c>
    </row>
    <row r="275" spans="1:3" x14ac:dyDescent="0.3">
      <c r="A275" s="132" t="s">
        <v>1409</v>
      </c>
      <c r="B275" s="133" t="s">
        <v>4027</v>
      </c>
      <c r="C275" s="133" t="s">
        <v>4440</v>
      </c>
    </row>
    <row r="276" spans="1:3" x14ac:dyDescent="0.3">
      <c r="A276" s="132" t="s">
        <v>2464</v>
      </c>
      <c r="B276" s="133" t="s">
        <v>3674</v>
      </c>
      <c r="C276" s="133" t="s">
        <v>4440</v>
      </c>
    </row>
    <row r="277" spans="1:3" x14ac:dyDescent="0.3">
      <c r="A277" s="132" t="s">
        <v>2759</v>
      </c>
      <c r="B277" s="133" t="s">
        <v>4390</v>
      </c>
      <c r="C277" s="133" t="s">
        <v>4440</v>
      </c>
    </row>
    <row r="278" spans="1:3" x14ac:dyDescent="0.3">
      <c r="A278" s="132" t="s">
        <v>2772</v>
      </c>
      <c r="B278" s="133" t="s">
        <v>4391</v>
      </c>
      <c r="C278" s="133" t="s">
        <v>4440</v>
      </c>
    </row>
    <row r="279" spans="1:3" x14ac:dyDescent="0.3">
      <c r="A279" s="132" t="s">
        <v>2832</v>
      </c>
      <c r="B279" s="133" t="s">
        <v>4392</v>
      </c>
      <c r="C279" s="133" t="s">
        <v>4440</v>
      </c>
    </row>
    <row r="280" spans="1:3" x14ac:dyDescent="0.3">
      <c r="A280" s="132" t="s">
        <v>2791</v>
      </c>
      <c r="B280" s="133" t="s">
        <v>4393</v>
      </c>
      <c r="C280" s="133" t="s">
        <v>4440</v>
      </c>
    </row>
    <row r="281" spans="1:3" x14ac:dyDescent="0.3">
      <c r="A281" s="132" t="s">
        <v>2624</v>
      </c>
      <c r="B281" s="133" t="s">
        <v>4109</v>
      </c>
      <c r="C281" s="133" t="s">
        <v>4440</v>
      </c>
    </row>
    <row r="282" spans="1:3" x14ac:dyDescent="0.3">
      <c r="A282" s="132" t="s">
        <v>2864</v>
      </c>
      <c r="B282" s="133" t="s">
        <v>4066</v>
      </c>
      <c r="C282" s="133" t="s">
        <v>4440</v>
      </c>
    </row>
    <row r="283" spans="1:3" x14ac:dyDescent="0.3">
      <c r="A283" s="132" t="s">
        <v>2874</v>
      </c>
      <c r="B283" s="133" t="s">
        <v>4394</v>
      </c>
      <c r="C283" s="133" t="s">
        <v>4440</v>
      </c>
    </row>
    <row r="284" spans="1:3" x14ac:dyDescent="0.3">
      <c r="A284" s="132" t="s">
        <v>2896</v>
      </c>
      <c r="B284" s="133" t="s">
        <v>4395</v>
      </c>
      <c r="C284" s="133" t="s">
        <v>4440</v>
      </c>
    </row>
    <row r="285" spans="1:3" x14ac:dyDescent="0.3">
      <c r="A285" s="132" t="s">
        <v>2853</v>
      </c>
      <c r="B285" s="133" t="s">
        <v>4396</v>
      </c>
      <c r="C285" s="133" t="s">
        <v>4440</v>
      </c>
    </row>
    <row r="286" spans="1:3" x14ac:dyDescent="0.3">
      <c r="A286" s="132" t="s">
        <v>2876</v>
      </c>
      <c r="B286" s="133" t="s">
        <v>4397</v>
      </c>
      <c r="C286" s="133" t="s">
        <v>4440</v>
      </c>
    </row>
    <row r="287" spans="1:3" x14ac:dyDescent="0.3">
      <c r="A287" s="132" t="s">
        <v>1560</v>
      </c>
      <c r="B287" s="133" t="s">
        <v>3699</v>
      </c>
      <c r="C287" s="133" t="s">
        <v>4440</v>
      </c>
    </row>
    <row r="288" spans="1:3" x14ac:dyDescent="0.3">
      <c r="A288" s="132" t="s">
        <v>1335</v>
      </c>
      <c r="B288" s="133" t="s">
        <v>3683</v>
      </c>
      <c r="C288" s="133" t="s">
        <v>4440</v>
      </c>
    </row>
    <row r="289" spans="1:3" x14ac:dyDescent="0.3">
      <c r="A289" s="132" t="s">
        <v>1423</v>
      </c>
      <c r="B289" s="133" t="s">
        <v>3634</v>
      </c>
      <c r="C289" s="133" t="s">
        <v>4440</v>
      </c>
    </row>
    <row r="290" spans="1:3" x14ac:dyDescent="0.3">
      <c r="A290" s="132" t="s">
        <v>1624</v>
      </c>
      <c r="B290" s="133" t="s">
        <v>3742</v>
      </c>
      <c r="C290" s="133" t="s">
        <v>4440</v>
      </c>
    </row>
    <row r="291" spans="1:3" x14ac:dyDescent="0.3">
      <c r="A291" s="132" t="s">
        <v>1845</v>
      </c>
      <c r="B291" s="133" t="s">
        <v>3626</v>
      </c>
      <c r="C291" s="133" t="s">
        <v>4440</v>
      </c>
    </row>
    <row r="292" spans="1:3" x14ac:dyDescent="0.3">
      <c r="A292" s="132" t="s">
        <v>2895</v>
      </c>
      <c r="B292" s="133" t="s">
        <v>4399</v>
      </c>
      <c r="C292" s="133" t="s">
        <v>4440</v>
      </c>
    </row>
    <row r="293" spans="1:3" x14ac:dyDescent="0.3">
      <c r="A293" s="132" t="s">
        <v>2120</v>
      </c>
      <c r="B293" s="133" t="s">
        <v>4209</v>
      </c>
      <c r="C293" s="133" t="s">
        <v>4440</v>
      </c>
    </row>
    <row r="294" spans="1:3" x14ac:dyDescent="0.3">
      <c r="A294" s="132" t="s">
        <v>2222</v>
      </c>
      <c r="B294" s="133" t="s">
        <v>4198</v>
      </c>
      <c r="C294" s="133" t="s">
        <v>4440</v>
      </c>
    </row>
    <row r="295" spans="1:3" x14ac:dyDescent="0.3">
      <c r="A295" s="132" t="s">
        <v>2856</v>
      </c>
      <c r="B295" s="133" t="s">
        <v>4398</v>
      </c>
      <c r="C295" s="133" t="s">
        <v>4440</v>
      </c>
    </row>
    <row r="296" spans="1:3" x14ac:dyDescent="0.3">
      <c r="A296" s="132" t="s">
        <v>2457</v>
      </c>
      <c r="B296" s="133" t="s">
        <v>4190</v>
      </c>
      <c r="C296" s="133" t="s">
        <v>4440</v>
      </c>
    </row>
    <row r="297" spans="1:3" x14ac:dyDescent="0.3">
      <c r="A297" s="132" t="s">
        <v>2177</v>
      </c>
      <c r="B297" s="133" t="s">
        <v>4202</v>
      </c>
      <c r="C297" s="133" t="s">
        <v>4440</v>
      </c>
    </row>
    <row r="298" spans="1:3" x14ac:dyDescent="0.3">
      <c r="A298" s="132" t="s">
        <v>2370</v>
      </c>
      <c r="B298" s="133" t="s">
        <v>3579</v>
      </c>
      <c r="C298" s="133" t="s">
        <v>4440</v>
      </c>
    </row>
    <row r="299" spans="1:3" x14ac:dyDescent="0.3">
      <c r="A299" s="132" t="s">
        <v>2404</v>
      </c>
      <c r="B299" s="133" t="s">
        <v>4093</v>
      </c>
      <c r="C299" s="133" t="s">
        <v>4440</v>
      </c>
    </row>
    <row r="300" spans="1:3" x14ac:dyDescent="0.3">
      <c r="A300" s="132" t="s">
        <v>1453</v>
      </c>
      <c r="B300" s="133" t="s">
        <v>3944</v>
      </c>
      <c r="C300" s="133" t="s">
        <v>4440</v>
      </c>
    </row>
    <row r="301" spans="1:3" x14ac:dyDescent="0.3">
      <c r="A301" s="132" t="s">
        <v>2428</v>
      </c>
      <c r="B301" s="133" t="s">
        <v>3582</v>
      </c>
      <c r="C301" s="133" t="s">
        <v>4440</v>
      </c>
    </row>
    <row r="302" spans="1:3" x14ac:dyDescent="0.3">
      <c r="A302" s="132" t="s">
        <v>2188</v>
      </c>
      <c r="B302" s="133" t="s">
        <v>4090</v>
      </c>
      <c r="C302" s="133" t="s">
        <v>4440</v>
      </c>
    </row>
    <row r="303" spans="1:3" x14ac:dyDescent="0.3">
      <c r="A303" s="132" t="s">
        <v>2872</v>
      </c>
      <c r="B303" s="133" t="s">
        <v>4400</v>
      </c>
      <c r="C303" s="133" t="s">
        <v>4440</v>
      </c>
    </row>
    <row r="304" spans="1:3" x14ac:dyDescent="0.3">
      <c r="A304" s="132" t="s">
        <v>2435</v>
      </c>
      <c r="B304" s="133" t="s">
        <v>4186</v>
      </c>
      <c r="C304" s="133" t="s">
        <v>4440</v>
      </c>
    </row>
    <row r="305" spans="1:3" x14ac:dyDescent="0.3">
      <c r="A305" s="132" t="s">
        <v>1547</v>
      </c>
      <c r="B305" s="133" t="s">
        <v>3842</v>
      </c>
      <c r="C305" s="133" t="s">
        <v>4440</v>
      </c>
    </row>
    <row r="306" spans="1:3" x14ac:dyDescent="0.3">
      <c r="A306" s="132" t="s">
        <v>1591</v>
      </c>
      <c r="B306" s="133" t="s">
        <v>3863</v>
      </c>
      <c r="C306" s="133" t="s">
        <v>4440</v>
      </c>
    </row>
    <row r="307" spans="1:3" x14ac:dyDescent="0.3">
      <c r="A307" s="132" t="s">
        <v>2121</v>
      </c>
      <c r="B307" s="133" t="s">
        <v>4264</v>
      </c>
      <c r="C307" s="133" t="s">
        <v>4440</v>
      </c>
    </row>
    <row r="308" spans="1:3" x14ac:dyDescent="0.3">
      <c r="A308" s="132" t="s">
        <v>2914</v>
      </c>
      <c r="B308" s="133" t="s">
        <v>4443</v>
      </c>
      <c r="C308" s="133" t="s">
        <v>4440</v>
      </c>
    </row>
    <row r="309" spans="1:3" x14ac:dyDescent="0.3">
      <c r="A309" s="132" t="s">
        <v>2323</v>
      </c>
      <c r="B309" s="133" t="s">
        <v>4182</v>
      </c>
      <c r="C309" s="133" t="s">
        <v>4440</v>
      </c>
    </row>
    <row r="310" spans="1:3" x14ac:dyDescent="0.3">
      <c r="A310" s="132" t="s">
        <v>2854</v>
      </c>
      <c r="B310" s="133" t="s">
        <v>4403</v>
      </c>
      <c r="C310" s="133" t="s">
        <v>4440</v>
      </c>
    </row>
    <row r="311" spans="1:3" x14ac:dyDescent="0.3">
      <c r="A311" s="132" t="s">
        <v>2364</v>
      </c>
      <c r="B311" s="133" t="s">
        <v>4181</v>
      </c>
      <c r="C311" s="133" t="s">
        <v>4440</v>
      </c>
    </row>
    <row r="312" spans="1:3" x14ac:dyDescent="0.3">
      <c r="A312" s="132" t="s">
        <v>1588</v>
      </c>
      <c r="B312" s="133" t="s">
        <v>3748</v>
      </c>
      <c r="C312" s="133" t="s">
        <v>4440</v>
      </c>
    </row>
    <row r="313" spans="1:3" x14ac:dyDescent="0.3">
      <c r="A313" s="132" t="s">
        <v>1516</v>
      </c>
      <c r="B313" s="133" t="s">
        <v>4076</v>
      </c>
      <c r="C313" s="133" t="s">
        <v>4440</v>
      </c>
    </row>
    <row r="314" spans="1:3" x14ac:dyDescent="0.3">
      <c r="A314" s="132" t="s">
        <v>1343</v>
      </c>
      <c r="B314" s="133" t="s">
        <v>3749</v>
      </c>
      <c r="C314" s="133" t="s">
        <v>4440</v>
      </c>
    </row>
    <row r="315" spans="1:3" x14ac:dyDescent="0.3">
      <c r="A315" s="132" t="s">
        <v>1351</v>
      </c>
      <c r="B315" s="133" t="s">
        <v>3745</v>
      </c>
      <c r="C315" s="133" t="s">
        <v>4440</v>
      </c>
    </row>
    <row r="316" spans="1:3" x14ac:dyDescent="0.3">
      <c r="A316" s="132" t="s">
        <v>2371</v>
      </c>
      <c r="B316" s="133" t="s">
        <v>4185</v>
      </c>
      <c r="C316" s="133" t="s">
        <v>4440</v>
      </c>
    </row>
    <row r="317" spans="1:3" x14ac:dyDescent="0.3">
      <c r="A317" s="132" t="s">
        <v>2850</v>
      </c>
      <c r="B317" s="133" t="s">
        <v>4086</v>
      </c>
      <c r="C317" s="133" t="s">
        <v>4440</v>
      </c>
    </row>
    <row r="318" spans="1:3" x14ac:dyDescent="0.3">
      <c r="A318" s="132" t="s">
        <v>2192</v>
      </c>
      <c r="B318" s="133" t="s">
        <v>4259</v>
      </c>
      <c r="C318" s="133" t="s">
        <v>4440</v>
      </c>
    </row>
    <row r="319" spans="1:3" x14ac:dyDescent="0.3">
      <c r="A319" s="132" t="s">
        <v>1655</v>
      </c>
      <c r="B319" s="133" t="s">
        <v>3752</v>
      </c>
      <c r="C319" s="133" t="s">
        <v>4440</v>
      </c>
    </row>
    <row r="320" spans="1:3" x14ac:dyDescent="0.3">
      <c r="A320" s="132" t="s">
        <v>2398</v>
      </c>
      <c r="B320" s="133" t="s">
        <v>4073</v>
      </c>
      <c r="C320" s="133" t="s">
        <v>4440</v>
      </c>
    </row>
    <row r="321" spans="1:3" x14ac:dyDescent="0.3">
      <c r="A321" s="132" t="s">
        <v>2255</v>
      </c>
      <c r="B321" s="133" t="s">
        <v>4178</v>
      </c>
      <c r="C321" s="133" t="s">
        <v>4440</v>
      </c>
    </row>
    <row r="322" spans="1:3" x14ac:dyDescent="0.3">
      <c r="A322" s="132" t="s">
        <v>2325</v>
      </c>
      <c r="B322" s="133" t="s">
        <v>4239</v>
      </c>
      <c r="C322" s="133" t="s">
        <v>4440</v>
      </c>
    </row>
    <row r="323" spans="1:3" x14ac:dyDescent="0.3">
      <c r="A323" s="132" t="s">
        <v>2210</v>
      </c>
      <c r="B323" s="133" t="s">
        <v>4227</v>
      </c>
      <c r="C323" s="133" t="s">
        <v>4440</v>
      </c>
    </row>
    <row r="324" spans="1:3" x14ac:dyDescent="0.3">
      <c r="A324" s="132" t="s">
        <v>2363</v>
      </c>
      <c r="B324" s="133" t="s">
        <v>4243</v>
      </c>
      <c r="C324" s="133" t="s">
        <v>4440</v>
      </c>
    </row>
    <row r="325" spans="1:3" x14ac:dyDescent="0.3">
      <c r="A325" s="132" t="s">
        <v>2833</v>
      </c>
      <c r="B325" s="133" t="s">
        <v>4404</v>
      </c>
      <c r="C325" s="133" t="s">
        <v>4440</v>
      </c>
    </row>
    <row r="326" spans="1:3" x14ac:dyDescent="0.3">
      <c r="A326" s="132" t="s">
        <v>2310</v>
      </c>
      <c r="B326" s="133" t="s">
        <v>4223</v>
      </c>
      <c r="C326" s="133" t="s">
        <v>4440</v>
      </c>
    </row>
    <row r="327" spans="1:3" x14ac:dyDescent="0.3">
      <c r="A327" s="132" t="s">
        <v>2322</v>
      </c>
      <c r="B327" s="133" t="s">
        <v>4231</v>
      </c>
      <c r="C327" s="133" t="s">
        <v>4440</v>
      </c>
    </row>
    <row r="328" spans="1:3" x14ac:dyDescent="0.3">
      <c r="A328" s="132" t="s">
        <v>2238</v>
      </c>
      <c r="B328" s="133" t="s">
        <v>4234</v>
      </c>
      <c r="C328" s="133" t="s">
        <v>4440</v>
      </c>
    </row>
    <row r="329" spans="1:3" x14ac:dyDescent="0.3">
      <c r="A329" s="132" t="s">
        <v>2375</v>
      </c>
      <c r="B329" s="133" t="s">
        <v>4242</v>
      </c>
      <c r="C329" s="133" t="s">
        <v>4440</v>
      </c>
    </row>
    <row r="330" spans="1:3" x14ac:dyDescent="0.3">
      <c r="A330" s="132" t="s">
        <v>2334</v>
      </c>
      <c r="B330" s="133" t="s">
        <v>4230</v>
      </c>
      <c r="C330" s="133" t="s">
        <v>4440</v>
      </c>
    </row>
    <row r="331" spans="1:3" x14ac:dyDescent="0.3">
      <c r="A331" s="132" t="s">
        <v>2243</v>
      </c>
      <c r="B331" s="133" t="s">
        <v>4226</v>
      </c>
      <c r="C331" s="133" t="s">
        <v>4440</v>
      </c>
    </row>
    <row r="332" spans="1:3" x14ac:dyDescent="0.3">
      <c r="A332" s="132" t="s">
        <v>2289</v>
      </c>
      <c r="B332" s="133" t="s">
        <v>4222</v>
      </c>
      <c r="C332" s="133" t="s">
        <v>4440</v>
      </c>
    </row>
    <row r="333" spans="1:3" x14ac:dyDescent="0.3">
      <c r="A333" s="132" t="s">
        <v>2106</v>
      </c>
      <c r="B333" s="133" t="s">
        <v>4238</v>
      </c>
      <c r="C333" s="133" t="s">
        <v>4440</v>
      </c>
    </row>
    <row r="334" spans="1:3" x14ac:dyDescent="0.3">
      <c r="A334" s="132" t="s">
        <v>2390</v>
      </c>
      <c r="B334" s="133" t="s">
        <v>4219</v>
      </c>
      <c r="C334" s="133" t="s">
        <v>4440</v>
      </c>
    </row>
    <row r="335" spans="1:3" x14ac:dyDescent="0.3">
      <c r="A335" s="132" t="s">
        <v>1540</v>
      </c>
      <c r="B335" s="133" t="s">
        <v>4218</v>
      </c>
      <c r="C335" s="133" t="s">
        <v>4440</v>
      </c>
    </row>
    <row r="336" spans="1:3" x14ac:dyDescent="0.3">
      <c r="A336" s="132" t="s">
        <v>1553</v>
      </c>
      <c r="B336" s="133" t="s">
        <v>3815</v>
      </c>
      <c r="C336" s="133" t="s">
        <v>4440</v>
      </c>
    </row>
    <row r="337" spans="1:3" x14ac:dyDescent="0.3">
      <c r="A337" s="132" t="s">
        <v>1656</v>
      </c>
      <c r="B337" s="133" t="s">
        <v>3780</v>
      </c>
      <c r="C337" s="133" t="s">
        <v>4440</v>
      </c>
    </row>
    <row r="338" spans="1:3" x14ac:dyDescent="0.3">
      <c r="A338" s="132" t="s">
        <v>1643</v>
      </c>
      <c r="B338" s="133" t="s">
        <v>3784</v>
      </c>
      <c r="C338" s="133" t="s">
        <v>4440</v>
      </c>
    </row>
    <row r="339" spans="1:3" x14ac:dyDescent="0.3">
      <c r="A339" s="132" t="s">
        <v>1704</v>
      </c>
      <c r="B339" s="133" t="s">
        <v>3823</v>
      </c>
      <c r="C339" s="133" t="s">
        <v>4440</v>
      </c>
    </row>
    <row r="340" spans="1:3" x14ac:dyDescent="0.3">
      <c r="A340" s="132" t="s">
        <v>1685</v>
      </c>
      <c r="B340" s="133" t="s">
        <v>3819</v>
      </c>
      <c r="C340" s="133" t="s">
        <v>4440</v>
      </c>
    </row>
    <row r="341" spans="1:3" x14ac:dyDescent="0.3">
      <c r="A341" s="132" t="s">
        <v>1684</v>
      </c>
      <c r="B341" s="133" t="s">
        <v>3757</v>
      </c>
      <c r="C341" s="133" t="s">
        <v>4440</v>
      </c>
    </row>
    <row r="342" spans="1:3" x14ac:dyDescent="0.3">
      <c r="A342" s="132" t="s">
        <v>1328</v>
      </c>
      <c r="B342" s="133" t="s">
        <v>3795</v>
      </c>
      <c r="C342" s="133" t="s">
        <v>4440</v>
      </c>
    </row>
    <row r="343" spans="1:3" x14ac:dyDescent="0.3">
      <c r="A343" s="132" t="s">
        <v>1296</v>
      </c>
      <c r="B343" s="133" t="s">
        <v>3772</v>
      </c>
      <c r="C343" s="133" t="s">
        <v>4440</v>
      </c>
    </row>
    <row r="344" spans="1:3" x14ac:dyDescent="0.3">
      <c r="A344" s="132" t="s">
        <v>1777</v>
      </c>
      <c r="B344" s="133" t="s">
        <v>3776</v>
      </c>
      <c r="C344" s="133" t="s">
        <v>4440</v>
      </c>
    </row>
    <row r="345" spans="1:3" x14ac:dyDescent="0.3">
      <c r="A345" s="132" t="s">
        <v>1745</v>
      </c>
      <c r="B345" s="133" t="s">
        <v>3811</v>
      </c>
      <c r="C345" s="133" t="s">
        <v>4440</v>
      </c>
    </row>
    <row r="346" spans="1:3" x14ac:dyDescent="0.3">
      <c r="A346" s="132" t="s">
        <v>1298</v>
      </c>
      <c r="B346" s="133" t="s">
        <v>3827</v>
      </c>
      <c r="C346" s="133" t="s">
        <v>4440</v>
      </c>
    </row>
    <row r="347" spans="1:3" x14ac:dyDescent="0.3">
      <c r="A347" s="132" t="s">
        <v>1373</v>
      </c>
      <c r="B347" s="133" t="s">
        <v>3835</v>
      </c>
      <c r="C347" s="133" t="s">
        <v>4440</v>
      </c>
    </row>
    <row r="348" spans="1:3" x14ac:dyDescent="0.3">
      <c r="A348" s="132" t="s">
        <v>2836</v>
      </c>
      <c r="B348" s="133" t="s">
        <v>4405</v>
      </c>
      <c r="C348" s="133" t="s">
        <v>4440</v>
      </c>
    </row>
    <row r="349" spans="1:3" x14ac:dyDescent="0.3">
      <c r="A349" s="132" t="s">
        <v>1769</v>
      </c>
      <c r="B349" s="133" t="s">
        <v>3803</v>
      </c>
      <c r="C349" s="133" t="s">
        <v>4440</v>
      </c>
    </row>
    <row r="350" spans="1:3" x14ac:dyDescent="0.3">
      <c r="A350" s="132" t="s">
        <v>1725</v>
      </c>
      <c r="B350" s="133" t="s">
        <v>3768</v>
      </c>
      <c r="C350" s="133" t="s">
        <v>4440</v>
      </c>
    </row>
    <row r="351" spans="1:3" x14ac:dyDescent="0.3">
      <c r="A351" s="132" t="s">
        <v>1323</v>
      </c>
      <c r="B351" s="133" t="s">
        <v>3799</v>
      </c>
      <c r="C351" s="133" t="s">
        <v>4440</v>
      </c>
    </row>
    <row r="352" spans="1:3" x14ac:dyDescent="0.3">
      <c r="A352" s="132" t="s">
        <v>1815</v>
      </c>
      <c r="B352" s="133" t="s">
        <v>3831</v>
      </c>
      <c r="C352" s="133" t="s">
        <v>4440</v>
      </c>
    </row>
    <row r="353" spans="1:3" x14ac:dyDescent="0.3">
      <c r="A353" s="132" t="s">
        <v>1600</v>
      </c>
      <c r="B353" s="133" t="s">
        <v>3788</v>
      </c>
      <c r="C353" s="133" t="s">
        <v>4440</v>
      </c>
    </row>
    <row r="354" spans="1:3" x14ac:dyDescent="0.3">
      <c r="A354" s="132" t="s">
        <v>1374</v>
      </c>
      <c r="B354" s="133" t="s">
        <v>3753</v>
      </c>
      <c r="C354" s="133" t="s">
        <v>4440</v>
      </c>
    </row>
    <row r="355" spans="1:3" x14ac:dyDescent="0.3">
      <c r="A355" s="132" t="s">
        <v>2146</v>
      </c>
      <c r="B355" s="133" t="s">
        <v>3551</v>
      </c>
      <c r="C355" s="133" t="s">
        <v>4440</v>
      </c>
    </row>
    <row r="356" spans="1:3" x14ac:dyDescent="0.3">
      <c r="A356" s="132" t="s">
        <v>2150</v>
      </c>
      <c r="B356" s="133" t="s">
        <v>3539</v>
      </c>
      <c r="C356" s="133" t="s">
        <v>4440</v>
      </c>
    </row>
    <row r="357" spans="1:3" x14ac:dyDescent="0.3">
      <c r="A357" s="132" t="s">
        <v>2163</v>
      </c>
      <c r="B357" s="133" t="s">
        <v>3543</v>
      </c>
      <c r="C357" s="133" t="s">
        <v>4440</v>
      </c>
    </row>
    <row r="358" spans="1:3" x14ac:dyDescent="0.3">
      <c r="A358" s="132" t="s">
        <v>2394</v>
      </c>
      <c r="B358" s="133" t="s">
        <v>3571</v>
      </c>
      <c r="C358" s="133" t="s">
        <v>4440</v>
      </c>
    </row>
    <row r="359" spans="1:3" x14ac:dyDescent="0.3">
      <c r="A359" s="132" t="s">
        <v>2217</v>
      </c>
      <c r="B359" s="133" t="s">
        <v>3547</v>
      </c>
      <c r="C359" s="133" t="s">
        <v>4440</v>
      </c>
    </row>
    <row r="360" spans="1:3" x14ac:dyDescent="0.3">
      <c r="A360" s="132" t="s">
        <v>1369</v>
      </c>
      <c r="B360" s="133" t="s">
        <v>3508</v>
      </c>
      <c r="C360" s="133" t="s">
        <v>4440</v>
      </c>
    </row>
    <row r="361" spans="1:3" x14ac:dyDescent="0.3">
      <c r="A361" s="132" t="s">
        <v>1341</v>
      </c>
      <c r="B361" s="133" t="s">
        <v>3512</v>
      </c>
      <c r="C361" s="133" t="s">
        <v>4440</v>
      </c>
    </row>
    <row r="362" spans="1:3" x14ac:dyDescent="0.3">
      <c r="A362" s="132" t="s">
        <v>1278</v>
      </c>
      <c r="B362" s="133" t="s">
        <v>3520</v>
      </c>
      <c r="C362" s="133" t="s">
        <v>4440</v>
      </c>
    </row>
    <row r="363" spans="1:3" x14ac:dyDescent="0.3">
      <c r="A363" s="132" t="s">
        <v>2411</v>
      </c>
      <c r="B363" s="133" t="s">
        <v>3559</v>
      </c>
      <c r="C363" s="133" t="s">
        <v>4440</v>
      </c>
    </row>
    <row r="364" spans="1:3" x14ac:dyDescent="0.3">
      <c r="A364" s="132" t="s">
        <v>1822</v>
      </c>
      <c r="B364" s="133" t="s">
        <v>3500</v>
      </c>
      <c r="C364" s="133" t="s">
        <v>4440</v>
      </c>
    </row>
    <row r="365" spans="1:3" x14ac:dyDescent="0.3">
      <c r="A365" s="132" t="s">
        <v>1916</v>
      </c>
      <c r="B365" s="133" t="s">
        <v>3535</v>
      </c>
      <c r="C365" s="133" t="s">
        <v>4440</v>
      </c>
    </row>
    <row r="366" spans="1:3" x14ac:dyDescent="0.3">
      <c r="A366" s="132" t="s">
        <v>1788</v>
      </c>
      <c r="B366" s="133" t="s">
        <v>3527</v>
      </c>
      <c r="C366" s="133" t="s">
        <v>4440</v>
      </c>
    </row>
    <row r="367" spans="1:3" x14ac:dyDescent="0.3">
      <c r="A367" s="132" t="s">
        <v>2821</v>
      </c>
      <c r="B367" s="133" t="s">
        <v>4406</v>
      </c>
      <c r="C367" s="133" t="s">
        <v>4440</v>
      </c>
    </row>
    <row r="368" spans="1:3" x14ac:dyDescent="0.3">
      <c r="A368" s="132" t="s">
        <v>2778</v>
      </c>
      <c r="B368" s="133" t="s">
        <v>4407</v>
      </c>
      <c r="C368" s="133" t="s">
        <v>4440</v>
      </c>
    </row>
    <row r="369" spans="1:3" x14ac:dyDescent="0.3">
      <c r="A369" s="132" t="s">
        <v>2378</v>
      </c>
      <c r="B369" s="133" t="s">
        <v>3496</v>
      </c>
      <c r="C369" s="133" t="s">
        <v>4440</v>
      </c>
    </row>
    <row r="370" spans="1:3" x14ac:dyDescent="0.3">
      <c r="A370" s="132" t="s">
        <v>1808</v>
      </c>
      <c r="B370" s="133" t="s">
        <v>3504</v>
      </c>
      <c r="C370" s="133" t="s">
        <v>4440</v>
      </c>
    </row>
    <row r="371" spans="1:3" x14ac:dyDescent="0.3">
      <c r="A371" s="132" t="s">
        <v>2300</v>
      </c>
      <c r="B371" s="133" t="s">
        <v>3563</v>
      </c>
      <c r="C371" s="133" t="s">
        <v>4440</v>
      </c>
    </row>
    <row r="372" spans="1:3" x14ac:dyDescent="0.3">
      <c r="A372" s="132" t="s">
        <v>1812</v>
      </c>
      <c r="B372" s="133" t="s">
        <v>3516</v>
      </c>
      <c r="C372" s="133" t="s">
        <v>4440</v>
      </c>
    </row>
    <row r="373" spans="1:3" x14ac:dyDescent="0.3">
      <c r="A373" s="132" t="s">
        <v>1798</v>
      </c>
      <c r="B373" s="133" t="s">
        <v>3531</v>
      </c>
      <c r="C373" s="133" t="s">
        <v>4440</v>
      </c>
    </row>
    <row r="374" spans="1:3" x14ac:dyDescent="0.3">
      <c r="A374" s="132" t="s">
        <v>1776</v>
      </c>
      <c r="B374" s="133" t="s">
        <v>3515</v>
      </c>
      <c r="C374" s="133" t="s">
        <v>4440</v>
      </c>
    </row>
    <row r="375" spans="1:3" x14ac:dyDescent="0.3">
      <c r="A375" s="132" t="s">
        <v>1480</v>
      </c>
      <c r="B375" s="133" t="s">
        <v>3538</v>
      </c>
      <c r="C375" s="133" t="s">
        <v>4440</v>
      </c>
    </row>
    <row r="376" spans="1:3" x14ac:dyDescent="0.3">
      <c r="A376" s="132" t="s">
        <v>1741</v>
      </c>
      <c r="B376" s="133" t="s">
        <v>3507</v>
      </c>
      <c r="C376" s="133" t="s">
        <v>4440</v>
      </c>
    </row>
    <row r="377" spans="1:3" x14ac:dyDescent="0.3">
      <c r="A377" s="132" t="s">
        <v>2306</v>
      </c>
      <c r="B377" s="133" t="s">
        <v>3566</v>
      </c>
      <c r="C377" s="133" t="s">
        <v>4440</v>
      </c>
    </row>
    <row r="378" spans="1:3" x14ac:dyDescent="0.3">
      <c r="A378" s="132" t="s">
        <v>1514</v>
      </c>
      <c r="B378" s="133" t="s">
        <v>3546</v>
      </c>
      <c r="C378" s="133" t="s">
        <v>4440</v>
      </c>
    </row>
    <row r="379" spans="1:3" x14ac:dyDescent="0.3">
      <c r="A379" s="132" t="s">
        <v>1792</v>
      </c>
      <c r="B379" s="133" t="s">
        <v>3530</v>
      </c>
      <c r="C379" s="133" t="s">
        <v>4440</v>
      </c>
    </row>
    <row r="380" spans="1:3" x14ac:dyDescent="0.3">
      <c r="A380" s="132" t="s">
        <v>2406</v>
      </c>
      <c r="B380" s="133" t="s">
        <v>3554</v>
      </c>
      <c r="C380" s="133" t="s">
        <v>4440</v>
      </c>
    </row>
    <row r="381" spans="1:3" x14ac:dyDescent="0.3">
      <c r="A381" s="132" t="s">
        <v>2351</v>
      </c>
      <c r="B381" s="133" t="s">
        <v>3570</v>
      </c>
      <c r="C381" s="133" t="s">
        <v>4440</v>
      </c>
    </row>
    <row r="382" spans="1:3" x14ac:dyDescent="0.3">
      <c r="A382" s="132" t="s">
        <v>2020</v>
      </c>
      <c r="B382" s="133" t="s">
        <v>3534</v>
      </c>
      <c r="C382" s="133" t="s">
        <v>4440</v>
      </c>
    </row>
    <row r="383" spans="1:3" x14ac:dyDescent="0.3">
      <c r="A383" s="132" t="s">
        <v>1615</v>
      </c>
      <c r="B383" s="133" t="s">
        <v>3519</v>
      </c>
      <c r="C383" s="133" t="s">
        <v>4440</v>
      </c>
    </row>
    <row r="384" spans="1:3" x14ac:dyDescent="0.3">
      <c r="A384" s="132" t="s">
        <v>2167</v>
      </c>
      <c r="B384" s="133" t="s">
        <v>4075</v>
      </c>
      <c r="C384" s="133" t="s">
        <v>4440</v>
      </c>
    </row>
    <row r="385" spans="1:3" x14ac:dyDescent="0.3">
      <c r="A385" s="132" t="s">
        <v>1714</v>
      </c>
      <c r="B385" s="133" t="s">
        <v>3511</v>
      </c>
      <c r="C385" s="133" t="s">
        <v>4440</v>
      </c>
    </row>
    <row r="386" spans="1:3" x14ac:dyDescent="0.3">
      <c r="A386" s="132" t="s">
        <v>1883</v>
      </c>
      <c r="B386" s="133" t="s">
        <v>3542</v>
      </c>
      <c r="C386" s="133" t="s">
        <v>4440</v>
      </c>
    </row>
    <row r="387" spans="1:3" x14ac:dyDescent="0.3">
      <c r="A387" s="132" t="s">
        <v>2861</v>
      </c>
      <c r="B387" s="133" t="s">
        <v>4408</v>
      </c>
      <c r="C387" s="133" t="s">
        <v>4440</v>
      </c>
    </row>
    <row r="388" spans="1:3" x14ac:dyDescent="0.3">
      <c r="A388" s="132" t="s">
        <v>2645</v>
      </c>
      <c r="B388" s="133" t="s">
        <v>3523</v>
      </c>
      <c r="C388" s="133" t="s">
        <v>4440</v>
      </c>
    </row>
    <row r="389" spans="1:3" x14ac:dyDescent="0.3">
      <c r="A389" s="132" t="s">
        <v>2910</v>
      </c>
      <c r="B389" s="133" t="s">
        <v>4401</v>
      </c>
      <c r="C389" s="133" t="s">
        <v>4440</v>
      </c>
    </row>
    <row r="390" spans="1:3" x14ac:dyDescent="0.3">
      <c r="A390" s="132" t="s">
        <v>2186</v>
      </c>
      <c r="B390" s="133" t="s">
        <v>3495</v>
      </c>
      <c r="C390" s="133" t="s">
        <v>4440</v>
      </c>
    </row>
    <row r="391" spans="1:3" x14ac:dyDescent="0.3">
      <c r="A391" s="132" t="s">
        <v>1839</v>
      </c>
      <c r="B391" s="133" t="s">
        <v>3499</v>
      </c>
      <c r="C391" s="133" t="s">
        <v>4440</v>
      </c>
    </row>
    <row r="392" spans="1:3" x14ac:dyDescent="0.3">
      <c r="A392" s="132" t="s">
        <v>2227</v>
      </c>
      <c r="B392" s="133" t="s">
        <v>3550</v>
      </c>
      <c r="C392" s="133" t="s">
        <v>4440</v>
      </c>
    </row>
    <row r="393" spans="1:3" x14ac:dyDescent="0.3">
      <c r="A393" s="132" t="s">
        <v>2384</v>
      </c>
      <c r="B393" s="133" t="s">
        <v>3562</v>
      </c>
      <c r="C393" s="133" t="s">
        <v>4440</v>
      </c>
    </row>
    <row r="394" spans="1:3" x14ac:dyDescent="0.3">
      <c r="A394" s="132" t="s">
        <v>2365</v>
      </c>
      <c r="B394" s="133" t="s">
        <v>3558</v>
      </c>
      <c r="C394" s="133" t="s">
        <v>4440</v>
      </c>
    </row>
    <row r="395" spans="1:3" x14ac:dyDescent="0.3">
      <c r="A395" s="132" t="s">
        <v>1670</v>
      </c>
      <c r="B395" s="133" t="s">
        <v>3750</v>
      </c>
      <c r="C395" s="133" t="s">
        <v>4440</v>
      </c>
    </row>
    <row r="396" spans="1:3" x14ac:dyDescent="0.3">
      <c r="A396" s="132" t="s">
        <v>2139</v>
      </c>
      <c r="B396" s="133" t="s">
        <v>4078</v>
      </c>
      <c r="C396" s="133" t="s">
        <v>4440</v>
      </c>
    </row>
    <row r="397" spans="1:3" x14ac:dyDescent="0.3">
      <c r="A397" s="132" t="s">
        <v>2307</v>
      </c>
      <c r="B397" s="133" t="s">
        <v>4183</v>
      </c>
      <c r="C397" s="133" t="s">
        <v>4440</v>
      </c>
    </row>
    <row r="398" spans="1:3" x14ac:dyDescent="0.3">
      <c r="A398" s="132" t="s">
        <v>1567</v>
      </c>
      <c r="B398" s="133" t="s">
        <v>3747</v>
      </c>
      <c r="C398" s="133" t="s">
        <v>4440</v>
      </c>
    </row>
    <row r="399" spans="1:3" x14ac:dyDescent="0.3">
      <c r="A399" s="132" t="s">
        <v>1658</v>
      </c>
      <c r="B399" s="133" t="s">
        <v>3908</v>
      </c>
      <c r="C399" s="133" t="s">
        <v>4440</v>
      </c>
    </row>
    <row r="400" spans="1:3" x14ac:dyDescent="0.3">
      <c r="A400" s="132" t="s">
        <v>1720</v>
      </c>
      <c r="B400" s="133" t="s">
        <v>3920</v>
      </c>
      <c r="C400" s="133" t="s">
        <v>4440</v>
      </c>
    </row>
    <row r="401" spans="1:3" x14ac:dyDescent="0.3">
      <c r="A401" s="132" t="s">
        <v>1729</v>
      </c>
      <c r="B401" s="133" t="s">
        <v>3896</v>
      </c>
      <c r="C401" s="133" t="s">
        <v>4440</v>
      </c>
    </row>
    <row r="402" spans="1:3" x14ac:dyDescent="0.3">
      <c r="A402" s="132" t="s">
        <v>1938</v>
      </c>
      <c r="B402" s="133" t="s">
        <v>3904</v>
      </c>
      <c r="C402" s="133" t="s">
        <v>4440</v>
      </c>
    </row>
    <row r="403" spans="1:3" x14ac:dyDescent="0.3">
      <c r="A403" s="132" t="s">
        <v>1818</v>
      </c>
      <c r="B403" s="133" t="s">
        <v>3892</v>
      </c>
      <c r="C403" s="133" t="s">
        <v>4440</v>
      </c>
    </row>
    <row r="404" spans="1:3" x14ac:dyDescent="0.3">
      <c r="A404" s="132" t="s">
        <v>1921</v>
      </c>
      <c r="B404" s="133" t="s">
        <v>3876</v>
      </c>
      <c r="C404" s="133" t="s">
        <v>4440</v>
      </c>
    </row>
    <row r="405" spans="1:3" x14ac:dyDescent="0.3">
      <c r="A405" s="132" t="s">
        <v>1964</v>
      </c>
      <c r="B405" s="133" t="s">
        <v>3928</v>
      </c>
      <c r="C405" s="133" t="s">
        <v>4440</v>
      </c>
    </row>
    <row r="406" spans="1:3" x14ac:dyDescent="0.3">
      <c r="A406" s="132" t="s">
        <v>1649</v>
      </c>
      <c r="B406" s="133" t="s">
        <v>3900</v>
      </c>
      <c r="C406" s="133" t="s">
        <v>4440</v>
      </c>
    </row>
    <row r="407" spans="1:3" x14ac:dyDescent="0.3">
      <c r="A407" s="132" t="s">
        <v>1732</v>
      </c>
      <c r="B407" s="133" t="s">
        <v>3912</v>
      </c>
      <c r="C407" s="133" t="s">
        <v>4440</v>
      </c>
    </row>
    <row r="408" spans="1:3" x14ac:dyDescent="0.3">
      <c r="A408" s="132" t="s">
        <v>1833</v>
      </c>
      <c r="B408" s="133" t="s">
        <v>3884</v>
      </c>
      <c r="C408" s="133" t="s">
        <v>4440</v>
      </c>
    </row>
    <row r="409" spans="1:3" x14ac:dyDescent="0.3">
      <c r="A409" s="132" t="s">
        <v>1610</v>
      </c>
      <c r="B409" s="133" t="s">
        <v>3888</v>
      </c>
      <c r="C409" s="133" t="s">
        <v>4440</v>
      </c>
    </row>
    <row r="410" spans="1:3" x14ac:dyDescent="0.3">
      <c r="A410" s="132" t="s">
        <v>1436</v>
      </c>
      <c r="B410" s="133" t="s">
        <v>3924</v>
      </c>
      <c r="C410" s="133" t="s">
        <v>4440</v>
      </c>
    </row>
    <row r="411" spans="1:3" x14ac:dyDescent="0.3">
      <c r="A411" s="132" t="s">
        <v>2506</v>
      </c>
      <c r="B411" s="133" t="s">
        <v>3864</v>
      </c>
      <c r="C411" s="133" t="s">
        <v>4440</v>
      </c>
    </row>
    <row r="412" spans="1:3" x14ac:dyDescent="0.3">
      <c r="A412" s="132" t="s">
        <v>2784</v>
      </c>
      <c r="B412" s="133" t="s">
        <v>4409</v>
      </c>
      <c r="C412" s="133" t="s">
        <v>4440</v>
      </c>
    </row>
    <row r="413" spans="1:3" x14ac:dyDescent="0.3">
      <c r="A413" s="132" t="s">
        <v>1794</v>
      </c>
      <c r="B413" s="133" t="s">
        <v>3872</v>
      </c>
      <c r="C413" s="133" t="s">
        <v>4440</v>
      </c>
    </row>
    <row r="414" spans="1:3" x14ac:dyDescent="0.3">
      <c r="A414" s="132" t="s">
        <v>1378</v>
      </c>
      <c r="B414" s="133" t="s">
        <v>3880</v>
      </c>
      <c r="C414" s="133" t="s">
        <v>4440</v>
      </c>
    </row>
    <row r="415" spans="1:3" x14ac:dyDescent="0.3">
      <c r="A415" s="132" t="s">
        <v>1791</v>
      </c>
      <c r="B415" s="133" t="s">
        <v>3860</v>
      </c>
      <c r="C415" s="133" t="s">
        <v>4440</v>
      </c>
    </row>
    <row r="416" spans="1:3" x14ac:dyDescent="0.3">
      <c r="A416" s="132" t="s">
        <v>1836</v>
      </c>
      <c r="B416" s="133" t="s">
        <v>3853</v>
      </c>
      <c r="C416" s="133" t="s">
        <v>4440</v>
      </c>
    </row>
    <row r="417" spans="1:3" x14ac:dyDescent="0.3">
      <c r="A417" s="132" t="s">
        <v>1786</v>
      </c>
      <c r="B417" s="133" t="s">
        <v>3868</v>
      </c>
      <c r="C417" s="133" t="s">
        <v>4440</v>
      </c>
    </row>
    <row r="418" spans="1:3" x14ac:dyDescent="0.3">
      <c r="A418" s="132" t="s">
        <v>2858</v>
      </c>
      <c r="B418" s="133" t="s">
        <v>4410</v>
      </c>
      <c r="C418" s="133" t="s">
        <v>4440</v>
      </c>
    </row>
    <row r="419" spans="1:3" x14ac:dyDescent="0.3">
      <c r="A419" s="132" t="s">
        <v>1338</v>
      </c>
      <c r="B419" s="133" t="s">
        <v>3491</v>
      </c>
      <c r="C419" s="133" t="s">
        <v>4440</v>
      </c>
    </row>
    <row r="420" spans="1:3" x14ac:dyDescent="0.3">
      <c r="A420" s="132" t="s">
        <v>2202</v>
      </c>
      <c r="B420" s="133" t="s">
        <v>4257</v>
      </c>
      <c r="C420" s="133" t="s">
        <v>4440</v>
      </c>
    </row>
    <row r="421" spans="1:3" x14ac:dyDescent="0.3">
      <c r="A421" s="132" t="s">
        <v>2621</v>
      </c>
      <c r="B421" s="133" t="s">
        <v>4203</v>
      </c>
      <c r="C421" s="133" t="s">
        <v>4440</v>
      </c>
    </row>
    <row r="422" spans="1:3" x14ac:dyDescent="0.3">
      <c r="A422" s="132" t="s">
        <v>2902</v>
      </c>
      <c r="B422" s="133" t="s">
        <v>4411</v>
      </c>
      <c r="C422" s="133" t="s">
        <v>4440</v>
      </c>
    </row>
    <row r="423" spans="1:3" x14ac:dyDescent="0.3">
      <c r="A423" s="132" t="s">
        <v>2358</v>
      </c>
      <c r="B423" s="133" t="s">
        <v>4214</v>
      </c>
      <c r="C423" s="133" t="s">
        <v>4440</v>
      </c>
    </row>
    <row r="424" spans="1:3" x14ac:dyDescent="0.3">
      <c r="A424" s="132" t="s">
        <v>2395</v>
      </c>
      <c r="B424" s="133" t="s">
        <v>4210</v>
      </c>
      <c r="C424" s="133" t="s">
        <v>4440</v>
      </c>
    </row>
    <row r="425" spans="1:3" x14ac:dyDescent="0.3">
      <c r="A425" s="132" t="s">
        <v>2271</v>
      </c>
      <c r="B425" s="133" t="s">
        <v>4195</v>
      </c>
      <c r="C425" s="133" t="s">
        <v>4440</v>
      </c>
    </row>
    <row r="426" spans="1:3" x14ac:dyDescent="0.3">
      <c r="A426" s="132" t="s">
        <v>2115</v>
      </c>
      <c r="B426" s="133" t="s">
        <v>4191</v>
      </c>
      <c r="C426" s="133" t="s">
        <v>4440</v>
      </c>
    </row>
    <row r="427" spans="1:3" x14ac:dyDescent="0.3">
      <c r="A427" s="132" t="s">
        <v>1756</v>
      </c>
      <c r="B427" s="133" t="s">
        <v>3844</v>
      </c>
      <c r="C427" s="133" t="s">
        <v>4440</v>
      </c>
    </row>
    <row r="428" spans="1:3" x14ac:dyDescent="0.3">
      <c r="A428" s="132" t="s">
        <v>1602</v>
      </c>
      <c r="B428" s="133" t="s">
        <v>3743</v>
      </c>
      <c r="C428" s="133" t="s">
        <v>4440</v>
      </c>
    </row>
    <row r="429" spans="1:3" x14ac:dyDescent="0.3">
      <c r="A429" s="132" t="s">
        <v>1811</v>
      </c>
      <c r="B429" s="133" t="s">
        <v>3627</v>
      </c>
      <c r="C429" s="133" t="s">
        <v>4440</v>
      </c>
    </row>
    <row r="430" spans="1:3" x14ac:dyDescent="0.3">
      <c r="A430" s="132" t="s">
        <v>1339</v>
      </c>
      <c r="B430" s="133" t="s">
        <v>3735</v>
      </c>
      <c r="C430" s="133" t="s">
        <v>4440</v>
      </c>
    </row>
    <row r="431" spans="1:3" x14ac:dyDescent="0.3">
      <c r="A431" s="132" t="s">
        <v>1623</v>
      </c>
      <c r="B431" s="133" t="s">
        <v>3700</v>
      </c>
      <c r="C431" s="133" t="s">
        <v>4440</v>
      </c>
    </row>
    <row r="432" spans="1:3" x14ac:dyDescent="0.3">
      <c r="A432" s="132" t="s">
        <v>1511</v>
      </c>
      <c r="B432" s="133" t="s">
        <v>3651</v>
      </c>
      <c r="C432" s="133" t="s">
        <v>4440</v>
      </c>
    </row>
    <row r="433" spans="1:3" x14ac:dyDescent="0.3">
      <c r="A433" s="132" t="s">
        <v>1281</v>
      </c>
      <c r="B433" s="133" t="s">
        <v>3708</v>
      </c>
      <c r="C433" s="133" t="s">
        <v>4440</v>
      </c>
    </row>
    <row r="434" spans="1:3" x14ac:dyDescent="0.3">
      <c r="A434" s="132" t="s">
        <v>1842</v>
      </c>
      <c r="B434" s="133" t="s">
        <v>3600</v>
      </c>
      <c r="C434" s="133" t="s">
        <v>4440</v>
      </c>
    </row>
    <row r="435" spans="1:3" x14ac:dyDescent="0.3">
      <c r="A435" s="132" t="s">
        <v>1347</v>
      </c>
      <c r="B435" s="133" t="s">
        <v>3675</v>
      </c>
      <c r="C435" s="133" t="s">
        <v>4440</v>
      </c>
    </row>
    <row r="436" spans="1:3" x14ac:dyDescent="0.3">
      <c r="A436" s="132" t="s">
        <v>1392</v>
      </c>
      <c r="B436" s="133" t="s">
        <v>3692</v>
      </c>
      <c r="C436" s="133" t="s">
        <v>4440</v>
      </c>
    </row>
    <row r="437" spans="1:3" x14ac:dyDescent="0.3">
      <c r="A437" s="132" t="s">
        <v>1513</v>
      </c>
      <c r="B437" s="133" t="s">
        <v>3972</v>
      </c>
      <c r="C437" s="133" t="s">
        <v>4440</v>
      </c>
    </row>
    <row r="438" spans="1:3" x14ac:dyDescent="0.3">
      <c r="A438" s="132" t="s">
        <v>2031</v>
      </c>
      <c r="B438" s="133" t="s">
        <v>3964</v>
      </c>
      <c r="C438" s="133" t="s">
        <v>4440</v>
      </c>
    </row>
    <row r="439" spans="1:3" x14ac:dyDescent="0.3">
      <c r="A439" s="132" t="s">
        <v>1468</v>
      </c>
      <c r="B439" s="133" t="s">
        <v>3991</v>
      </c>
      <c r="C439" s="133" t="s">
        <v>4440</v>
      </c>
    </row>
    <row r="440" spans="1:3" x14ac:dyDescent="0.3">
      <c r="A440" s="132" t="s">
        <v>2041</v>
      </c>
      <c r="B440" s="133" t="s">
        <v>3956</v>
      </c>
      <c r="C440" s="133" t="s">
        <v>4440</v>
      </c>
    </row>
    <row r="441" spans="1:3" x14ac:dyDescent="0.3">
      <c r="A441" s="132" t="s">
        <v>1512</v>
      </c>
      <c r="B441" s="133" t="s">
        <v>3948</v>
      </c>
      <c r="C441" s="133" t="s">
        <v>4440</v>
      </c>
    </row>
    <row r="442" spans="1:3" x14ac:dyDescent="0.3">
      <c r="A442" s="132" t="s">
        <v>2069</v>
      </c>
      <c r="B442" s="133" t="s">
        <v>3983</v>
      </c>
      <c r="C442" s="133" t="s">
        <v>4440</v>
      </c>
    </row>
    <row r="443" spans="1:3" x14ac:dyDescent="0.3">
      <c r="A443" s="132" t="s">
        <v>2062</v>
      </c>
      <c r="B443" s="133" t="s">
        <v>4007</v>
      </c>
      <c r="C443" s="133" t="s">
        <v>4440</v>
      </c>
    </row>
    <row r="444" spans="1:3" x14ac:dyDescent="0.3">
      <c r="A444" s="132" t="s">
        <v>2052</v>
      </c>
      <c r="B444" s="133" t="s">
        <v>3999</v>
      </c>
      <c r="C444" s="133" t="s">
        <v>4440</v>
      </c>
    </row>
    <row r="445" spans="1:3" x14ac:dyDescent="0.3">
      <c r="A445" s="132" t="s">
        <v>1506</v>
      </c>
      <c r="B445" s="133" t="s">
        <v>4026</v>
      </c>
      <c r="C445" s="133" t="s">
        <v>4440</v>
      </c>
    </row>
    <row r="446" spans="1:3" x14ac:dyDescent="0.3">
      <c r="A446" s="132" t="s">
        <v>2326</v>
      </c>
      <c r="B446" s="133" t="s">
        <v>4055</v>
      </c>
      <c r="C446" s="133" t="s">
        <v>4440</v>
      </c>
    </row>
    <row r="447" spans="1:3" x14ac:dyDescent="0.3">
      <c r="A447" s="132" t="s">
        <v>1897</v>
      </c>
      <c r="B447" s="133" t="s">
        <v>3643</v>
      </c>
      <c r="C447" s="133" t="s">
        <v>4440</v>
      </c>
    </row>
    <row r="448" spans="1:3" x14ac:dyDescent="0.3">
      <c r="A448" s="132" t="s">
        <v>1535</v>
      </c>
      <c r="B448" s="133" t="s">
        <v>4063</v>
      </c>
      <c r="C448" s="133" t="s">
        <v>4440</v>
      </c>
    </row>
    <row r="449" spans="1:3" x14ac:dyDescent="0.3">
      <c r="A449" s="132" t="s">
        <v>2456</v>
      </c>
      <c r="B449" s="133" t="s">
        <v>4047</v>
      </c>
      <c r="C449" s="133" t="s">
        <v>4440</v>
      </c>
    </row>
    <row r="450" spans="1:3" x14ac:dyDescent="0.3">
      <c r="A450" s="132" t="s">
        <v>1465</v>
      </c>
      <c r="B450" s="133" t="s">
        <v>4015</v>
      </c>
      <c r="C450" s="133" t="s">
        <v>4440</v>
      </c>
    </row>
    <row r="451" spans="1:3" x14ac:dyDescent="0.3">
      <c r="A451" s="132" t="s">
        <v>1999</v>
      </c>
      <c r="B451" s="133" t="s">
        <v>4034</v>
      </c>
      <c r="C451" s="133" t="s">
        <v>4440</v>
      </c>
    </row>
    <row r="452" spans="1:3" x14ac:dyDescent="0.3">
      <c r="A452" s="132" t="s">
        <v>2756</v>
      </c>
      <c r="B452" s="133" t="s">
        <v>4412</v>
      </c>
      <c r="C452" s="133" t="s">
        <v>4440</v>
      </c>
    </row>
    <row r="453" spans="1:3" x14ac:dyDescent="0.3">
      <c r="A453" s="132" t="s">
        <v>2788</v>
      </c>
      <c r="B453" s="133" t="s">
        <v>4413</v>
      </c>
      <c r="C453" s="133" t="s">
        <v>4440</v>
      </c>
    </row>
    <row r="454" spans="1:3" x14ac:dyDescent="0.3">
      <c r="A454" s="132" t="s">
        <v>2838</v>
      </c>
      <c r="B454" s="133" t="s">
        <v>4414</v>
      </c>
      <c r="C454" s="133" t="s">
        <v>4440</v>
      </c>
    </row>
    <row r="455" spans="1:3" x14ac:dyDescent="0.3">
      <c r="A455" s="132" t="s">
        <v>2868</v>
      </c>
      <c r="B455" s="133" t="s">
        <v>4415</v>
      </c>
      <c r="C455" s="133" t="s">
        <v>4440</v>
      </c>
    </row>
    <row r="456" spans="1:3" x14ac:dyDescent="0.3">
      <c r="A456" s="132" t="s">
        <v>1439</v>
      </c>
      <c r="B456" s="133" t="s">
        <v>3716</v>
      </c>
      <c r="C456" s="133" t="s">
        <v>4440</v>
      </c>
    </row>
    <row r="457" spans="1:3" x14ac:dyDescent="0.3">
      <c r="A457" s="132" t="s">
        <v>1946</v>
      </c>
      <c r="B457" s="133" t="s">
        <v>3611</v>
      </c>
      <c r="C457" s="133" t="s">
        <v>4440</v>
      </c>
    </row>
    <row r="458" spans="1:3" x14ac:dyDescent="0.3">
      <c r="A458" s="132" t="s">
        <v>1980</v>
      </c>
      <c r="B458" s="133" t="s">
        <v>3635</v>
      </c>
      <c r="C458" s="133" t="s">
        <v>4440</v>
      </c>
    </row>
    <row r="459" spans="1:3" x14ac:dyDescent="0.3">
      <c r="A459" s="132" t="s">
        <v>1773</v>
      </c>
      <c r="B459" s="133" t="s">
        <v>3684</v>
      </c>
      <c r="C459" s="133" t="s">
        <v>4440</v>
      </c>
    </row>
    <row r="460" spans="1:3" x14ac:dyDescent="0.3">
      <c r="A460" s="132" t="s">
        <v>2449</v>
      </c>
      <c r="B460" s="133" t="s">
        <v>3727</v>
      </c>
      <c r="C460" s="133" t="s">
        <v>4440</v>
      </c>
    </row>
    <row r="461" spans="1:3" x14ac:dyDescent="0.3">
      <c r="A461" s="132" t="s">
        <v>2892</v>
      </c>
      <c r="B461" s="133" t="s">
        <v>4416</v>
      </c>
      <c r="C461" s="133" t="s">
        <v>4440</v>
      </c>
    </row>
    <row r="462" spans="1:3" x14ac:dyDescent="0.3">
      <c r="A462" s="132" t="s">
        <v>1974</v>
      </c>
      <c r="B462" s="133" t="s">
        <v>3940</v>
      </c>
      <c r="C462" s="133" t="s">
        <v>4440</v>
      </c>
    </row>
    <row r="463" spans="1:3" x14ac:dyDescent="0.3">
      <c r="A463" s="132" t="s">
        <v>2393</v>
      </c>
      <c r="B463" s="133" t="s">
        <v>3583</v>
      </c>
      <c r="C463" s="133" t="s">
        <v>4440</v>
      </c>
    </row>
    <row r="464" spans="1:3" x14ac:dyDescent="0.3">
      <c r="A464" s="132" t="s">
        <v>1380</v>
      </c>
      <c r="B464" s="133" t="s">
        <v>3762</v>
      </c>
      <c r="C464" s="133" t="s">
        <v>4440</v>
      </c>
    </row>
    <row r="465" spans="1:3" x14ac:dyDescent="0.3">
      <c r="A465" s="132" t="s">
        <v>1597</v>
      </c>
      <c r="B465" s="133" t="s">
        <v>3777</v>
      </c>
      <c r="C465" s="133" t="s">
        <v>4440</v>
      </c>
    </row>
    <row r="466" spans="1:3" x14ac:dyDescent="0.3">
      <c r="A466" s="132" t="s">
        <v>1647</v>
      </c>
      <c r="B466" s="133" t="s">
        <v>3796</v>
      </c>
      <c r="C466" s="133" t="s">
        <v>4440</v>
      </c>
    </row>
    <row r="467" spans="1:3" x14ac:dyDescent="0.3">
      <c r="A467" s="132" t="s">
        <v>1277</v>
      </c>
      <c r="B467" s="133" t="s">
        <v>3781</v>
      </c>
      <c r="C467" s="133" t="s">
        <v>4440</v>
      </c>
    </row>
    <row r="468" spans="1:3" x14ac:dyDescent="0.3">
      <c r="A468" s="132" t="s">
        <v>1594</v>
      </c>
      <c r="B468" s="133" t="s">
        <v>3828</v>
      </c>
      <c r="C468" s="133" t="s">
        <v>4440</v>
      </c>
    </row>
    <row r="469" spans="1:3" x14ac:dyDescent="0.3">
      <c r="A469" s="132" t="s">
        <v>1297</v>
      </c>
      <c r="B469" s="133" t="s">
        <v>3789</v>
      </c>
      <c r="C469" s="133" t="s">
        <v>4440</v>
      </c>
    </row>
    <row r="470" spans="1:3" x14ac:dyDescent="0.3">
      <c r="A470" s="132" t="s">
        <v>1722</v>
      </c>
      <c r="B470" s="133" t="s">
        <v>3758</v>
      </c>
      <c r="C470" s="133" t="s">
        <v>4440</v>
      </c>
    </row>
    <row r="471" spans="1:3" x14ac:dyDescent="0.3">
      <c r="A471" s="132" t="s">
        <v>1289</v>
      </c>
      <c r="B471" s="133" t="s">
        <v>3769</v>
      </c>
      <c r="C471" s="133" t="s">
        <v>4440</v>
      </c>
    </row>
    <row r="472" spans="1:3" x14ac:dyDescent="0.3">
      <c r="A472" s="132" t="s">
        <v>1689</v>
      </c>
      <c r="B472" s="133" t="s">
        <v>3824</v>
      </c>
      <c r="C472" s="133" t="s">
        <v>4440</v>
      </c>
    </row>
    <row r="473" spans="1:3" x14ac:dyDescent="0.3">
      <c r="A473" s="132" t="s">
        <v>1703</v>
      </c>
      <c r="B473" s="133" t="s">
        <v>3820</v>
      </c>
      <c r="C473" s="133" t="s">
        <v>4440</v>
      </c>
    </row>
    <row r="474" spans="1:3" x14ac:dyDescent="0.3">
      <c r="A474" s="132" t="s">
        <v>1770</v>
      </c>
      <c r="B474" s="133" t="s">
        <v>3808</v>
      </c>
      <c r="C474" s="133" t="s">
        <v>4440</v>
      </c>
    </row>
    <row r="475" spans="1:3" x14ac:dyDescent="0.3">
      <c r="A475" s="132" t="s">
        <v>1636</v>
      </c>
      <c r="B475" s="133" t="s">
        <v>3773</v>
      </c>
      <c r="C475" s="133" t="s">
        <v>4440</v>
      </c>
    </row>
    <row r="476" spans="1:3" x14ac:dyDescent="0.3">
      <c r="A476" s="132" t="s">
        <v>2486</v>
      </c>
      <c r="B476" s="133" t="s">
        <v>3812</v>
      </c>
      <c r="C476" s="133" t="s">
        <v>4440</v>
      </c>
    </row>
    <row r="477" spans="1:3" x14ac:dyDescent="0.3">
      <c r="A477" s="132" t="s">
        <v>2511</v>
      </c>
      <c r="B477" s="133" t="s">
        <v>3800</v>
      </c>
      <c r="C477" s="133" t="s">
        <v>4440</v>
      </c>
    </row>
    <row r="478" spans="1:3" x14ac:dyDescent="0.3">
      <c r="A478" s="132" t="s">
        <v>2764</v>
      </c>
      <c r="B478" s="133" t="s">
        <v>4417</v>
      </c>
      <c r="C478" s="133" t="s">
        <v>4440</v>
      </c>
    </row>
    <row r="479" spans="1:3" x14ac:dyDescent="0.3">
      <c r="A479" s="132" t="s">
        <v>2834</v>
      </c>
      <c r="B479" s="133" t="s">
        <v>4418</v>
      </c>
      <c r="C479" s="133" t="s">
        <v>4440</v>
      </c>
    </row>
    <row r="480" spans="1:3" x14ac:dyDescent="0.3">
      <c r="A480" s="132" t="s">
        <v>1601</v>
      </c>
      <c r="B480" s="133" t="s">
        <v>3804</v>
      </c>
      <c r="C480" s="133" t="s">
        <v>4440</v>
      </c>
    </row>
    <row r="481" spans="1:3" x14ac:dyDescent="0.3">
      <c r="A481" s="132" t="s">
        <v>1771</v>
      </c>
      <c r="B481" s="133" t="s">
        <v>3816</v>
      </c>
      <c r="C481" s="133" t="s">
        <v>4440</v>
      </c>
    </row>
    <row r="482" spans="1:3" x14ac:dyDescent="0.3">
      <c r="A482" s="132" t="s">
        <v>1707</v>
      </c>
      <c r="B482" s="133" t="s">
        <v>3836</v>
      </c>
      <c r="C482" s="133" t="s">
        <v>4440</v>
      </c>
    </row>
    <row r="483" spans="1:3" x14ac:dyDescent="0.3">
      <c r="A483" s="132" t="s">
        <v>2439</v>
      </c>
      <c r="B483" s="133" t="s">
        <v>4132</v>
      </c>
      <c r="C483" s="133" t="s">
        <v>4440</v>
      </c>
    </row>
    <row r="484" spans="1:3" x14ac:dyDescent="0.3">
      <c r="A484" s="132" t="s">
        <v>2203</v>
      </c>
      <c r="B484" s="133" t="s">
        <v>4102</v>
      </c>
      <c r="C484" s="133" t="s">
        <v>4440</v>
      </c>
    </row>
    <row r="485" spans="1:3" x14ac:dyDescent="0.3">
      <c r="A485" s="132" t="s">
        <v>2829</v>
      </c>
      <c r="B485" s="133" t="s">
        <v>4419</v>
      </c>
      <c r="C485" s="133" t="s">
        <v>4440</v>
      </c>
    </row>
    <row r="486" spans="1:3" x14ac:dyDescent="0.3">
      <c r="A486" s="132" t="s">
        <v>2848</v>
      </c>
      <c r="B486" s="133" t="s">
        <v>4420</v>
      </c>
      <c r="C486" s="133" t="s">
        <v>4440</v>
      </c>
    </row>
    <row r="487" spans="1:3" x14ac:dyDescent="0.3">
      <c r="A487" s="132" t="s">
        <v>2095</v>
      </c>
      <c r="B487" s="133" t="s">
        <v>4116</v>
      </c>
      <c r="C487" s="133" t="s">
        <v>4440</v>
      </c>
    </row>
    <row r="488" spans="1:3" x14ac:dyDescent="0.3">
      <c r="A488" s="132" t="s">
        <v>2241</v>
      </c>
      <c r="B488" s="133" t="s">
        <v>4176</v>
      </c>
      <c r="C488" s="133" t="s">
        <v>4440</v>
      </c>
    </row>
    <row r="489" spans="1:3" x14ac:dyDescent="0.3">
      <c r="A489" s="132" t="s">
        <v>2237</v>
      </c>
      <c r="B489" s="133" t="s">
        <v>4168</v>
      </c>
      <c r="C489" s="133" t="s">
        <v>4440</v>
      </c>
    </row>
    <row r="490" spans="1:3" x14ac:dyDescent="0.3">
      <c r="A490" s="132" t="s">
        <v>2172</v>
      </c>
      <c r="B490" s="133" t="s">
        <v>4160</v>
      </c>
      <c r="C490" s="133" t="s">
        <v>4440</v>
      </c>
    </row>
    <row r="491" spans="1:3" x14ac:dyDescent="0.3">
      <c r="A491" s="132" t="s">
        <v>2248</v>
      </c>
      <c r="B491" s="133" t="s">
        <v>4144</v>
      </c>
      <c r="C491" s="133" t="s">
        <v>4440</v>
      </c>
    </row>
    <row r="492" spans="1:3" x14ac:dyDescent="0.3">
      <c r="A492" s="132" t="s">
        <v>2338</v>
      </c>
      <c r="B492" s="133" t="s">
        <v>4108</v>
      </c>
      <c r="C492" s="133" t="s">
        <v>4440</v>
      </c>
    </row>
    <row r="493" spans="1:3" x14ac:dyDescent="0.3">
      <c r="A493" s="132" t="s">
        <v>2082</v>
      </c>
      <c r="B493" s="133" t="s">
        <v>4135</v>
      </c>
      <c r="C493" s="133" t="s">
        <v>4440</v>
      </c>
    </row>
    <row r="494" spans="1:3" x14ac:dyDescent="0.3">
      <c r="A494" s="132" t="s">
        <v>2196</v>
      </c>
      <c r="B494" s="133" t="s">
        <v>4147</v>
      </c>
      <c r="C494" s="133" t="s">
        <v>4440</v>
      </c>
    </row>
    <row r="495" spans="1:3" x14ac:dyDescent="0.3">
      <c r="A495" s="132" t="s">
        <v>2330</v>
      </c>
      <c r="B495" s="133" t="s">
        <v>4127</v>
      </c>
      <c r="C495" s="133" t="s">
        <v>4440</v>
      </c>
    </row>
    <row r="496" spans="1:3" x14ac:dyDescent="0.3">
      <c r="A496" s="132" t="s">
        <v>2081</v>
      </c>
      <c r="B496" s="133" t="s">
        <v>4097</v>
      </c>
      <c r="C496" s="133" t="s">
        <v>4440</v>
      </c>
    </row>
    <row r="497" spans="1:3" x14ac:dyDescent="0.3">
      <c r="A497" s="132" t="s">
        <v>2579</v>
      </c>
      <c r="B497" s="133" t="s">
        <v>4119</v>
      </c>
      <c r="C497" s="133" t="s">
        <v>4440</v>
      </c>
    </row>
    <row r="498" spans="1:3" x14ac:dyDescent="0.3">
      <c r="A498" s="132" t="s">
        <v>2817</v>
      </c>
      <c r="B498" s="133" t="s">
        <v>4421</v>
      </c>
      <c r="C498" s="133" t="s">
        <v>4440</v>
      </c>
    </row>
    <row r="499" spans="1:3" x14ac:dyDescent="0.3">
      <c r="A499" s="132" t="s">
        <v>2873</v>
      </c>
      <c r="B499" s="133" t="s">
        <v>4422</v>
      </c>
      <c r="C499" s="133" t="s">
        <v>4440</v>
      </c>
    </row>
    <row r="500" spans="1:3" x14ac:dyDescent="0.3">
      <c r="A500" s="132" t="s">
        <v>2875</v>
      </c>
      <c r="B500" s="133" t="s">
        <v>4423</v>
      </c>
      <c r="C500" s="133" t="s">
        <v>4440</v>
      </c>
    </row>
    <row r="501" spans="1:3" x14ac:dyDescent="0.3">
      <c r="A501" s="132" t="s">
        <v>2126</v>
      </c>
      <c r="B501" s="133" t="s">
        <v>4094</v>
      </c>
      <c r="C501" s="133" t="s">
        <v>4440</v>
      </c>
    </row>
    <row r="502" spans="1:3" x14ac:dyDescent="0.3">
      <c r="A502" s="132" t="s">
        <v>1359</v>
      </c>
      <c r="B502" s="133" t="s">
        <v>3754</v>
      </c>
      <c r="C502" s="133" t="s">
        <v>4440</v>
      </c>
    </row>
    <row r="503" spans="1:3" x14ac:dyDescent="0.3">
      <c r="A503" s="132" t="s">
        <v>1830</v>
      </c>
      <c r="B503" s="133" t="s">
        <v>3630</v>
      </c>
      <c r="C503" s="133" t="s">
        <v>4440</v>
      </c>
    </row>
    <row r="504" spans="1:3" x14ac:dyDescent="0.3">
      <c r="A504" s="132" t="s">
        <v>1559</v>
      </c>
      <c r="B504" s="133" t="s">
        <v>3711</v>
      </c>
      <c r="C504" s="133" t="s">
        <v>4440</v>
      </c>
    </row>
    <row r="505" spans="1:3" x14ac:dyDescent="0.3">
      <c r="A505" s="132" t="s">
        <v>2301</v>
      </c>
      <c r="B505" s="133" t="s">
        <v>3614</v>
      </c>
      <c r="C505" s="133" t="s">
        <v>4440</v>
      </c>
    </row>
    <row r="506" spans="1:3" x14ac:dyDescent="0.3">
      <c r="A506" s="132" t="s">
        <v>1564</v>
      </c>
      <c r="B506" s="133" t="s">
        <v>3730</v>
      </c>
      <c r="C506" s="133" t="s">
        <v>4440</v>
      </c>
    </row>
    <row r="507" spans="1:3" x14ac:dyDescent="0.3">
      <c r="A507" s="132" t="s">
        <v>1391</v>
      </c>
      <c r="B507" s="133" t="s">
        <v>3670</v>
      </c>
      <c r="C507" s="133" t="s">
        <v>4440</v>
      </c>
    </row>
    <row r="508" spans="1:3" x14ac:dyDescent="0.3">
      <c r="A508" s="132" t="s">
        <v>1628</v>
      </c>
      <c r="B508" s="133" t="s">
        <v>3695</v>
      </c>
      <c r="C508" s="133" t="s">
        <v>4440</v>
      </c>
    </row>
    <row r="509" spans="1:3" x14ac:dyDescent="0.3">
      <c r="A509" s="132" t="s">
        <v>1846</v>
      </c>
      <c r="B509" s="133" t="s">
        <v>3654</v>
      </c>
      <c r="C509" s="133" t="s">
        <v>4440</v>
      </c>
    </row>
    <row r="510" spans="1:3" x14ac:dyDescent="0.3">
      <c r="A510" s="132" t="s">
        <v>1977</v>
      </c>
      <c r="B510" s="133" t="s">
        <v>3646</v>
      </c>
      <c r="C510" s="133" t="s">
        <v>4440</v>
      </c>
    </row>
    <row r="511" spans="1:3" x14ac:dyDescent="0.3">
      <c r="A511" s="132" t="s">
        <v>2447</v>
      </c>
      <c r="B511" s="133" t="s">
        <v>3687</v>
      </c>
      <c r="C511" s="133" t="s">
        <v>4440</v>
      </c>
    </row>
    <row r="512" spans="1:3" x14ac:dyDescent="0.3">
      <c r="A512" s="132" t="s">
        <v>2693</v>
      </c>
      <c r="B512" s="133" t="s">
        <v>3594</v>
      </c>
      <c r="C512" s="133" t="s">
        <v>4440</v>
      </c>
    </row>
    <row r="513" spans="1:3" x14ac:dyDescent="0.3">
      <c r="A513" s="132" t="s">
        <v>2601</v>
      </c>
      <c r="B513" s="133" t="s">
        <v>3678</v>
      </c>
      <c r="C513" s="133" t="s">
        <v>4440</v>
      </c>
    </row>
    <row r="514" spans="1:3" x14ac:dyDescent="0.3">
      <c r="A514" s="132" t="s">
        <v>2835</v>
      </c>
      <c r="B514" s="133" t="s">
        <v>4424</v>
      </c>
      <c r="C514" s="133" t="s">
        <v>4440</v>
      </c>
    </row>
    <row r="515" spans="1:3" x14ac:dyDescent="0.3">
      <c r="A515" s="132" t="s">
        <v>2767</v>
      </c>
      <c r="B515" s="133" t="s">
        <v>4425</v>
      </c>
      <c r="C515" s="133" t="s">
        <v>4440</v>
      </c>
    </row>
    <row r="516" spans="1:3" x14ac:dyDescent="0.3">
      <c r="A516" s="132" t="s">
        <v>2879</v>
      </c>
      <c r="B516" s="133" t="s">
        <v>4426</v>
      </c>
      <c r="C516" s="133" t="s">
        <v>4440</v>
      </c>
    </row>
    <row r="517" spans="1:3" x14ac:dyDescent="0.3">
      <c r="A517" s="132" t="s">
        <v>1701</v>
      </c>
      <c r="B517" s="133" t="s">
        <v>3719</v>
      </c>
      <c r="C517" s="133" t="s">
        <v>4440</v>
      </c>
    </row>
    <row r="518" spans="1:3" x14ac:dyDescent="0.3">
      <c r="A518" s="132" t="s">
        <v>1806</v>
      </c>
      <c r="B518" s="133" t="s">
        <v>3622</v>
      </c>
      <c r="C518" s="133" t="s">
        <v>4440</v>
      </c>
    </row>
    <row r="519" spans="1:3" x14ac:dyDescent="0.3">
      <c r="A519" s="132" t="s">
        <v>1784</v>
      </c>
      <c r="B519" s="133" t="s">
        <v>3738</v>
      </c>
      <c r="C519" s="133" t="s">
        <v>4440</v>
      </c>
    </row>
    <row r="520" spans="1:3" x14ac:dyDescent="0.3">
      <c r="A520" s="132" t="s">
        <v>1793</v>
      </c>
      <c r="B520" s="133" t="s">
        <v>3603</v>
      </c>
      <c r="C520" s="133" t="s">
        <v>4440</v>
      </c>
    </row>
    <row r="521" spans="1:3" x14ac:dyDescent="0.3">
      <c r="A521" s="132" t="s">
        <v>1570</v>
      </c>
      <c r="B521" s="133" t="s">
        <v>3662</v>
      </c>
      <c r="C521" s="133" t="s">
        <v>4440</v>
      </c>
    </row>
    <row r="522" spans="1:3" x14ac:dyDescent="0.3">
      <c r="A522" s="132" t="s">
        <v>2424</v>
      </c>
      <c r="B522" s="133" t="s">
        <v>4089</v>
      </c>
      <c r="C522" s="133" t="s">
        <v>4440</v>
      </c>
    </row>
    <row r="523" spans="1:3" x14ac:dyDescent="0.3">
      <c r="A523" s="132" t="s">
        <v>1952</v>
      </c>
      <c r="B523" s="133" t="s">
        <v>3996</v>
      </c>
      <c r="C523" s="133" t="s">
        <v>4440</v>
      </c>
    </row>
    <row r="524" spans="1:3" x14ac:dyDescent="0.3">
      <c r="A524" s="132" t="s">
        <v>2027</v>
      </c>
      <c r="B524" s="133" t="s">
        <v>4031</v>
      </c>
      <c r="C524" s="133" t="s">
        <v>4440</v>
      </c>
    </row>
    <row r="525" spans="1:3" x14ac:dyDescent="0.3">
      <c r="A525" s="132" t="s">
        <v>1913</v>
      </c>
      <c r="B525" s="133" t="s">
        <v>3988</v>
      </c>
      <c r="C525" s="133" t="s">
        <v>4440</v>
      </c>
    </row>
    <row r="526" spans="1:3" x14ac:dyDescent="0.3">
      <c r="A526" s="132" t="s">
        <v>2070</v>
      </c>
      <c r="B526" s="133" t="s">
        <v>4012</v>
      </c>
      <c r="C526" s="133" t="s">
        <v>4440</v>
      </c>
    </row>
    <row r="527" spans="1:3" x14ac:dyDescent="0.3">
      <c r="A527" s="132" t="s">
        <v>1958</v>
      </c>
      <c r="B527" s="133" t="s">
        <v>4060</v>
      </c>
      <c r="C527" s="133" t="s">
        <v>4440</v>
      </c>
    </row>
    <row r="528" spans="1:3" x14ac:dyDescent="0.3">
      <c r="A528" s="132" t="s">
        <v>1884</v>
      </c>
      <c r="B528" s="133" t="s">
        <v>4052</v>
      </c>
      <c r="C528" s="133" t="s">
        <v>4440</v>
      </c>
    </row>
    <row r="529" spans="1:3" x14ac:dyDescent="0.3">
      <c r="A529" s="132" t="s">
        <v>1844</v>
      </c>
      <c r="B529" s="133" t="s">
        <v>4004</v>
      </c>
      <c r="C529" s="133" t="s">
        <v>4440</v>
      </c>
    </row>
    <row r="530" spans="1:3" x14ac:dyDescent="0.3">
      <c r="A530" s="132" t="s">
        <v>2583</v>
      </c>
      <c r="B530" s="133" t="s">
        <v>4071</v>
      </c>
      <c r="C530" s="133" t="s">
        <v>4440</v>
      </c>
    </row>
    <row r="531" spans="1:3" x14ac:dyDescent="0.3">
      <c r="A531" s="132" t="s">
        <v>2774</v>
      </c>
      <c r="B531" s="133" t="s">
        <v>4427</v>
      </c>
      <c r="C531" s="133" t="s">
        <v>4440</v>
      </c>
    </row>
    <row r="532" spans="1:3" x14ac:dyDescent="0.3">
      <c r="A532" s="132" t="s">
        <v>2771</v>
      </c>
      <c r="B532" s="133" t="s">
        <v>4428</v>
      </c>
      <c r="C532" s="133" t="s">
        <v>4440</v>
      </c>
    </row>
    <row r="533" spans="1:3" x14ac:dyDescent="0.3">
      <c r="A533" s="132" t="s">
        <v>1841</v>
      </c>
      <c r="B533" s="133" t="s">
        <v>3953</v>
      </c>
      <c r="C533" s="133" t="s">
        <v>4440</v>
      </c>
    </row>
    <row r="534" spans="1:3" x14ac:dyDescent="0.3">
      <c r="A534" s="132" t="s">
        <v>1466</v>
      </c>
      <c r="B534" s="133" t="s">
        <v>4020</v>
      </c>
      <c r="C534" s="133" t="s">
        <v>4440</v>
      </c>
    </row>
    <row r="535" spans="1:3" x14ac:dyDescent="0.3">
      <c r="A535" s="132" t="s">
        <v>2035</v>
      </c>
      <c r="B535" s="133" t="s">
        <v>3961</v>
      </c>
      <c r="C535" s="133" t="s">
        <v>4440</v>
      </c>
    </row>
    <row r="536" spans="1:3" x14ac:dyDescent="0.3">
      <c r="A536" s="132" t="s">
        <v>1917</v>
      </c>
      <c r="B536" s="133" t="s">
        <v>3980</v>
      </c>
      <c r="C536" s="133" t="s">
        <v>4440</v>
      </c>
    </row>
    <row r="537" spans="1:3" x14ac:dyDescent="0.3">
      <c r="A537" s="132" t="s">
        <v>2877</v>
      </c>
      <c r="B537" s="133" t="s">
        <v>4429</v>
      </c>
      <c r="C537" s="133" t="s">
        <v>4440</v>
      </c>
    </row>
    <row r="538" spans="1:3" x14ac:dyDescent="0.3">
      <c r="A538" s="132" t="s">
        <v>2890</v>
      </c>
      <c r="B538" s="133" t="s">
        <v>4430</v>
      </c>
      <c r="C538" s="133" t="s">
        <v>4440</v>
      </c>
    </row>
    <row r="539" spans="1:3" x14ac:dyDescent="0.3">
      <c r="A539" s="132" t="s">
        <v>1813</v>
      </c>
      <c r="B539" s="133" t="s">
        <v>3915</v>
      </c>
      <c r="C539" s="133" t="s">
        <v>4440</v>
      </c>
    </row>
    <row r="540" spans="1:3" x14ac:dyDescent="0.3">
      <c r="A540" s="132" t="s">
        <v>1809</v>
      </c>
      <c r="B540" s="133" t="s">
        <v>3911</v>
      </c>
      <c r="C540" s="133" t="s">
        <v>4440</v>
      </c>
    </row>
    <row r="541" spans="1:3" x14ac:dyDescent="0.3">
      <c r="A541" s="132" t="s">
        <v>1585</v>
      </c>
      <c r="B541" s="133" t="s">
        <v>3875</v>
      </c>
      <c r="C541" s="133" t="s">
        <v>4440</v>
      </c>
    </row>
    <row r="542" spans="1:3" x14ac:dyDescent="0.3">
      <c r="A542" s="132" t="s">
        <v>1963</v>
      </c>
      <c r="B542" s="133" t="s">
        <v>3883</v>
      </c>
      <c r="C542" s="133" t="s">
        <v>4440</v>
      </c>
    </row>
    <row r="543" spans="1:3" x14ac:dyDescent="0.3">
      <c r="A543" s="132" t="s">
        <v>2013</v>
      </c>
      <c r="B543" s="133" t="s">
        <v>3923</v>
      </c>
      <c r="C543" s="133" t="s">
        <v>4440</v>
      </c>
    </row>
    <row r="544" spans="1:3" x14ac:dyDescent="0.3">
      <c r="A544" s="132" t="s">
        <v>1959</v>
      </c>
      <c r="B544" s="133" t="s">
        <v>3871</v>
      </c>
      <c r="C544" s="133" t="s">
        <v>4440</v>
      </c>
    </row>
    <row r="545" spans="1:3" x14ac:dyDescent="0.3">
      <c r="A545" s="132" t="s">
        <v>1852</v>
      </c>
      <c r="B545" s="133" t="s">
        <v>3927</v>
      </c>
      <c r="C545" s="133" t="s">
        <v>4440</v>
      </c>
    </row>
    <row r="546" spans="1:3" x14ac:dyDescent="0.3">
      <c r="A546" s="132" t="s">
        <v>1613</v>
      </c>
      <c r="B546" s="133" t="s">
        <v>3907</v>
      </c>
      <c r="C546" s="133" t="s">
        <v>4440</v>
      </c>
    </row>
    <row r="547" spans="1:3" x14ac:dyDescent="0.3">
      <c r="A547" s="132" t="s">
        <v>1787</v>
      </c>
      <c r="B547" s="133" t="s">
        <v>3899</v>
      </c>
      <c r="C547" s="133" t="s">
        <v>4440</v>
      </c>
    </row>
    <row r="548" spans="1:3" x14ac:dyDescent="0.3">
      <c r="A548" s="132" t="s">
        <v>1646</v>
      </c>
      <c r="B548" s="133" t="s">
        <v>3887</v>
      </c>
      <c r="C548" s="133" t="s">
        <v>4440</v>
      </c>
    </row>
    <row r="549" spans="1:3" x14ac:dyDescent="0.3">
      <c r="A549" s="132" t="s">
        <v>1778</v>
      </c>
      <c r="B549" s="133" t="s">
        <v>3867</v>
      </c>
      <c r="C549" s="133" t="s">
        <v>4440</v>
      </c>
    </row>
    <row r="550" spans="1:3" x14ac:dyDescent="0.3">
      <c r="A550" s="132" t="s">
        <v>2695</v>
      </c>
      <c r="B550" s="133" t="s">
        <v>3856</v>
      </c>
      <c r="C550" s="133" t="s">
        <v>4440</v>
      </c>
    </row>
    <row r="551" spans="1:3" x14ac:dyDescent="0.3">
      <c r="A551" s="132" t="s">
        <v>2785</v>
      </c>
      <c r="B551" s="133" t="s">
        <v>4431</v>
      </c>
      <c r="C551" s="133" t="s">
        <v>4440</v>
      </c>
    </row>
    <row r="552" spans="1:3" x14ac:dyDescent="0.3">
      <c r="A552" s="132" t="s">
        <v>2841</v>
      </c>
      <c r="B552" s="133" t="s">
        <v>4432</v>
      </c>
      <c r="C552" s="133" t="s">
        <v>4440</v>
      </c>
    </row>
    <row r="553" spans="1:3" x14ac:dyDescent="0.3">
      <c r="A553" s="132" t="s">
        <v>2906</v>
      </c>
      <c r="B553" s="133" t="s">
        <v>4367</v>
      </c>
      <c r="C553" s="133" t="s">
        <v>4440</v>
      </c>
    </row>
    <row r="554" spans="1:3" x14ac:dyDescent="0.3">
      <c r="A554" s="132" t="s">
        <v>2005</v>
      </c>
      <c r="B554" s="133" t="s">
        <v>3919</v>
      </c>
      <c r="C554" s="133" t="s">
        <v>4440</v>
      </c>
    </row>
    <row r="555" spans="1:3" x14ac:dyDescent="0.3">
      <c r="A555" s="132" t="s">
        <v>1595</v>
      </c>
      <c r="B555" s="133" t="s">
        <v>3879</v>
      </c>
      <c r="C555" s="133" t="s">
        <v>4440</v>
      </c>
    </row>
    <row r="556" spans="1:3" x14ac:dyDescent="0.3">
      <c r="A556" s="132" t="s">
        <v>1679</v>
      </c>
      <c r="B556" s="133" t="s">
        <v>3895</v>
      </c>
      <c r="C556" s="133" t="s">
        <v>4440</v>
      </c>
    </row>
    <row r="557" spans="1:3" x14ac:dyDescent="0.3">
      <c r="A557" s="132" t="s">
        <v>2145</v>
      </c>
      <c r="B557" s="133" t="s">
        <v>4254</v>
      </c>
      <c r="C557" s="133" t="s">
        <v>4440</v>
      </c>
    </row>
    <row r="558" spans="1:3" x14ac:dyDescent="0.3">
      <c r="A558" s="132" t="s">
        <v>1972</v>
      </c>
      <c r="B558" s="133" t="s">
        <v>3843</v>
      </c>
      <c r="C558" s="133" t="s">
        <v>4440</v>
      </c>
    </row>
    <row r="559" spans="1:3" x14ac:dyDescent="0.3">
      <c r="A559" s="132" t="s">
        <v>2382</v>
      </c>
      <c r="B559" s="133" t="s">
        <v>4211</v>
      </c>
      <c r="C559" s="133" t="s">
        <v>4440</v>
      </c>
    </row>
    <row r="560" spans="1:3" x14ac:dyDescent="0.3">
      <c r="A560" s="132" t="s">
        <v>1507</v>
      </c>
      <c r="B560" s="133" t="s">
        <v>4196</v>
      </c>
      <c r="C560" s="133" t="s">
        <v>4440</v>
      </c>
    </row>
    <row r="561" spans="1:3" x14ac:dyDescent="0.3">
      <c r="A561" s="132" t="s">
        <v>2377</v>
      </c>
      <c r="B561" s="133" t="s">
        <v>4215</v>
      </c>
      <c r="C561" s="133" t="s">
        <v>4440</v>
      </c>
    </row>
    <row r="562" spans="1:3" x14ac:dyDescent="0.3">
      <c r="A562" s="132" t="s">
        <v>2372</v>
      </c>
      <c r="B562" s="133" t="s">
        <v>4200</v>
      </c>
      <c r="C562" s="133" t="s">
        <v>4440</v>
      </c>
    </row>
    <row r="563" spans="1:3" x14ac:dyDescent="0.3">
      <c r="A563" s="132" t="s">
        <v>2268</v>
      </c>
      <c r="B563" s="133" t="s">
        <v>4207</v>
      </c>
      <c r="C563" s="133" t="s">
        <v>4440</v>
      </c>
    </row>
    <row r="564" spans="1:3" x14ac:dyDescent="0.3">
      <c r="A564" s="132" t="s">
        <v>2441</v>
      </c>
      <c r="B564" s="133" t="s">
        <v>4192</v>
      </c>
      <c r="C564" s="133" t="s">
        <v>4440</v>
      </c>
    </row>
    <row r="565" spans="1:3" x14ac:dyDescent="0.3">
      <c r="A565" s="132" t="s">
        <v>2385</v>
      </c>
      <c r="B565" s="133" t="s">
        <v>4188</v>
      </c>
      <c r="C565" s="133" t="s">
        <v>4440</v>
      </c>
    </row>
    <row r="566" spans="1:3" x14ac:dyDescent="0.3">
      <c r="A566" s="132" t="s">
        <v>1515</v>
      </c>
      <c r="B566" s="133" t="s">
        <v>4248</v>
      </c>
      <c r="C566" s="133" t="s">
        <v>4440</v>
      </c>
    </row>
    <row r="567" spans="1:3" x14ac:dyDescent="0.3">
      <c r="A567" s="132" t="s">
        <v>1408</v>
      </c>
      <c r="B567" s="133" t="s">
        <v>4256</v>
      </c>
      <c r="C567" s="133" t="s">
        <v>4440</v>
      </c>
    </row>
    <row r="568" spans="1:3" x14ac:dyDescent="0.3">
      <c r="A568" s="132" t="s">
        <v>2425</v>
      </c>
      <c r="B568" s="133" t="s">
        <v>4220</v>
      </c>
      <c r="C568" s="133" t="s">
        <v>4433</v>
      </c>
    </row>
    <row r="569" spans="1:3" x14ac:dyDescent="0.3">
      <c r="A569" s="132" t="s">
        <v>2443</v>
      </c>
      <c r="B569" s="133" t="s">
        <v>4244</v>
      </c>
      <c r="C569" s="133" t="s">
        <v>4440</v>
      </c>
    </row>
    <row r="570" spans="1:3" x14ac:dyDescent="0.3">
      <c r="A570" s="132" t="s">
        <v>2412</v>
      </c>
      <c r="B570" s="133" t="s">
        <v>4232</v>
      </c>
      <c r="C570" s="133" t="s">
        <v>4440</v>
      </c>
    </row>
    <row r="571" spans="1:3" x14ac:dyDescent="0.3">
      <c r="A571" s="132" t="s">
        <v>2380</v>
      </c>
      <c r="B571" s="133" t="s">
        <v>4228</v>
      </c>
      <c r="C571" s="133" t="s">
        <v>4440</v>
      </c>
    </row>
    <row r="572" spans="1:3" x14ac:dyDescent="0.3">
      <c r="A572" s="132" t="s">
        <v>2427</v>
      </c>
      <c r="B572" s="133" t="s">
        <v>4236</v>
      </c>
      <c r="C572" s="133" t="s">
        <v>4440</v>
      </c>
    </row>
    <row r="573" spans="1:3" x14ac:dyDescent="0.3">
      <c r="A573" s="132" t="s">
        <v>2362</v>
      </c>
      <c r="B573" s="133" t="s">
        <v>4224</v>
      </c>
      <c r="C573" s="133" t="s">
        <v>4440</v>
      </c>
    </row>
    <row r="574" spans="1:3" x14ac:dyDescent="0.3">
      <c r="A574" s="132" t="s">
        <v>2216</v>
      </c>
      <c r="B574" s="133" t="s">
        <v>4240</v>
      </c>
      <c r="C574" s="133" t="s">
        <v>4440</v>
      </c>
    </row>
    <row r="575" spans="1:3" x14ac:dyDescent="0.3">
      <c r="A575" s="132" t="s">
        <v>1715</v>
      </c>
      <c r="B575" s="133" t="s">
        <v>3839</v>
      </c>
      <c r="C575" s="133" t="s">
        <v>4440</v>
      </c>
    </row>
    <row r="576" spans="1:3" x14ac:dyDescent="0.3">
      <c r="A576" s="132" t="s">
        <v>2272</v>
      </c>
      <c r="B576" s="133" t="s">
        <v>4201</v>
      </c>
      <c r="C576" s="133" t="s">
        <v>4440</v>
      </c>
    </row>
    <row r="577" spans="1:3" x14ac:dyDescent="0.3">
      <c r="A577" s="132" t="s">
        <v>2396</v>
      </c>
      <c r="B577" s="133" t="s">
        <v>4216</v>
      </c>
      <c r="C577" s="133" t="s">
        <v>4440</v>
      </c>
    </row>
    <row r="578" spans="1:3" x14ac:dyDescent="0.3">
      <c r="A578" s="132" t="s">
        <v>2381</v>
      </c>
      <c r="B578" s="133" t="s">
        <v>4208</v>
      </c>
      <c r="C578" s="133" t="s">
        <v>4440</v>
      </c>
    </row>
    <row r="579" spans="1:3" x14ac:dyDescent="0.3">
      <c r="A579" s="132" t="s">
        <v>2361</v>
      </c>
      <c r="B579" s="133" t="s">
        <v>4193</v>
      </c>
      <c r="C579" s="133" t="s">
        <v>4440</v>
      </c>
    </row>
    <row r="580" spans="1:3" x14ac:dyDescent="0.3">
      <c r="A580" s="132" t="s">
        <v>2339</v>
      </c>
      <c r="B580" s="133" t="s">
        <v>4197</v>
      </c>
      <c r="C580" s="133" t="s">
        <v>4440</v>
      </c>
    </row>
    <row r="581" spans="1:3" x14ac:dyDescent="0.3">
      <c r="A581" s="132" t="s">
        <v>2379</v>
      </c>
      <c r="B581" s="133" t="s">
        <v>4212</v>
      </c>
      <c r="C581" s="133" t="s">
        <v>4440</v>
      </c>
    </row>
    <row r="582" spans="1:3" x14ac:dyDescent="0.3">
      <c r="A582" s="132" t="s">
        <v>2595</v>
      </c>
      <c r="B582" s="133" t="s">
        <v>4189</v>
      </c>
      <c r="C582" s="133" t="s">
        <v>4440</v>
      </c>
    </row>
    <row r="583" spans="1:3" x14ac:dyDescent="0.3">
      <c r="A583" s="132" t="s">
        <v>2444</v>
      </c>
      <c r="B583" s="133" t="s">
        <v>4262</v>
      </c>
      <c r="C583" s="133" t="s">
        <v>4440</v>
      </c>
    </row>
    <row r="584" spans="1:3" x14ac:dyDescent="0.3">
      <c r="A584" s="132" t="s">
        <v>2284</v>
      </c>
      <c r="B584" s="133" t="s">
        <v>4260</v>
      </c>
      <c r="C584" s="133" t="s">
        <v>4440</v>
      </c>
    </row>
    <row r="585" spans="1:3" x14ac:dyDescent="0.3">
      <c r="A585" s="132" t="s">
        <v>2400</v>
      </c>
      <c r="B585" s="133" t="s">
        <v>3574</v>
      </c>
      <c r="C585" s="133" t="s">
        <v>4440</v>
      </c>
    </row>
    <row r="586" spans="1:3" x14ac:dyDescent="0.3">
      <c r="A586" s="132" t="s">
        <v>1428</v>
      </c>
      <c r="B586" s="133" t="s">
        <v>4251</v>
      </c>
      <c r="C586" s="133" t="s">
        <v>4440</v>
      </c>
    </row>
    <row r="587" spans="1:3" x14ac:dyDescent="0.3">
      <c r="A587" s="132" t="s">
        <v>1755</v>
      </c>
      <c r="B587" s="133" t="s">
        <v>3829</v>
      </c>
      <c r="C587" s="133" t="s">
        <v>4440</v>
      </c>
    </row>
    <row r="588" spans="1:3" x14ac:dyDescent="0.3">
      <c r="A588" s="132" t="s">
        <v>1334</v>
      </c>
      <c r="B588" s="133" t="s">
        <v>3763</v>
      </c>
      <c r="C588" s="133" t="s">
        <v>4440</v>
      </c>
    </row>
    <row r="589" spans="1:3" x14ac:dyDescent="0.3">
      <c r="A589" s="132" t="s">
        <v>1574</v>
      </c>
      <c r="B589" s="133" t="s">
        <v>3805</v>
      </c>
      <c r="C589" s="133" t="s">
        <v>4440</v>
      </c>
    </row>
    <row r="590" spans="1:3" x14ac:dyDescent="0.3">
      <c r="A590" s="132" t="s">
        <v>1575</v>
      </c>
      <c r="B590" s="133" t="s">
        <v>3821</v>
      </c>
      <c r="C590" s="133" t="s">
        <v>4440</v>
      </c>
    </row>
    <row r="591" spans="1:3" x14ac:dyDescent="0.3">
      <c r="A591" s="132" t="s">
        <v>1582</v>
      </c>
      <c r="B591" s="133" t="s">
        <v>3817</v>
      </c>
      <c r="C591" s="133" t="s">
        <v>4440</v>
      </c>
    </row>
    <row r="592" spans="1:3" x14ac:dyDescent="0.3">
      <c r="A592" s="132" t="s">
        <v>1402</v>
      </c>
      <c r="B592" s="133" t="s">
        <v>3786</v>
      </c>
      <c r="C592" s="133" t="s">
        <v>4440</v>
      </c>
    </row>
    <row r="593" spans="1:3" x14ac:dyDescent="0.3">
      <c r="A593" s="132" t="s">
        <v>1664</v>
      </c>
      <c r="B593" s="133" t="s">
        <v>3813</v>
      </c>
      <c r="C593" s="133" t="s">
        <v>4440</v>
      </c>
    </row>
    <row r="594" spans="1:3" x14ac:dyDescent="0.3">
      <c r="A594" s="132" t="s">
        <v>1767</v>
      </c>
      <c r="B594" s="133" t="s">
        <v>3778</v>
      </c>
      <c r="C594" s="133" t="s">
        <v>4440</v>
      </c>
    </row>
    <row r="595" spans="1:3" x14ac:dyDescent="0.3">
      <c r="A595" s="132" t="s">
        <v>1640</v>
      </c>
      <c r="B595" s="133" t="s">
        <v>3809</v>
      </c>
      <c r="C595" s="133" t="s">
        <v>4440</v>
      </c>
    </row>
    <row r="596" spans="1:3" x14ac:dyDescent="0.3">
      <c r="A596" s="132" t="s">
        <v>1695</v>
      </c>
      <c r="B596" s="133" t="s">
        <v>3774</v>
      </c>
      <c r="C596" s="133" t="s">
        <v>4440</v>
      </c>
    </row>
    <row r="597" spans="1:3" x14ac:dyDescent="0.3">
      <c r="A597" s="132" t="s">
        <v>1301</v>
      </c>
      <c r="B597" s="133" t="s">
        <v>3833</v>
      </c>
      <c r="C597" s="133" t="s">
        <v>4440</v>
      </c>
    </row>
    <row r="598" spans="1:3" x14ac:dyDescent="0.3">
      <c r="A598" s="132" t="s">
        <v>1614</v>
      </c>
      <c r="B598" s="133" t="s">
        <v>3782</v>
      </c>
      <c r="C598" s="133" t="s">
        <v>4440</v>
      </c>
    </row>
    <row r="599" spans="1:3" x14ac:dyDescent="0.3">
      <c r="A599" s="132" t="s">
        <v>1824</v>
      </c>
      <c r="B599" s="133" t="s">
        <v>3825</v>
      </c>
      <c r="C599" s="133" t="s">
        <v>4440</v>
      </c>
    </row>
    <row r="600" spans="1:3" x14ac:dyDescent="0.3">
      <c r="A600" s="132" t="s">
        <v>1627</v>
      </c>
      <c r="B600" s="133" t="s">
        <v>3759</v>
      </c>
      <c r="C600" s="133" t="s">
        <v>4440</v>
      </c>
    </row>
    <row r="601" spans="1:3" x14ac:dyDescent="0.3">
      <c r="A601" s="132" t="s">
        <v>1736</v>
      </c>
      <c r="B601" s="133" t="s">
        <v>3837</v>
      </c>
      <c r="C601" s="133" t="s">
        <v>4440</v>
      </c>
    </row>
    <row r="602" spans="1:3" x14ac:dyDescent="0.3">
      <c r="A602" s="132" t="s">
        <v>1605</v>
      </c>
      <c r="B602" s="133" t="s">
        <v>3770</v>
      </c>
      <c r="C602" s="133" t="s">
        <v>4440</v>
      </c>
    </row>
    <row r="603" spans="1:3" x14ac:dyDescent="0.3">
      <c r="A603" s="132" t="s">
        <v>2926</v>
      </c>
      <c r="B603" s="133" t="s">
        <v>3792</v>
      </c>
      <c r="C603" s="133" t="s">
        <v>3793</v>
      </c>
    </row>
    <row r="604" spans="1:3" x14ac:dyDescent="0.3">
      <c r="A604" s="132" t="s">
        <v>1781</v>
      </c>
      <c r="B604" s="133" t="s">
        <v>3801</v>
      </c>
      <c r="C604" s="133" t="s">
        <v>4440</v>
      </c>
    </row>
    <row r="605" spans="1:3" x14ac:dyDescent="0.3">
      <c r="A605" s="132" t="s">
        <v>1665</v>
      </c>
      <c r="B605" s="133" t="s">
        <v>3797</v>
      </c>
      <c r="C605" s="133" t="s">
        <v>4440</v>
      </c>
    </row>
    <row r="606" spans="1:3" x14ac:dyDescent="0.3">
      <c r="A606" s="132" t="s">
        <v>2342</v>
      </c>
      <c r="B606" s="133" t="s">
        <v>3575</v>
      </c>
      <c r="C606" s="133" t="s">
        <v>4440</v>
      </c>
    </row>
    <row r="607" spans="1:3" x14ac:dyDescent="0.3">
      <c r="A607" s="132" t="s">
        <v>1804</v>
      </c>
      <c r="B607" s="133" t="s">
        <v>3914</v>
      </c>
      <c r="C607" s="133" t="s">
        <v>4440</v>
      </c>
    </row>
    <row r="608" spans="1:3" x14ac:dyDescent="0.3">
      <c r="A608" s="132" t="s">
        <v>1847</v>
      </c>
      <c r="B608" s="133" t="s">
        <v>3926</v>
      </c>
      <c r="C608" s="133" t="s">
        <v>4440</v>
      </c>
    </row>
    <row r="609" spans="1:3" x14ac:dyDescent="0.3">
      <c r="A609" s="132" t="s">
        <v>1403</v>
      </c>
      <c r="B609" s="133" t="s">
        <v>3866</v>
      </c>
      <c r="C609" s="133" t="s">
        <v>4440</v>
      </c>
    </row>
    <row r="610" spans="1:3" x14ac:dyDescent="0.3">
      <c r="A610" s="132" t="s">
        <v>1719</v>
      </c>
      <c r="B610" s="133" t="s">
        <v>3870</v>
      </c>
      <c r="C610" s="133" t="s">
        <v>4440</v>
      </c>
    </row>
    <row r="611" spans="1:3" x14ac:dyDescent="0.3">
      <c r="A611" s="132" t="s">
        <v>1757</v>
      </c>
      <c r="B611" s="133" t="s">
        <v>3874</v>
      </c>
      <c r="C611" s="133" t="s">
        <v>4440</v>
      </c>
    </row>
    <row r="612" spans="1:3" x14ac:dyDescent="0.3">
      <c r="A612" s="132" t="s">
        <v>1596</v>
      </c>
      <c r="B612" s="133" t="s">
        <v>3886</v>
      </c>
      <c r="C612" s="133" t="s">
        <v>4440</v>
      </c>
    </row>
    <row r="613" spans="1:3" x14ac:dyDescent="0.3">
      <c r="A613" s="132" t="s">
        <v>1450</v>
      </c>
      <c r="B613" s="133" t="s">
        <v>3922</v>
      </c>
      <c r="C613" s="133" t="s">
        <v>4440</v>
      </c>
    </row>
    <row r="614" spans="1:3" x14ac:dyDescent="0.3">
      <c r="A614" s="132" t="s">
        <v>2001</v>
      </c>
      <c r="B614" s="133" t="s">
        <v>3902</v>
      </c>
      <c r="C614" s="133" t="s">
        <v>4440</v>
      </c>
    </row>
    <row r="615" spans="1:3" x14ac:dyDescent="0.3">
      <c r="A615" s="132" t="s">
        <v>1973</v>
      </c>
      <c r="B615" s="133" t="s">
        <v>3898</v>
      </c>
      <c r="C615" s="133" t="s">
        <v>4440</v>
      </c>
    </row>
    <row r="616" spans="1:3" x14ac:dyDescent="0.3">
      <c r="A616" s="132" t="s">
        <v>1941</v>
      </c>
      <c r="B616" s="133" t="s">
        <v>3930</v>
      </c>
      <c r="C616" s="133" t="s">
        <v>4440</v>
      </c>
    </row>
    <row r="617" spans="1:3" x14ac:dyDescent="0.3">
      <c r="A617" s="132" t="s">
        <v>1676</v>
      </c>
      <c r="B617" s="133" t="s">
        <v>3894</v>
      </c>
      <c r="C617" s="133" t="s">
        <v>4440</v>
      </c>
    </row>
    <row r="618" spans="1:3" x14ac:dyDescent="0.3">
      <c r="A618" s="132" t="s">
        <v>1861</v>
      </c>
      <c r="B618" s="133" t="s">
        <v>3918</v>
      </c>
      <c r="C618" s="133" t="s">
        <v>4440</v>
      </c>
    </row>
    <row r="619" spans="1:3" x14ac:dyDescent="0.3">
      <c r="A619" s="132" t="s">
        <v>1650</v>
      </c>
      <c r="B619" s="133" t="s">
        <v>3910</v>
      </c>
      <c r="C619" s="133" t="s">
        <v>4440</v>
      </c>
    </row>
    <row r="620" spans="1:3" x14ac:dyDescent="0.3">
      <c r="A620" s="132" t="s">
        <v>1353</v>
      </c>
      <c r="B620" s="133" t="s">
        <v>3855</v>
      </c>
      <c r="C620" s="133" t="s">
        <v>4440</v>
      </c>
    </row>
    <row r="621" spans="1:3" x14ac:dyDescent="0.3">
      <c r="A621" s="132" t="s">
        <v>1440</v>
      </c>
      <c r="B621" s="133" t="s">
        <v>3906</v>
      </c>
      <c r="C621" s="133" t="s">
        <v>4440</v>
      </c>
    </row>
    <row r="622" spans="1:3" x14ac:dyDescent="0.3">
      <c r="A622" s="132" t="s">
        <v>1837</v>
      </c>
      <c r="B622" s="133" t="s">
        <v>3878</v>
      </c>
      <c r="C622" s="133" t="s">
        <v>4440</v>
      </c>
    </row>
    <row r="623" spans="1:3" x14ac:dyDescent="0.3">
      <c r="A623" s="132" t="s">
        <v>1554</v>
      </c>
      <c r="B623" s="133" t="s">
        <v>3862</v>
      </c>
      <c r="C623" s="133" t="s">
        <v>4440</v>
      </c>
    </row>
    <row r="624" spans="1:3" x14ac:dyDescent="0.3">
      <c r="A624" s="132" t="s">
        <v>1827</v>
      </c>
      <c r="B624" s="133" t="s">
        <v>3882</v>
      </c>
      <c r="C624" s="133" t="s">
        <v>4440</v>
      </c>
    </row>
    <row r="625" spans="1:3" x14ac:dyDescent="0.3">
      <c r="A625" s="132" t="s">
        <v>1728</v>
      </c>
      <c r="B625" s="133" t="s">
        <v>3890</v>
      </c>
      <c r="C625" s="133" t="s">
        <v>4440</v>
      </c>
    </row>
    <row r="626" spans="1:3" x14ac:dyDescent="0.3">
      <c r="A626" s="132" t="s">
        <v>1367</v>
      </c>
      <c r="B626" s="133" t="s">
        <v>3755</v>
      </c>
      <c r="C626" s="133" t="s">
        <v>4440</v>
      </c>
    </row>
    <row r="627" spans="1:3" x14ac:dyDescent="0.3">
      <c r="A627" s="132" t="s">
        <v>1418</v>
      </c>
      <c r="B627" s="133" t="s">
        <v>4247</v>
      </c>
      <c r="C627" s="133" t="s">
        <v>4440</v>
      </c>
    </row>
    <row r="628" spans="1:3" x14ac:dyDescent="0.3">
      <c r="A628" s="132" t="s">
        <v>1898</v>
      </c>
      <c r="B628" s="133" t="s">
        <v>3932</v>
      </c>
      <c r="C628" s="133" t="s">
        <v>4440</v>
      </c>
    </row>
    <row r="629" spans="1:3" x14ac:dyDescent="0.3">
      <c r="A629" s="132" t="s">
        <v>1309</v>
      </c>
      <c r="B629" s="133" t="s">
        <v>3506</v>
      </c>
      <c r="C629" s="133" t="s">
        <v>4440</v>
      </c>
    </row>
    <row r="630" spans="1:3" x14ac:dyDescent="0.3">
      <c r="A630" s="132" t="s">
        <v>2677</v>
      </c>
      <c r="B630" s="133" t="s">
        <v>3849</v>
      </c>
      <c r="C630" s="133" t="s">
        <v>4440</v>
      </c>
    </row>
    <row r="631" spans="1:3" x14ac:dyDescent="0.3">
      <c r="A631" s="132" t="s">
        <v>1696</v>
      </c>
      <c r="B631" s="133" t="s">
        <v>3518</v>
      </c>
      <c r="C631" s="133" t="s">
        <v>4440</v>
      </c>
    </row>
    <row r="632" spans="1:3" x14ac:dyDescent="0.3">
      <c r="A632" s="132" t="s">
        <v>2442</v>
      </c>
      <c r="B632" s="133" t="s">
        <v>3557</v>
      </c>
      <c r="C632" s="133" t="s">
        <v>4440</v>
      </c>
    </row>
    <row r="633" spans="1:3" x14ac:dyDescent="0.3">
      <c r="A633" s="132" t="s">
        <v>1790</v>
      </c>
      <c r="B633" s="133" t="s">
        <v>3502</v>
      </c>
      <c r="C633" s="133" t="s">
        <v>4440</v>
      </c>
    </row>
    <row r="634" spans="1:3" x14ac:dyDescent="0.3">
      <c r="A634" s="132" t="s">
        <v>2260</v>
      </c>
      <c r="B634" s="133" t="s">
        <v>3553</v>
      </c>
      <c r="C634" s="133" t="s">
        <v>4440</v>
      </c>
    </row>
    <row r="635" spans="1:3" x14ac:dyDescent="0.3">
      <c r="A635" s="132" t="s">
        <v>1690</v>
      </c>
      <c r="B635" s="133" t="s">
        <v>3522</v>
      </c>
      <c r="C635" s="133" t="s">
        <v>4440</v>
      </c>
    </row>
    <row r="636" spans="1:3" x14ac:dyDescent="0.3">
      <c r="A636" s="132" t="s">
        <v>2293</v>
      </c>
      <c r="B636" s="133" t="s">
        <v>3569</v>
      </c>
      <c r="C636" s="133" t="s">
        <v>4440</v>
      </c>
    </row>
    <row r="637" spans="1:3" x14ac:dyDescent="0.3">
      <c r="A637" s="132" t="s">
        <v>2423</v>
      </c>
      <c r="B637" s="133" t="s">
        <v>3545</v>
      </c>
      <c r="C637" s="133" t="s">
        <v>4440</v>
      </c>
    </row>
    <row r="638" spans="1:3" x14ac:dyDescent="0.3">
      <c r="A638" s="132" t="s">
        <v>2280</v>
      </c>
      <c r="B638" s="133" t="s">
        <v>3494</v>
      </c>
      <c r="C638" s="133" t="s">
        <v>4440</v>
      </c>
    </row>
    <row r="639" spans="1:3" x14ac:dyDescent="0.3">
      <c r="A639" s="132" t="s">
        <v>1521</v>
      </c>
      <c r="B639" s="133" t="s">
        <v>3541</v>
      </c>
      <c r="C639" s="133" t="s">
        <v>4440</v>
      </c>
    </row>
    <row r="640" spans="1:3" x14ac:dyDescent="0.3">
      <c r="A640" s="132" t="s">
        <v>2039</v>
      </c>
      <c r="B640" s="133" t="s">
        <v>3537</v>
      </c>
      <c r="C640" s="133" t="s">
        <v>4440</v>
      </c>
    </row>
    <row r="641" spans="1:3" x14ac:dyDescent="0.3">
      <c r="A641" s="132" t="s">
        <v>2386</v>
      </c>
      <c r="B641" s="133" t="s">
        <v>3498</v>
      </c>
      <c r="C641" s="133" t="s">
        <v>4440</v>
      </c>
    </row>
    <row r="642" spans="1:3" x14ac:dyDescent="0.3">
      <c r="A642" s="132" t="s">
        <v>2130</v>
      </c>
      <c r="B642" s="133" t="s">
        <v>3549</v>
      </c>
      <c r="C642" s="133" t="s">
        <v>4440</v>
      </c>
    </row>
    <row r="643" spans="1:3" x14ac:dyDescent="0.3">
      <c r="A643" s="132" t="s">
        <v>2349</v>
      </c>
      <c r="B643" s="133" t="s">
        <v>3561</v>
      </c>
      <c r="C643" s="133" t="s">
        <v>4440</v>
      </c>
    </row>
    <row r="644" spans="1:3" x14ac:dyDescent="0.3">
      <c r="A644" s="132" t="s">
        <v>1345</v>
      </c>
      <c r="B644" s="133" t="s">
        <v>3510</v>
      </c>
      <c r="C644" s="133" t="s">
        <v>4440</v>
      </c>
    </row>
    <row r="645" spans="1:3" x14ac:dyDescent="0.3">
      <c r="A645" s="132" t="s">
        <v>1346</v>
      </c>
      <c r="B645" s="133" t="s">
        <v>3514</v>
      </c>
      <c r="C645" s="133" t="s">
        <v>4440</v>
      </c>
    </row>
    <row r="646" spans="1:3" x14ac:dyDescent="0.3">
      <c r="A646" s="132" t="s">
        <v>2450</v>
      </c>
      <c r="B646" s="133" t="s">
        <v>3529</v>
      </c>
      <c r="C646" s="133" t="s">
        <v>4440</v>
      </c>
    </row>
    <row r="647" spans="1:3" x14ac:dyDescent="0.3">
      <c r="A647" s="132" t="s">
        <v>2368</v>
      </c>
      <c r="B647" s="133" t="s">
        <v>3565</v>
      </c>
      <c r="C647" s="133" t="s">
        <v>4440</v>
      </c>
    </row>
    <row r="648" spans="1:3" x14ac:dyDescent="0.3">
      <c r="A648" s="132" t="s">
        <v>2016</v>
      </c>
      <c r="B648" s="133" t="s">
        <v>3533</v>
      </c>
      <c r="C648" s="133" t="s">
        <v>4440</v>
      </c>
    </row>
    <row r="649" spans="1:3" x14ac:dyDescent="0.3">
      <c r="A649" s="132" t="s">
        <v>2402</v>
      </c>
      <c r="B649" s="133" t="s">
        <v>4258</v>
      </c>
      <c r="C649" s="133" t="s">
        <v>4440</v>
      </c>
    </row>
    <row r="650" spans="1:3" x14ac:dyDescent="0.3">
      <c r="A650" s="132" t="s">
        <v>2770</v>
      </c>
      <c r="B650" s="133" t="s">
        <v>4434</v>
      </c>
      <c r="C650" s="133" t="s">
        <v>4440</v>
      </c>
    </row>
    <row r="651" spans="1:3" x14ac:dyDescent="0.3">
      <c r="A651" s="132" t="s">
        <v>2383</v>
      </c>
      <c r="B651" s="133" t="s">
        <v>4233</v>
      </c>
      <c r="C651" s="133" t="s">
        <v>4440</v>
      </c>
    </row>
    <row r="652" spans="1:3" x14ac:dyDescent="0.3">
      <c r="A652" s="132" t="s">
        <v>2373</v>
      </c>
      <c r="B652" s="133" t="s">
        <v>4229</v>
      </c>
      <c r="C652" s="133" t="s">
        <v>4440</v>
      </c>
    </row>
    <row r="653" spans="1:3" x14ac:dyDescent="0.3">
      <c r="A653" s="132" t="s">
        <v>2429</v>
      </c>
      <c r="B653" s="133" t="s">
        <v>4225</v>
      </c>
      <c r="C653" s="133" t="s">
        <v>4440</v>
      </c>
    </row>
    <row r="654" spans="1:3" x14ac:dyDescent="0.3">
      <c r="A654" s="132" t="s">
        <v>2388</v>
      </c>
      <c r="B654" s="133" t="s">
        <v>4241</v>
      </c>
      <c r="C654" s="133" t="s">
        <v>4440</v>
      </c>
    </row>
    <row r="655" spans="1:3" x14ac:dyDescent="0.3">
      <c r="A655" s="132" t="s">
        <v>2318</v>
      </c>
      <c r="B655" s="133" t="s">
        <v>4237</v>
      </c>
      <c r="C655" s="133" t="s">
        <v>4440</v>
      </c>
    </row>
    <row r="656" spans="1:3" x14ac:dyDescent="0.3">
      <c r="A656" s="132" t="s">
        <v>2419</v>
      </c>
      <c r="B656" s="133" t="s">
        <v>4221</v>
      </c>
      <c r="C656" s="133" t="s">
        <v>4440</v>
      </c>
    </row>
    <row r="657" spans="1:3" x14ac:dyDescent="0.3">
      <c r="A657" s="132" t="s">
        <v>1702</v>
      </c>
      <c r="B657" s="133" t="s">
        <v>3751</v>
      </c>
      <c r="C657" s="133" t="s">
        <v>4440</v>
      </c>
    </row>
    <row r="658" spans="1:3" x14ac:dyDescent="0.3">
      <c r="A658" s="132" t="s">
        <v>1675</v>
      </c>
      <c r="B658" s="133" t="s">
        <v>3877</v>
      </c>
      <c r="C658" s="133" t="s">
        <v>4440</v>
      </c>
    </row>
    <row r="659" spans="1:3" x14ac:dyDescent="0.3">
      <c r="A659" s="132" t="s">
        <v>1385</v>
      </c>
      <c r="B659" s="133" t="s">
        <v>3905</v>
      </c>
      <c r="C659" s="133" t="s">
        <v>4440</v>
      </c>
    </row>
    <row r="660" spans="1:3" x14ac:dyDescent="0.3">
      <c r="A660" s="132" t="s">
        <v>1674</v>
      </c>
      <c r="B660" s="133" t="s">
        <v>3865</v>
      </c>
      <c r="C660" s="133" t="s">
        <v>4440</v>
      </c>
    </row>
    <row r="661" spans="1:3" x14ac:dyDescent="0.3">
      <c r="A661" s="132" t="s">
        <v>1802</v>
      </c>
      <c r="B661" s="133" t="s">
        <v>3885</v>
      </c>
      <c r="C661" s="133" t="s">
        <v>4440</v>
      </c>
    </row>
    <row r="662" spans="1:3" x14ac:dyDescent="0.3">
      <c r="A662" s="132" t="s">
        <v>1305</v>
      </c>
      <c r="B662" s="133" t="s">
        <v>3873</v>
      </c>
      <c r="C662" s="133" t="s">
        <v>4440</v>
      </c>
    </row>
    <row r="663" spans="1:3" x14ac:dyDescent="0.3">
      <c r="A663" s="132" t="s">
        <v>1789</v>
      </c>
      <c r="B663" s="133" t="s">
        <v>3897</v>
      </c>
      <c r="C663" s="133" t="s">
        <v>4440</v>
      </c>
    </row>
    <row r="664" spans="1:3" x14ac:dyDescent="0.3">
      <c r="A664" s="132" t="s">
        <v>1805</v>
      </c>
      <c r="B664" s="133" t="s">
        <v>3921</v>
      </c>
      <c r="C664" s="133" t="s">
        <v>4440</v>
      </c>
    </row>
    <row r="665" spans="1:3" x14ac:dyDescent="0.3">
      <c r="A665" s="132" t="s">
        <v>1708</v>
      </c>
      <c r="B665" s="133" t="s">
        <v>3861</v>
      </c>
      <c r="C665" s="133" t="s">
        <v>4440</v>
      </c>
    </row>
    <row r="666" spans="1:3" x14ac:dyDescent="0.3">
      <c r="A666" s="132" t="s">
        <v>2028</v>
      </c>
      <c r="B666" s="133" t="s">
        <v>3917</v>
      </c>
      <c r="C666" s="133" t="s">
        <v>4440</v>
      </c>
    </row>
    <row r="667" spans="1:3" x14ac:dyDescent="0.3">
      <c r="A667" s="132" t="s">
        <v>2000</v>
      </c>
      <c r="B667" s="133" t="s">
        <v>3869</v>
      </c>
      <c r="C667" s="133" t="s">
        <v>4440</v>
      </c>
    </row>
    <row r="668" spans="1:3" x14ac:dyDescent="0.3">
      <c r="A668" s="132" t="s">
        <v>1865</v>
      </c>
      <c r="B668" s="133" t="s">
        <v>3901</v>
      </c>
      <c r="C668" s="133" t="s">
        <v>4440</v>
      </c>
    </row>
    <row r="669" spans="1:3" x14ac:dyDescent="0.3">
      <c r="A669" s="132" t="s">
        <v>1828</v>
      </c>
      <c r="B669" s="133" t="s">
        <v>3909</v>
      </c>
      <c r="C669" s="133" t="s">
        <v>4440</v>
      </c>
    </row>
    <row r="670" spans="1:3" x14ac:dyDescent="0.3">
      <c r="A670" s="132" t="s">
        <v>1692</v>
      </c>
      <c r="B670" s="133" t="s">
        <v>3913</v>
      </c>
      <c r="C670" s="133" t="s">
        <v>4440</v>
      </c>
    </row>
    <row r="671" spans="1:3" x14ac:dyDescent="0.3">
      <c r="A671" s="132" t="s">
        <v>1510</v>
      </c>
      <c r="B671" s="133" t="s">
        <v>4074</v>
      </c>
      <c r="C671" s="133" t="s">
        <v>4440</v>
      </c>
    </row>
    <row r="672" spans="1:3" x14ac:dyDescent="0.3">
      <c r="A672" s="132" t="s">
        <v>1731</v>
      </c>
      <c r="B672" s="133" t="s">
        <v>3893</v>
      </c>
      <c r="C672" s="133" t="s">
        <v>4440</v>
      </c>
    </row>
    <row r="673" spans="1:3" x14ac:dyDescent="0.3">
      <c r="A673" s="132" t="s">
        <v>1699</v>
      </c>
      <c r="B673" s="133" t="s">
        <v>3889</v>
      </c>
      <c r="C673" s="133" t="s">
        <v>4440</v>
      </c>
    </row>
    <row r="674" spans="1:3" x14ac:dyDescent="0.3">
      <c r="A674" s="132" t="s">
        <v>1379</v>
      </c>
      <c r="B674" s="133" t="s">
        <v>3881</v>
      </c>
      <c r="C674" s="133" t="s">
        <v>4440</v>
      </c>
    </row>
    <row r="675" spans="1:3" x14ac:dyDescent="0.3">
      <c r="A675" s="132" t="s">
        <v>1730</v>
      </c>
      <c r="B675" s="133" t="s">
        <v>3854</v>
      </c>
      <c r="C675" s="133" t="s">
        <v>4440</v>
      </c>
    </row>
    <row r="676" spans="1:3" x14ac:dyDescent="0.3">
      <c r="A676" s="132" t="s">
        <v>2790</v>
      </c>
      <c r="B676" s="133" t="s">
        <v>4435</v>
      </c>
      <c r="C676" s="133" t="s">
        <v>4440</v>
      </c>
    </row>
    <row r="677" spans="1:3" x14ac:dyDescent="0.3">
      <c r="A677" s="132" t="s">
        <v>2211</v>
      </c>
      <c r="B677" s="133" t="s">
        <v>3560</v>
      </c>
      <c r="C677" s="133" t="s">
        <v>4440</v>
      </c>
    </row>
    <row r="678" spans="1:3" x14ac:dyDescent="0.3">
      <c r="A678" s="132" t="s">
        <v>1320</v>
      </c>
      <c r="B678" s="133" t="s">
        <v>3517</v>
      </c>
      <c r="C678" s="133" t="s">
        <v>4440</v>
      </c>
    </row>
    <row r="679" spans="1:3" x14ac:dyDescent="0.3">
      <c r="A679" s="132" t="s">
        <v>2430</v>
      </c>
      <c r="B679" s="133" t="s">
        <v>3568</v>
      </c>
      <c r="C679" s="133" t="s">
        <v>4440</v>
      </c>
    </row>
    <row r="680" spans="1:3" x14ac:dyDescent="0.3">
      <c r="A680" s="132" t="s">
        <v>2440</v>
      </c>
      <c r="B680" s="133" t="s">
        <v>3552</v>
      </c>
      <c r="C680" s="133" t="s">
        <v>4440</v>
      </c>
    </row>
    <row r="681" spans="1:3" x14ac:dyDescent="0.3">
      <c r="A681" s="132" t="s">
        <v>1825</v>
      </c>
      <c r="B681" s="133" t="s">
        <v>3528</v>
      </c>
      <c r="C681" s="133" t="s">
        <v>4440</v>
      </c>
    </row>
    <row r="682" spans="1:3" x14ac:dyDescent="0.3">
      <c r="A682" s="132" t="s">
        <v>1928</v>
      </c>
      <c r="B682" s="133" t="s">
        <v>3544</v>
      </c>
      <c r="C682" s="133" t="s">
        <v>4440</v>
      </c>
    </row>
    <row r="683" spans="1:3" x14ac:dyDescent="0.3">
      <c r="A683" s="132" t="s">
        <v>1551</v>
      </c>
      <c r="B683" s="133" t="s">
        <v>3532</v>
      </c>
      <c r="C683" s="133" t="s">
        <v>4440</v>
      </c>
    </row>
    <row r="684" spans="1:3" x14ac:dyDescent="0.3">
      <c r="A684" s="132" t="s">
        <v>1471</v>
      </c>
      <c r="B684" s="133" t="s">
        <v>3540</v>
      </c>
      <c r="C684" s="133" t="s">
        <v>4440</v>
      </c>
    </row>
    <row r="685" spans="1:3" x14ac:dyDescent="0.3">
      <c r="A685" s="132" t="s">
        <v>1530</v>
      </c>
      <c r="B685" s="133" t="s">
        <v>3556</v>
      </c>
      <c r="C685" s="133" t="s">
        <v>4440</v>
      </c>
    </row>
    <row r="686" spans="1:3" x14ac:dyDescent="0.3">
      <c r="A686" s="132" t="s">
        <v>2299</v>
      </c>
      <c r="B686" s="133" t="s">
        <v>3548</v>
      </c>
      <c r="C686" s="133" t="s">
        <v>4440</v>
      </c>
    </row>
    <row r="687" spans="1:3" x14ac:dyDescent="0.3">
      <c r="A687" s="132" t="s">
        <v>1286</v>
      </c>
      <c r="B687" s="133" t="s">
        <v>3513</v>
      </c>
      <c r="C687" s="133" t="s">
        <v>4440</v>
      </c>
    </row>
    <row r="688" spans="1:3" x14ac:dyDescent="0.3">
      <c r="A688" s="132" t="s">
        <v>2346</v>
      </c>
      <c r="B688" s="133" t="s">
        <v>3497</v>
      </c>
      <c r="C688" s="133" t="s">
        <v>4440</v>
      </c>
    </row>
    <row r="689" spans="1:3" x14ac:dyDescent="0.3">
      <c r="A689" s="132" t="s">
        <v>1710</v>
      </c>
      <c r="B689" s="133" t="s">
        <v>3509</v>
      </c>
      <c r="C689" s="133" t="s">
        <v>4440</v>
      </c>
    </row>
    <row r="690" spans="1:3" x14ac:dyDescent="0.3">
      <c r="A690" s="132" t="s">
        <v>2392</v>
      </c>
      <c r="B690" s="133" t="s">
        <v>3564</v>
      </c>
      <c r="C690" s="133" t="s">
        <v>4440</v>
      </c>
    </row>
    <row r="691" spans="1:3" x14ac:dyDescent="0.3">
      <c r="A691" s="132" t="s">
        <v>1968</v>
      </c>
      <c r="B691" s="133" t="s">
        <v>3536</v>
      </c>
      <c r="C691" s="133" t="s">
        <v>4440</v>
      </c>
    </row>
    <row r="692" spans="1:3" x14ac:dyDescent="0.3">
      <c r="A692" s="132" t="s">
        <v>2374</v>
      </c>
      <c r="B692" s="133" t="s">
        <v>3572</v>
      </c>
      <c r="C692" s="133" t="s">
        <v>4440</v>
      </c>
    </row>
    <row r="693" spans="1:3" x14ac:dyDescent="0.3">
      <c r="A693" s="132" t="s">
        <v>2453</v>
      </c>
      <c r="B693" s="133" t="s">
        <v>3505</v>
      </c>
      <c r="C693" s="133" t="s">
        <v>4440</v>
      </c>
    </row>
    <row r="694" spans="1:3" x14ac:dyDescent="0.3">
      <c r="A694" s="132" t="s">
        <v>2797</v>
      </c>
      <c r="B694" s="133" t="s">
        <v>4436</v>
      </c>
      <c r="C694" s="133" t="s">
        <v>4440</v>
      </c>
    </row>
    <row r="695" spans="1:3" x14ac:dyDescent="0.3">
      <c r="A695" s="132" t="s">
        <v>2810</v>
      </c>
      <c r="B695" s="133" t="s">
        <v>4437</v>
      </c>
      <c r="C695" s="133" t="s">
        <v>4440</v>
      </c>
    </row>
    <row r="696" spans="1:3" x14ac:dyDescent="0.3">
      <c r="A696" s="132" t="s">
        <v>2312</v>
      </c>
      <c r="B696" s="133" t="s">
        <v>4217</v>
      </c>
      <c r="C696" s="133" t="s">
        <v>4440</v>
      </c>
    </row>
    <row r="697" spans="1:3" x14ac:dyDescent="0.3">
      <c r="A697" s="132" t="s">
        <v>2408</v>
      </c>
      <c r="B697" s="133" t="s">
        <v>4184</v>
      </c>
      <c r="C697" s="133" t="s">
        <v>4440</v>
      </c>
    </row>
    <row r="698" spans="1:3" x14ac:dyDescent="0.3">
      <c r="A698" s="132" t="s">
        <v>1772</v>
      </c>
      <c r="B698" s="133" t="s">
        <v>3840</v>
      </c>
      <c r="C698" s="133" t="s">
        <v>4440</v>
      </c>
    </row>
    <row r="699" spans="1:3" x14ac:dyDescent="0.3">
      <c r="A699" s="132" t="s">
        <v>2446</v>
      </c>
      <c r="B699" s="133" t="s">
        <v>3845</v>
      </c>
      <c r="C699" s="133" t="s">
        <v>4440</v>
      </c>
    </row>
    <row r="700" spans="1:3" x14ac:dyDescent="0.3">
      <c r="A700" s="132" t="s">
        <v>1276</v>
      </c>
      <c r="B700" s="133" t="s">
        <v>3746</v>
      </c>
      <c r="C700" s="133" t="s">
        <v>4440</v>
      </c>
    </row>
    <row r="701" spans="1:3" x14ac:dyDescent="0.3">
      <c r="A701" s="132" t="s">
        <v>2451</v>
      </c>
      <c r="B701" s="133" t="s">
        <v>3493</v>
      </c>
      <c r="C701" s="133" t="s">
        <v>4440</v>
      </c>
    </row>
    <row r="702" spans="1:3" x14ac:dyDescent="0.3">
      <c r="A702" s="132" t="s">
        <v>2777</v>
      </c>
      <c r="B702" s="133" t="s">
        <v>4438</v>
      </c>
      <c r="C702" s="133" t="s">
        <v>4440</v>
      </c>
    </row>
    <row r="703" spans="1:3" x14ac:dyDescent="0.3">
      <c r="A703" s="132" t="s">
        <v>2433</v>
      </c>
      <c r="B703" s="133" t="s">
        <v>4079</v>
      </c>
      <c r="C703" s="133" t="s">
        <v>4440</v>
      </c>
    </row>
    <row r="704" spans="1:3" x14ac:dyDescent="0.3">
      <c r="A704" s="132" t="s">
        <v>1924</v>
      </c>
      <c r="B704" s="133" t="s">
        <v>3931</v>
      </c>
      <c r="C704" s="133" t="s">
        <v>4440</v>
      </c>
    </row>
    <row r="705" spans="1:3" x14ac:dyDescent="0.3">
      <c r="A705" s="132" t="s">
        <v>1542</v>
      </c>
      <c r="B705" s="133" t="s">
        <v>4252</v>
      </c>
      <c r="C705" s="133" t="s">
        <v>4440</v>
      </c>
    </row>
    <row r="706" spans="1:3" x14ac:dyDescent="0.3">
      <c r="A706" s="132" t="s">
        <v>2197</v>
      </c>
      <c r="B706" s="133" t="s">
        <v>4250</v>
      </c>
      <c r="C706" s="133" t="s">
        <v>4440</v>
      </c>
    </row>
    <row r="707" spans="1:3" x14ac:dyDescent="0.3">
      <c r="A707" s="132" t="s">
        <v>1504</v>
      </c>
      <c r="B707" s="133" t="s">
        <v>4249</v>
      </c>
      <c r="C707" s="133" t="s">
        <v>4440</v>
      </c>
    </row>
    <row r="708" spans="1:3" x14ac:dyDescent="0.3">
      <c r="A708" s="132" t="s">
        <v>1410</v>
      </c>
      <c r="B708" s="133" t="s">
        <v>4261</v>
      </c>
      <c r="C708" s="133" t="s">
        <v>4440</v>
      </c>
    </row>
    <row r="709" spans="1:3" x14ac:dyDescent="0.3">
      <c r="A709" s="132" t="s">
        <v>1739</v>
      </c>
      <c r="B709" s="133" t="s">
        <v>3841</v>
      </c>
      <c r="C709" s="133" t="s">
        <v>4440</v>
      </c>
    </row>
    <row r="710" spans="1:3" x14ac:dyDescent="0.3">
      <c r="A710" s="132" t="s">
        <v>2436</v>
      </c>
      <c r="B710" s="133" t="s">
        <v>3573</v>
      </c>
      <c r="C710" s="133" t="s">
        <v>4440</v>
      </c>
    </row>
    <row r="711" spans="1:3" x14ac:dyDescent="0.3">
      <c r="A711" s="132" t="s">
        <v>2452</v>
      </c>
      <c r="B711" s="133" t="s">
        <v>3938</v>
      </c>
      <c r="C711" s="133" t="s">
        <v>4440</v>
      </c>
    </row>
    <row r="712" spans="1:3" x14ac:dyDescent="0.3">
      <c r="A712" s="132" t="s">
        <v>2040</v>
      </c>
      <c r="B712" s="133" t="s">
        <v>3936</v>
      </c>
      <c r="C712" s="133" t="s">
        <v>4440</v>
      </c>
    </row>
    <row r="713" spans="1:3" x14ac:dyDescent="0.3">
      <c r="A713" s="132" t="s">
        <v>2413</v>
      </c>
      <c r="B713" s="133" t="s">
        <v>3576</v>
      </c>
      <c r="C713" s="133" t="s">
        <v>4440</v>
      </c>
    </row>
    <row r="714" spans="1:3" x14ac:dyDescent="0.3">
      <c r="A714" s="132" t="s">
        <v>1414</v>
      </c>
      <c r="B714" s="133" t="s">
        <v>4263</v>
      </c>
      <c r="C714" s="133" t="s">
        <v>4440</v>
      </c>
    </row>
    <row r="715" spans="1:3" x14ac:dyDescent="0.3">
      <c r="A715" s="132" t="s">
        <v>2773</v>
      </c>
      <c r="B715" s="133" t="s">
        <v>4439</v>
      </c>
      <c r="C715" s="133" t="s">
        <v>4440</v>
      </c>
    </row>
    <row r="716" spans="1:3" x14ac:dyDescent="0.3">
      <c r="A716" s="132" t="s">
        <v>2193</v>
      </c>
      <c r="B716" s="133" t="s">
        <v>4246</v>
      </c>
      <c r="C716" s="133" t="s">
        <v>4440</v>
      </c>
    </row>
    <row r="717" spans="1:3" x14ac:dyDescent="0.3">
      <c r="A717" s="132" t="s">
        <v>2917</v>
      </c>
      <c r="B717" s="133" t="s">
        <v>4444</v>
      </c>
      <c r="C717" s="133" t="s">
        <v>4445</v>
      </c>
    </row>
    <row r="718" spans="1:3" x14ac:dyDescent="0.3">
      <c r="A718" s="132" t="s">
        <v>2918</v>
      </c>
      <c r="B718" s="133" t="s">
        <v>4446</v>
      </c>
      <c r="C718" s="133" t="s">
        <v>4447</v>
      </c>
    </row>
    <row r="719" spans="1:3" x14ac:dyDescent="0.3">
      <c r="A719" s="132" t="s">
        <v>2059</v>
      </c>
      <c r="B719" s="133" t="s">
        <v>2955</v>
      </c>
      <c r="C719" s="133" t="s">
        <v>4448</v>
      </c>
    </row>
    <row r="720" spans="1:3" x14ac:dyDescent="0.3">
      <c r="A720" s="132" t="s">
        <v>2136</v>
      </c>
      <c r="B720" s="133" t="s">
        <v>2989</v>
      </c>
      <c r="C720" s="133" t="s">
        <v>4447</v>
      </c>
    </row>
    <row r="721" spans="1:3" x14ac:dyDescent="0.3">
      <c r="A721" s="132" t="s">
        <v>1942</v>
      </c>
      <c r="B721" s="133" t="s">
        <v>2997</v>
      </c>
      <c r="C721" s="133" t="s">
        <v>4447</v>
      </c>
    </row>
    <row r="722" spans="1:3" x14ac:dyDescent="0.3">
      <c r="A722" s="132" t="s">
        <v>2748</v>
      </c>
      <c r="B722" s="133" t="s">
        <v>2996</v>
      </c>
      <c r="C722" s="133" t="s">
        <v>4447</v>
      </c>
    </row>
    <row r="723" spans="1:3" x14ac:dyDescent="0.3">
      <c r="A723" s="132" t="s">
        <v>2823</v>
      </c>
      <c r="B723" s="133" t="s">
        <v>4267</v>
      </c>
      <c r="C723" s="133" t="s">
        <v>4447</v>
      </c>
    </row>
    <row r="724" spans="1:3" x14ac:dyDescent="0.3">
      <c r="A724" s="132" t="s">
        <v>2152</v>
      </c>
      <c r="B724" s="133" t="s">
        <v>3001</v>
      </c>
      <c r="C724" s="133" t="s">
        <v>4447</v>
      </c>
    </row>
    <row r="725" spans="1:3" x14ac:dyDescent="0.3">
      <c r="A725" s="132" t="s">
        <v>2093</v>
      </c>
      <c r="B725" s="133" t="s">
        <v>3094</v>
      </c>
      <c r="C725" s="133" t="s">
        <v>4447</v>
      </c>
    </row>
    <row r="726" spans="1:3" x14ac:dyDescent="0.3">
      <c r="A726" s="132" t="s">
        <v>2545</v>
      </c>
      <c r="B726" s="133" t="s">
        <v>3009</v>
      </c>
      <c r="C726" s="133" t="s">
        <v>4447</v>
      </c>
    </row>
    <row r="727" spans="1:3" x14ac:dyDescent="0.3">
      <c r="A727" s="132" t="s">
        <v>2622</v>
      </c>
      <c r="B727" s="133" t="s">
        <v>3008</v>
      </c>
      <c r="C727" s="133" t="s">
        <v>4447</v>
      </c>
    </row>
    <row r="728" spans="1:3" x14ac:dyDescent="0.3">
      <c r="A728" s="132" t="s">
        <v>2098</v>
      </c>
      <c r="B728" s="133" t="s">
        <v>3014</v>
      </c>
      <c r="C728" s="133" t="s">
        <v>4447</v>
      </c>
    </row>
    <row r="729" spans="1:3" x14ac:dyDescent="0.3">
      <c r="A729" s="132" t="s">
        <v>2561</v>
      </c>
      <c r="B729" s="133" t="s">
        <v>3013</v>
      </c>
      <c r="C729" s="133" t="s">
        <v>4447</v>
      </c>
    </row>
    <row r="730" spans="1:3" x14ac:dyDescent="0.3">
      <c r="A730" s="132" t="s">
        <v>2719</v>
      </c>
      <c r="B730" s="133" t="s">
        <v>2993</v>
      </c>
      <c r="C730" s="133" t="s">
        <v>4447</v>
      </c>
    </row>
    <row r="731" spans="1:3" x14ac:dyDescent="0.3">
      <c r="A731" s="132" t="s">
        <v>2616</v>
      </c>
      <c r="B731" s="133" t="s">
        <v>2990</v>
      </c>
      <c r="C731" s="133" t="s">
        <v>4447</v>
      </c>
    </row>
    <row r="732" spans="1:3" x14ac:dyDescent="0.3">
      <c r="A732" s="132" t="s">
        <v>2732</v>
      </c>
      <c r="B732" s="133" t="s">
        <v>2934</v>
      </c>
      <c r="C732" s="133" t="s">
        <v>4447</v>
      </c>
    </row>
    <row r="733" spans="1:3" x14ac:dyDescent="0.3">
      <c r="A733" s="132" t="s">
        <v>2825</v>
      </c>
      <c r="B733" s="133" t="s">
        <v>4268</v>
      </c>
      <c r="C733" s="133" t="s">
        <v>4447</v>
      </c>
    </row>
    <row r="734" spans="1:3" x14ac:dyDescent="0.3">
      <c r="A734" s="132" t="s">
        <v>2883</v>
      </c>
      <c r="B734" s="133" t="s">
        <v>4269</v>
      </c>
      <c r="C734" s="133" t="s">
        <v>4447</v>
      </c>
    </row>
    <row r="735" spans="1:3" x14ac:dyDescent="0.3">
      <c r="A735" s="132" t="s">
        <v>2584</v>
      </c>
      <c r="B735" s="133" t="s">
        <v>3018</v>
      </c>
      <c r="C735" s="133" t="s">
        <v>4447</v>
      </c>
    </row>
    <row r="736" spans="1:3" x14ac:dyDescent="0.3">
      <c r="A736" s="132" t="s">
        <v>2783</v>
      </c>
      <c r="B736" s="133" t="s">
        <v>4270</v>
      </c>
      <c r="C736" s="133" t="s">
        <v>4447</v>
      </c>
    </row>
    <row r="737" spans="1:3" x14ac:dyDescent="0.3">
      <c r="A737" s="132" t="s">
        <v>2789</v>
      </c>
      <c r="B737" s="133" t="s">
        <v>4271</v>
      </c>
      <c r="C737" s="133" t="s">
        <v>4447</v>
      </c>
    </row>
    <row r="738" spans="1:3" x14ac:dyDescent="0.3">
      <c r="A738" s="132" t="s">
        <v>2629</v>
      </c>
      <c r="B738" s="133" t="s">
        <v>3028</v>
      </c>
      <c r="C738" s="133" t="s">
        <v>4447</v>
      </c>
    </row>
    <row r="739" spans="1:3" x14ac:dyDescent="0.3">
      <c r="A739" s="132" t="s">
        <v>2737</v>
      </c>
      <c r="B739" s="133" t="s">
        <v>3027</v>
      </c>
      <c r="C739" s="133" t="s">
        <v>4447</v>
      </c>
    </row>
    <row r="740" spans="1:3" x14ac:dyDescent="0.3">
      <c r="A740" s="132" t="s">
        <v>2617</v>
      </c>
      <c r="B740" s="133" t="s">
        <v>2965</v>
      </c>
      <c r="C740" s="133" t="s">
        <v>4447</v>
      </c>
    </row>
    <row r="741" spans="1:3" x14ac:dyDescent="0.3">
      <c r="A741" s="132" t="s">
        <v>2822</v>
      </c>
      <c r="B741" s="133" t="s">
        <v>4273</v>
      </c>
      <c r="C741" s="133" t="s">
        <v>4447</v>
      </c>
    </row>
    <row r="742" spans="1:3" x14ac:dyDescent="0.3">
      <c r="A742" s="132" t="s">
        <v>2567</v>
      </c>
      <c r="B742" s="133" t="s">
        <v>3024</v>
      </c>
      <c r="C742" s="133" t="s">
        <v>4447</v>
      </c>
    </row>
    <row r="743" spans="1:3" x14ac:dyDescent="0.3">
      <c r="A743" s="132" t="s">
        <v>2592</v>
      </c>
      <c r="B743" s="133" t="s">
        <v>3026</v>
      </c>
      <c r="C743" s="133" t="s">
        <v>4447</v>
      </c>
    </row>
    <row r="744" spans="1:3" x14ac:dyDescent="0.3">
      <c r="A744" s="132" t="s">
        <v>2582</v>
      </c>
      <c r="B744" s="133" t="s">
        <v>3025</v>
      </c>
      <c r="C744" s="133" t="s">
        <v>4447</v>
      </c>
    </row>
    <row r="745" spans="1:3" x14ac:dyDescent="0.3">
      <c r="A745" s="132" t="s">
        <v>2090</v>
      </c>
      <c r="B745" s="133" t="s">
        <v>3033</v>
      </c>
      <c r="C745" s="133" t="s">
        <v>4447</v>
      </c>
    </row>
    <row r="746" spans="1:3" x14ac:dyDescent="0.3">
      <c r="A746" s="132" t="s">
        <v>2589</v>
      </c>
      <c r="B746" s="133" t="s">
        <v>3032</v>
      </c>
      <c r="C746" s="133" t="s">
        <v>4447</v>
      </c>
    </row>
    <row r="747" spans="1:3" x14ac:dyDescent="0.3">
      <c r="A747" s="132" t="s">
        <v>2749</v>
      </c>
      <c r="B747" s="133" t="s">
        <v>2940</v>
      </c>
      <c r="C747" s="133" t="s">
        <v>4447</v>
      </c>
    </row>
    <row r="748" spans="1:3" x14ac:dyDescent="0.3">
      <c r="A748" s="132" t="s">
        <v>2265</v>
      </c>
      <c r="B748" s="133" t="s">
        <v>3040</v>
      </c>
      <c r="C748" s="133" t="s">
        <v>4447</v>
      </c>
    </row>
    <row r="749" spans="1:3" x14ac:dyDescent="0.3">
      <c r="A749" s="132" t="s">
        <v>1441</v>
      </c>
      <c r="B749" s="133" t="s">
        <v>3042</v>
      </c>
      <c r="C749" s="133" t="s">
        <v>4447</v>
      </c>
    </row>
    <row r="750" spans="1:3" x14ac:dyDescent="0.3">
      <c r="A750" s="132" t="s">
        <v>2143</v>
      </c>
      <c r="B750" s="133" t="s">
        <v>3038</v>
      </c>
      <c r="C750" s="133" t="s">
        <v>4447</v>
      </c>
    </row>
    <row r="751" spans="1:3" x14ac:dyDescent="0.3">
      <c r="A751" s="132" t="s">
        <v>2590</v>
      </c>
      <c r="B751" s="133" t="s">
        <v>3035</v>
      </c>
      <c r="C751" s="133" t="s">
        <v>4447</v>
      </c>
    </row>
    <row r="752" spans="1:3" x14ac:dyDescent="0.3">
      <c r="A752" s="132" t="s">
        <v>2586</v>
      </c>
      <c r="B752" s="133" t="s">
        <v>3043</v>
      </c>
      <c r="C752" s="133" t="s">
        <v>4447</v>
      </c>
    </row>
    <row r="753" spans="1:3" x14ac:dyDescent="0.3">
      <c r="A753" s="132" t="s">
        <v>2566</v>
      </c>
      <c r="B753" s="133" t="s">
        <v>3034</v>
      </c>
      <c r="C753" s="133" t="s">
        <v>4447</v>
      </c>
    </row>
    <row r="754" spans="1:3" x14ac:dyDescent="0.3">
      <c r="A754" s="132" t="s">
        <v>2577</v>
      </c>
      <c r="B754" s="133" t="s">
        <v>3039</v>
      </c>
      <c r="C754" s="133" t="s">
        <v>4447</v>
      </c>
    </row>
    <row r="755" spans="1:3" x14ac:dyDescent="0.3">
      <c r="A755" s="132" t="s">
        <v>2619</v>
      </c>
      <c r="B755" s="133" t="s">
        <v>3036</v>
      </c>
      <c r="C755" s="133" t="s">
        <v>4447</v>
      </c>
    </row>
    <row r="756" spans="1:3" x14ac:dyDescent="0.3">
      <c r="A756" s="132" t="s">
        <v>2813</v>
      </c>
      <c r="B756" s="133" t="s">
        <v>4274</v>
      </c>
      <c r="C756" s="133" t="s">
        <v>4447</v>
      </c>
    </row>
    <row r="757" spans="1:3" x14ac:dyDescent="0.3">
      <c r="A757" s="132" t="s">
        <v>2576</v>
      </c>
      <c r="B757" s="133" t="s">
        <v>3041</v>
      </c>
      <c r="C757" s="133" t="s">
        <v>4447</v>
      </c>
    </row>
    <row r="758" spans="1:3" x14ac:dyDescent="0.3">
      <c r="A758" s="132" t="s">
        <v>2544</v>
      </c>
      <c r="B758" s="133" t="s">
        <v>3046</v>
      </c>
      <c r="C758" s="133" t="s">
        <v>4447</v>
      </c>
    </row>
    <row r="759" spans="1:3" x14ac:dyDescent="0.3">
      <c r="A759" s="132" t="s">
        <v>2739</v>
      </c>
      <c r="B759" s="133" t="s">
        <v>3047</v>
      </c>
      <c r="C759" s="133" t="s">
        <v>4447</v>
      </c>
    </row>
    <row r="760" spans="1:3" x14ac:dyDescent="0.3">
      <c r="A760" s="132" t="s">
        <v>2746</v>
      </c>
      <c r="B760" s="133" t="s">
        <v>2953</v>
      </c>
      <c r="C760" s="133" t="s">
        <v>4447</v>
      </c>
    </row>
    <row r="761" spans="1:3" x14ac:dyDescent="0.3">
      <c r="A761" s="132" t="s">
        <v>2814</v>
      </c>
      <c r="B761" s="133" t="s">
        <v>4275</v>
      </c>
      <c r="C761" s="133" t="s">
        <v>4447</v>
      </c>
    </row>
    <row r="762" spans="1:3" x14ac:dyDescent="0.3">
      <c r="A762" s="132" t="s">
        <v>2747</v>
      </c>
      <c r="B762" s="133" t="s">
        <v>2961</v>
      </c>
      <c r="C762" s="133" t="s">
        <v>4447</v>
      </c>
    </row>
    <row r="763" spans="1:3" x14ac:dyDescent="0.3">
      <c r="A763" s="132" t="s">
        <v>2360</v>
      </c>
      <c r="B763" s="133" t="s">
        <v>3061</v>
      </c>
      <c r="C763" s="133" t="s">
        <v>4447</v>
      </c>
    </row>
    <row r="764" spans="1:3" x14ac:dyDescent="0.3">
      <c r="A764" s="132" t="s">
        <v>2340</v>
      </c>
      <c r="B764" s="133" t="s">
        <v>3057</v>
      </c>
      <c r="C764" s="133" t="s">
        <v>4447</v>
      </c>
    </row>
    <row r="765" spans="1:3" x14ac:dyDescent="0.3">
      <c r="A765" s="132" t="s">
        <v>2315</v>
      </c>
      <c r="B765" s="133" t="s">
        <v>3058</v>
      </c>
      <c r="C765" s="133" t="s">
        <v>4447</v>
      </c>
    </row>
    <row r="766" spans="1:3" x14ac:dyDescent="0.3">
      <c r="A766" s="132" t="s">
        <v>2308</v>
      </c>
      <c r="B766" s="133" t="s">
        <v>3054</v>
      </c>
      <c r="C766" s="133" t="s">
        <v>4447</v>
      </c>
    </row>
    <row r="767" spans="1:3" x14ac:dyDescent="0.3">
      <c r="A767" s="132" t="s">
        <v>2581</v>
      </c>
      <c r="B767" s="133" t="s">
        <v>3059</v>
      </c>
      <c r="C767" s="133" t="s">
        <v>4447</v>
      </c>
    </row>
    <row r="768" spans="1:3" x14ac:dyDescent="0.3">
      <c r="A768" s="132" t="s">
        <v>2564</v>
      </c>
      <c r="B768" s="133" t="s">
        <v>3052</v>
      </c>
      <c r="C768" s="133" t="s">
        <v>4447</v>
      </c>
    </row>
    <row r="769" spans="1:3" x14ac:dyDescent="0.3">
      <c r="A769" s="132" t="s">
        <v>2723</v>
      </c>
      <c r="B769" s="133" t="s">
        <v>3060</v>
      </c>
      <c r="C769" s="133" t="s">
        <v>4447</v>
      </c>
    </row>
    <row r="770" spans="1:3" x14ac:dyDescent="0.3">
      <c r="A770" s="132" t="s">
        <v>2730</v>
      </c>
      <c r="B770" s="133" t="s">
        <v>3030</v>
      </c>
      <c r="C770" s="133" t="s">
        <v>4447</v>
      </c>
    </row>
    <row r="771" spans="1:3" x14ac:dyDescent="0.3">
      <c r="A771" s="132" t="s">
        <v>2812</v>
      </c>
      <c r="B771" s="133" t="s">
        <v>4276</v>
      </c>
      <c r="C771" s="133" t="s">
        <v>4447</v>
      </c>
    </row>
    <row r="772" spans="1:3" x14ac:dyDescent="0.3">
      <c r="A772" s="132" t="s">
        <v>2828</v>
      </c>
      <c r="B772" s="133" t="s">
        <v>4277</v>
      </c>
      <c r="C772" s="133" t="s">
        <v>4447</v>
      </c>
    </row>
    <row r="773" spans="1:3" x14ac:dyDescent="0.3">
      <c r="A773" s="132" t="s">
        <v>2824</v>
      </c>
      <c r="B773" s="133" t="s">
        <v>4278</v>
      </c>
      <c r="C773" s="133" t="s">
        <v>4447</v>
      </c>
    </row>
    <row r="774" spans="1:3" x14ac:dyDescent="0.3">
      <c r="A774" s="132" t="s">
        <v>2118</v>
      </c>
      <c r="B774" s="133" t="s">
        <v>3056</v>
      </c>
      <c r="C774" s="133" t="s">
        <v>4447</v>
      </c>
    </row>
    <row r="775" spans="1:3" x14ac:dyDescent="0.3">
      <c r="A775" s="132" t="s">
        <v>2277</v>
      </c>
      <c r="B775" s="133" t="s">
        <v>3062</v>
      </c>
      <c r="C775" s="133" t="s">
        <v>4447</v>
      </c>
    </row>
    <row r="776" spans="1:3" x14ac:dyDescent="0.3">
      <c r="A776" s="132" t="s">
        <v>2355</v>
      </c>
      <c r="B776" s="133" t="s">
        <v>3050</v>
      </c>
      <c r="C776" s="133" t="s">
        <v>4447</v>
      </c>
    </row>
    <row r="777" spans="1:3" x14ac:dyDescent="0.3">
      <c r="A777" s="132" t="s">
        <v>2587</v>
      </c>
      <c r="B777" s="133" t="s">
        <v>3068</v>
      </c>
      <c r="C777" s="133" t="s">
        <v>4447</v>
      </c>
    </row>
    <row r="778" spans="1:3" x14ac:dyDescent="0.3">
      <c r="A778" s="132" t="s">
        <v>2745</v>
      </c>
      <c r="B778" s="133" t="s">
        <v>3004</v>
      </c>
      <c r="C778" s="133" t="s">
        <v>4447</v>
      </c>
    </row>
    <row r="779" spans="1:3" x14ac:dyDescent="0.3">
      <c r="A779" s="132" t="s">
        <v>2733</v>
      </c>
      <c r="B779" s="133" t="s">
        <v>2974</v>
      </c>
      <c r="C779" s="133" t="s">
        <v>4447</v>
      </c>
    </row>
    <row r="780" spans="1:3" x14ac:dyDescent="0.3">
      <c r="A780" s="132" t="s">
        <v>2844</v>
      </c>
      <c r="B780" s="133" t="s">
        <v>4279</v>
      </c>
      <c r="C780" s="133" t="s">
        <v>4447</v>
      </c>
    </row>
    <row r="781" spans="1:3" x14ac:dyDescent="0.3">
      <c r="A781" s="132" t="s">
        <v>2898</v>
      </c>
      <c r="B781" s="133" t="s">
        <v>4280</v>
      </c>
      <c r="C781" s="133" t="s">
        <v>4447</v>
      </c>
    </row>
    <row r="782" spans="1:3" x14ac:dyDescent="0.3">
      <c r="A782" s="132" t="s">
        <v>1538</v>
      </c>
      <c r="B782" s="133" t="s">
        <v>3069</v>
      </c>
      <c r="C782" s="133" t="s">
        <v>4447</v>
      </c>
    </row>
    <row r="783" spans="1:3" x14ac:dyDescent="0.3">
      <c r="A783" s="132" t="s">
        <v>2575</v>
      </c>
      <c r="B783" s="133" t="s">
        <v>3064</v>
      </c>
      <c r="C783" s="133" t="s">
        <v>4447</v>
      </c>
    </row>
    <row r="784" spans="1:3" x14ac:dyDescent="0.3">
      <c r="A784" s="132" t="s">
        <v>2176</v>
      </c>
      <c r="B784" s="133" t="s">
        <v>3066</v>
      </c>
      <c r="C784" s="133" t="s">
        <v>4447</v>
      </c>
    </row>
    <row r="785" spans="1:3" x14ac:dyDescent="0.3">
      <c r="A785" s="132" t="s">
        <v>2099</v>
      </c>
      <c r="B785" s="133" t="s">
        <v>3077</v>
      </c>
      <c r="C785" s="133" t="s">
        <v>4447</v>
      </c>
    </row>
    <row r="786" spans="1:3" x14ac:dyDescent="0.3">
      <c r="A786" s="132" t="s">
        <v>2554</v>
      </c>
      <c r="B786" s="133" t="s">
        <v>3076</v>
      </c>
      <c r="C786" s="133" t="s">
        <v>4447</v>
      </c>
    </row>
    <row r="787" spans="1:3" x14ac:dyDescent="0.3">
      <c r="A787" s="132" t="s">
        <v>2562</v>
      </c>
      <c r="B787" s="133" t="s">
        <v>3073</v>
      </c>
      <c r="C787" s="133" t="s">
        <v>4447</v>
      </c>
    </row>
    <row r="788" spans="1:3" x14ac:dyDescent="0.3">
      <c r="A788" s="132" t="s">
        <v>2728</v>
      </c>
      <c r="B788" s="133" t="s">
        <v>3075</v>
      </c>
      <c r="C788" s="133" t="s">
        <v>4447</v>
      </c>
    </row>
    <row r="789" spans="1:3" x14ac:dyDescent="0.3">
      <c r="A789" s="132" t="s">
        <v>2734</v>
      </c>
      <c r="B789" s="133" t="s">
        <v>2975</v>
      </c>
      <c r="C789" s="133" t="s">
        <v>4447</v>
      </c>
    </row>
    <row r="790" spans="1:3" x14ac:dyDescent="0.3">
      <c r="A790" s="132" t="s">
        <v>2897</v>
      </c>
      <c r="B790" s="133" t="s">
        <v>4281</v>
      </c>
      <c r="C790" s="133" t="s">
        <v>4447</v>
      </c>
    </row>
    <row r="791" spans="1:3" x14ac:dyDescent="0.3">
      <c r="A791" s="132" t="s">
        <v>2133</v>
      </c>
      <c r="B791" s="133" t="s">
        <v>3080</v>
      </c>
      <c r="C791" s="133" t="s">
        <v>4447</v>
      </c>
    </row>
    <row r="792" spans="1:3" x14ac:dyDescent="0.3">
      <c r="A792" s="132" t="s">
        <v>2274</v>
      </c>
      <c r="B792" s="133" t="s">
        <v>3081</v>
      </c>
      <c r="C792" s="133" t="s">
        <v>4447</v>
      </c>
    </row>
    <row r="793" spans="1:3" x14ac:dyDescent="0.3">
      <c r="A793" s="132" t="s">
        <v>2565</v>
      </c>
      <c r="B793" s="133" t="s">
        <v>3082</v>
      </c>
      <c r="C793" s="133" t="s">
        <v>4447</v>
      </c>
    </row>
    <row r="794" spans="1:3" x14ac:dyDescent="0.3">
      <c r="A794" s="132" t="s">
        <v>2708</v>
      </c>
      <c r="B794" s="133" t="s">
        <v>3083</v>
      </c>
      <c r="C794" s="133" t="s">
        <v>4447</v>
      </c>
    </row>
    <row r="795" spans="1:3" x14ac:dyDescent="0.3">
      <c r="A795" s="132" t="s">
        <v>2743</v>
      </c>
      <c r="B795" s="133" t="s">
        <v>3085</v>
      </c>
      <c r="C795" s="133" t="s">
        <v>4447</v>
      </c>
    </row>
    <row r="796" spans="1:3" x14ac:dyDescent="0.3">
      <c r="A796" s="132" t="s">
        <v>2744</v>
      </c>
      <c r="B796" s="133" t="s">
        <v>3084</v>
      </c>
      <c r="C796" s="133" t="s">
        <v>4447</v>
      </c>
    </row>
    <row r="797" spans="1:3" x14ac:dyDescent="0.3">
      <c r="A797" s="132" t="s">
        <v>2165</v>
      </c>
      <c r="B797" s="133" t="s">
        <v>3091</v>
      </c>
      <c r="C797" s="133" t="s">
        <v>4447</v>
      </c>
    </row>
    <row r="798" spans="1:3" x14ac:dyDescent="0.3">
      <c r="A798" s="132" t="s">
        <v>2580</v>
      </c>
      <c r="B798" s="133" t="s">
        <v>3092</v>
      </c>
      <c r="C798" s="133" t="s">
        <v>4447</v>
      </c>
    </row>
    <row r="799" spans="1:3" x14ac:dyDescent="0.3">
      <c r="A799" s="132" t="s">
        <v>2672</v>
      </c>
      <c r="B799" s="133" t="s">
        <v>3020</v>
      </c>
      <c r="C799" s="133" t="s">
        <v>4447</v>
      </c>
    </row>
    <row r="800" spans="1:3" x14ac:dyDescent="0.3">
      <c r="A800" s="132" t="s">
        <v>2782</v>
      </c>
      <c r="B800" s="133" t="s">
        <v>4282</v>
      </c>
      <c r="C800" s="133" t="s">
        <v>4447</v>
      </c>
    </row>
    <row r="801" spans="1:3" x14ac:dyDescent="0.3">
      <c r="A801" s="132" t="s">
        <v>1502</v>
      </c>
      <c r="B801" s="133" t="s">
        <v>3089</v>
      </c>
      <c r="C801" s="133" t="s">
        <v>4447</v>
      </c>
    </row>
    <row r="802" spans="1:3" x14ac:dyDescent="0.3">
      <c r="A802" s="132" t="s">
        <v>2166</v>
      </c>
      <c r="B802" s="133" t="s">
        <v>3093</v>
      </c>
      <c r="C802" s="133" t="s">
        <v>4447</v>
      </c>
    </row>
    <row r="803" spans="1:3" x14ac:dyDescent="0.3">
      <c r="A803" s="132" t="s">
        <v>2303</v>
      </c>
      <c r="B803" s="133" t="s">
        <v>3097</v>
      </c>
      <c r="C803" s="133" t="s">
        <v>4447</v>
      </c>
    </row>
    <row r="804" spans="1:3" x14ac:dyDescent="0.3">
      <c r="A804" s="132" t="s">
        <v>2083</v>
      </c>
      <c r="B804" s="133" t="s">
        <v>3095</v>
      </c>
      <c r="C804" s="133" t="s">
        <v>4447</v>
      </c>
    </row>
    <row r="805" spans="1:3" x14ac:dyDescent="0.3">
      <c r="A805" s="132" t="s">
        <v>2729</v>
      </c>
      <c r="B805" s="133" t="s">
        <v>3023</v>
      </c>
      <c r="C805" s="133" t="s">
        <v>4447</v>
      </c>
    </row>
    <row r="806" spans="1:3" x14ac:dyDescent="0.3">
      <c r="A806" s="132" t="s">
        <v>2702</v>
      </c>
      <c r="B806" s="133" t="s">
        <v>2964</v>
      </c>
      <c r="C806" s="133" t="s">
        <v>4447</v>
      </c>
    </row>
    <row r="807" spans="1:3" x14ac:dyDescent="0.3">
      <c r="A807" s="132" t="s">
        <v>1971</v>
      </c>
      <c r="B807" s="133" t="s">
        <v>3102</v>
      </c>
      <c r="C807" s="133" t="s">
        <v>4447</v>
      </c>
    </row>
    <row r="808" spans="1:3" x14ac:dyDescent="0.3">
      <c r="A808" s="132" t="s">
        <v>1940</v>
      </c>
      <c r="B808" s="133" t="s">
        <v>3103</v>
      </c>
      <c r="C808" s="133" t="s">
        <v>4447</v>
      </c>
    </row>
    <row r="809" spans="1:3" x14ac:dyDescent="0.3">
      <c r="A809" s="132" t="s">
        <v>2079</v>
      </c>
      <c r="B809" s="133" t="s">
        <v>3105</v>
      </c>
      <c r="C809" s="133" t="s">
        <v>4447</v>
      </c>
    </row>
    <row r="810" spans="1:3" x14ac:dyDescent="0.3">
      <c r="A810" s="132" t="s">
        <v>2233</v>
      </c>
      <c r="B810" s="133" t="s">
        <v>3106</v>
      </c>
      <c r="C810" s="133" t="s">
        <v>4447</v>
      </c>
    </row>
    <row r="811" spans="1:3" x14ac:dyDescent="0.3">
      <c r="A811" s="132" t="s">
        <v>2560</v>
      </c>
      <c r="B811" s="133" t="s">
        <v>3107</v>
      </c>
      <c r="C811" s="133" t="s">
        <v>4447</v>
      </c>
    </row>
    <row r="812" spans="1:3" x14ac:dyDescent="0.3">
      <c r="A812" s="132" t="s">
        <v>2569</v>
      </c>
      <c r="B812" s="133" t="s">
        <v>3101</v>
      </c>
      <c r="C812" s="133" t="s">
        <v>4447</v>
      </c>
    </row>
    <row r="813" spans="1:3" x14ac:dyDescent="0.3">
      <c r="A813" s="132" t="s">
        <v>2845</v>
      </c>
      <c r="B813" s="133" t="s">
        <v>4283</v>
      </c>
      <c r="C813" s="133" t="s">
        <v>4447</v>
      </c>
    </row>
    <row r="814" spans="1:3" x14ac:dyDescent="0.3">
      <c r="A814" s="132" t="s">
        <v>2573</v>
      </c>
      <c r="B814" s="133" t="s">
        <v>3109</v>
      </c>
      <c r="C814" s="133" t="s">
        <v>4447</v>
      </c>
    </row>
    <row r="815" spans="1:3" x14ac:dyDescent="0.3">
      <c r="A815" s="132" t="s">
        <v>2593</v>
      </c>
      <c r="B815" s="133" t="s">
        <v>3112</v>
      </c>
      <c r="C815" s="133" t="s">
        <v>4447</v>
      </c>
    </row>
    <row r="816" spans="1:3" x14ac:dyDescent="0.3">
      <c r="A816" s="132" t="s">
        <v>2706</v>
      </c>
      <c r="B816" s="133" t="s">
        <v>3111</v>
      </c>
      <c r="C816" s="133" t="s">
        <v>4447</v>
      </c>
    </row>
    <row r="817" spans="1:3" x14ac:dyDescent="0.3">
      <c r="A817" s="132" t="s">
        <v>2893</v>
      </c>
      <c r="B817" s="133" t="s">
        <v>4284</v>
      </c>
      <c r="C817" s="133" t="s">
        <v>4447</v>
      </c>
    </row>
    <row r="818" spans="1:3" x14ac:dyDescent="0.3">
      <c r="A818" s="132" t="s">
        <v>2076</v>
      </c>
      <c r="B818" s="133" t="s">
        <v>3108</v>
      </c>
      <c r="C818" s="133" t="s">
        <v>4447</v>
      </c>
    </row>
    <row r="819" spans="1:3" x14ac:dyDescent="0.3">
      <c r="A819" s="132" t="s">
        <v>2011</v>
      </c>
      <c r="B819" s="133" t="s">
        <v>3118</v>
      </c>
      <c r="C819" s="133" t="s">
        <v>4447</v>
      </c>
    </row>
    <row r="820" spans="1:3" x14ac:dyDescent="0.3">
      <c r="A820" s="132" t="s">
        <v>2694</v>
      </c>
      <c r="B820" s="133" t="s">
        <v>3114</v>
      </c>
      <c r="C820" s="133" t="s">
        <v>4447</v>
      </c>
    </row>
    <row r="821" spans="1:3" x14ac:dyDescent="0.3">
      <c r="A821" s="132" t="s">
        <v>2715</v>
      </c>
      <c r="B821" s="133" t="s">
        <v>3117</v>
      </c>
      <c r="C821" s="133" t="s">
        <v>4447</v>
      </c>
    </row>
    <row r="822" spans="1:3" x14ac:dyDescent="0.3">
      <c r="A822" s="132" t="s">
        <v>2731</v>
      </c>
      <c r="B822" s="133" t="s">
        <v>3115</v>
      </c>
      <c r="C822" s="133" t="s">
        <v>4447</v>
      </c>
    </row>
    <row r="823" spans="1:3" x14ac:dyDescent="0.3">
      <c r="A823" s="132" t="s">
        <v>2712</v>
      </c>
      <c r="B823" s="133" t="s">
        <v>3048</v>
      </c>
      <c r="C823" s="133" t="s">
        <v>4447</v>
      </c>
    </row>
    <row r="824" spans="1:3" x14ac:dyDescent="0.3">
      <c r="A824" s="132" t="s">
        <v>2919</v>
      </c>
      <c r="B824" s="133" t="s">
        <v>4449</v>
      </c>
      <c r="C824" s="133" t="s">
        <v>4447</v>
      </c>
    </row>
    <row r="825" spans="1:3" x14ac:dyDescent="0.3">
      <c r="A825" s="132" t="s">
        <v>1528</v>
      </c>
      <c r="B825" s="133" t="s">
        <v>3119</v>
      </c>
      <c r="C825" s="133" t="s">
        <v>4447</v>
      </c>
    </row>
    <row r="826" spans="1:3" x14ac:dyDescent="0.3">
      <c r="A826" s="132" t="s">
        <v>2478</v>
      </c>
      <c r="B826" s="133" t="s">
        <v>3123</v>
      </c>
      <c r="C826" s="133" t="s">
        <v>4447</v>
      </c>
    </row>
    <row r="827" spans="1:3" x14ac:dyDescent="0.3">
      <c r="A827" s="132" t="s">
        <v>2699</v>
      </c>
      <c r="B827" s="133" t="s">
        <v>2936</v>
      </c>
      <c r="C827" s="133" t="s">
        <v>4447</v>
      </c>
    </row>
    <row r="828" spans="1:3" x14ac:dyDescent="0.3">
      <c r="A828" s="132" t="s">
        <v>2852</v>
      </c>
      <c r="B828" s="133" t="s">
        <v>4285</v>
      </c>
      <c r="C828" s="133" t="s">
        <v>4447</v>
      </c>
    </row>
    <row r="829" spans="1:3" x14ac:dyDescent="0.3">
      <c r="A829" s="132" t="s">
        <v>2240</v>
      </c>
      <c r="B829" s="133" t="s">
        <v>3122</v>
      </c>
      <c r="C829" s="133" t="s">
        <v>4447</v>
      </c>
    </row>
    <row r="830" spans="1:3" x14ac:dyDescent="0.3">
      <c r="A830" s="132" t="s">
        <v>2219</v>
      </c>
      <c r="B830" s="133" t="s">
        <v>3127</v>
      </c>
      <c r="C830" s="133" t="s">
        <v>4447</v>
      </c>
    </row>
    <row r="831" spans="1:3" x14ac:dyDescent="0.3">
      <c r="A831" s="132" t="s">
        <v>2740</v>
      </c>
      <c r="B831" s="133" t="s">
        <v>3126</v>
      </c>
      <c r="C831" s="133" t="s">
        <v>4447</v>
      </c>
    </row>
    <row r="832" spans="1:3" x14ac:dyDescent="0.3">
      <c r="A832" s="132" t="s">
        <v>2831</v>
      </c>
      <c r="B832" s="133" t="s">
        <v>4286</v>
      </c>
      <c r="C832" s="133" t="s">
        <v>4447</v>
      </c>
    </row>
    <row r="833" spans="1:3" x14ac:dyDescent="0.3">
      <c r="A833" s="132" t="s">
        <v>2847</v>
      </c>
      <c r="B833" s="133" t="s">
        <v>4287</v>
      </c>
      <c r="C833" s="133" t="s">
        <v>4447</v>
      </c>
    </row>
    <row r="834" spans="1:3" x14ac:dyDescent="0.3">
      <c r="A834" s="132" t="s">
        <v>1537</v>
      </c>
      <c r="B834" s="133" t="s">
        <v>3124</v>
      </c>
      <c r="C834" s="133" t="s">
        <v>4447</v>
      </c>
    </row>
    <row r="835" spans="1:3" x14ac:dyDescent="0.3">
      <c r="A835" s="132" t="s">
        <v>2023</v>
      </c>
      <c r="B835" s="133" t="s">
        <v>3130</v>
      </c>
      <c r="C835" s="133" t="s">
        <v>4447</v>
      </c>
    </row>
    <row r="836" spans="1:3" x14ac:dyDescent="0.3">
      <c r="A836" s="132" t="s">
        <v>2578</v>
      </c>
      <c r="B836" s="133" t="s">
        <v>3133</v>
      </c>
      <c r="C836" s="133" t="s">
        <v>4447</v>
      </c>
    </row>
    <row r="837" spans="1:3" x14ac:dyDescent="0.3">
      <c r="A837" s="132" t="s">
        <v>2724</v>
      </c>
      <c r="B837" s="133" t="s">
        <v>3131</v>
      </c>
      <c r="C837" s="133" t="s">
        <v>4447</v>
      </c>
    </row>
    <row r="838" spans="1:3" x14ac:dyDescent="0.3">
      <c r="A838" s="132" t="s">
        <v>2697</v>
      </c>
      <c r="B838" s="133" t="s">
        <v>2977</v>
      </c>
      <c r="C838" s="133" t="s">
        <v>4447</v>
      </c>
    </row>
    <row r="839" spans="1:3" x14ac:dyDescent="0.3">
      <c r="A839" s="132" t="s">
        <v>2820</v>
      </c>
      <c r="B839" s="133" t="s">
        <v>4288</v>
      </c>
      <c r="C839" s="133" t="s">
        <v>4447</v>
      </c>
    </row>
    <row r="840" spans="1:3" x14ac:dyDescent="0.3">
      <c r="A840" s="132" t="s">
        <v>2851</v>
      </c>
      <c r="B840" s="133" t="s">
        <v>4289</v>
      </c>
      <c r="C840" s="133" t="s">
        <v>4447</v>
      </c>
    </row>
    <row r="841" spans="1:3" x14ac:dyDescent="0.3">
      <c r="A841" s="132" t="s">
        <v>1437</v>
      </c>
      <c r="B841" s="133" t="s">
        <v>3137</v>
      </c>
      <c r="C841" s="133" t="s">
        <v>4447</v>
      </c>
    </row>
    <row r="842" spans="1:3" x14ac:dyDescent="0.3">
      <c r="A842" s="132" t="s">
        <v>2559</v>
      </c>
      <c r="B842" s="133" t="s">
        <v>3138</v>
      </c>
      <c r="C842" s="133" t="s">
        <v>4447</v>
      </c>
    </row>
    <row r="843" spans="1:3" x14ac:dyDescent="0.3">
      <c r="A843" s="132" t="s">
        <v>2722</v>
      </c>
      <c r="B843" s="133" t="s">
        <v>3141</v>
      </c>
      <c r="C843" s="133" t="s">
        <v>4447</v>
      </c>
    </row>
    <row r="844" spans="1:3" x14ac:dyDescent="0.3">
      <c r="A844" s="132" t="s">
        <v>2721</v>
      </c>
      <c r="B844" s="133" t="s">
        <v>3142</v>
      </c>
      <c r="C844" s="133" t="s">
        <v>4447</v>
      </c>
    </row>
    <row r="845" spans="1:3" x14ac:dyDescent="0.3">
      <c r="A845" s="132" t="s">
        <v>2713</v>
      </c>
      <c r="B845" s="133" t="s">
        <v>3140</v>
      </c>
      <c r="C845" s="133" t="s">
        <v>4447</v>
      </c>
    </row>
    <row r="846" spans="1:3" x14ac:dyDescent="0.3">
      <c r="A846" s="132" t="s">
        <v>2830</v>
      </c>
      <c r="B846" s="133" t="s">
        <v>4290</v>
      </c>
      <c r="C846" s="133" t="s">
        <v>4447</v>
      </c>
    </row>
    <row r="847" spans="1:3" x14ac:dyDescent="0.3">
      <c r="A847" s="132" t="s">
        <v>2891</v>
      </c>
      <c r="B847" s="133" t="s">
        <v>4291</v>
      </c>
      <c r="C847" s="133" t="s">
        <v>4447</v>
      </c>
    </row>
    <row r="848" spans="1:3" x14ac:dyDescent="0.3">
      <c r="A848" s="132" t="s">
        <v>2911</v>
      </c>
      <c r="B848" s="133" t="s">
        <v>4266</v>
      </c>
      <c r="C848" s="133" t="s">
        <v>4447</v>
      </c>
    </row>
    <row r="849" spans="1:3" x14ac:dyDescent="0.3">
      <c r="A849" s="132" t="s">
        <v>2021</v>
      </c>
      <c r="B849" s="133" t="s">
        <v>3145</v>
      </c>
      <c r="C849" s="133" t="s">
        <v>4447</v>
      </c>
    </row>
    <row r="850" spans="1:3" x14ac:dyDescent="0.3">
      <c r="A850" s="132" t="s">
        <v>2104</v>
      </c>
      <c r="B850" s="133" t="s">
        <v>3144</v>
      </c>
      <c r="C850" s="133" t="s">
        <v>4447</v>
      </c>
    </row>
    <row r="851" spans="1:3" x14ac:dyDescent="0.3">
      <c r="A851" s="132" t="s">
        <v>2550</v>
      </c>
      <c r="B851" s="133" t="s">
        <v>3143</v>
      </c>
      <c r="C851" s="133" t="s">
        <v>4447</v>
      </c>
    </row>
    <row r="852" spans="1:3" x14ac:dyDescent="0.3">
      <c r="A852" s="132" t="s">
        <v>1934</v>
      </c>
      <c r="B852" s="133" t="s">
        <v>3152</v>
      </c>
      <c r="C852" s="133" t="s">
        <v>4447</v>
      </c>
    </row>
    <row r="853" spans="1:3" x14ac:dyDescent="0.3">
      <c r="A853" s="132" t="s">
        <v>2071</v>
      </c>
      <c r="B853" s="133" t="s">
        <v>3153</v>
      </c>
      <c r="C853" s="133" t="s">
        <v>4447</v>
      </c>
    </row>
    <row r="854" spans="1:3" x14ac:dyDescent="0.3">
      <c r="A854" s="132" t="s">
        <v>2320</v>
      </c>
      <c r="B854" s="133" t="s">
        <v>3154</v>
      </c>
      <c r="C854" s="133" t="s">
        <v>4447</v>
      </c>
    </row>
    <row r="855" spans="1:3" x14ac:dyDescent="0.3">
      <c r="A855" s="132" t="s">
        <v>2718</v>
      </c>
      <c r="B855" s="133" t="s">
        <v>2970</v>
      </c>
      <c r="C855" s="133" t="s">
        <v>4447</v>
      </c>
    </row>
    <row r="856" spans="1:3" x14ac:dyDescent="0.3">
      <c r="A856" s="132" t="s">
        <v>2291</v>
      </c>
      <c r="B856" s="133" t="s">
        <v>3158</v>
      </c>
      <c r="C856" s="133" t="s">
        <v>4447</v>
      </c>
    </row>
    <row r="857" spans="1:3" x14ac:dyDescent="0.3">
      <c r="A857" s="132" t="s">
        <v>2899</v>
      </c>
      <c r="B857" s="133" t="s">
        <v>4292</v>
      </c>
      <c r="C857" s="133" t="s">
        <v>4447</v>
      </c>
    </row>
    <row r="858" spans="1:3" x14ac:dyDescent="0.3">
      <c r="A858" s="132" t="s">
        <v>2108</v>
      </c>
      <c r="B858" s="133" t="s">
        <v>3160</v>
      </c>
      <c r="C858" s="133" t="s">
        <v>4447</v>
      </c>
    </row>
    <row r="859" spans="1:3" x14ac:dyDescent="0.3">
      <c r="A859" s="132" t="s">
        <v>2742</v>
      </c>
      <c r="B859" s="133" t="s">
        <v>2973</v>
      </c>
      <c r="C859" s="133" t="s">
        <v>4447</v>
      </c>
    </row>
    <row r="860" spans="1:3" x14ac:dyDescent="0.3">
      <c r="A860" s="132" t="s">
        <v>2618</v>
      </c>
      <c r="B860" s="133" t="s">
        <v>3162</v>
      </c>
      <c r="C860" s="133" t="s">
        <v>4447</v>
      </c>
    </row>
    <row r="861" spans="1:3" x14ac:dyDescent="0.3">
      <c r="A861" s="132" t="s">
        <v>1939</v>
      </c>
      <c r="B861" s="133" t="s">
        <v>3166</v>
      </c>
      <c r="C861" s="133" t="s">
        <v>4447</v>
      </c>
    </row>
    <row r="862" spans="1:3" x14ac:dyDescent="0.3">
      <c r="A862" s="132" t="s">
        <v>2625</v>
      </c>
      <c r="B862" s="133" t="s">
        <v>2986</v>
      </c>
      <c r="C862" s="133" t="s">
        <v>4447</v>
      </c>
    </row>
    <row r="863" spans="1:3" x14ac:dyDescent="0.3">
      <c r="A863" s="132" t="s">
        <v>2885</v>
      </c>
      <c r="B863" s="133" t="s">
        <v>4293</v>
      </c>
      <c r="C863" s="133" t="s">
        <v>4447</v>
      </c>
    </row>
    <row r="864" spans="1:3" x14ac:dyDescent="0.3">
      <c r="A864" s="132" t="s">
        <v>2321</v>
      </c>
      <c r="B864" s="133" t="s">
        <v>3171</v>
      </c>
      <c r="C864" s="133" t="s">
        <v>4447</v>
      </c>
    </row>
    <row r="865" spans="1:3" x14ac:dyDescent="0.3">
      <c r="A865" s="132" t="s">
        <v>2455</v>
      </c>
      <c r="B865" s="133" t="s">
        <v>3169</v>
      </c>
      <c r="C865" s="133" t="s">
        <v>4447</v>
      </c>
    </row>
    <row r="866" spans="1:3" x14ac:dyDescent="0.3">
      <c r="A866" s="132" t="s">
        <v>2750</v>
      </c>
      <c r="B866" s="133" t="s">
        <v>3168</v>
      </c>
      <c r="C866" s="133" t="s">
        <v>4447</v>
      </c>
    </row>
    <row r="867" spans="1:3" x14ac:dyDescent="0.3">
      <c r="A867" s="132" t="s">
        <v>2670</v>
      </c>
      <c r="B867" s="133" t="s">
        <v>3053</v>
      </c>
      <c r="C867" s="133" t="s">
        <v>4447</v>
      </c>
    </row>
    <row r="868" spans="1:3" x14ac:dyDescent="0.3">
      <c r="A868" s="132" t="s">
        <v>2623</v>
      </c>
      <c r="B868" s="133" t="s">
        <v>3070</v>
      </c>
      <c r="C868" s="133" t="s">
        <v>4447</v>
      </c>
    </row>
    <row r="869" spans="1:3" x14ac:dyDescent="0.3">
      <c r="A869" s="132" t="s">
        <v>2826</v>
      </c>
      <c r="B869" s="133" t="s">
        <v>4294</v>
      </c>
      <c r="C869" s="133" t="s">
        <v>4447</v>
      </c>
    </row>
    <row r="870" spans="1:3" x14ac:dyDescent="0.3">
      <c r="A870" s="132" t="s">
        <v>2855</v>
      </c>
      <c r="B870" s="133" t="s">
        <v>4295</v>
      </c>
      <c r="C870" s="133" t="s">
        <v>4447</v>
      </c>
    </row>
    <row r="871" spans="1:3" x14ac:dyDescent="0.3">
      <c r="A871" s="132" t="s">
        <v>2741</v>
      </c>
      <c r="B871" s="133" t="s">
        <v>2958</v>
      </c>
      <c r="C871" s="133" t="s">
        <v>4447</v>
      </c>
    </row>
    <row r="872" spans="1:3" x14ac:dyDescent="0.3">
      <c r="A872" s="132" t="s">
        <v>1464</v>
      </c>
      <c r="B872" s="133" t="s">
        <v>3175</v>
      </c>
      <c r="C872" s="133" t="s">
        <v>4447</v>
      </c>
    </row>
    <row r="873" spans="1:3" x14ac:dyDescent="0.3">
      <c r="A873" s="132" t="s">
        <v>1433</v>
      </c>
      <c r="B873" s="133" t="s">
        <v>3176</v>
      </c>
      <c r="C873" s="133" t="s">
        <v>4447</v>
      </c>
    </row>
    <row r="874" spans="1:3" x14ac:dyDescent="0.3">
      <c r="A874" s="132" t="s">
        <v>1473</v>
      </c>
      <c r="B874" s="133" t="s">
        <v>3173</v>
      </c>
      <c r="C874" s="133" t="s">
        <v>4447</v>
      </c>
    </row>
    <row r="875" spans="1:3" x14ac:dyDescent="0.3">
      <c r="A875" s="132" t="s">
        <v>2751</v>
      </c>
      <c r="B875" s="133" t="s">
        <v>3063</v>
      </c>
      <c r="C875" s="133" t="s">
        <v>4447</v>
      </c>
    </row>
    <row r="876" spans="1:3" x14ac:dyDescent="0.3">
      <c r="A876" s="132" t="s">
        <v>2631</v>
      </c>
      <c r="B876" s="133" t="s">
        <v>2962</v>
      </c>
      <c r="C876" s="133" t="s">
        <v>4447</v>
      </c>
    </row>
    <row r="877" spans="1:3" x14ac:dyDescent="0.3">
      <c r="A877" s="132" t="s">
        <v>2179</v>
      </c>
      <c r="B877" s="133" t="s">
        <v>3174</v>
      </c>
      <c r="C877" s="133" t="s">
        <v>4447</v>
      </c>
    </row>
    <row r="878" spans="1:3" x14ac:dyDescent="0.3">
      <c r="A878" s="132" t="s">
        <v>2264</v>
      </c>
      <c r="B878" s="133" t="s">
        <v>3179</v>
      </c>
      <c r="C878" s="133" t="s">
        <v>4447</v>
      </c>
    </row>
    <row r="879" spans="1:3" x14ac:dyDescent="0.3">
      <c r="A879" s="132" t="s">
        <v>2144</v>
      </c>
      <c r="B879" s="133" t="s">
        <v>3177</v>
      </c>
      <c r="C879" s="133" t="s">
        <v>4447</v>
      </c>
    </row>
    <row r="880" spans="1:3" x14ac:dyDescent="0.3">
      <c r="A880" s="132" t="s">
        <v>2819</v>
      </c>
      <c r="B880" s="133" t="s">
        <v>4296</v>
      </c>
      <c r="C880" s="133" t="s">
        <v>4447</v>
      </c>
    </row>
    <row r="881" spans="1:3" x14ac:dyDescent="0.3">
      <c r="A881" s="132" t="s">
        <v>1954</v>
      </c>
      <c r="B881" s="133" t="s">
        <v>3181</v>
      </c>
      <c r="C881" s="133" t="s">
        <v>4447</v>
      </c>
    </row>
    <row r="882" spans="1:3" x14ac:dyDescent="0.3">
      <c r="A882" s="132" t="s">
        <v>2281</v>
      </c>
      <c r="B882" s="133" t="s">
        <v>3182</v>
      </c>
      <c r="C882" s="133" t="s">
        <v>4447</v>
      </c>
    </row>
    <row r="883" spans="1:3" x14ac:dyDescent="0.3">
      <c r="A883" s="132" t="s">
        <v>2214</v>
      </c>
      <c r="B883" s="133" t="s">
        <v>3180</v>
      </c>
      <c r="C883" s="133" t="s">
        <v>4447</v>
      </c>
    </row>
    <row r="884" spans="1:3" x14ac:dyDescent="0.3">
      <c r="A884" s="132" t="s">
        <v>2117</v>
      </c>
      <c r="B884" s="133" t="s">
        <v>3186</v>
      </c>
      <c r="C884" s="133" t="s">
        <v>4447</v>
      </c>
    </row>
    <row r="885" spans="1:3" x14ac:dyDescent="0.3">
      <c r="A885" s="132" t="s">
        <v>2816</v>
      </c>
      <c r="B885" s="133" t="s">
        <v>4297</v>
      </c>
      <c r="C885" s="133" t="s">
        <v>4447</v>
      </c>
    </row>
    <row r="886" spans="1:3" x14ac:dyDescent="0.3">
      <c r="A886" s="132" t="s">
        <v>2900</v>
      </c>
      <c r="B886" s="133" t="s">
        <v>4298</v>
      </c>
      <c r="C886" s="133" t="s">
        <v>4447</v>
      </c>
    </row>
    <row r="887" spans="1:3" x14ac:dyDescent="0.3">
      <c r="A887" s="132" t="s">
        <v>2086</v>
      </c>
      <c r="B887" s="133" t="s">
        <v>3183</v>
      </c>
      <c r="C887" s="133" t="s">
        <v>4447</v>
      </c>
    </row>
    <row r="888" spans="1:3" x14ac:dyDescent="0.3">
      <c r="A888" s="132" t="s">
        <v>2066</v>
      </c>
      <c r="B888" s="133" t="s">
        <v>3192</v>
      </c>
      <c r="C888" s="133" t="s">
        <v>4447</v>
      </c>
    </row>
    <row r="889" spans="1:3" x14ac:dyDescent="0.3">
      <c r="A889" s="132" t="s">
        <v>1543</v>
      </c>
      <c r="B889" s="133" t="s">
        <v>3191</v>
      </c>
      <c r="C889" s="133" t="s">
        <v>4447</v>
      </c>
    </row>
    <row r="890" spans="1:3" x14ac:dyDescent="0.3">
      <c r="A890" s="132" t="s">
        <v>2328</v>
      </c>
      <c r="B890" s="133" t="s">
        <v>3190</v>
      </c>
      <c r="C890" s="133" t="s">
        <v>4447</v>
      </c>
    </row>
    <row r="891" spans="1:3" x14ac:dyDescent="0.3">
      <c r="A891" s="132" t="s">
        <v>2696</v>
      </c>
      <c r="B891" s="133" t="s">
        <v>3157</v>
      </c>
      <c r="C891" s="133" t="s">
        <v>4447</v>
      </c>
    </row>
    <row r="892" spans="1:3" x14ac:dyDescent="0.3">
      <c r="A892" s="132" t="s">
        <v>2726</v>
      </c>
      <c r="B892" s="133" t="s">
        <v>2946</v>
      </c>
      <c r="C892" s="133" t="s">
        <v>4447</v>
      </c>
    </row>
    <row r="893" spans="1:3" x14ac:dyDescent="0.3">
      <c r="A893" s="132" t="s">
        <v>2818</v>
      </c>
      <c r="B893" s="133" t="s">
        <v>4299</v>
      </c>
      <c r="C893" s="133" t="s">
        <v>4447</v>
      </c>
    </row>
    <row r="894" spans="1:3" x14ac:dyDescent="0.3">
      <c r="A894" s="132" t="s">
        <v>2266</v>
      </c>
      <c r="B894" s="133" t="s">
        <v>3197</v>
      </c>
      <c r="C894" s="133" t="s">
        <v>4447</v>
      </c>
    </row>
    <row r="895" spans="1:3" x14ac:dyDescent="0.3">
      <c r="A895" s="132" t="s">
        <v>2585</v>
      </c>
      <c r="B895" s="133" t="s">
        <v>3196</v>
      </c>
      <c r="C895" s="133" t="s">
        <v>4447</v>
      </c>
    </row>
    <row r="896" spans="1:3" x14ac:dyDescent="0.3">
      <c r="A896" s="132" t="s">
        <v>2022</v>
      </c>
      <c r="B896" s="133" t="s">
        <v>3202</v>
      </c>
      <c r="C896" s="133" t="s">
        <v>4447</v>
      </c>
    </row>
    <row r="897" spans="1:3" x14ac:dyDescent="0.3">
      <c r="A897" s="132" t="s">
        <v>2574</v>
      </c>
      <c r="B897" s="133" t="s">
        <v>3204</v>
      </c>
      <c r="C897" s="133" t="s">
        <v>4447</v>
      </c>
    </row>
    <row r="898" spans="1:3" x14ac:dyDescent="0.3">
      <c r="A898" s="132" t="s">
        <v>2753</v>
      </c>
      <c r="B898" s="133" t="s">
        <v>3203</v>
      </c>
      <c r="C898" s="133" t="s">
        <v>4447</v>
      </c>
    </row>
    <row r="899" spans="1:3" x14ac:dyDescent="0.3">
      <c r="A899" s="132" t="s">
        <v>2717</v>
      </c>
      <c r="B899" s="133" t="s">
        <v>3207</v>
      </c>
      <c r="C899" s="133" t="s">
        <v>4447</v>
      </c>
    </row>
    <row r="900" spans="1:3" x14ac:dyDescent="0.3">
      <c r="A900" s="132" t="s">
        <v>2298</v>
      </c>
      <c r="B900" s="133" t="s">
        <v>3208</v>
      </c>
      <c r="C900" s="133" t="s">
        <v>4447</v>
      </c>
    </row>
    <row r="901" spans="1:3" x14ac:dyDescent="0.3">
      <c r="A901" s="132" t="s">
        <v>2720</v>
      </c>
      <c r="B901" s="133" t="s">
        <v>3096</v>
      </c>
      <c r="C901" s="133" t="s">
        <v>4447</v>
      </c>
    </row>
    <row r="902" spans="1:3" x14ac:dyDescent="0.3">
      <c r="A902" s="132" t="s">
        <v>2760</v>
      </c>
      <c r="B902" s="133" t="s">
        <v>4300</v>
      </c>
      <c r="C902" s="133" t="s">
        <v>4447</v>
      </c>
    </row>
    <row r="903" spans="1:3" x14ac:dyDescent="0.3">
      <c r="A903" s="132" t="s">
        <v>2827</v>
      </c>
      <c r="B903" s="133" t="s">
        <v>4301</v>
      </c>
      <c r="C903" s="133" t="s">
        <v>4447</v>
      </c>
    </row>
    <row r="904" spans="1:3" x14ac:dyDescent="0.3">
      <c r="A904" s="132" t="s">
        <v>2849</v>
      </c>
      <c r="B904" s="133" t="s">
        <v>4302</v>
      </c>
      <c r="C904" s="133" t="s">
        <v>4447</v>
      </c>
    </row>
    <row r="905" spans="1:3" x14ac:dyDescent="0.3">
      <c r="A905" s="132" t="s">
        <v>2263</v>
      </c>
      <c r="B905" s="133" t="s">
        <v>3215</v>
      </c>
      <c r="C905" s="133" t="s">
        <v>4447</v>
      </c>
    </row>
    <row r="906" spans="1:3" x14ac:dyDescent="0.3">
      <c r="A906" s="132" t="s">
        <v>2736</v>
      </c>
      <c r="B906" s="133" t="s">
        <v>3214</v>
      </c>
      <c r="C906" s="133" t="s">
        <v>4447</v>
      </c>
    </row>
    <row r="907" spans="1:3" x14ac:dyDescent="0.3">
      <c r="A907" s="132" t="s">
        <v>2337</v>
      </c>
      <c r="B907" s="133" t="s">
        <v>3220</v>
      </c>
      <c r="C907" s="133" t="s">
        <v>4447</v>
      </c>
    </row>
    <row r="908" spans="1:3" x14ac:dyDescent="0.3">
      <c r="A908" s="132" t="s">
        <v>2555</v>
      </c>
      <c r="B908" s="133" t="s">
        <v>3219</v>
      </c>
      <c r="C908" s="133" t="s">
        <v>4447</v>
      </c>
    </row>
    <row r="909" spans="1:3" x14ac:dyDescent="0.3">
      <c r="A909" s="132" t="s">
        <v>2711</v>
      </c>
      <c r="B909" s="133" t="s">
        <v>3224</v>
      </c>
      <c r="C909" s="133" t="s">
        <v>4447</v>
      </c>
    </row>
    <row r="910" spans="1:3" x14ac:dyDescent="0.3">
      <c r="A910" s="132" t="s">
        <v>2886</v>
      </c>
      <c r="B910" s="133" t="s">
        <v>4324</v>
      </c>
      <c r="C910" s="133" t="s">
        <v>4325</v>
      </c>
    </row>
    <row r="911" spans="1:3" x14ac:dyDescent="0.3">
      <c r="A911" s="132" t="s">
        <v>2262</v>
      </c>
      <c r="B911" s="133" t="s">
        <v>3227</v>
      </c>
      <c r="C911" s="133" t="s">
        <v>4447</v>
      </c>
    </row>
    <row r="912" spans="1:3" x14ac:dyDescent="0.3">
      <c r="A912" s="132" t="s">
        <v>2620</v>
      </c>
      <c r="B912" s="133" t="s">
        <v>3228</v>
      </c>
      <c r="C912" s="133" t="s">
        <v>4447</v>
      </c>
    </row>
    <row r="913" spans="1:3" x14ac:dyDescent="0.3">
      <c r="A913" s="132" t="s">
        <v>2775</v>
      </c>
      <c r="B913" s="133" t="s">
        <v>4304</v>
      </c>
      <c r="C913" s="133" t="s">
        <v>4447</v>
      </c>
    </row>
    <row r="914" spans="1:3" x14ac:dyDescent="0.3">
      <c r="A914" s="132" t="s">
        <v>2846</v>
      </c>
      <c r="B914" s="133" t="s">
        <v>4305</v>
      </c>
      <c r="C914" s="133" t="s">
        <v>4447</v>
      </c>
    </row>
    <row r="915" spans="1:3" x14ac:dyDescent="0.3">
      <c r="A915" s="132" t="s">
        <v>2915</v>
      </c>
      <c r="B915" s="133" t="s">
        <v>4450</v>
      </c>
      <c r="C915" s="133" t="s">
        <v>4447</v>
      </c>
    </row>
    <row r="916" spans="1:3" x14ac:dyDescent="0.3">
      <c r="A916" s="132" t="s">
        <v>2254</v>
      </c>
      <c r="B916" s="133" t="s">
        <v>3237</v>
      </c>
      <c r="C916" s="133" t="s">
        <v>4447</v>
      </c>
    </row>
    <row r="917" spans="1:3" x14ac:dyDescent="0.3">
      <c r="A917" s="132" t="s">
        <v>2636</v>
      </c>
      <c r="B917" s="133" t="s">
        <v>3285</v>
      </c>
      <c r="C917" s="133" t="s">
        <v>4447</v>
      </c>
    </row>
    <row r="918" spans="1:3" x14ac:dyDescent="0.3">
      <c r="A918" s="132" t="s">
        <v>2649</v>
      </c>
      <c r="B918" s="133" t="s">
        <v>3284</v>
      </c>
      <c r="C918" s="133" t="s">
        <v>4447</v>
      </c>
    </row>
    <row r="919" spans="1:3" x14ac:dyDescent="0.3">
      <c r="A919" s="132" t="s">
        <v>2837</v>
      </c>
      <c r="B919" s="133" t="s">
        <v>4307</v>
      </c>
      <c r="C919" s="133" t="s">
        <v>4447</v>
      </c>
    </row>
    <row r="920" spans="1:3" x14ac:dyDescent="0.3">
      <c r="A920" s="132" t="s">
        <v>2500</v>
      </c>
      <c r="B920" s="133" t="s">
        <v>3287</v>
      </c>
      <c r="C920" s="133" t="s">
        <v>4447</v>
      </c>
    </row>
    <row r="921" spans="1:3" x14ac:dyDescent="0.3">
      <c r="A921" s="132" t="s">
        <v>1382</v>
      </c>
      <c r="B921" s="133" t="s">
        <v>3298</v>
      </c>
      <c r="C921" s="133" t="s">
        <v>4447</v>
      </c>
    </row>
    <row r="922" spans="1:3" x14ac:dyDescent="0.3">
      <c r="A922" s="132" t="s">
        <v>2516</v>
      </c>
      <c r="B922" s="133" t="s">
        <v>3290</v>
      </c>
      <c r="C922" s="133" t="s">
        <v>4447</v>
      </c>
    </row>
    <row r="923" spans="1:3" x14ac:dyDescent="0.3">
      <c r="A923" s="132" t="s">
        <v>2498</v>
      </c>
      <c r="B923" s="133" t="s">
        <v>3293</v>
      </c>
      <c r="C923" s="133" t="s">
        <v>4447</v>
      </c>
    </row>
    <row r="924" spans="1:3" x14ac:dyDescent="0.3">
      <c r="A924" s="132" t="s">
        <v>2527</v>
      </c>
      <c r="B924" s="133" t="s">
        <v>3294</v>
      </c>
      <c r="C924" s="133" t="s">
        <v>4447</v>
      </c>
    </row>
    <row r="925" spans="1:3" x14ac:dyDescent="0.3">
      <c r="A925" s="132" t="s">
        <v>2539</v>
      </c>
      <c r="B925" s="133" t="s">
        <v>3299</v>
      </c>
      <c r="C925" s="133" t="s">
        <v>4447</v>
      </c>
    </row>
    <row r="926" spans="1:3" x14ac:dyDescent="0.3">
      <c r="A926" s="132" t="s">
        <v>2459</v>
      </c>
      <c r="B926" s="133" t="s">
        <v>3295</v>
      </c>
      <c r="C926" s="133" t="s">
        <v>4447</v>
      </c>
    </row>
    <row r="927" spans="1:3" x14ac:dyDescent="0.3">
      <c r="A927" s="132" t="s">
        <v>2501</v>
      </c>
      <c r="B927" s="133" t="s">
        <v>3291</v>
      </c>
      <c r="C927" s="133" t="s">
        <v>4447</v>
      </c>
    </row>
    <row r="928" spans="1:3" x14ac:dyDescent="0.3">
      <c r="A928" s="132" t="s">
        <v>2614</v>
      </c>
      <c r="B928" s="133" t="s">
        <v>3292</v>
      </c>
      <c r="C928" s="133" t="s">
        <v>4447</v>
      </c>
    </row>
    <row r="929" spans="1:3" x14ac:dyDescent="0.3">
      <c r="A929" s="132" t="s">
        <v>2663</v>
      </c>
      <c r="B929" s="133" t="s">
        <v>3297</v>
      </c>
      <c r="C929" s="133" t="s">
        <v>4447</v>
      </c>
    </row>
    <row r="930" spans="1:3" x14ac:dyDescent="0.3">
      <c r="A930" s="132" t="s">
        <v>2679</v>
      </c>
      <c r="B930" s="133" t="s">
        <v>3279</v>
      </c>
      <c r="C930" s="133" t="s">
        <v>4447</v>
      </c>
    </row>
    <row r="931" spans="1:3" x14ac:dyDescent="0.3">
      <c r="A931" s="132" t="s">
        <v>2687</v>
      </c>
      <c r="B931" s="133" t="s">
        <v>3230</v>
      </c>
      <c r="C931" s="133" t="s">
        <v>4447</v>
      </c>
    </row>
    <row r="932" spans="1:3" x14ac:dyDescent="0.3">
      <c r="A932" s="132" t="s">
        <v>2490</v>
      </c>
      <c r="B932" s="133" t="s">
        <v>3296</v>
      </c>
      <c r="C932" s="133" t="s">
        <v>4447</v>
      </c>
    </row>
    <row r="933" spans="1:3" x14ac:dyDescent="0.3">
      <c r="A933" s="132" t="s">
        <v>2525</v>
      </c>
      <c r="B933" s="133" t="s">
        <v>3301</v>
      </c>
      <c r="C933" s="133" t="s">
        <v>4447</v>
      </c>
    </row>
    <row r="934" spans="1:3" x14ac:dyDescent="0.3">
      <c r="A934" s="132" t="s">
        <v>2513</v>
      </c>
      <c r="B934" s="133" t="s">
        <v>3300</v>
      </c>
      <c r="C934" s="133" t="s">
        <v>4447</v>
      </c>
    </row>
    <row r="935" spans="1:3" x14ac:dyDescent="0.3">
      <c r="A935" s="132" t="s">
        <v>1314</v>
      </c>
      <c r="B935" s="133" t="s">
        <v>3314</v>
      </c>
      <c r="C935" s="133" t="s">
        <v>4447</v>
      </c>
    </row>
    <row r="936" spans="1:3" x14ac:dyDescent="0.3">
      <c r="A936" s="132" t="s">
        <v>1317</v>
      </c>
      <c r="B936" s="133" t="s">
        <v>3322</v>
      </c>
      <c r="C936" s="133" t="s">
        <v>4447</v>
      </c>
    </row>
    <row r="937" spans="1:3" x14ac:dyDescent="0.3">
      <c r="A937" s="132" t="s">
        <v>1935</v>
      </c>
      <c r="B937" s="133" t="s">
        <v>3309</v>
      </c>
      <c r="C937" s="133" t="s">
        <v>4447</v>
      </c>
    </row>
    <row r="938" spans="1:3" x14ac:dyDescent="0.3">
      <c r="A938" s="132" t="s">
        <v>2526</v>
      </c>
      <c r="B938" s="133" t="s">
        <v>3326</v>
      </c>
      <c r="C938" s="133" t="s">
        <v>4447</v>
      </c>
    </row>
    <row r="939" spans="1:3" x14ac:dyDescent="0.3">
      <c r="A939" s="132" t="s">
        <v>2474</v>
      </c>
      <c r="B939" s="133" t="s">
        <v>3317</v>
      </c>
      <c r="C939" s="133" t="s">
        <v>4447</v>
      </c>
    </row>
    <row r="940" spans="1:3" x14ac:dyDescent="0.3">
      <c r="A940" s="132" t="s">
        <v>2528</v>
      </c>
      <c r="B940" s="133" t="s">
        <v>3312</v>
      </c>
      <c r="C940" s="133" t="s">
        <v>4447</v>
      </c>
    </row>
    <row r="941" spans="1:3" x14ac:dyDescent="0.3">
      <c r="A941" s="132" t="s">
        <v>2481</v>
      </c>
      <c r="B941" s="133" t="s">
        <v>3331</v>
      </c>
      <c r="C941" s="133" t="s">
        <v>4447</v>
      </c>
    </row>
    <row r="942" spans="1:3" x14ac:dyDescent="0.3">
      <c r="A942" s="132" t="s">
        <v>2502</v>
      </c>
      <c r="B942" s="133" t="s">
        <v>3325</v>
      </c>
      <c r="C942" s="133" t="s">
        <v>4447</v>
      </c>
    </row>
    <row r="943" spans="1:3" x14ac:dyDescent="0.3">
      <c r="A943" s="132" t="s">
        <v>2494</v>
      </c>
      <c r="B943" s="133" t="s">
        <v>3324</v>
      </c>
      <c r="C943" s="133" t="s">
        <v>4447</v>
      </c>
    </row>
    <row r="944" spans="1:3" x14ac:dyDescent="0.3">
      <c r="A944" s="132" t="s">
        <v>2532</v>
      </c>
      <c r="B944" s="133" t="s">
        <v>3315</v>
      </c>
      <c r="C944" s="133" t="s">
        <v>4447</v>
      </c>
    </row>
    <row r="945" spans="1:3" x14ac:dyDescent="0.3">
      <c r="A945" s="132" t="s">
        <v>2485</v>
      </c>
      <c r="B945" s="133" t="s">
        <v>3311</v>
      </c>
      <c r="C945" s="133" t="s">
        <v>4447</v>
      </c>
    </row>
    <row r="946" spans="1:3" x14ac:dyDescent="0.3">
      <c r="A946" s="132" t="s">
        <v>2493</v>
      </c>
      <c r="B946" s="133" t="s">
        <v>3327</v>
      </c>
      <c r="C946" s="133" t="s">
        <v>4447</v>
      </c>
    </row>
    <row r="947" spans="1:3" x14ac:dyDescent="0.3">
      <c r="A947" s="132" t="s">
        <v>2568</v>
      </c>
      <c r="B947" s="133" t="s">
        <v>3329</v>
      </c>
      <c r="C947" s="133" t="s">
        <v>4447</v>
      </c>
    </row>
    <row r="948" spans="1:3" x14ac:dyDescent="0.3">
      <c r="A948" s="132" t="s">
        <v>2496</v>
      </c>
      <c r="B948" s="133" t="s">
        <v>3321</v>
      </c>
      <c r="C948" s="133" t="s">
        <v>4447</v>
      </c>
    </row>
    <row r="949" spans="1:3" x14ac:dyDescent="0.3">
      <c r="A949" s="132" t="s">
        <v>2473</v>
      </c>
      <c r="B949" s="133" t="s">
        <v>3323</v>
      </c>
      <c r="C949" s="133" t="s">
        <v>4447</v>
      </c>
    </row>
    <row r="950" spans="1:3" x14ac:dyDescent="0.3">
      <c r="A950" s="132" t="s">
        <v>2480</v>
      </c>
      <c r="B950" s="133" t="s">
        <v>3316</v>
      </c>
      <c r="C950" s="133" t="s">
        <v>4447</v>
      </c>
    </row>
    <row r="951" spans="1:3" x14ac:dyDescent="0.3">
      <c r="A951" s="132" t="s">
        <v>2563</v>
      </c>
      <c r="B951" s="133" t="s">
        <v>3310</v>
      </c>
      <c r="C951" s="133" t="s">
        <v>4447</v>
      </c>
    </row>
    <row r="952" spans="1:3" x14ac:dyDescent="0.3">
      <c r="A952" s="132" t="s">
        <v>2476</v>
      </c>
      <c r="B952" s="133" t="s">
        <v>3319</v>
      </c>
      <c r="C952" s="133" t="s">
        <v>4447</v>
      </c>
    </row>
    <row r="953" spans="1:3" x14ac:dyDescent="0.3">
      <c r="A953" s="132" t="s">
        <v>2491</v>
      </c>
      <c r="B953" s="133" t="s">
        <v>3313</v>
      </c>
      <c r="C953" s="133" t="s">
        <v>4447</v>
      </c>
    </row>
    <row r="954" spans="1:3" x14ac:dyDescent="0.3">
      <c r="A954" s="132" t="s">
        <v>2600</v>
      </c>
      <c r="B954" s="133" t="s">
        <v>3305</v>
      </c>
      <c r="C954" s="133" t="s">
        <v>4447</v>
      </c>
    </row>
    <row r="955" spans="1:3" x14ac:dyDescent="0.3">
      <c r="A955" s="132" t="s">
        <v>2627</v>
      </c>
      <c r="B955" s="133" t="s">
        <v>3303</v>
      </c>
      <c r="C955" s="133" t="s">
        <v>4447</v>
      </c>
    </row>
    <row r="956" spans="1:3" x14ac:dyDescent="0.3">
      <c r="A956" s="132" t="s">
        <v>2727</v>
      </c>
      <c r="B956" s="133" t="s">
        <v>3304</v>
      </c>
      <c r="C956" s="133" t="s">
        <v>4447</v>
      </c>
    </row>
    <row r="957" spans="1:3" x14ac:dyDescent="0.3">
      <c r="A957" s="132" t="s">
        <v>2652</v>
      </c>
      <c r="B957" s="133" t="s">
        <v>3306</v>
      </c>
      <c r="C957" s="133" t="s">
        <v>4447</v>
      </c>
    </row>
    <row r="958" spans="1:3" x14ac:dyDescent="0.3">
      <c r="A958" s="132" t="s">
        <v>2603</v>
      </c>
      <c r="B958" s="133" t="s">
        <v>3263</v>
      </c>
      <c r="C958" s="133" t="s">
        <v>4447</v>
      </c>
    </row>
    <row r="959" spans="1:3" x14ac:dyDescent="0.3">
      <c r="A959" s="132" t="s">
        <v>2665</v>
      </c>
      <c r="B959" s="133" t="s">
        <v>3264</v>
      </c>
      <c r="C959" s="133" t="s">
        <v>4447</v>
      </c>
    </row>
    <row r="960" spans="1:3" x14ac:dyDescent="0.3">
      <c r="A960" s="132" t="s">
        <v>2676</v>
      </c>
      <c r="B960" s="133" t="s">
        <v>3250</v>
      </c>
      <c r="C960" s="133" t="s">
        <v>4447</v>
      </c>
    </row>
    <row r="961" spans="1:3" x14ac:dyDescent="0.3">
      <c r="A961" s="132" t="s">
        <v>2700</v>
      </c>
      <c r="B961" s="133" t="s">
        <v>3251</v>
      </c>
      <c r="C961" s="133" t="s">
        <v>4447</v>
      </c>
    </row>
    <row r="962" spans="1:3" x14ac:dyDescent="0.3">
      <c r="A962" s="132" t="s">
        <v>2701</v>
      </c>
      <c r="B962" s="133" t="s">
        <v>3163</v>
      </c>
      <c r="C962" s="133" t="s">
        <v>4447</v>
      </c>
    </row>
    <row r="963" spans="1:3" x14ac:dyDescent="0.3">
      <c r="A963" s="132" t="s">
        <v>2668</v>
      </c>
      <c r="B963" s="133" t="s">
        <v>3134</v>
      </c>
      <c r="C963" s="133" t="s">
        <v>4447</v>
      </c>
    </row>
    <row r="964" spans="1:3" x14ac:dyDescent="0.3">
      <c r="A964" s="132" t="s">
        <v>2609</v>
      </c>
      <c r="B964" s="133" t="s">
        <v>2982</v>
      </c>
      <c r="C964" s="133" t="s">
        <v>4447</v>
      </c>
    </row>
    <row r="965" spans="1:3" x14ac:dyDescent="0.3">
      <c r="A965" s="132" t="s">
        <v>2762</v>
      </c>
      <c r="B965" s="133" t="s">
        <v>4308</v>
      </c>
      <c r="C965" s="133" t="s">
        <v>4447</v>
      </c>
    </row>
    <row r="966" spans="1:3" x14ac:dyDescent="0.3">
      <c r="A966" s="132" t="s">
        <v>2894</v>
      </c>
      <c r="B966" s="133" t="s">
        <v>4309</v>
      </c>
      <c r="C966" s="133" t="s">
        <v>4447</v>
      </c>
    </row>
    <row r="967" spans="1:3" x14ac:dyDescent="0.3">
      <c r="A967" s="132" t="s">
        <v>2798</v>
      </c>
      <c r="B967" s="133" t="s">
        <v>4311</v>
      </c>
      <c r="C967" s="133" t="s">
        <v>4447</v>
      </c>
    </row>
    <row r="968" spans="1:3" x14ac:dyDescent="0.3">
      <c r="A968" s="132" t="s">
        <v>1660</v>
      </c>
      <c r="B968" s="133" t="s">
        <v>3308</v>
      </c>
      <c r="C968" s="133" t="s">
        <v>4447</v>
      </c>
    </row>
    <row r="969" spans="1:3" x14ac:dyDescent="0.3">
      <c r="A969" s="132" t="s">
        <v>1549</v>
      </c>
      <c r="B969" s="133" t="s">
        <v>3328</v>
      </c>
      <c r="C969" s="133" t="s">
        <v>4447</v>
      </c>
    </row>
    <row r="970" spans="1:3" x14ac:dyDescent="0.3">
      <c r="A970" s="132" t="s">
        <v>1561</v>
      </c>
      <c r="B970" s="133" t="s">
        <v>3320</v>
      </c>
      <c r="C970" s="133" t="s">
        <v>4447</v>
      </c>
    </row>
    <row r="971" spans="1:3" x14ac:dyDescent="0.3">
      <c r="A971" s="132" t="s">
        <v>2521</v>
      </c>
      <c r="B971" s="133" t="s">
        <v>3333</v>
      </c>
      <c r="C971" s="133" t="s">
        <v>4447</v>
      </c>
    </row>
    <row r="972" spans="1:3" x14ac:dyDescent="0.3">
      <c r="A972" s="132" t="s">
        <v>2698</v>
      </c>
      <c r="B972" s="133" t="s">
        <v>2984</v>
      </c>
      <c r="C972" s="133" t="s">
        <v>4447</v>
      </c>
    </row>
    <row r="973" spans="1:3" x14ac:dyDescent="0.3">
      <c r="A973" s="132" t="s">
        <v>2505</v>
      </c>
      <c r="B973" s="133" t="s">
        <v>3337</v>
      </c>
      <c r="C973" s="133" t="s">
        <v>4447</v>
      </c>
    </row>
    <row r="974" spans="1:3" x14ac:dyDescent="0.3">
      <c r="A974" s="132" t="s">
        <v>2467</v>
      </c>
      <c r="B974" s="133" t="s">
        <v>3336</v>
      </c>
      <c r="C974" s="133" t="s">
        <v>4447</v>
      </c>
    </row>
    <row r="975" spans="1:3" x14ac:dyDescent="0.3">
      <c r="A975" s="132" t="s">
        <v>2518</v>
      </c>
      <c r="B975" s="133" t="s">
        <v>3341</v>
      </c>
      <c r="C975" s="133" t="s">
        <v>4447</v>
      </c>
    </row>
    <row r="976" spans="1:3" x14ac:dyDescent="0.3">
      <c r="A976" s="132" t="s">
        <v>2477</v>
      </c>
      <c r="B976" s="133" t="s">
        <v>3335</v>
      </c>
      <c r="C976" s="133" t="s">
        <v>4447</v>
      </c>
    </row>
    <row r="977" spans="1:3" x14ac:dyDescent="0.3">
      <c r="A977" s="132" t="s">
        <v>2551</v>
      </c>
      <c r="B977" s="133" t="s">
        <v>3338</v>
      </c>
      <c r="C977" s="133" t="s">
        <v>4447</v>
      </c>
    </row>
    <row r="978" spans="1:3" x14ac:dyDescent="0.3">
      <c r="A978" s="132" t="s">
        <v>2671</v>
      </c>
      <c r="B978" s="133" t="s">
        <v>3269</v>
      </c>
      <c r="C978" s="133" t="s">
        <v>4447</v>
      </c>
    </row>
    <row r="979" spans="1:3" x14ac:dyDescent="0.3">
      <c r="A979" s="132" t="s">
        <v>2548</v>
      </c>
      <c r="B979" s="133" t="s">
        <v>3339</v>
      </c>
      <c r="C979" s="133" t="s">
        <v>4447</v>
      </c>
    </row>
    <row r="980" spans="1:3" x14ac:dyDescent="0.3">
      <c r="A980" s="132" t="s">
        <v>2484</v>
      </c>
      <c r="B980" s="133" t="s">
        <v>3342</v>
      </c>
      <c r="C980" s="133" t="s">
        <v>4447</v>
      </c>
    </row>
    <row r="981" spans="1:3" x14ac:dyDescent="0.3">
      <c r="A981" s="132" t="s">
        <v>2754</v>
      </c>
      <c r="B981" s="133" t="s">
        <v>4313</v>
      </c>
      <c r="C981" s="133" t="s">
        <v>4447</v>
      </c>
    </row>
    <row r="982" spans="1:3" x14ac:dyDescent="0.3">
      <c r="A982" s="132" t="s">
        <v>2515</v>
      </c>
      <c r="B982" s="133" t="s">
        <v>3334</v>
      </c>
      <c r="C982" s="133" t="s">
        <v>4447</v>
      </c>
    </row>
    <row r="983" spans="1:3" x14ac:dyDescent="0.3">
      <c r="A983" s="132" t="s">
        <v>2570</v>
      </c>
      <c r="B983" s="133" t="s">
        <v>3346</v>
      </c>
      <c r="C983" s="133" t="s">
        <v>4447</v>
      </c>
    </row>
    <row r="984" spans="1:3" x14ac:dyDescent="0.3">
      <c r="A984" s="132" t="s">
        <v>2549</v>
      </c>
      <c r="B984" s="133" t="s">
        <v>3345</v>
      </c>
      <c r="C984" s="133" t="s">
        <v>4447</v>
      </c>
    </row>
    <row r="985" spans="1:3" x14ac:dyDescent="0.3">
      <c r="A985" s="132" t="s">
        <v>2612</v>
      </c>
      <c r="B985" s="133" t="s">
        <v>2987</v>
      </c>
      <c r="C985" s="133" t="s">
        <v>4447</v>
      </c>
    </row>
    <row r="986" spans="1:3" x14ac:dyDescent="0.3">
      <c r="A986" s="132" t="s">
        <v>2674</v>
      </c>
      <c r="B986" s="133" t="s">
        <v>3253</v>
      </c>
      <c r="C986" s="133" t="s">
        <v>4447</v>
      </c>
    </row>
    <row r="987" spans="1:3" x14ac:dyDescent="0.3">
      <c r="A987" s="132" t="s">
        <v>2606</v>
      </c>
      <c r="B987" s="133" t="s">
        <v>3351</v>
      </c>
      <c r="C987" s="133" t="s">
        <v>4447</v>
      </c>
    </row>
    <row r="988" spans="1:3" x14ac:dyDescent="0.3">
      <c r="A988" s="132" t="s">
        <v>2465</v>
      </c>
      <c r="B988" s="133" t="s">
        <v>3354</v>
      </c>
      <c r="C988" s="133" t="s">
        <v>4447</v>
      </c>
    </row>
    <row r="989" spans="1:3" x14ac:dyDescent="0.3">
      <c r="A989" s="132" t="s">
        <v>2542</v>
      </c>
      <c r="B989" s="133" t="s">
        <v>3356</v>
      </c>
      <c r="C989" s="133" t="s">
        <v>4447</v>
      </c>
    </row>
    <row r="990" spans="1:3" x14ac:dyDescent="0.3">
      <c r="A990" s="132" t="s">
        <v>2537</v>
      </c>
      <c r="B990" s="133" t="s">
        <v>3358</v>
      </c>
      <c r="C990" s="133" t="s">
        <v>4447</v>
      </c>
    </row>
    <row r="991" spans="1:3" x14ac:dyDescent="0.3">
      <c r="A991" s="132" t="s">
        <v>2495</v>
      </c>
      <c r="B991" s="133" t="s">
        <v>3355</v>
      </c>
      <c r="C991" s="133" t="s">
        <v>4447</v>
      </c>
    </row>
    <row r="992" spans="1:3" x14ac:dyDescent="0.3">
      <c r="A992" s="132" t="s">
        <v>2786</v>
      </c>
      <c r="B992" s="133" t="s">
        <v>4314</v>
      </c>
      <c r="C992" s="133" t="s">
        <v>4447</v>
      </c>
    </row>
    <row r="993" spans="1:3" x14ac:dyDescent="0.3">
      <c r="A993" s="132" t="s">
        <v>2669</v>
      </c>
      <c r="B993" s="133" t="s">
        <v>3352</v>
      </c>
      <c r="C993" s="133" t="s">
        <v>4447</v>
      </c>
    </row>
    <row r="994" spans="1:3" x14ac:dyDescent="0.3">
      <c r="A994" s="132" t="s">
        <v>2806</v>
      </c>
      <c r="B994" s="133" t="s">
        <v>4315</v>
      </c>
      <c r="C994" s="133" t="s">
        <v>4447</v>
      </c>
    </row>
    <row r="995" spans="1:3" x14ac:dyDescent="0.3">
      <c r="A995" s="132" t="s">
        <v>1388</v>
      </c>
      <c r="B995" s="133" t="s">
        <v>3361</v>
      </c>
      <c r="C995" s="133" t="s">
        <v>4447</v>
      </c>
    </row>
    <row r="996" spans="1:3" x14ac:dyDescent="0.3">
      <c r="A996" s="132" t="s">
        <v>2546</v>
      </c>
      <c r="B996" s="133" t="s">
        <v>3359</v>
      </c>
      <c r="C996" s="133" t="s">
        <v>4447</v>
      </c>
    </row>
    <row r="997" spans="1:3" x14ac:dyDescent="0.3">
      <c r="A997" s="132" t="s">
        <v>2533</v>
      </c>
      <c r="B997" s="133" t="s">
        <v>3363</v>
      </c>
      <c r="C997" s="133" t="s">
        <v>4447</v>
      </c>
    </row>
    <row r="998" spans="1:3" x14ac:dyDescent="0.3">
      <c r="A998" s="132" t="s">
        <v>2510</v>
      </c>
      <c r="B998" s="133" t="s">
        <v>3362</v>
      </c>
      <c r="C998" s="133" t="s">
        <v>4447</v>
      </c>
    </row>
    <row r="999" spans="1:3" x14ac:dyDescent="0.3">
      <c r="A999" s="132" t="s">
        <v>2666</v>
      </c>
      <c r="B999" s="133" t="s">
        <v>3235</v>
      </c>
      <c r="C999" s="133" t="s">
        <v>4447</v>
      </c>
    </row>
    <row r="1000" spans="1:3" x14ac:dyDescent="0.3">
      <c r="A1000" s="132" t="s">
        <v>2799</v>
      </c>
      <c r="B1000" s="133" t="s">
        <v>4316</v>
      </c>
      <c r="C1000" s="133" t="s">
        <v>4447</v>
      </c>
    </row>
    <row r="1001" spans="1:3" x14ac:dyDescent="0.3">
      <c r="A1001" s="132" t="s">
        <v>2602</v>
      </c>
      <c r="B1001" s="133" t="s">
        <v>3364</v>
      </c>
      <c r="C1001" s="133" t="s">
        <v>4447</v>
      </c>
    </row>
    <row r="1002" spans="1:3" x14ac:dyDescent="0.3">
      <c r="A1002" s="132" t="s">
        <v>2653</v>
      </c>
      <c r="B1002" s="133" t="s">
        <v>3365</v>
      </c>
      <c r="C1002" s="133" t="s">
        <v>4447</v>
      </c>
    </row>
    <row r="1003" spans="1:3" x14ac:dyDescent="0.3">
      <c r="A1003" s="132" t="s">
        <v>2768</v>
      </c>
      <c r="B1003" s="133" t="s">
        <v>4317</v>
      </c>
      <c r="C1003" s="133" t="s">
        <v>4447</v>
      </c>
    </row>
    <row r="1004" spans="1:3" x14ac:dyDescent="0.3">
      <c r="A1004" s="132" t="s">
        <v>2504</v>
      </c>
      <c r="B1004" s="133" t="s">
        <v>3370</v>
      </c>
      <c r="C1004" s="133" t="s">
        <v>4447</v>
      </c>
    </row>
    <row r="1005" spans="1:3" x14ac:dyDescent="0.3">
      <c r="A1005" s="132" t="s">
        <v>2508</v>
      </c>
      <c r="B1005" s="133" t="s">
        <v>3367</v>
      </c>
      <c r="C1005" s="133" t="s">
        <v>4447</v>
      </c>
    </row>
    <row r="1006" spans="1:3" x14ac:dyDescent="0.3">
      <c r="A1006" s="132" t="s">
        <v>2640</v>
      </c>
      <c r="B1006" s="133" t="s">
        <v>3369</v>
      </c>
      <c r="C1006" s="133" t="s">
        <v>4447</v>
      </c>
    </row>
    <row r="1007" spans="1:3" x14ac:dyDescent="0.3">
      <c r="A1007" s="132" t="s">
        <v>2691</v>
      </c>
      <c r="B1007" s="133" t="s">
        <v>3265</v>
      </c>
      <c r="C1007" s="133" t="s">
        <v>4447</v>
      </c>
    </row>
    <row r="1008" spans="1:3" x14ac:dyDescent="0.3">
      <c r="A1008" s="132" t="s">
        <v>2641</v>
      </c>
      <c r="B1008" s="133" t="s">
        <v>3242</v>
      </c>
      <c r="C1008" s="133" t="s">
        <v>4447</v>
      </c>
    </row>
    <row r="1009" spans="1:3" x14ac:dyDescent="0.3">
      <c r="A1009" s="132" t="s">
        <v>2651</v>
      </c>
      <c r="B1009" s="133" t="s">
        <v>3232</v>
      </c>
      <c r="C1009" s="133" t="s">
        <v>4447</v>
      </c>
    </row>
    <row r="1010" spans="1:3" x14ac:dyDescent="0.3">
      <c r="A1010" s="132" t="s">
        <v>2792</v>
      </c>
      <c r="B1010" s="133" t="s">
        <v>4318</v>
      </c>
      <c r="C1010" s="133" t="s">
        <v>4447</v>
      </c>
    </row>
    <row r="1011" spans="1:3" x14ac:dyDescent="0.3">
      <c r="A1011" s="132" t="s">
        <v>2497</v>
      </c>
      <c r="B1011" s="133" t="s">
        <v>3377</v>
      </c>
      <c r="C1011" s="133" t="s">
        <v>4447</v>
      </c>
    </row>
    <row r="1012" spans="1:3" x14ac:dyDescent="0.3">
      <c r="A1012" s="132" t="s">
        <v>2466</v>
      </c>
      <c r="B1012" s="133" t="s">
        <v>3373</v>
      </c>
      <c r="C1012" s="133" t="s">
        <v>4447</v>
      </c>
    </row>
    <row r="1013" spans="1:3" x14ac:dyDescent="0.3">
      <c r="A1013" s="132" t="s">
        <v>2654</v>
      </c>
      <c r="B1013" s="133" t="s">
        <v>3378</v>
      </c>
      <c r="C1013" s="133" t="s">
        <v>4447</v>
      </c>
    </row>
    <row r="1014" spans="1:3" x14ac:dyDescent="0.3">
      <c r="A1014" s="132" t="s">
        <v>2705</v>
      </c>
      <c r="B1014" s="133" t="s">
        <v>3372</v>
      </c>
      <c r="C1014" s="133" t="s">
        <v>4447</v>
      </c>
    </row>
    <row r="1015" spans="1:3" x14ac:dyDescent="0.3">
      <c r="A1015" s="132" t="s">
        <v>2650</v>
      </c>
      <c r="B1015" s="133" t="s">
        <v>3374</v>
      </c>
      <c r="C1015" s="133" t="s">
        <v>4447</v>
      </c>
    </row>
    <row r="1016" spans="1:3" x14ac:dyDescent="0.3">
      <c r="A1016" s="132" t="s">
        <v>2605</v>
      </c>
      <c r="B1016" s="133" t="s">
        <v>3243</v>
      </c>
      <c r="C1016" s="133" t="s">
        <v>4447</v>
      </c>
    </row>
    <row r="1017" spans="1:3" x14ac:dyDescent="0.3">
      <c r="A1017" s="132" t="s">
        <v>2709</v>
      </c>
      <c r="B1017" s="133" t="s">
        <v>3245</v>
      </c>
      <c r="C1017" s="133" t="s">
        <v>4447</v>
      </c>
    </row>
    <row r="1018" spans="1:3" x14ac:dyDescent="0.3">
      <c r="A1018" s="132" t="s">
        <v>2611</v>
      </c>
      <c r="B1018" s="133" t="s">
        <v>3244</v>
      </c>
      <c r="C1018" s="133" t="s">
        <v>4447</v>
      </c>
    </row>
    <row r="1019" spans="1:3" x14ac:dyDescent="0.3">
      <c r="A1019" s="132" t="s">
        <v>2462</v>
      </c>
      <c r="B1019" s="133" t="s">
        <v>3371</v>
      </c>
      <c r="C1019" s="133" t="s">
        <v>4447</v>
      </c>
    </row>
    <row r="1020" spans="1:3" x14ac:dyDescent="0.3">
      <c r="A1020" s="132" t="s">
        <v>2571</v>
      </c>
      <c r="B1020" s="133" t="s">
        <v>3375</v>
      </c>
      <c r="C1020" s="133" t="s">
        <v>4447</v>
      </c>
    </row>
    <row r="1021" spans="1:3" x14ac:dyDescent="0.3">
      <c r="A1021" s="132" t="s">
        <v>2522</v>
      </c>
      <c r="B1021" s="133" t="s">
        <v>3376</v>
      </c>
      <c r="C1021" s="133" t="s">
        <v>4447</v>
      </c>
    </row>
    <row r="1022" spans="1:3" x14ac:dyDescent="0.3">
      <c r="A1022" s="132" t="s">
        <v>1326</v>
      </c>
      <c r="B1022" s="133" t="s">
        <v>3384</v>
      </c>
      <c r="C1022" s="133" t="s">
        <v>4447</v>
      </c>
    </row>
    <row r="1023" spans="1:3" x14ac:dyDescent="0.3">
      <c r="A1023" s="132" t="s">
        <v>2468</v>
      </c>
      <c r="B1023" s="133" t="s">
        <v>3387</v>
      </c>
      <c r="C1023" s="133" t="s">
        <v>4447</v>
      </c>
    </row>
    <row r="1024" spans="1:3" x14ac:dyDescent="0.3">
      <c r="A1024" s="132" t="s">
        <v>2470</v>
      </c>
      <c r="B1024" s="133" t="s">
        <v>3386</v>
      </c>
      <c r="C1024" s="133" t="s">
        <v>4447</v>
      </c>
    </row>
    <row r="1025" spans="1:3" x14ac:dyDescent="0.3">
      <c r="A1025" s="132" t="s">
        <v>2519</v>
      </c>
      <c r="B1025" s="133" t="s">
        <v>3385</v>
      </c>
      <c r="C1025" s="133" t="s">
        <v>4447</v>
      </c>
    </row>
    <row r="1026" spans="1:3" x14ac:dyDescent="0.3">
      <c r="A1026" s="132" t="s">
        <v>2458</v>
      </c>
      <c r="B1026" s="133" t="s">
        <v>3388</v>
      </c>
      <c r="C1026" s="133" t="s">
        <v>4447</v>
      </c>
    </row>
    <row r="1027" spans="1:3" x14ac:dyDescent="0.3">
      <c r="A1027" s="132" t="s">
        <v>2655</v>
      </c>
      <c r="B1027" s="133" t="s">
        <v>3383</v>
      </c>
      <c r="C1027" s="133" t="s">
        <v>4447</v>
      </c>
    </row>
    <row r="1028" spans="1:3" x14ac:dyDescent="0.3">
      <c r="A1028" s="132" t="s">
        <v>2664</v>
      </c>
      <c r="B1028" s="133" t="s">
        <v>3146</v>
      </c>
      <c r="C1028" s="133" t="s">
        <v>4447</v>
      </c>
    </row>
    <row r="1029" spans="1:3" x14ac:dyDescent="0.3">
      <c r="A1029" s="132" t="s">
        <v>2803</v>
      </c>
      <c r="B1029" s="133" t="s">
        <v>4319</v>
      </c>
      <c r="C1029" s="133" t="s">
        <v>4447</v>
      </c>
    </row>
    <row r="1030" spans="1:3" x14ac:dyDescent="0.3">
      <c r="A1030" s="132" t="s">
        <v>2815</v>
      </c>
      <c r="B1030" s="133" t="s">
        <v>4320</v>
      </c>
      <c r="C1030" s="133" t="s">
        <v>4447</v>
      </c>
    </row>
    <row r="1031" spans="1:3" x14ac:dyDescent="0.3">
      <c r="A1031" s="132" t="s">
        <v>2793</v>
      </c>
      <c r="B1031" s="133" t="s">
        <v>4321</v>
      </c>
      <c r="C1031" s="133" t="s">
        <v>4447</v>
      </c>
    </row>
    <row r="1032" spans="1:3" x14ac:dyDescent="0.3">
      <c r="A1032" s="132" t="s">
        <v>2843</v>
      </c>
      <c r="B1032" s="133" t="s">
        <v>4322</v>
      </c>
      <c r="C1032" s="133" t="s">
        <v>4447</v>
      </c>
    </row>
    <row r="1033" spans="1:3" x14ac:dyDescent="0.3">
      <c r="A1033" s="132" t="s">
        <v>2880</v>
      </c>
      <c r="B1033" s="133" t="s">
        <v>4323</v>
      </c>
      <c r="C1033" s="133" t="s">
        <v>4447</v>
      </c>
    </row>
    <row r="1034" spans="1:3" x14ac:dyDescent="0.3">
      <c r="A1034" s="132" t="s">
        <v>1644</v>
      </c>
      <c r="B1034" s="133" t="s">
        <v>3407</v>
      </c>
      <c r="C1034" s="133" t="s">
        <v>4447</v>
      </c>
    </row>
    <row r="1035" spans="1:3" x14ac:dyDescent="0.3">
      <c r="A1035" s="132" t="s">
        <v>1348</v>
      </c>
      <c r="B1035" s="133" t="s">
        <v>3409</v>
      </c>
      <c r="C1035" s="133" t="s">
        <v>4447</v>
      </c>
    </row>
    <row r="1036" spans="1:3" x14ac:dyDescent="0.3">
      <c r="A1036" s="132" t="s">
        <v>1648</v>
      </c>
      <c r="B1036" s="133" t="s">
        <v>3397</v>
      </c>
      <c r="C1036" s="133" t="s">
        <v>4447</v>
      </c>
    </row>
    <row r="1037" spans="1:3" x14ac:dyDescent="0.3">
      <c r="A1037" s="132" t="s">
        <v>2460</v>
      </c>
      <c r="B1037" s="133" t="s">
        <v>3395</v>
      </c>
      <c r="C1037" s="133" t="s">
        <v>4447</v>
      </c>
    </row>
    <row r="1038" spans="1:3" x14ac:dyDescent="0.3">
      <c r="A1038" s="132" t="s">
        <v>2463</v>
      </c>
      <c r="B1038" s="133" t="s">
        <v>3398</v>
      </c>
      <c r="C1038" s="133" t="s">
        <v>4447</v>
      </c>
    </row>
    <row r="1039" spans="1:3" x14ac:dyDescent="0.3">
      <c r="A1039" s="132" t="s">
        <v>2461</v>
      </c>
      <c r="B1039" s="133" t="s">
        <v>3396</v>
      </c>
      <c r="C1039" s="133" t="s">
        <v>4447</v>
      </c>
    </row>
    <row r="1040" spans="1:3" x14ac:dyDescent="0.3">
      <c r="A1040" s="132" t="s">
        <v>2475</v>
      </c>
      <c r="B1040" s="133" t="s">
        <v>3411</v>
      </c>
      <c r="C1040" s="133" t="s">
        <v>4447</v>
      </c>
    </row>
    <row r="1041" spans="1:3" x14ac:dyDescent="0.3">
      <c r="A1041" s="132" t="s">
        <v>2540</v>
      </c>
      <c r="B1041" s="133" t="s">
        <v>3408</v>
      </c>
      <c r="C1041" s="133" t="s">
        <v>4447</v>
      </c>
    </row>
    <row r="1042" spans="1:3" x14ac:dyDescent="0.3">
      <c r="A1042" s="132" t="s">
        <v>2489</v>
      </c>
      <c r="B1042" s="133" t="s">
        <v>3405</v>
      </c>
      <c r="C1042" s="133" t="s">
        <v>4447</v>
      </c>
    </row>
    <row r="1043" spans="1:3" x14ac:dyDescent="0.3">
      <c r="A1043" s="132" t="s">
        <v>2507</v>
      </c>
      <c r="B1043" s="133" t="s">
        <v>3403</v>
      </c>
      <c r="C1043" s="133" t="s">
        <v>4447</v>
      </c>
    </row>
    <row r="1044" spans="1:3" x14ac:dyDescent="0.3">
      <c r="A1044" s="132" t="s">
        <v>2509</v>
      </c>
      <c r="B1044" s="133" t="s">
        <v>3399</v>
      </c>
      <c r="C1044" s="133" t="s">
        <v>4447</v>
      </c>
    </row>
    <row r="1045" spans="1:3" x14ac:dyDescent="0.3">
      <c r="A1045" s="132" t="s">
        <v>2488</v>
      </c>
      <c r="B1045" s="133" t="s">
        <v>3402</v>
      </c>
      <c r="C1045" s="133" t="s">
        <v>4447</v>
      </c>
    </row>
    <row r="1046" spans="1:3" x14ac:dyDescent="0.3">
      <c r="A1046" s="132" t="s">
        <v>2552</v>
      </c>
      <c r="B1046" s="133" t="s">
        <v>3394</v>
      </c>
      <c r="C1046" s="133" t="s">
        <v>4447</v>
      </c>
    </row>
    <row r="1047" spans="1:3" x14ac:dyDescent="0.3">
      <c r="A1047" s="132" t="s">
        <v>2714</v>
      </c>
      <c r="B1047" s="133" t="s">
        <v>3404</v>
      </c>
      <c r="C1047" s="133" t="s">
        <v>4447</v>
      </c>
    </row>
    <row r="1048" spans="1:3" x14ac:dyDescent="0.3">
      <c r="A1048" s="132" t="s">
        <v>2615</v>
      </c>
      <c r="B1048" s="133" t="s">
        <v>3406</v>
      </c>
      <c r="C1048" s="133" t="s">
        <v>4447</v>
      </c>
    </row>
    <row r="1049" spans="1:3" x14ac:dyDescent="0.3">
      <c r="A1049" s="132" t="s">
        <v>2710</v>
      </c>
      <c r="B1049" s="133" t="s">
        <v>3392</v>
      </c>
      <c r="C1049" s="133" t="s">
        <v>4447</v>
      </c>
    </row>
    <row r="1050" spans="1:3" x14ac:dyDescent="0.3">
      <c r="A1050" s="132" t="s">
        <v>2703</v>
      </c>
      <c r="B1050" s="133" t="s">
        <v>3412</v>
      </c>
      <c r="C1050" s="133" t="s">
        <v>4447</v>
      </c>
    </row>
    <row r="1051" spans="1:3" x14ac:dyDescent="0.3">
      <c r="A1051" s="132" t="s">
        <v>2684</v>
      </c>
      <c r="B1051" s="133" t="s">
        <v>3401</v>
      </c>
      <c r="C1051" s="133" t="s">
        <v>4447</v>
      </c>
    </row>
    <row r="1052" spans="1:3" x14ac:dyDescent="0.3">
      <c r="A1052" s="132" t="s">
        <v>2643</v>
      </c>
      <c r="B1052" s="133" t="s">
        <v>3400</v>
      </c>
      <c r="C1052" s="133" t="s">
        <v>4447</v>
      </c>
    </row>
    <row r="1053" spans="1:3" x14ac:dyDescent="0.3">
      <c r="A1053" s="132" t="s">
        <v>2597</v>
      </c>
      <c r="B1053" s="133" t="s">
        <v>3276</v>
      </c>
      <c r="C1053" s="133" t="s">
        <v>4447</v>
      </c>
    </row>
    <row r="1054" spans="1:3" x14ac:dyDescent="0.3">
      <c r="A1054" s="132" t="s">
        <v>2638</v>
      </c>
      <c r="B1054" s="133" t="s">
        <v>3257</v>
      </c>
      <c r="C1054" s="133" t="s">
        <v>4447</v>
      </c>
    </row>
    <row r="1055" spans="1:3" x14ac:dyDescent="0.3">
      <c r="A1055" s="132" t="s">
        <v>2613</v>
      </c>
      <c r="B1055" s="133" t="s">
        <v>3258</v>
      </c>
      <c r="C1055" s="133" t="s">
        <v>4447</v>
      </c>
    </row>
    <row r="1056" spans="1:3" x14ac:dyDescent="0.3">
      <c r="A1056" s="132" t="s">
        <v>2647</v>
      </c>
      <c r="B1056" s="133" t="s">
        <v>3266</v>
      </c>
      <c r="C1056" s="133" t="s">
        <v>4447</v>
      </c>
    </row>
    <row r="1057" spans="1:3" x14ac:dyDescent="0.3">
      <c r="A1057" s="132" t="s">
        <v>2738</v>
      </c>
      <c r="B1057" s="133" t="s">
        <v>3239</v>
      </c>
      <c r="C1057" s="133" t="s">
        <v>4447</v>
      </c>
    </row>
    <row r="1058" spans="1:3" x14ac:dyDescent="0.3">
      <c r="A1058" s="132" t="s">
        <v>2661</v>
      </c>
      <c r="B1058" s="133" t="s">
        <v>3238</v>
      </c>
      <c r="C1058" s="133" t="s">
        <v>4447</v>
      </c>
    </row>
    <row r="1059" spans="1:3" x14ac:dyDescent="0.3">
      <c r="A1059" s="132" t="s">
        <v>2648</v>
      </c>
      <c r="B1059" s="133" t="s">
        <v>3240</v>
      </c>
      <c r="C1059" s="133" t="s">
        <v>4447</v>
      </c>
    </row>
    <row r="1060" spans="1:3" x14ac:dyDescent="0.3">
      <c r="A1060" s="132" t="s">
        <v>2689</v>
      </c>
      <c r="B1060" s="133" t="s">
        <v>3198</v>
      </c>
      <c r="C1060" s="133" t="s">
        <v>4447</v>
      </c>
    </row>
    <row r="1061" spans="1:3" x14ac:dyDescent="0.3">
      <c r="A1061" s="132" t="s">
        <v>2639</v>
      </c>
      <c r="B1061" s="133" t="s">
        <v>3148</v>
      </c>
      <c r="C1061" s="133" t="s">
        <v>4447</v>
      </c>
    </row>
    <row r="1062" spans="1:3" x14ac:dyDescent="0.3">
      <c r="A1062" s="132" t="s">
        <v>2755</v>
      </c>
      <c r="B1062" s="133" t="s">
        <v>4326</v>
      </c>
      <c r="C1062" s="133" t="s">
        <v>4447</v>
      </c>
    </row>
    <row r="1063" spans="1:3" x14ac:dyDescent="0.3">
      <c r="A1063" s="132" t="s">
        <v>2763</v>
      </c>
      <c r="B1063" s="133" t="s">
        <v>4327</v>
      </c>
      <c r="C1063" s="133" t="s">
        <v>4447</v>
      </c>
    </row>
    <row r="1064" spans="1:3" x14ac:dyDescent="0.3">
      <c r="A1064" s="132" t="s">
        <v>2794</v>
      </c>
      <c r="B1064" s="133" t="s">
        <v>4328</v>
      </c>
      <c r="C1064" s="133" t="s">
        <v>4447</v>
      </c>
    </row>
    <row r="1065" spans="1:3" x14ac:dyDescent="0.3">
      <c r="A1065" s="132" t="s">
        <v>2547</v>
      </c>
      <c r="B1065" s="133" t="s">
        <v>3418</v>
      </c>
      <c r="C1065" s="133" t="s">
        <v>4447</v>
      </c>
    </row>
    <row r="1066" spans="1:3" x14ac:dyDescent="0.3">
      <c r="A1066" s="132" t="s">
        <v>2558</v>
      </c>
      <c r="B1066" s="133" t="s">
        <v>3416</v>
      </c>
      <c r="C1066" s="133" t="s">
        <v>4447</v>
      </c>
    </row>
    <row r="1067" spans="1:3" x14ac:dyDescent="0.3">
      <c r="A1067" s="132" t="s">
        <v>2538</v>
      </c>
      <c r="B1067" s="133" t="s">
        <v>3413</v>
      </c>
      <c r="C1067" s="133" t="s">
        <v>4447</v>
      </c>
    </row>
    <row r="1068" spans="1:3" x14ac:dyDescent="0.3">
      <c r="A1068" s="132" t="s">
        <v>2553</v>
      </c>
      <c r="B1068" s="133" t="s">
        <v>3414</v>
      </c>
      <c r="C1068" s="133" t="s">
        <v>4447</v>
      </c>
    </row>
    <row r="1069" spans="1:3" x14ac:dyDescent="0.3">
      <c r="A1069" s="132" t="s">
        <v>2688</v>
      </c>
      <c r="B1069" s="133" t="s">
        <v>3417</v>
      </c>
      <c r="C1069" s="133" t="s">
        <v>4447</v>
      </c>
    </row>
    <row r="1070" spans="1:3" x14ac:dyDescent="0.3">
      <c r="A1070" s="132" t="s">
        <v>2752</v>
      </c>
      <c r="B1070" s="133" t="s">
        <v>3419</v>
      </c>
      <c r="C1070" s="133" t="s">
        <v>4447</v>
      </c>
    </row>
    <row r="1071" spans="1:3" x14ac:dyDescent="0.3">
      <c r="A1071" s="132" t="s">
        <v>2683</v>
      </c>
      <c r="B1071" s="133" t="s">
        <v>3286</v>
      </c>
      <c r="C1071" s="133" t="s">
        <v>4447</v>
      </c>
    </row>
    <row r="1072" spans="1:3" x14ac:dyDescent="0.3">
      <c r="A1072" s="132" t="s">
        <v>2681</v>
      </c>
      <c r="B1072" s="133" t="s">
        <v>3280</v>
      </c>
      <c r="C1072" s="133" t="s">
        <v>4447</v>
      </c>
    </row>
    <row r="1073" spans="1:3" x14ac:dyDescent="0.3">
      <c r="A1073" s="132" t="s">
        <v>2659</v>
      </c>
      <c r="B1073" s="133" t="s">
        <v>3249</v>
      </c>
      <c r="C1073" s="133" t="s">
        <v>4447</v>
      </c>
    </row>
    <row r="1074" spans="1:3" x14ac:dyDescent="0.3">
      <c r="A1074" s="132" t="s">
        <v>2628</v>
      </c>
      <c r="B1074" s="133" t="s">
        <v>3200</v>
      </c>
      <c r="C1074" s="133" t="s">
        <v>4447</v>
      </c>
    </row>
    <row r="1075" spans="1:3" x14ac:dyDescent="0.3">
      <c r="A1075" s="132" t="s">
        <v>2682</v>
      </c>
      <c r="B1075" s="133" t="s">
        <v>3199</v>
      </c>
      <c r="C1075" s="133" t="s">
        <v>4447</v>
      </c>
    </row>
    <row r="1076" spans="1:3" x14ac:dyDescent="0.3">
      <c r="A1076" s="132" t="s">
        <v>2776</v>
      </c>
      <c r="B1076" s="133" t="s">
        <v>4329</v>
      </c>
      <c r="C1076" s="133" t="s">
        <v>4447</v>
      </c>
    </row>
    <row r="1077" spans="1:3" x14ac:dyDescent="0.3">
      <c r="A1077" s="132" t="s">
        <v>2487</v>
      </c>
      <c r="B1077" s="133" t="s">
        <v>3422</v>
      </c>
      <c r="C1077" s="133" t="s">
        <v>4447</v>
      </c>
    </row>
    <row r="1078" spans="1:3" x14ac:dyDescent="0.3">
      <c r="A1078" s="132" t="s">
        <v>2572</v>
      </c>
      <c r="B1078" s="133" t="s">
        <v>3420</v>
      </c>
      <c r="C1078" s="133" t="s">
        <v>4447</v>
      </c>
    </row>
    <row r="1079" spans="1:3" x14ac:dyDescent="0.3">
      <c r="A1079" s="132" t="s">
        <v>2800</v>
      </c>
      <c r="B1079" s="133" t="s">
        <v>4331</v>
      </c>
      <c r="C1079" s="133" t="s">
        <v>4447</v>
      </c>
    </row>
    <row r="1080" spans="1:3" x14ac:dyDescent="0.3">
      <c r="A1080" s="132" t="s">
        <v>2781</v>
      </c>
      <c r="B1080" s="133" t="s">
        <v>4330</v>
      </c>
      <c r="C1080" s="133" t="s">
        <v>4447</v>
      </c>
    </row>
    <row r="1081" spans="1:3" x14ac:dyDescent="0.3">
      <c r="A1081" s="132" t="s">
        <v>2780</v>
      </c>
      <c r="B1081" s="133" t="s">
        <v>4332</v>
      </c>
      <c r="C1081" s="133" t="s">
        <v>4447</v>
      </c>
    </row>
    <row r="1082" spans="1:3" x14ac:dyDescent="0.3">
      <c r="A1082" s="132" t="s">
        <v>2630</v>
      </c>
      <c r="B1082" s="133" t="s">
        <v>3424</v>
      </c>
      <c r="C1082" s="133" t="s">
        <v>4447</v>
      </c>
    </row>
    <row r="1083" spans="1:3" x14ac:dyDescent="0.3">
      <c r="A1083" s="132" t="s">
        <v>2735</v>
      </c>
      <c r="B1083" s="133" t="s">
        <v>3288</v>
      </c>
      <c r="C1083" s="133" t="s">
        <v>4447</v>
      </c>
    </row>
    <row r="1084" spans="1:3" x14ac:dyDescent="0.3">
      <c r="A1084" s="132" t="s">
        <v>2626</v>
      </c>
      <c r="B1084" s="133" t="s">
        <v>3289</v>
      </c>
      <c r="C1084" s="133" t="s">
        <v>4447</v>
      </c>
    </row>
    <row r="1085" spans="1:3" x14ac:dyDescent="0.3">
      <c r="A1085" s="132" t="s">
        <v>2757</v>
      </c>
      <c r="B1085" s="133" t="s">
        <v>4333</v>
      </c>
      <c r="C1085" s="133" t="s">
        <v>4447</v>
      </c>
    </row>
    <row r="1086" spans="1:3" x14ac:dyDescent="0.3">
      <c r="A1086" s="132" t="s">
        <v>1686</v>
      </c>
      <c r="B1086" s="133" t="s">
        <v>3427</v>
      </c>
      <c r="C1086" s="133" t="s">
        <v>4447</v>
      </c>
    </row>
    <row r="1087" spans="1:3" x14ac:dyDescent="0.3">
      <c r="A1087" s="132" t="s">
        <v>2637</v>
      </c>
      <c r="B1087" s="133" t="s">
        <v>3426</v>
      </c>
      <c r="C1087" s="133" t="s">
        <v>4447</v>
      </c>
    </row>
    <row r="1088" spans="1:3" x14ac:dyDescent="0.3">
      <c r="A1088" s="132" t="s">
        <v>2662</v>
      </c>
      <c r="B1088" s="133" t="s">
        <v>2956</v>
      </c>
      <c r="C1088" s="133" t="s">
        <v>4447</v>
      </c>
    </row>
    <row r="1089" spans="1:3" x14ac:dyDescent="0.3">
      <c r="A1089" s="132" t="s">
        <v>2842</v>
      </c>
      <c r="B1089" s="133" t="s">
        <v>4334</v>
      </c>
      <c r="C1089" s="133" t="s">
        <v>4447</v>
      </c>
    </row>
    <row r="1090" spans="1:3" x14ac:dyDescent="0.3">
      <c r="A1090" s="132" t="s">
        <v>2588</v>
      </c>
      <c r="B1090" s="133" t="s">
        <v>3433</v>
      </c>
      <c r="C1090" s="133" t="s">
        <v>4447</v>
      </c>
    </row>
    <row r="1091" spans="1:3" x14ac:dyDescent="0.3">
      <c r="A1091" s="132" t="s">
        <v>2656</v>
      </c>
      <c r="B1091" s="133" t="s">
        <v>3431</v>
      </c>
      <c r="C1091" s="133" t="s">
        <v>4447</v>
      </c>
    </row>
    <row r="1092" spans="1:3" x14ac:dyDescent="0.3">
      <c r="A1092" s="132" t="s">
        <v>2769</v>
      </c>
      <c r="B1092" s="133" t="s">
        <v>4335</v>
      </c>
      <c r="C1092" s="133" t="s">
        <v>4447</v>
      </c>
    </row>
    <row r="1093" spans="1:3" x14ac:dyDescent="0.3">
      <c r="A1093" s="132" t="s">
        <v>2811</v>
      </c>
      <c r="B1093" s="133" t="s">
        <v>4336</v>
      </c>
      <c r="C1093" s="133" t="s">
        <v>4447</v>
      </c>
    </row>
    <row r="1094" spans="1:3" x14ac:dyDescent="0.3">
      <c r="A1094" s="132" t="s">
        <v>2808</v>
      </c>
      <c r="B1094" s="133" t="s">
        <v>4337</v>
      </c>
      <c r="C1094" s="133" t="s">
        <v>4447</v>
      </c>
    </row>
    <row r="1095" spans="1:3" x14ac:dyDescent="0.3">
      <c r="A1095" s="132" t="s">
        <v>2716</v>
      </c>
      <c r="B1095" s="133" t="s">
        <v>3164</v>
      </c>
      <c r="C1095" s="133" t="s">
        <v>4447</v>
      </c>
    </row>
    <row r="1096" spans="1:3" x14ac:dyDescent="0.3">
      <c r="A1096" s="132" t="s">
        <v>1325</v>
      </c>
      <c r="B1096" s="133" t="s">
        <v>3434</v>
      </c>
      <c r="C1096" s="133" t="s">
        <v>4447</v>
      </c>
    </row>
    <row r="1097" spans="1:3" x14ac:dyDescent="0.3">
      <c r="A1097" s="132" t="s">
        <v>2633</v>
      </c>
      <c r="B1097" s="133" t="s">
        <v>3262</v>
      </c>
      <c r="C1097" s="133" t="s">
        <v>4447</v>
      </c>
    </row>
    <row r="1098" spans="1:3" x14ac:dyDescent="0.3">
      <c r="A1098" s="132" t="s">
        <v>2483</v>
      </c>
      <c r="B1098" s="133" t="s">
        <v>3435</v>
      </c>
      <c r="C1098" s="133" t="s">
        <v>4447</v>
      </c>
    </row>
    <row r="1099" spans="1:3" x14ac:dyDescent="0.3">
      <c r="A1099" s="132" t="s">
        <v>2529</v>
      </c>
      <c r="B1099" s="133" t="s">
        <v>3437</v>
      </c>
      <c r="C1099" s="133" t="s">
        <v>4447</v>
      </c>
    </row>
    <row r="1100" spans="1:3" x14ac:dyDescent="0.3">
      <c r="A1100" s="132" t="s">
        <v>2503</v>
      </c>
      <c r="B1100" s="133" t="s">
        <v>3436</v>
      </c>
      <c r="C1100" s="133" t="s">
        <v>4447</v>
      </c>
    </row>
    <row r="1101" spans="1:3" x14ac:dyDescent="0.3">
      <c r="A1101" s="132" t="s">
        <v>2787</v>
      </c>
      <c r="B1101" s="133" t="s">
        <v>4338</v>
      </c>
      <c r="C1101" s="133" t="s">
        <v>4447</v>
      </c>
    </row>
    <row r="1102" spans="1:3" x14ac:dyDescent="0.3">
      <c r="A1102" s="132" t="s">
        <v>2531</v>
      </c>
      <c r="B1102" s="133" t="s">
        <v>3441</v>
      </c>
      <c r="C1102" s="133" t="s">
        <v>4447</v>
      </c>
    </row>
    <row r="1103" spans="1:3" x14ac:dyDescent="0.3">
      <c r="A1103" s="132" t="s">
        <v>2657</v>
      </c>
      <c r="B1103" s="133" t="s">
        <v>3439</v>
      </c>
      <c r="C1103" s="133" t="s">
        <v>4447</v>
      </c>
    </row>
    <row r="1104" spans="1:3" x14ac:dyDescent="0.3">
      <c r="A1104" s="132" t="s">
        <v>2686</v>
      </c>
      <c r="B1104" s="133" t="s">
        <v>3440</v>
      </c>
      <c r="C1104" s="133" t="s">
        <v>4447</v>
      </c>
    </row>
    <row r="1105" spans="1:3" x14ac:dyDescent="0.3">
      <c r="A1105" s="132" t="s">
        <v>2642</v>
      </c>
      <c r="B1105" s="133" t="s">
        <v>2980</v>
      </c>
      <c r="C1105" s="133" t="s">
        <v>4447</v>
      </c>
    </row>
    <row r="1106" spans="1:3" x14ac:dyDescent="0.3">
      <c r="A1106" s="132" t="s">
        <v>1279</v>
      </c>
      <c r="B1106" s="133" t="s">
        <v>3445</v>
      </c>
      <c r="C1106" s="133" t="s">
        <v>4447</v>
      </c>
    </row>
    <row r="1107" spans="1:3" x14ac:dyDescent="0.3">
      <c r="A1107" s="132" t="s">
        <v>2535</v>
      </c>
      <c r="B1107" s="133" t="s">
        <v>3442</v>
      </c>
      <c r="C1107" s="133" t="s">
        <v>4447</v>
      </c>
    </row>
    <row r="1108" spans="1:3" x14ac:dyDescent="0.3">
      <c r="A1108" s="132" t="s">
        <v>2541</v>
      </c>
      <c r="B1108" s="133" t="s">
        <v>3443</v>
      </c>
      <c r="C1108" s="133" t="s">
        <v>4447</v>
      </c>
    </row>
    <row r="1109" spans="1:3" x14ac:dyDescent="0.3">
      <c r="A1109" s="132" t="s">
        <v>2556</v>
      </c>
      <c r="B1109" s="133" t="s">
        <v>3446</v>
      </c>
      <c r="C1109" s="133" t="s">
        <v>4447</v>
      </c>
    </row>
    <row r="1110" spans="1:3" x14ac:dyDescent="0.3">
      <c r="A1110" s="132" t="s">
        <v>2534</v>
      </c>
      <c r="B1110" s="133" t="s">
        <v>3447</v>
      </c>
      <c r="C1110" s="133" t="s">
        <v>4447</v>
      </c>
    </row>
    <row r="1111" spans="1:3" x14ac:dyDescent="0.3">
      <c r="A1111" s="132" t="s">
        <v>2599</v>
      </c>
      <c r="B1111" s="133" t="s">
        <v>3449</v>
      </c>
      <c r="C1111" s="133" t="s">
        <v>4447</v>
      </c>
    </row>
    <row r="1112" spans="1:3" x14ac:dyDescent="0.3">
      <c r="A1112" s="132" t="s">
        <v>2610</v>
      </c>
      <c r="B1112" s="133" t="s">
        <v>3448</v>
      </c>
      <c r="C1112" s="133" t="s">
        <v>4447</v>
      </c>
    </row>
    <row r="1113" spans="1:3" x14ac:dyDescent="0.3">
      <c r="A1113" s="132" t="s">
        <v>2796</v>
      </c>
      <c r="B1113" s="133" t="s">
        <v>4339</v>
      </c>
      <c r="C1113" s="133" t="s">
        <v>4447</v>
      </c>
    </row>
    <row r="1114" spans="1:3" x14ac:dyDescent="0.3">
      <c r="A1114" s="132" t="s">
        <v>2472</v>
      </c>
      <c r="B1114" s="133" t="s">
        <v>3450</v>
      </c>
      <c r="C1114" s="133" t="s">
        <v>4447</v>
      </c>
    </row>
    <row r="1115" spans="1:3" x14ac:dyDescent="0.3">
      <c r="A1115" s="132" t="s">
        <v>2524</v>
      </c>
      <c r="B1115" s="133" t="s">
        <v>3451</v>
      </c>
      <c r="C1115" s="133" t="s">
        <v>4447</v>
      </c>
    </row>
    <row r="1116" spans="1:3" x14ac:dyDescent="0.3">
      <c r="A1116" s="132" t="s">
        <v>2469</v>
      </c>
      <c r="B1116" s="133" t="s">
        <v>3453</v>
      </c>
      <c r="C1116" s="133" t="s">
        <v>4447</v>
      </c>
    </row>
    <row r="1117" spans="1:3" x14ac:dyDescent="0.3">
      <c r="A1117" s="132" t="s">
        <v>2607</v>
      </c>
      <c r="B1117" s="133" t="s">
        <v>3252</v>
      </c>
      <c r="C1117" s="133" t="s">
        <v>4447</v>
      </c>
    </row>
    <row r="1118" spans="1:3" x14ac:dyDescent="0.3">
      <c r="A1118" s="132" t="s">
        <v>2673</v>
      </c>
      <c r="B1118" s="133" t="s">
        <v>3241</v>
      </c>
      <c r="C1118" s="133" t="s">
        <v>4447</v>
      </c>
    </row>
    <row r="1119" spans="1:3" x14ac:dyDescent="0.3">
      <c r="A1119" s="132" t="s">
        <v>2809</v>
      </c>
      <c r="B1119" s="133" t="s">
        <v>4341</v>
      </c>
      <c r="C1119" s="133" t="s">
        <v>4447</v>
      </c>
    </row>
    <row r="1120" spans="1:3" x14ac:dyDescent="0.3">
      <c r="A1120" s="132" t="s">
        <v>2867</v>
      </c>
      <c r="B1120" s="133" t="s">
        <v>4340</v>
      </c>
      <c r="C1120" s="133" t="s">
        <v>4447</v>
      </c>
    </row>
    <row r="1121" spans="1:3" x14ac:dyDescent="0.3">
      <c r="A1121" s="132" t="s">
        <v>2536</v>
      </c>
      <c r="B1121" s="133" t="s">
        <v>3460</v>
      </c>
      <c r="C1121" s="133" t="s">
        <v>4447</v>
      </c>
    </row>
    <row r="1122" spans="1:3" x14ac:dyDescent="0.3">
      <c r="A1122" s="132" t="s">
        <v>2543</v>
      </c>
      <c r="B1122" s="133" t="s">
        <v>3459</v>
      </c>
      <c r="C1122" s="133" t="s">
        <v>4447</v>
      </c>
    </row>
    <row r="1123" spans="1:3" x14ac:dyDescent="0.3">
      <c r="A1123" s="132" t="s">
        <v>2512</v>
      </c>
      <c r="B1123" s="133" t="s">
        <v>3458</v>
      </c>
      <c r="C1123" s="133" t="s">
        <v>4447</v>
      </c>
    </row>
    <row r="1124" spans="1:3" x14ac:dyDescent="0.3">
      <c r="A1124" s="132" t="s">
        <v>2608</v>
      </c>
      <c r="B1124" s="133" t="s">
        <v>3456</v>
      </c>
      <c r="C1124" s="133" t="s">
        <v>4447</v>
      </c>
    </row>
    <row r="1125" spans="1:3" x14ac:dyDescent="0.3">
      <c r="A1125" s="132" t="s">
        <v>2675</v>
      </c>
      <c r="B1125" s="133" t="s">
        <v>3455</v>
      </c>
      <c r="C1125" s="133" t="s">
        <v>4447</v>
      </c>
    </row>
    <row r="1126" spans="1:3" x14ac:dyDescent="0.3">
      <c r="A1126" s="132" t="s">
        <v>2644</v>
      </c>
      <c r="B1126" s="133" t="s">
        <v>3457</v>
      </c>
      <c r="C1126" s="133" t="s">
        <v>4447</v>
      </c>
    </row>
    <row r="1127" spans="1:3" x14ac:dyDescent="0.3">
      <c r="A1127" s="132" t="s">
        <v>2690</v>
      </c>
      <c r="B1127" s="133" t="s">
        <v>3221</v>
      </c>
      <c r="C1127" s="133" t="s">
        <v>4447</v>
      </c>
    </row>
    <row r="1128" spans="1:3" x14ac:dyDescent="0.3">
      <c r="A1128" s="132" t="s">
        <v>2761</v>
      </c>
      <c r="B1128" s="133" t="s">
        <v>4342</v>
      </c>
      <c r="C1128" s="133" t="s">
        <v>4447</v>
      </c>
    </row>
    <row r="1129" spans="1:3" x14ac:dyDescent="0.3">
      <c r="A1129" s="132" t="s">
        <v>2905</v>
      </c>
      <c r="B1129" s="133" t="s">
        <v>4303</v>
      </c>
      <c r="C1129" s="133" t="s">
        <v>4447</v>
      </c>
    </row>
    <row r="1130" spans="1:3" x14ac:dyDescent="0.3">
      <c r="A1130" s="132" t="s">
        <v>2557</v>
      </c>
      <c r="B1130" s="133" t="s">
        <v>3463</v>
      </c>
      <c r="C1130" s="133" t="s">
        <v>4447</v>
      </c>
    </row>
    <row r="1131" spans="1:3" x14ac:dyDescent="0.3">
      <c r="A1131" s="132" t="s">
        <v>2667</v>
      </c>
      <c r="B1131" s="133" t="s">
        <v>3223</v>
      </c>
      <c r="C1131" s="133" t="s">
        <v>4447</v>
      </c>
    </row>
    <row r="1132" spans="1:3" x14ac:dyDescent="0.3">
      <c r="A1132" s="132" t="s">
        <v>2632</v>
      </c>
      <c r="B1132" s="133" t="s">
        <v>3465</v>
      </c>
      <c r="C1132" s="133" t="s">
        <v>4447</v>
      </c>
    </row>
    <row r="1133" spans="1:3" x14ac:dyDescent="0.3">
      <c r="A1133" s="132" t="s">
        <v>2707</v>
      </c>
      <c r="B1133" s="133" t="s">
        <v>3464</v>
      </c>
      <c r="C1133" s="133" t="s">
        <v>4447</v>
      </c>
    </row>
    <row r="1134" spans="1:3" x14ac:dyDescent="0.3">
      <c r="A1134" s="132" t="s">
        <v>2805</v>
      </c>
      <c r="B1134" s="133" t="s">
        <v>4343</v>
      </c>
      <c r="C1134" s="133" t="s">
        <v>4447</v>
      </c>
    </row>
    <row r="1135" spans="1:3" x14ac:dyDescent="0.3">
      <c r="A1135" s="132" t="s">
        <v>2517</v>
      </c>
      <c r="B1135" s="133" t="s">
        <v>3467</v>
      </c>
      <c r="C1135" s="133" t="s">
        <v>4447</v>
      </c>
    </row>
    <row r="1136" spans="1:3" x14ac:dyDescent="0.3">
      <c r="A1136" s="132" t="s">
        <v>2635</v>
      </c>
      <c r="B1136" s="133" t="s">
        <v>3302</v>
      </c>
      <c r="C1136" s="133" t="s">
        <v>4447</v>
      </c>
    </row>
    <row r="1137" spans="1:3" x14ac:dyDescent="0.3">
      <c r="A1137" s="132" t="s">
        <v>2530</v>
      </c>
      <c r="B1137" s="133" t="s">
        <v>3468</v>
      </c>
      <c r="C1137" s="133" t="s">
        <v>4447</v>
      </c>
    </row>
    <row r="1138" spans="1:3" x14ac:dyDescent="0.3">
      <c r="A1138" s="132" t="s">
        <v>2658</v>
      </c>
      <c r="B1138" s="133" t="s">
        <v>3471</v>
      </c>
      <c r="C1138" s="133" t="s">
        <v>4447</v>
      </c>
    </row>
    <row r="1139" spans="1:3" x14ac:dyDescent="0.3">
      <c r="A1139" s="132" t="s">
        <v>2758</v>
      </c>
      <c r="B1139" s="133" t="s">
        <v>4344</v>
      </c>
      <c r="C1139" s="133" t="s">
        <v>4447</v>
      </c>
    </row>
    <row r="1140" spans="1:3" x14ac:dyDescent="0.3">
      <c r="A1140" s="132" t="s">
        <v>2801</v>
      </c>
      <c r="B1140" s="133" t="s">
        <v>4345</v>
      </c>
      <c r="C1140" s="133" t="s">
        <v>4447</v>
      </c>
    </row>
    <row r="1141" spans="1:3" x14ac:dyDescent="0.3">
      <c r="A1141" s="132" t="s">
        <v>2594</v>
      </c>
      <c r="B1141" s="133" t="s">
        <v>3473</v>
      </c>
      <c r="C1141" s="133" t="s">
        <v>4447</v>
      </c>
    </row>
    <row r="1142" spans="1:3" x14ac:dyDescent="0.3">
      <c r="A1142" s="132" t="s">
        <v>2888</v>
      </c>
      <c r="B1142" s="133" t="s">
        <v>4346</v>
      </c>
      <c r="C1142" s="133" t="s">
        <v>4447</v>
      </c>
    </row>
    <row r="1143" spans="1:3" x14ac:dyDescent="0.3">
      <c r="A1143" s="132" t="s">
        <v>2704</v>
      </c>
      <c r="B1143" s="133" t="s">
        <v>3213</v>
      </c>
      <c r="C1143" s="133" t="s">
        <v>4447</v>
      </c>
    </row>
    <row r="1144" spans="1:3" x14ac:dyDescent="0.3">
      <c r="A1144" s="132" t="s">
        <v>2904</v>
      </c>
      <c r="B1144" s="133" t="s">
        <v>4306</v>
      </c>
      <c r="C1144" s="133" t="s">
        <v>4447</v>
      </c>
    </row>
    <row r="1145" spans="1:3" x14ac:dyDescent="0.3">
      <c r="A1145" s="132" t="s">
        <v>2499</v>
      </c>
      <c r="B1145" s="133" t="s">
        <v>3475</v>
      </c>
      <c r="C1145" s="133" t="s">
        <v>4447</v>
      </c>
    </row>
    <row r="1146" spans="1:3" x14ac:dyDescent="0.3">
      <c r="A1146" s="132" t="s">
        <v>2482</v>
      </c>
      <c r="B1146" s="133" t="s">
        <v>3479</v>
      </c>
      <c r="C1146" s="133" t="s">
        <v>4447</v>
      </c>
    </row>
    <row r="1147" spans="1:3" x14ac:dyDescent="0.3">
      <c r="A1147" s="132" t="s">
        <v>2591</v>
      </c>
      <c r="B1147" s="133" t="s">
        <v>3478</v>
      </c>
      <c r="C1147" s="133" t="s">
        <v>4447</v>
      </c>
    </row>
    <row r="1148" spans="1:3" x14ac:dyDescent="0.3">
      <c r="A1148" s="132" t="s">
        <v>2646</v>
      </c>
      <c r="B1148" s="133" t="s">
        <v>3476</v>
      </c>
      <c r="C1148" s="133" t="s">
        <v>4447</v>
      </c>
    </row>
    <row r="1149" spans="1:3" x14ac:dyDescent="0.3">
      <c r="A1149" s="132" t="s">
        <v>2692</v>
      </c>
      <c r="B1149" s="133" t="s">
        <v>3275</v>
      </c>
      <c r="C1149" s="133" t="s">
        <v>4447</v>
      </c>
    </row>
    <row r="1150" spans="1:3" x14ac:dyDescent="0.3">
      <c r="A1150" s="132" t="s">
        <v>2840</v>
      </c>
      <c r="B1150" s="133" t="s">
        <v>4347</v>
      </c>
      <c r="C1150" s="133" t="s">
        <v>4447</v>
      </c>
    </row>
    <row r="1151" spans="1:3" x14ac:dyDescent="0.3">
      <c r="A1151" s="132" t="s">
        <v>2839</v>
      </c>
      <c r="B1151" s="133" t="s">
        <v>4348</v>
      </c>
      <c r="C1151" s="133" t="s">
        <v>4447</v>
      </c>
    </row>
    <row r="1152" spans="1:3" x14ac:dyDescent="0.3">
      <c r="A1152" s="132" t="s">
        <v>2685</v>
      </c>
      <c r="B1152" s="133" t="s">
        <v>3205</v>
      </c>
      <c r="C1152" s="133" t="s">
        <v>4447</v>
      </c>
    </row>
    <row r="1153" spans="1:3" x14ac:dyDescent="0.3">
      <c r="A1153" s="132" t="s">
        <v>2471</v>
      </c>
      <c r="B1153" s="133" t="s">
        <v>3481</v>
      </c>
      <c r="C1153" s="133" t="s">
        <v>4447</v>
      </c>
    </row>
    <row r="1154" spans="1:3" x14ac:dyDescent="0.3">
      <c r="A1154" s="132" t="s">
        <v>2802</v>
      </c>
      <c r="B1154" s="133" t="s">
        <v>4349</v>
      </c>
      <c r="C1154" s="133" t="s">
        <v>4447</v>
      </c>
    </row>
    <row r="1155" spans="1:3" x14ac:dyDescent="0.3">
      <c r="A1155" s="132" t="s">
        <v>2765</v>
      </c>
      <c r="B1155" s="133" t="s">
        <v>4350</v>
      </c>
      <c r="C1155" s="133" t="s">
        <v>4447</v>
      </c>
    </row>
    <row r="1156" spans="1:3" x14ac:dyDescent="0.3">
      <c r="A1156" s="132" t="s">
        <v>2520</v>
      </c>
      <c r="B1156" s="133" t="s">
        <v>3484</v>
      </c>
      <c r="C1156" s="133" t="s">
        <v>4447</v>
      </c>
    </row>
    <row r="1157" spans="1:3" x14ac:dyDescent="0.3">
      <c r="A1157" s="132" t="s">
        <v>2604</v>
      </c>
      <c r="B1157" s="133" t="s">
        <v>3485</v>
      </c>
      <c r="C1157" s="133" t="s">
        <v>4447</v>
      </c>
    </row>
    <row r="1158" spans="1:3" x14ac:dyDescent="0.3">
      <c r="A1158" s="132" t="s">
        <v>2889</v>
      </c>
      <c r="B1158" s="133" t="s">
        <v>4351</v>
      </c>
      <c r="C1158" s="133" t="s">
        <v>4447</v>
      </c>
    </row>
    <row r="1159" spans="1:3" x14ac:dyDescent="0.3">
      <c r="A1159" s="132" t="s">
        <v>2779</v>
      </c>
      <c r="B1159" s="133" t="s">
        <v>4352</v>
      </c>
      <c r="C1159" s="133" t="s">
        <v>4447</v>
      </c>
    </row>
    <row r="1160" spans="1:3" x14ac:dyDescent="0.3">
      <c r="A1160" s="132" t="s">
        <v>2523</v>
      </c>
      <c r="B1160" s="133" t="s">
        <v>3488</v>
      </c>
      <c r="C1160" s="133" t="s">
        <v>4447</v>
      </c>
    </row>
    <row r="1161" spans="1:3" x14ac:dyDescent="0.3">
      <c r="A1161" s="130"/>
      <c r="B1161" s="131"/>
      <c r="C1161" s="13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60"/>
  <sheetViews>
    <sheetView topLeftCell="A424" workbookViewId="0">
      <selection activeCell="I451" sqref="I451"/>
    </sheetView>
  </sheetViews>
  <sheetFormatPr defaultRowHeight="14.4" x14ac:dyDescent="0.3"/>
  <sheetData>
    <row r="1" spans="1:3" x14ac:dyDescent="0.3">
      <c r="A1" s="134" t="s">
        <v>13</v>
      </c>
      <c r="B1" s="135" t="s">
        <v>2932</v>
      </c>
      <c r="C1" s="134" t="s">
        <v>2933</v>
      </c>
    </row>
    <row r="2" spans="1:3" x14ac:dyDescent="0.3">
      <c r="A2" s="136" t="s">
        <v>2924</v>
      </c>
      <c r="B2" s="137" t="s">
        <v>4451</v>
      </c>
      <c r="C2" s="137" t="s">
        <v>4452</v>
      </c>
    </row>
    <row r="3" spans="1:3" x14ac:dyDescent="0.3">
      <c r="A3" s="136" t="s">
        <v>2099</v>
      </c>
      <c r="B3" s="137" t="s">
        <v>3077</v>
      </c>
      <c r="C3" s="137" t="s">
        <v>4452</v>
      </c>
    </row>
    <row r="4" spans="1:3" x14ac:dyDescent="0.3">
      <c r="A4" s="136" t="s">
        <v>2176</v>
      </c>
      <c r="B4" s="137" t="s">
        <v>3066</v>
      </c>
      <c r="C4" s="137" t="s">
        <v>4452</v>
      </c>
    </row>
    <row r="5" spans="1:3" x14ac:dyDescent="0.3">
      <c r="A5" s="136" t="s">
        <v>2917</v>
      </c>
      <c r="B5" s="137" t="s">
        <v>4444</v>
      </c>
      <c r="C5" s="137" t="s">
        <v>4452</v>
      </c>
    </row>
    <row r="6" spans="1:3" x14ac:dyDescent="0.3">
      <c r="A6" s="136" t="s">
        <v>2233</v>
      </c>
      <c r="B6" s="137" t="s">
        <v>3106</v>
      </c>
      <c r="C6" s="137" t="s">
        <v>4452</v>
      </c>
    </row>
    <row r="7" spans="1:3" x14ac:dyDescent="0.3">
      <c r="A7" s="136" t="s">
        <v>2920</v>
      </c>
      <c r="B7" s="137" t="s">
        <v>4453</v>
      </c>
      <c r="C7" s="137" t="s">
        <v>4452</v>
      </c>
    </row>
    <row r="8" spans="1:3" x14ac:dyDescent="0.3">
      <c r="A8" s="136" t="s">
        <v>2136</v>
      </c>
      <c r="B8" s="137" t="s">
        <v>2989</v>
      </c>
      <c r="C8" s="137" t="s">
        <v>4452</v>
      </c>
    </row>
    <row r="9" spans="1:3" x14ac:dyDescent="0.3">
      <c r="A9" s="136" t="s">
        <v>2923</v>
      </c>
      <c r="B9" s="137" t="s">
        <v>4454</v>
      </c>
      <c r="C9" s="137" t="s">
        <v>4452</v>
      </c>
    </row>
    <row r="10" spans="1:3" x14ac:dyDescent="0.3">
      <c r="A10" s="136" t="s">
        <v>1942</v>
      </c>
      <c r="B10" s="137" t="s">
        <v>2997</v>
      </c>
      <c r="C10" s="137" t="s">
        <v>4452</v>
      </c>
    </row>
    <row r="11" spans="1:3" x14ac:dyDescent="0.3">
      <c r="A11" s="136" t="s">
        <v>2748</v>
      </c>
      <c r="B11" s="137" t="s">
        <v>2996</v>
      </c>
      <c r="C11" s="137" t="s">
        <v>4452</v>
      </c>
    </row>
    <row r="12" spans="1:3" x14ac:dyDescent="0.3">
      <c r="A12" s="136" t="s">
        <v>2823</v>
      </c>
      <c r="B12" s="137" t="s">
        <v>4267</v>
      </c>
      <c r="C12" s="137" t="s">
        <v>4452</v>
      </c>
    </row>
    <row r="13" spans="1:3" x14ac:dyDescent="0.3">
      <c r="A13" s="136" t="s">
        <v>2152</v>
      </c>
      <c r="B13" s="137" t="s">
        <v>3001</v>
      </c>
      <c r="C13" s="137" t="s">
        <v>4452</v>
      </c>
    </row>
    <row r="14" spans="1:3" x14ac:dyDescent="0.3">
      <c r="A14" s="136" t="s">
        <v>2545</v>
      </c>
      <c r="B14" s="137" t="s">
        <v>3009</v>
      </c>
      <c r="C14" s="137" t="s">
        <v>4452</v>
      </c>
    </row>
    <row r="15" spans="1:3" x14ac:dyDescent="0.3">
      <c r="A15" s="136" t="s">
        <v>2622</v>
      </c>
      <c r="B15" s="137" t="s">
        <v>3008</v>
      </c>
      <c r="C15" s="137" t="s">
        <v>4452</v>
      </c>
    </row>
    <row r="16" spans="1:3" x14ac:dyDescent="0.3">
      <c r="A16" s="136" t="s">
        <v>2098</v>
      </c>
      <c r="B16" s="137" t="s">
        <v>3014</v>
      </c>
      <c r="C16" s="137" t="s">
        <v>4452</v>
      </c>
    </row>
    <row r="17" spans="1:3" x14ac:dyDescent="0.3">
      <c r="A17" s="136" t="s">
        <v>2561</v>
      </c>
      <c r="B17" s="137" t="s">
        <v>3013</v>
      </c>
      <c r="C17" s="137" t="s">
        <v>4452</v>
      </c>
    </row>
    <row r="18" spans="1:3" x14ac:dyDescent="0.3">
      <c r="A18" s="136" t="s">
        <v>2719</v>
      </c>
      <c r="B18" s="137" t="s">
        <v>2993</v>
      </c>
      <c r="C18" s="137" t="s">
        <v>4452</v>
      </c>
    </row>
    <row r="19" spans="1:3" x14ac:dyDescent="0.3">
      <c r="A19" s="136" t="s">
        <v>2616</v>
      </c>
      <c r="B19" s="137" t="s">
        <v>2990</v>
      </c>
      <c r="C19" s="137" t="s">
        <v>4452</v>
      </c>
    </row>
    <row r="20" spans="1:3" x14ac:dyDescent="0.3">
      <c r="A20" s="136" t="s">
        <v>2732</v>
      </c>
      <c r="B20" s="137" t="s">
        <v>2934</v>
      </c>
      <c r="C20" s="137" t="s">
        <v>4452</v>
      </c>
    </row>
    <row r="21" spans="1:3" x14ac:dyDescent="0.3">
      <c r="A21" s="136" t="s">
        <v>2825</v>
      </c>
      <c r="B21" s="137" t="s">
        <v>4268</v>
      </c>
      <c r="C21" s="137" t="s">
        <v>4452</v>
      </c>
    </row>
    <row r="22" spans="1:3" x14ac:dyDescent="0.3">
      <c r="A22" s="136" t="s">
        <v>2883</v>
      </c>
      <c r="B22" s="137" t="s">
        <v>4269</v>
      </c>
      <c r="C22" s="137" t="s">
        <v>4452</v>
      </c>
    </row>
    <row r="23" spans="1:3" x14ac:dyDescent="0.3">
      <c r="A23" s="136" t="s">
        <v>2584</v>
      </c>
      <c r="B23" s="137" t="s">
        <v>3018</v>
      </c>
      <c r="C23" s="137" t="s">
        <v>4452</v>
      </c>
    </row>
    <row r="24" spans="1:3" x14ac:dyDescent="0.3">
      <c r="A24" s="136" t="s">
        <v>2783</v>
      </c>
      <c r="B24" s="137" t="s">
        <v>4270</v>
      </c>
      <c r="C24" s="137" t="s">
        <v>4452</v>
      </c>
    </row>
    <row r="25" spans="1:3" x14ac:dyDescent="0.3">
      <c r="A25" s="136" t="s">
        <v>2789</v>
      </c>
      <c r="B25" s="137" t="s">
        <v>4271</v>
      </c>
      <c r="C25" s="137" t="s">
        <v>4452</v>
      </c>
    </row>
    <row r="26" spans="1:3" x14ac:dyDescent="0.3">
      <c r="A26" s="136" t="s">
        <v>2921</v>
      </c>
      <c r="B26" s="137" t="s">
        <v>4455</v>
      </c>
      <c r="C26" s="137" t="s">
        <v>4452</v>
      </c>
    </row>
    <row r="27" spans="1:3" x14ac:dyDescent="0.3">
      <c r="A27" s="136" t="s">
        <v>2567</v>
      </c>
      <c r="B27" s="137" t="s">
        <v>3024</v>
      </c>
      <c r="C27" s="137" t="s">
        <v>4452</v>
      </c>
    </row>
    <row r="28" spans="1:3" x14ac:dyDescent="0.3">
      <c r="A28" s="136" t="s">
        <v>2592</v>
      </c>
      <c r="B28" s="137" t="s">
        <v>3026</v>
      </c>
      <c r="C28" s="137" t="s">
        <v>4452</v>
      </c>
    </row>
    <row r="29" spans="1:3" x14ac:dyDescent="0.3">
      <c r="A29" s="136" t="s">
        <v>2582</v>
      </c>
      <c r="B29" s="137" t="s">
        <v>3025</v>
      </c>
      <c r="C29" s="137" t="s">
        <v>4452</v>
      </c>
    </row>
    <row r="30" spans="1:3" x14ac:dyDescent="0.3">
      <c r="A30" s="136" t="s">
        <v>2629</v>
      </c>
      <c r="B30" s="137" t="s">
        <v>3028</v>
      </c>
      <c r="C30" s="137" t="s">
        <v>4452</v>
      </c>
    </row>
    <row r="31" spans="1:3" x14ac:dyDescent="0.3">
      <c r="A31" s="136" t="s">
        <v>2737</v>
      </c>
      <c r="B31" s="137" t="s">
        <v>3027</v>
      </c>
      <c r="C31" s="137" t="s">
        <v>4452</v>
      </c>
    </row>
    <row r="32" spans="1:3" x14ac:dyDescent="0.3">
      <c r="A32" s="136" t="s">
        <v>2617</v>
      </c>
      <c r="B32" s="137" t="s">
        <v>2965</v>
      </c>
      <c r="C32" s="137" t="s">
        <v>4452</v>
      </c>
    </row>
    <row r="33" spans="1:3" x14ac:dyDescent="0.3">
      <c r="A33" s="136" t="s">
        <v>2822</v>
      </c>
      <c r="B33" s="137" t="s">
        <v>4273</v>
      </c>
      <c r="C33" s="137" t="s">
        <v>4452</v>
      </c>
    </row>
    <row r="34" spans="1:3" x14ac:dyDescent="0.3">
      <c r="A34" s="136" t="s">
        <v>2589</v>
      </c>
      <c r="B34" s="137" t="s">
        <v>3032</v>
      </c>
      <c r="C34" s="137" t="s">
        <v>4452</v>
      </c>
    </row>
    <row r="35" spans="1:3" x14ac:dyDescent="0.3">
      <c r="A35" s="136" t="s">
        <v>2749</v>
      </c>
      <c r="B35" s="137" t="s">
        <v>2940</v>
      </c>
      <c r="C35" s="137" t="s">
        <v>4452</v>
      </c>
    </row>
    <row r="36" spans="1:3" x14ac:dyDescent="0.3">
      <c r="A36" s="136" t="s">
        <v>2090</v>
      </c>
      <c r="B36" s="137" t="s">
        <v>3033</v>
      </c>
      <c r="C36" s="137" t="s">
        <v>4452</v>
      </c>
    </row>
    <row r="37" spans="1:3" x14ac:dyDescent="0.3">
      <c r="A37" s="136" t="s">
        <v>2576</v>
      </c>
      <c r="B37" s="137" t="s">
        <v>3041</v>
      </c>
      <c r="C37" s="137" t="s">
        <v>4452</v>
      </c>
    </row>
    <row r="38" spans="1:3" x14ac:dyDescent="0.3">
      <c r="A38" s="136" t="s">
        <v>2619</v>
      </c>
      <c r="B38" s="137" t="s">
        <v>3036</v>
      </c>
      <c r="C38" s="137" t="s">
        <v>4452</v>
      </c>
    </row>
    <row r="39" spans="1:3" x14ac:dyDescent="0.3">
      <c r="A39" s="136" t="s">
        <v>2813</v>
      </c>
      <c r="B39" s="137" t="s">
        <v>4274</v>
      </c>
      <c r="C39" s="137" t="s">
        <v>4452</v>
      </c>
    </row>
    <row r="40" spans="1:3" x14ac:dyDescent="0.3">
      <c r="A40" s="136" t="s">
        <v>2265</v>
      </c>
      <c r="B40" s="137" t="s">
        <v>3040</v>
      </c>
      <c r="C40" s="137" t="s">
        <v>4452</v>
      </c>
    </row>
    <row r="41" spans="1:3" x14ac:dyDescent="0.3">
      <c r="A41" s="136" t="s">
        <v>1441</v>
      </c>
      <c r="B41" s="137" t="s">
        <v>3042</v>
      </c>
      <c r="C41" s="137" t="s">
        <v>4452</v>
      </c>
    </row>
    <row r="42" spans="1:3" x14ac:dyDescent="0.3">
      <c r="A42" s="136" t="s">
        <v>2143</v>
      </c>
      <c r="B42" s="137" t="s">
        <v>3038</v>
      </c>
      <c r="C42" s="137" t="s">
        <v>4452</v>
      </c>
    </row>
    <row r="43" spans="1:3" x14ac:dyDescent="0.3">
      <c r="A43" s="136" t="s">
        <v>2590</v>
      </c>
      <c r="B43" s="137" t="s">
        <v>3035</v>
      </c>
      <c r="C43" s="137" t="s">
        <v>4452</v>
      </c>
    </row>
    <row r="44" spans="1:3" x14ac:dyDescent="0.3">
      <c r="A44" s="136" t="s">
        <v>2586</v>
      </c>
      <c r="B44" s="137" t="s">
        <v>3043</v>
      </c>
      <c r="C44" s="137" t="s">
        <v>4452</v>
      </c>
    </row>
    <row r="45" spans="1:3" x14ac:dyDescent="0.3">
      <c r="A45" s="136" t="s">
        <v>2566</v>
      </c>
      <c r="B45" s="137" t="s">
        <v>3034</v>
      </c>
      <c r="C45" s="137" t="s">
        <v>4452</v>
      </c>
    </row>
    <row r="46" spans="1:3" x14ac:dyDescent="0.3">
      <c r="A46" s="136" t="s">
        <v>2577</v>
      </c>
      <c r="B46" s="137" t="s">
        <v>3039</v>
      </c>
      <c r="C46" s="137" t="s">
        <v>4452</v>
      </c>
    </row>
    <row r="47" spans="1:3" x14ac:dyDescent="0.3">
      <c r="A47" s="136" t="s">
        <v>2925</v>
      </c>
      <c r="B47" s="137" t="s">
        <v>4456</v>
      </c>
      <c r="C47" s="137" t="s">
        <v>4452</v>
      </c>
    </row>
    <row r="48" spans="1:3" x14ac:dyDescent="0.3">
      <c r="A48" s="136" t="s">
        <v>2739</v>
      </c>
      <c r="B48" s="137" t="s">
        <v>3047</v>
      </c>
      <c r="C48" s="137" t="s">
        <v>4452</v>
      </c>
    </row>
    <row r="49" spans="1:3" x14ac:dyDescent="0.3">
      <c r="A49" s="136" t="s">
        <v>2747</v>
      </c>
      <c r="B49" s="137" t="s">
        <v>2961</v>
      </c>
      <c r="C49" s="137" t="s">
        <v>4452</v>
      </c>
    </row>
    <row r="50" spans="1:3" x14ac:dyDescent="0.3">
      <c r="A50" s="136" t="s">
        <v>2746</v>
      </c>
      <c r="B50" s="137" t="s">
        <v>2953</v>
      </c>
      <c r="C50" s="137" t="s">
        <v>4452</v>
      </c>
    </row>
    <row r="51" spans="1:3" x14ac:dyDescent="0.3">
      <c r="A51" s="136" t="s">
        <v>2814</v>
      </c>
      <c r="B51" s="137" t="s">
        <v>4275</v>
      </c>
      <c r="C51" s="137" t="s">
        <v>4452</v>
      </c>
    </row>
    <row r="52" spans="1:3" x14ac:dyDescent="0.3">
      <c r="A52" s="136" t="s">
        <v>2544</v>
      </c>
      <c r="B52" s="137" t="s">
        <v>3046</v>
      </c>
      <c r="C52" s="137" t="s">
        <v>4452</v>
      </c>
    </row>
    <row r="53" spans="1:3" x14ac:dyDescent="0.3">
      <c r="A53" s="136" t="s">
        <v>2581</v>
      </c>
      <c r="B53" s="137" t="s">
        <v>3059</v>
      </c>
      <c r="C53" s="137" t="s">
        <v>4452</v>
      </c>
    </row>
    <row r="54" spans="1:3" x14ac:dyDescent="0.3">
      <c r="A54" s="136" t="s">
        <v>2564</v>
      </c>
      <c r="B54" s="137" t="s">
        <v>3052</v>
      </c>
      <c r="C54" s="137" t="s">
        <v>4452</v>
      </c>
    </row>
    <row r="55" spans="1:3" x14ac:dyDescent="0.3">
      <c r="A55" s="136" t="s">
        <v>2723</v>
      </c>
      <c r="B55" s="137" t="s">
        <v>3060</v>
      </c>
      <c r="C55" s="137" t="s">
        <v>4452</v>
      </c>
    </row>
    <row r="56" spans="1:3" x14ac:dyDescent="0.3">
      <c r="A56" s="136" t="s">
        <v>2730</v>
      </c>
      <c r="B56" s="137" t="s">
        <v>3030</v>
      </c>
      <c r="C56" s="137" t="s">
        <v>4452</v>
      </c>
    </row>
    <row r="57" spans="1:3" x14ac:dyDescent="0.3">
      <c r="A57" s="136" t="s">
        <v>2812</v>
      </c>
      <c r="B57" s="137" t="s">
        <v>4276</v>
      </c>
      <c r="C57" s="137" t="s">
        <v>4452</v>
      </c>
    </row>
    <row r="58" spans="1:3" x14ac:dyDescent="0.3">
      <c r="A58" s="136" t="s">
        <v>2828</v>
      </c>
      <c r="B58" s="137" t="s">
        <v>4277</v>
      </c>
      <c r="C58" s="137" t="s">
        <v>4452</v>
      </c>
    </row>
    <row r="59" spans="1:3" x14ac:dyDescent="0.3">
      <c r="A59" s="136" t="s">
        <v>2824</v>
      </c>
      <c r="B59" s="137" t="s">
        <v>4278</v>
      </c>
      <c r="C59" s="137" t="s">
        <v>4452</v>
      </c>
    </row>
    <row r="60" spans="1:3" x14ac:dyDescent="0.3">
      <c r="A60" s="136" t="s">
        <v>2118</v>
      </c>
      <c r="B60" s="137" t="s">
        <v>3056</v>
      </c>
      <c r="C60" s="137" t="s">
        <v>4452</v>
      </c>
    </row>
    <row r="61" spans="1:3" x14ac:dyDescent="0.3">
      <c r="A61" s="136" t="s">
        <v>2277</v>
      </c>
      <c r="B61" s="137" t="s">
        <v>3062</v>
      </c>
      <c r="C61" s="137" t="s">
        <v>4452</v>
      </c>
    </row>
    <row r="62" spans="1:3" x14ac:dyDescent="0.3">
      <c r="A62" s="136" t="s">
        <v>2360</v>
      </c>
      <c r="B62" s="137" t="s">
        <v>3061</v>
      </c>
      <c r="C62" s="137" t="s">
        <v>4452</v>
      </c>
    </row>
    <row r="63" spans="1:3" x14ac:dyDescent="0.3">
      <c r="A63" s="136" t="s">
        <v>2340</v>
      </c>
      <c r="B63" s="137" t="s">
        <v>3057</v>
      </c>
      <c r="C63" s="137" t="s">
        <v>4452</v>
      </c>
    </row>
    <row r="64" spans="1:3" x14ac:dyDescent="0.3">
      <c r="A64" s="136" t="s">
        <v>2315</v>
      </c>
      <c r="B64" s="137" t="s">
        <v>3058</v>
      </c>
      <c r="C64" s="137" t="s">
        <v>4452</v>
      </c>
    </row>
    <row r="65" spans="1:3" x14ac:dyDescent="0.3">
      <c r="A65" s="136" t="s">
        <v>2308</v>
      </c>
      <c r="B65" s="137" t="s">
        <v>3054</v>
      </c>
      <c r="C65" s="137" t="s">
        <v>4452</v>
      </c>
    </row>
    <row r="66" spans="1:3" x14ac:dyDescent="0.3">
      <c r="A66" s="136" t="s">
        <v>2733</v>
      </c>
      <c r="B66" s="137" t="s">
        <v>2974</v>
      </c>
      <c r="C66" s="137" t="s">
        <v>4452</v>
      </c>
    </row>
    <row r="67" spans="1:3" x14ac:dyDescent="0.3">
      <c r="A67" s="136" t="s">
        <v>2844</v>
      </c>
      <c r="B67" s="137" t="s">
        <v>4279</v>
      </c>
      <c r="C67" s="137" t="s">
        <v>4452</v>
      </c>
    </row>
    <row r="68" spans="1:3" x14ac:dyDescent="0.3">
      <c r="A68" s="136" t="s">
        <v>2898</v>
      </c>
      <c r="B68" s="137" t="s">
        <v>4280</v>
      </c>
      <c r="C68" s="137" t="s">
        <v>4452</v>
      </c>
    </row>
    <row r="69" spans="1:3" x14ac:dyDescent="0.3">
      <c r="A69" s="136" t="s">
        <v>1538</v>
      </c>
      <c r="B69" s="137" t="s">
        <v>3069</v>
      </c>
      <c r="C69" s="137" t="s">
        <v>4452</v>
      </c>
    </row>
    <row r="70" spans="1:3" x14ac:dyDescent="0.3">
      <c r="A70" s="136" t="s">
        <v>2575</v>
      </c>
      <c r="B70" s="137" t="s">
        <v>3064</v>
      </c>
      <c r="C70" s="137" t="s">
        <v>4452</v>
      </c>
    </row>
    <row r="71" spans="1:3" x14ac:dyDescent="0.3">
      <c r="A71" s="136" t="s">
        <v>2587</v>
      </c>
      <c r="B71" s="137" t="s">
        <v>3068</v>
      </c>
      <c r="C71" s="137" t="s">
        <v>4452</v>
      </c>
    </row>
    <row r="72" spans="1:3" x14ac:dyDescent="0.3">
      <c r="A72" s="136" t="s">
        <v>2745</v>
      </c>
      <c r="B72" s="137" t="s">
        <v>3004</v>
      </c>
      <c r="C72" s="137" t="s">
        <v>4452</v>
      </c>
    </row>
    <row r="73" spans="1:3" x14ac:dyDescent="0.3">
      <c r="A73" s="136" t="s">
        <v>2554</v>
      </c>
      <c r="B73" s="137" t="s">
        <v>3076</v>
      </c>
      <c r="C73" s="137" t="s">
        <v>4452</v>
      </c>
    </row>
    <row r="74" spans="1:3" x14ac:dyDescent="0.3">
      <c r="A74" s="136" t="s">
        <v>2562</v>
      </c>
      <c r="B74" s="137" t="s">
        <v>3073</v>
      </c>
      <c r="C74" s="137" t="s">
        <v>4452</v>
      </c>
    </row>
    <row r="75" spans="1:3" x14ac:dyDescent="0.3">
      <c r="A75" s="136" t="s">
        <v>2728</v>
      </c>
      <c r="B75" s="137" t="s">
        <v>3075</v>
      </c>
      <c r="C75" s="137" t="s">
        <v>4452</v>
      </c>
    </row>
    <row r="76" spans="1:3" x14ac:dyDescent="0.3">
      <c r="A76" s="136" t="s">
        <v>2734</v>
      </c>
      <c r="B76" s="137" t="s">
        <v>2975</v>
      </c>
      <c r="C76" s="137" t="s">
        <v>4452</v>
      </c>
    </row>
    <row r="77" spans="1:3" x14ac:dyDescent="0.3">
      <c r="A77" s="136" t="s">
        <v>2897</v>
      </c>
      <c r="B77" s="137" t="s">
        <v>4281</v>
      </c>
      <c r="C77" s="137" t="s">
        <v>4452</v>
      </c>
    </row>
    <row r="78" spans="1:3" x14ac:dyDescent="0.3">
      <c r="A78" s="136" t="s">
        <v>2133</v>
      </c>
      <c r="B78" s="137" t="s">
        <v>3080</v>
      </c>
      <c r="C78" s="137" t="s">
        <v>4452</v>
      </c>
    </row>
    <row r="79" spans="1:3" x14ac:dyDescent="0.3">
      <c r="A79" s="136" t="s">
        <v>2274</v>
      </c>
      <c r="B79" s="137" t="s">
        <v>3081</v>
      </c>
      <c r="C79" s="137" t="s">
        <v>4452</v>
      </c>
    </row>
    <row r="80" spans="1:3" x14ac:dyDescent="0.3">
      <c r="A80" s="136" t="s">
        <v>2565</v>
      </c>
      <c r="B80" s="137" t="s">
        <v>3082</v>
      </c>
      <c r="C80" s="137" t="s">
        <v>4452</v>
      </c>
    </row>
    <row r="81" spans="1:3" x14ac:dyDescent="0.3">
      <c r="A81" s="136" t="s">
        <v>2708</v>
      </c>
      <c r="B81" s="137" t="s">
        <v>3083</v>
      </c>
      <c r="C81" s="137" t="s">
        <v>4452</v>
      </c>
    </row>
    <row r="82" spans="1:3" x14ac:dyDescent="0.3">
      <c r="A82" s="136" t="s">
        <v>2743</v>
      </c>
      <c r="B82" s="137" t="s">
        <v>3085</v>
      </c>
      <c r="C82" s="137" t="s">
        <v>4452</v>
      </c>
    </row>
    <row r="83" spans="1:3" x14ac:dyDescent="0.3">
      <c r="A83" s="136" t="s">
        <v>2744</v>
      </c>
      <c r="B83" s="137" t="s">
        <v>3084</v>
      </c>
      <c r="C83" s="137" t="s">
        <v>4452</v>
      </c>
    </row>
    <row r="84" spans="1:3" x14ac:dyDescent="0.3">
      <c r="A84" s="136" t="s">
        <v>2580</v>
      </c>
      <c r="B84" s="137" t="s">
        <v>3092</v>
      </c>
      <c r="C84" s="137" t="s">
        <v>4452</v>
      </c>
    </row>
    <row r="85" spans="1:3" x14ac:dyDescent="0.3">
      <c r="A85" s="136" t="s">
        <v>2672</v>
      </c>
      <c r="B85" s="137" t="s">
        <v>3020</v>
      </c>
      <c r="C85" s="137" t="s">
        <v>4452</v>
      </c>
    </row>
    <row r="86" spans="1:3" x14ac:dyDescent="0.3">
      <c r="A86" s="136" t="s">
        <v>2782</v>
      </c>
      <c r="B86" s="137" t="s">
        <v>4282</v>
      </c>
      <c r="C86" s="137" t="s">
        <v>4452</v>
      </c>
    </row>
    <row r="87" spans="1:3" x14ac:dyDescent="0.3">
      <c r="A87" s="136" t="s">
        <v>2165</v>
      </c>
      <c r="B87" s="137" t="s">
        <v>3091</v>
      </c>
      <c r="C87" s="137" t="s">
        <v>4452</v>
      </c>
    </row>
    <row r="88" spans="1:3" x14ac:dyDescent="0.3">
      <c r="A88" s="136" t="s">
        <v>1502</v>
      </c>
      <c r="B88" s="137" t="s">
        <v>3089</v>
      </c>
      <c r="C88" s="137" t="s">
        <v>4452</v>
      </c>
    </row>
    <row r="89" spans="1:3" x14ac:dyDescent="0.3">
      <c r="A89" s="136" t="s">
        <v>2166</v>
      </c>
      <c r="B89" s="137" t="s">
        <v>3093</v>
      </c>
      <c r="C89" s="137" t="s">
        <v>4452</v>
      </c>
    </row>
    <row r="90" spans="1:3" x14ac:dyDescent="0.3">
      <c r="A90" s="136" t="s">
        <v>2083</v>
      </c>
      <c r="B90" s="137" t="s">
        <v>3095</v>
      </c>
      <c r="C90" s="137" t="s">
        <v>4452</v>
      </c>
    </row>
    <row r="91" spans="1:3" x14ac:dyDescent="0.3">
      <c r="A91" s="136" t="s">
        <v>2729</v>
      </c>
      <c r="B91" s="137" t="s">
        <v>3023</v>
      </c>
      <c r="C91" s="137" t="s">
        <v>4452</v>
      </c>
    </row>
    <row r="92" spans="1:3" x14ac:dyDescent="0.3">
      <c r="A92" s="136" t="s">
        <v>2702</v>
      </c>
      <c r="B92" s="137" t="s">
        <v>2964</v>
      </c>
      <c r="C92" s="137" t="s">
        <v>4452</v>
      </c>
    </row>
    <row r="93" spans="1:3" x14ac:dyDescent="0.3">
      <c r="A93" s="136" t="s">
        <v>2918</v>
      </c>
      <c r="B93" s="137" t="s">
        <v>4446</v>
      </c>
      <c r="C93" s="137" t="s">
        <v>4452</v>
      </c>
    </row>
    <row r="94" spans="1:3" x14ac:dyDescent="0.3">
      <c r="A94" s="136" t="s">
        <v>2303</v>
      </c>
      <c r="B94" s="137" t="s">
        <v>3097</v>
      </c>
      <c r="C94" s="137" t="s">
        <v>4452</v>
      </c>
    </row>
    <row r="95" spans="1:3" x14ac:dyDescent="0.3">
      <c r="A95" s="136" t="s">
        <v>1971</v>
      </c>
      <c r="B95" s="137" t="s">
        <v>3102</v>
      </c>
      <c r="C95" s="137" t="s">
        <v>4452</v>
      </c>
    </row>
    <row r="96" spans="1:3" x14ac:dyDescent="0.3">
      <c r="A96" s="136" t="s">
        <v>1940</v>
      </c>
      <c r="B96" s="137" t="s">
        <v>3103</v>
      </c>
      <c r="C96" s="137" t="s">
        <v>4452</v>
      </c>
    </row>
    <row r="97" spans="1:3" x14ac:dyDescent="0.3">
      <c r="A97" s="136" t="s">
        <v>2079</v>
      </c>
      <c r="B97" s="137" t="s">
        <v>3105</v>
      </c>
      <c r="C97" s="137" t="s">
        <v>4452</v>
      </c>
    </row>
    <row r="98" spans="1:3" x14ac:dyDescent="0.3">
      <c r="A98" s="136" t="s">
        <v>2560</v>
      </c>
      <c r="B98" s="137" t="s">
        <v>3107</v>
      </c>
      <c r="C98" s="137" t="s">
        <v>4452</v>
      </c>
    </row>
    <row r="99" spans="1:3" x14ac:dyDescent="0.3">
      <c r="A99" s="136" t="s">
        <v>2569</v>
      </c>
      <c r="B99" s="137" t="s">
        <v>3101</v>
      </c>
      <c r="C99" s="137" t="s">
        <v>4452</v>
      </c>
    </row>
    <row r="100" spans="1:3" x14ac:dyDescent="0.3">
      <c r="A100" s="136" t="s">
        <v>2845</v>
      </c>
      <c r="B100" s="137" t="s">
        <v>4283</v>
      </c>
      <c r="C100" s="137" t="s">
        <v>4452</v>
      </c>
    </row>
    <row r="101" spans="1:3" x14ac:dyDescent="0.3">
      <c r="A101" s="136" t="s">
        <v>2076</v>
      </c>
      <c r="B101" s="137" t="s">
        <v>3108</v>
      </c>
      <c r="C101" s="137" t="s">
        <v>4452</v>
      </c>
    </row>
    <row r="102" spans="1:3" x14ac:dyDescent="0.3">
      <c r="A102" s="136" t="s">
        <v>2573</v>
      </c>
      <c r="B102" s="137" t="s">
        <v>3109</v>
      </c>
      <c r="C102" s="137" t="s">
        <v>4452</v>
      </c>
    </row>
    <row r="103" spans="1:3" x14ac:dyDescent="0.3">
      <c r="A103" s="136" t="s">
        <v>2593</v>
      </c>
      <c r="B103" s="137" t="s">
        <v>3112</v>
      </c>
      <c r="C103" s="137" t="s">
        <v>4452</v>
      </c>
    </row>
    <row r="104" spans="1:3" x14ac:dyDescent="0.3">
      <c r="A104" s="136" t="s">
        <v>2706</v>
      </c>
      <c r="B104" s="137" t="s">
        <v>3111</v>
      </c>
      <c r="C104" s="137" t="s">
        <v>4452</v>
      </c>
    </row>
    <row r="105" spans="1:3" x14ac:dyDescent="0.3">
      <c r="A105" s="136" t="s">
        <v>2893</v>
      </c>
      <c r="B105" s="137" t="s">
        <v>4284</v>
      </c>
      <c r="C105" s="137" t="s">
        <v>4452</v>
      </c>
    </row>
    <row r="106" spans="1:3" x14ac:dyDescent="0.3">
      <c r="A106" s="136" t="s">
        <v>2011</v>
      </c>
      <c r="B106" s="137" t="s">
        <v>3118</v>
      </c>
      <c r="C106" s="137" t="s">
        <v>4452</v>
      </c>
    </row>
    <row r="107" spans="1:3" x14ac:dyDescent="0.3">
      <c r="A107" s="136" t="s">
        <v>1528</v>
      </c>
      <c r="B107" s="137" t="s">
        <v>3119</v>
      </c>
      <c r="C107" s="137" t="s">
        <v>4452</v>
      </c>
    </row>
    <row r="108" spans="1:3" x14ac:dyDescent="0.3">
      <c r="A108" s="136" t="s">
        <v>2694</v>
      </c>
      <c r="B108" s="137" t="s">
        <v>3114</v>
      </c>
      <c r="C108" s="137" t="s">
        <v>4452</v>
      </c>
    </row>
    <row r="109" spans="1:3" x14ac:dyDescent="0.3">
      <c r="A109" s="136" t="s">
        <v>2715</v>
      </c>
      <c r="B109" s="137" t="s">
        <v>3117</v>
      </c>
      <c r="C109" s="137" t="s">
        <v>4452</v>
      </c>
    </row>
    <row r="110" spans="1:3" x14ac:dyDescent="0.3">
      <c r="A110" s="136" t="s">
        <v>2731</v>
      </c>
      <c r="B110" s="137" t="s">
        <v>3115</v>
      </c>
      <c r="C110" s="137" t="s">
        <v>4452</v>
      </c>
    </row>
    <row r="111" spans="1:3" x14ac:dyDescent="0.3">
      <c r="A111" s="136" t="s">
        <v>2712</v>
      </c>
      <c r="B111" s="137" t="s">
        <v>3048</v>
      </c>
      <c r="C111" s="137" t="s">
        <v>4452</v>
      </c>
    </row>
    <row r="112" spans="1:3" x14ac:dyDescent="0.3">
      <c r="A112" s="136" t="s">
        <v>2919</v>
      </c>
      <c r="B112" s="137" t="s">
        <v>4449</v>
      </c>
      <c r="C112" s="137" t="s">
        <v>4452</v>
      </c>
    </row>
    <row r="113" spans="1:3" x14ac:dyDescent="0.3">
      <c r="A113" s="136" t="s">
        <v>2240</v>
      </c>
      <c r="B113" s="137" t="s">
        <v>3122</v>
      </c>
      <c r="C113" s="137" t="s">
        <v>4452</v>
      </c>
    </row>
    <row r="114" spans="1:3" x14ac:dyDescent="0.3">
      <c r="A114" s="136" t="s">
        <v>2478</v>
      </c>
      <c r="B114" s="137" t="s">
        <v>3123</v>
      </c>
      <c r="C114" s="137" t="s">
        <v>4452</v>
      </c>
    </row>
    <row r="115" spans="1:3" x14ac:dyDescent="0.3">
      <c r="A115" s="136" t="s">
        <v>2699</v>
      </c>
      <c r="B115" s="137" t="s">
        <v>2936</v>
      </c>
      <c r="C115" s="137" t="s">
        <v>4452</v>
      </c>
    </row>
    <row r="116" spans="1:3" x14ac:dyDescent="0.3">
      <c r="A116" s="136" t="s">
        <v>2852</v>
      </c>
      <c r="B116" s="137" t="s">
        <v>4285</v>
      </c>
      <c r="C116" s="137" t="s">
        <v>4452</v>
      </c>
    </row>
    <row r="117" spans="1:3" x14ac:dyDescent="0.3">
      <c r="A117" s="136" t="s">
        <v>1537</v>
      </c>
      <c r="B117" s="137" t="s">
        <v>3124</v>
      </c>
      <c r="C117" s="137" t="s">
        <v>4452</v>
      </c>
    </row>
    <row r="118" spans="1:3" x14ac:dyDescent="0.3">
      <c r="A118" s="136" t="s">
        <v>2219</v>
      </c>
      <c r="B118" s="137" t="s">
        <v>3127</v>
      </c>
      <c r="C118" s="137" t="s">
        <v>4452</v>
      </c>
    </row>
    <row r="119" spans="1:3" x14ac:dyDescent="0.3">
      <c r="A119" s="136" t="s">
        <v>2740</v>
      </c>
      <c r="B119" s="137" t="s">
        <v>3126</v>
      </c>
      <c r="C119" s="137" t="s">
        <v>4452</v>
      </c>
    </row>
    <row r="120" spans="1:3" x14ac:dyDescent="0.3">
      <c r="A120" s="136" t="s">
        <v>2831</v>
      </c>
      <c r="B120" s="137" t="s">
        <v>4286</v>
      </c>
      <c r="C120" s="137" t="s">
        <v>4452</v>
      </c>
    </row>
    <row r="121" spans="1:3" x14ac:dyDescent="0.3">
      <c r="A121" s="136" t="s">
        <v>2847</v>
      </c>
      <c r="B121" s="137" t="s">
        <v>4287</v>
      </c>
      <c r="C121" s="137" t="s">
        <v>4452</v>
      </c>
    </row>
    <row r="122" spans="1:3" x14ac:dyDescent="0.3">
      <c r="A122" s="136" t="s">
        <v>2023</v>
      </c>
      <c r="B122" s="137" t="s">
        <v>3130</v>
      </c>
      <c r="C122" s="137" t="s">
        <v>4452</v>
      </c>
    </row>
    <row r="123" spans="1:3" x14ac:dyDescent="0.3">
      <c r="A123" s="136" t="s">
        <v>2578</v>
      </c>
      <c r="B123" s="137" t="s">
        <v>3133</v>
      </c>
      <c r="C123" s="137" t="s">
        <v>4452</v>
      </c>
    </row>
    <row r="124" spans="1:3" x14ac:dyDescent="0.3">
      <c r="A124" s="136" t="s">
        <v>2724</v>
      </c>
      <c r="B124" s="137" t="s">
        <v>3131</v>
      </c>
      <c r="C124" s="137" t="s">
        <v>4452</v>
      </c>
    </row>
    <row r="125" spans="1:3" x14ac:dyDescent="0.3">
      <c r="A125" s="136" t="s">
        <v>2697</v>
      </c>
      <c r="B125" s="137" t="s">
        <v>2977</v>
      </c>
      <c r="C125" s="137" t="s">
        <v>4452</v>
      </c>
    </row>
    <row r="126" spans="1:3" x14ac:dyDescent="0.3">
      <c r="A126" s="136" t="s">
        <v>2820</v>
      </c>
      <c r="B126" s="137" t="s">
        <v>4288</v>
      </c>
      <c r="C126" s="137" t="s">
        <v>4452</v>
      </c>
    </row>
    <row r="127" spans="1:3" x14ac:dyDescent="0.3">
      <c r="A127" s="136" t="s">
        <v>2851</v>
      </c>
      <c r="B127" s="137" t="s">
        <v>4289</v>
      </c>
      <c r="C127" s="137" t="s">
        <v>4452</v>
      </c>
    </row>
    <row r="128" spans="1:3" x14ac:dyDescent="0.3">
      <c r="A128" s="136" t="s">
        <v>1437</v>
      </c>
      <c r="B128" s="137" t="s">
        <v>3137</v>
      </c>
      <c r="C128" s="137" t="s">
        <v>4452</v>
      </c>
    </row>
    <row r="129" spans="1:3" x14ac:dyDescent="0.3">
      <c r="A129" s="136" t="s">
        <v>2559</v>
      </c>
      <c r="B129" s="137" t="s">
        <v>3138</v>
      </c>
      <c r="C129" s="137" t="s">
        <v>4452</v>
      </c>
    </row>
    <row r="130" spans="1:3" x14ac:dyDescent="0.3">
      <c r="A130" s="136" t="s">
        <v>2722</v>
      </c>
      <c r="B130" s="137" t="s">
        <v>3141</v>
      </c>
      <c r="C130" s="137" t="s">
        <v>4452</v>
      </c>
    </row>
    <row r="131" spans="1:3" x14ac:dyDescent="0.3">
      <c r="A131" s="136" t="s">
        <v>2721</v>
      </c>
      <c r="B131" s="137" t="s">
        <v>3142</v>
      </c>
      <c r="C131" s="137" t="s">
        <v>4452</v>
      </c>
    </row>
    <row r="132" spans="1:3" x14ac:dyDescent="0.3">
      <c r="A132" s="136" t="s">
        <v>2713</v>
      </c>
      <c r="B132" s="137" t="s">
        <v>3140</v>
      </c>
      <c r="C132" s="137" t="s">
        <v>4452</v>
      </c>
    </row>
    <row r="133" spans="1:3" x14ac:dyDescent="0.3">
      <c r="A133" s="136" t="s">
        <v>2830</v>
      </c>
      <c r="B133" s="137" t="s">
        <v>4290</v>
      </c>
      <c r="C133" s="137" t="s">
        <v>4452</v>
      </c>
    </row>
    <row r="134" spans="1:3" x14ac:dyDescent="0.3">
      <c r="A134" s="136" t="s">
        <v>2891</v>
      </c>
      <c r="B134" s="137" t="s">
        <v>4291</v>
      </c>
      <c r="C134" s="137" t="s">
        <v>4452</v>
      </c>
    </row>
    <row r="135" spans="1:3" x14ac:dyDescent="0.3">
      <c r="A135" s="136" t="s">
        <v>2911</v>
      </c>
      <c r="B135" s="137" t="s">
        <v>4266</v>
      </c>
      <c r="C135" s="137" t="s">
        <v>4452</v>
      </c>
    </row>
    <row r="136" spans="1:3" x14ac:dyDescent="0.3">
      <c r="A136" s="136" t="s">
        <v>2021</v>
      </c>
      <c r="B136" s="137" t="s">
        <v>3145</v>
      </c>
      <c r="C136" s="137" t="s">
        <v>4452</v>
      </c>
    </row>
    <row r="137" spans="1:3" x14ac:dyDescent="0.3">
      <c r="A137" s="136" t="s">
        <v>2104</v>
      </c>
      <c r="B137" s="137" t="s">
        <v>3144</v>
      </c>
      <c r="C137" s="137" t="s">
        <v>4452</v>
      </c>
    </row>
    <row r="138" spans="1:3" x14ac:dyDescent="0.3">
      <c r="A138" s="136" t="s">
        <v>2550</v>
      </c>
      <c r="B138" s="137" t="s">
        <v>3143</v>
      </c>
      <c r="C138" s="137" t="s">
        <v>4452</v>
      </c>
    </row>
    <row r="139" spans="1:3" x14ac:dyDescent="0.3">
      <c r="A139" s="136" t="s">
        <v>1934</v>
      </c>
      <c r="B139" s="137" t="s">
        <v>3152</v>
      </c>
      <c r="C139" s="137" t="s">
        <v>4452</v>
      </c>
    </row>
    <row r="140" spans="1:3" x14ac:dyDescent="0.3">
      <c r="A140" s="136" t="s">
        <v>2071</v>
      </c>
      <c r="B140" s="137" t="s">
        <v>3153</v>
      </c>
      <c r="C140" s="137" t="s">
        <v>4452</v>
      </c>
    </row>
    <row r="141" spans="1:3" x14ac:dyDescent="0.3">
      <c r="A141" s="136" t="s">
        <v>2320</v>
      </c>
      <c r="B141" s="137" t="s">
        <v>3154</v>
      </c>
      <c r="C141" s="137" t="s">
        <v>4452</v>
      </c>
    </row>
    <row r="142" spans="1:3" x14ac:dyDescent="0.3">
      <c r="A142" s="136" t="s">
        <v>2718</v>
      </c>
      <c r="B142" s="137" t="s">
        <v>2970</v>
      </c>
      <c r="C142" s="137" t="s">
        <v>4452</v>
      </c>
    </row>
    <row r="143" spans="1:3" x14ac:dyDescent="0.3">
      <c r="A143" s="136" t="s">
        <v>2108</v>
      </c>
      <c r="B143" s="137" t="s">
        <v>3160</v>
      </c>
      <c r="C143" s="137" t="s">
        <v>4452</v>
      </c>
    </row>
    <row r="144" spans="1:3" x14ac:dyDescent="0.3">
      <c r="A144" s="136" t="s">
        <v>2291</v>
      </c>
      <c r="B144" s="137" t="s">
        <v>3158</v>
      </c>
      <c r="C144" s="137" t="s">
        <v>4452</v>
      </c>
    </row>
    <row r="145" spans="1:3" x14ac:dyDescent="0.3">
      <c r="A145" s="136" t="s">
        <v>2899</v>
      </c>
      <c r="B145" s="137" t="s">
        <v>4292</v>
      </c>
      <c r="C145" s="137" t="s">
        <v>4452</v>
      </c>
    </row>
    <row r="146" spans="1:3" x14ac:dyDescent="0.3">
      <c r="A146" s="136" t="s">
        <v>2618</v>
      </c>
      <c r="B146" s="137" t="s">
        <v>3162</v>
      </c>
      <c r="C146" s="137" t="s">
        <v>4452</v>
      </c>
    </row>
    <row r="147" spans="1:3" x14ac:dyDescent="0.3">
      <c r="A147" s="136" t="s">
        <v>2742</v>
      </c>
      <c r="B147" s="137" t="s">
        <v>2973</v>
      </c>
      <c r="C147" s="137" t="s">
        <v>4452</v>
      </c>
    </row>
    <row r="148" spans="1:3" x14ac:dyDescent="0.3">
      <c r="A148" s="136" t="s">
        <v>1939</v>
      </c>
      <c r="B148" s="137" t="s">
        <v>3166</v>
      </c>
      <c r="C148" s="137" t="s">
        <v>4452</v>
      </c>
    </row>
    <row r="149" spans="1:3" x14ac:dyDescent="0.3">
      <c r="A149" s="136" t="s">
        <v>2625</v>
      </c>
      <c r="B149" s="137" t="s">
        <v>2986</v>
      </c>
      <c r="C149" s="137" t="s">
        <v>4452</v>
      </c>
    </row>
    <row r="150" spans="1:3" x14ac:dyDescent="0.3">
      <c r="A150" s="136" t="s">
        <v>2885</v>
      </c>
      <c r="B150" s="137" t="s">
        <v>4293</v>
      </c>
      <c r="C150" s="137" t="s">
        <v>4452</v>
      </c>
    </row>
    <row r="151" spans="1:3" x14ac:dyDescent="0.3">
      <c r="A151" s="136" t="s">
        <v>2321</v>
      </c>
      <c r="B151" s="137" t="s">
        <v>3171</v>
      </c>
      <c r="C151" s="137" t="s">
        <v>4452</v>
      </c>
    </row>
    <row r="152" spans="1:3" x14ac:dyDescent="0.3">
      <c r="A152" s="136" t="s">
        <v>2455</v>
      </c>
      <c r="B152" s="137" t="s">
        <v>3169</v>
      </c>
      <c r="C152" s="137" t="s">
        <v>4452</v>
      </c>
    </row>
    <row r="153" spans="1:3" x14ac:dyDescent="0.3">
      <c r="A153" s="136" t="s">
        <v>2750</v>
      </c>
      <c r="B153" s="137" t="s">
        <v>3168</v>
      </c>
      <c r="C153" s="137" t="s">
        <v>4452</v>
      </c>
    </row>
    <row r="154" spans="1:3" x14ac:dyDescent="0.3">
      <c r="A154" s="136" t="s">
        <v>2670</v>
      </c>
      <c r="B154" s="137" t="s">
        <v>3053</v>
      </c>
      <c r="C154" s="137" t="s">
        <v>4452</v>
      </c>
    </row>
    <row r="155" spans="1:3" x14ac:dyDescent="0.3">
      <c r="A155" s="136" t="s">
        <v>2623</v>
      </c>
      <c r="B155" s="137" t="s">
        <v>3070</v>
      </c>
      <c r="C155" s="137" t="s">
        <v>4452</v>
      </c>
    </row>
    <row r="156" spans="1:3" x14ac:dyDescent="0.3">
      <c r="A156" s="136" t="s">
        <v>2741</v>
      </c>
      <c r="B156" s="137" t="s">
        <v>2958</v>
      </c>
      <c r="C156" s="137" t="s">
        <v>4452</v>
      </c>
    </row>
    <row r="157" spans="1:3" x14ac:dyDescent="0.3">
      <c r="A157" s="136" t="s">
        <v>2826</v>
      </c>
      <c r="B157" s="137" t="s">
        <v>4294</v>
      </c>
      <c r="C157" s="137" t="s">
        <v>4452</v>
      </c>
    </row>
    <row r="158" spans="1:3" x14ac:dyDescent="0.3">
      <c r="A158" s="136" t="s">
        <v>2855</v>
      </c>
      <c r="B158" s="137" t="s">
        <v>4295</v>
      </c>
      <c r="C158" s="137" t="s">
        <v>4452</v>
      </c>
    </row>
    <row r="159" spans="1:3" x14ac:dyDescent="0.3">
      <c r="A159" s="136" t="s">
        <v>1464</v>
      </c>
      <c r="B159" s="137" t="s">
        <v>3175</v>
      </c>
      <c r="C159" s="137" t="s">
        <v>4452</v>
      </c>
    </row>
    <row r="160" spans="1:3" x14ac:dyDescent="0.3">
      <c r="A160" s="136" t="s">
        <v>1433</v>
      </c>
      <c r="B160" s="137" t="s">
        <v>3176</v>
      </c>
      <c r="C160" s="137" t="s">
        <v>4452</v>
      </c>
    </row>
    <row r="161" spans="1:3" x14ac:dyDescent="0.3">
      <c r="A161" s="136" t="s">
        <v>1473</v>
      </c>
      <c r="B161" s="137" t="s">
        <v>3173</v>
      </c>
      <c r="C161" s="137" t="s">
        <v>4452</v>
      </c>
    </row>
    <row r="162" spans="1:3" x14ac:dyDescent="0.3">
      <c r="A162" s="136" t="s">
        <v>2179</v>
      </c>
      <c r="B162" s="137" t="s">
        <v>3174</v>
      </c>
      <c r="C162" s="137" t="s">
        <v>4452</v>
      </c>
    </row>
    <row r="163" spans="1:3" x14ac:dyDescent="0.3">
      <c r="A163" s="136" t="s">
        <v>2751</v>
      </c>
      <c r="B163" s="137" t="s">
        <v>3063</v>
      </c>
      <c r="C163" s="137" t="s">
        <v>4452</v>
      </c>
    </row>
    <row r="164" spans="1:3" x14ac:dyDescent="0.3">
      <c r="A164" s="136" t="s">
        <v>2631</v>
      </c>
      <c r="B164" s="137" t="s">
        <v>2962</v>
      </c>
      <c r="C164" s="137" t="s">
        <v>4452</v>
      </c>
    </row>
    <row r="165" spans="1:3" x14ac:dyDescent="0.3">
      <c r="A165" s="136" t="s">
        <v>2264</v>
      </c>
      <c r="B165" s="137" t="s">
        <v>3179</v>
      </c>
      <c r="C165" s="137" t="s">
        <v>4452</v>
      </c>
    </row>
    <row r="166" spans="1:3" x14ac:dyDescent="0.3">
      <c r="A166" s="136" t="s">
        <v>2144</v>
      </c>
      <c r="B166" s="137" t="s">
        <v>3177</v>
      </c>
      <c r="C166" s="137" t="s">
        <v>4452</v>
      </c>
    </row>
    <row r="167" spans="1:3" x14ac:dyDescent="0.3">
      <c r="A167" s="136" t="s">
        <v>2819</v>
      </c>
      <c r="B167" s="137" t="s">
        <v>4296</v>
      </c>
      <c r="C167" s="137" t="s">
        <v>4452</v>
      </c>
    </row>
    <row r="168" spans="1:3" x14ac:dyDescent="0.3">
      <c r="A168" s="136" t="s">
        <v>2214</v>
      </c>
      <c r="B168" s="137" t="s">
        <v>3180</v>
      </c>
      <c r="C168" s="137" t="s">
        <v>4452</v>
      </c>
    </row>
    <row r="169" spans="1:3" x14ac:dyDescent="0.3">
      <c r="A169" s="136" t="s">
        <v>1954</v>
      </c>
      <c r="B169" s="137" t="s">
        <v>3181</v>
      </c>
      <c r="C169" s="137" t="s">
        <v>4452</v>
      </c>
    </row>
    <row r="170" spans="1:3" x14ac:dyDescent="0.3">
      <c r="A170" s="136" t="s">
        <v>2281</v>
      </c>
      <c r="B170" s="137" t="s">
        <v>3182</v>
      </c>
      <c r="C170" s="137" t="s">
        <v>4452</v>
      </c>
    </row>
    <row r="171" spans="1:3" x14ac:dyDescent="0.3">
      <c r="A171" s="136" t="s">
        <v>2086</v>
      </c>
      <c r="B171" s="137" t="s">
        <v>3183</v>
      </c>
      <c r="C171" s="137" t="s">
        <v>4452</v>
      </c>
    </row>
    <row r="172" spans="1:3" x14ac:dyDescent="0.3">
      <c r="A172" s="136" t="s">
        <v>2117</v>
      </c>
      <c r="B172" s="137" t="s">
        <v>3186</v>
      </c>
      <c r="C172" s="137" t="s">
        <v>4452</v>
      </c>
    </row>
    <row r="173" spans="1:3" x14ac:dyDescent="0.3">
      <c r="A173" s="136" t="s">
        <v>2816</v>
      </c>
      <c r="B173" s="137" t="s">
        <v>4297</v>
      </c>
      <c r="C173" s="137" t="s">
        <v>4452</v>
      </c>
    </row>
    <row r="174" spans="1:3" x14ac:dyDescent="0.3">
      <c r="A174" s="136" t="s">
        <v>2900</v>
      </c>
      <c r="B174" s="137" t="s">
        <v>4298</v>
      </c>
      <c r="C174" s="137" t="s">
        <v>4452</v>
      </c>
    </row>
    <row r="175" spans="1:3" x14ac:dyDescent="0.3">
      <c r="A175" s="136" t="s">
        <v>2066</v>
      </c>
      <c r="B175" s="137" t="s">
        <v>3192</v>
      </c>
      <c r="C175" s="137" t="s">
        <v>4452</v>
      </c>
    </row>
    <row r="176" spans="1:3" x14ac:dyDescent="0.3">
      <c r="A176" s="136" t="s">
        <v>1543</v>
      </c>
      <c r="B176" s="137" t="s">
        <v>3191</v>
      </c>
      <c r="C176" s="137" t="s">
        <v>4452</v>
      </c>
    </row>
    <row r="177" spans="1:3" x14ac:dyDescent="0.3">
      <c r="A177" s="136" t="s">
        <v>2328</v>
      </c>
      <c r="B177" s="137" t="s">
        <v>3190</v>
      </c>
      <c r="C177" s="137" t="s">
        <v>4452</v>
      </c>
    </row>
    <row r="178" spans="1:3" x14ac:dyDescent="0.3">
      <c r="A178" s="136" t="s">
        <v>2696</v>
      </c>
      <c r="B178" s="137" t="s">
        <v>3157</v>
      </c>
      <c r="C178" s="137" t="s">
        <v>4452</v>
      </c>
    </row>
    <row r="179" spans="1:3" x14ac:dyDescent="0.3">
      <c r="A179" s="136" t="s">
        <v>2726</v>
      </c>
      <c r="B179" s="137" t="s">
        <v>2946</v>
      </c>
      <c r="C179" s="137" t="s">
        <v>4452</v>
      </c>
    </row>
    <row r="180" spans="1:3" x14ac:dyDescent="0.3">
      <c r="A180" s="136" t="s">
        <v>2818</v>
      </c>
      <c r="B180" s="137" t="s">
        <v>4299</v>
      </c>
      <c r="C180" s="137" t="s">
        <v>4452</v>
      </c>
    </row>
    <row r="181" spans="1:3" x14ac:dyDescent="0.3">
      <c r="A181" s="136" t="s">
        <v>2266</v>
      </c>
      <c r="B181" s="137" t="s">
        <v>3197</v>
      </c>
      <c r="C181" s="137" t="s">
        <v>4452</v>
      </c>
    </row>
    <row r="182" spans="1:3" x14ac:dyDescent="0.3">
      <c r="A182" s="136" t="s">
        <v>2585</v>
      </c>
      <c r="B182" s="137" t="s">
        <v>3196</v>
      </c>
      <c r="C182" s="137" t="s">
        <v>4452</v>
      </c>
    </row>
    <row r="183" spans="1:3" x14ac:dyDescent="0.3">
      <c r="A183" s="136" t="s">
        <v>2022</v>
      </c>
      <c r="B183" s="137" t="s">
        <v>3202</v>
      </c>
      <c r="C183" s="137" t="s">
        <v>4452</v>
      </c>
    </row>
    <row r="184" spans="1:3" x14ac:dyDescent="0.3">
      <c r="A184" s="136" t="s">
        <v>2574</v>
      </c>
      <c r="B184" s="137" t="s">
        <v>3204</v>
      </c>
      <c r="C184" s="137" t="s">
        <v>4452</v>
      </c>
    </row>
    <row r="185" spans="1:3" x14ac:dyDescent="0.3">
      <c r="A185" s="136" t="s">
        <v>2753</v>
      </c>
      <c r="B185" s="137" t="s">
        <v>3203</v>
      </c>
      <c r="C185" s="137" t="s">
        <v>4452</v>
      </c>
    </row>
    <row r="186" spans="1:3" x14ac:dyDescent="0.3">
      <c r="A186" s="136" t="s">
        <v>2717</v>
      </c>
      <c r="B186" s="137" t="s">
        <v>3207</v>
      </c>
      <c r="C186" s="137" t="s">
        <v>4452</v>
      </c>
    </row>
    <row r="187" spans="1:3" x14ac:dyDescent="0.3">
      <c r="A187" s="136" t="s">
        <v>2298</v>
      </c>
      <c r="B187" s="137" t="s">
        <v>3208</v>
      </c>
      <c r="C187" s="137" t="s">
        <v>4452</v>
      </c>
    </row>
    <row r="188" spans="1:3" x14ac:dyDescent="0.3">
      <c r="A188" s="136" t="s">
        <v>2720</v>
      </c>
      <c r="B188" s="137" t="s">
        <v>3096</v>
      </c>
      <c r="C188" s="137" t="s">
        <v>4452</v>
      </c>
    </row>
    <row r="189" spans="1:3" x14ac:dyDescent="0.3">
      <c r="A189" s="136" t="s">
        <v>2760</v>
      </c>
      <c r="B189" s="137" t="s">
        <v>4300</v>
      </c>
      <c r="C189" s="137" t="s">
        <v>4452</v>
      </c>
    </row>
    <row r="190" spans="1:3" x14ac:dyDescent="0.3">
      <c r="A190" s="136" t="s">
        <v>2827</v>
      </c>
      <c r="B190" s="137" t="s">
        <v>4301</v>
      </c>
      <c r="C190" s="137" t="s">
        <v>4452</v>
      </c>
    </row>
    <row r="191" spans="1:3" x14ac:dyDescent="0.3">
      <c r="A191" s="136" t="s">
        <v>2849</v>
      </c>
      <c r="B191" s="137" t="s">
        <v>4302</v>
      </c>
      <c r="C191" s="137" t="s">
        <v>4452</v>
      </c>
    </row>
    <row r="192" spans="1:3" x14ac:dyDescent="0.3">
      <c r="A192" s="136" t="s">
        <v>2263</v>
      </c>
      <c r="B192" s="137" t="s">
        <v>3215</v>
      </c>
      <c r="C192" s="137" t="s">
        <v>4452</v>
      </c>
    </row>
    <row r="193" spans="1:3" x14ac:dyDescent="0.3">
      <c r="A193" s="136" t="s">
        <v>2736</v>
      </c>
      <c r="B193" s="137" t="s">
        <v>3214</v>
      </c>
      <c r="C193" s="137" t="s">
        <v>4452</v>
      </c>
    </row>
    <row r="194" spans="1:3" x14ac:dyDescent="0.3">
      <c r="A194" s="136" t="s">
        <v>2337</v>
      </c>
      <c r="B194" s="137" t="s">
        <v>3220</v>
      </c>
      <c r="C194" s="137" t="s">
        <v>4452</v>
      </c>
    </row>
    <row r="195" spans="1:3" x14ac:dyDescent="0.3">
      <c r="A195" s="136" t="s">
        <v>2555</v>
      </c>
      <c r="B195" s="137" t="s">
        <v>3219</v>
      </c>
      <c r="C195" s="137" t="s">
        <v>4452</v>
      </c>
    </row>
    <row r="196" spans="1:3" x14ac:dyDescent="0.3">
      <c r="A196" s="136" t="s">
        <v>2711</v>
      </c>
      <c r="B196" s="137" t="s">
        <v>3224</v>
      </c>
      <c r="C196" s="137" t="s">
        <v>4452</v>
      </c>
    </row>
    <row r="197" spans="1:3" x14ac:dyDescent="0.3">
      <c r="A197" s="136" t="s">
        <v>2262</v>
      </c>
      <c r="B197" s="137" t="s">
        <v>3227</v>
      </c>
      <c r="C197" s="137" t="s">
        <v>4452</v>
      </c>
    </row>
    <row r="198" spans="1:3" x14ac:dyDescent="0.3">
      <c r="A198" s="136" t="s">
        <v>2620</v>
      </c>
      <c r="B198" s="137" t="s">
        <v>3228</v>
      </c>
      <c r="C198" s="137" t="s">
        <v>4452</v>
      </c>
    </row>
    <row r="199" spans="1:3" x14ac:dyDescent="0.3">
      <c r="A199" s="136" t="s">
        <v>2775</v>
      </c>
      <c r="B199" s="137" t="s">
        <v>4304</v>
      </c>
      <c r="C199" s="137" t="s">
        <v>4452</v>
      </c>
    </row>
    <row r="200" spans="1:3" x14ac:dyDescent="0.3">
      <c r="A200" s="136" t="s">
        <v>2846</v>
      </c>
      <c r="B200" s="137" t="s">
        <v>4305</v>
      </c>
      <c r="C200" s="137" t="s">
        <v>4452</v>
      </c>
    </row>
    <row r="201" spans="1:3" x14ac:dyDescent="0.3">
      <c r="A201" s="136" t="s">
        <v>2254</v>
      </c>
      <c r="B201" s="137" t="s">
        <v>3237</v>
      </c>
      <c r="C201" s="137" t="s">
        <v>4452</v>
      </c>
    </row>
    <row r="202" spans="1:3" x14ac:dyDescent="0.3">
      <c r="A202" s="136" t="s">
        <v>2636</v>
      </c>
      <c r="B202" s="137" t="s">
        <v>3285</v>
      </c>
      <c r="C202" s="137" t="s">
        <v>4452</v>
      </c>
    </row>
    <row r="203" spans="1:3" x14ac:dyDescent="0.3">
      <c r="A203" s="136" t="s">
        <v>2649</v>
      </c>
      <c r="B203" s="137" t="s">
        <v>3284</v>
      </c>
      <c r="C203" s="137" t="s">
        <v>4452</v>
      </c>
    </row>
    <row r="204" spans="1:3" x14ac:dyDescent="0.3">
      <c r="A204" s="136" t="s">
        <v>2837</v>
      </c>
      <c r="B204" s="137" t="s">
        <v>4307</v>
      </c>
      <c r="C204" s="137" t="s">
        <v>4452</v>
      </c>
    </row>
    <row r="205" spans="1:3" x14ac:dyDescent="0.3">
      <c r="A205" s="136" t="s">
        <v>2500</v>
      </c>
      <c r="B205" s="137" t="s">
        <v>3287</v>
      </c>
      <c r="C205" s="137" t="s">
        <v>4452</v>
      </c>
    </row>
    <row r="206" spans="1:3" x14ac:dyDescent="0.3">
      <c r="A206" s="136" t="s">
        <v>1382</v>
      </c>
      <c r="B206" s="137" t="s">
        <v>3298</v>
      </c>
      <c r="C206" s="137" t="s">
        <v>4452</v>
      </c>
    </row>
    <row r="207" spans="1:3" x14ac:dyDescent="0.3">
      <c r="A207" s="136" t="s">
        <v>2516</v>
      </c>
      <c r="B207" s="137" t="s">
        <v>3290</v>
      </c>
      <c r="C207" s="137" t="s">
        <v>4452</v>
      </c>
    </row>
    <row r="208" spans="1:3" x14ac:dyDescent="0.3">
      <c r="A208" s="136" t="s">
        <v>2498</v>
      </c>
      <c r="B208" s="137" t="s">
        <v>3293</v>
      </c>
      <c r="C208" s="137" t="s">
        <v>4452</v>
      </c>
    </row>
    <row r="209" spans="1:3" x14ac:dyDescent="0.3">
      <c r="A209" s="136" t="s">
        <v>2490</v>
      </c>
      <c r="B209" s="137" t="s">
        <v>3296</v>
      </c>
      <c r="C209" s="137" t="s">
        <v>4452</v>
      </c>
    </row>
    <row r="210" spans="1:3" x14ac:dyDescent="0.3">
      <c r="A210" s="136" t="s">
        <v>2527</v>
      </c>
      <c r="B210" s="137" t="s">
        <v>3294</v>
      </c>
      <c r="C210" s="137" t="s">
        <v>4452</v>
      </c>
    </row>
    <row r="211" spans="1:3" x14ac:dyDescent="0.3">
      <c r="A211" s="136" t="s">
        <v>2539</v>
      </c>
      <c r="B211" s="137" t="s">
        <v>3299</v>
      </c>
      <c r="C211" s="137" t="s">
        <v>4452</v>
      </c>
    </row>
    <row r="212" spans="1:3" x14ac:dyDescent="0.3">
      <c r="A212" s="136" t="s">
        <v>2459</v>
      </c>
      <c r="B212" s="137" t="s">
        <v>3295</v>
      </c>
      <c r="C212" s="137" t="s">
        <v>4452</v>
      </c>
    </row>
    <row r="213" spans="1:3" x14ac:dyDescent="0.3">
      <c r="A213" s="136" t="s">
        <v>2501</v>
      </c>
      <c r="B213" s="137" t="s">
        <v>3291</v>
      </c>
      <c r="C213" s="137" t="s">
        <v>4452</v>
      </c>
    </row>
    <row r="214" spans="1:3" x14ac:dyDescent="0.3">
      <c r="A214" s="136" t="s">
        <v>2614</v>
      </c>
      <c r="B214" s="137" t="s">
        <v>3292</v>
      </c>
      <c r="C214" s="137" t="s">
        <v>4452</v>
      </c>
    </row>
    <row r="215" spans="1:3" x14ac:dyDescent="0.3">
      <c r="A215" s="136" t="s">
        <v>2663</v>
      </c>
      <c r="B215" s="137" t="s">
        <v>3297</v>
      </c>
      <c r="C215" s="137" t="s">
        <v>4452</v>
      </c>
    </row>
    <row r="216" spans="1:3" x14ac:dyDescent="0.3">
      <c r="A216" s="136" t="s">
        <v>2679</v>
      </c>
      <c r="B216" s="137" t="s">
        <v>3279</v>
      </c>
      <c r="C216" s="137" t="s">
        <v>4452</v>
      </c>
    </row>
    <row r="217" spans="1:3" x14ac:dyDescent="0.3">
      <c r="A217" s="136" t="s">
        <v>2687</v>
      </c>
      <c r="B217" s="137" t="s">
        <v>3230</v>
      </c>
      <c r="C217" s="137" t="s">
        <v>4452</v>
      </c>
    </row>
    <row r="218" spans="1:3" x14ac:dyDescent="0.3">
      <c r="A218" s="136" t="s">
        <v>2525</v>
      </c>
      <c r="B218" s="137" t="s">
        <v>3301</v>
      </c>
      <c r="C218" s="137" t="s">
        <v>4452</v>
      </c>
    </row>
    <row r="219" spans="1:3" x14ac:dyDescent="0.3">
      <c r="A219" s="136" t="s">
        <v>2513</v>
      </c>
      <c r="B219" s="137" t="s">
        <v>3300</v>
      </c>
      <c r="C219" s="137" t="s">
        <v>4452</v>
      </c>
    </row>
    <row r="220" spans="1:3" x14ac:dyDescent="0.3">
      <c r="A220" s="136" t="s">
        <v>1660</v>
      </c>
      <c r="B220" s="137" t="s">
        <v>3308</v>
      </c>
      <c r="C220" s="137" t="s">
        <v>4452</v>
      </c>
    </row>
    <row r="221" spans="1:3" x14ac:dyDescent="0.3">
      <c r="A221" s="136" t="s">
        <v>1549</v>
      </c>
      <c r="B221" s="137" t="s">
        <v>3328</v>
      </c>
      <c r="C221" s="137" t="s">
        <v>4452</v>
      </c>
    </row>
    <row r="222" spans="1:3" x14ac:dyDescent="0.3">
      <c r="A222" s="136" t="s">
        <v>1561</v>
      </c>
      <c r="B222" s="137" t="s">
        <v>3320</v>
      </c>
      <c r="C222" s="137" t="s">
        <v>4452</v>
      </c>
    </row>
    <row r="223" spans="1:3" x14ac:dyDescent="0.3">
      <c r="A223" s="136" t="s">
        <v>1314</v>
      </c>
      <c r="B223" s="137" t="s">
        <v>3314</v>
      </c>
      <c r="C223" s="137" t="s">
        <v>4452</v>
      </c>
    </row>
    <row r="224" spans="1:3" x14ac:dyDescent="0.3">
      <c r="A224" s="136" t="s">
        <v>1317</v>
      </c>
      <c r="B224" s="137" t="s">
        <v>3322</v>
      </c>
      <c r="C224" s="137" t="s">
        <v>4452</v>
      </c>
    </row>
    <row r="225" spans="1:3" x14ac:dyDescent="0.3">
      <c r="A225" s="136" t="s">
        <v>1935</v>
      </c>
      <c r="B225" s="137" t="s">
        <v>3309</v>
      </c>
      <c r="C225" s="137" t="s">
        <v>4452</v>
      </c>
    </row>
    <row r="226" spans="1:3" x14ac:dyDescent="0.3">
      <c r="A226" s="136" t="s">
        <v>2526</v>
      </c>
      <c r="B226" s="137" t="s">
        <v>3326</v>
      </c>
      <c r="C226" s="137" t="s">
        <v>4452</v>
      </c>
    </row>
    <row r="227" spans="1:3" x14ac:dyDescent="0.3">
      <c r="A227" s="136" t="s">
        <v>2474</v>
      </c>
      <c r="B227" s="137" t="s">
        <v>3317</v>
      </c>
      <c r="C227" s="137" t="s">
        <v>4452</v>
      </c>
    </row>
    <row r="228" spans="1:3" x14ac:dyDescent="0.3">
      <c r="A228" s="136" t="s">
        <v>2528</v>
      </c>
      <c r="B228" s="137" t="s">
        <v>3312</v>
      </c>
      <c r="C228" s="137" t="s">
        <v>4452</v>
      </c>
    </row>
    <row r="229" spans="1:3" x14ac:dyDescent="0.3">
      <c r="A229" s="136" t="s">
        <v>2481</v>
      </c>
      <c r="B229" s="137" t="s">
        <v>3331</v>
      </c>
      <c r="C229" s="137" t="s">
        <v>4452</v>
      </c>
    </row>
    <row r="230" spans="1:3" x14ac:dyDescent="0.3">
      <c r="A230" s="136" t="s">
        <v>2502</v>
      </c>
      <c r="B230" s="137" t="s">
        <v>3325</v>
      </c>
      <c r="C230" s="137" t="s">
        <v>4452</v>
      </c>
    </row>
    <row r="231" spans="1:3" x14ac:dyDescent="0.3">
      <c r="A231" s="136" t="s">
        <v>2494</v>
      </c>
      <c r="B231" s="137" t="s">
        <v>3324</v>
      </c>
      <c r="C231" s="137" t="s">
        <v>4452</v>
      </c>
    </row>
    <row r="232" spans="1:3" x14ac:dyDescent="0.3">
      <c r="A232" s="136" t="s">
        <v>2532</v>
      </c>
      <c r="B232" s="137" t="s">
        <v>3315</v>
      </c>
      <c r="C232" s="137" t="s">
        <v>4452</v>
      </c>
    </row>
    <row r="233" spans="1:3" x14ac:dyDescent="0.3">
      <c r="A233" s="136" t="s">
        <v>2485</v>
      </c>
      <c r="B233" s="137" t="s">
        <v>3311</v>
      </c>
      <c r="C233" s="137" t="s">
        <v>4452</v>
      </c>
    </row>
    <row r="234" spans="1:3" x14ac:dyDescent="0.3">
      <c r="A234" s="136" t="s">
        <v>2493</v>
      </c>
      <c r="B234" s="137" t="s">
        <v>3327</v>
      </c>
      <c r="C234" s="137" t="s">
        <v>4452</v>
      </c>
    </row>
    <row r="235" spans="1:3" x14ac:dyDescent="0.3">
      <c r="A235" s="136" t="s">
        <v>2568</v>
      </c>
      <c r="B235" s="137" t="s">
        <v>3329</v>
      </c>
      <c r="C235" s="137" t="s">
        <v>4452</v>
      </c>
    </row>
    <row r="236" spans="1:3" x14ac:dyDescent="0.3">
      <c r="A236" s="136" t="s">
        <v>2496</v>
      </c>
      <c r="B236" s="137" t="s">
        <v>3321</v>
      </c>
      <c r="C236" s="137" t="s">
        <v>4452</v>
      </c>
    </row>
    <row r="237" spans="1:3" x14ac:dyDescent="0.3">
      <c r="A237" s="136" t="s">
        <v>2473</v>
      </c>
      <c r="B237" s="137" t="s">
        <v>3323</v>
      </c>
      <c r="C237" s="137" t="s">
        <v>4452</v>
      </c>
    </row>
    <row r="238" spans="1:3" x14ac:dyDescent="0.3">
      <c r="A238" s="136" t="s">
        <v>2480</v>
      </c>
      <c r="B238" s="137" t="s">
        <v>3316</v>
      </c>
      <c r="C238" s="137" t="s">
        <v>4452</v>
      </c>
    </row>
    <row r="239" spans="1:3" x14ac:dyDescent="0.3">
      <c r="A239" s="136" t="s">
        <v>2563</v>
      </c>
      <c r="B239" s="137" t="s">
        <v>3310</v>
      </c>
      <c r="C239" s="137" t="s">
        <v>4452</v>
      </c>
    </row>
    <row r="240" spans="1:3" x14ac:dyDescent="0.3">
      <c r="A240" s="136" t="s">
        <v>2476</v>
      </c>
      <c r="B240" s="137" t="s">
        <v>3319</v>
      </c>
      <c r="C240" s="137" t="s">
        <v>4452</v>
      </c>
    </row>
    <row r="241" spans="1:3" x14ac:dyDescent="0.3">
      <c r="A241" s="136" t="s">
        <v>2491</v>
      </c>
      <c r="B241" s="137" t="s">
        <v>3313</v>
      </c>
      <c r="C241" s="137" t="s">
        <v>4452</v>
      </c>
    </row>
    <row r="242" spans="1:3" x14ac:dyDescent="0.3">
      <c r="A242" s="136" t="s">
        <v>2600</v>
      </c>
      <c r="B242" s="137" t="s">
        <v>3305</v>
      </c>
      <c r="C242" s="137" t="s">
        <v>4452</v>
      </c>
    </row>
    <row r="243" spans="1:3" x14ac:dyDescent="0.3">
      <c r="A243" s="136" t="s">
        <v>2627</v>
      </c>
      <c r="B243" s="137" t="s">
        <v>3303</v>
      </c>
      <c r="C243" s="137" t="s">
        <v>4452</v>
      </c>
    </row>
    <row r="244" spans="1:3" x14ac:dyDescent="0.3">
      <c r="A244" s="136" t="s">
        <v>2727</v>
      </c>
      <c r="B244" s="137" t="s">
        <v>3304</v>
      </c>
      <c r="C244" s="137" t="s">
        <v>4452</v>
      </c>
    </row>
    <row r="245" spans="1:3" x14ac:dyDescent="0.3">
      <c r="A245" s="136" t="s">
        <v>2652</v>
      </c>
      <c r="B245" s="137" t="s">
        <v>3306</v>
      </c>
      <c r="C245" s="137" t="s">
        <v>4452</v>
      </c>
    </row>
    <row r="246" spans="1:3" x14ac:dyDescent="0.3">
      <c r="A246" s="136" t="s">
        <v>2603</v>
      </c>
      <c r="B246" s="137" t="s">
        <v>3263</v>
      </c>
      <c r="C246" s="137" t="s">
        <v>4452</v>
      </c>
    </row>
    <row r="247" spans="1:3" x14ac:dyDescent="0.3">
      <c r="A247" s="136" t="s">
        <v>2665</v>
      </c>
      <c r="B247" s="137" t="s">
        <v>3264</v>
      </c>
      <c r="C247" s="137" t="s">
        <v>4452</v>
      </c>
    </row>
    <row r="248" spans="1:3" x14ac:dyDescent="0.3">
      <c r="A248" s="136" t="s">
        <v>2676</v>
      </c>
      <c r="B248" s="137" t="s">
        <v>3250</v>
      </c>
      <c r="C248" s="137" t="s">
        <v>4452</v>
      </c>
    </row>
    <row r="249" spans="1:3" x14ac:dyDescent="0.3">
      <c r="A249" s="136" t="s">
        <v>2700</v>
      </c>
      <c r="B249" s="137" t="s">
        <v>3251</v>
      </c>
      <c r="C249" s="137" t="s">
        <v>4452</v>
      </c>
    </row>
    <row r="250" spans="1:3" x14ac:dyDescent="0.3">
      <c r="A250" s="136" t="s">
        <v>2701</v>
      </c>
      <c r="B250" s="137" t="s">
        <v>3163</v>
      </c>
      <c r="C250" s="137" t="s">
        <v>4452</v>
      </c>
    </row>
    <row r="251" spans="1:3" x14ac:dyDescent="0.3">
      <c r="A251" s="136" t="s">
        <v>2668</v>
      </c>
      <c r="B251" s="137" t="s">
        <v>3134</v>
      </c>
      <c r="C251" s="137" t="s">
        <v>4452</v>
      </c>
    </row>
    <row r="252" spans="1:3" x14ac:dyDescent="0.3">
      <c r="A252" s="136" t="s">
        <v>2609</v>
      </c>
      <c r="B252" s="137" t="s">
        <v>2982</v>
      </c>
      <c r="C252" s="137" t="s">
        <v>4452</v>
      </c>
    </row>
    <row r="253" spans="1:3" x14ac:dyDescent="0.3">
      <c r="A253" s="136" t="s">
        <v>2762</v>
      </c>
      <c r="B253" s="137" t="s">
        <v>4308</v>
      </c>
      <c r="C253" s="137" t="s">
        <v>4452</v>
      </c>
    </row>
    <row r="254" spans="1:3" x14ac:dyDescent="0.3">
      <c r="A254" s="136" t="s">
        <v>2894</v>
      </c>
      <c r="B254" s="137" t="s">
        <v>4309</v>
      </c>
      <c r="C254" s="137" t="s">
        <v>4452</v>
      </c>
    </row>
    <row r="255" spans="1:3" x14ac:dyDescent="0.3">
      <c r="A255" s="136" t="s">
        <v>2798</v>
      </c>
      <c r="B255" s="137" t="s">
        <v>4311</v>
      </c>
      <c r="C255" s="137" t="s">
        <v>4452</v>
      </c>
    </row>
    <row r="256" spans="1:3" x14ac:dyDescent="0.3">
      <c r="A256" s="136" t="s">
        <v>2521</v>
      </c>
      <c r="B256" s="137" t="s">
        <v>3333</v>
      </c>
      <c r="C256" s="137" t="s">
        <v>4452</v>
      </c>
    </row>
    <row r="257" spans="1:3" x14ac:dyDescent="0.3">
      <c r="A257" s="136" t="s">
        <v>2698</v>
      </c>
      <c r="B257" s="137" t="s">
        <v>2984</v>
      </c>
      <c r="C257" s="137" t="s">
        <v>4452</v>
      </c>
    </row>
    <row r="258" spans="1:3" x14ac:dyDescent="0.3">
      <c r="A258" s="136" t="s">
        <v>2515</v>
      </c>
      <c r="B258" s="137" t="s">
        <v>3334</v>
      </c>
      <c r="C258" s="137" t="s">
        <v>4452</v>
      </c>
    </row>
    <row r="259" spans="1:3" x14ac:dyDescent="0.3">
      <c r="A259" s="136" t="s">
        <v>2505</v>
      </c>
      <c r="B259" s="137" t="s">
        <v>3337</v>
      </c>
      <c r="C259" s="137" t="s">
        <v>4452</v>
      </c>
    </row>
    <row r="260" spans="1:3" x14ac:dyDescent="0.3">
      <c r="A260" s="136" t="s">
        <v>2467</v>
      </c>
      <c r="B260" s="137" t="s">
        <v>3336</v>
      </c>
      <c r="C260" s="137" t="s">
        <v>4452</v>
      </c>
    </row>
    <row r="261" spans="1:3" x14ac:dyDescent="0.3">
      <c r="A261" s="136" t="s">
        <v>2518</v>
      </c>
      <c r="B261" s="137" t="s">
        <v>3341</v>
      </c>
      <c r="C261" s="137" t="s">
        <v>4452</v>
      </c>
    </row>
    <row r="262" spans="1:3" x14ac:dyDescent="0.3">
      <c r="A262" s="136" t="s">
        <v>2477</v>
      </c>
      <c r="B262" s="137" t="s">
        <v>3335</v>
      </c>
      <c r="C262" s="137" t="s">
        <v>4452</v>
      </c>
    </row>
    <row r="263" spans="1:3" x14ac:dyDescent="0.3">
      <c r="A263" s="136" t="s">
        <v>2551</v>
      </c>
      <c r="B263" s="137" t="s">
        <v>3338</v>
      </c>
      <c r="C263" s="137" t="s">
        <v>4452</v>
      </c>
    </row>
    <row r="264" spans="1:3" x14ac:dyDescent="0.3">
      <c r="A264" s="136" t="s">
        <v>2671</v>
      </c>
      <c r="B264" s="137" t="s">
        <v>3269</v>
      </c>
      <c r="C264" s="137" t="s">
        <v>4452</v>
      </c>
    </row>
    <row r="265" spans="1:3" x14ac:dyDescent="0.3">
      <c r="A265" s="136" t="s">
        <v>2548</v>
      </c>
      <c r="B265" s="137" t="s">
        <v>3339</v>
      </c>
      <c r="C265" s="137" t="s">
        <v>4452</v>
      </c>
    </row>
    <row r="266" spans="1:3" x14ac:dyDescent="0.3">
      <c r="A266" s="136" t="s">
        <v>2484</v>
      </c>
      <c r="B266" s="137" t="s">
        <v>3342</v>
      </c>
      <c r="C266" s="137" t="s">
        <v>4452</v>
      </c>
    </row>
    <row r="267" spans="1:3" x14ac:dyDescent="0.3">
      <c r="A267" s="136" t="s">
        <v>2754</v>
      </c>
      <c r="B267" s="137" t="s">
        <v>4313</v>
      </c>
      <c r="C267" s="137" t="s">
        <v>4452</v>
      </c>
    </row>
    <row r="268" spans="1:3" x14ac:dyDescent="0.3">
      <c r="A268" s="136" t="s">
        <v>2570</v>
      </c>
      <c r="B268" s="137" t="s">
        <v>3346</v>
      </c>
      <c r="C268" s="137" t="s">
        <v>4452</v>
      </c>
    </row>
    <row r="269" spans="1:3" x14ac:dyDescent="0.3">
      <c r="A269" s="136" t="s">
        <v>2549</v>
      </c>
      <c r="B269" s="137" t="s">
        <v>3345</v>
      </c>
      <c r="C269" s="137" t="s">
        <v>4452</v>
      </c>
    </row>
    <row r="270" spans="1:3" x14ac:dyDescent="0.3">
      <c r="A270" s="136" t="s">
        <v>2612</v>
      </c>
      <c r="B270" s="137" t="s">
        <v>2987</v>
      </c>
      <c r="C270" s="137" t="s">
        <v>4452</v>
      </c>
    </row>
    <row r="271" spans="1:3" x14ac:dyDescent="0.3">
      <c r="A271" s="136" t="s">
        <v>2674</v>
      </c>
      <c r="B271" s="137" t="s">
        <v>3253</v>
      </c>
      <c r="C271" s="137" t="s">
        <v>4452</v>
      </c>
    </row>
    <row r="272" spans="1:3" x14ac:dyDescent="0.3">
      <c r="A272" s="136" t="s">
        <v>2606</v>
      </c>
      <c r="B272" s="137" t="s">
        <v>3351</v>
      </c>
      <c r="C272" s="137" t="s">
        <v>4452</v>
      </c>
    </row>
    <row r="273" spans="1:3" x14ac:dyDescent="0.3">
      <c r="A273" s="136" t="s">
        <v>2465</v>
      </c>
      <c r="B273" s="137" t="s">
        <v>3354</v>
      </c>
      <c r="C273" s="137" t="s">
        <v>4452</v>
      </c>
    </row>
    <row r="274" spans="1:3" x14ac:dyDescent="0.3">
      <c r="A274" s="136" t="s">
        <v>2542</v>
      </c>
      <c r="B274" s="137" t="s">
        <v>3356</v>
      </c>
      <c r="C274" s="137" t="s">
        <v>4452</v>
      </c>
    </row>
    <row r="275" spans="1:3" x14ac:dyDescent="0.3">
      <c r="A275" s="136" t="s">
        <v>2537</v>
      </c>
      <c r="B275" s="137" t="s">
        <v>3358</v>
      </c>
      <c r="C275" s="137" t="s">
        <v>4452</v>
      </c>
    </row>
    <row r="276" spans="1:3" x14ac:dyDescent="0.3">
      <c r="A276" s="136" t="s">
        <v>2495</v>
      </c>
      <c r="B276" s="137" t="s">
        <v>3355</v>
      </c>
      <c r="C276" s="137" t="s">
        <v>4452</v>
      </c>
    </row>
    <row r="277" spans="1:3" x14ac:dyDescent="0.3">
      <c r="A277" s="136" t="s">
        <v>2669</v>
      </c>
      <c r="B277" s="137" t="s">
        <v>3352</v>
      </c>
      <c r="C277" s="137" t="s">
        <v>4452</v>
      </c>
    </row>
    <row r="278" spans="1:3" x14ac:dyDescent="0.3">
      <c r="A278" s="136" t="s">
        <v>2786</v>
      </c>
      <c r="B278" s="137" t="s">
        <v>4314</v>
      </c>
      <c r="C278" s="137" t="s">
        <v>4452</v>
      </c>
    </row>
    <row r="279" spans="1:3" x14ac:dyDescent="0.3">
      <c r="A279" s="136" t="s">
        <v>2806</v>
      </c>
      <c r="B279" s="137" t="s">
        <v>4315</v>
      </c>
      <c r="C279" s="137" t="s">
        <v>4452</v>
      </c>
    </row>
    <row r="280" spans="1:3" x14ac:dyDescent="0.3">
      <c r="A280" s="136" t="s">
        <v>1388</v>
      </c>
      <c r="B280" s="137" t="s">
        <v>3361</v>
      </c>
      <c r="C280" s="137" t="s">
        <v>4452</v>
      </c>
    </row>
    <row r="281" spans="1:3" x14ac:dyDescent="0.3">
      <c r="A281" s="136" t="s">
        <v>2546</v>
      </c>
      <c r="B281" s="137" t="s">
        <v>3359</v>
      </c>
      <c r="C281" s="137" t="s">
        <v>4452</v>
      </c>
    </row>
    <row r="282" spans="1:3" x14ac:dyDescent="0.3">
      <c r="A282" s="136" t="s">
        <v>2533</v>
      </c>
      <c r="B282" s="137" t="s">
        <v>3363</v>
      </c>
      <c r="C282" s="137" t="s">
        <v>4452</v>
      </c>
    </row>
    <row r="283" spans="1:3" x14ac:dyDescent="0.3">
      <c r="A283" s="136" t="s">
        <v>2510</v>
      </c>
      <c r="B283" s="137" t="s">
        <v>3362</v>
      </c>
      <c r="C283" s="137" t="s">
        <v>4452</v>
      </c>
    </row>
    <row r="284" spans="1:3" x14ac:dyDescent="0.3">
      <c r="A284" s="136" t="s">
        <v>2666</v>
      </c>
      <c r="B284" s="137" t="s">
        <v>3235</v>
      </c>
      <c r="C284" s="137" t="s">
        <v>4452</v>
      </c>
    </row>
    <row r="285" spans="1:3" x14ac:dyDescent="0.3">
      <c r="A285" s="136" t="s">
        <v>2799</v>
      </c>
      <c r="B285" s="137" t="s">
        <v>4316</v>
      </c>
      <c r="C285" s="137" t="s">
        <v>4452</v>
      </c>
    </row>
    <row r="286" spans="1:3" x14ac:dyDescent="0.3">
      <c r="A286" s="136" t="s">
        <v>2602</v>
      </c>
      <c r="B286" s="137" t="s">
        <v>3364</v>
      </c>
      <c r="C286" s="137" t="s">
        <v>4452</v>
      </c>
    </row>
    <row r="287" spans="1:3" x14ac:dyDescent="0.3">
      <c r="A287" s="136" t="s">
        <v>2653</v>
      </c>
      <c r="B287" s="137" t="s">
        <v>3365</v>
      </c>
      <c r="C287" s="137" t="s">
        <v>4452</v>
      </c>
    </row>
    <row r="288" spans="1:3" x14ac:dyDescent="0.3">
      <c r="A288" s="136" t="s">
        <v>2768</v>
      </c>
      <c r="B288" s="137" t="s">
        <v>4317</v>
      </c>
      <c r="C288" s="137" t="s">
        <v>4452</v>
      </c>
    </row>
    <row r="289" spans="1:3" x14ac:dyDescent="0.3">
      <c r="A289" s="136" t="s">
        <v>2504</v>
      </c>
      <c r="B289" s="137" t="s">
        <v>3370</v>
      </c>
      <c r="C289" s="137" t="s">
        <v>4452</v>
      </c>
    </row>
    <row r="290" spans="1:3" x14ac:dyDescent="0.3">
      <c r="A290" s="136" t="s">
        <v>2508</v>
      </c>
      <c r="B290" s="137" t="s">
        <v>3367</v>
      </c>
      <c r="C290" s="137" t="s">
        <v>4452</v>
      </c>
    </row>
    <row r="291" spans="1:3" x14ac:dyDescent="0.3">
      <c r="A291" s="136" t="s">
        <v>2640</v>
      </c>
      <c r="B291" s="137" t="s">
        <v>3369</v>
      </c>
      <c r="C291" s="137" t="s">
        <v>4452</v>
      </c>
    </row>
    <row r="292" spans="1:3" x14ac:dyDescent="0.3">
      <c r="A292" s="136" t="s">
        <v>2691</v>
      </c>
      <c r="B292" s="137" t="s">
        <v>3265</v>
      </c>
      <c r="C292" s="137" t="s">
        <v>4452</v>
      </c>
    </row>
    <row r="293" spans="1:3" x14ac:dyDescent="0.3">
      <c r="A293" s="136" t="s">
        <v>2641</v>
      </c>
      <c r="B293" s="137" t="s">
        <v>3242</v>
      </c>
      <c r="C293" s="137" t="s">
        <v>4452</v>
      </c>
    </row>
    <row r="294" spans="1:3" x14ac:dyDescent="0.3">
      <c r="A294" s="136" t="s">
        <v>2651</v>
      </c>
      <c r="B294" s="137" t="s">
        <v>3232</v>
      </c>
      <c r="C294" s="137" t="s">
        <v>4452</v>
      </c>
    </row>
    <row r="295" spans="1:3" x14ac:dyDescent="0.3">
      <c r="A295" s="136" t="s">
        <v>2792</v>
      </c>
      <c r="B295" s="137" t="s">
        <v>4318</v>
      </c>
      <c r="C295" s="137" t="s">
        <v>4452</v>
      </c>
    </row>
    <row r="296" spans="1:3" x14ac:dyDescent="0.3">
      <c r="A296" s="136" t="s">
        <v>2462</v>
      </c>
      <c r="B296" s="137" t="s">
        <v>3371</v>
      </c>
      <c r="C296" s="137" t="s">
        <v>4452</v>
      </c>
    </row>
    <row r="297" spans="1:3" x14ac:dyDescent="0.3">
      <c r="A297" s="136" t="s">
        <v>2571</v>
      </c>
      <c r="B297" s="137" t="s">
        <v>3375</v>
      </c>
      <c r="C297" s="137" t="s">
        <v>4452</v>
      </c>
    </row>
    <row r="298" spans="1:3" x14ac:dyDescent="0.3">
      <c r="A298" s="136" t="s">
        <v>2522</v>
      </c>
      <c r="B298" s="137" t="s">
        <v>3376</v>
      </c>
      <c r="C298" s="137" t="s">
        <v>4452</v>
      </c>
    </row>
    <row r="299" spans="1:3" x14ac:dyDescent="0.3">
      <c r="A299" s="136" t="s">
        <v>2497</v>
      </c>
      <c r="B299" s="137" t="s">
        <v>3377</v>
      </c>
      <c r="C299" s="137" t="s">
        <v>4452</v>
      </c>
    </row>
    <row r="300" spans="1:3" x14ac:dyDescent="0.3">
      <c r="A300" s="136" t="s">
        <v>2466</v>
      </c>
      <c r="B300" s="137" t="s">
        <v>3373</v>
      </c>
      <c r="C300" s="137" t="s">
        <v>4452</v>
      </c>
    </row>
    <row r="301" spans="1:3" x14ac:dyDescent="0.3">
      <c r="A301" s="136" t="s">
        <v>2654</v>
      </c>
      <c r="B301" s="137" t="s">
        <v>3378</v>
      </c>
      <c r="C301" s="137" t="s">
        <v>4452</v>
      </c>
    </row>
    <row r="302" spans="1:3" x14ac:dyDescent="0.3">
      <c r="A302" s="136" t="s">
        <v>2705</v>
      </c>
      <c r="B302" s="137" t="s">
        <v>3372</v>
      </c>
      <c r="C302" s="137" t="s">
        <v>4452</v>
      </c>
    </row>
    <row r="303" spans="1:3" x14ac:dyDescent="0.3">
      <c r="A303" s="136" t="s">
        <v>2650</v>
      </c>
      <c r="B303" s="137" t="s">
        <v>3374</v>
      </c>
      <c r="C303" s="137" t="s">
        <v>4452</v>
      </c>
    </row>
    <row r="304" spans="1:3" x14ac:dyDescent="0.3">
      <c r="A304" s="136" t="s">
        <v>2605</v>
      </c>
      <c r="B304" s="137" t="s">
        <v>3243</v>
      </c>
      <c r="C304" s="137" t="s">
        <v>4452</v>
      </c>
    </row>
    <row r="305" spans="1:3" x14ac:dyDescent="0.3">
      <c r="A305" s="136" t="s">
        <v>2709</v>
      </c>
      <c r="B305" s="137" t="s">
        <v>3245</v>
      </c>
      <c r="C305" s="137" t="s">
        <v>4452</v>
      </c>
    </row>
    <row r="306" spans="1:3" x14ac:dyDescent="0.3">
      <c r="A306" s="136" t="s">
        <v>2611</v>
      </c>
      <c r="B306" s="137" t="s">
        <v>3244</v>
      </c>
      <c r="C306" s="137" t="s">
        <v>4452</v>
      </c>
    </row>
    <row r="307" spans="1:3" x14ac:dyDescent="0.3">
      <c r="A307" s="136" t="s">
        <v>1326</v>
      </c>
      <c r="B307" s="137" t="s">
        <v>3384</v>
      </c>
      <c r="C307" s="137" t="s">
        <v>4452</v>
      </c>
    </row>
    <row r="308" spans="1:3" x14ac:dyDescent="0.3">
      <c r="A308" s="136" t="s">
        <v>2468</v>
      </c>
      <c r="B308" s="137" t="s">
        <v>3387</v>
      </c>
      <c r="C308" s="137" t="s">
        <v>4452</v>
      </c>
    </row>
    <row r="309" spans="1:3" x14ac:dyDescent="0.3">
      <c r="A309" s="136" t="s">
        <v>2470</v>
      </c>
      <c r="B309" s="137" t="s">
        <v>3386</v>
      </c>
      <c r="C309" s="137" t="s">
        <v>4452</v>
      </c>
    </row>
    <row r="310" spans="1:3" x14ac:dyDescent="0.3">
      <c r="A310" s="136" t="s">
        <v>2519</v>
      </c>
      <c r="B310" s="137" t="s">
        <v>3385</v>
      </c>
      <c r="C310" s="137" t="s">
        <v>4452</v>
      </c>
    </row>
    <row r="311" spans="1:3" x14ac:dyDescent="0.3">
      <c r="A311" s="136" t="s">
        <v>2458</v>
      </c>
      <c r="B311" s="137" t="s">
        <v>3388</v>
      </c>
      <c r="C311" s="137" t="s">
        <v>4452</v>
      </c>
    </row>
    <row r="312" spans="1:3" x14ac:dyDescent="0.3">
      <c r="A312" s="136" t="s">
        <v>2655</v>
      </c>
      <c r="B312" s="137" t="s">
        <v>3383</v>
      </c>
      <c r="C312" s="137" t="s">
        <v>4452</v>
      </c>
    </row>
    <row r="313" spans="1:3" x14ac:dyDescent="0.3">
      <c r="A313" s="136" t="s">
        <v>2664</v>
      </c>
      <c r="B313" s="137" t="s">
        <v>3146</v>
      </c>
      <c r="C313" s="137" t="s">
        <v>4452</v>
      </c>
    </row>
    <row r="314" spans="1:3" x14ac:dyDescent="0.3">
      <c r="A314" s="136" t="s">
        <v>2803</v>
      </c>
      <c r="B314" s="137" t="s">
        <v>4319</v>
      </c>
      <c r="C314" s="137" t="s">
        <v>4452</v>
      </c>
    </row>
    <row r="315" spans="1:3" x14ac:dyDescent="0.3">
      <c r="A315" s="136" t="s">
        <v>2815</v>
      </c>
      <c r="B315" s="137" t="s">
        <v>4320</v>
      </c>
      <c r="C315" s="137" t="s">
        <v>4452</v>
      </c>
    </row>
    <row r="316" spans="1:3" x14ac:dyDescent="0.3">
      <c r="A316" s="136" t="s">
        <v>2793</v>
      </c>
      <c r="B316" s="137" t="s">
        <v>4321</v>
      </c>
      <c r="C316" s="137" t="s">
        <v>4452</v>
      </c>
    </row>
    <row r="317" spans="1:3" x14ac:dyDescent="0.3">
      <c r="A317" s="136" t="s">
        <v>2843</v>
      </c>
      <c r="B317" s="137" t="s">
        <v>4322</v>
      </c>
      <c r="C317" s="137" t="s">
        <v>4452</v>
      </c>
    </row>
    <row r="318" spans="1:3" x14ac:dyDescent="0.3">
      <c r="A318" s="136" t="s">
        <v>2880</v>
      </c>
      <c r="B318" s="137" t="s">
        <v>4323</v>
      </c>
      <c r="C318" s="137" t="s">
        <v>4452</v>
      </c>
    </row>
    <row r="319" spans="1:3" x14ac:dyDescent="0.3">
      <c r="A319" s="136" t="s">
        <v>2915</v>
      </c>
      <c r="B319" s="137" t="s">
        <v>4450</v>
      </c>
      <c r="C319" s="137" t="s">
        <v>4452</v>
      </c>
    </row>
    <row r="320" spans="1:3" x14ac:dyDescent="0.3">
      <c r="A320" s="136" t="s">
        <v>1644</v>
      </c>
      <c r="B320" s="137" t="s">
        <v>3407</v>
      </c>
      <c r="C320" s="137" t="s">
        <v>4452</v>
      </c>
    </row>
    <row r="321" spans="1:3" x14ac:dyDescent="0.3">
      <c r="A321" s="136" t="s">
        <v>1348</v>
      </c>
      <c r="B321" s="137" t="s">
        <v>3409</v>
      </c>
      <c r="C321" s="137" t="s">
        <v>4452</v>
      </c>
    </row>
    <row r="322" spans="1:3" x14ac:dyDescent="0.3">
      <c r="A322" s="136" t="s">
        <v>1648</v>
      </c>
      <c r="B322" s="137" t="s">
        <v>3397</v>
      </c>
      <c r="C322" s="137" t="s">
        <v>4452</v>
      </c>
    </row>
    <row r="323" spans="1:3" x14ac:dyDescent="0.3">
      <c r="A323" s="136" t="s">
        <v>2460</v>
      </c>
      <c r="B323" s="137" t="s">
        <v>3395</v>
      </c>
      <c r="C323" s="137" t="s">
        <v>4452</v>
      </c>
    </row>
    <row r="324" spans="1:3" x14ac:dyDescent="0.3">
      <c r="A324" s="136" t="s">
        <v>2463</v>
      </c>
      <c r="B324" s="137" t="s">
        <v>3398</v>
      </c>
      <c r="C324" s="137" t="s">
        <v>4452</v>
      </c>
    </row>
    <row r="325" spans="1:3" x14ac:dyDescent="0.3">
      <c r="A325" s="136" t="s">
        <v>2461</v>
      </c>
      <c r="B325" s="137" t="s">
        <v>3396</v>
      </c>
      <c r="C325" s="137" t="s">
        <v>4452</v>
      </c>
    </row>
    <row r="326" spans="1:3" x14ac:dyDescent="0.3">
      <c r="A326" s="136" t="s">
        <v>2475</v>
      </c>
      <c r="B326" s="137" t="s">
        <v>3411</v>
      </c>
      <c r="C326" s="137" t="s">
        <v>4452</v>
      </c>
    </row>
    <row r="327" spans="1:3" x14ac:dyDescent="0.3">
      <c r="A327" s="136" t="s">
        <v>2540</v>
      </c>
      <c r="B327" s="137" t="s">
        <v>3408</v>
      </c>
      <c r="C327" s="137" t="s">
        <v>4452</v>
      </c>
    </row>
    <row r="328" spans="1:3" x14ac:dyDescent="0.3">
      <c r="A328" s="136" t="s">
        <v>2489</v>
      </c>
      <c r="B328" s="137" t="s">
        <v>3405</v>
      </c>
      <c r="C328" s="137" t="s">
        <v>4452</v>
      </c>
    </row>
    <row r="329" spans="1:3" x14ac:dyDescent="0.3">
      <c r="A329" s="136" t="s">
        <v>2507</v>
      </c>
      <c r="B329" s="137" t="s">
        <v>3403</v>
      </c>
      <c r="C329" s="137" t="s">
        <v>4452</v>
      </c>
    </row>
    <row r="330" spans="1:3" x14ac:dyDescent="0.3">
      <c r="A330" s="136" t="s">
        <v>2509</v>
      </c>
      <c r="B330" s="137" t="s">
        <v>3399</v>
      </c>
      <c r="C330" s="137" t="s">
        <v>4452</v>
      </c>
    </row>
    <row r="331" spans="1:3" x14ac:dyDescent="0.3">
      <c r="A331" s="136" t="s">
        <v>2488</v>
      </c>
      <c r="B331" s="137" t="s">
        <v>3402</v>
      </c>
      <c r="C331" s="137" t="s">
        <v>4452</v>
      </c>
    </row>
    <row r="332" spans="1:3" x14ac:dyDescent="0.3">
      <c r="A332" s="136" t="s">
        <v>2552</v>
      </c>
      <c r="B332" s="137" t="s">
        <v>3394</v>
      </c>
      <c r="C332" s="137" t="s">
        <v>4452</v>
      </c>
    </row>
    <row r="333" spans="1:3" x14ac:dyDescent="0.3">
      <c r="A333" s="136" t="s">
        <v>2714</v>
      </c>
      <c r="B333" s="137" t="s">
        <v>3404</v>
      </c>
      <c r="C333" s="137" t="s">
        <v>4452</v>
      </c>
    </row>
    <row r="334" spans="1:3" x14ac:dyDescent="0.3">
      <c r="A334" s="136" t="s">
        <v>2615</v>
      </c>
      <c r="B334" s="137" t="s">
        <v>3406</v>
      </c>
      <c r="C334" s="137" t="s">
        <v>4452</v>
      </c>
    </row>
    <row r="335" spans="1:3" x14ac:dyDescent="0.3">
      <c r="A335" s="136" t="s">
        <v>2710</v>
      </c>
      <c r="B335" s="137" t="s">
        <v>3392</v>
      </c>
      <c r="C335" s="137" t="s">
        <v>4452</v>
      </c>
    </row>
    <row r="336" spans="1:3" x14ac:dyDescent="0.3">
      <c r="A336" s="136" t="s">
        <v>2703</v>
      </c>
      <c r="B336" s="137" t="s">
        <v>3412</v>
      </c>
      <c r="C336" s="137" t="s">
        <v>4452</v>
      </c>
    </row>
    <row r="337" spans="1:3" x14ac:dyDescent="0.3">
      <c r="A337" s="136" t="s">
        <v>2684</v>
      </c>
      <c r="B337" s="137" t="s">
        <v>3401</v>
      </c>
      <c r="C337" s="137" t="s">
        <v>4452</v>
      </c>
    </row>
    <row r="338" spans="1:3" x14ac:dyDescent="0.3">
      <c r="A338" s="136" t="s">
        <v>2643</v>
      </c>
      <c r="B338" s="137" t="s">
        <v>3400</v>
      </c>
      <c r="C338" s="137" t="s">
        <v>4452</v>
      </c>
    </row>
    <row r="339" spans="1:3" x14ac:dyDescent="0.3">
      <c r="A339" s="136" t="s">
        <v>2597</v>
      </c>
      <c r="B339" s="137" t="s">
        <v>3276</v>
      </c>
      <c r="C339" s="137" t="s">
        <v>4452</v>
      </c>
    </row>
    <row r="340" spans="1:3" x14ac:dyDescent="0.3">
      <c r="A340" s="136" t="s">
        <v>2638</v>
      </c>
      <c r="B340" s="137" t="s">
        <v>3257</v>
      </c>
      <c r="C340" s="137" t="s">
        <v>4452</v>
      </c>
    </row>
    <row r="341" spans="1:3" x14ac:dyDescent="0.3">
      <c r="A341" s="136" t="s">
        <v>2613</v>
      </c>
      <c r="B341" s="137" t="s">
        <v>3258</v>
      </c>
      <c r="C341" s="137" t="s">
        <v>4452</v>
      </c>
    </row>
    <row r="342" spans="1:3" x14ac:dyDescent="0.3">
      <c r="A342" s="136" t="s">
        <v>2647</v>
      </c>
      <c r="B342" s="137" t="s">
        <v>3266</v>
      </c>
      <c r="C342" s="137" t="s">
        <v>4452</v>
      </c>
    </row>
    <row r="343" spans="1:3" x14ac:dyDescent="0.3">
      <c r="A343" s="136" t="s">
        <v>2738</v>
      </c>
      <c r="B343" s="137" t="s">
        <v>3239</v>
      </c>
      <c r="C343" s="137" t="s">
        <v>4452</v>
      </c>
    </row>
    <row r="344" spans="1:3" x14ac:dyDescent="0.3">
      <c r="A344" s="136" t="s">
        <v>2661</v>
      </c>
      <c r="B344" s="137" t="s">
        <v>3238</v>
      </c>
      <c r="C344" s="137" t="s">
        <v>4452</v>
      </c>
    </row>
    <row r="345" spans="1:3" x14ac:dyDescent="0.3">
      <c r="A345" s="136" t="s">
        <v>2648</v>
      </c>
      <c r="B345" s="137" t="s">
        <v>3240</v>
      </c>
      <c r="C345" s="137" t="s">
        <v>4452</v>
      </c>
    </row>
    <row r="346" spans="1:3" x14ac:dyDescent="0.3">
      <c r="A346" s="136" t="s">
        <v>2689</v>
      </c>
      <c r="B346" s="137" t="s">
        <v>3198</v>
      </c>
      <c r="C346" s="137" t="s">
        <v>4452</v>
      </c>
    </row>
    <row r="347" spans="1:3" x14ac:dyDescent="0.3">
      <c r="A347" s="136" t="s">
        <v>2639</v>
      </c>
      <c r="B347" s="137" t="s">
        <v>3148</v>
      </c>
      <c r="C347" s="137" t="s">
        <v>4452</v>
      </c>
    </row>
    <row r="348" spans="1:3" x14ac:dyDescent="0.3">
      <c r="A348" s="136" t="s">
        <v>2755</v>
      </c>
      <c r="B348" s="137" t="s">
        <v>4326</v>
      </c>
      <c r="C348" s="137" t="s">
        <v>4452</v>
      </c>
    </row>
    <row r="349" spans="1:3" x14ac:dyDescent="0.3">
      <c r="A349" s="136" t="s">
        <v>2763</v>
      </c>
      <c r="B349" s="137" t="s">
        <v>4327</v>
      </c>
      <c r="C349" s="137" t="s">
        <v>4452</v>
      </c>
    </row>
    <row r="350" spans="1:3" x14ac:dyDescent="0.3">
      <c r="A350" s="136" t="s">
        <v>2794</v>
      </c>
      <c r="B350" s="137" t="s">
        <v>4328</v>
      </c>
      <c r="C350" s="137" t="s">
        <v>4452</v>
      </c>
    </row>
    <row r="351" spans="1:3" x14ac:dyDescent="0.3">
      <c r="A351" s="136" t="s">
        <v>2547</v>
      </c>
      <c r="B351" s="137" t="s">
        <v>3418</v>
      </c>
      <c r="C351" s="137" t="s">
        <v>4452</v>
      </c>
    </row>
    <row r="352" spans="1:3" x14ac:dyDescent="0.3">
      <c r="A352" s="136" t="s">
        <v>2558</v>
      </c>
      <c r="B352" s="137" t="s">
        <v>3416</v>
      </c>
      <c r="C352" s="137" t="s">
        <v>4452</v>
      </c>
    </row>
    <row r="353" spans="1:3" x14ac:dyDescent="0.3">
      <c r="A353" s="136" t="s">
        <v>2538</v>
      </c>
      <c r="B353" s="137" t="s">
        <v>3413</v>
      </c>
      <c r="C353" s="137" t="s">
        <v>4452</v>
      </c>
    </row>
    <row r="354" spans="1:3" x14ac:dyDescent="0.3">
      <c r="A354" s="136" t="s">
        <v>2553</v>
      </c>
      <c r="B354" s="137" t="s">
        <v>3414</v>
      </c>
      <c r="C354" s="137" t="s">
        <v>4452</v>
      </c>
    </row>
    <row r="355" spans="1:3" x14ac:dyDescent="0.3">
      <c r="A355" s="136" t="s">
        <v>2688</v>
      </c>
      <c r="B355" s="137" t="s">
        <v>3417</v>
      </c>
      <c r="C355" s="137" t="s">
        <v>4452</v>
      </c>
    </row>
    <row r="356" spans="1:3" x14ac:dyDescent="0.3">
      <c r="A356" s="136" t="s">
        <v>2752</v>
      </c>
      <c r="B356" s="137" t="s">
        <v>3419</v>
      </c>
      <c r="C356" s="137" t="s">
        <v>4452</v>
      </c>
    </row>
    <row r="357" spans="1:3" x14ac:dyDescent="0.3">
      <c r="A357" s="136" t="s">
        <v>2683</v>
      </c>
      <c r="B357" s="137" t="s">
        <v>3286</v>
      </c>
      <c r="C357" s="137" t="s">
        <v>4452</v>
      </c>
    </row>
    <row r="358" spans="1:3" x14ac:dyDescent="0.3">
      <c r="A358" s="136" t="s">
        <v>2681</v>
      </c>
      <c r="B358" s="137" t="s">
        <v>3280</v>
      </c>
      <c r="C358" s="137" t="s">
        <v>4452</v>
      </c>
    </row>
    <row r="359" spans="1:3" x14ac:dyDescent="0.3">
      <c r="A359" s="136" t="s">
        <v>2659</v>
      </c>
      <c r="B359" s="137" t="s">
        <v>3249</v>
      </c>
      <c r="C359" s="137" t="s">
        <v>4452</v>
      </c>
    </row>
    <row r="360" spans="1:3" x14ac:dyDescent="0.3">
      <c r="A360" s="136" t="s">
        <v>2628</v>
      </c>
      <c r="B360" s="137" t="s">
        <v>3200</v>
      </c>
      <c r="C360" s="137" t="s">
        <v>4452</v>
      </c>
    </row>
    <row r="361" spans="1:3" x14ac:dyDescent="0.3">
      <c r="A361" s="136" t="s">
        <v>2682</v>
      </c>
      <c r="B361" s="137" t="s">
        <v>3199</v>
      </c>
      <c r="C361" s="137" t="s">
        <v>4452</v>
      </c>
    </row>
    <row r="362" spans="1:3" x14ac:dyDescent="0.3">
      <c r="A362" s="136" t="s">
        <v>2776</v>
      </c>
      <c r="B362" s="137" t="s">
        <v>4329</v>
      </c>
      <c r="C362" s="137" t="s">
        <v>4452</v>
      </c>
    </row>
    <row r="363" spans="1:3" x14ac:dyDescent="0.3">
      <c r="A363" s="136" t="s">
        <v>2487</v>
      </c>
      <c r="B363" s="137" t="s">
        <v>3422</v>
      </c>
      <c r="C363" s="137" t="s">
        <v>4452</v>
      </c>
    </row>
    <row r="364" spans="1:3" x14ac:dyDescent="0.3">
      <c r="A364" s="136" t="s">
        <v>2572</v>
      </c>
      <c r="B364" s="137" t="s">
        <v>3420</v>
      </c>
      <c r="C364" s="137" t="s">
        <v>4452</v>
      </c>
    </row>
    <row r="365" spans="1:3" x14ac:dyDescent="0.3">
      <c r="A365" s="136" t="s">
        <v>2800</v>
      </c>
      <c r="B365" s="137" t="s">
        <v>4331</v>
      </c>
      <c r="C365" s="137" t="s">
        <v>4452</v>
      </c>
    </row>
    <row r="366" spans="1:3" x14ac:dyDescent="0.3">
      <c r="A366" s="136" t="s">
        <v>2781</v>
      </c>
      <c r="B366" s="137" t="s">
        <v>4330</v>
      </c>
      <c r="C366" s="137" t="s">
        <v>4452</v>
      </c>
    </row>
    <row r="367" spans="1:3" x14ac:dyDescent="0.3">
      <c r="A367" s="136" t="s">
        <v>2780</v>
      </c>
      <c r="B367" s="137" t="s">
        <v>4332</v>
      </c>
      <c r="C367" s="137" t="s">
        <v>4452</v>
      </c>
    </row>
    <row r="368" spans="1:3" x14ac:dyDescent="0.3">
      <c r="A368" s="136" t="s">
        <v>2630</v>
      </c>
      <c r="B368" s="137" t="s">
        <v>3424</v>
      </c>
      <c r="C368" s="137" t="s">
        <v>4452</v>
      </c>
    </row>
    <row r="369" spans="1:3" x14ac:dyDescent="0.3">
      <c r="A369" s="136" t="s">
        <v>2735</v>
      </c>
      <c r="B369" s="137" t="s">
        <v>3288</v>
      </c>
      <c r="C369" s="137" t="s">
        <v>4452</v>
      </c>
    </row>
    <row r="370" spans="1:3" x14ac:dyDescent="0.3">
      <c r="A370" s="136" t="s">
        <v>2626</v>
      </c>
      <c r="B370" s="137" t="s">
        <v>3289</v>
      </c>
      <c r="C370" s="137" t="s">
        <v>4452</v>
      </c>
    </row>
    <row r="371" spans="1:3" x14ac:dyDescent="0.3">
      <c r="A371" s="136" t="s">
        <v>2757</v>
      </c>
      <c r="B371" s="137" t="s">
        <v>4333</v>
      </c>
      <c r="C371" s="137" t="s">
        <v>4452</v>
      </c>
    </row>
    <row r="372" spans="1:3" x14ac:dyDescent="0.3">
      <c r="A372" s="136" t="s">
        <v>1686</v>
      </c>
      <c r="B372" s="137" t="s">
        <v>3427</v>
      </c>
      <c r="C372" s="137" t="s">
        <v>4452</v>
      </c>
    </row>
    <row r="373" spans="1:3" x14ac:dyDescent="0.3">
      <c r="A373" s="136" t="s">
        <v>2637</v>
      </c>
      <c r="B373" s="137" t="s">
        <v>3426</v>
      </c>
      <c r="C373" s="137" t="s">
        <v>4452</v>
      </c>
    </row>
    <row r="374" spans="1:3" x14ac:dyDescent="0.3">
      <c r="A374" s="136" t="s">
        <v>2662</v>
      </c>
      <c r="B374" s="137" t="s">
        <v>2956</v>
      </c>
      <c r="C374" s="137" t="s">
        <v>4452</v>
      </c>
    </row>
    <row r="375" spans="1:3" x14ac:dyDescent="0.3">
      <c r="A375" s="136" t="s">
        <v>2842</v>
      </c>
      <c r="B375" s="137" t="s">
        <v>4334</v>
      </c>
      <c r="C375" s="137" t="s">
        <v>4452</v>
      </c>
    </row>
    <row r="376" spans="1:3" x14ac:dyDescent="0.3">
      <c r="A376" s="136" t="s">
        <v>2588</v>
      </c>
      <c r="B376" s="137" t="s">
        <v>3433</v>
      </c>
      <c r="C376" s="137" t="s">
        <v>4452</v>
      </c>
    </row>
    <row r="377" spans="1:3" x14ac:dyDescent="0.3">
      <c r="A377" s="136" t="s">
        <v>2656</v>
      </c>
      <c r="B377" s="137" t="s">
        <v>3431</v>
      </c>
      <c r="C377" s="137" t="s">
        <v>4452</v>
      </c>
    </row>
    <row r="378" spans="1:3" x14ac:dyDescent="0.3">
      <c r="A378" s="136" t="s">
        <v>2769</v>
      </c>
      <c r="B378" s="137" t="s">
        <v>4335</v>
      </c>
      <c r="C378" s="137" t="s">
        <v>4452</v>
      </c>
    </row>
    <row r="379" spans="1:3" x14ac:dyDescent="0.3">
      <c r="A379" s="136" t="s">
        <v>2811</v>
      </c>
      <c r="B379" s="137" t="s">
        <v>4336</v>
      </c>
      <c r="C379" s="137" t="s">
        <v>4452</v>
      </c>
    </row>
    <row r="380" spans="1:3" x14ac:dyDescent="0.3">
      <c r="A380" s="136" t="s">
        <v>2808</v>
      </c>
      <c r="B380" s="137" t="s">
        <v>4337</v>
      </c>
      <c r="C380" s="137" t="s">
        <v>4452</v>
      </c>
    </row>
    <row r="381" spans="1:3" x14ac:dyDescent="0.3">
      <c r="A381" s="136" t="s">
        <v>2716</v>
      </c>
      <c r="B381" s="137" t="s">
        <v>3164</v>
      </c>
      <c r="C381" s="137" t="s">
        <v>4452</v>
      </c>
    </row>
    <row r="382" spans="1:3" x14ac:dyDescent="0.3">
      <c r="A382" s="136" t="s">
        <v>1325</v>
      </c>
      <c r="B382" s="137" t="s">
        <v>3434</v>
      </c>
      <c r="C382" s="137" t="s">
        <v>4452</v>
      </c>
    </row>
    <row r="383" spans="1:3" x14ac:dyDescent="0.3">
      <c r="A383" s="136" t="s">
        <v>2633</v>
      </c>
      <c r="B383" s="137" t="s">
        <v>3262</v>
      </c>
      <c r="C383" s="137" t="s">
        <v>4452</v>
      </c>
    </row>
    <row r="384" spans="1:3" x14ac:dyDescent="0.3">
      <c r="A384" s="136" t="s">
        <v>2483</v>
      </c>
      <c r="B384" s="137" t="s">
        <v>3435</v>
      </c>
      <c r="C384" s="137" t="s">
        <v>4452</v>
      </c>
    </row>
    <row r="385" spans="1:3" x14ac:dyDescent="0.3">
      <c r="A385" s="136" t="s">
        <v>2529</v>
      </c>
      <c r="B385" s="137" t="s">
        <v>3437</v>
      </c>
      <c r="C385" s="137" t="s">
        <v>4452</v>
      </c>
    </row>
    <row r="386" spans="1:3" x14ac:dyDescent="0.3">
      <c r="A386" s="136" t="s">
        <v>2503</v>
      </c>
      <c r="B386" s="137" t="s">
        <v>3436</v>
      </c>
      <c r="C386" s="137" t="s">
        <v>4452</v>
      </c>
    </row>
    <row r="387" spans="1:3" x14ac:dyDescent="0.3">
      <c r="A387" s="136" t="s">
        <v>2787</v>
      </c>
      <c r="B387" s="137" t="s">
        <v>4338</v>
      </c>
      <c r="C387" s="137" t="s">
        <v>4452</v>
      </c>
    </row>
    <row r="388" spans="1:3" x14ac:dyDescent="0.3">
      <c r="A388" s="136" t="s">
        <v>2531</v>
      </c>
      <c r="B388" s="137" t="s">
        <v>3441</v>
      </c>
      <c r="C388" s="137" t="s">
        <v>4452</v>
      </c>
    </row>
    <row r="389" spans="1:3" x14ac:dyDescent="0.3">
      <c r="A389" s="136" t="s">
        <v>2657</v>
      </c>
      <c r="B389" s="137" t="s">
        <v>3439</v>
      </c>
      <c r="C389" s="137" t="s">
        <v>4452</v>
      </c>
    </row>
    <row r="390" spans="1:3" x14ac:dyDescent="0.3">
      <c r="A390" s="136" t="s">
        <v>2686</v>
      </c>
      <c r="B390" s="137" t="s">
        <v>3440</v>
      </c>
      <c r="C390" s="137" t="s">
        <v>4452</v>
      </c>
    </row>
    <row r="391" spans="1:3" x14ac:dyDescent="0.3">
      <c r="A391" s="136" t="s">
        <v>2642</v>
      </c>
      <c r="B391" s="137" t="s">
        <v>2980</v>
      </c>
      <c r="C391" s="137" t="s">
        <v>4452</v>
      </c>
    </row>
    <row r="392" spans="1:3" x14ac:dyDescent="0.3">
      <c r="A392" s="136" t="s">
        <v>1279</v>
      </c>
      <c r="B392" s="137" t="s">
        <v>3445</v>
      </c>
      <c r="C392" s="137" t="s">
        <v>4452</v>
      </c>
    </row>
    <row r="393" spans="1:3" x14ac:dyDescent="0.3">
      <c r="A393" s="136" t="s">
        <v>2535</v>
      </c>
      <c r="B393" s="137" t="s">
        <v>3442</v>
      </c>
      <c r="C393" s="137" t="s">
        <v>4452</v>
      </c>
    </row>
    <row r="394" spans="1:3" x14ac:dyDescent="0.3">
      <c r="A394" s="136" t="s">
        <v>2541</v>
      </c>
      <c r="B394" s="137" t="s">
        <v>3443</v>
      </c>
      <c r="C394" s="137" t="s">
        <v>4452</v>
      </c>
    </row>
    <row r="395" spans="1:3" x14ac:dyDescent="0.3">
      <c r="A395" s="136" t="s">
        <v>2556</v>
      </c>
      <c r="B395" s="137" t="s">
        <v>3446</v>
      </c>
      <c r="C395" s="137" t="s">
        <v>4452</v>
      </c>
    </row>
    <row r="396" spans="1:3" x14ac:dyDescent="0.3">
      <c r="A396" s="136" t="s">
        <v>2534</v>
      </c>
      <c r="B396" s="137" t="s">
        <v>3447</v>
      </c>
      <c r="C396" s="137" t="s">
        <v>4452</v>
      </c>
    </row>
    <row r="397" spans="1:3" x14ac:dyDescent="0.3">
      <c r="A397" s="136" t="s">
        <v>2599</v>
      </c>
      <c r="B397" s="137" t="s">
        <v>3449</v>
      </c>
      <c r="C397" s="137" t="s">
        <v>4452</v>
      </c>
    </row>
    <row r="398" spans="1:3" x14ac:dyDescent="0.3">
      <c r="A398" s="136" t="s">
        <v>2610</v>
      </c>
      <c r="B398" s="137" t="s">
        <v>3448</v>
      </c>
      <c r="C398" s="137" t="s">
        <v>4452</v>
      </c>
    </row>
    <row r="399" spans="1:3" x14ac:dyDescent="0.3">
      <c r="A399" s="136" t="s">
        <v>2796</v>
      </c>
      <c r="B399" s="137" t="s">
        <v>4339</v>
      </c>
      <c r="C399" s="137" t="s">
        <v>4452</v>
      </c>
    </row>
    <row r="400" spans="1:3" x14ac:dyDescent="0.3">
      <c r="A400" s="136" t="s">
        <v>2472</v>
      </c>
      <c r="B400" s="137" t="s">
        <v>3450</v>
      </c>
      <c r="C400" s="137" t="s">
        <v>4452</v>
      </c>
    </row>
    <row r="401" spans="1:3" x14ac:dyDescent="0.3">
      <c r="A401" s="136" t="s">
        <v>2524</v>
      </c>
      <c r="B401" s="137" t="s">
        <v>3451</v>
      </c>
      <c r="C401" s="137" t="s">
        <v>4452</v>
      </c>
    </row>
    <row r="402" spans="1:3" x14ac:dyDescent="0.3">
      <c r="A402" s="136" t="s">
        <v>2469</v>
      </c>
      <c r="B402" s="137" t="s">
        <v>3453</v>
      </c>
      <c r="C402" s="137" t="s">
        <v>4452</v>
      </c>
    </row>
    <row r="403" spans="1:3" x14ac:dyDescent="0.3">
      <c r="A403" s="136" t="s">
        <v>2607</v>
      </c>
      <c r="B403" s="137" t="s">
        <v>3252</v>
      </c>
      <c r="C403" s="137" t="s">
        <v>4452</v>
      </c>
    </row>
    <row r="404" spans="1:3" x14ac:dyDescent="0.3">
      <c r="A404" s="136" t="s">
        <v>2673</v>
      </c>
      <c r="B404" s="137" t="s">
        <v>3241</v>
      </c>
      <c r="C404" s="137" t="s">
        <v>4452</v>
      </c>
    </row>
    <row r="405" spans="1:3" x14ac:dyDescent="0.3">
      <c r="A405" s="136" t="s">
        <v>2809</v>
      </c>
      <c r="B405" s="137" t="s">
        <v>4341</v>
      </c>
      <c r="C405" s="137" t="s">
        <v>4452</v>
      </c>
    </row>
    <row r="406" spans="1:3" x14ac:dyDescent="0.3">
      <c r="A406" s="136" t="s">
        <v>2867</v>
      </c>
      <c r="B406" s="137" t="s">
        <v>4340</v>
      </c>
      <c r="C406" s="137" t="s">
        <v>4452</v>
      </c>
    </row>
    <row r="407" spans="1:3" x14ac:dyDescent="0.3">
      <c r="A407" s="136" t="s">
        <v>2536</v>
      </c>
      <c r="B407" s="137" t="s">
        <v>3460</v>
      </c>
      <c r="C407" s="137" t="s">
        <v>4452</v>
      </c>
    </row>
    <row r="408" spans="1:3" x14ac:dyDescent="0.3">
      <c r="A408" s="136" t="s">
        <v>2543</v>
      </c>
      <c r="B408" s="137" t="s">
        <v>3459</v>
      </c>
      <c r="C408" s="137" t="s">
        <v>4452</v>
      </c>
    </row>
    <row r="409" spans="1:3" x14ac:dyDescent="0.3">
      <c r="A409" s="136" t="s">
        <v>2512</v>
      </c>
      <c r="B409" s="137" t="s">
        <v>3458</v>
      </c>
      <c r="C409" s="137" t="s">
        <v>4452</v>
      </c>
    </row>
    <row r="410" spans="1:3" x14ac:dyDescent="0.3">
      <c r="A410" s="136" t="s">
        <v>2608</v>
      </c>
      <c r="B410" s="137" t="s">
        <v>3456</v>
      </c>
      <c r="C410" s="137" t="s">
        <v>4452</v>
      </c>
    </row>
    <row r="411" spans="1:3" x14ac:dyDescent="0.3">
      <c r="A411" s="136" t="s">
        <v>2675</v>
      </c>
      <c r="B411" s="137" t="s">
        <v>3455</v>
      </c>
      <c r="C411" s="137" t="s">
        <v>4452</v>
      </c>
    </row>
    <row r="412" spans="1:3" x14ac:dyDescent="0.3">
      <c r="A412" s="136" t="s">
        <v>2644</v>
      </c>
      <c r="B412" s="137" t="s">
        <v>3457</v>
      </c>
      <c r="C412" s="137" t="s">
        <v>4452</v>
      </c>
    </row>
    <row r="413" spans="1:3" x14ac:dyDescent="0.3">
      <c r="A413" s="136" t="s">
        <v>2690</v>
      </c>
      <c r="B413" s="137" t="s">
        <v>3221</v>
      </c>
      <c r="C413" s="137" t="s">
        <v>4452</v>
      </c>
    </row>
    <row r="414" spans="1:3" x14ac:dyDescent="0.3">
      <c r="A414" s="136" t="s">
        <v>2761</v>
      </c>
      <c r="B414" s="137" t="s">
        <v>4342</v>
      </c>
      <c r="C414" s="137" t="s">
        <v>4452</v>
      </c>
    </row>
    <row r="415" spans="1:3" x14ac:dyDescent="0.3">
      <c r="A415" s="136" t="s">
        <v>2905</v>
      </c>
      <c r="B415" s="137" t="s">
        <v>4303</v>
      </c>
      <c r="C415" s="137" t="s">
        <v>4452</v>
      </c>
    </row>
    <row r="416" spans="1:3" x14ac:dyDescent="0.3">
      <c r="A416" s="136" t="s">
        <v>2557</v>
      </c>
      <c r="B416" s="137" t="s">
        <v>3463</v>
      </c>
      <c r="C416" s="137" t="s">
        <v>4452</v>
      </c>
    </row>
    <row r="417" spans="1:3" x14ac:dyDescent="0.3">
      <c r="A417" s="136" t="s">
        <v>2667</v>
      </c>
      <c r="B417" s="137" t="s">
        <v>3223</v>
      </c>
      <c r="C417" s="137" t="s">
        <v>4452</v>
      </c>
    </row>
    <row r="418" spans="1:3" x14ac:dyDescent="0.3">
      <c r="A418" s="136" t="s">
        <v>2632</v>
      </c>
      <c r="B418" s="137" t="s">
        <v>3465</v>
      </c>
      <c r="C418" s="137" t="s">
        <v>4452</v>
      </c>
    </row>
    <row r="419" spans="1:3" x14ac:dyDescent="0.3">
      <c r="A419" s="136" t="s">
        <v>2707</v>
      </c>
      <c r="B419" s="137" t="s">
        <v>3464</v>
      </c>
      <c r="C419" s="137" t="s">
        <v>4452</v>
      </c>
    </row>
    <row r="420" spans="1:3" x14ac:dyDescent="0.3">
      <c r="A420" s="136" t="s">
        <v>2805</v>
      </c>
      <c r="B420" s="137" t="s">
        <v>4343</v>
      </c>
      <c r="C420" s="137" t="s">
        <v>4452</v>
      </c>
    </row>
    <row r="421" spans="1:3" x14ac:dyDescent="0.3">
      <c r="A421" s="136" t="s">
        <v>2517</v>
      </c>
      <c r="B421" s="137" t="s">
        <v>3467</v>
      </c>
      <c r="C421" s="137" t="s">
        <v>4452</v>
      </c>
    </row>
    <row r="422" spans="1:3" x14ac:dyDescent="0.3">
      <c r="A422" s="136" t="s">
        <v>2635</v>
      </c>
      <c r="B422" s="137" t="s">
        <v>3302</v>
      </c>
      <c r="C422" s="137" t="s">
        <v>4452</v>
      </c>
    </row>
    <row r="423" spans="1:3" x14ac:dyDescent="0.3">
      <c r="A423" s="136" t="s">
        <v>2530</v>
      </c>
      <c r="B423" s="137" t="s">
        <v>3468</v>
      </c>
      <c r="C423" s="137" t="s">
        <v>4452</v>
      </c>
    </row>
    <row r="424" spans="1:3" x14ac:dyDescent="0.3">
      <c r="A424" s="136" t="s">
        <v>2658</v>
      </c>
      <c r="B424" s="137" t="s">
        <v>3471</v>
      </c>
      <c r="C424" s="137" t="s">
        <v>4452</v>
      </c>
    </row>
    <row r="425" spans="1:3" x14ac:dyDescent="0.3">
      <c r="A425" s="136" t="s">
        <v>2758</v>
      </c>
      <c r="B425" s="137" t="s">
        <v>4344</v>
      </c>
      <c r="C425" s="137" t="s">
        <v>4452</v>
      </c>
    </row>
    <row r="426" spans="1:3" x14ac:dyDescent="0.3">
      <c r="A426" s="136" t="s">
        <v>2801</v>
      </c>
      <c r="B426" s="137" t="s">
        <v>4345</v>
      </c>
      <c r="C426" s="137" t="s">
        <v>4452</v>
      </c>
    </row>
    <row r="427" spans="1:3" x14ac:dyDescent="0.3">
      <c r="A427" s="136" t="s">
        <v>2594</v>
      </c>
      <c r="B427" s="137" t="s">
        <v>3473</v>
      </c>
      <c r="C427" s="137" t="s">
        <v>4452</v>
      </c>
    </row>
    <row r="428" spans="1:3" x14ac:dyDescent="0.3">
      <c r="A428" s="136" t="s">
        <v>2888</v>
      </c>
      <c r="B428" s="137" t="s">
        <v>4346</v>
      </c>
      <c r="C428" s="137" t="s">
        <v>4452</v>
      </c>
    </row>
    <row r="429" spans="1:3" x14ac:dyDescent="0.3">
      <c r="A429" s="136" t="s">
        <v>2704</v>
      </c>
      <c r="B429" s="137" t="s">
        <v>3213</v>
      </c>
      <c r="C429" s="137" t="s">
        <v>4452</v>
      </c>
    </row>
    <row r="430" spans="1:3" x14ac:dyDescent="0.3">
      <c r="A430" s="136" t="s">
        <v>2904</v>
      </c>
      <c r="B430" s="137" t="s">
        <v>4306</v>
      </c>
      <c r="C430" s="137" t="s">
        <v>4452</v>
      </c>
    </row>
    <row r="431" spans="1:3" x14ac:dyDescent="0.3">
      <c r="A431" s="136" t="s">
        <v>2499</v>
      </c>
      <c r="B431" s="137" t="s">
        <v>3475</v>
      </c>
      <c r="C431" s="137" t="s">
        <v>4452</v>
      </c>
    </row>
    <row r="432" spans="1:3" x14ac:dyDescent="0.3">
      <c r="A432" s="136" t="s">
        <v>2482</v>
      </c>
      <c r="B432" s="137" t="s">
        <v>3479</v>
      </c>
      <c r="C432" s="137" t="s">
        <v>4452</v>
      </c>
    </row>
    <row r="433" spans="1:3" x14ac:dyDescent="0.3">
      <c r="A433" s="136" t="s">
        <v>2591</v>
      </c>
      <c r="B433" s="137" t="s">
        <v>3478</v>
      </c>
      <c r="C433" s="137" t="s">
        <v>4452</v>
      </c>
    </row>
    <row r="434" spans="1:3" x14ac:dyDescent="0.3">
      <c r="A434" s="136" t="s">
        <v>2646</v>
      </c>
      <c r="B434" s="137" t="s">
        <v>3476</v>
      </c>
      <c r="C434" s="137" t="s">
        <v>4452</v>
      </c>
    </row>
    <row r="435" spans="1:3" x14ac:dyDescent="0.3">
      <c r="A435" s="136" t="s">
        <v>2692</v>
      </c>
      <c r="B435" s="137" t="s">
        <v>3275</v>
      </c>
      <c r="C435" s="137" t="s">
        <v>4452</v>
      </c>
    </row>
    <row r="436" spans="1:3" x14ac:dyDescent="0.3">
      <c r="A436" s="136" t="s">
        <v>2840</v>
      </c>
      <c r="B436" s="137" t="s">
        <v>4347</v>
      </c>
      <c r="C436" s="137" t="s">
        <v>4452</v>
      </c>
    </row>
    <row r="437" spans="1:3" x14ac:dyDescent="0.3">
      <c r="A437" s="136" t="s">
        <v>2839</v>
      </c>
      <c r="B437" s="137" t="s">
        <v>4348</v>
      </c>
      <c r="C437" s="137" t="s">
        <v>4452</v>
      </c>
    </row>
    <row r="438" spans="1:3" x14ac:dyDescent="0.3">
      <c r="A438" s="136" t="s">
        <v>2685</v>
      </c>
      <c r="B438" s="137" t="s">
        <v>3205</v>
      </c>
      <c r="C438" s="137" t="s">
        <v>4452</v>
      </c>
    </row>
    <row r="439" spans="1:3" x14ac:dyDescent="0.3">
      <c r="A439" s="136" t="s">
        <v>2471</v>
      </c>
      <c r="B439" s="137" t="s">
        <v>3481</v>
      </c>
      <c r="C439" s="137" t="s">
        <v>4452</v>
      </c>
    </row>
    <row r="440" spans="1:3" x14ac:dyDescent="0.3">
      <c r="A440" s="136" t="s">
        <v>2802</v>
      </c>
      <c r="B440" s="137" t="s">
        <v>4349</v>
      </c>
      <c r="C440" s="137" t="s">
        <v>4452</v>
      </c>
    </row>
    <row r="441" spans="1:3" x14ac:dyDescent="0.3">
      <c r="A441" s="136" t="s">
        <v>2765</v>
      </c>
      <c r="B441" s="137" t="s">
        <v>4350</v>
      </c>
      <c r="C441" s="137" t="s">
        <v>4452</v>
      </c>
    </row>
    <row r="442" spans="1:3" x14ac:dyDescent="0.3">
      <c r="A442" s="136" t="s">
        <v>2520</v>
      </c>
      <c r="B442" s="137" t="s">
        <v>3484</v>
      </c>
      <c r="C442" s="137" t="s">
        <v>4452</v>
      </c>
    </row>
    <row r="443" spans="1:3" x14ac:dyDescent="0.3">
      <c r="A443" s="136" t="s">
        <v>2604</v>
      </c>
      <c r="B443" s="137" t="s">
        <v>3485</v>
      </c>
      <c r="C443" s="137" t="s">
        <v>4452</v>
      </c>
    </row>
    <row r="444" spans="1:3" x14ac:dyDescent="0.3">
      <c r="A444" s="136" t="s">
        <v>2889</v>
      </c>
      <c r="B444" s="137" t="s">
        <v>4351</v>
      </c>
      <c r="C444" s="137" t="s">
        <v>4452</v>
      </c>
    </row>
    <row r="445" spans="1:3" x14ac:dyDescent="0.3">
      <c r="A445" s="136" t="s">
        <v>2779</v>
      </c>
      <c r="B445" s="137" t="s">
        <v>4352</v>
      </c>
      <c r="C445" s="137" t="s">
        <v>4452</v>
      </c>
    </row>
    <row r="446" spans="1:3" x14ac:dyDescent="0.3">
      <c r="A446" s="136" t="s">
        <v>2523</v>
      </c>
      <c r="B446" s="137" t="s">
        <v>3488</v>
      </c>
      <c r="C446" s="137" t="s">
        <v>4452</v>
      </c>
    </row>
    <row r="447" spans="1:3" x14ac:dyDescent="0.3">
      <c r="A447" s="136" t="s">
        <v>2115</v>
      </c>
      <c r="B447" s="137" t="s">
        <v>4191</v>
      </c>
      <c r="C447" s="137" t="s">
        <v>4457</v>
      </c>
    </row>
    <row r="448" spans="1:3" x14ac:dyDescent="0.3">
      <c r="A448" s="136" t="s">
        <v>1509</v>
      </c>
      <c r="B448" s="137" t="s">
        <v>4253</v>
      </c>
      <c r="C448" s="137" t="s">
        <v>4457</v>
      </c>
    </row>
    <row r="449" spans="1:3" x14ac:dyDescent="0.3">
      <c r="A449" s="136" t="s">
        <v>1801</v>
      </c>
      <c r="B449" s="137" t="s">
        <v>3838</v>
      </c>
      <c r="C449" s="137" t="s">
        <v>4457</v>
      </c>
    </row>
    <row r="450" spans="1:3" x14ac:dyDescent="0.3">
      <c r="A450" s="136" t="s">
        <v>1617</v>
      </c>
      <c r="B450" s="137" t="s">
        <v>3771</v>
      </c>
      <c r="C450" s="137" t="s">
        <v>4457</v>
      </c>
    </row>
    <row r="451" spans="1:3" x14ac:dyDescent="0.3">
      <c r="A451" s="136" t="s">
        <v>1768</v>
      </c>
      <c r="B451" s="137" t="s">
        <v>3787</v>
      </c>
      <c r="C451" s="137" t="s">
        <v>4457</v>
      </c>
    </row>
    <row r="452" spans="1:3" x14ac:dyDescent="0.3">
      <c r="A452" s="136" t="s">
        <v>1639</v>
      </c>
      <c r="B452" s="137" t="s">
        <v>3794</v>
      </c>
      <c r="C452" s="137" t="s">
        <v>4457</v>
      </c>
    </row>
    <row r="453" spans="1:3" x14ac:dyDescent="0.3">
      <c r="A453" s="136" t="s">
        <v>1751</v>
      </c>
      <c r="B453" s="137" t="s">
        <v>3798</v>
      </c>
      <c r="C453" s="137" t="s">
        <v>4457</v>
      </c>
    </row>
    <row r="454" spans="1:3" x14ac:dyDescent="0.3">
      <c r="A454" s="136" t="s">
        <v>1662</v>
      </c>
      <c r="B454" s="137" t="s">
        <v>3775</v>
      </c>
      <c r="C454" s="137" t="s">
        <v>4457</v>
      </c>
    </row>
    <row r="455" spans="1:3" x14ac:dyDescent="0.3">
      <c r="A455" s="136" t="s">
        <v>1576</v>
      </c>
      <c r="B455" s="137" t="s">
        <v>3822</v>
      </c>
      <c r="C455" s="137" t="s">
        <v>4457</v>
      </c>
    </row>
    <row r="456" spans="1:3" x14ac:dyDescent="0.3">
      <c r="A456" s="136" t="s">
        <v>1362</v>
      </c>
      <c r="B456" s="137" t="s">
        <v>3783</v>
      </c>
      <c r="C456" s="137" t="s">
        <v>4457</v>
      </c>
    </row>
    <row r="457" spans="1:3" x14ac:dyDescent="0.3">
      <c r="A457" s="136" t="s">
        <v>1668</v>
      </c>
      <c r="B457" s="137" t="s">
        <v>3814</v>
      </c>
      <c r="C457" s="137" t="s">
        <v>4457</v>
      </c>
    </row>
    <row r="458" spans="1:3" x14ac:dyDescent="0.3">
      <c r="A458" s="136" t="s">
        <v>1616</v>
      </c>
      <c r="B458" s="137" t="s">
        <v>3834</v>
      </c>
      <c r="C458" s="137" t="s">
        <v>4457</v>
      </c>
    </row>
    <row r="459" spans="1:3" x14ac:dyDescent="0.3">
      <c r="A459" s="136" t="s">
        <v>1680</v>
      </c>
      <c r="B459" s="137" t="s">
        <v>3826</v>
      </c>
      <c r="C459" s="137" t="s">
        <v>4457</v>
      </c>
    </row>
    <row r="460" spans="1:3" x14ac:dyDescent="0.3">
      <c r="A460" s="136" t="s">
        <v>1573</v>
      </c>
      <c r="B460" s="137" t="s">
        <v>3818</v>
      </c>
      <c r="C460" s="137" t="s">
        <v>4457</v>
      </c>
    </row>
    <row r="461" spans="1:3" x14ac:dyDescent="0.3">
      <c r="A461" s="136" t="s">
        <v>1752</v>
      </c>
      <c r="B461" s="137" t="s">
        <v>3806</v>
      </c>
      <c r="C461" s="137" t="s">
        <v>4457</v>
      </c>
    </row>
    <row r="462" spans="1:3" x14ac:dyDescent="0.3">
      <c r="A462" s="136" t="s">
        <v>1663</v>
      </c>
      <c r="B462" s="137" t="s">
        <v>3779</v>
      </c>
      <c r="C462" s="137" t="s">
        <v>4457</v>
      </c>
    </row>
    <row r="463" spans="1:3" x14ac:dyDescent="0.3">
      <c r="A463" s="136" t="s">
        <v>1608</v>
      </c>
      <c r="B463" s="137" t="s">
        <v>3810</v>
      </c>
      <c r="C463" s="137" t="s">
        <v>4457</v>
      </c>
    </row>
    <row r="464" spans="1:3" x14ac:dyDescent="0.3">
      <c r="A464" s="136" t="s">
        <v>1384</v>
      </c>
      <c r="B464" s="137" t="s">
        <v>3802</v>
      </c>
      <c r="C464" s="137" t="s">
        <v>4457</v>
      </c>
    </row>
    <row r="465" spans="1:3" x14ac:dyDescent="0.3">
      <c r="A465" s="136" t="s">
        <v>1735</v>
      </c>
      <c r="B465" s="137" t="s">
        <v>3760</v>
      </c>
      <c r="C465" s="137" t="s">
        <v>4457</v>
      </c>
    </row>
    <row r="466" spans="1:3" x14ac:dyDescent="0.3">
      <c r="A466" s="136" t="s">
        <v>2660</v>
      </c>
      <c r="B466" s="137" t="s">
        <v>3766</v>
      </c>
      <c r="C466" s="137" t="s">
        <v>4457</v>
      </c>
    </row>
    <row r="467" spans="1:3" x14ac:dyDescent="0.3">
      <c r="A467" s="136" t="s">
        <v>2865</v>
      </c>
      <c r="B467" s="137" t="s">
        <v>4368</v>
      </c>
      <c r="C467" s="137" t="s">
        <v>4457</v>
      </c>
    </row>
    <row r="468" spans="1:3" x14ac:dyDescent="0.3">
      <c r="A468" s="136" t="s">
        <v>2866</v>
      </c>
      <c r="B468" s="137" t="s">
        <v>4369</v>
      </c>
      <c r="C468" s="137" t="s">
        <v>4457</v>
      </c>
    </row>
    <row r="469" spans="1:3" x14ac:dyDescent="0.3">
      <c r="A469" s="136" t="s">
        <v>2766</v>
      </c>
      <c r="B469" s="137" t="s">
        <v>4370</v>
      </c>
      <c r="C469" s="137" t="s">
        <v>4457</v>
      </c>
    </row>
    <row r="470" spans="1:3" x14ac:dyDescent="0.3">
      <c r="A470" s="136" t="s">
        <v>1929</v>
      </c>
      <c r="B470" s="137" t="s">
        <v>3616</v>
      </c>
      <c r="C470" s="137" t="s">
        <v>4457</v>
      </c>
    </row>
    <row r="471" spans="1:3" x14ac:dyDescent="0.3">
      <c r="A471" s="136" t="s">
        <v>1333</v>
      </c>
      <c r="B471" s="137" t="s">
        <v>3713</v>
      </c>
      <c r="C471" s="137" t="s">
        <v>4457</v>
      </c>
    </row>
    <row r="472" spans="1:3" x14ac:dyDescent="0.3">
      <c r="A472" s="136" t="s">
        <v>1499</v>
      </c>
      <c r="B472" s="137" t="s">
        <v>3640</v>
      </c>
      <c r="C472" s="137" t="s">
        <v>4457</v>
      </c>
    </row>
    <row r="473" spans="1:3" x14ac:dyDescent="0.3">
      <c r="A473" s="136" t="s">
        <v>1742</v>
      </c>
      <c r="B473" s="137" t="s">
        <v>3689</v>
      </c>
      <c r="C473" s="137" t="s">
        <v>4457</v>
      </c>
    </row>
    <row r="474" spans="1:3" x14ac:dyDescent="0.3">
      <c r="A474" s="136" t="s">
        <v>1902</v>
      </c>
      <c r="B474" s="137" t="s">
        <v>3656</v>
      </c>
      <c r="C474" s="137" t="s">
        <v>4457</v>
      </c>
    </row>
    <row r="475" spans="1:3" x14ac:dyDescent="0.3">
      <c r="A475" s="136" t="s">
        <v>1873</v>
      </c>
      <c r="B475" s="137" t="s">
        <v>3597</v>
      </c>
      <c r="C475" s="137" t="s">
        <v>4457</v>
      </c>
    </row>
    <row r="476" spans="1:3" x14ac:dyDescent="0.3">
      <c r="A476" s="136" t="s">
        <v>2018</v>
      </c>
      <c r="B476" s="137" t="s">
        <v>3624</v>
      </c>
      <c r="C476" s="137" t="s">
        <v>4457</v>
      </c>
    </row>
    <row r="477" spans="1:3" x14ac:dyDescent="0.3">
      <c r="A477" s="136" t="s">
        <v>1622</v>
      </c>
      <c r="B477" s="137" t="s">
        <v>3664</v>
      </c>
      <c r="C477" s="137" t="s">
        <v>4457</v>
      </c>
    </row>
    <row r="478" spans="1:3" x14ac:dyDescent="0.3">
      <c r="A478" s="136" t="s">
        <v>1344</v>
      </c>
      <c r="B478" s="137" t="s">
        <v>3697</v>
      </c>
      <c r="C478" s="137" t="s">
        <v>4457</v>
      </c>
    </row>
    <row r="479" spans="1:3" x14ac:dyDescent="0.3">
      <c r="A479" s="136" t="s">
        <v>2116</v>
      </c>
      <c r="B479" s="137" t="s">
        <v>3588</v>
      </c>
      <c r="C479" s="137" t="s">
        <v>4457</v>
      </c>
    </row>
    <row r="480" spans="1:3" x14ac:dyDescent="0.3">
      <c r="A480" s="136" t="s">
        <v>2205</v>
      </c>
      <c r="B480" s="137" t="s">
        <v>4114</v>
      </c>
      <c r="C480" s="137" t="s">
        <v>4457</v>
      </c>
    </row>
    <row r="481" spans="1:3" x14ac:dyDescent="0.3">
      <c r="A481" s="136" t="s">
        <v>2343</v>
      </c>
      <c r="B481" s="137" t="s">
        <v>4174</v>
      </c>
      <c r="C481" s="137" t="s">
        <v>4457</v>
      </c>
    </row>
    <row r="482" spans="1:3" x14ac:dyDescent="0.3">
      <c r="A482" s="136" t="s">
        <v>2119</v>
      </c>
      <c r="B482" s="137" t="s">
        <v>4100</v>
      </c>
      <c r="C482" s="137" t="s">
        <v>4457</v>
      </c>
    </row>
    <row r="483" spans="1:3" x14ac:dyDescent="0.3">
      <c r="A483" s="136" t="s">
        <v>2087</v>
      </c>
      <c r="B483" s="137" t="s">
        <v>4158</v>
      </c>
      <c r="C483" s="137" t="s">
        <v>4457</v>
      </c>
    </row>
    <row r="484" spans="1:3" x14ac:dyDescent="0.3">
      <c r="A484" s="136" t="s">
        <v>1401</v>
      </c>
      <c r="B484" s="137" t="s">
        <v>3732</v>
      </c>
      <c r="C484" s="137" t="s">
        <v>4457</v>
      </c>
    </row>
    <row r="485" spans="1:3" x14ac:dyDescent="0.3">
      <c r="A485" s="136" t="s">
        <v>2092</v>
      </c>
      <c r="B485" s="137" t="s">
        <v>4166</v>
      </c>
      <c r="C485" s="137" t="s">
        <v>4457</v>
      </c>
    </row>
    <row r="486" spans="1:3" x14ac:dyDescent="0.3">
      <c r="A486" s="136" t="s">
        <v>1908</v>
      </c>
      <c r="B486" s="137" t="s">
        <v>3632</v>
      </c>
      <c r="C486" s="137" t="s">
        <v>4457</v>
      </c>
    </row>
    <row r="487" spans="1:3" x14ac:dyDescent="0.3">
      <c r="A487" s="136" t="s">
        <v>1556</v>
      </c>
      <c r="B487" s="137" t="s">
        <v>3705</v>
      </c>
      <c r="C487" s="137" t="s">
        <v>4457</v>
      </c>
    </row>
    <row r="488" spans="1:3" x14ac:dyDescent="0.3">
      <c r="A488" s="136" t="s">
        <v>1555</v>
      </c>
      <c r="B488" s="137" t="s">
        <v>3681</v>
      </c>
      <c r="C488" s="137" t="s">
        <v>4457</v>
      </c>
    </row>
    <row r="489" spans="1:3" x14ac:dyDescent="0.3">
      <c r="A489" s="136" t="s">
        <v>2403</v>
      </c>
      <c r="B489" s="137" t="s">
        <v>4150</v>
      </c>
      <c r="C489" s="137" t="s">
        <v>4457</v>
      </c>
    </row>
    <row r="490" spans="1:3" x14ac:dyDescent="0.3">
      <c r="A490" s="136" t="s">
        <v>1889</v>
      </c>
      <c r="B490" s="137" t="s">
        <v>3994</v>
      </c>
      <c r="C490" s="137" t="s">
        <v>4457</v>
      </c>
    </row>
    <row r="491" spans="1:3" x14ac:dyDescent="0.3">
      <c r="A491" s="136" t="s">
        <v>1937</v>
      </c>
      <c r="B491" s="137" t="s">
        <v>4010</v>
      </c>
      <c r="C491" s="137" t="s">
        <v>4457</v>
      </c>
    </row>
    <row r="492" spans="1:3" x14ac:dyDescent="0.3">
      <c r="A492" s="136" t="s">
        <v>1918</v>
      </c>
      <c r="B492" s="137" t="s">
        <v>4002</v>
      </c>
      <c r="C492" s="137" t="s">
        <v>4457</v>
      </c>
    </row>
    <row r="493" spans="1:3" x14ac:dyDescent="0.3">
      <c r="A493" s="136" t="s">
        <v>2044</v>
      </c>
      <c r="B493" s="137" t="s">
        <v>4029</v>
      </c>
      <c r="C493" s="137" t="s">
        <v>4457</v>
      </c>
    </row>
    <row r="494" spans="1:3" x14ac:dyDescent="0.3">
      <c r="A494" s="136" t="s">
        <v>1419</v>
      </c>
      <c r="B494" s="137" t="s">
        <v>3967</v>
      </c>
      <c r="C494" s="137" t="s">
        <v>4457</v>
      </c>
    </row>
    <row r="495" spans="1:3" x14ac:dyDescent="0.3">
      <c r="A495" s="136" t="s">
        <v>2131</v>
      </c>
      <c r="B495" s="137" t="s">
        <v>4050</v>
      </c>
      <c r="C495" s="137" t="s">
        <v>4457</v>
      </c>
    </row>
    <row r="496" spans="1:3" x14ac:dyDescent="0.3">
      <c r="A496" s="136" t="s">
        <v>1517</v>
      </c>
      <c r="B496" s="137" t="s">
        <v>4069</v>
      </c>
      <c r="C496" s="137" t="s">
        <v>4457</v>
      </c>
    </row>
    <row r="497" spans="1:3" x14ac:dyDescent="0.3">
      <c r="A497" s="136" t="s">
        <v>1969</v>
      </c>
      <c r="B497" s="137" t="s">
        <v>4018</v>
      </c>
      <c r="C497" s="137" t="s">
        <v>4457</v>
      </c>
    </row>
    <row r="498" spans="1:3" x14ac:dyDescent="0.3">
      <c r="A498" s="136" t="s">
        <v>1887</v>
      </c>
      <c r="B498" s="137" t="s">
        <v>3959</v>
      </c>
      <c r="C498" s="137" t="s">
        <v>4457</v>
      </c>
    </row>
    <row r="499" spans="1:3" x14ac:dyDescent="0.3">
      <c r="A499" s="136" t="s">
        <v>2077</v>
      </c>
      <c r="B499" s="137" t="s">
        <v>4042</v>
      </c>
      <c r="C499" s="137" t="s">
        <v>4457</v>
      </c>
    </row>
    <row r="500" spans="1:3" x14ac:dyDescent="0.3">
      <c r="A500" s="136" t="s">
        <v>2596</v>
      </c>
      <c r="B500" s="137" t="s">
        <v>4130</v>
      </c>
      <c r="C500" s="137" t="s">
        <v>4457</v>
      </c>
    </row>
    <row r="501" spans="1:3" x14ac:dyDescent="0.3">
      <c r="A501" s="136" t="s">
        <v>2680</v>
      </c>
      <c r="B501" s="137" t="s">
        <v>3977</v>
      </c>
      <c r="C501" s="137" t="s">
        <v>4457</v>
      </c>
    </row>
    <row r="502" spans="1:3" x14ac:dyDescent="0.3">
      <c r="A502" s="136" t="s">
        <v>2049</v>
      </c>
      <c r="B502" s="137" t="s">
        <v>4058</v>
      </c>
      <c r="C502" s="137" t="s">
        <v>4457</v>
      </c>
    </row>
    <row r="503" spans="1:3" x14ac:dyDescent="0.3">
      <c r="A503" s="136" t="s">
        <v>2871</v>
      </c>
      <c r="B503" s="137" t="s">
        <v>4371</v>
      </c>
      <c r="C503" s="137" t="s">
        <v>4457</v>
      </c>
    </row>
    <row r="504" spans="1:3" x14ac:dyDescent="0.3">
      <c r="A504" s="136" t="s">
        <v>2862</v>
      </c>
      <c r="B504" s="137" t="s">
        <v>4372</v>
      </c>
      <c r="C504" s="137" t="s">
        <v>4457</v>
      </c>
    </row>
    <row r="505" spans="1:3" x14ac:dyDescent="0.3">
      <c r="A505" s="136" t="s">
        <v>2881</v>
      </c>
      <c r="B505" s="137" t="s">
        <v>4373</v>
      </c>
      <c r="C505" s="137" t="s">
        <v>4457</v>
      </c>
    </row>
    <row r="506" spans="1:3" x14ac:dyDescent="0.3">
      <c r="A506" s="136" t="s">
        <v>2859</v>
      </c>
      <c r="B506" s="137" t="s">
        <v>4374</v>
      </c>
      <c r="C506" s="137" t="s">
        <v>4457</v>
      </c>
    </row>
    <row r="507" spans="1:3" x14ac:dyDescent="0.3">
      <c r="A507" s="136" t="s">
        <v>2907</v>
      </c>
      <c r="B507" s="137" t="s">
        <v>4365</v>
      </c>
      <c r="C507" s="137" t="s">
        <v>4457</v>
      </c>
    </row>
    <row r="508" spans="1:3" x14ac:dyDescent="0.3">
      <c r="A508" s="136" t="s">
        <v>2908</v>
      </c>
      <c r="B508" s="137" t="s">
        <v>4359</v>
      </c>
      <c r="C508" s="137" t="s">
        <v>4457</v>
      </c>
    </row>
    <row r="509" spans="1:3" x14ac:dyDescent="0.3">
      <c r="A509" s="136" t="s">
        <v>1709</v>
      </c>
      <c r="B509" s="137" t="s">
        <v>3672</v>
      </c>
      <c r="C509" s="137" t="s">
        <v>4457</v>
      </c>
    </row>
    <row r="510" spans="1:3" x14ac:dyDescent="0.3">
      <c r="A510" s="136" t="s">
        <v>1536</v>
      </c>
      <c r="B510" s="137" t="s">
        <v>4138</v>
      </c>
      <c r="C510" s="137" t="s">
        <v>4457</v>
      </c>
    </row>
    <row r="511" spans="1:3" x14ac:dyDescent="0.3">
      <c r="A511" s="136" t="s">
        <v>1820</v>
      </c>
      <c r="B511" s="137" t="s">
        <v>3625</v>
      </c>
      <c r="C511" s="137" t="s">
        <v>4457</v>
      </c>
    </row>
    <row r="512" spans="1:3" x14ac:dyDescent="0.3">
      <c r="A512" s="136" t="s">
        <v>1840</v>
      </c>
      <c r="B512" s="137" t="s">
        <v>3657</v>
      </c>
      <c r="C512" s="137" t="s">
        <v>4457</v>
      </c>
    </row>
    <row r="513" spans="1:3" x14ac:dyDescent="0.3">
      <c r="A513" s="136" t="s">
        <v>1426</v>
      </c>
      <c r="B513" s="137" t="s">
        <v>3649</v>
      </c>
      <c r="C513" s="137" t="s">
        <v>4457</v>
      </c>
    </row>
    <row r="514" spans="1:3" x14ac:dyDescent="0.3">
      <c r="A514" s="136" t="s">
        <v>1807</v>
      </c>
      <c r="B514" s="137" t="s">
        <v>3633</v>
      </c>
      <c r="C514" s="137" t="s">
        <v>4457</v>
      </c>
    </row>
    <row r="515" spans="1:3" x14ac:dyDescent="0.3">
      <c r="A515" s="136" t="s">
        <v>1566</v>
      </c>
      <c r="B515" s="137" t="s">
        <v>3733</v>
      </c>
      <c r="C515" s="137" t="s">
        <v>4457</v>
      </c>
    </row>
    <row r="516" spans="1:3" x14ac:dyDescent="0.3">
      <c r="A516" s="136" t="s">
        <v>1541</v>
      </c>
      <c r="B516" s="137" t="s">
        <v>3589</v>
      </c>
      <c r="C516" s="137" t="s">
        <v>4457</v>
      </c>
    </row>
    <row r="517" spans="1:3" x14ac:dyDescent="0.3">
      <c r="A517" s="136" t="s">
        <v>1700</v>
      </c>
      <c r="B517" s="137" t="s">
        <v>3673</v>
      </c>
      <c r="C517" s="137" t="s">
        <v>4457</v>
      </c>
    </row>
    <row r="518" spans="1:3" x14ac:dyDescent="0.3">
      <c r="A518" s="136" t="s">
        <v>1810</v>
      </c>
      <c r="B518" s="137" t="s">
        <v>3598</v>
      </c>
      <c r="C518" s="137" t="s">
        <v>4457</v>
      </c>
    </row>
    <row r="519" spans="1:3" x14ac:dyDescent="0.3">
      <c r="A519" s="136" t="s">
        <v>1393</v>
      </c>
      <c r="B519" s="137" t="s">
        <v>3706</v>
      </c>
      <c r="C519" s="137" t="s">
        <v>4457</v>
      </c>
    </row>
    <row r="520" spans="1:3" x14ac:dyDescent="0.3">
      <c r="A520" s="136" t="s">
        <v>2399</v>
      </c>
      <c r="B520" s="137" t="s">
        <v>4165</v>
      </c>
      <c r="C520" s="137" t="s">
        <v>4457</v>
      </c>
    </row>
    <row r="521" spans="1:3" x14ac:dyDescent="0.3">
      <c r="A521" s="136" t="s">
        <v>1546</v>
      </c>
      <c r="B521" s="137" t="s">
        <v>4121</v>
      </c>
      <c r="C521" s="137" t="s">
        <v>4457</v>
      </c>
    </row>
    <row r="522" spans="1:3" x14ac:dyDescent="0.3">
      <c r="A522" s="136" t="s">
        <v>2438</v>
      </c>
      <c r="B522" s="137" t="s">
        <v>4113</v>
      </c>
      <c r="C522" s="137" t="s">
        <v>4457</v>
      </c>
    </row>
    <row r="523" spans="1:3" x14ac:dyDescent="0.3">
      <c r="A523" s="136" t="s">
        <v>1838</v>
      </c>
      <c r="B523" s="137" t="s">
        <v>3617</v>
      </c>
      <c r="C523" s="137" t="s">
        <v>4457</v>
      </c>
    </row>
    <row r="524" spans="1:3" x14ac:dyDescent="0.3">
      <c r="A524" s="136" t="s">
        <v>2110</v>
      </c>
      <c r="B524" s="137" t="s">
        <v>4137</v>
      </c>
      <c r="C524" s="137" t="s">
        <v>4457</v>
      </c>
    </row>
    <row r="525" spans="1:3" x14ac:dyDescent="0.3">
      <c r="A525" s="136" t="s">
        <v>2285</v>
      </c>
      <c r="B525" s="137" t="s">
        <v>4149</v>
      </c>
      <c r="C525" s="137" t="s">
        <v>4457</v>
      </c>
    </row>
    <row r="526" spans="1:3" x14ac:dyDescent="0.3">
      <c r="A526" s="136" t="s">
        <v>1449</v>
      </c>
      <c r="B526" s="137" t="s">
        <v>3641</v>
      </c>
      <c r="C526" s="137" t="s">
        <v>4457</v>
      </c>
    </row>
    <row r="527" spans="1:3" x14ac:dyDescent="0.3">
      <c r="A527" s="136" t="s">
        <v>1288</v>
      </c>
      <c r="B527" s="137" t="s">
        <v>3698</v>
      </c>
      <c r="C527" s="137" t="s">
        <v>4457</v>
      </c>
    </row>
    <row r="528" spans="1:3" x14ac:dyDescent="0.3">
      <c r="A528" s="136" t="s">
        <v>1285</v>
      </c>
      <c r="B528" s="137" t="s">
        <v>3725</v>
      </c>
      <c r="C528" s="137" t="s">
        <v>4457</v>
      </c>
    </row>
    <row r="529" spans="1:3" x14ac:dyDescent="0.3">
      <c r="A529" s="136" t="s">
        <v>2261</v>
      </c>
      <c r="B529" s="137" t="s">
        <v>4173</v>
      </c>
      <c r="C529" s="137" t="s">
        <v>4457</v>
      </c>
    </row>
    <row r="530" spans="1:3" x14ac:dyDescent="0.3">
      <c r="A530" s="136" t="s">
        <v>1571</v>
      </c>
      <c r="B530" s="137" t="s">
        <v>3665</v>
      </c>
      <c r="C530" s="137" t="s">
        <v>4457</v>
      </c>
    </row>
    <row r="531" spans="1:3" x14ac:dyDescent="0.3">
      <c r="A531" s="136" t="s">
        <v>1462</v>
      </c>
      <c r="B531" s="137" t="s">
        <v>3958</v>
      </c>
      <c r="C531" s="137" t="s">
        <v>4457</v>
      </c>
    </row>
    <row r="532" spans="1:3" x14ac:dyDescent="0.3">
      <c r="A532" s="136" t="s">
        <v>1888</v>
      </c>
      <c r="B532" s="137" t="s">
        <v>3974</v>
      </c>
      <c r="C532" s="137" t="s">
        <v>4457</v>
      </c>
    </row>
    <row r="533" spans="1:3" x14ac:dyDescent="0.3">
      <c r="A533" s="136" t="s">
        <v>1995</v>
      </c>
      <c r="B533" s="137" t="s">
        <v>3950</v>
      </c>
      <c r="C533" s="137" t="s">
        <v>4457</v>
      </c>
    </row>
    <row r="534" spans="1:3" x14ac:dyDescent="0.3">
      <c r="A534" s="136" t="s">
        <v>1984</v>
      </c>
      <c r="B534" s="137" t="s">
        <v>3985</v>
      </c>
      <c r="C534" s="137" t="s">
        <v>4457</v>
      </c>
    </row>
    <row r="535" spans="1:3" x14ac:dyDescent="0.3">
      <c r="A535" s="136" t="s">
        <v>1416</v>
      </c>
      <c r="B535" s="137" t="s">
        <v>4028</v>
      </c>
      <c r="C535" s="137" t="s">
        <v>4457</v>
      </c>
    </row>
    <row r="536" spans="1:3" x14ac:dyDescent="0.3">
      <c r="A536" s="136" t="s">
        <v>1422</v>
      </c>
      <c r="B536" s="137" t="s">
        <v>4041</v>
      </c>
      <c r="C536" s="137" t="s">
        <v>4457</v>
      </c>
    </row>
    <row r="537" spans="1:3" x14ac:dyDescent="0.3">
      <c r="A537" s="136" t="s">
        <v>2058</v>
      </c>
      <c r="B537" s="137" t="s">
        <v>4001</v>
      </c>
      <c r="C537" s="137" t="s">
        <v>4457</v>
      </c>
    </row>
    <row r="538" spans="1:3" x14ac:dyDescent="0.3">
      <c r="A538" s="136" t="s">
        <v>2057</v>
      </c>
      <c r="B538" s="137" t="s">
        <v>4049</v>
      </c>
      <c r="C538" s="137" t="s">
        <v>4457</v>
      </c>
    </row>
    <row r="539" spans="1:3" x14ac:dyDescent="0.3">
      <c r="A539" s="136" t="s">
        <v>1956</v>
      </c>
      <c r="B539" s="137" t="s">
        <v>4017</v>
      </c>
      <c r="C539" s="137" t="s">
        <v>4457</v>
      </c>
    </row>
    <row r="540" spans="1:3" x14ac:dyDescent="0.3">
      <c r="A540" s="136" t="s">
        <v>1994</v>
      </c>
      <c r="B540" s="137" t="s">
        <v>3993</v>
      </c>
      <c r="C540" s="137" t="s">
        <v>4457</v>
      </c>
    </row>
    <row r="541" spans="1:3" x14ac:dyDescent="0.3">
      <c r="A541" s="136" t="s">
        <v>1505</v>
      </c>
      <c r="B541" s="137" t="s">
        <v>3966</v>
      </c>
      <c r="C541" s="137" t="s">
        <v>4457</v>
      </c>
    </row>
    <row r="542" spans="1:3" x14ac:dyDescent="0.3">
      <c r="A542" s="136" t="s">
        <v>2089</v>
      </c>
      <c r="B542" s="137" t="s">
        <v>4099</v>
      </c>
      <c r="C542" s="137" t="s">
        <v>4457</v>
      </c>
    </row>
    <row r="543" spans="1:3" x14ac:dyDescent="0.3">
      <c r="A543" s="136" t="s">
        <v>1870</v>
      </c>
      <c r="B543" s="137" t="s">
        <v>4057</v>
      </c>
      <c r="C543" s="137" t="s">
        <v>4457</v>
      </c>
    </row>
    <row r="544" spans="1:3" x14ac:dyDescent="0.3">
      <c r="A544" s="136" t="s">
        <v>2181</v>
      </c>
      <c r="B544" s="137" t="s">
        <v>4068</v>
      </c>
      <c r="C544" s="137" t="s">
        <v>4457</v>
      </c>
    </row>
    <row r="545" spans="1:3" x14ac:dyDescent="0.3">
      <c r="A545" s="136" t="s">
        <v>1389</v>
      </c>
      <c r="B545" s="137" t="s">
        <v>3682</v>
      </c>
      <c r="C545" s="137" t="s">
        <v>4457</v>
      </c>
    </row>
    <row r="546" spans="1:3" x14ac:dyDescent="0.3">
      <c r="A546" s="136" t="s">
        <v>2807</v>
      </c>
      <c r="B546" s="137" t="s">
        <v>4375</v>
      </c>
      <c r="C546" s="137" t="s">
        <v>4457</v>
      </c>
    </row>
    <row r="547" spans="1:3" x14ac:dyDescent="0.3">
      <c r="A547" s="136" t="s">
        <v>2860</v>
      </c>
      <c r="B547" s="137" t="s">
        <v>4376</v>
      </c>
      <c r="C547" s="137" t="s">
        <v>4457</v>
      </c>
    </row>
    <row r="548" spans="1:3" x14ac:dyDescent="0.3">
      <c r="A548" s="136" t="s">
        <v>2882</v>
      </c>
      <c r="B548" s="137" t="s">
        <v>4377</v>
      </c>
      <c r="C548" s="137" t="s">
        <v>4457</v>
      </c>
    </row>
    <row r="549" spans="1:3" x14ac:dyDescent="0.3">
      <c r="A549" s="136" t="s">
        <v>2887</v>
      </c>
      <c r="B549" s="137" t="s">
        <v>4379</v>
      </c>
      <c r="C549" s="137" t="s">
        <v>4457</v>
      </c>
    </row>
    <row r="550" spans="1:3" x14ac:dyDescent="0.3">
      <c r="A550" s="136" t="s">
        <v>2909</v>
      </c>
      <c r="B550" s="137" t="s">
        <v>4361</v>
      </c>
      <c r="C550" s="137" t="s">
        <v>4457</v>
      </c>
    </row>
    <row r="551" spans="1:3" x14ac:dyDescent="0.3">
      <c r="A551" s="136" t="s">
        <v>1629</v>
      </c>
      <c r="B551" s="137" t="s">
        <v>3714</v>
      </c>
      <c r="C551" s="137" t="s">
        <v>4457</v>
      </c>
    </row>
    <row r="552" spans="1:3" x14ac:dyDescent="0.3">
      <c r="A552" s="136" t="s">
        <v>1293</v>
      </c>
      <c r="B552" s="137" t="s">
        <v>3741</v>
      </c>
      <c r="C552" s="137" t="s">
        <v>4457</v>
      </c>
    </row>
    <row r="553" spans="1:3" x14ac:dyDescent="0.3">
      <c r="A553" s="136" t="s">
        <v>1354</v>
      </c>
      <c r="B553" s="137" t="s">
        <v>3677</v>
      </c>
      <c r="C553" s="137" t="s">
        <v>4457</v>
      </c>
    </row>
    <row r="554" spans="1:3" x14ac:dyDescent="0.3">
      <c r="A554" s="136" t="s">
        <v>1843</v>
      </c>
      <c r="B554" s="137" t="s">
        <v>3645</v>
      </c>
      <c r="C554" s="137" t="s">
        <v>4457</v>
      </c>
    </row>
    <row r="555" spans="1:3" x14ac:dyDescent="0.3">
      <c r="A555" s="136" t="s">
        <v>1435</v>
      </c>
      <c r="B555" s="137" t="s">
        <v>3593</v>
      </c>
      <c r="C555" s="137" t="s">
        <v>4457</v>
      </c>
    </row>
    <row r="556" spans="1:3" x14ac:dyDescent="0.3">
      <c r="A556" s="136" t="s">
        <v>1669</v>
      </c>
      <c r="B556" s="137" t="s">
        <v>3718</v>
      </c>
      <c r="C556" s="137" t="s">
        <v>4457</v>
      </c>
    </row>
    <row r="557" spans="1:3" x14ac:dyDescent="0.3">
      <c r="A557" s="136" t="s">
        <v>1390</v>
      </c>
      <c r="B557" s="137" t="s">
        <v>3686</v>
      </c>
      <c r="C557" s="137" t="s">
        <v>4457</v>
      </c>
    </row>
    <row r="558" spans="1:3" x14ac:dyDescent="0.3">
      <c r="A558" s="136" t="s">
        <v>2418</v>
      </c>
      <c r="B558" s="137" t="s">
        <v>4117</v>
      </c>
      <c r="C558" s="137" t="s">
        <v>4457</v>
      </c>
    </row>
    <row r="559" spans="1:3" x14ac:dyDescent="0.3">
      <c r="A559" s="136" t="s">
        <v>1315</v>
      </c>
      <c r="B559" s="137" t="s">
        <v>3669</v>
      </c>
      <c r="C559" s="137" t="s">
        <v>4457</v>
      </c>
    </row>
    <row r="560" spans="1:3" x14ac:dyDescent="0.3">
      <c r="A560" s="136" t="s">
        <v>2409</v>
      </c>
      <c r="B560" s="137" t="s">
        <v>4169</v>
      </c>
      <c r="C560" s="137" t="s">
        <v>4457</v>
      </c>
    </row>
    <row r="561" spans="1:3" x14ac:dyDescent="0.3">
      <c r="A561" s="136" t="s">
        <v>2432</v>
      </c>
      <c r="B561" s="137" t="s">
        <v>4153</v>
      </c>
      <c r="C561" s="137" t="s">
        <v>4457</v>
      </c>
    </row>
    <row r="562" spans="1:3" x14ac:dyDescent="0.3">
      <c r="A562" s="136" t="s">
        <v>2257</v>
      </c>
      <c r="B562" s="137" t="s">
        <v>4145</v>
      </c>
      <c r="C562" s="137" t="s">
        <v>4457</v>
      </c>
    </row>
    <row r="563" spans="1:3" x14ac:dyDescent="0.3">
      <c r="A563" s="136" t="s">
        <v>1563</v>
      </c>
      <c r="B563" s="137" t="s">
        <v>3729</v>
      </c>
      <c r="C563" s="137" t="s">
        <v>4457</v>
      </c>
    </row>
    <row r="564" spans="1:3" x14ac:dyDescent="0.3">
      <c r="A564" s="136" t="s">
        <v>2189</v>
      </c>
      <c r="B564" s="137" t="s">
        <v>4103</v>
      </c>
      <c r="C564" s="137" t="s">
        <v>4457</v>
      </c>
    </row>
    <row r="565" spans="1:3" x14ac:dyDescent="0.3">
      <c r="A565" s="136" t="s">
        <v>2088</v>
      </c>
      <c r="B565" s="137" t="s">
        <v>4177</v>
      </c>
      <c r="C565" s="137" t="s">
        <v>4457</v>
      </c>
    </row>
    <row r="566" spans="1:3" x14ac:dyDescent="0.3">
      <c r="A566" s="136" t="s">
        <v>1774</v>
      </c>
      <c r="B566" s="137" t="s">
        <v>3694</v>
      </c>
      <c r="C566" s="137" t="s">
        <v>4457</v>
      </c>
    </row>
    <row r="567" spans="1:3" x14ac:dyDescent="0.3">
      <c r="A567" s="136" t="s">
        <v>1783</v>
      </c>
      <c r="B567" s="137" t="s">
        <v>3702</v>
      </c>
      <c r="C567" s="137" t="s">
        <v>4457</v>
      </c>
    </row>
    <row r="568" spans="1:3" x14ac:dyDescent="0.3">
      <c r="A568" s="136" t="s">
        <v>1634</v>
      </c>
      <c r="B568" s="137" t="s">
        <v>3661</v>
      </c>
      <c r="C568" s="137" t="s">
        <v>4457</v>
      </c>
    </row>
    <row r="569" spans="1:3" x14ac:dyDescent="0.3">
      <c r="A569" s="136" t="s">
        <v>2096</v>
      </c>
      <c r="B569" s="137" t="s">
        <v>4125</v>
      </c>
      <c r="C569" s="137" t="s">
        <v>4457</v>
      </c>
    </row>
    <row r="570" spans="1:3" x14ac:dyDescent="0.3">
      <c r="A570" s="136" t="s">
        <v>1894</v>
      </c>
      <c r="B570" s="137" t="s">
        <v>3602</v>
      </c>
      <c r="C570" s="137" t="s">
        <v>4457</v>
      </c>
    </row>
    <row r="571" spans="1:3" x14ac:dyDescent="0.3">
      <c r="A571" s="136" t="s">
        <v>1775</v>
      </c>
      <c r="B571" s="137" t="s">
        <v>3737</v>
      </c>
      <c r="C571" s="137" t="s">
        <v>4457</v>
      </c>
    </row>
    <row r="572" spans="1:3" x14ac:dyDescent="0.3">
      <c r="A572" s="136" t="s">
        <v>1855</v>
      </c>
      <c r="B572" s="137" t="s">
        <v>3629</v>
      </c>
      <c r="C572" s="137" t="s">
        <v>4457</v>
      </c>
    </row>
    <row r="573" spans="1:3" x14ac:dyDescent="0.3">
      <c r="A573" s="136" t="s">
        <v>1520</v>
      </c>
      <c r="B573" s="137" t="s">
        <v>4161</v>
      </c>
      <c r="C573" s="137" t="s">
        <v>4457</v>
      </c>
    </row>
    <row r="574" spans="1:3" x14ac:dyDescent="0.3">
      <c r="A574" s="136" t="s">
        <v>2437</v>
      </c>
      <c r="B574" s="137" t="s">
        <v>3585</v>
      </c>
      <c r="C574" s="137" t="s">
        <v>4457</v>
      </c>
    </row>
    <row r="575" spans="1:3" x14ac:dyDescent="0.3">
      <c r="A575" s="136" t="s">
        <v>2175</v>
      </c>
      <c r="B575" s="137" t="s">
        <v>4133</v>
      </c>
      <c r="C575" s="137" t="s">
        <v>4457</v>
      </c>
    </row>
    <row r="576" spans="1:3" x14ac:dyDescent="0.3">
      <c r="A576" s="136" t="s">
        <v>1420</v>
      </c>
      <c r="B576" s="137" t="s">
        <v>4005</v>
      </c>
      <c r="C576" s="137" t="s">
        <v>4457</v>
      </c>
    </row>
    <row r="577" spans="1:3" x14ac:dyDescent="0.3">
      <c r="A577" s="136" t="s">
        <v>2063</v>
      </c>
      <c r="B577" s="137" t="s">
        <v>4021</v>
      </c>
      <c r="C577" s="137" t="s">
        <v>4457</v>
      </c>
    </row>
    <row r="578" spans="1:3" x14ac:dyDescent="0.3">
      <c r="A578" s="136" t="s">
        <v>1797</v>
      </c>
      <c r="B578" s="137" t="s">
        <v>3637</v>
      </c>
      <c r="C578" s="137" t="s">
        <v>4457</v>
      </c>
    </row>
    <row r="579" spans="1:3" x14ac:dyDescent="0.3">
      <c r="A579" s="136" t="s">
        <v>2053</v>
      </c>
      <c r="B579" s="137" t="s">
        <v>4013</v>
      </c>
      <c r="C579" s="137" t="s">
        <v>4457</v>
      </c>
    </row>
    <row r="580" spans="1:3" x14ac:dyDescent="0.3">
      <c r="A580" s="136" t="s">
        <v>1967</v>
      </c>
      <c r="B580" s="137" t="s">
        <v>3954</v>
      </c>
      <c r="C580" s="137" t="s">
        <v>4457</v>
      </c>
    </row>
    <row r="581" spans="1:3" x14ac:dyDescent="0.3">
      <c r="A581" s="136" t="s">
        <v>1527</v>
      </c>
      <c r="B581" s="137" t="s">
        <v>4032</v>
      </c>
      <c r="C581" s="137" t="s">
        <v>4457</v>
      </c>
    </row>
    <row r="582" spans="1:3" x14ac:dyDescent="0.3">
      <c r="A582" s="136" t="s">
        <v>1467</v>
      </c>
      <c r="B582" s="137" t="s">
        <v>4061</v>
      </c>
      <c r="C582" s="137" t="s">
        <v>4457</v>
      </c>
    </row>
    <row r="583" spans="1:3" x14ac:dyDescent="0.3">
      <c r="A583" s="136" t="s">
        <v>2244</v>
      </c>
      <c r="B583" s="137" t="s">
        <v>3962</v>
      </c>
      <c r="C583" s="137" t="s">
        <v>4457</v>
      </c>
    </row>
    <row r="584" spans="1:3" x14ac:dyDescent="0.3">
      <c r="A584" s="136" t="s">
        <v>2182</v>
      </c>
      <c r="B584" s="137" t="s">
        <v>4072</v>
      </c>
      <c r="C584" s="137" t="s">
        <v>4457</v>
      </c>
    </row>
    <row r="585" spans="1:3" x14ac:dyDescent="0.3">
      <c r="A585" s="136" t="s">
        <v>2414</v>
      </c>
      <c r="B585" s="137" t="s">
        <v>4045</v>
      </c>
      <c r="C585" s="137" t="s">
        <v>4457</v>
      </c>
    </row>
    <row r="586" spans="1:3" x14ac:dyDescent="0.3">
      <c r="A586" s="136" t="s">
        <v>1454</v>
      </c>
      <c r="B586" s="137" t="s">
        <v>3989</v>
      </c>
      <c r="C586" s="137" t="s">
        <v>4457</v>
      </c>
    </row>
    <row r="587" spans="1:3" x14ac:dyDescent="0.3">
      <c r="A587" s="136" t="s">
        <v>1860</v>
      </c>
      <c r="B587" s="137" t="s">
        <v>3981</v>
      </c>
      <c r="C587" s="137" t="s">
        <v>4457</v>
      </c>
    </row>
    <row r="588" spans="1:3" x14ac:dyDescent="0.3">
      <c r="A588" s="136" t="s">
        <v>1424</v>
      </c>
      <c r="B588" s="137" t="s">
        <v>4053</v>
      </c>
      <c r="C588" s="137" t="s">
        <v>4457</v>
      </c>
    </row>
    <row r="589" spans="1:3" x14ac:dyDescent="0.3">
      <c r="A589" s="136" t="s">
        <v>1800</v>
      </c>
      <c r="B589" s="137" t="s">
        <v>3653</v>
      </c>
      <c r="C589" s="137" t="s">
        <v>4457</v>
      </c>
    </row>
    <row r="590" spans="1:3" x14ac:dyDescent="0.3">
      <c r="A590" s="136" t="s">
        <v>2454</v>
      </c>
      <c r="B590" s="137" t="s">
        <v>3997</v>
      </c>
      <c r="C590" s="137" t="s">
        <v>4457</v>
      </c>
    </row>
    <row r="591" spans="1:3" x14ac:dyDescent="0.3">
      <c r="A591" s="136" t="s">
        <v>2870</v>
      </c>
      <c r="B591" s="137" t="s">
        <v>4381</v>
      </c>
      <c r="C591" s="137" t="s">
        <v>4457</v>
      </c>
    </row>
    <row r="592" spans="1:3" x14ac:dyDescent="0.3">
      <c r="A592" s="136" t="s">
        <v>2869</v>
      </c>
      <c r="B592" s="137" t="s">
        <v>4382</v>
      </c>
      <c r="C592" s="137" t="s">
        <v>4457</v>
      </c>
    </row>
    <row r="593" spans="1:3" x14ac:dyDescent="0.3">
      <c r="A593" s="136" t="s">
        <v>2009</v>
      </c>
      <c r="B593" s="137" t="s">
        <v>3970</v>
      </c>
      <c r="C593" s="137" t="s">
        <v>4457</v>
      </c>
    </row>
    <row r="594" spans="1:3" x14ac:dyDescent="0.3">
      <c r="A594" s="136" t="s">
        <v>1324</v>
      </c>
      <c r="B594" s="137" t="s">
        <v>3710</v>
      </c>
      <c r="C594" s="137" t="s">
        <v>4457</v>
      </c>
    </row>
    <row r="595" spans="1:3" x14ac:dyDescent="0.3">
      <c r="A595" s="136" t="s">
        <v>2223</v>
      </c>
      <c r="B595" s="137" t="s">
        <v>4255</v>
      </c>
      <c r="C595" s="137" t="s">
        <v>4457</v>
      </c>
    </row>
    <row r="596" spans="1:3" x14ac:dyDescent="0.3">
      <c r="A596" s="136" t="s">
        <v>2884</v>
      </c>
      <c r="B596" s="137" t="s">
        <v>4383</v>
      </c>
      <c r="C596" s="137" t="s">
        <v>4457</v>
      </c>
    </row>
    <row r="597" spans="1:3" x14ac:dyDescent="0.3">
      <c r="A597" s="136" t="s">
        <v>1903</v>
      </c>
      <c r="B597" s="137" t="s">
        <v>3943</v>
      </c>
      <c r="C597" s="137" t="s">
        <v>4457</v>
      </c>
    </row>
    <row r="598" spans="1:3" x14ac:dyDescent="0.3">
      <c r="A598" s="136" t="s">
        <v>2901</v>
      </c>
      <c r="B598" s="137" t="s">
        <v>4384</v>
      </c>
      <c r="C598" s="137" t="s">
        <v>4457</v>
      </c>
    </row>
    <row r="599" spans="1:3" x14ac:dyDescent="0.3">
      <c r="A599" s="136" t="s">
        <v>2434</v>
      </c>
      <c r="B599" s="137" t="s">
        <v>4091</v>
      </c>
      <c r="C599" s="137" t="s">
        <v>4457</v>
      </c>
    </row>
    <row r="600" spans="1:3" x14ac:dyDescent="0.3">
      <c r="A600" s="136" t="s">
        <v>2017</v>
      </c>
      <c r="B600" s="137" t="s">
        <v>3942</v>
      </c>
      <c r="C600" s="137" t="s">
        <v>4457</v>
      </c>
    </row>
    <row r="601" spans="1:3" x14ac:dyDescent="0.3">
      <c r="A601" s="136" t="s">
        <v>1307</v>
      </c>
      <c r="B601" s="137" t="s">
        <v>3717</v>
      </c>
      <c r="C601" s="137" t="s">
        <v>4457</v>
      </c>
    </row>
    <row r="602" spans="1:3" x14ac:dyDescent="0.3">
      <c r="A602" s="136" t="s">
        <v>1821</v>
      </c>
      <c r="B602" s="137" t="s">
        <v>3592</v>
      </c>
      <c r="C602" s="137" t="s">
        <v>4457</v>
      </c>
    </row>
    <row r="603" spans="1:3" x14ac:dyDescent="0.3">
      <c r="A603" s="136" t="s">
        <v>1587</v>
      </c>
      <c r="B603" s="137" t="s">
        <v>3728</v>
      </c>
      <c r="C603" s="137" t="s">
        <v>4457</v>
      </c>
    </row>
    <row r="604" spans="1:3" x14ac:dyDescent="0.3">
      <c r="A604" s="136" t="s">
        <v>1316</v>
      </c>
      <c r="B604" s="137" t="s">
        <v>3709</v>
      </c>
      <c r="C604" s="137" t="s">
        <v>4457</v>
      </c>
    </row>
    <row r="605" spans="1:3" x14ac:dyDescent="0.3">
      <c r="A605" s="136" t="s">
        <v>1799</v>
      </c>
      <c r="B605" s="137" t="s">
        <v>3636</v>
      </c>
      <c r="C605" s="137" t="s">
        <v>4457</v>
      </c>
    </row>
    <row r="606" spans="1:3" x14ac:dyDescent="0.3">
      <c r="A606" s="136" t="s">
        <v>1816</v>
      </c>
      <c r="B606" s="137" t="s">
        <v>3620</v>
      </c>
      <c r="C606" s="137" t="s">
        <v>4457</v>
      </c>
    </row>
    <row r="607" spans="1:3" x14ac:dyDescent="0.3">
      <c r="A607" s="136" t="s">
        <v>1930</v>
      </c>
      <c r="B607" s="137" t="s">
        <v>3644</v>
      </c>
      <c r="C607" s="137" t="s">
        <v>4457</v>
      </c>
    </row>
    <row r="608" spans="1:3" x14ac:dyDescent="0.3">
      <c r="A608" s="136" t="s">
        <v>1630</v>
      </c>
      <c r="B608" s="137" t="s">
        <v>3744</v>
      </c>
      <c r="C608" s="137" t="s">
        <v>4457</v>
      </c>
    </row>
    <row r="609" spans="1:3" x14ac:dyDescent="0.3">
      <c r="A609" s="136" t="s">
        <v>1377</v>
      </c>
      <c r="B609" s="137" t="s">
        <v>3701</v>
      </c>
      <c r="C609" s="137" t="s">
        <v>4457</v>
      </c>
    </row>
    <row r="610" spans="1:3" x14ac:dyDescent="0.3">
      <c r="A610" s="136" t="s">
        <v>1484</v>
      </c>
      <c r="B610" s="137" t="s">
        <v>3601</v>
      </c>
      <c r="C610" s="137" t="s">
        <v>4457</v>
      </c>
    </row>
    <row r="611" spans="1:3" x14ac:dyDescent="0.3">
      <c r="A611" s="136" t="s">
        <v>1905</v>
      </c>
      <c r="B611" s="137" t="s">
        <v>3628</v>
      </c>
      <c r="C611" s="137" t="s">
        <v>4457</v>
      </c>
    </row>
    <row r="612" spans="1:3" x14ac:dyDescent="0.3">
      <c r="A612" s="136" t="s">
        <v>1740</v>
      </c>
      <c r="B612" s="137" t="s">
        <v>3668</v>
      </c>
      <c r="C612" s="137" t="s">
        <v>4457</v>
      </c>
    </row>
    <row r="613" spans="1:3" x14ac:dyDescent="0.3">
      <c r="A613" s="136" t="s">
        <v>1329</v>
      </c>
      <c r="B613" s="137" t="s">
        <v>3660</v>
      </c>
      <c r="C613" s="137" t="s">
        <v>4457</v>
      </c>
    </row>
    <row r="614" spans="1:3" x14ac:dyDescent="0.3">
      <c r="A614" s="136" t="s">
        <v>1475</v>
      </c>
      <c r="B614" s="137" t="s">
        <v>3612</v>
      </c>
      <c r="C614" s="137" t="s">
        <v>4457</v>
      </c>
    </row>
    <row r="615" spans="1:3" x14ac:dyDescent="0.3">
      <c r="A615" s="136" t="s">
        <v>1642</v>
      </c>
      <c r="B615" s="137" t="s">
        <v>3685</v>
      </c>
      <c r="C615" s="137" t="s">
        <v>4457</v>
      </c>
    </row>
    <row r="616" spans="1:3" x14ac:dyDescent="0.3">
      <c r="A616" s="136" t="s">
        <v>1400</v>
      </c>
      <c r="B616" s="137" t="s">
        <v>3736</v>
      </c>
      <c r="C616" s="137" t="s">
        <v>4457</v>
      </c>
    </row>
    <row r="617" spans="1:3" x14ac:dyDescent="0.3">
      <c r="A617" s="136" t="s">
        <v>1609</v>
      </c>
      <c r="B617" s="137" t="s">
        <v>3693</v>
      </c>
      <c r="C617" s="137" t="s">
        <v>4457</v>
      </c>
    </row>
    <row r="618" spans="1:3" x14ac:dyDescent="0.3">
      <c r="A618" s="136" t="s">
        <v>2019</v>
      </c>
      <c r="B618" s="137" t="s">
        <v>3652</v>
      </c>
      <c r="C618" s="137" t="s">
        <v>4457</v>
      </c>
    </row>
    <row r="619" spans="1:3" x14ac:dyDescent="0.3">
      <c r="A619" s="136" t="s">
        <v>1625</v>
      </c>
      <c r="B619" s="137" t="s">
        <v>3676</v>
      </c>
      <c r="C619" s="137" t="s">
        <v>4457</v>
      </c>
    </row>
    <row r="620" spans="1:3" x14ac:dyDescent="0.3">
      <c r="A620" s="136" t="s">
        <v>2319</v>
      </c>
      <c r="B620" s="137" t="s">
        <v>3581</v>
      </c>
      <c r="C620" s="137" t="s">
        <v>4457</v>
      </c>
    </row>
    <row r="621" spans="1:3" x14ac:dyDescent="0.3">
      <c r="A621" s="136" t="s">
        <v>2273</v>
      </c>
      <c r="B621" s="137" t="s">
        <v>4062</v>
      </c>
      <c r="C621" s="137" t="s">
        <v>4457</v>
      </c>
    </row>
    <row r="622" spans="1:3" x14ac:dyDescent="0.3">
      <c r="A622" s="136" t="s">
        <v>2173</v>
      </c>
      <c r="B622" s="137" t="s">
        <v>4054</v>
      </c>
      <c r="C622" s="137" t="s">
        <v>4457</v>
      </c>
    </row>
    <row r="623" spans="1:3" x14ac:dyDescent="0.3">
      <c r="A623" s="136" t="s">
        <v>2422</v>
      </c>
      <c r="B623" s="137" t="s">
        <v>4154</v>
      </c>
      <c r="C623" s="137" t="s">
        <v>4457</v>
      </c>
    </row>
    <row r="624" spans="1:3" x14ac:dyDescent="0.3">
      <c r="A624" s="136" t="s">
        <v>2226</v>
      </c>
      <c r="B624" s="137" t="s">
        <v>4095</v>
      </c>
      <c r="C624" s="137" t="s">
        <v>4457</v>
      </c>
    </row>
    <row r="625" spans="1:3" x14ac:dyDescent="0.3">
      <c r="A625" s="136" t="s">
        <v>2154</v>
      </c>
      <c r="B625" s="137" t="s">
        <v>4146</v>
      </c>
      <c r="C625" s="137" t="s">
        <v>4457</v>
      </c>
    </row>
    <row r="626" spans="1:3" x14ac:dyDescent="0.3">
      <c r="A626" s="136" t="s">
        <v>2100</v>
      </c>
      <c r="B626" s="137" t="s">
        <v>4134</v>
      </c>
      <c r="C626" s="137" t="s">
        <v>4457</v>
      </c>
    </row>
    <row r="627" spans="1:3" x14ac:dyDescent="0.3">
      <c r="A627" s="136" t="s">
        <v>2101</v>
      </c>
      <c r="B627" s="137" t="s">
        <v>4118</v>
      </c>
      <c r="C627" s="137" t="s">
        <v>4457</v>
      </c>
    </row>
    <row r="628" spans="1:3" x14ac:dyDescent="0.3">
      <c r="A628" s="136" t="s">
        <v>2253</v>
      </c>
      <c r="B628" s="137" t="s">
        <v>4170</v>
      </c>
      <c r="C628" s="137" t="s">
        <v>4457</v>
      </c>
    </row>
    <row r="629" spans="1:3" x14ac:dyDescent="0.3">
      <c r="A629" s="136" t="s">
        <v>1483</v>
      </c>
      <c r="B629" s="137" t="s">
        <v>4014</v>
      </c>
      <c r="C629" s="137" t="s">
        <v>4457</v>
      </c>
    </row>
    <row r="630" spans="1:3" x14ac:dyDescent="0.3">
      <c r="A630" s="136" t="s">
        <v>2401</v>
      </c>
      <c r="B630" s="137" t="s">
        <v>3982</v>
      </c>
      <c r="C630" s="137" t="s">
        <v>4457</v>
      </c>
    </row>
    <row r="631" spans="1:3" x14ac:dyDescent="0.3">
      <c r="A631" s="136" t="s">
        <v>1874</v>
      </c>
      <c r="B631" s="137" t="s">
        <v>3990</v>
      </c>
      <c r="C631" s="137" t="s">
        <v>4457</v>
      </c>
    </row>
    <row r="632" spans="1:3" x14ac:dyDescent="0.3">
      <c r="A632" s="136" t="s">
        <v>2008</v>
      </c>
      <c r="B632" s="137" t="s">
        <v>3963</v>
      </c>
      <c r="C632" s="137" t="s">
        <v>4457</v>
      </c>
    </row>
    <row r="633" spans="1:3" x14ac:dyDescent="0.3">
      <c r="A633" s="136" t="s">
        <v>1461</v>
      </c>
      <c r="B633" s="137" t="s">
        <v>3947</v>
      </c>
      <c r="C633" s="137" t="s">
        <v>4457</v>
      </c>
    </row>
    <row r="634" spans="1:3" x14ac:dyDescent="0.3">
      <c r="A634" s="136" t="s">
        <v>2168</v>
      </c>
      <c r="B634" s="137" t="s">
        <v>4046</v>
      </c>
      <c r="C634" s="137" t="s">
        <v>4457</v>
      </c>
    </row>
    <row r="635" spans="1:3" x14ac:dyDescent="0.3">
      <c r="A635" s="136" t="s">
        <v>1431</v>
      </c>
      <c r="B635" s="137" t="s">
        <v>4033</v>
      </c>
      <c r="C635" s="137" t="s">
        <v>4457</v>
      </c>
    </row>
    <row r="636" spans="1:3" x14ac:dyDescent="0.3">
      <c r="A636" s="136" t="s">
        <v>1879</v>
      </c>
      <c r="B636" s="137" t="s">
        <v>4006</v>
      </c>
      <c r="C636" s="137" t="s">
        <v>4457</v>
      </c>
    </row>
    <row r="637" spans="1:3" x14ac:dyDescent="0.3">
      <c r="A637" s="136" t="s">
        <v>1488</v>
      </c>
      <c r="B637" s="137" t="s">
        <v>3946</v>
      </c>
      <c r="C637" s="137" t="s">
        <v>4457</v>
      </c>
    </row>
    <row r="638" spans="1:3" x14ac:dyDescent="0.3">
      <c r="A638" s="136" t="s">
        <v>1996</v>
      </c>
      <c r="B638" s="137" t="s">
        <v>3971</v>
      </c>
      <c r="C638" s="137" t="s">
        <v>4457</v>
      </c>
    </row>
    <row r="639" spans="1:3" x14ac:dyDescent="0.3">
      <c r="A639" s="136" t="s">
        <v>1470</v>
      </c>
      <c r="B639" s="137" t="s">
        <v>3998</v>
      </c>
      <c r="C639" s="137" t="s">
        <v>4457</v>
      </c>
    </row>
    <row r="640" spans="1:3" x14ac:dyDescent="0.3">
      <c r="A640" s="136" t="s">
        <v>2335</v>
      </c>
      <c r="B640" s="137" t="s">
        <v>4096</v>
      </c>
      <c r="C640" s="137" t="s">
        <v>4457</v>
      </c>
    </row>
    <row r="641" spans="1:3" x14ac:dyDescent="0.3">
      <c r="A641" s="136" t="s">
        <v>1429</v>
      </c>
      <c r="B641" s="137" t="s">
        <v>3955</v>
      </c>
      <c r="C641" s="137" t="s">
        <v>4457</v>
      </c>
    </row>
    <row r="642" spans="1:3" x14ac:dyDescent="0.3">
      <c r="A642" s="136" t="s">
        <v>2634</v>
      </c>
      <c r="B642" s="137" t="s">
        <v>4022</v>
      </c>
      <c r="C642" s="137" t="s">
        <v>4457</v>
      </c>
    </row>
    <row r="643" spans="1:3" x14ac:dyDescent="0.3">
      <c r="A643" s="136" t="s">
        <v>2903</v>
      </c>
      <c r="B643" s="137" t="s">
        <v>4106</v>
      </c>
      <c r="C643" s="137" t="s">
        <v>4457</v>
      </c>
    </row>
    <row r="644" spans="1:3" x14ac:dyDescent="0.3">
      <c r="A644" s="136" t="s">
        <v>2912</v>
      </c>
      <c r="B644" s="137" t="s">
        <v>4356</v>
      </c>
      <c r="C644" s="137" t="s">
        <v>4457</v>
      </c>
    </row>
    <row r="645" spans="1:3" x14ac:dyDescent="0.3">
      <c r="A645" s="136" t="s">
        <v>2366</v>
      </c>
      <c r="B645" s="137" t="s">
        <v>3577</v>
      </c>
      <c r="C645" s="137" t="s">
        <v>4457</v>
      </c>
    </row>
    <row r="646" spans="1:3" x14ac:dyDescent="0.3">
      <c r="A646" s="136" t="s">
        <v>2221</v>
      </c>
      <c r="B646" s="137" t="s">
        <v>4126</v>
      </c>
      <c r="C646" s="137" t="s">
        <v>4457</v>
      </c>
    </row>
    <row r="647" spans="1:3" x14ac:dyDescent="0.3">
      <c r="A647" s="136" t="s">
        <v>2878</v>
      </c>
      <c r="B647" s="137" t="s">
        <v>4385</v>
      </c>
      <c r="C647" s="137" t="s">
        <v>4457</v>
      </c>
    </row>
    <row r="648" spans="1:3" x14ac:dyDescent="0.3">
      <c r="A648" s="136" t="s">
        <v>1477</v>
      </c>
      <c r="B648" s="137" t="s">
        <v>3939</v>
      </c>
      <c r="C648" s="137" t="s">
        <v>4457</v>
      </c>
    </row>
    <row r="649" spans="1:3" x14ac:dyDescent="0.3">
      <c r="A649" s="136" t="s">
        <v>1522</v>
      </c>
      <c r="B649" s="137" t="s">
        <v>4088</v>
      </c>
      <c r="C649" s="137" t="s">
        <v>4457</v>
      </c>
    </row>
    <row r="650" spans="1:3" x14ac:dyDescent="0.3">
      <c r="A650" s="136" t="s">
        <v>1863</v>
      </c>
      <c r="B650" s="137" t="s">
        <v>3623</v>
      </c>
      <c r="C650" s="137" t="s">
        <v>4457</v>
      </c>
    </row>
    <row r="651" spans="1:3" x14ac:dyDescent="0.3">
      <c r="A651" s="136" t="s">
        <v>1869</v>
      </c>
      <c r="B651" s="137" t="s">
        <v>3631</v>
      </c>
      <c r="C651" s="137" t="s">
        <v>4457</v>
      </c>
    </row>
    <row r="652" spans="1:3" x14ac:dyDescent="0.3">
      <c r="A652" s="136" t="s">
        <v>1306</v>
      </c>
      <c r="B652" s="137" t="s">
        <v>3671</v>
      </c>
      <c r="C652" s="137" t="s">
        <v>4457</v>
      </c>
    </row>
    <row r="653" spans="1:3" x14ac:dyDescent="0.3">
      <c r="A653" s="136" t="s">
        <v>1444</v>
      </c>
      <c r="B653" s="137" t="s">
        <v>3596</v>
      </c>
      <c r="C653" s="137" t="s">
        <v>4457</v>
      </c>
    </row>
    <row r="654" spans="1:3" x14ac:dyDescent="0.3">
      <c r="A654" s="136" t="s">
        <v>1835</v>
      </c>
      <c r="B654" s="137" t="s">
        <v>3615</v>
      </c>
      <c r="C654" s="137" t="s">
        <v>4457</v>
      </c>
    </row>
    <row r="655" spans="1:3" x14ac:dyDescent="0.3">
      <c r="A655" s="136" t="s">
        <v>1399</v>
      </c>
      <c r="B655" s="137" t="s">
        <v>3696</v>
      </c>
      <c r="C655" s="137" t="s">
        <v>4457</v>
      </c>
    </row>
    <row r="656" spans="1:3" x14ac:dyDescent="0.3">
      <c r="A656" s="136" t="s">
        <v>2159</v>
      </c>
      <c r="B656" s="137" t="s">
        <v>4123</v>
      </c>
      <c r="C656" s="137" t="s">
        <v>4457</v>
      </c>
    </row>
    <row r="657" spans="1:3" x14ac:dyDescent="0.3">
      <c r="A657" s="136" t="s">
        <v>2105</v>
      </c>
      <c r="B657" s="137" t="s">
        <v>4175</v>
      </c>
      <c r="C657" s="137" t="s">
        <v>4457</v>
      </c>
    </row>
    <row r="658" spans="1:3" x14ac:dyDescent="0.3">
      <c r="A658" s="136" t="s">
        <v>2270</v>
      </c>
      <c r="B658" s="137" t="s">
        <v>4167</v>
      </c>
      <c r="C658" s="137" t="s">
        <v>4457</v>
      </c>
    </row>
    <row r="659" spans="1:3" x14ac:dyDescent="0.3">
      <c r="A659" s="136" t="s">
        <v>2169</v>
      </c>
      <c r="B659" s="137" t="s">
        <v>4143</v>
      </c>
      <c r="C659" s="137" t="s">
        <v>4457</v>
      </c>
    </row>
    <row r="660" spans="1:3" x14ac:dyDescent="0.3">
      <c r="A660" s="136" t="s">
        <v>2256</v>
      </c>
      <c r="B660" s="137" t="s">
        <v>4131</v>
      </c>
      <c r="C660" s="137" t="s">
        <v>4457</v>
      </c>
    </row>
    <row r="661" spans="1:3" x14ac:dyDescent="0.3">
      <c r="A661" s="136" t="s">
        <v>1487</v>
      </c>
      <c r="B661" s="137" t="s">
        <v>3647</v>
      </c>
      <c r="C661" s="137" t="s">
        <v>4457</v>
      </c>
    </row>
    <row r="662" spans="1:3" x14ac:dyDescent="0.3">
      <c r="A662" s="136" t="s">
        <v>1899</v>
      </c>
      <c r="B662" s="137" t="s">
        <v>3655</v>
      </c>
      <c r="C662" s="137" t="s">
        <v>4457</v>
      </c>
    </row>
    <row r="663" spans="1:3" x14ac:dyDescent="0.3">
      <c r="A663" s="136" t="s">
        <v>2278</v>
      </c>
      <c r="B663" s="137" t="s">
        <v>4151</v>
      </c>
      <c r="C663" s="137" t="s">
        <v>4457</v>
      </c>
    </row>
    <row r="664" spans="1:3" x14ac:dyDescent="0.3">
      <c r="A664" s="136" t="s">
        <v>1626</v>
      </c>
      <c r="B664" s="137" t="s">
        <v>3739</v>
      </c>
      <c r="C664" s="137" t="s">
        <v>4457</v>
      </c>
    </row>
    <row r="665" spans="1:3" x14ac:dyDescent="0.3">
      <c r="A665" s="136" t="s">
        <v>1330</v>
      </c>
      <c r="B665" s="137" t="s">
        <v>3663</v>
      </c>
      <c r="C665" s="137" t="s">
        <v>4457</v>
      </c>
    </row>
    <row r="666" spans="1:3" x14ac:dyDescent="0.3">
      <c r="A666" s="136" t="s">
        <v>1287</v>
      </c>
      <c r="B666" s="137" t="s">
        <v>3688</v>
      </c>
      <c r="C666" s="137" t="s">
        <v>4457</v>
      </c>
    </row>
    <row r="667" spans="1:3" x14ac:dyDescent="0.3">
      <c r="A667" s="136" t="s">
        <v>2407</v>
      </c>
      <c r="B667" s="137" t="s">
        <v>4159</v>
      </c>
      <c r="C667" s="137" t="s">
        <v>4457</v>
      </c>
    </row>
    <row r="668" spans="1:3" x14ac:dyDescent="0.3">
      <c r="A668" s="136" t="s">
        <v>1407</v>
      </c>
      <c r="B668" s="137" t="s">
        <v>3587</v>
      </c>
      <c r="C668" s="137" t="s">
        <v>4457</v>
      </c>
    </row>
    <row r="669" spans="1:3" x14ac:dyDescent="0.3">
      <c r="A669" s="136" t="s">
        <v>1327</v>
      </c>
      <c r="B669" s="137" t="s">
        <v>3731</v>
      </c>
      <c r="C669" s="137" t="s">
        <v>4457</v>
      </c>
    </row>
    <row r="670" spans="1:3" x14ac:dyDescent="0.3">
      <c r="A670" s="136" t="s">
        <v>2149</v>
      </c>
      <c r="B670" s="137" t="s">
        <v>3960</v>
      </c>
      <c r="C670" s="137" t="s">
        <v>4457</v>
      </c>
    </row>
    <row r="671" spans="1:3" x14ac:dyDescent="0.3">
      <c r="A671" s="136" t="s">
        <v>2045</v>
      </c>
      <c r="B671" s="137" t="s">
        <v>3968</v>
      </c>
      <c r="C671" s="137" t="s">
        <v>4457</v>
      </c>
    </row>
    <row r="672" spans="1:3" x14ac:dyDescent="0.3">
      <c r="A672" s="136" t="s">
        <v>2026</v>
      </c>
      <c r="B672" s="137" t="s">
        <v>4003</v>
      </c>
      <c r="C672" s="137" t="s">
        <v>4457</v>
      </c>
    </row>
    <row r="673" spans="1:3" x14ac:dyDescent="0.3">
      <c r="A673" s="136" t="s">
        <v>1481</v>
      </c>
      <c r="B673" s="137" t="s">
        <v>3987</v>
      </c>
      <c r="C673" s="137" t="s">
        <v>4457</v>
      </c>
    </row>
    <row r="674" spans="1:3" x14ac:dyDescent="0.3">
      <c r="A674" s="136" t="s">
        <v>2107</v>
      </c>
      <c r="B674" s="137" t="s">
        <v>3995</v>
      </c>
      <c r="C674" s="137" t="s">
        <v>4457</v>
      </c>
    </row>
    <row r="675" spans="1:3" x14ac:dyDescent="0.3">
      <c r="A675" s="136" t="s">
        <v>1925</v>
      </c>
      <c r="B675" s="137" t="s">
        <v>3979</v>
      </c>
      <c r="C675" s="137" t="s">
        <v>4457</v>
      </c>
    </row>
    <row r="676" spans="1:3" x14ac:dyDescent="0.3">
      <c r="A676" s="136" t="s">
        <v>1331</v>
      </c>
      <c r="B676" s="137" t="s">
        <v>3712</v>
      </c>
      <c r="C676" s="137" t="s">
        <v>4457</v>
      </c>
    </row>
    <row r="677" spans="1:3" x14ac:dyDescent="0.3">
      <c r="A677" s="136" t="s">
        <v>1417</v>
      </c>
      <c r="B677" s="137" t="s">
        <v>4043</v>
      </c>
      <c r="C677" s="137" t="s">
        <v>4457</v>
      </c>
    </row>
    <row r="678" spans="1:3" x14ac:dyDescent="0.3">
      <c r="A678" s="136" t="s">
        <v>1907</v>
      </c>
      <c r="B678" s="137" t="s">
        <v>4051</v>
      </c>
      <c r="C678" s="137" t="s">
        <v>4457</v>
      </c>
    </row>
    <row r="679" spans="1:3" x14ac:dyDescent="0.3">
      <c r="A679" s="136" t="s">
        <v>2048</v>
      </c>
      <c r="B679" s="137" t="s">
        <v>4011</v>
      </c>
      <c r="C679" s="137" t="s">
        <v>4457</v>
      </c>
    </row>
    <row r="680" spans="1:3" x14ac:dyDescent="0.3">
      <c r="A680" s="136" t="s">
        <v>1565</v>
      </c>
      <c r="B680" s="137" t="s">
        <v>3704</v>
      </c>
      <c r="C680" s="137" t="s">
        <v>4457</v>
      </c>
    </row>
    <row r="681" spans="1:3" x14ac:dyDescent="0.3">
      <c r="A681" s="136" t="s">
        <v>1803</v>
      </c>
      <c r="B681" s="137" t="s">
        <v>3604</v>
      </c>
      <c r="C681" s="137" t="s">
        <v>4457</v>
      </c>
    </row>
    <row r="682" spans="1:3" x14ac:dyDescent="0.3">
      <c r="A682" s="136" t="s">
        <v>2353</v>
      </c>
      <c r="B682" s="137" t="s">
        <v>4070</v>
      </c>
      <c r="C682" s="137" t="s">
        <v>4457</v>
      </c>
    </row>
    <row r="683" spans="1:3" x14ac:dyDescent="0.3">
      <c r="A683" s="136" t="s">
        <v>1412</v>
      </c>
      <c r="B683" s="137" t="s">
        <v>4059</v>
      </c>
      <c r="C683" s="137" t="s">
        <v>4457</v>
      </c>
    </row>
    <row r="684" spans="1:3" x14ac:dyDescent="0.3">
      <c r="A684" s="136" t="s">
        <v>2448</v>
      </c>
      <c r="B684" s="137" t="s">
        <v>4115</v>
      </c>
      <c r="C684" s="137" t="s">
        <v>4457</v>
      </c>
    </row>
    <row r="685" spans="1:3" x14ac:dyDescent="0.3">
      <c r="A685" s="136" t="s">
        <v>2492</v>
      </c>
      <c r="B685" s="137" t="s">
        <v>3720</v>
      </c>
      <c r="C685" s="137" t="s">
        <v>4457</v>
      </c>
    </row>
    <row r="686" spans="1:3" x14ac:dyDescent="0.3">
      <c r="A686" s="136" t="s">
        <v>1427</v>
      </c>
      <c r="B686" s="137" t="s">
        <v>4019</v>
      </c>
      <c r="C686" s="137" t="s">
        <v>4457</v>
      </c>
    </row>
    <row r="687" spans="1:3" x14ac:dyDescent="0.3">
      <c r="A687" s="136" t="s">
        <v>2795</v>
      </c>
      <c r="B687" s="137" t="s">
        <v>4387</v>
      </c>
      <c r="C687" s="137" t="s">
        <v>4457</v>
      </c>
    </row>
    <row r="688" spans="1:3" x14ac:dyDescent="0.3">
      <c r="A688" s="136" t="s">
        <v>2857</v>
      </c>
      <c r="B688" s="137" t="s">
        <v>4388</v>
      </c>
      <c r="C688" s="137" t="s">
        <v>4457</v>
      </c>
    </row>
    <row r="689" spans="1:3" x14ac:dyDescent="0.3">
      <c r="A689" s="136" t="s">
        <v>2863</v>
      </c>
      <c r="B689" s="137" t="s">
        <v>4389</v>
      </c>
      <c r="C689" s="137" t="s">
        <v>4457</v>
      </c>
    </row>
    <row r="690" spans="1:3" x14ac:dyDescent="0.3">
      <c r="A690" s="136" t="s">
        <v>1817</v>
      </c>
      <c r="B690" s="137" t="s">
        <v>3639</v>
      </c>
      <c r="C690" s="137" t="s">
        <v>4457</v>
      </c>
    </row>
    <row r="691" spans="1:3" x14ac:dyDescent="0.3">
      <c r="A691" s="136" t="s">
        <v>2804</v>
      </c>
      <c r="B691" s="137" t="s">
        <v>4386</v>
      </c>
      <c r="C691" s="137" t="s">
        <v>4457</v>
      </c>
    </row>
    <row r="692" spans="1:3" x14ac:dyDescent="0.3">
      <c r="A692" s="136" t="s">
        <v>1335</v>
      </c>
      <c r="B692" s="137" t="s">
        <v>3683</v>
      </c>
      <c r="C692" s="137" t="s">
        <v>4457</v>
      </c>
    </row>
    <row r="693" spans="1:3" x14ac:dyDescent="0.3">
      <c r="A693" s="136" t="s">
        <v>1423</v>
      </c>
      <c r="B693" s="137" t="s">
        <v>3634</v>
      </c>
      <c r="C693" s="137" t="s">
        <v>4457</v>
      </c>
    </row>
    <row r="694" spans="1:3" x14ac:dyDescent="0.3">
      <c r="A694" s="136" t="s">
        <v>1624</v>
      </c>
      <c r="B694" s="137" t="s">
        <v>3742</v>
      </c>
      <c r="C694" s="137" t="s">
        <v>4457</v>
      </c>
    </row>
    <row r="695" spans="1:3" x14ac:dyDescent="0.3">
      <c r="A695" s="136" t="s">
        <v>1845</v>
      </c>
      <c r="B695" s="137" t="s">
        <v>3626</v>
      </c>
      <c r="C695" s="137" t="s">
        <v>4457</v>
      </c>
    </row>
    <row r="696" spans="1:3" x14ac:dyDescent="0.3">
      <c r="A696" s="136" t="s">
        <v>1988</v>
      </c>
      <c r="B696" s="137" t="s">
        <v>3618</v>
      </c>
      <c r="C696" s="137" t="s">
        <v>4457</v>
      </c>
    </row>
    <row r="697" spans="1:3" x14ac:dyDescent="0.3">
      <c r="A697" s="136" t="s">
        <v>1366</v>
      </c>
      <c r="B697" s="137" t="s">
        <v>3734</v>
      </c>
      <c r="C697" s="137" t="s">
        <v>4457</v>
      </c>
    </row>
    <row r="698" spans="1:3" x14ac:dyDescent="0.3">
      <c r="A698" s="136" t="s">
        <v>1779</v>
      </c>
      <c r="B698" s="137" t="s">
        <v>3715</v>
      </c>
      <c r="C698" s="137" t="s">
        <v>4457</v>
      </c>
    </row>
    <row r="699" spans="1:3" x14ac:dyDescent="0.3">
      <c r="A699" s="136" t="s">
        <v>1831</v>
      </c>
      <c r="B699" s="137" t="s">
        <v>3650</v>
      </c>
      <c r="C699" s="137" t="s">
        <v>4457</v>
      </c>
    </row>
    <row r="700" spans="1:3" x14ac:dyDescent="0.3">
      <c r="A700" s="136" t="s">
        <v>1635</v>
      </c>
      <c r="B700" s="137" t="s">
        <v>3726</v>
      </c>
      <c r="C700" s="137" t="s">
        <v>4457</v>
      </c>
    </row>
    <row r="701" spans="1:3" x14ac:dyDescent="0.3">
      <c r="A701" s="136" t="s">
        <v>1856</v>
      </c>
      <c r="B701" s="137" t="s">
        <v>3642</v>
      </c>
      <c r="C701" s="137" t="s">
        <v>4457</v>
      </c>
    </row>
    <row r="702" spans="1:3" x14ac:dyDescent="0.3">
      <c r="A702" s="136" t="s">
        <v>1782</v>
      </c>
      <c r="B702" s="137" t="s">
        <v>3666</v>
      </c>
      <c r="C702" s="137" t="s">
        <v>4457</v>
      </c>
    </row>
    <row r="703" spans="1:3" x14ac:dyDescent="0.3">
      <c r="A703" s="136" t="s">
        <v>1659</v>
      </c>
      <c r="B703" s="137" t="s">
        <v>3691</v>
      </c>
      <c r="C703" s="137" t="s">
        <v>4457</v>
      </c>
    </row>
    <row r="704" spans="1:3" x14ac:dyDescent="0.3">
      <c r="A704" s="136" t="s">
        <v>1492</v>
      </c>
      <c r="B704" s="137" t="s">
        <v>3610</v>
      </c>
      <c r="C704" s="137" t="s">
        <v>4457</v>
      </c>
    </row>
    <row r="705" spans="1:3" x14ac:dyDescent="0.3">
      <c r="A705" s="136" t="s">
        <v>2132</v>
      </c>
      <c r="B705" s="137" t="s">
        <v>3590</v>
      </c>
      <c r="C705" s="137" t="s">
        <v>4457</v>
      </c>
    </row>
    <row r="706" spans="1:3" x14ac:dyDescent="0.3">
      <c r="A706" s="136" t="s">
        <v>2420</v>
      </c>
      <c r="B706" s="137" t="s">
        <v>4136</v>
      </c>
      <c r="C706" s="137" t="s">
        <v>4457</v>
      </c>
    </row>
    <row r="707" spans="1:3" x14ac:dyDescent="0.3">
      <c r="A707" s="136" t="s">
        <v>2416</v>
      </c>
      <c r="B707" s="137" t="s">
        <v>4128</v>
      </c>
      <c r="C707" s="137" t="s">
        <v>4457</v>
      </c>
    </row>
    <row r="708" spans="1:3" x14ac:dyDescent="0.3">
      <c r="A708" s="136" t="s">
        <v>2391</v>
      </c>
      <c r="B708" s="137" t="s">
        <v>4164</v>
      </c>
      <c r="C708" s="137" t="s">
        <v>4457</v>
      </c>
    </row>
    <row r="709" spans="1:3" x14ac:dyDescent="0.3">
      <c r="A709" s="136" t="s">
        <v>1340</v>
      </c>
      <c r="B709" s="137" t="s">
        <v>3707</v>
      </c>
      <c r="C709" s="137" t="s">
        <v>4457</v>
      </c>
    </row>
    <row r="710" spans="1:3" x14ac:dyDescent="0.3">
      <c r="A710" s="136" t="s">
        <v>1834</v>
      </c>
      <c r="B710" s="137" t="s">
        <v>3599</v>
      </c>
      <c r="C710" s="137" t="s">
        <v>4457</v>
      </c>
    </row>
    <row r="711" spans="1:3" x14ac:dyDescent="0.3">
      <c r="A711" s="136" t="s">
        <v>2421</v>
      </c>
      <c r="B711" s="137" t="s">
        <v>4148</v>
      </c>
      <c r="C711" s="137" t="s">
        <v>4457</v>
      </c>
    </row>
    <row r="712" spans="1:3" x14ac:dyDescent="0.3">
      <c r="A712" s="136" t="s">
        <v>1989</v>
      </c>
      <c r="B712" s="137" t="s">
        <v>3949</v>
      </c>
      <c r="C712" s="137" t="s">
        <v>4457</v>
      </c>
    </row>
    <row r="713" spans="1:3" x14ac:dyDescent="0.3">
      <c r="A713" s="136" t="s">
        <v>1951</v>
      </c>
      <c r="B713" s="137" t="s">
        <v>3957</v>
      </c>
      <c r="C713" s="137" t="s">
        <v>4457</v>
      </c>
    </row>
    <row r="714" spans="1:3" x14ac:dyDescent="0.3">
      <c r="A714" s="136" t="s">
        <v>1927</v>
      </c>
      <c r="B714" s="137" t="s">
        <v>4016</v>
      </c>
      <c r="C714" s="137" t="s">
        <v>4457</v>
      </c>
    </row>
    <row r="715" spans="1:3" x14ac:dyDescent="0.3">
      <c r="A715" s="136" t="s">
        <v>2012</v>
      </c>
      <c r="B715" s="137" t="s">
        <v>3984</v>
      </c>
      <c r="C715" s="137" t="s">
        <v>4457</v>
      </c>
    </row>
    <row r="716" spans="1:3" x14ac:dyDescent="0.3">
      <c r="A716" s="136" t="s">
        <v>2305</v>
      </c>
      <c r="B716" s="137" t="s">
        <v>4008</v>
      </c>
      <c r="C716" s="137" t="s">
        <v>4457</v>
      </c>
    </row>
    <row r="717" spans="1:3" x14ac:dyDescent="0.3">
      <c r="A717" s="136" t="s">
        <v>1411</v>
      </c>
      <c r="B717" s="137" t="s">
        <v>4040</v>
      </c>
      <c r="C717" s="137" t="s">
        <v>4457</v>
      </c>
    </row>
    <row r="718" spans="1:3" x14ac:dyDescent="0.3">
      <c r="A718" s="136" t="s">
        <v>1508</v>
      </c>
      <c r="B718" s="137" t="s">
        <v>4056</v>
      </c>
      <c r="C718" s="137" t="s">
        <v>4457</v>
      </c>
    </row>
    <row r="719" spans="1:3" x14ac:dyDescent="0.3">
      <c r="A719" s="136" t="s">
        <v>2025</v>
      </c>
      <c r="B719" s="137" t="s">
        <v>3973</v>
      </c>
      <c r="C719" s="137" t="s">
        <v>4457</v>
      </c>
    </row>
    <row r="720" spans="1:3" x14ac:dyDescent="0.3">
      <c r="A720" s="136" t="s">
        <v>1409</v>
      </c>
      <c r="B720" s="137" t="s">
        <v>4027</v>
      </c>
      <c r="C720" s="137" t="s">
        <v>4457</v>
      </c>
    </row>
    <row r="721" spans="1:3" x14ac:dyDescent="0.3">
      <c r="A721" s="136" t="s">
        <v>2464</v>
      </c>
      <c r="B721" s="137" t="s">
        <v>3674</v>
      </c>
      <c r="C721" s="137" t="s">
        <v>4457</v>
      </c>
    </row>
    <row r="722" spans="1:3" x14ac:dyDescent="0.3">
      <c r="A722" s="136" t="s">
        <v>2759</v>
      </c>
      <c r="B722" s="137" t="s">
        <v>4390</v>
      </c>
      <c r="C722" s="137" t="s">
        <v>4457</v>
      </c>
    </row>
    <row r="723" spans="1:3" x14ac:dyDescent="0.3">
      <c r="A723" s="136" t="s">
        <v>2772</v>
      </c>
      <c r="B723" s="137" t="s">
        <v>4391</v>
      </c>
      <c r="C723" s="137" t="s">
        <v>4457</v>
      </c>
    </row>
    <row r="724" spans="1:3" x14ac:dyDescent="0.3">
      <c r="A724" s="136" t="s">
        <v>2832</v>
      </c>
      <c r="B724" s="137" t="s">
        <v>4392</v>
      </c>
      <c r="C724" s="137" t="s">
        <v>4457</v>
      </c>
    </row>
    <row r="725" spans="1:3" x14ac:dyDescent="0.3">
      <c r="A725" s="136" t="s">
        <v>2791</v>
      </c>
      <c r="B725" s="137" t="s">
        <v>4393</v>
      </c>
      <c r="C725" s="137" t="s">
        <v>4457</v>
      </c>
    </row>
    <row r="726" spans="1:3" x14ac:dyDescent="0.3">
      <c r="A726" s="136" t="s">
        <v>2624</v>
      </c>
      <c r="B726" s="137" t="s">
        <v>4109</v>
      </c>
      <c r="C726" s="137" t="s">
        <v>4457</v>
      </c>
    </row>
    <row r="727" spans="1:3" x14ac:dyDescent="0.3">
      <c r="A727" s="136" t="s">
        <v>2864</v>
      </c>
      <c r="B727" s="137" t="s">
        <v>4066</v>
      </c>
      <c r="C727" s="137" t="s">
        <v>4457</v>
      </c>
    </row>
    <row r="728" spans="1:3" x14ac:dyDescent="0.3">
      <c r="A728" s="136" t="s">
        <v>2874</v>
      </c>
      <c r="B728" s="137" t="s">
        <v>4394</v>
      </c>
      <c r="C728" s="137" t="s">
        <v>4457</v>
      </c>
    </row>
    <row r="729" spans="1:3" x14ac:dyDescent="0.3">
      <c r="A729" s="136" t="s">
        <v>2896</v>
      </c>
      <c r="B729" s="137" t="s">
        <v>4395</v>
      </c>
      <c r="C729" s="137" t="s">
        <v>4457</v>
      </c>
    </row>
    <row r="730" spans="1:3" x14ac:dyDescent="0.3">
      <c r="A730" s="136" t="s">
        <v>2853</v>
      </c>
      <c r="B730" s="137" t="s">
        <v>4396</v>
      </c>
      <c r="C730" s="137" t="s">
        <v>4457</v>
      </c>
    </row>
    <row r="731" spans="1:3" x14ac:dyDescent="0.3">
      <c r="A731" s="136" t="s">
        <v>2876</v>
      </c>
      <c r="B731" s="137" t="s">
        <v>4397</v>
      </c>
      <c r="C731" s="137" t="s">
        <v>4457</v>
      </c>
    </row>
    <row r="732" spans="1:3" x14ac:dyDescent="0.3">
      <c r="A732" s="136" t="s">
        <v>1947</v>
      </c>
      <c r="B732" s="137" t="s">
        <v>3658</v>
      </c>
      <c r="C732" s="137" t="s">
        <v>4457</v>
      </c>
    </row>
    <row r="733" spans="1:3" x14ac:dyDescent="0.3">
      <c r="A733" s="136" t="s">
        <v>1560</v>
      </c>
      <c r="B733" s="137" t="s">
        <v>3699</v>
      </c>
      <c r="C733" s="137" t="s">
        <v>4457</v>
      </c>
    </row>
    <row r="734" spans="1:3" x14ac:dyDescent="0.3">
      <c r="A734" s="136" t="s">
        <v>2177</v>
      </c>
      <c r="B734" s="137" t="s">
        <v>4202</v>
      </c>
      <c r="C734" s="137" t="s">
        <v>4457</v>
      </c>
    </row>
    <row r="735" spans="1:3" x14ac:dyDescent="0.3">
      <c r="A735" s="136" t="s">
        <v>2457</v>
      </c>
      <c r="B735" s="137" t="s">
        <v>4190</v>
      </c>
      <c r="C735" s="137" t="s">
        <v>4457</v>
      </c>
    </row>
    <row r="736" spans="1:3" x14ac:dyDescent="0.3">
      <c r="A736" s="136" t="s">
        <v>2856</v>
      </c>
      <c r="B736" s="137" t="s">
        <v>4398</v>
      </c>
      <c r="C736" s="137" t="s">
        <v>4457</v>
      </c>
    </row>
    <row r="737" spans="1:3" x14ac:dyDescent="0.3">
      <c r="A737" s="136" t="s">
        <v>2895</v>
      </c>
      <c r="B737" s="137" t="s">
        <v>4399</v>
      </c>
      <c r="C737" s="137" t="s">
        <v>4457</v>
      </c>
    </row>
    <row r="738" spans="1:3" x14ac:dyDescent="0.3">
      <c r="A738" s="136" t="s">
        <v>2222</v>
      </c>
      <c r="B738" s="137" t="s">
        <v>4198</v>
      </c>
      <c r="C738" s="137" t="s">
        <v>4457</v>
      </c>
    </row>
    <row r="739" spans="1:3" x14ac:dyDescent="0.3">
      <c r="A739" s="136" t="s">
        <v>2120</v>
      </c>
      <c r="B739" s="137" t="s">
        <v>4209</v>
      </c>
      <c r="C739" s="137" t="s">
        <v>4457</v>
      </c>
    </row>
    <row r="740" spans="1:3" x14ac:dyDescent="0.3">
      <c r="A740" s="136" t="s">
        <v>2370</v>
      </c>
      <c r="B740" s="137" t="s">
        <v>3579</v>
      </c>
      <c r="C740" s="137" t="s">
        <v>4457</v>
      </c>
    </row>
    <row r="741" spans="1:3" x14ac:dyDescent="0.3">
      <c r="A741" s="136" t="s">
        <v>2404</v>
      </c>
      <c r="B741" s="137" t="s">
        <v>4093</v>
      </c>
      <c r="C741" s="137" t="s">
        <v>4457</v>
      </c>
    </row>
    <row r="742" spans="1:3" x14ac:dyDescent="0.3">
      <c r="A742" s="136" t="s">
        <v>1453</v>
      </c>
      <c r="B742" s="137" t="s">
        <v>3944</v>
      </c>
      <c r="C742" s="137" t="s">
        <v>4457</v>
      </c>
    </row>
    <row r="743" spans="1:3" x14ac:dyDescent="0.3">
      <c r="A743" s="136" t="s">
        <v>2428</v>
      </c>
      <c r="B743" s="137" t="s">
        <v>3582</v>
      </c>
      <c r="C743" s="137" t="s">
        <v>4457</v>
      </c>
    </row>
    <row r="744" spans="1:3" x14ac:dyDescent="0.3">
      <c r="A744" s="136" t="s">
        <v>2188</v>
      </c>
      <c r="B744" s="137" t="s">
        <v>4090</v>
      </c>
      <c r="C744" s="137" t="s">
        <v>4457</v>
      </c>
    </row>
    <row r="745" spans="1:3" x14ac:dyDescent="0.3">
      <c r="A745" s="136" t="s">
        <v>2872</v>
      </c>
      <c r="B745" s="137" t="s">
        <v>4400</v>
      </c>
      <c r="C745" s="137" t="s">
        <v>4457</v>
      </c>
    </row>
    <row r="746" spans="1:3" x14ac:dyDescent="0.3">
      <c r="A746" s="136" t="s">
        <v>2435</v>
      </c>
      <c r="B746" s="137" t="s">
        <v>4186</v>
      </c>
      <c r="C746" s="137" t="s">
        <v>4457</v>
      </c>
    </row>
    <row r="747" spans="1:3" x14ac:dyDescent="0.3">
      <c r="A747" s="136" t="s">
        <v>1547</v>
      </c>
      <c r="B747" s="137" t="s">
        <v>3842</v>
      </c>
      <c r="C747" s="137" t="s">
        <v>4457</v>
      </c>
    </row>
    <row r="748" spans="1:3" x14ac:dyDescent="0.3">
      <c r="A748" s="136" t="s">
        <v>2121</v>
      </c>
      <c r="B748" s="137" t="s">
        <v>4264</v>
      </c>
      <c r="C748" s="137" t="s">
        <v>4457</v>
      </c>
    </row>
    <row r="749" spans="1:3" x14ac:dyDescent="0.3">
      <c r="A749" s="136" t="s">
        <v>2922</v>
      </c>
      <c r="B749" s="137" t="s">
        <v>4458</v>
      </c>
      <c r="C749" s="137" t="s">
        <v>4457</v>
      </c>
    </row>
    <row r="750" spans="1:3" x14ac:dyDescent="0.3">
      <c r="A750" s="136" t="s">
        <v>2323</v>
      </c>
      <c r="B750" s="137" t="s">
        <v>4182</v>
      </c>
      <c r="C750" s="137" t="s">
        <v>4457</v>
      </c>
    </row>
    <row r="751" spans="1:3" x14ac:dyDescent="0.3">
      <c r="A751" s="136" t="s">
        <v>2854</v>
      </c>
      <c r="B751" s="137" t="s">
        <v>4403</v>
      </c>
      <c r="C751" s="137" t="s">
        <v>4457</v>
      </c>
    </row>
    <row r="752" spans="1:3" x14ac:dyDescent="0.3">
      <c r="A752" s="136" t="s">
        <v>2364</v>
      </c>
      <c r="B752" s="137" t="s">
        <v>4181</v>
      </c>
      <c r="C752" s="137" t="s">
        <v>4457</v>
      </c>
    </row>
    <row r="753" spans="1:3" x14ac:dyDescent="0.3">
      <c r="A753" s="136" t="s">
        <v>1588</v>
      </c>
      <c r="B753" s="137" t="s">
        <v>3748</v>
      </c>
      <c r="C753" s="137" t="s">
        <v>4457</v>
      </c>
    </row>
    <row r="754" spans="1:3" x14ac:dyDescent="0.3">
      <c r="A754" s="136" t="s">
        <v>1516</v>
      </c>
      <c r="B754" s="137" t="s">
        <v>4076</v>
      </c>
      <c r="C754" s="137" t="s">
        <v>4457</v>
      </c>
    </row>
    <row r="755" spans="1:3" x14ac:dyDescent="0.3">
      <c r="A755" s="136" t="s">
        <v>1343</v>
      </c>
      <c r="B755" s="137" t="s">
        <v>3749</v>
      </c>
      <c r="C755" s="137" t="s">
        <v>4457</v>
      </c>
    </row>
    <row r="756" spans="1:3" x14ac:dyDescent="0.3">
      <c r="A756" s="136" t="s">
        <v>1351</v>
      </c>
      <c r="B756" s="137" t="s">
        <v>3745</v>
      </c>
      <c r="C756" s="137" t="s">
        <v>4457</v>
      </c>
    </row>
    <row r="757" spans="1:3" x14ac:dyDescent="0.3">
      <c r="A757" s="136" t="s">
        <v>2371</v>
      </c>
      <c r="B757" s="137" t="s">
        <v>4185</v>
      </c>
      <c r="C757" s="137" t="s">
        <v>4457</v>
      </c>
    </row>
    <row r="758" spans="1:3" x14ac:dyDescent="0.3">
      <c r="A758" s="136" t="s">
        <v>2850</v>
      </c>
      <c r="B758" s="137" t="s">
        <v>4086</v>
      </c>
      <c r="C758" s="137" t="s">
        <v>4457</v>
      </c>
    </row>
    <row r="759" spans="1:3" x14ac:dyDescent="0.3">
      <c r="A759" s="136" t="s">
        <v>2192</v>
      </c>
      <c r="B759" s="137" t="s">
        <v>4259</v>
      </c>
      <c r="C759" s="137" t="s">
        <v>4457</v>
      </c>
    </row>
    <row r="760" spans="1:3" x14ac:dyDescent="0.3">
      <c r="A760" s="136" t="s">
        <v>1655</v>
      </c>
      <c r="B760" s="137" t="s">
        <v>3752</v>
      </c>
      <c r="C760" s="137" t="s">
        <v>4457</v>
      </c>
    </row>
    <row r="761" spans="1:3" x14ac:dyDescent="0.3">
      <c r="A761" s="136" t="s">
        <v>2398</v>
      </c>
      <c r="B761" s="137" t="s">
        <v>4073</v>
      </c>
      <c r="C761" s="137" t="s">
        <v>4457</v>
      </c>
    </row>
    <row r="762" spans="1:3" x14ac:dyDescent="0.3">
      <c r="A762" s="136" t="s">
        <v>2255</v>
      </c>
      <c r="B762" s="137" t="s">
        <v>4178</v>
      </c>
      <c r="C762" s="137" t="s">
        <v>4457</v>
      </c>
    </row>
    <row r="763" spans="1:3" x14ac:dyDescent="0.3">
      <c r="A763" s="136" t="s">
        <v>2322</v>
      </c>
      <c r="B763" s="137" t="s">
        <v>4231</v>
      </c>
      <c r="C763" s="137" t="s">
        <v>4457</v>
      </c>
    </row>
    <row r="764" spans="1:3" x14ac:dyDescent="0.3">
      <c r="A764" s="136" t="s">
        <v>2310</v>
      </c>
      <c r="B764" s="137" t="s">
        <v>4223</v>
      </c>
      <c r="C764" s="137" t="s">
        <v>4457</v>
      </c>
    </row>
    <row r="765" spans="1:3" x14ac:dyDescent="0.3">
      <c r="A765" s="136" t="s">
        <v>2833</v>
      </c>
      <c r="B765" s="137" t="s">
        <v>4404</v>
      </c>
      <c r="C765" s="137" t="s">
        <v>4457</v>
      </c>
    </row>
    <row r="766" spans="1:3" x14ac:dyDescent="0.3">
      <c r="A766" s="136" t="s">
        <v>2325</v>
      </c>
      <c r="B766" s="137" t="s">
        <v>4239</v>
      </c>
      <c r="C766" s="137" t="s">
        <v>4457</v>
      </c>
    </row>
    <row r="767" spans="1:3" x14ac:dyDescent="0.3">
      <c r="A767" s="136" t="s">
        <v>2363</v>
      </c>
      <c r="B767" s="137" t="s">
        <v>4243</v>
      </c>
      <c r="C767" s="137" t="s">
        <v>4457</v>
      </c>
    </row>
    <row r="768" spans="1:3" x14ac:dyDescent="0.3">
      <c r="A768" s="136" t="s">
        <v>2210</v>
      </c>
      <c r="B768" s="137" t="s">
        <v>4227</v>
      </c>
      <c r="C768" s="137" t="s">
        <v>4457</v>
      </c>
    </row>
    <row r="769" spans="1:3" x14ac:dyDescent="0.3">
      <c r="A769" s="136" t="s">
        <v>2238</v>
      </c>
      <c r="B769" s="137" t="s">
        <v>4234</v>
      </c>
      <c r="C769" s="137" t="s">
        <v>4457</v>
      </c>
    </row>
    <row r="770" spans="1:3" x14ac:dyDescent="0.3">
      <c r="A770" s="136" t="s">
        <v>2375</v>
      </c>
      <c r="B770" s="137" t="s">
        <v>4242</v>
      </c>
      <c r="C770" s="137" t="s">
        <v>4457</v>
      </c>
    </row>
    <row r="771" spans="1:3" x14ac:dyDescent="0.3">
      <c r="A771" s="136" t="s">
        <v>2334</v>
      </c>
      <c r="B771" s="137" t="s">
        <v>4230</v>
      </c>
      <c r="C771" s="137" t="s">
        <v>4457</v>
      </c>
    </row>
    <row r="772" spans="1:3" x14ac:dyDescent="0.3">
      <c r="A772" s="136" t="s">
        <v>2106</v>
      </c>
      <c r="B772" s="137" t="s">
        <v>4238</v>
      </c>
      <c r="C772" s="137" t="s">
        <v>4457</v>
      </c>
    </row>
    <row r="773" spans="1:3" x14ac:dyDescent="0.3">
      <c r="A773" s="136" t="s">
        <v>2243</v>
      </c>
      <c r="B773" s="137" t="s">
        <v>4226</v>
      </c>
      <c r="C773" s="137" t="s">
        <v>4457</v>
      </c>
    </row>
    <row r="774" spans="1:3" x14ac:dyDescent="0.3">
      <c r="A774" s="136" t="s">
        <v>2289</v>
      </c>
      <c r="B774" s="137" t="s">
        <v>4222</v>
      </c>
      <c r="C774" s="137" t="s">
        <v>4457</v>
      </c>
    </row>
    <row r="775" spans="1:3" x14ac:dyDescent="0.3">
      <c r="A775" s="136" t="s">
        <v>2390</v>
      </c>
      <c r="B775" s="137" t="s">
        <v>4219</v>
      </c>
      <c r="C775" s="137" t="s">
        <v>4457</v>
      </c>
    </row>
    <row r="776" spans="1:3" x14ac:dyDescent="0.3">
      <c r="A776" s="136" t="s">
        <v>1540</v>
      </c>
      <c r="B776" s="137" t="s">
        <v>4218</v>
      </c>
      <c r="C776" s="137" t="s">
        <v>4457</v>
      </c>
    </row>
    <row r="777" spans="1:3" x14ac:dyDescent="0.3">
      <c r="A777" s="136" t="s">
        <v>1769</v>
      </c>
      <c r="B777" s="137" t="s">
        <v>3803</v>
      </c>
      <c r="C777" s="137" t="s">
        <v>4457</v>
      </c>
    </row>
    <row r="778" spans="1:3" x14ac:dyDescent="0.3">
      <c r="A778" s="136" t="s">
        <v>1725</v>
      </c>
      <c r="B778" s="137" t="s">
        <v>3768</v>
      </c>
      <c r="C778" s="137" t="s">
        <v>4457</v>
      </c>
    </row>
    <row r="779" spans="1:3" x14ac:dyDescent="0.3">
      <c r="A779" s="136" t="s">
        <v>1323</v>
      </c>
      <c r="B779" s="137" t="s">
        <v>3799</v>
      </c>
      <c r="C779" s="137" t="s">
        <v>4457</v>
      </c>
    </row>
    <row r="780" spans="1:3" x14ac:dyDescent="0.3">
      <c r="A780" s="136" t="s">
        <v>1815</v>
      </c>
      <c r="B780" s="137" t="s">
        <v>3831</v>
      </c>
      <c r="C780" s="137" t="s">
        <v>4457</v>
      </c>
    </row>
    <row r="781" spans="1:3" x14ac:dyDescent="0.3">
      <c r="A781" s="136" t="s">
        <v>1553</v>
      </c>
      <c r="B781" s="137" t="s">
        <v>3815</v>
      </c>
      <c r="C781" s="137" t="s">
        <v>4457</v>
      </c>
    </row>
    <row r="782" spans="1:3" x14ac:dyDescent="0.3">
      <c r="A782" s="136" t="s">
        <v>1656</v>
      </c>
      <c r="B782" s="137" t="s">
        <v>3780</v>
      </c>
      <c r="C782" s="137" t="s">
        <v>4457</v>
      </c>
    </row>
    <row r="783" spans="1:3" x14ac:dyDescent="0.3">
      <c r="A783" s="136" t="s">
        <v>1643</v>
      </c>
      <c r="B783" s="137" t="s">
        <v>3784</v>
      </c>
      <c r="C783" s="137" t="s">
        <v>4457</v>
      </c>
    </row>
    <row r="784" spans="1:3" x14ac:dyDescent="0.3">
      <c r="A784" s="136" t="s">
        <v>1704</v>
      </c>
      <c r="B784" s="137" t="s">
        <v>3823</v>
      </c>
      <c r="C784" s="137" t="s">
        <v>4457</v>
      </c>
    </row>
    <row r="785" spans="1:3" x14ac:dyDescent="0.3">
      <c r="A785" s="136" t="s">
        <v>1685</v>
      </c>
      <c r="B785" s="137" t="s">
        <v>3819</v>
      </c>
      <c r="C785" s="137" t="s">
        <v>4457</v>
      </c>
    </row>
    <row r="786" spans="1:3" x14ac:dyDescent="0.3">
      <c r="A786" s="136" t="s">
        <v>1684</v>
      </c>
      <c r="B786" s="137" t="s">
        <v>3757</v>
      </c>
      <c r="C786" s="137" t="s">
        <v>4457</v>
      </c>
    </row>
    <row r="787" spans="1:3" x14ac:dyDescent="0.3">
      <c r="A787" s="136" t="s">
        <v>1328</v>
      </c>
      <c r="B787" s="137" t="s">
        <v>3795</v>
      </c>
      <c r="C787" s="137" t="s">
        <v>4457</v>
      </c>
    </row>
    <row r="788" spans="1:3" x14ac:dyDescent="0.3">
      <c r="A788" s="136" t="s">
        <v>1296</v>
      </c>
      <c r="B788" s="137" t="s">
        <v>3772</v>
      </c>
      <c r="C788" s="137" t="s">
        <v>4457</v>
      </c>
    </row>
    <row r="789" spans="1:3" x14ac:dyDescent="0.3">
      <c r="A789" s="136" t="s">
        <v>1777</v>
      </c>
      <c r="B789" s="137" t="s">
        <v>3776</v>
      </c>
      <c r="C789" s="137" t="s">
        <v>4457</v>
      </c>
    </row>
    <row r="790" spans="1:3" x14ac:dyDescent="0.3">
      <c r="A790" s="136" t="s">
        <v>1745</v>
      </c>
      <c r="B790" s="137" t="s">
        <v>3811</v>
      </c>
      <c r="C790" s="137" t="s">
        <v>4457</v>
      </c>
    </row>
    <row r="791" spans="1:3" x14ac:dyDescent="0.3">
      <c r="A791" s="136" t="s">
        <v>1298</v>
      </c>
      <c r="B791" s="137" t="s">
        <v>3827</v>
      </c>
      <c r="C791" s="137" t="s">
        <v>4457</v>
      </c>
    </row>
    <row r="792" spans="1:3" x14ac:dyDescent="0.3">
      <c r="A792" s="136" t="s">
        <v>1373</v>
      </c>
      <c r="B792" s="137" t="s">
        <v>3835</v>
      </c>
      <c r="C792" s="137" t="s">
        <v>4457</v>
      </c>
    </row>
    <row r="793" spans="1:3" x14ac:dyDescent="0.3">
      <c r="A793" s="136" t="s">
        <v>2836</v>
      </c>
      <c r="B793" s="137" t="s">
        <v>4405</v>
      </c>
      <c r="C793" s="137" t="s">
        <v>4457</v>
      </c>
    </row>
    <row r="794" spans="1:3" x14ac:dyDescent="0.3">
      <c r="A794" s="136" t="s">
        <v>2913</v>
      </c>
      <c r="B794" s="137" t="s">
        <v>4442</v>
      </c>
      <c r="C794" s="137" t="s">
        <v>4457</v>
      </c>
    </row>
    <row r="795" spans="1:3" x14ac:dyDescent="0.3">
      <c r="A795" s="136" t="s">
        <v>1600</v>
      </c>
      <c r="B795" s="137" t="s">
        <v>3788</v>
      </c>
      <c r="C795" s="137" t="s">
        <v>4457</v>
      </c>
    </row>
    <row r="796" spans="1:3" x14ac:dyDescent="0.3">
      <c r="A796" s="136" t="s">
        <v>1374</v>
      </c>
      <c r="B796" s="137" t="s">
        <v>3753</v>
      </c>
      <c r="C796" s="137" t="s">
        <v>4457</v>
      </c>
    </row>
    <row r="797" spans="1:3" x14ac:dyDescent="0.3">
      <c r="A797" s="136" t="s">
        <v>1812</v>
      </c>
      <c r="B797" s="137" t="s">
        <v>3516</v>
      </c>
      <c r="C797" s="137" t="s">
        <v>4457</v>
      </c>
    </row>
    <row r="798" spans="1:3" x14ac:dyDescent="0.3">
      <c r="A798" s="136" t="s">
        <v>1798</v>
      </c>
      <c r="B798" s="137" t="s">
        <v>3531</v>
      </c>
      <c r="C798" s="137" t="s">
        <v>4457</v>
      </c>
    </row>
    <row r="799" spans="1:3" x14ac:dyDescent="0.3">
      <c r="A799" s="136" t="s">
        <v>2146</v>
      </c>
      <c r="B799" s="137" t="s">
        <v>3551</v>
      </c>
      <c r="C799" s="137" t="s">
        <v>4457</v>
      </c>
    </row>
    <row r="800" spans="1:3" x14ac:dyDescent="0.3">
      <c r="A800" s="136" t="s">
        <v>2150</v>
      </c>
      <c r="B800" s="137" t="s">
        <v>3539</v>
      </c>
      <c r="C800" s="137" t="s">
        <v>4457</v>
      </c>
    </row>
    <row r="801" spans="1:3" x14ac:dyDescent="0.3">
      <c r="A801" s="136" t="s">
        <v>2163</v>
      </c>
      <c r="B801" s="137" t="s">
        <v>3543</v>
      </c>
      <c r="C801" s="137" t="s">
        <v>4457</v>
      </c>
    </row>
    <row r="802" spans="1:3" x14ac:dyDescent="0.3">
      <c r="A802" s="136" t="s">
        <v>2394</v>
      </c>
      <c r="B802" s="137" t="s">
        <v>3571</v>
      </c>
      <c r="C802" s="137" t="s">
        <v>4457</v>
      </c>
    </row>
    <row r="803" spans="1:3" x14ac:dyDescent="0.3">
      <c r="A803" s="136" t="s">
        <v>2217</v>
      </c>
      <c r="B803" s="137" t="s">
        <v>3547</v>
      </c>
      <c r="C803" s="137" t="s">
        <v>4457</v>
      </c>
    </row>
    <row r="804" spans="1:3" x14ac:dyDescent="0.3">
      <c r="A804" s="136" t="s">
        <v>1369</v>
      </c>
      <c r="B804" s="137" t="s">
        <v>3508</v>
      </c>
      <c r="C804" s="137" t="s">
        <v>4457</v>
      </c>
    </row>
    <row r="805" spans="1:3" x14ac:dyDescent="0.3">
      <c r="A805" s="136" t="s">
        <v>1341</v>
      </c>
      <c r="B805" s="137" t="s">
        <v>3512</v>
      </c>
      <c r="C805" s="137" t="s">
        <v>4457</v>
      </c>
    </row>
    <row r="806" spans="1:3" x14ac:dyDescent="0.3">
      <c r="A806" s="136" t="s">
        <v>1278</v>
      </c>
      <c r="B806" s="137" t="s">
        <v>3520</v>
      </c>
      <c r="C806" s="137" t="s">
        <v>4457</v>
      </c>
    </row>
    <row r="807" spans="1:3" x14ac:dyDescent="0.3">
      <c r="A807" s="136" t="s">
        <v>2411</v>
      </c>
      <c r="B807" s="137" t="s">
        <v>3559</v>
      </c>
      <c r="C807" s="137" t="s">
        <v>4457</v>
      </c>
    </row>
    <row r="808" spans="1:3" x14ac:dyDescent="0.3">
      <c r="A808" s="136" t="s">
        <v>1822</v>
      </c>
      <c r="B808" s="137" t="s">
        <v>3500</v>
      </c>
      <c r="C808" s="137" t="s">
        <v>4457</v>
      </c>
    </row>
    <row r="809" spans="1:3" x14ac:dyDescent="0.3">
      <c r="A809" s="136" t="s">
        <v>1916</v>
      </c>
      <c r="B809" s="137" t="s">
        <v>3535</v>
      </c>
      <c r="C809" s="137" t="s">
        <v>4457</v>
      </c>
    </row>
    <row r="810" spans="1:3" x14ac:dyDescent="0.3">
      <c r="A810" s="136" t="s">
        <v>1788</v>
      </c>
      <c r="B810" s="137" t="s">
        <v>3527</v>
      </c>
      <c r="C810" s="137" t="s">
        <v>4457</v>
      </c>
    </row>
    <row r="811" spans="1:3" x14ac:dyDescent="0.3">
      <c r="A811" s="136" t="s">
        <v>2821</v>
      </c>
      <c r="B811" s="137" t="s">
        <v>4406</v>
      </c>
      <c r="C811" s="137" t="s">
        <v>4457</v>
      </c>
    </row>
    <row r="812" spans="1:3" x14ac:dyDescent="0.3">
      <c r="A812" s="136" t="s">
        <v>2778</v>
      </c>
      <c r="B812" s="137" t="s">
        <v>4407</v>
      </c>
      <c r="C812" s="137" t="s">
        <v>4457</v>
      </c>
    </row>
    <row r="813" spans="1:3" x14ac:dyDescent="0.3">
      <c r="A813" s="136" t="s">
        <v>2378</v>
      </c>
      <c r="B813" s="137" t="s">
        <v>3496</v>
      </c>
      <c r="C813" s="137" t="s">
        <v>4457</v>
      </c>
    </row>
    <row r="814" spans="1:3" x14ac:dyDescent="0.3">
      <c r="A814" s="136" t="s">
        <v>1808</v>
      </c>
      <c r="B814" s="137" t="s">
        <v>3504</v>
      </c>
      <c r="C814" s="137" t="s">
        <v>4457</v>
      </c>
    </row>
    <row r="815" spans="1:3" x14ac:dyDescent="0.3">
      <c r="A815" s="136" t="s">
        <v>2300</v>
      </c>
      <c r="B815" s="137" t="s">
        <v>3563</v>
      </c>
      <c r="C815" s="137" t="s">
        <v>4457</v>
      </c>
    </row>
    <row r="816" spans="1:3" x14ac:dyDescent="0.3">
      <c r="A816" s="136" t="s">
        <v>1839</v>
      </c>
      <c r="B816" s="137" t="s">
        <v>3499</v>
      </c>
      <c r="C816" s="137" t="s">
        <v>4457</v>
      </c>
    </row>
    <row r="817" spans="1:3" x14ac:dyDescent="0.3">
      <c r="A817" s="136" t="s">
        <v>2227</v>
      </c>
      <c r="B817" s="137" t="s">
        <v>3550</v>
      </c>
      <c r="C817" s="137" t="s">
        <v>4457</v>
      </c>
    </row>
    <row r="818" spans="1:3" x14ac:dyDescent="0.3">
      <c r="A818" s="136" t="s">
        <v>1776</v>
      </c>
      <c r="B818" s="137" t="s">
        <v>3515</v>
      </c>
      <c r="C818" s="137" t="s">
        <v>4457</v>
      </c>
    </row>
    <row r="819" spans="1:3" x14ac:dyDescent="0.3">
      <c r="A819" s="136" t="s">
        <v>1480</v>
      </c>
      <c r="B819" s="137" t="s">
        <v>3538</v>
      </c>
      <c r="C819" s="137" t="s">
        <v>4457</v>
      </c>
    </row>
    <row r="820" spans="1:3" x14ac:dyDescent="0.3">
      <c r="A820" s="136" t="s">
        <v>1741</v>
      </c>
      <c r="B820" s="137" t="s">
        <v>3507</v>
      </c>
      <c r="C820" s="137" t="s">
        <v>4457</v>
      </c>
    </row>
    <row r="821" spans="1:3" x14ac:dyDescent="0.3">
      <c r="A821" s="136" t="s">
        <v>2306</v>
      </c>
      <c r="B821" s="137" t="s">
        <v>3566</v>
      </c>
      <c r="C821" s="137" t="s">
        <v>4457</v>
      </c>
    </row>
    <row r="822" spans="1:3" x14ac:dyDescent="0.3">
      <c r="A822" s="136" t="s">
        <v>1514</v>
      </c>
      <c r="B822" s="137" t="s">
        <v>3546</v>
      </c>
      <c r="C822" s="137" t="s">
        <v>4457</v>
      </c>
    </row>
    <row r="823" spans="1:3" x14ac:dyDescent="0.3">
      <c r="A823" s="136" t="s">
        <v>1792</v>
      </c>
      <c r="B823" s="137" t="s">
        <v>3530</v>
      </c>
      <c r="C823" s="137" t="s">
        <v>4457</v>
      </c>
    </row>
    <row r="824" spans="1:3" x14ac:dyDescent="0.3">
      <c r="A824" s="136" t="s">
        <v>2406</v>
      </c>
      <c r="B824" s="137" t="s">
        <v>3554</v>
      </c>
      <c r="C824" s="137" t="s">
        <v>4457</v>
      </c>
    </row>
    <row r="825" spans="1:3" x14ac:dyDescent="0.3">
      <c r="A825" s="136" t="s">
        <v>2351</v>
      </c>
      <c r="B825" s="137" t="s">
        <v>3570</v>
      </c>
      <c r="C825" s="137" t="s">
        <v>4457</v>
      </c>
    </row>
    <row r="826" spans="1:3" x14ac:dyDescent="0.3">
      <c r="A826" s="136" t="s">
        <v>2020</v>
      </c>
      <c r="B826" s="137" t="s">
        <v>3534</v>
      </c>
      <c r="C826" s="137" t="s">
        <v>4457</v>
      </c>
    </row>
    <row r="827" spans="1:3" x14ac:dyDescent="0.3">
      <c r="A827" s="136" t="s">
        <v>1615</v>
      </c>
      <c r="B827" s="137" t="s">
        <v>3519</v>
      </c>
      <c r="C827" s="137" t="s">
        <v>4457</v>
      </c>
    </row>
    <row r="828" spans="1:3" x14ac:dyDescent="0.3">
      <c r="A828" s="136" t="s">
        <v>2167</v>
      </c>
      <c r="B828" s="137" t="s">
        <v>4075</v>
      </c>
      <c r="C828" s="137" t="s">
        <v>4457</v>
      </c>
    </row>
    <row r="829" spans="1:3" x14ac:dyDescent="0.3">
      <c r="A829" s="136" t="s">
        <v>1714</v>
      </c>
      <c r="B829" s="137" t="s">
        <v>3511</v>
      </c>
      <c r="C829" s="137" t="s">
        <v>4457</v>
      </c>
    </row>
    <row r="830" spans="1:3" x14ac:dyDescent="0.3">
      <c r="A830" s="136" t="s">
        <v>1883</v>
      </c>
      <c r="B830" s="137" t="s">
        <v>3542</v>
      </c>
      <c r="C830" s="137" t="s">
        <v>4457</v>
      </c>
    </row>
    <row r="831" spans="1:3" x14ac:dyDescent="0.3">
      <c r="A831" s="136" t="s">
        <v>2861</v>
      </c>
      <c r="B831" s="137" t="s">
        <v>4408</v>
      </c>
      <c r="C831" s="137" t="s">
        <v>4457</v>
      </c>
    </row>
    <row r="832" spans="1:3" x14ac:dyDescent="0.3">
      <c r="A832" s="136" t="s">
        <v>2645</v>
      </c>
      <c r="B832" s="137" t="s">
        <v>3523</v>
      </c>
      <c r="C832" s="137" t="s">
        <v>4457</v>
      </c>
    </row>
    <row r="833" spans="1:3" x14ac:dyDescent="0.3">
      <c r="A833" s="136" t="s">
        <v>2910</v>
      </c>
      <c r="B833" s="137" t="s">
        <v>4401</v>
      </c>
      <c r="C833" s="137" t="s">
        <v>4457</v>
      </c>
    </row>
    <row r="834" spans="1:3" x14ac:dyDescent="0.3">
      <c r="A834" s="136" t="s">
        <v>2186</v>
      </c>
      <c r="B834" s="137" t="s">
        <v>3495</v>
      </c>
      <c r="C834" s="137" t="s">
        <v>4457</v>
      </c>
    </row>
    <row r="835" spans="1:3" x14ac:dyDescent="0.3">
      <c r="A835" s="136" t="s">
        <v>2384</v>
      </c>
      <c r="B835" s="137" t="s">
        <v>3562</v>
      </c>
      <c r="C835" s="137" t="s">
        <v>4457</v>
      </c>
    </row>
    <row r="836" spans="1:3" x14ac:dyDescent="0.3">
      <c r="A836" s="136" t="s">
        <v>2365</v>
      </c>
      <c r="B836" s="137" t="s">
        <v>3558</v>
      </c>
      <c r="C836" s="137" t="s">
        <v>4457</v>
      </c>
    </row>
    <row r="837" spans="1:3" x14ac:dyDescent="0.3">
      <c r="A837" s="136" t="s">
        <v>1670</v>
      </c>
      <c r="B837" s="137" t="s">
        <v>3750</v>
      </c>
      <c r="C837" s="137" t="s">
        <v>4457</v>
      </c>
    </row>
    <row r="838" spans="1:3" x14ac:dyDescent="0.3">
      <c r="A838" s="136" t="s">
        <v>2139</v>
      </c>
      <c r="B838" s="137" t="s">
        <v>4078</v>
      </c>
      <c r="C838" s="137" t="s">
        <v>4457</v>
      </c>
    </row>
    <row r="839" spans="1:3" x14ac:dyDescent="0.3">
      <c r="A839" s="136" t="s">
        <v>2307</v>
      </c>
      <c r="B839" s="137" t="s">
        <v>4183</v>
      </c>
      <c r="C839" s="137" t="s">
        <v>4457</v>
      </c>
    </row>
    <row r="840" spans="1:3" x14ac:dyDescent="0.3">
      <c r="A840" s="136" t="s">
        <v>1567</v>
      </c>
      <c r="B840" s="137" t="s">
        <v>3747</v>
      </c>
      <c r="C840" s="137" t="s">
        <v>4457</v>
      </c>
    </row>
    <row r="841" spans="1:3" x14ac:dyDescent="0.3">
      <c r="A841" s="136" t="s">
        <v>1836</v>
      </c>
      <c r="B841" s="137" t="s">
        <v>3853</v>
      </c>
      <c r="C841" s="137" t="s">
        <v>4457</v>
      </c>
    </row>
    <row r="842" spans="1:3" x14ac:dyDescent="0.3">
      <c r="A842" s="136" t="s">
        <v>1786</v>
      </c>
      <c r="B842" s="137" t="s">
        <v>3868</v>
      </c>
      <c r="C842" s="137" t="s">
        <v>4457</v>
      </c>
    </row>
    <row r="843" spans="1:3" x14ac:dyDescent="0.3">
      <c r="A843" s="136" t="s">
        <v>1658</v>
      </c>
      <c r="B843" s="137" t="s">
        <v>3908</v>
      </c>
      <c r="C843" s="137" t="s">
        <v>4457</v>
      </c>
    </row>
    <row r="844" spans="1:3" x14ac:dyDescent="0.3">
      <c r="A844" s="136" t="s">
        <v>1720</v>
      </c>
      <c r="B844" s="137" t="s">
        <v>3920</v>
      </c>
      <c r="C844" s="137" t="s">
        <v>4457</v>
      </c>
    </row>
    <row r="845" spans="1:3" x14ac:dyDescent="0.3">
      <c r="A845" s="136" t="s">
        <v>1729</v>
      </c>
      <c r="B845" s="137" t="s">
        <v>3896</v>
      </c>
      <c r="C845" s="137" t="s">
        <v>4457</v>
      </c>
    </row>
    <row r="846" spans="1:3" x14ac:dyDescent="0.3">
      <c r="A846" s="136" t="s">
        <v>1938</v>
      </c>
      <c r="B846" s="137" t="s">
        <v>3904</v>
      </c>
      <c r="C846" s="137" t="s">
        <v>4457</v>
      </c>
    </row>
    <row r="847" spans="1:3" x14ac:dyDescent="0.3">
      <c r="A847" s="136" t="s">
        <v>1818</v>
      </c>
      <c r="B847" s="137" t="s">
        <v>3892</v>
      </c>
      <c r="C847" s="137" t="s">
        <v>4457</v>
      </c>
    </row>
    <row r="848" spans="1:3" x14ac:dyDescent="0.3">
      <c r="A848" s="136" t="s">
        <v>1921</v>
      </c>
      <c r="B848" s="137" t="s">
        <v>3876</v>
      </c>
      <c r="C848" s="137" t="s">
        <v>4457</v>
      </c>
    </row>
    <row r="849" spans="1:3" x14ac:dyDescent="0.3">
      <c r="A849" s="136" t="s">
        <v>1964</v>
      </c>
      <c r="B849" s="137" t="s">
        <v>3928</v>
      </c>
      <c r="C849" s="137" t="s">
        <v>4457</v>
      </c>
    </row>
    <row r="850" spans="1:3" x14ac:dyDescent="0.3">
      <c r="A850" s="136" t="s">
        <v>1649</v>
      </c>
      <c r="B850" s="137" t="s">
        <v>3900</v>
      </c>
      <c r="C850" s="137" t="s">
        <v>4457</v>
      </c>
    </row>
    <row r="851" spans="1:3" x14ac:dyDescent="0.3">
      <c r="A851" s="136" t="s">
        <v>1732</v>
      </c>
      <c r="B851" s="137" t="s">
        <v>3912</v>
      </c>
      <c r="C851" s="137" t="s">
        <v>4457</v>
      </c>
    </row>
    <row r="852" spans="1:3" x14ac:dyDescent="0.3">
      <c r="A852" s="136" t="s">
        <v>1833</v>
      </c>
      <c r="B852" s="137" t="s">
        <v>3884</v>
      </c>
      <c r="C852" s="137" t="s">
        <v>4457</v>
      </c>
    </row>
    <row r="853" spans="1:3" x14ac:dyDescent="0.3">
      <c r="A853" s="136" t="s">
        <v>1610</v>
      </c>
      <c r="B853" s="137" t="s">
        <v>3888</v>
      </c>
      <c r="C853" s="137" t="s">
        <v>4457</v>
      </c>
    </row>
    <row r="854" spans="1:3" x14ac:dyDescent="0.3">
      <c r="A854" s="136" t="s">
        <v>1794</v>
      </c>
      <c r="B854" s="137" t="s">
        <v>3872</v>
      </c>
      <c r="C854" s="137" t="s">
        <v>4457</v>
      </c>
    </row>
    <row r="855" spans="1:3" x14ac:dyDescent="0.3">
      <c r="A855" s="136" t="s">
        <v>2506</v>
      </c>
      <c r="B855" s="137" t="s">
        <v>3864</v>
      </c>
      <c r="C855" s="137" t="s">
        <v>4457</v>
      </c>
    </row>
    <row r="856" spans="1:3" x14ac:dyDescent="0.3">
      <c r="A856" s="136" t="s">
        <v>1436</v>
      </c>
      <c r="B856" s="137" t="s">
        <v>3924</v>
      </c>
      <c r="C856" s="137" t="s">
        <v>4457</v>
      </c>
    </row>
    <row r="857" spans="1:3" x14ac:dyDescent="0.3">
      <c r="A857" s="136" t="s">
        <v>1378</v>
      </c>
      <c r="B857" s="137" t="s">
        <v>3880</v>
      </c>
      <c r="C857" s="137" t="s">
        <v>4457</v>
      </c>
    </row>
    <row r="858" spans="1:3" x14ac:dyDescent="0.3">
      <c r="A858" s="136" t="s">
        <v>1791</v>
      </c>
      <c r="B858" s="137" t="s">
        <v>3860</v>
      </c>
      <c r="C858" s="137" t="s">
        <v>4457</v>
      </c>
    </row>
    <row r="859" spans="1:3" x14ac:dyDescent="0.3">
      <c r="A859" s="136" t="s">
        <v>2784</v>
      </c>
      <c r="B859" s="137" t="s">
        <v>4409</v>
      </c>
      <c r="C859" s="137" t="s">
        <v>4457</v>
      </c>
    </row>
    <row r="860" spans="1:3" x14ac:dyDescent="0.3">
      <c r="A860" s="136" t="s">
        <v>1338</v>
      </c>
      <c r="B860" s="137" t="s">
        <v>3491</v>
      </c>
      <c r="C860" s="137" t="s">
        <v>4457</v>
      </c>
    </row>
    <row r="861" spans="1:3" x14ac:dyDescent="0.3">
      <c r="A861" s="136" t="s">
        <v>2858</v>
      </c>
      <c r="B861" s="137" t="s">
        <v>4410</v>
      </c>
      <c r="C861" s="137" t="s">
        <v>4457</v>
      </c>
    </row>
    <row r="862" spans="1:3" x14ac:dyDescent="0.3">
      <c r="A862" s="136" t="s">
        <v>2202</v>
      </c>
      <c r="B862" s="137" t="s">
        <v>4257</v>
      </c>
      <c r="C862" s="137" t="s">
        <v>4457</v>
      </c>
    </row>
    <row r="863" spans="1:3" x14ac:dyDescent="0.3">
      <c r="A863" s="136" t="s">
        <v>2395</v>
      </c>
      <c r="B863" s="137" t="s">
        <v>4210</v>
      </c>
      <c r="C863" s="137" t="s">
        <v>4457</v>
      </c>
    </row>
    <row r="864" spans="1:3" x14ac:dyDescent="0.3">
      <c r="A864" s="136" t="s">
        <v>2271</v>
      </c>
      <c r="B864" s="137" t="s">
        <v>4195</v>
      </c>
      <c r="C864" s="137" t="s">
        <v>4457</v>
      </c>
    </row>
    <row r="865" spans="1:3" x14ac:dyDescent="0.3">
      <c r="A865" s="136" t="s">
        <v>1756</v>
      </c>
      <c r="B865" s="137" t="s">
        <v>3844</v>
      </c>
      <c r="C865" s="137" t="s">
        <v>4457</v>
      </c>
    </row>
    <row r="866" spans="1:3" x14ac:dyDescent="0.3">
      <c r="A866" s="136" t="s">
        <v>2621</v>
      </c>
      <c r="B866" s="137" t="s">
        <v>4203</v>
      </c>
      <c r="C866" s="137" t="s">
        <v>4457</v>
      </c>
    </row>
    <row r="867" spans="1:3" x14ac:dyDescent="0.3">
      <c r="A867" s="136" t="s">
        <v>2902</v>
      </c>
      <c r="B867" s="137" t="s">
        <v>4411</v>
      </c>
      <c r="C867" s="137" t="s">
        <v>4457</v>
      </c>
    </row>
    <row r="868" spans="1:3" x14ac:dyDescent="0.3">
      <c r="A868" s="136" t="s">
        <v>2358</v>
      </c>
      <c r="B868" s="137" t="s">
        <v>4214</v>
      </c>
      <c r="C868" s="137" t="s">
        <v>4457</v>
      </c>
    </row>
    <row r="869" spans="1:3" x14ac:dyDescent="0.3">
      <c r="A869" s="136" t="s">
        <v>1439</v>
      </c>
      <c r="B869" s="137" t="s">
        <v>3716</v>
      </c>
      <c r="C869" s="137" t="s">
        <v>4457</v>
      </c>
    </row>
    <row r="870" spans="1:3" x14ac:dyDescent="0.3">
      <c r="A870" s="136" t="s">
        <v>1946</v>
      </c>
      <c r="B870" s="137" t="s">
        <v>3611</v>
      </c>
      <c r="C870" s="137" t="s">
        <v>4457</v>
      </c>
    </row>
    <row r="871" spans="1:3" x14ac:dyDescent="0.3">
      <c r="A871" s="136" t="s">
        <v>1980</v>
      </c>
      <c r="B871" s="137" t="s">
        <v>3635</v>
      </c>
      <c r="C871" s="137" t="s">
        <v>4457</v>
      </c>
    </row>
    <row r="872" spans="1:3" x14ac:dyDescent="0.3">
      <c r="A872" s="136" t="s">
        <v>1773</v>
      </c>
      <c r="B872" s="137" t="s">
        <v>3684</v>
      </c>
      <c r="C872" s="137" t="s">
        <v>4457</v>
      </c>
    </row>
    <row r="873" spans="1:3" x14ac:dyDescent="0.3">
      <c r="A873" s="136" t="s">
        <v>1602</v>
      </c>
      <c r="B873" s="137" t="s">
        <v>3743</v>
      </c>
      <c r="C873" s="137" t="s">
        <v>4457</v>
      </c>
    </row>
    <row r="874" spans="1:3" x14ac:dyDescent="0.3">
      <c r="A874" s="136" t="s">
        <v>1811</v>
      </c>
      <c r="B874" s="137" t="s">
        <v>3627</v>
      </c>
      <c r="C874" s="137" t="s">
        <v>4457</v>
      </c>
    </row>
    <row r="875" spans="1:3" x14ac:dyDescent="0.3">
      <c r="A875" s="136" t="s">
        <v>1339</v>
      </c>
      <c r="B875" s="137" t="s">
        <v>3735</v>
      </c>
      <c r="C875" s="137" t="s">
        <v>4457</v>
      </c>
    </row>
    <row r="876" spans="1:3" x14ac:dyDescent="0.3">
      <c r="A876" s="136" t="s">
        <v>1623</v>
      </c>
      <c r="B876" s="137" t="s">
        <v>3700</v>
      </c>
      <c r="C876" s="137" t="s">
        <v>4457</v>
      </c>
    </row>
    <row r="877" spans="1:3" x14ac:dyDescent="0.3">
      <c r="A877" s="136" t="s">
        <v>1511</v>
      </c>
      <c r="B877" s="137" t="s">
        <v>3651</v>
      </c>
      <c r="C877" s="137" t="s">
        <v>4457</v>
      </c>
    </row>
    <row r="878" spans="1:3" x14ac:dyDescent="0.3">
      <c r="A878" s="136" t="s">
        <v>1281</v>
      </c>
      <c r="B878" s="137" t="s">
        <v>3708</v>
      </c>
      <c r="C878" s="137" t="s">
        <v>4457</v>
      </c>
    </row>
    <row r="879" spans="1:3" x14ac:dyDescent="0.3">
      <c r="A879" s="136" t="s">
        <v>1842</v>
      </c>
      <c r="B879" s="137" t="s">
        <v>3600</v>
      </c>
      <c r="C879" s="137" t="s">
        <v>4457</v>
      </c>
    </row>
    <row r="880" spans="1:3" x14ac:dyDescent="0.3">
      <c r="A880" s="136" t="s">
        <v>1347</v>
      </c>
      <c r="B880" s="137" t="s">
        <v>3675</v>
      </c>
      <c r="C880" s="137" t="s">
        <v>4457</v>
      </c>
    </row>
    <row r="881" spans="1:3" x14ac:dyDescent="0.3">
      <c r="A881" s="136" t="s">
        <v>1392</v>
      </c>
      <c r="B881" s="137" t="s">
        <v>3692</v>
      </c>
      <c r="C881" s="137" t="s">
        <v>4457</v>
      </c>
    </row>
    <row r="882" spans="1:3" x14ac:dyDescent="0.3">
      <c r="A882" s="136" t="s">
        <v>1513</v>
      </c>
      <c r="B882" s="137" t="s">
        <v>3972</v>
      </c>
      <c r="C882" s="137" t="s">
        <v>4457</v>
      </c>
    </row>
    <row r="883" spans="1:3" x14ac:dyDescent="0.3">
      <c r="A883" s="136" t="s">
        <v>2031</v>
      </c>
      <c r="B883" s="137" t="s">
        <v>3964</v>
      </c>
      <c r="C883" s="137" t="s">
        <v>4457</v>
      </c>
    </row>
    <row r="884" spans="1:3" x14ac:dyDescent="0.3">
      <c r="A884" s="136" t="s">
        <v>1468</v>
      </c>
      <c r="B884" s="137" t="s">
        <v>3991</v>
      </c>
      <c r="C884" s="137" t="s">
        <v>4457</v>
      </c>
    </row>
    <row r="885" spans="1:3" x14ac:dyDescent="0.3">
      <c r="A885" s="136" t="s">
        <v>1465</v>
      </c>
      <c r="B885" s="137" t="s">
        <v>4015</v>
      </c>
      <c r="C885" s="137" t="s">
        <v>4457</v>
      </c>
    </row>
    <row r="886" spans="1:3" x14ac:dyDescent="0.3">
      <c r="A886" s="136" t="s">
        <v>1512</v>
      </c>
      <c r="B886" s="137" t="s">
        <v>3948</v>
      </c>
      <c r="C886" s="137" t="s">
        <v>4457</v>
      </c>
    </row>
    <row r="887" spans="1:3" x14ac:dyDescent="0.3">
      <c r="A887" s="136" t="s">
        <v>2069</v>
      </c>
      <c r="B887" s="137" t="s">
        <v>3983</v>
      </c>
      <c r="C887" s="137" t="s">
        <v>4457</v>
      </c>
    </row>
    <row r="888" spans="1:3" x14ac:dyDescent="0.3">
      <c r="A888" s="136" t="s">
        <v>2062</v>
      </c>
      <c r="B888" s="137" t="s">
        <v>4007</v>
      </c>
      <c r="C888" s="137" t="s">
        <v>4457</v>
      </c>
    </row>
    <row r="889" spans="1:3" x14ac:dyDescent="0.3">
      <c r="A889" s="136" t="s">
        <v>2052</v>
      </c>
      <c r="B889" s="137" t="s">
        <v>3999</v>
      </c>
      <c r="C889" s="137" t="s">
        <v>4457</v>
      </c>
    </row>
    <row r="890" spans="1:3" x14ac:dyDescent="0.3">
      <c r="A890" s="136" t="s">
        <v>1506</v>
      </c>
      <c r="B890" s="137" t="s">
        <v>4026</v>
      </c>
      <c r="C890" s="137" t="s">
        <v>4457</v>
      </c>
    </row>
    <row r="891" spans="1:3" x14ac:dyDescent="0.3">
      <c r="A891" s="136" t="s">
        <v>2326</v>
      </c>
      <c r="B891" s="137" t="s">
        <v>4055</v>
      </c>
      <c r="C891" s="137" t="s">
        <v>4457</v>
      </c>
    </row>
    <row r="892" spans="1:3" x14ac:dyDescent="0.3">
      <c r="A892" s="136" t="s">
        <v>1897</v>
      </c>
      <c r="B892" s="137" t="s">
        <v>3643</v>
      </c>
      <c r="C892" s="137" t="s">
        <v>4457</v>
      </c>
    </row>
    <row r="893" spans="1:3" x14ac:dyDescent="0.3">
      <c r="A893" s="136" t="s">
        <v>1535</v>
      </c>
      <c r="B893" s="137" t="s">
        <v>4063</v>
      </c>
      <c r="C893" s="137" t="s">
        <v>4457</v>
      </c>
    </row>
    <row r="894" spans="1:3" x14ac:dyDescent="0.3">
      <c r="A894" s="136" t="s">
        <v>2456</v>
      </c>
      <c r="B894" s="137" t="s">
        <v>4047</v>
      </c>
      <c r="C894" s="137" t="s">
        <v>4457</v>
      </c>
    </row>
    <row r="895" spans="1:3" x14ac:dyDescent="0.3">
      <c r="A895" s="136" t="s">
        <v>2449</v>
      </c>
      <c r="B895" s="137" t="s">
        <v>3727</v>
      </c>
      <c r="C895" s="137" t="s">
        <v>4457</v>
      </c>
    </row>
    <row r="896" spans="1:3" x14ac:dyDescent="0.3">
      <c r="A896" s="136" t="s">
        <v>1999</v>
      </c>
      <c r="B896" s="137" t="s">
        <v>4034</v>
      </c>
      <c r="C896" s="137" t="s">
        <v>4457</v>
      </c>
    </row>
    <row r="897" spans="1:3" x14ac:dyDescent="0.3">
      <c r="A897" s="136" t="s">
        <v>2756</v>
      </c>
      <c r="B897" s="137" t="s">
        <v>4412</v>
      </c>
      <c r="C897" s="137" t="s">
        <v>4457</v>
      </c>
    </row>
    <row r="898" spans="1:3" x14ac:dyDescent="0.3">
      <c r="A898" s="136" t="s">
        <v>2788</v>
      </c>
      <c r="B898" s="137" t="s">
        <v>4413</v>
      </c>
      <c r="C898" s="137" t="s">
        <v>4457</v>
      </c>
    </row>
    <row r="899" spans="1:3" x14ac:dyDescent="0.3">
      <c r="A899" s="136" t="s">
        <v>2838</v>
      </c>
      <c r="B899" s="137" t="s">
        <v>4414</v>
      </c>
      <c r="C899" s="137" t="s">
        <v>4457</v>
      </c>
    </row>
    <row r="900" spans="1:3" x14ac:dyDescent="0.3">
      <c r="A900" s="136" t="s">
        <v>2868</v>
      </c>
      <c r="B900" s="137" t="s">
        <v>4415</v>
      </c>
      <c r="C900" s="137" t="s">
        <v>4457</v>
      </c>
    </row>
    <row r="901" spans="1:3" x14ac:dyDescent="0.3">
      <c r="A901" s="136" t="s">
        <v>2041</v>
      </c>
      <c r="B901" s="137" t="s">
        <v>3956</v>
      </c>
      <c r="C901" s="137" t="s">
        <v>4457</v>
      </c>
    </row>
    <row r="902" spans="1:3" x14ac:dyDescent="0.3">
      <c r="A902" s="136" t="s">
        <v>2892</v>
      </c>
      <c r="B902" s="137" t="s">
        <v>4416</v>
      </c>
      <c r="C902" s="137" t="s">
        <v>4457</v>
      </c>
    </row>
    <row r="903" spans="1:3" x14ac:dyDescent="0.3">
      <c r="A903" s="136" t="s">
        <v>2393</v>
      </c>
      <c r="B903" s="137" t="s">
        <v>3583</v>
      </c>
      <c r="C903" s="137" t="s">
        <v>4457</v>
      </c>
    </row>
    <row r="904" spans="1:3" x14ac:dyDescent="0.3">
      <c r="A904" s="136" t="s">
        <v>1974</v>
      </c>
      <c r="B904" s="137" t="s">
        <v>3940</v>
      </c>
      <c r="C904" s="137" t="s">
        <v>4457</v>
      </c>
    </row>
    <row r="905" spans="1:3" x14ac:dyDescent="0.3">
      <c r="A905" s="136" t="s">
        <v>1771</v>
      </c>
      <c r="B905" s="137" t="s">
        <v>3816</v>
      </c>
      <c r="C905" s="137" t="s">
        <v>4457</v>
      </c>
    </row>
    <row r="906" spans="1:3" x14ac:dyDescent="0.3">
      <c r="A906" s="136" t="s">
        <v>1707</v>
      </c>
      <c r="B906" s="137" t="s">
        <v>3836</v>
      </c>
      <c r="C906" s="137" t="s">
        <v>4457</v>
      </c>
    </row>
    <row r="907" spans="1:3" x14ac:dyDescent="0.3">
      <c r="A907" s="136" t="s">
        <v>1380</v>
      </c>
      <c r="B907" s="137" t="s">
        <v>3762</v>
      </c>
      <c r="C907" s="137" t="s">
        <v>4457</v>
      </c>
    </row>
    <row r="908" spans="1:3" x14ac:dyDescent="0.3">
      <c r="A908" s="136" t="s">
        <v>1597</v>
      </c>
      <c r="B908" s="137" t="s">
        <v>3777</v>
      </c>
      <c r="C908" s="137" t="s">
        <v>4457</v>
      </c>
    </row>
    <row r="909" spans="1:3" x14ac:dyDescent="0.3">
      <c r="A909" s="136" t="s">
        <v>1647</v>
      </c>
      <c r="B909" s="137" t="s">
        <v>3796</v>
      </c>
      <c r="C909" s="137" t="s">
        <v>4457</v>
      </c>
    </row>
    <row r="910" spans="1:3" x14ac:dyDescent="0.3">
      <c r="A910" s="136" t="s">
        <v>1277</v>
      </c>
      <c r="B910" s="137" t="s">
        <v>3781</v>
      </c>
      <c r="C910" s="137" t="s">
        <v>4457</v>
      </c>
    </row>
    <row r="911" spans="1:3" x14ac:dyDescent="0.3">
      <c r="A911" s="136" t="s">
        <v>1594</v>
      </c>
      <c r="B911" s="137" t="s">
        <v>3828</v>
      </c>
      <c r="C911" s="137" t="s">
        <v>4457</v>
      </c>
    </row>
    <row r="912" spans="1:3" x14ac:dyDescent="0.3">
      <c r="A912" s="136" t="s">
        <v>1297</v>
      </c>
      <c r="B912" s="137" t="s">
        <v>3789</v>
      </c>
      <c r="C912" s="137" t="s">
        <v>4457</v>
      </c>
    </row>
    <row r="913" spans="1:3" x14ac:dyDescent="0.3">
      <c r="A913" s="136" t="s">
        <v>1722</v>
      </c>
      <c r="B913" s="137" t="s">
        <v>3758</v>
      </c>
      <c r="C913" s="137" t="s">
        <v>4457</v>
      </c>
    </row>
    <row r="914" spans="1:3" x14ac:dyDescent="0.3">
      <c r="A914" s="136" t="s">
        <v>1289</v>
      </c>
      <c r="B914" s="137" t="s">
        <v>3769</v>
      </c>
      <c r="C914" s="137" t="s">
        <v>4457</v>
      </c>
    </row>
    <row r="915" spans="1:3" x14ac:dyDescent="0.3">
      <c r="A915" s="136" t="s">
        <v>1689</v>
      </c>
      <c r="B915" s="137" t="s">
        <v>3824</v>
      </c>
      <c r="C915" s="137" t="s">
        <v>4457</v>
      </c>
    </row>
    <row r="916" spans="1:3" x14ac:dyDescent="0.3">
      <c r="A916" s="136" t="s">
        <v>1703</v>
      </c>
      <c r="B916" s="137" t="s">
        <v>3820</v>
      </c>
      <c r="C916" s="137" t="s">
        <v>4457</v>
      </c>
    </row>
    <row r="917" spans="1:3" x14ac:dyDescent="0.3">
      <c r="A917" s="136" t="s">
        <v>1770</v>
      </c>
      <c r="B917" s="137" t="s">
        <v>3808</v>
      </c>
      <c r="C917" s="137" t="s">
        <v>4457</v>
      </c>
    </row>
    <row r="918" spans="1:3" x14ac:dyDescent="0.3">
      <c r="A918" s="136" t="s">
        <v>1636</v>
      </c>
      <c r="B918" s="137" t="s">
        <v>3773</v>
      </c>
      <c r="C918" s="137" t="s">
        <v>4457</v>
      </c>
    </row>
    <row r="919" spans="1:3" x14ac:dyDescent="0.3">
      <c r="A919" s="136" t="s">
        <v>2486</v>
      </c>
      <c r="B919" s="137" t="s">
        <v>3812</v>
      </c>
      <c r="C919" s="137" t="s">
        <v>4457</v>
      </c>
    </row>
    <row r="920" spans="1:3" x14ac:dyDescent="0.3">
      <c r="A920" s="136" t="s">
        <v>2511</v>
      </c>
      <c r="B920" s="137" t="s">
        <v>3800</v>
      </c>
      <c r="C920" s="137" t="s">
        <v>4457</v>
      </c>
    </row>
    <row r="921" spans="1:3" x14ac:dyDescent="0.3">
      <c r="A921" s="136" t="s">
        <v>2764</v>
      </c>
      <c r="B921" s="137" t="s">
        <v>4417</v>
      </c>
      <c r="C921" s="137" t="s">
        <v>4457</v>
      </c>
    </row>
    <row r="922" spans="1:3" x14ac:dyDescent="0.3">
      <c r="A922" s="136" t="s">
        <v>2834</v>
      </c>
      <c r="B922" s="137" t="s">
        <v>4418</v>
      </c>
      <c r="C922" s="137" t="s">
        <v>4457</v>
      </c>
    </row>
    <row r="923" spans="1:3" x14ac:dyDescent="0.3">
      <c r="A923" s="136" t="s">
        <v>1601</v>
      </c>
      <c r="B923" s="137" t="s">
        <v>3804</v>
      </c>
      <c r="C923" s="137" t="s">
        <v>4457</v>
      </c>
    </row>
    <row r="924" spans="1:3" x14ac:dyDescent="0.3">
      <c r="A924" s="136" t="s">
        <v>2203</v>
      </c>
      <c r="B924" s="137" t="s">
        <v>4102</v>
      </c>
      <c r="C924" s="137" t="s">
        <v>4457</v>
      </c>
    </row>
    <row r="925" spans="1:3" x14ac:dyDescent="0.3">
      <c r="A925" s="136" t="s">
        <v>2241</v>
      </c>
      <c r="B925" s="137" t="s">
        <v>4176</v>
      </c>
      <c r="C925" s="137" t="s">
        <v>4457</v>
      </c>
    </row>
    <row r="926" spans="1:3" x14ac:dyDescent="0.3">
      <c r="A926" s="136" t="s">
        <v>2095</v>
      </c>
      <c r="B926" s="137" t="s">
        <v>4116</v>
      </c>
      <c r="C926" s="137" t="s">
        <v>4457</v>
      </c>
    </row>
    <row r="927" spans="1:3" x14ac:dyDescent="0.3">
      <c r="A927" s="136" t="s">
        <v>2248</v>
      </c>
      <c r="B927" s="137" t="s">
        <v>4144</v>
      </c>
      <c r="C927" s="137" t="s">
        <v>4457</v>
      </c>
    </row>
    <row r="928" spans="1:3" x14ac:dyDescent="0.3">
      <c r="A928" s="136" t="s">
        <v>2237</v>
      </c>
      <c r="B928" s="137" t="s">
        <v>4168</v>
      </c>
      <c r="C928" s="137" t="s">
        <v>4457</v>
      </c>
    </row>
    <row r="929" spans="1:3" x14ac:dyDescent="0.3">
      <c r="A929" s="136" t="s">
        <v>2172</v>
      </c>
      <c r="B929" s="137" t="s">
        <v>4160</v>
      </c>
      <c r="C929" s="137" t="s">
        <v>4457</v>
      </c>
    </row>
    <row r="930" spans="1:3" x14ac:dyDescent="0.3">
      <c r="A930" s="136" t="s">
        <v>2829</v>
      </c>
      <c r="B930" s="137" t="s">
        <v>4419</v>
      </c>
      <c r="C930" s="137" t="s">
        <v>4457</v>
      </c>
    </row>
    <row r="931" spans="1:3" x14ac:dyDescent="0.3">
      <c r="A931" s="136" t="s">
        <v>2848</v>
      </c>
      <c r="B931" s="137" t="s">
        <v>4420</v>
      </c>
      <c r="C931" s="137" t="s">
        <v>4457</v>
      </c>
    </row>
    <row r="932" spans="1:3" x14ac:dyDescent="0.3">
      <c r="A932" s="136" t="s">
        <v>2439</v>
      </c>
      <c r="B932" s="137" t="s">
        <v>4132</v>
      </c>
      <c r="C932" s="137" t="s">
        <v>4457</v>
      </c>
    </row>
    <row r="933" spans="1:3" x14ac:dyDescent="0.3">
      <c r="A933" s="136" t="s">
        <v>2338</v>
      </c>
      <c r="B933" s="137" t="s">
        <v>4108</v>
      </c>
      <c r="C933" s="137" t="s">
        <v>4457</v>
      </c>
    </row>
    <row r="934" spans="1:3" x14ac:dyDescent="0.3">
      <c r="A934" s="136" t="s">
        <v>2082</v>
      </c>
      <c r="B934" s="137" t="s">
        <v>4135</v>
      </c>
      <c r="C934" s="137" t="s">
        <v>4457</v>
      </c>
    </row>
    <row r="935" spans="1:3" x14ac:dyDescent="0.3">
      <c r="A935" s="136" t="s">
        <v>2196</v>
      </c>
      <c r="B935" s="137" t="s">
        <v>4147</v>
      </c>
      <c r="C935" s="137" t="s">
        <v>4457</v>
      </c>
    </row>
    <row r="936" spans="1:3" x14ac:dyDescent="0.3">
      <c r="A936" s="136" t="s">
        <v>2330</v>
      </c>
      <c r="B936" s="137" t="s">
        <v>4127</v>
      </c>
      <c r="C936" s="137" t="s">
        <v>4457</v>
      </c>
    </row>
    <row r="937" spans="1:3" x14ac:dyDescent="0.3">
      <c r="A937" s="136" t="s">
        <v>2081</v>
      </c>
      <c r="B937" s="137" t="s">
        <v>4097</v>
      </c>
      <c r="C937" s="137" t="s">
        <v>4457</v>
      </c>
    </row>
    <row r="938" spans="1:3" x14ac:dyDescent="0.3">
      <c r="A938" s="136" t="s">
        <v>2579</v>
      </c>
      <c r="B938" s="137" t="s">
        <v>4119</v>
      </c>
      <c r="C938" s="137" t="s">
        <v>4457</v>
      </c>
    </row>
    <row r="939" spans="1:3" x14ac:dyDescent="0.3">
      <c r="A939" s="136" t="s">
        <v>2817</v>
      </c>
      <c r="B939" s="137" t="s">
        <v>4421</v>
      </c>
      <c r="C939" s="137" t="s">
        <v>4457</v>
      </c>
    </row>
    <row r="940" spans="1:3" x14ac:dyDescent="0.3">
      <c r="A940" s="136" t="s">
        <v>2875</v>
      </c>
      <c r="B940" s="137" t="s">
        <v>4423</v>
      </c>
      <c r="C940" s="137" t="s">
        <v>4457</v>
      </c>
    </row>
    <row r="941" spans="1:3" x14ac:dyDescent="0.3">
      <c r="A941" s="136" t="s">
        <v>2873</v>
      </c>
      <c r="B941" s="137" t="s">
        <v>4422</v>
      </c>
      <c r="C941" s="137" t="s">
        <v>4457</v>
      </c>
    </row>
    <row r="942" spans="1:3" x14ac:dyDescent="0.3">
      <c r="A942" s="136" t="s">
        <v>2126</v>
      </c>
      <c r="B942" s="137" t="s">
        <v>4094</v>
      </c>
      <c r="C942" s="137" t="s">
        <v>4457</v>
      </c>
    </row>
    <row r="943" spans="1:3" x14ac:dyDescent="0.3">
      <c r="A943" s="136" t="s">
        <v>1359</v>
      </c>
      <c r="B943" s="137" t="s">
        <v>3754</v>
      </c>
      <c r="C943" s="137" t="s">
        <v>4457</v>
      </c>
    </row>
    <row r="944" spans="1:3" x14ac:dyDescent="0.3">
      <c r="A944" s="136" t="s">
        <v>1701</v>
      </c>
      <c r="B944" s="137" t="s">
        <v>3719</v>
      </c>
      <c r="C944" s="137" t="s">
        <v>4457</v>
      </c>
    </row>
    <row r="945" spans="1:3" x14ac:dyDescent="0.3">
      <c r="A945" s="136" t="s">
        <v>1806</v>
      </c>
      <c r="B945" s="137" t="s">
        <v>3622</v>
      </c>
      <c r="C945" s="137" t="s">
        <v>4457</v>
      </c>
    </row>
    <row r="946" spans="1:3" x14ac:dyDescent="0.3">
      <c r="A946" s="136" t="s">
        <v>1784</v>
      </c>
      <c r="B946" s="137" t="s">
        <v>3738</v>
      </c>
      <c r="C946" s="137" t="s">
        <v>4457</v>
      </c>
    </row>
    <row r="947" spans="1:3" x14ac:dyDescent="0.3">
      <c r="A947" s="136" t="s">
        <v>1793</v>
      </c>
      <c r="B947" s="137" t="s">
        <v>3603</v>
      </c>
      <c r="C947" s="137" t="s">
        <v>4457</v>
      </c>
    </row>
    <row r="948" spans="1:3" x14ac:dyDescent="0.3">
      <c r="A948" s="136" t="s">
        <v>1570</v>
      </c>
      <c r="B948" s="137" t="s">
        <v>3662</v>
      </c>
      <c r="C948" s="137" t="s">
        <v>4457</v>
      </c>
    </row>
    <row r="949" spans="1:3" x14ac:dyDescent="0.3">
      <c r="A949" s="136" t="s">
        <v>1830</v>
      </c>
      <c r="B949" s="137" t="s">
        <v>3630</v>
      </c>
      <c r="C949" s="137" t="s">
        <v>4457</v>
      </c>
    </row>
    <row r="950" spans="1:3" x14ac:dyDescent="0.3">
      <c r="A950" s="136" t="s">
        <v>1559</v>
      </c>
      <c r="B950" s="137" t="s">
        <v>3711</v>
      </c>
      <c r="C950" s="137" t="s">
        <v>4457</v>
      </c>
    </row>
    <row r="951" spans="1:3" x14ac:dyDescent="0.3">
      <c r="A951" s="136" t="s">
        <v>2301</v>
      </c>
      <c r="B951" s="137" t="s">
        <v>3614</v>
      </c>
      <c r="C951" s="137" t="s">
        <v>4457</v>
      </c>
    </row>
    <row r="952" spans="1:3" x14ac:dyDescent="0.3">
      <c r="A952" s="136" t="s">
        <v>1564</v>
      </c>
      <c r="B952" s="137" t="s">
        <v>3730</v>
      </c>
      <c r="C952" s="137" t="s">
        <v>4457</v>
      </c>
    </row>
    <row r="953" spans="1:3" x14ac:dyDescent="0.3">
      <c r="A953" s="136" t="s">
        <v>1391</v>
      </c>
      <c r="B953" s="137" t="s">
        <v>3670</v>
      </c>
      <c r="C953" s="137" t="s">
        <v>4457</v>
      </c>
    </row>
    <row r="954" spans="1:3" x14ac:dyDescent="0.3">
      <c r="A954" s="136" t="s">
        <v>1628</v>
      </c>
      <c r="B954" s="137" t="s">
        <v>3695</v>
      </c>
      <c r="C954" s="137" t="s">
        <v>4457</v>
      </c>
    </row>
    <row r="955" spans="1:3" x14ac:dyDescent="0.3">
      <c r="A955" s="136" t="s">
        <v>1846</v>
      </c>
      <c r="B955" s="137" t="s">
        <v>3654</v>
      </c>
      <c r="C955" s="137" t="s">
        <v>4457</v>
      </c>
    </row>
    <row r="956" spans="1:3" x14ac:dyDescent="0.3">
      <c r="A956" s="136" t="s">
        <v>1977</v>
      </c>
      <c r="B956" s="137" t="s">
        <v>3646</v>
      </c>
      <c r="C956" s="137" t="s">
        <v>4457</v>
      </c>
    </row>
    <row r="957" spans="1:3" x14ac:dyDescent="0.3">
      <c r="A957" s="136" t="s">
        <v>2447</v>
      </c>
      <c r="B957" s="137" t="s">
        <v>3687</v>
      </c>
      <c r="C957" s="137" t="s">
        <v>4457</v>
      </c>
    </row>
    <row r="958" spans="1:3" x14ac:dyDescent="0.3">
      <c r="A958" s="136" t="s">
        <v>2693</v>
      </c>
      <c r="B958" s="137" t="s">
        <v>3594</v>
      </c>
      <c r="C958" s="137" t="s">
        <v>4457</v>
      </c>
    </row>
    <row r="959" spans="1:3" x14ac:dyDescent="0.3">
      <c r="A959" s="136" t="s">
        <v>2601</v>
      </c>
      <c r="B959" s="137" t="s">
        <v>3678</v>
      </c>
      <c r="C959" s="137" t="s">
        <v>4457</v>
      </c>
    </row>
    <row r="960" spans="1:3" x14ac:dyDescent="0.3">
      <c r="A960" s="136" t="s">
        <v>2767</v>
      </c>
      <c r="B960" s="137" t="s">
        <v>4425</v>
      </c>
      <c r="C960" s="137" t="s">
        <v>4457</v>
      </c>
    </row>
    <row r="961" spans="1:3" x14ac:dyDescent="0.3">
      <c r="A961" s="136" t="s">
        <v>2879</v>
      </c>
      <c r="B961" s="137" t="s">
        <v>4426</v>
      </c>
      <c r="C961" s="137" t="s">
        <v>4457</v>
      </c>
    </row>
    <row r="962" spans="1:3" x14ac:dyDescent="0.3">
      <c r="A962" s="136" t="s">
        <v>2835</v>
      </c>
      <c r="B962" s="137" t="s">
        <v>4424</v>
      </c>
      <c r="C962" s="137" t="s">
        <v>4457</v>
      </c>
    </row>
    <row r="963" spans="1:3" x14ac:dyDescent="0.3">
      <c r="A963" s="136" t="s">
        <v>2424</v>
      </c>
      <c r="B963" s="137" t="s">
        <v>4089</v>
      </c>
      <c r="C963" s="137" t="s">
        <v>4457</v>
      </c>
    </row>
    <row r="964" spans="1:3" x14ac:dyDescent="0.3">
      <c r="A964" s="136" t="s">
        <v>1917</v>
      </c>
      <c r="B964" s="137" t="s">
        <v>3980</v>
      </c>
      <c r="C964" s="137" t="s">
        <v>4457</v>
      </c>
    </row>
    <row r="965" spans="1:3" x14ac:dyDescent="0.3">
      <c r="A965" s="136" t="s">
        <v>1841</v>
      </c>
      <c r="B965" s="137" t="s">
        <v>3953</v>
      </c>
      <c r="C965" s="137" t="s">
        <v>4457</v>
      </c>
    </row>
    <row r="966" spans="1:3" x14ac:dyDescent="0.3">
      <c r="A966" s="136" t="s">
        <v>1466</v>
      </c>
      <c r="B966" s="137" t="s">
        <v>4020</v>
      </c>
      <c r="C966" s="137" t="s">
        <v>4457</v>
      </c>
    </row>
    <row r="967" spans="1:3" x14ac:dyDescent="0.3">
      <c r="A967" s="136" t="s">
        <v>2035</v>
      </c>
      <c r="B967" s="137" t="s">
        <v>3961</v>
      </c>
      <c r="C967" s="137" t="s">
        <v>4457</v>
      </c>
    </row>
    <row r="968" spans="1:3" x14ac:dyDescent="0.3">
      <c r="A968" s="136" t="s">
        <v>1952</v>
      </c>
      <c r="B968" s="137" t="s">
        <v>3996</v>
      </c>
      <c r="C968" s="137" t="s">
        <v>4457</v>
      </c>
    </row>
    <row r="969" spans="1:3" x14ac:dyDescent="0.3">
      <c r="A969" s="136" t="s">
        <v>2027</v>
      </c>
      <c r="B969" s="137" t="s">
        <v>4031</v>
      </c>
      <c r="C969" s="137" t="s">
        <v>4457</v>
      </c>
    </row>
    <row r="970" spans="1:3" x14ac:dyDescent="0.3">
      <c r="A970" s="136" t="s">
        <v>1913</v>
      </c>
      <c r="B970" s="137" t="s">
        <v>3988</v>
      </c>
      <c r="C970" s="137" t="s">
        <v>4457</v>
      </c>
    </row>
    <row r="971" spans="1:3" x14ac:dyDescent="0.3">
      <c r="A971" s="136" t="s">
        <v>1958</v>
      </c>
      <c r="B971" s="137" t="s">
        <v>4060</v>
      </c>
      <c r="C971" s="137" t="s">
        <v>4457</v>
      </c>
    </row>
    <row r="972" spans="1:3" x14ac:dyDescent="0.3">
      <c r="A972" s="136" t="s">
        <v>1884</v>
      </c>
      <c r="B972" s="137" t="s">
        <v>4052</v>
      </c>
      <c r="C972" s="137" t="s">
        <v>4457</v>
      </c>
    </row>
    <row r="973" spans="1:3" x14ac:dyDescent="0.3">
      <c r="A973" s="136" t="s">
        <v>1844</v>
      </c>
      <c r="B973" s="137" t="s">
        <v>4004</v>
      </c>
      <c r="C973" s="137" t="s">
        <v>4457</v>
      </c>
    </row>
    <row r="974" spans="1:3" x14ac:dyDescent="0.3">
      <c r="A974" s="136" t="s">
        <v>2583</v>
      </c>
      <c r="B974" s="137" t="s">
        <v>4071</v>
      </c>
      <c r="C974" s="137" t="s">
        <v>4457</v>
      </c>
    </row>
    <row r="975" spans="1:3" x14ac:dyDescent="0.3">
      <c r="A975" s="136" t="s">
        <v>2774</v>
      </c>
      <c r="B975" s="137" t="s">
        <v>4427</v>
      </c>
      <c r="C975" s="137" t="s">
        <v>4457</v>
      </c>
    </row>
    <row r="976" spans="1:3" x14ac:dyDescent="0.3">
      <c r="A976" s="136" t="s">
        <v>2771</v>
      </c>
      <c r="B976" s="137" t="s">
        <v>4428</v>
      </c>
      <c r="C976" s="137" t="s">
        <v>4457</v>
      </c>
    </row>
    <row r="977" spans="1:3" x14ac:dyDescent="0.3">
      <c r="A977" s="136" t="s">
        <v>2070</v>
      </c>
      <c r="B977" s="137" t="s">
        <v>4012</v>
      </c>
      <c r="C977" s="137" t="s">
        <v>4457</v>
      </c>
    </row>
    <row r="978" spans="1:3" x14ac:dyDescent="0.3">
      <c r="A978" s="136" t="s">
        <v>2877</v>
      </c>
      <c r="B978" s="137" t="s">
        <v>4429</v>
      </c>
      <c r="C978" s="137" t="s">
        <v>4457</v>
      </c>
    </row>
    <row r="979" spans="1:3" x14ac:dyDescent="0.3">
      <c r="A979" s="136" t="s">
        <v>2890</v>
      </c>
      <c r="B979" s="137" t="s">
        <v>4430</v>
      </c>
      <c r="C979" s="137" t="s">
        <v>4457</v>
      </c>
    </row>
    <row r="980" spans="1:3" x14ac:dyDescent="0.3">
      <c r="A980" s="136" t="s">
        <v>1595</v>
      </c>
      <c r="B980" s="137" t="s">
        <v>3879</v>
      </c>
      <c r="C980" s="137" t="s">
        <v>4457</v>
      </c>
    </row>
    <row r="981" spans="1:3" x14ac:dyDescent="0.3">
      <c r="A981" s="136" t="s">
        <v>1679</v>
      </c>
      <c r="B981" s="137" t="s">
        <v>3895</v>
      </c>
      <c r="C981" s="137" t="s">
        <v>4457</v>
      </c>
    </row>
    <row r="982" spans="1:3" x14ac:dyDescent="0.3">
      <c r="A982" s="136" t="s">
        <v>1813</v>
      </c>
      <c r="B982" s="137" t="s">
        <v>3915</v>
      </c>
      <c r="C982" s="137" t="s">
        <v>4457</v>
      </c>
    </row>
    <row r="983" spans="1:3" x14ac:dyDescent="0.3">
      <c r="A983" s="136" t="s">
        <v>1809</v>
      </c>
      <c r="B983" s="137" t="s">
        <v>3911</v>
      </c>
      <c r="C983" s="137" t="s">
        <v>4457</v>
      </c>
    </row>
    <row r="984" spans="1:3" x14ac:dyDescent="0.3">
      <c r="A984" s="136" t="s">
        <v>1585</v>
      </c>
      <c r="B984" s="137" t="s">
        <v>3875</v>
      </c>
      <c r="C984" s="137" t="s">
        <v>4457</v>
      </c>
    </row>
    <row r="985" spans="1:3" x14ac:dyDescent="0.3">
      <c r="A985" s="136" t="s">
        <v>1963</v>
      </c>
      <c r="B985" s="137" t="s">
        <v>3883</v>
      </c>
      <c r="C985" s="137" t="s">
        <v>4457</v>
      </c>
    </row>
    <row r="986" spans="1:3" x14ac:dyDescent="0.3">
      <c r="A986" s="136" t="s">
        <v>2013</v>
      </c>
      <c r="B986" s="137" t="s">
        <v>3923</v>
      </c>
      <c r="C986" s="137" t="s">
        <v>4457</v>
      </c>
    </row>
    <row r="987" spans="1:3" x14ac:dyDescent="0.3">
      <c r="A987" s="136" t="s">
        <v>1959</v>
      </c>
      <c r="B987" s="137" t="s">
        <v>3871</v>
      </c>
      <c r="C987" s="137" t="s">
        <v>4457</v>
      </c>
    </row>
    <row r="988" spans="1:3" x14ac:dyDescent="0.3">
      <c r="A988" s="136" t="s">
        <v>1852</v>
      </c>
      <c r="B988" s="137" t="s">
        <v>3927</v>
      </c>
      <c r="C988" s="137" t="s">
        <v>4457</v>
      </c>
    </row>
    <row r="989" spans="1:3" x14ac:dyDescent="0.3">
      <c r="A989" s="136" t="s">
        <v>1613</v>
      </c>
      <c r="B989" s="137" t="s">
        <v>3907</v>
      </c>
      <c r="C989" s="137" t="s">
        <v>4457</v>
      </c>
    </row>
    <row r="990" spans="1:3" x14ac:dyDescent="0.3">
      <c r="A990" s="136" t="s">
        <v>1787</v>
      </c>
      <c r="B990" s="137" t="s">
        <v>3899</v>
      </c>
      <c r="C990" s="137" t="s">
        <v>4457</v>
      </c>
    </row>
    <row r="991" spans="1:3" x14ac:dyDescent="0.3">
      <c r="A991" s="136" t="s">
        <v>1646</v>
      </c>
      <c r="B991" s="137" t="s">
        <v>3887</v>
      </c>
      <c r="C991" s="137" t="s">
        <v>4457</v>
      </c>
    </row>
    <row r="992" spans="1:3" x14ac:dyDescent="0.3">
      <c r="A992" s="136" t="s">
        <v>1778</v>
      </c>
      <c r="B992" s="137" t="s">
        <v>3867</v>
      </c>
      <c r="C992" s="137" t="s">
        <v>4457</v>
      </c>
    </row>
    <row r="993" spans="1:3" x14ac:dyDescent="0.3">
      <c r="A993" s="136" t="s">
        <v>2695</v>
      </c>
      <c r="B993" s="137" t="s">
        <v>3856</v>
      </c>
      <c r="C993" s="137" t="s">
        <v>4457</v>
      </c>
    </row>
    <row r="994" spans="1:3" x14ac:dyDescent="0.3">
      <c r="A994" s="136" t="s">
        <v>2785</v>
      </c>
      <c r="B994" s="137" t="s">
        <v>4431</v>
      </c>
      <c r="C994" s="137" t="s">
        <v>4457</v>
      </c>
    </row>
    <row r="995" spans="1:3" x14ac:dyDescent="0.3">
      <c r="A995" s="136" t="s">
        <v>2841</v>
      </c>
      <c r="B995" s="137" t="s">
        <v>4432</v>
      </c>
      <c r="C995" s="137" t="s">
        <v>4457</v>
      </c>
    </row>
    <row r="996" spans="1:3" x14ac:dyDescent="0.3">
      <c r="A996" s="136" t="s">
        <v>2906</v>
      </c>
      <c r="B996" s="137" t="s">
        <v>4367</v>
      </c>
      <c r="C996" s="137" t="s">
        <v>4457</v>
      </c>
    </row>
    <row r="997" spans="1:3" x14ac:dyDescent="0.3">
      <c r="A997" s="136" t="s">
        <v>2916</v>
      </c>
      <c r="B997" s="137" t="s">
        <v>4441</v>
      </c>
      <c r="C997" s="137" t="s">
        <v>4457</v>
      </c>
    </row>
    <row r="998" spans="1:3" x14ac:dyDescent="0.3">
      <c r="A998" s="136" t="s">
        <v>2005</v>
      </c>
      <c r="B998" s="137" t="s">
        <v>3919</v>
      </c>
      <c r="C998" s="137" t="s">
        <v>4457</v>
      </c>
    </row>
    <row r="999" spans="1:3" x14ac:dyDescent="0.3">
      <c r="A999" s="136" t="s">
        <v>2145</v>
      </c>
      <c r="B999" s="137" t="s">
        <v>4254</v>
      </c>
      <c r="C999" s="137" t="s">
        <v>4457</v>
      </c>
    </row>
    <row r="1000" spans="1:3" x14ac:dyDescent="0.3">
      <c r="A1000" s="136" t="s">
        <v>1972</v>
      </c>
      <c r="B1000" s="137" t="s">
        <v>3843</v>
      </c>
      <c r="C1000" s="137" t="s">
        <v>4457</v>
      </c>
    </row>
    <row r="1001" spans="1:3" x14ac:dyDescent="0.3">
      <c r="A1001" s="136" t="s">
        <v>2441</v>
      </c>
      <c r="B1001" s="137" t="s">
        <v>4192</v>
      </c>
      <c r="C1001" s="137" t="s">
        <v>4457</v>
      </c>
    </row>
    <row r="1002" spans="1:3" x14ac:dyDescent="0.3">
      <c r="A1002" s="136" t="s">
        <v>2382</v>
      </c>
      <c r="B1002" s="137" t="s">
        <v>4211</v>
      </c>
      <c r="C1002" s="137" t="s">
        <v>4457</v>
      </c>
    </row>
    <row r="1003" spans="1:3" x14ac:dyDescent="0.3">
      <c r="A1003" s="136" t="s">
        <v>1507</v>
      </c>
      <c r="B1003" s="137" t="s">
        <v>4196</v>
      </c>
      <c r="C1003" s="137" t="s">
        <v>4457</v>
      </c>
    </row>
    <row r="1004" spans="1:3" x14ac:dyDescent="0.3">
      <c r="A1004" s="136" t="s">
        <v>2377</v>
      </c>
      <c r="B1004" s="137" t="s">
        <v>4215</v>
      </c>
      <c r="C1004" s="137" t="s">
        <v>4457</v>
      </c>
    </row>
    <row r="1005" spans="1:3" x14ac:dyDescent="0.3">
      <c r="A1005" s="136" t="s">
        <v>2372</v>
      </c>
      <c r="B1005" s="137" t="s">
        <v>4200</v>
      </c>
      <c r="C1005" s="137" t="s">
        <v>4457</v>
      </c>
    </row>
    <row r="1006" spans="1:3" x14ac:dyDescent="0.3">
      <c r="A1006" s="136" t="s">
        <v>2268</v>
      </c>
      <c r="B1006" s="137" t="s">
        <v>4207</v>
      </c>
      <c r="C1006" s="137" t="s">
        <v>4457</v>
      </c>
    </row>
    <row r="1007" spans="1:3" x14ac:dyDescent="0.3">
      <c r="A1007" s="136" t="s">
        <v>2385</v>
      </c>
      <c r="B1007" s="137" t="s">
        <v>4188</v>
      </c>
      <c r="C1007" s="137" t="s">
        <v>4457</v>
      </c>
    </row>
    <row r="1008" spans="1:3" x14ac:dyDescent="0.3">
      <c r="A1008" s="136" t="s">
        <v>1515</v>
      </c>
      <c r="B1008" s="137" t="s">
        <v>4248</v>
      </c>
      <c r="C1008" s="137" t="s">
        <v>4457</v>
      </c>
    </row>
    <row r="1009" spans="1:3" x14ac:dyDescent="0.3">
      <c r="A1009" s="136" t="s">
        <v>1408</v>
      </c>
      <c r="B1009" s="137" t="s">
        <v>4256</v>
      </c>
      <c r="C1009" s="137" t="s">
        <v>4457</v>
      </c>
    </row>
    <row r="1010" spans="1:3" x14ac:dyDescent="0.3">
      <c r="A1010" s="136" t="s">
        <v>2425</v>
      </c>
      <c r="B1010" s="137" t="s">
        <v>4220</v>
      </c>
      <c r="C1010" s="137" t="s">
        <v>4433</v>
      </c>
    </row>
    <row r="1011" spans="1:3" x14ac:dyDescent="0.3">
      <c r="A1011" s="136" t="s">
        <v>2443</v>
      </c>
      <c r="B1011" s="137" t="s">
        <v>4244</v>
      </c>
      <c r="C1011" s="137" t="s">
        <v>4457</v>
      </c>
    </row>
    <row r="1012" spans="1:3" x14ac:dyDescent="0.3">
      <c r="A1012" s="136" t="s">
        <v>2412</v>
      </c>
      <c r="B1012" s="137" t="s">
        <v>4232</v>
      </c>
      <c r="C1012" s="137" t="s">
        <v>4457</v>
      </c>
    </row>
    <row r="1013" spans="1:3" x14ac:dyDescent="0.3">
      <c r="A1013" s="136" t="s">
        <v>2380</v>
      </c>
      <c r="B1013" s="137" t="s">
        <v>4228</v>
      </c>
      <c r="C1013" s="137" t="s">
        <v>4457</v>
      </c>
    </row>
    <row r="1014" spans="1:3" x14ac:dyDescent="0.3">
      <c r="A1014" s="136" t="s">
        <v>2427</v>
      </c>
      <c r="B1014" s="137" t="s">
        <v>4236</v>
      </c>
      <c r="C1014" s="137" t="s">
        <v>4457</v>
      </c>
    </row>
    <row r="1015" spans="1:3" x14ac:dyDescent="0.3">
      <c r="A1015" s="136" t="s">
        <v>2362</v>
      </c>
      <c r="B1015" s="137" t="s">
        <v>4224</v>
      </c>
      <c r="C1015" s="137" t="s">
        <v>4457</v>
      </c>
    </row>
    <row r="1016" spans="1:3" x14ac:dyDescent="0.3">
      <c r="A1016" s="136" t="s">
        <v>2216</v>
      </c>
      <c r="B1016" s="137" t="s">
        <v>4240</v>
      </c>
      <c r="C1016" s="137" t="s">
        <v>4457</v>
      </c>
    </row>
    <row r="1017" spans="1:3" x14ac:dyDescent="0.3">
      <c r="A1017" s="136" t="s">
        <v>1715</v>
      </c>
      <c r="B1017" s="137" t="s">
        <v>3839</v>
      </c>
      <c r="C1017" s="137" t="s">
        <v>4457</v>
      </c>
    </row>
    <row r="1018" spans="1:3" x14ac:dyDescent="0.3">
      <c r="A1018" s="136" t="s">
        <v>2272</v>
      </c>
      <c r="B1018" s="137" t="s">
        <v>4201</v>
      </c>
      <c r="C1018" s="137" t="s">
        <v>4457</v>
      </c>
    </row>
    <row r="1019" spans="1:3" x14ac:dyDescent="0.3">
      <c r="A1019" s="136" t="s">
        <v>2396</v>
      </c>
      <c r="B1019" s="137" t="s">
        <v>4216</v>
      </c>
      <c r="C1019" s="137" t="s">
        <v>4457</v>
      </c>
    </row>
    <row r="1020" spans="1:3" x14ac:dyDescent="0.3">
      <c r="A1020" s="136" t="s">
        <v>2381</v>
      </c>
      <c r="B1020" s="137" t="s">
        <v>4208</v>
      </c>
      <c r="C1020" s="137" t="s">
        <v>4457</v>
      </c>
    </row>
    <row r="1021" spans="1:3" x14ac:dyDescent="0.3">
      <c r="A1021" s="136" t="s">
        <v>2361</v>
      </c>
      <c r="B1021" s="137" t="s">
        <v>4193</v>
      </c>
      <c r="C1021" s="137" t="s">
        <v>4457</v>
      </c>
    </row>
    <row r="1022" spans="1:3" x14ac:dyDescent="0.3">
      <c r="A1022" s="136" t="s">
        <v>2339</v>
      </c>
      <c r="B1022" s="137" t="s">
        <v>4197</v>
      </c>
      <c r="C1022" s="137" t="s">
        <v>4457</v>
      </c>
    </row>
    <row r="1023" spans="1:3" x14ac:dyDescent="0.3">
      <c r="A1023" s="136" t="s">
        <v>2379</v>
      </c>
      <c r="B1023" s="137" t="s">
        <v>4212</v>
      </c>
      <c r="C1023" s="137" t="s">
        <v>4457</v>
      </c>
    </row>
    <row r="1024" spans="1:3" x14ac:dyDescent="0.3">
      <c r="A1024" s="136" t="s">
        <v>2595</v>
      </c>
      <c r="B1024" s="137" t="s">
        <v>4189</v>
      </c>
      <c r="C1024" s="137" t="s">
        <v>4457</v>
      </c>
    </row>
    <row r="1025" spans="1:3" x14ac:dyDescent="0.3">
      <c r="A1025" s="136" t="s">
        <v>2444</v>
      </c>
      <c r="B1025" s="137" t="s">
        <v>4262</v>
      </c>
      <c r="C1025" s="137" t="s">
        <v>4457</v>
      </c>
    </row>
    <row r="1026" spans="1:3" x14ac:dyDescent="0.3">
      <c r="A1026" s="136" t="s">
        <v>2284</v>
      </c>
      <c r="B1026" s="137" t="s">
        <v>4260</v>
      </c>
      <c r="C1026" s="137" t="s">
        <v>4457</v>
      </c>
    </row>
    <row r="1027" spans="1:3" x14ac:dyDescent="0.3">
      <c r="A1027" s="136" t="s">
        <v>1428</v>
      </c>
      <c r="B1027" s="137" t="s">
        <v>4251</v>
      </c>
      <c r="C1027" s="137" t="s">
        <v>4457</v>
      </c>
    </row>
    <row r="1028" spans="1:3" x14ac:dyDescent="0.3">
      <c r="A1028" s="136" t="s">
        <v>2400</v>
      </c>
      <c r="B1028" s="137" t="s">
        <v>3574</v>
      </c>
      <c r="C1028" s="137" t="s">
        <v>4457</v>
      </c>
    </row>
    <row r="1029" spans="1:3" x14ac:dyDescent="0.3">
      <c r="A1029" s="136" t="s">
        <v>1767</v>
      </c>
      <c r="B1029" s="137" t="s">
        <v>3778</v>
      </c>
      <c r="C1029" s="137" t="s">
        <v>4457</v>
      </c>
    </row>
    <row r="1030" spans="1:3" x14ac:dyDescent="0.3">
      <c r="A1030" s="136" t="s">
        <v>1781</v>
      </c>
      <c r="B1030" s="137" t="s">
        <v>3801</v>
      </c>
      <c r="C1030" s="137" t="s">
        <v>4457</v>
      </c>
    </row>
    <row r="1031" spans="1:3" x14ac:dyDescent="0.3">
      <c r="A1031" s="136" t="s">
        <v>1755</v>
      </c>
      <c r="B1031" s="137" t="s">
        <v>3829</v>
      </c>
      <c r="C1031" s="137" t="s">
        <v>4457</v>
      </c>
    </row>
    <row r="1032" spans="1:3" x14ac:dyDescent="0.3">
      <c r="A1032" s="136" t="s">
        <v>1334</v>
      </c>
      <c r="B1032" s="137" t="s">
        <v>3763</v>
      </c>
      <c r="C1032" s="137" t="s">
        <v>4457</v>
      </c>
    </row>
    <row r="1033" spans="1:3" x14ac:dyDescent="0.3">
      <c r="A1033" s="136" t="s">
        <v>1574</v>
      </c>
      <c r="B1033" s="137" t="s">
        <v>3805</v>
      </c>
      <c r="C1033" s="137" t="s">
        <v>4457</v>
      </c>
    </row>
    <row r="1034" spans="1:3" x14ac:dyDescent="0.3">
      <c r="A1034" s="136" t="s">
        <v>1575</v>
      </c>
      <c r="B1034" s="137" t="s">
        <v>3821</v>
      </c>
      <c r="C1034" s="137" t="s">
        <v>4457</v>
      </c>
    </row>
    <row r="1035" spans="1:3" x14ac:dyDescent="0.3">
      <c r="A1035" s="136" t="s">
        <v>1582</v>
      </c>
      <c r="B1035" s="137" t="s">
        <v>3817</v>
      </c>
      <c r="C1035" s="137" t="s">
        <v>4457</v>
      </c>
    </row>
    <row r="1036" spans="1:3" x14ac:dyDescent="0.3">
      <c r="A1036" s="136" t="s">
        <v>1402</v>
      </c>
      <c r="B1036" s="137" t="s">
        <v>3786</v>
      </c>
      <c r="C1036" s="137" t="s">
        <v>4457</v>
      </c>
    </row>
    <row r="1037" spans="1:3" x14ac:dyDescent="0.3">
      <c r="A1037" s="136" t="s">
        <v>1664</v>
      </c>
      <c r="B1037" s="137" t="s">
        <v>3813</v>
      </c>
      <c r="C1037" s="137" t="s">
        <v>4457</v>
      </c>
    </row>
    <row r="1038" spans="1:3" x14ac:dyDescent="0.3">
      <c r="A1038" s="136" t="s">
        <v>1627</v>
      </c>
      <c r="B1038" s="137" t="s">
        <v>3759</v>
      </c>
      <c r="C1038" s="137" t="s">
        <v>4457</v>
      </c>
    </row>
    <row r="1039" spans="1:3" x14ac:dyDescent="0.3">
      <c r="A1039" s="136" t="s">
        <v>1640</v>
      </c>
      <c r="B1039" s="137" t="s">
        <v>3809</v>
      </c>
      <c r="C1039" s="137" t="s">
        <v>4457</v>
      </c>
    </row>
    <row r="1040" spans="1:3" x14ac:dyDescent="0.3">
      <c r="A1040" s="136" t="s">
        <v>1695</v>
      </c>
      <c r="B1040" s="137" t="s">
        <v>3774</v>
      </c>
      <c r="C1040" s="137" t="s">
        <v>4457</v>
      </c>
    </row>
    <row r="1041" spans="1:3" x14ac:dyDescent="0.3">
      <c r="A1041" s="136" t="s">
        <v>1301</v>
      </c>
      <c r="B1041" s="137" t="s">
        <v>3833</v>
      </c>
      <c r="C1041" s="137" t="s">
        <v>4457</v>
      </c>
    </row>
    <row r="1042" spans="1:3" x14ac:dyDescent="0.3">
      <c r="A1042" s="136" t="s">
        <v>1614</v>
      </c>
      <c r="B1042" s="137" t="s">
        <v>3782</v>
      </c>
      <c r="C1042" s="137" t="s">
        <v>4457</v>
      </c>
    </row>
    <row r="1043" spans="1:3" x14ac:dyDescent="0.3">
      <c r="A1043" s="136" t="s">
        <v>1824</v>
      </c>
      <c r="B1043" s="137" t="s">
        <v>3825</v>
      </c>
      <c r="C1043" s="137" t="s">
        <v>4457</v>
      </c>
    </row>
    <row r="1044" spans="1:3" x14ac:dyDescent="0.3">
      <c r="A1044" s="136" t="s">
        <v>1665</v>
      </c>
      <c r="B1044" s="137" t="s">
        <v>3797</v>
      </c>
      <c r="C1044" s="137" t="s">
        <v>4457</v>
      </c>
    </row>
    <row r="1045" spans="1:3" x14ac:dyDescent="0.3">
      <c r="A1045" s="136" t="s">
        <v>1736</v>
      </c>
      <c r="B1045" s="137" t="s">
        <v>3837</v>
      </c>
      <c r="C1045" s="137" t="s">
        <v>4457</v>
      </c>
    </row>
    <row r="1046" spans="1:3" x14ac:dyDescent="0.3">
      <c r="A1046" s="136" t="s">
        <v>1605</v>
      </c>
      <c r="B1046" s="137" t="s">
        <v>3770</v>
      </c>
      <c r="C1046" s="137" t="s">
        <v>4457</v>
      </c>
    </row>
    <row r="1047" spans="1:3" x14ac:dyDescent="0.3">
      <c r="A1047" s="136" t="s">
        <v>2926</v>
      </c>
      <c r="B1047" s="137" t="s">
        <v>3792</v>
      </c>
      <c r="C1047" s="137" t="s">
        <v>3793</v>
      </c>
    </row>
    <row r="1048" spans="1:3" x14ac:dyDescent="0.3">
      <c r="A1048" s="136" t="s">
        <v>2342</v>
      </c>
      <c r="B1048" s="137" t="s">
        <v>3575</v>
      </c>
      <c r="C1048" s="137" t="s">
        <v>4457</v>
      </c>
    </row>
    <row r="1049" spans="1:3" x14ac:dyDescent="0.3">
      <c r="A1049" s="136" t="s">
        <v>1804</v>
      </c>
      <c r="B1049" s="137" t="s">
        <v>3914</v>
      </c>
      <c r="C1049" s="137" t="s">
        <v>4457</v>
      </c>
    </row>
    <row r="1050" spans="1:3" x14ac:dyDescent="0.3">
      <c r="A1050" s="136" t="s">
        <v>1847</v>
      </c>
      <c r="B1050" s="137" t="s">
        <v>3926</v>
      </c>
      <c r="C1050" s="137" t="s">
        <v>4457</v>
      </c>
    </row>
    <row r="1051" spans="1:3" x14ac:dyDescent="0.3">
      <c r="A1051" s="136" t="s">
        <v>1403</v>
      </c>
      <c r="B1051" s="137" t="s">
        <v>3866</v>
      </c>
      <c r="C1051" s="137" t="s">
        <v>4457</v>
      </c>
    </row>
    <row r="1052" spans="1:3" x14ac:dyDescent="0.3">
      <c r="A1052" s="136" t="s">
        <v>1719</v>
      </c>
      <c r="B1052" s="137" t="s">
        <v>3870</v>
      </c>
      <c r="C1052" s="137" t="s">
        <v>4457</v>
      </c>
    </row>
    <row r="1053" spans="1:3" x14ac:dyDescent="0.3">
      <c r="A1053" s="136" t="s">
        <v>1757</v>
      </c>
      <c r="B1053" s="137" t="s">
        <v>3874</v>
      </c>
      <c r="C1053" s="137" t="s">
        <v>4457</v>
      </c>
    </row>
    <row r="1054" spans="1:3" x14ac:dyDescent="0.3">
      <c r="A1054" s="136" t="s">
        <v>1596</v>
      </c>
      <c r="B1054" s="137" t="s">
        <v>3886</v>
      </c>
      <c r="C1054" s="137" t="s">
        <v>4457</v>
      </c>
    </row>
    <row r="1055" spans="1:3" x14ac:dyDescent="0.3">
      <c r="A1055" s="136" t="s">
        <v>1450</v>
      </c>
      <c r="B1055" s="137" t="s">
        <v>3922</v>
      </c>
      <c r="C1055" s="137" t="s">
        <v>4457</v>
      </c>
    </row>
    <row r="1056" spans="1:3" x14ac:dyDescent="0.3">
      <c r="A1056" s="136" t="s">
        <v>2001</v>
      </c>
      <c r="B1056" s="137" t="s">
        <v>3902</v>
      </c>
      <c r="C1056" s="137" t="s">
        <v>4457</v>
      </c>
    </row>
    <row r="1057" spans="1:3" x14ac:dyDescent="0.3">
      <c r="A1057" s="136" t="s">
        <v>1973</v>
      </c>
      <c r="B1057" s="137" t="s">
        <v>3898</v>
      </c>
      <c r="C1057" s="137" t="s">
        <v>4457</v>
      </c>
    </row>
    <row r="1058" spans="1:3" x14ac:dyDescent="0.3">
      <c r="A1058" s="136" t="s">
        <v>1941</v>
      </c>
      <c r="B1058" s="137" t="s">
        <v>3930</v>
      </c>
      <c r="C1058" s="137" t="s">
        <v>4457</v>
      </c>
    </row>
    <row r="1059" spans="1:3" x14ac:dyDescent="0.3">
      <c r="A1059" s="136" t="s">
        <v>1676</v>
      </c>
      <c r="B1059" s="137" t="s">
        <v>3894</v>
      </c>
      <c r="C1059" s="137" t="s">
        <v>4457</v>
      </c>
    </row>
    <row r="1060" spans="1:3" x14ac:dyDescent="0.3">
      <c r="A1060" s="136" t="s">
        <v>1861</v>
      </c>
      <c r="B1060" s="137" t="s">
        <v>3918</v>
      </c>
      <c r="C1060" s="137" t="s">
        <v>4457</v>
      </c>
    </row>
    <row r="1061" spans="1:3" x14ac:dyDescent="0.3">
      <c r="A1061" s="136" t="s">
        <v>1728</v>
      </c>
      <c r="B1061" s="137" t="s">
        <v>3890</v>
      </c>
      <c r="C1061" s="137" t="s">
        <v>4457</v>
      </c>
    </row>
    <row r="1062" spans="1:3" x14ac:dyDescent="0.3">
      <c r="A1062" s="136" t="s">
        <v>1650</v>
      </c>
      <c r="B1062" s="137" t="s">
        <v>3910</v>
      </c>
      <c r="C1062" s="137" t="s">
        <v>4457</v>
      </c>
    </row>
    <row r="1063" spans="1:3" x14ac:dyDescent="0.3">
      <c r="A1063" s="136" t="s">
        <v>1353</v>
      </c>
      <c r="B1063" s="137" t="s">
        <v>3855</v>
      </c>
      <c r="C1063" s="137" t="s">
        <v>4457</v>
      </c>
    </row>
    <row r="1064" spans="1:3" x14ac:dyDescent="0.3">
      <c r="A1064" s="136" t="s">
        <v>1440</v>
      </c>
      <c r="B1064" s="137" t="s">
        <v>3906</v>
      </c>
      <c r="C1064" s="137" t="s">
        <v>4457</v>
      </c>
    </row>
    <row r="1065" spans="1:3" x14ac:dyDescent="0.3">
      <c r="A1065" s="136" t="s">
        <v>1837</v>
      </c>
      <c r="B1065" s="137" t="s">
        <v>3878</v>
      </c>
      <c r="C1065" s="137" t="s">
        <v>4457</v>
      </c>
    </row>
    <row r="1066" spans="1:3" x14ac:dyDescent="0.3">
      <c r="A1066" s="136" t="s">
        <v>1554</v>
      </c>
      <c r="B1066" s="137" t="s">
        <v>3862</v>
      </c>
      <c r="C1066" s="137" t="s">
        <v>4457</v>
      </c>
    </row>
    <row r="1067" spans="1:3" x14ac:dyDescent="0.3">
      <c r="A1067" s="136" t="s">
        <v>1827</v>
      </c>
      <c r="B1067" s="137" t="s">
        <v>3882</v>
      </c>
      <c r="C1067" s="137" t="s">
        <v>4457</v>
      </c>
    </row>
    <row r="1068" spans="1:3" x14ac:dyDescent="0.3">
      <c r="A1068" s="136" t="s">
        <v>1367</v>
      </c>
      <c r="B1068" s="137" t="s">
        <v>3755</v>
      </c>
      <c r="C1068" s="137" t="s">
        <v>4457</v>
      </c>
    </row>
    <row r="1069" spans="1:3" x14ac:dyDescent="0.3">
      <c r="A1069" s="136" t="s">
        <v>1418</v>
      </c>
      <c r="B1069" s="137" t="s">
        <v>4247</v>
      </c>
      <c r="C1069" s="137" t="s">
        <v>4457</v>
      </c>
    </row>
    <row r="1070" spans="1:3" x14ac:dyDescent="0.3">
      <c r="A1070" s="136" t="s">
        <v>1898</v>
      </c>
      <c r="B1070" s="137" t="s">
        <v>3932</v>
      </c>
      <c r="C1070" s="137" t="s">
        <v>4457</v>
      </c>
    </row>
    <row r="1071" spans="1:3" x14ac:dyDescent="0.3">
      <c r="A1071" s="136" t="s">
        <v>1309</v>
      </c>
      <c r="B1071" s="137" t="s">
        <v>3506</v>
      </c>
      <c r="C1071" s="137" t="s">
        <v>4457</v>
      </c>
    </row>
    <row r="1072" spans="1:3" x14ac:dyDescent="0.3">
      <c r="A1072" s="136" t="s">
        <v>2677</v>
      </c>
      <c r="B1072" s="137" t="s">
        <v>3849</v>
      </c>
      <c r="C1072" s="137" t="s">
        <v>4457</v>
      </c>
    </row>
    <row r="1073" spans="1:3" x14ac:dyDescent="0.3">
      <c r="A1073" s="136" t="s">
        <v>1696</v>
      </c>
      <c r="B1073" s="137" t="s">
        <v>3518</v>
      </c>
      <c r="C1073" s="137" t="s">
        <v>4457</v>
      </c>
    </row>
    <row r="1074" spans="1:3" x14ac:dyDescent="0.3">
      <c r="A1074" s="136" t="s">
        <v>2442</v>
      </c>
      <c r="B1074" s="137" t="s">
        <v>3557</v>
      </c>
      <c r="C1074" s="137" t="s">
        <v>4457</v>
      </c>
    </row>
    <row r="1075" spans="1:3" x14ac:dyDescent="0.3">
      <c r="A1075" s="136" t="s">
        <v>1790</v>
      </c>
      <c r="B1075" s="137" t="s">
        <v>3502</v>
      </c>
      <c r="C1075" s="137" t="s">
        <v>4457</v>
      </c>
    </row>
    <row r="1076" spans="1:3" x14ac:dyDescent="0.3">
      <c r="A1076" s="136" t="s">
        <v>2260</v>
      </c>
      <c r="B1076" s="137" t="s">
        <v>3553</v>
      </c>
      <c r="C1076" s="137" t="s">
        <v>4457</v>
      </c>
    </row>
    <row r="1077" spans="1:3" x14ac:dyDescent="0.3">
      <c r="A1077" s="136" t="s">
        <v>1690</v>
      </c>
      <c r="B1077" s="137" t="s">
        <v>3522</v>
      </c>
      <c r="C1077" s="137" t="s">
        <v>4457</v>
      </c>
    </row>
    <row r="1078" spans="1:3" x14ac:dyDescent="0.3">
      <c r="A1078" s="136" t="s">
        <v>2293</v>
      </c>
      <c r="B1078" s="137" t="s">
        <v>3569</v>
      </c>
      <c r="C1078" s="137" t="s">
        <v>4457</v>
      </c>
    </row>
    <row r="1079" spans="1:3" x14ac:dyDescent="0.3">
      <c r="A1079" s="136" t="s">
        <v>2423</v>
      </c>
      <c r="B1079" s="137" t="s">
        <v>3545</v>
      </c>
      <c r="C1079" s="137" t="s">
        <v>4457</v>
      </c>
    </row>
    <row r="1080" spans="1:3" x14ac:dyDescent="0.3">
      <c r="A1080" s="136" t="s">
        <v>2368</v>
      </c>
      <c r="B1080" s="137" t="s">
        <v>3565</v>
      </c>
      <c r="C1080" s="137" t="s">
        <v>4457</v>
      </c>
    </row>
    <row r="1081" spans="1:3" x14ac:dyDescent="0.3">
      <c r="A1081" s="136" t="s">
        <v>2016</v>
      </c>
      <c r="B1081" s="137" t="s">
        <v>3533</v>
      </c>
      <c r="C1081" s="137" t="s">
        <v>4457</v>
      </c>
    </row>
    <row r="1082" spans="1:3" x14ac:dyDescent="0.3">
      <c r="A1082" s="136" t="s">
        <v>2280</v>
      </c>
      <c r="B1082" s="137" t="s">
        <v>3494</v>
      </c>
      <c r="C1082" s="137" t="s">
        <v>4457</v>
      </c>
    </row>
    <row r="1083" spans="1:3" x14ac:dyDescent="0.3">
      <c r="A1083" s="136" t="s">
        <v>1521</v>
      </c>
      <c r="B1083" s="137" t="s">
        <v>3541</v>
      </c>
      <c r="C1083" s="137" t="s">
        <v>4457</v>
      </c>
    </row>
    <row r="1084" spans="1:3" x14ac:dyDescent="0.3">
      <c r="A1084" s="136" t="s">
        <v>2039</v>
      </c>
      <c r="B1084" s="137" t="s">
        <v>3537</v>
      </c>
      <c r="C1084" s="137" t="s">
        <v>4457</v>
      </c>
    </row>
    <row r="1085" spans="1:3" x14ac:dyDescent="0.3">
      <c r="A1085" s="136" t="s">
        <v>2386</v>
      </c>
      <c r="B1085" s="137" t="s">
        <v>3498</v>
      </c>
      <c r="C1085" s="137" t="s">
        <v>4457</v>
      </c>
    </row>
    <row r="1086" spans="1:3" x14ac:dyDescent="0.3">
      <c r="A1086" s="136" t="s">
        <v>2130</v>
      </c>
      <c r="B1086" s="137" t="s">
        <v>3549</v>
      </c>
      <c r="C1086" s="137" t="s">
        <v>4457</v>
      </c>
    </row>
    <row r="1087" spans="1:3" x14ac:dyDescent="0.3">
      <c r="A1087" s="136" t="s">
        <v>2349</v>
      </c>
      <c r="B1087" s="137" t="s">
        <v>3561</v>
      </c>
      <c r="C1087" s="137" t="s">
        <v>4457</v>
      </c>
    </row>
    <row r="1088" spans="1:3" x14ac:dyDescent="0.3">
      <c r="A1088" s="136" t="s">
        <v>1345</v>
      </c>
      <c r="B1088" s="137" t="s">
        <v>3510</v>
      </c>
      <c r="C1088" s="137" t="s">
        <v>4457</v>
      </c>
    </row>
    <row r="1089" spans="1:3" x14ac:dyDescent="0.3">
      <c r="A1089" s="136" t="s">
        <v>1346</v>
      </c>
      <c r="B1089" s="137" t="s">
        <v>3514</v>
      </c>
      <c r="C1089" s="137" t="s">
        <v>4457</v>
      </c>
    </row>
    <row r="1090" spans="1:3" x14ac:dyDescent="0.3">
      <c r="A1090" s="136" t="s">
        <v>2450</v>
      </c>
      <c r="B1090" s="137" t="s">
        <v>3529</v>
      </c>
      <c r="C1090" s="137" t="s">
        <v>4457</v>
      </c>
    </row>
    <row r="1091" spans="1:3" x14ac:dyDescent="0.3">
      <c r="A1091" s="136" t="s">
        <v>2402</v>
      </c>
      <c r="B1091" s="137" t="s">
        <v>4258</v>
      </c>
      <c r="C1091" s="137" t="s">
        <v>4457</v>
      </c>
    </row>
    <row r="1092" spans="1:3" x14ac:dyDescent="0.3">
      <c r="A1092" s="136" t="s">
        <v>2770</v>
      </c>
      <c r="B1092" s="137" t="s">
        <v>4434</v>
      </c>
      <c r="C1092" s="137" t="s">
        <v>4457</v>
      </c>
    </row>
    <row r="1093" spans="1:3" x14ac:dyDescent="0.3">
      <c r="A1093" s="136" t="s">
        <v>2383</v>
      </c>
      <c r="B1093" s="137" t="s">
        <v>4233</v>
      </c>
      <c r="C1093" s="137" t="s">
        <v>4457</v>
      </c>
    </row>
    <row r="1094" spans="1:3" x14ac:dyDescent="0.3">
      <c r="A1094" s="136" t="s">
        <v>2373</v>
      </c>
      <c r="B1094" s="137" t="s">
        <v>4229</v>
      </c>
      <c r="C1094" s="137" t="s">
        <v>4457</v>
      </c>
    </row>
    <row r="1095" spans="1:3" x14ac:dyDescent="0.3">
      <c r="A1095" s="136" t="s">
        <v>2429</v>
      </c>
      <c r="B1095" s="137" t="s">
        <v>4225</v>
      </c>
      <c r="C1095" s="137" t="s">
        <v>4457</v>
      </c>
    </row>
    <row r="1096" spans="1:3" x14ac:dyDescent="0.3">
      <c r="A1096" s="136" t="s">
        <v>2388</v>
      </c>
      <c r="B1096" s="137" t="s">
        <v>4241</v>
      </c>
      <c r="C1096" s="137" t="s">
        <v>4457</v>
      </c>
    </row>
    <row r="1097" spans="1:3" x14ac:dyDescent="0.3">
      <c r="A1097" s="136" t="s">
        <v>2318</v>
      </c>
      <c r="B1097" s="137" t="s">
        <v>4237</v>
      </c>
      <c r="C1097" s="137" t="s">
        <v>4457</v>
      </c>
    </row>
    <row r="1098" spans="1:3" x14ac:dyDescent="0.3">
      <c r="A1098" s="136" t="s">
        <v>2419</v>
      </c>
      <c r="B1098" s="137" t="s">
        <v>4221</v>
      </c>
      <c r="C1098" s="137" t="s">
        <v>4457</v>
      </c>
    </row>
    <row r="1099" spans="1:3" x14ac:dyDescent="0.3">
      <c r="A1099" s="136" t="s">
        <v>1702</v>
      </c>
      <c r="B1099" s="137" t="s">
        <v>3751</v>
      </c>
      <c r="C1099" s="137" t="s">
        <v>4457</v>
      </c>
    </row>
    <row r="1100" spans="1:3" x14ac:dyDescent="0.3">
      <c r="A1100" s="136" t="s">
        <v>1675</v>
      </c>
      <c r="B1100" s="137" t="s">
        <v>3877</v>
      </c>
      <c r="C1100" s="137" t="s">
        <v>4457</v>
      </c>
    </row>
    <row r="1101" spans="1:3" x14ac:dyDescent="0.3">
      <c r="A1101" s="136" t="s">
        <v>1385</v>
      </c>
      <c r="B1101" s="137" t="s">
        <v>3905</v>
      </c>
      <c r="C1101" s="137" t="s">
        <v>4457</v>
      </c>
    </row>
    <row r="1102" spans="1:3" x14ac:dyDescent="0.3">
      <c r="A1102" s="136" t="s">
        <v>1674</v>
      </c>
      <c r="B1102" s="137" t="s">
        <v>3865</v>
      </c>
      <c r="C1102" s="137" t="s">
        <v>4457</v>
      </c>
    </row>
    <row r="1103" spans="1:3" x14ac:dyDescent="0.3">
      <c r="A1103" s="136" t="s">
        <v>1802</v>
      </c>
      <c r="B1103" s="137" t="s">
        <v>3885</v>
      </c>
      <c r="C1103" s="137" t="s">
        <v>4457</v>
      </c>
    </row>
    <row r="1104" spans="1:3" x14ac:dyDescent="0.3">
      <c r="A1104" s="136" t="s">
        <v>1305</v>
      </c>
      <c r="B1104" s="137" t="s">
        <v>3873</v>
      </c>
      <c r="C1104" s="137" t="s">
        <v>4457</v>
      </c>
    </row>
    <row r="1105" spans="1:3" x14ac:dyDescent="0.3">
      <c r="A1105" s="136" t="s">
        <v>1789</v>
      </c>
      <c r="B1105" s="137" t="s">
        <v>3897</v>
      </c>
      <c r="C1105" s="137" t="s">
        <v>4457</v>
      </c>
    </row>
    <row r="1106" spans="1:3" x14ac:dyDescent="0.3">
      <c r="A1106" s="136" t="s">
        <v>1805</v>
      </c>
      <c r="B1106" s="137" t="s">
        <v>3921</v>
      </c>
      <c r="C1106" s="137" t="s">
        <v>4457</v>
      </c>
    </row>
    <row r="1107" spans="1:3" x14ac:dyDescent="0.3">
      <c r="A1107" s="136" t="s">
        <v>1708</v>
      </c>
      <c r="B1107" s="137" t="s">
        <v>3861</v>
      </c>
      <c r="C1107" s="137" t="s">
        <v>4457</v>
      </c>
    </row>
    <row r="1108" spans="1:3" x14ac:dyDescent="0.3">
      <c r="A1108" s="136" t="s">
        <v>2028</v>
      </c>
      <c r="B1108" s="137" t="s">
        <v>3917</v>
      </c>
      <c r="C1108" s="137" t="s">
        <v>4457</v>
      </c>
    </row>
    <row r="1109" spans="1:3" x14ac:dyDescent="0.3">
      <c r="A1109" s="136" t="s">
        <v>2000</v>
      </c>
      <c r="B1109" s="137" t="s">
        <v>3869</v>
      </c>
      <c r="C1109" s="137" t="s">
        <v>4457</v>
      </c>
    </row>
    <row r="1110" spans="1:3" x14ac:dyDescent="0.3">
      <c r="A1110" s="136" t="s">
        <v>1865</v>
      </c>
      <c r="B1110" s="137" t="s">
        <v>3901</v>
      </c>
      <c r="C1110" s="137" t="s">
        <v>4457</v>
      </c>
    </row>
    <row r="1111" spans="1:3" x14ac:dyDescent="0.3">
      <c r="A1111" s="136" t="s">
        <v>1828</v>
      </c>
      <c r="B1111" s="137" t="s">
        <v>3909</v>
      </c>
      <c r="C1111" s="137" t="s">
        <v>4457</v>
      </c>
    </row>
    <row r="1112" spans="1:3" x14ac:dyDescent="0.3">
      <c r="A1112" s="136" t="s">
        <v>1692</v>
      </c>
      <c r="B1112" s="137" t="s">
        <v>3913</v>
      </c>
      <c r="C1112" s="137" t="s">
        <v>4457</v>
      </c>
    </row>
    <row r="1113" spans="1:3" x14ac:dyDescent="0.3">
      <c r="A1113" s="136" t="s">
        <v>1510</v>
      </c>
      <c r="B1113" s="137" t="s">
        <v>4074</v>
      </c>
      <c r="C1113" s="137" t="s">
        <v>4457</v>
      </c>
    </row>
    <row r="1114" spans="1:3" x14ac:dyDescent="0.3">
      <c r="A1114" s="136" t="s">
        <v>1731</v>
      </c>
      <c r="B1114" s="137" t="s">
        <v>3893</v>
      </c>
      <c r="C1114" s="137" t="s">
        <v>4457</v>
      </c>
    </row>
    <row r="1115" spans="1:3" x14ac:dyDescent="0.3">
      <c r="A1115" s="136" t="s">
        <v>1699</v>
      </c>
      <c r="B1115" s="137" t="s">
        <v>3889</v>
      </c>
      <c r="C1115" s="137" t="s">
        <v>4457</v>
      </c>
    </row>
    <row r="1116" spans="1:3" x14ac:dyDescent="0.3">
      <c r="A1116" s="136" t="s">
        <v>1379</v>
      </c>
      <c r="B1116" s="137" t="s">
        <v>3881</v>
      </c>
      <c r="C1116" s="137" t="s">
        <v>4457</v>
      </c>
    </row>
    <row r="1117" spans="1:3" x14ac:dyDescent="0.3">
      <c r="A1117" s="136" t="s">
        <v>1730</v>
      </c>
      <c r="B1117" s="137" t="s">
        <v>3854</v>
      </c>
      <c r="C1117" s="137" t="s">
        <v>4457</v>
      </c>
    </row>
    <row r="1118" spans="1:3" x14ac:dyDescent="0.3">
      <c r="A1118" s="136" t="s">
        <v>2790</v>
      </c>
      <c r="B1118" s="137" t="s">
        <v>4435</v>
      </c>
      <c r="C1118" s="137" t="s">
        <v>4457</v>
      </c>
    </row>
    <row r="1119" spans="1:3" x14ac:dyDescent="0.3">
      <c r="A1119" s="136" t="s">
        <v>2914</v>
      </c>
      <c r="B1119" s="137" t="s">
        <v>4443</v>
      </c>
      <c r="C1119" s="137" t="s">
        <v>4457</v>
      </c>
    </row>
    <row r="1120" spans="1:3" x14ac:dyDescent="0.3">
      <c r="A1120" s="136" t="s">
        <v>2211</v>
      </c>
      <c r="B1120" s="137" t="s">
        <v>3560</v>
      </c>
      <c r="C1120" s="137" t="s">
        <v>4457</v>
      </c>
    </row>
    <row r="1121" spans="1:3" x14ac:dyDescent="0.3">
      <c r="A1121" s="136" t="s">
        <v>1320</v>
      </c>
      <c r="B1121" s="137" t="s">
        <v>3517</v>
      </c>
      <c r="C1121" s="137" t="s">
        <v>4457</v>
      </c>
    </row>
    <row r="1122" spans="1:3" x14ac:dyDescent="0.3">
      <c r="A1122" s="136" t="s">
        <v>2430</v>
      </c>
      <c r="B1122" s="137" t="s">
        <v>3568</v>
      </c>
      <c r="C1122" s="137" t="s">
        <v>4457</v>
      </c>
    </row>
    <row r="1123" spans="1:3" x14ac:dyDescent="0.3">
      <c r="A1123" s="136" t="s">
        <v>2440</v>
      </c>
      <c r="B1123" s="137" t="s">
        <v>3552</v>
      </c>
      <c r="C1123" s="137" t="s">
        <v>4457</v>
      </c>
    </row>
    <row r="1124" spans="1:3" x14ac:dyDescent="0.3">
      <c r="A1124" s="136" t="s">
        <v>1825</v>
      </c>
      <c r="B1124" s="137" t="s">
        <v>3528</v>
      </c>
      <c r="C1124" s="137" t="s">
        <v>4457</v>
      </c>
    </row>
    <row r="1125" spans="1:3" x14ac:dyDescent="0.3">
      <c r="A1125" s="136" t="s">
        <v>1928</v>
      </c>
      <c r="B1125" s="137" t="s">
        <v>3544</v>
      </c>
      <c r="C1125" s="137" t="s">
        <v>4457</v>
      </c>
    </row>
    <row r="1126" spans="1:3" x14ac:dyDescent="0.3">
      <c r="A1126" s="136" t="s">
        <v>1551</v>
      </c>
      <c r="B1126" s="137" t="s">
        <v>3532</v>
      </c>
      <c r="C1126" s="137" t="s">
        <v>4457</v>
      </c>
    </row>
    <row r="1127" spans="1:3" x14ac:dyDescent="0.3">
      <c r="A1127" s="136" t="s">
        <v>1471</v>
      </c>
      <c r="B1127" s="137" t="s">
        <v>3540</v>
      </c>
      <c r="C1127" s="137" t="s">
        <v>4457</v>
      </c>
    </row>
    <row r="1128" spans="1:3" x14ac:dyDescent="0.3">
      <c r="A1128" s="136" t="s">
        <v>1530</v>
      </c>
      <c r="B1128" s="137" t="s">
        <v>3556</v>
      </c>
      <c r="C1128" s="137" t="s">
        <v>4457</v>
      </c>
    </row>
    <row r="1129" spans="1:3" x14ac:dyDescent="0.3">
      <c r="A1129" s="136" t="s">
        <v>2299</v>
      </c>
      <c r="B1129" s="137" t="s">
        <v>3548</v>
      </c>
      <c r="C1129" s="137" t="s">
        <v>4457</v>
      </c>
    </row>
    <row r="1130" spans="1:3" x14ac:dyDescent="0.3">
      <c r="A1130" s="136" t="s">
        <v>1286</v>
      </c>
      <c r="B1130" s="137" t="s">
        <v>3513</v>
      </c>
      <c r="C1130" s="137" t="s">
        <v>4457</v>
      </c>
    </row>
    <row r="1131" spans="1:3" x14ac:dyDescent="0.3">
      <c r="A1131" s="136" t="s">
        <v>2346</v>
      </c>
      <c r="B1131" s="137" t="s">
        <v>3497</v>
      </c>
      <c r="C1131" s="137" t="s">
        <v>4457</v>
      </c>
    </row>
    <row r="1132" spans="1:3" x14ac:dyDescent="0.3">
      <c r="A1132" s="136" t="s">
        <v>1710</v>
      </c>
      <c r="B1132" s="137" t="s">
        <v>3509</v>
      </c>
      <c r="C1132" s="137" t="s">
        <v>4457</v>
      </c>
    </row>
    <row r="1133" spans="1:3" x14ac:dyDescent="0.3">
      <c r="A1133" s="136" t="s">
        <v>2392</v>
      </c>
      <c r="B1133" s="137" t="s">
        <v>3564</v>
      </c>
      <c r="C1133" s="137" t="s">
        <v>4457</v>
      </c>
    </row>
    <row r="1134" spans="1:3" x14ac:dyDescent="0.3">
      <c r="A1134" s="136" t="s">
        <v>1968</v>
      </c>
      <c r="B1134" s="137" t="s">
        <v>3536</v>
      </c>
      <c r="C1134" s="137" t="s">
        <v>4457</v>
      </c>
    </row>
    <row r="1135" spans="1:3" x14ac:dyDescent="0.3">
      <c r="A1135" s="136" t="s">
        <v>2374</v>
      </c>
      <c r="B1135" s="137" t="s">
        <v>3572</v>
      </c>
      <c r="C1135" s="137" t="s">
        <v>4457</v>
      </c>
    </row>
    <row r="1136" spans="1:3" x14ac:dyDescent="0.3">
      <c r="A1136" s="136" t="s">
        <v>2453</v>
      </c>
      <c r="B1136" s="137" t="s">
        <v>3505</v>
      </c>
      <c r="C1136" s="137" t="s">
        <v>4457</v>
      </c>
    </row>
    <row r="1137" spans="1:3" x14ac:dyDescent="0.3">
      <c r="A1137" s="136" t="s">
        <v>2797</v>
      </c>
      <c r="B1137" s="137" t="s">
        <v>4436</v>
      </c>
      <c r="C1137" s="137" t="s">
        <v>4457</v>
      </c>
    </row>
    <row r="1138" spans="1:3" x14ac:dyDescent="0.3">
      <c r="A1138" s="136" t="s">
        <v>2810</v>
      </c>
      <c r="B1138" s="137" t="s">
        <v>4437</v>
      </c>
      <c r="C1138" s="137" t="s">
        <v>4457</v>
      </c>
    </row>
    <row r="1139" spans="1:3" x14ac:dyDescent="0.3">
      <c r="A1139" s="136" t="s">
        <v>2312</v>
      </c>
      <c r="B1139" s="137" t="s">
        <v>4217</v>
      </c>
      <c r="C1139" s="137" t="s">
        <v>4457</v>
      </c>
    </row>
    <row r="1140" spans="1:3" x14ac:dyDescent="0.3">
      <c r="A1140" s="136" t="s">
        <v>2408</v>
      </c>
      <c r="B1140" s="137" t="s">
        <v>4184</v>
      </c>
      <c r="C1140" s="137" t="s">
        <v>4457</v>
      </c>
    </row>
    <row r="1141" spans="1:3" x14ac:dyDescent="0.3">
      <c r="A1141" s="136" t="s">
        <v>1772</v>
      </c>
      <c r="B1141" s="137" t="s">
        <v>3840</v>
      </c>
      <c r="C1141" s="137" t="s">
        <v>4457</v>
      </c>
    </row>
    <row r="1142" spans="1:3" x14ac:dyDescent="0.3">
      <c r="A1142" s="136" t="s">
        <v>2446</v>
      </c>
      <c r="B1142" s="137" t="s">
        <v>3845</v>
      </c>
      <c r="C1142" s="137" t="s">
        <v>4457</v>
      </c>
    </row>
    <row r="1143" spans="1:3" x14ac:dyDescent="0.3">
      <c r="A1143" s="136" t="s">
        <v>1276</v>
      </c>
      <c r="B1143" s="137" t="s">
        <v>3746</v>
      </c>
      <c r="C1143" s="137" t="s">
        <v>4457</v>
      </c>
    </row>
    <row r="1144" spans="1:3" x14ac:dyDescent="0.3">
      <c r="A1144" s="136" t="s">
        <v>2451</v>
      </c>
      <c r="B1144" s="137" t="s">
        <v>3493</v>
      </c>
      <c r="C1144" s="137" t="s">
        <v>4457</v>
      </c>
    </row>
    <row r="1145" spans="1:3" x14ac:dyDescent="0.3">
      <c r="A1145" s="136" t="s">
        <v>2777</v>
      </c>
      <c r="B1145" s="137" t="s">
        <v>4438</v>
      </c>
      <c r="C1145" s="137" t="s">
        <v>4457</v>
      </c>
    </row>
    <row r="1146" spans="1:3" x14ac:dyDescent="0.3">
      <c r="A1146" s="136" t="s">
        <v>2433</v>
      </c>
      <c r="B1146" s="137" t="s">
        <v>4079</v>
      </c>
      <c r="C1146" s="137" t="s">
        <v>4457</v>
      </c>
    </row>
    <row r="1147" spans="1:3" x14ac:dyDescent="0.3">
      <c r="A1147" s="136" t="s">
        <v>1924</v>
      </c>
      <c r="B1147" s="137" t="s">
        <v>3931</v>
      </c>
      <c r="C1147" s="137" t="s">
        <v>4457</v>
      </c>
    </row>
    <row r="1148" spans="1:3" x14ac:dyDescent="0.3">
      <c r="A1148" s="136" t="s">
        <v>1542</v>
      </c>
      <c r="B1148" s="137" t="s">
        <v>4252</v>
      </c>
      <c r="C1148" s="137" t="s">
        <v>4457</v>
      </c>
    </row>
    <row r="1149" spans="1:3" x14ac:dyDescent="0.3">
      <c r="A1149" s="136" t="s">
        <v>2197</v>
      </c>
      <c r="B1149" s="137" t="s">
        <v>4250</v>
      </c>
      <c r="C1149" s="137" t="s">
        <v>4457</v>
      </c>
    </row>
    <row r="1150" spans="1:3" x14ac:dyDescent="0.3">
      <c r="A1150" s="136" t="s">
        <v>1504</v>
      </c>
      <c r="B1150" s="137" t="s">
        <v>4249</v>
      </c>
      <c r="C1150" s="137" t="s">
        <v>4457</v>
      </c>
    </row>
    <row r="1151" spans="1:3" x14ac:dyDescent="0.3">
      <c r="A1151" s="136" t="s">
        <v>1410</v>
      </c>
      <c r="B1151" s="137" t="s">
        <v>4261</v>
      </c>
      <c r="C1151" s="137" t="s">
        <v>4457</v>
      </c>
    </row>
    <row r="1152" spans="1:3" x14ac:dyDescent="0.3">
      <c r="A1152" s="136" t="s">
        <v>1739</v>
      </c>
      <c r="B1152" s="137" t="s">
        <v>3841</v>
      </c>
      <c r="C1152" s="137" t="s">
        <v>4457</v>
      </c>
    </row>
    <row r="1153" spans="1:3" x14ac:dyDescent="0.3">
      <c r="A1153" s="136" t="s">
        <v>2436</v>
      </c>
      <c r="B1153" s="137" t="s">
        <v>3573</v>
      </c>
      <c r="C1153" s="137" t="s">
        <v>4457</v>
      </c>
    </row>
    <row r="1154" spans="1:3" x14ac:dyDescent="0.3">
      <c r="A1154" s="136" t="s">
        <v>2452</v>
      </c>
      <c r="B1154" s="137" t="s">
        <v>3938</v>
      </c>
      <c r="C1154" s="137" t="s">
        <v>4457</v>
      </c>
    </row>
    <row r="1155" spans="1:3" x14ac:dyDescent="0.3">
      <c r="A1155" s="136" t="s">
        <v>2040</v>
      </c>
      <c r="B1155" s="137" t="s">
        <v>3936</v>
      </c>
      <c r="C1155" s="137" t="s">
        <v>4457</v>
      </c>
    </row>
    <row r="1156" spans="1:3" x14ac:dyDescent="0.3">
      <c r="A1156" s="136" t="s">
        <v>2413</v>
      </c>
      <c r="B1156" s="137" t="s">
        <v>3576</v>
      </c>
      <c r="C1156" s="137" t="s">
        <v>4457</v>
      </c>
    </row>
    <row r="1157" spans="1:3" x14ac:dyDescent="0.3">
      <c r="A1157" s="136" t="s">
        <v>1414</v>
      </c>
      <c r="B1157" s="137" t="s">
        <v>4263</v>
      </c>
      <c r="C1157" s="137" t="s">
        <v>4457</v>
      </c>
    </row>
    <row r="1158" spans="1:3" x14ac:dyDescent="0.3">
      <c r="A1158" s="136" t="s">
        <v>2773</v>
      </c>
      <c r="B1158" s="137" t="s">
        <v>4439</v>
      </c>
      <c r="C1158" s="137" t="s">
        <v>4457</v>
      </c>
    </row>
    <row r="1159" spans="1:3" x14ac:dyDescent="0.3">
      <c r="A1159" s="136" t="s">
        <v>2193</v>
      </c>
      <c r="B1159" s="137" t="s">
        <v>4246</v>
      </c>
      <c r="C1159" s="137" t="s">
        <v>4457</v>
      </c>
    </row>
    <row r="1160" spans="1:3" x14ac:dyDescent="0.3">
      <c r="A1160" s="134"/>
      <c r="B1160" s="135"/>
      <c r="C1160" s="1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39"/>
  <sheetViews>
    <sheetView topLeftCell="B1" workbookViewId="0">
      <selection activeCell="B1" sqref="A1:XFD1048576"/>
    </sheetView>
  </sheetViews>
  <sheetFormatPr defaultRowHeight="14.4" x14ac:dyDescent="0.3"/>
  <cols>
    <col min="1" max="1" width="31.109375" bestFit="1" customWidth="1"/>
    <col min="2" max="2" width="7.21875" bestFit="1" customWidth="1"/>
    <col min="3" max="14" width="14.77734375" bestFit="1" customWidth="1"/>
  </cols>
  <sheetData>
    <row r="1" spans="1:15" x14ac:dyDescent="0.3">
      <c r="A1" s="75" t="s">
        <v>520</v>
      </c>
      <c r="B1" s="76" t="s">
        <v>43</v>
      </c>
      <c r="C1" s="75" t="s">
        <v>31</v>
      </c>
      <c r="D1" s="75" t="s">
        <v>32</v>
      </c>
      <c r="E1" s="75" t="s">
        <v>33</v>
      </c>
      <c r="F1" s="75" t="s">
        <v>34</v>
      </c>
      <c r="G1" s="75" t="s">
        <v>35</v>
      </c>
      <c r="H1" s="75" t="s">
        <v>36</v>
      </c>
      <c r="I1" s="75" t="s">
        <v>37</v>
      </c>
      <c r="J1" s="75" t="s">
        <v>38</v>
      </c>
      <c r="K1" s="75" t="s">
        <v>39</v>
      </c>
      <c r="L1" s="75" t="s">
        <v>40</v>
      </c>
      <c r="M1" s="75" t="s">
        <v>41</v>
      </c>
      <c r="N1" s="75" t="s">
        <v>42</v>
      </c>
      <c r="O1" s="86" t="s">
        <v>1244</v>
      </c>
    </row>
    <row r="2" spans="1:15" x14ac:dyDescent="0.3">
      <c r="A2" s="77" t="s">
        <v>1325</v>
      </c>
      <c r="B2" s="77" t="s">
        <v>819</v>
      </c>
      <c r="C2" s="79">
        <v>717.27</v>
      </c>
      <c r="D2" s="79">
        <v>717.26</v>
      </c>
      <c r="E2" s="79">
        <v>717.26</v>
      </c>
      <c r="F2" s="79">
        <v>717.26</v>
      </c>
      <c r="G2" s="79">
        <v>717.26</v>
      </c>
      <c r="H2" s="79">
        <v>717.26</v>
      </c>
      <c r="I2" s="79">
        <v>717.26</v>
      </c>
      <c r="J2" s="79">
        <v>717.26</v>
      </c>
      <c r="K2" s="79">
        <v>717.26</v>
      </c>
      <c r="L2" s="79">
        <v>717.26</v>
      </c>
      <c r="M2" s="79">
        <v>717.26</v>
      </c>
      <c r="N2" s="79">
        <v>717.26</v>
      </c>
      <c r="O2" s="111">
        <f>SUM(F2:N2)</f>
        <v>6455.3400000000011</v>
      </c>
    </row>
    <row r="3" spans="1:15" x14ac:dyDescent="0.3">
      <c r="A3" s="77" t="s">
        <v>1682</v>
      </c>
      <c r="B3" s="77" t="s">
        <v>868</v>
      </c>
      <c r="C3" s="79">
        <v>652.84</v>
      </c>
      <c r="D3" s="79">
        <v>652.84</v>
      </c>
      <c r="E3" s="79">
        <v>652.84</v>
      </c>
      <c r="F3" s="80"/>
      <c r="G3" s="80"/>
      <c r="H3" s="80"/>
      <c r="I3" s="80"/>
      <c r="J3" s="80"/>
      <c r="K3" s="80"/>
      <c r="L3" s="80"/>
      <c r="M3" s="80"/>
      <c r="N3" s="80"/>
      <c r="O3" s="111">
        <f t="shared" ref="O3:O66" si="0">SUM(F3:N3)</f>
        <v>0</v>
      </c>
    </row>
    <row r="4" spans="1:15" x14ac:dyDescent="0.3">
      <c r="A4" s="77" t="s">
        <v>2669</v>
      </c>
      <c r="B4" s="77" t="s">
        <v>868</v>
      </c>
      <c r="C4" s="80"/>
      <c r="D4" s="80"/>
      <c r="E4" s="80"/>
      <c r="F4" s="79">
        <v>652.83000000000004</v>
      </c>
      <c r="G4" s="79">
        <v>652.84</v>
      </c>
      <c r="H4" s="79">
        <v>652.84</v>
      </c>
      <c r="I4" s="79">
        <v>652.84</v>
      </c>
      <c r="J4" s="79">
        <v>652.84</v>
      </c>
      <c r="K4" s="79">
        <v>652.84</v>
      </c>
      <c r="L4" s="79">
        <v>652.84</v>
      </c>
      <c r="M4" s="79">
        <v>652.84</v>
      </c>
      <c r="N4" s="79">
        <v>652.84</v>
      </c>
      <c r="O4" s="111">
        <f t="shared" si="0"/>
        <v>5875.5500000000011</v>
      </c>
    </row>
    <row r="5" spans="1:15" x14ac:dyDescent="0.3">
      <c r="A5" s="77" t="s">
        <v>1744</v>
      </c>
      <c r="B5" s="77" t="s">
        <v>1122</v>
      </c>
      <c r="C5" s="79">
        <v>678.6</v>
      </c>
      <c r="D5" s="79">
        <v>678.61</v>
      </c>
      <c r="E5" s="79">
        <v>678.61</v>
      </c>
      <c r="F5" s="79">
        <v>293.94</v>
      </c>
      <c r="G5" s="80"/>
      <c r="H5" s="80"/>
      <c r="I5" s="80"/>
      <c r="J5" s="80"/>
      <c r="K5" s="80"/>
      <c r="L5" s="80"/>
      <c r="M5" s="80"/>
      <c r="N5" s="80"/>
      <c r="O5" s="111">
        <f t="shared" si="0"/>
        <v>293.94</v>
      </c>
    </row>
    <row r="6" spans="1:15" x14ac:dyDescent="0.3">
      <c r="A6" s="77" t="s">
        <v>2661</v>
      </c>
      <c r="B6" s="77" t="s">
        <v>1122</v>
      </c>
      <c r="C6" s="80"/>
      <c r="D6" s="80"/>
      <c r="E6" s="80"/>
      <c r="F6" s="79">
        <v>384.4</v>
      </c>
      <c r="G6" s="79">
        <v>678.61</v>
      </c>
      <c r="H6" s="79">
        <v>678.61</v>
      </c>
      <c r="I6" s="79">
        <v>678.61</v>
      </c>
      <c r="J6" s="79">
        <v>678.61</v>
      </c>
      <c r="K6" s="79">
        <v>678.61</v>
      </c>
      <c r="L6" s="79">
        <v>678.61</v>
      </c>
      <c r="M6" s="79">
        <v>678.61</v>
      </c>
      <c r="N6" s="79">
        <v>678.61</v>
      </c>
      <c r="O6" s="111">
        <f t="shared" si="0"/>
        <v>5813.28</v>
      </c>
    </row>
    <row r="7" spans="1:15" x14ac:dyDescent="0.3">
      <c r="A7" s="77" t="s">
        <v>1876</v>
      </c>
      <c r="B7" s="77" t="s">
        <v>796</v>
      </c>
      <c r="C7" s="79">
        <v>592.71</v>
      </c>
      <c r="D7" s="79">
        <v>592.71</v>
      </c>
      <c r="E7" s="79">
        <v>191.13</v>
      </c>
      <c r="F7" s="80"/>
      <c r="G7" s="80"/>
      <c r="H7" s="80"/>
      <c r="I7" s="80"/>
      <c r="J7" s="80"/>
      <c r="K7" s="80"/>
      <c r="L7" s="80"/>
      <c r="M7" s="80"/>
      <c r="N7" s="80"/>
      <c r="O7" s="111">
        <f t="shared" si="0"/>
        <v>0</v>
      </c>
    </row>
    <row r="8" spans="1:15" x14ac:dyDescent="0.3">
      <c r="A8" s="77" t="s">
        <v>2528</v>
      </c>
      <c r="B8" s="77" t="s">
        <v>796</v>
      </c>
      <c r="C8" s="80"/>
      <c r="D8" s="80"/>
      <c r="E8" s="79">
        <v>401.58</v>
      </c>
      <c r="F8" s="79">
        <v>592.71</v>
      </c>
      <c r="G8" s="79">
        <v>592.71</v>
      </c>
      <c r="H8" s="79">
        <v>592.71</v>
      </c>
      <c r="I8" s="79">
        <v>592.71</v>
      </c>
      <c r="J8" s="79">
        <v>592.71</v>
      </c>
      <c r="K8" s="79">
        <v>592.71</v>
      </c>
      <c r="L8" s="79">
        <v>592.71</v>
      </c>
      <c r="M8" s="79">
        <v>592.71</v>
      </c>
      <c r="N8" s="79">
        <v>592.71</v>
      </c>
      <c r="O8" s="111">
        <f t="shared" si="0"/>
        <v>5334.39</v>
      </c>
    </row>
    <row r="9" spans="1:15" x14ac:dyDescent="0.3">
      <c r="A9" s="77" t="s">
        <v>1612</v>
      </c>
      <c r="B9" s="77" t="s">
        <v>525</v>
      </c>
      <c r="C9" s="79">
        <v>678.6</v>
      </c>
      <c r="D9" s="79">
        <v>678.61</v>
      </c>
      <c r="E9" s="79">
        <v>678.61</v>
      </c>
      <c r="F9" s="79">
        <v>293.94</v>
      </c>
      <c r="G9" s="80"/>
      <c r="H9" s="80"/>
      <c r="I9" s="80"/>
      <c r="J9" s="80"/>
      <c r="K9" s="80"/>
      <c r="L9" s="80"/>
      <c r="M9" s="80"/>
      <c r="N9" s="80"/>
      <c r="O9" s="111">
        <f t="shared" si="0"/>
        <v>293.94</v>
      </c>
    </row>
    <row r="10" spans="1:15" x14ac:dyDescent="0.3">
      <c r="A10" s="77" t="s">
        <v>2648</v>
      </c>
      <c r="B10" s="77" t="s">
        <v>525</v>
      </c>
      <c r="C10" s="80"/>
      <c r="D10" s="80"/>
      <c r="E10" s="80"/>
      <c r="F10" s="79">
        <v>384.4</v>
      </c>
      <c r="G10" s="79">
        <v>678.61</v>
      </c>
      <c r="H10" s="79">
        <v>678.61</v>
      </c>
      <c r="I10" s="79">
        <v>678.61</v>
      </c>
      <c r="J10" s="79">
        <v>678.61</v>
      </c>
      <c r="K10" s="79">
        <v>678.61</v>
      </c>
      <c r="L10" s="79">
        <v>678.61</v>
      </c>
      <c r="M10" s="79">
        <v>678.61</v>
      </c>
      <c r="N10" s="79">
        <v>678.61</v>
      </c>
      <c r="O10" s="111">
        <f t="shared" si="0"/>
        <v>5813.28</v>
      </c>
    </row>
    <row r="11" spans="1:15" x14ac:dyDescent="0.3">
      <c r="A11" s="77" t="s">
        <v>1673</v>
      </c>
      <c r="B11" s="77" t="s">
        <v>583</v>
      </c>
      <c r="C11" s="79">
        <v>768.8</v>
      </c>
      <c r="D11" s="79">
        <v>768.8</v>
      </c>
      <c r="E11" s="79">
        <v>768.8</v>
      </c>
      <c r="F11" s="79">
        <v>179.32</v>
      </c>
      <c r="G11" s="80"/>
      <c r="H11" s="80"/>
      <c r="I11" s="80"/>
      <c r="J11" s="80"/>
      <c r="K11" s="80"/>
      <c r="L11" s="80"/>
      <c r="M11" s="80"/>
      <c r="N11" s="80"/>
      <c r="O11" s="111">
        <f t="shared" si="0"/>
        <v>179.32</v>
      </c>
    </row>
    <row r="12" spans="1:15" x14ac:dyDescent="0.3">
      <c r="A12" s="77" t="s">
        <v>2635</v>
      </c>
      <c r="B12" s="77" t="s">
        <v>583</v>
      </c>
      <c r="C12" s="80"/>
      <c r="D12" s="80"/>
      <c r="E12" s="80"/>
      <c r="F12" s="79">
        <v>589.22</v>
      </c>
      <c r="G12" s="79">
        <v>768.8</v>
      </c>
      <c r="H12" s="79">
        <v>768.8</v>
      </c>
      <c r="I12" s="79">
        <v>768.8</v>
      </c>
      <c r="J12" s="79">
        <v>768.8</v>
      </c>
      <c r="K12" s="79">
        <v>768.8</v>
      </c>
      <c r="L12" s="79">
        <v>768.8</v>
      </c>
      <c r="M12" s="79">
        <v>768.8</v>
      </c>
      <c r="N12" s="79">
        <v>768.8</v>
      </c>
      <c r="O12" s="111">
        <f t="shared" si="0"/>
        <v>6739.6200000000008</v>
      </c>
    </row>
    <row r="13" spans="1:15" x14ac:dyDescent="0.3">
      <c r="A13" s="77" t="s">
        <v>1365</v>
      </c>
      <c r="B13" s="77" t="s">
        <v>528</v>
      </c>
      <c r="C13" s="79">
        <v>592.71</v>
      </c>
      <c r="D13" s="79">
        <v>592.71</v>
      </c>
      <c r="E13" s="79">
        <v>592.71</v>
      </c>
      <c r="F13" s="79">
        <v>138.24</v>
      </c>
      <c r="G13" s="80"/>
      <c r="H13" s="80"/>
      <c r="I13" s="80"/>
      <c r="J13" s="80"/>
      <c r="K13" s="80"/>
      <c r="L13" s="80"/>
      <c r="M13" s="80"/>
      <c r="N13" s="80"/>
      <c r="O13" s="111">
        <f t="shared" si="0"/>
        <v>138.24</v>
      </c>
    </row>
    <row r="14" spans="1:15" x14ac:dyDescent="0.3">
      <c r="A14" s="77" t="s">
        <v>2603</v>
      </c>
      <c r="B14" s="77" t="s">
        <v>528</v>
      </c>
      <c r="C14" s="80"/>
      <c r="D14" s="80"/>
      <c r="E14" s="80"/>
      <c r="F14" s="79">
        <v>454.46</v>
      </c>
      <c r="G14" s="79">
        <v>592.71</v>
      </c>
      <c r="H14" s="79">
        <v>592.71</v>
      </c>
      <c r="I14" s="79">
        <v>592.71</v>
      </c>
      <c r="J14" s="79">
        <v>592.71</v>
      </c>
      <c r="K14" s="79">
        <v>592.71</v>
      </c>
      <c r="L14" s="79">
        <v>592.71</v>
      </c>
      <c r="M14" s="79">
        <v>592.71</v>
      </c>
      <c r="N14" s="79">
        <v>592.71</v>
      </c>
      <c r="O14" s="111">
        <f t="shared" si="0"/>
        <v>5196.1400000000003</v>
      </c>
    </row>
    <row r="15" spans="1:15" x14ac:dyDescent="0.3">
      <c r="A15" s="77" t="s">
        <v>1395</v>
      </c>
      <c r="B15" s="77" t="s">
        <v>566</v>
      </c>
      <c r="C15" s="79">
        <v>678.6</v>
      </c>
      <c r="D15" s="79">
        <v>678.61</v>
      </c>
      <c r="E15" s="79">
        <v>197.03</v>
      </c>
      <c r="F15" s="80"/>
      <c r="G15" s="80"/>
      <c r="H15" s="80"/>
      <c r="I15" s="80"/>
      <c r="J15" s="80"/>
      <c r="K15" s="80"/>
      <c r="L15" s="80"/>
      <c r="M15" s="80"/>
      <c r="N15" s="80"/>
      <c r="O15" s="111">
        <f t="shared" si="0"/>
        <v>0</v>
      </c>
    </row>
    <row r="16" spans="1:15" x14ac:dyDescent="0.3">
      <c r="A16" s="77" t="s">
        <v>2475</v>
      </c>
      <c r="B16" s="77" t="s">
        <v>566</v>
      </c>
      <c r="C16" s="80"/>
      <c r="D16" s="80"/>
      <c r="E16" s="79">
        <v>481.84</v>
      </c>
      <c r="F16" s="79">
        <v>678.61</v>
      </c>
      <c r="G16" s="79">
        <v>678.61</v>
      </c>
      <c r="H16" s="79">
        <v>678.61</v>
      </c>
      <c r="I16" s="79">
        <v>678.61</v>
      </c>
      <c r="J16" s="79">
        <v>678.61</v>
      </c>
      <c r="K16" s="79">
        <v>678.61</v>
      </c>
      <c r="L16" s="79">
        <v>678.61</v>
      </c>
      <c r="M16" s="79">
        <v>678.61</v>
      </c>
      <c r="N16" s="79">
        <v>678.61</v>
      </c>
      <c r="O16" s="111">
        <f t="shared" si="0"/>
        <v>6107.49</v>
      </c>
    </row>
    <row r="17" spans="1:15" x14ac:dyDescent="0.3">
      <c r="A17" s="77" t="s">
        <v>1404</v>
      </c>
      <c r="B17" s="77" t="s">
        <v>571</v>
      </c>
      <c r="C17" s="79">
        <v>678.6</v>
      </c>
      <c r="D17" s="79">
        <v>678.61</v>
      </c>
      <c r="E17" s="79">
        <v>678.61</v>
      </c>
      <c r="F17" s="79">
        <v>158.38</v>
      </c>
      <c r="G17" s="80"/>
      <c r="H17" s="80"/>
      <c r="I17" s="80"/>
      <c r="J17" s="80"/>
      <c r="K17" s="80"/>
      <c r="L17" s="80"/>
      <c r="M17" s="80"/>
      <c r="N17" s="80"/>
      <c r="O17" s="111">
        <f t="shared" si="0"/>
        <v>158.38</v>
      </c>
    </row>
    <row r="18" spans="1:15" x14ac:dyDescent="0.3">
      <c r="A18" s="77" t="s">
        <v>2597</v>
      </c>
      <c r="B18" s="77" t="s">
        <v>571</v>
      </c>
      <c r="C18" s="80"/>
      <c r="D18" s="80"/>
      <c r="E18" s="80"/>
      <c r="F18" s="79">
        <v>520.23</v>
      </c>
      <c r="G18" s="79">
        <v>678.61</v>
      </c>
      <c r="H18" s="79">
        <v>678.61</v>
      </c>
      <c r="I18" s="79">
        <v>678.61</v>
      </c>
      <c r="J18" s="79">
        <v>678.61</v>
      </c>
      <c r="K18" s="79">
        <v>678.61</v>
      </c>
      <c r="L18" s="79">
        <v>678.61</v>
      </c>
      <c r="M18" s="79">
        <v>678.61</v>
      </c>
      <c r="N18" s="79">
        <v>678.61</v>
      </c>
      <c r="O18" s="111">
        <f t="shared" si="0"/>
        <v>5949.11</v>
      </c>
    </row>
    <row r="19" spans="1:15" x14ac:dyDescent="0.3">
      <c r="A19" s="77" t="s">
        <v>1697</v>
      </c>
      <c r="B19" s="77" t="s">
        <v>900</v>
      </c>
      <c r="C19" s="79">
        <v>592.71</v>
      </c>
      <c r="D19" s="79">
        <v>592.71</v>
      </c>
      <c r="E19" s="79">
        <v>592.71</v>
      </c>
      <c r="F19" s="79">
        <v>138.24</v>
      </c>
      <c r="G19" s="80"/>
      <c r="H19" s="80"/>
      <c r="I19" s="80"/>
      <c r="J19" s="80"/>
      <c r="K19" s="80"/>
      <c r="L19" s="80"/>
      <c r="M19" s="80"/>
      <c r="N19" s="80"/>
      <c r="O19" s="111">
        <f t="shared" si="0"/>
        <v>138.24</v>
      </c>
    </row>
    <row r="20" spans="1:15" x14ac:dyDescent="0.3">
      <c r="A20" s="77" t="s">
        <v>2665</v>
      </c>
      <c r="B20" s="77" t="s">
        <v>900</v>
      </c>
      <c r="C20" s="80"/>
      <c r="D20" s="80"/>
      <c r="E20" s="80"/>
      <c r="F20" s="79">
        <v>454.46</v>
      </c>
      <c r="G20" s="79">
        <v>592.71</v>
      </c>
      <c r="H20" s="79">
        <v>592.71</v>
      </c>
      <c r="I20" s="79">
        <v>592.71</v>
      </c>
      <c r="J20" s="79">
        <v>592.71</v>
      </c>
      <c r="K20" s="79">
        <v>592.71</v>
      </c>
      <c r="L20" s="79">
        <v>592.71</v>
      </c>
      <c r="M20" s="79">
        <v>592.71</v>
      </c>
      <c r="N20" s="79">
        <v>592.71</v>
      </c>
      <c r="O20" s="111">
        <f t="shared" si="0"/>
        <v>5196.1400000000003</v>
      </c>
    </row>
    <row r="21" spans="1:15" x14ac:dyDescent="0.3">
      <c r="A21" s="77" t="s">
        <v>1618</v>
      </c>
      <c r="B21" s="77" t="s">
        <v>546</v>
      </c>
      <c r="C21" s="79">
        <v>670.01</v>
      </c>
      <c r="D21" s="79">
        <v>670.02</v>
      </c>
      <c r="E21" s="79">
        <v>367.49</v>
      </c>
      <c r="F21" s="80"/>
      <c r="G21" s="80"/>
      <c r="H21" s="80"/>
      <c r="I21" s="80"/>
      <c r="J21" s="80"/>
      <c r="K21" s="80"/>
      <c r="L21" s="80"/>
      <c r="M21" s="80"/>
      <c r="N21" s="80"/>
      <c r="O21" s="111">
        <f t="shared" si="0"/>
        <v>0</v>
      </c>
    </row>
    <row r="22" spans="1:15" x14ac:dyDescent="0.3">
      <c r="A22" s="77" t="s">
        <v>2497</v>
      </c>
      <c r="B22" s="77" t="s">
        <v>546</v>
      </c>
      <c r="C22" s="80"/>
      <c r="D22" s="80"/>
      <c r="E22" s="79">
        <v>302.79000000000002</v>
      </c>
      <c r="F22" s="79">
        <v>670.02</v>
      </c>
      <c r="G22" s="79">
        <v>670.02</v>
      </c>
      <c r="H22" s="79">
        <v>670.02</v>
      </c>
      <c r="I22" s="79">
        <v>670.02</v>
      </c>
      <c r="J22" s="79">
        <v>670.02</v>
      </c>
      <c r="K22" s="79">
        <v>670.02</v>
      </c>
      <c r="L22" s="79">
        <v>670.02</v>
      </c>
      <c r="M22" s="79">
        <v>670.02</v>
      </c>
      <c r="N22" s="79">
        <v>670.02</v>
      </c>
      <c r="O22" s="111">
        <f t="shared" si="0"/>
        <v>6030.18</v>
      </c>
    </row>
    <row r="23" spans="1:15" x14ac:dyDescent="0.3">
      <c r="A23" s="77" t="s">
        <v>2007</v>
      </c>
      <c r="B23" s="77" t="s">
        <v>753</v>
      </c>
      <c r="C23" s="79">
        <v>670.01</v>
      </c>
      <c r="D23" s="79">
        <v>670.02</v>
      </c>
      <c r="E23" s="79">
        <v>670.02</v>
      </c>
      <c r="F23" s="80"/>
      <c r="G23" s="80"/>
      <c r="H23" s="80"/>
      <c r="I23" s="80"/>
      <c r="J23" s="80"/>
      <c r="K23" s="80"/>
      <c r="L23" s="80"/>
      <c r="M23" s="80"/>
      <c r="N23" s="80"/>
      <c r="O23" s="111">
        <f t="shared" si="0"/>
        <v>0</v>
      </c>
    </row>
    <row r="24" spans="1:15" x14ac:dyDescent="0.3">
      <c r="A24" s="77" t="s">
        <v>2705</v>
      </c>
      <c r="B24" s="77" t="s">
        <v>753</v>
      </c>
      <c r="C24" s="80"/>
      <c r="D24" s="80"/>
      <c r="E24" s="80"/>
      <c r="F24" s="79">
        <v>670.02</v>
      </c>
      <c r="G24" s="79">
        <v>670.02</v>
      </c>
      <c r="H24" s="79">
        <v>670.02</v>
      </c>
      <c r="I24" s="79">
        <v>670.02</v>
      </c>
      <c r="J24" s="79">
        <v>670.02</v>
      </c>
      <c r="K24" s="79">
        <v>670.02</v>
      </c>
      <c r="L24" s="79">
        <v>670.02</v>
      </c>
      <c r="M24" s="79">
        <v>670.02</v>
      </c>
      <c r="N24" s="79">
        <v>670.02</v>
      </c>
      <c r="O24" s="111">
        <f t="shared" si="0"/>
        <v>6030.18</v>
      </c>
    </row>
    <row r="25" spans="1:15" x14ac:dyDescent="0.3">
      <c r="A25" s="77" t="s">
        <v>1677</v>
      </c>
      <c r="B25" s="77" t="s">
        <v>886</v>
      </c>
      <c r="C25" s="79">
        <v>614.17999999999995</v>
      </c>
      <c r="D25" s="79">
        <v>614.17999999999995</v>
      </c>
      <c r="E25" s="79">
        <v>178.24</v>
      </c>
      <c r="F25" s="80"/>
      <c r="G25" s="80"/>
      <c r="H25" s="80"/>
      <c r="I25" s="80"/>
      <c r="J25" s="80"/>
      <c r="K25" s="80"/>
      <c r="L25" s="80"/>
      <c r="M25" s="80"/>
      <c r="N25" s="80"/>
      <c r="O25" s="111">
        <f t="shared" si="0"/>
        <v>0</v>
      </c>
    </row>
    <row r="26" spans="1:15" x14ac:dyDescent="0.3">
      <c r="A26" s="77" t="s">
        <v>2505</v>
      </c>
      <c r="B26" s="77" t="s">
        <v>886</v>
      </c>
      <c r="C26" s="80"/>
      <c r="D26" s="80"/>
      <c r="E26" s="79">
        <v>435.94</v>
      </c>
      <c r="F26" s="79">
        <v>614.17999999999995</v>
      </c>
      <c r="G26" s="79">
        <v>614.17999999999995</v>
      </c>
      <c r="H26" s="79">
        <v>614.17999999999995</v>
      </c>
      <c r="I26" s="79">
        <v>614.17999999999995</v>
      </c>
      <c r="J26" s="79">
        <v>614.17999999999995</v>
      </c>
      <c r="K26" s="79">
        <v>614.17999999999995</v>
      </c>
      <c r="L26" s="79">
        <v>614.17999999999995</v>
      </c>
      <c r="M26" s="79">
        <v>614.17999999999995</v>
      </c>
      <c r="N26" s="79">
        <v>614.17999999999995</v>
      </c>
      <c r="O26" s="111">
        <f t="shared" si="0"/>
        <v>5527.62</v>
      </c>
    </row>
    <row r="27" spans="1:15" x14ac:dyDescent="0.3">
      <c r="A27" s="77" t="s">
        <v>1405</v>
      </c>
      <c r="B27" s="77" t="s">
        <v>567</v>
      </c>
      <c r="C27" s="79">
        <v>592.71</v>
      </c>
      <c r="D27" s="79">
        <v>592.71</v>
      </c>
      <c r="E27" s="79">
        <v>325.08</v>
      </c>
      <c r="F27" s="80"/>
      <c r="G27" s="80"/>
      <c r="H27" s="80"/>
      <c r="I27" s="80"/>
      <c r="J27" s="80"/>
      <c r="K27" s="80"/>
      <c r="L27" s="80"/>
      <c r="M27" s="80"/>
      <c r="N27" s="80"/>
      <c r="O27" s="111">
        <f t="shared" si="0"/>
        <v>0</v>
      </c>
    </row>
    <row r="28" spans="1:15" x14ac:dyDescent="0.3">
      <c r="A28" s="77" t="s">
        <v>2476</v>
      </c>
      <c r="B28" s="77" t="s">
        <v>567</v>
      </c>
      <c r="C28" s="80"/>
      <c r="D28" s="80"/>
      <c r="E28" s="79">
        <v>267.63</v>
      </c>
      <c r="F28" s="79">
        <v>592.71</v>
      </c>
      <c r="G28" s="79">
        <v>592.71</v>
      </c>
      <c r="H28" s="79">
        <v>592.71</v>
      </c>
      <c r="I28" s="79">
        <v>592.71</v>
      </c>
      <c r="J28" s="79">
        <v>592.71</v>
      </c>
      <c r="K28" s="79">
        <v>592.71</v>
      </c>
      <c r="L28" s="79">
        <v>592.71</v>
      </c>
      <c r="M28" s="79">
        <v>592.71</v>
      </c>
      <c r="N28" s="79">
        <v>592.71</v>
      </c>
      <c r="O28" s="111">
        <f t="shared" si="0"/>
        <v>5334.39</v>
      </c>
    </row>
    <row r="29" spans="1:15" x14ac:dyDescent="0.3">
      <c r="A29" s="77" t="s">
        <v>1991</v>
      </c>
      <c r="B29" s="77" t="s">
        <v>619</v>
      </c>
      <c r="C29" s="79">
        <v>678.6</v>
      </c>
      <c r="D29" s="79">
        <v>678.61</v>
      </c>
      <c r="E29" s="79">
        <v>678.61</v>
      </c>
      <c r="F29" s="80"/>
      <c r="G29" s="80"/>
      <c r="H29" s="80"/>
      <c r="I29" s="80"/>
      <c r="J29" s="80"/>
      <c r="K29" s="80"/>
      <c r="L29" s="80"/>
      <c r="M29" s="80"/>
      <c r="N29" s="80"/>
      <c r="O29" s="111">
        <f t="shared" si="0"/>
        <v>0</v>
      </c>
    </row>
    <row r="30" spans="1:15" x14ac:dyDescent="0.3">
      <c r="A30" s="77" t="s">
        <v>2710</v>
      </c>
      <c r="B30" s="77" t="s">
        <v>619</v>
      </c>
      <c r="C30" s="80"/>
      <c r="D30" s="80"/>
      <c r="E30" s="80"/>
      <c r="F30" s="79">
        <v>678.61</v>
      </c>
      <c r="G30" s="79">
        <v>678.61</v>
      </c>
      <c r="H30" s="79">
        <v>678.61</v>
      </c>
      <c r="I30" s="79">
        <v>678.61</v>
      </c>
      <c r="J30" s="79">
        <v>678.61</v>
      </c>
      <c r="K30" s="79">
        <v>678.61</v>
      </c>
      <c r="L30" s="79">
        <v>678.61</v>
      </c>
      <c r="M30" s="79">
        <v>678.61</v>
      </c>
      <c r="N30" s="79">
        <v>678.61</v>
      </c>
      <c r="O30" s="111">
        <f t="shared" si="0"/>
        <v>6107.49</v>
      </c>
    </row>
    <row r="31" spans="1:15" x14ac:dyDescent="0.3">
      <c r="A31" s="77" t="s">
        <v>1294</v>
      </c>
      <c r="B31" s="77" t="s">
        <v>535</v>
      </c>
      <c r="C31" s="79">
        <v>678.6</v>
      </c>
      <c r="D31" s="79">
        <v>678.61</v>
      </c>
      <c r="E31" s="79">
        <v>131.27000000000001</v>
      </c>
      <c r="F31" s="80"/>
      <c r="G31" s="80"/>
      <c r="H31" s="80"/>
      <c r="I31" s="80"/>
      <c r="J31" s="80"/>
      <c r="K31" s="80"/>
      <c r="L31" s="80"/>
      <c r="M31" s="80"/>
      <c r="N31" s="80"/>
      <c r="O31" s="111">
        <f t="shared" si="0"/>
        <v>0</v>
      </c>
    </row>
    <row r="32" spans="1:15" x14ac:dyDescent="0.3">
      <c r="A32" s="77" t="s">
        <v>2460</v>
      </c>
      <c r="B32" s="77" t="s">
        <v>535</v>
      </c>
      <c r="C32" s="80"/>
      <c r="D32" s="80"/>
      <c r="E32" s="79">
        <v>547.34</v>
      </c>
      <c r="F32" s="79">
        <v>678.61</v>
      </c>
      <c r="G32" s="79">
        <v>678.61</v>
      </c>
      <c r="H32" s="79">
        <v>678.61</v>
      </c>
      <c r="I32" s="79">
        <v>678.61</v>
      </c>
      <c r="J32" s="79">
        <v>678.61</v>
      </c>
      <c r="K32" s="79">
        <v>678.61</v>
      </c>
      <c r="L32" s="79">
        <v>678.61</v>
      </c>
      <c r="M32" s="79">
        <v>678.61</v>
      </c>
      <c r="N32" s="79">
        <v>678.61</v>
      </c>
      <c r="O32" s="111">
        <f t="shared" si="0"/>
        <v>6107.49</v>
      </c>
    </row>
    <row r="33" spans="1:15" x14ac:dyDescent="0.3">
      <c r="A33" s="77" t="s">
        <v>1300</v>
      </c>
      <c r="B33" s="77" t="s">
        <v>820</v>
      </c>
      <c r="C33" s="79">
        <v>614.17999999999995</v>
      </c>
      <c r="D33" s="79">
        <v>614.17999999999995</v>
      </c>
      <c r="E33" s="79">
        <v>614.17999999999995</v>
      </c>
      <c r="F33" s="79">
        <v>614.17999999999995</v>
      </c>
      <c r="G33" s="79">
        <v>297.16000000000003</v>
      </c>
      <c r="H33" s="80"/>
      <c r="I33" s="80"/>
      <c r="J33" s="80"/>
      <c r="K33" s="80"/>
      <c r="L33" s="80"/>
      <c r="M33" s="80"/>
      <c r="N33" s="80"/>
      <c r="O33" s="111">
        <f t="shared" si="0"/>
        <v>911.33999999999992</v>
      </c>
    </row>
    <row r="34" spans="1:15" x14ac:dyDescent="0.3">
      <c r="A34" s="77" t="s">
        <v>2754</v>
      </c>
      <c r="B34" s="77" t="s">
        <v>820</v>
      </c>
      <c r="C34" s="80"/>
      <c r="D34" s="80"/>
      <c r="E34" s="80"/>
      <c r="F34" s="80"/>
      <c r="G34" s="79">
        <v>317.02</v>
      </c>
      <c r="H34" s="79">
        <v>614.17999999999995</v>
      </c>
      <c r="I34" s="79">
        <v>614.17999999999995</v>
      </c>
      <c r="J34" s="79">
        <v>614.17999999999995</v>
      </c>
      <c r="K34" s="79">
        <v>614.17999999999995</v>
      </c>
      <c r="L34" s="79">
        <v>614.17999999999995</v>
      </c>
      <c r="M34" s="79">
        <v>614.17999999999995</v>
      </c>
      <c r="N34" s="79">
        <v>614.17999999999995</v>
      </c>
      <c r="O34" s="111">
        <f t="shared" si="0"/>
        <v>4616.28</v>
      </c>
    </row>
    <row r="35" spans="1:15" x14ac:dyDescent="0.3">
      <c r="A35" s="77" t="s">
        <v>1698</v>
      </c>
      <c r="B35" s="77" t="s">
        <v>588</v>
      </c>
      <c r="C35" s="79">
        <v>674.31</v>
      </c>
      <c r="D35" s="79">
        <v>674.31</v>
      </c>
      <c r="E35" s="79">
        <v>674.31</v>
      </c>
      <c r="F35" s="79">
        <v>449.54</v>
      </c>
      <c r="G35" s="80"/>
      <c r="H35" s="80"/>
      <c r="I35" s="80"/>
      <c r="J35" s="80"/>
      <c r="K35" s="80"/>
      <c r="L35" s="80"/>
      <c r="M35" s="80"/>
      <c r="N35" s="80"/>
      <c r="O35" s="111">
        <f t="shared" si="0"/>
        <v>449.54</v>
      </c>
    </row>
    <row r="36" spans="1:15" x14ac:dyDescent="0.3">
      <c r="A36" s="77" t="s">
        <v>2664</v>
      </c>
      <c r="B36" s="77" t="s">
        <v>588</v>
      </c>
      <c r="C36" s="80"/>
      <c r="D36" s="80"/>
      <c r="E36" s="80"/>
      <c r="F36" s="79">
        <v>224.77</v>
      </c>
      <c r="G36" s="79">
        <v>674.31</v>
      </c>
      <c r="H36" s="79">
        <v>674.31</v>
      </c>
      <c r="I36" s="79">
        <v>674.31</v>
      </c>
      <c r="J36" s="79">
        <v>674.31</v>
      </c>
      <c r="K36" s="79">
        <v>674.31</v>
      </c>
      <c r="L36" s="79">
        <v>674.31</v>
      </c>
      <c r="M36" s="79">
        <v>674.31</v>
      </c>
      <c r="N36" s="79">
        <v>674.31</v>
      </c>
      <c r="O36" s="111">
        <f t="shared" si="0"/>
        <v>5619.2499999999982</v>
      </c>
    </row>
    <row r="37" spans="1:15" x14ac:dyDescent="0.3">
      <c r="A37" s="77" t="s">
        <v>1590</v>
      </c>
      <c r="B37" s="77" t="s">
        <v>797</v>
      </c>
      <c r="C37" s="79">
        <v>678.6</v>
      </c>
      <c r="D37" s="79">
        <v>678.61</v>
      </c>
      <c r="E37" s="79">
        <v>678.61</v>
      </c>
      <c r="F37" s="79">
        <v>678.61</v>
      </c>
      <c r="G37" s="79">
        <v>678.61</v>
      </c>
      <c r="H37" s="80"/>
      <c r="I37" s="80"/>
      <c r="J37" s="80"/>
      <c r="K37" s="80"/>
      <c r="L37" s="80"/>
      <c r="M37" s="80"/>
      <c r="N37" s="80"/>
      <c r="O37" s="111">
        <f t="shared" si="0"/>
        <v>1357.22</v>
      </c>
    </row>
    <row r="38" spans="1:15" x14ac:dyDescent="0.3">
      <c r="A38" s="77" t="s">
        <v>2794</v>
      </c>
      <c r="B38" s="77" t="s">
        <v>797</v>
      </c>
      <c r="C38" s="80"/>
      <c r="D38" s="80"/>
      <c r="E38" s="80"/>
      <c r="F38" s="80"/>
      <c r="G38" s="80"/>
      <c r="H38" s="79">
        <v>678.61</v>
      </c>
      <c r="I38" s="79">
        <v>678.61</v>
      </c>
      <c r="J38" s="79">
        <v>678.61</v>
      </c>
      <c r="K38" s="79">
        <v>678.61</v>
      </c>
      <c r="L38" s="79">
        <v>678.61</v>
      </c>
      <c r="M38" s="79">
        <v>678.61</v>
      </c>
      <c r="N38" s="79">
        <v>678.61</v>
      </c>
      <c r="O38" s="111">
        <f t="shared" si="0"/>
        <v>4750.2700000000004</v>
      </c>
    </row>
    <row r="39" spans="1:15" x14ac:dyDescent="0.3">
      <c r="A39" s="77" t="s">
        <v>1568</v>
      </c>
      <c r="B39" s="77" t="s">
        <v>862</v>
      </c>
      <c r="C39" s="79">
        <v>592.71</v>
      </c>
      <c r="D39" s="79">
        <v>592.71</v>
      </c>
      <c r="E39" s="79">
        <v>592.71</v>
      </c>
      <c r="F39" s="79">
        <v>592.71</v>
      </c>
      <c r="G39" s="79">
        <v>306.02</v>
      </c>
      <c r="H39" s="80"/>
      <c r="I39" s="80"/>
      <c r="J39" s="80"/>
      <c r="K39" s="80"/>
      <c r="L39" s="80"/>
      <c r="M39" s="80"/>
      <c r="N39" s="80"/>
      <c r="O39" s="111">
        <f t="shared" si="0"/>
        <v>898.73</v>
      </c>
    </row>
    <row r="40" spans="1:15" x14ac:dyDescent="0.3">
      <c r="A40" s="77" t="s">
        <v>2762</v>
      </c>
      <c r="B40" s="77" t="s">
        <v>862</v>
      </c>
      <c r="C40" s="80"/>
      <c r="D40" s="80"/>
      <c r="E40" s="80"/>
      <c r="F40" s="80"/>
      <c r="G40" s="79">
        <v>286.69</v>
      </c>
      <c r="H40" s="79">
        <v>592.71</v>
      </c>
      <c r="I40" s="79">
        <v>592.71</v>
      </c>
      <c r="J40" s="79">
        <v>592.71</v>
      </c>
      <c r="K40" s="79">
        <v>592.71</v>
      </c>
      <c r="L40" s="79">
        <v>592.71</v>
      </c>
      <c r="M40" s="79">
        <v>592.71</v>
      </c>
      <c r="N40" s="79">
        <v>592.71</v>
      </c>
      <c r="O40" s="111">
        <f t="shared" si="0"/>
        <v>4435.66</v>
      </c>
    </row>
    <row r="41" spans="1:15" x14ac:dyDescent="0.3">
      <c r="A41" s="77" t="s">
        <v>1358</v>
      </c>
      <c r="B41" s="77" t="s">
        <v>620</v>
      </c>
      <c r="C41" s="79">
        <v>674.31</v>
      </c>
      <c r="D41" s="79">
        <v>674.31</v>
      </c>
      <c r="E41" s="79">
        <v>326.14999999999998</v>
      </c>
      <c r="F41" s="80"/>
      <c r="G41" s="80"/>
      <c r="H41" s="80"/>
      <c r="I41" s="80"/>
      <c r="J41" s="80"/>
      <c r="K41" s="80"/>
      <c r="L41" s="80"/>
      <c r="M41" s="80"/>
      <c r="N41" s="80"/>
      <c r="O41" s="111">
        <f t="shared" si="0"/>
        <v>0</v>
      </c>
    </row>
    <row r="42" spans="1:15" x14ac:dyDescent="0.3">
      <c r="A42" s="77" t="s">
        <v>2470</v>
      </c>
      <c r="B42" s="77" t="s">
        <v>620</v>
      </c>
      <c r="C42" s="80"/>
      <c r="D42" s="80"/>
      <c r="E42" s="79">
        <v>347.89</v>
      </c>
      <c r="F42" s="79">
        <v>674.31</v>
      </c>
      <c r="G42" s="79">
        <v>674.31</v>
      </c>
      <c r="H42" s="79">
        <v>674.31</v>
      </c>
      <c r="I42" s="79">
        <v>674.31</v>
      </c>
      <c r="J42" s="79">
        <v>674.31</v>
      </c>
      <c r="K42" s="79">
        <v>674.31</v>
      </c>
      <c r="L42" s="79">
        <v>674.31</v>
      </c>
      <c r="M42" s="79">
        <v>674.31</v>
      </c>
      <c r="N42" s="79">
        <v>674.31</v>
      </c>
      <c r="O42" s="111">
        <f t="shared" si="0"/>
        <v>6068.7899999999991</v>
      </c>
    </row>
    <row r="43" spans="1:15" x14ac:dyDescent="0.3">
      <c r="A43" s="77" t="s">
        <v>1310</v>
      </c>
      <c r="B43" s="77" t="s">
        <v>529</v>
      </c>
      <c r="C43" s="79">
        <v>678.6</v>
      </c>
      <c r="D43" s="79">
        <v>678.61</v>
      </c>
      <c r="E43" s="79">
        <v>175.02</v>
      </c>
      <c r="F43" s="80"/>
      <c r="G43" s="80"/>
      <c r="H43" s="80"/>
      <c r="I43" s="80"/>
      <c r="J43" s="80"/>
      <c r="K43" s="80"/>
      <c r="L43" s="80"/>
      <c r="M43" s="80"/>
      <c r="N43" s="80"/>
      <c r="O43" s="111">
        <f t="shared" si="0"/>
        <v>0</v>
      </c>
    </row>
    <row r="44" spans="1:15" x14ac:dyDescent="0.3">
      <c r="A44" s="77" t="s">
        <v>2461</v>
      </c>
      <c r="B44" s="77" t="s">
        <v>529</v>
      </c>
      <c r="C44" s="80"/>
      <c r="D44" s="80"/>
      <c r="E44" s="79">
        <v>503.58</v>
      </c>
      <c r="F44" s="79">
        <v>678.61</v>
      </c>
      <c r="G44" s="79">
        <v>678.61</v>
      </c>
      <c r="H44" s="79">
        <v>678.61</v>
      </c>
      <c r="I44" s="79">
        <v>678.61</v>
      </c>
      <c r="J44" s="79">
        <v>678.61</v>
      </c>
      <c r="K44" s="79">
        <v>678.61</v>
      </c>
      <c r="L44" s="79">
        <v>678.61</v>
      </c>
      <c r="M44" s="79">
        <v>678.61</v>
      </c>
      <c r="N44" s="79">
        <v>678.61</v>
      </c>
      <c r="O44" s="111">
        <f t="shared" si="0"/>
        <v>6107.49</v>
      </c>
    </row>
    <row r="45" spans="1:15" x14ac:dyDescent="0.3">
      <c r="A45" s="77" t="s">
        <v>1381</v>
      </c>
      <c r="B45" s="77" t="s">
        <v>811</v>
      </c>
      <c r="C45" s="79">
        <v>592.71</v>
      </c>
      <c r="D45" s="79">
        <v>592.71</v>
      </c>
      <c r="E45" s="79">
        <v>153.01</v>
      </c>
      <c r="F45" s="80"/>
      <c r="G45" s="80"/>
      <c r="H45" s="80"/>
      <c r="I45" s="80"/>
      <c r="J45" s="80"/>
      <c r="K45" s="80"/>
      <c r="L45" s="80"/>
      <c r="M45" s="80"/>
      <c r="N45" s="80"/>
      <c r="O45" s="111">
        <f t="shared" si="0"/>
        <v>0</v>
      </c>
    </row>
    <row r="46" spans="1:15" x14ac:dyDescent="0.3">
      <c r="A46" s="77" t="s">
        <v>2474</v>
      </c>
      <c r="B46" s="77" t="s">
        <v>811</v>
      </c>
      <c r="C46" s="80"/>
      <c r="D46" s="80"/>
      <c r="E46" s="79">
        <v>439.7</v>
      </c>
      <c r="F46" s="79">
        <v>592.71</v>
      </c>
      <c r="G46" s="79">
        <v>592.71</v>
      </c>
      <c r="H46" s="79">
        <v>592.71</v>
      </c>
      <c r="I46" s="79">
        <v>592.71</v>
      </c>
      <c r="J46" s="79">
        <v>592.71</v>
      </c>
      <c r="K46" s="79">
        <v>592.71</v>
      </c>
      <c r="L46" s="79">
        <v>592.71</v>
      </c>
      <c r="M46" s="79">
        <v>592.71</v>
      </c>
      <c r="N46" s="79">
        <v>592.71</v>
      </c>
      <c r="O46" s="111">
        <f t="shared" si="0"/>
        <v>5334.39</v>
      </c>
    </row>
    <row r="47" spans="1:15" x14ac:dyDescent="0.3">
      <c r="A47" s="77" t="s">
        <v>1607</v>
      </c>
      <c r="B47" s="77" t="s">
        <v>857</v>
      </c>
      <c r="C47" s="79">
        <v>820.35</v>
      </c>
      <c r="D47" s="79">
        <v>820.34</v>
      </c>
      <c r="E47" s="79">
        <v>820.34</v>
      </c>
      <c r="F47" s="79">
        <v>820.34</v>
      </c>
      <c r="G47" s="79">
        <v>820.34</v>
      </c>
      <c r="H47" s="79">
        <v>820.34</v>
      </c>
      <c r="I47" s="79">
        <v>132.34</v>
      </c>
      <c r="J47" s="80"/>
      <c r="K47" s="80"/>
      <c r="L47" s="80"/>
      <c r="M47" s="80"/>
      <c r="N47" s="80"/>
      <c r="O47" s="111">
        <f t="shared" si="0"/>
        <v>2593.36</v>
      </c>
    </row>
    <row r="48" spans="1:15" x14ac:dyDescent="0.3">
      <c r="A48" s="77" t="s">
        <v>2840</v>
      </c>
      <c r="B48" s="77" t="s">
        <v>857</v>
      </c>
      <c r="C48" s="80"/>
      <c r="D48" s="80"/>
      <c r="E48" s="80"/>
      <c r="F48" s="80"/>
      <c r="G48" s="80"/>
      <c r="H48" s="80"/>
      <c r="I48" s="79">
        <v>688.27</v>
      </c>
      <c r="J48" s="79">
        <v>820.34</v>
      </c>
      <c r="K48" s="79">
        <v>820.34</v>
      </c>
      <c r="L48" s="79">
        <v>820.34</v>
      </c>
      <c r="M48" s="79">
        <v>820.34</v>
      </c>
      <c r="N48" s="79">
        <v>820.34</v>
      </c>
      <c r="O48" s="111">
        <f t="shared" si="0"/>
        <v>4789.97</v>
      </c>
    </row>
    <row r="49" spans="1:15" x14ac:dyDescent="0.3">
      <c r="A49" s="77" t="s">
        <v>1577</v>
      </c>
      <c r="B49" s="77" t="s">
        <v>544</v>
      </c>
      <c r="C49" s="79">
        <v>674.31</v>
      </c>
      <c r="D49" s="79">
        <v>674.31</v>
      </c>
      <c r="E49" s="79">
        <v>674.31</v>
      </c>
      <c r="F49" s="79">
        <v>674.31</v>
      </c>
      <c r="G49" s="79">
        <v>674.31</v>
      </c>
      <c r="H49" s="79">
        <v>674.31</v>
      </c>
      <c r="I49" s="79">
        <v>674.31</v>
      </c>
      <c r="J49" s="79">
        <v>674.31</v>
      </c>
      <c r="K49" s="79">
        <v>112.38</v>
      </c>
      <c r="L49" s="80"/>
      <c r="M49" s="80"/>
      <c r="N49" s="80"/>
      <c r="O49" s="111">
        <f t="shared" si="0"/>
        <v>3483.93</v>
      </c>
    </row>
    <row r="50" spans="1:15" x14ac:dyDescent="0.3">
      <c r="A50" s="77" t="s">
        <v>2886</v>
      </c>
      <c r="B50" s="77" t="s">
        <v>544</v>
      </c>
      <c r="C50" s="80"/>
      <c r="D50" s="80"/>
      <c r="E50" s="80"/>
      <c r="F50" s="80"/>
      <c r="G50" s="80"/>
      <c r="H50" s="80"/>
      <c r="I50" s="80"/>
      <c r="J50" s="80"/>
      <c r="K50" s="79">
        <v>561.92999999999995</v>
      </c>
      <c r="L50" s="79">
        <v>674.31</v>
      </c>
      <c r="M50" s="79">
        <v>314.68</v>
      </c>
      <c r="N50" s="80"/>
      <c r="O50" s="111">
        <f t="shared" si="0"/>
        <v>1550.9199999999998</v>
      </c>
    </row>
    <row r="51" spans="1:15" x14ac:dyDescent="0.3">
      <c r="A51" s="77" t="s">
        <v>2915</v>
      </c>
      <c r="B51" s="77" t="s">
        <v>544</v>
      </c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79">
        <v>359.63</v>
      </c>
      <c r="N51" s="79">
        <v>674.31</v>
      </c>
      <c r="O51" s="111">
        <f t="shared" si="0"/>
        <v>1033.94</v>
      </c>
    </row>
    <row r="52" spans="1:15" x14ac:dyDescent="0.3">
      <c r="A52" s="77" t="s">
        <v>1326</v>
      </c>
      <c r="B52" s="77" t="s">
        <v>858</v>
      </c>
      <c r="C52" s="79">
        <v>674.31</v>
      </c>
      <c r="D52" s="79">
        <v>674.31</v>
      </c>
      <c r="E52" s="79">
        <v>674.31</v>
      </c>
      <c r="F52" s="79">
        <v>674.31</v>
      </c>
      <c r="G52" s="79">
        <v>674.31</v>
      </c>
      <c r="H52" s="79">
        <v>674.31</v>
      </c>
      <c r="I52" s="79">
        <v>674.31</v>
      </c>
      <c r="J52" s="79">
        <v>674.31</v>
      </c>
      <c r="K52" s="79">
        <v>674.31</v>
      </c>
      <c r="L52" s="79">
        <v>674.31</v>
      </c>
      <c r="M52" s="79">
        <v>674.31</v>
      </c>
      <c r="N52" s="79">
        <v>674.31</v>
      </c>
      <c r="O52" s="111">
        <f t="shared" si="0"/>
        <v>6068.7899999999991</v>
      </c>
    </row>
    <row r="53" spans="1:15" x14ac:dyDescent="0.3">
      <c r="A53" s="77" t="s">
        <v>1688</v>
      </c>
      <c r="B53" s="77" t="s">
        <v>559</v>
      </c>
      <c r="C53" s="79">
        <v>592.71</v>
      </c>
      <c r="D53" s="79">
        <v>592.71</v>
      </c>
      <c r="E53" s="79">
        <v>592.71</v>
      </c>
      <c r="F53" s="79">
        <v>375.27</v>
      </c>
      <c r="G53" s="80"/>
      <c r="H53" s="80"/>
      <c r="I53" s="80"/>
      <c r="J53" s="80"/>
      <c r="K53" s="80"/>
      <c r="L53" s="80"/>
      <c r="M53" s="80"/>
      <c r="N53" s="80"/>
      <c r="O53" s="111">
        <f t="shared" si="0"/>
        <v>375.27</v>
      </c>
    </row>
    <row r="54" spans="1:15" x14ac:dyDescent="0.3">
      <c r="A54" s="77" t="s">
        <v>2668</v>
      </c>
      <c r="B54" s="77" t="s">
        <v>559</v>
      </c>
      <c r="C54" s="80"/>
      <c r="D54" s="80"/>
      <c r="E54" s="80"/>
      <c r="F54" s="79">
        <v>217.43</v>
      </c>
      <c r="G54" s="79">
        <v>592.71</v>
      </c>
      <c r="H54" s="79">
        <v>592.71</v>
      </c>
      <c r="I54" s="79">
        <v>592.71</v>
      </c>
      <c r="J54" s="79">
        <v>592.71</v>
      </c>
      <c r="K54" s="79">
        <v>592.71</v>
      </c>
      <c r="L54" s="79">
        <v>592.71</v>
      </c>
      <c r="M54" s="79">
        <v>592.71</v>
      </c>
      <c r="N54" s="79">
        <v>592.71</v>
      </c>
      <c r="O54" s="111">
        <f t="shared" si="0"/>
        <v>4959.1100000000006</v>
      </c>
    </row>
    <row r="55" spans="1:15" x14ac:dyDescent="0.3">
      <c r="A55" s="77" t="s">
        <v>1581</v>
      </c>
      <c r="B55" s="77" t="s">
        <v>575</v>
      </c>
      <c r="C55" s="79">
        <v>670.01</v>
      </c>
      <c r="D55" s="79">
        <v>670.02</v>
      </c>
      <c r="E55" s="79">
        <v>670.02</v>
      </c>
      <c r="F55" s="80"/>
      <c r="G55" s="80"/>
      <c r="H55" s="80"/>
      <c r="I55" s="80"/>
      <c r="J55" s="80"/>
      <c r="K55" s="80"/>
      <c r="L55" s="80"/>
      <c r="M55" s="80"/>
      <c r="N55" s="80"/>
      <c r="O55" s="111">
        <f t="shared" si="0"/>
        <v>0</v>
      </c>
    </row>
    <row r="56" spans="1:15" x14ac:dyDescent="0.3">
      <c r="A56" s="77" t="s">
        <v>2654</v>
      </c>
      <c r="B56" s="77" t="s">
        <v>575</v>
      </c>
      <c r="C56" s="80"/>
      <c r="D56" s="80"/>
      <c r="E56" s="80"/>
      <c r="F56" s="79">
        <v>670.02</v>
      </c>
      <c r="G56" s="79">
        <v>670.02</v>
      </c>
      <c r="H56" s="79">
        <v>670.02</v>
      </c>
      <c r="I56" s="79">
        <v>670.02</v>
      </c>
      <c r="J56" s="79">
        <v>670.02</v>
      </c>
      <c r="K56" s="79">
        <v>670.02</v>
      </c>
      <c r="L56" s="79">
        <v>670.02</v>
      </c>
      <c r="M56" s="79">
        <v>670.02</v>
      </c>
      <c r="N56" s="79">
        <v>670.02</v>
      </c>
      <c r="O56" s="111">
        <f t="shared" si="0"/>
        <v>6030.18</v>
      </c>
    </row>
    <row r="57" spans="1:15" x14ac:dyDescent="0.3">
      <c r="A57" s="77" t="s">
        <v>1311</v>
      </c>
      <c r="B57" s="77" t="s">
        <v>767</v>
      </c>
      <c r="C57" s="79">
        <v>670.01</v>
      </c>
      <c r="D57" s="79">
        <v>670.02</v>
      </c>
      <c r="E57" s="79">
        <v>194.62</v>
      </c>
      <c r="F57" s="80"/>
      <c r="G57" s="80"/>
      <c r="H57" s="80"/>
      <c r="I57" s="80"/>
      <c r="J57" s="80"/>
      <c r="K57" s="80"/>
      <c r="L57" s="80"/>
      <c r="M57" s="80"/>
      <c r="N57" s="80"/>
      <c r="O57" s="111">
        <f t="shared" si="0"/>
        <v>0</v>
      </c>
    </row>
    <row r="58" spans="1:15" x14ac:dyDescent="0.3">
      <c r="A58" s="77" t="s">
        <v>2462</v>
      </c>
      <c r="B58" s="77" t="s">
        <v>767</v>
      </c>
      <c r="C58" s="80"/>
      <c r="D58" s="80"/>
      <c r="E58" s="79">
        <v>475.67</v>
      </c>
      <c r="F58" s="79">
        <v>670.02</v>
      </c>
      <c r="G58" s="79">
        <v>670.02</v>
      </c>
      <c r="H58" s="79">
        <v>670.02</v>
      </c>
      <c r="I58" s="79">
        <v>670.02</v>
      </c>
      <c r="J58" s="79">
        <v>670.02</v>
      </c>
      <c r="K58" s="79">
        <v>670.02</v>
      </c>
      <c r="L58" s="79">
        <v>670.02</v>
      </c>
      <c r="M58" s="79">
        <v>670.02</v>
      </c>
      <c r="N58" s="79">
        <v>670.02</v>
      </c>
      <c r="O58" s="111">
        <f t="shared" si="0"/>
        <v>6030.18</v>
      </c>
    </row>
    <row r="59" spans="1:15" x14ac:dyDescent="0.3">
      <c r="A59" s="77" t="s">
        <v>1312</v>
      </c>
      <c r="B59" s="77" t="s">
        <v>927</v>
      </c>
      <c r="C59" s="79">
        <v>592.71</v>
      </c>
      <c r="D59" s="79">
        <v>592.71</v>
      </c>
      <c r="E59" s="79">
        <v>592.71</v>
      </c>
      <c r="F59" s="79">
        <v>493.92</v>
      </c>
      <c r="G59" s="80"/>
      <c r="H59" s="80"/>
      <c r="I59" s="80"/>
      <c r="J59" s="80"/>
      <c r="K59" s="80"/>
      <c r="L59" s="80"/>
      <c r="M59" s="80"/>
      <c r="N59" s="80"/>
      <c r="O59" s="111">
        <f t="shared" si="0"/>
        <v>493.92</v>
      </c>
    </row>
    <row r="60" spans="1:15" x14ac:dyDescent="0.3">
      <c r="A60" s="77" t="s">
        <v>2609</v>
      </c>
      <c r="B60" s="77" t="s">
        <v>927</v>
      </c>
      <c r="C60" s="80"/>
      <c r="D60" s="80"/>
      <c r="E60" s="80"/>
      <c r="F60" s="79">
        <v>98.79</v>
      </c>
      <c r="G60" s="79">
        <v>592.71</v>
      </c>
      <c r="H60" s="79">
        <v>592.71</v>
      </c>
      <c r="I60" s="79">
        <v>592.71</v>
      </c>
      <c r="J60" s="79">
        <v>592.71</v>
      </c>
      <c r="K60" s="79">
        <v>592.71</v>
      </c>
      <c r="L60" s="79">
        <v>592.71</v>
      </c>
      <c r="M60" s="79">
        <v>592.71</v>
      </c>
      <c r="N60" s="79">
        <v>592.71</v>
      </c>
      <c r="O60" s="111">
        <f t="shared" si="0"/>
        <v>4840.47</v>
      </c>
    </row>
    <row r="61" spans="1:15" x14ac:dyDescent="0.3">
      <c r="A61" s="77" t="s">
        <v>1962</v>
      </c>
      <c r="B61" s="77" t="s">
        <v>812</v>
      </c>
      <c r="C61" s="79">
        <v>678.6</v>
      </c>
      <c r="D61" s="79">
        <v>678.61</v>
      </c>
      <c r="E61" s="79">
        <v>197.03</v>
      </c>
      <c r="F61" s="80"/>
      <c r="G61" s="80"/>
      <c r="H61" s="80"/>
      <c r="I61" s="80"/>
      <c r="J61" s="80"/>
      <c r="K61" s="80"/>
      <c r="L61" s="80"/>
      <c r="M61" s="80"/>
      <c r="N61" s="80"/>
      <c r="O61" s="111">
        <f t="shared" si="0"/>
        <v>0</v>
      </c>
    </row>
    <row r="62" spans="1:15" x14ac:dyDescent="0.3">
      <c r="A62" s="77" t="s">
        <v>2540</v>
      </c>
      <c r="B62" s="77" t="s">
        <v>812</v>
      </c>
      <c r="C62" s="80"/>
      <c r="D62" s="80"/>
      <c r="E62" s="79">
        <v>481.84</v>
      </c>
      <c r="F62" s="79">
        <v>678.61</v>
      </c>
      <c r="G62" s="79">
        <v>678.61</v>
      </c>
      <c r="H62" s="79">
        <v>678.61</v>
      </c>
      <c r="I62" s="79">
        <v>678.61</v>
      </c>
      <c r="J62" s="79">
        <v>678.61</v>
      </c>
      <c r="K62" s="79">
        <v>678.61</v>
      </c>
      <c r="L62" s="79">
        <v>678.61</v>
      </c>
      <c r="M62" s="79">
        <v>678.61</v>
      </c>
      <c r="N62" s="79">
        <v>678.61</v>
      </c>
      <c r="O62" s="111">
        <f t="shared" si="0"/>
        <v>6107.49</v>
      </c>
    </row>
    <row r="63" spans="1:15" x14ac:dyDescent="0.3">
      <c r="A63" s="77" t="s">
        <v>1644</v>
      </c>
      <c r="B63" s="77" t="s">
        <v>537</v>
      </c>
      <c r="C63" s="79">
        <v>678.6</v>
      </c>
      <c r="D63" s="79">
        <v>678.61</v>
      </c>
      <c r="E63" s="79">
        <v>678.61</v>
      </c>
      <c r="F63" s="79">
        <v>678.61</v>
      </c>
      <c r="G63" s="79">
        <v>678.61</v>
      </c>
      <c r="H63" s="79">
        <v>678.61</v>
      </c>
      <c r="I63" s="79">
        <v>678.61</v>
      </c>
      <c r="J63" s="79">
        <v>678.61</v>
      </c>
      <c r="K63" s="79">
        <v>678.61</v>
      </c>
      <c r="L63" s="79">
        <v>678.61</v>
      </c>
      <c r="M63" s="79">
        <v>678.61</v>
      </c>
      <c r="N63" s="79">
        <v>678.61</v>
      </c>
      <c r="O63" s="111">
        <f t="shared" si="0"/>
        <v>6107.49</v>
      </c>
    </row>
    <row r="64" spans="1:15" x14ac:dyDescent="0.3">
      <c r="A64" s="77" t="s">
        <v>1598</v>
      </c>
      <c r="B64" s="77" t="s">
        <v>538</v>
      </c>
      <c r="C64" s="79">
        <v>592.71</v>
      </c>
      <c r="D64" s="79">
        <v>592.71</v>
      </c>
      <c r="E64" s="79">
        <v>592.71</v>
      </c>
      <c r="F64" s="80"/>
      <c r="G64" s="80"/>
      <c r="H64" s="80"/>
      <c r="I64" s="80"/>
      <c r="J64" s="80"/>
      <c r="K64" s="80"/>
      <c r="L64" s="80"/>
      <c r="M64" s="80"/>
      <c r="N64" s="80"/>
      <c r="O64" s="111">
        <f t="shared" si="0"/>
        <v>0</v>
      </c>
    </row>
    <row r="65" spans="1:15" x14ac:dyDescent="0.3">
      <c r="A65" s="77" t="s">
        <v>2652</v>
      </c>
      <c r="B65" s="77" t="s">
        <v>538</v>
      </c>
      <c r="C65" s="80"/>
      <c r="D65" s="80"/>
      <c r="E65" s="80"/>
      <c r="F65" s="79">
        <v>592.70000000000005</v>
      </c>
      <c r="G65" s="79">
        <v>592.71</v>
      </c>
      <c r="H65" s="79">
        <v>592.71</v>
      </c>
      <c r="I65" s="79">
        <v>592.71</v>
      </c>
      <c r="J65" s="79">
        <v>592.71</v>
      </c>
      <c r="K65" s="79">
        <v>592.71</v>
      </c>
      <c r="L65" s="79">
        <v>592.71</v>
      </c>
      <c r="M65" s="79">
        <v>592.71</v>
      </c>
      <c r="N65" s="79">
        <v>592.71</v>
      </c>
      <c r="O65" s="111">
        <f t="shared" si="0"/>
        <v>5334.38</v>
      </c>
    </row>
    <row r="66" spans="1:15" x14ac:dyDescent="0.3">
      <c r="A66" s="77" t="s">
        <v>1348</v>
      </c>
      <c r="B66" s="77" t="s">
        <v>836</v>
      </c>
      <c r="C66" s="79">
        <v>678.6</v>
      </c>
      <c r="D66" s="79">
        <v>678.61</v>
      </c>
      <c r="E66" s="79">
        <v>678.61</v>
      </c>
      <c r="F66" s="79">
        <v>678.61</v>
      </c>
      <c r="G66" s="79">
        <v>678.61</v>
      </c>
      <c r="H66" s="79">
        <v>678.61</v>
      </c>
      <c r="I66" s="79">
        <v>678.61</v>
      </c>
      <c r="J66" s="79">
        <v>678.61</v>
      </c>
      <c r="K66" s="79">
        <v>678.61</v>
      </c>
      <c r="L66" s="79">
        <v>678.61</v>
      </c>
      <c r="M66" s="79">
        <v>678.61</v>
      </c>
      <c r="N66" s="79">
        <v>678.61</v>
      </c>
      <c r="O66" s="111">
        <f t="shared" si="0"/>
        <v>6107.49</v>
      </c>
    </row>
    <row r="67" spans="1:15" x14ac:dyDescent="0.3">
      <c r="A67" s="77" t="s">
        <v>1619</v>
      </c>
      <c r="B67" s="77" t="s">
        <v>563</v>
      </c>
      <c r="C67" s="79">
        <v>820.35</v>
      </c>
      <c r="D67" s="79">
        <v>820.34</v>
      </c>
      <c r="E67" s="79">
        <v>820.34</v>
      </c>
      <c r="F67" s="80"/>
      <c r="G67" s="80"/>
      <c r="H67" s="80"/>
      <c r="I67" s="80"/>
      <c r="J67" s="80"/>
      <c r="K67" s="80"/>
      <c r="L67" s="80"/>
      <c r="M67" s="80"/>
      <c r="N67" s="80"/>
      <c r="O67" s="111">
        <f t="shared" ref="O67:O130" si="1">SUM(F67:N67)</f>
        <v>0</v>
      </c>
    </row>
    <row r="68" spans="1:15" x14ac:dyDescent="0.3">
      <c r="A68" s="77" t="s">
        <v>2646</v>
      </c>
      <c r="B68" s="77" t="s">
        <v>563</v>
      </c>
      <c r="C68" s="80"/>
      <c r="D68" s="80"/>
      <c r="E68" s="80"/>
      <c r="F68" s="79">
        <v>820.34</v>
      </c>
      <c r="G68" s="79">
        <v>820.34</v>
      </c>
      <c r="H68" s="79">
        <v>820.34</v>
      </c>
      <c r="I68" s="79">
        <v>820.34</v>
      </c>
      <c r="J68" s="79">
        <v>820.34</v>
      </c>
      <c r="K68" s="79">
        <v>820.34</v>
      </c>
      <c r="L68" s="79">
        <v>820.34</v>
      </c>
      <c r="M68" s="79">
        <v>820.34</v>
      </c>
      <c r="N68" s="79">
        <v>820.34</v>
      </c>
      <c r="O68" s="111">
        <f t="shared" si="1"/>
        <v>7383.06</v>
      </c>
    </row>
    <row r="69" spans="1:15" x14ac:dyDescent="0.3">
      <c r="A69" s="77" t="s">
        <v>1648</v>
      </c>
      <c r="B69" s="77" t="s">
        <v>832</v>
      </c>
      <c r="C69" s="79">
        <v>678.6</v>
      </c>
      <c r="D69" s="79">
        <v>678.61</v>
      </c>
      <c r="E69" s="79">
        <v>678.61</v>
      </c>
      <c r="F69" s="79">
        <v>678.61</v>
      </c>
      <c r="G69" s="79">
        <v>678.61</v>
      </c>
      <c r="H69" s="79">
        <v>678.61</v>
      </c>
      <c r="I69" s="79">
        <v>678.61</v>
      </c>
      <c r="J69" s="79">
        <v>678.61</v>
      </c>
      <c r="K69" s="79">
        <v>678.61</v>
      </c>
      <c r="L69" s="79">
        <v>678.61</v>
      </c>
      <c r="M69" s="79">
        <v>678.61</v>
      </c>
      <c r="N69" s="79">
        <v>678.61</v>
      </c>
      <c r="O69" s="111">
        <f t="shared" si="1"/>
        <v>6107.49</v>
      </c>
    </row>
    <row r="70" spans="1:15" x14ac:dyDescent="0.3">
      <c r="A70" s="77" t="s">
        <v>1583</v>
      </c>
      <c r="B70" s="77" t="s">
        <v>881</v>
      </c>
      <c r="C70" s="79">
        <v>592.71</v>
      </c>
      <c r="D70" s="79">
        <v>592.71</v>
      </c>
      <c r="E70" s="79">
        <v>382.52</v>
      </c>
      <c r="F70" s="80"/>
      <c r="G70" s="80"/>
      <c r="H70" s="80"/>
      <c r="I70" s="80"/>
      <c r="J70" s="80"/>
      <c r="K70" s="80"/>
      <c r="L70" s="80"/>
      <c r="M70" s="80"/>
      <c r="N70" s="80"/>
      <c r="O70" s="111">
        <f t="shared" si="1"/>
        <v>0</v>
      </c>
    </row>
    <row r="71" spans="1:15" x14ac:dyDescent="0.3">
      <c r="A71" s="77" t="s">
        <v>2491</v>
      </c>
      <c r="B71" s="77" t="s">
        <v>881</v>
      </c>
      <c r="C71" s="80"/>
      <c r="D71" s="80"/>
      <c r="E71" s="79">
        <v>210.19</v>
      </c>
      <c r="F71" s="79">
        <v>592.71</v>
      </c>
      <c r="G71" s="79">
        <v>592.71</v>
      </c>
      <c r="H71" s="79">
        <v>592.71</v>
      </c>
      <c r="I71" s="79">
        <v>592.71</v>
      </c>
      <c r="J71" s="79">
        <v>592.71</v>
      </c>
      <c r="K71" s="79">
        <v>592.71</v>
      </c>
      <c r="L71" s="79">
        <v>592.71</v>
      </c>
      <c r="M71" s="79">
        <v>592.71</v>
      </c>
      <c r="N71" s="79">
        <v>592.71</v>
      </c>
      <c r="O71" s="111">
        <f t="shared" si="1"/>
        <v>5334.39</v>
      </c>
    </row>
    <row r="72" spans="1:15" x14ac:dyDescent="0.3">
      <c r="A72" s="77" t="s">
        <v>1318</v>
      </c>
      <c r="B72" s="77" t="s">
        <v>931</v>
      </c>
      <c r="C72" s="79">
        <v>678.6</v>
      </c>
      <c r="D72" s="79">
        <v>678.61</v>
      </c>
      <c r="E72" s="79">
        <v>175.02</v>
      </c>
      <c r="F72" s="80"/>
      <c r="G72" s="80"/>
      <c r="H72" s="80"/>
      <c r="I72" s="80"/>
      <c r="J72" s="80"/>
      <c r="K72" s="80"/>
      <c r="L72" s="80"/>
      <c r="M72" s="80"/>
      <c r="N72" s="80"/>
      <c r="O72" s="111">
        <f t="shared" si="1"/>
        <v>0</v>
      </c>
    </row>
    <row r="73" spans="1:15" x14ac:dyDescent="0.3">
      <c r="A73" s="77" t="s">
        <v>2463</v>
      </c>
      <c r="B73" s="77" t="s">
        <v>931</v>
      </c>
      <c r="C73" s="80"/>
      <c r="D73" s="80"/>
      <c r="E73" s="79">
        <v>503.58</v>
      </c>
      <c r="F73" s="79">
        <v>678.61</v>
      </c>
      <c r="G73" s="79">
        <v>678.61</v>
      </c>
      <c r="H73" s="79">
        <v>678.61</v>
      </c>
      <c r="I73" s="79">
        <v>678.61</v>
      </c>
      <c r="J73" s="79">
        <v>678.61</v>
      </c>
      <c r="K73" s="79">
        <v>678.61</v>
      </c>
      <c r="L73" s="79">
        <v>678.61</v>
      </c>
      <c r="M73" s="79">
        <v>678.61</v>
      </c>
      <c r="N73" s="79">
        <v>678.61</v>
      </c>
      <c r="O73" s="111">
        <f t="shared" si="1"/>
        <v>6107.49</v>
      </c>
    </row>
    <row r="74" spans="1:15" x14ac:dyDescent="0.3">
      <c r="A74" s="77" t="s">
        <v>1705</v>
      </c>
      <c r="B74" s="77" t="s">
        <v>794</v>
      </c>
      <c r="C74" s="79">
        <v>678.6</v>
      </c>
      <c r="D74" s="79">
        <v>678.61</v>
      </c>
      <c r="E74" s="79">
        <v>328.3</v>
      </c>
      <c r="F74" s="80"/>
      <c r="G74" s="80"/>
      <c r="H74" s="80"/>
      <c r="I74" s="80"/>
      <c r="J74" s="80"/>
      <c r="K74" s="80"/>
      <c r="L74" s="80"/>
      <c r="M74" s="80"/>
      <c r="N74" s="80"/>
      <c r="O74" s="111">
        <f t="shared" si="1"/>
        <v>0</v>
      </c>
    </row>
    <row r="75" spans="1:15" x14ac:dyDescent="0.3">
      <c r="A75" s="77" t="s">
        <v>2509</v>
      </c>
      <c r="B75" s="77" t="s">
        <v>794</v>
      </c>
      <c r="C75" s="80"/>
      <c r="D75" s="80"/>
      <c r="E75" s="79">
        <v>350.31</v>
      </c>
      <c r="F75" s="79">
        <v>678.61</v>
      </c>
      <c r="G75" s="79">
        <v>678.61</v>
      </c>
      <c r="H75" s="79">
        <v>678.61</v>
      </c>
      <c r="I75" s="79">
        <v>678.61</v>
      </c>
      <c r="J75" s="79">
        <v>678.61</v>
      </c>
      <c r="K75" s="79">
        <v>678.61</v>
      </c>
      <c r="L75" s="79">
        <v>678.61</v>
      </c>
      <c r="M75" s="79">
        <v>678.61</v>
      </c>
      <c r="N75" s="79">
        <v>678.61</v>
      </c>
      <c r="O75" s="111">
        <f t="shared" si="1"/>
        <v>6107.49</v>
      </c>
    </row>
    <row r="76" spans="1:15" x14ac:dyDescent="0.3">
      <c r="A76" s="77" t="s">
        <v>1387</v>
      </c>
      <c r="B76" s="77" t="s">
        <v>573</v>
      </c>
      <c r="C76" s="79">
        <v>592.71</v>
      </c>
      <c r="D76" s="79">
        <v>592.71</v>
      </c>
      <c r="E76" s="79">
        <v>592.71</v>
      </c>
      <c r="F76" s="80"/>
      <c r="G76" s="80"/>
      <c r="H76" s="80"/>
      <c r="I76" s="80"/>
      <c r="J76" s="80"/>
      <c r="K76" s="80"/>
      <c r="L76" s="80"/>
      <c r="M76" s="80"/>
      <c r="N76" s="80"/>
      <c r="O76" s="111">
        <f t="shared" si="1"/>
        <v>0</v>
      </c>
    </row>
    <row r="77" spans="1:15" x14ac:dyDescent="0.3">
      <c r="A77" s="77" t="s">
        <v>2600</v>
      </c>
      <c r="B77" s="77" t="s">
        <v>573</v>
      </c>
      <c r="C77" s="80"/>
      <c r="D77" s="80"/>
      <c r="E77" s="80"/>
      <c r="F77" s="79">
        <v>592.70000000000005</v>
      </c>
      <c r="G77" s="79">
        <v>592.71</v>
      </c>
      <c r="H77" s="79">
        <v>592.71</v>
      </c>
      <c r="I77" s="79">
        <v>592.71</v>
      </c>
      <c r="J77" s="79">
        <v>592.71</v>
      </c>
      <c r="K77" s="79">
        <v>592.71</v>
      </c>
      <c r="L77" s="79">
        <v>592.71</v>
      </c>
      <c r="M77" s="79">
        <v>592.71</v>
      </c>
      <c r="N77" s="79">
        <v>592.71</v>
      </c>
      <c r="O77" s="111">
        <f t="shared" si="1"/>
        <v>5334.38</v>
      </c>
    </row>
    <row r="78" spans="1:15" x14ac:dyDescent="0.3">
      <c r="A78" s="77" t="s">
        <v>1667</v>
      </c>
      <c r="B78" s="77" t="s">
        <v>577</v>
      </c>
      <c r="C78" s="79">
        <v>678.6</v>
      </c>
      <c r="D78" s="79">
        <v>678.61</v>
      </c>
      <c r="E78" s="79">
        <v>678.61</v>
      </c>
      <c r="F78" s="79">
        <v>226.29</v>
      </c>
      <c r="G78" s="80"/>
      <c r="H78" s="80"/>
      <c r="I78" s="80"/>
      <c r="J78" s="80"/>
      <c r="K78" s="80"/>
      <c r="L78" s="80"/>
      <c r="M78" s="80"/>
      <c r="N78" s="80"/>
      <c r="O78" s="111">
        <f t="shared" si="1"/>
        <v>226.29</v>
      </c>
    </row>
    <row r="79" spans="1:15" x14ac:dyDescent="0.3">
      <c r="A79" s="77" t="s">
        <v>2638</v>
      </c>
      <c r="B79" s="77" t="s">
        <v>577</v>
      </c>
      <c r="C79" s="80"/>
      <c r="D79" s="80"/>
      <c r="E79" s="80"/>
      <c r="F79" s="79">
        <v>452.32</v>
      </c>
      <c r="G79" s="79">
        <v>678.61</v>
      </c>
      <c r="H79" s="79">
        <v>678.61</v>
      </c>
      <c r="I79" s="79">
        <v>678.61</v>
      </c>
      <c r="J79" s="79">
        <v>678.61</v>
      </c>
      <c r="K79" s="79">
        <v>678.61</v>
      </c>
      <c r="L79" s="79">
        <v>678.61</v>
      </c>
      <c r="M79" s="79">
        <v>678.61</v>
      </c>
      <c r="N79" s="79">
        <v>678.61</v>
      </c>
      <c r="O79" s="111">
        <f t="shared" si="1"/>
        <v>5881.2</v>
      </c>
    </row>
    <row r="80" spans="1:15" x14ac:dyDescent="0.3">
      <c r="A80" s="77" t="s">
        <v>1280</v>
      </c>
      <c r="B80" s="77" t="s">
        <v>757</v>
      </c>
      <c r="C80" s="79">
        <v>678.6</v>
      </c>
      <c r="D80" s="79">
        <v>678.61</v>
      </c>
      <c r="E80" s="79">
        <v>678.61</v>
      </c>
      <c r="F80" s="79">
        <v>226.29</v>
      </c>
      <c r="G80" s="80"/>
      <c r="H80" s="80"/>
      <c r="I80" s="80"/>
      <c r="J80" s="80"/>
      <c r="K80" s="80"/>
      <c r="L80" s="80"/>
      <c r="M80" s="80"/>
      <c r="N80" s="80"/>
      <c r="O80" s="111">
        <f t="shared" si="1"/>
        <v>226.29</v>
      </c>
    </row>
    <row r="81" spans="1:15" x14ac:dyDescent="0.3">
      <c r="A81" s="77" t="s">
        <v>2613</v>
      </c>
      <c r="B81" s="77" t="s">
        <v>757</v>
      </c>
      <c r="C81" s="80"/>
      <c r="D81" s="80"/>
      <c r="E81" s="80"/>
      <c r="F81" s="79">
        <v>452.32</v>
      </c>
      <c r="G81" s="79">
        <v>678.61</v>
      </c>
      <c r="H81" s="79">
        <v>678.61</v>
      </c>
      <c r="I81" s="79">
        <v>678.61</v>
      </c>
      <c r="J81" s="79">
        <v>678.61</v>
      </c>
      <c r="K81" s="79">
        <v>678.61</v>
      </c>
      <c r="L81" s="79">
        <v>678.61</v>
      </c>
      <c r="M81" s="79">
        <v>678.61</v>
      </c>
      <c r="N81" s="79">
        <v>678.61</v>
      </c>
      <c r="O81" s="111">
        <f t="shared" si="1"/>
        <v>5881.2</v>
      </c>
    </row>
    <row r="82" spans="1:15" x14ac:dyDescent="0.3">
      <c r="A82" s="77" t="s">
        <v>1372</v>
      </c>
      <c r="B82" s="77" t="s">
        <v>902</v>
      </c>
      <c r="C82" s="79">
        <v>566.92999999999995</v>
      </c>
      <c r="D82" s="79">
        <v>566.94000000000005</v>
      </c>
      <c r="E82" s="79">
        <v>566.94000000000005</v>
      </c>
      <c r="F82" s="79">
        <v>566.94000000000005</v>
      </c>
      <c r="G82" s="79">
        <v>566.94000000000005</v>
      </c>
      <c r="H82" s="79">
        <v>566.94000000000005</v>
      </c>
      <c r="I82" s="80"/>
      <c r="J82" s="80"/>
      <c r="K82" s="80"/>
      <c r="L82" s="80"/>
      <c r="M82" s="80"/>
      <c r="N82" s="80"/>
      <c r="O82" s="111">
        <f t="shared" si="1"/>
        <v>1700.8200000000002</v>
      </c>
    </row>
    <row r="83" spans="1:15" x14ac:dyDescent="0.3">
      <c r="A83" s="77" t="s">
        <v>2837</v>
      </c>
      <c r="B83" s="77" t="s">
        <v>902</v>
      </c>
      <c r="C83" s="80"/>
      <c r="D83" s="80"/>
      <c r="E83" s="80"/>
      <c r="F83" s="80"/>
      <c r="G83" s="80"/>
      <c r="H83" s="80"/>
      <c r="I83" s="79">
        <v>566.92999999999995</v>
      </c>
      <c r="J83" s="79">
        <v>566.94000000000005</v>
      </c>
      <c r="K83" s="79">
        <v>566.94000000000005</v>
      </c>
      <c r="L83" s="79">
        <v>566.94000000000005</v>
      </c>
      <c r="M83" s="79">
        <v>566.94000000000005</v>
      </c>
      <c r="N83" s="79">
        <v>566.94000000000005</v>
      </c>
      <c r="O83" s="111">
        <f t="shared" si="1"/>
        <v>3401.63</v>
      </c>
    </row>
    <row r="84" spans="1:15" x14ac:dyDescent="0.3">
      <c r="A84" s="77" t="s">
        <v>1671</v>
      </c>
      <c r="B84" s="77" t="s">
        <v>922</v>
      </c>
      <c r="C84" s="79">
        <v>566.92999999999995</v>
      </c>
      <c r="D84" s="79">
        <v>566.94000000000005</v>
      </c>
      <c r="E84" s="79">
        <v>566.94000000000005</v>
      </c>
      <c r="F84" s="80"/>
      <c r="G84" s="80"/>
      <c r="H84" s="80"/>
      <c r="I84" s="80"/>
      <c r="J84" s="80"/>
      <c r="K84" s="80"/>
      <c r="L84" s="80"/>
      <c r="M84" s="80"/>
      <c r="N84" s="80"/>
      <c r="O84" s="111">
        <f t="shared" si="1"/>
        <v>0</v>
      </c>
    </row>
    <row r="85" spans="1:15" x14ac:dyDescent="0.3">
      <c r="A85" s="77" t="s">
        <v>2636</v>
      </c>
      <c r="B85" s="77" t="s">
        <v>922</v>
      </c>
      <c r="C85" s="80"/>
      <c r="D85" s="80"/>
      <c r="E85" s="80"/>
      <c r="F85" s="79">
        <v>566.94000000000005</v>
      </c>
      <c r="G85" s="79">
        <v>566.94000000000005</v>
      </c>
      <c r="H85" s="79">
        <v>566.94000000000005</v>
      </c>
      <c r="I85" s="79">
        <v>566.94000000000005</v>
      </c>
      <c r="J85" s="79">
        <v>566.94000000000005</v>
      </c>
      <c r="K85" s="79">
        <v>566.94000000000005</v>
      </c>
      <c r="L85" s="79">
        <v>566.94000000000005</v>
      </c>
      <c r="M85" s="79">
        <v>566.94000000000005</v>
      </c>
      <c r="N85" s="79">
        <v>566.94000000000005</v>
      </c>
      <c r="O85" s="111">
        <f t="shared" si="1"/>
        <v>5102.4600000000009</v>
      </c>
    </row>
    <row r="86" spans="1:15" x14ac:dyDescent="0.3">
      <c r="A86" s="77" t="s">
        <v>1388</v>
      </c>
      <c r="B86" s="77" t="s">
        <v>933</v>
      </c>
      <c r="C86" s="79">
        <v>657.13</v>
      </c>
      <c r="D86" s="79">
        <v>657.13</v>
      </c>
      <c r="E86" s="79">
        <v>657.13</v>
      </c>
      <c r="F86" s="79">
        <v>657.13</v>
      </c>
      <c r="G86" s="79">
        <v>657.13</v>
      </c>
      <c r="H86" s="79">
        <v>657.13</v>
      </c>
      <c r="I86" s="79">
        <v>657.13</v>
      </c>
      <c r="J86" s="79">
        <v>657.13</v>
      </c>
      <c r="K86" s="79">
        <v>657.13</v>
      </c>
      <c r="L86" s="79">
        <v>657.13</v>
      </c>
      <c r="M86" s="79">
        <v>657.13</v>
      </c>
      <c r="N86" s="79">
        <v>657.13</v>
      </c>
      <c r="O86" s="111">
        <f t="shared" si="1"/>
        <v>5914.17</v>
      </c>
    </row>
    <row r="87" spans="1:15" x14ac:dyDescent="0.3">
      <c r="A87" s="77" t="s">
        <v>1349</v>
      </c>
      <c r="B87" s="77" t="s">
        <v>547</v>
      </c>
      <c r="C87" s="79">
        <v>614.17999999999995</v>
      </c>
      <c r="D87" s="79">
        <v>614.17999999999995</v>
      </c>
      <c r="E87" s="79">
        <v>178.24</v>
      </c>
      <c r="F87" s="80"/>
      <c r="G87" s="80"/>
      <c r="H87" s="80"/>
      <c r="I87" s="80"/>
      <c r="J87" s="80"/>
      <c r="K87" s="80"/>
      <c r="L87" s="80"/>
      <c r="M87" s="80"/>
      <c r="N87" s="80"/>
      <c r="O87" s="111">
        <f t="shared" si="1"/>
        <v>0</v>
      </c>
    </row>
    <row r="88" spans="1:15" x14ac:dyDescent="0.3">
      <c r="A88" s="77" t="s">
        <v>2467</v>
      </c>
      <c r="B88" s="77" t="s">
        <v>547</v>
      </c>
      <c r="C88" s="80"/>
      <c r="D88" s="80"/>
      <c r="E88" s="79">
        <v>435.94</v>
      </c>
      <c r="F88" s="79">
        <v>614.17999999999995</v>
      </c>
      <c r="G88" s="79">
        <v>614.17999999999995</v>
      </c>
      <c r="H88" s="79">
        <v>614.17999999999995</v>
      </c>
      <c r="I88" s="79">
        <v>614.17999999999995</v>
      </c>
      <c r="J88" s="79">
        <v>614.17999999999995</v>
      </c>
      <c r="K88" s="79">
        <v>614.17999999999995</v>
      </c>
      <c r="L88" s="79">
        <v>614.17999999999995</v>
      </c>
      <c r="M88" s="79">
        <v>614.17999999999995</v>
      </c>
      <c r="N88" s="79">
        <v>614.17999999999995</v>
      </c>
      <c r="O88" s="111">
        <f t="shared" si="1"/>
        <v>5527.62</v>
      </c>
    </row>
    <row r="89" spans="1:15" x14ac:dyDescent="0.3">
      <c r="A89" s="77" t="s">
        <v>1558</v>
      </c>
      <c r="B89" s="77" t="s">
        <v>536</v>
      </c>
      <c r="C89" s="79">
        <v>678.6</v>
      </c>
      <c r="D89" s="79">
        <v>678.61</v>
      </c>
      <c r="E89" s="79">
        <v>328.3</v>
      </c>
      <c r="F89" s="80"/>
      <c r="G89" s="80"/>
      <c r="H89" s="80"/>
      <c r="I89" s="80"/>
      <c r="J89" s="80"/>
      <c r="K89" s="80"/>
      <c r="L89" s="80"/>
      <c r="M89" s="80"/>
      <c r="N89" s="80"/>
      <c r="O89" s="111">
        <f t="shared" si="1"/>
        <v>0</v>
      </c>
    </row>
    <row r="90" spans="1:15" x14ac:dyDescent="0.3">
      <c r="A90" s="77" t="s">
        <v>2488</v>
      </c>
      <c r="B90" s="77" t="s">
        <v>536</v>
      </c>
      <c r="C90" s="80"/>
      <c r="D90" s="80"/>
      <c r="E90" s="79">
        <v>350.31</v>
      </c>
      <c r="F90" s="79">
        <v>678.61</v>
      </c>
      <c r="G90" s="79">
        <v>678.61</v>
      </c>
      <c r="H90" s="79">
        <v>678.61</v>
      </c>
      <c r="I90" s="79">
        <v>678.61</v>
      </c>
      <c r="J90" s="79">
        <v>678.61</v>
      </c>
      <c r="K90" s="79">
        <v>678.61</v>
      </c>
      <c r="L90" s="79">
        <v>678.61</v>
      </c>
      <c r="M90" s="79">
        <v>678.61</v>
      </c>
      <c r="N90" s="79">
        <v>678.61</v>
      </c>
      <c r="O90" s="111">
        <f t="shared" si="1"/>
        <v>6107.49</v>
      </c>
    </row>
    <row r="91" spans="1:15" x14ac:dyDescent="0.3">
      <c r="A91" s="77" t="s">
        <v>1660</v>
      </c>
      <c r="B91" s="77" t="s">
        <v>821</v>
      </c>
      <c r="C91" s="79">
        <v>592.71</v>
      </c>
      <c r="D91" s="79">
        <v>592.71</v>
      </c>
      <c r="E91" s="79">
        <v>592.71</v>
      </c>
      <c r="F91" s="79">
        <v>592.71</v>
      </c>
      <c r="G91" s="79">
        <v>592.71</v>
      </c>
      <c r="H91" s="79">
        <v>592.71</v>
      </c>
      <c r="I91" s="79">
        <v>592.71</v>
      </c>
      <c r="J91" s="79">
        <v>592.71</v>
      </c>
      <c r="K91" s="79">
        <v>592.71</v>
      </c>
      <c r="L91" s="79">
        <v>592.71</v>
      </c>
      <c r="M91" s="79">
        <v>592.71</v>
      </c>
      <c r="N91" s="79">
        <v>592.71</v>
      </c>
      <c r="O91" s="111">
        <f t="shared" si="1"/>
        <v>5334.39</v>
      </c>
    </row>
    <row r="92" spans="1:15" x14ac:dyDescent="0.3">
      <c r="A92" s="77" t="s">
        <v>1678</v>
      </c>
      <c r="B92" s="77" t="s">
        <v>781</v>
      </c>
      <c r="C92" s="79">
        <v>678.6</v>
      </c>
      <c r="D92" s="79">
        <v>678.61</v>
      </c>
      <c r="E92" s="79">
        <v>306.55</v>
      </c>
      <c r="F92" s="80"/>
      <c r="G92" s="80"/>
      <c r="H92" s="80"/>
      <c r="I92" s="80"/>
      <c r="J92" s="80"/>
      <c r="K92" s="80"/>
      <c r="L92" s="80"/>
      <c r="M92" s="80"/>
      <c r="N92" s="80"/>
      <c r="O92" s="111">
        <f t="shared" si="1"/>
        <v>0</v>
      </c>
    </row>
    <row r="93" spans="1:15" x14ac:dyDescent="0.3">
      <c r="A93" s="77" t="s">
        <v>2507</v>
      </c>
      <c r="B93" s="77" t="s">
        <v>781</v>
      </c>
      <c r="C93" s="80"/>
      <c r="D93" s="80"/>
      <c r="E93" s="79">
        <v>372.32</v>
      </c>
      <c r="F93" s="79">
        <v>678.61</v>
      </c>
      <c r="G93" s="79">
        <v>678.61</v>
      </c>
      <c r="H93" s="79">
        <v>678.61</v>
      </c>
      <c r="I93" s="79">
        <v>678.61</v>
      </c>
      <c r="J93" s="79">
        <v>678.61</v>
      </c>
      <c r="K93" s="79">
        <v>678.61</v>
      </c>
      <c r="L93" s="79">
        <v>678.61</v>
      </c>
      <c r="M93" s="79">
        <v>678.61</v>
      </c>
      <c r="N93" s="79">
        <v>678.61</v>
      </c>
      <c r="O93" s="111">
        <f t="shared" si="1"/>
        <v>6107.49</v>
      </c>
    </row>
    <row r="94" spans="1:15" x14ac:dyDescent="0.3">
      <c r="A94" s="77" t="s">
        <v>1661</v>
      </c>
      <c r="B94" s="77" t="s">
        <v>795</v>
      </c>
      <c r="C94" s="79">
        <v>678.6</v>
      </c>
      <c r="D94" s="79">
        <v>678.61</v>
      </c>
      <c r="E94" s="79">
        <v>678.61</v>
      </c>
      <c r="F94" s="79">
        <v>452.41</v>
      </c>
      <c r="G94" s="80"/>
      <c r="H94" s="80"/>
      <c r="I94" s="80"/>
      <c r="J94" s="80"/>
      <c r="K94" s="80"/>
      <c r="L94" s="80"/>
      <c r="M94" s="80"/>
      <c r="N94" s="80"/>
      <c r="O94" s="111">
        <f t="shared" si="1"/>
        <v>452.41</v>
      </c>
    </row>
    <row r="95" spans="1:15" x14ac:dyDescent="0.3">
      <c r="A95" s="77" t="s">
        <v>2639</v>
      </c>
      <c r="B95" s="77" t="s">
        <v>795</v>
      </c>
      <c r="C95" s="80"/>
      <c r="D95" s="80"/>
      <c r="E95" s="80"/>
      <c r="F95" s="79">
        <v>226.2</v>
      </c>
      <c r="G95" s="79">
        <v>678.6</v>
      </c>
      <c r="H95" s="79">
        <v>678.61</v>
      </c>
      <c r="I95" s="79">
        <v>678.61</v>
      </c>
      <c r="J95" s="79">
        <v>678.61</v>
      </c>
      <c r="K95" s="79">
        <v>678.61</v>
      </c>
      <c r="L95" s="79">
        <v>678.61</v>
      </c>
      <c r="M95" s="79">
        <v>678.61</v>
      </c>
      <c r="N95" s="79">
        <v>678.61</v>
      </c>
      <c r="O95" s="111">
        <f t="shared" si="1"/>
        <v>5655.07</v>
      </c>
    </row>
    <row r="96" spans="1:15" x14ac:dyDescent="0.3">
      <c r="A96" s="77" t="s">
        <v>1549</v>
      </c>
      <c r="B96" s="77" t="s">
        <v>828</v>
      </c>
      <c r="C96" s="79">
        <v>592.71</v>
      </c>
      <c r="D96" s="79">
        <v>592.71</v>
      </c>
      <c r="E96" s="79">
        <v>592.71</v>
      </c>
      <c r="F96" s="79">
        <v>592.71</v>
      </c>
      <c r="G96" s="79">
        <v>592.71</v>
      </c>
      <c r="H96" s="79">
        <v>592.71</v>
      </c>
      <c r="I96" s="79">
        <v>592.71</v>
      </c>
      <c r="J96" s="79">
        <v>592.71</v>
      </c>
      <c r="K96" s="79">
        <v>592.71</v>
      </c>
      <c r="L96" s="79">
        <v>592.71</v>
      </c>
      <c r="M96" s="79">
        <v>592.71</v>
      </c>
      <c r="N96" s="79">
        <v>592.71</v>
      </c>
      <c r="O96" s="111">
        <f t="shared" si="1"/>
        <v>5334.39</v>
      </c>
    </row>
    <row r="97" spans="1:15" x14ac:dyDescent="0.3">
      <c r="A97" s="77" t="s">
        <v>1979</v>
      </c>
      <c r="B97" s="77" t="s">
        <v>590</v>
      </c>
      <c r="C97" s="79">
        <v>678.6</v>
      </c>
      <c r="D97" s="79">
        <v>678.61</v>
      </c>
      <c r="E97" s="79">
        <v>678.61</v>
      </c>
      <c r="F97" s="80"/>
      <c r="G97" s="80"/>
      <c r="H97" s="80"/>
      <c r="I97" s="80"/>
      <c r="J97" s="80"/>
      <c r="K97" s="80"/>
      <c r="L97" s="80"/>
      <c r="M97" s="80"/>
      <c r="N97" s="80"/>
      <c r="O97" s="111">
        <f t="shared" si="1"/>
        <v>0</v>
      </c>
    </row>
    <row r="98" spans="1:15" x14ac:dyDescent="0.3">
      <c r="A98" s="77" t="s">
        <v>2714</v>
      </c>
      <c r="B98" s="77" t="s">
        <v>590</v>
      </c>
      <c r="C98" s="80"/>
      <c r="D98" s="80"/>
      <c r="E98" s="80"/>
      <c r="F98" s="79">
        <v>678.61</v>
      </c>
      <c r="G98" s="79">
        <v>678.61</v>
      </c>
      <c r="H98" s="79">
        <v>678.61</v>
      </c>
      <c r="I98" s="79">
        <v>678.61</v>
      </c>
      <c r="J98" s="79">
        <v>678.61</v>
      </c>
      <c r="K98" s="79">
        <v>678.61</v>
      </c>
      <c r="L98" s="79">
        <v>678.61</v>
      </c>
      <c r="M98" s="79">
        <v>678.61</v>
      </c>
      <c r="N98" s="79">
        <v>678.61</v>
      </c>
      <c r="O98" s="111">
        <f t="shared" si="1"/>
        <v>6107.49</v>
      </c>
    </row>
    <row r="99" spans="1:15" x14ac:dyDescent="0.3">
      <c r="A99" s="77" t="s">
        <v>1274</v>
      </c>
      <c r="B99" s="77" t="s">
        <v>1086</v>
      </c>
      <c r="C99" s="79">
        <v>678.6</v>
      </c>
      <c r="D99" s="79">
        <v>678.61</v>
      </c>
      <c r="E99" s="79">
        <v>678.61</v>
      </c>
      <c r="F99" s="80"/>
      <c r="G99" s="80"/>
      <c r="H99" s="80"/>
      <c r="I99" s="80"/>
      <c r="J99" s="80"/>
      <c r="K99" s="80"/>
      <c r="L99" s="80"/>
      <c r="M99" s="80"/>
      <c r="N99" s="80"/>
      <c r="O99" s="111">
        <f t="shared" si="1"/>
        <v>0</v>
      </c>
    </row>
    <row r="100" spans="1:15" x14ac:dyDescent="0.3">
      <c r="A100" s="77" t="s">
        <v>2615</v>
      </c>
      <c r="B100" s="77" t="s">
        <v>1086</v>
      </c>
      <c r="C100" s="80"/>
      <c r="D100" s="80"/>
      <c r="E100" s="80"/>
      <c r="F100" s="79">
        <v>678.61</v>
      </c>
      <c r="G100" s="79">
        <v>678.61</v>
      </c>
      <c r="H100" s="79">
        <v>678.61</v>
      </c>
      <c r="I100" s="79">
        <v>678.61</v>
      </c>
      <c r="J100" s="79">
        <v>678.61</v>
      </c>
      <c r="K100" s="79">
        <v>678.61</v>
      </c>
      <c r="L100" s="79">
        <v>678.61</v>
      </c>
      <c r="M100" s="79">
        <v>678.61</v>
      </c>
      <c r="N100" s="79">
        <v>678.61</v>
      </c>
      <c r="O100" s="111">
        <f t="shared" si="1"/>
        <v>6107.49</v>
      </c>
    </row>
    <row r="101" spans="1:15" x14ac:dyDescent="0.3">
      <c r="A101" s="77" t="s">
        <v>1561</v>
      </c>
      <c r="B101" s="77" t="s">
        <v>549</v>
      </c>
      <c r="C101" s="79">
        <v>592.71</v>
      </c>
      <c r="D101" s="79">
        <v>592.71</v>
      </c>
      <c r="E101" s="79">
        <v>592.71</v>
      </c>
      <c r="F101" s="79">
        <v>592.71</v>
      </c>
      <c r="G101" s="79">
        <v>592.71</v>
      </c>
      <c r="H101" s="79">
        <v>592.71</v>
      </c>
      <c r="I101" s="79">
        <v>592.71</v>
      </c>
      <c r="J101" s="79">
        <v>592.71</v>
      </c>
      <c r="K101" s="79">
        <v>592.71</v>
      </c>
      <c r="L101" s="79">
        <v>592.71</v>
      </c>
      <c r="M101" s="79">
        <v>592.71</v>
      </c>
      <c r="N101" s="79">
        <v>592.71</v>
      </c>
      <c r="O101" s="111">
        <f t="shared" si="1"/>
        <v>5334.39</v>
      </c>
    </row>
    <row r="102" spans="1:15" x14ac:dyDescent="0.3">
      <c r="A102" s="77" t="s">
        <v>1313</v>
      </c>
      <c r="B102" s="77" t="s">
        <v>578</v>
      </c>
      <c r="C102" s="79">
        <v>678.6</v>
      </c>
      <c r="D102" s="79">
        <v>678.61</v>
      </c>
      <c r="E102" s="79">
        <v>678.61</v>
      </c>
      <c r="F102" s="79">
        <v>678.61</v>
      </c>
      <c r="G102" s="79">
        <v>65.77</v>
      </c>
      <c r="H102" s="80"/>
      <c r="I102" s="80"/>
      <c r="J102" s="80"/>
      <c r="K102" s="80"/>
      <c r="L102" s="80"/>
      <c r="M102" s="80"/>
      <c r="N102" s="80"/>
      <c r="O102" s="111">
        <f t="shared" si="1"/>
        <v>744.38</v>
      </c>
    </row>
    <row r="103" spans="1:15" x14ac:dyDescent="0.3">
      <c r="A103" s="77" t="s">
        <v>2755</v>
      </c>
      <c r="B103" s="77" t="s">
        <v>578</v>
      </c>
      <c r="C103" s="80"/>
      <c r="D103" s="80"/>
      <c r="E103" s="80"/>
      <c r="F103" s="80"/>
      <c r="G103" s="79">
        <v>613.11</v>
      </c>
      <c r="H103" s="79">
        <v>678.61</v>
      </c>
      <c r="I103" s="79">
        <v>678.61</v>
      </c>
      <c r="J103" s="79">
        <v>678.61</v>
      </c>
      <c r="K103" s="79">
        <v>678.61</v>
      </c>
      <c r="L103" s="79">
        <v>678.61</v>
      </c>
      <c r="M103" s="79">
        <v>678.61</v>
      </c>
      <c r="N103" s="79">
        <v>678.61</v>
      </c>
      <c r="O103" s="111">
        <f t="shared" si="1"/>
        <v>5363.38</v>
      </c>
    </row>
    <row r="104" spans="1:15" x14ac:dyDescent="0.3">
      <c r="A104" s="77" t="s">
        <v>1578</v>
      </c>
      <c r="B104" s="77" t="s">
        <v>833</v>
      </c>
      <c r="C104" s="79">
        <v>678.6</v>
      </c>
      <c r="D104" s="79">
        <v>678.61</v>
      </c>
      <c r="E104" s="79">
        <v>678.61</v>
      </c>
      <c r="F104" s="79">
        <v>678.61</v>
      </c>
      <c r="G104" s="79">
        <v>65.77</v>
      </c>
      <c r="H104" s="80"/>
      <c r="I104" s="80"/>
      <c r="J104" s="80"/>
      <c r="K104" s="80"/>
      <c r="L104" s="80"/>
      <c r="M104" s="80"/>
      <c r="N104" s="80"/>
      <c r="O104" s="111">
        <f t="shared" si="1"/>
        <v>744.38</v>
      </c>
    </row>
    <row r="105" spans="1:15" x14ac:dyDescent="0.3">
      <c r="A105" s="77" t="s">
        <v>2763</v>
      </c>
      <c r="B105" s="77" t="s">
        <v>833</v>
      </c>
      <c r="C105" s="80"/>
      <c r="D105" s="80"/>
      <c r="E105" s="80"/>
      <c r="F105" s="80"/>
      <c r="G105" s="79">
        <v>613.11</v>
      </c>
      <c r="H105" s="79">
        <v>678.61</v>
      </c>
      <c r="I105" s="79">
        <v>678.61</v>
      </c>
      <c r="J105" s="79">
        <v>678.61</v>
      </c>
      <c r="K105" s="79">
        <v>678.61</v>
      </c>
      <c r="L105" s="79">
        <v>678.61</v>
      </c>
      <c r="M105" s="79">
        <v>678.61</v>
      </c>
      <c r="N105" s="79">
        <v>678.61</v>
      </c>
      <c r="O105" s="111">
        <f t="shared" si="1"/>
        <v>5363.38</v>
      </c>
    </row>
    <row r="106" spans="1:15" x14ac:dyDescent="0.3">
      <c r="A106" s="77" t="s">
        <v>1336</v>
      </c>
      <c r="B106" s="77" t="s">
        <v>769</v>
      </c>
      <c r="C106" s="79">
        <v>652.84</v>
      </c>
      <c r="D106" s="79">
        <v>652.84</v>
      </c>
      <c r="E106" s="79">
        <v>189.52</v>
      </c>
      <c r="F106" s="80"/>
      <c r="G106" s="80"/>
      <c r="H106" s="80"/>
      <c r="I106" s="80"/>
      <c r="J106" s="80"/>
      <c r="K106" s="80"/>
      <c r="L106" s="80"/>
      <c r="M106" s="80"/>
      <c r="N106" s="80"/>
      <c r="O106" s="111">
        <f t="shared" si="1"/>
        <v>0</v>
      </c>
    </row>
    <row r="107" spans="1:15" x14ac:dyDescent="0.3">
      <c r="A107" s="77" t="s">
        <v>2465</v>
      </c>
      <c r="B107" s="77" t="s">
        <v>769</v>
      </c>
      <c r="C107" s="80"/>
      <c r="D107" s="80"/>
      <c r="E107" s="79">
        <v>463.05</v>
      </c>
      <c r="F107" s="79">
        <v>652.84</v>
      </c>
      <c r="G107" s="79">
        <v>652.84</v>
      </c>
      <c r="H107" s="79">
        <v>652.84</v>
      </c>
      <c r="I107" s="79">
        <v>652.84</v>
      </c>
      <c r="J107" s="79">
        <v>652.84</v>
      </c>
      <c r="K107" s="79">
        <v>652.84</v>
      </c>
      <c r="L107" s="79">
        <v>652.84</v>
      </c>
      <c r="M107" s="79">
        <v>652.84</v>
      </c>
      <c r="N107" s="79">
        <v>652.84</v>
      </c>
      <c r="O107" s="111">
        <f t="shared" si="1"/>
        <v>5875.56</v>
      </c>
    </row>
    <row r="108" spans="1:15" x14ac:dyDescent="0.3">
      <c r="A108" s="77" t="s">
        <v>1382</v>
      </c>
      <c r="B108" s="77" t="s">
        <v>552</v>
      </c>
      <c r="C108" s="79">
        <v>584.12</v>
      </c>
      <c r="D108" s="79">
        <v>584.12</v>
      </c>
      <c r="E108" s="79">
        <v>584.12</v>
      </c>
      <c r="F108" s="79">
        <v>584.12</v>
      </c>
      <c r="G108" s="79">
        <v>584.12</v>
      </c>
      <c r="H108" s="79">
        <v>584.12</v>
      </c>
      <c r="I108" s="79">
        <v>584.12</v>
      </c>
      <c r="J108" s="79">
        <v>584.12</v>
      </c>
      <c r="K108" s="79">
        <v>584.12</v>
      </c>
      <c r="L108" s="79">
        <v>584.12</v>
      </c>
      <c r="M108" s="79">
        <v>584.12</v>
      </c>
      <c r="N108" s="79">
        <v>584.12</v>
      </c>
      <c r="O108" s="111">
        <f t="shared" si="1"/>
        <v>5257.08</v>
      </c>
    </row>
    <row r="109" spans="1:15" x14ac:dyDescent="0.3">
      <c r="A109" s="77" t="s">
        <v>1383</v>
      </c>
      <c r="B109" s="77" t="s">
        <v>1117</v>
      </c>
      <c r="C109" s="79">
        <v>695.79</v>
      </c>
      <c r="D109" s="79">
        <v>695.79</v>
      </c>
      <c r="E109" s="79">
        <v>695.79</v>
      </c>
      <c r="F109" s="79">
        <v>695.79</v>
      </c>
      <c r="G109" s="79">
        <v>426.54</v>
      </c>
      <c r="H109" s="80"/>
      <c r="I109" s="80"/>
      <c r="J109" s="80"/>
      <c r="K109" s="80"/>
      <c r="L109" s="80"/>
      <c r="M109" s="80"/>
      <c r="N109" s="80"/>
      <c r="O109" s="111">
        <f t="shared" si="1"/>
        <v>1122.33</v>
      </c>
    </row>
    <row r="110" spans="1:15" x14ac:dyDescent="0.3">
      <c r="A110" s="77" t="s">
        <v>2757</v>
      </c>
      <c r="B110" s="77" t="s">
        <v>1117</v>
      </c>
      <c r="C110" s="80"/>
      <c r="D110" s="80"/>
      <c r="E110" s="80"/>
      <c r="F110" s="80"/>
      <c r="G110" s="79">
        <v>269.51</v>
      </c>
      <c r="H110" s="79">
        <v>695.79</v>
      </c>
      <c r="I110" s="79">
        <v>695.79</v>
      </c>
      <c r="J110" s="79">
        <v>695.79</v>
      </c>
      <c r="K110" s="79">
        <v>695.79</v>
      </c>
      <c r="L110" s="79">
        <v>695.79</v>
      </c>
      <c r="M110" s="79">
        <v>695.79</v>
      </c>
      <c r="N110" s="79">
        <v>695.79</v>
      </c>
      <c r="O110" s="111">
        <f t="shared" si="1"/>
        <v>5140.04</v>
      </c>
    </row>
    <row r="111" spans="1:15" x14ac:dyDescent="0.3">
      <c r="A111" s="77" t="s">
        <v>1337</v>
      </c>
      <c r="B111" s="77" t="s">
        <v>901</v>
      </c>
      <c r="C111" s="79">
        <v>670.01</v>
      </c>
      <c r="D111" s="79">
        <v>670.02</v>
      </c>
      <c r="E111" s="79">
        <v>432.18</v>
      </c>
      <c r="F111" s="80"/>
      <c r="G111" s="80"/>
      <c r="H111" s="80"/>
      <c r="I111" s="80"/>
      <c r="J111" s="80"/>
      <c r="K111" s="80"/>
      <c r="L111" s="80"/>
      <c r="M111" s="80"/>
      <c r="N111" s="80"/>
      <c r="O111" s="111">
        <f t="shared" si="1"/>
        <v>0</v>
      </c>
    </row>
    <row r="112" spans="1:15" x14ac:dyDescent="0.3">
      <c r="A112" s="77" t="s">
        <v>2466</v>
      </c>
      <c r="B112" s="77" t="s">
        <v>901</v>
      </c>
      <c r="C112" s="80"/>
      <c r="D112" s="80"/>
      <c r="E112" s="79">
        <v>237.83</v>
      </c>
      <c r="F112" s="79">
        <v>670.02</v>
      </c>
      <c r="G112" s="79">
        <v>670.02</v>
      </c>
      <c r="H112" s="79">
        <v>670.02</v>
      </c>
      <c r="I112" s="79">
        <v>670.02</v>
      </c>
      <c r="J112" s="79">
        <v>670.02</v>
      </c>
      <c r="K112" s="79">
        <v>670.02</v>
      </c>
      <c r="L112" s="79">
        <v>670.02</v>
      </c>
      <c r="M112" s="79">
        <v>670.02</v>
      </c>
      <c r="N112" s="79">
        <v>670.02</v>
      </c>
      <c r="O112" s="111">
        <f t="shared" si="1"/>
        <v>6030.18</v>
      </c>
    </row>
    <row r="113" spans="1:15" x14ac:dyDescent="0.3">
      <c r="A113" s="77" t="s">
        <v>1314</v>
      </c>
      <c r="B113" s="77" t="s">
        <v>800</v>
      </c>
      <c r="C113" s="79">
        <v>592.71</v>
      </c>
      <c r="D113" s="79">
        <v>592.71</v>
      </c>
      <c r="E113" s="79">
        <v>592.71</v>
      </c>
      <c r="F113" s="79">
        <v>592.71</v>
      </c>
      <c r="G113" s="79">
        <v>592.71</v>
      </c>
      <c r="H113" s="79">
        <v>592.71</v>
      </c>
      <c r="I113" s="79">
        <v>592.71</v>
      </c>
      <c r="J113" s="79">
        <v>592.71</v>
      </c>
      <c r="K113" s="79">
        <v>592.71</v>
      </c>
      <c r="L113" s="79">
        <v>592.71</v>
      </c>
      <c r="M113" s="79">
        <v>592.71</v>
      </c>
      <c r="N113" s="79">
        <v>592.71</v>
      </c>
      <c r="O113" s="111">
        <f t="shared" si="1"/>
        <v>5334.39</v>
      </c>
    </row>
    <row r="114" spans="1:15" x14ac:dyDescent="0.3">
      <c r="A114" s="77" t="s">
        <v>1562</v>
      </c>
      <c r="B114" s="77" t="s">
        <v>591</v>
      </c>
      <c r="C114" s="79">
        <v>674.31</v>
      </c>
      <c r="D114" s="79">
        <v>674.31</v>
      </c>
      <c r="E114" s="79">
        <v>674.31</v>
      </c>
      <c r="F114" s="80"/>
      <c r="G114" s="80"/>
      <c r="H114" s="80"/>
      <c r="I114" s="80"/>
      <c r="J114" s="80"/>
      <c r="K114" s="80"/>
      <c r="L114" s="80"/>
      <c r="M114" s="80"/>
      <c r="N114" s="80"/>
      <c r="O114" s="111">
        <f t="shared" si="1"/>
        <v>0</v>
      </c>
    </row>
    <row r="115" spans="1:15" x14ac:dyDescent="0.3">
      <c r="A115" s="77" t="s">
        <v>2655</v>
      </c>
      <c r="B115" s="77" t="s">
        <v>591</v>
      </c>
      <c r="C115" s="80"/>
      <c r="D115" s="80"/>
      <c r="E115" s="80"/>
      <c r="F115" s="79">
        <v>674.31</v>
      </c>
      <c r="G115" s="79">
        <v>674.31</v>
      </c>
      <c r="H115" s="79">
        <v>674.31</v>
      </c>
      <c r="I115" s="79">
        <v>674.31</v>
      </c>
      <c r="J115" s="79">
        <v>674.31</v>
      </c>
      <c r="K115" s="79">
        <v>674.31</v>
      </c>
      <c r="L115" s="79">
        <v>674.31</v>
      </c>
      <c r="M115" s="79">
        <v>674.31</v>
      </c>
      <c r="N115" s="79">
        <v>674.31</v>
      </c>
      <c r="O115" s="111">
        <f t="shared" si="1"/>
        <v>6068.7899999999991</v>
      </c>
    </row>
    <row r="116" spans="1:15" x14ac:dyDescent="0.3">
      <c r="A116" s="77" t="s">
        <v>1317</v>
      </c>
      <c r="B116" s="77" t="s">
        <v>530</v>
      </c>
      <c r="C116" s="79">
        <v>592.71</v>
      </c>
      <c r="D116" s="79">
        <v>592.71</v>
      </c>
      <c r="E116" s="79">
        <v>592.71</v>
      </c>
      <c r="F116" s="79">
        <v>592.71</v>
      </c>
      <c r="G116" s="79">
        <v>592.71</v>
      </c>
      <c r="H116" s="79">
        <v>592.71</v>
      </c>
      <c r="I116" s="79">
        <v>592.71</v>
      </c>
      <c r="J116" s="79">
        <v>592.71</v>
      </c>
      <c r="K116" s="79">
        <v>592.71</v>
      </c>
      <c r="L116" s="79">
        <v>592.71</v>
      </c>
      <c r="M116" s="79">
        <v>592.71</v>
      </c>
      <c r="N116" s="79">
        <v>592.71</v>
      </c>
      <c r="O116" s="111">
        <f t="shared" si="1"/>
        <v>5334.39</v>
      </c>
    </row>
    <row r="117" spans="1:15" x14ac:dyDescent="0.3">
      <c r="A117" s="77" t="s">
        <v>1350</v>
      </c>
      <c r="B117" s="77" t="s">
        <v>592</v>
      </c>
      <c r="C117" s="79">
        <v>674.31</v>
      </c>
      <c r="D117" s="79">
        <v>674.31</v>
      </c>
      <c r="E117" s="79">
        <v>674.31</v>
      </c>
      <c r="F117" s="79">
        <v>674.31</v>
      </c>
      <c r="G117" s="79">
        <v>674.31</v>
      </c>
      <c r="H117" s="79">
        <v>22.55</v>
      </c>
      <c r="I117" s="80"/>
      <c r="J117" s="80"/>
      <c r="K117" s="80"/>
      <c r="L117" s="80"/>
      <c r="M117" s="80"/>
      <c r="N117" s="80"/>
      <c r="O117" s="111">
        <f t="shared" si="1"/>
        <v>1371.1699999999998</v>
      </c>
    </row>
    <row r="118" spans="1:15" x14ac:dyDescent="0.3">
      <c r="A118" s="77" t="s">
        <v>2815</v>
      </c>
      <c r="B118" s="77" t="s">
        <v>592</v>
      </c>
      <c r="C118" s="80"/>
      <c r="D118" s="80"/>
      <c r="E118" s="80"/>
      <c r="F118" s="80"/>
      <c r="G118" s="80"/>
      <c r="H118" s="79">
        <v>652.03</v>
      </c>
      <c r="I118" s="79">
        <v>674.31</v>
      </c>
      <c r="J118" s="79">
        <v>674.31</v>
      </c>
      <c r="K118" s="79">
        <v>674.31</v>
      </c>
      <c r="L118" s="79">
        <v>674.31</v>
      </c>
      <c r="M118" s="79">
        <v>674.31</v>
      </c>
      <c r="N118" s="79">
        <v>674.31</v>
      </c>
      <c r="O118" s="111">
        <f t="shared" si="1"/>
        <v>4697.8899999999994</v>
      </c>
    </row>
    <row r="119" spans="1:15" x14ac:dyDescent="0.3">
      <c r="A119" s="77" t="s">
        <v>1284</v>
      </c>
      <c r="B119" s="77" t="s">
        <v>1087</v>
      </c>
      <c r="C119" s="79">
        <v>674.31</v>
      </c>
      <c r="D119" s="79">
        <v>674.31</v>
      </c>
      <c r="E119" s="79">
        <v>348.16</v>
      </c>
      <c r="F119" s="80"/>
      <c r="G119" s="80"/>
      <c r="H119" s="80"/>
      <c r="I119" s="80"/>
      <c r="J119" s="80"/>
      <c r="K119" s="80"/>
      <c r="L119" s="80"/>
      <c r="M119" s="80"/>
      <c r="N119" s="80"/>
      <c r="O119" s="111">
        <f t="shared" si="1"/>
        <v>0</v>
      </c>
    </row>
    <row r="120" spans="1:15" x14ac:dyDescent="0.3">
      <c r="A120" s="77" t="s">
        <v>2458</v>
      </c>
      <c r="B120" s="77" t="s">
        <v>1087</v>
      </c>
      <c r="C120" s="80"/>
      <c r="D120" s="80"/>
      <c r="E120" s="79">
        <v>326.14999999999998</v>
      </c>
      <c r="F120" s="79">
        <v>674.31</v>
      </c>
      <c r="G120" s="79">
        <v>674.31</v>
      </c>
      <c r="H120" s="79">
        <v>674.31</v>
      </c>
      <c r="I120" s="79">
        <v>674.31</v>
      </c>
      <c r="J120" s="79">
        <v>674.31</v>
      </c>
      <c r="K120" s="79">
        <v>674.31</v>
      </c>
      <c r="L120" s="79">
        <v>674.31</v>
      </c>
      <c r="M120" s="79">
        <v>674.31</v>
      </c>
      <c r="N120" s="79">
        <v>674.31</v>
      </c>
      <c r="O120" s="111">
        <f t="shared" si="1"/>
        <v>6068.7899999999991</v>
      </c>
    </row>
    <row r="121" spans="1:15" x14ac:dyDescent="0.3">
      <c r="A121" s="77" t="s">
        <v>1935</v>
      </c>
      <c r="B121" s="77" t="s">
        <v>539</v>
      </c>
      <c r="C121" s="79">
        <v>592.71</v>
      </c>
      <c r="D121" s="79">
        <v>592.71</v>
      </c>
      <c r="E121" s="79">
        <v>592.71</v>
      </c>
      <c r="F121" s="79">
        <v>592.71</v>
      </c>
      <c r="G121" s="79">
        <v>592.71</v>
      </c>
      <c r="H121" s="79">
        <v>592.71</v>
      </c>
      <c r="I121" s="79">
        <v>592.71</v>
      </c>
      <c r="J121" s="79">
        <v>592.71</v>
      </c>
      <c r="K121" s="79">
        <v>592.71</v>
      </c>
      <c r="L121" s="79">
        <v>592.71</v>
      </c>
      <c r="M121" s="79">
        <v>592.71</v>
      </c>
      <c r="N121" s="79">
        <v>592.71</v>
      </c>
      <c r="O121" s="111">
        <f t="shared" si="1"/>
        <v>5334.39</v>
      </c>
    </row>
    <row r="122" spans="1:15" x14ac:dyDescent="0.3">
      <c r="A122" s="77" t="s">
        <v>1303</v>
      </c>
      <c r="B122" s="77" t="s">
        <v>914</v>
      </c>
      <c r="C122" s="79">
        <v>674.31</v>
      </c>
      <c r="D122" s="79">
        <v>674.31</v>
      </c>
      <c r="E122" s="79">
        <v>674.31</v>
      </c>
      <c r="F122" s="79">
        <v>674.31</v>
      </c>
      <c r="G122" s="79">
        <v>674.31</v>
      </c>
      <c r="H122" s="79">
        <v>674.31</v>
      </c>
      <c r="I122" s="79">
        <v>674.31</v>
      </c>
      <c r="J122" s="79">
        <v>674.31</v>
      </c>
      <c r="K122" s="79">
        <v>427.08</v>
      </c>
      <c r="L122" s="80"/>
      <c r="M122" s="80"/>
      <c r="N122" s="80"/>
      <c r="O122" s="111">
        <f t="shared" si="1"/>
        <v>3798.6299999999997</v>
      </c>
    </row>
    <row r="123" spans="1:15" x14ac:dyDescent="0.3">
      <c r="A123" s="77" t="s">
        <v>2880</v>
      </c>
      <c r="B123" s="77" t="s">
        <v>914</v>
      </c>
      <c r="C123" s="80"/>
      <c r="D123" s="80"/>
      <c r="E123" s="80"/>
      <c r="F123" s="80"/>
      <c r="G123" s="80"/>
      <c r="H123" s="80"/>
      <c r="I123" s="80"/>
      <c r="J123" s="80"/>
      <c r="K123" s="79">
        <v>247.23</v>
      </c>
      <c r="L123" s="79">
        <v>674.31</v>
      </c>
      <c r="M123" s="79">
        <v>674.31</v>
      </c>
      <c r="N123" s="79">
        <v>674.31</v>
      </c>
      <c r="O123" s="111">
        <f t="shared" si="1"/>
        <v>2270.16</v>
      </c>
    </row>
    <row r="124" spans="1:15" x14ac:dyDescent="0.3">
      <c r="A124" s="77" t="s">
        <v>1611</v>
      </c>
      <c r="B124" s="77" t="s">
        <v>940</v>
      </c>
      <c r="C124" s="79">
        <v>652.84</v>
      </c>
      <c r="D124" s="79">
        <v>652.84</v>
      </c>
      <c r="E124" s="79">
        <v>358.09</v>
      </c>
      <c r="F124" s="80"/>
      <c r="G124" s="80"/>
      <c r="H124" s="80"/>
      <c r="I124" s="80"/>
      <c r="J124" s="80"/>
      <c r="K124" s="80"/>
      <c r="L124" s="80"/>
      <c r="M124" s="80"/>
      <c r="N124" s="80"/>
      <c r="O124" s="111">
        <f t="shared" si="1"/>
        <v>0</v>
      </c>
    </row>
    <row r="125" spans="1:15" x14ac:dyDescent="0.3">
      <c r="A125" s="77" t="s">
        <v>2495</v>
      </c>
      <c r="B125" s="77" t="s">
        <v>940</v>
      </c>
      <c r="C125" s="80"/>
      <c r="D125" s="80"/>
      <c r="E125" s="79">
        <v>294.74</v>
      </c>
      <c r="F125" s="79">
        <v>652.84</v>
      </c>
      <c r="G125" s="79">
        <v>652.84</v>
      </c>
      <c r="H125" s="79">
        <v>652.84</v>
      </c>
      <c r="I125" s="79">
        <v>652.84</v>
      </c>
      <c r="J125" s="79">
        <v>652.84</v>
      </c>
      <c r="K125" s="79">
        <v>652.84</v>
      </c>
      <c r="L125" s="79">
        <v>652.84</v>
      </c>
      <c r="M125" s="79">
        <v>652.84</v>
      </c>
      <c r="N125" s="79">
        <v>652.84</v>
      </c>
      <c r="O125" s="111">
        <f t="shared" si="1"/>
        <v>5875.56</v>
      </c>
    </row>
    <row r="126" spans="1:15" x14ac:dyDescent="0.3">
      <c r="A126" s="77" t="s">
        <v>1295</v>
      </c>
      <c r="B126" s="77" t="s">
        <v>755</v>
      </c>
      <c r="C126" s="79">
        <v>807.46</v>
      </c>
      <c r="D126" s="79">
        <v>807.46</v>
      </c>
      <c r="E126" s="79">
        <v>807.46</v>
      </c>
      <c r="F126" s="79">
        <v>807.46</v>
      </c>
      <c r="G126" s="79">
        <v>807.46</v>
      </c>
      <c r="H126" s="79">
        <v>807.46</v>
      </c>
      <c r="I126" s="79">
        <v>807.46</v>
      </c>
      <c r="J126" s="79">
        <v>807.46</v>
      </c>
      <c r="K126" s="79">
        <v>807.46</v>
      </c>
      <c r="L126" s="79">
        <v>260.47000000000003</v>
      </c>
      <c r="M126" s="80"/>
      <c r="N126" s="80"/>
      <c r="O126" s="111">
        <f t="shared" si="1"/>
        <v>5105.2300000000005</v>
      </c>
    </row>
    <row r="127" spans="1:15" x14ac:dyDescent="0.3">
      <c r="A127" s="77" t="s">
        <v>2904</v>
      </c>
      <c r="B127" s="77" t="s">
        <v>755</v>
      </c>
      <c r="C127" s="80"/>
      <c r="D127" s="80"/>
      <c r="E127" s="80"/>
      <c r="F127" s="80"/>
      <c r="G127" s="80"/>
      <c r="H127" s="80"/>
      <c r="I127" s="80"/>
      <c r="J127" s="80"/>
      <c r="K127" s="80"/>
      <c r="L127" s="79">
        <v>546.99</v>
      </c>
      <c r="M127" s="79">
        <v>807.46</v>
      </c>
      <c r="N127" s="79">
        <v>807.46</v>
      </c>
      <c r="O127" s="111">
        <f t="shared" si="1"/>
        <v>2161.91</v>
      </c>
    </row>
    <row r="128" spans="1:15" x14ac:dyDescent="0.3">
      <c r="A128" s="77" t="s">
        <v>1592</v>
      </c>
      <c r="B128" s="77" t="s">
        <v>548</v>
      </c>
      <c r="C128" s="79">
        <v>674.31</v>
      </c>
      <c r="D128" s="79">
        <v>674.31</v>
      </c>
      <c r="E128" s="79">
        <v>674.31</v>
      </c>
      <c r="F128" s="79">
        <v>674.31</v>
      </c>
      <c r="G128" s="79">
        <v>674.31</v>
      </c>
      <c r="H128" s="79">
        <v>292.33</v>
      </c>
      <c r="I128" s="80"/>
      <c r="J128" s="80"/>
      <c r="K128" s="80"/>
      <c r="L128" s="80"/>
      <c r="M128" s="80"/>
      <c r="N128" s="80"/>
      <c r="O128" s="111">
        <f t="shared" si="1"/>
        <v>1640.9499999999998</v>
      </c>
    </row>
    <row r="129" spans="1:15" x14ac:dyDescent="0.3">
      <c r="A129" s="77" t="s">
        <v>2793</v>
      </c>
      <c r="B129" s="77" t="s">
        <v>548</v>
      </c>
      <c r="C129" s="80"/>
      <c r="D129" s="80"/>
      <c r="E129" s="80"/>
      <c r="F129" s="80"/>
      <c r="G129" s="80"/>
      <c r="H129" s="79">
        <v>382.25</v>
      </c>
      <c r="I129" s="79">
        <v>674.31</v>
      </c>
      <c r="J129" s="79">
        <v>674.31</v>
      </c>
      <c r="K129" s="79">
        <v>674.31</v>
      </c>
      <c r="L129" s="79">
        <v>674.31</v>
      </c>
      <c r="M129" s="79">
        <v>674.31</v>
      </c>
      <c r="N129" s="79">
        <v>674.31</v>
      </c>
      <c r="O129" s="111">
        <f t="shared" si="1"/>
        <v>4428.1099999999997</v>
      </c>
    </row>
    <row r="130" spans="1:15" x14ac:dyDescent="0.3">
      <c r="A130" s="77" t="s">
        <v>1686</v>
      </c>
      <c r="B130" s="77" t="s">
        <v>1155</v>
      </c>
      <c r="C130" s="79">
        <v>704.38</v>
      </c>
      <c r="D130" s="79">
        <v>704.38</v>
      </c>
      <c r="E130" s="79">
        <v>704.38</v>
      </c>
      <c r="F130" s="79">
        <v>704.38</v>
      </c>
      <c r="G130" s="79">
        <v>704.38</v>
      </c>
      <c r="H130" s="79">
        <v>704.38</v>
      </c>
      <c r="I130" s="79">
        <v>704.38</v>
      </c>
      <c r="J130" s="79">
        <v>704.38</v>
      </c>
      <c r="K130" s="79">
        <v>704.38</v>
      </c>
      <c r="L130" s="79">
        <v>704.38</v>
      </c>
      <c r="M130" s="79">
        <v>704.38</v>
      </c>
      <c r="N130" s="79">
        <v>704.38</v>
      </c>
      <c r="O130" s="111">
        <f t="shared" si="1"/>
        <v>6339.42</v>
      </c>
    </row>
    <row r="131" spans="1:15" x14ac:dyDescent="0.3">
      <c r="A131" s="77" t="s">
        <v>1633</v>
      </c>
      <c r="B131" s="77" t="s">
        <v>574</v>
      </c>
      <c r="C131" s="79">
        <v>811.75</v>
      </c>
      <c r="D131" s="79">
        <v>811.75</v>
      </c>
      <c r="E131" s="79">
        <v>340.38</v>
      </c>
      <c r="F131" s="80"/>
      <c r="G131" s="80"/>
      <c r="H131" s="80"/>
      <c r="I131" s="80"/>
      <c r="J131" s="80"/>
      <c r="K131" s="80"/>
      <c r="L131" s="80"/>
      <c r="M131" s="80"/>
      <c r="N131" s="80"/>
      <c r="O131" s="111">
        <f t="shared" ref="O131:O194" si="2">SUM(F131:N131)</f>
        <v>0</v>
      </c>
    </row>
    <row r="132" spans="1:15" x14ac:dyDescent="0.3">
      <c r="A132" s="77" t="s">
        <v>2499</v>
      </c>
      <c r="B132" s="77" t="s">
        <v>574</v>
      </c>
      <c r="C132" s="80"/>
      <c r="D132" s="80"/>
      <c r="E132" s="79">
        <v>471.38</v>
      </c>
      <c r="F132" s="79">
        <v>811.75</v>
      </c>
      <c r="G132" s="79">
        <v>811.75</v>
      </c>
      <c r="H132" s="79">
        <v>811.75</v>
      </c>
      <c r="I132" s="79">
        <v>811.75</v>
      </c>
      <c r="J132" s="79">
        <v>811.75</v>
      </c>
      <c r="K132" s="79">
        <v>811.75</v>
      </c>
      <c r="L132" s="79">
        <v>811.75</v>
      </c>
      <c r="M132" s="79">
        <v>811.75</v>
      </c>
      <c r="N132" s="79">
        <v>811.75</v>
      </c>
      <c r="O132" s="111">
        <f t="shared" si="2"/>
        <v>7305.75</v>
      </c>
    </row>
    <row r="133" spans="1:15" x14ac:dyDescent="0.3">
      <c r="A133" s="77" t="s">
        <v>1723</v>
      </c>
      <c r="B133" s="77" t="s">
        <v>579</v>
      </c>
      <c r="C133" s="79">
        <v>687.2</v>
      </c>
      <c r="D133" s="79">
        <v>687.2</v>
      </c>
      <c r="E133" s="79">
        <v>687.2</v>
      </c>
      <c r="F133" s="79">
        <v>687.2</v>
      </c>
      <c r="G133" s="79">
        <v>687.2</v>
      </c>
      <c r="H133" s="79">
        <v>160.26</v>
      </c>
      <c r="I133" s="80"/>
      <c r="J133" s="80"/>
      <c r="K133" s="80"/>
      <c r="L133" s="80"/>
      <c r="M133" s="80"/>
      <c r="N133" s="80"/>
      <c r="O133" s="111">
        <f t="shared" si="2"/>
        <v>1534.66</v>
      </c>
    </row>
    <row r="134" spans="1:15" x14ac:dyDescent="0.3">
      <c r="A134" s="77" t="s">
        <v>2800</v>
      </c>
      <c r="B134" s="77" t="s">
        <v>579</v>
      </c>
      <c r="C134" s="80"/>
      <c r="D134" s="80"/>
      <c r="E134" s="80"/>
      <c r="F134" s="80"/>
      <c r="G134" s="80"/>
      <c r="H134" s="79">
        <v>526.66999999999996</v>
      </c>
      <c r="I134" s="79">
        <v>687.2</v>
      </c>
      <c r="J134" s="79">
        <v>687.2</v>
      </c>
      <c r="K134" s="79">
        <v>687.2</v>
      </c>
      <c r="L134" s="79">
        <v>687.2</v>
      </c>
      <c r="M134" s="79">
        <v>687.2</v>
      </c>
      <c r="N134" s="79">
        <v>687.2</v>
      </c>
      <c r="O134" s="111">
        <f t="shared" si="2"/>
        <v>4649.87</v>
      </c>
    </row>
    <row r="135" spans="1:15" x14ac:dyDescent="0.3">
      <c r="A135" s="77" t="s">
        <v>1352</v>
      </c>
      <c r="B135" s="77" t="s">
        <v>550</v>
      </c>
      <c r="C135" s="79">
        <v>674.31</v>
      </c>
      <c r="D135" s="79">
        <v>674.31</v>
      </c>
      <c r="E135" s="79">
        <v>173.95</v>
      </c>
      <c r="F135" s="80"/>
      <c r="G135" s="80"/>
      <c r="H135" s="80"/>
      <c r="I135" s="80"/>
      <c r="J135" s="80"/>
      <c r="K135" s="80"/>
      <c r="L135" s="80"/>
      <c r="M135" s="80"/>
      <c r="N135" s="80"/>
      <c r="O135" s="111">
        <f t="shared" si="2"/>
        <v>0</v>
      </c>
    </row>
    <row r="136" spans="1:15" x14ac:dyDescent="0.3">
      <c r="A136" s="77" t="s">
        <v>2468</v>
      </c>
      <c r="B136" s="77" t="s">
        <v>550</v>
      </c>
      <c r="C136" s="80"/>
      <c r="D136" s="80"/>
      <c r="E136" s="79">
        <v>500.36</v>
      </c>
      <c r="F136" s="79">
        <v>674.31</v>
      </c>
      <c r="G136" s="79">
        <v>674.31</v>
      </c>
      <c r="H136" s="79">
        <v>674.31</v>
      </c>
      <c r="I136" s="79">
        <v>674.31</v>
      </c>
      <c r="J136" s="79">
        <v>674.31</v>
      </c>
      <c r="K136" s="79">
        <v>674.31</v>
      </c>
      <c r="L136" s="79">
        <v>674.31</v>
      </c>
      <c r="M136" s="79">
        <v>674.31</v>
      </c>
      <c r="N136" s="79">
        <v>674.31</v>
      </c>
      <c r="O136" s="111">
        <f t="shared" si="2"/>
        <v>6068.7899999999991</v>
      </c>
    </row>
    <row r="137" spans="1:15" x14ac:dyDescent="0.3">
      <c r="A137" s="77" t="s">
        <v>1981</v>
      </c>
      <c r="B137" s="77" t="s">
        <v>773</v>
      </c>
      <c r="C137" s="79">
        <v>674.31</v>
      </c>
      <c r="D137" s="79">
        <v>674.31</v>
      </c>
      <c r="E137" s="79">
        <v>674.31</v>
      </c>
      <c r="F137" s="79">
        <v>674.31</v>
      </c>
      <c r="G137" s="79">
        <v>674.31</v>
      </c>
      <c r="H137" s="79">
        <v>674.31</v>
      </c>
      <c r="I137" s="79">
        <v>108.72</v>
      </c>
      <c r="J137" s="80"/>
      <c r="K137" s="80"/>
      <c r="L137" s="80"/>
      <c r="M137" s="80"/>
      <c r="N137" s="80"/>
      <c r="O137" s="111">
        <f t="shared" si="2"/>
        <v>2131.6499999999996</v>
      </c>
    </row>
    <row r="138" spans="1:15" x14ac:dyDescent="0.3">
      <c r="A138" s="77" t="s">
        <v>2843</v>
      </c>
      <c r="B138" s="77" t="s">
        <v>773</v>
      </c>
      <c r="C138" s="80"/>
      <c r="D138" s="80"/>
      <c r="E138" s="80"/>
      <c r="F138" s="80"/>
      <c r="G138" s="80"/>
      <c r="H138" s="80"/>
      <c r="I138" s="79">
        <v>565.59</v>
      </c>
      <c r="J138" s="79">
        <v>674.31</v>
      </c>
      <c r="K138" s="79">
        <v>674.31</v>
      </c>
      <c r="L138" s="79">
        <v>674.31</v>
      </c>
      <c r="M138" s="79">
        <v>674.31</v>
      </c>
      <c r="N138" s="79">
        <v>674.31</v>
      </c>
      <c r="O138" s="111">
        <f t="shared" si="2"/>
        <v>3937.14</v>
      </c>
    </row>
    <row r="139" spans="1:15" x14ac:dyDescent="0.3">
      <c r="A139" s="77" t="s">
        <v>1603</v>
      </c>
      <c r="B139" s="77" t="s">
        <v>923</v>
      </c>
      <c r="C139" s="79">
        <v>566.92999999999995</v>
      </c>
      <c r="D139" s="79">
        <v>566.94000000000005</v>
      </c>
      <c r="E139" s="79">
        <v>566.94000000000005</v>
      </c>
      <c r="F139" s="80"/>
      <c r="G139" s="80"/>
      <c r="H139" s="80"/>
      <c r="I139" s="80"/>
      <c r="J139" s="80"/>
      <c r="K139" s="80"/>
      <c r="L139" s="80"/>
      <c r="M139" s="80"/>
      <c r="N139" s="80"/>
      <c r="O139" s="111">
        <f t="shared" si="2"/>
        <v>0</v>
      </c>
    </row>
    <row r="140" spans="1:15" x14ac:dyDescent="0.3">
      <c r="A140" s="77" t="s">
        <v>2649</v>
      </c>
      <c r="B140" s="77" t="s">
        <v>923</v>
      </c>
      <c r="C140" s="80"/>
      <c r="D140" s="80"/>
      <c r="E140" s="80"/>
      <c r="F140" s="79">
        <v>566.94000000000005</v>
      </c>
      <c r="G140" s="79">
        <v>566.94000000000005</v>
      </c>
      <c r="H140" s="79">
        <v>566.94000000000005</v>
      </c>
      <c r="I140" s="79">
        <v>566.94000000000005</v>
      </c>
      <c r="J140" s="79">
        <v>566.94000000000005</v>
      </c>
      <c r="K140" s="79">
        <v>566.94000000000005</v>
      </c>
      <c r="L140" s="79">
        <v>566.94000000000005</v>
      </c>
      <c r="M140" s="79">
        <v>566.94000000000005</v>
      </c>
      <c r="N140" s="79">
        <v>566.94000000000005</v>
      </c>
      <c r="O140" s="111">
        <f t="shared" si="2"/>
        <v>5102.4600000000009</v>
      </c>
    </row>
    <row r="141" spans="1:15" x14ac:dyDescent="0.3">
      <c r="A141" s="77" t="s">
        <v>1375</v>
      </c>
      <c r="B141" s="77" t="s">
        <v>555</v>
      </c>
      <c r="C141" s="79">
        <v>661.43</v>
      </c>
      <c r="D141" s="79">
        <v>661.43</v>
      </c>
      <c r="E141" s="79">
        <v>661.43</v>
      </c>
      <c r="F141" s="80"/>
      <c r="G141" s="80"/>
      <c r="H141" s="80"/>
      <c r="I141" s="80"/>
      <c r="J141" s="80"/>
      <c r="K141" s="80"/>
      <c r="L141" s="80"/>
      <c r="M141" s="80"/>
      <c r="N141" s="80"/>
      <c r="O141" s="111">
        <f t="shared" si="2"/>
        <v>0</v>
      </c>
    </row>
    <row r="142" spans="1:15" x14ac:dyDescent="0.3">
      <c r="A142" s="77" t="s">
        <v>2602</v>
      </c>
      <c r="B142" s="77" t="s">
        <v>555</v>
      </c>
      <c r="C142" s="80"/>
      <c r="D142" s="80"/>
      <c r="E142" s="80"/>
      <c r="F142" s="79">
        <v>661.42</v>
      </c>
      <c r="G142" s="79">
        <v>661.43</v>
      </c>
      <c r="H142" s="79">
        <v>661.43</v>
      </c>
      <c r="I142" s="79">
        <v>661.43</v>
      </c>
      <c r="J142" s="79">
        <v>661.43</v>
      </c>
      <c r="K142" s="79">
        <v>661.43</v>
      </c>
      <c r="L142" s="79">
        <v>661.43</v>
      </c>
      <c r="M142" s="79">
        <v>661.43</v>
      </c>
      <c r="N142" s="79">
        <v>661.43</v>
      </c>
      <c r="O142" s="111">
        <f t="shared" si="2"/>
        <v>5952.86</v>
      </c>
    </row>
    <row r="143" spans="1:15" x14ac:dyDescent="0.3">
      <c r="A143" s="77" t="s">
        <v>1593</v>
      </c>
      <c r="B143" s="77" t="s">
        <v>1088</v>
      </c>
      <c r="C143" s="79">
        <v>661.43</v>
      </c>
      <c r="D143" s="79">
        <v>661.43</v>
      </c>
      <c r="E143" s="79">
        <v>661.43</v>
      </c>
      <c r="F143" s="80"/>
      <c r="G143" s="80"/>
      <c r="H143" s="80"/>
      <c r="I143" s="80"/>
      <c r="J143" s="80"/>
      <c r="K143" s="80"/>
      <c r="L143" s="80"/>
      <c r="M143" s="80"/>
      <c r="N143" s="80"/>
      <c r="O143" s="111">
        <f t="shared" si="2"/>
        <v>0</v>
      </c>
    </row>
    <row r="144" spans="1:15" x14ac:dyDescent="0.3">
      <c r="A144" s="77" t="s">
        <v>2653</v>
      </c>
      <c r="B144" s="77" t="s">
        <v>1088</v>
      </c>
      <c r="C144" s="80"/>
      <c r="D144" s="80"/>
      <c r="E144" s="80"/>
      <c r="F144" s="79">
        <v>661.42</v>
      </c>
      <c r="G144" s="79">
        <v>661.43</v>
      </c>
      <c r="H144" s="79">
        <v>661.43</v>
      </c>
      <c r="I144" s="79">
        <v>661.43</v>
      </c>
      <c r="J144" s="79">
        <v>661.43</v>
      </c>
      <c r="K144" s="79">
        <v>661.43</v>
      </c>
      <c r="L144" s="79">
        <v>661.43</v>
      </c>
      <c r="M144" s="79">
        <v>661.43</v>
      </c>
      <c r="N144" s="79">
        <v>661.43</v>
      </c>
      <c r="O144" s="111">
        <f t="shared" si="2"/>
        <v>5952.86</v>
      </c>
    </row>
    <row r="145" spans="1:15" x14ac:dyDescent="0.3">
      <c r="A145" s="77" t="s">
        <v>1584</v>
      </c>
      <c r="B145" s="77" t="s">
        <v>904</v>
      </c>
      <c r="C145" s="79">
        <v>592.71</v>
      </c>
      <c r="D145" s="79">
        <v>592.71</v>
      </c>
      <c r="E145" s="79">
        <v>191.13</v>
      </c>
      <c r="F145" s="80"/>
      <c r="G145" s="80"/>
      <c r="H145" s="80"/>
      <c r="I145" s="80"/>
      <c r="J145" s="80"/>
      <c r="K145" s="80"/>
      <c r="L145" s="80"/>
      <c r="M145" s="80"/>
      <c r="N145" s="80"/>
      <c r="O145" s="111">
        <f t="shared" si="2"/>
        <v>0</v>
      </c>
    </row>
    <row r="146" spans="1:15" x14ac:dyDescent="0.3">
      <c r="A146" s="77" t="s">
        <v>2493</v>
      </c>
      <c r="B146" s="77" t="s">
        <v>904</v>
      </c>
      <c r="C146" s="80"/>
      <c r="D146" s="80"/>
      <c r="E146" s="79">
        <v>401.58</v>
      </c>
      <c r="F146" s="79">
        <v>592.71</v>
      </c>
      <c r="G146" s="79">
        <v>592.71</v>
      </c>
      <c r="H146" s="79">
        <v>592.71</v>
      </c>
      <c r="I146" s="79">
        <v>592.71</v>
      </c>
      <c r="J146" s="79">
        <v>592.71</v>
      </c>
      <c r="K146" s="79">
        <v>592.71</v>
      </c>
      <c r="L146" s="79">
        <v>592.71</v>
      </c>
      <c r="M146" s="79">
        <v>592.71</v>
      </c>
      <c r="N146" s="79">
        <v>592.71</v>
      </c>
      <c r="O146" s="111">
        <f t="shared" si="2"/>
        <v>5334.39</v>
      </c>
    </row>
    <row r="147" spans="1:15" x14ac:dyDescent="0.3">
      <c r="A147" s="77" t="s">
        <v>1580</v>
      </c>
      <c r="B147" s="77" t="s">
        <v>701</v>
      </c>
      <c r="C147" s="79">
        <v>734.44</v>
      </c>
      <c r="D147" s="79">
        <v>734.44</v>
      </c>
      <c r="E147" s="79">
        <v>734.44</v>
      </c>
      <c r="F147" s="79">
        <v>734.44</v>
      </c>
      <c r="G147" s="79">
        <v>734.44</v>
      </c>
      <c r="H147" s="80"/>
      <c r="I147" s="80"/>
      <c r="J147" s="80"/>
      <c r="K147" s="80"/>
      <c r="L147" s="80"/>
      <c r="M147" s="80"/>
      <c r="N147" s="80"/>
      <c r="O147" s="111">
        <f t="shared" si="2"/>
        <v>1468.88</v>
      </c>
    </row>
    <row r="148" spans="1:15" x14ac:dyDescent="0.3">
      <c r="A148" s="77" t="s">
        <v>2796</v>
      </c>
      <c r="B148" s="77" t="s">
        <v>701</v>
      </c>
      <c r="C148" s="80"/>
      <c r="D148" s="80"/>
      <c r="E148" s="80"/>
      <c r="F148" s="80"/>
      <c r="G148" s="80"/>
      <c r="H148" s="79">
        <v>734.44</v>
      </c>
      <c r="I148" s="79">
        <v>734.44</v>
      </c>
      <c r="J148" s="79">
        <v>734.44</v>
      </c>
      <c r="K148" s="79">
        <v>734.44</v>
      </c>
      <c r="L148" s="79">
        <v>734.44</v>
      </c>
      <c r="M148" s="79">
        <v>734.44</v>
      </c>
      <c r="N148" s="79">
        <v>734.44</v>
      </c>
      <c r="O148" s="111">
        <f t="shared" si="2"/>
        <v>5141.08</v>
      </c>
    </row>
    <row r="149" spans="1:15" x14ac:dyDescent="0.3">
      <c r="A149" s="77" t="s">
        <v>1486</v>
      </c>
      <c r="B149" s="77" t="s">
        <v>564</v>
      </c>
      <c r="C149" s="79">
        <v>725.85</v>
      </c>
      <c r="D149" s="79">
        <v>725.85</v>
      </c>
      <c r="E149" s="79">
        <v>725.85</v>
      </c>
      <c r="F149" s="79">
        <v>725.85</v>
      </c>
      <c r="G149" s="79">
        <v>725.85</v>
      </c>
      <c r="H149" s="80"/>
      <c r="I149" s="80"/>
      <c r="J149" s="80"/>
      <c r="K149" s="80"/>
      <c r="L149" s="80"/>
      <c r="M149" s="80"/>
      <c r="N149" s="80"/>
      <c r="O149" s="111">
        <f t="shared" si="2"/>
        <v>1451.7</v>
      </c>
    </row>
    <row r="150" spans="1:15" x14ac:dyDescent="0.3">
      <c r="A150" s="77" t="s">
        <v>2787</v>
      </c>
      <c r="B150" s="77" t="s">
        <v>564</v>
      </c>
      <c r="C150" s="80"/>
      <c r="D150" s="80"/>
      <c r="E150" s="80"/>
      <c r="F150" s="80"/>
      <c r="G150" s="80"/>
      <c r="H150" s="79">
        <v>725.85</v>
      </c>
      <c r="I150" s="79">
        <v>725.85</v>
      </c>
      <c r="J150" s="79">
        <v>725.85</v>
      </c>
      <c r="K150" s="79">
        <v>725.85</v>
      </c>
      <c r="L150" s="79">
        <v>725.85</v>
      </c>
      <c r="M150" s="79">
        <v>725.85</v>
      </c>
      <c r="N150" s="79">
        <v>725.85</v>
      </c>
      <c r="O150" s="111">
        <f t="shared" si="2"/>
        <v>5080.9500000000007</v>
      </c>
    </row>
    <row r="151" spans="1:15" x14ac:dyDescent="0.3">
      <c r="A151" s="77" t="s">
        <v>1550</v>
      </c>
      <c r="B151" s="77" t="s">
        <v>677</v>
      </c>
      <c r="C151" s="79">
        <v>687.2</v>
      </c>
      <c r="D151" s="79">
        <v>687.2</v>
      </c>
      <c r="E151" s="79">
        <v>288.3</v>
      </c>
      <c r="F151" s="80"/>
      <c r="G151" s="80"/>
      <c r="H151" s="80"/>
      <c r="I151" s="80"/>
      <c r="J151" s="80"/>
      <c r="K151" s="80"/>
      <c r="L151" s="80"/>
      <c r="M151" s="80"/>
      <c r="N151" s="80"/>
      <c r="O151" s="111">
        <f t="shared" si="2"/>
        <v>0</v>
      </c>
    </row>
    <row r="152" spans="1:15" x14ac:dyDescent="0.3">
      <c r="A152" s="77" t="s">
        <v>2487</v>
      </c>
      <c r="B152" s="77" t="s">
        <v>677</v>
      </c>
      <c r="C152" s="80"/>
      <c r="D152" s="80"/>
      <c r="E152" s="79">
        <v>399.16</v>
      </c>
      <c r="F152" s="79">
        <v>687.2</v>
      </c>
      <c r="G152" s="79">
        <v>687.2</v>
      </c>
      <c r="H152" s="79">
        <v>687.2</v>
      </c>
      <c r="I152" s="79">
        <v>687.2</v>
      </c>
      <c r="J152" s="79">
        <v>687.2</v>
      </c>
      <c r="K152" s="79">
        <v>687.2</v>
      </c>
      <c r="L152" s="79">
        <v>687.2</v>
      </c>
      <c r="M152" s="79">
        <v>687.2</v>
      </c>
      <c r="N152" s="79">
        <v>687.2</v>
      </c>
      <c r="O152" s="111">
        <f t="shared" si="2"/>
        <v>6184.7999999999993</v>
      </c>
    </row>
    <row r="153" spans="1:15" x14ac:dyDescent="0.3">
      <c r="A153" s="77" t="s">
        <v>1569</v>
      </c>
      <c r="B153" s="77" t="s">
        <v>790</v>
      </c>
      <c r="C153" s="79">
        <v>678.6</v>
      </c>
      <c r="D153" s="79">
        <v>678.61</v>
      </c>
      <c r="E153" s="79">
        <v>284.54000000000002</v>
      </c>
      <c r="F153" s="80"/>
      <c r="G153" s="80"/>
      <c r="H153" s="80"/>
      <c r="I153" s="80"/>
      <c r="J153" s="80"/>
      <c r="K153" s="80"/>
      <c r="L153" s="80"/>
      <c r="M153" s="80"/>
      <c r="N153" s="80"/>
      <c r="O153" s="111">
        <f t="shared" si="2"/>
        <v>0</v>
      </c>
    </row>
    <row r="154" spans="1:15" x14ac:dyDescent="0.3">
      <c r="A154" s="77" t="s">
        <v>2489</v>
      </c>
      <c r="B154" s="77" t="s">
        <v>790</v>
      </c>
      <c r="C154" s="80"/>
      <c r="D154" s="80"/>
      <c r="E154" s="79">
        <v>394.06</v>
      </c>
      <c r="F154" s="79">
        <v>678.61</v>
      </c>
      <c r="G154" s="79">
        <v>678.61</v>
      </c>
      <c r="H154" s="79">
        <v>678.61</v>
      </c>
      <c r="I154" s="79">
        <v>678.61</v>
      </c>
      <c r="J154" s="79">
        <v>678.61</v>
      </c>
      <c r="K154" s="79">
        <v>678.61</v>
      </c>
      <c r="L154" s="79">
        <v>678.61</v>
      </c>
      <c r="M154" s="79">
        <v>678.61</v>
      </c>
      <c r="N154" s="79">
        <v>678.61</v>
      </c>
      <c r="O154" s="111">
        <f t="shared" si="2"/>
        <v>6107.49</v>
      </c>
    </row>
    <row r="155" spans="1:15" x14ac:dyDescent="0.3">
      <c r="A155" s="77" t="s">
        <v>1653</v>
      </c>
      <c r="B155" s="77" t="s">
        <v>680</v>
      </c>
      <c r="C155" s="79">
        <v>592.71</v>
      </c>
      <c r="D155" s="79">
        <v>592.71</v>
      </c>
      <c r="E155" s="79">
        <v>286.69</v>
      </c>
      <c r="F155" s="80"/>
      <c r="G155" s="80"/>
      <c r="H155" s="80"/>
      <c r="I155" s="80"/>
      <c r="J155" s="80"/>
      <c r="K155" s="80"/>
      <c r="L155" s="80"/>
      <c r="M155" s="80"/>
      <c r="N155" s="80"/>
      <c r="O155" s="111">
        <f t="shared" si="2"/>
        <v>0</v>
      </c>
    </row>
    <row r="156" spans="1:15" x14ac:dyDescent="0.3">
      <c r="A156" s="77" t="s">
        <v>2496</v>
      </c>
      <c r="B156" s="77" t="s">
        <v>680</v>
      </c>
      <c r="C156" s="80"/>
      <c r="D156" s="80"/>
      <c r="E156" s="79">
        <v>305.75</v>
      </c>
      <c r="F156" s="79">
        <v>592.71</v>
      </c>
      <c r="G156" s="79">
        <v>592.71</v>
      </c>
      <c r="H156" s="79">
        <v>592.71</v>
      </c>
      <c r="I156" s="79">
        <v>592.71</v>
      </c>
      <c r="J156" s="79">
        <v>592.71</v>
      </c>
      <c r="K156" s="79">
        <v>592.71</v>
      </c>
      <c r="L156" s="79">
        <v>592.71</v>
      </c>
      <c r="M156" s="79">
        <v>592.71</v>
      </c>
      <c r="N156" s="79">
        <v>592.71</v>
      </c>
      <c r="O156" s="111">
        <f t="shared" si="2"/>
        <v>5334.39</v>
      </c>
    </row>
    <row r="157" spans="1:15" x14ac:dyDescent="0.3">
      <c r="A157" s="77" t="s">
        <v>1376</v>
      </c>
      <c r="B157" s="77" t="s">
        <v>551</v>
      </c>
      <c r="C157" s="79">
        <v>592.71</v>
      </c>
      <c r="D157" s="79">
        <v>592.71</v>
      </c>
      <c r="E157" s="79">
        <v>286.69</v>
      </c>
      <c r="F157" s="80"/>
      <c r="G157" s="80"/>
      <c r="H157" s="80"/>
      <c r="I157" s="80"/>
      <c r="J157" s="80"/>
      <c r="K157" s="80"/>
      <c r="L157" s="80"/>
      <c r="M157" s="80"/>
      <c r="N157" s="80"/>
      <c r="O157" s="111">
        <f t="shared" si="2"/>
        <v>0</v>
      </c>
    </row>
    <row r="158" spans="1:15" x14ac:dyDescent="0.3">
      <c r="A158" s="77" t="s">
        <v>2473</v>
      </c>
      <c r="B158" s="77" t="s">
        <v>551</v>
      </c>
      <c r="C158" s="80"/>
      <c r="D158" s="80"/>
      <c r="E158" s="79">
        <v>305.75</v>
      </c>
      <c r="F158" s="79">
        <v>592.71</v>
      </c>
      <c r="G158" s="79">
        <v>592.71</v>
      </c>
      <c r="H158" s="79">
        <v>592.71</v>
      </c>
      <c r="I158" s="79">
        <v>592.71</v>
      </c>
      <c r="J158" s="79">
        <v>592.71</v>
      </c>
      <c r="K158" s="79">
        <v>592.71</v>
      </c>
      <c r="L158" s="79">
        <v>592.71</v>
      </c>
      <c r="M158" s="79">
        <v>592.71</v>
      </c>
      <c r="N158" s="79">
        <v>592.71</v>
      </c>
      <c r="O158" s="111">
        <f t="shared" si="2"/>
        <v>5334.39</v>
      </c>
    </row>
    <row r="159" spans="1:15" x14ac:dyDescent="0.3">
      <c r="A159" s="77" t="s">
        <v>1687</v>
      </c>
      <c r="B159" s="77" t="s">
        <v>580</v>
      </c>
      <c r="C159" s="79">
        <v>755.92</v>
      </c>
      <c r="D159" s="79">
        <v>755.92</v>
      </c>
      <c r="E159" s="79">
        <v>755.92</v>
      </c>
      <c r="F159" s="79">
        <v>453.66</v>
      </c>
      <c r="G159" s="80"/>
      <c r="H159" s="80"/>
      <c r="I159" s="80"/>
      <c r="J159" s="80"/>
      <c r="K159" s="80"/>
      <c r="L159" s="80"/>
      <c r="M159" s="80"/>
      <c r="N159" s="80"/>
      <c r="O159" s="111">
        <f t="shared" si="2"/>
        <v>453.66</v>
      </c>
    </row>
    <row r="160" spans="1:15" x14ac:dyDescent="0.3">
      <c r="A160" s="77" t="s">
        <v>2667</v>
      </c>
      <c r="B160" s="77" t="s">
        <v>580</v>
      </c>
      <c r="C160" s="80"/>
      <c r="D160" s="80"/>
      <c r="E160" s="80"/>
      <c r="F160" s="79">
        <v>302.52</v>
      </c>
      <c r="G160" s="79">
        <v>755.92</v>
      </c>
      <c r="H160" s="79">
        <v>755.92</v>
      </c>
      <c r="I160" s="79">
        <v>755.92</v>
      </c>
      <c r="J160" s="79">
        <v>755.92</v>
      </c>
      <c r="K160" s="79">
        <v>755.92</v>
      </c>
      <c r="L160" s="79">
        <v>755.92</v>
      </c>
      <c r="M160" s="79">
        <v>755.92</v>
      </c>
      <c r="N160" s="79">
        <v>755.92</v>
      </c>
      <c r="O160" s="111">
        <f t="shared" si="2"/>
        <v>6349.88</v>
      </c>
    </row>
    <row r="161" spans="1:15" x14ac:dyDescent="0.3">
      <c r="A161" s="77" t="s">
        <v>1866</v>
      </c>
      <c r="B161" s="77" t="s">
        <v>570</v>
      </c>
      <c r="C161" s="79">
        <v>747.33</v>
      </c>
      <c r="D161" s="79">
        <v>747.33</v>
      </c>
      <c r="E161" s="79">
        <v>747.33</v>
      </c>
      <c r="F161" s="79">
        <v>448.29</v>
      </c>
      <c r="G161" s="80"/>
      <c r="H161" s="80"/>
      <c r="I161" s="80"/>
      <c r="J161" s="80"/>
      <c r="K161" s="80"/>
      <c r="L161" s="80"/>
      <c r="M161" s="80"/>
      <c r="N161" s="80"/>
      <c r="O161" s="111">
        <f t="shared" si="2"/>
        <v>448.29</v>
      </c>
    </row>
    <row r="162" spans="1:15" x14ac:dyDescent="0.3">
      <c r="A162" s="77" t="s">
        <v>2690</v>
      </c>
      <c r="B162" s="77" t="s">
        <v>570</v>
      </c>
      <c r="C162" s="80"/>
      <c r="D162" s="80"/>
      <c r="E162" s="80"/>
      <c r="F162" s="79">
        <v>299.02999999999997</v>
      </c>
      <c r="G162" s="79">
        <v>747.33</v>
      </c>
      <c r="H162" s="79">
        <v>747.33</v>
      </c>
      <c r="I162" s="79">
        <v>747.33</v>
      </c>
      <c r="J162" s="79">
        <v>747.33</v>
      </c>
      <c r="K162" s="79">
        <v>747.33</v>
      </c>
      <c r="L162" s="79">
        <v>747.33</v>
      </c>
      <c r="M162" s="79">
        <v>747.33</v>
      </c>
      <c r="N162" s="79">
        <v>747.33</v>
      </c>
      <c r="O162" s="111">
        <f t="shared" si="2"/>
        <v>6277.67</v>
      </c>
    </row>
    <row r="163" spans="1:15" x14ac:dyDescent="0.3">
      <c r="A163" s="77" t="s">
        <v>1321</v>
      </c>
      <c r="B163" s="77" t="s">
        <v>526</v>
      </c>
      <c r="C163" s="79">
        <v>747.33</v>
      </c>
      <c r="D163" s="79">
        <v>747.33</v>
      </c>
      <c r="E163" s="79">
        <v>747.33</v>
      </c>
      <c r="F163" s="80"/>
      <c r="G163" s="80"/>
      <c r="H163" s="80"/>
      <c r="I163" s="80"/>
      <c r="J163" s="80"/>
      <c r="K163" s="80"/>
      <c r="L163" s="80"/>
      <c r="M163" s="80"/>
      <c r="N163" s="80"/>
      <c r="O163" s="111">
        <f t="shared" si="2"/>
        <v>0</v>
      </c>
    </row>
    <row r="164" spans="1:15" x14ac:dyDescent="0.3">
      <c r="A164" s="77" t="s">
        <v>2608</v>
      </c>
      <c r="B164" s="77" t="s">
        <v>526</v>
      </c>
      <c r="C164" s="80"/>
      <c r="D164" s="80"/>
      <c r="E164" s="80"/>
      <c r="F164" s="79">
        <v>747.32</v>
      </c>
      <c r="G164" s="79">
        <v>747.33</v>
      </c>
      <c r="H164" s="79">
        <v>747.33</v>
      </c>
      <c r="I164" s="79">
        <v>747.33</v>
      </c>
      <c r="J164" s="79">
        <v>747.33</v>
      </c>
      <c r="K164" s="79">
        <v>747.33</v>
      </c>
      <c r="L164" s="79">
        <v>747.33</v>
      </c>
      <c r="M164" s="79">
        <v>747.33</v>
      </c>
      <c r="N164" s="79">
        <v>747.33</v>
      </c>
      <c r="O164" s="111">
        <f t="shared" si="2"/>
        <v>6725.96</v>
      </c>
    </row>
    <row r="165" spans="1:15" x14ac:dyDescent="0.3">
      <c r="A165" s="77" t="s">
        <v>1919</v>
      </c>
      <c r="B165" s="77" t="s">
        <v>782</v>
      </c>
      <c r="C165" s="79">
        <v>584.12</v>
      </c>
      <c r="D165" s="79">
        <v>584.12</v>
      </c>
      <c r="E165" s="79">
        <v>584.12</v>
      </c>
      <c r="F165" s="79">
        <v>58.52</v>
      </c>
      <c r="G165" s="80"/>
      <c r="H165" s="80"/>
      <c r="I165" s="80"/>
      <c r="J165" s="80"/>
      <c r="K165" s="80"/>
      <c r="L165" s="80"/>
      <c r="M165" s="80"/>
      <c r="N165" s="80"/>
      <c r="O165" s="111">
        <f t="shared" si="2"/>
        <v>58.52</v>
      </c>
    </row>
    <row r="166" spans="1:15" x14ac:dyDescent="0.3">
      <c r="A166" s="77" t="s">
        <v>2679</v>
      </c>
      <c r="B166" s="77" t="s">
        <v>782</v>
      </c>
      <c r="C166" s="80"/>
      <c r="D166" s="80"/>
      <c r="E166" s="80"/>
      <c r="F166" s="79">
        <v>525.87</v>
      </c>
      <c r="G166" s="79">
        <v>584.12</v>
      </c>
      <c r="H166" s="79">
        <v>584.12</v>
      </c>
      <c r="I166" s="79">
        <v>584.12</v>
      </c>
      <c r="J166" s="79">
        <v>584.12</v>
      </c>
      <c r="K166" s="79">
        <v>584.12</v>
      </c>
      <c r="L166" s="79">
        <v>584.12</v>
      </c>
      <c r="M166" s="79">
        <v>584.12</v>
      </c>
      <c r="N166" s="79">
        <v>584.12</v>
      </c>
      <c r="O166" s="111">
        <f t="shared" si="2"/>
        <v>5198.83</v>
      </c>
    </row>
    <row r="167" spans="1:15" x14ac:dyDescent="0.3">
      <c r="A167" s="77" t="s">
        <v>2200</v>
      </c>
      <c r="B167" s="77" t="s">
        <v>584</v>
      </c>
      <c r="C167" s="79">
        <v>592.71</v>
      </c>
      <c r="D167" s="79">
        <v>592.71</v>
      </c>
      <c r="E167" s="79">
        <v>592.71</v>
      </c>
      <c r="F167" s="80"/>
      <c r="G167" s="80"/>
      <c r="H167" s="80"/>
      <c r="I167" s="80"/>
      <c r="J167" s="80"/>
      <c r="K167" s="80"/>
      <c r="L167" s="80"/>
      <c r="M167" s="80"/>
      <c r="N167" s="80"/>
      <c r="O167" s="111">
        <f t="shared" si="2"/>
        <v>0</v>
      </c>
    </row>
    <row r="168" spans="1:15" x14ac:dyDescent="0.3">
      <c r="A168" s="77" t="s">
        <v>2725</v>
      </c>
      <c r="B168" s="77" t="s">
        <v>584</v>
      </c>
      <c r="C168" s="80"/>
      <c r="D168" s="80"/>
      <c r="E168" s="80"/>
      <c r="F168" s="79">
        <v>592.70000000000005</v>
      </c>
      <c r="G168" s="79">
        <v>592.71</v>
      </c>
      <c r="H168" s="79">
        <v>592.71</v>
      </c>
      <c r="I168" s="79">
        <v>592.71</v>
      </c>
      <c r="J168" s="79">
        <v>592.71</v>
      </c>
      <c r="K168" s="79">
        <v>395.14</v>
      </c>
      <c r="L168" s="80"/>
      <c r="M168" s="80"/>
      <c r="N168" s="80"/>
      <c r="O168" s="111">
        <f t="shared" si="2"/>
        <v>3358.68</v>
      </c>
    </row>
    <row r="169" spans="1:15" x14ac:dyDescent="0.3">
      <c r="A169" s="77" t="s">
        <v>2894</v>
      </c>
      <c r="B169" s="77" t="s">
        <v>584</v>
      </c>
      <c r="C169" s="80"/>
      <c r="D169" s="80"/>
      <c r="E169" s="80"/>
      <c r="F169" s="80"/>
      <c r="G169" s="80"/>
      <c r="H169" s="80"/>
      <c r="I169" s="80"/>
      <c r="J169" s="80"/>
      <c r="K169" s="79">
        <v>197.57</v>
      </c>
      <c r="L169" s="79">
        <v>592.71</v>
      </c>
      <c r="M169" s="79">
        <v>592.71</v>
      </c>
      <c r="N169" s="79">
        <v>592.71</v>
      </c>
      <c r="O169" s="111">
        <f t="shared" si="2"/>
        <v>1975.7</v>
      </c>
    </row>
    <row r="170" spans="1:15" x14ac:dyDescent="0.3">
      <c r="A170" s="77" t="s">
        <v>1548</v>
      </c>
      <c r="B170" s="77" t="s">
        <v>894</v>
      </c>
      <c r="C170" s="79">
        <v>678.6</v>
      </c>
      <c r="D170" s="79">
        <v>678.61</v>
      </c>
      <c r="E170" s="79">
        <v>678.61</v>
      </c>
      <c r="F170" s="79">
        <v>203.47</v>
      </c>
      <c r="G170" s="80"/>
      <c r="H170" s="80"/>
      <c r="I170" s="80"/>
      <c r="J170" s="80"/>
      <c r="K170" s="80"/>
      <c r="L170" s="80"/>
      <c r="M170" s="80"/>
      <c r="N170" s="80"/>
      <c r="O170" s="111">
        <f t="shared" si="2"/>
        <v>203.47</v>
      </c>
    </row>
    <row r="171" spans="1:15" x14ac:dyDescent="0.3">
      <c r="A171" s="77" t="s">
        <v>2647</v>
      </c>
      <c r="B171" s="77" t="s">
        <v>894</v>
      </c>
      <c r="C171" s="80"/>
      <c r="D171" s="80"/>
      <c r="E171" s="80"/>
      <c r="F171" s="79">
        <v>474.86</v>
      </c>
      <c r="G171" s="79">
        <v>678.61</v>
      </c>
      <c r="H171" s="79">
        <v>678.61</v>
      </c>
      <c r="I171" s="79">
        <v>678.61</v>
      </c>
      <c r="J171" s="79">
        <v>678.61</v>
      </c>
      <c r="K171" s="79">
        <v>678.61</v>
      </c>
      <c r="L171" s="79">
        <v>678.61</v>
      </c>
      <c r="M171" s="79">
        <v>678.61</v>
      </c>
      <c r="N171" s="79">
        <v>678.61</v>
      </c>
      <c r="O171" s="111">
        <f t="shared" si="2"/>
        <v>5903.74</v>
      </c>
    </row>
    <row r="172" spans="1:15" x14ac:dyDescent="0.3">
      <c r="A172" s="77" t="s">
        <v>1651</v>
      </c>
      <c r="B172" s="77" t="s">
        <v>878</v>
      </c>
      <c r="C172" s="79">
        <v>725.85</v>
      </c>
      <c r="D172" s="79">
        <v>725.85</v>
      </c>
      <c r="E172" s="79">
        <v>327.76</v>
      </c>
      <c r="F172" s="80"/>
      <c r="G172" s="80"/>
      <c r="H172" s="80"/>
      <c r="I172" s="80"/>
      <c r="J172" s="80"/>
      <c r="K172" s="80"/>
      <c r="L172" s="80"/>
      <c r="M172" s="80"/>
      <c r="N172" s="80"/>
      <c r="O172" s="111">
        <f t="shared" si="2"/>
        <v>0</v>
      </c>
    </row>
    <row r="173" spans="1:15" x14ac:dyDescent="0.3">
      <c r="A173" s="77" t="s">
        <v>2503</v>
      </c>
      <c r="B173" s="77" t="s">
        <v>878</v>
      </c>
      <c r="C173" s="80"/>
      <c r="D173" s="80"/>
      <c r="E173" s="79">
        <v>398.09</v>
      </c>
      <c r="F173" s="79">
        <v>725.85</v>
      </c>
      <c r="G173" s="79">
        <v>725.85</v>
      </c>
      <c r="H173" s="79">
        <v>725.85</v>
      </c>
      <c r="I173" s="79">
        <v>725.85</v>
      </c>
      <c r="J173" s="79">
        <v>725.85</v>
      </c>
      <c r="K173" s="79">
        <v>725.85</v>
      </c>
      <c r="L173" s="79">
        <v>725.85</v>
      </c>
      <c r="M173" s="79">
        <v>725.85</v>
      </c>
      <c r="N173" s="79">
        <v>725.85</v>
      </c>
      <c r="O173" s="111">
        <f t="shared" si="2"/>
        <v>6532.6500000000015</v>
      </c>
    </row>
    <row r="174" spans="1:15" x14ac:dyDescent="0.3">
      <c r="A174" s="77" t="s">
        <v>1693</v>
      </c>
      <c r="B174" s="77" t="s">
        <v>837</v>
      </c>
      <c r="C174" s="79">
        <v>657.13</v>
      </c>
      <c r="D174" s="79">
        <v>657.13</v>
      </c>
      <c r="E174" s="79">
        <v>657.13</v>
      </c>
      <c r="F174" s="79">
        <v>284.81</v>
      </c>
      <c r="G174" s="80"/>
      <c r="H174" s="80"/>
      <c r="I174" s="80"/>
      <c r="J174" s="80"/>
      <c r="K174" s="80"/>
      <c r="L174" s="80"/>
      <c r="M174" s="80"/>
      <c r="N174" s="80"/>
      <c r="O174" s="111">
        <f t="shared" si="2"/>
        <v>284.81</v>
      </c>
    </row>
    <row r="175" spans="1:15" x14ac:dyDescent="0.3">
      <c r="A175" s="77" t="s">
        <v>2666</v>
      </c>
      <c r="B175" s="77" t="s">
        <v>837</v>
      </c>
      <c r="C175" s="80"/>
      <c r="D175" s="80"/>
      <c r="E175" s="80"/>
      <c r="F175" s="79">
        <v>372.59</v>
      </c>
      <c r="G175" s="79">
        <v>657.13</v>
      </c>
      <c r="H175" s="79">
        <v>657.13</v>
      </c>
      <c r="I175" s="79">
        <v>657.13</v>
      </c>
      <c r="J175" s="79">
        <v>657.13</v>
      </c>
      <c r="K175" s="79">
        <v>657.13</v>
      </c>
      <c r="L175" s="79">
        <v>657.13</v>
      </c>
      <c r="M175" s="79">
        <v>657.13</v>
      </c>
      <c r="N175" s="79">
        <v>657.13</v>
      </c>
      <c r="O175" s="111">
        <f t="shared" si="2"/>
        <v>5629.63</v>
      </c>
    </row>
    <row r="176" spans="1:15" x14ac:dyDescent="0.3">
      <c r="A176" s="77" t="s">
        <v>1356</v>
      </c>
      <c r="B176" s="77" t="s">
        <v>934</v>
      </c>
      <c r="C176" s="79">
        <v>670.01</v>
      </c>
      <c r="D176" s="79">
        <v>670.02</v>
      </c>
      <c r="E176" s="79">
        <v>670.02</v>
      </c>
      <c r="F176" s="79">
        <v>267.89999999999998</v>
      </c>
      <c r="G176" s="80"/>
      <c r="H176" s="80"/>
      <c r="I176" s="80"/>
      <c r="J176" s="80"/>
      <c r="K176" s="80"/>
      <c r="L176" s="80"/>
      <c r="M176" s="80"/>
      <c r="N176" s="80"/>
      <c r="O176" s="111">
        <f t="shared" si="2"/>
        <v>267.89999999999998</v>
      </c>
    </row>
    <row r="177" spans="1:15" x14ac:dyDescent="0.3">
      <c r="A177" s="77" t="s">
        <v>2605</v>
      </c>
      <c r="B177" s="77" t="s">
        <v>934</v>
      </c>
      <c r="C177" s="80"/>
      <c r="D177" s="80"/>
      <c r="E177" s="80"/>
      <c r="F177" s="79">
        <v>401.85</v>
      </c>
      <c r="G177" s="79">
        <v>670.02</v>
      </c>
      <c r="H177" s="79">
        <v>670.02</v>
      </c>
      <c r="I177" s="79">
        <v>670.02</v>
      </c>
      <c r="J177" s="79">
        <v>670.02</v>
      </c>
      <c r="K177" s="79">
        <v>670.02</v>
      </c>
      <c r="L177" s="79">
        <v>670.02</v>
      </c>
      <c r="M177" s="79">
        <v>670.02</v>
      </c>
      <c r="N177" s="79">
        <v>670.02</v>
      </c>
      <c r="O177" s="111">
        <f t="shared" si="2"/>
        <v>5762.01</v>
      </c>
    </row>
    <row r="178" spans="1:15" x14ac:dyDescent="0.3">
      <c r="A178" s="77" t="s">
        <v>1282</v>
      </c>
      <c r="B178" s="77" t="s">
        <v>777</v>
      </c>
      <c r="C178" s="79">
        <v>584.12</v>
      </c>
      <c r="D178" s="79">
        <v>584.12</v>
      </c>
      <c r="E178" s="79">
        <v>584.12</v>
      </c>
      <c r="F178" s="80"/>
      <c r="G178" s="80"/>
      <c r="H178" s="80"/>
      <c r="I178" s="80"/>
      <c r="J178" s="80"/>
      <c r="K178" s="80"/>
      <c r="L178" s="80"/>
      <c r="M178" s="80"/>
      <c r="N178" s="80"/>
      <c r="O178" s="111">
        <f t="shared" si="2"/>
        <v>0</v>
      </c>
    </row>
    <row r="179" spans="1:15" x14ac:dyDescent="0.3">
      <c r="A179" s="77" t="s">
        <v>2614</v>
      </c>
      <c r="B179" s="77" t="s">
        <v>777</v>
      </c>
      <c r="C179" s="80"/>
      <c r="D179" s="80"/>
      <c r="E179" s="80"/>
      <c r="F179" s="79">
        <v>584.12</v>
      </c>
      <c r="G179" s="79">
        <v>584.12</v>
      </c>
      <c r="H179" s="79">
        <v>584.12</v>
      </c>
      <c r="I179" s="79">
        <v>584.12</v>
      </c>
      <c r="J179" s="79">
        <v>584.12</v>
      </c>
      <c r="K179" s="79">
        <v>584.12</v>
      </c>
      <c r="L179" s="79">
        <v>584.12</v>
      </c>
      <c r="M179" s="79">
        <v>584.12</v>
      </c>
      <c r="N179" s="79">
        <v>584.12</v>
      </c>
      <c r="O179" s="111">
        <f t="shared" si="2"/>
        <v>5257.08</v>
      </c>
    </row>
    <row r="180" spans="1:15" x14ac:dyDescent="0.3">
      <c r="A180" s="77" t="s">
        <v>1342</v>
      </c>
      <c r="B180" s="77" t="s">
        <v>941</v>
      </c>
      <c r="C180" s="79">
        <v>743.03</v>
      </c>
      <c r="D180" s="79">
        <v>743.03</v>
      </c>
      <c r="E180" s="79">
        <v>743.03</v>
      </c>
      <c r="F180" s="79">
        <v>321.85000000000002</v>
      </c>
      <c r="G180" s="80"/>
      <c r="H180" s="80"/>
      <c r="I180" s="80"/>
      <c r="J180" s="80"/>
      <c r="K180" s="80"/>
      <c r="L180" s="80"/>
      <c r="M180" s="80"/>
      <c r="N180" s="80"/>
      <c r="O180" s="111">
        <f t="shared" si="2"/>
        <v>321.85000000000002</v>
      </c>
    </row>
    <row r="181" spans="1:15" x14ac:dyDescent="0.3">
      <c r="A181" s="77" t="s">
        <v>2607</v>
      </c>
      <c r="B181" s="77" t="s">
        <v>941</v>
      </c>
      <c r="C181" s="80"/>
      <c r="D181" s="80"/>
      <c r="E181" s="80"/>
      <c r="F181" s="79">
        <v>420.91</v>
      </c>
      <c r="G181" s="79">
        <v>743.03</v>
      </c>
      <c r="H181" s="79">
        <v>743.03</v>
      </c>
      <c r="I181" s="79">
        <v>743.03</v>
      </c>
      <c r="J181" s="79">
        <v>743.03</v>
      </c>
      <c r="K181" s="79">
        <v>743.03</v>
      </c>
      <c r="L181" s="79">
        <v>743.03</v>
      </c>
      <c r="M181" s="79">
        <v>743.03</v>
      </c>
      <c r="N181" s="79">
        <v>743.03</v>
      </c>
      <c r="O181" s="111">
        <f t="shared" si="2"/>
        <v>6365.1499999999987</v>
      </c>
    </row>
    <row r="182" spans="1:15" x14ac:dyDescent="0.3">
      <c r="A182" s="77" t="s">
        <v>1599</v>
      </c>
      <c r="B182" s="77" t="s">
        <v>930</v>
      </c>
      <c r="C182" s="79">
        <v>670.01</v>
      </c>
      <c r="D182" s="79">
        <v>670.02</v>
      </c>
      <c r="E182" s="79">
        <v>670.02</v>
      </c>
      <c r="F182" s="80"/>
      <c r="G182" s="80"/>
      <c r="H182" s="80"/>
      <c r="I182" s="80"/>
      <c r="J182" s="80"/>
      <c r="K182" s="80"/>
      <c r="L182" s="80"/>
      <c r="M182" s="80"/>
      <c r="N182" s="80"/>
      <c r="O182" s="111">
        <f t="shared" si="2"/>
        <v>0</v>
      </c>
    </row>
    <row r="183" spans="1:15" x14ac:dyDescent="0.3">
      <c r="A183" s="77" t="s">
        <v>2650</v>
      </c>
      <c r="B183" s="77" t="s">
        <v>930</v>
      </c>
      <c r="C183" s="80"/>
      <c r="D183" s="80"/>
      <c r="E183" s="80"/>
      <c r="F183" s="79">
        <v>670.02</v>
      </c>
      <c r="G183" s="79">
        <v>670.02</v>
      </c>
      <c r="H183" s="79">
        <v>670.02</v>
      </c>
      <c r="I183" s="79">
        <v>670.02</v>
      </c>
      <c r="J183" s="79">
        <v>670.02</v>
      </c>
      <c r="K183" s="79">
        <v>670.02</v>
      </c>
      <c r="L183" s="79">
        <v>670.02</v>
      </c>
      <c r="M183" s="79">
        <v>670.02</v>
      </c>
      <c r="N183" s="79">
        <v>670.02</v>
      </c>
      <c r="O183" s="111">
        <f t="shared" si="2"/>
        <v>6030.18</v>
      </c>
    </row>
    <row r="184" spans="1:15" x14ac:dyDescent="0.3">
      <c r="A184" s="77" t="s">
        <v>1290</v>
      </c>
      <c r="B184" s="77" t="s">
        <v>556</v>
      </c>
      <c r="C184" s="79">
        <v>584.12</v>
      </c>
      <c r="D184" s="79">
        <v>584.12</v>
      </c>
      <c r="E184" s="79">
        <v>301.45</v>
      </c>
      <c r="F184" s="80"/>
      <c r="G184" s="80"/>
      <c r="H184" s="80"/>
      <c r="I184" s="80"/>
      <c r="J184" s="80"/>
      <c r="K184" s="80"/>
      <c r="L184" s="80"/>
      <c r="M184" s="80"/>
      <c r="N184" s="80"/>
      <c r="O184" s="111">
        <f t="shared" si="2"/>
        <v>0</v>
      </c>
    </row>
    <row r="185" spans="1:15" x14ac:dyDescent="0.3">
      <c r="A185" s="77" t="s">
        <v>2459</v>
      </c>
      <c r="B185" s="77" t="s">
        <v>556</v>
      </c>
      <c r="C185" s="80"/>
      <c r="D185" s="80"/>
      <c r="E185" s="79">
        <v>282.66000000000003</v>
      </c>
      <c r="F185" s="79">
        <v>584.12</v>
      </c>
      <c r="G185" s="79">
        <v>584.12</v>
      </c>
      <c r="H185" s="79">
        <v>584.12</v>
      </c>
      <c r="I185" s="79">
        <v>584.12</v>
      </c>
      <c r="J185" s="79">
        <v>584.12</v>
      </c>
      <c r="K185" s="79">
        <v>584.12</v>
      </c>
      <c r="L185" s="79">
        <v>584.12</v>
      </c>
      <c r="M185" s="79">
        <v>584.12</v>
      </c>
      <c r="N185" s="79">
        <v>584.12</v>
      </c>
      <c r="O185" s="111">
        <f t="shared" si="2"/>
        <v>5257.08</v>
      </c>
    </row>
    <row r="186" spans="1:15" x14ac:dyDescent="0.3">
      <c r="A186" s="77" t="s">
        <v>1357</v>
      </c>
      <c r="B186" s="77" t="s">
        <v>829</v>
      </c>
      <c r="C186" s="79">
        <v>743.03</v>
      </c>
      <c r="D186" s="79">
        <v>743.03</v>
      </c>
      <c r="E186" s="79">
        <v>311.64999999999998</v>
      </c>
      <c r="F186" s="80"/>
      <c r="G186" s="80"/>
      <c r="H186" s="80"/>
      <c r="I186" s="80"/>
      <c r="J186" s="80"/>
      <c r="K186" s="80"/>
      <c r="L186" s="80"/>
      <c r="M186" s="80"/>
      <c r="N186" s="80"/>
      <c r="O186" s="111">
        <f t="shared" si="2"/>
        <v>0</v>
      </c>
    </row>
    <row r="187" spans="1:15" x14ac:dyDescent="0.3">
      <c r="A187" s="77" t="s">
        <v>2469</v>
      </c>
      <c r="B187" s="77" t="s">
        <v>829</v>
      </c>
      <c r="C187" s="80"/>
      <c r="D187" s="80"/>
      <c r="E187" s="79">
        <v>431.38</v>
      </c>
      <c r="F187" s="79">
        <v>743.03</v>
      </c>
      <c r="G187" s="79">
        <v>743.03</v>
      </c>
      <c r="H187" s="79">
        <v>743.03</v>
      </c>
      <c r="I187" s="79">
        <v>743.03</v>
      </c>
      <c r="J187" s="79">
        <v>743.03</v>
      </c>
      <c r="K187" s="79">
        <v>743.03</v>
      </c>
      <c r="L187" s="79">
        <v>743.03</v>
      </c>
      <c r="M187" s="79">
        <v>743.03</v>
      </c>
      <c r="N187" s="79">
        <v>743.03</v>
      </c>
      <c r="O187" s="111">
        <f t="shared" si="2"/>
        <v>6687.2699999999986</v>
      </c>
    </row>
    <row r="188" spans="1:15" x14ac:dyDescent="0.3">
      <c r="A188" s="77" t="s">
        <v>1370</v>
      </c>
      <c r="B188" s="77" t="s">
        <v>872</v>
      </c>
      <c r="C188" s="79">
        <v>743.03</v>
      </c>
      <c r="D188" s="79">
        <v>743.03</v>
      </c>
      <c r="E188" s="79">
        <v>215.82</v>
      </c>
      <c r="F188" s="80"/>
      <c r="G188" s="80"/>
      <c r="H188" s="80"/>
      <c r="I188" s="80"/>
      <c r="J188" s="80"/>
      <c r="K188" s="80"/>
      <c r="L188" s="80"/>
      <c r="M188" s="80"/>
      <c r="N188" s="80"/>
      <c r="O188" s="111">
        <f t="shared" si="2"/>
        <v>0</v>
      </c>
    </row>
    <row r="189" spans="1:15" x14ac:dyDescent="0.3">
      <c r="A189" s="77" t="s">
        <v>2472</v>
      </c>
      <c r="B189" s="77" t="s">
        <v>872</v>
      </c>
      <c r="C189" s="80"/>
      <c r="D189" s="80"/>
      <c r="E189" s="79">
        <v>527.21</v>
      </c>
      <c r="F189" s="79">
        <v>743.03</v>
      </c>
      <c r="G189" s="79">
        <v>743.03</v>
      </c>
      <c r="H189" s="79">
        <v>743.03</v>
      </c>
      <c r="I189" s="79">
        <v>743.03</v>
      </c>
      <c r="J189" s="79">
        <v>743.03</v>
      </c>
      <c r="K189" s="79">
        <v>743.03</v>
      </c>
      <c r="L189" s="79">
        <v>743.03</v>
      </c>
      <c r="M189" s="79">
        <v>743.03</v>
      </c>
      <c r="N189" s="79">
        <v>743.03</v>
      </c>
      <c r="O189" s="111">
        <f t="shared" si="2"/>
        <v>6687.2699999999986</v>
      </c>
    </row>
    <row r="190" spans="1:15" x14ac:dyDescent="0.3">
      <c r="A190" s="77" t="s">
        <v>1966</v>
      </c>
      <c r="B190" s="77" t="s">
        <v>756</v>
      </c>
      <c r="C190" s="79">
        <v>652.84</v>
      </c>
      <c r="D190" s="79">
        <v>652.84</v>
      </c>
      <c r="E190" s="79">
        <v>189.52</v>
      </c>
      <c r="F190" s="80"/>
      <c r="G190" s="80"/>
      <c r="H190" s="80"/>
      <c r="I190" s="80"/>
      <c r="J190" s="80"/>
      <c r="K190" s="80"/>
      <c r="L190" s="80"/>
      <c r="M190" s="80"/>
      <c r="N190" s="80"/>
      <c r="O190" s="111">
        <f t="shared" si="2"/>
        <v>0</v>
      </c>
    </row>
    <row r="191" spans="1:15" x14ac:dyDescent="0.3">
      <c r="A191" s="77" t="s">
        <v>2542</v>
      </c>
      <c r="B191" s="77" t="s">
        <v>756</v>
      </c>
      <c r="C191" s="80"/>
      <c r="D191" s="80"/>
      <c r="E191" s="79">
        <v>463.05</v>
      </c>
      <c r="F191" s="79">
        <v>652.84</v>
      </c>
      <c r="G191" s="79">
        <v>652.84</v>
      </c>
      <c r="H191" s="79">
        <v>652.84</v>
      </c>
      <c r="I191" s="79">
        <v>652.84</v>
      </c>
      <c r="J191" s="79">
        <v>652.84</v>
      </c>
      <c r="K191" s="79">
        <v>652.84</v>
      </c>
      <c r="L191" s="79">
        <v>652.84</v>
      </c>
      <c r="M191" s="79">
        <v>652.84</v>
      </c>
      <c r="N191" s="79">
        <v>652.84</v>
      </c>
      <c r="O191" s="111">
        <f t="shared" si="2"/>
        <v>5875.56</v>
      </c>
    </row>
    <row r="192" spans="1:15" x14ac:dyDescent="0.3">
      <c r="A192" s="77" t="s">
        <v>1572</v>
      </c>
      <c r="B192" s="77" t="s">
        <v>1016</v>
      </c>
      <c r="C192" s="79">
        <v>584.12</v>
      </c>
      <c r="D192" s="79">
        <v>584.12</v>
      </c>
      <c r="E192" s="79">
        <v>169.65</v>
      </c>
      <c r="F192" s="80"/>
      <c r="G192" s="80"/>
      <c r="H192" s="80"/>
      <c r="I192" s="80"/>
      <c r="J192" s="80"/>
      <c r="K192" s="80"/>
      <c r="L192" s="80"/>
      <c r="M192" s="80"/>
      <c r="N192" s="80"/>
      <c r="O192" s="111">
        <f t="shared" si="2"/>
        <v>0</v>
      </c>
    </row>
    <row r="193" spans="1:15" x14ac:dyDescent="0.3">
      <c r="A193" s="77" t="s">
        <v>2490</v>
      </c>
      <c r="B193" s="77" t="s">
        <v>1016</v>
      </c>
      <c r="C193" s="80"/>
      <c r="D193" s="80"/>
      <c r="E193" s="79">
        <v>414.46</v>
      </c>
      <c r="F193" s="79">
        <v>584.12</v>
      </c>
      <c r="G193" s="79">
        <v>584.12</v>
      </c>
      <c r="H193" s="79">
        <v>584.12</v>
      </c>
      <c r="I193" s="79">
        <v>584.12</v>
      </c>
      <c r="J193" s="79">
        <v>584.12</v>
      </c>
      <c r="K193" s="79">
        <v>584.12</v>
      </c>
      <c r="L193" s="79">
        <v>584.12</v>
      </c>
      <c r="M193" s="79">
        <v>584.12</v>
      </c>
      <c r="N193" s="79">
        <v>584.12</v>
      </c>
      <c r="O193" s="111">
        <f t="shared" si="2"/>
        <v>5257.08</v>
      </c>
    </row>
    <row r="194" spans="1:15" x14ac:dyDescent="0.3">
      <c r="A194" s="77" t="s">
        <v>1992</v>
      </c>
      <c r="B194" s="77" t="s">
        <v>1089</v>
      </c>
      <c r="C194" s="79">
        <v>670.01</v>
      </c>
      <c r="D194" s="79">
        <v>670.02</v>
      </c>
      <c r="E194" s="79">
        <v>670.02</v>
      </c>
      <c r="F194" s="79">
        <v>267.89999999999998</v>
      </c>
      <c r="G194" s="80"/>
      <c r="H194" s="80"/>
      <c r="I194" s="80"/>
      <c r="J194" s="80"/>
      <c r="K194" s="80"/>
      <c r="L194" s="80"/>
      <c r="M194" s="80"/>
      <c r="N194" s="80"/>
      <c r="O194" s="111">
        <f t="shared" si="2"/>
        <v>267.89999999999998</v>
      </c>
    </row>
    <row r="195" spans="1:15" x14ac:dyDescent="0.3">
      <c r="A195" s="77" t="s">
        <v>2709</v>
      </c>
      <c r="B195" s="77" t="s">
        <v>1089</v>
      </c>
      <c r="C195" s="80"/>
      <c r="D195" s="80"/>
      <c r="E195" s="80"/>
      <c r="F195" s="79">
        <v>401.85</v>
      </c>
      <c r="G195" s="79">
        <v>670.02</v>
      </c>
      <c r="H195" s="79">
        <v>670.02</v>
      </c>
      <c r="I195" s="79">
        <v>670.02</v>
      </c>
      <c r="J195" s="79">
        <v>670.02</v>
      </c>
      <c r="K195" s="79">
        <v>670.02</v>
      </c>
      <c r="L195" s="79">
        <v>670.02</v>
      </c>
      <c r="M195" s="79">
        <v>670.02</v>
      </c>
      <c r="N195" s="79">
        <v>670.02</v>
      </c>
      <c r="O195" s="111">
        <f t="shared" ref="O195:O258" si="3">SUM(F195:N195)</f>
        <v>5762.01</v>
      </c>
    </row>
    <row r="196" spans="1:15" x14ac:dyDescent="0.3">
      <c r="A196" s="77" t="s">
        <v>1936</v>
      </c>
      <c r="B196" s="77" t="s">
        <v>1156</v>
      </c>
      <c r="C196" s="79">
        <v>743.03</v>
      </c>
      <c r="D196" s="79">
        <v>743.03</v>
      </c>
      <c r="E196" s="79">
        <v>743.03</v>
      </c>
      <c r="F196" s="79">
        <v>346.82</v>
      </c>
      <c r="G196" s="80"/>
      <c r="H196" s="80"/>
      <c r="I196" s="80"/>
      <c r="J196" s="80"/>
      <c r="K196" s="80"/>
      <c r="L196" s="80"/>
      <c r="M196" s="80"/>
      <c r="N196" s="80"/>
      <c r="O196" s="111">
        <f t="shared" si="3"/>
        <v>346.82</v>
      </c>
    </row>
    <row r="197" spans="1:15" x14ac:dyDescent="0.3">
      <c r="A197" s="77" t="s">
        <v>2673</v>
      </c>
      <c r="B197" s="77" t="s">
        <v>1156</v>
      </c>
      <c r="C197" s="80"/>
      <c r="D197" s="80"/>
      <c r="E197" s="80"/>
      <c r="F197" s="79">
        <v>396.22</v>
      </c>
      <c r="G197" s="79">
        <v>743.03</v>
      </c>
      <c r="H197" s="79">
        <v>743.03</v>
      </c>
      <c r="I197" s="79">
        <v>743.03</v>
      </c>
      <c r="J197" s="79">
        <v>743.03</v>
      </c>
      <c r="K197" s="79">
        <v>743.03</v>
      </c>
      <c r="L197" s="79">
        <v>743.03</v>
      </c>
      <c r="M197" s="79">
        <v>743.03</v>
      </c>
      <c r="N197" s="79">
        <v>743.03</v>
      </c>
      <c r="O197" s="111">
        <f t="shared" si="3"/>
        <v>6340.4599999999991</v>
      </c>
    </row>
    <row r="198" spans="1:15" x14ac:dyDescent="0.3">
      <c r="A198" s="77" t="s">
        <v>1957</v>
      </c>
      <c r="B198" s="77" t="s">
        <v>527</v>
      </c>
      <c r="C198" s="79">
        <v>584.12</v>
      </c>
      <c r="D198" s="79">
        <v>584.12</v>
      </c>
      <c r="E198" s="79">
        <v>320.24</v>
      </c>
      <c r="F198" s="80"/>
      <c r="G198" s="80"/>
      <c r="H198" s="80"/>
      <c r="I198" s="80"/>
      <c r="J198" s="80"/>
      <c r="K198" s="80"/>
      <c r="L198" s="80"/>
      <c r="M198" s="80"/>
      <c r="N198" s="80"/>
      <c r="O198" s="111">
        <f t="shared" si="3"/>
        <v>0</v>
      </c>
    </row>
    <row r="199" spans="1:15" x14ac:dyDescent="0.3">
      <c r="A199" s="77" t="s">
        <v>2539</v>
      </c>
      <c r="B199" s="77" t="s">
        <v>527</v>
      </c>
      <c r="C199" s="80"/>
      <c r="D199" s="80"/>
      <c r="E199" s="79">
        <v>263.87</v>
      </c>
      <c r="F199" s="79">
        <v>584.12</v>
      </c>
      <c r="G199" s="79">
        <v>584.12</v>
      </c>
      <c r="H199" s="79">
        <v>584.12</v>
      </c>
      <c r="I199" s="79">
        <v>584.12</v>
      </c>
      <c r="J199" s="79">
        <v>584.12</v>
      </c>
      <c r="K199" s="79">
        <v>584.12</v>
      </c>
      <c r="L199" s="79">
        <v>584.12</v>
      </c>
      <c r="M199" s="79">
        <v>584.12</v>
      </c>
      <c r="N199" s="79">
        <v>584.12</v>
      </c>
      <c r="O199" s="111">
        <f t="shared" si="3"/>
        <v>5257.08</v>
      </c>
    </row>
    <row r="200" spans="1:15" x14ac:dyDescent="0.3">
      <c r="A200" s="77" t="s">
        <v>1912</v>
      </c>
      <c r="B200" s="77" t="s">
        <v>863</v>
      </c>
      <c r="C200" s="79">
        <v>670.01</v>
      </c>
      <c r="D200" s="79">
        <v>670.02</v>
      </c>
      <c r="E200" s="79">
        <v>670.02</v>
      </c>
      <c r="F200" s="79">
        <v>267.89999999999998</v>
      </c>
      <c r="G200" s="80"/>
      <c r="H200" s="80"/>
      <c r="I200" s="80"/>
      <c r="J200" s="80"/>
      <c r="K200" s="80"/>
      <c r="L200" s="80"/>
      <c r="M200" s="80"/>
      <c r="N200" s="80"/>
      <c r="O200" s="111">
        <f t="shared" si="3"/>
        <v>267.89999999999998</v>
      </c>
    </row>
    <row r="201" spans="1:15" x14ac:dyDescent="0.3">
      <c r="A201" s="77" t="s">
        <v>2611</v>
      </c>
      <c r="B201" s="77" t="s">
        <v>863</v>
      </c>
      <c r="C201" s="80"/>
      <c r="D201" s="80"/>
      <c r="E201" s="80"/>
      <c r="F201" s="79">
        <v>401.85</v>
      </c>
      <c r="G201" s="79">
        <v>670.02</v>
      </c>
      <c r="H201" s="79">
        <v>670.02</v>
      </c>
      <c r="I201" s="79">
        <v>670.02</v>
      </c>
      <c r="J201" s="79">
        <v>670.02</v>
      </c>
      <c r="K201" s="79">
        <v>670.02</v>
      </c>
      <c r="L201" s="79">
        <v>670.02</v>
      </c>
      <c r="M201" s="79">
        <v>670.02</v>
      </c>
      <c r="N201" s="79">
        <v>670.02</v>
      </c>
      <c r="O201" s="111">
        <f t="shared" si="3"/>
        <v>5762.01</v>
      </c>
    </row>
    <row r="202" spans="1:15" x14ac:dyDescent="0.3">
      <c r="A202" s="77" t="s">
        <v>1621</v>
      </c>
      <c r="B202" s="77" t="s">
        <v>774</v>
      </c>
      <c r="C202" s="79">
        <v>665.72</v>
      </c>
      <c r="D202" s="79">
        <v>665.72</v>
      </c>
      <c r="E202" s="79">
        <v>665.72</v>
      </c>
      <c r="F202" s="79">
        <v>665.72</v>
      </c>
      <c r="G202" s="79">
        <v>665.72</v>
      </c>
      <c r="H202" s="79">
        <v>199.72</v>
      </c>
      <c r="I202" s="80"/>
      <c r="J202" s="80"/>
      <c r="K202" s="80"/>
      <c r="L202" s="80"/>
      <c r="M202" s="80"/>
      <c r="N202" s="80"/>
      <c r="O202" s="111">
        <f t="shared" si="3"/>
        <v>1531.16</v>
      </c>
    </row>
    <row r="203" spans="1:15" x14ac:dyDescent="0.3">
      <c r="A203" s="77" t="s">
        <v>2792</v>
      </c>
      <c r="B203" s="77" t="s">
        <v>774</v>
      </c>
      <c r="C203" s="80"/>
      <c r="D203" s="80"/>
      <c r="E203" s="80"/>
      <c r="F203" s="80"/>
      <c r="G203" s="80"/>
      <c r="H203" s="79">
        <v>466</v>
      </c>
      <c r="I203" s="79">
        <v>665.72</v>
      </c>
      <c r="J203" s="79">
        <v>665.72</v>
      </c>
      <c r="K203" s="79">
        <v>665.72</v>
      </c>
      <c r="L203" s="79">
        <v>665.72</v>
      </c>
      <c r="M203" s="79">
        <v>665.72</v>
      </c>
      <c r="N203" s="79">
        <v>665.72</v>
      </c>
      <c r="O203" s="111">
        <f t="shared" si="3"/>
        <v>4460.3200000000006</v>
      </c>
    </row>
    <row r="204" spans="1:15" x14ac:dyDescent="0.3">
      <c r="A204" s="77" t="s">
        <v>1631</v>
      </c>
      <c r="B204" s="77" t="s">
        <v>565</v>
      </c>
      <c r="C204" s="79">
        <v>584.12</v>
      </c>
      <c r="D204" s="79">
        <v>584.12</v>
      </c>
      <c r="E204" s="79">
        <v>169.65</v>
      </c>
      <c r="F204" s="80"/>
      <c r="G204" s="80"/>
      <c r="H204" s="80"/>
      <c r="I204" s="80"/>
      <c r="J204" s="80"/>
      <c r="K204" s="80"/>
      <c r="L204" s="80"/>
      <c r="M204" s="80"/>
      <c r="N204" s="80"/>
      <c r="O204" s="111">
        <f t="shared" si="3"/>
        <v>0</v>
      </c>
    </row>
    <row r="205" spans="1:15" x14ac:dyDescent="0.3">
      <c r="A205" s="77" t="s">
        <v>2498</v>
      </c>
      <c r="B205" s="77" t="s">
        <v>565</v>
      </c>
      <c r="C205" s="80"/>
      <c r="D205" s="80"/>
      <c r="E205" s="79">
        <v>414.46</v>
      </c>
      <c r="F205" s="79">
        <v>584.12</v>
      </c>
      <c r="G205" s="79">
        <v>584.12</v>
      </c>
      <c r="H205" s="79">
        <v>584.12</v>
      </c>
      <c r="I205" s="79">
        <v>584.12</v>
      </c>
      <c r="J205" s="79">
        <v>584.12</v>
      </c>
      <c r="K205" s="79">
        <v>584.12</v>
      </c>
      <c r="L205" s="79">
        <v>584.12</v>
      </c>
      <c r="M205" s="79">
        <v>584.12</v>
      </c>
      <c r="N205" s="79">
        <v>584.12</v>
      </c>
      <c r="O205" s="111">
        <f t="shared" si="3"/>
        <v>5257.08</v>
      </c>
    </row>
    <row r="206" spans="1:15" x14ac:dyDescent="0.3">
      <c r="A206" s="77" t="s">
        <v>1965</v>
      </c>
      <c r="B206" s="77" t="s">
        <v>581</v>
      </c>
      <c r="C206" s="79">
        <v>734.44</v>
      </c>
      <c r="D206" s="79">
        <v>734.44</v>
      </c>
      <c r="E206" s="79">
        <v>213.14</v>
      </c>
      <c r="F206" s="80"/>
      <c r="G206" s="80"/>
      <c r="H206" s="80"/>
      <c r="I206" s="80"/>
      <c r="J206" s="80"/>
      <c r="K206" s="80"/>
      <c r="L206" s="80"/>
      <c r="M206" s="80"/>
      <c r="N206" s="80"/>
      <c r="O206" s="111">
        <f t="shared" si="3"/>
        <v>0</v>
      </c>
    </row>
    <row r="207" spans="1:15" x14ac:dyDescent="0.3">
      <c r="A207" s="77" t="s">
        <v>2541</v>
      </c>
      <c r="B207" s="77" t="s">
        <v>581</v>
      </c>
      <c r="C207" s="80"/>
      <c r="D207" s="80"/>
      <c r="E207" s="79">
        <v>521.03</v>
      </c>
      <c r="F207" s="79">
        <v>734.44</v>
      </c>
      <c r="G207" s="79">
        <v>734.44</v>
      </c>
      <c r="H207" s="79">
        <v>734.44</v>
      </c>
      <c r="I207" s="79">
        <v>734.44</v>
      </c>
      <c r="J207" s="79">
        <v>734.44</v>
      </c>
      <c r="K207" s="79">
        <v>734.44</v>
      </c>
      <c r="L207" s="79">
        <v>734.44</v>
      </c>
      <c r="M207" s="79">
        <v>734.44</v>
      </c>
      <c r="N207" s="79">
        <v>734.44</v>
      </c>
      <c r="O207" s="111">
        <f t="shared" si="3"/>
        <v>6609.9600000000009</v>
      </c>
    </row>
    <row r="208" spans="1:15" x14ac:dyDescent="0.3">
      <c r="A208" s="77" t="s">
        <v>1694</v>
      </c>
      <c r="B208" s="77" t="s">
        <v>924</v>
      </c>
      <c r="C208" s="79">
        <v>665.72</v>
      </c>
      <c r="D208" s="79">
        <v>665.72</v>
      </c>
      <c r="E208" s="79">
        <v>322.12</v>
      </c>
      <c r="F208" s="80"/>
      <c r="G208" s="80"/>
      <c r="H208" s="80"/>
      <c r="I208" s="80"/>
      <c r="J208" s="80"/>
      <c r="K208" s="80"/>
      <c r="L208" s="80"/>
      <c r="M208" s="80"/>
      <c r="N208" s="80"/>
      <c r="O208" s="111">
        <f t="shared" si="3"/>
        <v>0</v>
      </c>
    </row>
    <row r="209" spans="1:15" x14ac:dyDescent="0.3">
      <c r="A209" s="77" t="s">
        <v>2508</v>
      </c>
      <c r="B209" s="77" t="s">
        <v>924</v>
      </c>
      <c r="C209" s="80"/>
      <c r="D209" s="80"/>
      <c r="E209" s="79">
        <v>343.59</v>
      </c>
      <c r="F209" s="79">
        <v>665.72</v>
      </c>
      <c r="G209" s="79">
        <v>665.72</v>
      </c>
      <c r="H209" s="79">
        <v>665.72</v>
      </c>
      <c r="I209" s="79">
        <v>665.72</v>
      </c>
      <c r="J209" s="79">
        <v>665.72</v>
      </c>
      <c r="K209" s="79">
        <v>665.72</v>
      </c>
      <c r="L209" s="79">
        <v>665.72</v>
      </c>
      <c r="M209" s="79">
        <v>665.72</v>
      </c>
      <c r="N209" s="79">
        <v>665.72</v>
      </c>
      <c r="O209" s="111">
        <f t="shared" si="3"/>
        <v>5991.4800000000014</v>
      </c>
    </row>
    <row r="210" spans="1:15" x14ac:dyDescent="0.3">
      <c r="A210" s="77" t="s">
        <v>1637</v>
      </c>
      <c r="B210" s="77" t="s">
        <v>1160</v>
      </c>
      <c r="C210" s="79">
        <v>584.12</v>
      </c>
      <c r="D210" s="79">
        <v>584.12</v>
      </c>
      <c r="E210" s="79">
        <v>395.67</v>
      </c>
      <c r="F210" s="80"/>
      <c r="G210" s="80"/>
      <c r="H210" s="80"/>
      <c r="I210" s="80"/>
      <c r="J210" s="80"/>
      <c r="K210" s="80"/>
      <c r="L210" s="80"/>
      <c r="M210" s="80"/>
      <c r="N210" s="80"/>
      <c r="O210" s="111">
        <f t="shared" si="3"/>
        <v>0</v>
      </c>
    </row>
    <row r="211" spans="1:15" x14ac:dyDescent="0.3">
      <c r="A211" s="77" t="s">
        <v>2501</v>
      </c>
      <c r="B211" s="77" t="s">
        <v>1160</v>
      </c>
      <c r="C211" s="80"/>
      <c r="D211" s="80"/>
      <c r="E211" s="79">
        <v>188.44</v>
      </c>
      <c r="F211" s="79">
        <v>584.12</v>
      </c>
      <c r="G211" s="79">
        <v>584.12</v>
      </c>
      <c r="H211" s="79">
        <v>584.12</v>
      </c>
      <c r="I211" s="79">
        <v>584.12</v>
      </c>
      <c r="J211" s="79">
        <v>584.12</v>
      </c>
      <c r="K211" s="79">
        <v>584.12</v>
      </c>
      <c r="L211" s="79">
        <v>584.12</v>
      </c>
      <c r="M211" s="79">
        <v>584.12</v>
      </c>
      <c r="N211" s="79">
        <v>584.12</v>
      </c>
      <c r="O211" s="111">
        <f t="shared" si="3"/>
        <v>5257.08</v>
      </c>
    </row>
    <row r="212" spans="1:15" x14ac:dyDescent="0.3">
      <c r="A212" s="77" t="s">
        <v>2184</v>
      </c>
      <c r="B212" s="77" t="s">
        <v>706</v>
      </c>
      <c r="C212" s="79">
        <v>627.05999999999995</v>
      </c>
      <c r="D212" s="79">
        <v>627.07000000000005</v>
      </c>
      <c r="E212" s="79">
        <v>121.33</v>
      </c>
      <c r="F212" s="80"/>
      <c r="G212" s="80"/>
      <c r="H212" s="80"/>
      <c r="I212" s="80"/>
      <c r="J212" s="80"/>
      <c r="K212" s="80"/>
      <c r="L212" s="80"/>
      <c r="M212" s="80"/>
      <c r="N212" s="80"/>
      <c r="O212" s="111">
        <f t="shared" si="3"/>
        <v>0</v>
      </c>
    </row>
    <row r="213" spans="1:15" x14ac:dyDescent="0.3">
      <c r="A213" s="77" t="s">
        <v>2570</v>
      </c>
      <c r="B213" s="77" t="s">
        <v>706</v>
      </c>
      <c r="C213" s="80"/>
      <c r="D213" s="80"/>
      <c r="E213" s="79">
        <v>505.73</v>
      </c>
      <c r="F213" s="79">
        <v>627.07000000000005</v>
      </c>
      <c r="G213" s="79">
        <v>627.07000000000005</v>
      </c>
      <c r="H213" s="79">
        <v>627.07000000000005</v>
      </c>
      <c r="I213" s="79">
        <v>627.07000000000005</v>
      </c>
      <c r="J213" s="79">
        <v>627.07000000000005</v>
      </c>
      <c r="K213" s="79">
        <v>627.07000000000005</v>
      </c>
      <c r="L213" s="79">
        <v>627.07000000000005</v>
      </c>
      <c r="M213" s="79">
        <v>627.07000000000005</v>
      </c>
      <c r="N213" s="79">
        <v>627.07000000000005</v>
      </c>
      <c r="O213" s="111">
        <f t="shared" si="3"/>
        <v>5643.63</v>
      </c>
    </row>
    <row r="214" spans="1:15" x14ac:dyDescent="0.3">
      <c r="A214" s="77" t="s">
        <v>1645</v>
      </c>
      <c r="B214" s="77" t="s">
        <v>791</v>
      </c>
      <c r="C214" s="79">
        <v>592.71</v>
      </c>
      <c r="D214" s="79">
        <v>592.71</v>
      </c>
      <c r="E214" s="79">
        <v>172.07</v>
      </c>
      <c r="F214" s="80"/>
      <c r="G214" s="80"/>
      <c r="H214" s="80"/>
      <c r="I214" s="80"/>
      <c r="J214" s="80"/>
      <c r="K214" s="80"/>
      <c r="L214" s="80"/>
      <c r="M214" s="80"/>
      <c r="N214" s="80"/>
      <c r="O214" s="111">
        <f t="shared" si="3"/>
        <v>0</v>
      </c>
    </row>
    <row r="215" spans="1:15" x14ac:dyDescent="0.3">
      <c r="A215" s="77" t="s">
        <v>2502</v>
      </c>
      <c r="B215" s="77" t="s">
        <v>791</v>
      </c>
      <c r="C215" s="80"/>
      <c r="D215" s="80"/>
      <c r="E215" s="79">
        <v>420.64</v>
      </c>
      <c r="F215" s="79">
        <v>592.71</v>
      </c>
      <c r="G215" s="79">
        <v>592.71</v>
      </c>
      <c r="H215" s="79">
        <v>592.71</v>
      </c>
      <c r="I215" s="79">
        <v>592.71</v>
      </c>
      <c r="J215" s="79">
        <v>592.71</v>
      </c>
      <c r="K215" s="79">
        <v>592.71</v>
      </c>
      <c r="L215" s="79">
        <v>592.71</v>
      </c>
      <c r="M215" s="79">
        <v>592.71</v>
      </c>
      <c r="N215" s="79">
        <v>592.71</v>
      </c>
      <c r="O215" s="111">
        <f t="shared" si="3"/>
        <v>5334.39</v>
      </c>
    </row>
    <row r="216" spans="1:15" x14ac:dyDescent="0.3">
      <c r="A216" s="77" t="s">
        <v>1394</v>
      </c>
      <c r="B216" s="77" t="s">
        <v>1118</v>
      </c>
      <c r="C216" s="79">
        <v>734.44</v>
      </c>
      <c r="D216" s="79">
        <v>734.44</v>
      </c>
      <c r="E216" s="79">
        <v>734.44</v>
      </c>
      <c r="F216" s="80"/>
      <c r="G216" s="80"/>
      <c r="H216" s="80"/>
      <c r="I216" s="80"/>
      <c r="J216" s="80"/>
      <c r="K216" s="80"/>
      <c r="L216" s="80"/>
      <c r="M216" s="80"/>
      <c r="N216" s="80"/>
      <c r="O216" s="111">
        <f t="shared" si="3"/>
        <v>0</v>
      </c>
    </row>
    <row r="217" spans="1:15" x14ac:dyDescent="0.3">
      <c r="A217" s="77" t="s">
        <v>2599</v>
      </c>
      <c r="B217" s="77" t="s">
        <v>1118</v>
      </c>
      <c r="C217" s="80"/>
      <c r="D217" s="80"/>
      <c r="E217" s="80"/>
      <c r="F217" s="79">
        <v>734.44</v>
      </c>
      <c r="G217" s="79">
        <v>734.44</v>
      </c>
      <c r="H217" s="79">
        <v>734.44</v>
      </c>
      <c r="I217" s="79">
        <v>734.44</v>
      </c>
      <c r="J217" s="79">
        <v>734.44</v>
      </c>
      <c r="K217" s="79">
        <v>734.44</v>
      </c>
      <c r="L217" s="79">
        <v>734.44</v>
      </c>
      <c r="M217" s="79">
        <v>734.44</v>
      </c>
      <c r="N217" s="79">
        <v>734.44</v>
      </c>
      <c r="O217" s="111">
        <f t="shared" si="3"/>
        <v>6609.9600000000009</v>
      </c>
    </row>
    <row r="218" spans="1:15" x14ac:dyDescent="0.3">
      <c r="A218" s="77" t="s">
        <v>1923</v>
      </c>
      <c r="B218" s="77" t="s">
        <v>681</v>
      </c>
      <c r="C218" s="79">
        <v>734.44</v>
      </c>
      <c r="D218" s="79">
        <v>734.44</v>
      </c>
      <c r="E218" s="79">
        <v>237.03</v>
      </c>
      <c r="F218" s="80"/>
      <c r="G218" s="80"/>
      <c r="H218" s="80"/>
      <c r="I218" s="80"/>
      <c r="J218" s="80"/>
      <c r="K218" s="80"/>
      <c r="L218" s="80"/>
      <c r="M218" s="80"/>
      <c r="N218" s="80"/>
      <c r="O218" s="111">
        <f t="shared" si="3"/>
        <v>0</v>
      </c>
    </row>
    <row r="219" spans="1:15" x14ac:dyDescent="0.3">
      <c r="A219" s="77" t="s">
        <v>2535</v>
      </c>
      <c r="B219" s="77" t="s">
        <v>681</v>
      </c>
      <c r="C219" s="80"/>
      <c r="D219" s="80"/>
      <c r="E219" s="79">
        <v>497.41</v>
      </c>
      <c r="F219" s="79">
        <v>734.44</v>
      </c>
      <c r="G219" s="79">
        <v>734.44</v>
      </c>
      <c r="H219" s="79">
        <v>734.44</v>
      </c>
      <c r="I219" s="79">
        <v>734.44</v>
      </c>
      <c r="J219" s="79">
        <v>734.44</v>
      </c>
      <c r="K219" s="79">
        <v>734.44</v>
      </c>
      <c r="L219" s="79">
        <v>734.44</v>
      </c>
      <c r="M219" s="79">
        <v>734.44</v>
      </c>
      <c r="N219" s="79">
        <v>734.44</v>
      </c>
      <c r="O219" s="111">
        <f t="shared" si="3"/>
        <v>6609.9600000000009</v>
      </c>
    </row>
    <row r="220" spans="1:15" x14ac:dyDescent="0.3">
      <c r="A220" s="77" t="s">
        <v>1706</v>
      </c>
      <c r="B220" s="77" t="s">
        <v>792</v>
      </c>
      <c r="C220" s="79">
        <v>584.12</v>
      </c>
      <c r="D220" s="79">
        <v>584.12</v>
      </c>
      <c r="E220" s="79">
        <v>584.12</v>
      </c>
      <c r="F220" s="80"/>
      <c r="G220" s="80"/>
      <c r="H220" s="80"/>
      <c r="I220" s="80"/>
      <c r="J220" s="80"/>
      <c r="K220" s="80"/>
      <c r="L220" s="80"/>
      <c r="M220" s="80"/>
      <c r="N220" s="80"/>
      <c r="O220" s="111">
        <f t="shared" si="3"/>
        <v>0</v>
      </c>
    </row>
    <row r="221" spans="1:15" x14ac:dyDescent="0.3">
      <c r="A221" s="77" t="s">
        <v>2663</v>
      </c>
      <c r="B221" s="77" t="s">
        <v>792</v>
      </c>
      <c r="C221" s="80"/>
      <c r="D221" s="80"/>
      <c r="E221" s="80"/>
      <c r="F221" s="79">
        <v>584.12</v>
      </c>
      <c r="G221" s="79">
        <v>584.12</v>
      </c>
      <c r="H221" s="79">
        <v>584.12</v>
      </c>
      <c r="I221" s="79">
        <v>584.12</v>
      </c>
      <c r="J221" s="79">
        <v>584.12</v>
      </c>
      <c r="K221" s="79">
        <v>584.12</v>
      </c>
      <c r="L221" s="79">
        <v>584.12</v>
      </c>
      <c r="M221" s="79">
        <v>584.12</v>
      </c>
      <c r="N221" s="79">
        <v>584.12</v>
      </c>
      <c r="O221" s="111">
        <f t="shared" si="3"/>
        <v>5257.08</v>
      </c>
    </row>
    <row r="222" spans="1:15" x14ac:dyDescent="0.3">
      <c r="A222" s="77" t="s">
        <v>1654</v>
      </c>
      <c r="B222" s="77" t="s">
        <v>838</v>
      </c>
      <c r="C222" s="79">
        <v>665.72</v>
      </c>
      <c r="D222" s="79">
        <v>665.72</v>
      </c>
      <c r="E222" s="79">
        <v>665.72</v>
      </c>
      <c r="F222" s="79">
        <v>266.29000000000002</v>
      </c>
      <c r="G222" s="80"/>
      <c r="H222" s="80"/>
      <c r="I222" s="80"/>
      <c r="J222" s="80"/>
      <c r="K222" s="80"/>
      <c r="L222" s="80"/>
      <c r="M222" s="80"/>
      <c r="N222" s="80"/>
      <c r="O222" s="111">
        <f t="shared" si="3"/>
        <v>266.29000000000002</v>
      </c>
    </row>
    <row r="223" spans="1:15" x14ac:dyDescent="0.3">
      <c r="A223" s="77" t="s">
        <v>2641</v>
      </c>
      <c r="B223" s="77" t="s">
        <v>838</v>
      </c>
      <c r="C223" s="80"/>
      <c r="D223" s="80"/>
      <c r="E223" s="80"/>
      <c r="F223" s="79">
        <v>399.43</v>
      </c>
      <c r="G223" s="79">
        <v>665.72</v>
      </c>
      <c r="H223" s="79">
        <v>665.72</v>
      </c>
      <c r="I223" s="79">
        <v>665.72</v>
      </c>
      <c r="J223" s="79">
        <v>665.72</v>
      </c>
      <c r="K223" s="79">
        <v>665.72</v>
      </c>
      <c r="L223" s="79">
        <v>665.72</v>
      </c>
      <c r="M223" s="79">
        <v>665.72</v>
      </c>
      <c r="N223" s="79">
        <v>665.72</v>
      </c>
      <c r="O223" s="111">
        <f t="shared" si="3"/>
        <v>5725.1900000000014</v>
      </c>
    </row>
    <row r="224" spans="1:15" x14ac:dyDescent="0.3">
      <c r="A224" s="77" t="s">
        <v>1914</v>
      </c>
      <c r="B224" s="77" t="s">
        <v>1123</v>
      </c>
      <c r="C224" s="79">
        <v>734.44</v>
      </c>
      <c r="D224" s="79">
        <v>734.44</v>
      </c>
      <c r="E224" s="79">
        <v>402.65</v>
      </c>
      <c r="F224" s="80"/>
      <c r="G224" s="80"/>
      <c r="H224" s="80"/>
      <c r="I224" s="80"/>
      <c r="J224" s="80"/>
      <c r="K224" s="80"/>
      <c r="L224" s="80"/>
      <c r="M224" s="80"/>
      <c r="N224" s="80"/>
      <c r="O224" s="111">
        <f t="shared" si="3"/>
        <v>0</v>
      </c>
    </row>
    <row r="225" spans="1:15" x14ac:dyDescent="0.3">
      <c r="A225" s="77" t="s">
        <v>2534</v>
      </c>
      <c r="B225" s="77" t="s">
        <v>1123</v>
      </c>
      <c r="C225" s="80"/>
      <c r="D225" s="80"/>
      <c r="E225" s="79">
        <v>331.52</v>
      </c>
      <c r="F225" s="79">
        <v>734.44</v>
      </c>
      <c r="G225" s="79">
        <v>734.44</v>
      </c>
      <c r="H225" s="79">
        <v>734.44</v>
      </c>
      <c r="I225" s="79">
        <v>734.44</v>
      </c>
      <c r="J225" s="79">
        <v>734.44</v>
      </c>
      <c r="K225" s="79">
        <v>734.44</v>
      </c>
      <c r="L225" s="79">
        <v>734.44</v>
      </c>
      <c r="M225" s="79">
        <v>734.44</v>
      </c>
      <c r="N225" s="79">
        <v>734.44</v>
      </c>
      <c r="O225" s="111">
        <f t="shared" si="3"/>
        <v>6609.9600000000009</v>
      </c>
    </row>
    <row r="226" spans="1:15" x14ac:dyDescent="0.3">
      <c r="A226" s="77" t="s">
        <v>1747</v>
      </c>
      <c r="B226" s="77" t="s">
        <v>882</v>
      </c>
      <c r="C226" s="79">
        <v>584.12</v>
      </c>
      <c r="D226" s="79">
        <v>584.12</v>
      </c>
      <c r="E226" s="79">
        <v>169.65</v>
      </c>
      <c r="F226" s="80"/>
      <c r="G226" s="80"/>
      <c r="H226" s="80"/>
      <c r="I226" s="80"/>
      <c r="J226" s="80"/>
      <c r="K226" s="80"/>
      <c r="L226" s="80"/>
      <c r="M226" s="80"/>
      <c r="N226" s="80"/>
      <c r="O226" s="111">
        <f t="shared" si="3"/>
        <v>0</v>
      </c>
    </row>
    <row r="227" spans="1:15" x14ac:dyDescent="0.3">
      <c r="A227" s="77" t="s">
        <v>2516</v>
      </c>
      <c r="B227" s="77" t="s">
        <v>882</v>
      </c>
      <c r="C227" s="80"/>
      <c r="D227" s="80"/>
      <c r="E227" s="79">
        <v>414.46</v>
      </c>
      <c r="F227" s="79">
        <v>584.12</v>
      </c>
      <c r="G227" s="79">
        <v>584.12</v>
      </c>
      <c r="H227" s="79">
        <v>584.12</v>
      </c>
      <c r="I227" s="79">
        <v>584.12</v>
      </c>
      <c r="J227" s="79">
        <v>584.12</v>
      </c>
      <c r="K227" s="79">
        <v>584.12</v>
      </c>
      <c r="L227" s="79">
        <v>584.12</v>
      </c>
      <c r="M227" s="79">
        <v>584.12</v>
      </c>
      <c r="N227" s="79">
        <v>584.12</v>
      </c>
      <c r="O227" s="111">
        <f t="shared" si="3"/>
        <v>5257.08</v>
      </c>
    </row>
    <row r="228" spans="1:15" x14ac:dyDescent="0.3">
      <c r="A228" s="77" t="s">
        <v>1858</v>
      </c>
      <c r="B228" s="77" t="s">
        <v>944</v>
      </c>
      <c r="C228" s="79">
        <v>665.72</v>
      </c>
      <c r="D228" s="79">
        <v>665.72</v>
      </c>
      <c r="E228" s="79">
        <v>665.72</v>
      </c>
      <c r="F228" s="79">
        <v>199.72</v>
      </c>
      <c r="G228" s="80"/>
      <c r="H228" s="80"/>
      <c r="I228" s="80"/>
      <c r="J228" s="80"/>
      <c r="K228" s="80"/>
      <c r="L228" s="80"/>
      <c r="M228" s="80"/>
      <c r="N228" s="80"/>
      <c r="O228" s="111">
        <f t="shared" si="3"/>
        <v>199.72</v>
      </c>
    </row>
    <row r="229" spans="1:15" x14ac:dyDescent="0.3">
      <c r="A229" s="77" t="s">
        <v>2691</v>
      </c>
      <c r="B229" s="77" t="s">
        <v>944</v>
      </c>
      <c r="C229" s="80"/>
      <c r="D229" s="80"/>
      <c r="E229" s="80"/>
      <c r="F229" s="79">
        <v>466</v>
      </c>
      <c r="G229" s="79">
        <v>665.72</v>
      </c>
      <c r="H229" s="79">
        <v>665.72</v>
      </c>
      <c r="I229" s="79">
        <v>665.72</v>
      </c>
      <c r="J229" s="79">
        <v>665.72</v>
      </c>
      <c r="K229" s="79">
        <v>665.72</v>
      </c>
      <c r="L229" s="79">
        <v>665.72</v>
      </c>
      <c r="M229" s="79">
        <v>665.72</v>
      </c>
      <c r="N229" s="79">
        <v>665.72</v>
      </c>
      <c r="O229" s="111">
        <f t="shared" si="3"/>
        <v>5791.7600000000011</v>
      </c>
    </row>
    <row r="230" spans="1:15" x14ac:dyDescent="0.3">
      <c r="A230" s="77" t="s">
        <v>2185</v>
      </c>
      <c r="B230" s="77" t="s">
        <v>991</v>
      </c>
      <c r="C230" s="79">
        <v>670.01</v>
      </c>
      <c r="D230" s="79">
        <v>670.02</v>
      </c>
      <c r="E230" s="79">
        <v>194.62</v>
      </c>
      <c r="F230" s="80"/>
      <c r="G230" s="80"/>
      <c r="H230" s="80"/>
      <c r="I230" s="80"/>
      <c r="J230" s="80"/>
      <c r="K230" s="80"/>
      <c r="L230" s="80"/>
      <c r="M230" s="80"/>
      <c r="N230" s="80"/>
      <c r="O230" s="111">
        <f t="shared" si="3"/>
        <v>0</v>
      </c>
    </row>
    <row r="231" spans="1:15" x14ac:dyDescent="0.3">
      <c r="A231" s="77" t="s">
        <v>2571</v>
      </c>
      <c r="B231" s="77" t="s">
        <v>991</v>
      </c>
      <c r="C231" s="80"/>
      <c r="D231" s="80"/>
      <c r="E231" s="79">
        <v>475.67</v>
      </c>
      <c r="F231" s="79">
        <v>670.02</v>
      </c>
      <c r="G231" s="79">
        <v>670.02</v>
      </c>
      <c r="H231" s="79">
        <v>670.02</v>
      </c>
      <c r="I231" s="79">
        <v>670.02</v>
      </c>
      <c r="J231" s="79">
        <v>670.02</v>
      </c>
      <c r="K231" s="79">
        <v>670.02</v>
      </c>
      <c r="L231" s="79">
        <v>670.02</v>
      </c>
      <c r="M231" s="79">
        <v>670.02</v>
      </c>
      <c r="N231" s="79">
        <v>670.02</v>
      </c>
      <c r="O231" s="111">
        <f t="shared" si="3"/>
        <v>6030.18</v>
      </c>
    </row>
    <row r="232" spans="1:15" x14ac:dyDescent="0.3">
      <c r="A232" s="77" t="s">
        <v>1877</v>
      </c>
      <c r="B232" s="77" t="s">
        <v>778</v>
      </c>
      <c r="C232" s="79">
        <v>584.12</v>
      </c>
      <c r="D232" s="79">
        <v>584.12</v>
      </c>
      <c r="E232" s="79">
        <v>584.12</v>
      </c>
      <c r="F232" s="79">
        <v>233.54</v>
      </c>
      <c r="G232" s="80"/>
      <c r="H232" s="80"/>
      <c r="I232" s="80"/>
      <c r="J232" s="80"/>
      <c r="K232" s="80"/>
      <c r="L232" s="80"/>
      <c r="M232" s="80"/>
      <c r="N232" s="80"/>
      <c r="O232" s="111">
        <f t="shared" si="3"/>
        <v>233.54</v>
      </c>
    </row>
    <row r="233" spans="1:15" x14ac:dyDescent="0.3">
      <c r="A233" s="77" t="s">
        <v>2687</v>
      </c>
      <c r="B233" s="77" t="s">
        <v>778</v>
      </c>
      <c r="C233" s="80"/>
      <c r="D233" s="80"/>
      <c r="E233" s="80"/>
      <c r="F233" s="79">
        <v>350.58</v>
      </c>
      <c r="G233" s="79">
        <v>584.12</v>
      </c>
      <c r="H233" s="79">
        <v>584.12</v>
      </c>
      <c r="I233" s="79">
        <v>584.12</v>
      </c>
      <c r="J233" s="79">
        <v>584.12</v>
      </c>
      <c r="K233" s="79">
        <v>584.12</v>
      </c>
      <c r="L233" s="79">
        <v>584.12</v>
      </c>
      <c r="M233" s="79">
        <v>584.12</v>
      </c>
      <c r="N233" s="79">
        <v>584.12</v>
      </c>
      <c r="O233" s="111">
        <f t="shared" si="3"/>
        <v>5023.54</v>
      </c>
    </row>
    <row r="234" spans="1:15" x14ac:dyDescent="0.3">
      <c r="A234" s="77" t="s">
        <v>1371</v>
      </c>
      <c r="B234" s="77" t="s">
        <v>817</v>
      </c>
      <c r="C234" s="79">
        <v>743.03</v>
      </c>
      <c r="D234" s="79">
        <v>743.03</v>
      </c>
      <c r="E234" s="79">
        <v>215.82</v>
      </c>
      <c r="F234" s="80"/>
      <c r="G234" s="80"/>
      <c r="H234" s="80"/>
      <c r="I234" s="80"/>
      <c r="J234" s="80"/>
      <c r="K234" s="80"/>
      <c r="L234" s="80"/>
      <c r="M234" s="80"/>
      <c r="N234" s="80"/>
      <c r="O234" s="111">
        <f t="shared" si="3"/>
        <v>0</v>
      </c>
    </row>
    <row r="235" spans="1:15" x14ac:dyDescent="0.3">
      <c r="A235" s="77" t="s">
        <v>2524</v>
      </c>
      <c r="B235" s="77" t="s">
        <v>817</v>
      </c>
      <c r="C235" s="80"/>
      <c r="D235" s="80"/>
      <c r="E235" s="79">
        <v>527.21</v>
      </c>
      <c r="F235" s="79">
        <v>743.03</v>
      </c>
      <c r="G235" s="79">
        <v>743.03</v>
      </c>
      <c r="H235" s="79">
        <v>743.03</v>
      </c>
      <c r="I235" s="79">
        <v>743.03</v>
      </c>
      <c r="J235" s="79">
        <v>743.03</v>
      </c>
      <c r="K235" s="79">
        <v>743.03</v>
      </c>
      <c r="L235" s="79">
        <v>743.03</v>
      </c>
      <c r="M235" s="79">
        <v>743.03</v>
      </c>
      <c r="N235" s="79">
        <v>743.03</v>
      </c>
      <c r="O235" s="111">
        <f t="shared" si="3"/>
        <v>6687.2699999999986</v>
      </c>
    </row>
    <row r="236" spans="1:15" x14ac:dyDescent="0.3">
      <c r="A236" s="77" t="s">
        <v>1604</v>
      </c>
      <c r="B236" s="77" t="s">
        <v>1197</v>
      </c>
      <c r="C236" s="79">
        <v>592.71</v>
      </c>
      <c r="D236" s="79">
        <v>592.71</v>
      </c>
      <c r="E236" s="79">
        <v>172.07</v>
      </c>
      <c r="F236" s="80"/>
      <c r="G236" s="80"/>
      <c r="H236" s="80"/>
      <c r="I236" s="80"/>
      <c r="J236" s="80"/>
      <c r="K236" s="80"/>
      <c r="L236" s="80"/>
      <c r="M236" s="80"/>
      <c r="N236" s="80"/>
      <c r="O236" s="111">
        <f t="shared" si="3"/>
        <v>0</v>
      </c>
    </row>
    <row r="237" spans="1:15" x14ac:dyDescent="0.3">
      <c r="A237" s="77" t="s">
        <v>2494</v>
      </c>
      <c r="B237" s="77" t="s">
        <v>1197</v>
      </c>
      <c r="C237" s="80"/>
      <c r="D237" s="80"/>
      <c r="E237" s="79">
        <v>420.64</v>
      </c>
      <c r="F237" s="79">
        <v>592.71</v>
      </c>
      <c r="G237" s="79">
        <v>592.71</v>
      </c>
      <c r="H237" s="79">
        <v>592.71</v>
      </c>
      <c r="I237" s="79">
        <v>592.71</v>
      </c>
      <c r="J237" s="79">
        <v>592.71</v>
      </c>
      <c r="K237" s="79">
        <v>592.71</v>
      </c>
      <c r="L237" s="79">
        <v>592.71</v>
      </c>
      <c r="M237" s="79">
        <v>592.71</v>
      </c>
      <c r="N237" s="79">
        <v>592.71</v>
      </c>
      <c r="O237" s="111">
        <f t="shared" si="3"/>
        <v>5334.39</v>
      </c>
    </row>
    <row r="238" spans="1:15" x14ac:dyDescent="0.3">
      <c r="A238" s="77" t="s">
        <v>1763</v>
      </c>
      <c r="B238" s="77" t="s">
        <v>1188</v>
      </c>
      <c r="C238" s="79">
        <v>670.01</v>
      </c>
      <c r="D238" s="79">
        <v>670.02</v>
      </c>
      <c r="E238" s="79">
        <v>194.62</v>
      </c>
      <c r="F238" s="80"/>
      <c r="G238" s="80"/>
      <c r="H238" s="80"/>
      <c r="I238" s="80"/>
      <c r="J238" s="80"/>
      <c r="K238" s="80"/>
      <c r="L238" s="80"/>
      <c r="M238" s="80"/>
      <c r="N238" s="80"/>
      <c r="O238" s="111">
        <f t="shared" si="3"/>
        <v>0</v>
      </c>
    </row>
    <row r="239" spans="1:15" x14ac:dyDescent="0.3">
      <c r="A239" s="77" t="s">
        <v>2522</v>
      </c>
      <c r="B239" s="77" t="s">
        <v>1188</v>
      </c>
      <c r="C239" s="80"/>
      <c r="D239" s="80"/>
      <c r="E239" s="79">
        <v>475.67</v>
      </c>
      <c r="F239" s="79">
        <v>670.02</v>
      </c>
      <c r="G239" s="79">
        <v>670.02</v>
      </c>
      <c r="H239" s="79">
        <v>670.02</v>
      </c>
      <c r="I239" s="79">
        <v>670.02</v>
      </c>
      <c r="J239" s="79">
        <v>670.02</v>
      </c>
      <c r="K239" s="79">
        <v>670.02</v>
      </c>
      <c r="L239" s="79">
        <v>670.02</v>
      </c>
      <c r="M239" s="79">
        <v>670.02</v>
      </c>
      <c r="N239" s="79">
        <v>670.02</v>
      </c>
      <c r="O239" s="111">
        <f t="shared" si="3"/>
        <v>6030.18</v>
      </c>
    </row>
    <row r="240" spans="1:15" x14ac:dyDescent="0.3">
      <c r="A240" s="77" t="s">
        <v>1867</v>
      </c>
      <c r="B240" s="77" t="s">
        <v>850</v>
      </c>
      <c r="C240" s="79">
        <v>584.12</v>
      </c>
      <c r="D240" s="79">
        <v>584.12</v>
      </c>
      <c r="E240" s="79">
        <v>169.65</v>
      </c>
      <c r="F240" s="80"/>
      <c r="G240" s="80"/>
      <c r="H240" s="80"/>
      <c r="I240" s="80"/>
      <c r="J240" s="80"/>
      <c r="K240" s="80"/>
      <c r="L240" s="80"/>
      <c r="M240" s="80"/>
      <c r="N240" s="80"/>
      <c r="O240" s="111">
        <f t="shared" si="3"/>
        <v>0</v>
      </c>
    </row>
    <row r="241" spans="1:15" x14ac:dyDescent="0.3">
      <c r="A241" s="77" t="s">
        <v>2527</v>
      </c>
      <c r="B241" s="77" t="s">
        <v>850</v>
      </c>
      <c r="C241" s="80"/>
      <c r="D241" s="80"/>
      <c r="E241" s="79">
        <v>414.46</v>
      </c>
      <c r="F241" s="79">
        <v>584.12</v>
      </c>
      <c r="G241" s="79">
        <v>584.12</v>
      </c>
      <c r="H241" s="79">
        <v>584.12</v>
      </c>
      <c r="I241" s="79">
        <v>584.12</v>
      </c>
      <c r="J241" s="79">
        <v>584.12</v>
      </c>
      <c r="K241" s="79">
        <v>584.12</v>
      </c>
      <c r="L241" s="79">
        <v>584.12</v>
      </c>
      <c r="M241" s="79">
        <v>584.12</v>
      </c>
      <c r="N241" s="79">
        <v>584.12</v>
      </c>
      <c r="O241" s="111">
        <f t="shared" si="3"/>
        <v>5257.08</v>
      </c>
    </row>
    <row r="242" spans="1:15" x14ac:dyDescent="0.3">
      <c r="A242" s="77" t="s">
        <v>1853</v>
      </c>
      <c r="B242" s="77" t="s">
        <v>1090</v>
      </c>
      <c r="C242" s="79">
        <v>743.03</v>
      </c>
      <c r="D242" s="79">
        <v>743.03</v>
      </c>
      <c r="E242" s="79">
        <v>743.03</v>
      </c>
      <c r="F242" s="79">
        <v>743.03</v>
      </c>
      <c r="G242" s="79">
        <v>743.03</v>
      </c>
      <c r="H242" s="79">
        <v>371.52</v>
      </c>
      <c r="I242" s="80"/>
      <c r="J242" s="80"/>
      <c r="K242" s="80"/>
      <c r="L242" s="80"/>
      <c r="M242" s="80"/>
      <c r="N242" s="80"/>
      <c r="O242" s="111">
        <f t="shared" si="3"/>
        <v>1857.58</v>
      </c>
    </row>
    <row r="243" spans="1:15" x14ac:dyDescent="0.3">
      <c r="A243" s="77" t="s">
        <v>2809</v>
      </c>
      <c r="B243" s="77" t="s">
        <v>1090</v>
      </c>
      <c r="C243" s="80"/>
      <c r="D243" s="80"/>
      <c r="E243" s="80"/>
      <c r="F243" s="80"/>
      <c r="G243" s="80"/>
      <c r="H243" s="79">
        <v>371.52</v>
      </c>
      <c r="I243" s="79">
        <v>743.03</v>
      </c>
      <c r="J243" s="79">
        <v>743.03</v>
      </c>
      <c r="K243" s="79">
        <v>743.03</v>
      </c>
      <c r="L243" s="79">
        <v>743.03</v>
      </c>
      <c r="M243" s="79">
        <v>743.03</v>
      </c>
      <c r="N243" s="79">
        <v>743.03</v>
      </c>
      <c r="O243" s="111">
        <f t="shared" si="3"/>
        <v>4829.6999999999989</v>
      </c>
    </row>
    <row r="244" spans="1:15" x14ac:dyDescent="0.3">
      <c r="A244" s="77" t="s">
        <v>1713</v>
      </c>
      <c r="B244" s="77" t="s">
        <v>553</v>
      </c>
      <c r="C244" s="79">
        <v>747.33</v>
      </c>
      <c r="D244" s="79">
        <v>747.33</v>
      </c>
      <c r="E244" s="79">
        <v>747.33</v>
      </c>
      <c r="F244" s="80"/>
      <c r="G244" s="80"/>
      <c r="H244" s="80"/>
      <c r="I244" s="80"/>
      <c r="J244" s="80"/>
      <c r="K244" s="80"/>
      <c r="L244" s="80"/>
      <c r="M244" s="80"/>
      <c r="N244" s="80"/>
      <c r="O244" s="111">
        <f t="shared" si="3"/>
        <v>0</v>
      </c>
    </row>
    <row r="245" spans="1:15" x14ac:dyDescent="0.3">
      <c r="A245" s="77" t="s">
        <v>2644</v>
      </c>
      <c r="B245" s="77" t="s">
        <v>553</v>
      </c>
      <c r="C245" s="80"/>
      <c r="D245" s="80"/>
      <c r="E245" s="80"/>
      <c r="F245" s="79">
        <v>747.32</v>
      </c>
      <c r="G245" s="79">
        <v>747.33</v>
      </c>
      <c r="H245" s="79">
        <v>747.33</v>
      </c>
      <c r="I245" s="79">
        <v>747.33</v>
      </c>
      <c r="J245" s="79">
        <v>747.33</v>
      </c>
      <c r="K245" s="79">
        <v>747.33</v>
      </c>
      <c r="L245" s="79">
        <v>747.33</v>
      </c>
      <c r="M245" s="79">
        <v>747.33</v>
      </c>
      <c r="N245" s="79">
        <v>747.33</v>
      </c>
      <c r="O245" s="111">
        <f t="shared" si="3"/>
        <v>6725.96</v>
      </c>
    </row>
    <row r="246" spans="1:15" x14ac:dyDescent="0.3">
      <c r="A246" s="77" t="s">
        <v>1727</v>
      </c>
      <c r="B246" s="77" t="s">
        <v>992</v>
      </c>
      <c r="C246" s="79">
        <v>588.41</v>
      </c>
      <c r="D246" s="79">
        <v>588.41</v>
      </c>
      <c r="E246" s="79">
        <v>132.88</v>
      </c>
      <c r="F246" s="80"/>
      <c r="G246" s="80"/>
      <c r="H246" s="80"/>
      <c r="I246" s="80"/>
      <c r="J246" s="80"/>
      <c r="K246" s="80"/>
      <c r="L246" s="80"/>
      <c r="M246" s="80"/>
      <c r="N246" s="80"/>
      <c r="O246" s="111">
        <f t="shared" si="3"/>
        <v>0</v>
      </c>
    </row>
    <row r="247" spans="1:15" x14ac:dyDescent="0.3">
      <c r="A247" s="77" t="s">
        <v>2513</v>
      </c>
      <c r="B247" s="77" t="s">
        <v>992</v>
      </c>
      <c r="C247" s="80"/>
      <c r="D247" s="80"/>
      <c r="E247" s="79">
        <v>455.54</v>
      </c>
      <c r="F247" s="79">
        <v>588.41</v>
      </c>
      <c r="G247" s="79">
        <v>588.41</v>
      </c>
      <c r="H247" s="79">
        <v>588.41</v>
      </c>
      <c r="I247" s="79">
        <v>588.41</v>
      </c>
      <c r="J247" s="79">
        <v>588.41</v>
      </c>
      <c r="K247" s="79">
        <v>588.41</v>
      </c>
      <c r="L247" s="79">
        <v>588.41</v>
      </c>
      <c r="M247" s="79">
        <v>588.41</v>
      </c>
      <c r="N247" s="79">
        <v>588.41</v>
      </c>
      <c r="O247" s="111">
        <f t="shared" si="3"/>
        <v>5295.69</v>
      </c>
    </row>
    <row r="248" spans="1:15" x14ac:dyDescent="0.3">
      <c r="A248" s="77" t="s">
        <v>1632</v>
      </c>
      <c r="B248" s="77" t="s">
        <v>892</v>
      </c>
      <c r="C248" s="79">
        <v>678.6</v>
      </c>
      <c r="D248" s="79">
        <v>678.61</v>
      </c>
      <c r="E248" s="79">
        <v>678.61</v>
      </c>
      <c r="F248" s="80"/>
      <c r="G248" s="80"/>
      <c r="H248" s="80"/>
      <c r="I248" s="80"/>
      <c r="J248" s="80"/>
      <c r="K248" s="80"/>
      <c r="L248" s="80"/>
      <c r="M248" s="80"/>
      <c r="N248" s="80"/>
      <c r="O248" s="111">
        <f t="shared" si="3"/>
        <v>0</v>
      </c>
    </row>
    <row r="249" spans="1:15" x14ac:dyDescent="0.3">
      <c r="A249" s="77" t="s">
        <v>2684</v>
      </c>
      <c r="B249" s="77" t="s">
        <v>892</v>
      </c>
      <c r="C249" s="80"/>
      <c r="D249" s="80"/>
      <c r="E249" s="80"/>
      <c r="F249" s="79">
        <v>678.61</v>
      </c>
      <c r="G249" s="79">
        <v>678.61</v>
      </c>
      <c r="H249" s="79">
        <v>678.61</v>
      </c>
      <c r="I249" s="79">
        <v>678.61</v>
      </c>
      <c r="J249" s="79">
        <v>678.61</v>
      </c>
      <c r="K249" s="79">
        <v>678.61</v>
      </c>
      <c r="L249" s="79">
        <v>678.61</v>
      </c>
      <c r="M249" s="79">
        <v>678.61</v>
      </c>
      <c r="N249" s="79">
        <v>678.61</v>
      </c>
      <c r="O249" s="111">
        <f t="shared" si="3"/>
        <v>6107.49</v>
      </c>
    </row>
    <row r="250" spans="1:15" x14ac:dyDescent="0.3">
      <c r="A250" s="77" t="s">
        <v>1926</v>
      </c>
      <c r="B250" s="77" t="s">
        <v>839</v>
      </c>
      <c r="C250" s="79">
        <v>747.33</v>
      </c>
      <c r="D250" s="79">
        <v>747.33</v>
      </c>
      <c r="E250" s="79">
        <v>747.33</v>
      </c>
      <c r="F250" s="80"/>
      <c r="G250" s="80"/>
      <c r="H250" s="80"/>
      <c r="I250" s="80"/>
      <c r="J250" s="80"/>
      <c r="K250" s="80"/>
      <c r="L250" s="80"/>
      <c r="M250" s="80"/>
      <c r="N250" s="80"/>
      <c r="O250" s="111">
        <f t="shared" si="3"/>
        <v>0</v>
      </c>
    </row>
    <row r="251" spans="1:15" x14ac:dyDescent="0.3">
      <c r="A251" s="77" t="s">
        <v>2675</v>
      </c>
      <c r="B251" s="77" t="s">
        <v>839</v>
      </c>
      <c r="C251" s="80"/>
      <c r="D251" s="80"/>
      <c r="E251" s="80"/>
      <c r="F251" s="79">
        <v>747.32</v>
      </c>
      <c r="G251" s="79">
        <v>747.33</v>
      </c>
      <c r="H251" s="79">
        <v>747.33</v>
      </c>
      <c r="I251" s="79">
        <v>747.33</v>
      </c>
      <c r="J251" s="79">
        <v>747.33</v>
      </c>
      <c r="K251" s="79">
        <v>747.33</v>
      </c>
      <c r="L251" s="79">
        <v>747.33</v>
      </c>
      <c r="M251" s="79">
        <v>747.33</v>
      </c>
      <c r="N251" s="79">
        <v>747.33</v>
      </c>
      <c r="O251" s="111">
        <f t="shared" si="3"/>
        <v>6725.96</v>
      </c>
    </row>
    <row r="252" spans="1:15" x14ac:dyDescent="0.3">
      <c r="A252" s="77" t="s">
        <v>1766</v>
      </c>
      <c r="B252" s="77" t="s">
        <v>859</v>
      </c>
      <c r="C252" s="79">
        <v>588.41</v>
      </c>
      <c r="D252" s="79">
        <v>588.41</v>
      </c>
      <c r="E252" s="79">
        <v>113.82</v>
      </c>
      <c r="F252" s="80"/>
      <c r="G252" s="80"/>
      <c r="H252" s="80"/>
      <c r="I252" s="80"/>
      <c r="J252" s="80"/>
      <c r="K252" s="80"/>
      <c r="L252" s="80"/>
      <c r="M252" s="80"/>
      <c r="N252" s="80"/>
      <c r="O252" s="111">
        <f t="shared" si="3"/>
        <v>0</v>
      </c>
    </row>
    <row r="253" spans="1:15" x14ac:dyDescent="0.3">
      <c r="A253" s="77" t="s">
        <v>2525</v>
      </c>
      <c r="B253" s="77" t="s">
        <v>859</v>
      </c>
      <c r="C253" s="80"/>
      <c r="D253" s="80"/>
      <c r="E253" s="79">
        <v>474.6</v>
      </c>
      <c r="F253" s="79">
        <v>588.41</v>
      </c>
      <c r="G253" s="79">
        <v>588.41</v>
      </c>
      <c r="H253" s="79">
        <v>588.41</v>
      </c>
      <c r="I253" s="79">
        <v>588.41</v>
      </c>
      <c r="J253" s="79">
        <v>588.41</v>
      </c>
      <c r="K253" s="79">
        <v>588.41</v>
      </c>
      <c r="L253" s="79">
        <v>588.41</v>
      </c>
      <c r="M253" s="79">
        <v>588.41</v>
      </c>
      <c r="N253" s="79">
        <v>588.41</v>
      </c>
      <c r="O253" s="111">
        <f t="shared" si="3"/>
        <v>5295.69</v>
      </c>
    </row>
    <row r="254" spans="1:15" x14ac:dyDescent="0.3">
      <c r="A254" s="77" t="s">
        <v>1652</v>
      </c>
      <c r="B254" s="77" t="s">
        <v>847</v>
      </c>
      <c r="C254" s="79">
        <v>678.6</v>
      </c>
      <c r="D254" s="79">
        <v>678.61</v>
      </c>
      <c r="E254" s="79">
        <v>678.61</v>
      </c>
      <c r="F254" s="80"/>
      <c r="G254" s="80"/>
      <c r="H254" s="80"/>
      <c r="I254" s="80"/>
      <c r="J254" s="80"/>
      <c r="K254" s="80"/>
      <c r="L254" s="80"/>
      <c r="M254" s="80"/>
      <c r="N254" s="80"/>
      <c r="O254" s="111">
        <f t="shared" si="3"/>
        <v>0</v>
      </c>
    </row>
    <row r="255" spans="1:15" x14ac:dyDescent="0.3">
      <c r="A255" s="77" t="s">
        <v>2643</v>
      </c>
      <c r="B255" s="77" t="s">
        <v>847</v>
      </c>
      <c r="C255" s="80"/>
      <c r="D255" s="80"/>
      <c r="E255" s="80"/>
      <c r="F255" s="79">
        <v>678.61</v>
      </c>
      <c r="G255" s="79">
        <v>678.61</v>
      </c>
      <c r="H255" s="79">
        <v>678.61</v>
      </c>
      <c r="I255" s="79">
        <v>678.61</v>
      </c>
      <c r="J255" s="79">
        <v>678.61</v>
      </c>
      <c r="K255" s="79">
        <v>678.61</v>
      </c>
      <c r="L255" s="79">
        <v>678.61</v>
      </c>
      <c r="M255" s="79">
        <v>678.61</v>
      </c>
      <c r="N255" s="79">
        <v>678.61</v>
      </c>
      <c r="O255" s="111">
        <f t="shared" si="3"/>
        <v>6107.49</v>
      </c>
    </row>
    <row r="256" spans="1:15" x14ac:dyDescent="0.3">
      <c r="A256" s="77" t="s">
        <v>1764</v>
      </c>
      <c r="B256" s="77" t="s">
        <v>1091</v>
      </c>
      <c r="C256" s="79">
        <v>957.78</v>
      </c>
      <c r="D256" s="79">
        <v>957.78</v>
      </c>
      <c r="E256" s="79">
        <v>308.97000000000003</v>
      </c>
      <c r="F256" s="80"/>
      <c r="G256" s="80"/>
      <c r="H256" s="80"/>
      <c r="I256" s="80"/>
      <c r="J256" s="80"/>
      <c r="K256" s="80"/>
      <c r="L256" s="80"/>
      <c r="M256" s="80"/>
      <c r="N256" s="80"/>
      <c r="O256" s="111">
        <f t="shared" si="3"/>
        <v>0</v>
      </c>
    </row>
    <row r="257" spans="1:15" x14ac:dyDescent="0.3">
      <c r="A257" s="77" t="s">
        <v>2523</v>
      </c>
      <c r="B257" s="77" t="s">
        <v>1091</v>
      </c>
      <c r="C257" s="80"/>
      <c r="D257" s="80"/>
      <c r="E257" s="79">
        <v>648.80999999999995</v>
      </c>
      <c r="F257" s="79">
        <v>957.78</v>
      </c>
      <c r="G257" s="79">
        <v>957.78</v>
      </c>
      <c r="H257" s="79">
        <v>957.78</v>
      </c>
      <c r="I257" s="79">
        <v>957.78</v>
      </c>
      <c r="J257" s="79">
        <v>957.78</v>
      </c>
      <c r="K257" s="79">
        <v>957.78</v>
      </c>
      <c r="L257" s="79">
        <v>957.78</v>
      </c>
      <c r="M257" s="79">
        <v>957.78</v>
      </c>
      <c r="N257" s="79">
        <v>957.78</v>
      </c>
      <c r="O257" s="111">
        <f t="shared" si="3"/>
        <v>8620.0199999999986</v>
      </c>
    </row>
    <row r="258" spans="1:15" x14ac:dyDescent="0.3">
      <c r="A258" s="77" t="s">
        <v>1448</v>
      </c>
      <c r="B258" s="77" t="s">
        <v>557</v>
      </c>
      <c r="C258" s="79">
        <v>665.72</v>
      </c>
      <c r="D258" s="79">
        <v>665.72</v>
      </c>
      <c r="E258" s="79">
        <v>665.72</v>
      </c>
      <c r="F258" s="79">
        <v>310.58</v>
      </c>
      <c r="G258" s="80"/>
      <c r="H258" s="80"/>
      <c r="I258" s="80"/>
      <c r="J258" s="80"/>
      <c r="K258" s="80"/>
      <c r="L258" s="80"/>
      <c r="M258" s="80"/>
      <c r="N258" s="80"/>
      <c r="O258" s="111">
        <f t="shared" si="3"/>
        <v>310.58</v>
      </c>
    </row>
    <row r="259" spans="1:15" x14ac:dyDescent="0.3">
      <c r="A259" s="77" t="s">
        <v>2651</v>
      </c>
      <c r="B259" s="77" t="s">
        <v>557</v>
      </c>
      <c r="C259" s="80"/>
      <c r="D259" s="80"/>
      <c r="E259" s="80"/>
      <c r="F259" s="79">
        <v>355.14</v>
      </c>
      <c r="G259" s="79">
        <v>665.72</v>
      </c>
      <c r="H259" s="79">
        <v>665.72</v>
      </c>
      <c r="I259" s="79">
        <v>665.72</v>
      </c>
      <c r="J259" s="79">
        <v>665.72</v>
      </c>
      <c r="K259" s="79">
        <v>665.72</v>
      </c>
      <c r="L259" s="79">
        <v>665.72</v>
      </c>
      <c r="M259" s="79">
        <v>665.72</v>
      </c>
      <c r="N259" s="79">
        <v>665.72</v>
      </c>
      <c r="O259" s="111">
        <f t="shared" ref="O259:O322" si="4">SUM(F259:N259)</f>
        <v>5680.9000000000015</v>
      </c>
    </row>
    <row r="260" spans="1:15" x14ac:dyDescent="0.3">
      <c r="A260" s="77" t="s">
        <v>1724</v>
      </c>
      <c r="B260" s="77" t="s">
        <v>779</v>
      </c>
      <c r="C260" s="79">
        <v>657.13</v>
      </c>
      <c r="D260" s="79">
        <v>657.13</v>
      </c>
      <c r="E260" s="79">
        <v>657.13</v>
      </c>
      <c r="F260" s="79">
        <v>657.13</v>
      </c>
      <c r="G260" s="79">
        <v>657.13</v>
      </c>
      <c r="H260" s="79">
        <v>306.55</v>
      </c>
      <c r="I260" s="80"/>
      <c r="J260" s="80"/>
      <c r="K260" s="80"/>
      <c r="L260" s="80"/>
      <c r="M260" s="80"/>
      <c r="N260" s="80"/>
      <c r="O260" s="111">
        <f t="shared" si="4"/>
        <v>1620.81</v>
      </c>
    </row>
    <row r="261" spans="1:15" x14ac:dyDescent="0.3">
      <c r="A261" s="77" t="s">
        <v>2799</v>
      </c>
      <c r="B261" s="77" t="s">
        <v>779</v>
      </c>
      <c r="C261" s="80"/>
      <c r="D261" s="80"/>
      <c r="E261" s="80"/>
      <c r="F261" s="80"/>
      <c r="G261" s="80"/>
      <c r="H261" s="79">
        <v>350.58</v>
      </c>
      <c r="I261" s="79">
        <v>657.13</v>
      </c>
      <c r="J261" s="79">
        <v>657.13</v>
      </c>
      <c r="K261" s="79">
        <v>657.13</v>
      </c>
      <c r="L261" s="79">
        <v>657.13</v>
      </c>
      <c r="M261" s="79">
        <v>657.13</v>
      </c>
      <c r="N261" s="79">
        <v>657.13</v>
      </c>
      <c r="O261" s="111">
        <f t="shared" si="4"/>
        <v>4293.3600000000006</v>
      </c>
    </row>
    <row r="262" spans="1:15" x14ac:dyDescent="0.3">
      <c r="A262" s="77" t="s">
        <v>1291</v>
      </c>
      <c r="B262" s="77" t="s">
        <v>869</v>
      </c>
      <c r="C262" s="79">
        <v>657.13</v>
      </c>
      <c r="D262" s="79">
        <v>657.13</v>
      </c>
      <c r="E262" s="79">
        <v>148.44999999999999</v>
      </c>
      <c r="F262" s="80"/>
      <c r="G262" s="80"/>
      <c r="H262" s="80"/>
      <c r="I262" s="80"/>
      <c r="J262" s="80"/>
      <c r="K262" s="80"/>
      <c r="L262" s="80"/>
      <c r="M262" s="80"/>
      <c r="N262" s="80"/>
      <c r="O262" s="111">
        <f t="shared" si="4"/>
        <v>0</v>
      </c>
    </row>
    <row r="263" spans="1:15" x14ac:dyDescent="0.3">
      <c r="A263" s="77" t="s">
        <v>2546</v>
      </c>
      <c r="B263" s="77" t="s">
        <v>869</v>
      </c>
      <c r="C263" s="80"/>
      <c r="D263" s="80"/>
      <c r="E263" s="79">
        <v>508.69</v>
      </c>
      <c r="F263" s="79">
        <v>657.13</v>
      </c>
      <c r="G263" s="79">
        <v>657.13</v>
      </c>
      <c r="H263" s="79">
        <v>657.13</v>
      </c>
      <c r="I263" s="79">
        <v>657.13</v>
      </c>
      <c r="J263" s="79">
        <v>657.13</v>
      </c>
      <c r="K263" s="79">
        <v>657.13</v>
      </c>
      <c r="L263" s="79">
        <v>657.13</v>
      </c>
      <c r="M263" s="79">
        <v>657.13</v>
      </c>
      <c r="N263" s="79">
        <v>657.13</v>
      </c>
      <c r="O263" s="111">
        <f t="shared" si="4"/>
        <v>5914.17</v>
      </c>
    </row>
    <row r="264" spans="1:15" x14ac:dyDescent="0.3">
      <c r="A264" s="77" t="s">
        <v>1881</v>
      </c>
      <c r="B264" s="77" t="s">
        <v>761</v>
      </c>
      <c r="C264" s="79">
        <v>652.84</v>
      </c>
      <c r="D264" s="79">
        <v>652.84</v>
      </c>
      <c r="E264" s="79">
        <v>652.84</v>
      </c>
      <c r="F264" s="79">
        <v>652.84</v>
      </c>
      <c r="G264" s="79">
        <v>652.84</v>
      </c>
      <c r="H264" s="79">
        <v>391.65</v>
      </c>
      <c r="I264" s="80"/>
      <c r="J264" s="80"/>
      <c r="K264" s="80"/>
      <c r="L264" s="80"/>
      <c r="M264" s="80"/>
      <c r="N264" s="80"/>
      <c r="O264" s="111">
        <f t="shared" si="4"/>
        <v>1697.33</v>
      </c>
    </row>
    <row r="265" spans="1:15" x14ac:dyDescent="0.3">
      <c r="A265" s="77" t="s">
        <v>2806</v>
      </c>
      <c r="B265" s="77" t="s">
        <v>761</v>
      </c>
      <c r="C265" s="80"/>
      <c r="D265" s="80"/>
      <c r="E265" s="80"/>
      <c r="F265" s="80"/>
      <c r="G265" s="80"/>
      <c r="H265" s="79">
        <v>261.18</v>
      </c>
      <c r="I265" s="79">
        <v>652.84</v>
      </c>
      <c r="J265" s="79">
        <v>652.84</v>
      </c>
      <c r="K265" s="79">
        <v>652.84</v>
      </c>
      <c r="L265" s="79">
        <v>652.84</v>
      </c>
      <c r="M265" s="79">
        <v>652.84</v>
      </c>
      <c r="N265" s="79">
        <v>652.84</v>
      </c>
      <c r="O265" s="111">
        <f t="shared" si="4"/>
        <v>4178.22</v>
      </c>
    </row>
    <row r="266" spans="1:15" x14ac:dyDescent="0.3">
      <c r="A266" s="77" t="s">
        <v>1397</v>
      </c>
      <c r="B266" s="77" t="s">
        <v>775</v>
      </c>
      <c r="C266" s="79">
        <v>940.6</v>
      </c>
      <c r="D266" s="79">
        <v>940.6</v>
      </c>
      <c r="E266" s="79">
        <v>940.6</v>
      </c>
      <c r="F266" s="79">
        <v>940.6</v>
      </c>
      <c r="G266" s="79">
        <v>940.6</v>
      </c>
      <c r="H266" s="80"/>
      <c r="I266" s="80"/>
      <c r="J266" s="80"/>
      <c r="K266" s="80"/>
      <c r="L266" s="80"/>
      <c r="M266" s="80"/>
      <c r="N266" s="80"/>
      <c r="O266" s="111">
        <f t="shared" si="4"/>
        <v>1881.2</v>
      </c>
    </row>
    <row r="267" spans="1:15" x14ac:dyDescent="0.3">
      <c r="A267" s="77" t="s">
        <v>2779</v>
      </c>
      <c r="B267" s="77" t="s">
        <v>775</v>
      </c>
      <c r="C267" s="80"/>
      <c r="D267" s="80"/>
      <c r="E267" s="80"/>
      <c r="F267" s="80"/>
      <c r="G267" s="80"/>
      <c r="H267" s="79">
        <v>940.6</v>
      </c>
      <c r="I267" s="79">
        <v>940.6</v>
      </c>
      <c r="J267" s="79">
        <v>940.6</v>
      </c>
      <c r="K267" s="79">
        <v>940.6</v>
      </c>
      <c r="L267" s="79">
        <v>940.6</v>
      </c>
      <c r="M267" s="79">
        <v>940.6</v>
      </c>
      <c r="N267" s="79">
        <v>940.6</v>
      </c>
      <c r="O267" s="111">
        <f t="shared" si="4"/>
        <v>6584.2000000000007</v>
      </c>
    </row>
    <row r="268" spans="1:15" x14ac:dyDescent="0.3">
      <c r="A268" s="77" t="s">
        <v>1363</v>
      </c>
      <c r="B268" s="77" t="s">
        <v>758</v>
      </c>
      <c r="C268" s="79">
        <v>850.4</v>
      </c>
      <c r="D268" s="79">
        <v>850.41</v>
      </c>
      <c r="E268" s="79">
        <v>630.82000000000005</v>
      </c>
      <c r="F268" s="80"/>
      <c r="G268" s="80"/>
      <c r="H268" s="80"/>
      <c r="I268" s="80"/>
      <c r="J268" s="80"/>
      <c r="K268" s="80"/>
      <c r="L268" s="80"/>
      <c r="M268" s="80"/>
      <c r="N268" s="80"/>
      <c r="O268" s="111">
        <f t="shared" si="4"/>
        <v>0</v>
      </c>
    </row>
    <row r="269" spans="1:15" x14ac:dyDescent="0.3">
      <c r="A269" s="77" t="s">
        <v>2471</v>
      </c>
      <c r="B269" s="77" t="s">
        <v>758</v>
      </c>
      <c r="C269" s="80"/>
      <c r="D269" s="80"/>
      <c r="E269" s="79">
        <v>219.31</v>
      </c>
      <c r="F269" s="79">
        <v>850.4</v>
      </c>
      <c r="G269" s="79">
        <v>850.41</v>
      </c>
      <c r="H269" s="79">
        <v>850.41</v>
      </c>
      <c r="I269" s="79">
        <v>850.41</v>
      </c>
      <c r="J269" s="79">
        <v>850.41</v>
      </c>
      <c r="K269" s="79">
        <v>850.41</v>
      </c>
      <c r="L269" s="79">
        <v>850.41</v>
      </c>
      <c r="M269" s="79">
        <v>850.41</v>
      </c>
      <c r="N269" s="79">
        <v>850.41</v>
      </c>
      <c r="O269" s="111">
        <f t="shared" si="4"/>
        <v>7653.6799999999994</v>
      </c>
    </row>
    <row r="270" spans="1:15" x14ac:dyDescent="0.3">
      <c r="A270" s="77" t="s">
        <v>1275</v>
      </c>
      <c r="B270" s="77" t="s">
        <v>905</v>
      </c>
      <c r="C270" s="79">
        <v>687.2</v>
      </c>
      <c r="D270" s="79">
        <v>687.2</v>
      </c>
      <c r="E270" s="79">
        <v>687.2</v>
      </c>
      <c r="F270" s="79">
        <v>687.2</v>
      </c>
      <c r="G270" s="79">
        <v>687.2</v>
      </c>
      <c r="H270" s="79">
        <v>274.88</v>
      </c>
      <c r="I270" s="80"/>
      <c r="J270" s="80"/>
      <c r="K270" s="80"/>
      <c r="L270" s="80"/>
      <c r="M270" s="80"/>
      <c r="N270" s="80"/>
      <c r="O270" s="111">
        <f t="shared" si="4"/>
        <v>1649.2800000000002</v>
      </c>
    </row>
    <row r="271" spans="1:15" x14ac:dyDescent="0.3">
      <c r="A271" s="77" t="s">
        <v>2781</v>
      </c>
      <c r="B271" s="77" t="s">
        <v>905</v>
      </c>
      <c r="C271" s="80"/>
      <c r="D271" s="80"/>
      <c r="E271" s="80"/>
      <c r="F271" s="80"/>
      <c r="G271" s="80"/>
      <c r="H271" s="79">
        <v>412.32</v>
      </c>
      <c r="I271" s="79">
        <v>687.2</v>
      </c>
      <c r="J271" s="79">
        <v>687.2</v>
      </c>
      <c r="K271" s="79">
        <v>687.2</v>
      </c>
      <c r="L271" s="79">
        <v>687.2</v>
      </c>
      <c r="M271" s="79">
        <v>687.2</v>
      </c>
      <c r="N271" s="79">
        <v>687.2</v>
      </c>
      <c r="O271" s="111">
        <f t="shared" si="4"/>
        <v>4535.5199999999995</v>
      </c>
    </row>
    <row r="272" spans="1:15" x14ac:dyDescent="0.3">
      <c r="A272" s="77" t="s">
        <v>1398</v>
      </c>
      <c r="B272" s="77" t="s">
        <v>987</v>
      </c>
      <c r="C272" s="79">
        <v>691.49</v>
      </c>
      <c r="D272" s="79">
        <v>691.49</v>
      </c>
      <c r="E272" s="79">
        <v>691.49</v>
      </c>
      <c r="F272" s="79">
        <v>92.07</v>
      </c>
      <c r="G272" s="80"/>
      <c r="H272" s="80"/>
      <c r="I272" s="80"/>
      <c r="J272" s="80"/>
      <c r="K272" s="80"/>
      <c r="L272" s="80"/>
      <c r="M272" s="80"/>
      <c r="N272" s="80"/>
      <c r="O272" s="111">
        <f t="shared" si="4"/>
        <v>92.07</v>
      </c>
    </row>
    <row r="273" spans="1:15" x14ac:dyDescent="0.3">
      <c r="A273" s="77" t="s">
        <v>2598</v>
      </c>
      <c r="B273" s="77" t="s">
        <v>987</v>
      </c>
      <c r="C273" s="80"/>
      <c r="D273" s="80"/>
      <c r="E273" s="80"/>
      <c r="F273" s="79">
        <v>599.41999999999996</v>
      </c>
      <c r="G273" s="79">
        <v>691.49</v>
      </c>
      <c r="H273" s="80"/>
      <c r="I273" s="80"/>
      <c r="J273" s="80"/>
      <c r="K273" s="80"/>
      <c r="L273" s="80"/>
      <c r="M273" s="80"/>
      <c r="N273" s="80"/>
      <c r="O273" s="111">
        <f t="shared" si="4"/>
        <v>1290.9099999999999</v>
      </c>
    </row>
    <row r="274" spans="1:15" x14ac:dyDescent="0.3">
      <c r="A274" s="77" t="s">
        <v>2780</v>
      </c>
      <c r="B274" s="77" t="s">
        <v>987</v>
      </c>
      <c r="C274" s="80"/>
      <c r="D274" s="80"/>
      <c r="E274" s="80"/>
      <c r="F274" s="80"/>
      <c r="G274" s="80"/>
      <c r="H274" s="79">
        <v>691.5</v>
      </c>
      <c r="I274" s="79">
        <v>691.49</v>
      </c>
      <c r="J274" s="79">
        <v>691.49</v>
      </c>
      <c r="K274" s="79">
        <v>691.49</v>
      </c>
      <c r="L274" s="79">
        <v>691.49</v>
      </c>
      <c r="M274" s="79">
        <v>691.49</v>
      </c>
      <c r="N274" s="79">
        <v>691.49</v>
      </c>
      <c r="O274" s="111">
        <f t="shared" si="4"/>
        <v>4840.4399999999996</v>
      </c>
    </row>
    <row r="275" spans="1:15" x14ac:dyDescent="0.3">
      <c r="A275" s="77" t="s">
        <v>1854</v>
      </c>
      <c r="B275" s="77" t="s">
        <v>776</v>
      </c>
      <c r="C275" s="79">
        <v>820.35</v>
      </c>
      <c r="D275" s="79">
        <v>820.34</v>
      </c>
      <c r="E275" s="79">
        <v>820.34</v>
      </c>
      <c r="F275" s="79">
        <v>300.92</v>
      </c>
      <c r="G275" s="80"/>
      <c r="H275" s="80"/>
      <c r="I275" s="80"/>
      <c r="J275" s="80"/>
      <c r="K275" s="80"/>
      <c r="L275" s="80"/>
      <c r="M275" s="80"/>
      <c r="N275" s="80"/>
      <c r="O275" s="111">
        <f t="shared" si="4"/>
        <v>300.92</v>
      </c>
    </row>
    <row r="276" spans="1:15" x14ac:dyDescent="0.3">
      <c r="A276" s="77" t="s">
        <v>2692</v>
      </c>
      <c r="B276" s="77" t="s">
        <v>776</v>
      </c>
      <c r="C276" s="80"/>
      <c r="D276" s="80"/>
      <c r="E276" s="80"/>
      <c r="F276" s="79">
        <v>519.69000000000005</v>
      </c>
      <c r="G276" s="79">
        <v>820.34</v>
      </c>
      <c r="H276" s="79">
        <v>820.34</v>
      </c>
      <c r="I276" s="79">
        <v>820.34</v>
      </c>
      <c r="J276" s="79">
        <v>820.34</v>
      </c>
      <c r="K276" s="79">
        <v>820.34</v>
      </c>
      <c r="L276" s="79">
        <v>820.34</v>
      </c>
      <c r="M276" s="79">
        <v>820.34</v>
      </c>
      <c r="N276" s="79">
        <v>820.34</v>
      </c>
      <c r="O276" s="111">
        <f t="shared" si="4"/>
        <v>7082.4100000000008</v>
      </c>
    </row>
    <row r="277" spans="1:15" x14ac:dyDescent="0.3">
      <c r="A277" s="77" t="s">
        <v>1606</v>
      </c>
      <c r="B277" s="77" t="s">
        <v>885</v>
      </c>
      <c r="C277" s="79">
        <v>687.2</v>
      </c>
      <c r="D277" s="79">
        <v>687.2</v>
      </c>
      <c r="E277" s="79">
        <v>354.6</v>
      </c>
      <c r="F277" s="80"/>
      <c r="G277" s="80"/>
      <c r="H277" s="80"/>
      <c r="I277" s="80"/>
      <c r="J277" s="80"/>
      <c r="K277" s="80"/>
      <c r="L277" s="80"/>
      <c r="M277" s="80"/>
      <c r="N277" s="80"/>
      <c r="O277" s="111">
        <f t="shared" si="4"/>
        <v>0</v>
      </c>
    </row>
    <row r="278" spans="1:15" x14ac:dyDescent="0.3">
      <c r="A278" s="77" t="s">
        <v>2572</v>
      </c>
      <c r="B278" s="77" t="s">
        <v>885</v>
      </c>
      <c r="C278" s="80"/>
      <c r="D278" s="80"/>
      <c r="E278" s="79">
        <v>332.59</v>
      </c>
      <c r="F278" s="79">
        <v>687.2</v>
      </c>
      <c r="G278" s="79">
        <v>687.2</v>
      </c>
      <c r="H278" s="79">
        <v>687.2</v>
      </c>
      <c r="I278" s="79">
        <v>687.2</v>
      </c>
      <c r="J278" s="79">
        <v>687.2</v>
      </c>
      <c r="K278" s="79">
        <v>687.2</v>
      </c>
      <c r="L278" s="79">
        <v>687.2</v>
      </c>
      <c r="M278" s="79">
        <v>687.2</v>
      </c>
      <c r="N278" s="79">
        <v>687.2</v>
      </c>
      <c r="O278" s="111">
        <f t="shared" si="4"/>
        <v>6184.7999999999993</v>
      </c>
    </row>
    <row r="279" spans="1:15" x14ac:dyDescent="0.3">
      <c r="A279" s="77" t="s">
        <v>1666</v>
      </c>
      <c r="B279" s="77" t="s">
        <v>834</v>
      </c>
      <c r="C279" s="79">
        <v>704.38</v>
      </c>
      <c r="D279" s="79">
        <v>704.38</v>
      </c>
      <c r="E279" s="79">
        <v>704.38</v>
      </c>
      <c r="F279" s="80"/>
      <c r="G279" s="80"/>
      <c r="H279" s="80"/>
      <c r="I279" s="80"/>
      <c r="J279" s="80"/>
      <c r="K279" s="80"/>
      <c r="L279" s="80"/>
      <c r="M279" s="80"/>
      <c r="N279" s="80"/>
      <c r="O279" s="111">
        <f t="shared" si="4"/>
        <v>0</v>
      </c>
    </row>
    <row r="280" spans="1:15" x14ac:dyDescent="0.3">
      <c r="A280" s="77" t="s">
        <v>2637</v>
      </c>
      <c r="B280" s="77" t="s">
        <v>834</v>
      </c>
      <c r="C280" s="80"/>
      <c r="D280" s="80"/>
      <c r="E280" s="80"/>
      <c r="F280" s="79">
        <v>704.37</v>
      </c>
      <c r="G280" s="79">
        <v>704.38</v>
      </c>
      <c r="H280" s="79">
        <v>704.38</v>
      </c>
      <c r="I280" s="79">
        <v>704.38</v>
      </c>
      <c r="J280" s="79">
        <v>704.38</v>
      </c>
      <c r="K280" s="79">
        <v>704.38</v>
      </c>
      <c r="L280" s="79">
        <v>704.38</v>
      </c>
      <c r="M280" s="79">
        <v>704.38</v>
      </c>
      <c r="N280" s="79">
        <v>704.38</v>
      </c>
      <c r="O280" s="111">
        <f t="shared" si="4"/>
        <v>6339.4100000000008</v>
      </c>
    </row>
    <row r="281" spans="1:15" x14ac:dyDescent="0.3">
      <c r="A281" s="77" t="s">
        <v>1322</v>
      </c>
      <c r="B281" s="77" t="s">
        <v>1092</v>
      </c>
      <c r="C281" s="79">
        <v>627.05999999999995</v>
      </c>
      <c r="D281" s="79">
        <v>627.07000000000005</v>
      </c>
      <c r="E281" s="79">
        <v>141.47</v>
      </c>
      <c r="F281" s="80"/>
      <c r="G281" s="80"/>
      <c r="H281" s="80"/>
      <c r="I281" s="80"/>
      <c r="J281" s="80"/>
      <c r="K281" s="80"/>
      <c r="L281" s="80"/>
      <c r="M281" s="80"/>
      <c r="N281" s="80"/>
      <c r="O281" s="111">
        <f t="shared" si="4"/>
        <v>0</v>
      </c>
    </row>
    <row r="282" spans="1:15" x14ac:dyDescent="0.3">
      <c r="A282" s="77" t="s">
        <v>2549</v>
      </c>
      <c r="B282" s="77" t="s">
        <v>1092</v>
      </c>
      <c r="C282" s="80"/>
      <c r="D282" s="80"/>
      <c r="E282" s="79">
        <v>485.33</v>
      </c>
      <c r="F282" s="79">
        <v>627.07000000000005</v>
      </c>
      <c r="G282" s="79">
        <v>627.07000000000005</v>
      </c>
      <c r="H282" s="79">
        <v>627.07000000000005</v>
      </c>
      <c r="I282" s="79">
        <v>627.07000000000005</v>
      </c>
      <c r="J282" s="79">
        <v>627.07000000000005</v>
      </c>
      <c r="K282" s="79">
        <v>627.07000000000005</v>
      </c>
      <c r="L282" s="79">
        <v>627.07000000000005</v>
      </c>
      <c r="M282" s="79">
        <v>627.07000000000005</v>
      </c>
      <c r="N282" s="79">
        <v>627.07000000000005</v>
      </c>
      <c r="O282" s="111">
        <f t="shared" si="4"/>
        <v>5643.63</v>
      </c>
    </row>
    <row r="283" spans="1:15" x14ac:dyDescent="0.3">
      <c r="A283" s="77" t="s">
        <v>1922</v>
      </c>
      <c r="B283" s="77" t="s">
        <v>988</v>
      </c>
      <c r="C283" s="79">
        <v>859</v>
      </c>
      <c r="D283" s="79">
        <v>859</v>
      </c>
      <c r="E283" s="79">
        <v>859</v>
      </c>
      <c r="F283" s="79">
        <v>859</v>
      </c>
      <c r="G283" s="79">
        <v>859</v>
      </c>
      <c r="H283" s="79">
        <v>458.22</v>
      </c>
      <c r="I283" s="80"/>
      <c r="J283" s="80"/>
      <c r="K283" s="80"/>
      <c r="L283" s="80"/>
      <c r="M283" s="80"/>
      <c r="N283" s="80"/>
      <c r="O283" s="111">
        <f t="shared" si="4"/>
        <v>2176.2200000000003</v>
      </c>
    </row>
    <row r="284" spans="1:15" x14ac:dyDescent="0.3">
      <c r="A284" s="77" t="s">
        <v>2802</v>
      </c>
      <c r="B284" s="77" t="s">
        <v>988</v>
      </c>
      <c r="C284" s="80"/>
      <c r="D284" s="80"/>
      <c r="E284" s="80"/>
      <c r="F284" s="80"/>
      <c r="G284" s="80"/>
      <c r="H284" s="79">
        <v>401.04</v>
      </c>
      <c r="I284" s="79">
        <v>859</v>
      </c>
      <c r="J284" s="79">
        <v>859</v>
      </c>
      <c r="K284" s="79">
        <v>859</v>
      </c>
      <c r="L284" s="79">
        <v>859</v>
      </c>
      <c r="M284" s="79">
        <v>859</v>
      </c>
      <c r="N284" s="79">
        <v>859</v>
      </c>
      <c r="O284" s="111">
        <f t="shared" si="4"/>
        <v>5555.04</v>
      </c>
    </row>
    <row r="285" spans="1:15" x14ac:dyDescent="0.3">
      <c r="A285" s="77" t="s">
        <v>1872</v>
      </c>
      <c r="B285" s="77" t="s">
        <v>1191</v>
      </c>
      <c r="C285" s="79">
        <v>678.6</v>
      </c>
      <c r="D285" s="79">
        <v>678.61</v>
      </c>
      <c r="E285" s="79">
        <v>678.61</v>
      </c>
      <c r="F285" s="79">
        <v>407.22</v>
      </c>
      <c r="G285" s="80"/>
      <c r="H285" s="80"/>
      <c r="I285" s="80"/>
      <c r="J285" s="80"/>
      <c r="K285" s="80"/>
      <c r="L285" s="80"/>
      <c r="M285" s="80"/>
      <c r="N285" s="80"/>
      <c r="O285" s="111">
        <f t="shared" si="4"/>
        <v>407.22</v>
      </c>
    </row>
    <row r="286" spans="1:15" x14ac:dyDescent="0.3">
      <c r="A286" s="77" t="s">
        <v>2689</v>
      </c>
      <c r="B286" s="77" t="s">
        <v>1191</v>
      </c>
      <c r="C286" s="80"/>
      <c r="D286" s="80"/>
      <c r="E286" s="80"/>
      <c r="F286" s="79">
        <v>271.39</v>
      </c>
      <c r="G286" s="79">
        <v>678.61</v>
      </c>
      <c r="H286" s="79">
        <v>678.61</v>
      </c>
      <c r="I286" s="79">
        <v>678.61</v>
      </c>
      <c r="J286" s="79">
        <v>678.61</v>
      </c>
      <c r="K286" s="79">
        <v>678.61</v>
      </c>
      <c r="L286" s="79">
        <v>678.61</v>
      </c>
      <c r="M286" s="79">
        <v>678.61</v>
      </c>
      <c r="N286" s="79">
        <v>678.61</v>
      </c>
      <c r="O286" s="111">
        <f t="shared" si="4"/>
        <v>5700.2699999999995</v>
      </c>
    </row>
    <row r="287" spans="1:15" x14ac:dyDescent="0.3">
      <c r="A287" s="77" t="s">
        <v>1557</v>
      </c>
      <c r="B287" s="77" t="s">
        <v>759</v>
      </c>
      <c r="C287" s="79">
        <v>824.64</v>
      </c>
      <c r="D287" s="79">
        <v>824.64</v>
      </c>
      <c r="E287" s="79">
        <v>824.64</v>
      </c>
      <c r="F287" s="79">
        <v>824.64</v>
      </c>
      <c r="G287" s="79">
        <v>824.64</v>
      </c>
      <c r="H287" s="79">
        <v>824.64</v>
      </c>
      <c r="I287" s="80"/>
      <c r="J287" s="80"/>
      <c r="K287" s="80"/>
      <c r="L287" s="80"/>
      <c r="M287" s="80"/>
      <c r="N287" s="80"/>
      <c r="O287" s="111">
        <f t="shared" si="4"/>
        <v>2473.92</v>
      </c>
    </row>
    <row r="288" spans="1:15" x14ac:dyDescent="0.3">
      <c r="A288" s="77" t="s">
        <v>2839</v>
      </c>
      <c r="B288" s="77" t="s">
        <v>759</v>
      </c>
      <c r="C288" s="80"/>
      <c r="D288" s="80"/>
      <c r="E288" s="80"/>
      <c r="F288" s="80"/>
      <c r="G288" s="80"/>
      <c r="H288" s="80"/>
      <c r="I288" s="79">
        <v>824.64</v>
      </c>
      <c r="J288" s="79">
        <v>824.64</v>
      </c>
      <c r="K288" s="79">
        <v>824.64</v>
      </c>
      <c r="L288" s="79">
        <v>824.64</v>
      </c>
      <c r="M288" s="79">
        <v>824.64</v>
      </c>
      <c r="N288" s="79">
        <v>824.64</v>
      </c>
      <c r="O288" s="111">
        <f t="shared" si="4"/>
        <v>4947.84</v>
      </c>
    </row>
    <row r="289" spans="1:15" x14ac:dyDescent="0.3">
      <c r="A289" s="77" t="s">
        <v>1900</v>
      </c>
      <c r="B289" s="77" t="s">
        <v>851</v>
      </c>
      <c r="C289" s="79">
        <v>730.14</v>
      </c>
      <c r="D289" s="79">
        <v>730.15</v>
      </c>
      <c r="E289" s="79">
        <v>212.06</v>
      </c>
      <c r="F289" s="80"/>
      <c r="G289" s="80"/>
      <c r="H289" s="80"/>
      <c r="I289" s="80"/>
      <c r="J289" s="80"/>
      <c r="K289" s="80"/>
      <c r="L289" s="80"/>
      <c r="M289" s="80"/>
      <c r="N289" s="80"/>
      <c r="O289" s="111">
        <f t="shared" si="4"/>
        <v>0</v>
      </c>
    </row>
    <row r="290" spans="1:15" x14ac:dyDescent="0.3">
      <c r="A290" s="77" t="s">
        <v>2531</v>
      </c>
      <c r="B290" s="77" t="s">
        <v>851</v>
      </c>
      <c r="C290" s="80"/>
      <c r="D290" s="80"/>
      <c r="E290" s="79">
        <v>518.35</v>
      </c>
      <c r="F290" s="79">
        <v>730.15</v>
      </c>
      <c r="G290" s="79">
        <v>730.15</v>
      </c>
      <c r="H290" s="79">
        <v>730.15</v>
      </c>
      <c r="I290" s="79">
        <v>730.15</v>
      </c>
      <c r="J290" s="79">
        <v>730.15</v>
      </c>
      <c r="K290" s="79">
        <v>730.15</v>
      </c>
      <c r="L290" s="79">
        <v>730.15</v>
      </c>
      <c r="M290" s="79">
        <v>730.15</v>
      </c>
      <c r="N290" s="79">
        <v>730.15</v>
      </c>
      <c r="O290" s="111">
        <f t="shared" si="4"/>
        <v>6571.3499999999985</v>
      </c>
    </row>
    <row r="291" spans="1:15" x14ac:dyDescent="0.3">
      <c r="A291" s="77" t="s">
        <v>1932</v>
      </c>
      <c r="B291" s="77" t="s">
        <v>918</v>
      </c>
      <c r="C291" s="79">
        <v>639.95000000000005</v>
      </c>
      <c r="D291" s="79">
        <v>639.95000000000005</v>
      </c>
      <c r="E291" s="79">
        <v>639.95000000000005</v>
      </c>
      <c r="F291" s="79">
        <v>191.93</v>
      </c>
      <c r="G291" s="80"/>
      <c r="H291" s="80"/>
      <c r="I291" s="80"/>
      <c r="J291" s="80"/>
      <c r="K291" s="80"/>
      <c r="L291" s="80"/>
      <c r="M291" s="80"/>
      <c r="N291" s="80"/>
      <c r="O291" s="111">
        <f t="shared" si="4"/>
        <v>191.93</v>
      </c>
    </row>
    <row r="292" spans="1:15" x14ac:dyDescent="0.3">
      <c r="A292" s="77" t="s">
        <v>2674</v>
      </c>
      <c r="B292" s="77" t="s">
        <v>918</v>
      </c>
      <c r="C292" s="80"/>
      <c r="D292" s="80"/>
      <c r="E292" s="80"/>
      <c r="F292" s="79">
        <v>447.75</v>
      </c>
      <c r="G292" s="79">
        <v>639.95000000000005</v>
      </c>
      <c r="H292" s="79">
        <v>639.95000000000005</v>
      </c>
      <c r="I292" s="79">
        <v>639.95000000000005</v>
      </c>
      <c r="J292" s="79">
        <v>639.95000000000005</v>
      </c>
      <c r="K292" s="79">
        <v>639.95000000000005</v>
      </c>
      <c r="L292" s="79">
        <v>639.95000000000005</v>
      </c>
      <c r="M292" s="79">
        <v>639.95000000000005</v>
      </c>
      <c r="N292" s="79">
        <v>639.95000000000005</v>
      </c>
      <c r="O292" s="111">
        <f t="shared" si="4"/>
        <v>5567.3499999999995</v>
      </c>
    </row>
    <row r="293" spans="1:15" x14ac:dyDescent="0.3">
      <c r="A293" s="77" t="s">
        <v>1657</v>
      </c>
      <c r="B293" s="77" t="s">
        <v>1126</v>
      </c>
      <c r="C293" s="79">
        <v>730.14</v>
      </c>
      <c r="D293" s="79">
        <v>730.15</v>
      </c>
      <c r="E293" s="79">
        <v>730.15</v>
      </c>
      <c r="F293" s="79">
        <v>632.79999999999995</v>
      </c>
      <c r="G293" s="80"/>
      <c r="H293" s="80"/>
      <c r="I293" s="80"/>
      <c r="J293" s="80"/>
      <c r="K293" s="80"/>
      <c r="L293" s="80"/>
      <c r="M293" s="80"/>
      <c r="N293" s="80"/>
      <c r="O293" s="111">
        <f t="shared" si="4"/>
        <v>632.79999999999995</v>
      </c>
    </row>
    <row r="294" spans="1:15" x14ac:dyDescent="0.3">
      <c r="A294" s="77" t="s">
        <v>2642</v>
      </c>
      <c r="B294" s="77" t="s">
        <v>1126</v>
      </c>
      <c r="C294" s="80"/>
      <c r="D294" s="80"/>
      <c r="E294" s="80"/>
      <c r="F294" s="79">
        <v>97.35</v>
      </c>
      <c r="G294" s="79">
        <v>730.14</v>
      </c>
      <c r="H294" s="79">
        <v>730.15</v>
      </c>
      <c r="I294" s="79">
        <v>730.15</v>
      </c>
      <c r="J294" s="79">
        <v>730.15</v>
      </c>
      <c r="K294" s="79">
        <v>730.15</v>
      </c>
      <c r="L294" s="79">
        <v>730.15</v>
      </c>
      <c r="M294" s="79">
        <v>730.15</v>
      </c>
      <c r="N294" s="79">
        <v>730.15</v>
      </c>
      <c r="O294" s="111">
        <f t="shared" si="4"/>
        <v>5938.5399999999991</v>
      </c>
    </row>
    <row r="295" spans="1:15" x14ac:dyDescent="0.3">
      <c r="A295" s="77" t="s">
        <v>1859</v>
      </c>
      <c r="B295" s="77" t="s">
        <v>849</v>
      </c>
      <c r="C295" s="79">
        <v>708.67</v>
      </c>
      <c r="D295" s="79">
        <v>708.67</v>
      </c>
      <c r="E295" s="79">
        <v>708.67</v>
      </c>
      <c r="F295" s="79">
        <v>708.67</v>
      </c>
      <c r="G295" s="79">
        <v>708.67</v>
      </c>
      <c r="H295" s="79">
        <v>141.72999999999999</v>
      </c>
      <c r="I295" s="80"/>
      <c r="J295" s="80"/>
      <c r="K295" s="80"/>
      <c r="L295" s="80"/>
      <c r="M295" s="80"/>
      <c r="N295" s="80"/>
      <c r="O295" s="111">
        <f t="shared" si="4"/>
        <v>1559.07</v>
      </c>
    </row>
    <row r="296" spans="1:15" x14ac:dyDescent="0.3">
      <c r="A296" s="77" t="s">
        <v>2808</v>
      </c>
      <c r="B296" s="77" t="s">
        <v>849</v>
      </c>
      <c r="C296" s="80"/>
      <c r="D296" s="80"/>
      <c r="E296" s="80"/>
      <c r="F296" s="80"/>
      <c r="G296" s="80"/>
      <c r="H296" s="79">
        <v>566.92999999999995</v>
      </c>
      <c r="I296" s="79">
        <v>708.67</v>
      </c>
      <c r="J296" s="79">
        <v>708.67</v>
      </c>
      <c r="K296" s="79">
        <v>708.67</v>
      </c>
      <c r="L296" s="79">
        <v>708.67</v>
      </c>
      <c r="M296" s="79">
        <v>708.67</v>
      </c>
      <c r="N296" s="79">
        <v>708.67</v>
      </c>
      <c r="O296" s="111">
        <f t="shared" si="4"/>
        <v>4818.95</v>
      </c>
    </row>
    <row r="297" spans="1:15" x14ac:dyDescent="0.3">
      <c r="A297" s="77" t="s">
        <v>1737</v>
      </c>
      <c r="B297" s="77" t="s">
        <v>1127</v>
      </c>
      <c r="C297" s="79">
        <v>614.17999999999995</v>
      </c>
      <c r="D297" s="79">
        <v>614.17999999999995</v>
      </c>
      <c r="E297" s="79">
        <v>138.78</v>
      </c>
      <c r="F297" s="80"/>
      <c r="G297" s="80"/>
      <c r="H297" s="80"/>
      <c r="I297" s="80"/>
      <c r="J297" s="80"/>
      <c r="K297" s="80"/>
      <c r="L297" s="80"/>
      <c r="M297" s="80"/>
      <c r="N297" s="80"/>
      <c r="O297" s="111">
        <f t="shared" si="4"/>
        <v>0</v>
      </c>
    </row>
    <row r="298" spans="1:15" x14ac:dyDescent="0.3">
      <c r="A298" s="77" t="s">
        <v>2515</v>
      </c>
      <c r="B298" s="77" t="s">
        <v>1127</v>
      </c>
      <c r="C298" s="80"/>
      <c r="D298" s="80"/>
      <c r="E298" s="79">
        <v>475.66</v>
      </c>
      <c r="F298" s="79">
        <v>614.17999999999995</v>
      </c>
      <c r="G298" s="79">
        <v>614.17999999999995</v>
      </c>
      <c r="H298" s="79">
        <v>614.17999999999995</v>
      </c>
      <c r="I298" s="79">
        <v>614.17999999999995</v>
      </c>
      <c r="J298" s="79">
        <v>614.17999999999995</v>
      </c>
      <c r="K298" s="79">
        <v>614.17999999999995</v>
      </c>
      <c r="L298" s="79">
        <v>614.17999999999995</v>
      </c>
      <c r="M298" s="79">
        <v>614.17999999999995</v>
      </c>
      <c r="N298" s="79">
        <v>614.17999999999995</v>
      </c>
      <c r="O298" s="111">
        <f t="shared" si="4"/>
        <v>5527.62</v>
      </c>
    </row>
    <row r="299" spans="1:15" x14ac:dyDescent="0.3">
      <c r="A299" s="77" t="s">
        <v>1871</v>
      </c>
      <c r="B299" s="77" t="s">
        <v>1128</v>
      </c>
      <c r="C299" s="79">
        <v>708.67</v>
      </c>
      <c r="D299" s="79">
        <v>708.67</v>
      </c>
      <c r="E299" s="79">
        <v>708.67</v>
      </c>
      <c r="F299" s="79">
        <v>708.67</v>
      </c>
      <c r="G299" s="79">
        <v>434.33</v>
      </c>
      <c r="H299" s="80"/>
      <c r="I299" s="80"/>
      <c r="J299" s="80"/>
      <c r="K299" s="80"/>
      <c r="L299" s="80"/>
      <c r="M299" s="80"/>
      <c r="N299" s="80"/>
      <c r="O299" s="111">
        <f t="shared" si="4"/>
        <v>1143</v>
      </c>
    </row>
    <row r="300" spans="1:15" x14ac:dyDescent="0.3">
      <c r="A300" s="77" t="s">
        <v>2769</v>
      </c>
      <c r="B300" s="77" t="s">
        <v>1128</v>
      </c>
      <c r="C300" s="80"/>
      <c r="D300" s="80"/>
      <c r="E300" s="80"/>
      <c r="F300" s="80"/>
      <c r="G300" s="79">
        <v>274.33999999999997</v>
      </c>
      <c r="H300" s="79">
        <v>708.67</v>
      </c>
      <c r="I300" s="79">
        <v>708.67</v>
      </c>
      <c r="J300" s="79">
        <v>708.67</v>
      </c>
      <c r="K300" s="79">
        <v>708.67</v>
      </c>
      <c r="L300" s="79">
        <v>708.67</v>
      </c>
      <c r="M300" s="79">
        <v>708.67</v>
      </c>
      <c r="N300" s="79">
        <v>708.67</v>
      </c>
      <c r="O300" s="111">
        <f t="shared" si="4"/>
        <v>5235.03</v>
      </c>
    </row>
    <row r="301" spans="1:15" x14ac:dyDescent="0.3">
      <c r="A301" s="77" t="s">
        <v>1915</v>
      </c>
      <c r="B301" s="77" t="s">
        <v>919</v>
      </c>
      <c r="C301" s="79">
        <v>781.68</v>
      </c>
      <c r="D301" s="79">
        <v>781.69</v>
      </c>
      <c r="E301" s="79">
        <v>781.69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111">
        <f t="shared" si="4"/>
        <v>0</v>
      </c>
    </row>
    <row r="302" spans="1:15" x14ac:dyDescent="0.3">
      <c r="A302" s="77" t="s">
        <v>2678</v>
      </c>
      <c r="B302" s="77" t="s">
        <v>919</v>
      </c>
      <c r="C302" s="80"/>
      <c r="D302" s="80"/>
      <c r="E302" s="80"/>
      <c r="F302" s="79">
        <v>781.69</v>
      </c>
      <c r="G302" s="79">
        <v>781.69</v>
      </c>
      <c r="H302" s="79">
        <v>781.69</v>
      </c>
      <c r="I302" s="79">
        <v>781.69</v>
      </c>
      <c r="J302" s="79">
        <v>781.69</v>
      </c>
      <c r="K302" s="79">
        <v>364.79</v>
      </c>
      <c r="L302" s="80"/>
      <c r="M302" s="80"/>
      <c r="N302" s="80"/>
      <c r="O302" s="111">
        <f t="shared" si="4"/>
        <v>4273.2400000000007</v>
      </c>
    </row>
    <row r="303" spans="1:15" x14ac:dyDescent="0.3">
      <c r="A303" s="77" t="s">
        <v>2888</v>
      </c>
      <c r="B303" s="77" t="s">
        <v>919</v>
      </c>
      <c r="C303" s="80"/>
      <c r="D303" s="80"/>
      <c r="E303" s="80"/>
      <c r="F303" s="80"/>
      <c r="G303" s="80"/>
      <c r="H303" s="80"/>
      <c r="I303" s="80"/>
      <c r="J303" s="80"/>
      <c r="K303" s="79">
        <v>416.9</v>
      </c>
      <c r="L303" s="79">
        <v>781.69</v>
      </c>
      <c r="M303" s="79">
        <v>781.69</v>
      </c>
      <c r="N303" s="79">
        <v>781.69</v>
      </c>
      <c r="O303" s="111">
        <f t="shared" si="4"/>
        <v>2761.9700000000003</v>
      </c>
    </row>
    <row r="304" spans="1:15" x14ac:dyDescent="0.3">
      <c r="A304" s="77" t="s">
        <v>1503</v>
      </c>
      <c r="B304" s="77" t="s">
        <v>593</v>
      </c>
      <c r="C304" s="79">
        <v>717.27</v>
      </c>
      <c r="D304" s="79">
        <v>717.26</v>
      </c>
      <c r="E304" s="79">
        <v>717.26</v>
      </c>
      <c r="F304" s="79">
        <v>263.07</v>
      </c>
      <c r="G304" s="80"/>
      <c r="H304" s="80"/>
      <c r="I304" s="80"/>
      <c r="J304" s="80"/>
      <c r="K304" s="80"/>
      <c r="L304" s="80"/>
      <c r="M304" s="80"/>
      <c r="N304" s="80"/>
      <c r="O304" s="111">
        <f t="shared" si="4"/>
        <v>263.07</v>
      </c>
    </row>
    <row r="305" spans="1:15" x14ac:dyDescent="0.3">
      <c r="A305" s="77" t="s">
        <v>2633</v>
      </c>
      <c r="B305" s="77" t="s">
        <v>593</v>
      </c>
      <c r="C305" s="80"/>
      <c r="D305" s="80"/>
      <c r="E305" s="80"/>
      <c r="F305" s="79">
        <v>454.19</v>
      </c>
      <c r="G305" s="79">
        <v>717.26</v>
      </c>
      <c r="H305" s="79">
        <v>717.26</v>
      </c>
      <c r="I305" s="79">
        <v>717.26</v>
      </c>
      <c r="J305" s="79">
        <v>717.26</v>
      </c>
      <c r="K305" s="79">
        <v>717.26</v>
      </c>
      <c r="L305" s="79">
        <v>717.26</v>
      </c>
      <c r="M305" s="79">
        <v>717.26</v>
      </c>
      <c r="N305" s="79">
        <v>717.26</v>
      </c>
      <c r="O305" s="111">
        <f t="shared" si="4"/>
        <v>6192.2700000000013</v>
      </c>
    </row>
    <row r="306" spans="1:15" x14ac:dyDescent="0.3">
      <c r="A306" s="77" t="s">
        <v>1304</v>
      </c>
      <c r="B306" s="77" t="s">
        <v>1000</v>
      </c>
      <c r="C306" s="79">
        <v>734.44</v>
      </c>
      <c r="D306" s="79">
        <v>734.44</v>
      </c>
      <c r="E306" s="79">
        <v>734.44</v>
      </c>
      <c r="F306" s="80"/>
      <c r="G306" s="80"/>
      <c r="H306" s="80"/>
      <c r="I306" s="80"/>
      <c r="J306" s="80"/>
      <c r="K306" s="80"/>
      <c r="L306" s="80"/>
      <c r="M306" s="80"/>
      <c r="N306" s="80"/>
      <c r="O306" s="111">
        <f t="shared" si="4"/>
        <v>0</v>
      </c>
    </row>
    <row r="307" spans="1:15" x14ac:dyDescent="0.3">
      <c r="A307" s="77" t="s">
        <v>2610</v>
      </c>
      <c r="B307" s="77" t="s">
        <v>1000</v>
      </c>
      <c r="C307" s="80"/>
      <c r="D307" s="80"/>
      <c r="E307" s="80"/>
      <c r="F307" s="79">
        <v>734.44</v>
      </c>
      <c r="G307" s="79">
        <v>734.44</v>
      </c>
      <c r="H307" s="79">
        <v>734.44</v>
      </c>
      <c r="I307" s="79">
        <v>734.44</v>
      </c>
      <c r="J307" s="79">
        <v>734.44</v>
      </c>
      <c r="K307" s="79">
        <v>734.44</v>
      </c>
      <c r="L307" s="79">
        <v>734.44</v>
      </c>
      <c r="M307" s="79">
        <v>734.44</v>
      </c>
      <c r="N307" s="79">
        <v>734.44</v>
      </c>
      <c r="O307" s="111">
        <f t="shared" si="4"/>
        <v>6609.9600000000009</v>
      </c>
    </row>
    <row r="308" spans="1:15" x14ac:dyDescent="0.3">
      <c r="A308" s="77" t="s">
        <v>1711</v>
      </c>
      <c r="B308" s="77" t="s">
        <v>840</v>
      </c>
      <c r="C308" s="79">
        <v>777.39</v>
      </c>
      <c r="D308" s="79">
        <v>777.39</v>
      </c>
      <c r="E308" s="79">
        <v>777.39</v>
      </c>
      <c r="F308" s="79">
        <v>777.39</v>
      </c>
      <c r="G308" s="79">
        <v>777.39</v>
      </c>
      <c r="H308" s="79">
        <v>155.41999999999999</v>
      </c>
      <c r="I308" s="80"/>
      <c r="J308" s="80"/>
      <c r="K308" s="80"/>
      <c r="L308" s="80"/>
      <c r="M308" s="80"/>
      <c r="N308" s="80"/>
      <c r="O308" s="111">
        <f t="shared" si="4"/>
        <v>1710.2</v>
      </c>
    </row>
    <row r="309" spans="1:15" x14ac:dyDescent="0.3">
      <c r="A309" s="77" t="s">
        <v>2801</v>
      </c>
      <c r="B309" s="77" t="s">
        <v>840</v>
      </c>
      <c r="C309" s="80"/>
      <c r="D309" s="80"/>
      <c r="E309" s="80"/>
      <c r="F309" s="80"/>
      <c r="G309" s="80"/>
      <c r="H309" s="79">
        <v>621.97</v>
      </c>
      <c r="I309" s="79">
        <v>777.39</v>
      </c>
      <c r="J309" s="79">
        <v>777.39</v>
      </c>
      <c r="K309" s="79">
        <v>777.39</v>
      </c>
      <c r="L309" s="79">
        <v>777.39</v>
      </c>
      <c r="M309" s="79">
        <v>777.39</v>
      </c>
      <c r="N309" s="79">
        <v>777.39</v>
      </c>
      <c r="O309" s="111">
        <f t="shared" si="4"/>
        <v>5286.31</v>
      </c>
    </row>
    <row r="310" spans="1:15" x14ac:dyDescent="0.3">
      <c r="A310" s="77" t="s">
        <v>1279</v>
      </c>
      <c r="B310" s="77" t="s">
        <v>783</v>
      </c>
      <c r="C310" s="79">
        <v>734.44</v>
      </c>
      <c r="D310" s="79">
        <v>734.44</v>
      </c>
      <c r="E310" s="79">
        <v>734.44</v>
      </c>
      <c r="F310" s="79">
        <v>734.44</v>
      </c>
      <c r="G310" s="79">
        <v>734.44</v>
      </c>
      <c r="H310" s="79">
        <v>734.44</v>
      </c>
      <c r="I310" s="79">
        <v>734.44</v>
      </c>
      <c r="J310" s="79">
        <v>734.44</v>
      </c>
      <c r="K310" s="79">
        <v>734.44</v>
      </c>
      <c r="L310" s="79">
        <v>734.44</v>
      </c>
      <c r="M310" s="79">
        <v>734.44</v>
      </c>
      <c r="N310" s="79">
        <v>734.44</v>
      </c>
      <c r="O310" s="111">
        <f t="shared" si="4"/>
        <v>6609.9600000000009</v>
      </c>
    </row>
    <row r="311" spans="1:15" x14ac:dyDescent="0.3">
      <c r="A311" s="77" t="s">
        <v>1738</v>
      </c>
      <c r="B311" s="77" t="s">
        <v>702</v>
      </c>
      <c r="C311" s="79">
        <v>704.38</v>
      </c>
      <c r="D311" s="79">
        <v>704.38</v>
      </c>
      <c r="E311" s="79">
        <v>704.38</v>
      </c>
      <c r="F311" s="79">
        <v>633.94000000000005</v>
      </c>
      <c r="G311" s="80"/>
      <c r="H311" s="80"/>
      <c r="I311" s="80"/>
      <c r="J311" s="80"/>
      <c r="K311" s="80"/>
      <c r="L311" s="80"/>
      <c r="M311" s="80"/>
      <c r="N311" s="80"/>
      <c r="O311" s="111">
        <f t="shared" si="4"/>
        <v>633.94000000000005</v>
      </c>
    </row>
    <row r="312" spans="1:15" x14ac:dyDescent="0.3">
      <c r="A312" s="77" t="s">
        <v>2662</v>
      </c>
      <c r="B312" s="77" t="s">
        <v>702</v>
      </c>
      <c r="C312" s="80"/>
      <c r="D312" s="80"/>
      <c r="E312" s="80"/>
      <c r="F312" s="79">
        <v>70.44</v>
      </c>
      <c r="G312" s="79">
        <v>704.38</v>
      </c>
      <c r="H312" s="79">
        <v>704.38</v>
      </c>
      <c r="I312" s="79">
        <v>704.38</v>
      </c>
      <c r="J312" s="79">
        <v>704.38</v>
      </c>
      <c r="K312" s="79">
        <v>704.38</v>
      </c>
      <c r="L312" s="79">
        <v>704.38</v>
      </c>
      <c r="M312" s="79">
        <v>704.38</v>
      </c>
      <c r="N312" s="79">
        <v>704.38</v>
      </c>
      <c r="O312" s="111">
        <f t="shared" si="4"/>
        <v>5705.4800000000005</v>
      </c>
    </row>
    <row r="313" spans="1:15" x14ac:dyDescent="0.3">
      <c r="A313" s="77" t="s">
        <v>1761</v>
      </c>
      <c r="B313" s="77" t="s">
        <v>995</v>
      </c>
      <c r="C313" s="79">
        <v>884.76</v>
      </c>
      <c r="D313" s="79">
        <v>884.77</v>
      </c>
      <c r="E313" s="79">
        <v>256.89</v>
      </c>
      <c r="F313" s="80"/>
      <c r="G313" s="80"/>
      <c r="H313" s="80"/>
      <c r="I313" s="80"/>
      <c r="J313" s="80"/>
      <c r="K313" s="80"/>
      <c r="L313" s="80"/>
      <c r="M313" s="80"/>
      <c r="N313" s="80"/>
      <c r="O313" s="111">
        <f t="shared" si="4"/>
        <v>0</v>
      </c>
    </row>
    <row r="314" spans="1:15" x14ac:dyDescent="0.3">
      <c r="A314" s="77" t="s">
        <v>2520</v>
      </c>
      <c r="B314" s="77" t="s">
        <v>995</v>
      </c>
      <c r="C314" s="80"/>
      <c r="D314" s="80"/>
      <c r="E314" s="79">
        <v>627.87</v>
      </c>
      <c r="F314" s="79">
        <v>884.77</v>
      </c>
      <c r="G314" s="79">
        <v>884.77</v>
      </c>
      <c r="H314" s="79">
        <v>884.77</v>
      </c>
      <c r="I314" s="79">
        <v>884.77</v>
      </c>
      <c r="J314" s="79">
        <v>884.77</v>
      </c>
      <c r="K314" s="79">
        <v>884.77</v>
      </c>
      <c r="L314" s="79">
        <v>884.77</v>
      </c>
      <c r="M314" s="79">
        <v>884.77</v>
      </c>
      <c r="N314" s="79">
        <v>884.77</v>
      </c>
      <c r="O314" s="111">
        <f t="shared" si="4"/>
        <v>7962.9300000000021</v>
      </c>
    </row>
    <row r="315" spans="1:15" x14ac:dyDescent="0.3">
      <c r="A315" s="77" t="s">
        <v>1364</v>
      </c>
      <c r="B315" s="77" t="s">
        <v>827</v>
      </c>
      <c r="C315" s="79">
        <v>893.35</v>
      </c>
      <c r="D315" s="79">
        <v>893.36</v>
      </c>
      <c r="E315" s="79">
        <v>893.36</v>
      </c>
      <c r="F315" s="80"/>
      <c r="G315" s="80"/>
      <c r="H315" s="80"/>
      <c r="I315" s="80"/>
      <c r="J315" s="80"/>
      <c r="K315" s="80"/>
      <c r="L315" s="80"/>
      <c r="M315" s="80"/>
      <c r="N315" s="80"/>
      <c r="O315" s="111">
        <f t="shared" si="4"/>
        <v>0</v>
      </c>
    </row>
    <row r="316" spans="1:15" x14ac:dyDescent="0.3">
      <c r="A316" s="77" t="s">
        <v>2604</v>
      </c>
      <c r="B316" s="77" t="s">
        <v>827</v>
      </c>
      <c r="C316" s="80"/>
      <c r="D316" s="80"/>
      <c r="E316" s="80"/>
      <c r="F316" s="79">
        <v>893.36</v>
      </c>
      <c r="G316" s="79">
        <v>893.36</v>
      </c>
      <c r="H316" s="79">
        <v>893.36</v>
      </c>
      <c r="I316" s="79">
        <v>893.36</v>
      </c>
      <c r="J316" s="79">
        <v>893.36</v>
      </c>
      <c r="K316" s="79">
        <v>893.36</v>
      </c>
      <c r="L316" s="79">
        <v>893.36</v>
      </c>
      <c r="M316" s="79">
        <v>893.36</v>
      </c>
      <c r="N316" s="79">
        <v>893.36</v>
      </c>
      <c r="O316" s="111">
        <f t="shared" si="4"/>
        <v>8040.2399999999989</v>
      </c>
    </row>
    <row r="317" spans="1:15" x14ac:dyDescent="0.3">
      <c r="A317" s="77" t="s">
        <v>1762</v>
      </c>
      <c r="B317" s="77" t="s">
        <v>989</v>
      </c>
      <c r="C317" s="79">
        <v>708.67</v>
      </c>
      <c r="D317" s="79">
        <v>708.67</v>
      </c>
      <c r="E317" s="79">
        <v>708.67</v>
      </c>
      <c r="F317" s="80"/>
      <c r="G317" s="80"/>
      <c r="H317" s="80"/>
      <c r="I317" s="80"/>
      <c r="J317" s="80"/>
      <c r="K317" s="80"/>
      <c r="L317" s="80"/>
      <c r="M317" s="80"/>
      <c r="N317" s="80"/>
      <c r="O317" s="111">
        <f t="shared" si="4"/>
        <v>0</v>
      </c>
    </row>
    <row r="318" spans="1:15" x14ac:dyDescent="0.3">
      <c r="A318" s="77" t="s">
        <v>2656</v>
      </c>
      <c r="B318" s="77" t="s">
        <v>989</v>
      </c>
      <c r="C318" s="80"/>
      <c r="D318" s="80"/>
      <c r="E318" s="80"/>
      <c r="F318" s="79">
        <v>708.67</v>
      </c>
      <c r="G318" s="79">
        <v>708.67</v>
      </c>
      <c r="H318" s="79">
        <v>708.67</v>
      </c>
      <c r="I318" s="79">
        <v>708.67</v>
      </c>
      <c r="J318" s="79">
        <v>708.67</v>
      </c>
      <c r="K318" s="79">
        <v>708.67</v>
      </c>
      <c r="L318" s="79">
        <v>708.67</v>
      </c>
      <c r="M318" s="79">
        <v>708.67</v>
      </c>
      <c r="N318" s="79">
        <v>708.67</v>
      </c>
      <c r="O318" s="111">
        <f t="shared" si="4"/>
        <v>6378.03</v>
      </c>
    </row>
    <row r="319" spans="1:15" x14ac:dyDescent="0.3">
      <c r="A319" s="77" t="s">
        <v>1882</v>
      </c>
      <c r="B319" s="77" t="s">
        <v>585</v>
      </c>
      <c r="C319" s="79">
        <v>730.14</v>
      </c>
      <c r="D319" s="79">
        <v>730.15</v>
      </c>
      <c r="E319" s="79">
        <v>730.15</v>
      </c>
      <c r="F319" s="80"/>
      <c r="G319" s="80"/>
      <c r="H319" s="80"/>
      <c r="I319" s="80"/>
      <c r="J319" s="80"/>
      <c r="K319" s="80"/>
      <c r="L319" s="80"/>
      <c r="M319" s="80"/>
      <c r="N319" s="80"/>
      <c r="O319" s="111">
        <f t="shared" si="4"/>
        <v>0</v>
      </c>
    </row>
    <row r="320" spans="1:15" x14ac:dyDescent="0.3">
      <c r="A320" s="77" t="s">
        <v>2686</v>
      </c>
      <c r="B320" s="77" t="s">
        <v>585</v>
      </c>
      <c r="C320" s="80"/>
      <c r="D320" s="80"/>
      <c r="E320" s="80"/>
      <c r="F320" s="79">
        <v>730.15</v>
      </c>
      <c r="G320" s="79">
        <v>730.15</v>
      </c>
      <c r="H320" s="79">
        <v>730.15</v>
      </c>
      <c r="I320" s="79">
        <v>730.15</v>
      </c>
      <c r="J320" s="79">
        <v>730.15</v>
      </c>
      <c r="K320" s="79">
        <v>730.15</v>
      </c>
      <c r="L320" s="79">
        <v>730.15</v>
      </c>
      <c r="M320" s="79">
        <v>730.15</v>
      </c>
      <c r="N320" s="79">
        <v>730.15</v>
      </c>
      <c r="O320" s="111">
        <f t="shared" si="4"/>
        <v>6571.3499999999985</v>
      </c>
    </row>
    <row r="321" spans="1:15" x14ac:dyDescent="0.3">
      <c r="A321" s="77" t="s">
        <v>2061</v>
      </c>
      <c r="B321" s="77" t="s">
        <v>545</v>
      </c>
      <c r="C321" s="79">
        <v>605.6</v>
      </c>
      <c r="D321" s="79">
        <v>605.59</v>
      </c>
      <c r="E321" s="79">
        <v>605.59</v>
      </c>
      <c r="F321" s="79">
        <v>504.66</v>
      </c>
      <c r="G321" s="80"/>
      <c r="H321" s="80"/>
      <c r="I321" s="80"/>
      <c r="J321" s="80"/>
      <c r="K321" s="80"/>
      <c r="L321" s="80"/>
      <c r="M321" s="80"/>
      <c r="N321" s="80"/>
      <c r="O321" s="111">
        <f t="shared" si="4"/>
        <v>504.66</v>
      </c>
    </row>
    <row r="322" spans="1:15" x14ac:dyDescent="0.3">
      <c r="A322" s="77" t="s">
        <v>2698</v>
      </c>
      <c r="B322" s="77" t="s">
        <v>545</v>
      </c>
      <c r="C322" s="80"/>
      <c r="D322" s="80"/>
      <c r="E322" s="80"/>
      <c r="F322" s="79">
        <v>100.93</v>
      </c>
      <c r="G322" s="79">
        <v>605.6</v>
      </c>
      <c r="H322" s="79">
        <v>605.59</v>
      </c>
      <c r="I322" s="79">
        <v>605.59</v>
      </c>
      <c r="J322" s="79">
        <v>605.59</v>
      </c>
      <c r="K322" s="79">
        <v>605.59</v>
      </c>
      <c r="L322" s="79">
        <v>605.59</v>
      </c>
      <c r="M322" s="79">
        <v>605.59</v>
      </c>
      <c r="N322" s="79">
        <v>605.59</v>
      </c>
      <c r="O322" s="111">
        <f t="shared" si="4"/>
        <v>4945.6600000000008</v>
      </c>
    </row>
    <row r="323" spans="1:15" x14ac:dyDescent="0.3">
      <c r="A323" s="77" t="s">
        <v>1283</v>
      </c>
      <c r="B323" s="77" t="s">
        <v>856</v>
      </c>
      <c r="C323" s="79">
        <v>627.05999999999995</v>
      </c>
      <c r="D323" s="79">
        <v>627.07000000000005</v>
      </c>
      <c r="E323" s="79">
        <v>627.07000000000005</v>
      </c>
      <c r="F323" s="79">
        <v>522.55999999999995</v>
      </c>
      <c r="G323" s="80"/>
      <c r="H323" s="80"/>
      <c r="I323" s="80"/>
      <c r="J323" s="80"/>
      <c r="K323" s="80"/>
      <c r="L323" s="80"/>
      <c r="M323" s="80"/>
      <c r="N323" s="80"/>
      <c r="O323" s="111">
        <f t="shared" ref="O323:O386" si="5">SUM(F323:N323)</f>
        <v>522.55999999999995</v>
      </c>
    </row>
    <row r="324" spans="1:15" x14ac:dyDescent="0.3">
      <c r="A324" s="77" t="s">
        <v>2612</v>
      </c>
      <c r="B324" s="77" t="s">
        <v>856</v>
      </c>
      <c r="C324" s="80"/>
      <c r="D324" s="80"/>
      <c r="E324" s="80"/>
      <c r="F324" s="79">
        <v>104.51</v>
      </c>
      <c r="G324" s="79">
        <v>627.05999999999995</v>
      </c>
      <c r="H324" s="79">
        <v>627.07000000000005</v>
      </c>
      <c r="I324" s="79">
        <v>627.07000000000005</v>
      </c>
      <c r="J324" s="79">
        <v>627.07000000000005</v>
      </c>
      <c r="K324" s="79">
        <v>627.07000000000005</v>
      </c>
      <c r="L324" s="79">
        <v>627.07000000000005</v>
      </c>
      <c r="M324" s="79">
        <v>627.07000000000005</v>
      </c>
      <c r="N324" s="79">
        <v>627.07000000000005</v>
      </c>
      <c r="O324" s="111">
        <f t="shared" si="5"/>
        <v>5121.0600000000004</v>
      </c>
    </row>
    <row r="325" spans="1:15" x14ac:dyDescent="0.3">
      <c r="A325" s="77" t="s">
        <v>1985</v>
      </c>
      <c r="B325" s="77" t="s">
        <v>1094</v>
      </c>
      <c r="C325" s="79">
        <v>644.25</v>
      </c>
      <c r="D325" s="79">
        <v>644.25</v>
      </c>
      <c r="E325" s="79">
        <v>644.25</v>
      </c>
      <c r="F325" s="80"/>
      <c r="G325" s="80"/>
      <c r="H325" s="80"/>
      <c r="I325" s="80"/>
      <c r="J325" s="80"/>
      <c r="K325" s="80"/>
      <c r="L325" s="80"/>
      <c r="M325" s="80"/>
      <c r="N325" s="80"/>
      <c r="O325" s="111">
        <f t="shared" si="5"/>
        <v>0</v>
      </c>
    </row>
    <row r="326" spans="1:15" x14ac:dyDescent="0.3">
      <c r="A326" s="77" t="s">
        <v>2606</v>
      </c>
      <c r="B326" s="77" t="s">
        <v>1094</v>
      </c>
      <c r="C326" s="80"/>
      <c r="D326" s="80"/>
      <c r="E326" s="80"/>
      <c r="F326" s="79">
        <v>644.24</v>
      </c>
      <c r="G326" s="79">
        <v>644.25</v>
      </c>
      <c r="H326" s="79">
        <v>644.25</v>
      </c>
      <c r="I326" s="79">
        <v>644.25</v>
      </c>
      <c r="J326" s="79">
        <v>644.25</v>
      </c>
      <c r="K326" s="79">
        <v>644.25</v>
      </c>
      <c r="L326" s="79">
        <v>644.25</v>
      </c>
      <c r="M326" s="79">
        <v>644.25</v>
      </c>
      <c r="N326" s="79">
        <v>644.25</v>
      </c>
      <c r="O326" s="111">
        <f t="shared" si="5"/>
        <v>5798.24</v>
      </c>
    </row>
    <row r="327" spans="1:15" x14ac:dyDescent="0.3">
      <c r="A327" s="77" t="s">
        <v>1672</v>
      </c>
      <c r="B327" s="77" t="s">
        <v>1119</v>
      </c>
      <c r="C327" s="79">
        <v>665.72</v>
      </c>
      <c r="D327" s="79">
        <v>665.72</v>
      </c>
      <c r="E327" s="79">
        <v>214.75</v>
      </c>
      <c r="F327" s="80"/>
      <c r="G327" s="80"/>
      <c r="H327" s="80"/>
      <c r="I327" s="80"/>
      <c r="J327" s="80"/>
      <c r="K327" s="80"/>
      <c r="L327" s="80"/>
      <c r="M327" s="80"/>
      <c r="N327" s="80"/>
      <c r="O327" s="111">
        <f t="shared" si="5"/>
        <v>0</v>
      </c>
    </row>
    <row r="328" spans="1:15" x14ac:dyDescent="0.3">
      <c r="A328" s="77" t="s">
        <v>2504</v>
      </c>
      <c r="B328" s="77" t="s">
        <v>1119</v>
      </c>
      <c r="C328" s="80"/>
      <c r="D328" s="80"/>
      <c r="E328" s="79">
        <v>450.97</v>
      </c>
      <c r="F328" s="79">
        <v>665.72</v>
      </c>
      <c r="G328" s="79">
        <v>665.72</v>
      </c>
      <c r="H328" s="79">
        <v>665.72</v>
      </c>
      <c r="I328" s="79">
        <v>665.72</v>
      </c>
      <c r="J328" s="79">
        <v>665.72</v>
      </c>
      <c r="K328" s="79">
        <v>665.72</v>
      </c>
      <c r="L328" s="79">
        <v>665.72</v>
      </c>
      <c r="M328" s="79">
        <v>665.72</v>
      </c>
      <c r="N328" s="79">
        <v>665.72</v>
      </c>
      <c r="O328" s="111">
        <f t="shared" si="5"/>
        <v>5991.4800000000014</v>
      </c>
    </row>
    <row r="329" spans="1:15" x14ac:dyDescent="0.3">
      <c r="A329" s="77" t="s">
        <v>1529</v>
      </c>
      <c r="B329" s="77" t="s">
        <v>661</v>
      </c>
      <c r="C329" s="79">
        <v>665.72</v>
      </c>
      <c r="D329" s="79">
        <v>665.72</v>
      </c>
      <c r="E329" s="79">
        <v>665.72</v>
      </c>
      <c r="F329" s="80"/>
      <c r="G329" s="80"/>
      <c r="H329" s="80"/>
      <c r="I329" s="80"/>
      <c r="J329" s="80"/>
      <c r="K329" s="80"/>
      <c r="L329" s="80"/>
      <c r="M329" s="80"/>
      <c r="N329" s="80"/>
      <c r="O329" s="111">
        <f t="shared" si="5"/>
        <v>0</v>
      </c>
    </row>
    <row r="330" spans="1:15" x14ac:dyDescent="0.3">
      <c r="A330" s="77" t="s">
        <v>2640</v>
      </c>
      <c r="B330" s="77" t="s">
        <v>661</v>
      </c>
      <c r="C330" s="80"/>
      <c r="D330" s="80"/>
      <c r="E330" s="80"/>
      <c r="F330" s="79">
        <v>665.72</v>
      </c>
      <c r="G330" s="79">
        <v>665.72</v>
      </c>
      <c r="H330" s="79">
        <v>665.72</v>
      </c>
      <c r="I330" s="79">
        <v>665.72</v>
      </c>
      <c r="J330" s="79">
        <v>665.72</v>
      </c>
      <c r="K330" s="79">
        <v>665.72</v>
      </c>
      <c r="L330" s="79">
        <v>665.72</v>
      </c>
      <c r="M330" s="79">
        <v>665.72</v>
      </c>
      <c r="N330" s="79">
        <v>665.72</v>
      </c>
      <c r="O330" s="111">
        <f t="shared" si="5"/>
        <v>5991.4800000000014</v>
      </c>
    </row>
    <row r="331" spans="1:15" x14ac:dyDescent="0.3">
      <c r="A331" s="77" t="s">
        <v>1474</v>
      </c>
      <c r="B331" s="77" t="s">
        <v>955</v>
      </c>
      <c r="C331" s="79">
        <v>725.85</v>
      </c>
      <c r="D331" s="79">
        <v>725.85</v>
      </c>
      <c r="E331" s="79">
        <v>210.72</v>
      </c>
      <c r="F331" s="80"/>
      <c r="G331" s="80"/>
      <c r="H331" s="80"/>
      <c r="I331" s="80"/>
      <c r="J331" s="80"/>
      <c r="K331" s="80"/>
      <c r="L331" s="80"/>
      <c r="M331" s="80"/>
      <c r="N331" s="80"/>
      <c r="O331" s="111">
        <f t="shared" si="5"/>
        <v>0</v>
      </c>
    </row>
    <row r="332" spans="1:15" x14ac:dyDescent="0.3">
      <c r="A332" s="77" t="s">
        <v>2483</v>
      </c>
      <c r="B332" s="77" t="s">
        <v>955</v>
      </c>
      <c r="C332" s="80"/>
      <c r="D332" s="80"/>
      <c r="E332" s="79">
        <v>515.12</v>
      </c>
      <c r="F332" s="79">
        <v>725.85</v>
      </c>
      <c r="G332" s="79">
        <v>725.85</v>
      </c>
      <c r="H332" s="79">
        <v>725.85</v>
      </c>
      <c r="I332" s="79">
        <v>725.85</v>
      </c>
      <c r="J332" s="79">
        <v>725.85</v>
      </c>
      <c r="K332" s="79">
        <v>725.85</v>
      </c>
      <c r="L332" s="79">
        <v>725.85</v>
      </c>
      <c r="M332" s="79">
        <v>725.85</v>
      </c>
      <c r="N332" s="79">
        <v>725.85</v>
      </c>
      <c r="O332" s="111">
        <f t="shared" si="5"/>
        <v>6532.6500000000015</v>
      </c>
    </row>
    <row r="333" spans="1:15" x14ac:dyDescent="0.3">
      <c r="A333" s="77" t="s">
        <v>1933</v>
      </c>
      <c r="B333" s="77" t="s">
        <v>638</v>
      </c>
      <c r="C333" s="79">
        <v>747.33</v>
      </c>
      <c r="D333" s="79">
        <v>747.33</v>
      </c>
      <c r="E333" s="79">
        <v>216.9</v>
      </c>
      <c r="F333" s="80"/>
      <c r="G333" s="80"/>
      <c r="H333" s="80"/>
      <c r="I333" s="80"/>
      <c r="J333" s="80"/>
      <c r="K333" s="80"/>
      <c r="L333" s="80"/>
      <c r="M333" s="80"/>
      <c r="N333" s="80"/>
      <c r="O333" s="111">
        <f t="shared" si="5"/>
        <v>0</v>
      </c>
    </row>
    <row r="334" spans="1:15" x14ac:dyDescent="0.3">
      <c r="A334" s="77" t="s">
        <v>2536</v>
      </c>
      <c r="B334" s="77" t="s">
        <v>638</v>
      </c>
      <c r="C334" s="80"/>
      <c r="D334" s="80"/>
      <c r="E334" s="79">
        <v>530.42999999999995</v>
      </c>
      <c r="F334" s="79">
        <v>747.33</v>
      </c>
      <c r="G334" s="79">
        <v>747.33</v>
      </c>
      <c r="H334" s="79">
        <v>747.33</v>
      </c>
      <c r="I334" s="79">
        <v>747.33</v>
      </c>
      <c r="J334" s="79">
        <v>747.33</v>
      </c>
      <c r="K334" s="79">
        <v>747.33</v>
      </c>
      <c r="L334" s="79">
        <v>747.33</v>
      </c>
      <c r="M334" s="79">
        <v>747.33</v>
      </c>
      <c r="N334" s="79">
        <v>747.33</v>
      </c>
      <c r="O334" s="111">
        <f t="shared" si="5"/>
        <v>6725.97</v>
      </c>
    </row>
    <row r="335" spans="1:15" x14ac:dyDescent="0.3">
      <c r="A335" s="77" t="s">
        <v>1638</v>
      </c>
      <c r="B335" s="77" t="s">
        <v>1066</v>
      </c>
      <c r="C335" s="79">
        <v>571.23</v>
      </c>
      <c r="D335" s="79">
        <v>571.23</v>
      </c>
      <c r="E335" s="79">
        <v>165.89</v>
      </c>
      <c r="F335" s="80"/>
      <c r="G335" s="80"/>
      <c r="H335" s="80"/>
      <c r="I335" s="80"/>
      <c r="J335" s="80"/>
      <c r="K335" s="80"/>
      <c r="L335" s="80"/>
      <c r="M335" s="80"/>
      <c r="N335" s="80"/>
      <c r="O335" s="111">
        <f t="shared" si="5"/>
        <v>0</v>
      </c>
    </row>
    <row r="336" spans="1:15" x14ac:dyDescent="0.3">
      <c r="A336" s="77" t="s">
        <v>2500</v>
      </c>
      <c r="B336" s="77" t="s">
        <v>1066</v>
      </c>
      <c r="C336" s="80"/>
      <c r="D336" s="80"/>
      <c r="E336" s="79">
        <v>405.6</v>
      </c>
      <c r="F336" s="79">
        <v>571.23</v>
      </c>
      <c r="G336" s="79">
        <v>571.23</v>
      </c>
      <c r="H336" s="79">
        <v>571.23</v>
      </c>
      <c r="I336" s="79">
        <v>571.23</v>
      </c>
      <c r="J336" s="79">
        <v>571.23</v>
      </c>
      <c r="K336" s="79">
        <v>571.23</v>
      </c>
      <c r="L336" s="79">
        <v>571.23</v>
      </c>
      <c r="M336" s="79">
        <v>571.23</v>
      </c>
      <c r="N336" s="79">
        <v>571.23</v>
      </c>
      <c r="O336" s="111">
        <f t="shared" si="5"/>
        <v>5141.07</v>
      </c>
    </row>
    <row r="337" spans="1:15" x14ac:dyDescent="0.3">
      <c r="A337" s="77" t="s">
        <v>1901</v>
      </c>
      <c r="B337" s="77" t="s">
        <v>958</v>
      </c>
      <c r="C337" s="79">
        <v>592.71</v>
      </c>
      <c r="D337" s="79">
        <v>592.71</v>
      </c>
      <c r="E337" s="79">
        <v>172.07</v>
      </c>
      <c r="F337" s="80"/>
      <c r="G337" s="80"/>
      <c r="H337" s="80"/>
      <c r="I337" s="80"/>
      <c r="J337" s="80"/>
      <c r="K337" s="80"/>
      <c r="L337" s="80"/>
      <c r="M337" s="80"/>
      <c r="N337" s="80"/>
      <c r="O337" s="111">
        <f t="shared" si="5"/>
        <v>0</v>
      </c>
    </row>
    <row r="338" spans="1:15" x14ac:dyDescent="0.3">
      <c r="A338" s="77" t="s">
        <v>2532</v>
      </c>
      <c r="B338" s="77" t="s">
        <v>958</v>
      </c>
      <c r="C338" s="80"/>
      <c r="D338" s="80"/>
      <c r="E338" s="79">
        <v>420.64</v>
      </c>
      <c r="F338" s="79">
        <v>592.71</v>
      </c>
      <c r="G338" s="79">
        <v>592.71</v>
      </c>
      <c r="H338" s="79">
        <v>592.71</v>
      </c>
      <c r="I338" s="79">
        <v>592.71</v>
      </c>
      <c r="J338" s="79">
        <v>592.71</v>
      </c>
      <c r="K338" s="79">
        <v>592.71</v>
      </c>
      <c r="L338" s="79">
        <v>592.71</v>
      </c>
      <c r="M338" s="79">
        <v>592.71</v>
      </c>
      <c r="N338" s="79">
        <v>592.71</v>
      </c>
      <c r="O338" s="111">
        <f t="shared" si="5"/>
        <v>5334.39</v>
      </c>
    </row>
    <row r="339" spans="1:15" x14ac:dyDescent="0.3">
      <c r="A339" s="77" t="s">
        <v>1885</v>
      </c>
      <c r="B339" s="77" t="s">
        <v>554</v>
      </c>
      <c r="C339" s="79">
        <v>725.85</v>
      </c>
      <c r="D339" s="79">
        <v>725.85</v>
      </c>
      <c r="E339" s="79">
        <v>210.72</v>
      </c>
      <c r="F339" s="80"/>
      <c r="G339" s="80"/>
      <c r="H339" s="80"/>
      <c r="I339" s="80"/>
      <c r="J339" s="80"/>
      <c r="K339" s="80"/>
      <c r="L339" s="80"/>
      <c r="M339" s="80"/>
      <c r="N339" s="80"/>
      <c r="O339" s="111">
        <f t="shared" si="5"/>
        <v>0</v>
      </c>
    </row>
    <row r="340" spans="1:15" x14ac:dyDescent="0.3">
      <c r="A340" s="77" t="s">
        <v>2529</v>
      </c>
      <c r="B340" s="77" t="s">
        <v>554</v>
      </c>
      <c r="C340" s="80"/>
      <c r="D340" s="80"/>
      <c r="E340" s="79">
        <v>515.12</v>
      </c>
      <c r="F340" s="79">
        <v>725.85</v>
      </c>
      <c r="G340" s="79">
        <v>725.85</v>
      </c>
      <c r="H340" s="79">
        <v>725.85</v>
      </c>
      <c r="I340" s="79">
        <v>725.85</v>
      </c>
      <c r="J340" s="79">
        <v>725.85</v>
      </c>
      <c r="K340" s="79">
        <v>725.85</v>
      </c>
      <c r="L340" s="79">
        <v>725.85</v>
      </c>
      <c r="M340" s="79">
        <v>725.85</v>
      </c>
      <c r="N340" s="79">
        <v>725.85</v>
      </c>
      <c r="O340" s="111">
        <f t="shared" si="5"/>
        <v>6532.6500000000015</v>
      </c>
    </row>
    <row r="341" spans="1:15" x14ac:dyDescent="0.3">
      <c r="A341" s="77" t="s">
        <v>1970</v>
      </c>
      <c r="B341" s="77" t="s">
        <v>540</v>
      </c>
      <c r="C341" s="79">
        <v>747.33</v>
      </c>
      <c r="D341" s="79">
        <v>747.33</v>
      </c>
      <c r="E341" s="79">
        <v>216.9</v>
      </c>
      <c r="F341" s="80"/>
      <c r="G341" s="80"/>
      <c r="H341" s="80"/>
      <c r="I341" s="80"/>
      <c r="J341" s="80"/>
      <c r="K341" s="80"/>
      <c r="L341" s="80"/>
      <c r="M341" s="80"/>
      <c r="N341" s="80"/>
      <c r="O341" s="111">
        <f t="shared" si="5"/>
        <v>0</v>
      </c>
    </row>
    <row r="342" spans="1:15" x14ac:dyDescent="0.3">
      <c r="A342" s="77" t="s">
        <v>2543</v>
      </c>
      <c r="B342" s="77" t="s">
        <v>540</v>
      </c>
      <c r="C342" s="80"/>
      <c r="D342" s="80"/>
      <c r="E342" s="79">
        <v>530.42999999999995</v>
      </c>
      <c r="F342" s="79">
        <v>747.33</v>
      </c>
      <c r="G342" s="79">
        <v>747.33</v>
      </c>
      <c r="H342" s="79">
        <v>747.33</v>
      </c>
      <c r="I342" s="79">
        <v>747.33</v>
      </c>
      <c r="J342" s="79">
        <v>747.33</v>
      </c>
      <c r="K342" s="79">
        <v>747.33</v>
      </c>
      <c r="L342" s="79">
        <v>747.33</v>
      </c>
      <c r="M342" s="79">
        <v>747.33</v>
      </c>
      <c r="N342" s="79">
        <v>747.33</v>
      </c>
      <c r="O342" s="111">
        <f t="shared" si="5"/>
        <v>6725.97</v>
      </c>
    </row>
    <row r="343" spans="1:15" x14ac:dyDescent="0.3">
      <c r="A343" s="77" t="s">
        <v>1712</v>
      </c>
      <c r="B343" s="77" t="s">
        <v>956</v>
      </c>
      <c r="C343" s="79">
        <v>614.17999999999995</v>
      </c>
      <c r="D343" s="79">
        <v>614.17999999999995</v>
      </c>
      <c r="E343" s="79">
        <v>178.24</v>
      </c>
      <c r="F343" s="80"/>
      <c r="G343" s="80"/>
      <c r="H343" s="80"/>
      <c r="I343" s="80"/>
      <c r="J343" s="80"/>
      <c r="K343" s="80"/>
      <c r="L343" s="80"/>
      <c r="M343" s="80"/>
      <c r="N343" s="80"/>
      <c r="O343" s="111">
        <f t="shared" si="5"/>
        <v>0</v>
      </c>
    </row>
    <row r="344" spans="1:15" x14ac:dyDescent="0.3">
      <c r="A344" s="77" t="s">
        <v>2518</v>
      </c>
      <c r="B344" s="77" t="s">
        <v>956</v>
      </c>
      <c r="C344" s="80"/>
      <c r="D344" s="80"/>
      <c r="E344" s="79">
        <v>435.94</v>
      </c>
      <c r="F344" s="79">
        <v>614.17999999999995</v>
      </c>
      <c r="G344" s="79">
        <v>614.17999999999995</v>
      </c>
      <c r="H344" s="79">
        <v>614.17999999999995</v>
      </c>
      <c r="I344" s="79">
        <v>614.17999999999995</v>
      </c>
      <c r="J344" s="79">
        <v>614.17999999999995</v>
      </c>
      <c r="K344" s="79">
        <v>614.17999999999995</v>
      </c>
      <c r="L344" s="79">
        <v>614.17999999999995</v>
      </c>
      <c r="M344" s="79">
        <v>614.17999999999995</v>
      </c>
      <c r="N344" s="79">
        <v>614.17999999999995</v>
      </c>
      <c r="O344" s="111">
        <f t="shared" si="5"/>
        <v>5527.62</v>
      </c>
    </row>
    <row r="345" spans="1:15" x14ac:dyDescent="0.3">
      <c r="A345" s="77" t="s">
        <v>1532</v>
      </c>
      <c r="B345" s="77" t="s">
        <v>1005</v>
      </c>
      <c r="C345" s="79">
        <v>592.71</v>
      </c>
      <c r="D345" s="79">
        <v>592.71</v>
      </c>
      <c r="E345" s="79">
        <v>172.07</v>
      </c>
      <c r="F345" s="80"/>
      <c r="G345" s="80"/>
      <c r="H345" s="80"/>
      <c r="I345" s="80"/>
      <c r="J345" s="80"/>
      <c r="K345" s="80"/>
      <c r="L345" s="80"/>
      <c r="M345" s="80"/>
      <c r="N345" s="80"/>
      <c r="O345" s="111">
        <f t="shared" si="5"/>
        <v>0</v>
      </c>
    </row>
    <row r="346" spans="1:15" x14ac:dyDescent="0.3">
      <c r="A346" s="77" t="s">
        <v>2485</v>
      </c>
      <c r="B346" s="77" t="s">
        <v>1005</v>
      </c>
      <c r="C346" s="80"/>
      <c r="D346" s="80"/>
      <c r="E346" s="79">
        <v>420.64</v>
      </c>
      <c r="F346" s="79">
        <v>592.71</v>
      </c>
      <c r="G346" s="79">
        <v>592.71</v>
      </c>
      <c r="H346" s="79">
        <v>592.71</v>
      </c>
      <c r="I346" s="79">
        <v>592.71</v>
      </c>
      <c r="J346" s="79">
        <v>592.71</v>
      </c>
      <c r="K346" s="79">
        <v>592.71</v>
      </c>
      <c r="L346" s="79">
        <v>592.71</v>
      </c>
      <c r="M346" s="79">
        <v>592.71</v>
      </c>
      <c r="N346" s="79">
        <v>592.71</v>
      </c>
      <c r="O346" s="111">
        <f t="shared" si="5"/>
        <v>5334.39</v>
      </c>
    </row>
    <row r="347" spans="1:15" x14ac:dyDescent="0.3">
      <c r="A347" s="77" t="s">
        <v>2037</v>
      </c>
      <c r="B347" s="77" t="s">
        <v>787</v>
      </c>
      <c r="C347" s="79">
        <v>747.33</v>
      </c>
      <c r="D347" s="79">
        <v>747.33</v>
      </c>
      <c r="E347" s="79">
        <v>216.9</v>
      </c>
      <c r="F347" s="80"/>
      <c r="G347" s="80"/>
      <c r="H347" s="80"/>
      <c r="I347" s="80"/>
      <c r="J347" s="80"/>
      <c r="K347" s="80"/>
      <c r="L347" s="80"/>
      <c r="M347" s="80"/>
      <c r="N347" s="80"/>
      <c r="O347" s="111">
        <f t="shared" si="5"/>
        <v>0</v>
      </c>
    </row>
    <row r="348" spans="1:15" x14ac:dyDescent="0.3">
      <c r="A348" s="77" t="s">
        <v>2512</v>
      </c>
      <c r="B348" s="77" t="s">
        <v>787</v>
      </c>
      <c r="C348" s="80"/>
      <c r="D348" s="80"/>
      <c r="E348" s="79">
        <v>530.42999999999995</v>
      </c>
      <c r="F348" s="79">
        <v>747.33</v>
      </c>
      <c r="G348" s="79">
        <v>747.33</v>
      </c>
      <c r="H348" s="79">
        <v>747.33</v>
      </c>
      <c r="I348" s="79">
        <v>747.33</v>
      </c>
      <c r="J348" s="79">
        <v>747.33</v>
      </c>
      <c r="K348" s="79">
        <v>747.33</v>
      </c>
      <c r="L348" s="79">
        <v>747.33</v>
      </c>
      <c r="M348" s="79">
        <v>747.33</v>
      </c>
      <c r="N348" s="79">
        <v>747.33</v>
      </c>
      <c r="O348" s="111">
        <f t="shared" si="5"/>
        <v>6725.97</v>
      </c>
    </row>
    <row r="349" spans="1:15" x14ac:dyDescent="0.3">
      <c r="A349" s="77" t="s">
        <v>1469</v>
      </c>
      <c r="B349" s="77" t="s">
        <v>1162</v>
      </c>
      <c r="C349" s="79">
        <v>592.71</v>
      </c>
      <c r="D349" s="79">
        <v>592.71</v>
      </c>
      <c r="E349" s="79">
        <v>172.07</v>
      </c>
      <c r="F349" s="80"/>
      <c r="G349" s="80"/>
      <c r="H349" s="80"/>
      <c r="I349" s="80"/>
      <c r="J349" s="80"/>
      <c r="K349" s="80"/>
      <c r="L349" s="80"/>
      <c r="M349" s="80"/>
      <c r="N349" s="80"/>
      <c r="O349" s="111">
        <f t="shared" si="5"/>
        <v>0</v>
      </c>
    </row>
    <row r="350" spans="1:15" x14ac:dyDescent="0.3">
      <c r="A350" s="77" t="s">
        <v>2481</v>
      </c>
      <c r="B350" s="77" t="s">
        <v>1162</v>
      </c>
      <c r="C350" s="80"/>
      <c r="D350" s="80"/>
      <c r="E350" s="79">
        <v>420.64</v>
      </c>
      <c r="F350" s="79">
        <v>592.71</v>
      </c>
      <c r="G350" s="79">
        <v>592.71</v>
      </c>
      <c r="H350" s="79">
        <v>592.71</v>
      </c>
      <c r="I350" s="79">
        <v>592.71</v>
      </c>
      <c r="J350" s="79">
        <v>592.71</v>
      </c>
      <c r="K350" s="79">
        <v>592.71</v>
      </c>
      <c r="L350" s="79">
        <v>592.71</v>
      </c>
      <c r="M350" s="79">
        <v>592.71</v>
      </c>
      <c r="N350" s="79">
        <v>592.71</v>
      </c>
      <c r="O350" s="111">
        <f t="shared" si="5"/>
        <v>5334.39</v>
      </c>
    </row>
    <row r="351" spans="1:15" x14ac:dyDescent="0.3">
      <c r="A351" s="77" t="s">
        <v>1753</v>
      </c>
      <c r="B351" s="77" t="s">
        <v>1058</v>
      </c>
      <c r="C351" s="79">
        <v>768.8</v>
      </c>
      <c r="D351" s="79">
        <v>768.8</v>
      </c>
      <c r="E351" s="79">
        <v>223.07</v>
      </c>
      <c r="F351" s="80"/>
      <c r="G351" s="80"/>
      <c r="H351" s="80"/>
      <c r="I351" s="80"/>
      <c r="J351" s="80"/>
      <c r="K351" s="80"/>
      <c r="L351" s="80"/>
      <c r="M351" s="80"/>
      <c r="N351" s="80"/>
      <c r="O351" s="111">
        <f t="shared" si="5"/>
        <v>0</v>
      </c>
    </row>
    <row r="352" spans="1:15" x14ac:dyDescent="0.3">
      <c r="A352" s="77" t="s">
        <v>2517</v>
      </c>
      <c r="B352" s="77" t="s">
        <v>1058</v>
      </c>
      <c r="C352" s="80"/>
      <c r="D352" s="80"/>
      <c r="E352" s="79">
        <v>545.47</v>
      </c>
      <c r="F352" s="79">
        <v>768.8</v>
      </c>
      <c r="G352" s="79">
        <v>768.8</v>
      </c>
      <c r="H352" s="79">
        <v>768.8</v>
      </c>
      <c r="I352" s="79">
        <v>768.8</v>
      </c>
      <c r="J352" s="79">
        <v>768.8</v>
      </c>
      <c r="K352" s="79">
        <v>768.8</v>
      </c>
      <c r="L352" s="79">
        <v>768.8</v>
      </c>
      <c r="M352" s="79">
        <v>768.8</v>
      </c>
      <c r="N352" s="79">
        <v>768.8</v>
      </c>
      <c r="O352" s="111">
        <f t="shared" si="5"/>
        <v>6919.2000000000007</v>
      </c>
    </row>
    <row r="353" spans="1:15" x14ac:dyDescent="0.3">
      <c r="A353" s="77" t="s">
        <v>1892</v>
      </c>
      <c r="B353" s="77" t="s">
        <v>835</v>
      </c>
      <c r="C353" s="79">
        <v>601.29999999999995</v>
      </c>
      <c r="D353" s="79">
        <v>601.29999999999995</v>
      </c>
      <c r="E353" s="79">
        <v>174.48</v>
      </c>
      <c r="F353" s="80"/>
      <c r="G353" s="80"/>
      <c r="H353" s="80"/>
      <c r="I353" s="80"/>
      <c r="J353" s="80"/>
      <c r="K353" s="80"/>
      <c r="L353" s="80"/>
      <c r="M353" s="80"/>
      <c r="N353" s="80"/>
      <c r="O353" s="111">
        <f t="shared" si="5"/>
        <v>0</v>
      </c>
    </row>
    <row r="354" spans="1:15" x14ac:dyDescent="0.3">
      <c r="A354" s="77" t="s">
        <v>2521</v>
      </c>
      <c r="B354" s="77" t="s">
        <v>835</v>
      </c>
      <c r="C354" s="80"/>
      <c r="D354" s="80"/>
      <c r="E354" s="79">
        <v>426.55</v>
      </c>
      <c r="F354" s="79">
        <v>601.29999999999995</v>
      </c>
      <c r="G354" s="79">
        <v>601.29999999999995</v>
      </c>
      <c r="H354" s="79">
        <v>601.29999999999995</v>
      </c>
      <c r="I354" s="79">
        <v>601.29999999999995</v>
      </c>
      <c r="J354" s="79">
        <v>601.29999999999995</v>
      </c>
      <c r="K354" s="79">
        <v>601.29999999999995</v>
      </c>
      <c r="L354" s="79">
        <v>601.29999999999995</v>
      </c>
      <c r="M354" s="79">
        <v>601.29999999999995</v>
      </c>
      <c r="N354" s="79">
        <v>601.29999999999995</v>
      </c>
      <c r="O354" s="111">
        <f t="shared" si="5"/>
        <v>5411.7000000000007</v>
      </c>
    </row>
    <row r="355" spans="1:15" x14ac:dyDescent="0.3">
      <c r="A355" s="77" t="s">
        <v>1868</v>
      </c>
      <c r="B355" s="77" t="s">
        <v>974</v>
      </c>
      <c r="C355" s="79">
        <v>781.68</v>
      </c>
      <c r="D355" s="79">
        <v>781.69</v>
      </c>
      <c r="E355" s="79">
        <v>226.83</v>
      </c>
      <c r="F355" s="80"/>
      <c r="G355" s="80"/>
      <c r="H355" s="80"/>
      <c r="I355" s="80"/>
      <c r="J355" s="80"/>
      <c r="K355" s="80"/>
      <c r="L355" s="80"/>
      <c r="M355" s="80"/>
      <c r="N355" s="80"/>
      <c r="O355" s="111">
        <f t="shared" si="5"/>
        <v>0</v>
      </c>
    </row>
    <row r="356" spans="1:15" x14ac:dyDescent="0.3">
      <c r="A356" s="77" t="s">
        <v>2594</v>
      </c>
      <c r="B356" s="77" t="s">
        <v>974</v>
      </c>
      <c r="C356" s="80"/>
      <c r="D356" s="80"/>
      <c r="E356" s="79">
        <v>554.85</v>
      </c>
      <c r="F356" s="79">
        <v>781.69</v>
      </c>
      <c r="G356" s="79">
        <v>781.69</v>
      </c>
      <c r="H356" s="79">
        <v>781.69</v>
      </c>
      <c r="I356" s="79">
        <v>781.69</v>
      </c>
      <c r="J356" s="79">
        <v>781.69</v>
      </c>
      <c r="K356" s="79">
        <v>781.69</v>
      </c>
      <c r="L356" s="79">
        <v>781.69</v>
      </c>
      <c r="M356" s="79">
        <v>781.69</v>
      </c>
      <c r="N356" s="79">
        <v>781.69</v>
      </c>
      <c r="O356" s="111">
        <f t="shared" si="5"/>
        <v>7035.2100000000009</v>
      </c>
    </row>
    <row r="357" spans="1:15" x14ac:dyDescent="0.3">
      <c r="A357" s="77" t="s">
        <v>1759</v>
      </c>
      <c r="B357" s="77" t="s">
        <v>1207</v>
      </c>
      <c r="C357" s="79">
        <v>777.39</v>
      </c>
      <c r="D357" s="79">
        <v>777.39</v>
      </c>
      <c r="E357" s="79">
        <v>777.39</v>
      </c>
      <c r="F357" s="80"/>
      <c r="G357" s="80"/>
      <c r="H357" s="80"/>
      <c r="I357" s="80"/>
      <c r="J357" s="80"/>
      <c r="K357" s="80"/>
      <c r="L357" s="80"/>
      <c r="M357" s="80"/>
      <c r="N357" s="80"/>
      <c r="O357" s="111">
        <f t="shared" si="5"/>
        <v>0</v>
      </c>
    </row>
    <row r="358" spans="1:15" x14ac:dyDescent="0.3">
      <c r="A358" s="77" t="s">
        <v>2658</v>
      </c>
      <c r="B358" s="77" t="s">
        <v>1207</v>
      </c>
      <c r="C358" s="80"/>
      <c r="D358" s="80"/>
      <c r="E358" s="80"/>
      <c r="F358" s="79">
        <v>777.39</v>
      </c>
      <c r="G358" s="79">
        <v>777.39</v>
      </c>
      <c r="H358" s="79">
        <v>777.39</v>
      </c>
      <c r="I358" s="79">
        <v>777.39</v>
      </c>
      <c r="J358" s="79">
        <v>777.39</v>
      </c>
      <c r="K358" s="79">
        <v>777.39</v>
      </c>
      <c r="L358" s="79">
        <v>777.39</v>
      </c>
      <c r="M358" s="79">
        <v>777.39</v>
      </c>
      <c r="N358" s="79">
        <v>777.39</v>
      </c>
      <c r="O358" s="111">
        <f t="shared" si="5"/>
        <v>6996.5100000000011</v>
      </c>
    </row>
    <row r="359" spans="1:15" x14ac:dyDescent="0.3">
      <c r="A359" s="77" t="s">
        <v>2014</v>
      </c>
      <c r="B359" s="77" t="s">
        <v>813</v>
      </c>
      <c r="C359" s="79">
        <v>614.17999999999995</v>
      </c>
      <c r="D359" s="79">
        <v>614.17999999999995</v>
      </c>
      <c r="E359" s="79">
        <v>277.29000000000002</v>
      </c>
      <c r="F359" s="80"/>
      <c r="G359" s="80"/>
      <c r="H359" s="80"/>
      <c r="I359" s="80"/>
      <c r="J359" s="80"/>
      <c r="K359" s="80"/>
      <c r="L359" s="80"/>
      <c r="M359" s="80"/>
      <c r="N359" s="80"/>
      <c r="O359" s="111">
        <f t="shared" si="5"/>
        <v>0</v>
      </c>
    </row>
    <row r="360" spans="1:15" x14ac:dyDescent="0.3">
      <c r="A360" s="77" t="s">
        <v>2551</v>
      </c>
      <c r="B360" s="77" t="s">
        <v>813</v>
      </c>
      <c r="C360" s="80"/>
      <c r="D360" s="80"/>
      <c r="E360" s="79">
        <v>336.88</v>
      </c>
      <c r="F360" s="79">
        <v>614.17999999999995</v>
      </c>
      <c r="G360" s="79">
        <v>614.17999999999995</v>
      </c>
      <c r="H360" s="79">
        <v>614.17999999999995</v>
      </c>
      <c r="I360" s="79">
        <v>614.17999999999995</v>
      </c>
      <c r="J360" s="79">
        <v>614.17999999999995</v>
      </c>
      <c r="K360" s="79">
        <v>614.17999999999995</v>
      </c>
      <c r="L360" s="79">
        <v>614.17999999999995</v>
      </c>
      <c r="M360" s="79">
        <v>614.17999999999995</v>
      </c>
      <c r="N360" s="79">
        <v>614.17999999999995</v>
      </c>
      <c r="O360" s="111">
        <f t="shared" si="5"/>
        <v>5527.62</v>
      </c>
    </row>
    <row r="361" spans="1:15" x14ac:dyDescent="0.3">
      <c r="A361" s="77" t="s">
        <v>2064</v>
      </c>
      <c r="B361" s="77" t="s">
        <v>1031</v>
      </c>
      <c r="C361" s="79">
        <v>708.67</v>
      </c>
      <c r="D361" s="79">
        <v>708.67</v>
      </c>
      <c r="E361" s="79">
        <v>708.67</v>
      </c>
      <c r="F361" s="79">
        <v>708.67</v>
      </c>
      <c r="G361" s="79">
        <v>708.67</v>
      </c>
      <c r="H361" s="80"/>
      <c r="I361" s="80"/>
      <c r="J361" s="80"/>
      <c r="K361" s="80"/>
      <c r="L361" s="80"/>
      <c r="M361" s="80"/>
      <c r="N361" s="80"/>
      <c r="O361" s="111">
        <f t="shared" si="5"/>
        <v>1417.34</v>
      </c>
    </row>
    <row r="362" spans="1:15" x14ac:dyDescent="0.3">
      <c r="A362" s="77" t="s">
        <v>2811</v>
      </c>
      <c r="B362" s="77" t="s">
        <v>1031</v>
      </c>
      <c r="C362" s="80"/>
      <c r="D362" s="80"/>
      <c r="E362" s="80"/>
      <c r="F362" s="80"/>
      <c r="G362" s="80"/>
      <c r="H362" s="79">
        <v>708.67</v>
      </c>
      <c r="I362" s="79">
        <v>708.67</v>
      </c>
      <c r="J362" s="79">
        <v>708.67</v>
      </c>
      <c r="K362" s="79">
        <v>708.67</v>
      </c>
      <c r="L362" s="79">
        <v>708.67</v>
      </c>
      <c r="M362" s="79">
        <v>708.67</v>
      </c>
      <c r="N362" s="79">
        <v>708.67</v>
      </c>
      <c r="O362" s="111">
        <f t="shared" si="5"/>
        <v>4960.6899999999996</v>
      </c>
    </row>
    <row r="363" spans="1:15" x14ac:dyDescent="0.3">
      <c r="A363" s="77" t="s">
        <v>1893</v>
      </c>
      <c r="B363" s="77" t="s">
        <v>1032</v>
      </c>
      <c r="C363" s="79">
        <v>743.03</v>
      </c>
      <c r="D363" s="79">
        <v>743.03</v>
      </c>
      <c r="E363" s="79">
        <v>743.03</v>
      </c>
      <c r="F363" s="79">
        <v>743.03</v>
      </c>
      <c r="G363" s="79">
        <v>743.03</v>
      </c>
      <c r="H363" s="79">
        <v>743.03</v>
      </c>
      <c r="I363" s="79">
        <v>743.03</v>
      </c>
      <c r="J363" s="79">
        <v>23.89</v>
      </c>
      <c r="K363" s="80"/>
      <c r="L363" s="80"/>
      <c r="M363" s="80"/>
      <c r="N363" s="80"/>
      <c r="O363" s="111">
        <f t="shared" si="5"/>
        <v>2996.0099999999998</v>
      </c>
    </row>
    <row r="364" spans="1:15" x14ac:dyDescent="0.3">
      <c r="A364" s="77" t="s">
        <v>2867</v>
      </c>
      <c r="B364" s="77" t="s">
        <v>1032</v>
      </c>
      <c r="C364" s="80"/>
      <c r="D364" s="80"/>
      <c r="E364" s="80"/>
      <c r="F364" s="80"/>
      <c r="G364" s="80"/>
      <c r="H364" s="80"/>
      <c r="I364" s="80"/>
      <c r="J364" s="79">
        <v>718.87</v>
      </c>
      <c r="K364" s="79">
        <v>743.03</v>
      </c>
      <c r="L364" s="79">
        <v>743.03</v>
      </c>
      <c r="M364" s="79">
        <v>743.03</v>
      </c>
      <c r="N364" s="79">
        <v>743.03</v>
      </c>
      <c r="O364" s="111">
        <f t="shared" si="5"/>
        <v>3690.99</v>
      </c>
    </row>
    <row r="365" spans="1:15" x14ac:dyDescent="0.3">
      <c r="A365" s="77" t="s">
        <v>1743</v>
      </c>
      <c r="B365" s="77" t="s">
        <v>1115</v>
      </c>
      <c r="C365" s="79">
        <v>614.17999999999995</v>
      </c>
      <c r="D365" s="79">
        <v>614.17999999999995</v>
      </c>
      <c r="E365" s="79">
        <v>614.17999999999995</v>
      </c>
      <c r="F365" s="79">
        <v>122.94</v>
      </c>
      <c r="G365" s="80"/>
      <c r="H365" s="80"/>
      <c r="I365" s="80"/>
      <c r="J365" s="80"/>
      <c r="K365" s="80"/>
      <c r="L365" s="80"/>
      <c r="M365" s="80"/>
      <c r="N365" s="80"/>
      <c r="O365" s="111">
        <f t="shared" si="5"/>
        <v>122.94</v>
      </c>
    </row>
    <row r="366" spans="1:15" x14ac:dyDescent="0.3">
      <c r="A366" s="77" t="s">
        <v>2671</v>
      </c>
      <c r="B366" s="77" t="s">
        <v>1115</v>
      </c>
      <c r="C366" s="80"/>
      <c r="D366" s="80"/>
      <c r="E366" s="80"/>
      <c r="F366" s="79">
        <v>491.24</v>
      </c>
      <c r="G366" s="79">
        <v>614.17999999999995</v>
      </c>
      <c r="H366" s="79">
        <v>614.17999999999995</v>
      </c>
      <c r="I366" s="79">
        <v>614.17999999999995</v>
      </c>
      <c r="J366" s="79">
        <v>614.17999999999995</v>
      </c>
      <c r="K366" s="79">
        <v>614.17999999999995</v>
      </c>
      <c r="L366" s="79">
        <v>614.17999999999995</v>
      </c>
      <c r="M366" s="79">
        <v>614.17999999999995</v>
      </c>
      <c r="N366" s="79">
        <v>614.17999999999995</v>
      </c>
      <c r="O366" s="111">
        <f t="shared" si="5"/>
        <v>5404.68</v>
      </c>
    </row>
    <row r="367" spans="1:15" x14ac:dyDescent="0.3">
      <c r="A367" s="77" t="s">
        <v>1862</v>
      </c>
      <c r="B367" s="77" t="s">
        <v>760</v>
      </c>
      <c r="C367" s="79">
        <v>661.43</v>
      </c>
      <c r="D367" s="79">
        <v>661.43</v>
      </c>
      <c r="E367" s="79">
        <v>661.43</v>
      </c>
      <c r="F367" s="79">
        <v>661.43</v>
      </c>
      <c r="G367" s="79">
        <v>42.68</v>
      </c>
      <c r="H367" s="80"/>
      <c r="I367" s="80"/>
      <c r="J367" s="80"/>
      <c r="K367" s="80"/>
      <c r="L367" s="80"/>
      <c r="M367" s="80"/>
      <c r="N367" s="80"/>
      <c r="O367" s="111">
        <f t="shared" si="5"/>
        <v>704.1099999999999</v>
      </c>
    </row>
    <row r="368" spans="1:15" x14ac:dyDescent="0.3">
      <c r="A368" s="77" t="s">
        <v>2768</v>
      </c>
      <c r="B368" s="77" t="s">
        <v>760</v>
      </c>
      <c r="C368" s="80"/>
      <c r="D368" s="80"/>
      <c r="E368" s="80"/>
      <c r="F368" s="80"/>
      <c r="G368" s="79">
        <v>618.75</v>
      </c>
      <c r="H368" s="79">
        <v>661.43</v>
      </c>
      <c r="I368" s="79">
        <v>661.43</v>
      </c>
      <c r="J368" s="79">
        <v>661.43</v>
      </c>
      <c r="K368" s="79">
        <v>661.43</v>
      </c>
      <c r="L368" s="79">
        <v>661.43</v>
      </c>
      <c r="M368" s="79">
        <v>661.43</v>
      </c>
      <c r="N368" s="79">
        <v>661.43</v>
      </c>
      <c r="O368" s="111">
        <f t="shared" si="5"/>
        <v>5248.7599999999993</v>
      </c>
    </row>
    <row r="369" spans="1:15" x14ac:dyDescent="0.3">
      <c r="A369" s="77" t="s">
        <v>1478</v>
      </c>
      <c r="B369" s="77" t="s">
        <v>789</v>
      </c>
      <c r="C369" s="79">
        <v>751.62</v>
      </c>
      <c r="D369" s="79">
        <v>751.62</v>
      </c>
      <c r="E369" s="79">
        <v>751.62</v>
      </c>
      <c r="F369" s="79">
        <v>751.62</v>
      </c>
      <c r="G369" s="79">
        <v>751.62</v>
      </c>
      <c r="H369" s="79">
        <v>751.62</v>
      </c>
      <c r="I369" s="79">
        <v>751.62</v>
      </c>
      <c r="J369" s="79">
        <v>751.62</v>
      </c>
      <c r="K369" s="79">
        <v>751.62</v>
      </c>
      <c r="L369" s="79">
        <v>412.18</v>
      </c>
      <c r="M369" s="80"/>
      <c r="N369" s="80"/>
      <c r="O369" s="111">
        <f t="shared" si="5"/>
        <v>4921.9000000000005</v>
      </c>
    </row>
    <row r="370" spans="1:15" x14ac:dyDescent="0.3">
      <c r="A370" s="77" t="s">
        <v>2905</v>
      </c>
      <c r="B370" s="77" t="s">
        <v>789</v>
      </c>
      <c r="C370" s="80"/>
      <c r="D370" s="80"/>
      <c r="E370" s="80"/>
      <c r="F370" s="80"/>
      <c r="G370" s="80"/>
      <c r="H370" s="80"/>
      <c r="I370" s="80"/>
      <c r="J370" s="80"/>
      <c r="K370" s="80"/>
      <c r="L370" s="79">
        <v>339.44</v>
      </c>
      <c r="M370" s="79">
        <v>751.62</v>
      </c>
      <c r="N370" s="79">
        <v>751.62</v>
      </c>
      <c r="O370" s="111">
        <f t="shared" si="5"/>
        <v>1842.6799999999998</v>
      </c>
    </row>
    <row r="371" spans="1:15" x14ac:dyDescent="0.3">
      <c r="A371" s="77" t="s">
        <v>1733</v>
      </c>
      <c r="B371" s="77" t="s">
        <v>977</v>
      </c>
      <c r="C371" s="79">
        <v>592.71</v>
      </c>
      <c r="D371" s="79">
        <v>592.71</v>
      </c>
      <c r="E371" s="79">
        <v>153.01</v>
      </c>
      <c r="F371" s="80"/>
      <c r="G371" s="80"/>
      <c r="H371" s="80"/>
      <c r="I371" s="80"/>
      <c r="J371" s="80"/>
      <c r="K371" s="80"/>
      <c r="L371" s="80"/>
      <c r="M371" s="80"/>
      <c r="N371" s="80"/>
      <c r="O371" s="111">
        <f t="shared" si="5"/>
        <v>0</v>
      </c>
    </row>
    <row r="372" spans="1:15" x14ac:dyDescent="0.3">
      <c r="A372" s="77" t="s">
        <v>2514</v>
      </c>
      <c r="B372" s="77" t="s">
        <v>977</v>
      </c>
      <c r="C372" s="80"/>
      <c r="D372" s="80"/>
      <c r="E372" s="79">
        <v>439.7</v>
      </c>
      <c r="F372" s="79">
        <v>592.71</v>
      </c>
      <c r="G372" s="79">
        <v>592.71</v>
      </c>
      <c r="H372" s="79">
        <v>276.60000000000002</v>
      </c>
      <c r="I372" s="80"/>
      <c r="J372" s="80"/>
      <c r="K372" s="80"/>
      <c r="L372" s="80"/>
      <c r="M372" s="80"/>
      <c r="N372" s="80"/>
      <c r="O372" s="111">
        <f t="shared" si="5"/>
        <v>1462.02</v>
      </c>
    </row>
    <row r="373" spans="1:15" x14ac:dyDescent="0.3">
      <c r="A373" s="77" t="s">
        <v>2798</v>
      </c>
      <c r="B373" s="77" t="s">
        <v>977</v>
      </c>
      <c r="C373" s="80"/>
      <c r="D373" s="80"/>
      <c r="E373" s="80"/>
      <c r="F373" s="80"/>
      <c r="G373" s="80"/>
      <c r="H373" s="79">
        <v>316.11</v>
      </c>
      <c r="I373" s="79">
        <v>592.71</v>
      </c>
      <c r="J373" s="79">
        <v>592.71</v>
      </c>
      <c r="K373" s="79">
        <v>592.71</v>
      </c>
      <c r="L373" s="79">
        <v>592.71</v>
      </c>
      <c r="M373" s="79">
        <v>592.71</v>
      </c>
      <c r="N373" s="79">
        <v>592.71</v>
      </c>
      <c r="O373" s="111">
        <f t="shared" si="5"/>
        <v>3872.3700000000003</v>
      </c>
    </row>
    <row r="374" spans="1:15" x14ac:dyDescent="0.3">
      <c r="A374" s="77" t="s">
        <v>1875</v>
      </c>
      <c r="B374" s="77" t="s">
        <v>657</v>
      </c>
      <c r="C374" s="79">
        <v>614.17999999999995</v>
      </c>
      <c r="D374" s="79">
        <v>614.17999999999995</v>
      </c>
      <c r="E374" s="79">
        <v>277.29000000000002</v>
      </c>
      <c r="F374" s="80"/>
      <c r="G374" s="80"/>
      <c r="H374" s="80"/>
      <c r="I374" s="80"/>
      <c r="J374" s="80"/>
      <c r="K374" s="80"/>
      <c r="L374" s="80"/>
      <c r="M374" s="80"/>
      <c r="N374" s="80"/>
      <c r="O374" s="111">
        <f t="shared" si="5"/>
        <v>0</v>
      </c>
    </row>
    <row r="375" spans="1:15" x14ac:dyDescent="0.3">
      <c r="A375" s="77" t="s">
        <v>2477</v>
      </c>
      <c r="B375" s="77" t="s">
        <v>657</v>
      </c>
      <c r="C375" s="80"/>
      <c r="D375" s="80"/>
      <c r="E375" s="79">
        <v>336.88</v>
      </c>
      <c r="F375" s="79">
        <v>614.17999999999995</v>
      </c>
      <c r="G375" s="79">
        <v>614.17999999999995</v>
      </c>
      <c r="H375" s="79">
        <v>614.17999999999995</v>
      </c>
      <c r="I375" s="79">
        <v>614.17999999999995</v>
      </c>
      <c r="J375" s="79">
        <v>614.17999999999995</v>
      </c>
      <c r="K375" s="79">
        <v>614.17999999999995</v>
      </c>
      <c r="L375" s="79">
        <v>614.17999999999995</v>
      </c>
      <c r="M375" s="79">
        <v>614.17999999999995</v>
      </c>
      <c r="N375" s="79">
        <v>614.17999999999995</v>
      </c>
      <c r="O375" s="111">
        <f t="shared" si="5"/>
        <v>5527.62</v>
      </c>
    </row>
    <row r="376" spans="1:15" x14ac:dyDescent="0.3">
      <c r="A376" s="77" t="s">
        <v>2046</v>
      </c>
      <c r="B376" s="77" t="s">
        <v>541</v>
      </c>
      <c r="C376" s="79">
        <v>734.44</v>
      </c>
      <c r="D376" s="79">
        <v>734.44</v>
      </c>
      <c r="E376" s="79">
        <v>307.89999999999998</v>
      </c>
      <c r="F376" s="80"/>
      <c r="G376" s="80"/>
      <c r="H376" s="80"/>
      <c r="I376" s="80"/>
      <c r="J376" s="80"/>
      <c r="K376" s="80"/>
      <c r="L376" s="80"/>
      <c r="M376" s="80"/>
      <c r="N376" s="80"/>
      <c r="O376" s="111">
        <f t="shared" si="5"/>
        <v>0</v>
      </c>
    </row>
    <row r="377" spans="1:15" x14ac:dyDescent="0.3">
      <c r="A377" s="77" t="s">
        <v>2556</v>
      </c>
      <c r="B377" s="77" t="s">
        <v>541</v>
      </c>
      <c r="C377" s="80"/>
      <c r="D377" s="80"/>
      <c r="E377" s="79">
        <v>426.27</v>
      </c>
      <c r="F377" s="79">
        <v>734.44</v>
      </c>
      <c r="G377" s="79">
        <v>734.44</v>
      </c>
      <c r="H377" s="79">
        <v>734.44</v>
      </c>
      <c r="I377" s="79">
        <v>734.44</v>
      </c>
      <c r="J377" s="79">
        <v>734.44</v>
      </c>
      <c r="K377" s="79">
        <v>734.44</v>
      </c>
      <c r="L377" s="79">
        <v>734.44</v>
      </c>
      <c r="M377" s="79">
        <v>734.44</v>
      </c>
      <c r="N377" s="79">
        <v>734.44</v>
      </c>
      <c r="O377" s="111">
        <f t="shared" si="5"/>
        <v>6609.9600000000009</v>
      </c>
    </row>
    <row r="378" spans="1:15" x14ac:dyDescent="0.3">
      <c r="A378" s="77" t="s">
        <v>1949</v>
      </c>
      <c r="B378" s="77" t="s">
        <v>1129</v>
      </c>
      <c r="C378" s="79">
        <v>704.38</v>
      </c>
      <c r="D378" s="79">
        <v>704.38</v>
      </c>
      <c r="E378" s="79">
        <v>704.38</v>
      </c>
      <c r="F378" s="79">
        <v>704.38</v>
      </c>
      <c r="G378" s="79">
        <v>704.38</v>
      </c>
      <c r="H378" s="79">
        <v>704.38</v>
      </c>
      <c r="I378" s="80"/>
      <c r="J378" s="80"/>
      <c r="K378" s="80"/>
      <c r="L378" s="80"/>
      <c r="M378" s="80"/>
      <c r="N378" s="80"/>
      <c r="O378" s="111">
        <f t="shared" si="5"/>
        <v>2113.14</v>
      </c>
    </row>
    <row r="379" spans="1:15" x14ac:dyDescent="0.3">
      <c r="A379" s="77" t="s">
        <v>2842</v>
      </c>
      <c r="B379" s="77" t="s">
        <v>1129</v>
      </c>
      <c r="C379" s="80"/>
      <c r="D379" s="80"/>
      <c r="E379" s="80"/>
      <c r="F379" s="80"/>
      <c r="G379" s="80"/>
      <c r="H379" s="80"/>
      <c r="I379" s="79">
        <v>704.38</v>
      </c>
      <c r="J379" s="79">
        <v>704.38</v>
      </c>
      <c r="K379" s="79">
        <v>704.38</v>
      </c>
      <c r="L379" s="79">
        <v>704.38</v>
      </c>
      <c r="M379" s="79">
        <v>704.38</v>
      </c>
      <c r="N379" s="79">
        <v>704.38</v>
      </c>
      <c r="O379" s="111">
        <f t="shared" si="5"/>
        <v>4226.28</v>
      </c>
    </row>
    <row r="380" spans="1:15" x14ac:dyDescent="0.3">
      <c r="A380" s="77" t="s">
        <v>2047</v>
      </c>
      <c r="B380" s="77" t="s">
        <v>978</v>
      </c>
      <c r="C380" s="79">
        <v>755.92</v>
      </c>
      <c r="D380" s="79">
        <v>755.92</v>
      </c>
      <c r="E380" s="79">
        <v>243.74</v>
      </c>
      <c r="F380" s="80"/>
      <c r="G380" s="80"/>
      <c r="H380" s="80"/>
      <c r="I380" s="80"/>
      <c r="J380" s="80"/>
      <c r="K380" s="80"/>
      <c r="L380" s="80"/>
      <c r="M380" s="80"/>
      <c r="N380" s="80"/>
      <c r="O380" s="111">
        <f t="shared" si="5"/>
        <v>0</v>
      </c>
    </row>
    <row r="381" spans="1:15" x14ac:dyDescent="0.3">
      <c r="A381" s="77" t="s">
        <v>2557</v>
      </c>
      <c r="B381" s="77" t="s">
        <v>978</v>
      </c>
      <c r="C381" s="80"/>
      <c r="D381" s="80"/>
      <c r="E381" s="79">
        <v>512.17999999999995</v>
      </c>
      <c r="F381" s="79">
        <v>755.92</v>
      </c>
      <c r="G381" s="79">
        <v>755.92</v>
      </c>
      <c r="H381" s="79">
        <v>755.92</v>
      </c>
      <c r="I381" s="79">
        <v>755.92</v>
      </c>
      <c r="J381" s="79">
        <v>755.92</v>
      </c>
      <c r="K381" s="79">
        <v>755.92</v>
      </c>
      <c r="L381" s="79">
        <v>755.92</v>
      </c>
      <c r="M381" s="79">
        <v>755.92</v>
      </c>
      <c r="N381" s="79">
        <v>755.92</v>
      </c>
      <c r="O381" s="111">
        <f t="shared" si="5"/>
        <v>6803.28</v>
      </c>
    </row>
    <row r="382" spans="1:15" x14ac:dyDescent="0.3">
      <c r="A382" s="77" t="s">
        <v>1748</v>
      </c>
      <c r="B382" s="77" t="s">
        <v>807</v>
      </c>
      <c r="C382" s="79">
        <v>708.67</v>
      </c>
      <c r="D382" s="79">
        <v>708.67</v>
      </c>
      <c r="E382" s="79">
        <v>297.16000000000003</v>
      </c>
      <c r="F382" s="80"/>
      <c r="G382" s="80"/>
      <c r="H382" s="80"/>
      <c r="I382" s="80"/>
      <c r="J382" s="80"/>
      <c r="K382" s="80"/>
      <c r="L382" s="80"/>
      <c r="M382" s="80"/>
      <c r="N382" s="80"/>
      <c r="O382" s="111">
        <f t="shared" si="5"/>
        <v>0</v>
      </c>
    </row>
    <row r="383" spans="1:15" x14ac:dyDescent="0.3">
      <c r="A383" s="77" t="s">
        <v>2588</v>
      </c>
      <c r="B383" s="77" t="s">
        <v>807</v>
      </c>
      <c r="C383" s="80"/>
      <c r="D383" s="80"/>
      <c r="E383" s="79">
        <v>411.52</v>
      </c>
      <c r="F383" s="79">
        <v>708.67</v>
      </c>
      <c r="G383" s="79">
        <v>708.67</v>
      </c>
      <c r="H383" s="79">
        <v>708.67</v>
      </c>
      <c r="I383" s="79">
        <v>708.67</v>
      </c>
      <c r="J383" s="79">
        <v>708.67</v>
      </c>
      <c r="K383" s="79">
        <v>708.67</v>
      </c>
      <c r="L383" s="79">
        <v>708.67</v>
      </c>
      <c r="M383" s="79">
        <v>708.67</v>
      </c>
      <c r="N383" s="79">
        <v>708.67</v>
      </c>
      <c r="O383" s="111">
        <f t="shared" si="5"/>
        <v>6378.03</v>
      </c>
    </row>
    <row r="384" spans="1:15" x14ac:dyDescent="0.3">
      <c r="A384" s="77" t="s">
        <v>2348</v>
      </c>
      <c r="B384" s="77" t="s">
        <v>1131</v>
      </c>
      <c r="C384" s="79">
        <v>893.35</v>
      </c>
      <c r="D384" s="79">
        <v>893.36</v>
      </c>
      <c r="E384" s="79">
        <v>893.36</v>
      </c>
      <c r="F384" s="79">
        <v>893.36</v>
      </c>
      <c r="G384" s="79">
        <v>893.36</v>
      </c>
      <c r="H384" s="79">
        <v>893.36</v>
      </c>
      <c r="I384" s="79">
        <v>893.36</v>
      </c>
      <c r="J384" s="79">
        <v>893.36</v>
      </c>
      <c r="K384" s="79">
        <v>565.86</v>
      </c>
      <c r="L384" s="80"/>
      <c r="M384" s="80"/>
      <c r="N384" s="80"/>
      <c r="O384" s="111">
        <f t="shared" si="5"/>
        <v>5032.66</v>
      </c>
    </row>
    <row r="385" spans="1:15" x14ac:dyDescent="0.3">
      <c r="A385" s="77" t="s">
        <v>2889</v>
      </c>
      <c r="B385" s="77" t="s">
        <v>1131</v>
      </c>
      <c r="C385" s="80"/>
      <c r="D385" s="80"/>
      <c r="E385" s="80"/>
      <c r="F385" s="80"/>
      <c r="G385" s="80"/>
      <c r="H385" s="80"/>
      <c r="I385" s="80"/>
      <c r="J385" s="80"/>
      <c r="K385" s="79">
        <v>327.5</v>
      </c>
      <c r="L385" s="79">
        <v>893.36</v>
      </c>
      <c r="M385" s="79">
        <v>893.36</v>
      </c>
      <c r="N385" s="79">
        <v>893.36</v>
      </c>
      <c r="O385" s="111">
        <f t="shared" si="5"/>
        <v>3007.5800000000004</v>
      </c>
    </row>
    <row r="386" spans="1:15" x14ac:dyDescent="0.3">
      <c r="A386" s="77" t="s">
        <v>1432</v>
      </c>
      <c r="B386" s="77" t="s">
        <v>587</v>
      </c>
      <c r="C386" s="79">
        <v>760.21</v>
      </c>
      <c r="D386" s="79">
        <v>760.21</v>
      </c>
      <c r="E386" s="79">
        <v>760.21</v>
      </c>
      <c r="F386" s="80"/>
      <c r="G386" s="80"/>
      <c r="H386" s="80"/>
      <c r="I386" s="80"/>
      <c r="J386" s="80"/>
      <c r="K386" s="80"/>
      <c r="L386" s="80"/>
      <c r="M386" s="80"/>
      <c r="N386" s="80"/>
      <c r="O386" s="111">
        <f t="shared" si="5"/>
        <v>0</v>
      </c>
    </row>
    <row r="387" spans="1:15" x14ac:dyDescent="0.3">
      <c r="A387" s="77" t="s">
        <v>2632</v>
      </c>
      <c r="B387" s="77" t="s">
        <v>587</v>
      </c>
      <c r="C387" s="80"/>
      <c r="D387" s="80"/>
      <c r="E387" s="80"/>
      <c r="F387" s="79">
        <v>760.21</v>
      </c>
      <c r="G387" s="79">
        <v>760.21</v>
      </c>
      <c r="H387" s="79">
        <v>760.21</v>
      </c>
      <c r="I387" s="79">
        <v>760.21</v>
      </c>
      <c r="J387" s="79">
        <v>760.21</v>
      </c>
      <c r="K387" s="79">
        <v>760.21</v>
      </c>
      <c r="L387" s="79">
        <v>760.21</v>
      </c>
      <c r="M387" s="79">
        <v>760.21</v>
      </c>
      <c r="N387" s="79">
        <v>760.21</v>
      </c>
      <c r="O387" s="111">
        <f t="shared" ref="O387:O450" si="6">SUM(F387:N387)</f>
        <v>6841.89</v>
      </c>
    </row>
    <row r="388" spans="1:15" x14ac:dyDescent="0.3">
      <c r="A388" s="77" t="s">
        <v>1886</v>
      </c>
      <c r="B388" s="77" t="s">
        <v>1017</v>
      </c>
      <c r="C388" s="79">
        <v>833.22</v>
      </c>
      <c r="D388" s="79">
        <v>833.23</v>
      </c>
      <c r="E388" s="79">
        <v>833.23</v>
      </c>
      <c r="F388" s="79">
        <v>555.49</v>
      </c>
      <c r="G388" s="80"/>
      <c r="H388" s="80"/>
      <c r="I388" s="80"/>
      <c r="J388" s="80"/>
      <c r="K388" s="80"/>
      <c r="L388" s="80"/>
      <c r="M388" s="80"/>
      <c r="N388" s="80"/>
      <c r="O388" s="111">
        <f t="shared" si="6"/>
        <v>555.49</v>
      </c>
    </row>
    <row r="389" spans="1:15" x14ac:dyDescent="0.3">
      <c r="A389" s="77" t="s">
        <v>2685</v>
      </c>
      <c r="B389" s="77" t="s">
        <v>1017</v>
      </c>
      <c r="C389" s="80"/>
      <c r="D389" s="80"/>
      <c r="E389" s="80"/>
      <c r="F389" s="79">
        <v>277.74</v>
      </c>
      <c r="G389" s="79">
        <v>833.22</v>
      </c>
      <c r="H389" s="79">
        <v>833.23</v>
      </c>
      <c r="I389" s="79">
        <v>833.23</v>
      </c>
      <c r="J389" s="79">
        <v>833.23</v>
      </c>
      <c r="K389" s="79">
        <v>833.23</v>
      </c>
      <c r="L389" s="79">
        <v>833.23</v>
      </c>
      <c r="M389" s="79">
        <v>833.23</v>
      </c>
      <c r="N389" s="79">
        <v>833.23</v>
      </c>
      <c r="O389" s="111">
        <f t="shared" si="6"/>
        <v>6943.57</v>
      </c>
    </row>
    <row r="390" spans="1:15" x14ac:dyDescent="0.3">
      <c r="A390" s="77" t="s">
        <v>1716</v>
      </c>
      <c r="B390" s="77" t="s">
        <v>830</v>
      </c>
      <c r="C390" s="79">
        <v>867.59</v>
      </c>
      <c r="D390" s="79">
        <v>867.59</v>
      </c>
      <c r="E390" s="79">
        <v>867.59</v>
      </c>
      <c r="F390" s="79">
        <v>867.59</v>
      </c>
      <c r="G390" s="79">
        <v>111.94</v>
      </c>
      <c r="H390" s="80"/>
      <c r="I390" s="80"/>
      <c r="J390" s="80"/>
      <c r="K390" s="80"/>
      <c r="L390" s="80"/>
      <c r="M390" s="80"/>
      <c r="N390" s="80"/>
      <c r="O390" s="111">
        <f t="shared" si="6"/>
        <v>979.53</v>
      </c>
    </row>
    <row r="391" spans="1:15" x14ac:dyDescent="0.3">
      <c r="A391" s="77" t="s">
        <v>2765</v>
      </c>
      <c r="B391" s="77" t="s">
        <v>830</v>
      </c>
      <c r="C391" s="80"/>
      <c r="D391" s="80"/>
      <c r="E391" s="80"/>
      <c r="F391" s="80"/>
      <c r="G391" s="79">
        <v>755.65</v>
      </c>
      <c r="H391" s="79">
        <v>867.59</v>
      </c>
      <c r="I391" s="79">
        <v>867.59</v>
      </c>
      <c r="J391" s="79">
        <v>867.59</v>
      </c>
      <c r="K391" s="79">
        <v>867.59</v>
      </c>
      <c r="L391" s="79">
        <v>867.59</v>
      </c>
      <c r="M391" s="79">
        <v>867.59</v>
      </c>
      <c r="N391" s="79">
        <v>867.59</v>
      </c>
      <c r="O391" s="111">
        <f t="shared" si="6"/>
        <v>6828.7800000000007</v>
      </c>
    </row>
    <row r="392" spans="1:15" x14ac:dyDescent="0.3">
      <c r="A392" s="77" t="s">
        <v>2003</v>
      </c>
      <c r="B392" s="77" t="s">
        <v>814</v>
      </c>
      <c r="C392" s="79">
        <v>760.21</v>
      </c>
      <c r="D392" s="79">
        <v>760.21</v>
      </c>
      <c r="E392" s="79">
        <v>760.21</v>
      </c>
      <c r="F392" s="80"/>
      <c r="G392" s="80"/>
      <c r="H392" s="80"/>
      <c r="I392" s="80"/>
      <c r="J392" s="80"/>
      <c r="K392" s="80"/>
      <c r="L392" s="80"/>
      <c r="M392" s="80"/>
      <c r="N392" s="80"/>
      <c r="O392" s="111">
        <f t="shared" si="6"/>
        <v>0</v>
      </c>
    </row>
    <row r="393" spans="1:15" x14ac:dyDescent="0.3">
      <c r="A393" s="77" t="s">
        <v>2707</v>
      </c>
      <c r="B393" s="77" t="s">
        <v>814</v>
      </c>
      <c r="C393" s="80"/>
      <c r="D393" s="80"/>
      <c r="E393" s="80"/>
      <c r="F393" s="79">
        <v>760.21</v>
      </c>
      <c r="G393" s="79">
        <v>760.21</v>
      </c>
      <c r="H393" s="79">
        <v>760.21</v>
      </c>
      <c r="I393" s="79">
        <v>760.21</v>
      </c>
      <c r="J393" s="79">
        <v>760.21</v>
      </c>
      <c r="K393" s="79">
        <v>760.21</v>
      </c>
      <c r="L393" s="79">
        <v>760.21</v>
      </c>
      <c r="M393" s="79">
        <v>760.21</v>
      </c>
      <c r="N393" s="79">
        <v>760.21</v>
      </c>
      <c r="O393" s="111">
        <f t="shared" si="6"/>
        <v>6841.89</v>
      </c>
    </row>
    <row r="394" spans="1:15" x14ac:dyDescent="0.3">
      <c r="A394" s="77" t="s">
        <v>1950</v>
      </c>
      <c r="B394" s="77" t="s">
        <v>966</v>
      </c>
      <c r="C394" s="79">
        <v>652.84</v>
      </c>
      <c r="D394" s="79">
        <v>652.84</v>
      </c>
      <c r="E394" s="79">
        <v>315.95</v>
      </c>
      <c r="F394" s="80"/>
      <c r="G394" s="80"/>
      <c r="H394" s="80"/>
      <c r="I394" s="80"/>
      <c r="J394" s="80"/>
      <c r="K394" s="80"/>
      <c r="L394" s="80"/>
      <c r="M394" s="80"/>
      <c r="N394" s="80"/>
      <c r="O394" s="111">
        <f t="shared" si="6"/>
        <v>0</v>
      </c>
    </row>
    <row r="395" spans="1:15" x14ac:dyDescent="0.3">
      <c r="A395" s="77" t="s">
        <v>2537</v>
      </c>
      <c r="B395" s="77" t="s">
        <v>966</v>
      </c>
      <c r="C395" s="80"/>
      <c r="D395" s="80"/>
      <c r="E395" s="79">
        <v>336.89</v>
      </c>
      <c r="F395" s="79">
        <v>652.84</v>
      </c>
      <c r="G395" s="79">
        <v>652.84</v>
      </c>
      <c r="H395" s="79">
        <v>652.84</v>
      </c>
      <c r="I395" s="79">
        <v>652.84</v>
      </c>
      <c r="J395" s="79">
        <v>652.84</v>
      </c>
      <c r="K395" s="79">
        <v>652.84</v>
      </c>
      <c r="L395" s="79">
        <v>652.84</v>
      </c>
      <c r="M395" s="79">
        <v>652.84</v>
      </c>
      <c r="N395" s="79">
        <v>652.84</v>
      </c>
      <c r="O395" s="111">
        <f t="shared" si="6"/>
        <v>5875.56</v>
      </c>
    </row>
    <row r="396" spans="1:15" x14ac:dyDescent="0.3">
      <c r="A396" s="77" t="s">
        <v>1910</v>
      </c>
      <c r="B396" s="77" t="s">
        <v>1078</v>
      </c>
      <c r="C396" s="79">
        <v>764.51</v>
      </c>
      <c r="D396" s="79">
        <v>764.51</v>
      </c>
      <c r="E396" s="79">
        <v>764.51</v>
      </c>
      <c r="F396" s="79">
        <v>764.51</v>
      </c>
      <c r="G396" s="79">
        <v>764.51</v>
      </c>
      <c r="H396" s="80"/>
      <c r="I396" s="80"/>
      <c r="J396" s="80"/>
      <c r="K396" s="80"/>
      <c r="L396" s="80"/>
      <c r="M396" s="80"/>
      <c r="N396" s="80"/>
      <c r="O396" s="111">
        <f t="shared" si="6"/>
        <v>1529.02</v>
      </c>
    </row>
    <row r="397" spans="1:15" x14ac:dyDescent="0.3">
      <c r="A397" s="77" t="s">
        <v>2805</v>
      </c>
      <c r="B397" s="77" t="s">
        <v>1078</v>
      </c>
      <c r="C397" s="80"/>
      <c r="D397" s="80"/>
      <c r="E397" s="80"/>
      <c r="F397" s="80"/>
      <c r="G397" s="80"/>
      <c r="H397" s="79">
        <v>764.5</v>
      </c>
      <c r="I397" s="79">
        <v>764.51</v>
      </c>
      <c r="J397" s="79">
        <v>764.51</v>
      </c>
      <c r="K397" s="79">
        <v>764.51</v>
      </c>
      <c r="L397" s="79">
        <v>764.51</v>
      </c>
      <c r="M397" s="79">
        <v>764.51</v>
      </c>
      <c r="N397" s="79">
        <v>764.51</v>
      </c>
      <c r="O397" s="111">
        <f t="shared" si="6"/>
        <v>5351.56</v>
      </c>
    </row>
    <row r="398" spans="1:15" x14ac:dyDescent="0.3">
      <c r="A398" s="77" t="s">
        <v>1960</v>
      </c>
      <c r="B398" s="77" t="s">
        <v>1006</v>
      </c>
      <c r="C398" s="79">
        <v>712.97</v>
      </c>
      <c r="D398" s="79">
        <v>712.97</v>
      </c>
      <c r="E398" s="79">
        <v>712.97</v>
      </c>
      <c r="F398" s="79">
        <v>475.31</v>
      </c>
      <c r="G398" s="80"/>
      <c r="H398" s="80"/>
      <c r="I398" s="80"/>
      <c r="J398" s="80"/>
      <c r="K398" s="80"/>
      <c r="L398" s="80"/>
      <c r="M398" s="80"/>
      <c r="N398" s="80"/>
      <c r="O398" s="111">
        <f t="shared" si="6"/>
        <v>475.31</v>
      </c>
    </row>
    <row r="399" spans="1:15" x14ac:dyDescent="0.3">
      <c r="A399" s="77" t="s">
        <v>2716</v>
      </c>
      <c r="B399" s="77" t="s">
        <v>1006</v>
      </c>
      <c r="C399" s="80"/>
      <c r="D399" s="80"/>
      <c r="E399" s="80"/>
      <c r="F399" s="79">
        <v>237.66</v>
      </c>
      <c r="G399" s="79">
        <v>712.97</v>
      </c>
      <c r="H399" s="79">
        <v>712.97</v>
      </c>
      <c r="I399" s="79">
        <v>712.97</v>
      </c>
      <c r="J399" s="79">
        <v>712.97</v>
      </c>
      <c r="K399" s="79">
        <v>712.97</v>
      </c>
      <c r="L399" s="79">
        <v>712.97</v>
      </c>
      <c r="M399" s="79">
        <v>712.97</v>
      </c>
      <c r="N399" s="79">
        <v>712.97</v>
      </c>
      <c r="O399" s="111">
        <f t="shared" si="6"/>
        <v>5941.420000000001</v>
      </c>
    </row>
    <row r="400" spans="1:15" x14ac:dyDescent="0.3">
      <c r="A400" s="77" t="s">
        <v>2010</v>
      </c>
      <c r="B400" s="77" t="s">
        <v>762</v>
      </c>
      <c r="C400" s="79">
        <v>794.57</v>
      </c>
      <c r="D400" s="79">
        <v>794.57</v>
      </c>
      <c r="E400" s="79">
        <v>794.57</v>
      </c>
      <c r="F400" s="79">
        <v>503.32</v>
      </c>
      <c r="G400" s="80"/>
      <c r="H400" s="80"/>
      <c r="I400" s="80"/>
      <c r="J400" s="80"/>
      <c r="K400" s="80"/>
      <c r="L400" s="80"/>
      <c r="M400" s="80"/>
      <c r="N400" s="80"/>
      <c r="O400" s="111">
        <f t="shared" si="6"/>
        <v>503.32</v>
      </c>
    </row>
    <row r="401" spans="1:15" x14ac:dyDescent="0.3">
      <c r="A401" s="77" t="s">
        <v>2704</v>
      </c>
      <c r="B401" s="77" t="s">
        <v>762</v>
      </c>
      <c r="C401" s="80"/>
      <c r="D401" s="80"/>
      <c r="E401" s="80"/>
      <c r="F401" s="79">
        <v>291.52999999999997</v>
      </c>
      <c r="G401" s="79">
        <v>794.57</v>
      </c>
      <c r="H401" s="79">
        <v>794.57</v>
      </c>
      <c r="I401" s="79">
        <v>794.57</v>
      </c>
      <c r="J401" s="79">
        <v>794.57</v>
      </c>
      <c r="K401" s="79">
        <v>794.57</v>
      </c>
      <c r="L401" s="79">
        <v>794.57</v>
      </c>
      <c r="M401" s="79">
        <v>794.57</v>
      </c>
      <c r="N401" s="79">
        <v>794.57</v>
      </c>
      <c r="O401" s="111">
        <f t="shared" si="6"/>
        <v>6648.0899999999992</v>
      </c>
    </row>
    <row r="402" spans="1:15" x14ac:dyDescent="0.3">
      <c r="A402" s="77" t="s">
        <v>1911</v>
      </c>
      <c r="B402" s="77" t="s">
        <v>844</v>
      </c>
      <c r="C402" s="79">
        <v>657.13</v>
      </c>
      <c r="D402" s="79">
        <v>657.13</v>
      </c>
      <c r="E402" s="79">
        <v>169.65</v>
      </c>
      <c r="F402" s="80"/>
      <c r="G402" s="80"/>
      <c r="H402" s="80"/>
      <c r="I402" s="80"/>
      <c r="J402" s="80"/>
      <c r="K402" s="80"/>
      <c r="L402" s="80"/>
      <c r="M402" s="80"/>
      <c r="N402" s="80"/>
      <c r="O402" s="111">
        <f t="shared" si="6"/>
        <v>0</v>
      </c>
    </row>
    <row r="403" spans="1:15" x14ac:dyDescent="0.3">
      <c r="A403" s="77" t="s">
        <v>2533</v>
      </c>
      <c r="B403" s="77" t="s">
        <v>844</v>
      </c>
      <c r="C403" s="80"/>
      <c r="D403" s="80"/>
      <c r="E403" s="79">
        <v>487.48</v>
      </c>
      <c r="F403" s="79">
        <v>657.13</v>
      </c>
      <c r="G403" s="79">
        <v>657.13</v>
      </c>
      <c r="H403" s="79">
        <v>657.13</v>
      </c>
      <c r="I403" s="79">
        <v>657.13</v>
      </c>
      <c r="J403" s="79">
        <v>657.13</v>
      </c>
      <c r="K403" s="79">
        <v>657.13</v>
      </c>
      <c r="L403" s="79">
        <v>657.13</v>
      </c>
      <c r="M403" s="79">
        <v>657.13</v>
      </c>
      <c r="N403" s="79">
        <v>657.13</v>
      </c>
      <c r="O403" s="111">
        <f t="shared" si="6"/>
        <v>5914.17</v>
      </c>
    </row>
    <row r="404" spans="1:15" x14ac:dyDescent="0.3">
      <c r="A404" s="77" t="s">
        <v>1993</v>
      </c>
      <c r="B404" s="77" t="s">
        <v>867</v>
      </c>
      <c r="C404" s="79">
        <v>682.9</v>
      </c>
      <c r="D404" s="79">
        <v>682.9</v>
      </c>
      <c r="E404" s="79">
        <v>176.36</v>
      </c>
      <c r="F404" s="80"/>
      <c r="G404" s="80"/>
      <c r="H404" s="80"/>
      <c r="I404" s="80"/>
      <c r="J404" s="80"/>
      <c r="K404" s="80"/>
      <c r="L404" s="80"/>
      <c r="M404" s="80"/>
      <c r="N404" s="80"/>
      <c r="O404" s="111">
        <f t="shared" si="6"/>
        <v>0</v>
      </c>
    </row>
    <row r="405" spans="1:15" x14ac:dyDescent="0.3">
      <c r="A405" s="77" t="s">
        <v>2547</v>
      </c>
      <c r="B405" s="77" t="s">
        <v>867</v>
      </c>
      <c r="C405" s="80"/>
      <c r="D405" s="80"/>
      <c r="E405" s="79">
        <v>506.54</v>
      </c>
      <c r="F405" s="79">
        <v>682.9</v>
      </c>
      <c r="G405" s="79">
        <v>682.9</v>
      </c>
      <c r="H405" s="79">
        <v>682.9</v>
      </c>
      <c r="I405" s="79">
        <v>682.9</v>
      </c>
      <c r="J405" s="79">
        <v>682.9</v>
      </c>
      <c r="K405" s="79">
        <v>682.9</v>
      </c>
      <c r="L405" s="79">
        <v>682.9</v>
      </c>
      <c r="M405" s="79">
        <v>682.9</v>
      </c>
      <c r="N405" s="79">
        <v>682.9</v>
      </c>
      <c r="O405" s="111">
        <f t="shared" si="6"/>
        <v>6146.0999999999985</v>
      </c>
    </row>
    <row r="406" spans="1:15" x14ac:dyDescent="0.3">
      <c r="A406" s="77" t="s">
        <v>1717</v>
      </c>
      <c r="B406" s="77" t="s">
        <v>1135</v>
      </c>
      <c r="C406" s="79">
        <v>657.13</v>
      </c>
      <c r="D406" s="79">
        <v>657.13</v>
      </c>
      <c r="E406" s="79">
        <v>339.03</v>
      </c>
      <c r="F406" s="80"/>
      <c r="G406" s="80"/>
      <c r="H406" s="80"/>
      <c r="I406" s="80"/>
      <c r="J406" s="80"/>
      <c r="K406" s="80"/>
      <c r="L406" s="80"/>
      <c r="M406" s="80"/>
      <c r="N406" s="80"/>
      <c r="O406" s="111">
        <f t="shared" si="6"/>
        <v>0</v>
      </c>
    </row>
    <row r="407" spans="1:15" x14ac:dyDescent="0.3">
      <c r="A407" s="77" t="s">
        <v>2510</v>
      </c>
      <c r="B407" s="77" t="s">
        <v>1135</v>
      </c>
      <c r="C407" s="80"/>
      <c r="D407" s="80"/>
      <c r="E407" s="79">
        <v>318.10000000000002</v>
      </c>
      <c r="F407" s="79">
        <v>657.13</v>
      </c>
      <c r="G407" s="79">
        <v>657.13</v>
      </c>
      <c r="H407" s="79">
        <v>657.13</v>
      </c>
      <c r="I407" s="79">
        <v>657.13</v>
      </c>
      <c r="J407" s="79">
        <v>657.13</v>
      </c>
      <c r="K407" s="79">
        <v>657.13</v>
      </c>
      <c r="L407" s="79">
        <v>657.13</v>
      </c>
      <c r="M407" s="79">
        <v>657.13</v>
      </c>
      <c r="N407" s="79">
        <v>657.13</v>
      </c>
      <c r="O407" s="111">
        <f t="shared" si="6"/>
        <v>5914.17</v>
      </c>
    </row>
    <row r="408" spans="1:15" x14ac:dyDescent="0.3">
      <c r="A408" s="77" t="s">
        <v>2015</v>
      </c>
      <c r="B408" s="77" t="s">
        <v>1159</v>
      </c>
      <c r="C408" s="79">
        <v>678.6</v>
      </c>
      <c r="D408" s="79">
        <v>678.61</v>
      </c>
      <c r="E408" s="79">
        <v>350.31</v>
      </c>
      <c r="F408" s="80"/>
      <c r="G408" s="80"/>
      <c r="H408" s="80"/>
      <c r="I408" s="80"/>
      <c r="J408" s="80"/>
      <c r="K408" s="80"/>
      <c r="L408" s="80"/>
      <c r="M408" s="80"/>
      <c r="N408" s="80"/>
      <c r="O408" s="111">
        <f t="shared" si="6"/>
        <v>0</v>
      </c>
    </row>
    <row r="409" spans="1:15" x14ac:dyDescent="0.3">
      <c r="A409" s="77" t="s">
        <v>2552</v>
      </c>
      <c r="B409" s="77" t="s">
        <v>1159</v>
      </c>
      <c r="C409" s="80"/>
      <c r="D409" s="80"/>
      <c r="E409" s="79">
        <v>328.56</v>
      </c>
      <c r="F409" s="79">
        <v>678.61</v>
      </c>
      <c r="G409" s="79">
        <v>678.61</v>
      </c>
      <c r="H409" s="79">
        <v>678.61</v>
      </c>
      <c r="I409" s="79">
        <v>678.61</v>
      </c>
      <c r="J409" s="79">
        <v>678.61</v>
      </c>
      <c r="K409" s="79">
        <v>678.61</v>
      </c>
      <c r="L409" s="79">
        <v>678.61</v>
      </c>
      <c r="M409" s="79">
        <v>678.61</v>
      </c>
      <c r="N409" s="79">
        <v>678.61</v>
      </c>
      <c r="O409" s="111">
        <f t="shared" si="6"/>
        <v>6107.49</v>
      </c>
    </row>
    <row r="410" spans="1:15" x14ac:dyDescent="0.3">
      <c r="A410" s="77" t="s">
        <v>1451</v>
      </c>
      <c r="B410" s="77" t="s">
        <v>765</v>
      </c>
      <c r="C410" s="79">
        <v>777.39</v>
      </c>
      <c r="D410" s="79">
        <v>777.39</v>
      </c>
      <c r="E410" s="79">
        <v>777.39</v>
      </c>
      <c r="F410" s="79">
        <v>777.39</v>
      </c>
      <c r="G410" s="79">
        <v>476.47</v>
      </c>
      <c r="H410" s="80"/>
      <c r="I410" s="80"/>
      <c r="J410" s="80"/>
      <c r="K410" s="80"/>
      <c r="L410" s="80"/>
      <c r="M410" s="80"/>
      <c r="N410" s="80"/>
      <c r="O410" s="111">
        <f t="shared" si="6"/>
        <v>1253.8600000000001</v>
      </c>
    </row>
    <row r="411" spans="1:15" x14ac:dyDescent="0.3">
      <c r="A411" s="77" t="s">
        <v>2758</v>
      </c>
      <c r="B411" s="77" t="s">
        <v>765</v>
      </c>
      <c r="C411" s="80"/>
      <c r="D411" s="80"/>
      <c r="E411" s="80"/>
      <c r="F411" s="80"/>
      <c r="G411" s="79">
        <v>300.91000000000003</v>
      </c>
      <c r="H411" s="79">
        <v>777.39</v>
      </c>
      <c r="I411" s="79">
        <v>777.39</v>
      </c>
      <c r="J411" s="79">
        <v>777.39</v>
      </c>
      <c r="K411" s="79">
        <v>777.39</v>
      </c>
      <c r="L411" s="79">
        <v>777.39</v>
      </c>
      <c r="M411" s="79">
        <v>777.39</v>
      </c>
      <c r="N411" s="79">
        <v>777.39</v>
      </c>
      <c r="O411" s="111">
        <f t="shared" si="6"/>
        <v>5742.64</v>
      </c>
    </row>
    <row r="412" spans="1:15" x14ac:dyDescent="0.3">
      <c r="A412" s="77" t="s">
        <v>1482</v>
      </c>
      <c r="B412" s="77" t="s">
        <v>975</v>
      </c>
      <c r="C412" s="79">
        <v>747.33</v>
      </c>
      <c r="D412" s="79">
        <v>747.33</v>
      </c>
      <c r="E412" s="79">
        <v>747.33</v>
      </c>
      <c r="F412" s="79">
        <v>747.33</v>
      </c>
      <c r="G412" s="79">
        <v>361.58</v>
      </c>
      <c r="H412" s="80"/>
      <c r="I412" s="80"/>
      <c r="J412" s="80"/>
      <c r="K412" s="80"/>
      <c r="L412" s="80"/>
      <c r="M412" s="80"/>
      <c r="N412" s="80"/>
      <c r="O412" s="111">
        <f t="shared" si="6"/>
        <v>1108.9100000000001</v>
      </c>
    </row>
    <row r="413" spans="1:15" x14ac:dyDescent="0.3">
      <c r="A413" s="77" t="s">
        <v>2761</v>
      </c>
      <c r="B413" s="77" t="s">
        <v>975</v>
      </c>
      <c r="C413" s="80"/>
      <c r="D413" s="80"/>
      <c r="E413" s="80"/>
      <c r="F413" s="80"/>
      <c r="G413" s="79">
        <v>385.74</v>
      </c>
      <c r="H413" s="79">
        <v>747.33</v>
      </c>
      <c r="I413" s="79">
        <v>747.33</v>
      </c>
      <c r="J413" s="79">
        <v>747.33</v>
      </c>
      <c r="K413" s="79">
        <v>747.33</v>
      </c>
      <c r="L413" s="79">
        <v>747.33</v>
      </c>
      <c r="M413" s="79">
        <v>747.33</v>
      </c>
      <c r="N413" s="79">
        <v>747.33</v>
      </c>
      <c r="O413" s="111">
        <f t="shared" si="6"/>
        <v>5617.05</v>
      </c>
    </row>
    <row r="414" spans="1:15" x14ac:dyDescent="0.3">
      <c r="A414" s="77" t="s">
        <v>1895</v>
      </c>
      <c r="B414" s="77" t="s">
        <v>815</v>
      </c>
      <c r="C414" s="79">
        <v>773.09</v>
      </c>
      <c r="D414" s="79">
        <v>773.1</v>
      </c>
      <c r="E414" s="79">
        <v>324.27</v>
      </c>
      <c r="F414" s="80"/>
      <c r="G414" s="80"/>
      <c r="H414" s="80"/>
      <c r="I414" s="80"/>
      <c r="J414" s="80"/>
      <c r="K414" s="80"/>
      <c r="L414" s="80"/>
      <c r="M414" s="80"/>
      <c r="N414" s="80"/>
      <c r="O414" s="111">
        <f t="shared" si="6"/>
        <v>0</v>
      </c>
    </row>
    <row r="415" spans="1:15" x14ac:dyDescent="0.3">
      <c r="A415" s="77" t="s">
        <v>2530</v>
      </c>
      <c r="B415" s="77" t="s">
        <v>815</v>
      </c>
      <c r="C415" s="80"/>
      <c r="D415" s="80"/>
      <c r="E415" s="79">
        <v>448.82</v>
      </c>
      <c r="F415" s="79">
        <v>773.1</v>
      </c>
      <c r="G415" s="79">
        <v>773.1</v>
      </c>
      <c r="H415" s="79">
        <v>773.1</v>
      </c>
      <c r="I415" s="79">
        <v>773.1</v>
      </c>
      <c r="J415" s="79">
        <v>773.1</v>
      </c>
      <c r="K415" s="79">
        <v>773.1</v>
      </c>
      <c r="L415" s="79">
        <v>773.1</v>
      </c>
      <c r="M415" s="79">
        <v>773.1</v>
      </c>
      <c r="N415" s="79">
        <v>773.1</v>
      </c>
      <c r="O415" s="111">
        <f t="shared" si="6"/>
        <v>6957.9000000000015</v>
      </c>
    </row>
    <row r="416" spans="1:15" x14ac:dyDescent="0.3">
      <c r="A416" s="77" t="s">
        <v>1857</v>
      </c>
      <c r="B416" s="77" t="s">
        <v>1198</v>
      </c>
      <c r="C416" s="79">
        <v>592.71</v>
      </c>
      <c r="D416" s="79">
        <v>592.71</v>
      </c>
      <c r="E416" s="79">
        <v>286.69</v>
      </c>
      <c r="F416" s="80"/>
      <c r="G416" s="80"/>
      <c r="H416" s="80"/>
      <c r="I416" s="80"/>
      <c r="J416" s="80"/>
      <c r="K416" s="80"/>
      <c r="L416" s="80"/>
      <c r="M416" s="80"/>
      <c r="N416" s="80"/>
      <c r="O416" s="111">
        <f t="shared" si="6"/>
        <v>0</v>
      </c>
    </row>
    <row r="417" spans="1:15" x14ac:dyDescent="0.3">
      <c r="A417" s="77" t="s">
        <v>2568</v>
      </c>
      <c r="B417" s="77" t="s">
        <v>1198</v>
      </c>
      <c r="C417" s="80"/>
      <c r="D417" s="80"/>
      <c r="E417" s="79">
        <v>305.75</v>
      </c>
      <c r="F417" s="79">
        <v>592.71</v>
      </c>
      <c r="G417" s="79">
        <v>592.71</v>
      </c>
      <c r="H417" s="79">
        <v>592.71</v>
      </c>
      <c r="I417" s="79">
        <v>592.71</v>
      </c>
      <c r="J417" s="79">
        <v>592.71</v>
      </c>
      <c r="K417" s="79">
        <v>592.71</v>
      </c>
      <c r="L417" s="79">
        <v>592.71</v>
      </c>
      <c r="M417" s="79">
        <v>592.71</v>
      </c>
      <c r="N417" s="79">
        <v>592.71</v>
      </c>
      <c r="O417" s="111">
        <f t="shared" si="6"/>
        <v>5334.39</v>
      </c>
    </row>
    <row r="418" spans="1:15" x14ac:dyDescent="0.3">
      <c r="A418" s="77" t="s">
        <v>1997</v>
      </c>
      <c r="B418" s="77" t="s">
        <v>1130</v>
      </c>
      <c r="C418" s="79">
        <v>614.17999999999995</v>
      </c>
      <c r="D418" s="79">
        <v>614.17999999999995</v>
      </c>
      <c r="E418" s="79">
        <v>297.18</v>
      </c>
      <c r="F418" s="80"/>
      <c r="G418" s="80"/>
      <c r="H418" s="80"/>
      <c r="I418" s="80"/>
      <c r="J418" s="80"/>
      <c r="K418" s="80"/>
      <c r="L418" s="80"/>
      <c r="M418" s="80"/>
      <c r="N418" s="80"/>
      <c r="O418" s="111">
        <f t="shared" si="6"/>
        <v>0</v>
      </c>
    </row>
    <row r="419" spans="1:15" x14ac:dyDescent="0.3">
      <c r="A419" s="77" t="s">
        <v>2548</v>
      </c>
      <c r="B419" s="77" t="s">
        <v>1130</v>
      </c>
      <c r="C419" s="80"/>
      <c r="D419" s="80"/>
      <c r="E419" s="79">
        <v>317</v>
      </c>
      <c r="F419" s="79">
        <v>614.17999999999995</v>
      </c>
      <c r="G419" s="79">
        <v>614.17999999999995</v>
      </c>
      <c r="H419" s="79">
        <v>614.17999999999995</v>
      </c>
      <c r="I419" s="79">
        <v>614.17999999999995</v>
      </c>
      <c r="J419" s="79">
        <v>614.17999999999995</v>
      </c>
      <c r="K419" s="79">
        <v>614.17999999999995</v>
      </c>
      <c r="L419" s="79">
        <v>614.17999999999995</v>
      </c>
      <c r="M419" s="79">
        <v>614.17999999999995</v>
      </c>
      <c r="N419" s="79">
        <v>614.17999999999995</v>
      </c>
      <c r="O419" s="111">
        <f t="shared" si="6"/>
        <v>5527.62</v>
      </c>
    </row>
    <row r="420" spans="1:15" x14ac:dyDescent="0.3">
      <c r="A420" s="77" t="s">
        <v>1765</v>
      </c>
      <c r="B420" s="77" t="s">
        <v>1102</v>
      </c>
      <c r="C420" s="79">
        <v>614.17999999999995</v>
      </c>
      <c r="D420" s="79">
        <v>614.17999999999995</v>
      </c>
      <c r="E420" s="79">
        <v>297.18</v>
      </c>
      <c r="F420" s="80"/>
      <c r="G420" s="80"/>
      <c r="H420" s="80"/>
      <c r="I420" s="80"/>
      <c r="J420" s="80"/>
      <c r="K420" s="80"/>
      <c r="L420" s="80"/>
      <c r="M420" s="80"/>
      <c r="N420" s="80"/>
      <c r="O420" s="111">
        <f t="shared" si="6"/>
        <v>0</v>
      </c>
    </row>
    <row r="421" spans="1:15" x14ac:dyDescent="0.3">
      <c r="A421" s="77" t="s">
        <v>2484</v>
      </c>
      <c r="B421" s="77" t="s">
        <v>1102</v>
      </c>
      <c r="C421" s="80"/>
      <c r="D421" s="80"/>
      <c r="E421" s="79">
        <v>317</v>
      </c>
      <c r="F421" s="79">
        <v>614.17999999999995</v>
      </c>
      <c r="G421" s="79">
        <v>614.17999999999995</v>
      </c>
      <c r="H421" s="79">
        <v>614.17999999999995</v>
      </c>
      <c r="I421" s="79">
        <v>614.17999999999995</v>
      </c>
      <c r="J421" s="79">
        <v>614.17999999999995</v>
      </c>
      <c r="K421" s="79">
        <v>614.17999999999995</v>
      </c>
      <c r="L421" s="79">
        <v>614.17999999999995</v>
      </c>
      <c r="M421" s="79">
        <v>614.17999999999995</v>
      </c>
      <c r="N421" s="79">
        <v>614.17999999999995</v>
      </c>
      <c r="O421" s="111">
        <f t="shared" si="6"/>
        <v>5527.62</v>
      </c>
    </row>
    <row r="422" spans="1:15" x14ac:dyDescent="0.3">
      <c r="A422" s="77" t="s">
        <v>1754</v>
      </c>
      <c r="B422" s="77" t="s">
        <v>976</v>
      </c>
      <c r="C422" s="79">
        <v>682.9</v>
      </c>
      <c r="D422" s="79">
        <v>682.9</v>
      </c>
      <c r="E422" s="79">
        <v>682.9</v>
      </c>
      <c r="F422" s="79">
        <v>273.27</v>
      </c>
      <c r="G422" s="80"/>
      <c r="H422" s="80"/>
      <c r="I422" s="80"/>
      <c r="J422" s="80"/>
      <c r="K422" s="80"/>
      <c r="L422" s="80"/>
      <c r="M422" s="80"/>
      <c r="N422" s="80"/>
      <c r="O422" s="111">
        <f t="shared" si="6"/>
        <v>273.27</v>
      </c>
    </row>
    <row r="423" spans="1:15" x14ac:dyDescent="0.3">
      <c r="A423" s="77" t="s">
        <v>2659</v>
      </c>
      <c r="B423" s="77" t="s">
        <v>976</v>
      </c>
      <c r="C423" s="80"/>
      <c r="D423" s="80"/>
      <c r="E423" s="80"/>
      <c r="F423" s="79">
        <v>409.9</v>
      </c>
      <c r="G423" s="79">
        <v>682.9</v>
      </c>
      <c r="H423" s="79">
        <v>682.9</v>
      </c>
      <c r="I423" s="79">
        <v>682.9</v>
      </c>
      <c r="J423" s="79">
        <v>682.9</v>
      </c>
      <c r="K423" s="79">
        <v>682.9</v>
      </c>
      <c r="L423" s="79">
        <v>682.9</v>
      </c>
      <c r="M423" s="79">
        <v>682.9</v>
      </c>
      <c r="N423" s="79">
        <v>682.9</v>
      </c>
      <c r="O423" s="111">
        <f t="shared" si="6"/>
        <v>5873.0999999999995</v>
      </c>
    </row>
    <row r="424" spans="1:15" x14ac:dyDescent="0.3">
      <c r="A424" s="77" t="s">
        <v>2051</v>
      </c>
      <c r="B424" s="77" t="s">
        <v>818</v>
      </c>
      <c r="C424" s="79">
        <v>682.9</v>
      </c>
      <c r="D424" s="79">
        <v>682.9</v>
      </c>
      <c r="E424" s="79">
        <v>198.37</v>
      </c>
      <c r="F424" s="80"/>
      <c r="G424" s="80"/>
      <c r="H424" s="80"/>
      <c r="I424" s="80"/>
      <c r="J424" s="80"/>
      <c r="K424" s="80"/>
      <c r="L424" s="80"/>
      <c r="M424" s="80"/>
      <c r="N424" s="80"/>
      <c r="O424" s="111">
        <f t="shared" si="6"/>
        <v>0</v>
      </c>
    </row>
    <row r="425" spans="1:15" x14ac:dyDescent="0.3">
      <c r="A425" s="77" t="s">
        <v>2558</v>
      </c>
      <c r="B425" s="77" t="s">
        <v>818</v>
      </c>
      <c r="C425" s="80"/>
      <c r="D425" s="80"/>
      <c r="E425" s="79">
        <v>484.53</v>
      </c>
      <c r="F425" s="79">
        <v>682.9</v>
      </c>
      <c r="G425" s="79">
        <v>682.9</v>
      </c>
      <c r="H425" s="79">
        <v>682.9</v>
      </c>
      <c r="I425" s="79">
        <v>682.9</v>
      </c>
      <c r="J425" s="79">
        <v>682.9</v>
      </c>
      <c r="K425" s="79">
        <v>682.9</v>
      </c>
      <c r="L425" s="79">
        <v>682.9</v>
      </c>
      <c r="M425" s="79">
        <v>682.9</v>
      </c>
      <c r="N425" s="79">
        <v>682.9</v>
      </c>
      <c r="O425" s="111">
        <f t="shared" si="6"/>
        <v>6146.0999999999985</v>
      </c>
    </row>
    <row r="426" spans="1:15" x14ac:dyDescent="0.3">
      <c r="A426" s="77" t="s">
        <v>2038</v>
      </c>
      <c r="B426" s="77" t="s">
        <v>967</v>
      </c>
      <c r="C426" s="79">
        <v>592.71</v>
      </c>
      <c r="D426" s="79">
        <v>592.71</v>
      </c>
      <c r="E426" s="79">
        <v>592.71</v>
      </c>
      <c r="F426" s="79">
        <v>177.7</v>
      </c>
      <c r="G426" s="80"/>
      <c r="H426" s="80"/>
      <c r="I426" s="80"/>
      <c r="J426" s="80"/>
      <c r="K426" s="80"/>
      <c r="L426" s="80"/>
      <c r="M426" s="80"/>
      <c r="N426" s="80"/>
      <c r="O426" s="111">
        <f t="shared" si="6"/>
        <v>177.7</v>
      </c>
    </row>
    <row r="427" spans="1:15" x14ac:dyDescent="0.3">
      <c r="A427" s="77" t="s">
        <v>2700</v>
      </c>
      <c r="B427" s="77" t="s">
        <v>967</v>
      </c>
      <c r="C427" s="80"/>
      <c r="D427" s="80"/>
      <c r="E427" s="80"/>
      <c r="F427" s="79">
        <v>415</v>
      </c>
      <c r="G427" s="79">
        <v>592.71</v>
      </c>
      <c r="H427" s="79">
        <v>592.71</v>
      </c>
      <c r="I427" s="79">
        <v>592.71</v>
      </c>
      <c r="J427" s="79">
        <v>592.71</v>
      </c>
      <c r="K427" s="79">
        <v>592.71</v>
      </c>
      <c r="L427" s="79">
        <v>592.71</v>
      </c>
      <c r="M427" s="79">
        <v>592.71</v>
      </c>
      <c r="N427" s="79">
        <v>592.71</v>
      </c>
      <c r="O427" s="111">
        <f t="shared" si="6"/>
        <v>5156.68</v>
      </c>
    </row>
    <row r="428" spans="1:15" x14ac:dyDescent="0.3">
      <c r="A428" s="77" t="s">
        <v>1485</v>
      </c>
      <c r="B428" s="77" t="s">
        <v>607</v>
      </c>
      <c r="C428" s="79">
        <v>682.9</v>
      </c>
      <c r="D428" s="79">
        <v>682.9</v>
      </c>
      <c r="E428" s="79">
        <v>682.9</v>
      </c>
      <c r="F428" s="79">
        <v>409.63</v>
      </c>
      <c r="G428" s="80"/>
      <c r="H428" s="80"/>
      <c r="I428" s="80"/>
      <c r="J428" s="80"/>
      <c r="K428" s="80"/>
      <c r="L428" s="80"/>
      <c r="M428" s="80"/>
      <c r="N428" s="80"/>
      <c r="O428" s="111">
        <f t="shared" si="6"/>
        <v>409.63</v>
      </c>
    </row>
    <row r="429" spans="1:15" x14ac:dyDescent="0.3">
      <c r="A429" s="77" t="s">
        <v>2628</v>
      </c>
      <c r="B429" s="77" t="s">
        <v>607</v>
      </c>
      <c r="C429" s="80"/>
      <c r="D429" s="80"/>
      <c r="E429" s="80"/>
      <c r="F429" s="79">
        <v>273.27</v>
      </c>
      <c r="G429" s="79">
        <v>682.9</v>
      </c>
      <c r="H429" s="79">
        <v>682.9</v>
      </c>
      <c r="I429" s="79">
        <v>682.9</v>
      </c>
      <c r="J429" s="79">
        <v>682.9</v>
      </c>
      <c r="K429" s="79">
        <v>682.9</v>
      </c>
      <c r="L429" s="79">
        <v>682.9</v>
      </c>
      <c r="M429" s="79">
        <v>682.9</v>
      </c>
      <c r="N429" s="79">
        <v>682.9</v>
      </c>
      <c r="O429" s="111">
        <f t="shared" si="6"/>
        <v>5736.4699999999993</v>
      </c>
    </row>
    <row r="430" spans="1:15" x14ac:dyDescent="0.3">
      <c r="A430" s="77" t="s">
        <v>1896</v>
      </c>
      <c r="B430" s="77" t="s">
        <v>1070</v>
      </c>
      <c r="C430" s="79">
        <v>682.9</v>
      </c>
      <c r="D430" s="79">
        <v>682.9</v>
      </c>
      <c r="E430" s="79">
        <v>682.9</v>
      </c>
      <c r="F430" s="79">
        <v>409.63</v>
      </c>
      <c r="G430" s="80"/>
      <c r="H430" s="80"/>
      <c r="I430" s="80"/>
      <c r="J430" s="80"/>
      <c r="K430" s="80"/>
      <c r="L430" s="80"/>
      <c r="M430" s="80"/>
      <c r="N430" s="80"/>
      <c r="O430" s="111">
        <f t="shared" si="6"/>
        <v>409.63</v>
      </c>
    </row>
    <row r="431" spans="1:15" x14ac:dyDescent="0.3">
      <c r="A431" s="77" t="s">
        <v>2682</v>
      </c>
      <c r="B431" s="77" t="s">
        <v>1070</v>
      </c>
      <c r="C431" s="80"/>
      <c r="D431" s="80"/>
      <c r="E431" s="80"/>
      <c r="F431" s="79">
        <v>273.27</v>
      </c>
      <c r="G431" s="79">
        <v>682.9</v>
      </c>
      <c r="H431" s="79">
        <v>682.9</v>
      </c>
      <c r="I431" s="79">
        <v>682.9</v>
      </c>
      <c r="J431" s="79">
        <v>682.9</v>
      </c>
      <c r="K431" s="79">
        <v>682.9</v>
      </c>
      <c r="L431" s="79">
        <v>682.9</v>
      </c>
      <c r="M431" s="79">
        <v>682.9</v>
      </c>
      <c r="N431" s="79">
        <v>682.9</v>
      </c>
      <c r="O431" s="111">
        <f t="shared" si="6"/>
        <v>5736.4699999999993</v>
      </c>
    </row>
    <row r="432" spans="1:15" x14ac:dyDescent="0.3">
      <c r="A432" s="77" t="s">
        <v>1494</v>
      </c>
      <c r="B432" s="77" t="s">
        <v>983</v>
      </c>
      <c r="C432" s="79">
        <v>592.71</v>
      </c>
      <c r="D432" s="79">
        <v>592.71</v>
      </c>
      <c r="E432" s="79">
        <v>592.71</v>
      </c>
      <c r="F432" s="80"/>
      <c r="G432" s="80"/>
      <c r="H432" s="80"/>
      <c r="I432" s="80"/>
      <c r="J432" s="80"/>
      <c r="K432" s="80"/>
      <c r="L432" s="80"/>
      <c r="M432" s="80"/>
      <c r="N432" s="80"/>
      <c r="O432" s="111">
        <f t="shared" si="6"/>
        <v>0</v>
      </c>
    </row>
    <row r="433" spans="1:15" x14ac:dyDescent="0.3">
      <c r="A433" s="77" t="s">
        <v>2627</v>
      </c>
      <c r="B433" s="77" t="s">
        <v>983</v>
      </c>
      <c r="C433" s="80"/>
      <c r="D433" s="80"/>
      <c r="E433" s="80"/>
      <c r="F433" s="79">
        <v>592.70000000000005</v>
      </c>
      <c r="G433" s="79">
        <v>592.71</v>
      </c>
      <c r="H433" s="79">
        <v>592.71</v>
      </c>
      <c r="I433" s="79">
        <v>592.71</v>
      </c>
      <c r="J433" s="79">
        <v>592.71</v>
      </c>
      <c r="K433" s="79">
        <v>592.71</v>
      </c>
      <c r="L433" s="79">
        <v>592.71</v>
      </c>
      <c r="M433" s="79">
        <v>592.71</v>
      </c>
      <c r="N433" s="79">
        <v>592.71</v>
      </c>
      <c r="O433" s="111">
        <f t="shared" si="6"/>
        <v>5334.38</v>
      </c>
    </row>
    <row r="434" spans="1:15" x14ac:dyDescent="0.3">
      <c r="A434" s="77" t="s">
        <v>1760</v>
      </c>
      <c r="B434" s="77" t="s">
        <v>945</v>
      </c>
      <c r="C434" s="79">
        <v>674.31</v>
      </c>
      <c r="D434" s="79">
        <v>674.31</v>
      </c>
      <c r="E434" s="79">
        <v>369.9</v>
      </c>
      <c r="F434" s="80"/>
      <c r="G434" s="80"/>
      <c r="H434" s="80"/>
      <c r="I434" s="80"/>
      <c r="J434" s="80"/>
      <c r="K434" s="80"/>
      <c r="L434" s="80"/>
      <c r="M434" s="80"/>
      <c r="N434" s="80"/>
      <c r="O434" s="111">
        <f t="shared" si="6"/>
        <v>0</v>
      </c>
    </row>
    <row r="435" spans="1:15" x14ac:dyDescent="0.3">
      <c r="A435" s="77" t="s">
        <v>2519</v>
      </c>
      <c r="B435" s="77" t="s">
        <v>945</v>
      </c>
      <c r="C435" s="80"/>
      <c r="D435" s="80"/>
      <c r="E435" s="79">
        <v>304.39999999999998</v>
      </c>
      <c r="F435" s="79">
        <v>674.31</v>
      </c>
      <c r="G435" s="79">
        <v>674.31</v>
      </c>
      <c r="H435" s="79">
        <v>674.31</v>
      </c>
      <c r="I435" s="79">
        <v>674.31</v>
      </c>
      <c r="J435" s="79">
        <v>674.31</v>
      </c>
      <c r="K435" s="79">
        <v>674.31</v>
      </c>
      <c r="L435" s="79">
        <v>674.31</v>
      </c>
      <c r="M435" s="79">
        <v>674.31</v>
      </c>
      <c r="N435" s="79">
        <v>674.31</v>
      </c>
      <c r="O435" s="111">
        <f t="shared" si="6"/>
        <v>6068.7899999999991</v>
      </c>
    </row>
    <row r="436" spans="1:15" x14ac:dyDescent="0.3">
      <c r="A436" s="77" t="s">
        <v>1460</v>
      </c>
      <c r="B436" s="77" t="s">
        <v>1036</v>
      </c>
      <c r="C436" s="79">
        <v>674.31</v>
      </c>
      <c r="D436" s="79">
        <v>674.31</v>
      </c>
      <c r="E436" s="79">
        <v>674.31</v>
      </c>
      <c r="F436" s="79">
        <v>674.31</v>
      </c>
      <c r="G436" s="79">
        <v>674.31</v>
      </c>
      <c r="H436" s="80"/>
      <c r="I436" s="80"/>
      <c r="J436" s="80"/>
      <c r="K436" s="80"/>
      <c r="L436" s="80"/>
      <c r="M436" s="80"/>
      <c r="N436" s="80"/>
      <c r="O436" s="111">
        <f t="shared" si="6"/>
        <v>1348.62</v>
      </c>
    </row>
    <row r="437" spans="1:15" x14ac:dyDescent="0.3">
      <c r="A437" s="77" t="s">
        <v>2803</v>
      </c>
      <c r="B437" s="77" t="s">
        <v>1036</v>
      </c>
      <c r="C437" s="80"/>
      <c r="D437" s="80"/>
      <c r="E437" s="80"/>
      <c r="F437" s="80"/>
      <c r="G437" s="80"/>
      <c r="H437" s="79">
        <v>674.31</v>
      </c>
      <c r="I437" s="79">
        <v>674.31</v>
      </c>
      <c r="J437" s="79">
        <v>674.31</v>
      </c>
      <c r="K437" s="79">
        <v>674.31</v>
      </c>
      <c r="L437" s="79">
        <v>674.31</v>
      </c>
      <c r="M437" s="79">
        <v>674.31</v>
      </c>
      <c r="N437" s="79">
        <v>674.31</v>
      </c>
      <c r="O437" s="111">
        <f t="shared" si="6"/>
        <v>4720.17</v>
      </c>
    </row>
    <row r="438" spans="1:15" x14ac:dyDescent="0.3">
      <c r="A438" s="77" t="s">
        <v>1931</v>
      </c>
      <c r="B438" s="77" t="s">
        <v>816</v>
      </c>
      <c r="C438" s="79">
        <v>592.71</v>
      </c>
      <c r="D438" s="79">
        <v>592.71</v>
      </c>
      <c r="E438" s="79">
        <v>592.71</v>
      </c>
      <c r="F438" s="79">
        <v>177.7</v>
      </c>
      <c r="G438" s="80"/>
      <c r="H438" s="80"/>
      <c r="I438" s="80"/>
      <c r="J438" s="80"/>
      <c r="K438" s="80"/>
      <c r="L438" s="80"/>
      <c r="M438" s="80"/>
      <c r="N438" s="80"/>
      <c r="O438" s="111">
        <f t="shared" si="6"/>
        <v>177.7</v>
      </c>
    </row>
    <row r="439" spans="1:15" x14ac:dyDescent="0.3">
      <c r="A439" s="77" t="s">
        <v>2676</v>
      </c>
      <c r="B439" s="77" t="s">
        <v>816</v>
      </c>
      <c r="C439" s="80"/>
      <c r="D439" s="80"/>
      <c r="E439" s="80"/>
      <c r="F439" s="79">
        <v>415</v>
      </c>
      <c r="G439" s="79">
        <v>592.71</v>
      </c>
      <c r="H439" s="79">
        <v>592.71</v>
      </c>
      <c r="I439" s="79">
        <v>592.71</v>
      </c>
      <c r="J439" s="79">
        <v>592.71</v>
      </c>
      <c r="K439" s="79">
        <v>592.71</v>
      </c>
      <c r="L439" s="79">
        <v>592.71</v>
      </c>
      <c r="M439" s="79">
        <v>592.71</v>
      </c>
      <c r="N439" s="79">
        <v>592.71</v>
      </c>
      <c r="O439" s="111">
        <f t="shared" si="6"/>
        <v>5156.68</v>
      </c>
    </row>
    <row r="440" spans="1:15" x14ac:dyDescent="0.3">
      <c r="A440" s="77" t="s">
        <v>2127</v>
      </c>
      <c r="B440" s="77" t="s">
        <v>598</v>
      </c>
      <c r="C440" s="79">
        <v>592.71</v>
      </c>
      <c r="D440" s="79">
        <v>592.71</v>
      </c>
      <c r="E440" s="79">
        <v>325.08</v>
      </c>
      <c r="F440" s="80"/>
      <c r="G440" s="80"/>
      <c r="H440" s="80"/>
      <c r="I440" s="80"/>
      <c r="J440" s="80"/>
      <c r="K440" s="80"/>
      <c r="L440" s="80"/>
      <c r="M440" s="80"/>
      <c r="N440" s="80"/>
      <c r="O440" s="111">
        <f t="shared" si="6"/>
        <v>0</v>
      </c>
    </row>
    <row r="441" spans="1:15" x14ac:dyDescent="0.3">
      <c r="A441" s="77" t="s">
        <v>2563</v>
      </c>
      <c r="B441" s="77" t="s">
        <v>598</v>
      </c>
      <c r="C441" s="80"/>
      <c r="D441" s="80"/>
      <c r="E441" s="79">
        <v>267.63</v>
      </c>
      <c r="F441" s="79">
        <v>592.71</v>
      </c>
      <c r="G441" s="79">
        <v>592.71</v>
      </c>
      <c r="H441" s="79">
        <v>592.71</v>
      </c>
      <c r="I441" s="79">
        <v>592.71</v>
      </c>
      <c r="J441" s="79">
        <v>592.71</v>
      </c>
      <c r="K441" s="79">
        <v>592.71</v>
      </c>
      <c r="L441" s="79">
        <v>592.71</v>
      </c>
      <c r="M441" s="79">
        <v>592.71</v>
      </c>
      <c r="N441" s="79">
        <v>592.71</v>
      </c>
      <c r="O441" s="111">
        <f t="shared" si="6"/>
        <v>5334.39</v>
      </c>
    </row>
    <row r="442" spans="1:15" x14ac:dyDescent="0.3">
      <c r="A442" s="77" t="s">
        <v>2354</v>
      </c>
      <c r="B442" s="77" t="s">
        <v>1007</v>
      </c>
      <c r="C442" s="79">
        <v>682.9</v>
      </c>
      <c r="D442" s="79">
        <v>682.9</v>
      </c>
      <c r="E442" s="79">
        <v>682.9</v>
      </c>
      <c r="F442" s="80"/>
      <c r="G442" s="80"/>
      <c r="H442" s="80"/>
      <c r="I442" s="80"/>
      <c r="J442" s="80"/>
      <c r="K442" s="80"/>
      <c r="L442" s="80"/>
      <c r="M442" s="80"/>
      <c r="N442" s="80"/>
      <c r="O442" s="111">
        <f t="shared" si="6"/>
        <v>0</v>
      </c>
    </row>
    <row r="443" spans="1:15" x14ac:dyDescent="0.3">
      <c r="A443" s="77" t="s">
        <v>2752</v>
      </c>
      <c r="B443" s="77" t="s">
        <v>1007</v>
      </c>
      <c r="C443" s="80"/>
      <c r="D443" s="80"/>
      <c r="E443" s="80"/>
      <c r="F443" s="79">
        <v>682.9</v>
      </c>
      <c r="G443" s="79">
        <v>682.9</v>
      </c>
      <c r="H443" s="79">
        <v>682.9</v>
      </c>
      <c r="I443" s="79">
        <v>682.9</v>
      </c>
      <c r="J443" s="79">
        <v>682.9</v>
      </c>
      <c r="K443" s="79">
        <v>682.9</v>
      </c>
      <c r="L443" s="79">
        <v>682.9</v>
      </c>
      <c r="M443" s="79">
        <v>682.9</v>
      </c>
      <c r="N443" s="79">
        <v>682.9</v>
      </c>
      <c r="O443" s="111">
        <f t="shared" si="6"/>
        <v>6146.0999999999985</v>
      </c>
    </row>
    <row r="444" spans="1:15" x14ac:dyDescent="0.3">
      <c r="A444" s="77" t="s">
        <v>1904</v>
      </c>
      <c r="B444" s="77" t="s">
        <v>646</v>
      </c>
      <c r="C444" s="79">
        <v>682.9</v>
      </c>
      <c r="D444" s="79">
        <v>682.9</v>
      </c>
      <c r="E444" s="79">
        <v>682.9</v>
      </c>
      <c r="F444" s="79">
        <v>136.63</v>
      </c>
      <c r="G444" s="80"/>
      <c r="H444" s="80"/>
      <c r="I444" s="80"/>
      <c r="J444" s="80"/>
      <c r="K444" s="80"/>
      <c r="L444" s="80"/>
      <c r="M444" s="80"/>
      <c r="N444" s="80"/>
      <c r="O444" s="111">
        <f t="shared" si="6"/>
        <v>136.63</v>
      </c>
    </row>
    <row r="445" spans="1:15" x14ac:dyDescent="0.3">
      <c r="A445" s="77" t="s">
        <v>2681</v>
      </c>
      <c r="B445" s="77" t="s">
        <v>646</v>
      </c>
      <c r="C445" s="80"/>
      <c r="D445" s="80"/>
      <c r="E445" s="80"/>
      <c r="F445" s="79">
        <v>546.27</v>
      </c>
      <c r="G445" s="79">
        <v>682.9</v>
      </c>
      <c r="H445" s="79">
        <v>682.9</v>
      </c>
      <c r="I445" s="79">
        <v>682.9</v>
      </c>
      <c r="J445" s="79">
        <v>682.9</v>
      </c>
      <c r="K445" s="79">
        <v>682.9</v>
      </c>
      <c r="L445" s="79">
        <v>682.9</v>
      </c>
      <c r="M445" s="79">
        <v>682.9</v>
      </c>
      <c r="N445" s="79">
        <v>682.9</v>
      </c>
      <c r="O445" s="111">
        <f t="shared" si="6"/>
        <v>6009.4699999999993</v>
      </c>
    </row>
    <row r="446" spans="1:15" x14ac:dyDescent="0.3">
      <c r="A446" s="77" t="s">
        <v>2198</v>
      </c>
      <c r="B446" s="77" t="s">
        <v>599</v>
      </c>
      <c r="C446" s="79">
        <v>592.71</v>
      </c>
      <c r="D446" s="79">
        <v>592.71</v>
      </c>
      <c r="E446" s="79">
        <v>592.71</v>
      </c>
      <c r="F446" s="80"/>
      <c r="G446" s="80"/>
      <c r="H446" s="80"/>
      <c r="I446" s="80"/>
      <c r="J446" s="80"/>
      <c r="K446" s="80"/>
      <c r="L446" s="80"/>
      <c r="M446" s="80"/>
      <c r="N446" s="80"/>
      <c r="O446" s="111">
        <f t="shared" si="6"/>
        <v>0</v>
      </c>
    </row>
    <row r="447" spans="1:15" x14ac:dyDescent="0.3">
      <c r="A447" s="77" t="s">
        <v>2727</v>
      </c>
      <c r="B447" s="77" t="s">
        <v>599</v>
      </c>
      <c r="C447" s="80"/>
      <c r="D447" s="80"/>
      <c r="E447" s="80"/>
      <c r="F447" s="79">
        <v>592.70000000000005</v>
      </c>
      <c r="G447" s="79">
        <v>592.71</v>
      </c>
      <c r="H447" s="79">
        <v>592.71</v>
      </c>
      <c r="I447" s="79">
        <v>592.71</v>
      </c>
      <c r="J447" s="79">
        <v>592.71</v>
      </c>
      <c r="K447" s="79">
        <v>592.71</v>
      </c>
      <c r="L447" s="79">
        <v>592.71</v>
      </c>
      <c r="M447" s="79">
        <v>592.71</v>
      </c>
      <c r="N447" s="79">
        <v>592.71</v>
      </c>
      <c r="O447" s="111">
        <f t="shared" si="6"/>
        <v>5334.38</v>
      </c>
    </row>
    <row r="448" spans="1:15" x14ac:dyDescent="0.3">
      <c r="A448" s="77" t="s">
        <v>1758</v>
      </c>
      <c r="B448" s="77" t="s">
        <v>664</v>
      </c>
      <c r="C448" s="79">
        <v>682.9</v>
      </c>
      <c r="D448" s="79">
        <v>682.9</v>
      </c>
      <c r="E448" s="79">
        <v>682.9</v>
      </c>
      <c r="F448" s="79">
        <v>682.9</v>
      </c>
      <c r="G448" s="79">
        <v>44.02</v>
      </c>
      <c r="H448" s="80"/>
      <c r="I448" s="80"/>
      <c r="J448" s="80"/>
      <c r="K448" s="80"/>
      <c r="L448" s="80"/>
      <c r="M448" s="80"/>
      <c r="N448" s="80"/>
      <c r="O448" s="111">
        <f t="shared" si="6"/>
        <v>726.92</v>
      </c>
    </row>
    <row r="449" spans="1:15" x14ac:dyDescent="0.3">
      <c r="A449" s="77" t="s">
        <v>2776</v>
      </c>
      <c r="B449" s="77" t="s">
        <v>664</v>
      </c>
      <c r="C449" s="80"/>
      <c r="D449" s="80"/>
      <c r="E449" s="80"/>
      <c r="F449" s="80"/>
      <c r="G449" s="79">
        <v>638.88</v>
      </c>
      <c r="H449" s="79">
        <v>682.9</v>
      </c>
      <c r="I449" s="79">
        <v>682.9</v>
      </c>
      <c r="J449" s="79">
        <v>682.9</v>
      </c>
      <c r="K449" s="79">
        <v>682.9</v>
      </c>
      <c r="L449" s="79">
        <v>682.9</v>
      </c>
      <c r="M449" s="79">
        <v>682.9</v>
      </c>
      <c r="N449" s="79">
        <v>682.9</v>
      </c>
      <c r="O449" s="111">
        <f t="shared" si="6"/>
        <v>5419.1799999999994</v>
      </c>
    </row>
    <row r="450" spans="1:15" x14ac:dyDescent="0.3">
      <c r="A450" s="77" t="s">
        <v>1734</v>
      </c>
      <c r="B450" s="77" t="s">
        <v>1213</v>
      </c>
      <c r="C450" s="79">
        <v>682.9</v>
      </c>
      <c r="D450" s="79">
        <v>682.9</v>
      </c>
      <c r="E450" s="79">
        <v>308.43</v>
      </c>
      <c r="F450" s="80"/>
      <c r="G450" s="80"/>
      <c r="H450" s="80"/>
      <c r="I450" s="80"/>
      <c r="J450" s="80"/>
      <c r="K450" s="80"/>
      <c r="L450" s="80"/>
      <c r="M450" s="80"/>
      <c r="N450" s="80"/>
      <c r="O450" s="111">
        <f t="shared" si="6"/>
        <v>0</v>
      </c>
    </row>
    <row r="451" spans="1:15" x14ac:dyDescent="0.3">
      <c r="A451" s="77" t="s">
        <v>2553</v>
      </c>
      <c r="B451" s="77" t="s">
        <v>1213</v>
      </c>
      <c r="C451" s="80"/>
      <c r="D451" s="80"/>
      <c r="E451" s="79">
        <v>374.47</v>
      </c>
      <c r="F451" s="79">
        <v>682.9</v>
      </c>
      <c r="G451" s="79">
        <v>682.9</v>
      </c>
      <c r="H451" s="79">
        <v>682.9</v>
      </c>
      <c r="I451" s="79">
        <v>682.9</v>
      </c>
      <c r="J451" s="79">
        <v>682.9</v>
      </c>
      <c r="K451" s="79">
        <v>682.9</v>
      </c>
      <c r="L451" s="79">
        <v>682.9</v>
      </c>
      <c r="M451" s="79">
        <v>682.9</v>
      </c>
      <c r="N451" s="79">
        <v>682.9</v>
      </c>
      <c r="O451" s="111">
        <f t="shared" ref="O451:O514" si="7">SUM(F451:N451)</f>
        <v>6146.0999999999985</v>
      </c>
    </row>
    <row r="452" spans="1:15" x14ac:dyDescent="0.3">
      <c r="A452" s="77" t="s">
        <v>1849</v>
      </c>
      <c r="B452" s="77" t="s">
        <v>1105</v>
      </c>
      <c r="C452" s="79">
        <v>592.71</v>
      </c>
      <c r="D452" s="79">
        <v>592.71</v>
      </c>
      <c r="E452" s="79">
        <v>133.94999999999999</v>
      </c>
      <c r="F452" s="80"/>
      <c r="G452" s="80"/>
      <c r="H452" s="80"/>
      <c r="I452" s="80"/>
      <c r="J452" s="80"/>
      <c r="K452" s="80"/>
      <c r="L452" s="80"/>
      <c r="M452" s="80"/>
      <c r="N452" s="80"/>
      <c r="O452" s="111">
        <f t="shared" si="7"/>
        <v>0</v>
      </c>
    </row>
    <row r="453" spans="1:15" x14ac:dyDescent="0.3">
      <c r="A453" s="77" t="s">
        <v>2526</v>
      </c>
      <c r="B453" s="77" t="s">
        <v>1105</v>
      </c>
      <c r="C453" s="80"/>
      <c r="D453" s="80"/>
      <c r="E453" s="79">
        <v>458.76</v>
      </c>
      <c r="F453" s="79">
        <v>592.71</v>
      </c>
      <c r="G453" s="79">
        <v>592.71</v>
      </c>
      <c r="H453" s="79">
        <v>592.71</v>
      </c>
      <c r="I453" s="79">
        <v>592.71</v>
      </c>
      <c r="J453" s="79">
        <v>592.71</v>
      </c>
      <c r="K453" s="79">
        <v>592.71</v>
      </c>
      <c r="L453" s="79">
        <v>592.71</v>
      </c>
      <c r="M453" s="79">
        <v>592.71</v>
      </c>
      <c r="N453" s="79">
        <v>592.71</v>
      </c>
      <c r="O453" s="111">
        <f t="shared" si="7"/>
        <v>5334.39</v>
      </c>
    </row>
    <row r="454" spans="1:15" x14ac:dyDescent="0.3">
      <c r="A454" s="77" t="s">
        <v>1878</v>
      </c>
      <c r="B454" s="77" t="s">
        <v>639</v>
      </c>
      <c r="C454" s="79">
        <v>682.9</v>
      </c>
      <c r="D454" s="79">
        <v>682.9</v>
      </c>
      <c r="E454" s="79">
        <v>682.9</v>
      </c>
      <c r="F454" s="80"/>
      <c r="G454" s="80"/>
      <c r="H454" s="80"/>
      <c r="I454" s="80"/>
      <c r="J454" s="80"/>
      <c r="K454" s="80"/>
      <c r="L454" s="80"/>
      <c r="M454" s="80"/>
      <c r="N454" s="80"/>
      <c r="O454" s="111">
        <f t="shared" si="7"/>
        <v>0</v>
      </c>
    </row>
    <row r="455" spans="1:15" x14ac:dyDescent="0.3">
      <c r="A455" s="77" t="s">
        <v>2688</v>
      </c>
      <c r="B455" s="77" t="s">
        <v>639</v>
      </c>
      <c r="C455" s="80"/>
      <c r="D455" s="80"/>
      <c r="E455" s="80"/>
      <c r="F455" s="79">
        <v>682.9</v>
      </c>
      <c r="G455" s="79">
        <v>682.9</v>
      </c>
      <c r="H455" s="79">
        <v>682.9</v>
      </c>
      <c r="I455" s="79">
        <v>682.9</v>
      </c>
      <c r="J455" s="79">
        <v>682.9</v>
      </c>
      <c r="K455" s="79">
        <v>682.9</v>
      </c>
      <c r="L455" s="79">
        <v>682.9</v>
      </c>
      <c r="M455" s="79">
        <v>682.9</v>
      </c>
      <c r="N455" s="79">
        <v>682.9</v>
      </c>
      <c r="O455" s="111">
        <f t="shared" si="7"/>
        <v>6146.0999999999985</v>
      </c>
    </row>
    <row r="456" spans="1:15" x14ac:dyDescent="0.3">
      <c r="A456" s="77" t="s">
        <v>1953</v>
      </c>
      <c r="B456" s="77" t="s">
        <v>1220</v>
      </c>
      <c r="C456" s="79">
        <v>682.9</v>
      </c>
      <c r="D456" s="79">
        <v>682.9</v>
      </c>
      <c r="E456" s="79">
        <v>308.43</v>
      </c>
      <c r="F456" s="80"/>
      <c r="G456" s="80"/>
      <c r="H456" s="80"/>
      <c r="I456" s="80"/>
      <c r="J456" s="80"/>
      <c r="K456" s="80"/>
      <c r="L456" s="80"/>
      <c r="M456" s="80"/>
      <c r="N456" s="80"/>
      <c r="O456" s="111">
        <f t="shared" si="7"/>
        <v>0</v>
      </c>
    </row>
    <row r="457" spans="1:15" x14ac:dyDescent="0.3">
      <c r="A457" s="77" t="s">
        <v>2538</v>
      </c>
      <c r="B457" s="77" t="s">
        <v>1220</v>
      </c>
      <c r="C457" s="80"/>
      <c r="D457" s="80"/>
      <c r="E457" s="79">
        <v>374.47</v>
      </c>
      <c r="F457" s="79">
        <v>682.9</v>
      </c>
      <c r="G457" s="79">
        <v>682.9</v>
      </c>
      <c r="H457" s="79">
        <v>682.9</v>
      </c>
      <c r="I457" s="79">
        <v>682.9</v>
      </c>
      <c r="J457" s="79">
        <v>682.9</v>
      </c>
      <c r="K457" s="79">
        <v>682.9</v>
      </c>
      <c r="L457" s="79">
        <v>682.9</v>
      </c>
      <c r="M457" s="79">
        <v>682.9</v>
      </c>
      <c r="N457" s="79">
        <v>682.9</v>
      </c>
      <c r="O457" s="111">
        <f t="shared" si="7"/>
        <v>6146.0999999999985</v>
      </c>
    </row>
    <row r="458" spans="1:15" x14ac:dyDescent="0.3">
      <c r="A458" s="77" t="s">
        <v>1850</v>
      </c>
      <c r="B458" s="77" t="s">
        <v>688</v>
      </c>
      <c r="C458" s="79">
        <v>592.71</v>
      </c>
      <c r="D458" s="79">
        <v>592.71</v>
      </c>
      <c r="E458" s="79">
        <v>592.71</v>
      </c>
      <c r="F458" s="79">
        <v>355.68</v>
      </c>
      <c r="G458" s="80"/>
      <c r="H458" s="80"/>
      <c r="I458" s="80"/>
      <c r="J458" s="80"/>
      <c r="K458" s="80"/>
      <c r="L458" s="80"/>
      <c r="M458" s="80"/>
      <c r="N458" s="80"/>
      <c r="O458" s="111">
        <f t="shared" si="7"/>
        <v>355.68</v>
      </c>
    </row>
    <row r="459" spans="1:15" x14ac:dyDescent="0.3">
      <c r="A459" s="77" t="s">
        <v>2701</v>
      </c>
      <c r="B459" s="77" t="s">
        <v>688</v>
      </c>
      <c r="C459" s="80"/>
      <c r="D459" s="80"/>
      <c r="E459" s="80"/>
      <c r="F459" s="79">
        <v>237.29</v>
      </c>
      <c r="G459" s="79">
        <v>592.71</v>
      </c>
      <c r="H459" s="79">
        <v>592.71</v>
      </c>
      <c r="I459" s="79">
        <v>592.71</v>
      </c>
      <c r="J459" s="79">
        <v>592.71</v>
      </c>
      <c r="K459" s="79">
        <v>592.71</v>
      </c>
      <c r="L459" s="79">
        <v>592.71</v>
      </c>
      <c r="M459" s="79">
        <v>592.71</v>
      </c>
      <c r="N459" s="79">
        <v>592.71</v>
      </c>
      <c r="O459" s="111">
        <f t="shared" si="7"/>
        <v>4978.97</v>
      </c>
    </row>
    <row r="460" spans="1:15" x14ac:dyDescent="0.3">
      <c r="A460" s="77" t="s">
        <v>1490</v>
      </c>
      <c r="B460" s="77" t="s">
        <v>689</v>
      </c>
      <c r="C460" s="79">
        <v>652.84</v>
      </c>
      <c r="D460" s="79">
        <v>652.84</v>
      </c>
      <c r="E460" s="79">
        <v>652.84</v>
      </c>
      <c r="F460" s="79">
        <v>652.84</v>
      </c>
      <c r="G460" s="79">
        <v>652.84</v>
      </c>
      <c r="H460" s="79">
        <v>174.21</v>
      </c>
      <c r="I460" s="80"/>
      <c r="J460" s="80"/>
      <c r="K460" s="80"/>
      <c r="L460" s="80"/>
      <c r="M460" s="80"/>
      <c r="N460" s="80"/>
      <c r="O460" s="111">
        <f t="shared" si="7"/>
        <v>1479.89</v>
      </c>
    </row>
    <row r="461" spans="1:15" x14ac:dyDescent="0.3">
      <c r="A461" s="77" t="s">
        <v>2786</v>
      </c>
      <c r="B461" s="77" t="s">
        <v>689</v>
      </c>
      <c r="C461" s="80"/>
      <c r="D461" s="80"/>
      <c r="E461" s="80"/>
      <c r="F461" s="80"/>
      <c r="G461" s="80"/>
      <c r="H461" s="79">
        <v>478.62</v>
      </c>
      <c r="I461" s="79">
        <v>652.84</v>
      </c>
      <c r="J461" s="79">
        <v>652.84</v>
      </c>
      <c r="K461" s="79">
        <v>652.84</v>
      </c>
      <c r="L461" s="79">
        <v>652.84</v>
      </c>
      <c r="M461" s="79">
        <v>652.84</v>
      </c>
      <c r="N461" s="79">
        <v>652.84</v>
      </c>
      <c r="O461" s="111">
        <f t="shared" si="7"/>
        <v>4395.6600000000008</v>
      </c>
    </row>
    <row r="462" spans="1:15" x14ac:dyDescent="0.3">
      <c r="A462" s="77" t="s">
        <v>1890</v>
      </c>
      <c r="B462" s="77" t="s">
        <v>980</v>
      </c>
      <c r="C462" s="79">
        <v>682.9</v>
      </c>
      <c r="D462" s="79">
        <v>682.9</v>
      </c>
      <c r="E462" s="79">
        <v>682.9</v>
      </c>
      <c r="F462" s="79">
        <v>113.82</v>
      </c>
      <c r="G462" s="80"/>
      <c r="H462" s="80"/>
      <c r="I462" s="80"/>
      <c r="J462" s="80"/>
      <c r="K462" s="80"/>
      <c r="L462" s="80"/>
      <c r="M462" s="80"/>
      <c r="N462" s="80"/>
      <c r="O462" s="111">
        <f t="shared" si="7"/>
        <v>113.82</v>
      </c>
    </row>
    <row r="463" spans="1:15" x14ac:dyDescent="0.3">
      <c r="A463" s="77" t="s">
        <v>2683</v>
      </c>
      <c r="B463" s="77" t="s">
        <v>980</v>
      </c>
      <c r="C463" s="80"/>
      <c r="D463" s="80"/>
      <c r="E463" s="80"/>
      <c r="F463" s="79">
        <v>569.09</v>
      </c>
      <c r="G463" s="79">
        <v>682.9</v>
      </c>
      <c r="H463" s="79">
        <v>682.9</v>
      </c>
      <c r="I463" s="79">
        <v>682.9</v>
      </c>
      <c r="J463" s="79">
        <v>682.9</v>
      </c>
      <c r="K463" s="79">
        <v>682.9</v>
      </c>
      <c r="L463" s="79">
        <v>682.9</v>
      </c>
      <c r="M463" s="79">
        <v>682.9</v>
      </c>
      <c r="N463" s="79">
        <v>682.9</v>
      </c>
      <c r="O463" s="111">
        <f t="shared" si="7"/>
        <v>6032.2899999999991</v>
      </c>
    </row>
    <row r="464" spans="1:15" x14ac:dyDescent="0.3">
      <c r="A464" s="77" t="s">
        <v>2128</v>
      </c>
      <c r="B464" s="77" t="s">
        <v>542</v>
      </c>
      <c r="C464" s="79">
        <v>695.79</v>
      </c>
      <c r="D464" s="79">
        <v>695.79</v>
      </c>
      <c r="E464" s="79">
        <v>695.79</v>
      </c>
      <c r="F464" s="79">
        <v>115.96</v>
      </c>
      <c r="G464" s="80"/>
      <c r="H464" s="80"/>
      <c r="I464" s="80"/>
      <c r="J464" s="80"/>
      <c r="K464" s="80"/>
      <c r="L464" s="80"/>
      <c r="M464" s="80"/>
      <c r="N464" s="80"/>
      <c r="O464" s="111">
        <f t="shared" si="7"/>
        <v>115.96</v>
      </c>
    </row>
    <row r="465" spans="1:15" x14ac:dyDescent="0.3">
      <c r="A465" s="77" t="s">
        <v>2735</v>
      </c>
      <c r="B465" s="77" t="s">
        <v>542</v>
      </c>
      <c r="C465" s="80"/>
      <c r="D465" s="80"/>
      <c r="E465" s="80"/>
      <c r="F465" s="79">
        <v>579.83000000000004</v>
      </c>
      <c r="G465" s="79">
        <v>695.79</v>
      </c>
      <c r="H465" s="79">
        <v>695.79</v>
      </c>
      <c r="I465" s="79">
        <v>695.79</v>
      </c>
      <c r="J465" s="79">
        <v>695.79</v>
      </c>
      <c r="K465" s="79">
        <v>695.79</v>
      </c>
      <c r="L465" s="79">
        <v>695.79</v>
      </c>
      <c r="M465" s="79">
        <v>695.79</v>
      </c>
      <c r="N465" s="79">
        <v>695.79</v>
      </c>
      <c r="O465" s="111">
        <f t="shared" si="7"/>
        <v>6146.15</v>
      </c>
    </row>
    <row r="466" spans="1:15" x14ac:dyDescent="0.3">
      <c r="A466" s="77" t="s">
        <v>1495</v>
      </c>
      <c r="B466" s="77" t="s">
        <v>1075</v>
      </c>
      <c r="C466" s="79">
        <v>695.79</v>
      </c>
      <c r="D466" s="79">
        <v>695.79</v>
      </c>
      <c r="E466" s="79">
        <v>695.79</v>
      </c>
      <c r="F466" s="79">
        <v>115.96</v>
      </c>
      <c r="G466" s="80"/>
      <c r="H466" s="80"/>
      <c r="I466" s="80"/>
      <c r="J466" s="80"/>
      <c r="K466" s="80"/>
      <c r="L466" s="80"/>
      <c r="M466" s="80"/>
      <c r="N466" s="80"/>
      <c r="O466" s="111">
        <f t="shared" si="7"/>
        <v>115.96</v>
      </c>
    </row>
    <row r="467" spans="1:15" x14ac:dyDescent="0.3">
      <c r="A467" s="77" t="s">
        <v>2626</v>
      </c>
      <c r="B467" s="77" t="s">
        <v>1075</v>
      </c>
      <c r="C467" s="80"/>
      <c r="D467" s="80"/>
      <c r="E467" s="80"/>
      <c r="F467" s="79">
        <v>579.83000000000004</v>
      </c>
      <c r="G467" s="79">
        <v>695.79</v>
      </c>
      <c r="H467" s="79">
        <v>695.79</v>
      </c>
      <c r="I467" s="79">
        <v>695.79</v>
      </c>
      <c r="J467" s="79">
        <v>695.79</v>
      </c>
      <c r="K467" s="79">
        <v>695.79</v>
      </c>
      <c r="L467" s="79">
        <v>695.79</v>
      </c>
      <c r="M467" s="79">
        <v>695.79</v>
      </c>
      <c r="N467" s="79">
        <v>695.79</v>
      </c>
      <c r="O467" s="111">
        <f t="shared" si="7"/>
        <v>6146.15</v>
      </c>
    </row>
    <row r="468" spans="1:15" x14ac:dyDescent="0.3">
      <c r="A468" s="77" t="s">
        <v>2024</v>
      </c>
      <c r="B468" s="77" t="s">
        <v>979</v>
      </c>
      <c r="C468" s="79">
        <v>730.14</v>
      </c>
      <c r="D468" s="79">
        <v>730.15</v>
      </c>
      <c r="E468" s="79">
        <v>730.15</v>
      </c>
      <c r="F468" s="80"/>
      <c r="G468" s="80"/>
      <c r="H468" s="80"/>
      <c r="I468" s="80"/>
      <c r="J468" s="80"/>
      <c r="K468" s="80"/>
      <c r="L468" s="80"/>
      <c r="M468" s="80"/>
      <c r="N468" s="80"/>
      <c r="O468" s="111">
        <f t="shared" si="7"/>
        <v>0</v>
      </c>
    </row>
    <row r="469" spans="1:15" x14ac:dyDescent="0.3">
      <c r="A469" s="77" t="s">
        <v>2657</v>
      </c>
      <c r="B469" s="77" t="s">
        <v>979</v>
      </c>
      <c r="C469" s="80"/>
      <c r="D469" s="80"/>
      <c r="E469" s="80"/>
      <c r="F469" s="79">
        <v>730.15</v>
      </c>
      <c r="G469" s="79">
        <v>730.15</v>
      </c>
      <c r="H469" s="79">
        <v>730.15</v>
      </c>
      <c r="I469" s="79">
        <v>730.15</v>
      </c>
      <c r="J469" s="79">
        <v>730.15</v>
      </c>
      <c r="K469" s="79">
        <v>730.15</v>
      </c>
      <c r="L469" s="79">
        <v>730.15</v>
      </c>
      <c r="M469" s="79">
        <v>730.15</v>
      </c>
      <c r="N469" s="79">
        <v>730.15</v>
      </c>
      <c r="O469" s="111">
        <f t="shared" si="7"/>
        <v>6571.3499999999985</v>
      </c>
    </row>
    <row r="470" spans="1:15" x14ac:dyDescent="0.3">
      <c r="A470" s="77" t="s">
        <v>1452</v>
      </c>
      <c r="B470" s="77" t="s">
        <v>1040</v>
      </c>
      <c r="C470" s="79">
        <v>695.79</v>
      </c>
      <c r="D470" s="79">
        <v>695.79</v>
      </c>
      <c r="E470" s="79">
        <v>695.79</v>
      </c>
      <c r="F470" s="80"/>
      <c r="G470" s="80"/>
      <c r="H470" s="80"/>
      <c r="I470" s="80"/>
      <c r="J470" s="80"/>
      <c r="K470" s="80"/>
      <c r="L470" s="80"/>
      <c r="M470" s="80"/>
      <c r="N470" s="80"/>
      <c r="O470" s="111">
        <f t="shared" si="7"/>
        <v>0</v>
      </c>
    </row>
    <row r="471" spans="1:15" x14ac:dyDescent="0.3">
      <c r="A471" s="77" t="s">
        <v>2630</v>
      </c>
      <c r="B471" s="77" t="s">
        <v>1040</v>
      </c>
      <c r="C471" s="80"/>
      <c r="D471" s="80"/>
      <c r="E471" s="80"/>
      <c r="F471" s="79">
        <v>695.79</v>
      </c>
      <c r="G471" s="79">
        <v>695.79</v>
      </c>
      <c r="H471" s="79">
        <v>695.79</v>
      </c>
      <c r="I471" s="79">
        <v>695.79</v>
      </c>
      <c r="J471" s="79">
        <v>695.79</v>
      </c>
      <c r="K471" s="79">
        <v>695.79</v>
      </c>
      <c r="L471" s="79">
        <v>695.79</v>
      </c>
      <c r="M471" s="79">
        <v>695.79</v>
      </c>
      <c r="N471" s="79">
        <v>695.79</v>
      </c>
      <c r="O471" s="111">
        <f t="shared" si="7"/>
        <v>6262.11</v>
      </c>
    </row>
    <row r="472" spans="1:15" x14ac:dyDescent="0.3">
      <c r="A472" s="77" t="s">
        <v>1472</v>
      </c>
      <c r="B472" s="77" t="s">
        <v>1079</v>
      </c>
      <c r="C472" s="79">
        <v>820.35</v>
      </c>
      <c r="D472" s="79">
        <v>820.34</v>
      </c>
      <c r="E472" s="79">
        <v>529.36</v>
      </c>
      <c r="F472" s="80"/>
      <c r="G472" s="80"/>
      <c r="H472" s="80"/>
      <c r="I472" s="80"/>
      <c r="J472" s="80"/>
      <c r="K472" s="80"/>
      <c r="L472" s="80"/>
      <c r="M472" s="80"/>
      <c r="N472" s="80"/>
      <c r="O472" s="111">
        <f t="shared" si="7"/>
        <v>0</v>
      </c>
    </row>
    <row r="473" spans="1:15" x14ac:dyDescent="0.3">
      <c r="A473" s="77" t="s">
        <v>2482</v>
      </c>
      <c r="B473" s="77" t="s">
        <v>1079</v>
      </c>
      <c r="C473" s="80"/>
      <c r="D473" s="80"/>
      <c r="E473" s="79">
        <v>291.26</v>
      </c>
      <c r="F473" s="79">
        <v>820.34</v>
      </c>
      <c r="G473" s="79">
        <v>820.34</v>
      </c>
      <c r="H473" s="79">
        <v>820.34</v>
      </c>
      <c r="I473" s="79">
        <v>820.34</v>
      </c>
      <c r="J473" s="79">
        <v>820.34</v>
      </c>
      <c r="K473" s="79">
        <v>820.34</v>
      </c>
      <c r="L473" s="79">
        <v>820.34</v>
      </c>
      <c r="M473" s="79">
        <v>820.34</v>
      </c>
      <c r="N473" s="79">
        <v>820.34</v>
      </c>
      <c r="O473" s="111">
        <f t="shared" si="7"/>
        <v>7383.06</v>
      </c>
    </row>
    <row r="474" spans="1:15" x14ac:dyDescent="0.3">
      <c r="A474" s="77" t="s">
        <v>1718</v>
      </c>
      <c r="B474" s="77" t="s">
        <v>658</v>
      </c>
      <c r="C474" s="79">
        <v>820.35</v>
      </c>
      <c r="D474" s="79">
        <v>820.34</v>
      </c>
      <c r="E474" s="79">
        <v>529.36</v>
      </c>
      <c r="F474" s="80"/>
      <c r="G474" s="80"/>
      <c r="H474" s="80"/>
      <c r="I474" s="80"/>
      <c r="J474" s="80"/>
      <c r="K474" s="80"/>
      <c r="L474" s="80"/>
      <c r="M474" s="80"/>
      <c r="N474" s="80"/>
      <c r="O474" s="111">
        <f t="shared" si="7"/>
        <v>0</v>
      </c>
    </row>
    <row r="475" spans="1:15" x14ac:dyDescent="0.3">
      <c r="A475" s="77" t="s">
        <v>2591</v>
      </c>
      <c r="B475" s="77" t="s">
        <v>658</v>
      </c>
      <c r="C475" s="80"/>
      <c r="D475" s="80"/>
      <c r="E475" s="79">
        <v>291.26</v>
      </c>
      <c r="F475" s="79">
        <v>820.34</v>
      </c>
      <c r="G475" s="79">
        <v>820.34</v>
      </c>
      <c r="H475" s="79">
        <v>820.34</v>
      </c>
      <c r="I475" s="79">
        <v>820.34</v>
      </c>
      <c r="J475" s="79">
        <v>820.34</v>
      </c>
      <c r="K475" s="79">
        <v>820.34</v>
      </c>
      <c r="L475" s="79">
        <v>820.34</v>
      </c>
      <c r="M475" s="79">
        <v>820.34</v>
      </c>
      <c r="N475" s="79">
        <v>820.34</v>
      </c>
      <c r="O475" s="111">
        <f t="shared" si="7"/>
        <v>7383.06</v>
      </c>
    </row>
    <row r="476" spans="1:15" x14ac:dyDescent="0.3">
      <c r="A476" s="77" t="s">
        <v>2033</v>
      </c>
      <c r="B476" s="77" t="s">
        <v>1138</v>
      </c>
      <c r="C476" s="79">
        <v>678.6</v>
      </c>
      <c r="D476" s="79">
        <v>678.61</v>
      </c>
      <c r="E476" s="79">
        <v>678.61</v>
      </c>
      <c r="F476" s="80"/>
      <c r="G476" s="80"/>
      <c r="H476" s="80"/>
      <c r="I476" s="80"/>
      <c r="J476" s="80"/>
      <c r="K476" s="80"/>
      <c r="L476" s="80"/>
      <c r="M476" s="80"/>
      <c r="N476" s="80"/>
      <c r="O476" s="111">
        <f t="shared" si="7"/>
        <v>0</v>
      </c>
    </row>
    <row r="477" spans="1:15" x14ac:dyDescent="0.3">
      <c r="A477" s="77" t="s">
        <v>2703</v>
      </c>
      <c r="B477" s="77" t="s">
        <v>1138</v>
      </c>
      <c r="C477" s="80"/>
      <c r="D477" s="80"/>
      <c r="E477" s="80"/>
      <c r="F477" s="79">
        <v>678.61</v>
      </c>
      <c r="G477" s="79">
        <v>678.61</v>
      </c>
      <c r="H477" s="79">
        <v>678.61</v>
      </c>
      <c r="I477" s="79">
        <v>678.61</v>
      </c>
      <c r="J477" s="79">
        <v>678.61</v>
      </c>
      <c r="K477" s="79">
        <v>678.61</v>
      </c>
      <c r="L477" s="79">
        <v>678.61</v>
      </c>
      <c r="M477" s="79">
        <v>678.61</v>
      </c>
      <c r="N477" s="79">
        <v>678.61</v>
      </c>
      <c r="O477" s="111">
        <f t="shared" si="7"/>
        <v>6107.49</v>
      </c>
    </row>
    <row r="478" spans="1:15" x14ac:dyDescent="0.3">
      <c r="A478" s="77" t="s">
        <v>1463</v>
      </c>
      <c r="B478" s="77" t="s">
        <v>1132</v>
      </c>
      <c r="C478" s="79">
        <v>592.71</v>
      </c>
      <c r="D478" s="79">
        <v>592.71</v>
      </c>
      <c r="E478" s="79">
        <v>325.08</v>
      </c>
      <c r="F478" s="80"/>
      <c r="G478" s="80"/>
      <c r="H478" s="80"/>
      <c r="I478" s="80"/>
      <c r="J478" s="80"/>
      <c r="K478" s="80"/>
      <c r="L478" s="80"/>
      <c r="M478" s="80"/>
      <c r="N478" s="80"/>
      <c r="O478" s="111">
        <f t="shared" si="7"/>
        <v>0</v>
      </c>
    </row>
    <row r="479" spans="1:15" x14ac:dyDescent="0.3">
      <c r="A479" s="77" t="s">
        <v>2480</v>
      </c>
      <c r="B479" s="77" t="s">
        <v>1132</v>
      </c>
      <c r="C479" s="80"/>
      <c r="D479" s="80"/>
      <c r="E479" s="79">
        <v>267.63</v>
      </c>
      <c r="F479" s="79">
        <v>592.71</v>
      </c>
      <c r="G479" s="79">
        <v>592.71</v>
      </c>
      <c r="H479" s="79">
        <v>592.71</v>
      </c>
      <c r="I479" s="79">
        <v>592.71</v>
      </c>
      <c r="J479" s="79">
        <v>592.71</v>
      </c>
      <c r="K479" s="79">
        <v>592.71</v>
      </c>
      <c r="L479" s="79">
        <v>592.71</v>
      </c>
      <c r="M479" s="79">
        <v>592.71</v>
      </c>
      <c r="N479" s="79">
        <v>592.71</v>
      </c>
      <c r="O479" s="111">
        <f t="shared" si="7"/>
        <v>5334.39</v>
      </c>
    </row>
    <row r="480" spans="1:15" x14ac:dyDescent="0.3">
      <c r="A480" s="77" t="s">
        <v>1891</v>
      </c>
      <c r="B480" s="77" t="s">
        <v>690</v>
      </c>
      <c r="C480" s="79">
        <v>678.6</v>
      </c>
      <c r="D480" s="79">
        <v>678.61</v>
      </c>
      <c r="E480" s="79">
        <v>678.61</v>
      </c>
      <c r="F480" s="79">
        <v>293.94</v>
      </c>
      <c r="G480" s="80"/>
      <c r="H480" s="80"/>
      <c r="I480" s="80"/>
      <c r="J480" s="80"/>
      <c r="K480" s="80"/>
      <c r="L480" s="80"/>
      <c r="M480" s="80"/>
      <c r="N480" s="80"/>
      <c r="O480" s="111">
        <f t="shared" si="7"/>
        <v>293.94</v>
      </c>
    </row>
    <row r="481" spans="1:15" x14ac:dyDescent="0.3">
      <c r="A481" s="77" t="s">
        <v>2738</v>
      </c>
      <c r="B481" s="77" t="s">
        <v>690</v>
      </c>
      <c r="C481" s="80"/>
      <c r="D481" s="80"/>
      <c r="E481" s="80"/>
      <c r="F481" s="79">
        <v>384.4</v>
      </c>
      <c r="G481" s="79">
        <v>678.61</v>
      </c>
      <c r="H481" s="79">
        <v>678.61</v>
      </c>
      <c r="I481" s="79">
        <v>678.61</v>
      </c>
      <c r="J481" s="79">
        <v>678.61</v>
      </c>
      <c r="K481" s="79">
        <v>678.61</v>
      </c>
      <c r="L481" s="79">
        <v>678.61</v>
      </c>
      <c r="M481" s="79">
        <v>678.61</v>
      </c>
      <c r="N481" s="79">
        <v>678.61</v>
      </c>
      <c r="O481" s="111">
        <f t="shared" si="7"/>
        <v>5813.28</v>
      </c>
    </row>
    <row r="482" spans="1:15" x14ac:dyDescent="0.3">
      <c r="A482" s="77" t="s">
        <v>1978</v>
      </c>
      <c r="B482" s="77" t="s">
        <v>166</v>
      </c>
      <c r="C482" s="78">
        <v>3521.88</v>
      </c>
      <c r="D482" s="78">
        <v>3521.88</v>
      </c>
      <c r="E482" s="78">
        <v>3521.88</v>
      </c>
      <c r="F482" s="78">
        <v>3521.88</v>
      </c>
      <c r="G482" s="79">
        <v>340.91</v>
      </c>
      <c r="H482" s="80"/>
      <c r="I482" s="80"/>
      <c r="J482" s="80"/>
      <c r="K482" s="80"/>
      <c r="L482" s="80"/>
      <c r="M482" s="80"/>
      <c r="N482" s="80"/>
      <c r="O482" s="111">
        <f t="shared" si="7"/>
        <v>3862.79</v>
      </c>
    </row>
    <row r="483" spans="1:15" x14ac:dyDescent="0.3">
      <c r="A483" s="77" t="s">
        <v>2770</v>
      </c>
      <c r="B483" s="77" t="s">
        <v>166</v>
      </c>
      <c r="C483" s="80"/>
      <c r="D483" s="80"/>
      <c r="E483" s="80"/>
      <c r="F483" s="80"/>
      <c r="G483" s="78">
        <v>3180.97</v>
      </c>
      <c r="H483" s="78">
        <v>3521.88</v>
      </c>
      <c r="I483" s="78">
        <v>3521.88</v>
      </c>
      <c r="J483" s="78">
        <v>3521.88</v>
      </c>
      <c r="K483" s="78">
        <v>3521.88</v>
      </c>
      <c r="L483" s="78">
        <v>3521.88</v>
      </c>
      <c r="M483" s="78">
        <v>3521.88</v>
      </c>
      <c r="N483" s="78">
        <v>3521.88</v>
      </c>
      <c r="O483" s="111">
        <f t="shared" si="7"/>
        <v>27834.130000000005</v>
      </c>
    </row>
    <row r="484" spans="1:15" x14ac:dyDescent="0.3">
      <c r="A484" s="77" t="s">
        <v>1839</v>
      </c>
      <c r="B484" s="77" t="s">
        <v>149</v>
      </c>
      <c r="C484" s="78">
        <v>2396.6</v>
      </c>
      <c r="D484" s="78">
        <v>2396.6</v>
      </c>
      <c r="E484" s="78">
        <v>2396.6</v>
      </c>
      <c r="F484" s="78">
        <v>2396.6</v>
      </c>
      <c r="G484" s="78">
        <v>2396.6</v>
      </c>
      <c r="H484" s="78">
        <v>2396.6</v>
      </c>
      <c r="I484" s="78">
        <v>2396.6</v>
      </c>
      <c r="J484" s="78">
        <v>2396.6</v>
      </c>
      <c r="K484" s="78">
        <v>2396.6</v>
      </c>
      <c r="L484" s="78">
        <v>2396.6</v>
      </c>
      <c r="M484" s="78">
        <v>2396.6</v>
      </c>
      <c r="N484" s="78">
        <v>2396.6</v>
      </c>
      <c r="O484" s="111">
        <f t="shared" si="7"/>
        <v>21569.399999999998</v>
      </c>
    </row>
    <row r="485" spans="1:15" x14ac:dyDescent="0.3">
      <c r="A485" s="77" t="s">
        <v>1821</v>
      </c>
      <c r="B485" s="77" t="s">
        <v>46</v>
      </c>
      <c r="C485" s="78">
        <v>1438.82</v>
      </c>
      <c r="D485" s="78">
        <v>1438.82</v>
      </c>
      <c r="E485" s="78">
        <v>1438.82</v>
      </c>
      <c r="F485" s="78">
        <v>1438.82</v>
      </c>
      <c r="G485" s="78">
        <v>1438.82</v>
      </c>
      <c r="H485" s="78">
        <v>1438.82</v>
      </c>
      <c r="I485" s="78">
        <v>1438.82</v>
      </c>
      <c r="J485" s="78">
        <v>1438.82</v>
      </c>
      <c r="K485" s="78">
        <v>1438.82</v>
      </c>
      <c r="L485" s="78">
        <v>1438.82</v>
      </c>
      <c r="M485" s="78">
        <v>1438.82</v>
      </c>
      <c r="N485" s="78">
        <v>1438.82</v>
      </c>
      <c r="O485" s="111">
        <f t="shared" si="7"/>
        <v>12949.38</v>
      </c>
    </row>
    <row r="486" spans="1:15" x14ac:dyDescent="0.3">
      <c r="A486" s="77" t="s">
        <v>1435</v>
      </c>
      <c r="B486" s="77" t="s">
        <v>157</v>
      </c>
      <c r="C486" s="78">
        <v>1395.87</v>
      </c>
      <c r="D486" s="78">
        <v>1395.87</v>
      </c>
      <c r="E486" s="78">
        <v>1395.87</v>
      </c>
      <c r="F486" s="78">
        <v>1395.87</v>
      </c>
      <c r="G486" s="78">
        <v>1395.87</v>
      </c>
      <c r="H486" s="78">
        <v>1395.87</v>
      </c>
      <c r="I486" s="78">
        <v>1395.87</v>
      </c>
      <c r="J486" s="78">
        <v>1395.87</v>
      </c>
      <c r="K486" s="78">
        <v>1395.87</v>
      </c>
      <c r="L486" s="78">
        <v>1395.87</v>
      </c>
      <c r="M486" s="78">
        <v>1395.87</v>
      </c>
      <c r="N486" s="78">
        <v>1395.87</v>
      </c>
      <c r="O486" s="111">
        <f t="shared" si="7"/>
        <v>12562.829999999998</v>
      </c>
    </row>
    <row r="487" spans="1:15" x14ac:dyDescent="0.3">
      <c r="A487" s="77" t="s">
        <v>1814</v>
      </c>
      <c r="B487" s="77" t="s">
        <v>85</v>
      </c>
      <c r="C487" s="78">
        <v>2641.41</v>
      </c>
      <c r="D487" s="78">
        <v>2641.41</v>
      </c>
      <c r="E487" s="78">
        <v>2641.41</v>
      </c>
      <c r="F487" s="79">
        <v>176.09</v>
      </c>
      <c r="G487" s="80"/>
      <c r="H487" s="80"/>
      <c r="I487" s="80"/>
      <c r="J487" s="80"/>
      <c r="K487" s="80"/>
      <c r="L487" s="80"/>
      <c r="M487" s="80"/>
      <c r="N487" s="80"/>
      <c r="O487" s="111">
        <f t="shared" si="7"/>
        <v>176.09</v>
      </c>
    </row>
    <row r="488" spans="1:15" x14ac:dyDescent="0.3">
      <c r="A488" s="77" t="s">
        <v>2693</v>
      </c>
      <c r="B488" s="77" t="s">
        <v>85</v>
      </c>
      <c r="C488" s="80"/>
      <c r="D488" s="80"/>
      <c r="E488" s="80"/>
      <c r="F488" s="78">
        <v>2465.3200000000002</v>
      </c>
      <c r="G488" s="78">
        <v>2641.41</v>
      </c>
      <c r="H488" s="78">
        <v>2641.41</v>
      </c>
      <c r="I488" s="78">
        <v>2641.41</v>
      </c>
      <c r="J488" s="78">
        <v>2641.41</v>
      </c>
      <c r="K488" s="78">
        <v>2641.41</v>
      </c>
      <c r="L488" s="78">
        <v>2641.41</v>
      </c>
      <c r="M488" s="78">
        <v>2641.41</v>
      </c>
      <c r="N488" s="78">
        <v>2641.41</v>
      </c>
      <c r="O488" s="111">
        <f t="shared" si="7"/>
        <v>23596.6</v>
      </c>
    </row>
    <row r="489" spans="1:15" x14ac:dyDescent="0.3">
      <c r="A489" s="77" t="s">
        <v>1444</v>
      </c>
      <c r="B489" s="77" t="s">
        <v>158</v>
      </c>
      <c r="C489" s="78">
        <v>1679.33</v>
      </c>
      <c r="D489" s="78">
        <v>1679.34</v>
      </c>
      <c r="E489" s="78">
        <v>1679.34</v>
      </c>
      <c r="F489" s="78">
        <v>1679.34</v>
      </c>
      <c r="G489" s="78">
        <v>1679.34</v>
      </c>
      <c r="H489" s="78">
        <v>1679.34</v>
      </c>
      <c r="I489" s="78">
        <v>1679.34</v>
      </c>
      <c r="J489" s="78">
        <v>1679.34</v>
      </c>
      <c r="K489" s="78">
        <v>1679.34</v>
      </c>
      <c r="L489" s="78">
        <v>1679.34</v>
      </c>
      <c r="M489" s="78">
        <v>1679.34</v>
      </c>
      <c r="N489" s="78">
        <v>1679.34</v>
      </c>
      <c r="O489" s="111">
        <f t="shared" si="7"/>
        <v>15114.06</v>
      </c>
    </row>
    <row r="490" spans="1:15" x14ac:dyDescent="0.3">
      <c r="A490" s="77" t="s">
        <v>1873</v>
      </c>
      <c r="B490" s="77" t="s">
        <v>171</v>
      </c>
      <c r="C490" s="78">
        <v>1365.8</v>
      </c>
      <c r="D490" s="78">
        <v>1365.8</v>
      </c>
      <c r="E490" s="78">
        <v>1365.8</v>
      </c>
      <c r="F490" s="78">
        <v>1365.8</v>
      </c>
      <c r="G490" s="78">
        <v>1365.8</v>
      </c>
      <c r="H490" s="78">
        <v>1365.8</v>
      </c>
      <c r="I490" s="78">
        <v>1365.8</v>
      </c>
      <c r="J490" s="78">
        <v>1365.8</v>
      </c>
      <c r="K490" s="78">
        <v>1365.8</v>
      </c>
      <c r="L490" s="78">
        <v>1365.8</v>
      </c>
      <c r="M490" s="78">
        <v>1365.8</v>
      </c>
      <c r="N490" s="78">
        <v>1365.8</v>
      </c>
      <c r="O490" s="111">
        <f t="shared" si="7"/>
        <v>12292.199999999997</v>
      </c>
    </row>
    <row r="491" spans="1:15" x14ac:dyDescent="0.3">
      <c r="A491" s="77" t="s">
        <v>1810</v>
      </c>
      <c r="B491" s="77" t="s">
        <v>100</v>
      </c>
      <c r="C491" s="78">
        <v>1378.69</v>
      </c>
      <c r="D491" s="78">
        <v>1378.69</v>
      </c>
      <c r="E491" s="78">
        <v>1378.69</v>
      </c>
      <c r="F491" s="78">
        <v>1378.69</v>
      </c>
      <c r="G491" s="78">
        <v>1378.69</v>
      </c>
      <c r="H491" s="78">
        <v>1378.69</v>
      </c>
      <c r="I491" s="78">
        <v>1378.69</v>
      </c>
      <c r="J491" s="78">
        <v>1378.69</v>
      </c>
      <c r="K491" s="78">
        <v>1378.69</v>
      </c>
      <c r="L491" s="78">
        <v>1378.69</v>
      </c>
      <c r="M491" s="78">
        <v>1378.69</v>
      </c>
      <c r="N491" s="78">
        <v>1378.69</v>
      </c>
      <c r="O491" s="111">
        <f t="shared" si="7"/>
        <v>12408.210000000003</v>
      </c>
    </row>
    <row r="492" spans="1:15" x14ac:dyDescent="0.3">
      <c r="A492" s="77" t="s">
        <v>1834</v>
      </c>
      <c r="B492" s="77" t="s">
        <v>124</v>
      </c>
      <c r="C492" s="78">
        <v>1687.92</v>
      </c>
      <c r="D492" s="78">
        <v>1687.93</v>
      </c>
      <c r="E492" s="78">
        <v>1687.93</v>
      </c>
      <c r="F492" s="78">
        <v>1687.93</v>
      </c>
      <c r="G492" s="78">
        <v>1687.93</v>
      </c>
      <c r="H492" s="78">
        <v>1687.93</v>
      </c>
      <c r="I492" s="78">
        <v>1687.93</v>
      </c>
      <c r="J492" s="78">
        <v>1687.93</v>
      </c>
      <c r="K492" s="78">
        <v>1687.93</v>
      </c>
      <c r="L492" s="78">
        <v>1687.93</v>
      </c>
      <c r="M492" s="78">
        <v>1687.93</v>
      </c>
      <c r="N492" s="78">
        <v>1687.93</v>
      </c>
      <c r="O492" s="111">
        <f t="shared" si="7"/>
        <v>15191.37</v>
      </c>
    </row>
    <row r="493" spans="1:15" x14ac:dyDescent="0.3">
      <c r="A493" s="77" t="s">
        <v>1842</v>
      </c>
      <c r="B493" s="77" t="s">
        <v>156</v>
      </c>
      <c r="C493" s="78">
        <v>2534.0300000000002</v>
      </c>
      <c r="D493" s="78">
        <v>2534.04</v>
      </c>
      <c r="E493" s="78">
        <v>2534.04</v>
      </c>
      <c r="F493" s="78">
        <v>2534.04</v>
      </c>
      <c r="G493" s="78">
        <v>2534.04</v>
      </c>
      <c r="H493" s="78">
        <v>2534.04</v>
      </c>
      <c r="I493" s="78">
        <v>2534.04</v>
      </c>
      <c r="J493" s="78">
        <v>2534.04</v>
      </c>
      <c r="K493" s="78">
        <v>2534.04</v>
      </c>
      <c r="L493" s="78">
        <v>2534.04</v>
      </c>
      <c r="M493" s="78">
        <v>2534.04</v>
      </c>
      <c r="N493" s="78">
        <v>2534.04</v>
      </c>
      <c r="O493" s="111">
        <f t="shared" si="7"/>
        <v>22806.360000000004</v>
      </c>
    </row>
    <row r="494" spans="1:15" x14ac:dyDescent="0.3">
      <c r="A494" s="77" t="s">
        <v>1484</v>
      </c>
      <c r="B494" s="77" t="s">
        <v>70</v>
      </c>
      <c r="C494" s="78">
        <v>1438.82</v>
      </c>
      <c r="D494" s="78">
        <v>1438.82</v>
      </c>
      <c r="E494" s="78">
        <v>1438.82</v>
      </c>
      <c r="F494" s="78">
        <v>1438.82</v>
      </c>
      <c r="G494" s="78">
        <v>1438.82</v>
      </c>
      <c r="H494" s="78">
        <v>1438.82</v>
      </c>
      <c r="I494" s="78">
        <v>1438.82</v>
      </c>
      <c r="J494" s="78">
        <v>1438.82</v>
      </c>
      <c r="K494" s="78">
        <v>1438.82</v>
      </c>
      <c r="L494" s="78">
        <v>1438.82</v>
      </c>
      <c r="M494" s="78">
        <v>1438.82</v>
      </c>
      <c r="N494" s="78">
        <v>1438.82</v>
      </c>
      <c r="O494" s="111">
        <f t="shared" si="7"/>
        <v>12949.38</v>
      </c>
    </row>
    <row r="495" spans="1:15" x14ac:dyDescent="0.3">
      <c r="A495" s="77" t="s">
        <v>1894</v>
      </c>
      <c r="B495" s="77" t="s">
        <v>59</v>
      </c>
      <c r="C495" s="78">
        <v>1395.87</v>
      </c>
      <c r="D495" s="78">
        <v>1395.87</v>
      </c>
      <c r="E495" s="78">
        <v>1395.87</v>
      </c>
      <c r="F495" s="78">
        <v>1395.87</v>
      </c>
      <c r="G495" s="78">
        <v>1395.87</v>
      </c>
      <c r="H495" s="78">
        <v>1395.87</v>
      </c>
      <c r="I495" s="78">
        <v>1395.87</v>
      </c>
      <c r="J495" s="78">
        <v>1395.87</v>
      </c>
      <c r="K495" s="78">
        <v>1395.87</v>
      </c>
      <c r="L495" s="78">
        <v>1395.87</v>
      </c>
      <c r="M495" s="78">
        <v>1395.87</v>
      </c>
      <c r="N495" s="78">
        <v>1395.87</v>
      </c>
      <c r="O495" s="111">
        <f t="shared" si="7"/>
        <v>12562.829999999998</v>
      </c>
    </row>
    <row r="496" spans="1:15" x14ac:dyDescent="0.3">
      <c r="A496" s="77" t="s">
        <v>1822</v>
      </c>
      <c r="B496" s="77" t="s">
        <v>79</v>
      </c>
      <c r="C496" s="78">
        <v>2392.3000000000002</v>
      </c>
      <c r="D496" s="78">
        <v>2392.3000000000002</v>
      </c>
      <c r="E496" s="78">
        <v>2392.3000000000002</v>
      </c>
      <c r="F496" s="78">
        <v>2392.3000000000002</v>
      </c>
      <c r="G496" s="78">
        <v>2392.3000000000002</v>
      </c>
      <c r="H496" s="78">
        <v>2392.3000000000002</v>
      </c>
      <c r="I496" s="78">
        <v>2392.3000000000002</v>
      </c>
      <c r="J496" s="78">
        <v>2392.3000000000002</v>
      </c>
      <c r="K496" s="78">
        <v>2392.3000000000002</v>
      </c>
      <c r="L496" s="78">
        <v>2392.3000000000002</v>
      </c>
      <c r="M496" s="78">
        <v>2392.3000000000002</v>
      </c>
      <c r="N496" s="78">
        <v>2392.3000000000002</v>
      </c>
      <c r="O496" s="111">
        <f t="shared" si="7"/>
        <v>21530.699999999997</v>
      </c>
    </row>
    <row r="497" spans="1:15" x14ac:dyDescent="0.3">
      <c r="A497" s="77" t="s">
        <v>1793</v>
      </c>
      <c r="B497" s="77" t="s">
        <v>152</v>
      </c>
      <c r="C497" s="78">
        <v>2641.41</v>
      </c>
      <c r="D497" s="78">
        <v>2641.41</v>
      </c>
      <c r="E497" s="78">
        <v>2641.41</v>
      </c>
      <c r="F497" s="78">
        <v>2641.41</v>
      </c>
      <c r="G497" s="78">
        <v>2641.41</v>
      </c>
      <c r="H497" s="78">
        <v>2641.41</v>
      </c>
      <c r="I497" s="78">
        <v>2641.41</v>
      </c>
      <c r="J497" s="78">
        <v>2641.41</v>
      </c>
      <c r="K497" s="78">
        <v>2641.41</v>
      </c>
      <c r="L497" s="78">
        <v>2641.41</v>
      </c>
      <c r="M497" s="78">
        <v>2641.41</v>
      </c>
      <c r="N497" s="78">
        <v>2641.41</v>
      </c>
      <c r="O497" s="111">
        <f t="shared" si="7"/>
        <v>23772.69</v>
      </c>
    </row>
    <row r="498" spans="1:15" x14ac:dyDescent="0.3">
      <c r="A498" s="77" t="s">
        <v>1803</v>
      </c>
      <c r="B498" s="77" t="s">
        <v>141</v>
      </c>
      <c r="C498" s="78">
        <v>1679.33</v>
      </c>
      <c r="D498" s="78">
        <v>1679.34</v>
      </c>
      <c r="E498" s="78">
        <v>1679.34</v>
      </c>
      <c r="F498" s="78">
        <v>1679.34</v>
      </c>
      <c r="G498" s="78">
        <v>1679.34</v>
      </c>
      <c r="H498" s="78">
        <v>1679.34</v>
      </c>
      <c r="I498" s="78">
        <v>1679.34</v>
      </c>
      <c r="J498" s="78">
        <v>1679.34</v>
      </c>
      <c r="K498" s="78">
        <v>1679.34</v>
      </c>
      <c r="L498" s="78">
        <v>1679.34</v>
      </c>
      <c r="M498" s="78">
        <v>1679.34</v>
      </c>
      <c r="N498" s="78">
        <v>1679.34</v>
      </c>
      <c r="O498" s="111">
        <f t="shared" si="7"/>
        <v>15114.06</v>
      </c>
    </row>
    <row r="499" spans="1:15" x14ac:dyDescent="0.3">
      <c r="A499" s="77" t="s">
        <v>1819</v>
      </c>
      <c r="B499" s="77" t="s">
        <v>148</v>
      </c>
      <c r="C499" s="78">
        <v>1361.5</v>
      </c>
      <c r="D499" s="78">
        <v>1361.51</v>
      </c>
      <c r="E499" s="78">
        <v>1361.51</v>
      </c>
      <c r="F499" s="78">
        <v>1361.51</v>
      </c>
      <c r="G499" s="79">
        <v>131.80000000000001</v>
      </c>
      <c r="H499" s="80"/>
      <c r="I499" s="80"/>
      <c r="J499" s="80"/>
      <c r="K499" s="80"/>
      <c r="L499" s="80"/>
      <c r="M499" s="80"/>
      <c r="N499" s="80"/>
      <c r="O499" s="111">
        <f t="shared" si="7"/>
        <v>1493.31</v>
      </c>
    </row>
    <row r="500" spans="1:15" x14ac:dyDescent="0.3">
      <c r="A500" s="77" t="s">
        <v>2766</v>
      </c>
      <c r="B500" s="77" t="s">
        <v>148</v>
      </c>
      <c r="C500" s="80"/>
      <c r="D500" s="80"/>
      <c r="E500" s="80"/>
      <c r="F500" s="80"/>
      <c r="G500" s="78">
        <v>1229.97</v>
      </c>
      <c r="H500" s="78">
        <v>1361.51</v>
      </c>
      <c r="I500" s="78">
        <v>1361.51</v>
      </c>
      <c r="J500" s="78">
        <v>1361.51</v>
      </c>
      <c r="K500" s="78">
        <v>1361.51</v>
      </c>
      <c r="L500" s="78">
        <v>1361.51</v>
      </c>
      <c r="M500" s="78">
        <v>1361.51</v>
      </c>
      <c r="N500" s="78">
        <v>1361.51</v>
      </c>
      <c r="O500" s="111">
        <f t="shared" si="7"/>
        <v>10760.54</v>
      </c>
    </row>
    <row r="501" spans="1:15" x14ac:dyDescent="0.3">
      <c r="A501" s="77" t="s">
        <v>1795</v>
      </c>
      <c r="B501" s="77" t="s">
        <v>324</v>
      </c>
      <c r="C501" s="79">
        <v>44.47</v>
      </c>
      <c r="D501" s="78">
        <v>1378.69</v>
      </c>
      <c r="E501" s="78">
        <v>1378.69</v>
      </c>
      <c r="F501" s="78">
        <v>1378.69</v>
      </c>
      <c r="G501" s="78">
        <v>1378.69</v>
      </c>
      <c r="H501" s="78">
        <v>1378.69</v>
      </c>
      <c r="I501" s="78">
        <v>1378.69</v>
      </c>
      <c r="J501" s="78">
        <v>1378.69</v>
      </c>
      <c r="K501" s="79">
        <v>229.78</v>
      </c>
      <c r="L501" s="80"/>
      <c r="M501" s="80"/>
      <c r="N501" s="80"/>
      <c r="O501" s="111">
        <f t="shared" si="7"/>
        <v>7123.2300000000005</v>
      </c>
    </row>
    <row r="502" spans="1:15" x14ac:dyDescent="0.3">
      <c r="A502" s="77" t="s">
        <v>1796</v>
      </c>
      <c r="B502" s="77" t="s">
        <v>324</v>
      </c>
      <c r="C502" s="78">
        <v>1334.22</v>
      </c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111">
        <f t="shared" si="7"/>
        <v>0</v>
      </c>
    </row>
    <row r="503" spans="1:15" x14ac:dyDescent="0.3">
      <c r="A503" s="77" t="s">
        <v>2887</v>
      </c>
      <c r="B503" s="77" t="s">
        <v>324</v>
      </c>
      <c r="C503" s="80"/>
      <c r="D503" s="80"/>
      <c r="E503" s="80"/>
      <c r="F503" s="80"/>
      <c r="G503" s="80"/>
      <c r="H503" s="80"/>
      <c r="I503" s="80"/>
      <c r="J503" s="80"/>
      <c r="K503" s="78">
        <v>1148.9000000000001</v>
      </c>
      <c r="L503" s="78">
        <v>1378.69</v>
      </c>
      <c r="M503" s="78">
        <v>1378.69</v>
      </c>
      <c r="N503" s="78">
        <v>1378.69</v>
      </c>
      <c r="O503" s="111">
        <f t="shared" si="7"/>
        <v>5284.97</v>
      </c>
    </row>
    <row r="504" spans="1:15" x14ac:dyDescent="0.3">
      <c r="A504" s="77" t="s">
        <v>1492</v>
      </c>
      <c r="B504" s="77" t="s">
        <v>58</v>
      </c>
      <c r="C504" s="78">
        <v>1687.92</v>
      </c>
      <c r="D504" s="78">
        <v>1687.93</v>
      </c>
      <c r="E504" s="78">
        <v>1687.93</v>
      </c>
      <c r="F504" s="78">
        <v>1687.93</v>
      </c>
      <c r="G504" s="78">
        <v>1687.93</v>
      </c>
      <c r="H504" s="78">
        <v>1687.93</v>
      </c>
      <c r="I504" s="78">
        <v>1687.93</v>
      </c>
      <c r="J504" s="78">
        <v>1687.93</v>
      </c>
      <c r="K504" s="78">
        <v>1687.93</v>
      </c>
      <c r="L504" s="78">
        <v>1687.93</v>
      </c>
      <c r="M504" s="78">
        <v>1687.93</v>
      </c>
      <c r="N504" s="78">
        <v>1687.93</v>
      </c>
      <c r="O504" s="111">
        <f t="shared" si="7"/>
        <v>15191.37</v>
      </c>
    </row>
    <row r="505" spans="1:15" x14ac:dyDescent="0.3">
      <c r="A505" s="77" t="s">
        <v>1946</v>
      </c>
      <c r="B505" s="77" t="s">
        <v>71</v>
      </c>
      <c r="C505" s="78">
        <v>2534.0300000000002</v>
      </c>
      <c r="D505" s="78">
        <v>2534.04</v>
      </c>
      <c r="E505" s="78">
        <v>2534.04</v>
      </c>
      <c r="F505" s="78">
        <v>2534.04</v>
      </c>
      <c r="G505" s="78">
        <v>2534.04</v>
      </c>
      <c r="H505" s="78">
        <v>2534.04</v>
      </c>
      <c r="I505" s="78">
        <v>2534.04</v>
      </c>
      <c r="J505" s="78">
        <v>2534.04</v>
      </c>
      <c r="K505" s="78">
        <v>2534.04</v>
      </c>
      <c r="L505" s="78">
        <v>2534.04</v>
      </c>
      <c r="M505" s="78">
        <v>2534.04</v>
      </c>
      <c r="N505" s="78">
        <v>2534.04</v>
      </c>
      <c r="O505" s="111">
        <f t="shared" si="7"/>
        <v>22806.360000000004</v>
      </c>
    </row>
    <row r="506" spans="1:15" x14ac:dyDescent="0.3">
      <c r="A506" s="77" t="s">
        <v>1475</v>
      </c>
      <c r="B506" s="77" t="s">
        <v>52</v>
      </c>
      <c r="C506" s="78">
        <v>1438.82</v>
      </c>
      <c r="D506" s="78">
        <v>1438.82</v>
      </c>
      <c r="E506" s="78">
        <v>1438.82</v>
      </c>
      <c r="F506" s="78">
        <v>1438.82</v>
      </c>
      <c r="G506" s="78">
        <v>1438.82</v>
      </c>
      <c r="H506" s="78">
        <v>1438.82</v>
      </c>
      <c r="I506" s="78">
        <v>1438.82</v>
      </c>
      <c r="J506" s="78">
        <v>1438.82</v>
      </c>
      <c r="K506" s="78">
        <v>1438.82</v>
      </c>
      <c r="L506" s="78">
        <v>1438.82</v>
      </c>
      <c r="M506" s="78">
        <v>1438.82</v>
      </c>
      <c r="N506" s="78">
        <v>1438.82</v>
      </c>
      <c r="O506" s="111">
        <f t="shared" si="7"/>
        <v>12949.38</v>
      </c>
    </row>
    <row r="507" spans="1:15" x14ac:dyDescent="0.3">
      <c r="A507" s="77" t="s">
        <v>1829</v>
      </c>
      <c r="B507" s="77" t="s">
        <v>146</v>
      </c>
      <c r="C507" s="78">
        <v>1395.87</v>
      </c>
      <c r="D507" s="78">
        <v>1395.87</v>
      </c>
      <c r="E507" s="78">
        <v>1395.87</v>
      </c>
      <c r="F507" s="78">
        <v>1395.87</v>
      </c>
      <c r="G507" s="78">
        <v>1395.87</v>
      </c>
      <c r="H507" s="78">
        <v>1395.87</v>
      </c>
      <c r="I507" s="78">
        <v>1395.87</v>
      </c>
      <c r="J507" s="79">
        <v>405.25</v>
      </c>
      <c r="K507" s="80"/>
      <c r="L507" s="80"/>
      <c r="M507" s="80"/>
      <c r="N507" s="80"/>
      <c r="O507" s="111">
        <f t="shared" si="7"/>
        <v>5988.73</v>
      </c>
    </row>
    <row r="508" spans="1:15" x14ac:dyDescent="0.3">
      <c r="A508" s="77" t="s">
        <v>2869</v>
      </c>
      <c r="B508" s="77" t="s">
        <v>146</v>
      </c>
      <c r="C508" s="80"/>
      <c r="D508" s="80"/>
      <c r="E508" s="80"/>
      <c r="F508" s="80"/>
      <c r="G508" s="80"/>
      <c r="H508" s="80"/>
      <c r="I508" s="80"/>
      <c r="J508" s="79">
        <v>990.62</v>
      </c>
      <c r="K508" s="78">
        <v>1395.87</v>
      </c>
      <c r="L508" s="78">
        <v>1395.87</v>
      </c>
      <c r="M508" s="78">
        <v>1395.87</v>
      </c>
      <c r="N508" s="78">
        <v>1395.87</v>
      </c>
      <c r="O508" s="111">
        <f t="shared" si="7"/>
        <v>6574.0999999999995</v>
      </c>
    </row>
    <row r="509" spans="1:15" x14ac:dyDescent="0.3">
      <c r="A509" s="77" t="s">
        <v>2301</v>
      </c>
      <c r="B509" s="77" t="s">
        <v>63</v>
      </c>
      <c r="C509" s="78">
        <v>2641.41</v>
      </c>
      <c r="D509" s="78">
        <v>2641.41</v>
      </c>
      <c r="E509" s="78">
        <v>2641.41</v>
      </c>
      <c r="F509" s="78">
        <v>2641.41</v>
      </c>
      <c r="G509" s="78">
        <v>2641.41</v>
      </c>
      <c r="H509" s="78">
        <v>2641.41</v>
      </c>
      <c r="I509" s="78">
        <v>2641.41</v>
      </c>
      <c r="J509" s="78">
        <v>2641.41</v>
      </c>
      <c r="K509" s="78">
        <v>2641.41</v>
      </c>
      <c r="L509" s="78">
        <v>2641.41</v>
      </c>
      <c r="M509" s="78">
        <v>2641.41</v>
      </c>
      <c r="N509" s="78">
        <v>2641.41</v>
      </c>
      <c r="O509" s="111">
        <f t="shared" si="7"/>
        <v>23772.69</v>
      </c>
    </row>
    <row r="510" spans="1:15" x14ac:dyDescent="0.3">
      <c r="A510" s="77" t="s">
        <v>1835</v>
      </c>
      <c r="B510" s="77" t="s">
        <v>47</v>
      </c>
      <c r="C510" s="78">
        <v>1679.33</v>
      </c>
      <c r="D510" s="78">
        <v>1679.34</v>
      </c>
      <c r="E510" s="78">
        <v>1679.34</v>
      </c>
      <c r="F510" s="78">
        <v>1679.34</v>
      </c>
      <c r="G510" s="78">
        <v>1679.34</v>
      </c>
      <c r="H510" s="78">
        <v>1679.34</v>
      </c>
      <c r="I510" s="78">
        <v>1679.34</v>
      </c>
      <c r="J510" s="78">
        <v>1679.34</v>
      </c>
      <c r="K510" s="78">
        <v>1679.34</v>
      </c>
      <c r="L510" s="78">
        <v>1679.34</v>
      </c>
      <c r="M510" s="78">
        <v>1679.34</v>
      </c>
      <c r="N510" s="78">
        <v>1679.34</v>
      </c>
      <c r="O510" s="111">
        <f t="shared" si="7"/>
        <v>15114.06</v>
      </c>
    </row>
    <row r="511" spans="1:15" x14ac:dyDescent="0.3">
      <c r="A511" s="77" t="s">
        <v>1826</v>
      </c>
      <c r="B511" s="77" t="s">
        <v>164</v>
      </c>
      <c r="C511" s="78">
        <v>3603.48</v>
      </c>
      <c r="D511" s="78">
        <v>3603.48</v>
      </c>
      <c r="E511" s="78">
        <v>3603.48</v>
      </c>
      <c r="F511" s="78">
        <v>3603.48</v>
      </c>
      <c r="G511" s="78">
        <v>3603.48</v>
      </c>
      <c r="H511" s="78">
        <v>3243.13</v>
      </c>
      <c r="I511" s="80"/>
      <c r="J511" s="80"/>
      <c r="K511" s="80"/>
      <c r="L511" s="80"/>
      <c r="M511" s="80"/>
      <c r="N511" s="80"/>
      <c r="O511" s="111">
        <f t="shared" si="7"/>
        <v>10450.09</v>
      </c>
    </row>
    <row r="512" spans="1:15" x14ac:dyDescent="0.3">
      <c r="A512" s="77" t="s">
        <v>2810</v>
      </c>
      <c r="B512" s="77" t="s">
        <v>164</v>
      </c>
      <c r="C512" s="80"/>
      <c r="D512" s="80"/>
      <c r="E512" s="80"/>
      <c r="F512" s="80"/>
      <c r="G512" s="80"/>
      <c r="H512" s="79">
        <v>360.35</v>
      </c>
      <c r="I512" s="78">
        <v>3603.48</v>
      </c>
      <c r="J512" s="78">
        <v>3603.48</v>
      </c>
      <c r="K512" s="78">
        <v>3603.48</v>
      </c>
      <c r="L512" s="78">
        <v>3603.48</v>
      </c>
      <c r="M512" s="78">
        <v>3603.48</v>
      </c>
      <c r="N512" s="78">
        <v>3603.48</v>
      </c>
      <c r="O512" s="111">
        <f t="shared" si="7"/>
        <v>21981.23</v>
      </c>
    </row>
    <row r="513" spans="1:15" x14ac:dyDescent="0.3">
      <c r="A513" s="77" t="s">
        <v>1929</v>
      </c>
      <c r="B513" s="77" t="s">
        <v>167</v>
      </c>
      <c r="C513" s="78">
        <v>1365.8</v>
      </c>
      <c r="D513" s="78">
        <v>1365.8</v>
      </c>
      <c r="E513" s="78">
        <v>1365.8</v>
      </c>
      <c r="F513" s="78">
        <v>1365.8</v>
      </c>
      <c r="G513" s="78">
        <v>1365.8</v>
      </c>
      <c r="H513" s="78">
        <v>1365.8</v>
      </c>
      <c r="I513" s="78">
        <v>1365.8</v>
      </c>
      <c r="J513" s="78">
        <v>1365.8</v>
      </c>
      <c r="K513" s="78">
        <v>1365.8</v>
      </c>
      <c r="L513" s="78">
        <v>1365.8</v>
      </c>
      <c r="M513" s="78">
        <v>1365.8</v>
      </c>
      <c r="N513" s="78">
        <v>1365.8</v>
      </c>
      <c r="O513" s="111">
        <f t="shared" si="7"/>
        <v>12292.199999999997</v>
      </c>
    </row>
    <row r="514" spans="1:15" x14ac:dyDescent="0.3">
      <c r="A514" s="77" t="s">
        <v>1838</v>
      </c>
      <c r="B514" s="77" t="s">
        <v>49</v>
      </c>
      <c r="C514" s="78">
        <v>1378.69</v>
      </c>
      <c r="D514" s="78">
        <v>1378.69</v>
      </c>
      <c r="E514" s="78">
        <v>1378.69</v>
      </c>
      <c r="F514" s="78">
        <v>1378.69</v>
      </c>
      <c r="G514" s="78">
        <v>1378.69</v>
      </c>
      <c r="H514" s="78">
        <v>1378.69</v>
      </c>
      <c r="I514" s="78">
        <v>1378.69</v>
      </c>
      <c r="J514" s="78">
        <v>1378.69</v>
      </c>
      <c r="K514" s="78">
        <v>1378.69</v>
      </c>
      <c r="L514" s="78">
        <v>1378.69</v>
      </c>
      <c r="M514" s="78">
        <v>1378.69</v>
      </c>
      <c r="N514" s="78">
        <v>1378.69</v>
      </c>
      <c r="O514" s="111">
        <f t="shared" si="7"/>
        <v>12408.210000000003</v>
      </c>
    </row>
    <row r="515" spans="1:15" x14ac:dyDescent="0.3">
      <c r="A515" s="77" t="s">
        <v>1988</v>
      </c>
      <c r="B515" s="77" t="s">
        <v>54</v>
      </c>
      <c r="C515" s="78">
        <v>1687.92</v>
      </c>
      <c r="D515" s="78">
        <v>1687.93</v>
      </c>
      <c r="E515" s="78">
        <v>1687.93</v>
      </c>
      <c r="F515" s="78">
        <v>1687.93</v>
      </c>
      <c r="G515" s="78">
        <v>1687.93</v>
      </c>
      <c r="H515" s="78">
        <v>1687.93</v>
      </c>
      <c r="I515" s="78">
        <v>1687.93</v>
      </c>
      <c r="J515" s="78">
        <v>1687.93</v>
      </c>
      <c r="K515" s="78">
        <v>1687.93</v>
      </c>
      <c r="L515" s="78">
        <v>1687.93</v>
      </c>
      <c r="M515" s="78">
        <v>1687.93</v>
      </c>
      <c r="N515" s="78">
        <v>1687.93</v>
      </c>
      <c r="O515" s="111">
        <f t="shared" ref="O515:O578" si="8">SUM(F515:N515)</f>
        <v>15191.37</v>
      </c>
    </row>
    <row r="516" spans="1:15" x14ac:dyDescent="0.3">
      <c r="A516" s="77" t="s">
        <v>1476</v>
      </c>
      <c r="B516" s="77" t="s">
        <v>145</v>
      </c>
      <c r="C516" s="78">
        <v>2534.0300000000002</v>
      </c>
      <c r="D516" s="78">
        <v>2534.04</v>
      </c>
      <c r="E516" s="78">
        <v>2534.04</v>
      </c>
      <c r="F516" s="78">
        <v>2534.04</v>
      </c>
      <c r="G516" s="78">
        <v>2534.04</v>
      </c>
      <c r="H516" s="78">
        <v>1773.83</v>
      </c>
      <c r="I516" s="80"/>
      <c r="J516" s="80"/>
      <c r="K516" s="80"/>
      <c r="L516" s="80"/>
      <c r="M516" s="80"/>
      <c r="N516" s="80"/>
      <c r="O516" s="111">
        <f t="shared" si="8"/>
        <v>6841.91</v>
      </c>
    </row>
    <row r="517" spans="1:15" x14ac:dyDescent="0.3">
      <c r="A517" s="77" t="s">
        <v>2788</v>
      </c>
      <c r="B517" s="77" t="s">
        <v>145</v>
      </c>
      <c r="C517" s="80"/>
      <c r="D517" s="80"/>
      <c r="E517" s="80"/>
      <c r="F517" s="80"/>
      <c r="G517" s="80"/>
      <c r="H517" s="79">
        <v>760.21</v>
      </c>
      <c r="I517" s="78">
        <v>2534.0300000000002</v>
      </c>
      <c r="J517" s="78">
        <v>2534.04</v>
      </c>
      <c r="K517" s="78">
        <v>2534.04</v>
      </c>
      <c r="L517" s="78">
        <v>2534.04</v>
      </c>
      <c r="M517" s="78">
        <v>2534.04</v>
      </c>
      <c r="N517" s="78">
        <v>2534.04</v>
      </c>
      <c r="O517" s="111">
        <f t="shared" si="8"/>
        <v>15964.440000000002</v>
      </c>
    </row>
    <row r="518" spans="1:15" x14ac:dyDescent="0.3">
      <c r="A518" s="77" t="s">
        <v>1816</v>
      </c>
      <c r="B518" s="77" t="s">
        <v>101</v>
      </c>
      <c r="C518" s="78">
        <v>1438.82</v>
      </c>
      <c r="D518" s="78">
        <v>1438.82</v>
      </c>
      <c r="E518" s="78">
        <v>1438.82</v>
      </c>
      <c r="F518" s="78">
        <v>1438.82</v>
      </c>
      <c r="G518" s="78">
        <v>1438.82</v>
      </c>
      <c r="H518" s="78">
        <v>1438.82</v>
      </c>
      <c r="I518" s="78">
        <v>1438.82</v>
      </c>
      <c r="J518" s="78">
        <v>1438.82</v>
      </c>
      <c r="K518" s="78">
        <v>1438.82</v>
      </c>
      <c r="L518" s="78">
        <v>1438.82</v>
      </c>
      <c r="M518" s="78">
        <v>1438.82</v>
      </c>
      <c r="N518" s="78">
        <v>1438.82</v>
      </c>
      <c r="O518" s="111">
        <f t="shared" si="8"/>
        <v>12949.38</v>
      </c>
    </row>
    <row r="519" spans="1:15" x14ac:dyDescent="0.3">
      <c r="A519" s="77" t="s">
        <v>1823</v>
      </c>
      <c r="B519" s="77" t="s">
        <v>56</v>
      </c>
      <c r="C519" s="78">
        <v>1395.87</v>
      </c>
      <c r="D519" s="78">
        <v>1395.87</v>
      </c>
      <c r="E519" s="78">
        <v>1395.87</v>
      </c>
      <c r="F519" s="78">
        <v>1395.87</v>
      </c>
      <c r="G519" s="78">
        <v>1395.87</v>
      </c>
      <c r="H519" s="78">
        <v>1395.87</v>
      </c>
      <c r="I519" s="78">
        <v>1395.87</v>
      </c>
      <c r="J519" s="80"/>
      <c r="K519" s="80"/>
      <c r="L519" s="80"/>
      <c r="M519" s="80"/>
      <c r="N519" s="80"/>
      <c r="O519" s="111">
        <f t="shared" si="8"/>
        <v>5583.48</v>
      </c>
    </row>
    <row r="520" spans="1:15" x14ac:dyDescent="0.3">
      <c r="A520" s="77" t="s">
        <v>2870</v>
      </c>
      <c r="B520" s="77" t="s">
        <v>56</v>
      </c>
      <c r="C520" s="80"/>
      <c r="D520" s="80"/>
      <c r="E520" s="80"/>
      <c r="F520" s="80"/>
      <c r="G520" s="80"/>
      <c r="H520" s="80"/>
      <c r="I520" s="80"/>
      <c r="J520" s="78">
        <v>1395.87</v>
      </c>
      <c r="K520" s="78">
        <v>1395.87</v>
      </c>
      <c r="L520" s="78">
        <v>1395.87</v>
      </c>
      <c r="M520" s="78">
        <v>1395.87</v>
      </c>
      <c r="N520" s="78">
        <v>1395.87</v>
      </c>
      <c r="O520" s="111">
        <f t="shared" si="8"/>
        <v>6979.3499999999995</v>
      </c>
    </row>
    <row r="521" spans="1:15" x14ac:dyDescent="0.3">
      <c r="A521" s="77" t="s">
        <v>1806</v>
      </c>
      <c r="B521" s="77" t="s">
        <v>64</v>
      </c>
      <c r="C521" s="78">
        <v>2641.41</v>
      </c>
      <c r="D521" s="78">
        <v>2641.41</v>
      </c>
      <c r="E521" s="78">
        <v>2641.41</v>
      </c>
      <c r="F521" s="78">
        <v>2641.41</v>
      </c>
      <c r="G521" s="78">
        <v>2641.41</v>
      </c>
      <c r="H521" s="78">
        <v>2641.41</v>
      </c>
      <c r="I521" s="78">
        <v>2641.41</v>
      </c>
      <c r="J521" s="78">
        <v>2641.41</v>
      </c>
      <c r="K521" s="78">
        <v>2641.41</v>
      </c>
      <c r="L521" s="78">
        <v>2641.41</v>
      </c>
      <c r="M521" s="78">
        <v>2641.41</v>
      </c>
      <c r="N521" s="78">
        <v>2641.41</v>
      </c>
      <c r="O521" s="111">
        <f t="shared" si="8"/>
        <v>23772.69</v>
      </c>
    </row>
    <row r="522" spans="1:15" x14ac:dyDescent="0.3">
      <c r="A522" s="77" t="s">
        <v>1863</v>
      </c>
      <c r="B522" s="77" t="s">
        <v>150</v>
      </c>
      <c r="C522" s="78">
        <v>1679.33</v>
      </c>
      <c r="D522" s="78">
        <v>1679.34</v>
      </c>
      <c r="E522" s="78">
        <v>1679.34</v>
      </c>
      <c r="F522" s="78">
        <v>1679.34</v>
      </c>
      <c r="G522" s="78">
        <v>1679.34</v>
      </c>
      <c r="H522" s="78">
        <v>1679.34</v>
      </c>
      <c r="I522" s="78">
        <v>1679.34</v>
      </c>
      <c r="J522" s="78">
        <v>1679.34</v>
      </c>
      <c r="K522" s="78">
        <v>1679.34</v>
      </c>
      <c r="L522" s="78">
        <v>1679.34</v>
      </c>
      <c r="M522" s="78">
        <v>1679.34</v>
      </c>
      <c r="N522" s="78">
        <v>1679.34</v>
      </c>
      <c r="O522" s="111">
        <f t="shared" si="8"/>
        <v>15114.06</v>
      </c>
    </row>
    <row r="523" spans="1:15" x14ac:dyDescent="0.3">
      <c r="A523" s="77" t="s">
        <v>2018</v>
      </c>
      <c r="B523" s="77" t="s">
        <v>160</v>
      </c>
      <c r="C523" s="78">
        <v>1365.8</v>
      </c>
      <c r="D523" s="78">
        <v>1365.8</v>
      </c>
      <c r="E523" s="78">
        <v>1365.8</v>
      </c>
      <c r="F523" s="78">
        <v>1365.8</v>
      </c>
      <c r="G523" s="78">
        <v>1365.8</v>
      </c>
      <c r="H523" s="78">
        <v>1365.8</v>
      </c>
      <c r="I523" s="78">
        <v>1365.8</v>
      </c>
      <c r="J523" s="78">
        <v>1365.8</v>
      </c>
      <c r="K523" s="78">
        <v>1365.8</v>
      </c>
      <c r="L523" s="78">
        <v>1365.8</v>
      </c>
      <c r="M523" s="78">
        <v>1365.8</v>
      </c>
      <c r="N523" s="78">
        <v>1365.8</v>
      </c>
      <c r="O523" s="111">
        <f t="shared" si="8"/>
        <v>12292.199999999997</v>
      </c>
    </row>
    <row r="524" spans="1:15" x14ac:dyDescent="0.3">
      <c r="A524" s="77" t="s">
        <v>1820</v>
      </c>
      <c r="B524" s="77" t="s">
        <v>153</v>
      </c>
      <c r="C524" s="78">
        <v>1378.69</v>
      </c>
      <c r="D524" s="78">
        <v>1378.69</v>
      </c>
      <c r="E524" s="78">
        <v>1378.69</v>
      </c>
      <c r="F524" s="78">
        <v>1378.69</v>
      </c>
      <c r="G524" s="78">
        <v>1378.69</v>
      </c>
      <c r="H524" s="78">
        <v>1378.69</v>
      </c>
      <c r="I524" s="78">
        <v>1378.69</v>
      </c>
      <c r="J524" s="78">
        <v>1378.69</v>
      </c>
      <c r="K524" s="78">
        <v>1378.69</v>
      </c>
      <c r="L524" s="78">
        <v>1378.69</v>
      </c>
      <c r="M524" s="78">
        <v>1378.69</v>
      </c>
      <c r="N524" s="78">
        <v>1378.69</v>
      </c>
      <c r="O524" s="111">
        <f t="shared" si="8"/>
        <v>12408.210000000003</v>
      </c>
    </row>
    <row r="525" spans="1:15" x14ac:dyDescent="0.3">
      <c r="A525" s="77" t="s">
        <v>1790</v>
      </c>
      <c r="B525" s="77" t="s">
        <v>325</v>
      </c>
      <c r="C525" s="78">
        <v>3466.05</v>
      </c>
      <c r="D525" s="78">
        <v>3466.05</v>
      </c>
      <c r="E525" s="78">
        <v>3466.05</v>
      </c>
      <c r="F525" s="78">
        <v>3466.05</v>
      </c>
      <c r="G525" s="78">
        <v>3466.05</v>
      </c>
      <c r="H525" s="78">
        <v>3466.05</v>
      </c>
      <c r="I525" s="78">
        <v>3466.05</v>
      </c>
      <c r="J525" s="78">
        <v>3466.05</v>
      </c>
      <c r="K525" s="78">
        <v>3466.05</v>
      </c>
      <c r="L525" s="78">
        <v>3466.05</v>
      </c>
      <c r="M525" s="78">
        <v>3466.05</v>
      </c>
      <c r="N525" s="78">
        <v>3466.05</v>
      </c>
      <c r="O525" s="111">
        <f t="shared" si="8"/>
        <v>31194.449999999997</v>
      </c>
    </row>
    <row r="526" spans="1:15" x14ac:dyDescent="0.3">
      <c r="A526" s="77" t="s">
        <v>1845</v>
      </c>
      <c r="B526" s="77" t="s">
        <v>165</v>
      </c>
      <c r="C526" s="78">
        <v>1687.92</v>
      </c>
      <c r="D526" s="78">
        <v>1687.93</v>
      </c>
      <c r="E526" s="78">
        <v>1687.93</v>
      </c>
      <c r="F526" s="78">
        <v>1687.93</v>
      </c>
      <c r="G526" s="78">
        <v>1687.93</v>
      </c>
      <c r="H526" s="78">
        <v>1687.93</v>
      </c>
      <c r="I526" s="78">
        <v>1687.93</v>
      </c>
      <c r="J526" s="78">
        <v>1687.93</v>
      </c>
      <c r="K526" s="78">
        <v>1687.93</v>
      </c>
      <c r="L526" s="78">
        <v>1687.93</v>
      </c>
      <c r="M526" s="78">
        <v>1687.93</v>
      </c>
      <c r="N526" s="78">
        <v>1687.93</v>
      </c>
      <c r="O526" s="111">
        <f t="shared" si="8"/>
        <v>15191.37</v>
      </c>
    </row>
    <row r="527" spans="1:15" x14ac:dyDescent="0.3">
      <c r="A527" s="77" t="s">
        <v>1811</v>
      </c>
      <c r="B527" s="77" t="s">
        <v>147</v>
      </c>
      <c r="C527" s="78">
        <v>2534.0300000000002</v>
      </c>
      <c r="D527" s="78">
        <v>2534.04</v>
      </c>
      <c r="E527" s="78">
        <v>2534.04</v>
      </c>
      <c r="F527" s="78">
        <v>2534.04</v>
      </c>
      <c r="G527" s="78">
        <v>2534.04</v>
      </c>
      <c r="H527" s="78">
        <v>2534.04</v>
      </c>
      <c r="I527" s="78">
        <v>2534.04</v>
      </c>
      <c r="J527" s="78">
        <v>2534.04</v>
      </c>
      <c r="K527" s="78">
        <v>2534.04</v>
      </c>
      <c r="L527" s="78">
        <v>2534.04</v>
      </c>
      <c r="M527" s="78">
        <v>2534.04</v>
      </c>
      <c r="N527" s="78">
        <v>2534.04</v>
      </c>
      <c r="O527" s="111">
        <f t="shared" si="8"/>
        <v>22806.360000000004</v>
      </c>
    </row>
    <row r="528" spans="1:15" x14ac:dyDescent="0.3">
      <c r="A528" s="77" t="s">
        <v>1905</v>
      </c>
      <c r="B528" s="77" t="s">
        <v>140</v>
      </c>
      <c r="C528" s="78">
        <v>1438.82</v>
      </c>
      <c r="D528" s="78">
        <v>1438.82</v>
      </c>
      <c r="E528" s="78">
        <v>1438.82</v>
      </c>
      <c r="F528" s="78">
        <v>1438.82</v>
      </c>
      <c r="G528" s="78">
        <v>1438.82</v>
      </c>
      <c r="H528" s="78">
        <v>1438.82</v>
      </c>
      <c r="I528" s="78">
        <v>1438.82</v>
      </c>
      <c r="J528" s="78">
        <v>1438.82</v>
      </c>
      <c r="K528" s="78">
        <v>1438.82</v>
      </c>
      <c r="L528" s="78">
        <v>1438.82</v>
      </c>
      <c r="M528" s="78">
        <v>1438.82</v>
      </c>
      <c r="N528" s="78">
        <v>1438.82</v>
      </c>
      <c r="O528" s="111">
        <f t="shared" si="8"/>
        <v>12949.38</v>
      </c>
    </row>
    <row r="529" spans="1:15" x14ac:dyDescent="0.3">
      <c r="A529" s="77" t="s">
        <v>1855</v>
      </c>
      <c r="B529" s="77" t="s">
        <v>288</v>
      </c>
      <c r="C529" s="78">
        <v>1395.87</v>
      </c>
      <c r="D529" s="78">
        <v>1395.87</v>
      </c>
      <c r="E529" s="78">
        <v>1395.87</v>
      </c>
      <c r="F529" s="78">
        <v>1395.87</v>
      </c>
      <c r="G529" s="78">
        <v>1395.87</v>
      </c>
      <c r="H529" s="78">
        <v>1395.87</v>
      </c>
      <c r="I529" s="78">
        <v>1395.87</v>
      </c>
      <c r="J529" s="78">
        <v>1395.87</v>
      </c>
      <c r="K529" s="78">
        <v>1395.87</v>
      </c>
      <c r="L529" s="78">
        <v>1395.87</v>
      </c>
      <c r="M529" s="78">
        <v>1395.87</v>
      </c>
      <c r="N529" s="78">
        <v>1395.87</v>
      </c>
      <c r="O529" s="111">
        <f t="shared" si="8"/>
        <v>12562.829999999998</v>
      </c>
    </row>
    <row r="530" spans="1:15" x14ac:dyDescent="0.3">
      <c r="A530" s="77" t="s">
        <v>1830</v>
      </c>
      <c r="B530" s="77" t="s">
        <v>68</v>
      </c>
      <c r="C530" s="78">
        <v>2641.41</v>
      </c>
      <c r="D530" s="78">
        <v>2641.41</v>
      </c>
      <c r="E530" s="78">
        <v>2641.41</v>
      </c>
      <c r="F530" s="78">
        <v>2641.41</v>
      </c>
      <c r="G530" s="78">
        <v>2641.41</v>
      </c>
      <c r="H530" s="78">
        <v>2641.41</v>
      </c>
      <c r="I530" s="78">
        <v>2641.41</v>
      </c>
      <c r="J530" s="78">
        <v>2641.41</v>
      </c>
      <c r="K530" s="78">
        <v>2641.41</v>
      </c>
      <c r="L530" s="78">
        <v>2641.41</v>
      </c>
      <c r="M530" s="78">
        <v>2641.41</v>
      </c>
      <c r="N530" s="78">
        <v>2641.41</v>
      </c>
      <c r="O530" s="111">
        <f t="shared" si="8"/>
        <v>23772.69</v>
      </c>
    </row>
    <row r="531" spans="1:15" x14ac:dyDescent="0.3">
      <c r="A531" s="77" t="s">
        <v>1869</v>
      </c>
      <c r="B531" s="77" t="s">
        <v>88</v>
      </c>
      <c r="C531" s="78">
        <v>1679.33</v>
      </c>
      <c r="D531" s="78">
        <v>1679.34</v>
      </c>
      <c r="E531" s="78">
        <v>1679.34</v>
      </c>
      <c r="F531" s="78">
        <v>1679.34</v>
      </c>
      <c r="G531" s="78">
        <v>1679.34</v>
      </c>
      <c r="H531" s="78">
        <v>1679.34</v>
      </c>
      <c r="I531" s="78">
        <v>1679.34</v>
      </c>
      <c r="J531" s="78">
        <v>1679.34</v>
      </c>
      <c r="K531" s="78">
        <v>1679.34</v>
      </c>
      <c r="L531" s="78">
        <v>1679.34</v>
      </c>
      <c r="M531" s="78">
        <v>1679.34</v>
      </c>
      <c r="N531" s="78">
        <v>1679.34</v>
      </c>
      <c r="O531" s="111">
        <f t="shared" si="8"/>
        <v>15114.06</v>
      </c>
    </row>
    <row r="532" spans="1:15" x14ac:dyDescent="0.3">
      <c r="A532" s="77" t="s">
        <v>1908</v>
      </c>
      <c r="B532" s="77" t="s">
        <v>125</v>
      </c>
      <c r="C532" s="78">
        <v>1365.8</v>
      </c>
      <c r="D532" s="78">
        <v>1365.8</v>
      </c>
      <c r="E532" s="78">
        <v>1365.8</v>
      </c>
      <c r="F532" s="78">
        <v>1365.8</v>
      </c>
      <c r="G532" s="78">
        <v>1365.8</v>
      </c>
      <c r="H532" s="78">
        <v>1365.8</v>
      </c>
      <c r="I532" s="78">
        <v>1365.8</v>
      </c>
      <c r="J532" s="78">
        <v>1365.8</v>
      </c>
      <c r="K532" s="78">
        <v>1365.8</v>
      </c>
      <c r="L532" s="78">
        <v>1365.8</v>
      </c>
      <c r="M532" s="78">
        <v>1365.8</v>
      </c>
      <c r="N532" s="78">
        <v>1365.8</v>
      </c>
      <c r="O532" s="111">
        <f t="shared" si="8"/>
        <v>12292.199999999997</v>
      </c>
    </row>
    <row r="533" spans="1:15" x14ac:dyDescent="0.3">
      <c r="A533" s="77" t="s">
        <v>1807</v>
      </c>
      <c r="B533" s="77" t="s">
        <v>142</v>
      </c>
      <c r="C533" s="78">
        <v>1378.69</v>
      </c>
      <c r="D533" s="78">
        <v>1378.69</v>
      </c>
      <c r="E533" s="78">
        <v>1378.69</v>
      </c>
      <c r="F533" s="78">
        <v>1378.69</v>
      </c>
      <c r="G533" s="78">
        <v>1378.69</v>
      </c>
      <c r="H533" s="78">
        <v>1378.69</v>
      </c>
      <c r="I533" s="78">
        <v>1378.69</v>
      </c>
      <c r="J533" s="78">
        <v>1378.69</v>
      </c>
      <c r="K533" s="78">
        <v>1378.69</v>
      </c>
      <c r="L533" s="78">
        <v>1378.69</v>
      </c>
      <c r="M533" s="78">
        <v>1378.69</v>
      </c>
      <c r="N533" s="78">
        <v>1378.69</v>
      </c>
      <c r="O533" s="111">
        <f t="shared" si="8"/>
        <v>12408.210000000003</v>
      </c>
    </row>
    <row r="534" spans="1:15" x14ac:dyDescent="0.3">
      <c r="A534" s="77" t="s">
        <v>1423</v>
      </c>
      <c r="B534" s="77" t="s">
        <v>172</v>
      </c>
      <c r="C534" s="78">
        <v>1687.92</v>
      </c>
      <c r="D534" s="78">
        <v>1687.93</v>
      </c>
      <c r="E534" s="78">
        <v>1687.93</v>
      </c>
      <c r="F534" s="78">
        <v>1687.93</v>
      </c>
      <c r="G534" s="78">
        <v>1687.93</v>
      </c>
      <c r="H534" s="78">
        <v>1687.93</v>
      </c>
      <c r="I534" s="78">
        <v>1687.93</v>
      </c>
      <c r="J534" s="78">
        <v>1687.93</v>
      </c>
      <c r="K534" s="78">
        <v>1687.93</v>
      </c>
      <c r="L534" s="78">
        <v>1687.93</v>
      </c>
      <c r="M534" s="78">
        <v>1687.93</v>
      </c>
      <c r="N534" s="78">
        <v>1687.93</v>
      </c>
      <c r="O534" s="111">
        <f t="shared" si="8"/>
        <v>15191.37</v>
      </c>
    </row>
    <row r="535" spans="1:15" x14ac:dyDescent="0.3">
      <c r="A535" s="77" t="s">
        <v>1980</v>
      </c>
      <c r="B535" s="77" t="s">
        <v>162</v>
      </c>
      <c r="C535" s="78">
        <v>2534.0300000000002</v>
      </c>
      <c r="D535" s="78">
        <v>2534.04</v>
      </c>
      <c r="E535" s="78">
        <v>2534.04</v>
      </c>
      <c r="F535" s="78">
        <v>2534.04</v>
      </c>
      <c r="G535" s="78">
        <v>2534.04</v>
      </c>
      <c r="H535" s="78">
        <v>2534.04</v>
      </c>
      <c r="I535" s="78">
        <v>2534.04</v>
      </c>
      <c r="J535" s="78">
        <v>2534.04</v>
      </c>
      <c r="K535" s="78">
        <v>2534.04</v>
      </c>
      <c r="L535" s="78">
        <v>2534.04</v>
      </c>
      <c r="M535" s="78">
        <v>2534.04</v>
      </c>
      <c r="N535" s="78">
        <v>2534.04</v>
      </c>
      <c r="O535" s="111">
        <f t="shared" si="8"/>
        <v>22806.360000000004</v>
      </c>
    </row>
    <row r="536" spans="1:15" x14ac:dyDescent="0.3">
      <c r="A536" s="77" t="s">
        <v>1457</v>
      </c>
      <c r="B536" s="77" t="s">
        <v>87</v>
      </c>
      <c r="C536" s="78">
        <v>2396.6</v>
      </c>
      <c r="D536" s="78">
        <v>2396.6</v>
      </c>
      <c r="E536" s="78">
        <v>2396.6</v>
      </c>
      <c r="F536" s="78">
        <v>2396.6</v>
      </c>
      <c r="G536" s="78">
        <v>2396.6</v>
      </c>
      <c r="H536" s="78">
        <v>2396.6</v>
      </c>
      <c r="I536" s="78">
        <v>2396.6</v>
      </c>
      <c r="J536" s="78">
        <v>2087.36</v>
      </c>
      <c r="K536" s="80"/>
      <c r="L536" s="80"/>
      <c r="M536" s="80"/>
      <c r="N536" s="80"/>
      <c r="O536" s="111">
        <f t="shared" si="8"/>
        <v>11673.76</v>
      </c>
    </row>
    <row r="537" spans="1:15" x14ac:dyDescent="0.3">
      <c r="A537" s="77" t="s">
        <v>2861</v>
      </c>
      <c r="B537" s="77" t="s">
        <v>87</v>
      </c>
      <c r="C537" s="80"/>
      <c r="D537" s="80"/>
      <c r="E537" s="80"/>
      <c r="F537" s="80"/>
      <c r="G537" s="80"/>
      <c r="H537" s="80"/>
      <c r="I537" s="80"/>
      <c r="J537" s="79">
        <v>309.24</v>
      </c>
      <c r="K537" s="78">
        <v>2396.59</v>
      </c>
      <c r="L537" s="78">
        <v>2396.6</v>
      </c>
      <c r="M537" s="78">
        <v>2396.6</v>
      </c>
      <c r="N537" s="78">
        <v>2396.6</v>
      </c>
      <c r="O537" s="111">
        <f t="shared" si="8"/>
        <v>9895.630000000001</v>
      </c>
    </row>
    <row r="538" spans="1:15" x14ac:dyDescent="0.3">
      <c r="A538" s="77" t="s">
        <v>1799</v>
      </c>
      <c r="B538" s="77" t="s">
        <v>139</v>
      </c>
      <c r="C538" s="78">
        <v>1438.82</v>
      </c>
      <c r="D538" s="78">
        <v>1438.82</v>
      </c>
      <c r="E538" s="78">
        <v>1438.82</v>
      </c>
      <c r="F538" s="78">
        <v>1438.82</v>
      </c>
      <c r="G538" s="78">
        <v>1438.82</v>
      </c>
      <c r="H538" s="78">
        <v>1438.82</v>
      </c>
      <c r="I538" s="78">
        <v>1438.82</v>
      </c>
      <c r="J538" s="78">
        <v>1438.82</v>
      </c>
      <c r="K538" s="78">
        <v>1438.82</v>
      </c>
      <c r="L538" s="78">
        <v>1438.82</v>
      </c>
      <c r="M538" s="78">
        <v>1438.82</v>
      </c>
      <c r="N538" s="78">
        <v>1438.82</v>
      </c>
      <c r="O538" s="111">
        <f t="shared" si="8"/>
        <v>12949.38</v>
      </c>
    </row>
    <row r="539" spans="1:15" x14ac:dyDescent="0.3">
      <c r="A539" s="77" t="s">
        <v>1797</v>
      </c>
      <c r="B539" s="77" t="s">
        <v>273</v>
      </c>
      <c r="C539" s="78">
        <v>1395.87</v>
      </c>
      <c r="D539" s="78">
        <v>1395.87</v>
      </c>
      <c r="E539" s="78">
        <v>1395.87</v>
      </c>
      <c r="F539" s="78">
        <v>1395.87</v>
      </c>
      <c r="G539" s="78">
        <v>1395.87</v>
      </c>
      <c r="H539" s="78">
        <v>1395.87</v>
      </c>
      <c r="I539" s="78">
        <v>1395.87</v>
      </c>
      <c r="J539" s="78">
        <v>1395.87</v>
      </c>
      <c r="K539" s="78">
        <v>1395.87</v>
      </c>
      <c r="L539" s="78">
        <v>1395.87</v>
      </c>
      <c r="M539" s="78">
        <v>1395.87</v>
      </c>
      <c r="N539" s="78">
        <v>1395.87</v>
      </c>
      <c r="O539" s="111">
        <f t="shared" si="8"/>
        <v>12562.829999999998</v>
      </c>
    </row>
    <row r="540" spans="1:15" x14ac:dyDescent="0.3">
      <c r="A540" s="77" t="s">
        <v>1848</v>
      </c>
      <c r="B540" s="77" t="s">
        <v>89</v>
      </c>
      <c r="C540" s="78">
        <v>2641.41</v>
      </c>
      <c r="D540" s="78">
        <v>2641.41</v>
      </c>
      <c r="E540" s="78">
        <v>2641.41</v>
      </c>
      <c r="F540" s="78">
        <v>2641.41</v>
      </c>
      <c r="G540" s="78">
        <v>1789.34</v>
      </c>
      <c r="H540" s="80"/>
      <c r="I540" s="80"/>
      <c r="J540" s="80"/>
      <c r="K540" s="80"/>
      <c r="L540" s="80"/>
      <c r="M540" s="80"/>
      <c r="N540" s="80"/>
      <c r="O540" s="111">
        <f t="shared" si="8"/>
        <v>4430.75</v>
      </c>
    </row>
    <row r="541" spans="1:15" x14ac:dyDescent="0.3">
      <c r="A541" s="77" t="s">
        <v>2767</v>
      </c>
      <c r="B541" s="77" t="s">
        <v>89</v>
      </c>
      <c r="C541" s="80"/>
      <c r="D541" s="80"/>
      <c r="E541" s="80"/>
      <c r="F541" s="80"/>
      <c r="G541" s="79">
        <v>852.07</v>
      </c>
      <c r="H541" s="78">
        <v>2641.41</v>
      </c>
      <c r="I541" s="78">
        <v>2641.41</v>
      </c>
      <c r="J541" s="78">
        <v>2641.41</v>
      </c>
      <c r="K541" s="78">
        <v>2641.41</v>
      </c>
      <c r="L541" s="78">
        <v>2641.41</v>
      </c>
      <c r="M541" s="78">
        <v>2641.41</v>
      </c>
      <c r="N541" s="78">
        <v>2641.41</v>
      </c>
      <c r="O541" s="111">
        <f t="shared" si="8"/>
        <v>19341.939999999999</v>
      </c>
    </row>
    <row r="542" spans="1:15" x14ac:dyDescent="0.3">
      <c r="A542" s="77" t="s">
        <v>1817</v>
      </c>
      <c r="B542" s="77" t="s">
        <v>155</v>
      </c>
      <c r="C542" s="78">
        <v>1679.33</v>
      </c>
      <c r="D542" s="78">
        <v>1679.34</v>
      </c>
      <c r="E542" s="78">
        <v>1679.34</v>
      </c>
      <c r="F542" s="78">
        <v>1679.34</v>
      </c>
      <c r="G542" s="78">
        <v>1679.34</v>
      </c>
      <c r="H542" s="78">
        <v>1679.34</v>
      </c>
      <c r="I542" s="78">
        <v>1679.34</v>
      </c>
      <c r="J542" s="78">
        <v>1679.34</v>
      </c>
      <c r="K542" s="78">
        <v>1679.34</v>
      </c>
      <c r="L542" s="78">
        <v>1679.34</v>
      </c>
      <c r="M542" s="78">
        <v>1679.34</v>
      </c>
      <c r="N542" s="78">
        <v>1679.34</v>
      </c>
      <c r="O542" s="111">
        <f t="shared" si="8"/>
        <v>15114.06</v>
      </c>
    </row>
    <row r="543" spans="1:15" x14ac:dyDescent="0.3">
      <c r="A543" s="77" t="s">
        <v>1499</v>
      </c>
      <c r="B543" s="77" t="s">
        <v>245</v>
      </c>
      <c r="C543" s="78">
        <v>1365.8</v>
      </c>
      <c r="D543" s="78">
        <v>1365.8</v>
      </c>
      <c r="E543" s="78">
        <v>1365.8</v>
      </c>
      <c r="F543" s="78">
        <v>1365.8</v>
      </c>
      <c r="G543" s="78">
        <v>1365.8</v>
      </c>
      <c r="H543" s="78">
        <v>1365.8</v>
      </c>
      <c r="I543" s="78">
        <v>1365.8</v>
      </c>
      <c r="J543" s="78">
        <v>1365.8</v>
      </c>
      <c r="K543" s="78">
        <v>1365.8</v>
      </c>
      <c r="L543" s="78">
        <v>1365.8</v>
      </c>
      <c r="M543" s="78">
        <v>1365.8</v>
      </c>
      <c r="N543" s="78">
        <v>1365.8</v>
      </c>
      <c r="O543" s="111">
        <f t="shared" si="8"/>
        <v>12292.199999999997</v>
      </c>
    </row>
    <row r="544" spans="1:15" x14ac:dyDescent="0.3">
      <c r="A544" s="77" t="s">
        <v>1449</v>
      </c>
      <c r="B544" s="77" t="s">
        <v>60</v>
      </c>
      <c r="C544" s="78">
        <v>1378.69</v>
      </c>
      <c r="D544" s="78">
        <v>1378.69</v>
      </c>
      <c r="E544" s="78">
        <v>1378.69</v>
      </c>
      <c r="F544" s="78">
        <v>1378.69</v>
      </c>
      <c r="G544" s="78">
        <v>1378.69</v>
      </c>
      <c r="H544" s="78">
        <v>1378.69</v>
      </c>
      <c r="I544" s="78">
        <v>1378.69</v>
      </c>
      <c r="J544" s="78">
        <v>1378.69</v>
      </c>
      <c r="K544" s="78">
        <v>1378.69</v>
      </c>
      <c r="L544" s="78">
        <v>1378.69</v>
      </c>
      <c r="M544" s="78">
        <v>1378.69</v>
      </c>
      <c r="N544" s="78">
        <v>1378.69</v>
      </c>
      <c r="O544" s="111">
        <f t="shared" si="8"/>
        <v>12408.210000000003</v>
      </c>
    </row>
    <row r="545" spans="1:15" x14ac:dyDescent="0.3">
      <c r="A545" s="77" t="s">
        <v>1856</v>
      </c>
      <c r="B545" s="77" t="s">
        <v>48</v>
      </c>
      <c r="C545" s="78">
        <v>1687.92</v>
      </c>
      <c r="D545" s="78">
        <v>1687.93</v>
      </c>
      <c r="E545" s="78">
        <v>1687.93</v>
      </c>
      <c r="F545" s="78">
        <v>1687.93</v>
      </c>
      <c r="G545" s="78">
        <v>1687.93</v>
      </c>
      <c r="H545" s="78">
        <v>1687.93</v>
      </c>
      <c r="I545" s="78">
        <v>1687.93</v>
      </c>
      <c r="J545" s="78">
        <v>1687.93</v>
      </c>
      <c r="K545" s="78">
        <v>1687.93</v>
      </c>
      <c r="L545" s="78">
        <v>1687.93</v>
      </c>
      <c r="M545" s="78">
        <v>1687.93</v>
      </c>
      <c r="N545" s="78">
        <v>1687.93</v>
      </c>
      <c r="O545" s="111">
        <f t="shared" si="8"/>
        <v>15191.37</v>
      </c>
    </row>
    <row r="546" spans="1:15" x14ac:dyDescent="0.3">
      <c r="A546" s="77" t="s">
        <v>1897</v>
      </c>
      <c r="B546" s="77" t="s">
        <v>200</v>
      </c>
      <c r="C546" s="78">
        <v>2534.0300000000002</v>
      </c>
      <c r="D546" s="78">
        <v>2534.04</v>
      </c>
      <c r="E546" s="78">
        <v>2534.04</v>
      </c>
      <c r="F546" s="78">
        <v>2534.04</v>
      </c>
      <c r="G546" s="78">
        <v>2534.04</v>
      </c>
      <c r="H546" s="78">
        <v>2534.04</v>
      </c>
      <c r="I546" s="78">
        <v>2534.04</v>
      </c>
      <c r="J546" s="78">
        <v>2534.04</v>
      </c>
      <c r="K546" s="78">
        <v>2534.04</v>
      </c>
      <c r="L546" s="78">
        <v>2534.04</v>
      </c>
      <c r="M546" s="78">
        <v>2534.04</v>
      </c>
      <c r="N546" s="78">
        <v>2534.04</v>
      </c>
      <c r="O546" s="111">
        <f t="shared" si="8"/>
        <v>22806.360000000004</v>
      </c>
    </row>
    <row r="547" spans="1:15" x14ac:dyDescent="0.3">
      <c r="A547" s="77" t="s">
        <v>1930</v>
      </c>
      <c r="B547" s="77" t="s">
        <v>176</v>
      </c>
      <c r="C547" s="78">
        <v>1438.82</v>
      </c>
      <c r="D547" s="78">
        <v>1438.82</v>
      </c>
      <c r="E547" s="78">
        <v>1438.82</v>
      </c>
      <c r="F547" s="78">
        <v>1438.82</v>
      </c>
      <c r="G547" s="78">
        <v>1438.82</v>
      </c>
      <c r="H547" s="78">
        <v>1438.82</v>
      </c>
      <c r="I547" s="78">
        <v>1438.82</v>
      </c>
      <c r="J547" s="78">
        <v>1438.82</v>
      </c>
      <c r="K547" s="78">
        <v>1438.82</v>
      </c>
      <c r="L547" s="78">
        <v>1438.82</v>
      </c>
      <c r="M547" s="78">
        <v>1438.82</v>
      </c>
      <c r="N547" s="78">
        <v>1438.82</v>
      </c>
      <c r="O547" s="111">
        <f t="shared" si="8"/>
        <v>12949.38</v>
      </c>
    </row>
    <row r="548" spans="1:15" x14ac:dyDescent="0.3">
      <c r="A548" s="77" t="s">
        <v>1843</v>
      </c>
      <c r="B548" s="77" t="s">
        <v>346</v>
      </c>
      <c r="C548" s="78">
        <v>1395.87</v>
      </c>
      <c r="D548" s="78">
        <v>1395.87</v>
      </c>
      <c r="E548" s="78">
        <v>1395.87</v>
      </c>
      <c r="F548" s="78">
        <v>1395.87</v>
      </c>
      <c r="G548" s="78">
        <v>1395.87</v>
      </c>
      <c r="H548" s="78">
        <v>1395.87</v>
      </c>
      <c r="I548" s="78">
        <v>1395.87</v>
      </c>
      <c r="J548" s="78">
        <v>1395.87</v>
      </c>
      <c r="K548" s="78">
        <v>1395.87</v>
      </c>
      <c r="L548" s="78">
        <v>1395.87</v>
      </c>
      <c r="M548" s="78">
        <v>1395.87</v>
      </c>
      <c r="N548" s="78">
        <v>1395.87</v>
      </c>
      <c r="O548" s="111">
        <f t="shared" si="8"/>
        <v>12562.829999999998</v>
      </c>
    </row>
    <row r="549" spans="1:15" x14ac:dyDescent="0.3">
      <c r="A549" s="77" t="s">
        <v>1808</v>
      </c>
      <c r="B549" s="77" t="s">
        <v>91</v>
      </c>
      <c r="C549" s="78">
        <v>2392.3000000000002</v>
      </c>
      <c r="D549" s="78">
        <v>2392.3000000000002</v>
      </c>
      <c r="E549" s="78">
        <v>2392.3000000000002</v>
      </c>
      <c r="F549" s="78">
        <v>2392.3000000000002</v>
      </c>
      <c r="G549" s="78">
        <v>2392.3000000000002</v>
      </c>
      <c r="H549" s="78">
        <v>2392.3000000000002</v>
      </c>
      <c r="I549" s="78">
        <v>2392.3000000000002</v>
      </c>
      <c r="J549" s="78">
        <v>2392.3000000000002</v>
      </c>
      <c r="K549" s="78">
        <v>2392.3000000000002</v>
      </c>
      <c r="L549" s="78">
        <v>2392.3000000000002</v>
      </c>
      <c r="M549" s="78">
        <v>2392.3000000000002</v>
      </c>
      <c r="N549" s="78">
        <v>2392.3000000000002</v>
      </c>
      <c r="O549" s="111">
        <f t="shared" si="8"/>
        <v>21530.699999999997</v>
      </c>
    </row>
    <row r="550" spans="1:15" x14ac:dyDescent="0.3">
      <c r="A550" s="77" t="s">
        <v>1977</v>
      </c>
      <c r="B550" s="77" t="s">
        <v>151</v>
      </c>
      <c r="C550" s="78">
        <v>2641.41</v>
      </c>
      <c r="D550" s="78">
        <v>2641.41</v>
      </c>
      <c r="E550" s="78">
        <v>2641.41</v>
      </c>
      <c r="F550" s="78">
        <v>2641.41</v>
      </c>
      <c r="G550" s="78">
        <v>2641.41</v>
      </c>
      <c r="H550" s="78">
        <v>2641.41</v>
      </c>
      <c r="I550" s="78">
        <v>2641.41</v>
      </c>
      <c r="J550" s="78">
        <v>2641.41</v>
      </c>
      <c r="K550" s="78">
        <v>2641.41</v>
      </c>
      <c r="L550" s="78">
        <v>2641.41</v>
      </c>
      <c r="M550" s="78">
        <v>2641.41</v>
      </c>
      <c r="N550" s="78">
        <v>2641.41</v>
      </c>
      <c r="O550" s="111">
        <f t="shared" si="8"/>
        <v>23772.69</v>
      </c>
    </row>
    <row r="551" spans="1:15" x14ac:dyDescent="0.3">
      <c r="A551" s="77" t="s">
        <v>1487</v>
      </c>
      <c r="B551" s="77" t="s">
        <v>300</v>
      </c>
      <c r="C551" s="78">
        <v>1679.33</v>
      </c>
      <c r="D551" s="78">
        <v>1679.34</v>
      </c>
      <c r="E551" s="78">
        <v>1679.34</v>
      </c>
      <c r="F551" s="78">
        <v>1679.34</v>
      </c>
      <c r="G551" s="78">
        <v>1679.34</v>
      </c>
      <c r="H551" s="78">
        <v>1679.34</v>
      </c>
      <c r="I551" s="78">
        <v>1679.34</v>
      </c>
      <c r="J551" s="78">
        <v>1679.34</v>
      </c>
      <c r="K551" s="78">
        <v>1679.34</v>
      </c>
      <c r="L551" s="78">
        <v>1679.34</v>
      </c>
      <c r="M551" s="78">
        <v>1679.34</v>
      </c>
      <c r="N551" s="78">
        <v>1679.34</v>
      </c>
      <c r="O551" s="111">
        <f t="shared" si="8"/>
        <v>15114.06</v>
      </c>
    </row>
    <row r="552" spans="1:15" x14ac:dyDescent="0.3">
      <c r="A552" s="77" t="s">
        <v>2073</v>
      </c>
      <c r="B552" s="77" t="s">
        <v>51</v>
      </c>
      <c r="C552" s="78">
        <v>1365.8</v>
      </c>
      <c r="D552" s="78">
        <v>1365.8</v>
      </c>
      <c r="E552" s="78">
        <v>1365.8</v>
      </c>
      <c r="F552" s="78">
        <v>1365.8</v>
      </c>
      <c r="G552" s="78">
        <v>1365.8</v>
      </c>
      <c r="H552" s="78">
        <v>1365.8</v>
      </c>
      <c r="I552" s="78">
        <v>1365.8</v>
      </c>
      <c r="J552" s="78">
        <v>1365.8</v>
      </c>
      <c r="K552" s="78">
        <v>1365.8</v>
      </c>
      <c r="L552" s="79">
        <v>220.29</v>
      </c>
      <c r="M552" s="80"/>
      <c r="N552" s="80"/>
      <c r="O552" s="111">
        <f t="shared" si="8"/>
        <v>8415.09</v>
      </c>
    </row>
    <row r="553" spans="1:15" x14ac:dyDescent="0.3">
      <c r="A553" s="77" t="s">
        <v>2907</v>
      </c>
      <c r="B553" s="77" t="s">
        <v>51</v>
      </c>
      <c r="C553" s="80"/>
      <c r="D553" s="80"/>
      <c r="E553" s="80"/>
      <c r="F553" s="80"/>
      <c r="G553" s="80"/>
      <c r="H553" s="80"/>
      <c r="I553" s="80"/>
      <c r="J553" s="80"/>
      <c r="K553" s="80"/>
      <c r="L553" s="78">
        <v>1145.51</v>
      </c>
      <c r="M553" s="78">
        <v>1365.8</v>
      </c>
      <c r="N553" s="78">
        <v>1365.8</v>
      </c>
      <c r="O553" s="111">
        <f t="shared" si="8"/>
        <v>3877.1099999999997</v>
      </c>
    </row>
    <row r="554" spans="1:15" x14ac:dyDescent="0.3">
      <c r="A554" s="77" t="s">
        <v>1426</v>
      </c>
      <c r="B554" s="77" t="s">
        <v>289</v>
      </c>
      <c r="C554" s="78">
        <v>1378.69</v>
      </c>
      <c r="D554" s="78">
        <v>1378.69</v>
      </c>
      <c r="E554" s="78">
        <v>1378.69</v>
      </c>
      <c r="F554" s="78">
        <v>1378.69</v>
      </c>
      <c r="G554" s="78">
        <v>1378.69</v>
      </c>
      <c r="H554" s="78">
        <v>1378.69</v>
      </c>
      <c r="I554" s="78">
        <v>1378.69</v>
      </c>
      <c r="J554" s="78">
        <v>1378.69</v>
      </c>
      <c r="K554" s="78">
        <v>1378.69</v>
      </c>
      <c r="L554" s="78">
        <v>1378.69</v>
      </c>
      <c r="M554" s="78">
        <v>1378.69</v>
      </c>
      <c r="N554" s="78">
        <v>1378.69</v>
      </c>
      <c r="O554" s="111">
        <f t="shared" si="8"/>
        <v>12408.210000000003</v>
      </c>
    </row>
    <row r="555" spans="1:15" x14ac:dyDescent="0.3">
      <c r="A555" s="77" t="s">
        <v>1831</v>
      </c>
      <c r="B555" s="77" t="s">
        <v>53</v>
      </c>
      <c r="C555" s="78">
        <v>1687.92</v>
      </c>
      <c r="D555" s="78">
        <v>1687.93</v>
      </c>
      <c r="E555" s="78">
        <v>1687.93</v>
      </c>
      <c r="F555" s="78">
        <v>1687.93</v>
      </c>
      <c r="G555" s="78">
        <v>1687.93</v>
      </c>
      <c r="H555" s="78">
        <v>1687.93</v>
      </c>
      <c r="I555" s="78">
        <v>1687.93</v>
      </c>
      <c r="J555" s="78">
        <v>1687.93</v>
      </c>
      <c r="K555" s="78">
        <v>1687.93</v>
      </c>
      <c r="L555" s="78">
        <v>1687.93</v>
      </c>
      <c r="M555" s="78">
        <v>1687.93</v>
      </c>
      <c r="N555" s="78">
        <v>1687.93</v>
      </c>
      <c r="O555" s="111">
        <f t="shared" si="8"/>
        <v>15191.37</v>
      </c>
    </row>
    <row r="556" spans="1:15" x14ac:dyDescent="0.3">
      <c r="A556" s="77" t="s">
        <v>1511</v>
      </c>
      <c r="B556" s="77" t="s">
        <v>74</v>
      </c>
      <c r="C556" s="78">
        <v>2534.0300000000002</v>
      </c>
      <c r="D556" s="78">
        <v>2534.04</v>
      </c>
      <c r="E556" s="78">
        <v>2534.04</v>
      </c>
      <c r="F556" s="78">
        <v>2534.04</v>
      </c>
      <c r="G556" s="78">
        <v>2534.04</v>
      </c>
      <c r="H556" s="78">
        <v>2534.04</v>
      </c>
      <c r="I556" s="78">
        <v>2534.04</v>
      </c>
      <c r="J556" s="78">
        <v>2534.04</v>
      </c>
      <c r="K556" s="78">
        <v>2534.04</v>
      </c>
      <c r="L556" s="78">
        <v>2534.04</v>
      </c>
      <c r="M556" s="78">
        <v>2534.04</v>
      </c>
      <c r="N556" s="78">
        <v>2534.04</v>
      </c>
      <c r="O556" s="111">
        <f t="shared" si="8"/>
        <v>22806.360000000004</v>
      </c>
    </row>
    <row r="557" spans="1:15" x14ac:dyDescent="0.3">
      <c r="A557" s="77" t="s">
        <v>2019</v>
      </c>
      <c r="B557" s="77" t="s">
        <v>80</v>
      </c>
      <c r="C557" s="78">
        <v>1438.82</v>
      </c>
      <c r="D557" s="78">
        <v>1438.82</v>
      </c>
      <c r="E557" s="78">
        <v>1438.82</v>
      </c>
      <c r="F557" s="78">
        <v>1438.82</v>
      </c>
      <c r="G557" s="78">
        <v>1438.82</v>
      </c>
      <c r="H557" s="78">
        <v>1438.82</v>
      </c>
      <c r="I557" s="78">
        <v>1438.82</v>
      </c>
      <c r="J557" s="78">
        <v>1438.82</v>
      </c>
      <c r="K557" s="78">
        <v>1438.82</v>
      </c>
      <c r="L557" s="78">
        <v>1438.82</v>
      </c>
      <c r="M557" s="78">
        <v>1438.82</v>
      </c>
      <c r="N557" s="78">
        <v>1438.82</v>
      </c>
      <c r="O557" s="111">
        <f t="shared" si="8"/>
        <v>12949.38</v>
      </c>
    </row>
    <row r="558" spans="1:15" x14ac:dyDescent="0.3">
      <c r="A558" s="77" t="s">
        <v>1800</v>
      </c>
      <c r="B558" s="77" t="s">
        <v>159</v>
      </c>
      <c r="C558" s="78">
        <v>1395.87</v>
      </c>
      <c r="D558" s="78">
        <v>1395.87</v>
      </c>
      <c r="E558" s="78">
        <v>1395.87</v>
      </c>
      <c r="F558" s="78">
        <v>1395.87</v>
      </c>
      <c r="G558" s="78">
        <v>1395.87</v>
      </c>
      <c r="H558" s="78">
        <v>1395.87</v>
      </c>
      <c r="I558" s="78">
        <v>1395.87</v>
      </c>
      <c r="J558" s="78">
        <v>1395.87</v>
      </c>
      <c r="K558" s="78">
        <v>1395.87</v>
      </c>
      <c r="L558" s="78">
        <v>1395.87</v>
      </c>
      <c r="M558" s="78">
        <v>1395.87</v>
      </c>
      <c r="N558" s="78">
        <v>1395.87</v>
      </c>
      <c r="O558" s="111">
        <f t="shared" si="8"/>
        <v>12562.829999999998</v>
      </c>
    </row>
    <row r="559" spans="1:15" x14ac:dyDescent="0.3">
      <c r="A559" s="77" t="s">
        <v>1846</v>
      </c>
      <c r="B559" s="77" t="s">
        <v>177</v>
      </c>
      <c r="C559" s="78">
        <v>2641.41</v>
      </c>
      <c r="D559" s="78">
        <v>2641.41</v>
      </c>
      <c r="E559" s="78">
        <v>2641.41</v>
      </c>
      <c r="F559" s="78">
        <v>2641.41</v>
      </c>
      <c r="G559" s="78">
        <v>2641.41</v>
      </c>
      <c r="H559" s="78">
        <v>2641.41</v>
      </c>
      <c r="I559" s="78">
        <v>2641.41</v>
      </c>
      <c r="J559" s="78">
        <v>2641.41</v>
      </c>
      <c r="K559" s="78">
        <v>2641.41</v>
      </c>
      <c r="L559" s="78">
        <v>2641.41</v>
      </c>
      <c r="M559" s="78">
        <v>2641.41</v>
      </c>
      <c r="N559" s="78">
        <v>2641.41</v>
      </c>
      <c r="O559" s="111">
        <f t="shared" si="8"/>
        <v>23772.69</v>
      </c>
    </row>
    <row r="560" spans="1:15" x14ac:dyDescent="0.3">
      <c r="A560" s="77" t="s">
        <v>1899</v>
      </c>
      <c r="B560" s="77" t="s">
        <v>266</v>
      </c>
      <c r="C560" s="78">
        <v>1679.33</v>
      </c>
      <c r="D560" s="78">
        <v>1679.34</v>
      </c>
      <c r="E560" s="78">
        <v>1679.34</v>
      </c>
      <c r="F560" s="78">
        <v>1679.34</v>
      </c>
      <c r="G560" s="78">
        <v>1679.34</v>
      </c>
      <c r="H560" s="78">
        <v>1679.34</v>
      </c>
      <c r="I560" s="78">
        <v>1679.34</v>
      </c>
      <c r="J560" s="78">
        <v>1679.34</v>
      </c>
      <c r="K560" s="78">
        <v>1679.34</v>
      </c>
      <c r="L560" s="78">
        <v>1679.34</v>
      </c>
      <c r="M560" s="78">
        <v>1679.34</v>
      </c>
      <c r="N560" s="78">
        <v>1679.34</v>
      </c>
      <c r="O560" s="111">
        <f t="shared" si="8"/>
        <v>15114.06</v>
      </c>
    </row>
    <row r="561" spans="1:15" x14ac:dyDescent="0.3">
      <c r="A561" s="77" t="s">
        <v>1851</v>
      </c>
      <c r="B561" s="77" t="s">
        <v>203</v>
      </c>
      <c r="C561" s="78">
        <v>3603.48</v>
      </c>
      <c r="D561" s="78">
        <v>1030.79</v>
      </c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111">
        <f t="shared" si="8"/>
        <v>0</v>
      </c>
    </row>
    <row r="562" spans="1:15" x14ac:dyDescent="0.3">
      <c r="A562" s="77" t="s">
        <v>2453</v>
      </c>
      <c r="B562" s="77" t="s">
        <v>203</v>
      </c>
      <c r="C562" s="80"/>
      <c r="D562" s="78">
        <v>2573.7600000000002</v>
      </c>
      <c r="E562" s="78">
        <v>3603.48</v>
      </c>
      <c r="F562" s="78">
        <v>3603.48</v>
      </c>
      <c r="G562" s="78">
        <v>3603.48</v>
      </c>
      <c r="H562" s="78">
        <v>3603.48</v>
      </c>
      <c r="I562" s="78">
        <v>3603.48</v>
      </c>
      <c r="J562" s="78">
        <v>3603.48</v>
      </c>
      <c r="K562" s="78">
        <v>3603.48</v>
      </c>
      <c r="L562" s="78">
        <v>3603.48</v>
      </c>
      <c r="M562" s="78">
        <v>3603.48</v>
      </c>
      <c r="N562" s="78">
        <v>3603.48</v>
      </c>
      <c r="O562" s="111">
        <f t="shared" si="8"/>
        <v>32431.32</v>
      </c>
    </row>
    <row r="563" spans="1:15" x14ac:dyDescent="0.3">
      <c r="A563" s="77" t="s">
        <v>1902</v>
      </c>
      <c r="B563" s="77" t="s">
        <v>161</v>
      </c>
      <c r="C563" s="78">
        <v>1365.8</v>
      </c>
      <c r="D563" s="78">
        <v>1365.8</v>
      </c>
      <c r="E563" s="78">
        <v>1365.8</v>
      </c>
      <c r="F563" s="78">
        <v>1365.8</v>
      </c>
      <c r="G563" s="78">
        <v>1365.8</v>
      </c>
      <c r="H563" s="78">
        <v>1365.8</v>
      </c>
      <c r="I563" s="78">
        <v>1365.8</v>
      </c>
      <c r="J563" s="78">
        <v>1365.8</v>
      </c>
      <c r="K563" s="78">
        <v>1365.8</v>
      </c>
      <c r="L563" s="78">
        <v>1365.8</v>
      </c>
      <c r="M563" s="78">
        <v>1365.8</v>
      </c>
      <c r="N563" s="78">
        <v>1365.8</v>
      </c>
      <c r="O563" s="111">
        <f t="shared" si="8"/>
        <v>12292.199999999997</v>
      </c>
    </row>
    <row r="564" spans="1:15" x14ac:dyDescent="0.3">
      <c r="A564" s="77" t="s">
        <v>1840</v>
      </c>
      <c r="B564" s="77" t="s">
        <v>246</v>
      </c>
      <c r="C564" s="78">
        <v>1378.69</v>
      </c>
      <c r="D564" s="78">
        <v>1378.69</v>
      </c>
      <c r="E564" s="78">
        <v>1378.69</v>
      </c>
      <c r="F564" s="78">
        <v>1378.69</v>
      </c>
      <c r="G564" s="78">
        <v>1378.69</v>
      </c>
      <c r="H564" s="78">
        <v>1378.69</v>
      </c>
      <c r="I564" s="78">
        <v>1378.69</v>
      </c>
      <c r="J564" s="78">
        <v>1378.69</v>
      </c>
      <c r="K564" s="78">
        <v>1378.69</v>
      </c>
      <c r="L564" s="78">
        <v>1378.69</v>
      </c>
      <c r="M564" s="78">
        <v>1378.69</v>
      </c>
      <c r="N564" s="78">
        <v>1378.69</v>
      </c>
      <c r="O564" s="111">
        <f t="shared" si="8"/>
        <v>12408.210000000003</v>
      </c>
    </row>
    <row r="565" spans="1:15" x14ac:dyDescent="0.3">
      <c r="A565" s="77" t="s">
        <v>1947</v>
      </c>
      <c r="B565" s="77" t="s">
        <v>168</v>
      </c>
      <c r="C565" s="78">
        <v>1687.92</v>
      </c>
      <c r="D565" s="78">
        <v>1687.93</v>
      </c>
      <c r="E565" s="78">
        <v>1687.93</v>
      </c>
      <c r="F565" s="78">
        <v>1687.93</v>
      </c>
      <c r="G565" s="78">
        <v>1687.93</v>
      </c>
      <c r="H565" s="78">
        <v>1687.93</v>
      </c>
      <c r="I565" s="78">
        <v>1687.93</v>
      </c>
      <c r="J565" s="78">
        <v>1687.93</v>
      </c>
      <c r="K565" s="78">
        <v>1687.93</v>
      </c>
      <c r="L565" s="78">
        <v>1687.93</v>
      </c>
      <c r="M565" s="78">
        <v>1687.93</v>
      </c>
      <c r="N565" s="78">
        <v>1687.93</v>
      </c>
      <c r="O565" s="111">
        <f t="shared" si="8"/>
        <v>15191.37</v>
      </c>
    </row>
    <row r="566" spans="1:15" x14ac:dyDescent="0.3">
      <c r="A566" s="77" t="s">
        <v>1832</v>
      </c>
      <c r="B566" s="77" t="s">
        <v>44</v>
      </c>
      <c r="C566" s="78">
        <v>2534.0300000000002</v>
      </c>
      <c r="D566" s="78">
        <v>2534.04</v>
      </c>
      <c r="E566" s="78">
        <v>2534.04</v>
      </c>
      <c r="F566" s="78">
        <v>2534.04</v>
      </c>
      <c r="G566" s="78">
        <v>2534.04</v>
      </c>
      <c r="H566" s="78">
        <v>2534.04</v>
      </c>
      <c r="I566" s="78">
        <v>2534.04</v>
      </c>
      <c r="J566" s="79">
        <v>735.69</v>
      </c>
      <c r="K566" s="80"/>
      <c r="L566" s="80"/>
      <c r="M566" s="80"/>
      <c r="N566" s="80"/>
      <c r="O566" s="111">
        <f t="shared" si="8"/>
        <v>10871.85</v>
      </c>
    </row>
    <row r="567" spans="1:15" x14ac:dyDescent="0.3">
      <c r="A567" s="77" t="s">
        <v>2868</v>
      </c>
      <c r="B567" s="77" t="s">
        <v>44</v>
      </c>
      <c r="C567" s="80"/>
      <c r="D567" s="80"/>
      <c r="E567" s="80"/>
      <c r="F567" s="80"/>
      <c r="G567" s="80"/>
      <c r="H567" s="80"/>
      <c r="I567" s="80"/>
      <c r="J567" s="78">
        <v>1798.35</v>
      </c>
      <c r="K567" s="78">
        <v>2534.04</v>
      </c>
      <c r="L567" s="78">
        <v>2534.04</v>
      </c>
      <c r="M567" s="78">
        <v>2534.04</v>
      </c>
      <c r="N567" s="78">
        <v>2534.04</v>
      </c>
      <c r="O567" s="111">
        <f t="shared" si="8"/>
        <v>11934.509999999998</v>
      </c>
    </row>
    <row r="568" spans="1:15" x14ac:dyDescent="0.3">
      <c r="A568" s="77" t="s">
        <v>1329</v>
      </c>
      <c r="B568" s="77" t="s">
        <v>144</v>
      </c>
      <c r="C568" s="78">
        <v>1438.82</v>
      </c>
      <c r="D568" s="78">
        <v>1438.82</v>
      </c>
      <c r="E568" s="78">
        <v>1438.82</v>
      </c>
      <c r="F568" s="78">
        <v>1438.82</v>
      </c>
      <c r="G568" s="78">
        <v>1438.82</v>
      </c>
      <c r="H568" s="78">
        <v>1438.82</v>
      </c>
      <c r="I568" s="78">
        <v>1438.82</v>
      </c>
      <c r="J568" s="78">
        <v>1438.82</v>
      </c>
      <c r="K568" s="78">
        <v>1438.82</v>
      </c>
      <c r="L568" s="78">
        <v>1438.82</v>
      </c>
      <c r="M568" s="78">
        <v>1438.82</v>
      </c>
      <c r="N568" s="78">
        <v>1438.82</v>
      </c>
      <c r="O568" s="111">
        <f t="shared" si="8"/>
        <v>12949.38</v>
      </c>
    </row>
    <row r="569" spans="1:15" x14ac:dyDescent="0.3">
      <c r="A569" s="77" t="s">
        <v>1634</v>
      </c>
      <c r="B569" s="77" t="s">
        <v>228</v>
      </c>
      <c r="C569" s="78">
        <v>1395.87</v>
      </c>
      <c r="D569" s="78">
        <v>1395.87</v>
      </c>
      <c r="E569" s="78">
        <v>1395.87</v>
      </c>
      <c r="F569" s="78">
        <v>1395.87</v>
      </c>
      <c r="G569" s="78">
        <v>1395.87</v>
      </c>
      <c r="H569" s="78">
        <v>1395.87</v>
      </c>
      <c r="I569" s="78">
        <v>1395.87</v>
      </c>
      <c r="J569" s="78">
        <v>1395.87</v>
      </c>
      <c r="K569" s="78">
        <v>1395.87</v>
      </c>
      <c r="L569" s="78">
        <v>1395.87</v>
      </c>
      <c r="M569" s="78">
        <v>1395.87</v>
      </c>
      <c r="N569" s="78">
        <v>1395.87</v>
      </c>
      <c r="O569" s="111">
        <f t="shared" si="8"/>
        <v>12562.829999999998</v>
      </c>
    </row>
    <row r="570" spans="1:15" x14ac:dyDescent="0.3">
      <c r="A570" s="77" t="s">
        <v>1570</v>
      </c>
      <c r="B570" s="77" t="s">
        <v>98</v>
      </c>
      <c r="C570" s="78">
        <v>2641.41</v>
      </c>
      <c r="D570" s="78">
        <v>2641.41</v>
      </c>
      <c r="E570" s="78">
        <v>2641.41</v>
      </c>
      <c r="F570" s="78">
        <v>2641.41</v>
      </c>
      <c r="G570" s="78">
        <v>2641.41</v>
      </c>
      <c r="H570" s="78">
        <v>2641.41</v>
      </c>
      <c r="I570" s="78">
        <v>2641.41</v>
      </c>
      <c r="J570" s="78">
        <v>2641.41</v>
      </c>
      <c r="K570" s="78">
        <v>2641.41</v>
      </c>
      <c r="L570" s="78">
        <v>2641.41</v>
      </c>
      <c r="M570" s="78">
        <v>2641.41</v>
      </c>
      <c r="N570" s="78">
        <v>2641.41</v>
      </c>
      <c r="O570" s="111">
        <f t="shared" si="8"/>
        <v>23772.69</v>
      </c>
    </row>
    <row r="571" spans="1:15" x14ac:dyDescent="0.3">
      <c r="A571" s="77" t="s">
        <v>1330</v>
      </c>
      <c r="B571" s="77" t="s">
        <v>108</v>
      </c>
      <c r="C571" s="78">
        <v>1679.33</v>
      </c>
      <c r="D571" s="78">
        <v>1679.34</v>
      </c>
      <c r="E571" s="78">
        <v>1679.34</v>
      </c>
      <c r="F571" s="78">
        <v>1679.34</v>
      </c>
      <c r="G571" s="78">
        <v>1679.34</v>
      </c>
      <c r="H571" s="78">
        <v>1679.34</v>
      </c>
      <c r="I571" s="78">
        <v>1679.34</v>
      </c>
      <c r="J571" s="78">
        <v>1679.34</v>
      </c>
      <c r="K571" s="78">
        <v>1679.34</v>
      </c>
      <c r="L571" s="78">
        <v>1679.34</v>
      </c>
      <c r="M571" s="78">
        <v>1679.34</v>
      </c>
      <c r="N571" s="78">
        <v>1679.34</v>
      </c>
      <c r="O571" s="111">
        <f t="shared" si="8"/>
        <v>15114.06</v>
      </c>
    </row>
    <row r="572" spans="1:15" x14ac:dyDescent="0.3">
      <c r="A572" s="77" t="s">
        <v>1622</v>
      </c>
      <c r="B572" s="77" t="s">
        <v>206</v>
      </c>
      <c r="C572" s="78">
        <v>1365.8</v>
      </c>
      <c r="D572" s="78">
        <v>1365.8</v>
      </c>
      <c r="E572" s="78">
        <v>1365.8</v>
      </c>
      <c r="F572" s="78">
        <v>1365.8</v>
      </c>
      <c r="G572" s="78">
        <v>1365.8</v>
      </c>
      <c r="H572" s="78">
        <v>1365.8</v>
      </c>
      <c r="I572" s="78">
        <v>1365.8</v>
      </c>
      <c r="J572" s="78">
        <v>1365.8</v>
      </c>
      <c r="K572" s="78">
        <v>1365.8</v>
      </c>
      <c r="L572" s="78">
        <v>1365.8</v>
      </c>
      <c r="M572" s="78">
        <v>1365.8</v>
      </c>
      <c r="N572" s="78">
        <v>1365.8</v>
      </c>
      <c r="O572" s="111">
        <f t="shared" si="8"/>
        <v>12292.199999999997</v>
      </c>
    </row>
    <row r="573" spans="1:15" x14ac:dyDescent="0.3">
      <c r="A573" s="77" t="s">
        <v>1571</v>
      </c>
      <c r="B573" s="77" t="s">
        <v>337</v>
      </c>
      <c r="C573" s="78">
        <v>1378.69</v>
      </c>
      <c r="D573" s="78">
        <v>1378.69</v>
      </c>
      <c r="E573" s="78">
        <v>1378.69</v>
      </c>
      <c r="F573" s="78">
        <v>1378.69</v>
      </c>
      <c r="G573" s="78">
        <v>1378.69</v>
      </c>
      <c r="H573" s="78">
        <v>1378.69</v>
      </c>
      <c r="I573" s="78">
        <v>1378.69</v>
      </c>
      <c r="J573" s="78">
        <v>1378.69</v>
      </c>
      <c r="K573" s="78">
        <v>1378.69</v>
      </c>
      <c r="L573" s="78">
        <v>1378.69</v>
      </c>
      <c r="M573" s="78">
        <v>1378.69</v>
      </c>
      <c r="N573" s="78">
        <v>1378.69</v>
      </c>
      <c r="O573" s="111">
        <f t="shared" si="8"/>
        <v>12408.210000000003</v>
      </c>
    </row>
    <row r="574" spans="1:15" x14ac:dyDescent="0.3">
      <c r="A574" s="77" t="s">
        <v>1309</v>
      </c>
      <c r="B574" s="77" t="s">
        <v>208</v>
      </c>
      <c r="C574" s="78">
        <v>3448.86</v>
      </c>
      <c r="D574" s="78">
        <v>3448.87</v>
      </c>
      <c r="E574" s="78">
        <v>3448.87</v>
      </c>
      <c r="F574" s="78">
        <v>3448.87</v>
      </c>
      <c r="G574" s="78">
        <v>3448.87</v>
      </c>
      <c r="H574" s="78">
        <v>3448.87</v>
      </c>
      <c r="I574" s="78">
        <v>3448.87</v>
      </c>
      <c r="J574" s="78">
        <v>3448.87</v>
      </c>
      <c r="K574" s="78">
        <v>3448.87</v>
      </c>
      <c r="L574" s="78">
        <v>3448.87</v>
      </c>
      <c r="M574" s="78">
        <v>3448.87</v>
      </c>
      <c r="N574" s="78">
        <v>3448.87</v>
      </c>
      <c r="O574" s="111">
        <f t="shared" si="8"/>
        <v>31039.829999999994</v>
      </c>
    </row>
    <row r="575" spans="1:15" x14ac:dyDescent="0.3">
      <c r="A575" s="77" t="s">
        <v>1782</v>
      </c>
      <c r="B575" s="77" t="s">
        <v>61</v>
      </c>
      <c r="C575" s="78">
        <v>1687.92</v>
      </c>
      <c r="D575" s="78">
        <v>1687.93</v>
      </c>
      <c r="E575" s="78">
        <v>1687.93</v>
      </c>
      <c r="F575" s="78">
        <v>1687.93</v>
      </c>
      <c r="G575" s="78">
        <v>1687.93</v>
      </c>
      <c r="H575" s="78">
        <v>1687.93</v>
      </c>
      <c r="I575" s="78">
        <v>1687.93</v>
      </c>
      <c r="J575" s="78">
        <v>1687.93</v>
      </c>
      <c r="K575" s="78">
        <v>1687.93</v>
      </c>
      <c r="L575" s="78">
        <v>1687.93</v>
      </c>
      <c r="M575" s="78">
        <v>1687.93</v>
      </c>
      <c r="N575" s="78">
        <v>1687.93</v>
      </c>
      <c r="O575" s="111">
        <f t="shared" si="8"/>
        <v>15191.37</v>
      </c>
    </row>
    <row r="576" spans="1:15" x14ac:dyDescent="0.3">
      <c r="A576" s="77" t="s">
        <v>1360</v>
      </c>
      <c r="B576" s="77" t="s">
        <v>201</v>
      </c>
      <c r="C576" s="78">
        <v>2534.0300000000002</v>
      </c>
      <c r="D576" s="78">
        <v>2534.04</v>
      </c>
      <c r="E576" s="78">
        <v>2534.04</v>
      </c>
      <c r="F576" s="78">
        <v>2534.04</v>
      </c>
      <c r="G576" s="79">
        <v>326.95999999999998</v>
      </c>
      <c r="H576" s="80"/>
      <c r="I576" s="80"/>
      <c r="J576" s="80"/>
      <c r="K576" s="80"/>
      <c r="L576" s="80"/>
      <c r="M576" s="80"/>
      <c r="N576" s="80"/>
      <c r="O576" s="111">
        <f t="shared" si="8"/>
        <v>2861</v>
      </c>
    </row>
    <row r="577" spans="1:15" x14ac:dyDescent="0.3">
      <c r="A577" s="77" t="s">
        <v>2756</v>
      </c>
      <c r="B577" s="77" t="s">
        <v>201</v>
      </c>
      <c r="C577" s="80"/>
      <c r="D577" s="80"/>
      <c r="E577" s="80"/>
      <c r="F577" s="80"/>
      <c r="G577" s="78">
        <v>2207.08</v>
      </c>
      <c r="H577" s="78">
        <v>2534.04</v>
      </c>
      <c r="I577" s="78">
        <v>2534.04</v>
      </c>
      <c r="J577" s="78">
        <v>2534.04</v>
      </c>
      <c r="K577" s="78">
        <v>2534.04</v>
      </c>
      <c r="L577" s="78">
        <v>2534.04</v>
      </c>
      <c r="M577" s="78">
        <v>2534.04</v>
      </c>
      <c r="N577" s="78">
        <v>2534.04</v>
      </c>
      <c r="O577" s="111">
        <f t="shared" si="8"/>
        <v>19945.360000000004</v>
      </c>
    </row>
    <row r="578" spans="1:15" x14ac:dyDescent="0.3">
      <c r="A578" s="77" t="s">
        <v>1740</v>
      </c>
      <c r="B578" s="77" t="s">
        <v>50</v>
      </c>
      <c r="C578" s="78">
        <v>1438.82</v>
      </c>
      <c r="D578" s="78">
        <v>1438.82</v>
      </c>
      <c r="E578" s="78">
        <v>1438.82</v>
      </c>
      <c r="F578" s="78">
        <v>1438.82</v>
      </c>
      <c r="G578" s="78">
        <v>1438.82</v>
      </c>
      <c r="H578" s="78">
        <v>1438.82</v>
      </c>
      <c r="I578" s="78">
        <v>1438.82</v>
      </c>
      <c r="J578" s="78">
        <v>1438.82</v>
      </c>
      <c r="K578" s="78">
        <v>1438.82</v>
      </c>
      <c r="L578" s="78">
        <v>1438.82</v>
      </c>
      <c r="M578" s="78">
        <v>1438.82</v>
      </c>
      <c r="N578" s="78">
        <v>1438.82</v>
      </c>
      <c r="O578" s="111">
        <f t="shared" si="8"/>
        <v>12949.38</v>
      </c>
    </row>
    <row r="579" spans="1:15" x14ac:dyDescent="0.3">
      <c r="A579" s="77" t="s">
        <v>1315</v>
      </c>
      <c r="B579" s="77" t="s">
        <v>207</v>
      </c>
      <c r="C579" s="78">
        <v>1395.87</v>
      </c>
      <c r="D579" s="78">
        <v>1395.87</v>
      </c>
      <c r="E579" s="78">
        <v>1395.87</v>
      </c>
      <c r="F579" s="78">
        <v>1395.87</v>
      </c>
      <c r="G579" s="78">
        <v>1395.87</v>
      </c>
      <c r="H579" s="78">
        <v>1395.87</v>
      </c>
      <c r="I579" s="78">
        <v>1395.87</v>
      </c>
      <c r="J579" s="78">
        <v>1395.87</v>
      </c>
      <c r="K579" s="78">
        <v>1395.87</v>
      </c>
      <c r="L579" s="78">
        <v>1395.87</v>
      </c>
      <c r="M579" s="78">
        <v>1395.87</v>
      </c>
      <c r="N579" s="78">
        <v>1395.87</v>
      </c>
      <c r="O579" s="111">
        <f t="shared" ref="O579:O642" si="9">SUM(F579:N579)</f>
        <v>12562.829999999998</v>
      </c>
    </row>
    <row r="580" spans="1:15" x14ac:dyDescent="0.3">
      <c r="A580" s="77" t="s">
        <v>1391</v>
      </c>
      <c r="B580" s="77" t="s">
        <v>204</v>
      </c>
      <c r="C580" s="78">
        <v>2641.41</v>
      </c>
      <c r="D580" s="78">
        <v>2641.41</v>
      </c>
      <c r="E580" s="78">
        <v>2641.41</v>
      </c>
      <c r="F580" s="78">
        <v>2641.41</v>
      </c>
      <c r="G580" s="78">
        <v>2641.41</v>
      </c>
      <c r="H580" s="78">
        <v>2641.41</v>
      </c>
      <c r="I580" s="78">
        <v>2641.41</v>
      </c>
      <c r="J580" s="78">
        <v>2641.41</v>
      </c>
      <c r="K580" s="78">
        <v>2641.41</v>
      </c>
      <c r="L580" s="78">
        <v>2641.41</v>
      </c>
      <c r="M580" s="78">
        <v>2641.41</v>
      </c>
      <c r="N580" s="78">
        <v>2641.41</v>
      </c>
      <c r="O580" s="111">
        <f t="shared" si="9"/>
        <v>23772.69</v>
      </c>
    </row>
    <row r="581" spans="1:15" x14ac:dyDescent="0.3">
      <c r="A581" s="77" t="s">
        <v>1306</v>
      </c>
      <c r="B581" s="77" t="s">
        <v>99</v>
      </c>
      <c r="C581" s="78">
        <v>1679.33</v>
      </c>
      <c r="D581" s="78">
        <v>1679.34</v>
      </c>
      <c r="E581" s="78">
        <v>1679.34</v>
      </c>
      <c r="F581" s="78">
        <v>1679.34</v>
      </c>
      <c r="G581" s="78">
        <v>1679.34</v>
      </c>
      <c r="H581" s="78">
        <v>1679.34</v>
      </c>
      <c r="I581" s="78">
        <v>1679.34</v>
      </c>
      <c r="J581" s="78">
        <v>1679.34</v>
      </c>
      <c r="K581" s="78">
        <v>1679.34</v>
      </c>
      <c r="L581" s="78">
        <v>1679.34</v>
      </c>
      <c r="M581" s="78">
        <v>1679.34</v>
      </c>
      <c r="N581" s="78">
        <v>1679.34</v>
      </c>
      <c r="O581" s="111">
        <f t="shared" si="9"/>
        <v>15114.06</v>
      </c>
    </row>
    <row r="582" spans="1:15" x14ac:dyDescent="0.3">
      <c r="A582" s="77" t="s">
        <v>1709</v>
      </c>
      <c r="B582" s="77" t="s">
        <v>258</v>
      </c>
      <c r="C582" s="78">
        <v>1365.8</v>
      </c>
      <c r="D582" s="78">
        <v>1365.8</v>
      </c>
      <c r="E582" s="78">
        <v>1365.8</v>
      </c>
      <c r="F582" s="78">
        <v>1365.8</v>
      </c>
      <c r="G582" s="78">
        <v>1365.8</v>
      </c>
      <c r="H582" s="78">
        <v>1365.8</v>
      </c>
      <c r="I582" s="78">
        <v>1365.8</v>
      </c>
      <c r="J582" s="78">
        <v>1365.8</v>
      </c>
      <c r="K582" s="78">
        <v>1365.8</v>
      </c>
      <c r="L582" s="78">
        <v>1365.8</v>
      </c>
      <c r="M582" s="78">
        <v>1365.8</v>
      </c>
      <c r="N582" s="78">
        <v>1365.8</v>
      </c>
      <c r="O582" s="111">
        <f t="shared" si="9"/>
        <v>12292.199999999997</v>
      </c>
    </row>
    <row r="583" spans="1:15" x14ac:dyDescent="0.3">
      <c r="A583" s="77" t="s">
        <v>1700</v>
      </c>
      <c r="B583" s="77" t="s">
        <v>163</v>
      </c>
      <c r="C583" s="78">
        <v>1378.69</v>
      </c>
      <c r="D583" s="78">
        <v>1378.69</v>
      </c>
      <c r="E583" s="78">
        <v>1378.69</v>
      </c>
      <c r="F583" s="78">
        <v>1378.69</v>
      </c>
      <c r="G583" s="78">
        <v>1378.69</v>
      </c>
      <c r="H583" s="78">
        <v>1378.69</v>
      </c>
      <c r="I583" s="78">
        <v>1378.69</v>
      </c>
      <c r="J583" s="78">
        <v>1378.69</v>
      </c>
      <c r="K583" s="78">
        <v>1378.69</v>
      </c>
      <c r="L583" s="78">
        <v>1378.69</v>
      </c>
      <c r="M583" s="78">
        <v>1378.69</v>
      </c>
      <c r="N583" s="78">
        <v>1378.69</v>
      </c>
      <c r="O583" s="111">
        <f t="shared" si="9"/>
        <v>12408.210000000003</v>
      </c>
    </row>
    <row r="584" spans="1:15" x14ac:dyDescent="0.3">
      <c r="A584" s="77" t="s">
        <v>1332</v>
      </c>
      <c r="B584" s="77" t="s">
        <v>90</v>
      </c>
      <c r="C584" s="78">
        <v>1687.92</v>
      </c>
      <c r="D584" s="78">
        <v>1687.93</v>
      </c>
      <c r="E584" s="79">
        <v>707.87</v>
      </c>
      <c r="F584" s="80"/>
      <c r="G584" s="80"/>
      <c r="H584" s="80"/>
      <c r="I584" s="80"/>
      <c r="J584" s="80"/>
      <c r="K584" s="80"/>
      <c r="L584" s="80"/>
      <c r="M584" s="80"/>
      <c r="N584" s="80"/>
      <c r="O584" s="111">
        <f t="shared" si="9"/>
        <v>0</v>
      </c>
    </row>
    <row r="585" spans="1:15" x14ac:dyDescent="0.3">
      <c r="A585" s="77" t="s">
        <v>2464</v>
      </c>
      <c r="B585" s="77" t="s">
        <v>90</v>
      </c>
      <c r="C585" s="80"/>
      <c r="D585" s="80"/>
      <c r="E585" s="79">
        <v>980.06</v>
      </c>
      <c r="F585" s="78">
        <v>1687.93</v>
      </c>
      <c r="G585" s="78">
        <v>1687.93</v>
      </c>
      <c r="H585" s="78">
        <v>1687.93</v>
      </c>
      <c r="I585" s="78">
        <v>1687.93</v>
      </c>
      <c r="J585" s="78">
        <v>1687.93</v>
      </c>
      <c r="K585" s="78">
        <v>1687.93</v>
      </c>
      <c r="L585" s="78">
        <v>1687.93</v>
      </c>
      <c r="M585" s="78">
        <v>1687.93</v>
      </c>
      <c r="N585" s="78">
        <v>1687.93</v>
      </c>
      <c r="O585" s="111">
        <f t="shared" si="9"/>
        <v>15191.37</v>
      </c>
    </row>
    <row r="586" spans="1:15" x14ac:dyDescent="0.3">
      <c r="A586" s="77" t="s">
        <v>1347</v>
      </c>
      <c r="B586" s="77" t="s">
        <v>134</v>
      </c>
      <c r="C586" s="78">
        <v>2534.0300000000002</v>
      </c>
      <c r="D586" s="78">
        <v>2534.04</v>
      </c>
      <c r="E586" s="78">
        <v>2534.04</v>
      </c>
      <c r="F586" s="78">
        <v>2534.04</v>
      </c>
      <c r="G586" s="78">
        <v>2534.04</v>
      </c>
      <c r="H586" s="78">
        <v>2534.04</v>
      </c>
      <c r="I586" s="78">
        <v>2534.04</v>
      </c>
      <c r="J586" s="78">
        <v>2534.04</v>
      </c>
      <c r="K586" s="78">
        <v>2534.04</v>
      </c>
      <c r="L586" s="78">
        <v>2534.04</v>
      </c>
      <c r="M586" s="78">
        <v>2534.04</v>
      </c>
      <c r="N586" s="78">
        <v>2534.04</v>
      </c>
      <c r="O586" s="111">
        <f t="shared" si="9"/>
        <v>22806.360000000004</v>
      </c>
    </row>
    <row r="587" spans="1:15" x14ac:dyDescent="0.3">
      <c r="A587" s="77" t="s">
        <v>1741</v>
      </c>
      <c r="B587" s="77" t="s">
        <v>274</v>
      </c>
      <c r="C587" s="78">
        <v>2396.6</v>
      </c>
      <c r="D587" s="78">
        <v>2396.6</v>
      </c>
      <c r="E587" s="78">
        <v>2396.6</v>
      </c>
      <c r="F587" s="78">
        <v>2396.6</v>
      </c>
      <c r="G587" s="78">
        <v>2396.6</v>
      </c>
      <c r="H587" s="78">
        <v>2396.6</v>
      </c>
      <c r="I587" s="78">
        <v>2396.6</v>
      </c>
      <c r="J587" s="78">
        <v>2396.6</v>
      </c>
      <c r="K587" s="78">
        <v>2396.6</v>
      </c>
      <c r="L587" s="78">
        <v>2396.6</v>
      </c>
      <c r="M587" s="78">
        <v>2396.6</v>
      </c>
      <c r="N587" s="78">
        <v>2396.6</v>
      </c>
      <c r="O587" s="111">
        <f t="shared" si="9"/>
        <v>21569.399999999998</v>
      </c>
    </row>
    <row r="588" spans="1:15" x14ac:dyDescent="0.3">
      <c r="A588" s="77" t="s">
        <v>1625</v>
      </c>
      <c r="B588" s="77" t="s">
        <v>57</v>
      </c>
      <c r="C588" s="78">
        <v>1438.82</v>
      </c>
      <c r="D588" s="78">
        <v>1438.82</v>
      </c>
      <c r="E588" s="78">
        <v>1438.82</v>
      </c>
      <c r="F588" s="78">
        <v>1438.82</v>
      </c>
      <c r="G588" s="78">
        <v>1438.82</v>
      </c>
      <c r="H588" s="78">
        <v>1438.82</v>
      </c>
      <c r="I588" s="78">
        <v>1438.82</v>
      </c>
      <c r="J588" s="78">
        <v>1438.82</v>
      </c>
      <c r="K588" s="78">
        <v>1438.82</v>
      </c>
      <c r="L588" s="78">
        <v>1438.82</v>
      </c>
      <c r="M588" s="78">
        <v>1438.82</v>
      </c>
      <c r="N588" s="78">
        <v>1438.82</v>
      </c>
      <c r="O588" s="111">
        <f t="shared" si="9"/>
        <v>12949.38</v>
      </c>
    </row>
    <row r="589" spans="1:15" x14ac:dyDescent="0.3">
      <c r="A589" s="77" t="s">
        <v>1354</v>
      </c>
      <c r="B589" s="77" t="s">
        <v>94</v>
      </c>
      <c r="C589" s="78">
        <v>1395.87</v>
      </c>
      <c r="D589" s="78">
        <v>1395.87</v>
      </c>
      <c r="E589" s="78">
        <v>1395.87</v>
      </c>
      <c r="F589" s="78">
        <v>1395.87</v>
      </c>
      <c r="G589" s="78">
        <v>1395.87</v>
      </c>
      <c r="H589" s="78">
        <v>1395.87</v>
      </c>
      <c r="I589" s="78">
        <v>1395.87</v>
      </c>
      <c r="J589" s="78">
        <v>1395.87</v>
      </c>
      <c r="K589" s="78">
        <v>1395.87</v>
      </c>
      <c r="L589" s="78">
        <v>1395.87</v>
      </c>
      <c r="M589" s="78">
        <v>1395.87</v>
      </c>
      <c r="N589" s="78">
        <v>1395.87</v>
      </c>
      <c r="O589" s="111">
        <f t="shared" si="9"/>
        <v>12562.829999999998</v>
      </c>
    </row>
    <row r="590" spans="1:15" x14ac:dyDescent="0.3">
      <c r="A590" s="77" t="s">
        <v>1386</v>
      </c>
      <c r="B590" s="77" t="s">
        <v>281</v>
      </c>
      <c r="C590" s="78">
        <v>2641.41</v>
      </c>
      <c r="D590" s="78">
        <v>2641.41</v>
      </c>
      <c r="E590" s="78">
        <v>2641.41</v>
      </c>
      <c r="F590" s="79">
        <v>880.47</v>
      </c>
      <c r="G590" s="80"/>
      <c r="H590" s="80"/>
      <c r="I590" s="80"/>
      <c r="J590" s="80"/>
      <c r="K590" s="80"/>
      <c r="L590" s="80"/>
      <c r="M590" s="80"/>
      <c r="N590" s="80"/>
      <c r="O590" s="111">
        <f t="shared" si="9"/>
        <v>880.47</v>
      </c>
    </row>
    <row r="591" spans="1:15" x14ac:dyDescent="0.3">
      <c r="A591" s="77" t="s">
        <v>2601</v>
      </c>
      <c r="B591" s="77" t="s">
        <v>281</v>
      </c>
      <c r="C591" s="80"/>
      <c r="D591" s="80"/>
      <c r="E591" s="80"/>
      <c r="F591" s="78">
        <v>1760.94</v>
      </c>
      <c r="G591" s="78">
        <v>2641.41</v>
      </c>
      <c r="H591" s="78">
        <v>2641.41</v>
      </c>
      <c r="I591" s="78">
        <v>2641.41</v>
      </c>
      <c r="J591" s="78">
        <v>2641.41</v>
      </c>
      <c r="K591" s="78">
        <v>2641.41</v>
      </c>
      <c r="L591" s="78">
        <v>2641.41</v>
      </c>
      <c r="M591" s="78">
        <v>2641.41</v>
      </c>
      <c r="N591" s="78">
        <v>2641.41</v>
      </c>
      <c r="O591" s="111">
        <f t="shared" si="9"/>
        <v>22892.22</v>
      </c>
    </row>
    <row r="592" spans="1:15" x14ac:dyDescent="0.3">
      <c r="A592" s="77" t="s">
        <v>1586</v>
      </c>
      <c r="B592" s="77" t="s">
        <v>250</v>
      </c>
      <c r="C592" s="78">
        <v>1679.33</v>
      </c>
      <c r="D592" s="78">
        <v>1679.34</v>
      </c>
      <c r="E592" s="78">
        <v>1679.34</v>
      </c>
      <c r="F592" s="78">
        <v>1679.34</v>
      </c>
      <c r="G592" s="78">
        <v>1679.34</v>
      </c>
      <c r="H592" s="78">
        <v>1567.38</v>
      </c>
      <c r="I592" s="80"/>
      <c r="J592" s="80"/>
      <c r="K592" s="80"/>
      <c r="L592" s="80"/>
      <c r="M592" s="80"/>
      <c r="N592" s="80"/>
      <c r="O592" s="111">
        <f t="shared" si="9"/>
        <v>4926.0599999999995</v>
      </c>
    </row>
    <row r="593" spans="1:15" x14ac:dyDescent="0.3">
      <c r="A593" s="77" t="s">
        <v>2795</v>
      </c>
      <c r="B593" s="77" t="s">
        <v>250</v>
      </c>
      <c r="C593" s="80"/>
      <c r="D593" s="80"/>
      <c r="E593" s="80"/>
      <c r="F593" s="80"/>
      <c r="G593" s="80"/>
      <c r="H593" s="79">
        <v>111.96</v>
      </c>
      <c r="I593" s="78">
        <v>1679.34</v>
      </c>
      <c r="J593" s="78">
        <v>1679.33</v>
      </c>
      <c r="K593" s="78">
        <v>1679.34</v>
      </c>
      <c r="L593" s="78">
        <v>1679.34</v>
      </c>
      <c r="M593" s="78">
        <v>1679.34</v>
      </c>
      <c r="N593" s="78">
        <v>1679.34</v>
      </c>
      <c r="O593" s="111">
        <f t="shared" si="9"/>
        <v>10187.99</v>
      </c>
    </row>
    <row r="594" spans="1:15" x14ac:dyDescent="0.3">
      <c r="A594" s="77" t="s">
        <v>1555</v>
      </c>
      <c r="B594" s="77" t="s">
        <v>174</v>
      </c>
      <c r="C594" s="78">
        <v>1365.8</v>
      </c>
      <c r="D594" s="78">
        <v>1365.8</v>
      </c>
      <c r="E594" s="78">
        <v>1365.8</v>
      </c>
      <c r="F594" s="78">
        <v>1365.8</v>
      </c>
      <c r="G594" s="78">
        <v>1365.8</v>
      </c>
      <c r="H594" s="78">
        <v>1365.8</v>
      </c>
      <c r="I594" s="78">
        <v>1365.8</v>
      </c>
      <c r="J594" s="78">
        <v>1365.8</v>
      </c>
      <c r="K594" s="78">
        <v>1365.8</v>
      </c>
      <c r="L594" s="78">
        <v>1365.8</v>
      </c>
      <c r="M594" s="78">
        <v>1365.8</v>
      </c>
      <c r="N594" s="78">
        <v>1365.8</v>
      </c>
      <c r="O594" s="111">
        <f t="shared" si="9"/>
        <v>12292.199999999997</v>
      </c>
    </row>
    <row r="595" spans="1:15" x14ac:dyDescent="0.3">
      <c r="A595" s="77" t="s">
        <v>1389</v>
      </c>
      <c r="B595" s="77" t="s">
        <v>67</v>
      </c>
      <c r="C595" s="78">
        <v>1378.68</v>
      </c>
      <c r="D595" s="78">
        <v>1378.68</v>
      </c>
      <c r="E595" s="78">
        <v>1378.69</v>
      </c>
      <c r="F595" s="78">
        <v>1378.69</v>
      </c>
      <c r="G595" s="78">
        <v>1378.69</v>
      </c>
      <c r="H595" s="78">
        <v>1378.69</v>
      </c>
      <c r="I595" s="78">
        <v>1378.69</v>
      </c>
      <c r="J595" s="78">
        <v>1378.69</v>
      </c>
      <c r="K595" s="78">
        <v>1378.69</v>
      </c>
      <c r="L595" s="78">
        <v>1378.69</v>
      </c>
      <c r="M595" s="78">
        <v>1378.69</v>
      </c>
      <c r="N595" s="78">
        <v>1378.69</v>
      </c>
      <c r="O595" s="111">
        <f t="shared" si="9"/>
        <v>12408.210000000003</v>
      </c>
    </row>
    <row r="596" spans="1:15" x14ac:dyDescent="0.3">
      <c r="A596" s="77" t="s">
        <v>1335</v>
      </c>
      <c r="B596" s="77" t="s">
        <v>243</v>
      </c>
      <c r="C596" s="78">
        <v>1687.92</v>
      </c>
      <c r="D596" s="78">
        <v>1687.93</v>
      </c>
      <c r="E596" s="78">
        <v>1687.93</v>
      </c>
      <c r="F596" s="78">
        <v>1687.93</v>
      </c>
      <c r="G596" s="78">
        <v>1687.93</v>
      </c>
      <c r="H596" s="78">
        <v>1687.93</v>
      </c>
      <c r="I596" s="78">
        <v>1687.93</v>
      </c>
      <c r="J596" s="78">
        <v>1687.93</v>
      </c>
      <c r="K596" s="78">
        <v>1687.93</v>
      </c>
      <c r="L596" s="78">
        <v>1687.93</v>
      </c>
      <c r="M596" s="78">
        <v>1687.93</v>
      </c>
      <c r="N596" s="78">
        <v>1687.93</v>
      </c>
      <c r="O596" s="111">
        <f t="shared" si="9"/>
        <v>15191.37</v>
      </c>
    </row>
    <row r="597" spans="1:15" x14ac:dyDescent="0.3">
      <c r="A597" s="77" t="s">
        <v>1773</v>
      </c>
      <c r="B597" s="77" t="s">
        <v>251</v>
      </c>
      <c r="C597" s="78">
        <v>2534.0300000000002</v>
      </c>
      <c r="D597" s="78">
        <v>2534.04</v>
      </c>
      <c r="E597" s="78">
        <v>2534.04</v>
      </c>
      <c r="F597" s="78">
        <v>2534.04</v>
      </c>
      <c r="G597" s="78">
        <v>2534.04</v>
      </c>
      <c r="H597" s="78">
        <v>2534.04</v>
      </c>
      <c r="I597" s="78">
        <v>2534.04</v>
      </c>
      <c r="J597" s="78">
        <v>2534.04</v>
      </c>
      <c r="K597" s="78">
        <v>2534.04</v>
      </c>
      <c r="L597" s="78">
        <v>2534.04</v>
      </c>
      <c r="M597" s="78">
        <v>2534.04</v>
      </c>
      <c r="N597" s="78">
        <v>2534.04</v>
      </c>
      <c r="O597" s="111">
        <f t="shared" si="9"/>
        <v>22806.360000000004</v>
      </c>
    </row>
    <row r="598" spans="1:15" x14ac:dyDescent="0.3">
      <c r="A598" s="77" t="s">
        <v>1642</v>
      </c>
      <c r="B598" s="77" t="s">
        <v>188</v>
      </c>
      <c r="C598" s="78">
        <v>1438.82</v>
      </c>
      <c r="D598" s="78">
        <v>1438.82</v>
      </c>
      <c r="E598" s="78">
        <v>1438.82</v>
      </c>
      <c r="F598" s="78">
        <v>1438.82</v>
      </c>
      <c r="G598" s="78">
        <v>1438.82</v>
      </c>
      <c r="H598" s="78">
        <v>1438.82</v>
      </c>
      <c r="I598" s="78">
        <v>1438.82</v>
      </c>
      <c r="J598" s="78">
        <v>1438.82</v>
      </c>
      <c r="K598" s="78">
        <v>1438.82</v>
      </c>
      <c r="L598" s="78">
        <v>1438.82</v>
      </c>
      <c r="M598" s="78">
        <v>1438.82</v>
      </c>
      <c r="N598" s="78">
        <v>1438.82</v>
      </c>
      <c r="O598" s="111">
        <f t="shared" si="9"/>
        <v>12949.38</v>
      </c>
    </row>
    <row r="599" spans="1:15" x14ac:dyDescent="0.3">
      <c r="A599" s="77" t="s">
        <v>1390</v>
      </c>
      <c r="B599" s="77" t="s">
        <v>218</v>
      </c>
      <c r="C599" s="78">
        <v>1395.87</v>
      </c>
      <c r="D599" s="78">
        <v>1395.87</v>
      </c>
      <c r="E599" s="78">
        <v>1395.87</v>
      </c>
      <c r="F599" s="78">
        <v>1395.87</v>
      </c>
      <c r="G599" s="78">
        <v>1395.87</v>
      </c>
      <c r="H599" s="78">
        <v>1395.87</v>
      </c>
      <c r="I599" s="78">
        <v>1395.87</v>
      </c>
      <c r="J599" s="78">
        <v>1395.87</v>
      </c>
      <c r="K599" s="78">
        <v>1395.87</v>
      </c>
      <c r="L599" s="78">
        <v>1395.87</v>
      </c>
      <c r="M599" s="78">
        <v>1395.87</v>
      </c>
      <c r="N599" s="78">
        <v>1395.87</v>
      </c>
      <c r="O599" s="111">
        <f t="shared" si="9"/>
        <v>12562.829999999998</v>
      </c>
    </row>
    <row r="600" spans="1:15" x14ac:dyDescent="0.3">
      <c r="A600" s="77" t="s">
        <v>1369</v>
      </c>
      <c r="B600" s="77" t="s">
        <v>282</v>
      </c>
      <c r="C600" s="78">
        <v>2392.3000000000002</v>
      </c>
      <c r="D600" s="78">
        <v>2392.3000000000002</v>
      </c>
      <c r="E600" s="78">
        <v>2392.3000000000002</v>
      </c>
      <c r="F600" s="78">
        <v>2392.3000000000002</v>
      </c>
      <c r="G600" s="78">
        <v>2392.3000000000002</v>
      </c>
      <c r="H600" s="78">
        <v>2392.3000000000002</v>
      </c>
      <c r="I600" s="78">
        <v>2392.3000000000002</v>
      </c>
      <c r="J600" s="78">
        <v>2392.3000000000002</v>
      </c>
      <c r="K600" s="78">
        <v>2392.3000000000002</v>
      </c>
      <c r="L600" s="78">
        <v>2392.3000000000002</v>
      </c>
      <c r="M600" s="78">
        <v>2392.3000000000002</v>
      </c>
      <c r="N600" s="78">
        <v>2392.3000000000002</v>
      </c>
      <c r="O600" s="111">
        <f t="shared" si="9"/>
        <v>21530.699999999997</v>
      </c>
    </row>
    <row r="601" spans="1:15" x14ac:dyDescent="0.3">
      <c r="A601" s="77" t="s">
        <v>1292</v>
      </c>
      <c r="B601" s="77" t="s">
        <v>352</v>
      </c>
      <c r="C601" s="78">
        <v>2641.41</v>
      </c>
      <c r="D601" s="79">
        <v>661.2</v>
      </c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111">
        <f t="shared" si="9"/>
        <v>0</v>
      </c>
    </row>
    <row r="602" spans="1:15" x14ac:dyDescent="0.3">
      <c r="A602" s="77" t="s">
        <v>2447</v>
      </c>
      <c r="B602" s="77" t="s">
        <v>352</v>
      </c>
      <c r="C602" s="80"/>
      <c r="D602" s="78">
        <v>1980.21</v>
      </c>
      <c r="E602" s="78">
        <v>2641.41</v>
      </c>
      <c r="F602" s="78">
        <v>2641.41</v>
      </c>
      <c r="G602" s="78">
        <v>2641.41</v>
      </c>
      <c r="H602" s="78">
        <v>2641.41</v>
      </c>
      <c r="I602" s="78">
        <v>2641.41</v>
      </c>
      <c r="J602" s="78">
        <v>2641.41</v>
      </c>
      <c r="K602" s="78">
        <v>2641.41</v>
      </c>
      <c r="L602" s="78">
        <v>2641.41</v>
      </c>
      <c r="M602" s="78">
        <v>2641.41</v>
      </c>
      <c r="N602" s="78">
        <v>2641.41</v>
      </c>
      <c r="O602" s="111">
        <f t="shared" si="9"/>
        <v>23772.69</v>
      </c>
    </row>
    <row r="603" spans="1:15" x14ac:dyDescent="0.3">
      <c r="A603" s="77" t="s">
        <v>1287</v>
      </c>
      <c r="B603" s="77" t="s">
        <v>86</v>
      </c>
      <c r="C603" s="78">
        <v>1679.33</v>
      </c>
      <c r="D603" s="78">
        <v>1679.34</v>
      </c>
      <c r="E603" s="78">
        <v>1679.34</v>
      </c>
      <c r="F603" s="78">
        <v>1679.34</v>
      </c>
      <c r="G603" s="78">
        <v>1679.34</v>
      </c>
      <c r="H603" s="78">
        <v>1679.34</v>
      </c>
      <c r="I603" s="78">
        <v>1679.34</v>
      </c>
      <c r="J603" s="78">
        <v>1679.34</v>
      </c>
      <c r="K603" s="78">
        <v>1679.34</v>
      </c>
      <c r="L603" s="78">
        <v>1679.34</v>
      </c>
      <c r="M603" s="78">
        <v>1679.34</v>
      </c>
      <c r="N603" s="78">
        <v>1679.34</v>
      </c>
      <c r="O603" s="111">
        <f t="shared" si="9"/>
        <v>15114.06</v>
      </c>
    </row>
    <row r="604" spans="1:15" x14ac:dyDescent="0.3">
      <c r="A604" s="77" t="s">
        <v>1742</v>
      </c>
      <c r="B604" s="77" t="s">
        <v>92</v>
      </c>
      <c r="C604" s="78">
        <v>1365.8</v>
      </c>
      <c r="D604" s="78">
        <v>1365.8</v>
      </c>
      <c r="E604" s="78">
        <v>1365.8</v>
      </c>
      <c r="F604" s="78">
        <v>1365.8</v>
      </c>
      <c r="G604" s="78">
        <v>1365.8</v>
      </c>
      <c r="H604" s="78">
        <v>1365.8</v>
      </c>
      <c r="I604" s="78">
        <v>1365.8</v>
      </c>
      <c r="J604" s="78">
        <v>1365.8</v>
      </c>
      <c r="K604" s="78">
        <v>1365.8</v>
      </c>
      <c r="L604" s="78">
        <v>1365.8</v>
      </c>
      <c r="M604" s="78">
        <v>1365.8</v>
      </c>
      <c r="N604" s="78">
        <v>1365.8</v>
      </c>
      <c r="O604" s="111">
        <f t="shared" si="9"/>
        <v>12292.199999999997</v>
      </c>
    </row>
    <row r="605" spans="1:15" x14ac:dyDescent="0.3">
      <c r="A605" s="77" t="s">
        <v>1396</v>
      </c>
      <c r="B605" s="77" t="s">
        <v>72</v>
      </c>
      <c r="C605" s="78">
        <v>1378.69</v>
      </c>
      <c r="D605" s="78">
        <v>1378.69</v>
      </c>
      <c r="E605" s="78">
        <v>1378.69</v>
      </c>
      <c r="F605" s="78">
        <v>1378.69</v>
      </c>
      <c r="G605" s="78">
        <v>1378.69</v>
      </c>
      <c r="H605" s="78">
        <v>1378.69</v>
      </c>
      <c r="I605" s="78">
        <v>1378.69</v>
      </c>
      <c r="J605" s="78">
        <v>1378.69</v>
      </c>
      <c r="K605" s="80"/>
      <c r="L605" s="80"/>
      <c r="M605" s="80"/>
      <c r="N605" s="80"/>
      <c r="O605" s="111">
        <f t="shared" si="9"/>
        <v>6893.4500000000007</v>
      </c>
    </row>
    <row r="606" spans="1:15" x14ac:dyDescent="0.3">
      <c r="A606" s="77" t="s">
        <v>2882</v>
      </c>
      <c r="B606" s="77" t="s">
        <v>72</v>
      </c>
      <c r="C606" s="80"/>
      <c r="D606" s="80"/>
      <c r="E606" s="80"/>
      <c r="F606" s="80"/>
      <c r="G606" s="80"/>
      <c r="H606" s="80"/>
      <c r="I606" s="80"/>
      <c r="J606" s="80"/>
      <c r="K606" s="78">
        <v>1378.69</v>
      </c>
      <c r="L606" s="78">
        <v>1378.69</v>
      </c>
      <c r="M606" s="78">
        <v>1378.69</v>
      </c>
      <c r="N606" s="78">
        <v>1378.69</v>
      </c>
      <c r="O606" s="111">
        <f t="shared" si="9"/>
        <v>5514.76</v>
      </c>
    </row>
    <row r="607" spans="1:15" x14ac:dyDescent="0.3">
      <c r="A607" s="77" t="s">
        <v>1659</v>
      </c>
      <c r="B607" s="77" t="s">
        <v>327</v>
      </c>
      <c r="C607" s="78">
        <v>1687.92</v>
      </c>
      <c r="D607" s="78">
        <v>1687.93</v>
      </c>
      <c r="E607" s="78">
        <v>1687.93</v>
      </c>
      <c r="F607" s="78">
        <v>1687.93</v>
      </c>
      <c r="G607" s="78">
        <v>1687.93</v>
      </c>
      <c r="H607" s="78">
        <v>1687.93</v>
      </c>
      <c r="I607" s="78">
        <v>1687.93</v>
      </c>
      <c r="J607" s="78">
        <v>1687.93</v>
      </c>
      <c r="K607" s="78">
        <v>1687.93</v>
      </c>
      <c r="L607" s="78">
        <v>1687.93</v>
      </c>
      <c r="M607" s="78">
        <v>1687.93</v>
      </c>
      <c r="N607" s="78">
        <v>1687.93</v>
      </c>
      <c r="O607" s="111">
        <f t="shared" si="9"/>
        <v>15191.37</v>
      </c>
    </row>
    <row r="608" spans="1:15" x14ac:dyDescent="0.3">
      <c r="A608" s="77" t="s">
        <v>1392</v>
      </c>
      <c r="B608" s="77" t="s">
        <v>216</v>
      </c>
      <c r="C608" s="78">
        <v>2534.0300000000002</v>
      </c>
      <c r="D608" s="78">
        <v>2534.04</v>
      </c>
      <c r="E608" s="78">
        <v>2534.04</v>
      </c>
      <c r="F608" s="78">
        <v>2534.04</v>
      </c>
      <c r="G608" s="78">
        <v>2534.04</v>
      </c>
      <c r="H608" s="78">
        <v>2534.04</v>
      </c>
      <c r="I608" s="78">
        <v>2534.04</v>
      </c>
      <c r="J608" s="78">
        <v>2534.04</v>
      </c>
      <c r="K608" s="78">
        <v>2534.04</v>
      </c>
      <c r="L608" s="78">
        <v>2534.04</v>
      </c>
      <c r="M608" s="78">
        <v>2534.04</v>
      </c>
      <c r="N608" s="78">
        <v>2534.04</v>
      </c>
      <c r="O608" s="111">
        <f t="shared" si="9"/>
        <v>22806.360000000004</v>
      </c>
    </row>
    <row r="609" spans="1:15" x14ac:dyDescent="0.3">
      <c r="A609" s="77" t="s">
        <v>1609</v>
      </c>
      <c r="B609" s="77" t="s">
        <v>109</v>
      </c>
      <c r="C609" s="78">
        <v>1438.82</v>
      </c>
      <c r="D609" s="78">
        <v>1438.82</v>
      </c>
      <c r="E609" s="78">
        <v>1438.82</v>
      </c>
      <c r="F609" s="78">
        <v>1438.82</v>
      </c>
      <c r="G609" s="78">
        <v>1438.82</v>
      </c>
      <c r="H609" s="78">
        <v>1438.82</v>
      </c>
      <c r="I609" s="78">
        <v>1438.82</v>
      </c>
      <c r="J609" s="78">
        <v>1438.82</v>
      </c>
      <c r="K609" s="78">
        <v>1438.82</v>
      </c>
      <c r="L609" s="78">
        <v>1438.82</v>
      </c>
      <c r="M609" s="78">
        <v>1438.82</v>
      </c>
      <c r="N609" s="78">
        <v>1438.82</v>
      </c>
      <c r="O609" s="111">
        <f t="shared" si="9"/>
        <v>12949.38</v>
      </c>
    </row>
    <row r="610" spans="1:15" x14ac:dyDescent="0.3">
      <c r="A610" s="77" t="s">
        <v>1774</v>
      </c>
      <c r="B610" s="77" t="s">
        <v>121</v>
      </c>
      <c r="C610" s="78">
        <v>1395.87</v>
      </c>
      <c r="D610" s="78">
        <v>1395.87</v>
      </c>
      <c r="E610" s="78">
        <v>1395.87</v>
      </c>
      <c r="F610" s="78">
        <v>1395.87</v>
      </c>
      <c r="G610" s="78">
        <v>1395.87</v>
      </c>
      <c r="H610" s="78">
        <v>1395.87</v>
      </c>
      <c r="I610" s="78">
        <v>1395.87</v>
      </c>
      <c r="J610" s="78">
        <v>1395.87</v>
      </c>
      <c r="K610" s="78">
        <v>1395.87</v>
      </c>
      <c r="L610" s="78">
        <v>1395.87</v>
      </c>
      <c r="M610" s="78">
        <v>1395.87</v>
      </c>
      <c r="N610" s="78">
        <v>1395.87</v>
      </c>
      <c r="O610" s="111">
        <f t="shared" si="9"/>
        <v>12562.829999999998</v>
      </c>
    </row>
    <row r="611" spans="1:15" x14ac:dyDescent="0.3">
      <c r="A611" s="77" t="s">
        <v>1628</v>
      </c>
      <c r="B611" s="77" t="s">
        <v>182</v>
      </c>
      <c r="C611" s="78">
        <v>2641.41</v>
      </c>
      <c r="D611" s="78">
        <v>2641.41</v>
      </c>
      <c r="E611" s="78">
        <v>2641.41</v>
      </c>
      <c r="F611" s="78">
        <v>2641.41</v>
      </c>
      <c r="G611" s="78">
        <v>2641.41</v>
      </c>
      <c r="H611" s="78">
        <v>2641.41</v>
      </c>
      <c r="I611" s="78">
        <v>2641.41</v>
      </c>
      <c r="J611" s="78">
        <v>2641.41</v>
      </c>
      <c r="K611" s="78">
        <v>2641.41</v>
      </c>
      <c r="L611" s="78">
        <v>2641.41</v>
      </c>
      <c r="M611" s="78">
        <v>2641.41</v>
      </c>
      <c r="N611" s="78">
        <v>2641.41</v>
      </c>
      <c r="O611" s="111">
        <f t="shared" si="9"/>
        <v>23772.69</v>
      </c>
    </row>
    <row r="612" spans="1:15" x14ac:dyDescent="0.3">
      <c r="A612" s="77" t="s">
        <v>1399</v>
      </c>
      <c r="B612" s="77" t="s">
        <v>269</v>
      </c>
      <c r="C612" s="78">
        <v>1679.33</v>
      </c>
      <c r="D612" s="78">
        <v>1679.34</v>
      </c>
      <c r="E612" s="78">
        <v>1679.34</v>
      </c>
      <c r="F612" s="78">
        <v>1679.34</v>
      </c>
      <c r="G612" s="78">
        <v>1679.34</v>
      </c>
      <c r="H612" s="78">
        <v>1679.34</v>
      </c>
      <c r="I612" s="78">
        <v>1679.34</v>
      </c>
      <c r="J612" s="78">
        <v>1679.34</v>
      </c>
      <c r="K612" s="78">
        <v>1679.34</v>
      </c>
      <c r="L612" s="78">
        <v>1679.34</v>
      </c>
      <c r="M612" s="78">
        <v>1679.34</v>
      </c>
      <c r="N612" s="78">
        <v>1679.34</v>
      </c>
      <c r="O612" s="111">
        <f t="shared" si="9"/>
        <v>15114.06</v>
      </c>
    </row>
    <row r="613" spans="1:15" x14ac:dyDescent="0.3">
      <c r="A613" s="77" t="s">
        <v>1338</v>
      </c>
      <c r="B613" s="77" t="s">
        <v>69</v>
      </c>
      <c r="C613" s="78">
        <v>2456.73</v>
      </c>
      <c r="D613" s="78">
        <v>2456.73</v>
      </c>
      <c r="E613" s="78">
        <v>2456.73</v>
      </c>
      <c r="F613" s="78">
        <v>2456.73</v>
      </c>
      <c r="G613" s="78">
        <v>2456.73</v>
      </c>
      <c r="H613" s="78">
        <v>2456.73</v>
      </c>
      <c r="I613" s="78">
        <v>2456.73</v>
      </c>
      <c r="J613" s="78">
        <v>2456.73</v>
      </c>
      <c r="K613" s="78">
        <v>2456.73</v>
      </c>
      <c r="L613" s="78">
        <v>2456.73</v>
      </c>
      <c r="M613" s="78">
        <v>2456.73</v>
      </c>
      <c r="N613" s="78">
        <v>2456.73</v>
      </c>
      <c r="O613" s="111">
        <f t="shared" si="9"/>
        <v>22110.57</v>
      </c>
    </row>
    <row r="614" spans="1:15" x14ac:dyDescent="0.3">
      <c r="A614" s="77" t="s">
        <v>1710</v>
      </c>
      <c r="B614" s="77" t="s">
        <v>180</v>
      </c>
      <c r="C614" s="78">
        <v>3603.48</v>
      </c>
      <c r="D614" s="78">
        <v>3603.48</v>
      </c>
      <c r="E614" s="78">
        <v>3603.48</v>
      </c>
      <c r="F614" s="78">
        <v>3603.48</v>
      </c>
      <c r="G614" s="78">
        <v>3603.48</v>
      </c>
      <c r="H614" s="78">
        <v>3603.48</v>
      </c>
      <c r="I614" s="78">
        <v>3603.48</v>
      </c>
      <c r="J614" s="78">
        <v>3603.48</v>
      </c>
      <c r="K614" s="78">
        <v>3603.48</v>
      </c>
      <c r="L614" s="78">
        <v>3603.48</v>
      </c>
      <c r="M614" s="78">
        <v>3603.48</v>
      </c>
      <c r="N614" s="78">
        <v>3603.48</v>
      </c>
      <c r="O614" s="111">
        <f t="shared" si="9"/>
        <v>32431.32</v>
      </c>
    </row>
    <row r="615" spans="1:15" x14ac:dyDescent="0.3">
      <c r="A615" s="77" t="s">
        <v>1344</v>
      </c>
      <c r="B615" s="77" t="s">
        <v>65</v>
      </c>
      <c r="C615" s="78">
        <v>1365.8</v>
      </c>
      <c r="D615" s="78">
        <v>1365.8</v>
      </c>
      <c r="E615" s="78">
        <v>1365.8</v>
      </c>
      <c r="F615" s="78">
        <v>1365.8</v>
      </c>
      <c r="G615" s="78">
        <v>1365.8</v>
      </c>
      <c r="H615" s="78">
        <v>1365.8</v>
      </c>
      <c r="I615" s="78">
        <v>1365.8</v>
      </c>
      <c r="J615" s="78">
        <v>1365.8</v>
      </c>
      <c r="K615" s="78">
        <v>1365.8</v>
      </c>
      <c r="L615" s="78">
        <v>1365.8</v>
      </c>
      <c r="M615" s="78">
        <v>1365.8</v>
      </c>
      <c r="N615" s="78">
        <v>1365.8</v>
      </c>
      <c r="O615" s="111">
        <f t="shared" si="9"/>
        <v>12292.199999999997</v>
      </c>
    </row>
    <row r="616" spans="1:15" x14ac:dyDescent="0.3">
      <c r="A616" s="77" t="s">
        <v>1288</v>
      </c>
      <c r="B616" s="77" t="s">
        <v>301</v>
      </c>
      <c r="C616" s="78">
        <v>1378.69</v>
      </c>
      <c r="D616" s="78">
        <v>1378.69</v>
      </c>
      <c r="E616" s="78">
        <v>1378.69</v>
      </c>
      <c r="F616" s="78">
        <v>1378.69</v>
      </c>
      <c r="G616" s="78">
        <v>1378.69</v>
      </c>
      <c r="H616" s="78">
        <v>1378.69</v>
      </c>
      <c r="I616" s="78">
        <v>1378.69</v>
      </c>
      <c r="J616" s="78">
        <v>1378.69</v>
      </c>
      <c r="K616" s="78">
        <v>1378.69</v>
      </c>
      <c r="L616" s="78">
        <v>1378.69</v>
      </c>
      <c r="M616" s="78">
        <v>1378.69</v>
      </c>
      <c r="N616" s="78">
        <v>1378.69</v>
      </c>
      <c r="O616" s="111">
        <f t="shared" si="9"/>
        <v>12408.210000000003</v>
      </c>
    </row>
    <row r="617" spans="1:15" x14ac:dyDescent="0.3">
      <c r="A617" s="77" t="s">
        <v>1560</v>
      </c>
      <c r="B617" s="77" t="s">
        <v>82</v>
      </c>
      <c r="C617" s="78">
        <v>1687.92</v>
      </c>
      <c r="D617" s="78">
        <v>1687.93</v>
      </c>
      <c r="E617" s="78">
        <v>1687.93</v>
      </c>
      <c r="F617" s="78">
        <v>1687.93</v>
      </c>
      <c r="G617" s="78">
        <v>1687.93</v>
      </c>
      <c r="H617" s="78">
        <v>1687.93</v>
      </c>
      <c r="I617" s="78">
        <v>1687.93</v>
      </c>
      <c r="J617" s="78">
        <v>1687.93</v>
      </c>
      <c r="K617" s="78">
        <v>1687.93</v>
      </c>
      <c r="L617" s="78">
        <v>1687.93</v>
      </c>
      <c r="M617" s="78">
        <v>1687.93</v>
      </c>
      <c r="N617" s="78">
        <v>1687.93</v>
      </c>
      <c r="O617" s="111">
        <f t="shared" si="9"/>
        <v>15191.37</v>
      </c>
    </row>
    <row r="618" spans="1:15" x14ac:dyDescent="0.3">
      <c r="A618" s="77" t="s">
        <v>1623</v>
      </c>
      <c r="B618" s="77" t="s">
        <v>119</v>
      </c>
      <c r="C618" s="78">
        <v>2534.0300000000002</v>
      </c>
      <c r="D618" s="78">
        <v>2534.04</v>
      </c>
      <c r="E618" s="78">
        <v>2534.04</v>
      </c>
      <c r="F618" s="78">
        <v>2534.04</v>
      </c>
      <c r="G618" s="78">
        <v>2534.04</v>
      </c>
      <c r="H618" s="78">
        <v>2534.04</v>
      </c>
      <c r="I618" s="78">
        <v>2534.04</v>
      </c>
      <c r="J618" s="78">
        <v>2534.04</v>
      </c>
      <c r="K618" s="78">
        <v>2534.04</v>
      </c>
      <c r="L618" s="78">
        <v>2534.04</v>
      </c>
      <c r="M618" s="78">
        <v>2534.04</v>
      </c>
      <c r="N618" s="78">
        <v>2534.04</v>
      </c>
      <c r="O618" s="111">
        <f t="shared" si="9"/>
        <v>22806.360000000004</v>
      </c>
    </row>
    <row r="619" spans="1:15" x14ac:dyDescent="0.3">
      <c r="A619" s="77" t="s">
        <v>1377</v>
      </c>
      <c r="B619" s="77" t="s">
        <v>120</v>
      </c>
      <c r="C619" s="78">
        <v>1438.82</v>
      </c>
      <c r="D619" s="78">
        <v>1438.82</v>
      </c>
      <c r="E619" s="78">
        <v>1438.82</v>
      </c>
      <c r="F619" s="78">
        <v>1438.82</v>
      </c>
      <c r="G619" s="78">
        <v>1438.82</v>
      </c>
      <c r="H619" s="78">
        <v>1438.82</v>
      </c>
      <c r="I619" s="78">
        <v>1438.82</v>
      </c>
      <c r="J619" s="78">
        <v>1438.82</v>
      </c>
      <c r="K619" s="78">
        <v>1438.82</v>
      </c>
      <c r="L619" s="78">
        <v>1438.82</v>
      </c>
      <c r="M619" s="78">
        <v>1438.82</v>
      </c>
      <c r="N619" s="78">
        <v>1438.82</v>
      </c>
      <c r="O619" s="111">
        <f t="shared" si="9"/>
        <v>12949.38</v>
      </c>
    </row>
    <row r="620" spans="1:15" x14ac:dyDescent="0.3">
      <c r="A620" s="77" t="s">
        <v>1783</v>
      </c>
      <c r="B620" s="77" t="s">
        <v>81</v>
      </c>
      <c r="C620" s="78">
        <v>1395.87</v>
      </c>
      <c r="D620" s="78">
        <v>1395.87</v>
      </c>
      <c r="E620" s="78">
        <v>1395.87</v>
      </c>
      <c r="F620" s="78">
        <v>1395.87</v>
      </c>
      <c r="G620" s="78">
        <v>1395.87</v>
      </c>
      <c r="H620" s="78">
        <v>1395.87</v>
      </c>
      <c r="I620" s="78">
        <v>1395.87</v>
      </c>
      <c r="J620" s="78">
        <v>1395.87</v>
      </c>
      <c r="K620" s="78">
        <v>1395.87</v>
      </c>
      <c r="L620" s="78">
        <v>1395.87</v>
      </c>
      <c r="M620" s="78">
        <v>1395.87</v>
      </c>
      <c r="N620" s="78">
        <v>1395.87</v>
      </c>
      <c r="O620" s="111">
        <f t="shared" si="9"/>
        <v>12562.829999999998</v>
      </c>
    </row>
    <row r="621" spans="1:15" x14ac:dyDescent="0.3">
      <c r="A621" s="77" t="s">
        <v>1361</v>
      </c>
      <c r="B621" s="77" t="s">
        <v>122</v>
      </c>
      <c r="C621" s="78">
        <v>2641.41</v>
      </c>
      <c r="D621" s="78">
        <v>2641.41</v>
      </c>
      <c r="E621" s="78">
        <v>2641.41</v>
      </c>
      <c r="F621" s="78">
        <v>2641.41</v>
      </c>
      <c r="G621" s="78">
        <v>2641.41</v>
      </c>
      <c r="H621" s="78">
        <v>2641.41</v>
      </c>
      <c r="I621" s="78">
        <v>2300.58</v>
      </c>
      <c r="J621" s="80"/>
      <c r="K621" s="80"/>
      <c r="L621" s="80"/>
      <c r="M621" s="80"/>
      <c r="N621" s="80"/>
      <c r="O621" s="111">
        <f t="shared" si="9"/>
        <v>10224.81</v>
      </c>
    </row>
    <row r="622" spans="1:15" x14ac:dyDescent="0.3">
      <c r="A622" s="77" t="s">
        <v>2835</v>
      </c>
      <c r="B622" s="77" t="s">
        <v>122</v>
      </c>
      <c r="C622" s="80"/>
      <c r="D622" s="80"/>
      <c r="E622" s="80"/>
      <c r="F622" s="80"/>
      <c r="G622" s="80"/>
      <c r="H622" s="80"/>
      <c r="I622" s="79">
        <v>340.83</v>
      </c>
      <c r="J622" s="78">
        <v>2641.41</v>
      </c>
      <c r="K622" s="78">
        <v>2641.41</v>
      </c>
      <c r="L622" s="78">
        <v>2641.41</v>
      </c>
      <c r="M622" s="78">
        <v>2641.41</v>
      </c>
      <c r="N622" s="78">
        <v>2641.41</v>
      </c>
      <c r="O622" s="111">
        <f t="shared" si="9"/>
        <v>13547.88</v>
      </c>
    </row>
    <row r="623" spans="1:15" x14ac:dyDescent="0.3">
      <c r="A623" s="77" t="s">
        <v>1565</v>
      </c>
      <c r="B623" s="77" t="s">
        <v>107</v>
      </c>
      <c r="C623" s="78">
        <v>1679.33</v>
      </c>
      <c r="D623" s="78">
        <v>1679.34</v>
      </c>
      <c r="E623" s="78">
        <v>1679.34</v>
      </c>
      <c r="F623" s="78">
        <v>1679.34</v>
      </c>
      <c r="G623" s="78">
        <v>1679.34</v>
      </c>
      <c r="H623" s="78">
        <v>1679.34</v>
      </c>
      <c r="I623" s="78">
        <v>1679.34</v>
      </c>
      <c r="J623" s="78">
        <v>1679.34</v>
      </c>
      <c r="K623" s="78">
        <v>1679.34</v>
      </c>
      <c r="L623" s="78">
        <v>1679.34</v>
      </c>
      <c r="M623" s="78">
        <v>1679.34</v>
      </c>
      <c r="N623" s="78">
        <v>1679.34</v>
      </c>
      <c r="O623" s="111">
        <f t="shared" si="9"/>
        <v>15114.06</v>
      </c>
    </row>
    <row r="624" spans="1:15" x14ac:dyDescent="0.3">
      <c r="A624" s="77" t="s">
        <v>1556</v>
      </c>
      <c r="B624" s="77" t="s">
        <v>83</v>
      </c>
      <c r="C624" s="78">
        <v>1365.8</v>
      </c>
      <c r="D624" s="78">
        <v>1365.8</v>
      </c>
      <c r="E624" s="78">
        <v>1365.8</v>
      </c>
      <c r="F624" s="78">
        <v>1365.8</v>
      </c>
      <c r="G624" s="78">
        <v>1365.8</v>
      </c>
      <c r="H624" s="78">
        <v>1365.8</v>
      </c>
      <c r="I624" s="78">
        <v>1365.8</v>
      </c>
      <c r="J624" s="78">
        <v>1365.8</v>
      </c>
      <c r="K624" s="78">
        <v>1365.8</v>
      </c>
      <c r="L624" s="78">
        <v>1365.8</v>
      </c>
      <c r="M624" s="78">
        <v>1365.8</v>
      </c>
      <c r="N624" s="78">
        <v>1365.8</v>
      </c>
      <c r="O624" s="111">
        <f t="shared" si="9"/>
        <v>12292.199999999997</v>
      </c>
    </row>
    <row r="625" spans="1:15" x14ac:dyDescent="0.3">
      <c r="A625" s="77" t="s">
        <v>1393</v>
      </c>
      <c r="B625" s="77" t="s">
        <v>236</v>
      </c>
      <c r="C625" s="78">
        <v>1378.69</v>
      </c>
      <c r="D625" s="78">
        <v>1378.69</v>
      </c>
      <c r="E625" s="78">
        <v>1378.69</v>
      </c>
      <c r="F625" s="78">
        <v>1378.69</v>
      </c>
      <c r="G625" s="78">
        <v>1378.69</v>
      </c>
      <c r="H625" s="78">
        <v>1378.69</v>
      </c>
      <c r="I625" s="78">
        <v>1378.69</v>
      </c>
      <c r="J625" s="78">
        <v>1378.69</v>
      </c>
      <c r="K625" s="78">
        <v>1378.69</v>
      </c>
      <c r="L625" s="78">
        <v>1378.69</v>
      </c>
      <c r="M625" s="78">
        <v>1378.69</v>
      </c>
      <c r="N625" s="78">
        <v>1378.69</v>
      </c>
      <c r="O625" s="111">
        <f t="shared" si="9"/>
        <v>12408.210000000003</v>
      </c>
    </row>
    <row r="626" spans="1:15" x14ac:dyDescent="0.3">
      <c r="A626" s="77" t="s">
        <v>1345</v>
      </c>
      <c r="B626" s="77" t="s">
        <v>75</v>
      </c>
      <c r="C626" s="78">
        <v>3466.05</v>
      </c>
      <c r="D626" s="78">
        <v>3466.05</v>
      </c>
      <c r="E626" s="78">
        <v>3466.05</v>
      </c>
      <c r="F626" s="78">
        <v>3466.05</v>
      </c>
      <c r="G626" s="78">
        <v>3466.05</v>
      </c>
      <c r="H626" s="78">
        <v>3466.05</v>
      </c>
      <c r="I626" s="78">
        <v>3466.05</v>
      </c>
      <c r="J626" s="78">
        <v>3466.05</v>
      </c>
      <c r="K626" s="78">
        <v>3466.05</v>
      </c>
      <c r="L626" s="78">
        <v>3466.05</v>
      </c>
      <c r="M626" s="78">
        <v>3466.05</v>
      </c>
      <c r="N626" s="78">
        <v>3466.05</v>
      </c>
      <c r="O626" s="111">
        <f t="shared" si="9"/>
        <v>31194.449999999997</v>
      </c>
    </row>
    <row r="627" spans="1:15" x14ac:dyDescent="0.3">
      <c r="A627" s="77" t="s">
        <v>1340</v>
      </c>
      <c r="B627" s="77" t="s">
        <v>244</v>
      </c>
      <c r="C627" s="78">
        <v>1687.92</v>
      </c>
      <c r="D627" s="78">
        <v>1687.93</v>
      </c>
      <c r="E627" s="78">
        <v>1687.93</v>
      </c>
      <c r="F627" s="78">
        <v>1687.93</v>
      </c>
      <c r="G627" s="78">
        <v>1687.93</v>
      </c>
      <c r="H627" s="78">
        <v>1687.93</v>
      </c>
      <c r="I627" s="78">
        <v>1687.93</v>
      </c>
      <c r="J627" s="78">
        <v>1687.93</v>
      </c>
      <c r="K627" s="78">
        <v>1687.93</v>
      </c>
      <c r="L627" s="78">
        <v>1687.93</v>
      </c>
      <c r="M627" s="78">
        <v>1687.93</v>
      </c>
      <c r="N627" s="78">
        <v>1687.93</v>
      </c>
      <c r="O627" s="111">
        <f t="shared" si="9"/>
        <v>15191.37</v>
      </c>
    </row>
    <row r="628" spans="1:15" x14ac:dyDescent="0.3">
      <c r="A628" s="77" t="s">
        <v>1281</v>
      </c>
      <c r="B628" s="77" t="s">
        <v>328</v>
      </c>
      <c r="C628" s="78">
        <v>2534.0300000000002</v>
      </c>
      <c r="D628" s="78">
        <v>2534.04</v>
      </c>
      <c r="E628" s="78">
        <v>2534.04</v>
      </c>
      <c r="F628" s="78">
        <v>2534.04</v>
      </c>
      <c r="G628" s="78">
        <v>2534.04</v>
      </c>
      <c r="H628" s="78">
        <v>2534.04</v>
      </c>
      <c r="I628" s="78">
        <v>2534.04</v>
      </c>
      <c r="J628" s="78">
        <v>2534.04</v>
      </c>
      <c r="K628" s="78">
        <v>2534.04</v>
      </c>
      <c r="L628" s="78">
        <v>2534.04</v>
      </c>
      <c r="M628" s="78">
        <v>2534.04</v>
      </c>
      <c r="N628" s="78">
        <v>2534.04</v>
      </c>
      <c r="O628" s="111">
        <f t="shared" si="9"/>
        <v>22806.360000000004</v>
      </c>
    </row>
    <row r="629" spans="1:15" x14ac:dyDescent="0.3">
      <c r="A629" s="77" t="s">
        <v>1316</v>
      </c>
      <c r="B629" s="77" t="s">
        <v>179</v>
      </c>
      <c r="C629" s="78">
        <v>1438.82</v>
      </c>
      <c r="D629" s="78">
        <v>1438.82</v>
      </c>
      <c r="E629" s="78">
        <v>1438.82</v>
      </c>
      <c r="F629" s="78">
        <v>1438.82</v>
      </c>
      <c r="G629" s="78">
        <v>1438.82</v>
      </c>
      <c r="H629" s="78">
        <v>1438.82</v>
      </c>
      <c r="I629" s="78">
        <v>1438.82</v>
      </c>
      <c r="J629" s="78">
        <v>1438.82</v>
      </c>
      <c r="K629" s="78">
        <v>1438.82</v>
      </c>
      <c r="L629" s="78">
        <v>1438.82</v>
      </c>
      <c r="M629" s="78">
        <v>1438.82</v>
      </c>
      <c r="N629" s="78">
        <v>1438.82</v>
      </c>
      <c r="O629" s="111">
        <f t="shared" si="9"/>
        <v>12949.38</v>
      </c>
    </row>
    <row r="630" spans="1:15" x14ac:dyDescent="0.3">
      <c r="A630" s="77" t="s">
        <v>1324</v>
      </c>
      <c r="B630" s="77" t="s">
        <v>226</v>
      </c>
      <c r="C630" s="78">
        <v>1395.87</v>
      </c>
      <c r="D630" s="78">
        <v>1395.87</v>
      </c>
      <c r="E630" s="78">
        <v>1395.87</v>
      </c>
      <c r="F630" s="78">
        <v>1395.87</v>
      </c>
      <c r="G630" s="78">
        <v>1395.87</v>
      </c>
      <c r="H630" s="78">
        <v>1395.87</v>
      </c>
      <c r="I630" s="78">
        <v>1395.87</v>
      </c>
      <c r="J630" s="78">
        <v>1395.87</v>
      </c>
      <c r="K630" s="78">
        <v>1395.87</v>
      </c>
      <c r="L630" s="78">
        <v>1395.87</v>
      </c>
      <c r="M630" s="78">
        <v>1395.87</v>
      </c>
      <c r="N630" s="78">
        <v>1395.87</v>
      </c>
      <c r="O630" s="111">
        <f t="shared" si="9"/>
        <v>12562.829999999998</v>
      </c>
    </row>
    <row r="631" spans="1:15" x14ac:dyDescent="0.3">
      <c r="A631" s="77" t="s">
        <v>1559</v>
      </c>
      <c r="B631" s="77" t="s">
        <v>183</v>
      </c>
      <c r="C631" s="78">
        <v>2641.41</v>
      </c>
      <c r="D631" s="78">
        <v>2641.41</v>
      </c>
      <c r="E631" s="78">
        <v>2641.41</v>
      </c>
      <c r="F631" s="78">
        <v>2641.41</v>
      </c>
      <c r="G631" s="78">
        <v>2641.41</v>
      </c>
      <c r="H631" s="78">
        <v>2641.41</v>
      </c>
      <c r="I631" s="78">
        <v>2641.41</v>
      </c>
      <c r="J631" s="78">
        <v>2641.41</v>
      </c>
      <c r="K631" s="78">
        <v>2641.41</v>
      </c>
      <c r="L631" s="78">
        <v>2641.41</v>
      </c>
      <c r="M631" s="78">
        <v>2641.41</v>
      </c>
      <c r="N631" s="78">
        <v>2641.41</v>
      </c>
      <c r="O631" s="111">
        <f t="shared" si="9"/>
        <v>23772.69</v>
      </c>
    </row>
    <row r="632" spans="1:15" x14ac:dyDescent="0.3">
      <c r="A632" s="77" t="s">
        <v>1331</v>
      </c>
      <c r="B632" s="77" t="s">
        <v>45</v>
      </c>
      <c r="C632" s="78">
        <v>1679.33</v>
      </c>
      <c r="D632" s="78">
        <v>1679.34</v>
      </c>
      <c r="E632" s="78">
        <v>1679.34</v>
      </c>
      <c r="F632" s="78">
        <v>1679.34</v>
      </c>
      <c r="G632" s="78">
        <v>1679.34</v>
      </c>
      <c r="H632" s="78">
        <v>1679.34</v>
      </c>
      <c r="I632" s="78">
        <v>1679.34</v>
      </c>
      <c r="J632" s="78">
        <v>1679.34</v>
      </c>
      <c r="K632" s="78">
        <v>1679.34</v>
      </c>
      <c r="L632" s="78">
        <v>1679.34</v>
      </c>
      <c r="M632" s="78">
        <v>1679.34</v>
      </c>
      <c r="N632" s="78">
        <v>1679.34</v>
      </c>
      <c r="O632" s="111">
        <f t="shared" si="9"/>
        <v>15114.06</v>
      </c>
    </row>
    <row r="633" spans="1:15" x14ac:dyDescent="0.3">
      <c r="A633" s="77" t="s">
        <v>1333</v>
      </c>
      <c r="B633" s="77" t="s">
        <v>95</v>
      </c>
      <c r="C633" s="78">
        <v>1365.8</v>
      </c>
      <c r="D633" s="78">
        <v>1365.8</v>
      </c>
      <c r="E633" s="78">
        <v>1365.8</v>
      </c>
      <c r="F633" s="78">
        <v>1365.8</v>
      </c>
      <c r="G633" s="78">
        <v>1365.8</v>
      </c>
      <c r="H633" s="78">
        <v>1365.8</v>
      </c>
      <c r="I633" s="78">
        <v>1365.8</v>
      </c>
      <c r="J633" s="78">
        <v>1365.8</v>
      </c>
      <c r="K633" s="78">
        <v>1365.8</v>
      </c>
      <c r="L633" s="78">
        <v>1365.8</v>
      </c>
      <c r="M633" s="78">
        <v>1365.8</v>
      </c>
      <c r="N633" s="78">
        <v>1365.8</v>
      </c>
      <c r="O633" s="111">
        <f t="shared" si="9"/>
        <v>12292.199999999997</v>
      </c>
    </row>
    <row r="634" spans="1:15" x14ac:dyDescent="0.3">
      <c r="A634" s="77" t="s">
        <v>1629</v>
      </c>
      <c r="B634" s="77" t="s">
        <v>73</v>
      </c>
      <c r="C634" s="78">
        <v>1378.69</v>
      </c>
      <c r="D634" s="78">
        <v>1378.69</v>
      </c>
      <c r="E634" s="78">
        <v>1378.69</v>
      </c>
      <c r="F634" s="78">
        <v>1378.69</v>
      </c>
      <c r="G634" s="78">
        <v>1378.69</v>
      </c>
      <c r="H634" s="78">
        <v>1378.69</v>
      </c>
      <c r="I634" s="78">
        <v>1378.69</v>
      </c>
      <c r="J634" s="78">
        <v>1378.69</v>
      </c>
      <c r="K634" s="78">
        <v>1378.69</v>
      </c>
      <c r="L634" s="78">
        <v>1378.69</v>
      </c>
      <c r="M634" s="78">
        <v>1378.69</v>
      </c>
      <c r="N634" s="78">
        <v>1378.69</v>
      </c>
      <c r="O634" s="111">
        <f t="shared" si="9"/>
        <v>12408.210000000003</v>
      </c>
    </row>
    <row r="635" spans="1:15" x14ac:dyDescent="0.3">
      <c r="A635" s="77" t="s">
        <v>1779</v>
      </c>
      <c r="B635" s="77" t="s">
        <v>114</v>
      </c>
      <c r="C635" s="78">
        <v>1687.92</v>
      </c>
      <c r="D635" s="78">
        <v>1687.93</v>
      </c>
      <c r="E635" s="78">
        <v>1687.93</v>
      </c>
      <c r="F635" s="78">
        <v>1687.93</v>
      </c>
      <c r="G635" s="78">
        <v>1687.93</v>
      </c>
      <c r="H635" s="78">
        <v>1687.93</v>
      </c>
      <c r="I635" s="78">
        <v>1687.93</v>
      </c>
      <c r="J635" s="78">
        <v>1687.93</v>
      </c>
      <c r="K635" s="78">
        <v>1687.93</v>
      </c>
      <c r="L635" s="78">
        <v>1687.93</v>
      </c>
      <c r="M635" s="78">
        <v>1687.93</v>
      </c>
      <c r="N635" s="78">
        <v>1687.93</v>
      </c>
      <c r="O635" s="111">
        <f t="shared" si="9"/>
        <v>15191.37</v>
      </c>
    </row>
    <row r="636" spans="1:15" x14ac:dyDescent="0.3">
      <c r="A636" s="77" t="s">
        <v>1439</v>
      </c>
      <c r="B636" s="77" t="s">
        <v>111</v>
      </c>
      <c r="C636" s="78">
        <v>2534.0300000000002</v>
      </c>
      <c r="D636" s="78">
        <v>2534.04</v>
      </c>
      <c r="E636" s="78">
        <v>2534.04</v>
      </c>
      <c r="F636" s="78">
        <v>2534.04</v>
      </c>
      <c r="G636" s="78">
        <v>2534.04</v>
      </c>
      <c r="H636" s="78">
        <v>2534.04</v>
      </c>
      <c r="I636" s="78">
        <v>2534.04</v>
      </c>
      <c r="J636" s="78">
        <v>2534.04</v>
      </c>
      <c r="K636" s="78">
        <v>2534.04</v>
      </c>
      <c r="L636" s="78">
        <v>2534.04</v>
      </c>
      <c r="M636" s="78">
        <v>2534.04</v>
      </c>
      <c r="N636" s="78">
        <v>2534.04</v>
      </c>
      <c r="O636" s="111">
        <f t="shared" si="9"/>
        <v>22806.360000000004</v>
      </c>
    </row>
    <row r="637" spans="1:15" x14ac:dyDescent="0.3">
      <c r="A637" s="77" t="s">
        <v>1714</v>
      </c>
      <c r="B637" s="77" t="s">
        <v>271</v>
      </c>
      <c r="C637" s="78">
        <v>2396.6</v>
      </c>
      <c r="D637" s="78">
        <v>2396.6</v>
      </c>
      <c r="E637" s="78">
        <v>2396.6</v>
      </c>
      <c r="F637" s="78">
        <v>2396.6</v>
      </c>
      <c r="G637" s="78">
        <v>2396.6</v>
      </c>
      <c r="H637" s="78">
        <v>2396.6</v>
      </c>
      <c r="I637" s="78">
        <v>2396.6</v>
      </c>
      <c r="J637" s="78">
        <v>2396.6</v>
      </c>
      <c r="K637" s="78">
        <v>2396.6</v>
      </c>
      <c r="L637" s="78">
        <v>2396.6</v>
      </c>
      <c r="M637" s="78">
        <v>2396.6</v>
      </c>
      <c r="N637" s="78">
        <v>2396.6</v>
      </c>
      <c r="O637" s="111">
        <f t="shared" si="9"/>
        <v>21569.399999999998</v>
      </c>
    </row>
    <row r="638" spans="1:15" x14ac:dyDescent="0.3">
      <c r="A638" s="77" t="s">
        <v>1307</v>
      </c>
      <c r="B638" s="77" t="s">
        <v>310</v>
      </c>
      <c r="C638" s="78">
        <v>1438.82</v>
      </c>
      <c r="D638" s="78">
        <v>1438.82</v>
      </c>
      <c r="E638" s="78">
        <v>1438.82</v>
      </c>
      <c r="F638" s="78">
        <v>1438.82</v>
      </c>
      <c r="G638" s="78">
        <v>1438.82</v>
      </c>
      <c r="H638" s="78">
        <v>1438.82</v>
      </c>
      <c r="I638" s="78">
        <v>1438.82</v>
      </c>
      <c r="J638" s="78">
        <v>1438.82</v>
      </c>
      <c r="K638" s="78">
        <v>1438.82</v>
      </c>
      <c r="L638" s="78">
        <v>1438.82</v>
      </c>
      <c r="M638" s="78">
        <v>1438.82</v>
      </c>
      <c r="N638" s="78">
        <v>1438.82</v>
      </c>
      <c r="O638" s="111">
        <f t="shared" si="9"/>
        <v>12949.38</v>
      </c>
    </row>
    <row r="639" spans="1:15" x14ac:dyDescent="0.3">
      <c r="A639" s="77" t="s">
        <v>1669</v>
      </c>
      <c r="B639" s="77" t="s">
        <v>191</v>
      </c>
      <c r="C639" s="78">
        <v>1395.87</v>
      </c>
      <c r="D639" s="78">
        <v>1395.87</v>
      </c>
      <c r="E639" s="78">
        <v>1395.87</v>
      </c>
      <c r="F639" s="78">
        <v>1395.87</v>
      </c>
      <c r="G639" s="78">
        <v>1395.87</v>
      </c>
      <c r="H639" s="78">
        <v>1395.87</v>
      </c>
      <c r="I639" s="78">
        <v>1395.87</v>
      </c>
      <c r="J639" s="78">
        <v>1395.87</v>
      </c>
      <c r="K639" s="78">
        <v>1395.87</v>
      </c>
      <c r="L639" s="78">
        <v>1395.87</v>
      </c>
      <c r="M639" s="78">
        <v>1395.87</v>
      </c>
      <c r="N639" s="78">
        <v>1395.87</v>
      </c>
      <c r="O639" s="111">
        <f t="shared" si="9"/>
        <v>12562.829999999998</v>
      </c>
    </row>
    <row r="640" spans="1:15" x14ac:dyDescent="0.3">
      <c r="A640" s="77" t="s">
        <v>1701</v>
      </c>
      <c r="B640" s="77" t="s">
        <v>154</v>
      </c>
      <c r="C640" s="78">
        <v>2641.41</v>
      </c>
      <c r="D640" s="78">
        <v>2641.41</v>
      </c>
      <c r="E640" s="78">
        <v>2641.41</v>
      </c>
      <c r="F640" s="78">
        <v>2641.41</v>
      </c>
      <c r="G640" s="78">
        <v>2641.41</v>
      </c>
      <c r="H640" s="78">
        <v>2641.41</v>
      </c>
      <c r="I640" s="78">
        <v>2641.41</v>
      </c>
      <c r="J640" s="78">
        <v>2641.41</v>
      </c>
      <c r="K640" s="78">
        <v>2641.41</v>
      </c>
      <c r="L640" s="78">
        <v>2641.41</v>
      </c>
      <c r="M640" s="78">
        <v>2641.41</v>
      </c>
      <c r="N640" s="78">
        <v>2641.41</v>
      </c>
      <c r="O640" s="111">
        <f t="shared" si="9"/>
        <v>23772.69</v>
      </c>
    </row>
    <row r="641" spans="1:15" x14ac:dyDescent="0.3">
      <c r="A641" s="77" t="s">
        <v>1589</v>
      </c>
      <c r="B641" s="77" t="s">
        <v>117</v>
      </c>
      <c r="C641" s="78">
        <v>1679.33</v>
      </c>
      <c r="D641" s="78">
        <v>1679.34</v>
      </c>
      <c r="E641" s="78">
        <v>1408.48</v>
      </c>
      <c r="F641" s="80"/>
      <c r="G641" s="80"/>
      <c r="H641" s="80"/>
      <c r="I641" s="80"/>
      <c r="J641" s="80"/>
      <c r="K641" s="80"/>
      <c r="L641" s="80"/>
      <c r="M641" s="80"/>
      <c r="N641" s="80"/>
      <c r="O641" s="111">
        <f t="shared" si="9"/>
        <v>0</v>
      </c>
    </row>
    <row r="642" spans="1:15" x14ac:dyDescent="0.3">
      <c r="A642" s="77" t="s">
        <v>2492</v>
      </c>
      <c r="B642" s="77" t="s">
        <v>117</v>
      </c>
      <c r="C642" s="80"/>
      <c r="D642" s="80"/>
      <c r="E642" s="79">
        <v>270.86</v>
      </c>
      <c r="F642" s="78">
        <v>1679.34</v>
      </c>
      <c r="G642" s="78">
        <v>1679.34</v>
      </c>
      <c r="H642" s="78">
        <v>1679.34</v>
      </c>
      <c r="I642" s="78">
        <v>1679.33</v>
      </c>
      <c r="J642" s="78">
        <v>1679.34</v>
      </c>
      <c r="K642" s="78">
        <v>1679.34</v>
      </c>
      <c r="L642" s="78">
        <v>1679.34</v>
      </c>
      <c r="M642" s="78">
        <v>1679.34</v>
      </c>
      <c r="N642" s="78">
        <v>1679.34</v>
      </c>
      <c r="O642" s="111">
        <f t="shared" si="9"/>
        <v>15114.05</v>
      </c>
    </row>
    <row r="643" spans="1:15" x14ac:dyDescent="0.3">
      <c r="A643" s="77" t="s">
        <v>1355</v>
      </c>
      <c r="B643" s="77" t="s">
        <v>285</v>
      </c>
      <c r="C643" s="78">
        <v>1365.8</v>
      </c>
      <c r="D643" s="78">
        <v>1365.8</v>
      </c>
      <c r="E643" s="78">
        <v>1365.8</v>
      </c>
      <c r="F643" s="78">
        <v>1365.8</v>
      </c>
      <c r="G643" s="78">
        <v>1365.8</v>
      </c>
      <c r="H643" s="78">
        <v>1365.8</v>
      </c>
      <c r="I643" s="78">
        <v>1365.8</v>
      </c>
      <c r="J643" s="78">
        <v>1365.8</v>
      </c>
      <c r="K643" s="79">
        <v>182</v>
      </c>
      <c r="L643" s="80"/>
      <c r="M643" s="80"/>
      <c r="N643" s="80"/>
      <c r="O643" s="111">
        <f t="shared" ref="O643:O706" si="10">SUM(F643:N643)</f>
        <v>7011</v>
      </c>
    </row>
    <row r="644" spans="1:15" x14ac:dyDescent="0.3">
      <c r="A644" s="77" t="s">
        <v>2881</v>
      </c>
      <c r="B644" s="77" t="s">
        <v>285</v>
      </c>
      <c r="C644" s="80"/>
      <c r="D644" s="80"/>
      <c r="E644" s="80"/>
      <c r="F644" s="80"/>
      <c r="G644" s="80"/>
      <c r="H644" s="80"/>
      <c r="I644" s="80"/>
      <c r="J644" s="80"/>
      <c r="K644" s="78">
        <v>1183.8</v>
      </c>
      <c r="L644" s="78">
        <v>1365.8</v>
      </c>
      <c r="M644" s="78">
        <v>1365.8</v>
      </c>
      <c r="N644" s="78">
        <v>1365.8</v>
      </c>
      <c r="O644" s="111">
        <f t="shared" si="10"/>
        <v>5281.2</v>
      </c>
    </row>
    <row r="645" spans="1:15" x14ac:dyDescent="0.3">
      <c r="A645" s="77" t="s">
        <v>1285</v>
      </c>
      <c r="B645" s="77" t="s">
        <v>311</v>
      </c>
      <c r="C645" s="78">
        <v>1378.69</v>
      </c>
      <c r="D645" s="78">
        <v>1378.69</v>
      </c>
      <c r="E645" s="78">
        <v>1378.69</v>
      </c>
      <c r="F645" s="78">
        <v>1378.69</v>
      </c>
      <c r="G645" s="78">
        <v>1378.69</v>
      </c>
      <c r="H645" s="78">
        <v>1378.69</v>
      </c>
      <c r="I645" s="78">
        <v>1378.69</v>
      </c>
      <c r="J645" s="78">
        <v>1378.69</v>
      </c>
      <c r="K645" s="78">
        <v>1378.69</v>
      </c>
      <c r="L645" s="78">
        <v>1378.69</v>
      </c>
      <c r="M645" s="78">
        <v>1378.69</v>
      </c>
      <c r="N645" s="78">
        <v>1378.69</v>
      </c>
      <c r="O645" s="111">
        <f t="shared" si="10"/>
        <v>12408.210000000003</v>
      </c>
    </row>
    <row r="646" spans="1:15" x14ac:dyDescent="0.3">
      <c r="A646" s="77" t="s">
        <v>1635</v>
      </c>
      <c r="B646" s="77" t="s">
        <v>238</v>
      </c>
      <c r="C646" s="78">
        <v>1687.92</v>
      </c>
      <c r="D646" s="78">
        <v>1687.93</v>
      </c>
      <c r="E646" s="78">
        <v>1687.93</v>
      </c>
      <c r="F646" s="78">
        <v>1687.93</v>
      </c>
      <c r="G646" s="78">
        <v>1687.93</v>
      </c>
      <c r="H646" s="78">
        <v>1687.93</v>
      </c>
      <c r="I646" s="78">
        <v>1687.93</v>
      </c>
      <c r="J646" s="78">
        <v>1687.93</v>
      </c>
      <c r="K646" s="78">
        <v>1687.93</v>
      </c>
      <c r="L646" s="78">
        <v>1687.93</v>
      </c>
      <c r="M646" s="78">
        <v>1687.93</v>
      </c>
      <c r="N646" s="78">
        <v>1687.93</v>
      </c>
      <c r="O646" s="111">
        <f t="shared" si="10"/>
        <v>15191.37</v>
      </c>
    </row>
    <row r="647" spans="1:15" x14ac:dyDescent="0.3">
      <c r="A647" s="77" t="s">
        <v>1780</v>
      </c>
      <c r="B647" s="77" t="s">
        <v>239</v>
      </c>
      <c r="C647" s="78">
        <v>2534.0300000000002</v>
      </c>
      <c r="D647" s="78">
        <v>1267.02</v>
      </c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111">
        <f t="shared" si="10"/>
        <v>0</v>
      </c>
    </row>
    <row r="648" spans="1:15" x14ac:dyDescent="0.3">
      <c r="A648" s="77" t="s">
        <v>2449</v>
      </c>
      <c r="B648" s="77" t="s">
        <v>239</v>
      </c>
      <c r="C648" s="80"/>
      <c r="D648" s="78">
        <v>1267.01</v>
      </c>
      <c r="E648" s="78">
        <v>2534.04</v>
      </c>
      <c r="F648" s="78">
        <v>2534.04</v>
      </c>
      <c r="G648" s="78">
        <v>2534.04</v>
      </c>
      <c r="H648" s="78">
        <v>2534.04</v>
      </c>
      <c r="I648" s="78">
        <v>2534.04</v>
      </c>
      <c r="J648" s="78">
        <v>2534.04</v>
      </c>
      <c r="K648" s="78">
        <v>2534.04</v>
      </c>
      <c r="L648" s="78">
        <v>2534.04</v>
      </c>
      <c r="M648" s="78">
        <v>2534.04</v>
      </c>
      <c r="N648" s="78">
        <v>2534.04</v>
      </c>
      <c r="O648" s="111">
        <f t="shared" si="10"/>
        <v>22806.360000000004</v>
      </c>
    </row>
    <row r="649" spans="1:15" x14ac:dyDescent="0.3">
      <c r="A649" s="77" t="s">
        <v>1587</v>
      </c>
      <c r="B649" s="77" t="s">
        <v>96</v>
      </c>
      <c r="C649" s="78">
        <v>1438.82</v>
      </c>
      <c r="D649" s="78">
        <v>1438.82</v>
      </c>
      <c r="E649" s="78">
        <v>1438.82</v>
      </c>
      <c r="F649" s="78">
        <v>1438.82</v>
      </c>
      <c r="G649" s="78">
        <v>1438.82</v>
      </c>
      <c r="H649" s="78">
        <v>1438.82</v>
      </c>
      <c r="I649" s="78">
        <v>1438.82</v>
      </c>
      <c r="J649" s="78">
        <v>1438.82</v>
      </c>
      <c r="K649" s="78">
        <v>1438.82</v>
      </c>
      <c r="L649" s="78">
        <v>1438.82</v>
      </c>
      <c r="M649" s="78">
        <v>1438.82</v>
      </c>
      <c r="N649" s="78">
        <v>1438.82</v>
      </c>
      <c r="O649" s="111">
        <f t="shared" si="10"/>
        <v>12949.38</v>
      </c>
    </row>
    <row r="650" spans="1:15" x14ac:dyDescent="0.3">
      <c r="A650" s="77" t="s">
        <v>1563</v>
      </c>
      <c r="B650" s="77" t="s">
        <v>102</v>
      </c>
      <c r="C650" s="78">
        <v>1395.87</v>
      </c>
      <c r="D650" s="78">
        <v>1395.87</v>
      </c>
      <c r="E650" s="78">
        <v>1395.87</v>
      </c>
      <c r="F650" s="78">
        <v>1395.87</v>
      </c>
      <c r="G650" s="78">
        <v>1395.87</v>
      </c>
      <c r="H650" s="78">
        <v>1395.87</v>
      </c>
      <c r="I650" s="78">
        <v>1395.87</v>
      </c>
      <c r="J650" s="78">
        <v>1395.87</v>
      </c>
      <c r="K650" s="78">
        <v>1395.87</v>
      </c>
      <c r="L650" s="78">
        <v>1395.87</v>
      </c>
      <c r="M650" s="78">
        <v>1395.87</v>
      </c>
      <c r="N650" s="78">
        <v>1395.87</v>
      </c>
      <c r="O650" s="111">
        <f t="shared" si="10"/>
        <v>12562.829999999998</v>
      </c>
    </row>
    <row r="651" spans="1:15" x14ac:dyDescent="0.3">
      <c r="A651" s="77" t="s">
        <v>1341</v>
      </c>
      <c r="B651" s="77" t="s">
        <v>198</v>
      </c>
      <c r="C651" s="78">
        <v>2392.3000000000002</v>
      </c>
      <c r="D651" s="78">
        <v>2392.3000000000002</v>
      </c>
      <c r="E651" s="78">
        <v>2392.3000000000002</v>
      </c>
      <c r="F651" s="78">
        <v>2392.3000000000002</v>
      </c>
      <c r="G651" s="78">
        <v>2392.3000000000002</v>
      </c>
      <c r="H651" s="78">
        <v>2392.3000000000002</v>
      </c>
      <c r="I651" s="78">
        <v>2392.3000000000002</v>
      </c>
      <c r="J651" s="78">
        <v>2392.3000000000002</v>
      </c>
      <c r="K651" s="78">
        <v>2392.3000000000002</v>
      </c>
      <c r="L651" s="78">
        <v>2392.3000000000002</v>
      </c>
      <c r="M651" s="78">
        <v>2392.3000000000002</v>
      </c>
      <c r="N651" s="78">
        <v>2392.3000000000002</v>
      </c>
      <c r="O651" s="111">
        <f t="shared" si="10"/>
        <v>21530.699999999997</v>
      </c>
    </row>
    <row r="652" spans="1:15" x14ac:dyDescent="0.3">
      <c r="A652" s="77" t="s">
        <v>1564</v>
      </c>
      <c r="B652" s="77" t="s">
        <v>291</v>
      </c>
      <c r="C652" s="78">
        <v>2641.41</v>
      </c>
      <c r="D652" s="78">
        <v>2641.41</v>
      </c>
      <c r="E652" s="78">
        <v>2641.41</v>
      </c>
      <c r="F652" s="78">
        <v>2641.41</v>
      </c>
      <c r="G652" s="78">
        <v>2641.41</v>
      </c>
      <c r="H652" s="78">
        <v>2641.41</v>
      </c>
      <c r="I652" s="78">
        <v>2641.41</v>
      </c>
      <c r="J652" s="78">
        <v>2641.41</v>
      </c>
      <c r="K652" s="78">
        <v>2641.41</v>
      </c>
      <c r="L652" s="78">
        <v>2641.41</v>
      </c>
      <c r="M652" s="78">
        <v>2641.41</v>
      </c>
      <c r="N652" s="78">
        <v>2641.41</v>
      </c>
      <c r="O652" s="111">
        <f t="shared" si="10"/>
        <v>23772.69</v>
      </c>
    </row>
    <row r="653" spans="1:15" x14ac:dyDescent="0.3">
      <c r="A653" s="77" t="s">
        <v>1327</v>
      </c>
      <c r="B653" s="77" t="s">
        <v>118</v>
      </c>
      <c r="C653" s="78">
        <v>1679.33</v>
      </c>
      <c r="D653" s="78">
        <v>1679.34</v>
      </c>
      <c r="E653" s="78">
        <v>1679.34</v>
      </c>
      <c r="F653" s="78">
        <v>1679.34</v>
      </c>
      <c r="G653" s="78">
        <v>1679.34</v>
      </c>
      <c r="H653" s="78">
        <v>1679.34</v>
      </c>
      <c r="I653" s="78">
        <v>1679.34</v>
      </c>
      <c r="J653" s="78">
        <v>1679.34</v>
      </c>
      <c r="K653" s="78">
        <v>1679.34</v>
      </c>
      <c r="L653" s="78">
        <v>1679.34</v>
      </c>
      <c r="M653" s="78">
        <v>1679.34</v>
      </c>
      <c r="N653" s="78">
        <v>1679.34</v>
      </c>
      <c r="O653" s="111">
        <f t="shared" si="10"/>
        <v>15114.06</v>
      </c>
    </row>
    <row r="654" spans="1:15" x14ac:dyDescent="0.3">
      <c r="A654" s="77" t="s">
        <v>1401</v>
      </c>
      <c r="B654" s="77" t="s">
        <v>209</v>
      </c>
      <c r="C654" s="78">
        <v>1365.8</v>
      </c>
      <c r="D654" s="78">
        <v>1365.8</v>
      </c>
      <c r="E654" s="78">
        <v>1365.8</v>
      </c>
      <c r="F654" s="78">
        <v>1365.8</v>
      </c>
      <c r="G654" s="78">
        <v>1365.8</v>
      </c>
      <c r="H654" s="78">
        <v>1365.8</v>
      </c>
      <c r="I654" s="78">
        <v>1365.8</v>
      </c>
      <c r="J654" s="78">
        <v>1365.8</v>
      </c>
      <c r="K654" s="78">
        <v>1365.8</v>
      </c>
      <c r="L654" s="78">
        <v>1365.8</v>
      </c>
      <c r="M654" s="78">
        <v>1365.8</v>
      </c>
      <c r="N654" s="78">
        <v>1365.8</v>
      </c>
      <c r="O654" s="111">
        <f t="shared" si="10"/>
        <v>12292.199999999997</v>
      </c>
    </row>
    <row r="655" spans="1:15" x14ac:dyDescent="0.3">
      <c r="A655" s="77" t="s">
        <v>1566</v>
      </c>
      <c r="B655" s="77" t="s">
        <v>187</v>
      </c>
      <c r="C655" s="78">
        <v>1378.69</v>
      </c>
      <c r="D655" s="78">
        <v>1378.69</v>
      </c>
      <c r="E655" s="78">
        <v>1378.69</v>
      </c>
      <c r="F655" s="78">
        <v>1378.69</v>
      </c>
      <c r="G655" s="78">
        <v>1378.69</v>
      </c>
      <c r="H655" s="78">
        <v>1378.69</v>
      </c>
      <c r="I655" s="78">
        <v>1378.69</v>
      </c>
      <c r="J655" s="78">
        <v>1378.69</v>
      </c>
      <c r="K655" s="78">
        <v>1378.69</v>
      </c>
      <c r="L655" s="78">
        <v>1378.69</v>
      </c>
      <c r="M655" s="78">
        <v>1378.69</v>
      </c>
      <c r="N655" s="78">
        <v>1378.69</v>
      </c>
      <c r="O655" s="111">
        <f t="shared" si="10"/>
        <v>12408.210000000003</v>
      </c>
    </row>
    <row r="656" spans="1:15" x14ac:dyDescent="0.3">
      <c r="A656" s="77" t="s">
        <v>1366</v>
      </c>
      <c r="B656" s="77" t="s">
        <v>295</v>
      </c>
      <c r="C656" s="78">
        <v>1687.92</v>
      </c>
      <c r="D656" s="78">
        <v>1687.93</v>
      </c>
      <c r="E656" s="78">
        <v>1687.93</v>
      </c>
      <c r="F656" s="78">
        <v>1687.93</v>
      </c>
      <c r="G656" s="78">
        <v>1687.93</v>
      </c>
      <c r="H656" s="78">
        <v>1687.93</v>
      </c>
      <c r="I656" s="78">
        <v>1687.93</v>
      </c>
      <c r="J656" s="78">
        <v>1687.93</v>
      </c>
      <c r="K656" s="78">
        <v>1687.93</v>
      </c>
      <c r="L656" s="78">
        <v>1687.93</v>
      </c>
      <c r="M656" s="78">
        <v>1687.93</v>
      </c>
      <c r="N656" s="78">
        <v>1687.93</v>
      </c>
      <c r="O656" s="111">
        <f t="shared" si="10"/>
        <v>15191.37</v>
      </c>
    </row>
    <row r="657" spans="1:15" x14ac:dyDescent="0.3">
      <c r="A657" s="77" t="s">
        <v>1339</v>
      </c>
      <c r="B657" s="77" t="s">
        <v>353</v>
      </c>
      <c r="C657" s="78">
        <v>2534.0300000000002</v>
      </c>
      <c r="D657" s="78">
        <v>2534.04</v>
      </c>
      <c r="E657" s="78">
        <v>2534.04</v>
      </c>
      <c r="F657" s="78">
        <v>2534.04</v>
      </c>
      <c r="G657" s="78">
        <v>2534.04</v>
      </c>
      <c r="H657" s="78">
        <v>2534.04</v>
      </c>
      <c r="I657" s="78">
        <v>2534.04</v>
      </c>
      <c r="J657" s="78">
        <v>2534.04</v>
      </c>
      <c r="K657" s="78">
        <v>2534.04</v>
      </c>
      <c r="L657" s="78">
        <v>2534.04</v>
      </c>
      <c r="M657" s="78">
        <v>2534.04</v>
      </c>
      <c r="N657" s="78">
        <v>2534.04</v>
      </c>
      <c r="O657" s="111">
        <f t="shared" si="10"/>
        <v>22806.360000000004</v>
      </c>
    </row>
    <row r="658" spans="1:15" x14ac:dyDescent="0.3">
      <c r="A658" s="77" t="s">
        <v>1400</v>
      </c>
      <c r="B658" s="77" t="s">
        <v>62</v>
      </c>
      <c r="C658" s="78">
        <v>1438.82</v>
      </c>
      <c r="D658" s="78">
        <v>1438.82</v>
      </c>
      <c r="E658" s="78">
        <v>1438.82</v>
      </c>
      <c r="F658" s="78">
        <v>1438.82</v>
      </c>
      <c r="G658" s="78">
        <v>1438.82</v>
      </c>
      <c r="H658" s="78">
        <v>1438.82</v>
      </c>
      <c r="I658" s="78">
        <v>1438.82</v>
      </c>
      <c r="J658" s="78">
        <v>1438.82</v>
      </c>
      <c r="K658" s="78">
        <v>1438.82</v>
      </c>
      <c r="L658" s="78">
        <v>1438.82</v>
      </c>
      <c r="M658" s="78">
        <v>1438.82</v>
      </c>
      <c r="N658" s="78">
        <v>1438.82</v>
      </c>
      <c r="O658" s="111">
        <f t="shared" si="10"/>
        <v>12949.38</v>
      </c>
    </row>
    <row r="659" spans="1:15" x14ac:dyDescent="0.3">
      <c r="A659" s="77" t="s">
        <v>1775</v>
      </c>
      <c r="B659" s="77" t="s">
        <v>210</v>
      </c>
      <c r="C659" s="78">
        <v>1395.87</v>
      </c>
      <c r="D659" s="78">
        <v>1395.87</v>
      </c>
      <c r="E659" s="78">
        <v>1395.87</v>
      </c>
      <c r="F659" s="78">
        <v>1395.87</v>
      </c>
      <c r="G659" s="78">
        <v>1395.87</v>
      </c>
      <c r="H659" s="78">
        <v>1395.87</v>
      </c>
      <c r="I659" s="78">
        <v>1395.87</v>
      </c>
      <c r="J659" s="78">
        <v>1395.87</v>
      </c>
      <c r="K659" s="78">
        <v>1395.87</v>
      </c>
      <c r="L659" s="78">
        <v>1395.87</v>
      </c>
      <c r="M659" s="78">
        <v>1395.87</v>
      </c>
      <c r="N659" s="78">
        <v>1395.87</v>
      </c>
      <c r="O659" s="111">
        <f t="shared" si="10"/>
        <v>12562.829999999998</v>
      </c>
    </row>
    <row r="660" spans="1:15" x14ac:dyDescent="0.3">
      <c r="A660" s="77" t="s">
        <v>1784</v>
      </c>
      <c r="B660" s="77" t="s">
        <v>116</v>
      </c>
      <c r="C660" s="78">
        <v>2641.41</v>
      </c>
      <c r="D660" s="78">
        <v>2641.41</v>
      </c>
      <c r="E660" s="78">
        <v>2641.41</v>
      </c>
      <c r="F660" s="78">
        <v>2641.41</v>
      </c>
      <c r="G660" s="78">
        <v>2641.41</v>
      </c>
      <c r="H660" s="78">
        <v>2641.41</v>
      </c>
      <c r="I660" s="78">
        <v>2641.41</v>
      </c>
      <c r="J660" s="78">
        <v>2641.41</v>
      </c>
      <c r="K660" s="78">
        <v>2641.41</v>
      </c>
      <c r="L660" s="78">
        <v>2641.41</v>
      </c>
      <c r="M660" s="78">
        <v>2641.41</v>
      </c>
      <c r="N660" s="78">
        <v>2641.41</v>
      </c>
      <c r="O660" s="111">
        <f t="shared" si="10"/>
        <v>23772.69</v>
      </c>
    </row>
    <row r="661" spans="1:15" x14ac:dyDescent="0.3">
      <c r="A661" s="77" t="s">
        <v>1626</v>
      </c>
      <c r="B661" s="77" t="s">
        <v>175</v>
      </c>
      <c r="C661" s="78">
        <v>1679.33</v>
      </c>
      <c r="D661" s="78">
        <v>1679.34</v>
      </c>
      <c r="E661" s="78">
        <v>1679.34</v>
      </c>
      <c r="F661" s="78">
        <v>1679.34</v>
      </c>
      <c r="G661" s="78">
        <v>1679.34</v>
      </c>
      <c r="H661" s="78">
        <v>1679.34</v>
      </c>
      <c r="I661" s="78">
        <v>1679.34</v>
      </c>
      <c r="J661" s="78">
        <v>1679.34</v>
      </c>
      <c r="K661" s="78">
        <v>1679.34</v>
      </c>
      <c r="L661" s="78">
        <v>1679.34</v>
      </c>
      <c r="M661" s="78">
        <v>1679.34</v>
      </c>
      <c r="N661" s="78">
        <v>1679.34</v>
      </c>
      <c r="O661" s="111">
        <f t="shared" si="10"/>
        <v>15114.06</v>
      </c>
    </row>
    <row r="662" spans="1:15" x14ac:dyDescent="0.3">
      <c r="A662" s="77" t="s">
        <v>1286</v>
      </c>
      <c r="B662" s="77" t="s">
        <v>189</v>
      </c>
      <c r="C662" s="78">
        <v>3603.48</v>
      </c>
      <c r="D662" s="78">
        <v>3603.48</v>
      </c>
      <c r="E662" s="78">
        <v>3603.48</v>
      </c>
      <c r="F662" s="78">
        <v>3603.48</v>
      </c>
      <c r="G662" s="78">
        <v>3603.48</v>
      </c>
      <c r="H662" s="78">
        <v>3603.48</v>
      </c>
      <c r="I662" s="78">
        <v>3603.48</v>
      </c>
      <c r="J662" s="78">
        <v>3603.48</v>
      </c>
      <c r="K662" s="78">
        <v>3603.48</v>
      </c>
      <c r="L662" s="78">
        <v>3603.48</v>
      </c>
      <c r="M662" s="78">
        <v>3603.48</v>
      </c>
      <c r="N662" s="78">
        <v>3603.48</v>
      </c>
      <c r="O662" s="111">
        <f t="shared" si="10"/>
        <v>32431.32</v>
      </c>
    </row>
    <row r="663" spans="1:15" x14ac:dyDescent="0.3">
      <c r="A663" s="77" t="s">
        <v>1308</v>
      </c>
      <c r="B663" s="77" t="s">
        <v>133</v>
      </c>
      <c r="C663" s="78">
        <v>1365.8</v>
      </c>
      <c r="D663" s="78">
        <v>1365.8</v>
      </c>
      <c r="E663" s="78">
        <v>1365.8</v>
      </c>
      <c r="F663" s="78">
        <v>1365.8</v>
      </c>
      <c r="G663" s="78">
        <v>1365.8</v>
      </c>
      <c r="H663" s="78">
        <v>1365.8</v>
      </c>
      <c r="I663" s="78">
        <v>1365.8</v>
      </c>
      <c r="J663" s="79">
        <v>440.58</v>
      </c>
      <c r="K663" s="80"/>
      <c r="L663" s="80"/>
      <c r="M663" s="80"/>
      <c r="N663" s="80"/>
      <c r="O663" s="111">
        <f t="shared" si="10"/>
        <v>5903.78</v>
      </c>
    </row>
    <row r="664" spans="1:15" x14ac:dyDescent="0.3">
      <c r="A664" s="77" t="s">
        <v>2859</v>
      </c>
      <c r="B664" s="77" t="s">
        <v>133</v>
      </c>
      <c r="C664" s="80"/>
      <c r="D664" s="80"/>
      <c r="E664" s="80"/>
      <c r="F664" s="80"/>
      <c r="G664" s="80"/>
      <c r="H664" s="80"/>
      <c r="I664" s="80"/>
      <c r="J664" s="79">
        <v>925.22</v>
      </c>
      <c r="K664" s="78">
        <v>1365.8</v>
      </c>
      <c r="L664" s="78">
        <v>1365.8</v>
      </c>
      <c r="M664" s="78">
        <v>1365.8</v>
      </c>
      <c r="N664" s="78">
        <v>1365.8</v>
      </c>
      <c r="O664" s="111">
        <f t="shared" si="10"/>
        <v>6388.42</v>
      </c>
    </row>
    <row r="665" spans="1:15" x14ac:dyDescent="0.3">
      <c r="A665" s="77" t="s">
        <v>1293</v>
      </c>
      <c r="B665" s="77" t="s">
        <v>219</v>
      </c>
      <c r="C665" s="78">
        <v>1378.69</v>
      </c>
      <c r="D665" s="78">
        <v>1378.69</v>
      </c>
      <c r="E665" s="78">
        <v>1378.69</v>
      </c>
      <c r="F665" s="78">
        <v>1378.69</v>
      </c>
      <c r="G665" s="78">
        <v>1378.69</v>
      </c>
      <c r="H665" s="78">
        <v>1378.69</v>
      </c>
      <c r="I665" s="78">
        <v>1378.69</v>
      </c>
      <c r="J665" s="78">
        <v>1378.69</v>
      </c>
      <c r="K665" s="78">
        <v>1378.69</v>
      </c>
      <c r="L665" s="78">
        <v>1378.69</v>
      </c>
      <c r="M665" s="78">
        <v>1378.69</v>
      </c>
      <c r="N665" s="78">
        <v>1378.69</v>
      </c>
      <c r="O665" s="111">
        <f t="shared" si="10"/>
        <v>12408.210000000003</v>
      </c>
    </row>
    <row r="666" spans="1:15" x14ac:dyDescent="0.3">
      <c r="A666" s="77" t="s">
        <v>1624</v>
      </c>
      <c r="B666" s="77" t="s">
        <v>66</v>
      </c>
      <c r="C666" s="78">
        <v>1687.92</v>
      </c>
      <c r="D666" s="78">
        <v>1687.93</v>
      </c>
      <c r="E666" s="78">
        <v>1687.93</v>
      </c>
      <c r="F666" s="78">
        <v>1687.93</v>
      </c>
      <c r="G666" s="78">
        <v>1687.93</v>
      </c>
      <c r="H666" s="78">
        <v>1687.93</v>
      </c>
      <c r="I666" s="78">
        <v>1687.93</v>
      </c>
      <c r="J666" s="78">
        <v>1687.93</v>
      </c>
      <c r="K666" s="78">
        <v>1687.93</v>
      </c>
      <c r="L666" s="78">
        <v>1687.93</v>
      </c>
      <c r="M666" s="78">
        <v>1687.93</v>
      </c>
      <c r="N666" s="78">
        <v>1687.93</v>
      </c>
      <c r="O666" s="111">
        <f t="shared" si="10"/>
        <v>15191.37</v>
      </c>
    </row>
    <row r="667" spans="1:15" x14ac:dyDescent="0.3">
      <c r="A667" s="77" t="s">
        <v>1602</v>
      </c>
      <c r="B667" s="77" t="s">
        <v>292</v>
      </c>
      <c r="C667" s="78">
        <v>2534.0300000000002</v>
      </c>
      <c r="D667" s="78">
        <v>2534.04</v>
      </c>
      <c r="E667" s="78">
        <v>2534.04</v>
      </c>
      <c r="F667" s="78">
        <v>2534.04</v>
      </c>
      <c r="G667" s="78">
        <v>2534.04</v>
      </c>
      <c r="H667" s="78">
        <v>2534.04</v>
      </c>
      <c r="I667" s="78">
        <v>2534.04</v>
      </c>
      <c r="J667" s="78">
        <v>2534.04</v>
      </c>
      <c r="K667" s="78">
        <v>2534.04</v>
      </c>
      <c r="L667" s="78">
        <v>2534.04</v>
      </c>
      <c r="M667" s="78">
        <v>2534.04</v>
      </c>
      <c r="N667" s="78">
        <v>2534.04</v>
      </c>
      <c r="O667" s="111">
        <f t="shared" si="10"/>
        <v>22806.360000000004</v>
      </c>
    </row>
    <row r="668" spans="1:15" x14ac:dyDescent="0.3">
      <c r="A668" s="77" t="s">
        <v>1630</v>
      </c>
      <c r="B668" s="77" t="s">
        <v>77</v>
      </c>
      <c r="C668" s="78">
        <v>1438.82</v>
      </c>
      <c r="D668" s="78">
        <v>1438.82</v>
      </c>
      <c r="E668" s="78">
        <v>1438.82</v>
      </c>
      <c r="F668" s="78">
        <v>1438.82</v>
      </c>
      <c r="G668" s="78">
        <v>1438.82</v>
      </c>
      <c r="H668" s="78">
        <v>1438.82</v>
      </c>
      <c r="I668" s="78">
        <v>1438.82</v>
      </c>
      <c r="J668" s="78">
        <v>1438.82</v>
      </c>
      <c r="K668" s="78">
        <v>1438.82</v>
      </c>
      <c r="L668" s="78">
        <v>1438.82</v>
      </c>
      <c r="M668" s="78">
        <v>1438.82</v>
      </c>
      <c r="N668" s="78">
        <v>1438.82</v>
      </c>
      <c r="O668" s="111">
        <f t="shared" si="10"/>
        <v>12949.38</v>
      </c>
    </row>
    <row r="669" spans="1:15" x14ac:dyDescent="0.3">
      <c r="A669" s="77" t="s">
        <v>1351</v>
      </c>
      <c r="B669" s="77" t="s">
        <v>272</v>
      </c>
      <c r="C669" s="78">
        <v>1988.58</v>
      </c>
      <c r="D669" s="78">
        <v>1988.57</v>
      </c>
      <c r="E669" s="78">
        <v>1988.57</v>
      </c>
      <c r="F669" s="78">
        <v>1988.57</v>
      </c>
      <c r="G669" s="78">
        <v>1988.57</v>
      </c>
      <c r="H669" s="78">
        <v>1988.57</v>
      </c>
      <c r="I669" s="78">
        <v>1988.57</v>
      </c>
      <c r="J669" s="78">
        <v>1988.57</v>
      </c>
      <c r="K669" s="78">
        <v>1988.57</v>
      </c>
      <c r="L669" s="78">
        <v>1988.57</v>
      </c>
      <c r="M669" s="78">
        <v>1988.57</v>
      </c>
      <c r="N669" s="78">
        <v>1988.57</v>
      </c>
      <c r="O669" s="111">
        <f t="shared" si="10"/>
        <v>17897.13</v>
      </c>
    </row>
    <row r="670" spans="1:15" x14ac:dyDescent="0.3">
      <c r="A670" s="77" t="s">
        <v>1276</v>
      </c>
      <c r="B670" s="77" t="s">
        <v>106</v>
      </c>
      <c r="C670" s="78">
        <v>3655.02</v>
      </c>
      <c r="D670" s="78">
        <v>3655.02</v>
      </c>
      <c r="E670" s="78">
        <v>3655.02</v>
      </c>
      <c r="F670" s="78">
        <v>3655.02</v>
      </c>
      <c r="G670" s="78">
        <v>3655.02</v>
      </c>
      <c r="H670" s="78">
        <v>3655.02</v>
      </c>
      <c r="I670" s="78">
        <v>3655.02</v>
      </c>
      <c r="J670" s="78">
        <v>3655.02</v>
      </c>
      <c r="K670" s="78">
        <v>3655.02</v>
      </c>
      <c r="L670" s="78">
        <v>3655.02</v>
      </c>
      <c r="M670" s="78">
        <v>3655.02</v>
      </c>
      <c r="N670" s="78">
        <v>3655.02</v>
      </c>
      <c r="O670" s="111">
        <f t="shared" si="10"/>
        <v>32895.18</v>
      </c>
    </row>
    <row r="671" spans="1:15" x14ac:dyDescent="0.3">
      <c r="A671" s="77" t="s">
        <v>1567</v>
      </c>
      <c r="B671" s="77" t="s">
        <v>229</v>
      </c>
      <c r="C671" s="78">
        <v>2413.7800000000002</v>
      </c>
      <c r="D671" s="78">
        <v>2413.7800000000002</v>
      </c>
      <c r="E671" s="78">
        <v>2413.7800000000002</v>
      </c>
      <c r="F671" s="78">
        <v>2413.7800000000002</v>
      </c>
      <c r="G671" s="78">
        <v>2413.7800000000002</v>
      </c>
      <c r="H671" s="78">
        <v>2413.7800000000002</v>
      </c>
      <c r="I671" s="78">
        <v>2413.7800000000002</v>
      </c>
      <c r="J671" s="78">
        <v>2413.7800000000002</v>
      </c>
      <c r="K671" s="78">
        <v>2413.7800000000002</v>
      </c>
      <c r="L671" s="78">
        <v>2413.7800000000002</v>
      </c>
      <c r="M671" s="78">
        <v>2413.7800000000002</v>
      </c>
      <c r="N671" s="78">
        <v>2413.7800000000002</v>
      </c>
      <c r="O671" s="111">
        <f t="shared" si="10"/>
        <v>21724.02</v>
      </c>
    </row>
    <row r="672" spans="1:15" x14ac:dyDescent="0.3">
      <c r="A672" s="77" t="s">
        <v>1588</v>
      </c>
      <c r="B672" s="77" t="s">
        <v>307</v>
      </c>
      <c r="C672" s="78">
        <v>1954.21</v>
      </c>
      <c r="D672" s="78">
        <v>1954.21</v>
      </c>
      <c r="E672" s="78">
        <v>1954.21</v>
      </c>
      <c r="F672" s="78">
        <v>1954.21</v>
      </c>
      <c r="G672" s="78">
        <v>1954.21</v>
      </c>
      <c r="H672" s="78">
        <v>1954.21</v>
      </c>
      <c r="I672" s="78">
        <v>1954.21</v>
      </c>
      <c r="J672" s="78">
        <v>1954.21</v>
      </c>
      <c r="K672" s="78">
        <v>1954.21</v>
      </c>
      <c r="L672" s="78">
        <v>1954.21</v>
      </c>
      <c r="M672" s="78">
        <v>1954.21</v>
      </c>
      <c r="N672" s="78">
        <v>1954.21</v>
      </c>
      <c r="O672" s="111">
        <f t="shared" si="10"/>
        <v>17587.889999999996</v>
      </c>
    </row>
    <row r="673" spans="1:15" x14ac:dyDescent="0.3">
      <c r="A673" s="77" t="s">
        <v>1343</v>
      </c>
      <c r="B673" s="77" t="s">
        <v>315</v>
      </c>
      <c r="C673" s="78">
        <v>1971.39</v>
      </c>
      <c r="D673" s="78">
        <v>1971.39</v>
      </c>
      <c r="E673" s="78">
        <v>1971.39</v>
      </c>
      <c r="F673" s="78">
        <v>1971.39</v>
      </c>
      <c r="G673" s="78">
        <v>1971.39</v>
      </c>
      <c r="H673" s="78">
        <v>1971.39</v>
      </c>
      <c r="I673" s="78">
        <v>1971.39</v>
      </c>
      <c r="J673" s="78">
        <v>1971.39</v>
      </c>
      <c r="K673" s="78">
        <v>1971.39</v>
      </c>
      <c r="L673" s="78">
        <v>1971.39</v>
      </c>
      <c r="M673" s="78">
        <v>1971.39</v>
      </c>
      <c r="N673" s="78">
        <v>1971.39</v>
      </c>
      <c r="O673" s="111">
        <f t="shared" si="10"/>
        <v>17742.509999999998</v>
      </c>
    </row>
    <row r="674" spans="1:15" x14ac:dyDescent="0.3">
      <c r="A674" s="77" t="s">
        <v>1346</v>
      </c>
      <c r="B674" s="77" t="s">
        <v>143</v>
      </c>
      <c r="C674" s="78">
        <v>3466.05</v>
      </c>
      <c r="D674" s="78">
        <v>3466.05</v>
      </c>
      <c r="E674" s="78">
        <v>3466.05</v>
      </c>
      <c r="F674" s="78">
        <v>3466.05</v>
      </c>
      <c r="G674" s="78">
        <v>3466.05</v>
      </c>
      <c r="H674" s="78">
        <v>3466.05</v>
      </c>
      <c r="I674" s="78">
        <v>3466.05</v>
      </c>
      <c r="J674" s="78">
        <v>3466.05</v>
      </c>
      <c r="K674" s="78">
        <v>3466.05</v>
      </c>
      <c r="L674" s="78">
        <v>3466.05</v>
      </c>
      <c r="M674" s="78">
        <v>3466.05</v>
      </c>
      <c r="N674" s="78">
        <v>3466.05</v>
      </c>
      <c r="O674" s="111">
        <f t="shared" si="10"/>
        <v>31194.449999999997</v>
      </c>
    </row>
    <row r="675" spans="1:15" x14ac:dyDescent="0.3">
      <c r="A675" s="77" t="s">
        <v>1670</v>
      </c>
      <c r="B675" s="77" t="s">
        <v>202</v>
      </c>
      <c r="C675" s="78">
        <v>2400.89</v>
      </c>
      <c r="D675" s="78">
        <v>2400.89</v>
      </c>
      <c r="E675" s="78">
        <v>2400.89</v>
      </c>
      <c r="F675" s="78">
        <v>2400.89</v>
      </c>
      <c r="G675" s="78">
        <v>2400.89</v>
      </c>
      <c r="H675" s="78">
        <v>2400.89</v>
      </c>
      <c r="I675" s="78">
        <v>2400.89</v>
      </c>
      <c r="J675" s="78">
        <v>2400.89</v>
      </c>
      <c r="K675" s="78">
        <v>2400.89</v>
      </c>
      <c r="L675" s="78">
        <v>2400.89</v>
      </c>
      <c r="M675" s="78">
        <v>2400.89</v>
      </c>
      <c r="N675" s="78">
        <v>2400.89</v>
      </c>
      <c r="O675" s="111">
        <f t="shared" si="10"/>
        <v>21608.01</v>
      </c>
    </row>
    <row r="676" spans="1:15" x14ac:dyDescent="0.3">
      <c r="A676" s="77" t="s">
        <v>1702</v>
      </c>
      <c r="B676" s="77" t="s">
        <v>55</v>
      </c>
      <c r="C676" s="78">
        <v>3564.83</v>
      </c>
      <c r="D676" s="78">
        <v>3564.83</v>
      </c>
      <c r="E676" s="78">
        <v>3564.83</v>
      </c>
      <c r="F676" s="78">
        <v>3564.83</v>
      </c>
      <c r="G676" s="78">
        <v>3564.83</v>
      </c>
      <c r="H676" s="78">
        <v>3564.83</v>
      </c>
      <c r="I676" s="78">
        <v>3564.83</v>
      </c>
      <c r="J676" s="78">
        <v>3564.83</v>
      </c>
      <c r="K676" s="78">
        <v>3564.83</v>
      </c>
      <c r="L676" s="78">
        <v>3564.83</v>
      </c>
      <c r="M676" s="78">
        <v>3564.83</v>
      </c>
      <c r="N676" s="78">
        <v>3564.83</v>
      </c>
      <c r="O676" s="111">
        <f t="shared" si="10"/>
        <v>32083.470000000008</v>
      </c>
    </row>
    <row r="677" spans="1:15" x14ac:dyDescent="0.3">
      <c r="A677" s="77" t="s">
        <v>1655</v>
      </c>
      <c r="B677" s="77" t="s">
        <v>115</v>
      </c>
      <c r="C677" s="78">
        <v>2035.82</v>
      </c>
      <c r="D677" s="78">
        <v>2035.82</v>
      </c>
      <c r="E677" s="78">
        <v>2035.82</v>
      </c>
      <c r="F677" s="78">
        <v>2035.82</v>
      </c>
      <c r="G677" s="78">
        <v>2035.82</v>
      </c>
      <c r="H677" s="78">
        <v>2035.82</v>
      </c>
      <c r="I677" s="78">
        <v>2035.82</v>
      </c>
      <c r="J677" s="78">
        <v>2035.82</v>
      </c>
      <c r="K677" s="78">
        <v>2035.82</v>
      </c>
      <c r="L677" s="78">
        <v>2035.82</v>
      </c>
      <c r="M677" s="78">
        <v>2035.82</v>
      </c>
      <c r="N677" s="78">
        <v>2035.82</v>
      </c>
      <c r="O677" s="111">
        <f t="shared" si="10"/>
        <v>18322.38</v>
      </c>
    </row>
    <row r="678" spans="1:15" x14ac:dyDescent="0.3">
      <c r="A678" s="77" t="s">
        <v>1374</v>
      </c>
      <c r="B678" s="77" t="s">
        <v>338</v>
      </c>
      <c r="C678" s="78">
        <v>2289.2199999999998</v>
      </c>
      <c r="D678" s="78">
        <v>2289.2199999999998</v>
      </c>
      <c r="E678" s="78">
        <v>2289.2199999999998</v>
      </c>
      <c r="F678" s="78">
        <v>2289.2199999999998</v>
      </c>
      <c r="G678" s="78">
        <v>2289.2199999999998</v>
      </c>
      <c r="H678" s="78">
        <v>2289.2199999999998</v>
      </c>
      <c r="I678" s="78">
        <v>2289.2199999999998</v>
      </c>
      <c r="J678" s="78">
        <v>2289.2199999999998</v>
      </c>
      <c r="K678" s="78">
        <v>2289.2199999999998</v>
      </c>
      <c r="L678" s="78">
        <v>2289.2199999999998</v>
      </c>
      <c r="M678" s="78">
        <v>2289.2199999999998</v>
      </c>
      <c r="N678" s="78">
        <v>2289.2199999999998</v>
      </c>
      <c r="O678" s="111">
        <f t="shared" si="10"/>
        <v>20602.98</v>
      </c>
    </row>
    <row r="679" spans="1:15" x14ac:dyDescent="0.3">
      <c r="A679" s="77" t="s">
        <v>1359</v>
      </c>
      <c r="B679" s="77" t="s">
        <v>268</v>
      </c>
      <c r="C679" s="78">
        <v>2637.11</v>
      </c>
      <c r="D679" s="78">
        <v>2637.12</v>
      </c>
      <c r="E679" s="78">
        <v>2637.12</v>
      </c>
      <c r="F679" s="78">
        <v>2637.12</v>
      </c>
      <c r="G679" s="78">
        <v>2637.12</v>
      </c>
      <c r="H679" s="78">
        <v>2637.12</v>
      </c>
      <c r="I679" s="78">
        <v>2637.12</v>
      </c>
      <c r="J679" s="78">
        <v>2637.12</v>
      </c>
      <c r="K679" s="78">
        <v>2637.12</v>
      </c>
      <c r="L679" s="78">
        <v>2637.12</v>
      </c>
      <c r="M679" s="78">
        <v>2637.12</v>
      </c>
      <c r="N679" s="78">
        <v>2637.12</v>
      </c>
      <c r="O679" s="111">
        <f t="shared" si="10"/>
        <v>23734.079999999994</v>
      </c>
    </row>
    <row r="680" spans="1:15" x14ac:dyDescent="0.3">
      <c r="A680" s="77" t="s">
        <v>1367</v>
      </c>
      <c r="B680" s="77" t="s">
        <v>76</v>
      </c>
      <c r="C680" s="78">
        <v>3427.4</v>
      </c>
      <c r="D680" s="78">
        <v>3427.39</v>
      </c>
      <c r="E680" s="78">
        <v>3427.39</v>
      </c>
      <c r="F680" s="78">
        <v>3427.39</v>
      </c>
      <c r="G680" s="78">
        <v>3427.39</v>
      </c>
      <c r="H680" s="78">
        <v>3427.39</v>
      </c>
      <c r="I680" s="78">
        <v>3427.39</v>
      </c>
      <c r="J680" s="78">
        <v>3427.39</v>
      </c>
      <c r="K680" s="78">
        <v>3427.39</v>
      </c>
      <c r="L680" s="78">
        <v>3427.39</v>
      </c>
      <c r="M680" s="78">
        <v>3427.39</v>
      </c>
      <c r="N680" s="78">
        <v>3427.39</v>
      </c>
      <c r="O680" s="111">
        <f t="shared" si="10"/>
        <v>30846.51</v>
      </c>
    </row>
    <row r="681" spans="1:15" x14ac:dyDescent="0.3">
      <c r="A681" s="77" t="s">
        <v>1721</v>
      </c>
      <c r="B681" s="77" t="s">
        <v>78</v>
      </c>
      <c r="C681" s="78">
        <v>1348.63</v>
      </c>
      <c r="D681" s="78">
        <v>1348.62</v>
      </c>
      <c r="E681" s="78">
        <v>1348.62</v>
      </c>
      <c r="F681" s="78">
        <v>1348.62</v>
      </c>
      <c r="G681" s="78">
        <v>1348.62</v>
      </c>
      <c r="H681" s="78">
        <v>1348.62</v>
      </c>
      <c r="I681" s="78">
        <v>1348.62</v>
      </c>
      <c r="J681" s="80"/>
      <c r="K681" s="80"/>
      <c r="L681" s="80"/>
      <c r="M681" s="80"/>
      <c r="N681" s="80"/>
      <c r="O681" s="111">
        <f t="shared" si="10"/>
        <v>5394.48</v>
      </c>
    </row>
    <row r="682" spans="1:15" x14ac:dyDescent="0.3">
      <c r="A682" s="77" t="s">
        <v>2866</v>
      </c>
      <c r="B682" s="77" t="s">
        <v>78</v>
      </c>
      <c r="C682" s="80"/>
      <c r="D682" s="80"/>
      <c r="E682" s="80"/>
      <c r="F682" s="80"/>
      <c r="G682" s="80"/>
      <c r="H682" s="80"/>
      <c r="I682" s="80"/>
      <c r="J682" s="78">
        <v>1348.63</v>
      </c>
      <c r="K682" s="78">
        <v>1348.62</v>
      </c>
      <c r="L682" s="78">
        <v>1348.62</v>
      </c>
      <c r="M682" s="78">
        <v>1348.62</v>
      </c>
      <c r="N682" s="78">
        <v>1348.62</v>
      </c>
      <c r="O682" s="111">
        <f t="shared" si="10"/>
        <v>6743.11</v>
      </c>
    </row>
    <row r="683" spans="1:15" x14ac:dyDescent="0.3">
      <c r="A683" s="77" t="s">
        <v>1684</v>
      </c>
      <c r="B683" s="77" t="s">
        <v>222</v>
      </c>
      <c r="C683" s="78">
        <v>2233.39</v>
      </c>
      <c r="D683" s="78">
        <v>2233.39</v>
      </c>
      <c r="E683" s="78">
        <v>2233.39</v>
      </c>
      <c r="F683" s="78">
        <v>2233.39</v>
      </c>
      <c r="G683" s="78">
        <v>2233.39</v>
      </c>
      <c r="H683" s="78">
        <v>2233.39</v>
      </c>
      <c r="I683" s="78">
        <v>2233.39</v>
      </c>
      <c r="J683" s="78">
        <v>2233.39</v>
      </c>
      <c r="K683" s="78">
        <v>2233.39</v>
      </c>
      <c r="L683" s="78">
        <v>2233.39</v>
      </c>
      <c r="M683" s="78">
        <v>2233.39</v>
      </c>
      <c r="N683" s="78">
        <v>2233.39</v>
      </c>
      <c r="O683" s="111">
        <f t="shared" si="10"/>
        <v>20100.509999999998</v>
      </c>
    </row>
    <row r="684" spans="1:15" x14ac:dyDescent="0.3">
      <c r="A684" s="77" t="s">
        <v>1722</v>
      </c>
      <c r="B684" s="77" t="s">
        <v>317</v>
      </c>
      <c r="C684" s="78">
        <v>2576.9899999999998</v>
      </c>
      <c r="D684" s="78">
        <v>2576.9899999999998</v>
      </c>
      <c r="E684" s="78">
        <v>2576.9899999999998</v>
      </c>
      <c r="F684" s="78">
        <v>2576.9899999999998</v>
      </c>
      <c r="G684" s="78">
        <v>2576.9899999999998</v>
      </c>
      <c r="H684" s="78">
        <v>2576.9899999999998</v>
      </c>
      <c r="I684" s="78">
        <v>2576.9899999999998</v>
      </c>
      <c r="J684" s="78">
        <v>2576.9899999999998</v>
      </c>
      <c r="K684" s="78">
        <v>2576.9899999999998</v>
      </c>
      <c r="L684" s="78">
        <v>2576.9899999999998</v>
      </c>
      <c r="M684" s="78">
        <v>2576.9899999999998</v>
      </c>
      <c r="N684" s="78">
        <v>2576.9899999999998</v>
      </c>
      <c r="O684" s="111">
        <f t="shared" si="10"/>
        <v>23192.909999999996</v>
      </c>
    </row>
    <row r="685" spans="1:15" x14ac:dyDescent="0.3">
      <c r="A685" s="77" t="s">
        <v>1627</v>
      </c>
      <c r="B685" s="77" t="s">
        <v>186</v>
      </c>
      <c r="C685" s="78">
        <v>3367.26</v>
      </c>
      <c r="D685" s="78">
        <v>3367.26</v>
      </c>
      <c r="E685" s="78">
        <v>3367.26</v>
      </c>
      <c r="F685" s="78">
        <v>3367.26</v>
      </c>
      <c r="G685" s="78">
        <v>3367.26</v>
      </c>
      <c r="H685" s="78">
        <v>3367.26</v>
      </c>
      <c r="I685" s="78">
        <v>3367.26</v>
      </c>
      <c r="J685" s="78">
        <v>3367.26</v>
      </c>
      <c r="K685" s="78">
        <v>3367.26</v>
      </c>
      <c r="L685" s="78">
        <v>3367.26</v>
      </c>
      <c r="M685" s="78">
        <v>3367.26</v>
      </c>
      <c r="N685" s="78">
        <v>3367.26</v>
      </c>
      <c r="O685" s="111">
        <f t="shared" si="10"/>
        <v>30305.340000000011</v>
      </c>
    </row>
    <row r="686" spans="1:15" x14ac:dyDescent="0.3">
      <c r="A686" s="77" t="s">
        <v>1776</v>
      </c>
      <c r="B686" s="77" t="s">
        <v>240</v>
      </c>
      <c r="C686" s="78">
        <v>2396.6</v>
      </c>
      <c r="D686" s="78">
        <v>2396.6</v>
      </c>
      <c r="E686" s="78">
        <v>2396.6</v>
      </c>
      <c r="F686" s="78">
        <v>2396.6</v>
      </c>
      <c r="G686" s="78">
        <v>2396.6</v>
      </c>
      <c r="H686" s="78">
        <v>2396.6</v>
      </c>
      <c r="I686" s="78">
        <v>2396.6</v>
      </c>
      <c r="J686" s="78">
        <v>2396.6</v>
      </c>
      <c r="K686" s="78">
        <v>2396.6</v>
      </c>
      <c r="L686" s="78">
        <v>2396.6</v>
      </c>
      <c r="M686" s="78">
        <v>2396.6</v>
      </c>
      <c r="N686" s="78">
        <v>2396.6</v>
      </c>
      <c r="O686" s="111">
        <f t="shared" si="10"/>
        <v>21569.399999999998</v>
      </c>
    </row>
    <row r="687" spans="1:15" x14ac:dyDescent="0.3">
      <c r="A687" s="77" t="s">
        <v>1735</v>
      </c>
      <c r="B687" s="77" t="s">
        <v>113</v>
      </c>
      <c r="C687" s="78">
        <v>1297.0899999999999</v>
      </c>
      <c r="D687" s="78">
        <v>1297.08</v>
      </c>
      <c r="E687" s="78">
        <v>1297.08</v>
      </c>
      <c r="F687" s="78">
        <v>1297.08</v>
      </c>
      <c r="G687" s="78">
        <v>1297.08</v>
      </c>
      <c r="H687" s="78">
        <v>1297.08</v>
      </c>
      <c r="I687" s="78">
        <v>1297.08</v>
      </c>
      <c r="J687" s="78">
        <v>1297.08</v>
      </c>
      <c r="K687" s="78">
        <v>1297.08</v>
      </c>
      <c r="L687" s="78">
        <v>1297.08</v>
      </c>
      <c r="M687" s="78">
        <v>1297.08</v>
      </c>
      <c r="N687" s="78">
        <v>1297.08</v>
      </c>
      <c r="O687" s="111">
        <f t="shared" si="10"/>
        <v>11673.72</v>
      </c>
    </row>
    <row r="688" spans="1:15" x14ac:dyDescent="0.3">
      <c r="A688" s="77" t="s">
        <v>1319</v>
      </c>
      <c r="B688" s="77" t="s">
        <v>126</v>
      </c>
      <c r="C688" s="78">
        <v>2233.39</v>
      </c>
      <c r="D688" s="78">
        <v>2233.39</v>
      </c>
      <c r="E688" s="78">
        <v>2233.39</v>
      </c>
      <c r="F688" s="78">
        <v>2233.39</v>
      </c>
      <c r="G688" s="78">
        <v>2233.39</v>
      </c>
      <c r="H688" s="78">
        <v>2233.39</v>
      </c>
      <c r="I688" s="78">
        <v>2233.39</v>
      </c>
      <c r="J688" s="78">
        <v>2233.39</v>
      </c>
      <c r="K688" s="78">
        <v>2233.39</v>
      </c>
      <c r="L688" s="78">
        <v>2233.39</v>
      </c>
      <c r="M688" s="79">
        <v>670.02</v>
      </c>
      <c r="N688" s="80"/>
      <c r="O688" s="111">
        <f t="shared" si="10"/>
        <v>16303.749999999998</v>
      </c>
    </row>
    <row r="689" spans="1:15" x14ac:dyDescent="0.3">
      <c r="A689" s="77" t="s">
        <v>2913</v>
      </c>
      <c r="B689" s="77" t="s">
        <v>126</v>
      </c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78">
        <v>1563.37</v>
      </c>
      <c r="N689" s="78">
        <v>2233.39</v>
      </c>
      <c r="O689" s="111">
        <f t="shared" si="10"/>
        <v>3796.7599999999998</v>
      </c>
    </row>
    <row r="690" spans="1:15" x14ac:dyDescent="0.3">
      <c r="A690" s="77" t="s">
        <v>1380</v>
      </c>
      <c r="B690" s="77" t="s">
        <v>123</v>
      </c>
      <c r="C690" s="78">
        <v>2576.9899999999998</v>
      </c>
      <c r="D690" s="78">
        <v>2576.9899999999998</v>
      </c>
      <c r="E690" s="78">
        <v>2576.9899999999998</v>
      </c>
      <c r="F690" s="78">
        <v>2576.9899999999998</v>
      </c>
      <c r="G690" s="78">
        <v>2576.9899999999998</v>
      </c>
      <c r="H690" s="78">
        <v>2576.9899999999998</v>
      </c>
      <c r="I690" s="78">
        <v>2576.9899999999998</v>
      </c>
      <c r="J690" s="78">
        <v>2576.9899999999998</v>
      </c>
      <c r="K690" s="78">
        <v>2576.9899999999998</v>
      </c>
      <c r="L690" s="78">
        <v>2576.9899999999998</v>
      </c>
      <c r="M690" s="78">
        <v>2576.9899999999998</v>
      </c>
      <c r="N690" s="78">
        <v>2576.9899999999998</v>
      </c>
      <c r="O690" s="111">
        <f t="shared" si="10"/>
        <v>23192.909999999996</v>
      </c>
    </row>
    <row r="691" spans="1:15" x14ac:dyDescent="0.3">
      <c r="A691" s="77" t="s">
        <v>1334</v>
      </c>
      <c r="B691" s="77" t="s">
        <v>185</v>
      </c>
      <c r="C691" s="78">
        <v>3367.26</v>
      </c>
      <c r="D691" s="78">
        <v>3367.26</v>
      </c>
      <c r="E691" s="78">
        <v>3367.26</v>
      </c>
      <c r="F691" s="78">
        <v>3367.26</v>
      </c>
      <c r="G691" s="78">
        <v>3367.26</v>
      </c>
      <c r="H691" s="78">
        <v>3367.26</v>
      </c>
      <c r="I691" s="78">
        <v>3367.26</v>
      </c>
      <c r="J691" s="78">
        <v>3367.26</v>
      </c>
      <c r="K691" s="78">
        <v>3367.26</v>
      </c>
      <c r="L691" s="78">
        <v>3367.26</v>
      </c>
      <c r="M691" s="78">
        <v>3367.26</v>
      </c>
      <c r="N691" s="78">
        <v>3367.26</v>
      </c>
      <c r="O691" s="111">
        <f t="shared" si="10"/>
        <v>30305.340000000011</v>
      </c>
    </row>
    <row r="692" spans="1:15" x14ac:dyDescent="0.3">
      <c r="A692" s="77" t="s">
        <v>1750</v>
      </c>
      <c r="B692" s="77" t="s">
        <v>350</v>
      </c>
      <c r="C692" s="78">
        <v>1297.0899999999999</v>
      </c>
      <c r="D692" s="78">
        <v>1297.08</v>
      </c>
      <c r="E692" s="78">
        <v>1297.08</v>
      </c>
      <c r="F692" s="79">
        <v>864.72</v>
      </c>
      <c r="G692" s="80"/>
      <c r="H692" s="80"/>
      <c r="I692" s="80"/>
      <c r="J692" s="80"/>
      <c r="K692" s="80"/>
      <c r="L692" s="80"/>
      <c r="M692" s="80"/>
      <c r="N692" s="80"/>
      <c r="O692" s="111">
        <f t="shared" si="10"/>
        <v>864.72</v>
      </c>
    </row>
    <row r="693" spans="1:15" x14ac:dyDescent="0.3">
      <c r="A693" s="77" t="s">
        <v>2660</v>
      </c>
      <c r="B693" s="77" t="s">
        <v>350</v>
      </c>
      <c r="C693" s="80"/>
      <c r="D693" s="80"/>
      <c r="E693" s="80"/>
      <c r="F693" s="79">
        <v>432.36</v>
      </c>
      <c r="G693" s="78">
        <v>1297.0899999999999</v>
      </c>
      <c r="H693" s="78">
        <v>1297.08</v>
      </c>
      <c r="I693" s="78">
        <v>1297.08</v>
      </c>
      <c r="J693" s="78">
        <v>1297.08</v>
      </c>
      <c r="K693" s="78">
        <v>1297.08</v>
      </c>
      <c r="L693" s="78">
        <v>1297.08</v>
      </c>
      <c r="M693" s="78">
        <v>1297.08</v>
      </c>
      <c r="N693" s="78">
        <v>1297.08</v>
      </c>
      <c r="O693" s="111">
        <f t="shared" si="10"/>
        <v>10809.009999999998</v>
      </c>
    </row>
    <row r="694" spans="1:15" x14ac:dyDescent="0.3">
      <c r="A694" s="77" t="s">
        <v>1725</v>
      </c>
      <c r="B694" s="77" t="s">
        <v>178</v>
      </c>
      <c r="C694" s="78">
        <v>2233.39</v>
      </c>
      <c r="D694" s="78">
        <v>2233.39</v>
      </c>
      <c r="E694" s="78">
        <v>2233.39</v>
      </c>
      <c r="F694" s="78">
        <v>2233.39</v>
      </c>
      <c r="G694" s="78">
        <v>2233.39</v>
      </c>
      <c r="H694" s="78">
        <v>2233.39</v>
      </c>
      <c r="I694" s="78">
        <v>2233.39</v>
      </c>
      <c r="J694" s="78">
        <v>2233.39</v>
      </c>
      <c r="K694" s="78">
        <v>2233.39</v>
      </c>
      <c r="L694" s="78">
        <v>2233.39</v>
      </c>
      <c r="M694" s="78">
        <v>2233.39</v>
      </c>
      <c r="N694" s="78">
        <v>2233.39</v>
      </c>
      <c r="O694" s="111">
        <f t="shared" si="10"/>
        <v>20100.509999999998</v>
      </c>
    </row>
    <row r="695" spans="1:15" x14ac:dyDescent="0.3">
      <c r="A695" s="77" t="s">
        <v>1289</v>
      </c>
      <c r="B695" s="77" t="s">
        <v>267</v>
      </c>
      <c r="C695" s="78">
        <v>2576.9899999999998</v>
      </c>
      <c r="D695" s="78">
        <v>2576.9899999999998</v>
      </c>
      <c r="E695" s="78">
        <v>2576.9899999999998</v>
      </c>
      <c r="F695" s="78">
        <v>2576.9899999999998</v>
      </c>
      <c r="G695" s="78">
        <v>2576.9899999999998</v>
      </c>
      <c r="H695" s="78">
        <v>2576.9899999999998</v>
      </c>
      <c r="I695" s="78">
        <v>2576.9899999999998</v>
      </c>
      <c r="J695" s="78">
        <v>2576.9899999999998</v>
      </c>
      <c r="K695" s="78">
        <v>2576.9899999999998</v>
      </c>
      <c r="L695" s="78">
        <v>2576.9899999999998</v>
      </c>
      <c r="M695" s="78">
        <v>2576.9899999999998</v>
      </c>
      <c r="N695" s="78">
        <v>2576.9899999999998</v>
      </c>
      <c r="O695" s="111">
        <f t="shared" si="10"/>
        <v>23192.909999999996</v>
      </c>
    </row>
    <row r="696" spans="1:15" x14ac:dyDescent="0.3">
      <c r="A696" s="77" t="s">
        <v>1605</v>
      </c>
      <c r="B696" s="77" t="s">
        <v>233</v>
      </c>
      <c r="C696" s="78">
        <v>3367.26</v>
      </c>
      <c r="D696" s="78">
        <v>3367.26</v>
      </c>
      <c r="E696" s="78">
        <v>3367.26</v>
      </c>
      <c r="F696" s="78">
        <v>3367.26</v>
      </c>
      <c r="G696" s="78">
        <v>3367.26</v>
      </c>
      <c r="H696" s="78">
        <v>3367.26</v>
      </c>
      <c r="I696" s="78">
        <v>3367.26</v>
      </c>
      <c r="J696" s="78">
        <v>3367.26</v>
      </c>
      <c r="K696" s="78">
        <v>3367.26</v>
      </c>
      <c r="L696" s="78">
        <v>3367.26</v>
      </c>
      <c r="M696" s="78">
        <v>3367.26</v>
      </c>
      <c r="N696" s="78">
        <v>3367.26</v>
      </c>
      <c r="O696" s="111">
        <f t="shared" si="10"/>
        <v>30305.340000000011</v>
      </c>
    </row>
    <row r="697" spans="1:15" x14ac:dyDescent="0.3">
      <c r="A697" s="77" t="s">
        <v>1617</v>
      </c>
      <c r="B697" s="77" t="s">
        <v>255</v>
      </c>
      <c r="C697" s="78">
        <v>1297.0899999999999</v>
      </c>
      <c r="D697" s="78">
        <v>1297.08</v>
      </c>
      <c r="E697" s="78">
        <v>1297.08</v>
      </c>
      <c r="F697" s="78">
        <v>1297.08</v>
      </c>
      <c r="G697" s="78">
        <v>1297.08</v>
      </c>
      <c r="H697" s="78">
        <v>1297.08</v>
      </c>
      <c r="I697" s="78">
        <v>1297.08</v>
      </c>
      <c r="J697" s="78">
        <v>1297.08</v>
      </c>
      <c r="K697" s="78">
        <v>1297.08</v>
      </c>
      <c r="L697" s="78">
        <v>1297.08</v>
      </c>
      <c r="M697" s="78">
        <v>1297.08</v>
      </c>
      <c r="N697" s="78">
        <v>1297.08</v>
      </c>
      <c r="O697" s="111">
        <f t="shared" si="10"/>
        <v>11673.72</v>
      </c>
    </row>
    <row r="698" spans="1:15" x14ac:dyDescent="0.3">
      <c r="A698" s="77" t="s">
        <v>1296</v>
      </c>
      <c r="B698" s="77" t="s">
        <v>329</v>
      </c>
      <c r="C698" s="78">
        <v>2233.39</v>
      </c>
      <c r="D698" s="78">
        <v>2233.39</v>
      </c>
      <c r="E698" s="78">
        <v>2233.39</v>
      </c>
      <c r="F698" s="78">
        <v>2233.39</v>
      </c>
      <c r="G698" s="78">
        <v>2233.39</v>
      </c>
      <c r="H698" s="78">
        <v>2233.39</v>
      </c>
      <c r="I698" s="78">
        <v>2233.39</v>
      </c>
      <c r="J698" s="78">
        <v>2233.39</v>
      </c>
      <c r="K698" s="78">
        <v>2233.39</v>
      </c>
      <c r="L698" s="78">
        <v>2233.39</v>
      </c>
      <c r="M698" s="78">
        <v>2233.39</v>
      </c>
      <c r="N698" s="78">
        <v>2233.39</v>
      </c>
      <c r="O698" s="111">
        <f t="shared" si="10"/>
        <v>20100.509999999998</v>
      </c>
    </row>
    <row r="699" spans="1:15" x14ac:dyDescent="0.3">
      <c r="A699" s="77" t="s">
        <v>1812</v>
      </c>
      <c r="B699" s="77" t="s">
        <v>336</v>
      </c>
      <c r="C699" s="78">
        <v>2392.3000000000002</v>
      </c>
      <c r="D699" s="78">
        <v>2392.3000000000002</v>
      </c>
      <c r="E699" s="78">
        <v>2392.3000000000002</v>
      </c>
      <c r="F699" s="78">
        <v>2392.3000000000002</v>
      </c>
      <c r="G699" s="78">
        <v>2392.3000000000002</v>
      </c>
      <c r="H699" s="78">
        <v>2392.3000000000002</v>
      </c>
      <c r="I699" s="78">
        <v>2392.3000000000002</v>
      </c>
      <c r="J699" s="78">
        <v>2392.3000000000002</v>
      </c>
      <c r="K699" s="78">
        <v>2392.3000000000002</v>
      </c>
      <c r="L699" s="78">
        <v>2392.3000000000002</v>
      </c>
      <c r="M699" s="78">
        <v>2392.3000000000002</v>
      </c>
      <c r="N699" s="78">
        <v>2392.3000000000002</v>
      </c>
      <c r="O699" s="111">
        <f t="shared" si="10"/>
        <v>21530.699999999997</v>
      </c>
    </row>
    <row r="700" spans="1:15" x14ac:dyDescent="0.3">
      <c r="A700" s="77" t="s">
        <v>1636</v>
      </c>
      <c r="B700" s="77" t="s">
        <v>84</v>
      </c>
      <c r="C700" s="78">
        <v>2576.98</v>
      </c>
      <c r="D700" s="78">
        <v>2576.98</v>
      </c>
      <c r="E700" s="78">
        <v>2576.9899999999998</v>
      </c>
      <c r="F700" s="78">
        <v>2576.9899999999998</v>
      </c>
      <c r="G700" s="78">
        <v>2576.9899999999998</v>
      </c>
      <c r="H700" s="78">
        <v>2576.9899999999998</v>
      </c>
      <c r="I700" s="78">
        <v>2576.9899999999998</v>
      </c>
      <c r="J700" s="78">
        <v>2576.9899999999998</v>
      </c>
      <c r="K700" s="78">
        <v>2576.9899999999998</v>
      </c>
      <c r="L700" s="78">
        <v>2576.9899999999998</v>
      </c>
      <c r="M700" s="78">
        <v>2576.9899999999998</v>
      </c>
      <c r="N700" s="78">
        <v>2576.9899999999998</v>
      </c>
      <c r="O700" s="111">
        <f t="shared" si="10"/>
        <v>23192.909999999996</v>
      </c>
    </row>
    <row r="701" spans="1:15" x14ac:dyDescent="0.3">
      <c r="A701" s="77" t="s">
        <v>1695</v>
      </c>
      <c r="B701" s="77" t="s">
        <v>199</v>
      </c>
      <c r="C701" s="78">
        <v>3367.26</v>
      </c>
      <c r="D701" s="78">
        <v>3367.26</v>
      </c>
      <c r="E701" s="78">
        <v>3367.26</v>
      </c>
      <c r="F701" s="78">
        <v>3367.26</v>
      </c>
      <c r="G701" s="78">
        <v>3367.26</v>
      </c>
      <c r="H701" s="78">
        <v>3367.26</v>
      </c>
      <c r="I701" s="78">
        <v>3367.26</v>
      </c>
      <c r="J701" s="78">
        <v>3367.26</v>
      </c>
      <c r="K701" s="78">
        <v>3367.26</v>
      </c>
      <c r="L701" s="78">
        <v>3367.26</v>
      </c>
      <c r="M701" s="78">
        <v>3367.26</v>
      </c>
      <c r="N701" s="78">
        <v>3367.26</v>
      </c>
      <c r="O701" s="111">
        <f t="shared" si="10"/>
        <v>30305.340000000011</v>
      </c>
    </row>
    <row r="702" spans="1:15" x14ac:dyDescent="0.3">
      <c r="A702" s="77" t="s">
        <v>1662</v>
      </c>
      <c r="B702" s="77" t="s">
        <v>105</v>
      </c>
      <c r="C702" s="78">
        <v>1297.0899999999999</v>
      </c>
      <c r="D702" s="78">
        <v>1297.08</v>
      </c>
      <c r="E702" s="78">
        <v>1297.08</v>
      </c>
      <c r="F702" s="78">
        <v>1297.08</v>
      </c>
      <c r="G702" s="78">
        <v>1297.08</v>
      </c>
      <c r="H702" s="78">
        <v>1297.08</v>
      </c>
      <c r="I702" s="78">
        <v>1297.08</v>
      </c>
      <c r="J702" s="78">
        <v>1297.08</v>
      </c>
      <c r="K702" s="78">
        <v>1297.08</v>
      </c>
      <c r="L702" s="78">
        <v>1297.08</v>
      </c>
      <c r="M702" s="78">
        <v>1297.08</v>
      </c>
      <c r="N702" s="78">
        <v>1297.08</v>
      </c>
      <c r="O702" s="111">
        <f t="shared" si="10"/>
        <v>11673.72</v>
      </c>
    </row>
    <row r="703" spans="1:15" x14ac:dyDescent="0.3">
      <c r="A703" s="77" t="s">
        <v>1777</v>
      </c>
      <c r="B703" s="77" t="s">
        <v>302</v>
      </c>
      <c r="C703" s="78">
        <v>2233.39</v>
      </c>
      <c r="D703" s="78">
        <v>2233.39</v>
      </c>
      <c r="E703" s="78">
        <v>2233.39</v>
      </c>
      <c r="F703" s="78">
        <v>2233.39</v>
      </c>
      <c r="G703" s="78">
        <v>2233.39</v>
      </c>
      <c r="H703" s="78">
        <v>2233.39</v>
      </c>
      <c r="I703" s="78">
        <v>2233.39</v>
      </c>
      <c r="J703" s="78">
        <v>2233.39</v>
      </c>
      <c r="K703" s="78">
        <v>2233.39</v>
      </c>
      <c r="L703" s="78">
        <v>2233.39</v>
      </c>
      <c r="M703" s="78">
        <v>2233.39</v>
      </c>
      <c r="N703" s="78">
        <v>2233.39</v>
      </c>
      <c r="O703" s="111">
        <f t="shared" si="10"/>
        <v>20100.509999999998</v>
      </c>
    </row>
    <row r="704" spans="1:15" x14ac:dyDescent="0.3">
      <c r="A704" s="77" t="s">
        <v>1597</v>
      </c>
      <c r="B704" s="77" t="s">
        <v>181</v>
      </c>
      <c r="C704" s="78">
        <v>2576.9899999999998</v>
      </c>
      <c r="D704" s="78">
        <v>2576.9899999999998</v>
      </c>
      <c r="E704" s="78">
        <v>2576.9899999999998</v>
      </c>
      <c r="F704" s="78">
        <v>2576.9899999999998</v>
      </c>
      <c r="G704" s="78">
        <v>2576.9899999999998</v>
      </c>
      <c r="H704" s="78">
        <v>2576.9899999999998</v>
      </c>
      <c r="I704" s="78">
        <v>2576.9899999999998</v>
      </c>
      <c r="J704" s="78">
        <v>2576.9899999999998</v>
      </c>
      <c r="K704" s="78">
        <v>2576.9899999999998</v>
      </c>
      <c r="L704" s="78">
        <v>2576.9899999999998</v>
      </c>
      <c r="M704" s="78">
        <v>2576.9899999999998</v>
      </c>
      <c r="N704" s="78">
        <v>2576.9899999999998</v>
      </c>
      <c r="O704" s="111">
        <f t="shared" si="10"/>
        <v>23192.909999999996</v>
      </c>
    </row>
    <row r="705" spans="1:15" x14ac:dyDescent="0.3">
      <c r="A705" s="77" t="s">
        <v>1767</v>
      </c>
      <c r="B705" s="77" t="s">
        <v>242</v>
      </c>
      <c r="C705" s="78">
        <v>3367.26</v>
      </c>
      <c r="D705" s="78">
        <v>3367.26</v>
      </c>
      <c r="E705" s="78">
        <v>3367.26</v>
      </c>
      <c r="F705" s="78">
        <v>3367.26</v>
      </c>
      <c r="G705" s="78">
        <v>3367.26</v>
      </c>
      <c r="H705" s="78">
        <v>3367.26</v>
      </c>
      <c r="I705" s="78">
        <v>3367.26</v>
      </c>
      <c r="J705" s="78">
        <v>3367.26</v>
      </c>
      <c r="K705" s="78">
        <v>3367.26</v>
      </c>
      <c r="L705" s="78">
        <v>3367.26</v>
      </c>
      <c r="M705" s="78">
        <v>3367.26</v>
      </c>
      <c r="N705" s="78">
        <v>3367.26</v>
      </c>
      <c r="O705" s="111">
        <f t="shared" si="10"/>
        <v>30305.340000000011</v>
      </c>
    </row>
    <row r="706" spans="1:15" x14ac:dyDescent="0.3">
      <c r="A706" s="77" t="s">
        <v>1663</v>
      </c>
      <c r="B706" s="77" t="s">
        <v>241</v>
      </c>
      <c r="C706" s="78">
        <v>1297.0899999999999</v>
      </c>
      <c r="D706" s="78">
        <v>1297.08</v>
      </c>
      <c r="E706" s="78">
        <v>1297.08</v>
      </c>
      <c r="F706" s="78">
        <v>1297.08</v>
      </c>
      <c r="G706" s="78">
        <v>1297.08</v>
      </c>
      <c r="H706" s="78">
        <v>1297.08</v>
      </c>
      <c r="I706" s="78">
        <v>1297.08</v>
      </c>
      <c r="J706" s="78">
        <v>1297.08</v>
      </c>
      <c r="K706" s="78">
        <v>1297.08</v>
      </c>
      <c r="L706" s="78">
        <v>1297.08</v>
      </c>
      <c r="M706" s="78">
        <v>1297.08</v>
      </c>
      <c r="N706" s="78">
        <v>1297.08</v>
      </c>
      <c r="O706" s="111">
        <f t="shared" si="10"/>
        <v>11673.72</v>
      </c>
    </row>
    <row r="707" spans="1:15" x14ac:dyDescent="0.3">
      <c r="A707" s="77" t="s">
        <v>1656</v>
      </c>
      <c r="B707" s="77" t="s">
        <v>318</v>
      </c>
      <c r="C707" s="78">
        <v>2233.39</v>
      </c>
      <c r="D707" s="78">
        <v>2233.39</v>
      </c>
      <c r="E707" s="78">
        <v>2233.39</v>
      </c>
      <c r="F707" s="78">
        <v>2233.39</v>
      </c>
      <c r="G707" s="78">
        <v>2233.39</v>
      </c>
      <c r="H707" s="78">
        <v>2233.39</v>
      </c>
      <c r="I707" s="78">
        <v>2233.39</v>
      </c>
      <c r="J707" s="78">
        <v>2233.39</v>
      </c>
      <c r="K707" s="78">
        <v>2233.39</v>
      </c>
      <c r="L707" s="78">
        <v>2233.39</v>
      </c>
      <c r="M707" s="78">
        <v>2233.39</v>
      </c>
      <c r="N707" s="78">
        <v>2233.39</v>
      </c>
      <c r="O707" s="111">
        <f t="shared" ref="O707:O770" si="11">SUM(F707:N707)</f>
        <v>20100.509999999998</v>
      </c>
    </row>
    <row r="708" spans="1:15" x14ac:dyDescent="0.3">
      <c r="A708" s="77" t="s">
        <v>1277</v>
      </c>
      <c r="B708" s="77" t="s">
        <v>128</v>
      </c>
      <c r="C708" s="78">
        <v>2576.9899999999998</v>
      </c>
      <c r="D708" s="78">
        <v>2576.9899999999998</v>
      </c>
      <c r="E708" s="78">
        <v>2576.9899999999998</v>
      </c>
      <c r="F708" s="78">
        <v>2576.9899999999998</v>
      </c>
      <c r="G708" s="78">
        <v>2576.9899999999998</v>
      </c>
      <c r="H708" s="78">
        <v>2576.9899999999998</v>
      </c>
      <c r="I708" s="78">
        <v>2576.9899999999998</v>
      </c>
      <c r="J708" s="78">
        <v>2576.9899999999998</v>
      </c>
      <c r="K708" s="78">
        <v>2576.9899999999998</v>
      </c>
      <c r="L708" s="78">
        <v>2576.9899999999998</v>
      </c>
      <c r="M708" s="78">
        <v>2576.9899999999998</v>
      </c>
      <c r="N708" s="78">
        <v>2576.9899999999998</v>
      </c>
      <c r="O708" s="111">
        <f t="shared" si="11"/>
        <v>23192.909999999996</v>
      </c>
    </row>
    <row r="709" spans="1:15" x14ac:dyDescent="0.3">
      <c r="A709" s="77" t="s">
        <v>1614</v>
      </c>
      <c r="B709" s="77" t="s">
        <v>129</v>
      </c>
      <c r="C709" s="78">
        <v>3367.26</v>
      </c>
      <c r="D709" s="78">
        <v>3367.26</v>
      </c>
      <c r="E709" s="78">
        <v>3367.26</v>
      </c>
      <c r="F709" s="78">
        <v>3367.26</v>
      </c>
      <c r="G709" s="78">
        <v>3367.26</v>
      </c>
      <c r="H709" s="78">
        <v>3367.26</v>
      </c>
      <c r="I709" s="78">
        <v>3367.26</v>
      </c>
      <c r="J709" s="78">
        <v>3367.26</v>
      </c>
      <c r="K709" s="78">
        <v>3367.26</v>
      </c>
      <c r="L709" s="78">
        <v>3367.26</v>
      </c>
      <c r="M709" s="78">
        <v>3367.26</v>
      </c>
      <c r="N709" s="78">
        <v>3367.26</v>
      </c>
      <c r="O709" s="111">
        <f t="shared" si="11"/>
        <v>30305.340000000011</v>
      </c>
    </row>
    <row r="710" spans="1:15" x14ac:dyDescent="0.3">
      <c r="A710" s="77" t="s">
        <v>1320</v>
      </c>
      <c r="B710" s="77" t="s">
        <v>356</v>
      </c>
      <c r="C710" s="78">
        <v>3603.48</v>
      </c>
      <c r="D710" s="78">
        <v>3603.48</v>
      </c>
      <c r="E710" s="78">
        <v>3603.48</v>
      </c>
      <c r="F710" s="78">
        <v>3603.48</v>
      </c>
      <c r="G710" s="78">
        <v>3603.48</v>
      </c>
      <c r="H710" s="78">
        <v>3603.48</v>
      </c>
      <c r="I710" s="78">
        <v>3603.48</v>
      </c>
      <c r="J710" s="78">
        <v>3603.48</v>
      </c>
      <c r="K710" s="78">
        <v>3603.48</v>
      </c>
      <c r="L710" s="78">
        <v>3603.48</v>
      </c>
      <c r="M710" s="78">
        <v>3603.48</v>
      </c>
      <c r="N710" s="78">
        <v>3603.48</v>
      </c>
      <c r="O710" s="111">
        <f t="shared" si="11"/>
        <v>32431.32</v>
      </c>
    </row>
    <row r="711" spans="1:15" x14ac:dyDescent="0.3">
      <c r="A711" s="77" t="s">
        <v>1362</v>
      </c>
      <c r="B711" s="77" t="s">
        <v>330</v>
      </c>
      <c r="C711" s="78">
        <v>1297.0899999999999</v>
      </c>
      <c r="D711" s="78">
        <v>1297.08</v>
      </c>
      <c r="E711" s="78">
        <v>1297.08</v>
      </c>
      <c r="F711" s="78">
        <v>1297.08</v>
      </c>
      <c r="G711" s="78">
        <v>1297.08</v>
      </c>
      <c r="H711" s="78">
        <v>1297.08</v>
      </c>
      <c r="I711" s="78">
        <v>1297.08</v>
      </c>
      <c r="J711" s="78">
        <v>1297.08</v>
      </c>
      <c r="K711" s="78">
        <v>1297.08</v>
      </c>
      <c r="L711" s="78">
        <v>1297.08</v>
      </c>
      <c r="M711" s="78">
        <v>1297.08</v>
      </c>
      <c r="N711" s="78">
        <v>1297.08</v>
      </c>
      <c r="O711" s="111">
        <f t="shared" si="11"/>
        <v>11673.72</v>
      </c>
    </row>
    <row r="712" spans="1:15" x14ac:dyDescent="0.3">
      <c r="A712" s="77" t="s">
        <v>1643</v>
      </c>
      <c r="B712" s="77" t="s">
        <v>303</v>
      </c>
      <c r="C712" s="78">
        <v>2233.39</v>
      </c>
      <c r="D712" s="78">
        <v>2233.39</v>
      </c>
      <c r="E712" s="78">
        <v>2233.39</v>
      </c>
      <c r="F712" s="78">
        <v>2233.39</v>
      </c>
      <c r="G712" s="78">
        <v>2233.39</v>
      </c>
      <c r="H712" s="78">
        <v>2233.39</v>
      </c>
      <c r="I712" s="78">
        <v>2233.39</v>
      </c>
      <c r="J712" s="78">
        <v>2233.39</v>
      </c>
      <c r="K712" s="78">
        <v>2233.39</v>
      </c>
      <c r="L712" s="78">
        <v>2233.39</v>
      </c>
      <c r="M712" s="78">
        <v>2233.39</v>
      </c>
      <c r="N712" s="78">
        <v>2233.39</v>
      </c>
      <c r="O712" s="111">
        <f t="shared" si="11"/>
        <v>20100.509999999998</v>
      </c>
    </row>
    <row r="713" spans="1:15" x14ac:dyDescent="0.3">
      <c r="A713" s="77" t="s">
        <v>1620</v>
      </c>
      <c r="B713" s="77" t="s">
        <v>358</v>
      </c>
      <c r="C713" s="78">
        <v>2576.9899999999998</v>
      </c>
      <c r="D713" s="78">
        <v>2576.9899999999998</v>
      </c>
      <c r="E713" s="78">
        <v>2576.9899999999998</v>
      </c>
      <c r="F713" s="78">
        <v>2576.9899999999998</v>
      </c>
      <c r="G713" s="78">
        <v>1246.93</v>
      </c>
      <c r="H713" s="80"/>
      <c r="I713" s="80"/>
      <c r="J713" s="80"/>
      <c r="K713" s="80"/>
      <c r="L713" s="80"/>
      <c r="M713" s="80"/>
      <c r="N713" s="80"/>
      <c r="O713" s="111">
        <f t="shared" si="11"/>
        <v>3823.92</v>
      </c>
    </row>
    <row r="714" spans="1:15" x14ac:dyDescent="0.3">
      <c r="A714" s="77" t="s">
        <v>2764</v>
      </c>
      <c r="B714" s="77" t="s">
        <v>358</v>
      </c>
      <c r="C714" s="80"/>
      <c r="D714" s="80"/>
      <c r="E714" s="80"/>
      <c r="F714" s="80"/>
      <c r="G714" s="79">
        <v>665.03</v>
      </c>
      <c r="H714" s="78">
        <v>2576.9899999999998</v>
      </c>
      <c r="I714" s="78">
        <v>2576.9899999999998</v>
      </c>
      <c r="J714" s="78">
        <v>2576.9899999999998</v>
      </c>
      <c r="K714" s="78">
        <v>2576.9899999999998</v>
      </c>
      <c r="L714" s="78">
        <v>2576.9899999999998</v>
      </c>
      <c r="M714" s="78">
        <v>2576.9899999999998</v>
      </c>
      <c r="N714" s="78">
        <v>2576.9899999999998</v>
      </c>
      <c r="O714" s="111">
        <f t="shared" si="11"/>
        <v>18703.96</v>
      </c>
    </row>
    <row r="715" spans="1:15" x14ac:dyDescent="0.3">
      <c r="A715" s="77" t="s">
        <v>1402</v>
      </c>
      <c r="B715" s="77" t="s">
        <v>112</v>
      </c>
      <c r="C715" s="78">
        <v>3367.26</v>
      </c>
      <c r="D715" s="78">
        <v>3367.26</v>
      </c>
      <c r="E715" s="78">
        <v>3367.26</v>
      </c>
      <c r="F715" s="78">
        <v>3367.26</v>
      </c>
      <c r="G715" s="78">
        <v>3367.26</v>
      </c>
      <c r="H715" s="78">
        <v>3367.26</v>
      </c>
      <c r="I715" s="78">
        <v>3367.26</v>
      </c>
      <c r="J715" s="78">
        <v>3367.26</v>
      </c>
      <c r="K715" s="78">
        <v>3367.26</v>
      </c>
      <c r="L715" s="78">
        <v>3367.26</v>
      </c>
      <c r="M715" s="78">
        <v>3367.26</v>
      </c>
      <c r="N715" s="78">
        <v>3367.26</v>
      </c>
      <c r="O715" s="111">
        <f t="shared" si="11"/>
        <v>30305.340000000011</v>
      </c>
    </row>
    <row r="716" spans="1:15" x14ac:dyDescent="0.3">
      <c r="A716" s="77" t="s">
        <v>1768</v>
      </c>
      <c r="B716" s="77" t="s">
        <v>169</v>
      </c>
      <c r="C716" s="78">
        <v>1297.0899999999999</v>
      </c>
      <c r="D716" s="78">
        <v>1297.08</v>
      </c>
      <c r="E716" s="78">
        <v>1297.08</v>
      </c>
      <c r="F716" s="78">
        <v>1297.08</v>
      </c>
      <c r="G716" s="78">
        <v>1297.08</v>
      </c>
      <c r="H716" s="78">
        <v>1297.08</v>
      </c>
      <c r="I716" s="78">
        <v>1297.08</v>
      </c>
      <c r="J716" s="78">
        <v>1297.08</v>
      </c>
      <c r="K716" s="78">
        <v>1297.08</v>
      </c>
      <c r="L716" s="78">
        <v>1297.08</v>
      </c>
      <c r="M716" s="78">
        <v>1297.08</v>
      </c>
      <c r="N716" s="78">
        <v>1297.08</v>
      </c>
      <c r="O716" s="111">
        <f t="shared" si="11"/>
        <v>11673.72</v>
      </c>
    </row>
    <row r="717" spans="1:15" x14ac:dyDescent="0.3">
      <c r="A717" s="77" t="s">
        <v>1600</v>
      </c>
      <c r="B717" s="77" t="s">
        <v>130</v>
      </c>
      <c r="C717" s="78">
        <v>2233.39</v>
      </c>
      <c r="D717" s="78">
        <v>2233.39</v>
      </c>
      <c r="E717" s="78">
        <v>2233.39</v>
      </c>
      <c r="F717" s="78">
        <v>2233.39</v>
      </c>
      <c r="G717" s="78">
        <v>2233.39</v>
      </c>
      <c r="H717" s="78">
        <v>2233.39</v>
      </c>
      <c r="I717" s="78">
        <v>2233.39</v>
      </c>
      <c r="J717" s="78">
        <v>2233.39</v>
      </c>
      <c r="K717" s="78">
        <v>2233.39</v>
      </c>
      <c r="L717" s="78">
        <v>2233.39</v>
      </c>
      <c r="M717" s="78">
        <v>2233.39</v>
      </c>
      <c r="N717" s="78">
        <v>2233.39</v>
      </c>
      <c r="O717" s="111">
        <f t="shared" si="11"/>
        <v>20100.509999999998</v>
      </c>
    </row>
    <row r="718" spans="1:15" x14ac:dyDescent="0.3">
      <c r="A718" s="77" t="s">
        <v>1297</v>
      </c>
      <c r="B718" s="77" t="s">
        <v>326</v>
      </c>
      <c r="C718" s="78">
        <v>2576.9899999999998</v>
      </c>
      <c r="D718" s="78">
        <v>2576.9899999999998</v>
      </c>
      <c r="E718" s="78">
        <v>2576.9899999999998</v>
      </c>
      <c r="F718" s="78">
        <v>2576.9899999999998</v>
      </c>
      <c r="G718" s="78">
        <v>2576.9899999999998</v>
      </c>
      <c r="H718" s="78">
        <v>2576.9899999999998</v>
      </c>
      <c r="I718" s="78">
        <v>2576.9899999999998</v>
      </c>
      <c r="J718" s="78">
        <v>2576.9899999999998</v>
      </c>
      <c r="K718" s="78">
        <v>2576.9899999999998</v>
      </c>
      <c r="L718" s="78">
        <v>2576.9899999999998</v>
      </c>
      <c r="M718" s="78">
        <v>2576.9899999999998</v>
      </c>
      <c r="N718" s="78">
        <v>2576.9899999999998</v>
      </c>
      <c r="O718" s="111">
        <f t="shared" si="11"/>
        <v>23192.909999999996</v>
      </c>
    </row>
    <row r="719" spans="1:15" x14ac:dyDescent="0.3">
      <c r="A719" s="77" t="s">
        <v>1579</v>
      </c>
      <c r="B719" s="77" t="s">
        <v>220</v>
      </c>
      <c r="C719" s="78">
        <v>3367.26</v>
      </c>
      <c r="D719" s="78">
        <v>3367.26</v>
      </c>
      <c r="E719" s="78">
        <v>3367.26</v>
      </c>
      <c r="F719" s="78">
        <v>3367.26</v>
      </c>
      <c r="G719" s="78">
        <v>3367.26</v>
      </c>
      <c r="H719" s="78">
        <v>3367.26</v>
      </c>
      <c r="I719" s="78">
        <v>3367.26</v>
      </c>
      <c r="J719" s="78">
        <v>3367.26</v>
      </c>
      <c r="K719" s="78">
        <v>3367.26</v>
      </c>
      <c r="L719" s="78">
        <v>3367.26</v>
      </c>
      <c r="M719" s="78">
        <v>3367.26</v>
      </c>
      <c r="N719" s="78">
        <v>3367.26</v>
      </c>
      <c r="O719" s="111">
        <f t="shared" si="11"/>
        <v>30305.340000000011</v>
      </c>
    </row>
    <row r="720" spans="1:15" x14ac:dyDescent="0.3">
      <c r="A720" s="77" t="s">
        <v>2926</v>
      </c>
      <c r="B720" s="77" t="s">
        <v>220</v>
      </c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111">
        <f t="shared" si="11"/>
        <v>0</v>
      </c>
    </row>
    <row r="721" spans="1:15" x14ac:dyDescent="0.3">
      <c r="A721" s="77" t="s">
        <v>1639</v>
      </c>
      <c r="B721" s="77" t="s">
        <v>227</v>
      </c>
      <c r="C721" s="78">
        <v>1297.0899999999999</v>
      </c>
      <c r="D721" s="78">
        <v>1297.08</v>
      </c>
      <c r="E721" s="78">
        <v>1297.08</v>
      </c>
      <c r="F721" s="78">
        <v>1297.08</v>
      </c>
      <c r="G721" s="78">
        <v>1297.08</v>
      </c>
      <c r="H721" s="78">
        <v>1297.08</v>
      </c>
      <c r="I721" s="78">
        <v>1297.08</v>
      </c>
      <c r="J721" s="78">
        <v>1297.08</v>
      </c>
      <c r="K721" s="78">
        <v>1297.08</v>
      </c>
      <c r="L721" s="78">
        <v>1297.08</v>
      </c>
      <c r="M721" s="78">
        <v>1297.08</v>
      </c>
      <c r="N721" s="78">
        <v>1297.08</v>
      </c>
      <c r="O721" s="111">
        <f t="shared" si="11"/>
        <v>11673.72</v>
      </c>
    </row>
    <row r="722" spans="1:15" x14ac:dyDescent="0.3">
      <c r="A722" s="77" t="s">
        <v>1328</v>
      </c>
      <c r="B722" s="77" t="s">
        <v>296</v>
      </c>
      <c r="C722" s="78">
        <v>2233.39</v>
      </c>
      <c r="D722" s="78">
        <v>2233.39</v>
      </c>
      <c r="E722" s="78">
        <v>2233.39</v>
      </c>
      <c r="F722" s="78">
        <v>2233.39</v>
      </c>
      <c r="G722" s="78">
        <v>2233.39</v>
      </c>
      <c r="H722" s="78">
        <v>2233.39</v>
      </c>
      <c r="I722" s="78">
        <v>2233.39</v>
      </c>
      <c r="J722" s="78">
        <v>2233.39</v>
      </c>
      <c r="K722" s="78">
        <v>2233.39</v>
      </c>
      <c r="L722" s="78">
        <v>2233.39</v>
      </c>
      <c r="M722" s="78">
        <v>2233.39</v>
      </c>
      <c r="N722" s="78">
        <v>2233.39</v>
      </c>
      <c r="O722" s="111">
        <f t="shared" si="11"/>
        <v>20100.509999999998</v>
      </c>
    </row>
    <row r="723" spans="1:15" x14ac:dyDescent="0.3">
      <c r="A723" s="77" t="s">
        <v>1696</v>
      </c>
      <c r="B723" s="77" t="s">
        <v>173</v>
      </c>
      <c r="C723" s="78">
        <v>3466.05</v>
      </c>
      <c r="D723" s="78">
        <v>3466.05</v>
      </c>
      <c r="E723" s="78">
        <v>3466.05</v>
      </c>
      <c r="F723" s="78">
        <v>3466.05</v>
      </c>
      <c r="G723" s="78">
        <v>3466.05</v>
      </c>
      <c r="H723" s="78">
        <v>3466.05</v>
      </c>
      <c r="I723" s="78">
        <v>3466.05</v>
      </c>
      <c r="J723" s="78">
        <v>3466.05</v>
      </c>
      <c r="K723" s="78">
        <v>3466.05</v>
      </c>
      <c r="L723" s="78">
        <v>3466.05</v>
      </c>
      <c r="M723" s="78">
        <v>3466.05</v>
      </c>
      <c r="N723" s="78">
        <v>3466.05</v>
      </c>
      <c r="O723" s="111">
        <f t="shared" si="11"/>
        <v>31194.449999999997</v>
      </c>
    </row>
    <row r="724" spans="1:15" x14ac:dyDescent="0.3">
      <c r="A724" s="77" t="s">
        <v>1647</v>
      </c>
      <c r="B724" s="77" t="s">
        <v>230</v>
      </c>
      <c r="C724" s="78">
        <v>2576.9899999999998</v>
      </c>
      <c r="D724" s="78">
        <v>2576.9899999999998</v>
      </c>
      <c r="E724" s="78">
        <v>2576.9899999999998</v>
      </c>
      <c r="F724" s="78">
        <v>2576.9899999999998</v>
      </c>
      <c r="G724" s="78">
        <v>2576.9899999999998</v>
      </c>
      <c r="H724" s="78">
        <v>2576.9899999999998</v>
      </c>
      <c r="I724" s="78">
        <v>2576.9899999999998</v>
      </c>
      <c r="J724" s="78">
        <v>2576.9899999999998</v>
      </c>
      <c r="K724" s="78">
        <v>2576.9899999999998</v>
      </c>
      <c r="L724" s="78">
        <v>2576.9899999999998</v>
      </c>
      <c r="M724" s="78">
        <v>2576.9899999999998</v>
      </c>
      <c r="N724" s="78">
        <v>2576.9899999999998</v>
      </c>
      <c r="O724" s="111">
        <f t="shared" si="11"/>
        <v>23192.909999999996</v>
      </c>
    </row>
    <row r="725" spans="1:15" x14ac:dyDescent="0.3">
      <c r="A725" s="77" t="s">
        <v>1665</v>
      </c>
      <c r="B725" s="77" t="s">
        <v>278</v>
      </c>
      <c r="C725" s="78">
        <v>3367.26</v>
      </c>
      <c r="D725" s="78">
        <v>3367.26</v>
      </c>
      <c r="E725" s="78">
        <v>3367.26</v>
      </c>
      <c r="F725" s="78">
        <v>3367.26</v>
      </c>
      <c r="G725" s="78">
        <v>3367.26</v>
      </c>
      <c r="H725" s="78">
        <v>3367.26</v>
      </c>
      <c r="I725" s="78">
        <v>3367.26</v>
      </c>
      <c r="J725" s="78">
        <v>3367.26</v>
      </c>
      <c r="K725" s="78">
        <v>3367.26</v>
      </c>
      <c r="L725" s="78">
        <v>3367.26</v>
      </c>
      <c r="M725" s="78">
        <v>3367.26</v>
      </c>
      <c r="N725" s="78">
        <v>3367.26</v>
      </c>
      <c r="O725" s="111">
        <f t="shared" si="11"/>
        <v>30305.340000000011</v>
      </c>
    </row>
    <row r="726" spans="1:15" x14ac:dyDescent="0.3">
      <c r="A726" s="77" t="s">
        <v>1751</v>
      </c>
      <c r="B726" s="77" t="s">
        <v>313</v>
      </c>
      <c r="C726" s="78">
        <v>1297.0899999999999</v>
      </c>
      <c r="D726" s="78">
        <v>1297.08</v>
      </c>
      <c r="E726" s="78">
        <v>1297.08</v>
      </c>
      <c r="F726" s="78">
        <v>1297.08</v>
      </c>
      <c r="G726" s="78">
        <v>1297.08</v>
      </c>
      <c r="H726" s="78">
        <v>1297.08</v>
      </c>
      <c r="I726" s="78">
        <v>1297.08</v>
      </c>
      <c r="J726" s="78">
        <v>1297.08</v>
      </c>
      <c r="K726" s="78">
        <v>1297.08</v>
      </c>
      <c r="L726" s="78">
        <v>1297.08</v>
      </c>
      <c r="M726" s="78">
        <v>1297.08</v>
      </c>
      <c r="N726" s="78">
        <v>1297.08</v>
      </c>
      <c r="O726" s="111">
        <f t="shared" si="11"/>
        <v>11673.72</v>
      </c>
    </row>
    <row r="727" spans="1:15" x14ac:dyDescent="0.3">
      <c r="A727" s="77" t="s">
        <v>1323</v>
      </c>
      <c r="B727" s="77" t="s">
        <v>110</v>
      </c>
      <c r="C727" s="78">
        <v>2233.39</v>
      </c>
      <c r="D727" s="78">
        <v>2233.39</v>
      </c>
      <c r="E727" s="78">
        <v>2233.39</v>
      </c>
      <c r="F727" s="78">
        <v>2233.39</v>
      </c>
      <c r="G727" s="78">
        <v>2233.39</v>
      </c>
      <c r="H727" s="78">
        <v>2233.39</v>
      </c>
      <c r="I727" s="78">
        <v>2233.39</v>
      </c>
      <c r="J727" s="78">
        <v>2233.39</v>
      </c>
      <c r="K727" s="78">
        <v>2233.39</v>
      </c>
      <c r="L727" s="78">
        <v>2233.39</v>
      </c>
      <c r="M727" s="78">
        <v>2233.39</v>
      </c>
      <c r="N727" s="78">
        <v>2233.39</v>
      </c>
      <c r="O727" s="111">
        <f t="shared" si="11"/>
        <v>20100.509999999998</v>
      </c>
    </row>
    <row r="728" spans="1:15" x14ac:dyDescent="0.3">
      <c r="A728" s="77" t="s">
        <v>1726</v>
      </c>
      <c r="B728" s="77" t="s">
        <v>275</v>
      </c>
      <c r="C728" s="78">
        <v>2576.9899999999998</v>
      </c>
      <c r="D728" s="78">
        <v>2576.9899999999998</v>
      </c>
      <c r="E728" s="78">
        <v>2244.48</v>
      </c>
      <c r="F728" s="80"/>
      <c r="G728" s="80"/>
      <c r="H728" s="80"/>
      <c r="I728" s="80"/>
      <c r="J728" s="80"/>
      <c r="K728" s="80"/>
      <c r="L728" s="80"/>
      <c r="M728" s="80"/>
      <c r="N728" s="80"/>
      <c r="O728" s="111">
        <f t="shared" si="11"/>
        <v>0</v>
      </c>
    </row>
    <row r="729" spans="1:15" x14ac:dyDescent="0.3">
      <c r="A729" s="77" t="s">
        <v>2511</v>
      </c>
      <c r="B729" s="77" t="s">
        <v>275</v>
      </c>
      <c r="C729" s="80"/>
      <c r="D729" s="80"/>
      <c r="E729" s="79">
        <v>332.51</v>
      </c>
      <c r="F729" s="78">
        <v>2576.9899999999998</v>
      </c>
      <c r="G729" s="78">
        <v>2576.9899999999998</v>
      </c>
      <c r="H729" s="78">
        <v>2576.9899999999998</v>
      </c>
      <c r="I729" s="78">
        <v>2576.9899999999998</v>
      </c>
      <c r="J729" s="78">
        <v>2576.9899999999998</v>
      </c>
      <c r="K729" s="78">
        <v>2576.9899999999998</v>
      </c>
      <c r="L729" s="78">
        <v>2576.9899999999998</v>
      </c>
      <c r="M729" s="78">
        <v>2576.9899999999998</v>
      </c>
      <c r="N729" s="78">
        <v>2576.9899999999998</v>
      </c>
      <c r="O729" s="111">
        <f t="shared" si="11"/>
        <v>23192.909999999996</v>
      </c>
    </row>
    <row r="730" spans="1:15" x14ac:dyDescent="0.3">
      <c r="A730" s="77" t="s">
        <v>1781</v>
      </c>
      <c r="B730" s="77" t="s">
        <v>319</v>
      </c>
      <c r="C730" s="78">
        <v>3367.26</v>
      </c>
      <c r="D730" s="78">
        <v>3367.26</v>
      </c>
      <c r="E730" s="78">
        <v>3367.26</v>
      </c>
      <c r="F730" s="78">
        <v>3367.26</v>
      </c>
      <c r="G730" s="78">
        <v>3367.26</v>
      </c>
      <c r="H730" s="78">
        <v>3367.26</v>
      </c>
      <c r="I730" s="78">
        <v>3367.26</v>
      </c>
      <c r="J730" s="78">
        <v>3367.26</v>
      </c>
      <c r="K730" s="78">
        <v>3367.26</v>
      </c>
      <c r="L730" s="78">
        <v>3367.26</v>
      </c>
      <c r="M730" s="78">
        <v>3367.26</v>
      </c>
      <c r="N730" s="78">
        <v>3367.26</v>
      </c>
      <c r="O730" s="111">
        <f t="shared" si="11"/>
        <v>30305.340000000011</v>
      </c>
    </row>
    <row r="731" spans="1:15" x14ac:dyDescent="0.3">
      <c r="A731" s="77" t="s">
        <v>1384</v>
      </c>
      <c r="B731" s="77" t="s">
        <v>235</v>
      </c>
      <c r="C731" s="78">
        <v>1297.0899999999999</v>
      </c>
      <c r="D731" s="78">
        <v>1297.08</v>
      </c>
      <c r="E731" s="78">
        <v>1297.08</v>
      </c>
      <c r="F731" s="78">
        <v>1297.08</v>
      </c>
      <c r="G731" s="78">
        <v>1297.08</v>
      </c>
      <c r="H731" s="78">
        <v>1297.08</v>
      </c>
      <c r="I731" s="78">
        <v>1297.08</v>
      </c>
      <c r="J731" s="78">
        <v>1297.08</v>
      </c>
      <c r="K731" s="78">
        <v>1297.08</v>
      </c>
      <c r="L731" s="78">
        <v>1297.08</v>
      </c>
      <c r="M731" s="78">
        <v>1297.08</v>
      </c>
      <c r="N731" s="78">
        <v>1297.08</v>
      </c>
      <c r="O731" s="111">
        <f t="shared" si="11"/>
        <v>11673.72</v>
      </c>
    </row>
    <row r="732" spans="1:15" x14ac:dyDescent="0.3">
      <c r="A732" s="77" t="s">
        <v>1769</v>
      </c>
      <c r="B732" s="77" t="s">
        <v>170</v>
      </c>
      <c r="C732" s="78">
        <v>2233.39</v>
      </c>
      <c r="D732" s="78">
        <v>2233.39</v>
      </c>
      <c r="E732" s="78">
        <v>2233.39</v>
      </c>
      <c r="F732" s="78">
        <v>2233.39</v>
      </c>
      <c r="G732" s="78">
        <v>2233.39</v>
      </c>
      <c r="H732" s="78">
        <v>2233.39</v>
      </c>
      <c r="I732" s="78">
        <v>2233.39</v>
      </c>
      <c r="J732" s="78">
        <v>2233.39</v>
      </c>
      <c r="K732" s="78">
        <v>2233.39</v>
      </c>
      <c r="L732" s="78">
        <v>2233.39</v>
      </c>
      <c r="M732" s="78">
        <v>2233.39</v>
      </c>
      <c r="N732" s="78">
        <v>2233.39</v>
      </c>
      <c r="O732" s="111">
        <f t="shared" si="11"/>
        <v>20100.509999999998</v>
      </c>
    </row>
    <row r="733" spans="1:15" x14ac:dyDescent="0.3">
      <c r="A733" s="77" t="s">
        <v>1601</v>
      </c>
      <c r="B733" s="77" t="s">
        <v>299</v>
      </c>
      <c r="C733" s="78">
        <v>2576.9899999999998</v>
      </c>
      <c r="D733" s="78">
        <v>2576.9899999999998</v>
      </c>
      <c r="E733" s="78">
        <v>2576.9899999999998</v>
      </c>
      <c r="F733" s="78">
        <v>2576.9899999999998</v>
      </c>
      <c r="G733" s="78">
        <v>2576.9899999999998</v>
      </c>
      <c r="H733" s="78">
        <v>2576.9899999999998</v>
      </c>
      <c r="I733" s="78">
        <v>2576.9899999999998</v>
      </c>
      <c r="J733" s="78">
        <v>2576.9899999999998</v>
      </c>
      <c r="K733" s="78">
        <v>2576.9899999999998</v>
      </c>
      <c r="L733" s="78">
        <v>2576.9899999999998</v>
      </c>
      <c r="M733" s="78">
        <v>2576.9899999999998</v>
      </c>
      <c r="N733" s="78">
        <v>2576.9899999999998</v>
      </c>
      <c r="O733" s="111">
        <f t="shared" si="11"/>
        <v>23192.909999999996</v>
      </c>
    </row>
    <row r="734" spans="1:15" x14ac:dyDescent="0.3">
      <c r="A734" s="77" t="s">
        <v>1574</v>
      </c>
      <c r="B734" s="77" t="s">
        <v>305</v>
      </c>
      <c r="C734" s="78">
        <v>3367.26</v>
      </c>
      <c r="D734" s="78">
        <v>3367.26</v>
      </c>
      <c r="E734" s="78">
        <v>3367.26</v>
      </c>
      <c r="F734" s="78">
        <v>3367.26</v>
      </c>
      <c r="G734" s="78">
        <v>3367.26</v>
      </c>
      <c r="H734" s="78">
        <v>3367.26</v>
      </c>
      <c r="I734" s="78">
        <v>3367.26</v>
      </c>
      <c r="J734" s="78">
        <v>3367.26</v>
      </c>
      <c r="K734" s="78">
        <v>3367.26</v>
      </c>
      <c r="L734" s="78">
        <v>3367.26</v>
      </c>
      <c r="M734" s="78">
        <v>3367.26</v>
      </c>
      <c r="N734" s="78">
        <v>3367.26</v>
      </c>
      <c r="O734" s="111">
        <f t="shared" si="11"/>
        <v>30305.340000000011</v>
      </c>
    </row>
    <row r="735" spans="1:15" x14ac:dyDescent="0.3">
      <c r="A735" s="77" t="s">
        <v>1406</v>
      </c>
      <c r="B735" s="77" t="s">
        <v>103</v>
      </c>
      <c r="C735" s="78">
        <v>2456.73</v>
      </c>
      <c r="D735" s="78">
        <v>2456.73</v>
      </c>
      <c r="E735" s="78">
        <v>2456.73</v>
      </c>
      <c r="F735" s="78">
        <v>2456.73</v>
      </c>
      <c r="G735" s="78">
        <v>2456.73</v>
      </c>
      <c r="H735" s="78">
        <v>2456.73</v>
      </c>
      <c r="I735" s="78">
        <v>2456.73</v>
      </c>
      <c r="J735" s="78">
        <v>1188.74</v>
      </c>
      <c r="K735" s="80"/>
      <c r="L735" s="80"/>
      <c r="M735" s="80"/>
      <c r="N735" s="80"/>
      <c r="O735" s="111">
        <f t="shared" si="11"/>
        <v>11015.66</v>
      </c>
    </row>
    <row r="736" spans="1:15" x14ac:dyDescent="0.3">
      <c r="A736" s="77" t="s">
        <v>2858</v>
      </c>
      <c r="B736" s="77" t="s">
        <v>103</v>
      </c>
      <c r="C736" s="80"/>
      <c r="D736" s="80"/>
      <c r="E736" s="80"/>
      <c r="F736" s="80"/>
      <c r="G736" s="80"/>
      <c r="H736" s="80"/>
      <c r="I736" s="80"/>
      <c r="J736" s="78">
        <v>1267.99</v>
      </c>
      <c r="K736" s="78">
        <v>2456.7199999999998</v>
      </c>
      <c r="L736" s="78">
        <v>2456.73</v>
      </c>
      <c r="M736" s="78">
        <v>2456.73</v>
      </c>
      <c r="N736" s="78">
        <v>2456.73</v>
      </c>
      <c r="O736" s="111">
        <f t="shared" si="11"/>
        <v>11094.9</v>
      </c>
    </row>
    <row r="737" spans="1:15" x14ac:dyDescent="0.3">
      <c r="A737" s="77" t="s">
        <v>1615</v>
      </c>
      <c r="B737" s="77" t="s">
        <v>304</v>
      </c>
      <c r="C737" s="78">
        <v>2396.6</v>
      </c>
      <c r="D737" s="78">
        <v>2396.6</v>
      </c>
      <c r="E737" s="78">
        <v>2396.6</v>
      </c>
      <c r="F737" s="78">
        <v>2396.6</v>
      </c>
      <c r="G737" s="78">
        <v>2396.6</v>
      </c>
      <c r="H737" s="78">
        <v>2396.6</v>
      </c>
      <c r="I737" s="78">
        <v>2396.6</v>
      </c>
      <c r="J737" s="78">
        <v>2396.6</v>
      </c>
      <c r="K737" s="78">
        <v>2396.6</v>
      </c>
      <c r="L737" s="78">
        <v>2396.6</v>
      </c>
      <c r="M737" s="78">
        <v>2396.6</v>
      </c>
      <c r="N737" s="78">
        <v>2396.6</v>
      </c>
      <c r="O737" s="111">
        <f t="shared" si="11"/>
        <v>21569.399999999998</v>
      </c>
    </row>
    <row r="738" spans="1:15" x14ac:dyDescent="0.3">
      <c r="A738" s="77" t="s">
        <v>1752</v>
      </c>
      <c r="B738" s="77" t="s">
        <v>306</v>
      </c>
      <c r="C738" s="78">
        <v>1297.0899999999999</v>
      </c>
      <c r="D738" s="78">
        <v>1297.08</v>
      </c>
      <c r="E738" s="78">
        <v>1297.08</v>
      </c>
      <c r="F738" s="78">
        <v>1297.08</v>
      </c>
      <c r="G738" s="78">
        <v>1297.08</v>
      </c>
      <c r="H738" s="78">
        <v>1297.08</v>
      </c>
      <c r="I738" s="78">
        <v>1297.08</v>
      </c>
      <c r="J738" s="78">
        <v>1297.08</v>
      </c>
      <c r="K738" s="78">
        <v>1297.08</v>
      </c>
      <c r="L738" s="78">
        <v>1297.08</v>
      </c>
      <c r="M738" s="78">
        <v>1297.08</v>
      </c>
      <c r="N738" s="78">
        <v>1297.08</v>
      </c>
      <c r="O738" s="111">
        <f t="shared" si="11"/>
        <v>11673.72</v>
      </c>
    </row>
    <row r="739" spans="1:15" x14ac:dyDescent="0.3">
      <c r="A739" s="77" t="s">
        <v>1368</v>
      </c>
      <c r="B739" s="77" t="s">
        <v>290</v>
      </c>
      <c r="C739" s="78">
        <v>2233.39</v>
      </c>
      <c r="D739" s="78">
        <v>2233.39</v>
      </c>
      <c r="E739" s="78">
        <v>2233.39</v>
      </c>
      <c r="F739" s="78">
        <v>2233.39</v>
      </c>
      <c r="G739" s="78">
        <v>2233.39</v>
      </c>
      <c r="H739" s="78">
        <v>2233.39</v>
      </c>
      <c r="I739" s="79">
        <v>864.63</v>
      </c>
      <c r="J739" s="80"/>
      <c r="K739" s="80"/>
      <c r="L739" s="80"/>
      <c r="M739" s="80"/>
      <c r="N739" s="80"/>
      <c r="O739" s="111">
        <f t="shared" si="11"/>
        <v>7564.8</v>
      </c>
    </row>
    <row r="740" spans="1:15" x14ac:dyDescent="0.3">
      <c r="A740" s="77" t="s">
        <v>2836</v>
      </c>
      <c r="B740" s="77" t="s">
        <v>290</v>
      </c>
      <c r="C740" s="80"/>
      <c r="D740" s="80"/>
      <c r="E740" s="80"/>
      <c r="F740" s="80"/>
      <c r="G740" s="80"/>
      <c r="H740" s="80"/>
      <c r="I740" s="78">
        <v>1368.75</v>
      </c>
      <c r="J740" s="78">
        <v>2233.39</v>
      </c>
      <c r="K740" s="78">
        <v>2233.39</v>
      </c>
      <c r="L740" s="78">
        <v>2233.39</v>
      </c>
      <c r="M740" s="78">
        <v>2233.39</v>
      </c>
      <c r="N740" s="78">
        <v>2233.39</v>
      </c>
      <c r="O740" s="111">
        <f t="shared" si="11"/>
        <v>12535.699999999999</v>
      </c>
    </row>
    <row r="741" spans="1:15" x14ac:dyDescent="0.3">
      <c r="A741" s="77" t="s">
        <v>1770</v>
      </c>
      <c r="B741" s="77" t="s">
        <v>194</v>
      </c>
      <c r="C741" s="78">
        <v>2576.9899999999998</v>
      </c>
      <c r="D741" s="78">
        <v>2576.9899999999998</v>
      </c>
      <c r="E741" s="78">
        <v>2576.9899999999998</v>
      </c>
      <c r="F741" s="78">
        <v>2576.9899999999998</v>
      </c>
      <c r="G741" s="78">
        <v>2576.9899999999998</v>
      </c>
      <c r="H741" s="78">
        <v>2576.9899999999998</v>
      </c>
      <c r="I741" s="78">
        <v>2576.9899999999998</v>
      </c>
      <c r="J741" s="78">
        <v>2576.9899999999998</v>
      </c>
      <c r="K741" s="78">
        <v>2576.9899999999998</v>
      </c>
      <c r="L741" s="78">
        <v>2576.9899999999998</v>
      </c>
      <c r="M741" s="78">
        <v>2576.9899999999998</v>
      </c>
      <c r="N741" s="78">
        <v>2576.9899999999998</v>
      </c>
      <c r="O741" s="111">
        <f t="shared" si="11"/>
        <v>23192.909999999996</v>
      </c>
    </row>
    <row r="742" spans="1:15" x14ac:dyDescent="0.3">
      <c r="A742" s="77" t="s">
        <v>1640</v>
      </c>
      <c r="B742" s="77" t="s">
        <v>254</v>
      </c>
      <c r="C742" s="78">
        <v>3367.26</v>
      </c>
      <c r="D742" s="78">
        <v>3367.26</v>
      </c>
      <c r="E742" s="78">
        <v>3367.26</v>
      </c>
      <c r="F742" s="78">
        <v>3367.26</v>
      </c>
      <c r="G742" s="78">
        <v>3367.26</v>
      </c>
      <c r="H742" s="78">
        <v>3367.26</v>
      </c>
      <c r="I742" s="78">
        <v>3367.26</v>
      </c>
      <c r="J742" s="78">
        <v>3367.26</v>
      </c>
      <c r="K742" s="78">
        <v>3367.26</v>
      </c>
      <c r="L742" s="78">
        <v>3367.26</v>
      </c>
      <c r="M742" s="78">
        <v>3367.26</v>
      </c>
      <c r="N742" s="78">
        <v>3367.26</v>
      </c>
      <c r="O742" s="111">
        <f t="shared" si="11"/>
        <v>30305.340000000011</v>
      </c>
    </row>
    <row r="743" spans="1:15" x14ac:dyDescent="0.3">
      <c r="A743" s="77" t="s">
        <v>1608</v>
      </c>
      <c r="B743" s="77" t="s">
        <v>195</v>
      </c>
      <c r="C743" s="78">
        <v>1297.0899999999999</v>
      </c>
      <c r="D743" s="78">
        <v>1297.08</v>
      </c>
      <c r="E743" s="78">
        <v>1297.08</v>
      </c>
      <c r="F743" s="78">
        <v>1297.08</v>
      </c>
      <c r="G743" s="78">
        <v>1297.08</v>
      </c>
      <c r="H743" s="78">
        <v>1297.08</v>
      </c>
      <c r="I743" s="78">
        <v>1297.08</v>
      </c>
      <c r="J743" s="78">
        <v>1297.08</v>
      </c>
      <c r="K743" s="78">
        <v>1297.08</v>
      </c>
      <c r="L743" s="78">
        <v>1297.08</v>
      </c>
      <c r="M743" s="78">
        <v>1297.08</v>
      </c>
      <c r="N743" s="78">
        <v>1297.08</v>
      </c>
      <c r="O743" s="111">
        <f t="shared" si="11"/>
        <v>11673.72</v>
      </c>
    </row>
    <row r="744" spans="1:15" x14ac:dyDescent="0.3">
      <c r="A744" s="77" t="s">
        <v>1745</v>
      </c>
      <c r="B744" s="77" t="s">
        <v>312</v>
      </c>
      <c r="C744" s="78">
        <v>2233.39</v>
      </c>
      <c r="D744" s="78">
        <v>2233.39</v>
      </c>
      <c r="E744" s="78">
        <v>2233.39</v>
      </c>
      <c r="F744" s="78">
        <v>2233.39</v>
      </c>
      <c r="G744" s="78">
        <v>2233.39</v>
      </c>
      <c r="H744" s="78">
        <v>2233.39</v>
      </c>
      <c r="I744" s="78">
        <v>2233.39</v>
      </c>
      <c r="J744" s="78">
        <v>2233.39</v>
      </c>
      <c r="K744" s="78">
        <v>2233.39</v>
      </c>
      <c r="L744" s="78">
        <v>2233.39</v>
      </c>
      <c r="M744" s="78">
        <v>2233.39</v>
      </c>
      <c r="N744" s="78">
        <v>2233.39</v>
      </c>
      <c r="O744" s="111">
        <f t="shared" si="11"/>
        <v>20100.509999999998</v>
      </c>
    </row>
    <row r="745" spans="1:15" x14ac:dyDescent="0.3">
      <c r="A745" s="77" t="s">
        <v>1552</v>
      </c>
      <c r="B745" s="77" t="s">
        <v>270</v>
      </c>
      <c r="C745" s="78">
        <v>2576.9899999999998</v>
      </c>
      <c r="D745" s="78">
        <v>2576.9899999999998</v>
      </c>
      <c r="E745" s="79">
        <v>415.54</v>
      </c>
      <c r="F745" s="80"/>
      <c r="G745" s="80"/>
      <c r="H745" s="80"/>
      <c r="I745" s="80"/>
      <c r="J745" s="80"/>
      <c r="K745" s="80"/>
      <c r="L745" s="80"/>
      <c r="M745" s="80"/>
      <c r="N745" s="80"/>
      <c r="O745" s="111">
        <f t="shared" si="11"/>
        <v>0</v>
      </c>
    </row>
    <row r="746" spans="1:15" x14ac:dyDescent="0.3">
      <c r="A746" s="77" t="s">
        <v>2486</v>
      </c>
      <c r="B746" s="77" t="s">
        <v>270</v>
      </c>
      <c r="C746" s="80"/>
      <c r="D746" s="80"/>
      <c r="E746" s="78">
        <v>2161.4499999999998</v>
      </c>
      <c r="F746" s="78">
        <v>2576.9899999999998</v>
      </c>
      <c r="G746" s="78">
        <v>2576.9899999999998</v>
      </c>
      <c r="H746" s="78">
        <v>2576.9899999999998</v>
      </c>
      <c r="I746" s="78">
        <v>2576.9899999999998</v>
      </c>
      <c r="J746" s="78">
        <v>2576.9899999999998</v>
      </c>
      <c r="K746" s="78">
        <v>2576.9899999999998</v>
      </c>
      <c r="L746" s="78">
        <v>2576.9899999999998</v>
      </c>
      <c r="M746" s="78">
        <v>2576.9899999999998</v>
      </c>
      <c r="N746" s="78">
        <v>2576.9899999999998</v>
      </c>
      <c r="O746" s="111">
        <f t="shared" si="11"/>
        <v>23192.909999999996</v>
      </c>
    </row>
    <row r="747" spans="1:15" x14ac:dyDescent="0.3">
      <c r="A747" s="77" t="s">
        <v>1664</v>
      </c>
      <c r="B747" s="77" t="s">
        <v>196</v>
      </c>
      <c r="C747" s="78">
        <v>3367.26</v>
      </c>
      <c r="D747" s="78">
        <v>3367.26</v>
      </c>
      <c r="E747" s="78">
        <v>3367.26</v>
      </c>
      <c r="F747" s="78">
        <v>3367.26</v>
      </c>
      <c r="G747" s="78">
        <v>3367.26</v>
      </c>
      <c r="H747" s="78">
        <v>3367.26</v>
      </c>
      <c r="I747" s="78">
        <v>3367.26</v>
      </c>
      <c r="J747" s="78">
        <v>3367.26</v>
      </c>
      <c r="K747" s="78">
        <v>3367.26</v>
      </c>
      <c r="L747" s="78">
        <v>3367.26</v>
      </c>
      <c r="M747" s="78">
        <v>3367.26</v>
      </c>
      <c r="N747" s="78">
        <v>3367.26</v>
      </c>
      <c r="O747" s="111">
        <f t="shared" si="11"/>
        <v>30305.340000000011</v>
      </c>
    </row>
    <row r="748" spans="1:15" x14ac:dyDescent="0.3">
      <c r="A748" s="77" t="s">
        <v>1668</v>
      </c>
      <c r="B748" s="77" t="s">
        <v>344</v>
      </c>
      <c r="C748" s="78">
        <v>1297.0899999999999</v>
      </c>
      <c r="D748" s="78">
        <v>1297.08</v>
      </c>
      <c r="E748" s="78">
        <v>1297.08</v>
      </c>
      <c r="F748" s="78">
        <v>1297.08</v>
      </c>
      <c r="G748" s="78">
        <v>1297.08</v>
      </c>
      <c r="H748" s="78">
        <v>1297.08</v>
      </c>
      <c r="I748" s="78">
        <v>1297.08</v>
      </c>
      <c r="J748" s="78">
        <v>1297.08</v>
      </c>
      <c r="K748" s="78">
        <v>1297.08</v>
      </c>
      <c r="L748" s="78">
        <v>1297.08</v>
      </c>
      <c r="M748" s="78">
        <v>1297.08</v>
      </c>
      <c r="N748" s="78">
        <v>1297.08</v>
      </c>
      <c r="O748" s="111">
        <f t="shared" si="11"/>
        <v>11673.72</v>
      </c>
    </row>
    <row r="749" spans="1:15" x14ac:dyDescent="0.3">
      <c r="A749" s="77" t="s">
        <v>1553</v>
      </c>
      <c r="B749" s="77" t="s">
        <v>104</v>
      </c>
      <c r="C749" s="78">
        <v>2233.39</v>
      </c>
      <c r="D749" s="78">
        <v>2233.39</v>
      </c>
      <c r="E749" s="78">
        <v>2233.39</v>
      </c>
      <c r="F749" s="78">
        <v>2233.39</v>
      </c>
      <c r="G749" s="78">
        <v>2233.39</v>
      </c>
      <c r="H749" s="78">
        <v>2233.39</v>
      </c>
      <c r="I749" s="78">
        <v>2233.39</v>
      </c>
      <c r="J749" s="78">
        <v>2233.39</v>
      </c>
      <c r="K749" s="78">
        <v>2233.39</v>
      </c>
      <c r="L749" s="78">
        <v>2233.39</v>
      </c>
      <c r="M749" s="78">
        <v>2233.39</v>
      </c>
      <c r="N749" s="78">
        <v>2233.39</v>
      </c>
      <c r="O749" s="111">
        <f t="shared" si="11"/>
        <v>20100.509999999998</v>
      </c>
    </row>
    <row r="750" spans="1:15" x14ac:dyDescent="0.3">
      <c r="A750" s="77" t="s">
        <v>1278</v>
      </c>
      <c r="B750" s="77" t="s">
        <v>359</v>
      </c>
      <c r="C750" s="78">
        <v>2392.3000000000002</v>
      </c>
      <c r="D750" s="78">
        <v>2392.3000000000002</v>
      </c>
      <c r="E750" s="78">
        <v>2392.3000000000002</v>
      </c>
      <c r="F750" s="78">
        <v>2392.3000000000002</v>
      </c>
      <c r="G750" s="78">
        <v>2392.3000000000002</v>
      </c>
      <c r="H750" s="78">
        <v>2392.3000000000002</v>
      </c>
      <c r="I750" s="78">
        <v>2392.3000000000002</v>
      </c>
      <c r="J750" s="78">
        <v>2392.3000000000002</v>
      </c>
      <c r="K750" s="78">
        <v>2392.3000000000002</v>
      </c>
      <c r="L750" s="78">
        <v>2392.3000000000002</v>
      </c>
      <c r="M750" s="78">
        <v>2392.3000000000002</v>
      </c>
      <c r="N750" s="78">
        <v>2392.3000000000002</v>
      </c>
      <c r="O750" s="111">
        <f t="shared" si="11"/>
        <v>21530.699999999997</v>
      </c>
    </row>
    <row r="751" spans="1:15" x14ac:dyDescent="0.3">
      <c r="A751" s="77" t="s">
        <v>1771</v>
      </c>
      <c r="B751" s="77" t="s">
        <v>211</v>
      </c>
      <c r="C751" s="78">
        <v>2576.9899999999998</v>
      </c>
      <c r="D751" s="78">
        <v>2576.9899999999998</v>
      </c>
      <c r="E751" s="78">
        <v>2576.9899999999998</v>
      </c>
      <c r="F751" s="78">
        <v>2576.9899999999998</v>
      </c>
      <c r="G751" s="78">
        <v>2576.9899999999998</v>
      </c>
      <c r="H751" s="78">
        <v>2576.9899999999998</v>
      </c>
      <c r="I751" s="78">
        <v>2576.9899999999998</v>
      </c>
      <c r="J751" s="78">
        <v>2576.9899999999998</v>
      </c>
      <c r="K751" s="78">
        <v>2576.9899999999998</v>
      </c>
      <c r="L751" s="78">
        <v>2576.9899999999998</v>
      </c>
      <c r="M751" s="78">
        <v>2576.9899999999998</v>
      </c>
      <c r="N751" s="78">
        <v>2576.9899999999998</v>
      </c>
      <c r="O751" s="111">
        <f t="shared" si="11"/>
        <v>23192.909999999996</v>
      </c>
    </row>
    <row r="752" spans="1:15" x14ac:dyDescent="0.3">
      <c r="A752" s="77" t="s">
        <v>1582</v>
      </c>
      <c r="B752" s="77" t="s">
        <v>316</v>
      </c>
      <c r="C752" s="78">
        <v>3367.26</v>
      </c>
      <c r="D752" s="78">
        <v>3367.26</v>
      </c>
      <c r="E752" s="78">
        <v>3367.26</v>
      </c>
      <c r="F752" s="78">
        <v>3367.26</v>
      </c>
      <c r="G752" s="78">
        <v>3367.26</v>
      </c>
      <c r="H752" s="78">
        <v>3367.26</v>
      </c>
      <c r="I752" s="78">
        <v>3367.26</v>
      </c>
      <c r="J752" s="78">
        <v>3367.26</v>
      </c>
      <c r="K752" s="78">
        <v>3367.26</v>
      </c>
      <c r="L752" s="78">
        <v>3367.26</v>
      </c>
      <c r="M752" s="78">
        <v>3367.26</v>
      </c>
      <c r="N752" s="78">
        <v>3367.26</v>
      </c>
      <c r="O752" s="111">
        <f t="shared" si="11"/>
        <v>30305.340000000011</v>
      </c>
    </row>
    <row r="753" spans="1:15" x14ac:dyDescent="0.3">
      <c r="A753" s="77" t="s">
        <v>1573</v>
      </c>
      <c r="B753" s="77" t="s">
        <v>280</v>
      </c>
      <c r="C753" s="78">
        <v>1297.0899999999999</v>
      </c>
      <c r="D753" s="78">
        <v>1297.08</v>
      </c>
      <c r="E753" s="78">
        <v>1297.08</v>
      </c>
      <c r="F753" s="78">
        <v>1297.08</v>
      </c>
      <c r="G753" s="78">
        <v>1297.08</v>
      </c>
      <c r="H753" s="78">
        <v>1297.08</v>
      </c>
      <c r="I753" s="78">
        <v>1297.08</v>
      </c>
      <c r="J753" s="78">
        <v>1297.08</v>
      </c>
      <c r="K753" s="78">
        <v>1297.08</v>
      </c>
      <c r="L753" s="78">
        <v>1297.08</v>
      </c>
      <c r="M753" s="78">
        <v>1297.08</v>
      </c>
      <c r="N753" s="78">
        <v>1297.08</v>
      </c>
      <c r="O753" s="111">
        <f t="shared" si="11"/>
        <v>11673.72</v>
      </c>
    </row>
    <row r="754" spans="1:15" x14ac:dyDescent="0.3">
      <c r="A754" s="77" t="s">
        <v>1685</v>
      </c>
      <c r="B754" s="77" t="s">
        <v>263</v>
      </c>
      <c r="C754" s="78">
        <v>2233.39</v>
      </c>
      <c r="D754" s="78">
        <v>2233.39</v>
      </c>
      <c r="E754" s="78">
        <v>2233.39</v>
      </c>
      <c r="F754" s="78">
        <v>2233.39</v>
      </c>
      <c r="G754" s="78">
        <v>2233.39</v>
      </c>
      <c r="H754" s="78">
        <v>2233.39</v>
      </c>
      <c r="I754" s="78">
        <v>2233.39</v>
      </c>
      <c r="J754" s="78">
        <v>2233.39</v>
      </c>
      <c r="K754" s="78">
        <v>2233.39</v>
      </c>
      <c r="L754" s="78">
        <v>2233.39</v>
      </c>
      <c r="M754" s="78">
        <v>2233.39</v>
      </c>
      <c r="N754" s="78">
        <v>2233.39</v>
      </c>
      <c r="O754" s="111">
        <f t="shared" si="11"/>
        <v>20100.509999999998</v>
      </c>
    </row>
    <row r="755" spans="1:15" x14ac:dyDescent="0.3">
      <c r="A755" s="77" t="s">
        <v>1703</v>
      </c>
      <c r="B755" s="77" t="s">
        <v>131</v>
      </c>
      <c r="C755" s="78">
        <v>2576.9899999999998</v>
      </c>
      <c r="D755" s="78">
        <v>2576.9899999999998</v>
      </c>
      <c r="E755" s="78">
        <v>2576.9899999999998</v>
      </c>
      <c r="F755" s="78">
        <v>2576.9899999999998</v>
      </c>
      <c r="G755" s="78">
        <v>2576.9899999999998</v>
      </c>
      <c r="H755" s="78">
        <v>2576.9899999999998</v>
      </c>
      <c r="I755" s="78">
        <v>2576.9899999999998</v>
      </c>
      <c r="J755" s="78">
        <v>2576.9899999999998</v>
      </c>
      <c r="K755" s="78">
        <v>2576.9899999999998</v>
      </c>
      <c r="L755" s="78">
        <v>2576.9899999999998</v>
      </c>
      <c r="M755" s="78">
        <v>2576.9899999999998</v>
      </c>
      <c r="N755" s="78">
        <v>2576.9899999999998</v>
      </c>
      <c r="O755" s="111">
        <f t="shared" si="11"/>
        <v>23192.909999999996</v>
      </c>
    </row>
    <row r="756" spans="1:15" x14ac:dyDescent="0.3">
      <c r="A756" s="77" t="s">
        <v>1575</v>
      </c>
      <c r="B756" s="77" t="s">
        <v>97</v>
      </c>
      <c r="C756" s="78">
        <v>3367.26</v>
      </c>
      <c r="D756" s="78">
        <v>3367.26</v>
      </c>
      <c r="E756" s="78">
        <v>3367.26</v>
      </c>
      <c r="F756" s="78">
        <v>3367.26</v>
      </c>
      <c r="G756" s="78">
        <v>3367.26</v>
      </c>
      <c r="H756" s="78">
        <v>3367.26</v>
      </c>
      <c r="I756" s="78">
        <v>3367.26</v>
      </c>
      <c r="J756" s="78">
        <v>3367.26</v>
      </c>
      <c r="K756" s="78">
        <v>3367.26</v>
      </c>
      <c r="L756" s="78">
        <v>3367.26</v>
      </c>
      <c r="M756" s="78">
        <v>3367.26</v>
      </c>
      <c r="N756" s="78">
        <v>3367.26</v>
      </c>
      <c r="O756" s="111">
        <f t="shared" si="11"/>
        <v>30305.340000000011</v>
      </c>
    </row>
    <row r="757" spans="1:15" x14ac:dyDescent="0.3">
      <c r="A757" s="77" t="s">
        <v>1576</v>
      </c>
      <c r="B757" s="77" t="s">
        <v>259</v>
      </c>
      <c r="C757" s="78">
        <v>1297.0899999999999</v>
      </c>
      <c r="D757" s="78">
        <v>1297.08</v>
      </c>
      <c r="E757" s="78">
        <v>1297.08</v>
      </c>
      <c r="F757" s="78">
        <v>1297.08</v>
      </c>
      <c r="G757" s="78">
        <v>1297.08</v>
      </c>
      <c r="H757" s="78">
        <v>1297.08</v>
      </c>
      <c r="I757" s="78">
        <v>1297.08</v>
      </c>
      <c r="J757" s="78">
        <v>1297.08</v>
      </c>
      <c r="K757" s="78">
        <v>1297.08</v>
      </c>
      <c r="L757" s="78">
        <v>1297.08</v>
      </c>
      <c r="M757" s="78">
        <v>1297.08</v>
      </c>
      <c r="N757" s="78">
        <v>1297.08</v>
      </c>
      <c r="O757" s="111">
        <f t="shared" si="11"/>
        <v>11673.72</v>
      </c>
    </row>
    <row r="758" spans="1:15" x14ac:dyDescent="0.3">
      <c r="A758" s="77" t="s">
        <v>1704</v>
      </c>
      <c r="B758" s="77" t="s">
        <v>286</v>
      </c>
      <c r="C758" s="78">
        <v>2233.39</v>
      </c>
      <c r="D758" s="78">
        <v>2233.39</v>
      </c>
      <c r="E758" s="78">
        <v>2233.39</v>
      </c>
      <c r="F758" s="78">
        <v>2233.39</v>
      </c>
      <c r="G758" s="78">
        <v>2233.39</v>
      </c>
      <c r="H758" s="78">
        <v>2233.39</v>
      </c>
      <c r="I758" s="78">
        <v>2233.39</v>
      </c>
      <c r="J758" s="78">
        <v>2233.39</v>
      </c>
      <c r="K758" s="78">
        <v>2233.39</v>
      </c>
      <c r="L758" s="78">
        <v>2233.39</v>
      </c>
      <c r="M758" s="78">
        <v>2233.39</v>
      </c>
      <c r="N758" s="78">
        <v>2233.39</v>
      </c>
      <c r="O758" s="111">
        <f t="shared" si="11"/>
        <v>20100.509999999998</v>
      </c>
    </row>
    <row r="759" spans="1:15" x14ac:dyDescent="0.3">
      <c r="A759" s="77" t="s">
        <v>1689</v>
      </c>
      <c r="B759" s="77" t="s">
        <v>197</v>
      </c>
      <c r="C759" s="78">
        <v>2576.9899999999998</v>
      </c>
      <c r="D759" s="78">
        <v>2576.9899999999998</v>
      </c>
      <c r="E759" s="78">
        <v>2576.9899999999998</v>
      </c>
      <c r="F759" s="78">
        <v>2576.9899999999998</v>
      </c>
      <c r="G759" s="78">
        <v>2576.9899999999998</v>
      </c>
      <c r="H759" s="78">
        <v>2576.9899999999998</v>
      </c>
      <c r="I759" s="78">
        <v>2576.9899999999998</v>
      </c>
      <c r="J759" s="78">
        <v>2576.9899999999998</v>
      </c>
      <c r="K759" s="78">
        <v>2576.9899999999998</v>
      </c>
      <c r="L759" s="78">
        <v>2576.9899999999998</v>
      </c>
      <c r="M759" s="78">
        <v>2576.9899999999998</v>
      </c>
      <c r="N759" s="78">
        <v>2576.9899999999998</v>
      </c>
      <c r="O759" s="111">
        <f t="shared" si="11"/>
        <v>23192.909999999996</v>
      </c>
    </row>
    <row r="760" spans="1:15" x14ac:dyDescent="0.3">
      <c r="A760" s="77" t="s">
        <v>1824</v>
      </c>
      <c r="B760" s="77" t="s">
        <v>224</v>
      </c>
      <c r="C760" s="78">
        <v>3367.26</v>
      </c>
      <c r="D760" s="78">
        <v>3367.26</v>
      </c>
      <c r="E760" s="78">
        <v>3367.26</v>
      </c>
      <c r="F760" s="78">
        <v>3367.26</v>
      </c>
      <c r="G760" s="78">
        <v>3367.26</v>
      </c>
      <c r="H760" s="78">
        <v>3367.26</v>
      </c>
      <c r="I760" s="78">
        <v>3367.26</v>
      </c>
      <c r="J760" s="78">
        <v>3367.26</v>
      </c>
      <c r="K760" s="78">
        <v>3367.26</v>
      </c>
      <c r="L760" s="78">
        <v>3367.26</v>
      </c>
      <c r="M760" s="78">
        <v>3367.26</v>
      </c>
      <c r="N760" s="78">
        <v>3367.26</v>
      </c>
      <c r="O760" s="111">
        <f t="shared" si="11"/>
        <v>30305.340000000011</v>
      </c>
    </row>
    <row r="761" spans="1:15" x14ac:dyDescent="0.3">
      <c r="A761" s="77" t="s">
        <v>1746</v>
      </c>
      <c r="B761" s="77" t="s">
        <v>231</v>
      </c>
      <c r="C761" s="78">
        <v>3603.48</v>
      </c>
      <c r="D761" s="78">
        <v>3603.48</v>
      </c>
      <c r="E761" s="78">
        <v>3603.48</v>
      </c>
      <c r="F761" s="78">
        <v>3603.48</v>
      </c>
      <c r="G761" s="78">
        <v>3603.48</v>
      </c>
      <c r="H761" s="80"/>
      <c r="I761" s="80"/>
      <c r="J761" s="80"/>
      <c r="K761" s="80"/>
      <c r="L761" s="80"/>
      <c r="M761" s="80"/>
      <c r="N761" s="80"/>
      <c r="O761" s="111">
        <f t="shared" si="11"/>
        <v>7206.96</v>
      </c>
    </row>
    <row r="762" spans="1:15" x14ac:dyDescent="0.3">
      <c r="A762" s="77" t="s">
        <v>2797</v>
      </c>
      <c r="B762" s="77" t="s">
        <v>231</v>
      </c>
      <c r="C762" s="80"/>
      <c r="D762" s="80"/>
      <c r="E762" s="80"/>
      <c r="F762" s="80"/>
      <c r="G762" s="80"/>
      <c r="H762" s="78">
        <v>3603.48</v>
      </c>
      <c r="I762" s="78">
        <v>3603.48</v>
      </c>
      <c r="J762" s="78">
        <v>3603.48</v>
      </c>
      <c r="K762" s="78">
        <v>3603.48</v>
      </c>
      <c r="L762" s="78">
        <v>3603.48</v>
      </c>
      <c r="M762" s="78">
        <v>3603.48</v>
      </c>
      <c r="N762" s="78">
        <v>3603.48</v>
      </c>
      <c r="O762" s="111">
        <f t="shared" si="11"/>
        <v>25224.36</v>
      </c>
    </row>
    <row r="763" spans="1:15" x14ac:dyDescent="0.3">
      <c r="A763" s="77" t="s">
        <v>1680</v>
      </c>
      <c r="B763" s="77" t="s">
        <v>293</v>
      </c>
      <c r="C763" s="78">
        <v>1297.0899999999999</v>
      </c>
      <c r="D763" s="78">
        <v>1297.08</v>
      </c>
      <c r="E763" s="78">
        <v>1297.08</v>
      </c>
      <c r="F763" s="78">
        <v>1297.08</v>
      </c>
      <c r="G763" s="78">
        <v>1297.08</v>
      </c>
      <c r="H763" s="78">
        <v>1297.08</v>
      </c>
      <c r="I763" s="78">
        <v>1297.08</v>
      </c>
      <c r="J763" s="78">
        <v>1297.08</v>
      </c>
      <c r="K763" s="78">
        <v>1297.08</v>
      </c>
      <c r="L763" s="78">
        <v>1297.08</v>
      </c>
      <c r="M763" s="78">
        <v>1297.08</v>
      </c>
      <c r="N763" s="78">
        <v>1297.08</v>
      </c>
      <c r="O763" s="111">
        <f t="shared" si="11"/>
        <v>11673.72</v>
      </c>
    </row>
    <row r="764" spans="1:15" x14ac:dyDescent="0.3">
      <c r="A764" s="77" t="s">
        <v>1298</v>
      </c>
      <c r="B764" s="77" t="s">
        <v>192</v>
      </c>
      <c r="C764" s="78">
        <v>2233.39</v>
      </c>
      <c r="D764" s="78">
        <v>2233.39</v>
      </c>
      <c r="E764" s="78">
        <v>2233.39</v>
      </c>
      <c r="F764" s="78">
        <v>2233.39</v>
      </c>
      <c r="G764" s="78">
        <v>2233.39</v>
      </c>
      <c r="H764" s="78">
        <v>2233.39</v>
      </c>
      <c r="I764" s="78">
        <v>2233.39</v>
      </c>
      <c r="J764" s="78">
        <v>2233.39</v>
      </c>
      <c r="K764" s="78">
        <v>2233.39</v>
      </c>
      <c r="L764" s="78">
        <v>2233.39</v>
      </c>
      <c r="M764" s="78">
        <v>2233.39</v>
      </c>
      <c r="N764" s="78">
        <v>2233.39</v>
      </c>
      <c r="O764" s="111">
        <f t="shared" si="11"/>
        <v>20100.509999999998</v>
      </c>
    </row>
    <row r="765" spans="1:15" x14ac:dyDescent="0.3">
      <c r="A765" s="77" t="s">
        <v>1594</v>
      </c>
      <c r="B765" s="77" t="s">
        <v>320</v>
      </c>
      <c r="C765" s="78">
        <v>2576.9899999999998</v>
      </c>
      <c r="D765" s="78">
        <v>2576.9899999999998</v>
      </c>
      <c r="E765" s="78">
        <v>2576.9899999999998</v>
      </c>
      <c r="F765" s="78">
        <v>2576.9899999999998</v>
      </c>
      <c r="G765" s="78">
        <v>2576.9899999999998</v>
      </c>
      <c r="H765" s="78">
        <v>2576.9899999999998</v>
      </c>
      <c r="I765" s="78">
        <v>2576.9899999999998</v>
      </c>
      <c r="J765" s="78">
        <v>2576.9899999999998</v>
      </c>
      <c r="K765" s="78">
        <v>2576.9899999999998</v>
      </c>
      <c r="L765" s="78">
        <v>2576.9899999999998</v>
      </c>
      <c r="M765" s="78">
        <v>2576.9899999999998</v>
      </c>
      <c r="N765" s="78">
        <v>2576.9899999999998</v>
      </c>
      <c r="O765" s="111">
        <f t="shared" si="11"/>
        <v>23192.909999999996</v>
      </c>
    </row>
    <row r="766" spans="1:15" x14ac:dyDescent="0.3">
      <c r="A766" s="77" t="s">
        <v>1755</v>
      </c>
      <c r="B766" s="77" t="s">
        <v>465</v>
      </c>
      <c r="C766" s="78">
        <v>3367.26</v>
      </c>
      <c r="D766" s="78">
        <v>3367.26</v>
      </c>
      <c r="E766" s="78">
        <v>3367.26</v>
      </c>
      <c r="F766" s="78">
        <v>3367.26</v>
      </c>
      <c r="G766" s="78">
        <v>3367.26</v>
      </c>
      <c r="H766" s="78">
        <v>3367.26</v>
      </c>
      <c r="I766" s="78">
        <v>3367.26</v>
      </c>
      <c r="J766" s="78">
        <v>3367.26</v>
      </c>
      <c r="K766" s="78">
        <v>3367.26</v>
      </c>
      <c r="L766" s="78">
        <v>3367.26</v>
      </c>
      <c r="M766" s="78">
        <v>3367.26</v>
      </c>
      <c r="N766" s="78">
        <v>3367.26</v>
      </c>
      <c r="O766" s="111">
        <f t="shared" si="11"/>
        <v>30305.340000000011</v>
      </c>
    </row>
    <row r="767" spans="1:15" x14ac:dyDescent="0.3">
      <c r="A767" s="77" t="s">
        <v>1785</v>
      </c>
      <c r="B767" s="77" t="s">
        <v>413</v>
      </c>
      <c r="C767" s="78">
        <v>1297.0899999999999</v>
      </c>
      <c r="D767" s="78">
        <v>1297.08</v>
      </c>
      <c r="E767" s="78">
        <v>1297.08</v>
      </c>
      <c r="F767" s="78">
        <v>1297.08</v>
      </c>
      <c r="G767" s="78">
        <v>1297.08</v>
      </c>
      <c r="H767" s="78">
        <v>1297.08</v>
      </c>
      <c r="I767" s="78">
        <v>1297.08</v>
      </c>
      <c r="J767" s="79">
        <v>125.52</v>
      </c>
      <c r="K767" s="80"/>
      <c r="L767" s="80"/>
      <c r="M767" s="80"/>
      <c r="N767" s="80"/>
      <c r="O767" s="111">
        <f t="shared" si="11"/>
        <v>5313.84</v>
      </c>
    </row>
    <row r="768" spans="1:15" x14ac:dyDescent="0.3">
      <c r="A768" s="77" t="s">
        <v>2865</v>
      </c>
      <c r="B768" s="77" t="s">
        <v>413</v>
      </c>
      <c r="C768" s="80"/>
      <c r="D768" s="80"/>
      <c r="E768" s="80"/>
      <c r="F768" s="80"/>
      <c r="G768" s="80"/>
      <c r="H768" s="80"/>
      <c r="I768" s="80"/>
      <c r="J768" s="78">
        <v>1171.56</v>
      </c>
      <c r="K768" s="78">
        <v>1297.08</v>
      </c>
      <c r="L768" s="78">
        <v>1297.08</v>
      </c>
      <c r="M768" s="78">
        <v>1297.08</v>
      </c>
      <c r="N768" s="78">
        <v>1297.08</v>
      </c>
      <c r="O768" s="111">
        <f t="shared" si="11"/>
        <v>6359.8799999999992</v>
      </c>
    </row>
    <row r="769" spans="1:15" x14ac:dyDescent="0.3">
      <c r="A769" s="77" t="s">
        <v>1815</v>
      </c>
      <c r="B769" s="77" t="s">
        <v>478</v>
      </c>
      <c r="C769" s="78">
        <v>2233.39</v>
      </c>
      <c r="D769" s="78">
        <v>2233.39</v>
      </c>
      <c r="E769" s="78">
        <v>2233.39</v>
      </c>
      <c r="F769" s="78">
        <v>2233.39</v>
      </c>
      <c r="G769" s="78">
        <v>2233.39</v>
      </c>
      <c r="H769" s="78">
        <v>2233.39</v>
      </c>
      <c r="I769" s="78">
        <v>2233.39</v>
      </c>
      <c r="J769" s="78">
        <v>2233.39</v>
      </c>
      <c r="K769" s="78">
        <v>2233.39</v>
      </c>
      <c r="L769" s="78">
        <v>2233.39</v>
      </c>
      <c r="M769" s="78">
        <v>2233.39</v>
      </c>
      <c r="N769" s="78">
        <v>2233.39</v>
      </c>
      <c r="O769" s="111">
        <f t="shared" si="11"/>
        <v>20100.509999999998</v>
      </c>
    </row>
    <row r="770" spans="1:15" x14ac:dyDescent="0.3">
      <c r="A770" s="77" t="s">
        <v>1299</v>
      </c>
      <c r="B770" s="77" t="s">
        <v>424</v>
      </c>
      <c r="C770" s="78">
        <v>2576.9899999999998</v>
      </c>
      <c r="D770" s="78">
        <v>2576.9899999999998</v>
      </c>
      <c r="E770" s="78">
        <v>2576.9899999999998</v>
      </c>
      <c r="F770" s="78">
        <v>2576.9899999999998</v>
      </c>
      <c r="G770" s="78">
        <v>2576.9899999999998</v>
      </c>
      <c r="H770" s="78">
        <v>2576.9899999999998</v>
      </c>
      <c r="I770" s="78">
        <v>1911.96</v>
      </c>
      <c r="J770" s="80"/>
      <c r="K770" s="80"/>
      <c r="L770" s="80"/>
      <c r="M770" s="80"/>
      <c r="N770" s="80"/>
      <c r="O770" s="111">
        <f t="shared" si="11"/>
        <v>9642.93</v>
      </c>
    </row>
    <row r="771" spans="1:15" x14ac:dyDescent="0.3">
      <c r="A771" s="77" t="s">
        <v>2834</v>
      </c>
      <c r="B771" s="77" t="s">
        <v>424</v>
      </c>
      <c r="C771" s="80"/>
      <c r="D771" s="80"/>
      <c r="E771" s="80"/>
      <c r="F771" s="80"/>
      <c r="G771" s="80"/>
      <c r="H771" s="80"/>
      <c r="I771" s="79">
        <v>665.03</v>
      </c>
      <c r="J771" s="78">
        <v>2576.9899999999998</v>
      </c>
      <c r="K771" s="78">
        <v>2576.9899999999998</v>
      </c>
      <c r="L771" s="78">
        <v>2576.9899999999998</v>
      </c>
      <c r="M771" s="78">
        <v>2576.9899999999998</v>
      </c>
      <c r="N771" s="78">
        <v>2576.9899999999998</v>
      </c>
      <c r="O771" s="111">
        <f t="shared" ref="O771:O834" si="12">SUM(F771:N771)</f>
        <v>13549.98</v>
      </c>
    </row>
    <row r="772" spans="1:15" x14ac:dyDescent="0.3">
      <c r="A772" s="77" t="s">
        <v>1301</v>
      </c>
      <c r="B772" s="77" t="s">
        <v>483</v>
      </c>
      <c r="C772" s="78">
        <v>3367.26</v>
      </c>
      <c r="D772" s="78">
        <v>3367.26</v>
      </c>
      <c r="E772" s="78">
        <v>3367.26</v>
      </c>
      <c r="F772" s="78">
        <v>3367.26</v>
      </c>
      <c r="G772" s="78">
        <v>3367.26</v>
      </c>
      <c r="H772" s="78">
        <v>3367.26</v>
      </c>
      <c r="I772" s="78">
        <v>3367.26</v>
      </c>
      <c r="J772" s="78">
        <v>3367.26</v>
      </c>
      <c r="K772" s="78">
        <v>3367.26</v>
      </c>
      <c r="L772" s="78">
        <v>3367.26</v>
      </c>
      <c r="M772" s="78">
        <v>3367.26</v>
      </c>
      <c r="N772" s="78">
        <v>3367.26</v>
      </c>
      <c r="O772" s="111">
        <f t="shared" si="12"/>
        <v>30305.340000000011</v>
      </c>
    </row>
    <row r="773" spans="1:15" x14ac:dyDescent="0.3">
      <c r="A773" s="77" t="s">
        <v>1616</v>
      </c>
      <c r="B773" s="77" t="s">
        <v>463</v>
      </c>
      <c r="C773" s="78">
        <v>1297.0899999999999</v>
      </c>
      <c r="D773" s="78">
        <v>1297.08</v>
      </c>
      <c r="E773" s="78">
        <v>1297.08</v>
      </c>
      <c r="F773" s="78">
        <v>1297.08</v>
      </c>
      <c r="G773" s="78">
        <v>1297.08</v>
      </c>
      <c r="H773" s="78">
        <v>1297.08</v>
      </c>
      <c r="I773" s="78">
        <v>1297.08</v>
      </c>
      <c r="J773" s="78">
        <v>1297.08</v>
      </c>
      <c r="K773" s="78">
        <v>1297.08</v>
      </c>
      <c r="L773" s="78">
        <v>1297.08</v>
      </c>
      <c r="M773" s="78">
        <v>1297.08</v>
      </c>
      <c r="N773" s="78">
        <v>1297.08</v>
      </c>
      <c r="O773" s="111">
        <f t="shared" si="12"/>
        <v>11673.72</v>
      </c>
    </row>
    <row r="774" spans="1:15" x14ac:dyDescent="0.3">
      <c r="A774" s="77" t="s">
        <v>1373</v>
      </c>
      <c r="B774" s="77" t="s">
        <v>423</v>
      </c>
      <c r="C774" s="78">
        <v>2233.39</v>
      </c>
      <c r="D774" s="78">
        <v>2233.39</v>
      </c>
      <c r="E774" s="78">
        <v>2233.39</v>
      </c>
      <c r="F774" s="78">
        <v>2233.39</v>
      </c>
      <c r="G774" s="78">
        <v>2233.39</v>
      </c>
      <c r="H774" s="78">
        <v>2233.39</v>
      </c>
      <c r="I774" s="78">
        <v>2233.39</v>
      </c>
      <c r="J774" s="78">
        <v>2233.39</v>
      </c>
      <c r="K774" s="78">
        <v>2233.39</v>
      </c>
      <c r="L774" s="78">
        <v>2233.39</v>
      </c>
      <c r="M774" s="78">
        <v>2233.39</v>
      </c>
      <c r="N774" s="78">
        <v>2233.39</v>
      </c>
      <c r="O774" s="111">
        <f t="shared" si="12"/>
        <v>20100.509999999998</v>
      </c>
    </row>
    <row r="775" spans="1:15" x14ac:dyDescent="0.3">
      <c r="A775" s="77" t="s">
        <v>1690</v>
      </c>
      <c r="B775" s="77" t="s">
        <v>136</v>
      </c>
      <c r="C775" s="78">
        <v>3466.05</v>
      </c>
      <c r="D775" s="78">
        <v>3466.05</v>
      </c>
      <c r="E775" s="78">
        <v>3466.05</v>
      </c>
      <c r="F775" s="78">
        <v>3466.05</v>
      </c>
      <c r="G775" s="78">
        <v>3466.05</v>
      </c>
      <c r="H775" s="78">
        <v>3466.05</v>
      </c>
      <c r="I775" s="78">
        <v>3466.05</v>
      </c>
      <c r="J775" s="78">
        <v>3466.05</v>
      </c>
      <c r="K775" s="78">
        <v>3466.05</v>
      </c>
      <c r="L775" s="78">
        <v>3466.05</v>
      </c>
      <c r="M775" s="78">
        <v>3466.05</v>
      </c>
      <c r="N775" s="78">
        <v>3466.05</v>
      </c>
      <c r="O775" s="111">
        <f t="shared" si="12"/>
        <v>31194.449999999997</v>
      </c>
    </row>
    <row r="776" spans="1:15" x14ac:dyDescent="0.3">
      <c r="A776" s="77" t="s">
        <v>1707</v>
      </c>
      <c r="B776" s="77" t="s">
        <v>451</v>
      </c>
      <c r="C776" s="78">
        <v>2576.9899999999998</v>
      </c>
      <c r="D776" s="78">
        <v>2576.9899999999998</v>
      </c>
      <c r="E776" s="78">
        <v>2576.9899999999998</v>
      </c>
      <c r="F776" s="78">
        <v>2576.9899999999998</v>
      </c>
      <c r="G776" s="78">
        <v>2576.9899999999998</v>
      </c>
      <c r="H776" s="78">
        <v>2576.9899999999998</v>
      </c>
      <c r="I776" s="78">
        <v>2576.9899999999998</v>
      </c>
      <c r="J776" s="78">
        <v>2576.9899999999998</v>
      </c>
      <c r="K776" s="78">
        <v>2576.9899999999998</v>
      </c>
      <c r="L776" s="78">
        <v>2576.9899999999998</v>
      </c>
      <c r="M776" s="78">
        <v>2576.9899999999998</v>
      </c>
      <c r="N776" s="78">
        <v>2576.9899999999998</v>
      </c>
      <c r="O776" s="111">
        <f t="shared" si="12"/>
        <v>23192.909999999996</v>
      </c>
    </row>
    <row r="777" spans="1:15" x14ac:dyDescent="0.3">
      <c r="A777" s="77" t="s">
        <v>1736</v>
      </c>
      <c r="B777" s="77" t="s">
        <v>493</v>
      </c>
      <c r="C777" s="78">
        <v>3367.26</v>
      </c>
      <c r="D777" s="78">
        <v>3367.26</v>
      </c>
      <c r="E777" s="78">
        <v>3367.26</v>
      </c>
      <c r="F777" s="78">
        <v>3367.26</v>
      </c>
      <c r="G777" s="78">
        <v>3367.26</v>
      </c>
      <c r="H777" s="78">
        <v>3367.26</v>
      </c>
      <c r="I777" s="78">
        <v>3367.26</v>
      </c>
      <c r="J777" s="78">
        <v>3367.26</v>
      </c>
      <c r="K777" s="78">
        <v>3367.26</v>
      </c>
      <c r="L777" s="78">
        <v>3367.26</v>
      </c>
      <c r="M777" s="78">
        <v>3367.26</v>
      </c>
      <c r="N777" s="78">
        <v>3367.26</v>
      </c>
      <c r="O777" s="111">
        <f t="shared" si="12"/>
        <v>30305.340000000011</v>
      </c>
    </row>
    <row r="778" spans="1:15" x14ac:dyDescent="0.3">
      <c r="A778" s="77" t="s">
        <v>1801</v>
      </c>
      <c r="B778" s="77" t="s">
        <v>416</v>
      </c>
      <c r="C778" s="78">
        <v>1297.0899999999999</v>
      </c>
      <c r="D778" s="78">
        <v>1297.08</v>
      </c>
      <c r="E778" s="78">
        <v>1297.08</v>
      </c>
      <c r="F778" s="78">
        <v>1297.08</v>
      </c>
      <c r="G778" s="78">
        <v>1297.08</v>
      </c>
      <c r="H778" s="78">
        <v>1297.08</v>
      </c>
      <c r="I778" s="78">
        <v>1297.08</v>
      </c>
      <c r="J778" s="78">
        <v>1297.08</v>
      </c>
      <c r="K778" s="78">
        <v>1297.08</v>
      </c>
      <c r="L778" s="78">
        <v>1297.08</v>
      </c>
      <c r="M778" s="78">
        <v>1297.08</v>
      </c>
      <c r="N778" s="78">
        <v>1297.08</v>
      </c>
      <c r="O778" s="111">
        <f t="shared" si="12"/>
        <v>11673.72</v>
      </c>
    </row>
    <row r="779" spans="1:15" x14ac:dyDescent="0.3">
      <c r="A779" s="77" t="s">
        <v>1715</v>
      </c>
      <c r="B779" s="77" t="s">
        <v>475</v>
      </c>
      <c r="C779" s="78">
        <v>3135.33</v>
      </c>
      <c r="D779" s="78">
        <v>3135.33</v>
      </c>
      <c r="E779" s="78">
        <v>3135.33</v>
      </c>
      <c r="F779" s="78">
        <v>3135.33</v>
      </c>
      <c r="G779" s="78">
        <v>3135.33</v>
      </c>
      <c r="H779" s="78">
        <v>3135.33</v>
      </c>
      <c r="I779" s="78">
        <v>3135.33</v>
      </c>
      <c r="J779" s="78">
        <v>3135.33</v>
      </c>
      <c r="K779" s="78">
        <v>3135.33</v>
      </c>
      <c r="L779" s="78">
        <v>3135.33</v>
      </c>
      <c r="M779" s="78">
        <v>3135.33</v>
      </c>
      <c r="N779" s="78">
        <v>3135.33</v>
      </c>
      <c r="O779" s="111">
        <f t="shared" si="12"/>
        <v>28217.97</v>
      </c>
    </row>
    <row r="780" spans="1:15" x14ac:dyDescent="0.3">
      <c r="A780" s="77" t="s">
        <v>1772</v>
      </c>
      <c r="B780" s="77" t="s">
        <v>461</v>
      </c>
      <c r="C780" s="78">
        <v>3637.85</v>
      </c>
      <c r="D780" s="78">
        <v>3637.84</v>
      </c>
      <c r="E780" s="78">
        <v>3637.84</v>
      </c>
      <c r="F780" s="78">
        <v>3637.84</v>
      </c>
      <c r="G780" s="78">
        <v>3637.84</v>
      </c>
      <c r="H780" s="78">
        <v>3637.84</v>
      </c>
      <c r="I780" s="78">
        <v>3637.84</v>
      </c>
      <c r="J780" s="78">
        <v>3637.84</v>
      </c>
      <c r="K780" s="78">
        <v>3637.84</v>
      </c>
      <c r="L780" s="78">
        <v>3637.84</v>
      </c>
      <c r="M780" s="78">
        <v>3637.84</v>
      </c>
      <c r="N780" s="78">
        <v>3637.84</v>
      </c>
      <c r="O780" s="111">
        <f t="shared" si="12"/>
        <v>32740.560000000001</v>
      </c>
    </row>
    <row r="781" spans="1:15" x14ac:dyDescent="0.3">
      <c r="A781" s="77" t="s">
        <v>1739</v>
      </c>
      <c r="B781" s="77" t="s">
        <v>425</v>
      </c>
      <c r="C781" s="78">
        <v>4728.7700000000004</v>
      </c>
      <c r="D781" s="78">
        <v>4728.7700000000004</v>
      </c>
      <c r="E781" s="78">
        <v>4728.7700000000004</v>
      </c>
      <c r="F781" s="78">
        <v>4728.7700000000004</v>
      </c>
      <c r="G781" s="78">
        <v>4728.7700000000004</v>
      </c>
      <c r="H781" s="78">
        <v>4728.7700000000004</v>
      </c>
      <c r="I781" s="78">
        <v>4728.7700000000004</v>
      </c>
      <c r="J781" s="78">
        <v>4728.7700000000004</v>
      </c>
      <c r="K781" s="78">
        <v>4728.7700000000004</v>
      </c>
      <c r="L781" s="78">
        <v>4728.7700000000004</v>
      </c>
      <c r="M781" s="78">
        <v>4728.7700000000004</v>
      </c>
      <c r="N781" s="78">
        <v>4728.7700000000004</v>
      </c>
      <c r="O781" s="111">
        <f t="shared" si="12"/>
        <v>42558.930000000008</v>
      </c>
    </row>
    <row r="782" spans="1:15" x14ac:dyDescent="0.3">
      <c r="A782" s="77" t="s">
        <v>1547</v>
      </c>
      <c r="B782" s="77" t="s">
        <v>442</v>
      </c>
      <c r="C782" s="78">
        <v>1833.96</v>
      </c>
      <c r="D782" s="78">
        <v>1833.95</v>
      </c>
      <c r="E782" s="78">
        <v>1833.95</v>
      </c>
      <c r="F782" s="78">
        <v>1833.95</v>
      </c>
      <c r="G782" s="78">
        <v>1833.95</v>
      </c>
      <c r="H782" s="78">
        <v>1833.95</v>
      </c>
      <c r="I782" s="78">
        <v>1833.95</v>
      </c>
      <c r="J782" s="78">
        <v>1833.95</v>
      </c>
      <c r="K782" s="78">
        <v>1833.95</v>
      </c>
      <c r="L782" s="78">
        <v>1833.95</v>
      </c>
      <c r="M782" s="78">
        <v>1833.95</v>
      </c>
      <c r="N782" s="78">
        <v>1833.95</v>
      </c>
      <c r="O782" s="111">
        <f t="shared" si="12"/>
        <v>16505.550000000003</v>
      </c>
    </row>
    <row r="783" spans="1:15" x14ac:dyDescent="0.3">
      <c r="A783" s="77" t="s">
        <v>1972</v>
      </c>
      <c r="B783" s="77" t="s">
        <v>491</v>
      </c>
      <c r="C783" s="78">
        <v>2778.85</v>
      </c>
      <c r="D783" s="78">
        <v>2778.85</v>
      </c>
      <c r="E783" s="78">
        <v>2778.85</v>
      </c>
      <c r="F783" s="78">
        <v>2778.85</v>
      </c>
      <c r="G783" s="78">
        <v>2778.85</v>
      </c>
      <c r="H783" s="78">
        <v>2778.85</v>
      </c>
      <c r="I783" s="78">
        <v>2778.85</v>
      </c>
      <c r="J783" s="78">
        <v>2778.85</v>
      </c>
      <c r="K783" s="78">
        <v>2778.85</v>
      </c>
      <c r="L783" s="78">
        <v>2778.85</v>
      </c>
      <c r="M783" s="78">
        <v>2778.85</v>
      </c>
      <c r="N783" s="78">
        <v>2778.85</v>
      </c>
      <c r="O783" s="111">
        <f t="shared" si="12"/>
        <v>25009.649999999994</v>
      </c>
    </row>
    <row r="784" spans="1:15" x14ac:dyDescent="0.3">
      <c r="A784" s="77" t="s">
        <v>1756</v>
      </c>
      <c r="B784" s="77" t="s">
        <v>479</v>
      </c>
      <c r="C784" s="78">
        <v>2486.79</v>
      </c>
      <c r="D784" s="78">
        <v>2486.79</v>
      </c>
      <c r="E784" s="78">
        <v>2486.79</v>
      </c>
      <c r="F784" s="78">
        <v>2486.79</v>
      </c>
      <c r="G784" s="78">
        <v>2486.79</v>
      </c>
      <c r="H784" s="78">
        <v>2486.79</v>
      </c>
      <c r="I784" s="78">
        <v>2486.79</v>
      </c>
      <c r="J784" s="78">
        <v>2486.79</v>
      </c>
      <c r="K784" s="78">
        <v>2486.79</v>
      </c>
      <c r="L784" s="78">
        <v>2486.79</v>
      </c>
      <c r="M784" s="78">
        <v>2486.79</v>
      </c>
      <c r="N784" s="78">
        <v>2486.79</v>
      </c>
      <c r="O784" s="111">
        <f t="shared" si="12"/>
        <v>22381.110000000004</v>
      </c>
    </row>
    <row r="785" spans="1:15" x14ac:dyDescent="0.3">
      <c r="A785" s="77" t="s">
        <v>1302</v>
      </c>
      <c r="B785" s="77" t="s">
        <v>449</v>
      </c>
      <c r="C785" s="78">
        <v>3646.43</v>
      </c>
      <c r="D785" s="79">
        <v>131.53</v>
      </c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111">
        <f t="shared" si="12"/>
        <v>0</v>
      </c>
    </row>
    <row r="786" spans="1:15" x14ac:dyDescent="0.3">
      <c r="A786" s="77" t="s">
        <v>2446</v>
      </c>
      <c r="B786" s="77" t="s">
        <v>449</v>
      </c>
      <c r="C786" s="80"/>
      <c r="D786" s="78">
        <v>3516.24</v>
      </c>
      <c r="E786" s="78">
        <v>3646.43</v>
      </c>
      <c r="F786" s="78">
        <v>3646.43</v>
      </c>
      <c r="G786" s="78">
        <v>3646.43</v>
      </c>
      <c r="H786" s="78">
        <v>3646.43</v>
      </c>
      <c r="I786" s="78">
        <v>3646.43</v>
      </c>
      <c r="J786" s="78">
        <v>3646.43</v>
      </c>
      <c r="K786" s="78">
        <v>3646.43</v>
      </c>
      <c r="L786" s="78">
        <v>3646.43</v>
      </c>
      <c r="M786" s="78">
        <v>3646.43</v>
      </c>
      <c r="N786" s="78">
        <v>3646.43</v>
      </c>
      <c r="O786" s="111">
        <f t="shared" si="12"/>
        <v>32817.869999999995</v>
      </c>
    </row>
    <row r="787" spans="1:15" x14ac:dyDescent="0.3">
      <c r="A787" s="77" t="s">
        <v>1641</v>
      </c>
      <c r="B787" s="77" t="s">
        <v>127</v>
      </c>
      <c r="C787" s="78">
        <v>2396.6</v>
      </c>
      <c r="D787" s="78">
        <v>2396.6</v>
      </c>
      <c r="E787" s="78">
        <v>2396.6</v>
      </c>
      <c r="F787" s="78">
        <v>1917.28</v>
      </c>
      <c r="G787" s="80"/>
      <c r="H787" s="80"/>
      <c r="I787" s="80"/>
      <c r="J787" s="80"/>
      <c r="K787" s="80"/>
      <c r="L787" s="80"/>
      <c r="M787" s="80"/>
      <c r="N787" s="80"/>
      <c r="O787" s="111">
        <f t="shared" si="12"/>
        <v>1917.28</v>
      </c>
    </row>
    <row r="788" spans="1:15" x14ac:dyDescent="0.3">
      <c r="A788" s="77" t="s">
        <v>2645</v>
      </c>
      <c r="B788" s="77" t="s">
        <v>127</v>
      </c>
      <c r="C788" s="80"/>
      <c r="D788" s="80"/>
      <c r="E788" s="80"/>
      <c r="F788" s="79">
        <v>479.32</v>
      </c>
      <c r="G788" s="78">
        <v>2396.6</v>
      </c>
      <c r="H788" s="78">
        <v>2396.6</v>
      </c>
      <c r="I788" s="78">
        <v>2396.6</v>
      </c>
      <c r="J788" s="78">
        <v>2396.6</v>
      </c>
      <c r="K788" s="78">
        <v>2396.59</v>
      </c>
      <c r="L788" s="78">
        <v>2396.6</v>
      </c>
      <c r="M788" s="78">
        <v>2396.6</v>
      </c>
      <c r="N788" s="78">
        <v>2396.6</v>
      </c>
      <c r="O788" s="111">
        <f t="shared" si="12"/>
        <v>19652.11</v>
      </c>
    </row>
    <row r="789" spans="1:15" x14ac:dyDescent="0.3">
      <c r="A789" s="77" t="s">
        <v>1920</v>
      </c>
      <c r="B789" s="77" t="s">
        <v>437</v>
      </c>
      <c r="C789" s="78">
        <v>3457.45</v>
      </c>
      <c r="D789" s="78">
        <v>3457.46</v>
      </c>
      <c r="E789" s="78">
        <v>3457.46</v>
      </c>
      <c r="F789" s="78">
        <v>1152.48</v>
      </c>
      <c r="G789" s="80"/>
      <c r="H789" s="80"/>
      <c r="I789" s="80"/>
      <c r="J789" s="80"/>
      <c r="K789" s="80"/>
      <c r="L789" s="80"/>
      <c r="M789" s="80"/>
      <c r="N789" s="80"/>
      <c r="O789" s="111">
        <f t="shared" si="12"/>
        <v>1152.48</v>
      </c>
    </row>
    <row r="790" spans="1:15" x14ac:dyDescent="0.3">
      <c r="A790" s="77" t="s">
        <v>2677</v>
      </c>
      <c r="B790" s="77" t="s">
        <v>437</v>
      </c>
      <c r="C790" s="80"/>
      <c r="D790" s="80"/>
      <c r="E790" s="80"/>
      <c r="F790" s="78">
        <v>2304.98</v>
      </c>
      <c r="G790" s="78">
        <v>3457.45</v>
      </c>
      <c r="H790" s="78">
        <v>3457.46</v>
      </c>
      <c r="I790" s="78">
        <v>3457.46</v>
      </c>
      <c r="J790" s="78">
        <v>3457.46</v>
      </c>
      <c r="K790" s="78">
        <v>3457.46</v>
      </c>
      <c r="L790" s="78">
        <v>3457.46</v>
      </c>
      <c r="M790" s="78">
        <v>3457.46</v>
      </c>
      <c r="N790" s="78">
        <v>3457.46</v>
      </c>
      <c r="O790" s="111">
        <f t="shared" si="12"/>
        <v>29964.649999999994</v>
      </c>
    </row>
    <row r="791" spans="1:15" x14ac:dyDescent="0.3">
      <c r="A791" s="77" t="s">
        <v>1691</v>
      </c>
      <c r="B791" s="77" t="s">
        <v>426</v>
      </c>
      <c r="C791" s="78">
        <v>2718.72</v>
      </c>
      <c r="D791" s="78">
        <v>2718.72</v>
      </c>
      <c r="E791" s="78">
        <v>2718.72</v>
      </c>
      <c r="F791" s="78">
        <v>2718.72</v>
      </c>
      <c r="G791" s="78">
        <v>2718.72</v>
      </c>
      <c r="H791" s="78">
        <v>2718.72</v>
      </c>
      <c r="I791" s="78">
        <v>1490.91</v>
      </c>
      <c r="J791" s="80"/>
      <c r="K791" s="80"/>
      <c r="L791" s="80"/>
      <c r="M791" s="80"/>
      <c r="N791" s="80"/>
      <c r="O791" s="111">
        <f t="shared" si="12"/>
        <v>9647.07</v>
      </c>
    </row>
    <row r="792" spans="1:15" x14ac:dyDescent="0.3">
      <c r="A792" s="77" t="s">
        <v>2841</v>
      </c>
      <c r="B792" s="77" t="s">
        <v>426</v>
      </c>
      <c r="C792" s="80"/>
      <c r="D792" s="80"/>
      <c r="E792" s="80"/>
      <c r="F792" s="80"/>
      <c r="G792" s="80"/>
      <c r="H792" s="80"/>
      <c r="I792" s="78">
        <v>1227.81</v>
      </c>
      <c r="J792" s="78">
        <v>2718.72</v>
      </c>
      <c r="K792" s="78">
        <v>2718.72</v>
      </c>
      <c r="L792" s="78">
        <v>2718.72</v>
      </c>
      <c r="M792" s="78">
        <v>2718.72</v>
      </c>
      <c r="N792" s="78">
        <v>2718.72</v>
      </c>
      <c r="O792" s="111">
        <f t="shared" si="12"/>
        <v>14821.409999999998</v>
      </c>
    </row>
    <row r="793" spans="1:15" x14ac:dyDescent="0.3">
      <c r="A793" s="77" t="s">
        <v>1836</v>
      </c>
      <c r="B793" s="77" t="s">
        <v>486</v>
      </c>
      <c r="C793" s="78">
        <v>2443.84</v>
      </c>
      <c r="D793" s="78">
        <v>2443.84</v>
      </c>
      <c r="E793" s="78">
        <v>2443.84</v>
      </c>
      <c r="F793" s="78">
        <v>2443.84</v>
      </c>
      <c r="G793" s="78">
        <v>2443.84</v>
      </c>
      <c r="H793" s="78">
        <v>2443.84</v>
      </c>
      <c r="I793" s="78">
        <v>2443.84</v>
      </c>
      <c r="J793" s="78">
        <v>2443.84</v>
      </c>
      <c r="K793" s="78">
        <v>2443.84</v>
      </c>
      <c r="L793" s="78">
        <v>2443.84</v>
      </c>
      <c r="M793" s="78">
        <v>2443.84</v>
      </c>
      <c r="N793" s="78">
        <v>2443.84</v>
      </c>
      <c r="O793" s="111">
        <f t="shared" si="12"/>
        <v>21994.560000000001</v>
      </c>
    </row>
    <row r="794" spans="1:15" x14ac:dyDescent="0.3">
      <c r="A794" s="77" t="s">
        <v>1730</v>
      </c>
      <c r="B794" s="77" t="s">
        <v>421</v>
      </c>
      <c r="C794" s="78">
        <v>3458.26</v>
      </c>
      <c r="D794" s="78">
        <v>3458.26</v>
      </c>
      <c r="E794" s="78">
        <v>3586.3</v>
      </c>
      <c r="F794" s="78">
        <v>3586.3</v>
      </c>
      <c r="G794" s="78">
        <v>3586.3</v>
      </c>
      <c r="H794" s="78">
        <v>3586.3</v>
      </c>
      <c r="I794" s="78">
        <v>3586.3</v>
      </c>
      <c r="J794" s="78">
        <v>3586.3</v>
      </c>
      <c r="K794" s="78">
        <v>3586.3</v>
      </c>
      <c r="L794" s="78">
        <v>3586.3</v>
      </c>
      <c r="M794" s="78">
        <v>3586.3</v>
      </c>
      <c r="N794" s="78">
        <v>3586.3</v>
      </c>
      <c r="O794" s="111">
        <f t="shared" si="12"/>
        <v>32276.699999999997</v>
      </c>
    </row>
    <row r="795" spans="1:15" x14ac:dyDescent="0.3">
      <c r="A795" s="77" t="s">
        <v>1353</v>
      </c>
      <c r="B795" s="77" t="s">
        <v>459</v>
      </c>
      <c r="C795" s="78">
        <v>3388.73</v>
      </c>
      <c r="D795" s="78">
        <v>3388.74</v>
      </c>
      <c r="E795" s="78">
        <v>3388.74</v>
      </c>
      <c r="F795" s="78">
        <v>3388.74</v>
      </c>
      <c r="G795" s="78">
        <v>3388.74</v>
      </c>
      <c r="H795" s="78">
        <v>3388.74</v>
      </c>
      <c r="I795" s="78">
        <v>3388.74</v>
      </c>
      <c r="J795" s="78">
        <v>3388.74</v>
      </c>
      <c r="K795" s="78">
        <v>3388.74</v>
      </c>
      <c r="L795" s="78">
        <v>3388.74</v>
      </c>
      <c r="M795" s="78">
        <v>3388.74</v>
      </c>
      <c r="N795" s="78">
        <v>3388.74</v>
      </c>
      <c r="O795" s="111">
        <f t="shared" si="12"/>
        <v>30498.659999999989</v>
      </c>
    </row>
    <row r="796" spans="1:15" x14ac:dyDescent="0.3">
      <c r="A796" s="77" t="s">
        <v>2072</v>
      </c>
      <c r="B796" s="77" t="s">
        <v>415</v>
      </c>
      <c r="C796" s="78">
        <v>2718.72</v>
      </c>
      <c r="D796" s="78">
        <v>2718.72</v>
      </c>
      <c r="E796" s="78">
        <v>2718.72</v>
      </c>
      <c r="F796" s="78">
        <v>2265.6</v>
      </c>
      <c r="G796" s="80"/>
      <c r="H796" s="80"/>
      <c r="I796" s="80"/>
      <c r="J796" s="80"/>
      <c r="K796" s="80"/>
      <c r="L796" s="80"/>
      <c r="M796" s="80"/>
      <c r="N796" s="80"/>
      <c r="O796" s="111">
        <f t="shared" si="12"/>
        <v>2265.6</v>
      </c>
    </row>
    <row r="797" spans="1:15" x14ac:dyDescent="0.3">
      <c r="A797" s="77" t="s">
        <v>2695</v>
      </c>
      <c r="B797" s="77" t="s">
        <v>415</v>
      </c>
      <c r="C797" s="80"/>
      <c r="D797" s="80"/>
      <c r="E797" s="80"/>
      <c r="F797" s="79">
        <v>453.12</v>
      </c>
      <c r="G797" s="78">
        <v>2718.72</v>
      </c>
      <c r="H797" s="78">
        <v>2718.72</v>
      </c>
      <c r="I797" s="78">
        <v>2718.72</v>
      </c>
      <c r="J797" s="78">
        <v>2718.72</v>
      </c>
      <c r="K797" s="78">
        <v>2718.72</v>
      </c>
      <c r="L797" s="78">
        <v>2718.72</v>
      </c>
      <c r="M797" s="78">
        <v>2718.72</v>
      </c>
      <c r="N797" s="78">
        <v>2718.72</v>
      </c>
      <c r="O797" s="111">
        <f t="shared" si="12"/>
        <v>22202.880000000001</v>
      </c>
    </row>
    <row r="798" spans="1:15" x14ac:dyDescent="0.3">
      <c r="A798" s="77" t="s">
        <v>1791</v>
      </c>
      <c r="B798" s="77" t="s">
        <v>446</v>
      </c>
      <c r="C798" s="78">
        <v>2443.84</v>
      </c>
      <c r="D798" s="78">
        <v>2443.84</v>
      </c>
      <c r="E798" s="78">
        <v>2443.84</v>
      </c>
      <c r="F798" s="78">
        <v>2443.84</v>
      </c>
      <c r="G798" s="78">
        <v>2443.84</v>
      </c>
      <c r="H798" s="78">
        <v>2443.84</v>
      </c>
      <c r="I798" s="78">
        <v>2443.84</v>
      </c>
      <c r="J798" s="78">
        <v>2443.84</v>
      </c>
      <c r="K798" s="78">
        <v>2443.84</v>
      </c>
      <c r="L798" s="78">
        <v>2443.84</v>
      </c>
      <c r="M798" s="78">
        <v>2443.84</v>
      </c>
      <c r="N798" s="78">
        <v>2443.84</v>
      </c>
      <c r="O798" s="111">
        <f t="shared" si="12"/>
        <v>21994.560000000001</v>
      </c>
    </row>
    <row r="799" spans="1:15" x14ac:dyDescent="0.3">
      <c r="A799" s="77" t="s">
        <v>1708</v>
      </c>
      <c r="B799" s="77" t="s">
        <v>447</v>
      </c>
      <c r="C799" s="78">
        <v>3586.31</v>
      </c>
      <c r="D799" s="78">
        <v>3586.3</v>
      </c>
      <c r="E799" s="78">
        <v>3586.3</v>
      </c>
      <c r="F799" s="78">
        <v>3586.3</v>
      </c>
      <c r="G799" s="78">
        <v>3586.3</v>
      </c>
      <c r="H799" s="78">
        <v>3586.3</v>
      </c>
      <c r="I799" s="78">
        <v>3586.3</v>
      </c>
      <c r="J799" s="78">
        <v>3586.3</v>
      </c>
      <c r="K799" s="78">
        <v>3586.3</v>
      </c>
      <c r="L799" s="78">
        <v>3586.3</v>
      </c>
      <c r="M799" s="78">
        <v>3586.3</v>
      </c>
      <c r="N799" s="78">
        <v>3586.3</v>
      </c>
      <c r="O799" s="111">
        <f t="shared" si="12"/>
        <v>32276.699999999997</v>
      </c>
    </row>
    <row r="800" spans="1:15" x14ac:dyDescent="0.3">
      <c r="A800" s="77" t="s">
        <v>1554</v>
      </c>
      <c r="B800" s="77" t="s">
        <v>428</v>
      </c>
      <c r="C800" s="78">
        <v>3388.73</v>
      </c>
      <c r="D800" s="78">
        <v>3388.74</v>
      </c>
      <c r="E800" s="78">
        <v>3388.74</v>
      </c>
      <c r="F800" s="78">
        <v>3388.74</v>
      </c>
      <c r="G800" s="78">
        <v>3388.74</v>
      </c>
      <c r="H800" s="78">
        <v>3388.74</v>
      </c>
      <c r="I800" s="78">
        <v>3388.74</v>
      </c>
      <c r="J800" s="78">
        <v>3388.74</v>
      </c>
      <c r="K800" s="78">
        <v>3388.74</v>
      </c>
      <c r="L800" s="78">
        <v>3388.74</v>
      </c>
      <c r="M800" s="78">
        <v>3388.74</v>
      </c>
      <c r="N800" s="78">
        <v>3388.74</v>
      </c>
      <c r="O800" s="111">
        <f t="shared" si="12"/>
        <v>30498.659999999989</v>
      </c>
    </row>
    <row r="801" spans="1:15" x14ac:dyDescent="0.3">
      <c r="A801" s="77" t="s">
        <v>1591</v>
      </c>
      <c r="B801" s="77" t="s">
        <v>456</v>
      </c>
      <c r="C801" s="78">
        <v>2718.72</v>
      </c>
      <c r="D801" s="78">
        <v>2718.72</v>
      </c>
      <c r="E801" s="78">
        <v>2718.72</v>
      </c>
      <c r="F801" s="78">
        <v>2718.72</v>
      </c>
      <c r="G801" s="78">
        <v>2718.72</v>
      </c>
      <c r="H801" s="78">
        <v>2718.72</v>
      </c>
      <c r="I801" s="78">
        <v>2718.72</v>
      </c>
      <c r="J801" s="78">
        <v>2718.72</v>
      </c>
      <c r="K801" s="78">
        <v>2718.72</v>
      </c>
      <c r="L801" s="78">
        <v>2718.72</v>
      </c>
      <c r="M801" s="78">
        <v>1903.1</v>
      </c>
      <c r="N801" s="80"/>
      <c r="O801" s="111">
        <f t="shared" si="12"/>
        <v>20934.139999999996</v>
      </c>
    </row>
    <row r="802" spans="1:15" x14ac:dyDescent="0.3">
      <c r="A802" s="77" t="s">
        <v>2916</v>
      </c>
      <c r="B802" s="77" t="s">
        <v>456</v>
      </c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79">
        <v>815.62</v>
      </c>
      <c r="N802" s="78">
        <v>2718.72</v>
      </c>
      <c r="O802" s="111">
        <f t="shared" si="12"/>
        <v>3534.3399999999997</v>
      </c>
    </row>
    <row r="803" spans="1:15" x14ac:dyDescent="0.3">
      <c r="A803" s="77" t="s">
        <v>1788</v>
      </c>
      <c r="B803" s="77" t="s">
        <v>138</v>
      </c>
      <c r="C803" s="78">
        <v>2392.3000000000002</v>
      </c>
      <c r="D803" s="78">
        <v>2392.3000000000002</v>
      </c>
      <c r="E803" s="78">
        <v>2392.3000000000002</v>
      </c>
      <c r="F803" s="78">
        <v>2392.3000000000002</v>
      </c>
      <c r="G803" s="78">
        <v>2392.3000000000002</v>
      </c>
      <c r="H803" s="78">
        <v>2392.3000000000002</v>
      </c>
      <c r="I803" s="78">
        <v>2392.3000000000002</v>
      </c>
      <c r="J803" s="78">
        <v>2392.3000000000002</v>
      </c>
      <c r="K803" s="78">
        <v>2392.3000000000002</v>
      </c>
      <c r="L803" s="78">
        <v>2392.3000000000002</v>
      </c>
      <c r="M803" s="78">
        <v>2392.3000000000002</v>
      </c>
      <c r="N803" s="78">
        <v>2392.3000000000002</v>
      </c>
      <c r="O803" s="111">
        <f t="shared" si="12"/>
        <v>21530.699999999997</v>
      </c>
    </row>
    <row r="804" spans="1:15" x14ac:dyDescent="0.3">
      <c r="A804" s="77" t="s">
        <v>1681</v>
      </c>
      <c r="B804" s="77" t="s">
        <v>468</v>
      </c>
      <c r="C804" s="78">
        <v>2443.84</v>
      </c>
      <c r="D804" s="78">
        <v>2443.84</v>
      </c>
      <c r="E804" s="78">
        <v>2049.67</v>
      </c>
      <c r="F804" s="80"/>
      <c r="G804" s="80"/>
      <c r="H804" s="80"/>
      <c r="I804" s="80"/>
      <c r="J804" s="80"/>
      <c r="K804" s="80"/>
      <c r="L804" s="80"/>
      <c r="M804" s="80"/>
      <c r="N804" s="80"/>
      <c r="O804" s="111">
        <f t="shared" si="12"/>
        <v>0</v>
      </c>
    </row>
    <row r="805" spans="1:15" x14ac:dyDescent="0.3">
      <c r="A805" s="77" t="s">
        <v>2506</v>
      </c>
      <c r="B805" s="77" t="s">
        <v>468</v>
      </c>
      <c r="C805" s="80"/>
      <c r="D805" s="80"/>
      <c r="E805" s="79">
        <v>394.17</v>
      </c>
      <c r="F805" s="78">
        <v>2443.85</v>
      </c>
      <c r="G805" s="78">
        <v>2443.84</v>
      </c>
      <c r="H805" s="78">
        <v>2443.84</v>
      </c>
      <c r="I805" s="78">
        <v>2443.84</v>
      </c>
      <c r="J805" s="78">
        <v>2443.84</v>
      </c>
      <c r="K805" s="78">
        <v>2443.84</v>
      </c>
      <c r="L805" s="78">
        <v>2443.84</v>
      </c>
      <c r="M805" s="78">
        <v>2443.84</v>
      </c>
      <c r="N805" s="78">
        <v>2443.84</v>
      </c>
      <c r="O805" s="111">
        <f t="shared" si="12"/>
        <v>21994.57</v>
      </c>
    </row>
    <row r="806" spans="1:15" x14ac:dyDescent="0.3">
      <c r="A806" s="77" t="s">
        <v>1674</v>
      </c>
      <c r="B806" s="77" t="s">
        <v>495</v>
      </c>
      <c r="C806" s="78">
        <v>3586.31</v>
      </c>
      <c r="D806" s="78">
        <v>3586.3</v>
      </c>
      <c r="E806" s="78">
        <v>3586.3</v>
      </c>
      <c r="F806" s="78">
        <v>3586.3</v>
      </c>
      <c r="G806" s="78">
        <v>3586.3</v>
      </c>
      <c r="H806" s="78">
        <v>3586.3</v>
      </c>
      <c r="I806" s="78">
        <v>3586.3</v>
      </c>
      <c r="J806" s="78">
        <v>3586.3</v>
      </c>
      <c r="K806" s="78">
        <v>3586.3</v>
      </c>
      <c r="L806" s="78">
        <v>3586.3</v>
      </c>
      <c r="M806" s="78">
        <v>3586.3</v>
      </c>
      <c r="N806" s="78">
        <v>3586.3</v>
      </c>
      <c r="O806" s="111">
        <f t="shared" si="12"/>
        <v>32276.699999999997</v>
      </c>
    </row>
    <row r="807" spans="1:15" x14ac:dyDescent="0.3">
      <c r="A807" s="77" t="s">
        <v>1403</v>
      </c>
      <c r="B807" s="77" t="s">
        <v>458</v>
      </c>
      <c r="C807" s="78">
        <v>3388.73</v>
      </c>
      <c r="D807" s="78">
        <v>3388.74</v>
      </c>
      <c r="E807" s="78">
        <v>3388.74</v>
      </c>
      <c r="F807" s="78">
        <v>3388.74</v>
      </c>
      <c r="G807" s="78">
        <v>3388.74</v>
      </c>
      <c r="H807" s="78">
        <v>3388.74</v>
      </c>
      <c r="I807" s="78">
        <v>3388.74</v>
      </c>
      <c r="J807" s="78">
        <v>3388.74</v>
      </c>
      <c r="K807" s="78">
        <v>3388.74</v>
      </c>
      <c r="L807" s="78">
        <v>3388.74</v>
      </c>
      <c r="M807" s="78">
        <v>3388.74</v>
      </c>
      <c r="N807" s="78">
        <v>3388.74</v>
      </c>
      <c r="O807" s="111">
        <f t="shared" si="12"/>
        <v>30498.659999999989</v>
      </c>
    </row>
    <row r="808" spans="1:15" x14ac:dyDescent="0.3">
      <c r="A808" s="77" t="s">
        <v>1778</v>
      </c>
      <c r="B808" s="77" t="s">
        <v>444</v>
      </c>
      <c r="C808" s="78">
        <v>2718.72</v>
      </c>
      <c r="D808" s="78">
        <v>2718.72</v>
      </c>
      <c r="E808" s="78">
        <v>2718.72</v>
      </c>
      <c r="F808" s="78">
        <v>2718.72</v>
      </c>
      <c r="G808" s="78">
        <v>2718.72</v>
      </c>
      <c r="H808" s="78">
        <v>2718.72</v>
      </c>
      <c r="I808" s="78">
        <v>2718.72</v>
      </c>
      <c r="J808" s="78">
        <v>2718.72</v>
      </c>
      <c r="K808" s="78">
        <v>2718.72</v>
      </c>
      <c r="L808" s="78">
        <v>2718.72</v>
      </c>
      <c r="M808" s="78">
        <v>2718.72</v>
      </c>
      <c r="N808" s="78">
        <v>2718.72</v>
      </c>
      <c r="O808" s="111">
        <f t="shared" si="12"/>
        <v>24468.48</v>
      </c>
    </row>
    <row r="809" spans="1:15" x14ac:dyDescent="0.3">
      <c r="A809" s="77" t="s">
        <v>1786</v>
      </c>
      <c r="B809" s="77" t="s">
        <v>417</v>
      </c>
      <c r="C809" s="78">
        <v>2443.84</v>
      </c>
      <c r="D809" s="78">
        <v>2443.84</v>
      </c>
      <c r="E809" s="78">
        <v>2443.84</v>
      </c>
      <c r="F809" s="78">
        <v>2443.84</v>
      </c>
      <c r="G809" s="78">
        <v>2443.84</v>
      </c>
      <c r="H809" s="78">
        <v>2443.84</v>
      </c>
      <c r="I809" s="78">
        <v>2443.84</v>
      </c>
      <c r="J809" s="78">
        <v>2443.84</v>
      </c>
      <c r="K809" s="78">
        <v>2443.84</v>
      </c>
      <c r="L809" s="78">
        <v>2443.84</v>
      </c>
      <c r="M809" s="78">
        <v>2443.84</v>
      </c>
      <c r="N809" s="78">
        <v>2443.84</v>
      </c>
      <c r="O809" s="111">
        <f t="shared" si="12"/>
        <v>21994.560000000001</v>
      </c>
    </row>
    <row r="810" spans="1:15" x14ac:dyDescent="0.3">
      <c r="A810" s="77" t="s">
        <v>2000</v>
      </c>
      <c r="B810" s="77" t="s">
        <v>457</v>
      </c>
      <c r="C810" s="78">
        <v>3586.31</v>
      </c>
      <c r="D810" s="78">
        <v>3586.3</v>
      </c>
      <c r="E810" s="78">
        <v>3586.3</v>
      </c>
      <c r="F810" s="78">
        <v>3586.3</v>
      </c>
      <c r="G810" s="78">
        <v>3586.3</v>
      </c>
      <c r="H810" s="78">
        <v>3586.3</v>
      </c>
      <c r="I810" s="78">
        <v>3586.3</v>
      </c>
      <c r="J810" s="78">
        <v>3586.3</v>
      </c>
      <c r="K810" s="78">
        <v>3586.3</v>
      </c>
      <c r="L810" s="78">
        <v>3586.3</v>
      </c>
      <c r="M810" s="78">
        <v>3586.3</v>
      </c>
      <c r="N810" s="78">
        <v>3586.3</v>
      </c>
      <c r="O810" s="111">
        <f t="shared" si="12"/>
        <v>32276.699999999997</v>
      </c>
    </row>
    <row r="811" spans="1:15" x14ac:dyDescent="0.3">
      <c r="A811" s="77" t="s">
        <v>1719</v>
      </c>
      <c r="B811" s="77" t="s">
        <v>472</v>
      </c>
      <c r="C811" s="78">
        <v>3388.73</v>
      </c>
      <c r="D811" s="78">
        <v>3388.74</v>
      </c>
      <c r="E811" s="78">
        <v>3388.74</v>
      </c>
      <c r="F811" s="78">
        <v>3388.74</v>
      </c>
      <c r="G811" s="78">
        <v>3388.74</v>
      </c>
      <c r="H811" s="78">
        <v>3388.74</v>
      </c>
      <c r="I811" s="78">
        <v>3388.74</v>
      </c>
      <c r="J811" s="78">
        <v>3388.74</v>
      </c>
      <c r="K811" s="78">
        <v>3388.74</v>
      </c>
      <c r="L811" s="78">
        <v>3388.74</v>
      </c>
      <c r="M811" s="78">
        <v>3388.74</v>
      </c>
      <c r="N811" s="78">
        <v>3388.74</v>
      </c>
      <c r="O811" s="111">
        <f t="shared" si="12"/>
        <v>30498.659999999989</v>
      </c>
    </row>
    <row r="812" spans="1:15" x14ac:dyDescent="0.3">
      <c r="A812" s="77" t="s">
        <v>1959</v>
      </c>
      <c r="B812" s="77" t="s">
        <v>419</v>
      </c>
      <c r="C812" s="78">
        <v>2718.72</v>
      </c>
      <c r="D812" s="78">
        <v>2718.72</v>
      </c>
      <c r="E812" s="78">
        <v>2718.72</v>
      </c>
      <c r="F812" s="78">
        <v>2718.72</v>
      </c>
      <c r="G812" s="78">
        <v>2718.72</v>
      </c>
      <c r="H812" s="78">
        <v>2718.72</v>
      </c>
      <c r="I812" s="78">
        <v>2718.72</v>
      </c>
      <c r="J812" s="78">
        <v>2718.72</v>
      </c>
      <c r="K812" s="78">
        <v>2718.72</v>
      </c>
      <c r="L812" s="78">
        <v>2718.72</v>
      </c>
      <c r="M812" s="78">
        <v>2718.72</v>
      </c>
      <c r="N812" s="78">
        <v>2718.72</v>
      </c>
      <c r="O812" s="111">
        <f t="shared" si="12"/>
        <v>24468.48</v>
      </c>
    </row>
    <row r="813" spans="1:15" x14ac:dyDescent="0.3">
      <c r="A813" s="77" t="s">
        <v>1794</v>
      </c>
      <c r="B813" s="77" t="s">
        <v>435</v>
      </c>
      <c r="C813" s="78">
        <v>2443.84</v>
      </c>
      <c r="D813" s="78">
        <v>2443.84</v>
      </c>
      <c r="E813" s="78">
        <v>2443.84</v>
      </c>
      <c r="F813" s="78">
        <v>2443.84</v>
      </c>
      <c r="G813" s="78">
        <v>2443.84</v>
      </c>
      <c r="H813" s="78">
        <v>2443.84</v>
      </c>
      <c r="I813" s="78">
        <v>2443.84</v>
      </c>
      <c r="J813" s="78">
        <v>2443.84</v>
      </c>
      <c r="K813" s="78">
        <v>2443.84</v>
      </c>
      <c r="L813" s="78">
        <v>2443.84</v>
      </c>
      <c r="M813" s="78">
        <v>2443.84</v>
      </c>
      <c r="N813" s="78">
        <v>2443.84</v>
      </c>
      <c r="O813" s="111">
        <f t="shared" si="12"/>
        <v>21994.560000000001</v>
      </c>
    </row>
    <row r="814" spans="1:15" x14ac:dyDescent="0.3">
      <c r="A814" s="77" t="s">
        <v>1305</v>
      </c>
      <c r="B814" s="77" t="s">
        <v>464</v>
      </c>
      <c r="C814" s="78">
        <v>3586.31</v>
      </c>
      <c r="D814" s="78">
        <v>3586.3</v>
      </c>
      <c r="E814" s="78">
        <v>3586.3</v>
      </c>
      <c r="F814" s="78">
        <v>3586.3</v>
      </c>
      <c r="G814" s="78">
        <v>3586.3</v>
      </c>
      <c r="H814" s="78">
        <v>3586.3</v>
      </c>
      <c r="I814" s="78">
        <v>3586.3</v>
      </c>
      <c r="J814" s="78">
        <v>3586.3</v>
      </c>
      <c r="K814" s="78">
        <v>3586.3</v>
      </c>
      <c r="L814" s="78">
        <v>3586.3</v>
      </c>
      <c r="M814" s="78">
        <v>3586.3</v>
      </c>
      <c r="N814" s="78">
        <v>3586.3</v>
      </c>
      <c r="O814" s="111">
        <f t="shared" si="12"/>
        <v>32276.699999999997</v>
      </c>
    </row>
    <row r="815" spans="1:15" x14ac:dyDescent="0.3">
      <c r="A815" s="77" t="s">
        <v>1825</v>
      </c>
      <c r="B815" s="77" t="s">
        <v>247</v>
      </c>
      <c r="C815" s="78">
        <v>3603.48</v>
      </c>
      <c r="D815" s="78">
        <v>3603.48</v>
      </c>
      <c r="E815" s="78">
        <v>3603.48</v>
      </c>
      <c r="F815" s="78">
        <v>3603.48</v>
      </c>
      <c r="G815" s="78">
        <v>3603.48</v>
      </c>
      <c r="H815" s="78">
        <v>3603.48</v>
      </c>
      <c r="I815" s="78">
        <v>3603.48</v>
      </c>
      <c r="J815" s="78">
        <v>3603.48</v>
      </c>
      <c r="K815" s="78">
        <v>3603.48</v>
      </c>
      <c r="L815" s="78">
        <v>3603.48</v>
      </c>
      <c r="M815" s="78">
        <v>3603.48</v>
      </c>
      <c r="N815" s="78">
        <v>3603.48</v>
      </c>
      <c r="O815" s="111">
        <f t="shared" si="12"/>
        <v>32431.32</v>
      </c>
    </row>
    <row r="816" spans="1:15" x14ac:dyDescent="0.3">
      <c r="A816" s="77" t="s">
        <v>1757</v>
      </c>
      <c r="B816" s="77" t="s">
        <v>481</v>
      </c>
      <c r="C816" s="78">
        <v>3388.73</v>
      </c>
      <c r="D816" s="78">
        <v>3388.74</v>
      </c>
      <c r="E816" s="78">
        <v>3388.74</v>
      </c>
      <c r="F816" s="78">
        <v>3388.74</v>
      </c>
      <c r="G816" s="78">
        <v>3388.74</v>
      </c>
      <c r="H816" s="78">
        <v>3388.74</v>
      </c>
      <c r="I816" s="78">
        <v>3388.74</v>
      </c>
      <c r="J816" s="78">
        <v>3388.74</v>
      </c>
      <c r="K816" s="78">
        <v>3388.74</v>
      </c>
      <c r="L816" s="78">
        <v>3388.74</v>
      </c>
      <c r="M816" s="78">
        <v>3388.74</v>
      </c>
      <c r="N816" s="78">
        <v>3388.74</v>
      </c>
      <c r="O816" s="111">
        <f t="shared" si="12"/>
        <v>30498.659999999989</v>
      </c>
    </row>
    <row r="817" spans="1:15" x14ac:dyDescent="0.3">
      <c r="A817" s="77" t="s">
        <v>1585</v>
      </c>
      <c r="B817" s="77" t="s">
        <v>469</v>
      </c>
      <c r="C817" s="78">
        <v>2718.72</v>
      </c>
      <c r="D817" s="78">
        <v>2718.72</v>
      </c>
      <c r="E817" s="78">
        <v>2718.72</v>
      </c>
      <c r="F817" s="78">
        <v>2718.72</v>
      </c>
      <c r="G817" s="78">
        <v>2718.72</v>
      </c>
      <c r="H817" s="78">
        <v>2718.72</v>
      </c>
      <c r="I817" s="78">
        <v>2718.72</v>
      </c>
      <c r="J817" s="78">
        <v>2718.72</v>
      </c>
      <c r="K817" s="78">
        <v>2718.72</v>
      </c>
      <c r="L817" s="78">
        <v>2718.72</v>
      </c>
      <c r="M817" s="78">
        <v>2718.72</v>
      </c>
      <c r="N817" s="78">
        <v>2718.72</v>
      </c>
      <c r="O817" s="111">
        <f t="shared" si="12"/>
        <v>24468.48</v>
      </c>
    </row>
    <row r="818" spans="1:15" x14ac:dyDescent="0.3">
      <c r="A818" s="77" t="s">
        <v>1921</v>
      </c>
      <c r="B818" s="77" t="s">
        <v>473</v>
      </c>
      <c r="C818" s="78">
        <v>2443.84</v>
      </c>
      <c r="D818" s="78">
        <v>2443.84</v>
      </c>
      <c r="E818" s="78">
        <v>2443.84</v>
      </c>
      <c r="F818" s="78">
        <v>2443.84</v>
      </c>
      <c r="G818" s="78">
        <v>2443.84</v>
      </c>
      <c r="H818" s="78">
        <v>2443.84</v>
      </c>
      <c r="I818" s="78">
        <v>2443.84</v>
      </c>
      <c r="J818" s="78">
        <v>2443.84</v>
      </c>
      <c r="K818" s="78">
        <v>2443.84</v>
      </c>
      <c r="L818" s="78">
        <v>2443.84</v>
      </c>
      <c r="M818" s="78">
        <v>2443.84</v>
      </c>
      <c r="N818" s="78">
        <v>2443.84</v>
      </c>
      <c r="O818" s="111">
        <f t="shared" si="12"/>
        <v>21994.560000000001</v>
      </c>
    </row>
    <row r="819" spans="1:15" x14ac:dyDescent="0.3">
      <c r="A819" s="77" t="s">
        <v>1675</v>
      </c>
      <c r="B819" s="77" t="s">
        <v>485</v>
      </c>
      <c r="C819" s="78">
        <v>3586.31</v>
      </c>
      <c r="D819" s="78">
        <v>3586.3</v>
      </c>
      <c r="E819" s="78">
        <v>3586.3</v>
      </c>
      <c r="F819" s="78">
        <v>3586.3</v>
      </c>
      <c r="G819" s="78">
        <v>3586.3</v>
      </c>
      <c r="H819" s="78">
        <v>3586.3</v>
      </c>
      <c r="I819" s="78">
        <v>3586.3</v>
      </c>
      <c r="J819" s="78">
        <v>3586.3</v>
      </c>
      <c r="K819" s="78">
        <v>3586.3</v>
      </c>
      <c r="L819" s="78">
        <v>3586.3</v>
      </c>
      <c r="M819" s="78">
        <v>3586.3</v>
      </c>
      <c r="N819" s="78">
        <v>3586.3</v>
      </c>
      <c r="O819" s="111">
        <f t="shared" si="12"/>
        <v>32276.699999999997</v>
      </c>
    </row>
    <row r="820" spans="1:15" x14ac:dyDescent="0.3">
      <c r="A820" s="77" t="s">
        <v>1837</v>
      </c>
      <c r="B820" s="77" t="s">
        <v>497</v>
      </c>
      <c r="C820" s="78">
        <v>3388.73</v>
      </c>
      <c r="D820" s="78">
        <v>3388.74</v>
      </c>
      <c r="E820" s="78">
        <v>3388.74</v>
      </c>
      <c r="F820" s="78">
        <v>3388.74</v>
      </c>
      <c r="G820" s="78">
        <v>3388.74</v>
      </c>
      <c r="H820" s="78">
        <v>3388.74</v>
      </c>
      <c r="I820" s="78">
        <v>3388.74</v>
      </c>
      <c r="J820" s="78">
        <v>3388.74</v>
      </c>
      <c r="K820" s="78">
        <v>3388.74</v>
      </c>
      <c r="L820" s="78">
        <v>3388.74</v>
      </c>
      <c r="M820" s="78">
        <v>3388.74</v>
      </c>
      <c r="N820" s="78">
        <v>3388.74</v>
      </c>
      <c r="O820" s="111">
        <f t="shared" si="12"/>
        <v>30498.659999999989</v>
      </c>
    </row>
    <row r="821" spans="1:15" x14ac:dyDescent="0.3">
      <c r="A821" s="77" t="s">
        <v>1595</v>
      </c>
      <c r="B821" s="77" t="s">
        <v>490</v>
      </c>
      <c r="C821" s="78">
        <v>2718.72</v>
      </c>
      <c r="D821" s="78">
        <v>2718.72</v>
      </c>
      <c r="E821" s="78">
        <v>2718.72</v>
      </c>
      <c r="F821" s="78">
        <v>2718.72</v>
      </c>
      <c r="G821" s="78">
        <v>2718.72</v>
      </c>
      <c r="H821" s="78">
        <v>2718.72</v>
      </c>
      <c r="I821" s="78">
        <v>2718.72</v>
      </c>
      <c r="J821" s="78">
        <v>2718.72</v>
      </c>
      <c r="K821" s="78">
        <v>2718.72</v>
      </c>
      <c r="L821" s="78">
        <v>2718.72</v>
      </c>
      <c r="M821" s="78">
        <v>2718.72</v>
      </c>
      <c r="N821" s="78">
        <v>2718.72</v>
      </c>
      <c r="O821" s="111">
        <f t="shared" si="12"/>
        <v>24468.48</v>
      </c>
    </row>
    <row r="822" spans="1:15" x14ac:dyDescent="0.3">
      <c r="A822" s="77" t="s">
        <v>1378</v>
      </c>
      <c r="B822" s="77" t="s">
        <v>453</v>
      </c>
      <c r="C822" s="78">
        <v>2443.84</v>
      </c>
      <c r="D822" s="78">
        <v>2443.84</v>
      </c>
      <c r="E822" s="78">
        <v>2443.84</v>
      </c>
      <c r="F822" s="78">
        <v>2443.84</v>
      </c>
      <c r="G822" s="78">
        <v>2443.84</v>
      </c>
      <c r="H822" s="78">
        <v>2443.84</v>
      </c>
      <c r="I822" s="78">
        <v>2443.84</v>
      </c>
      <c r="J822" s="78">
        <v>2443.84</v>
      </c>
      <c r="K822" s="78">
        <v>2443.84</v>
      </c>
      <c r="L822" s="78">
        <v>2443.84</v>
      </c>
      <c r="M822" s="78">
        <v>2443.84</v>
      </c>
      <c r="N822" s="78">
        <v>2443.84</v>
      </c>
      <c r="O822" s="111">
        <f t="shared" si="12"/>
        <v>21994.560000000001</v>
      </c>
    </row>
    <row r="823" spans="1:15" x14ac:dyDescent="0.3">
      <c r="A823" s="77" t="s">
        <v>1379</v>
      </c>
      <c r="B823" s="77" t="s">
        <v>484</v>
      </c>
      <c r="C823" s="78">
        <v>3586.31</v>
      </c>
      <c r="D823" s="78">
        <v>3586.3</v>
      </c>
      <c r="E823" s="78">
        <v>3586.3</v>
      </c>
      <c r="F823" s="78">
        <v>3586.3</v>
      </c>
      <c r="G823" s="78">
        <v>3586.3</v>
      </c>
      <c r="H823" s="78">
        <v>3586.3</v>
      </c>
      <c r="I823" s="78">
        <v>3586.3</v>
      </c>
      <c r="J823" s="78">
        <v>3586.3</v>
      </c>
      <c r="K823" s="78">
        <v>3586.3</v>
      </c>
      <c r="L823" s="78">
        <v>3586.3</v>
      </c>
      <c r="M823" s="78">
        <v>3586.3</v>
      </c>
      <c r="N823" s="78">
        <v>3586.3</v>
      </c>
      <c r="O823" s="111">
        <f t="shared" si="12"/>
        <v>32276.699999999997</v>
      </c>
    </row>
    <row r="824" spans="1:15" x14ac:dyDescent="0.3">
      <c r="A824" s="77" t="s">
        <v>1827</v>
      </c>
      <c r="B824" s="77" t="s">
        <v>443</v>
      </c>
      <c r="C824" s="78">
        <v>3388.73</v>
      </c>
      <c r="D824" s="78">
        <v>3388.74</v>
      </c>
      <c r="E824" s="78">
        <v>3388.73</v>
      </c>
      <c r="F824" s="78">
        <v>3388.74</v>
      </c>
      <c r="G824" s="78">
        <v>3388.74</v>
      </c>
      <c r="H824" s="78">
        <v>3388.74</v>
      </c>
      <c r="I824" s="78">
        <v>3388.74</v>
      </c>
      <c r="J824" s="78">
        <v>3388.74</v>
      </c>
      <c r="K824" s="78">
        <v>3388.74</v>
      </c>
      <c r="L824" s="78">
        <v>3388.74</v>
      </c>
      <c r="M824" s="78">
        <v>3388.74</v>
      </c>
      <c r="N824" s="78">
        <v>3388.74</v>
      </c>
      <c r="O824" s="111">
        <f t="shared" si="12"/>
        <v>30498.659999999989</v>
      </c>
    </row>
    <row r="825" spans="1:15" x14ac:dyDescent="0.3">
      <c r="A825" s="77" t="s">
        <v>1963</v>
      </c>
      <c r="B825" s="77" t="s">
        <v>501</v>
      </c>
      <c r="C825" s="78">
        <v>2718.72</v>
      </c>
      <c r="D825" s="78">
        <v>2718.72</v>
      </c>
      <c r="E825" s="78">
        <v>2718.72</v>
      </c>
      <c r="F825" s="78">
        <v>2718.72</v>
      </c>
      <c r="G825" s="78">
        <v>2718.72</v>
      </c>
      <c r="H825" s="78">
        <v>2718.72</v>
      </c>
      <c r="I825" s="78">
        <v>2718.72</v>
      </c>
      <c r="J825" s="78">
        <v>2718.72</v>
      </c>
      <c r="K825" s="78">
        <v>2718.72</v>
      </c>
      <c r="L825" s="78">
        <v>2718.72</v>
      </c>
      <c r="M825" s="78">
        <v>2718.72</v>
      </c>
      <c r="N825" s="78">
        <v>2718.72</v>
      </c>
      <c r="O825" s="111">
        <f t="shared" si="12"/>
        <v>24468.48</v>
      </c>
    </row>
    <row r="826" spans="1:15" x14ac:dyDescent="0.3">
      <c r="A826" s="77" t="s">
        <v>1749</v>
      </c>
      <c r="B826" s="77" t="s">
        <v>264</v>
      </c>
      <c r="C826" s="78">
        <v>3466.05</v>
      </c>
      <c r="D826" s="79">
        <v>123.79</v>
      </c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111">
        <f t="shared" si="12"/>
        <v>0</v>
      </c>
    </row>
    <row r="827" spans="1:15" x14ac:dyDescent="0.3">
      <c r="A827" s="77" t="s">
        <v>2450</v>
      </c>
      <c r="B827" s="77" t="s">
        <v>264</v>
      </c>
      <c r="C827" s="80"/>
      <c r="D827" s="78">
        <v>3342.26</v>
      </c>
      <c r="E827" s="78">
        <v>3466.05</v>
      </c>
      <c r="F827" s="78">
        <v>3466.05</v>
      </c>
      <c r="G827" s="78">
        <v>3466.05</v>
      </c>
      <c r="H827" s="78">
        <v>3466.05</v>
      </c>
      <c r="I827" s="78">
        <v>3466.05</v>
      </c>
      <c r="J827" s="78">
        <v>3466.05</v>
      </c>
      <c r="K827" s="78">
        <v>3466.05</v>
      </c>
      <c r="L827" s="78">
        <v>3466.05</v>
      </c>
      <c r="M827" s="78">
        <v>3466.05</v>
      </c>
      <c r="N827" s="78">
        <v>3466.05</v>
      </c>
      <c r="O827" s="111">
        <f t="shared" si="12"/>
        <v>31194.449999999997</v>
      </c>
    </row>
    <row r="828" spans="1:15" x14ac:dyDescent="0.3">
      <c r="A828" s="77" t="s">
        <v>1833</v>
      </c>
      <c r="B828" s="77" t="s">
        <v>489</v>
      </c>
      <c r="C828" s="78">
        <v>2443.84</v>
      </c>
      <c r="D828" s="78">
        <v>2443.84</v>
      </c>
      <c r="E828" s="78">
        <v>2443.84</v>
      </c>
      <c r="F828" s="78">
        <v>2443.84</v>
      </c>
      <c r="G828" s="78">
        <v>2443.84</v>
      </c>
      <c r="H828" s="78">
        <v>2443.84</v>
      </c>
      <c r="I828" s="78">
        <v>2443.84</v>
      </c>
      <c r="J828" s="78">
        <v>2443.84</v>
      </c>
      <c r="K828" s="78">
        <v>2443.84</v>
      </c>
      <c r="L828" s="78">
        <v>2443.84</v>
      </c>
      <c r="M828" s="78">
        <v>2443.84</v>
      </c>
      <c r="N828" s="78">
        <v>2443.84</v>
      </c>
      <c r="O828" s="111">
        <f t="shared" si="12"/>
        <v>21994.560000000001</v>
      </c>
    </row>
    <row r="829" spans="1:15" x14ac:dyDescent="0.3">
      <c r="A829" s="77" t="s">
        <v>1802</v>
      </c>
      <c r="B829" s="77" t="s">
        <v>429</v>
      </c>
      <c r="C829" s="78">
        <v>3586.31</v>
      </c>
      <c r="D829" s="78">
        <v>3586.3</v>
      </c>
      <c r="E829" s="78">
        <v>3586.3</v>
      </c>
      <c r="F829" s="78">
        <v>3586.3</v>
      </c>
      <c r="G829" s="78">
        <v>3586.3</v>
      </c>
      <c r="H829" s="78">
        <v>3586.3</v>
      </c>
      <c r="I829" s="78">
        <v>3586.3</v>
      </c>
      <c r="J829" s="78">
        <v>3586.3</v>
      </c>
      <c r="K829" s="78">
        <v>3586.3</v>
      </c>
      <c r="L829" s="78">
        <v>3586.3</v>
      </c>
      <c r="M829" s="78">
        <v>3586.3</v>
      </c>
      <c r="N829" s="78">
        <v>3586.3</v>
      </c>
      <c r="O829" s="111">
        <f t="shared" si="12"/>
        <v>32276.699999999997</v>
      </c>
    </row>
    <row r="830" spans="1:15" x14ac:dyDescent="0.3">
      <c r="A830" s="77" t="s">
        <v>1596</v>
      </c>
      <c r="B830" s="77" t="s">
        <v>492</v>
      </c>
      <c r="C830" s="78">
        <v>3388.73</v>
      </c>
      <c r="D830" s="78">
        <v>3388.74</v>
      </c>
      <c r="E830" s="78">
        <v>3388.74</v>
      </c>
      <c r="F830" s="78">
        <v>3388.74</v>
      </c>
      <c r="G830" s="78">
        <v>3388.74</v>
      </c>
      <c r="H830" s="78">
        <v>3388.74</v>
      </c>
      <c r="I830" s="78">
        <v>3388.74</v>
      </c>
      <c r="J830" s="78">
        <v>3388.74</v>
      </c>
      <c r="K830" s="78">
        <v>3388.74</v>
      </c>
      <c r="L830" s="78">
        <v>3388.74</v>
      </c>
      <c r="M830" s="78">
        <v>3388.74</v>
      </c>
      <c r="N830" s="78">
        <v>3388.74</v>
      </c>
      <c r="O830" s="111">
        <f t="shared" si="12"/>
        <v>30498.659999999989</v>
      </c>
    </row>
    <row r="831" spans="1:15" x14ac:dyDescent="0.3">
      <c r="A831" s="77" t="s">
        <v>1646</v>
      </c>
      <c r="B831" s="77" t="s">
        <v>427</v>
      </c>
      <c r="C831" s="78">
        <v>2718.72</v>
      </c>
      <c r="D831" s="78">
        <v>2718.72</v>
      </c>
      <c r="E831" s="78">
        <v>2718.72</v>
      </c>
      <c r="F831" s="78">
        <v>2718.72</v>
      </c>
      <c r="G831" s="78">
        <v>2718.72</v>
      </c>
      <c r="H831" s="78">
        <v>2718.72</v>
      </c>
      <c r="I831" s="78">
        <v>2718.72</v>
      </c>
      <c r="J831" s="78">
        <v>2718.72</v>
      </c>
      <c r="K831" s="78">
        <v>2718.72</v>
      </c>
      <c r="L831" s="78">
        <v>2718.72</v>
      </c>
      <c r="M831" s="78">
        <v>2718.72</v>
      </c>
      <c r="N831" s="78">
        <v>2718.72</v>
      </c>
      <c r="O831" s="111">
        <f t="shared" si="12"/>
        <v>24468.48</v>
      </c>
    </row>
    <row r="832" spans="1:15" x14ac:dyDescent="0.3">
      <c r="A832" s="77" t="s">
        <v>1610</v>
      </c>
      <c r="B832" s="77" t="s">
        <v>477</v>
      </c>
      <c r="C832" s="78">
        <v>2443.84</v>
      </c>
      <c r="D832" s="78">
        <v>2443.84</v>
      </c>
      <c r="E832" s="78">
        <v>2443.84</v>
      </c>
      <c r="F832" s="78">
        <v>2443.84</v>
      </c>
      <c r="G832" s="78">
        <v>2443.84</v>
      </c>
      <c r="H832" s="78">
        <v>2443.84</v>
      </c>
      <c r="I832" s="78">
        <v>2443.84</v>
      </c>
      <c r="J832" s="78">
        <v>2443.84</v>
      </c>
      <c r="K832" s="78">
        <v>2443.84</v>
      </c>
      <c r="L832" s="78">
        <v>2443.84</v>
      </c>
      <c r="M832" s="78">
        <v>2443.84</v>
      </c>
      <c r="N832" s="78">
        <v>2443.84</v>
      </c>
      <c r="O832" s="111">
        <f t="shared" si="12"/>
        <v>21994.560000000001</v>
      </c>
    </row>
    <row r="833" spans="1:15" x14ac:dyDescent="0.3">
      <c r="A833" s="77" t="s">
        <v>1699</v>
      </c>
      <c r="B833" s="77" t="s">
        <v>494</v>
      </c>
      <c r="C833" s="78">
        <v>3586.31</v>
      </c>
      <c r="D833" s="78">
        <v>3586.3</v>
      </c>
      <c r="E833" s="78">
        <v>3586.3</v>
      </c>
      <c r="F833" s="78">
        <v>3586.3</v>
      </c>
      <c r="G833" s="78">
        <v>3586.3</v>
      </c>
      <c r="H833" s="78">
        <v>3586.3</v>
      </c>
      <c r="I833" s="78">
        <v>3586.3</v>
      </c>
      <c r="J833" s="78">
        <v>3586.3</v>
      </c>
      <c r="K833" s="78">
        <v>3586.3</v>
      </c>
      <c r="L833" s="78">
        <v>3586.3</v>
      </c>
      <c r="M833" s="78">
        <v>3586.3</v>
      </c>
      <c r="N833" s="78">
        <v>3586.3</v>
      </c>
      <c r="O833" s="111">
        <f t="shared" si="12"/>
        <v>32276.699999999997</v>
      </c>
    </row>
    <row r="834" spans="1:15" x14ac:dyDescent="0.3">
      <c r="A834" s="77" t="s">
        <v>1728</v>
      </c>
      <c r="B834" s="77" t="s">
        <v>450</v>
      </c>
      <c r="C834" s="78">
        <v>3388.73</v>
      </c>
      <c r="D834" s="78">
        <v>3388.74</v>
      </c>
      <c r="E834" s="78">
        <v>3388.74</v>
      </c>
      <c r="F834" s="78">
        <v>3388.74</v>
      </c>
      <c r="G834" s="78">
        <v>3388.74</v>
      </c>
      <c r="H834" s="78">
        <v>3388.74</v>
      </c>
      <c r="I834" s="78">
        <v>3388.74</v>
      </c>
      <c r="J834" s="78">
        <v>3388.74</v>
      </c>
      <c r="K834" s="78">
        <v>3388.74</v>
      </c>
      <c r="L834" s="78">
        <v>3388.74</v>
      </c>
      <c r="M834" s="78">
        <v>3388.74</v>
      </c>
      <c r="N834" s="78">
        <v>3388.74</v>
      </c>
      <c r="O834" s="111">
        <f t="shared" si="12"/>
        <v>30498.659999999989</v>
      </c>
    </row>
    <row r="835" spans="1:15" x14ac:dyDescent="0.3">
      <c r="A835" s="77" t="s">
        <v>1434</v>
      </c>
      <c r="B835" s="77" t="s">
        <v>496</v>
      </c>
      <c r="C835" s="78">
        <v>2718.72</v>
      </c>
      <c r="D835" s="78">
        <v>2718.72</v>
      </c>
      <c r="E835" s="78">
        <v>2718.72</v>
      </c>
      <c r="F835" s="78">
        <v>2718.72</v>
      </c>
      <c r="G835" s="78">
        <v>2718.72</v>
      </c>
      <c r="H835" s="78">
        <v>2718.72</v>
      </c>
      <c r="I835" s="78">
        <v>2718.72</v>
      </c>
      <c r="J835" s="78">
        <v>2718.72</v>
      </c>
      <c r="K835" s="78">
        <v>2718.72</v>
      </c>
      <c r="L835" s="78">
        <v>1490.91</v>
      </c>
      <c r="M835" s="80"/>
      <c r="N835" s="80"/>
      <c r="O835" s="111">
        <f t="shared" ref="O835:O898" si="13">SUM(F835:N835)</f>
        <v>17803.23</v>
      </c>
    </row>
    <row r="836" spans="1:15" x14ac:dyDescent="0.3">
      <c r="A836" s="77" t="s">
        <v>2906</v>
      </c>
      <c r="B836" s="77" t="s">
        <v>496</v>
      </c>
      <c r="C836" s="80"/>
      <c r="D836" s="80"/>
      <c r="E836" s="80"/>
      <c r="F836" s="80"/>
      <c r="G836" s="80"/>
      <c r="H836" s="80"/>
      <c r="I836" s="80"/>
      <c r="J836" s="80"/>
      <c r="K836" s="80"/>
      <c r="L836" s="78">
        <v>1227.81</v>
      </c>
      <c r="M836" s="78">
        <v>2718.72</v>
      </c>
      <c r="N836" s="78">
        <v>2718.72</v>
      </c>
      <c r="O836" s="111">
        <f t="shared" si="13"/>
        <v>6665.25</v>
      </c>
    </row>
    <row r="837" spans="1:15" x14ac:dyDescent="0.3">
      <c r="A837" s="77" t="s">
        <v>1818</v>
      </c>
      <c r="B837" s="77" t="s">
        <v>499</v>
      </c>
      <c r="C837" s="78">
        <v>2443.84</v>
      </c>
      <c r="D837" s="78">
        <v>2443.84</v>
      </c>
      <c r="E837" s="78">
        <v>2443.84</v>
      </c>
      <c r="F837" s="78">
        <v>2443.84</v>
      </c>
      <c r="G837" s="78">
        <v>2443.84</v>
      </c>
      <c r="H837" s="78">
        <v>2443.84</v>
      </c>
      <c r="I837" s="78">
        <v>2443.84</v>
      </c>
      <c r="J837" s="78">
        <v>2443.84</v>
      </c>
      <c r="K837" s="78">
        <v>2443.84</v>
      </c>
      <c r="L837" s="78">
        <v>2443.84</v>
      </c>
      <c r="M837" s="78">
        <v>2443.84</v>
      </c>
      <c r="N837" s="78">
        <v>2443.84</v>
      </c>
      <c r="O837" s="111">
        <f t="shared" si="13"/>
        <v>21994.560000000001</v>
      </c>
    </row>
    <row r="838" spans="1:15" x14ac:dyDescent="0.3">
      <c r="A838" s="77" t="s">
        <v>1731</v>
      </c>
      <c r="B838" s="77" t="s">
        <v>431</v>
      </c>
      <c r="C838" s="78">
        <v>3586.31</v>
      </c>
      <c r="D838" s="78">
        <v>3586.3</v>
      </c>
      <c r="E838" s="78">
        <v>3586.3</v>
      </c>
      <c r="F838" s="78">
        <v>3586.3</v>
      </c>
      <c r="G838" s="78">
        <v>3586.3</v>
      </c>
      <c r="H838" s="78">
        <v>3586.3</v>
      </c>
      <c r="I838" s="78">
        <v>3586.3</v>
      </c>
      <c r="J838" s="78">
        <v>3586.3</v>
      </c>
      <c r="K838" s="78">
        <v>3586.3</v>
      </c>
      <c r="L838" s="78">
        <v>3586.3</v>
      </c>
      <c r="M838" s="78">
        <v>3586.3</v>
      </c>
      <c r="N838" s="78">
        <v>3586.3</v>
      </c>
      <c r="O838" s="111">
        <f t="shared" si="13"/>
        <v>32276.699999999997</v>
      </c>
    </row>
    <row r="839" spans="1:15" x14ac:dyDescent="0.3">
      <c r="A839" s="77" t="s">
        <v>1792</v>
      </c>
      <c r="B839" s="77" t="s">
        <v>261</v>
      </c>
      <c r="C839" s="78">
        <v>2396.6</v>
      </c>
      <c r="D839" s="78">
        <v>2396.6</v>
      </c>
      <c r="E839" s="78">
        <v>2396.6</v>
      </c>
      <c r="F839" s="78">
        <v>2396.6</v>
      </c>
      <c r="G839" s="78">
        <v>2396.6</v>
      </c>
      <c r="H839" s="78">
        <v>2396.6</v>
      </c>
      <c r="I839" s="78">
        <v>2396.6</v>
      </c>
      <c r="J839" s="78">
        <v>2396.6</v>
      </c>
      <c r="K839" s="78">
        <v>2396.6</v>
      </c>
      <c r="L839" s="78">
        <v>2396.6</v>
      </c>
      <c r="M839" s="78">
        <v>2396.6</v>
      </c>
      <c r="N839" s="78">
        <v>2396.6</v>
      </c>
      <c r="O839" s="111">
        <f t="shared" si="13"/>
        <v>21569.399999999998</v>
      </c>
    </row>
    <row r="840" spans="1:15" x14ac:dyDescent="0.3">
      <c r="A840" s="77" t="s">
        <v>1676</v>
      </c>
      <c r="B840" s="77" t="s">
        <v>434</v>
      </c>
      <c r="C840" s="78">
        <v>3388.73</v>
      </c>
      <c r="D840" s="78">
        <v>3388.74</v>
      </c>
      <c r="E840" s="78">
        <v>3388.74</v>
      </c>
      <c r="F840" s="78">
        <v>3388.74</v>
      </c>
      <c r="G840" s="78">
        <v>3388.74</v>
      </c>
      <c r="H840" s="78">
        <v>3388.74</v>
      </c>
      <c r="I840" s="78">
        <v>3388.74</v>
      </c>
      <c r="J840" s="78">
        <v>3388.74</v>
      </c>
      <c r="K840" s="78">
        <v>3388.74</v>
      </c>
      <c r="L840" s="78">
        <v>3388.74</v>
      </c>
      <c r="M840" s="78">
        <v>3388.74</v>
      </c>
      <c r="N840" s="78">
        <v>3388.74</v>
      </c>
      <c r="O840" s="111">
        <f t="shared" si="13"/>
        <v>30498.659999999989</v>
      </c>
    </row>
    <row r="841" spans="1:15" x14ac:dyDescent="0.3">
      <c r="A841" s="77" t="s">
        <v>1679</v>
      </c>
      <c r="B841" s="77" t="s">
        <v>445</v>
      </c>
      <c r="C841" s="78">
        <v>2718.72</v>
      </c>
      <c r="D841" s="78">
        <v>2718.72</v>
      </c>
      <c r="E841" s="78">
        <v>2718.72</v>
      </c>
      <c r="F841" s="78">
        <v>2718.72</v>
      </c>
      <c r="G841" s="78">
        <v>2718.72</v>
      </c>
      <c r="H841" s="78">
        <v>2718.72</v>
      </c>
      <c r="I841" s="78">
        <v>2718.72</v>
      </c>
      <c r="J841" s="78">
        <v>2718.72</v>
      </c>
      <c r="K841" s="78">
        <v>2718.72</v>
      </c>
      <c r="L841" s="78">
        <v>2718.72</v>
      </c>
      <c r="M841" s="78">
        <v>2718.72</v>
      </c>
      <c r="N841" s="78">
        <v>2718.72</v>
      </c>
      <c r="O841" s="111">
        <f t="shared" si="13"/>
        <v>24468.48</v>
      </c>
    </row>
    <row r="842" spans="1:15" x14ac:dyDescent="0.3">
      <c r="A842" s="77" t="s">
        <v>1729</v>
      </c>
      <c r="B842" s="77" t="s">
        <v>418</v>
      </c>
      <c r="C842" s="78">
        <v>2443.84</v>
      </c>
      <c r="D842" s="78">
        <v>2443.84</v>
      </c>
      <c r="E842" s="78">
        <v>2443.84</v>
      </c>
      <c r="F842" s="78">
        <v>2443.84</v>
      </c>
      <c r="G842" s="78">
        <v>2443.84</v>
      </c>
      <c r="H842" s="78">
        <v>2443.84</v>
      </c>
      <c r="I842" s="78">
        <v>2443.84</v>
      </c>
      <c r="J842" s="78">
        <v>2443.84</v>
      </c>
      <c r="K842" s="78">
        <v>2443.84</v>
      </c>
      <c r="L842" s="78">
        <v>2443.84</v>
      </c>
      <c r="M842" s="78">
        <v>2443.84</v>
      </c>
      <c r="N842" s="78">
        <v>2443.84</v>
      </c>
      <c r="O842" s="111">
        <f t="shared" si="13"/>
        <v>21994.560000000001</v>
      </c>
    </row>
    <row r="843" spans="1:15" x14ac:dyDescent="0.3">
      <c r="A843" s="77" t="s">
        <v>1789</v>
      </c>
      <c r="B843" s="77" t="s">
        <v>438</v>
      </c>
      <c r="C843" s="78">
        <v>3586.31</v>
      </c>
      <c r="D843" s="78">
        <v>3586.3</v>
      </c>
      <c r="E843" s="78">
        <v>3586.3</v>
      </c>
      <c r="F843" s="78">
        <v>3586.3</v>
      </c>
      <c r="G843" s="78">
        <v>3586.3</v>
      </c>
      <c r="H843" s="78">
        <v>3586.3</v>
      </c>
      <c r="I843" s="78">
        <v>3586.3</v>
      </c>
      <c r="J843" s="78">
        <v>3586.3</v>
      </c>
      <c r="K843" s="78">
        <v>3586.3</v>
      </c>
      <c r="L843" s="78">
        <v>3586.3</v>
      </c>
      <c r="M843" s="78">
        <v>3586.3</v>
      </c>
      <c r="N843" s="78">
        <v>3586.3</v>
      </c>
      <c r="O843" s="111">
        <f t="shared" si="13"/>
        <v>32276.699999999997</v>
      </c>
    </row>
    <row r="844" spans="1:15" x14ac:dyDescent="0.3">
      <c r="A844" s="77" t="s">
        <v>1973</v>
      </c>
      <c r="B844" s="77" t="s">
        <v>441</v>
      </c>
      <c r="C844" s="78">
        <v>3388.73</v>
      </c>
      <c r="D844" s="78">
        <v>3388.74</v>
      </c>
      <c r="E844" s="78">
        <v>3388.74</v>
      </c>
      <c r="F844" s="78">
        <v>3388.74</v>
      </c>
      <c r="G844" s="78">
        <v>3388.74</v>
      </c>
      <c r="H844" s="78">
        <v>3388.74</v>
      </c>
      <c r="I844" s="78">
        <v>3388.74</v>
      </c>
      <c r="J844" s="78">
        <v>3388.74</v>
      </c>
      <c r="K844" s="78">
        <v>3388.74</v>
      </c>
      <c r="L844" s="78">
        <v>3388.74</v>
      </c>
      <c r="M844" s="78">
        <v>3388.74</v>
      </c>
      <c r="N844" s="78">
        <v>3388.74</v>
      </c>
      <c r="O844" s="111">
        <f t="shared" si="13"/>
        <v>30498.659999999989</v>
      </c>
    </row>
    <row r="845" spans="1:15" x14ac:dyDescent="0.3">
      <c r="A845" s="77" t="s">
        <v>1787</v>
      </c>
      <c r="B845" s="77" t="s">
        <v>498</v>
      </c>
      <c r="C845" s="78">
        <v>2718.72</v>
      </c>
      <c r="D845" s="78">
        <v>2718.72</v>
      </c>
      <c r="E845" s="78">
        <v>2718.72</v>
      </c>
      <c r="F845" s="78">
        <v>2718.72</v>
      </c>
      <c r="G845" s="78">
        <v>2718.72</v>
      </c>
      <c r="H845" s="78">
        <v>2718.72</v>
      </c>
      <c r="I845" s="78">
        <v>2718.72</v>
      </c>
      <c r="J845" s="78">
        <v>2718.72</v>
      </c>
      <c r="K845" s="78">
        <v>2718.72</v>
      </c>
      <c r="L845" s="78">
        <v>2718.72</v>
      </c>
      <c r="M845" s="78">
        <v>2718.72</v>
      </c>
      <c r="N845" s="78">
        <v>2718.72</v>
      </c>
      <c r="O845" s="111">
        <f t="shared" si="13"/>
        <v>24468.48</v>
      </c>
    </row>
    <row r="846" spans="1:15" x14ac:dyDescent="0.3">
      <c r="A846" s="77" t="s">
        <v>1649</v>
      </c>
      <c r="B846" s="77" t="s">
        <v>420</v>
      </c>
      <c r="C846" s="78">
        <v>2443.84</v>
      </c>
      <c r="D846" s="78">
        <v>2443.84</v>
      </c>
      <c r="E846" s="78">
        <v>2443.84</v>
      </c>
      <c r="F846" s="78">
        <v>2443.84</v>
      </c>
      <c r="G846" s="78">
        <v>2443.84</v>
      </c>
      <c r="H846" s="78">
        <v>2443.84</v>
      </c>
      <c r="I846" s="78">
        <v>2443.84</v>
      </c>
      <c r="J846" s="78">
        <v>2443.84</v>
      </c>
      <c r="K846" s="78">
        <v>2443.84</v>
      </c>
      <c r="L846" s="78">
        <v>2443.84</v>
      </c>
      <c r="M846" s="78">
        <v>2443.84</v>
      </c>
      <c r="N846" s="78">
        <v>2443.84</v>
      </c>
      <c r="O846" s="111">
        <f t="shared" si="13"/>
        <v>21994.560000000001</v>
      </c>
    </row>
    <row r="847" spans="1:15" x14ac:dyDescent="0.3">
      <c r="A847" s="77" t="s">
        <v>1865</v>
      </c>
      <c r="B847" s="77" t="s">
        <v>448</v>
      </c>
      <c r="C847" s="78">
        <v>3586.31</v>
      </c>
      <c r="D847" s="78">
        <v>3586.3</v>
      </c>
      <c r="E847" s="78">
        <v>3586.3</v>
      </c>
      <c r="F847" s="78">
        <v>3586.3</v>
      </c>
      <c r="G847" s="78">
        <v>3586.3</v>
      </c>
      <c r="H847" s="78">
        <v>3586.3</v>
      </c>
      <c r="I847" s="78">
        <v>3586.3</v>
      </c>
      <c r="J847" s="78">
        <v>3586.3</v>
      </c>
      <c r="K847" s="78">
        <v>3586.3</v>
      </c>
      <c r="L847" s="78">
        <v>3586.3</v>
      </c>
      <c r="M847" s="78">
        <v>3586.3</v>
      </c>
      <c r="N847" s="78">
        <v>3586.3</v>
      </c>
      <c r="O847" s="111">
        <f t="shared" si="13"/>
        <v>32276.699999999997</v>
      </c>
    </row>
    <row r="848" spans="1:15" x14ac:dyDescent="0.3">
      <c r="A848" s="77" t="s">
        <v>2001</v>
      </c>
      <c r="B848" s="77" t="s">
        <v>460</v>
      </c>
      <c r="C848" s="78">
        <v>3388.73</v>
      </c>
      <c r="D848" s="78">
        <v>3388.74</v>
      </c>
      <c r="E848" s="78">
        <v>3388.74</v>
      </c>
      <c r="F848" s="78">
        <v>3388.74</v>
      </c>
      <c r="G848" s="78">
        <v>3388.74</v>
      </c>
      <c r="H848" s="78">
        <v>3388.74</v>
      </c>
      <c r="I848" s="78">
        <v>3388.74</v>
      </c>
      <c r="J848" s="78">
        <v>3388.74</v>
      </c>
      <c r="K848" s="78">
        <v>3388.74</v>
      </c>
      <c r="L848" s="78">
        <v>3388.74</v>
      </c>
      <c r="M848" s="78">
        <v>3388.74</v>
      </c>
      <c r="N848" s="78">
        <v>3388.74</v>
      </c>
      <c r="O848" s="111">
        <f t="shared" si="13"/>
        <v>30498.659999999989</v>
      </c>
    </row>
    <row r="849" spans="1:15" x14ac:dyDescent="0.3">
      <c r="A849" s="77" t="s">
        <v>1489</v>
      </c>
      <c r="B849" s="77" t="s">
        <v>471</v>
      </c>
      <c r="C849" s="78">
        <v>2718.72</v>
      </c>
      <c r="D849" s="78">
        <v>2718.72</v>
      </c>
      <c r="E849" s="78">
        <v>2718.72</v>
      </c>
      <c r="F849" s="78">
        <v>2718.72</v>
      </c>
      <c r="G849" s="78">
        <v>2718.72</v>
      </c>
      <c r="H849" s="78">
        <v>2265.6</v>
      </c>
      <c r="I849" s="80"/>
      <c r="J849" s="80"/>
      <c r="K849" s="80"/>
      <c r="L849" s="80"/>
      <c r="M849" s="80"/>
      <c r="N849" s="80"/>
      <c r="O849" s="111">
        <f t="shared" si="13"/>
        <v>7703.0399999999991</v>
      </c>
    </row>
    <row r="850" spans="1:15" x14ac:dyDescent="0.3">
      <c r="A850" s="77" t="s">
        <v>2785</v>
      </c>
      <c r="B850" s="77" t="s">
        <v>471</v>
      </c>
      <c r="C850" s="80"/>
      <c r="D850" s="80"/>
      <c r="E850" s="80"/>
      <c r="F850" s="80"/>
      <c r="G850" s="80"/>
      <c r="H850" s="79">
        <v>453.12</v>
      </c>
      <c r="I850" s="78">
        <v>2718.72</v>
      </c>
      <c r="J850" s="78">
        <v>2718.72</v>
      </c>
      <c r="K850" s="78">
        <v>2718.72</v>
      </c>
      <c r="L850" s="78">
        <v>2718.72</v>
      </c>
      <c r="M850" s="78">
        <v>2718.72</v>
      </c>
      <c r="N850" s="78">
        <v>2718.72</v>
      </c>
      <c r="O850" s="111">
        <f t="shared" si="13"/>
        <v>16765.439999999999</v>
      </c>
    </row>
    <row r="851" spans="1:15" x14ac:dyDescent="0.3">
      <c r="A851" s="77" t="s">
        <v>1798</v>
      </c>
      <c r="B851" s="77" t="s">
        <v>331</v>
      </c>
      <c r="C851" s="78">
        <v>2392.3000000000002</v>
      </c>
      <c r="D851" s="78">
        <v>2392.3000000000002</v>
      </c>
      <c r="E851" s="78">
        <v>2392.3000000000002</v>
      </c>
      <c r="F851" s="78">
        <v>2392.3000000000002</v>
      </c>
      <c r="G851" s="78">
        <v>2392.3000000000002</v>
      </c>
      <c r="H851" s="78">
        <v>2392.3000000000002</v>
      </c>
      <c r="I851" s="78">
        <v>2392.3000000000002</v>
      </c>
      <c r="J851" s="78">
        <v>2392.3000000000002</v>
      </c>
      <c r="K851" s="78">
        <v>2392.3000000000002</v>
      </c>
      <c r="L851" s="78">
        <v>2392.3000000000002</v>
      </c>
      <c r="M851" s="78">
        <v>2392.3000000000002</v>
      </c>
      <c r="N851" s="78">
        <v>2392.3000000000002</v>
      </c>
      <c r="O851" s="111">
        <f t="shared" si="13"/>
        <v>21530.699999999997</v>
      </c>
    </row>
    <row r="852" spans="1:15" x14ac:dyDescent="0.3">
      <c r="A852" s="77" t="s">
        <v>1938</v>
      </c>
      <c r="B852" s="77" t="s">
        <v>439</v>
      </c>
      <c r="C852" s="78">
        <v>2443.84</v>
      </c>
      <c r="D852" s="78">
        <v>2443.84</v>
      </c>
      <c r="E852" s="78">
        <v>2443.84</v>
      </c>
      <c r="F852" s="78">
        <v>2443.84</v>
      </c>
      <c r="G852" s="78">
        <v>2443.84</v>
      </c>
      <c r="H852" s="78">
        <v>2443.84</v>
      </c>
      <c r="I852" s="78">
        <v>2443.84</v>
      </c>
      <c r="J852" s="78">
        <v>2443.84</v>
      </c>
      <c r="K852" s="78">
        <v>2443.84</v>
      </c>
      <c r="L852" s="78">
        <v>2443.84</v>
      </c>
      <c r="M852" s="78">
        <v>2443.84</v>
      </c>
      <c r="N852" s="78">
        <v>2443.84</v>
      </c>
      <c r="O852" s="111">
        <f t="shared" si="13"/>
        <v>21994.560000000001</v>
      </c>
    </row>
    <row r="853" spans="1:15" x14ac:dyDescent="0.3">
      <c r="A853" s="77" t="s">
        <v>1385</v>
      </c>
      <c r="B853" s="77" t="s">
        <v>467</v>
      </c>
      <c r="C853" s="78">
        <v>3586.31</v>
      </c>
      <c r="D853" s="78">
        <v>3586.3</v>
      </c>
      <c r="E853" s="78">
        <v>3586.3</v>
      </c>
      <c r="F853" s="78">
        <v>3586.3</v>
      </c>
      <c r="G853" s="78">
        <v>3586.3</v>
      </c>
      <c r="H853" s="78">
        <v>3586.3</v>
      </c>
      <c r="I853" s="78">
        <v>3586.3</v>
      </c>
      <c r="J853" s="78">
        <v>3586.3</v>
      </c>
      <c r="K853" s="78">
        <v>3586.3</v>
      </c>
      <c r="L853" s="78">
        <v>3586.3</v>
      </c>
      <c r="M853" s="78">
        <v>3586.3</v>
      </c>
      <c r="N853" s="78">
        <v>3586.3</v>
      </c>
      <c r="O853" s="111">
        <f t="shared" si="13"/>
        <v>32276.699999999997</v>
      </c>
    </row>
    <row r="854" spans="1:15" x14ac:dyDescent="0.3">
      <c r="A854" s="77" t="s">
        <v>1440</v>
      </c>
      <c r="B854" s="77" t="s">
        <v>436</v>
      </c>
      <c r="C854" s="78">
        <v>3388.73</v>
      </c>
      <c r="D854" s="78">
        <v>3388.74</v>
      </c>
      <c r="E854" s="78">
        <v>3388.74</v>
      </c>
      <c r="F854" s="78">
        <v>3388.74</v>
      </c>
      <c r="G854" s="78">
        <v>3388.74</v>
      </c>
      <c r="H854" s="78">
        <v>3388.74</v>
      </c>
      <c r="I854" s="78">
        <v>3388.74</v>
      </c>
      <c r="J854" s="78">
        <v>3388.74</v>
      </c>
      <c r="K854" s="78">
        <v>3388.74</v>
      </c>
      <c r="L854" s="78">
        <v>3388.74</v>
      </c>
      <c r="M854" s="78">
        <v>3388.74</v>
      </c>
      <c r="N854" s="78">
        <v>3388.74</v>
      </c>
      <c r="O854" s="111">
        <f t="shared" si="13"/>
        <v>30498.659999999989</v>
      </c>
    </row>
    <row r="855" spans="1:15" x14ac:dyDescent="0.3">
      <c r="A855" s="77" t="s">
        <v>1613</v>
      </c>
      <c r="B855" s="77" t="s">
        <v>452</v>
      </c>
      <c r="C855" s="78">
        <v>2718.72</v>
      </c>
      <c r="D855" s="78">
        <v>2718.72</v>
      </c>
      <c r="E855" s="78">
        <v>2718.72</v>
      </c>
      <c r="F855" s="78">
        <v>2718.72</v>
      </c>
      <c r="G855" s="78">
        <v>2718.72</v>
      </c>
      <c r="H855" s="78">
        <v>2718.72</v>
      </c>
      <c r="I855" s="78">
        <v>2718.72</v>
      </c>
      <c r="J855" s="78">
        <v>2718.72</v>
      </c>
      <c r="K855" s="78">
        <v>2718.72</v>
      </c>
      <c r="L855" s="78">
        <v>2718.72</v>
      </c>
      <c r="M855" s="78">
        <v>2718.72</v>
      </c>
      <c r="N855" s="78">
        <v>2718.72</v>
      </c>
      <c r="O855" s="111">
        <f t="shared" si="13"/>
        <v>24468.48</v>
      </c>
    </row>
    <row r="856" spans="1:15" x14ac:dyDescent="0.3">
      <c r="A856" s="77" t="s">
        <v>1658</v>
      </c>
      <c r="B856" s="77" t="s">
        <v>433</v>
      </c>
      <c r="C856" s="78">
        <v>2443.84</v>
      </c>
      <c r="D856" s="78">
        <v>2443.84</v>
      </c>
      <c r="E856" s="78">
        <v>2443.84</v>
      </c>
      <c r="F856" s="78">
        <v>2443.84</v>
      </c>
      <c r="G856" s="78">
        <v>2443.84</v>
      </c>
      <c r="H856" s="78">
        <v>2443.84</v>
      </c>
      <c r="I856" s="78">
        <v>2443.84</v>
      </c>
      <c r="J856" s="78">
        <v>2443.84</v>
      </c>
      <c r="K856" s="78">
        <v>2443.84</v>
      </c>
      <c r="L856" s="78">
        <v>2443.84</v>
      </c>
      <c r="M856" s="78">
        <v>2443.84</v>
      </c>
      <c r="N856" s="78">
        <v>2443.84</v>
      </c>
      <c r="O856" s="111">
        <f t="shared" si="13"/>
        <v>21994.560000000001</v>
      </c>
    </row>
    <row r="857" spans="1:15" x14ac:dyDescent="0.3">
      <c r="A857" s="77" t="s">
        <v>1828</v>
      </c>
      <c r="B857" s="77" t="s">
        <v>432</v>
      </c>
      <c r="C857" s="78">
        <v>3586.31</v>
      </c>
      <c r="D857" s="78">
        <v>3586.3</v>
      </c>
      <c r="E857" s="78">
        <v>3586.3</v>
      </c>
      <c r="F857" s="78">
        <v>3586.3</v>
      </c>
      <c r="G857" s="78">
        <v>3586.3</v>
      </c>
      <c r="H857" s="78">
        <v>3586.3</v>
      </c>
      <c r="I857" s="78">
        <v>3586.3</v>
      </c>
      <c r="J857" s="78">
        <v>3586.3</v>
      </c>
      <c r="K857" s="78">
        <v>3586.3</v>
      </c>
      <c r="L857" s="78">
        <v>3586.3</v>
      </c>
      <c r="M857" s="78">
        <v>3586.3</v>
      </c>
      <c r="N857" s="78">
        <v>3586.3</v>
      </c>
      <c r="O857" s="111">
        <f t="shared" si="13"/>
        <v>32276.699999999997</v>
      </c>
    </row>
    <row r="858" spans="1:15" x14ac:dyDescent="0.3">
      <c r="A858" s="77" t="s">
        <v>1650</v>
      </c>
      <c r="B858" s="77" t="s">
        <v>480</v>
      </c>
      <c r="C858" s="78">
        <v>3388.73</v>
      </c>
      <c r="D858" s="78">
        <v>3388.74</v>
      </c>
      <c r="E858" s="78">
        <v>3388.74</v>
      </c>
      <c r="F858" s="78">
        <v>3388.74</v>
      </c>
      <c r="G858" s="78">
        <v>3388.74</v>
      </c>
      <c r="H858" s="78">
        <v>3388.74</v>
      </c>
      <c r="I858" s="78">
        <v>3388.74</v>
      </c>
      <c r="J858" s="78">
        <v>3388.74</v>
      </c>
      <c r="K858" s="78">
        <v>3388.74</v>
      </c>
      <c r="L858" s="78">
        <v>3388.74</v>
      </c>
      <c r="M858" s="78">
        <v>3388.74</v>
      </c>
      <c r="N858" s="78">
        <v>3388.74</v>
      </c>
      <c r="O858" s="111">
        <f t="shared" si="13"/>
        <v>30498.659999999989</v>
      </c>
    </row>
    <row r="859" spans="1:15" x14ac:dyDescent="0.3">
      <c r="A859" s="77" t="s">
        <v>1809</v>
      </c>
      <c r="B859" s="77" t="s">
        <v>482</v>
      </c>
      <c r="C859" s="78">
        <v>2718.72</v>
      </c>
      <c r="D859" s="78">
        <v>2718.72</v>
      </c>
      <c r="E859" s="78">
        <v>2718.72</v>
      </c>
      <c r="F859" s="78">
        <v>2718.72</v>
      </c>
      <c r="G859" s="78">
        <v>2718.72</v>
      </c>
      <c r="H859" s="78">
        <v>2718.72</v>
      </c>
      <c r="I859" s="78">
        <v>2718.72</v>
      </c>
      <c r="J859" s="78">
        <v>2718.72</v>
      </c>
      <c r="K859" s="78">
        <v>2718.72</v>
      </c>
      <c r="L859" s="78">
        <v>2718.72</v>
      </c>
      <c r="M859" s="78">
        <v>2718.72</v>
      </c>
      <c r="N859" s="78">
        <v>2718.72</v>
      </c>
      <c r="O859" s="111">
        <f t="shared" si="13"/>
        <v>24468.48</v>
      </c>
    </row>
    <row r="860" spans="1:15" x14ac:dyDescent="0.3">
      <c r="A860" s="77" t="s">
        <v>1732</v>
      </c>
      <c r="B860" s="77" t="s">
        <v>476</v>
      </c>
      <c r="C860" s="78">
        <v>2443.84</v>
      </c>
      <c r="D860" s="78">
        <v>2443.84</v>
      </c>
      <c r="E860" s="78">
        <v>2443.84</v>
      </c>
      <c r="F860" s="78">
        <v>2443.84</v>
      </c>
      <c r="G860" s="78">
        <v>2443.84</v>
      </c>
      <c r="H860" s="78">
        <v>2443.84</v>
      </c>
      <c r="I860" s="78">
        <v>2443.84</v>
      </c>
      <c r="J860" s="78">
        <v>2443.84</v>
      </c>
      <c r="K860" s="78">
        <v>2443.84</v>
      </c>
      <c r="L860" s="78">
        <v>2443.84</v>
      </c>
      <c r="M860" s="78">
        <v>2443.84</v>
      </c>
      <c r="N860" s="78">
        <v>2443.84</v>
      </c>
      <c r="O860" s="111">
        <f t="shared" si="13"/>
        <v>21994.560000000001</v>
      </c>
    </row>
    <row r="861" spans="1:15" x14ac:dyDescent="0.3">
      <c r="A861" s="77" t="s">
        <v>1692</v>
      </c>
      <c r="B861" s="77" t="s">
        <v>422</v>
      </c>
      <c r="C861" s="78">
        <v>3586.31</v>
      </c>
      <c r="D861" s="78">
        <v>3586.3</v>
      </c>
      <c r="E861" s="78">
        <v>3586.3</v>
      </c>
      <c r="F861" s="78">
        <v>3586.3</v>
      </c>
      <c r="G861" s="78">
        <v>3586.3</v>
      </c>
      <c r="H861" s="78">
        <v>3586.3</v>
      </c>
      <c r="I861" s="78">
        <v>3586.3</v>
      </c>
      <c r="J861" s="78">
        <v>3586.3</v>
      </c>
      <c r="K861" s="78">
        <v>3586.3</v>
      </c>
      <c r="L861" s="78">
        <v>3586.3</v>
      </c>
      <c r="M861" s="78">
        <v>3586.3</v>
      </c>
      <c r="N861" s="78">
        <v>3586.3</v>
      </c>
      <c r="O861" s="111">
        <f t="shared" si="13"/>
        <v>32276.699999999997</v>
      </c>
    </row>
    <row r="862" spans="1:15" x14ac:dyDescent="0.3">
      <c r="A862" s="77" t="s">
        <v>1683</v>
      </c>
      <c r="B862" s="77" t="s">
        <v>279</v>
      </c>
      <c r="C862" s="78">
        <v>3655.02</v>
      </c>
      <c r="D862" s="79">
        <v>652.29999999999995</v>
      </c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111">
        <f t="shared" si="13"/>
        <v>0</v>
      </c>
    </row>
    <row r="863" spans="1:15" x14ac:dyDescent="0.3">
      <c r="A863" s="77" t="s">
        <v>2451</v>
      </c>
      <c r="B863" s="77" t="s">
        <v>279</v>
      </c>
      <c r="C863" s="80"/>
      <c r="D863" s="78">
        <v>3002.19</v>
      </c>
      <c r="E863" s="78">
        <v>3655.02</v>
      </c>
      <c r="F863" s="78">
        <v>3655.02</v>
      </c>
      <c r="G863" s="78">
        <v>3655.02</v>
      </c>
      <c r="H863" s="78">
        <v>3655.02</v>
      </c>
      <c r="I863" s="78">
        <v>3655.02</v>
      </c>
      <c r="J863" s="78">
        <v>3655.02</v>
      </c>
      <c r="K863" s="78">
        <v>3655.02</v>
      </c>
      <c r="L863" s="78">
        <v>3655.02</v>
      </c>
      <c r="M863" s="78">
        <v>3655.02</v>
      </c>
      <c r="N863" s="78">
        <v>3655.02</v>
      </c>
      <c r="O863" s="111">
        <f t="shared" si="13"/>
        <v>32895.18</v>
      </c>
    </row>
    <row r="864" spans="1:15" x14ac:dyDescent="0.3">
      <c r="A864" s="77" t="s">
        <v>1551</v>
      </c>
      <c r="B864" s="77" t="s">
        <v>137</v>
      </c>
      <c r="C864" s="78">
        <v>3603.48</v>
      </c>
      <c r="D864" s="78">
        <v>3603.48</v>
      </c>
      <c r="E864" s="78">
        <v>3603.48</v>
      </c>
      <c r="F864" s="78">
        <v>3603.48</v>
      </c>
      <c r="G864" s="78">
        <v>3603.48</v>
      </c>
      <c r="H864" s="78">
        <v>3603.48</v>
      </c>
      <c r="I864" s="78">
        <v>3603.48</v>
      </c>
      <c r="J864" s="78">
        <v>3603.48</v>
      </c>
      <c r="K864" s="78">
        <v>3603.48</v>
      </c>
      <c r="L864" s="78">
        <v>3603.48</v>
      </c>
      <c r="M864" s="78">
        <v>3603.48</v>
      </c>
      <c r="N864" s="78">
        <v>3603.48</v>
      </c>
      <c r="O864" s="111">
        <f t="shared" si="13"/>
        <v>32431.32</v>
      </c>
    </row>
    <row r="865" spans="1:15" x14ac:dyDescent="0.3">
      <c r="A865" s="77" t="s">
        <v>1804</v>
      </c>
      <c r="B865" s="77" t="s">
        <v>440</v>
      </c>
      <c r="C865" s="78">
        <v>3388.73</v>
      </c>
      <c r="D865" s="78">
        <v>3388.74</v>
      </c>
      <c r="E865" s="78">
        <v>3388.74</v>
      </c>
      <c r="F865" s="78">
        <v>3388.74</v>
      </c>
      <c r="G865" s="78">
        <v>3388.74</v>
      </c>
      <c r="H865" s="78">
        <v>3388.74</v>
      </c>
      <c r="I865" s="78">
        <v>3388.74</v>
      </c>
      <c r="J865" s="78">
        <v>3388.74</v>
      </c>
      <c r="K865" s="78">
        <v>3388.74</v>
      </c>
      <c r="L865" s="78">
        <v>3388.74</v>
      </c>
      <c r="M865" s="78">
        <v>3388.74</v>
      </c>
      <c r="N865" s="78">
        <v>3388.74</v>
      </c>
      <c r="O865" s="111">
        <f t="shared" si="13"/>
        <v>30498.659999999989</v>
      </c>
    </row>
    <row r="866" spans="1:15" x14ac:dyDescent="0.3">
      <c r="A866" s="77" t="s">
        <v>1813</v>
      </c>
      <c r="B866" s="77" t="s">
        <v>500</v>
      </c>
      <c r="C866" s="78">
        <v>2718.72</v>
      </c>
      <c r="D866" s="78">
        <v>2718.72</v>
      </c>
      <c r="E866" s="78">
        <v>2718.72</v>
      </c>
      <c r="F866" s="78">
        <v>2718.72</v>
      </c>
      <c r="G866" s="78">
        <v>2718.72</v>
      </c>
      <c r="H866" s="78">
        <v>2718.72</v>
      </c>
      <c r="I866" s="78">
        <v>2718.72</v>
      </c>
      <c r="J866" s="78">
        <v>2718.72</v>
      </c>
      <c r="K866" s="78">
        <v>2718.72</v>
      </c>
      <c r="L866" s="78">
        <v>2718.72</v>
      </c>
      <c r="M866" s="78">
        <v>2718.72</v>
      </c>
      <c r="N866" s="78">
        <v>2718.72</v>
      </c>
      <c r="O866" s="111">
        <f t="shared" si="13"/>
        <v>24468.48</v>
      </c>
    </row>
    <row r="867" spans="1:15" x14ac:dyDescent="0.3">
      <c r="A867" s="77" t="s">
        <v>1498</v>
      </c>
      <c r="B867" s="77" t="s">
        <v>455</v>
      </c>
      <c r="C867" s="78">
        <v>2443.84</v>
      </c>
      <c r="D867" s="78">
        <v>2443.84</v>
      </c>
      <c r="E867" s="78">
        <v>2443.84</v>
      </c>
      <c r="F867" s="78">
        <v>2443.84</v>
      </c>
      <c r="G867" s="78">
        <v>2443.84</v>
      </c>
      <c r="H867" s="80"/>
      <c r="I867" s="80"/>
      <c r="J867" s="80"/>
      <c r="K867" s="80"/>
      <c r="L867" s="80"/>
      <c r="M867" s="80"/>
      <c r="N867" s="80"/>
      <c r="O867" s="111">
        <f t="shared" si="13"/>
        <v>4887.68</v>
      </c>
    </row>
    <row r="868" spans="1:15" x14ac:dyDescent="0.3">
      <c r="A868" s="77" t="s">
        <v>2784</v>
      </c>
      <c r="B868" s="77" t="s">
        <v>455</v>
      </c>
      <c r="C868" s="80"/>
      <c r="D868" s="80"/>
      <c r="E868" s="80"/>
      <c r="F868" s="80"/>
      <c r="G868" s="80"/>
      <c r="H868" s="78">
        <v>2443.85</v>
      </c>
      <c r="I868" s="78">
        <v>2443.84</v>
      </c>
      <c r="J868" s="78">
        <v>2443.84</v>
      </c>
      <c r="K868" s="78">
        <v>2443.84</v>
      </c>
      <c r="L868" s="78">
        <v>2443.84</v>
      </c>
      <c r="M868" s="78">
        <v>2443.84</v>
      </c>
      <c r="N868" s="78">
        <v>2443.84</v>
      </c>
      <c r="O868" s="111">
        <f t="shared" si="13"/>
        <v>17106.89</v>
      </c>
    </row>
    <row r="869" spans="1:15" x14ac:dyDescent="0.3">
      <c r="A869" s="77" t="s">
        <v>2028</v>
      </c>
      <c r="B869" s="77" t="s">
        <v>454</v>
      </c>
      <c r="C869" s="78">
        <v>3586.31</v>
      </c>
      <c r="D869" s="78">
        <v>3586.3</v>
      </c>
      <c r="E869" s="78">
        <v>3586.3</v>
      </c>
      <c r="F869" s="78">
        <v>3586.3</v>
      </c>
      <c r="G869" s="78">
        <v>3586.3</v>
      </c>
      <c r="H869" s="78">
        <v>3586.3</v>
      </c>
      <c r="I869" s="78">
        <v>3586.3</v>
      </c>
      <c r="J869" s="78">
        <v>3586.3</v>
      </c>
      <c r="K869" s="78">
        <v>3586.3</v>
      </c>
      <c r="L869" s="78">
        <v>3586.3</v>
      </c>
      <c r="M869" s="78">
        <v>3586.3</v>
      </c>
      <c r="N869" s="78">
        <v>3586.3</v>
      </c>
      <c r="O869" s="111">
        <f t="shared" si="13"/>
        <v>32276.699999999997</v>
      </c>
    </row>
    <row r="870" spans="1:15" x14ac:dyDescent="0.3">
      <c r="A870" s="77" t="s">
        <v>1861</v>
      </c>
      <c r="B870" s="77" t="s">
        <v>487</v>
      </c>
      <c r="C870" s="78">
        <v>3388.73</v>
      </c>
      <c r="D870" s="78">
        <v>3388.74</v>
      </c>
      <c r="E870" s="78">
        <v>3388.74</v>
      </c>
      <c r="F870" s="78">
        <v>3388.74</v>
      </c>
      <c r="G870" s="78">
        <v>3388.74</v>
      </c>
      <c r="H870" s="78">
        <v>3388.74</v>
      </c>
      <c r="I870" s="78">
        <v>3388.74</v>
      </c>
      <c r="J870" s="78">
        <v>3388.74</v>
      </c>
      <c r="K870" s="78">
        <v>3388.74</v>
      </c>
      <c r="L870" s="78">
        <v>3388.74</v>
      </c>
      <c r="M870" s="78">
        <v>3388.74</v>
      </c>
      <c r="N870" s="78">
        <v>3388.74</v>
      </c>
      <c r="O870" s="111">
        <f t="shared" si="13"/>
        <v>30498.659999999989</v>
      </c>
    </row>
    <row r="871" spans="1:15" x14ac:dyDescent="0.3">
      <c r="A871" s="77" t="s">
        <v>2005</v>
      </c>
      <c r="B871" s="77" t="s">
        <v>412</v>
      </c>
      <c r="C871" s="78">
        <v>2718.72</v>
      </c>
      <c r="D871" s="78">
        <v>2718.72</v>
      </c>
      <c r="E871" s="78">
        <v>2718.72</v>
      </c>
      <c r="F871" s="78">
        <v>2718.72</v>
      </c>
      <c r="G871" s="78">
        <v>2718.72</v>
      </c>
      <c r="H871" s="78">
        <v>2718.72</v>
      </c>
      <c r="I871" s="78">
        <v>2718.72</v>
      </c>
      <c r="J871" s="78">
        <v>2718.72</v>
      </c>
      <c r="K871" s="78">
        <v>2718.72</v>
      </c>
      <c r="L871" s="78">
        <v>2718.72</v>
      </c>
      <c r="M871" s="78">
        <v>2718.72</v>
      </c>
      <c r="N871" s="78">
        <v>2718.72</v>
      </c>
      <c r="O871" s="111">
        <f t="shared" si="13"/>
        <v>24468.48</v>
      </c>
    </row>
    <row r="872" spans="1:15" x14ac:dyDescent="0.3">
      <c r="A872" s="77" t="s">
        <v>1720</v>
      </c>
      <c r="B872" s="77" t="s">
        <v>466</v>
      </c>
      <c r="C872" s="78">
        <v>2443.84</v>
      </c>
      <c r="D872" s="78">
        <v>2443.84</v>
      </c>
      <c r="E872" s="78">
        <v>2443.84</v>
      </c>
      <c r="F872" s="78">
        <v>2443.84</v>
      </c>
      <c r="G872" s="78">
        <v>2443.84</v>
      </c>
      <c r="H872" s="78">
        <v>2443.84</v>
      </c>
      <c r="I872" s="78">
        <v>2443.84</v>
      </c>
      <c r="J872" s="78">
        <v>2443.84</v>
      </c>
      <c r="K872" s="78">
        <v>2443.84</v>
      </c>
      <c r="L872" s="78">
        <v>2443.84</v>
      </c>
      <c r="M872" s="78">
        <v>2443.84</v>
      </c>
      <c r="N872" s="78">
        <v>2443.84</v>
      </c>
      <c r="O872" s="111">
        <f t="shared" si="13"/>
        <v>21994.560000000001</v>
      </c>
    </row>
    <row r="873" spans="1:15" x14ac:dyDescent="0.3">
      <c r="A873" s="77" t="s">
        <v>1805</v>
      </c>
      <c r="B873" s="77" t="s">
        <v>474</v>
      </c>
      <c r="C873" s="78">
        <v>3586.31</v>
      </c>
      <c r="D873" s="78">
        <v>3586.3</v>
      </c>
      <c r="E873" s="78">
        <v>3586.3</v>
      </c>
      <c r="F873" s="78">
        <v>3586.3</v>
      </c>
      <c r="G873" s="78">
        <v>3586.3</v>
      </c>
      <c r="H873" s="78">
        <v>3586.3</v>
      </c>
      <c r="I873" s="78">
        <v>3586.3</v>
      </c>
      <c r="J873" s="78">
        <v>3586.3</v>
      </c>
      <c r="K873" s="78">
        <v>3586.3</v>
      </c>
      <c r="L873" s="78">
        <v>3586.3</v>
      </c>
      <c r="M873" s="78">
        <v>3586.3</v>
      </c>
      <c r="N873" s="78">
        <v>3586.3</v>
      </c>
      <c r="O873" s="111">
        <f t="shared" si="13"/>
        <v>32276.699999999997</v>
      </c>
    </row>
    <row r="874" spans="1:15" x14ac:dyDescent="0.3">
      <c r="A874" s="77" t="s">
        <v>1450</v>
      </c>
      <c r="B874" s="77" t="s">
        <v>414</v>
      </c>
      <c r="C874" s="78">
        <v>3388.73</v>
      </c>
      <c r="D874" s="78">
        <v>3388.74</v>
      </c>
      <c r="E874" s="78">
        <v>3388.74</v>
      </c>
      <c r="F874" s="78">
        <v>3388.74</v>
      </c>
      <c r="G874" s="78">
        <v>3388.74</v>
      </c>
      <c r="H874" s="78">
        <v>3388.74</v>
      </c>
      <c r="I874" s="78">
        <v>3388.74</v>
      </c>
      <c r="J874" s="78">
        <v>3388.74</v>
      </c>
      <c r="K874" s="78">
        <v>3388.74</v>
      </c>
      <c r="L874" s="78">
        <v>3388.74</v>
      </c>
      <c r="M874" s="78">
        <v>3388.74</v>
      </c>
      <c r="N874" s="78">
        <v>3388.74</v>
      </c>
      <c r="O874" s="111">
        <f t="shared" si="13"/>
        <v>30498.659999999989</v>
      </c>
    </row>
    <row r="875" spans="1:15" x14ac:dyDescent="0.3">
      <c r="A875" s="77" t="s">
        <v>2013</v>
      </c>
      <c r="B875" s="77" t="s">
        <v>430</v>
      </c>
      <c r="C875" s="78">
        <v>2718.72</v>
      </c>
      <c r="D875" s="78">
        <v>2718.72</v>
      </c>
      <c r="E875" s="78">
        <v>2718.72</v>
      </c>
      <c r="F875" s="78">
        <v>2718.72</v>
      </c>
      <c r="G875" s="78">
        <v>2718.72</v>
      </c>
      <c r="H875" s="78">
        <v>2718.72</v>
      </c>
      <c r="I875" s="78">
        <v>2718.72</v>
      </c>
      <c r="J875" s="78">
        <v>2718.72</v>
      </c>
      <c r="K875" s="78">
        <v>2718.72</v>
      </c>
      <c r="L875" s="78">
        <v>2718.72</v>
      </c>
      <c r="M875" s="78">
        <v>2718.72</v>
      </c>
      <c r="N875" s="78">
        <v>2718.72</v>
      </c>
      <c r="O875" s="111">
        <f t="shared" si="13"/>
        <v>24468.48</v>
      </c>
    </row>
    <row r="876" spans="1:15" x14ac:dyDescent="0.3">
      <c r="A876" s="77" t="s">
        <v>2016</v>
      </c>
      <c r="B876" s="77" t="s">
        <v>332</v>
      </c>
      <c r="C876" s="78">
        <v>3466.05</v>
      </c>
      <c r="D876" s="78">
        <v>3466.05</v>
      </c>
      <c r="E876" s="78">
        <v>3466.05</v>
      </c>
      <c r="F876" s="78">
        <v>3466.05</v>
      </c>
      <c r="G876" s="78">
        <v>3466.05</v>
      </c>
      <c r="H876" s="78">
        <v>3466.05</v>
      </c>
      <c r="I876" s="78">
        <v>3466.05</v>
      </c>
      <c r="J876" s="78">
        <v>3466.05</v>
      </c>
      <c r="K876" s="78">
        <v>3466.05</v>
      </c>
      <c r="L876" s="78">
        <v>3466.05</v>
      </c>
      <c r="M876" s="78">
        <v>3466.05</v>
      </c>
      <c r="N876" s="78">
        <v>3466.05</v>
      </c>
      <c r="O876" s="111">
        <f t="shared" si="13"/>
        <v>31194.449999999997</v>
      </c>
    </row>
    <row r="877" spans="1:15" x14ac:dyDescent="0.3">
      <c r="A877" s="77" t="s">
        <v>1436</v>
      </c>
      <c r="B877" s="77" t="s">
        <v>470</v>
      </c>
      <c r="C877" s="78">
        <v>2443.84</v>
      </c>
      <c r="D877" s="78">
        <v>2443.84</v>
      </c>
      <c r="E877" s="78">
        <v>2443.84</v>
      </c>
      <c r="F877" s="78">
        <v>2443.84</v>
      </c>
      <c r="G877" s="78">
        <v>2443.84</v>
      </c>
      <c r="H877" s="78">
        <v>2443.84</v>
      </c>
      <c r="I877" s="78">
        <v>2443.84</v>
      </c>
      <c r="J877" s="78">
        <v>2443.84</v>
      </c>
      <c r="K877" s="78">
        <v>2443.84</v>
      </c>
      <c r="L877" s="78">
        <v>2443.84</v>
      </c>
      <c r="M877" s="78">
        <v>2443.84</v>
      </c>
      <c r="N877" s="78">
        <v>2443.84</v>
      </c>
      <c r="O877" s="111">
        <f t="shared" si="13"/>
        <v>21994.560000000001</v>
      </c>
    </row>
    <row r="878" spans="1:15" x14ac:dyDescent="0.3">
      <c r="A878" s="77" t="s">
        <v>1493</v>
      </c>
      <c r="B878" s="77" t="s">
        <v>488</v>
      </c>
      <c r="C878" s="78">
        <v>3586.31</v>
      </c>
      <c r="D878" s="78">
        <v>3586.3</v>
      </c>
      <c r="E878" s="78">
        <v>3586.3</v>
      </c>
      <c r="F878" s="78">
        <v>3586.3</v>
      </c>
      <c r="G878" s="78">
        <v>3586.3</v>
      </c>
      <c r="H878" s="78">
        <v>3586.3</v>
      </c>
      <c r="I878" s="78">
        <v>3586.3</v>
      </c>
      <c r="J878" s="78">
        <v>3586.3</v>
      </c>
      <c r="K878" s="78">
        <v>3586.3</v>
      </c>
      <c r="L878" s="78">
        <v>3586.3</v>
      </c>
      <c r="M878" s="78">
        <v>1673.61</v>
      </c>
      <c r="N878" s="80"/>
      <c r="O878" s="111">
        <f t="shared" si="13"/>
        <v>26777.71</v>
      </c>
    </row>
    <row r="879" spans="1:15" x14ac:dyDescent="0.3">
      <c r="A879" s="77" t="s">
        <v>2914</v>
      </c>
      <c r="B879" s="77" t="s">
        <v>488</v>
      </c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78">
        <v>1912.7</v>
      </c>
      <c r="N879" s="78">
        <v>3586.3</v>
      </c>
      <c r="O879" s="111">
        <f t="shared" si="13"/>
        <v>5499</v>
      </c>
    </row>
    <row r="880" spans="1:15" x14ac:dyDescent="0.3">
      <c r="A880" s="77" t="s">
        <v>1847</v>
      </c>
      <c r="B880" s="77" t="s">
        <v>462</v>
      </c>
      <c r="C880" s="78">
        <v>3388.73</v>
      </c>
      <c r="D880" s="78">
        <v>3388.74</v>
      </c>
      <c r="E880" s="78">
        <v>3388.74</v>
      </c>
      <c r="F880" s="78">
        <v>3388.74</v>
      </c>
      <c r="G880" s="78">
        <v>3388.74</v>
      </c>
      <c r="H880" s="78">
        <v>3388.74</v>
      </c>
      <c r="I880" s="78">
        <v>3388.74</v>
      </c>
      <c r="J880" s="78">
        <v>3388.74</v>
      </c>
      <c r="K880" s="78">
        <v>3388.74</v>
      </c>
      <c r="L880" s="78">
        <v>3388.74</v>
      </c>
      <c r="M880" s="78">
        <v>3388.74</v>
      </c>
      <c r="N880" s="78">
        <v>3388.74</v>
      </c>
      <c r="O880" s="111">
        <f t="shared" si="13"/>
        <v>30498.659999999989</v>
      </c>
    </row>
    <row r="881" spans="1:15" x14ac:dyDescent="0.3">
      <c r="A881" s="77" t="s">
        <v>1852</v>
      </c>
      <c r="B881" s="77" t="s">
        <v>1240</v>
      </c>
      <c r="C881" s="78">
        <v>2718.72</v>
      </c>
      <c r="D881" s="78">
        <v>2718.72</v>
      </c>
      <c r="E881" s="78">
        <v>2718.72</v>
      </c>
      <c r="F881" s="78">
        <v>2718.72</v>
      </c>
      <c r="G881" s="78">
        <v>2718.72</v>
      </c>
      <c r="H881" s="78">
        <v>2718.72</v>
      </c>
      <c r="I881" s="78">
        <v>2718.72</v>
      </c>
      <c r="J881" s="78">
        <v>2718.72</v>
      </c>
      <c r="K881" s="78">
        <v>2718.72</v>
      </c>
      <c r="L881" s="78">
        <v>2718.72</v>
      </c>
      <c r="M881" s="78">
        <v>2718.72</v>
      </c>
      <c r="N881" s="78">
        <v>2718.72</v>
      </c>
      <c r="O881" s="111">
        <f t="shared" si="13"/>
        <v>24468.48</v>
      </c>
    </row>
    <row r="882" spans="1:15" x14ac:dyDescent="0.3">
      <c r="A882" s="77" t="s">
        <v>1964</v>
      </c>
      <c r="B882" s="77" t="s">
        <v>679</v>
      </c>
      <c r="C882" s="78">
        <v>2443.84</v>
      </c>
      <c r="D882" s="78">
        <v>2443.84</v>
      </c>
      <c r="E882" s="78">
        <v>2443.84</v>
      </c>
      <c r="F882" s="78">
        <v>2443.84</v>
      </c>
      <c r="G882" s="78">
        <v>2443.84</v>
      </c>
      <c r="H882" s="78">
        <v>2443.84</v>
      </c>
      <c r="I882" s="78">
        <v>2443.84</v>
      </c>
      <c r="J882" s="78">
        <v>2443.84</v>
      </c>
      <c r="K882" s="78">
        <v>2443.84</v>
      </c>
      <c r="L882" s="78">
        <v>2443.84</v>
      </c>
      <c r="M882" s="78">
        <v>2443.84</v>
      </c>
      <c r="N882" s="78">
        <v>2443.84</v>
      </c>
      <c r="O882" s="111">
        <f t="shared" si="13"/>
        <v>21994.560000000001</v>
      </c>
    </row>
    <row r="883" spans="1:15" x14ac:dyDescent="0.3">
      <c r="A883" s="77" t="s">
        <v>1443</v>
      </c>
      <c r="B883" s="77" t="s">
        <v>824</v>
      </c>
      <c r="C883" s="78">
        <v>3586.31</v>
      </c>
      <c r="D883" s="78">
        <v>3586.3</v>
      </c>
      <c r="E883" s="78">
        <v>3586.3</v>
      </c>
      <c r="F883" s="78">
        <v>3586.3</v>
      </c>
      <c r="G883" s="78">
        <v>3586.3</v>
      </c>
      <c r="H883" s="78">
        <v>1793.15</v>
      </c>
      <c r="I883" s="80"/>
      <c r="J883" s="80"/>
      <c r="K883" s="80"/>
      <c r="L883" s="80"/>
      <c r="M883" s="80"/>
      <c r="N883" s="80"/>
      <c r="O883" s="111">
        <f t="shared" si="13"/>
        <v>8965.75</v>
      </c>
    </row>
    <row r="884" spans="1:15" x14ac:dyDescent="0.3">
      <c r="A884" s="77" t="s">
        <v>2790</v>
      </c>
      <c r="B884" s="77" t="s">
        <v>824</v>
      </c>
      <c r="C884" s="80"/>
      <c r="D884" s="80"/>
      <c r="E884" s="80"/>
      <c r="F884" s="80"/>
      <c r="G884" s="80"/>
      <c r="H884" s="78">
        <v>1793.15</v>
      </c>
      <c r="I884" s="78">
        <v>3586.31</v>
      </c>
      <c r="J884" s="78">
        <v>3586.3</v>
      </c>
      <c r="K884" s="78">
        <v>3586.3</v>
      </c>
      <c r="L884" s="78">
        <v>3586.3</v>
      </c>
      <c r="M884" s="78">
        <v>3586.3</v>
      </c>
      <c r="N884" s="78">
        <v>3586.3</v>
      </c>
      <c r="O884" s="111">
        <f t="shared" si="13"/>
        <v>23310.959999999999</v>
      </c>
    </row>
    <row r="885" spans="1:15" x14ac:dyDescent="0.3">
      <c r="A885" s="77" t="s">
        <v>1941</v>
      </c>
      <c r="B885" s="77" t="s">
        <v>1023</v>
      </c>
      <c r="C885" s="78">
        <v>3388.73</v>
      </c>
      <c r="D885" s="78">
        <v>3388.74</v>
      </c>
      <c r="E885" s="78">
        <v>3388.74</v>
      </c>
      <c r="F885" s="78">
        <v>3388.74</v>
      </c>
      <c r="G885" s="78">
        <v>3388.74</v>
      </c>
      <c r="H885" s="78">
        <v>3388.74</v>
      </c>
      <c r="I885" s="78">
        <v>3388.74</v>
      </c>
      <c r="J885" s="78">
        <v>3388.74</v>
      </c>
      <c r="K885" s="78">
        <v>3388.74</v>
      </c>
      <c r="L885" s="78">
        <v>3388.74</v>
      </c>
      <c r="M885" s="78">
        <v>3388.74</v>
      </c>
      <c r="N885" s="78">
        <v>3388.74</v>
      </c>
      <c r="O885" s="111">
        <f t="shared" si="13"/>
        <v>30498.659999999989</v>
      </c>
    </row>
    <row r="886" spans="1:15" x14ac:dyDescent="0.3">
      <c r="A886" s="77" t="s">
        <v>1924</v>
      </c>
      <c r="B886" s="77" t="s">
        <v>731</v>
      </c>
      <c r="C886" s="78">
        <v>3809.64</v>
      </c>
      <c r="D886" s="78">
        <v>3809.64</v>
      </c>
      <c r="E886" s="78">
        <v>3809.64</v>
      </c>
      <c r="F886" s="78">
        <v>3809.64</v>
      </c>
      <c r="G886" s="78">
        <v>3809.64</v>
      </c>
      <c r="H886" s="78">
        <v>3809.64</v>
      </c>
      <c r="I886" s="78">
        <v>3809.64</v>
      </c>
      <c r="J886" s="78">
        <v>3809.64</v>
      </c>
      <c r="K886" s="78">
        <v>3809.64</v>
      </c>
      <c r="L886" s="78">
        <v>3809.64</v>
      </c>
      <c r="M886" s="78">
        <v>3809.64</v>
      </c>
      <c r="N886" s="78">
        <v>3809.64</v>
      </c>
      <c r="O886" s="111">
        <f t="shared" si="13"/>
        <v>34286.76</v>
      </c>
    </row>
    <row r="887" spans="1:15" x14ac:dyDescent="0.3">
      <c r="A887" s="77" t="s">
        <v>1898</v>
      </c>
      <c r="B887" s="77" t="s">
        <v>728</v>
      </c>
      <c r="C887" s="78">
        <v>3431.69</v>
      </c>
      <c r="D887" s="78">
        <v>3431.69</v>
      </c>
      <c r="E887" s="78">
        <v>3431.69</v>
      </c>
      <c r="F887" s="78">
        <v>3431.69</v>
      </c>
      <c r="G887" s="78">
        <v>3431.69</v>
      </c>
      <c r="H887" s="78">
        <v>3431.69</v>
      </c>
      <c r="I887" s="78">
        <v>3431.69</v>
      </c>
      <c r="J887" s="78">
        <v>3431.69</v>
      </c>
      <c r="K887" s="78">
        <v>3431.69</v>
      </c>
      <c r="L887" s="78">
        <v>3431.69</v>
      </c>
      <c r="M887" s="78">
        <v>3431.69</v>
      </c>
      <c r="N887" s="78">
        <v>3431.69</v>
      </c>
      <c r="O887" s="111">
        <f t="shared" si="13"/>
        <v>30885.209999999995</v>
      </c>
    </row>
    <row r="888" spans="1:15" x14ac:dyDescent="0.3">
      <c r="A888" s="77" t="s">
        <v>2040</v>
      </c>
      <c r="B888" s="77" t="s">
        <v>707</v>
      </c>
      <c r="C888" s="78">
        <v>5050.8900000000003</v>
      </c>
      <c r="D888" s="78">
        <v>5050.8900000000003</v>
      </c>
      <c r="E888" s="78">
        <v>5050.8900000000003</v>
      </c>
      <c r="F888" s="78">
        <v>5050.8900000000003</v>
      </c>
      <c r="G888" s="78">
        <v>5050.8900000000003</v>
      </c>
      <c r="H888" s="78">
        <v>5050.8900000000003</v>
      </c>
      <c r="I888" s="78">
        <v>5050.8900000000003</v>
      </c>
      <c r="J888" s="78">
        <v>5050.8900000000003</v>
      </c>
      <c r="K888" s="78">
        <v>5050.8900000000003</v>
      </c>
      <c r="L888" s="78">
        <v>5050.8900000000003</v>
      </c>
      <c r="M888" s="78">
        <v>5050.8900000000003</v>
      </c>
      <c r="N888" s="78">
        <v>5050.8900000000003</v>
      </c>
      <c r="O888" s="111">
        <f t="shared" si="13"/>
        <v>45458.01</v>
      </c>
    </row>
    <row r="889" spans="1:15" x14ac:dyDescent="0.3">
      <c r="A889" s="77" t="s">
        <v>2020</v>
      </c>
      <c r="B889" s="77" t="s">
        <v>193</v>
      </c>
      <c r="C889" s="78">
        <v>2396.6</v>
      </c>
      <c r="D889" s="78">
        <v>2396.6</v>
      </c>
      <c r="E889" s="78">
        <v>2396.6</v>
      </c>
      <c r="F889" s="78">
        <v>2396.6</v>
      </c>
      <c r="G889" s="78">
        <v>2396.6</v>
      </c>
      <c r="H889" s="78">
        <v>2396.6</v>
      </c>
      <c r="I889" s="78">
        <v>2396.6</v>
      </c>
      <c r="J889" s="78">
        <v>2396.6</v>
      </c>
      <c r="K889" s="78">
        <v>2396.6</v>
      </c>
      <c r="L889" s="78">
        <v>2396.6</v>
      </c>
      <c r="M889" s="78">
        <v>2396.6</v>
      </c>
      <c r="N889" s="78">
        <v>2396.6</v>
      </c>
      <c r="O889" s="111">
        <f t="shared" si="13"/>
        <v>21569.399999999998</v>
      </c>
    </row>
    <row r="890" spans="1:15" x14ac:dyDescent="0.3">
      <c r="A890" s="77" t="s">
        <v>1864</v>
      </c>
      <c r="B890" s="77" t="s">
        <v>691</v>
      </c>
      <c r="C890" s="78">
        <v>4763.13</v>
      </c>
      <c r="D890" s="78">
        <v>1701.88</v>
      </c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111">
        <f t="shared" si="13"/>
        <v>0</v>
      </c>
    </row>
    <row r="891" spans="1:15" x14ac:dyDescent="0.3">
      <c r="A891" s="77" t="s">
        <v>2452</v>
      </c>
      <c r="B891" s="77" t="s">
        <v>691</v>
      </c>
      <c r="C891" s="80"/>
      <c r="D891" s="78">
        <v>3062.05</v>
      </c>
      <c r="E891" s="78">
        <v>4763.13</v>
      </c>
      <c r="F891" s="78">
        <v>4763.13</v>
      </c>
      <c r="G891" s="78">
        <v>4763.13</v>
      </c>
      <c r="H891" s="78">
        <v>4763.13</v>
      </c>
      <c r="I891" s="78">
        <v>4763.13</v>
      </c>
      <c r="J891" s="78">
        <v>4763.13</v>
      </c>
      <c r="K891" s="78">
        <v>4763.13</v>
      </c>
      <c r="L891" s="78">
        <v>4763.13</v>
      </c>
      <c r="M891" s="78">
        <v>4763.13</v>
      </c>
      <c r="N891" s="78">
        <v>4763.13</v>
      </c>
      <c r="O891" s="111">
        <f t="shared" si="13"/>
        <v>42868.17</v>
      </c>
    </row>
    <row r="892" spans="1:15" x14ac:dyDescent="0.3">
      <c r="A892" s="77" t="s">
        <v>1477</v>
      </c>
      <c r="B892" s="77" t="s">
        <v>1219</v>
      </c>
      <c r="C892" s="78">
        <v>1494.65</v>
      </c>
      <c r="D892" s="78">
        <v>1494.65</v>
      </c>
      <c r="E892" s="78">
        <v>1494.65</v>
      </c>
      <c r="F892" s="78">
        <v>1494.65</v>
      </c>
      <c r="G892" s="78">
        <v>1494.65</v>
      </c>
      <c r="H892" s="78">
        <v>1494.65</v>
      </c>
      <c r="I892" s="78">
        <v>1494.65</v>
      </c>
      <c r="J892" s="78">
        <v>1494.65</v>
      </c>
      <c r="K892" s="78">
        <v>1494.65</v>
      </c>
      <c r="L892" s="78">
        <v>1494.65</v>
      </c>
      <c r="M892" s="78">
        <v>1494.65</v>
      </c>
      <c r="N892" s="78">
        <v>1494.65</v>
      </c>
      <c r="O892" s="111">
        <f t="shared" si="13"/>
        <v>13451.849999999999</v>
      </c>
    </row>
    <row r="893" spans="1:15" x14ac:dyDescent="0.3">
      <c r="A893" s="77" t="s">
        <v>1974</v>
      </c>
      <c r="B893" s="77" t="s">
        <v>743</v>
      </c>
      <c r="C893" s="78">
        <v>2572.69</v>
      </c>
      <c r="D893" s="78">
        <v>2572.69</v>
      </c>
      <c r="E893" s="78">
        <v>2572.69</v>
      </c>
      <c r="F893" s="78">
        <v>2572.69</v>
      </c>
      <c r="G893" s="78">
        <v>2572.69</v>
      </c>
      <c r="H893" s="78">
        <v>2572.69</v>
      </c>
      <c r="I893" s="78">
        <v>2572.69</v>
      </c>
      <c r="J893" s="78">
        <v>2572.69</v>
      </c>
      <c r="K893" s="78">
        <v>2572.69</v>
      </c>
      <c r="L893" s="78">
        <v>2572.69</v>
      </c>
      <c r="M893" s="78">
        <v>2572.69</v>
      </c>
      <c r="N893" s="78">
        <v>2572.69</v>
      </c>
      <c r="O893" s="111">
        <f t="shared" si="13"/>
        <v>23154.21</v>
      </c>
    </row>
    <row r="894" spans="1:15" x14ac:dyDescent="0.3">
      <c r="A894" s="77" t="s">
        <v>1983</v>
      </c>
      <c r="B894" s="77" t="s">
        <v>622</v>
      </c>
      <c r="C894" s="78">
        <v>1760.94</v>
      </c>
      <c r="D894" s="78">
        <v>1760.94</v>
      </c>
      <c r="E894" s="78">
        <v>1760.94</v>
      </c>
      <c r="F894" s="78">
        <v>1760.94</v>
      </c>
      <c r="G894" s="78">
        <v>1760.94</v>
      </c>
      <c r="H894" s="78">
        <v>1760.94</v>
      </c>
      <c r="I894" s="78">
        <v>1760.94</v>
      </c>
      <c r="J894" s="79">
        <v>852.07</v>
      </c>
      <c r="K894" s="80"/>
      <c r="L894" s="80"/>
      <c r="M894" s="80"/>
      <c r="N894" s="80"/>
      <c r="O894" s="111">
        <f t="shared" si="13"/>
        <v>7895.83</v>
      </c>
    </row>
    <row r="895" spans="1:15" x14ac:dyDescent="0.3">
      <c r="A895" s="77" t="s">
        <v>2872</v>
      </c>
      <c r="B895" s="77" t="s">
        <v>622</v>
      </c>
      <c r="C895" s="80"/>
      <c r="D895" s="80"/>
      <c r="E895" s="80"/>
      <c r="F895" s="80"/>
      <c r="G895" s="80"/>
      <c r="H895" s="80"/>
      <c r="I895" s="80"/>
      <c r="J895" s="79">
        <v>908.87</v>
      </c>
      <c r="K895" s="78">
        <v>1760.94</v>
      </c>
      <c r="L895" s="78">
        <v>1760.94</v>
      </c>
      <c r="M895" s="78">
        <v>1760.94</v>
      </c>
      <c r="N895" s="78">
        <v>1760.94</v>
      </c>
      <c r="O895" s="111">
        <f t="shared" si="13"/>
        <v>7952.630000000001</v>
      </c>
    </row>
    <row r="896" spans="1:15" x14ac:dyDescent="0.3">
      <c r="A896" s="77" t="s">
        <v>2017</v>
      </c>
      <c r="B896" s="77" t="s">
        <v>1002</v>
      </c>
      <c r="C896" s="78">
        <v>1434.52</v>
      </c>
      <c r="D896" s="78">
        <v>1434.52</v>
      </c>
      <c r="E896" s="78">
        <v>1434.52</v>
      </c>
      <c r="F896" s="78">
        <v>1434.52</v>
      </c>
      <c r="G896" s="78">
        <v>1434.52</v>
      </c>
      <c r="H896" s="78">
        <v>1434.52</v>
      </c>
      <c r="I896" s="78">
        <v>1434.52</v>
      </c>
      <c r="J896" s="78">
        <v>1434.52</v>
      </c>
      <c r="K896" s="78">
        <v>1434.52</v>
      </c>
      <c r="L896" s="78">
        <v>1434.52</v>
      </c>
      <c r="M896" s="78">
        <v>1434.52</v>
      </c>
      <c r="N896" s="78">
        <v>1434.52</v>
      </c>
      <c r="O896" s="111">
        <f t="shared" si="13"/>
        <v>12910.680000000002</v>
      </c>
    </row>
    <row r="897" spans="1:15" x14ac:dyDescent="0.3">
      <c r="A897" s="77" t="s">
        <v>1903</v>
      </c>
      <c r="B897" s="77" t="s">
        <v>1161</v>
      </c>
      <c r="C897" s="78">
        <v>1421.63</v>
      </c>
      <c r="D897" s="78">
        <v>1421.64</v>
      </c>
      <c r="E897" s="78">
        <v>1421.64</v>
      </c>
      <c r="F897" s="78">
        <v>1421.64</v>
      </c>
      <c r="G897" s="78">
        <v>1421.64</v>
      </c>
      <c r="H897" s="78">
        <v>1421.64</v>
      </c>
      <c r="I897" s="78">
        <v>1421.64</v>
      </c>
      <c r="J897" s="78">
        <v>1421.64</v>
      </c>
      <c r="K897" s="78">
        <v>1421.64</v>
      </c>
      <c r="L897" s="78">
        <v>1421.64</v>
      </c>
      <c r="M897" s="78">
        <v>1421.64</v>
      </c>
      <c r="N897" s="78">
        <v>1421.64</v>
      </c>
      <c r="O897" s="111">
        <f t="shared" si="13"/>
        <v>12794.759999999998</v>
      </c>
    </row>
    <row r="898" spans="1:15" x14ac:dyDescent="0.3">
      <c r="A898" s="77" t="s">
        <v>1453</v>
      </c>
      <c r="B898" s="77" t="s">
        <v>1003</v>
      </c>
      <c r="C898" s="78">
        <v>1752.35</v>
      </c>
      <c r="D898" s="78">
        <v>1752.35</v>
      </c>
      <c r="E898" s="78">
        <v>1752.35</v>
      </c>
      <c r="F898" s="78">
        <v>1752.35</v>
      </c>
      <c r="G898" s="78">
        <v>1752.35</v>
      </c>
      <c r="H898" s="78">
        <v>1752.35</v>
      </c>
      <c r="I898" s="78">
        <v>1752.35</v>
      </c>
      <c r="J898" s="78">
        <v>1752.35</v>
      </c>
      <c r="K898" s="78">
        <v>1752.35</v>
      </c>
      <c r="L898" s="78">
        <v>1752.35</v>
      </c>
      <c r="M898" s="78">
        <v>1752.35</v>
      </c>
      <c r="N898" s="78">
        <v>1752.35</v>
      </c>
      <c r="O898" s="111">
        <f t="shared" si="13"/>
        <v>15771.150000000001</v>
      </c>
    </row>
    <row r="899" spans="1:15" x14ac:dyDescent="0.3">
      <c r="A899" s="77" t="s">
        <v>1948</v>
      </c>
      <c r="B899" s="77" t="s">
        <v>1238</v>
      </c>
      <c r="C899" s="78">
        <v>2697.24</v>
      </c>
      <c r="D899" s="78">
        <v>2697.24</v>
      </c>
      <c r="E899" s="78">
        <v>2697.24</v>
      </c>
      <c r="F899" s="78">
        <v>2697.24</v>
      </c>
      <c r="G899" s="78">
        <v>2697.24</v>
      </c>
      <c r="H899" s="78">
        <v>2697.24</v>
      </c>
      <c r="I899" s="78">
        <v>2697.24</v>
      </c>
      <c r="J899" s="78">
        <v>2697.24</v>
      </c>
      <c r="K899" s="79">
        <v>539.55999999999995</v>
      </c>
      <c r="L899" s="80"/>
      <c r="M899" s="80"/>
      <c r="N899" s="80"/>
      <c r="O899" s="111">
        <f t="shared" ref="O899:O962" si="14">SUM(F899:N899)</f>
        <v>14025.759999999998</v>
      </c>
    </row>
    <row r="900" spans="1:15" x14ac:dyDescent="0.3">
      <c r="A900" s="77" t="s">
        <v>2890</v>
      </c>
      <c r="B900" s="77" t="s">
        <v>1238</v>
      </c>
      <c r="C900" s="80"/>
      <c r="D900" s="80"/>
      <c r="E900" s="80"/>
      <c r="F900" s="80"/>
      <c r="G900" s="80"/>
      <c r="H900" s="80"/>
      <c r="I900" s="80"/>
      <c r="J900" s="80"/>
      <c r="K900" s="78">
        <v>2157.69</v>
      </c>
      <c r="L900" s="78">
        <v>2697.24</v>
      </c>
      <c r="M900" s="78">
        <v>2697.24</v>
      </c>
      <c r="N900" s="78">
        <v>2697.24</v>
      </c>
      <c r="O900" s="111">
        <f t="shared" si="14"/>
        <v>10249.41</v>
      </c>
    </row>
    <row r="901" spans="1:15" x14ac:dyDescent="0.3">
      <c r="A901" s="77" t="s">
        <v>1488</v>
      </c>
      <c r="B901" s="77" t="s">
        <v>1035</v>
      </c>
      <c r="C901" s="78">
        <v>1447.41</v>
      </c>
      <c r="D901" s="78">
        <v>1447.41</v>
      </c>
      <c r="E901" s="78">
        <v>1447.41</v>
      </c>
      <c r="F901" s="78">
        <v>1447.41</v>
      </c>
      <c r="G901" s="78">
        <v>1447.41</v>
      </c>
      <c r="H901" s="78">
        <v>1447.41</v>
      </c>
      <c r="I901" s="78">
        <v>1447.41</v>
      </c>
      <c r="J901" s="78">
        <v>1447.41</v>
      </c>
      <c r="K901" s="78">
        <v>1447.41</v>
      </c>
      <c r="L901" s="78">
        <v>1447.41</v>
      </c>
      <c r="M901" s="78">
        <v>1447.41</v>
      </c>
      <c r="N901" s="78">
        <v>1447.41</v>
      </c>
      <c r="O901" s="111">
        <f t="shared" si="14"/>
        <v>13026.69</v>
      </c>
    </row>
    <row r="902" spans="1:15" x14ac:dyDescent="0.3">
      <c r="A902" s="77" t="s">
        <v>1461</v>
      </c>
      <c r="B902" s="77" t="s">
        <v>749</v>
      </c>
      <c r="C902" s="78">
        <v>1447.41</v>
      </c>
      <c r="D902" s="78">
        <v>1447.41</v>
      </c>
      <c r="E902" s="78">
        <v>1447.41</v>
      </c>
      <c r="F902" s="78">
        <v>1447.41</v>
      </c>
      <c r="G902" s="78">
        <v>1447.41</v>
      </c>
      <c r="H902" s="78">
        <v>1447.41</v>
      </c>
      <c r="I902" s="78">
        <v>1447.41</v>
      </c>
      <c r="J902" s="78">
        <v>1447.41</v>
      </c>
      <c r="K902" s="78">
        <v>1447.41</v>
      </c>
      <c r="L902" s="78">
        <v>1447.41</v>
      </c>
      <c r="M902" s="78">
        <v>1447.41</v>
      </c>
      <c r="N902" s="78">
        <v>1447.41</v>
      </c>
      <c r="O902" s="111">
        <f t="shared" si="14"/>
        <v>13026.69</v>
      </c>
    </row>
    <row r="903" spans="1:15" x14ac:dyDescent="0.3">
      <c r="A903" s="77" t="s">
        <v>1916</v>
      </c>
      <c r="B903" s="77" t="s">
        <v>333</v>
      </c>
      <c r="C903" s="78">
        <v>2392.3000000000002</v>
      </c>
      <c r="D903" s="78">
        <v>2392.3000000000002</v>
      </c>
      <c r="E903" s="78">
        <v>2392.3000000000002</v>
      </c>
      <c r="F903" s="78">
        <v>2392.3000000000002</v>
      </c>
      <c r="G903" s="78">
        <v>2392.3000000000002</v>
      </c>
      <c r="H903" s="78">
        <v>2392.3000000000002</v>
      </c>
      <c r="I903" s="78">
        <v>2392.3000000000002</v>
      </c>
      <c r="J903" s="78">
        <v>2392.3000000000002</v>
      </c>
      <c r="K903" s="78">
        <v>2392.3000000000002</v>
      </c>
      <c r="L903" s="78">
        <v>2392.3000000000002</v>
      </c>
      <c r="M903" s="78">
        <v>2392.3000000000002</v>
      </c>
      <c r="N903" s="78">
        <v>2392.3000000000002</v>
      </c>
      <c r="O903" s="111">
        <f t="shared" si="14"/>
        <v>21530.699999999997</v>
      </c>
    </row>
    <row r="904" spans="1:15" x14ac:dyDescent="0.3">
      <c r="A904" s="77" t="s">
        <v>1512</v>
      </c>
      <c r="B904" s="77" t="s">
        <v>532</v>
      </c>
      <c r="C904" s="78">
        <v>2534.0300000000002</v>
      </c>
      <c r="D904" s="78">
        <v>2534.04</v>
      </c>
      <c r="E904" s="78">
        <v>2534.04</v>
      </c>
      <c r="F904" s="78">
        <v>2534.04</v>
      </c>
      <c r="G904" s="78">
        <v>2534.04</v>
      </c>
      <c r="H904" s="78">
        <v>2534.04</v>
      </c>
      <c r="I904" s="78">
        <v>2534.04</v>
      </c>
      <c r="J904" s="78">
        <v>2534.04</v>
      </c>
      <c r="K904" s="78">
        <v>2534.04</v>
      </c>
      <c r="L904" s="78">
        <v>2534.04</v>
      </c>
      <c r="M904" s="78">
        <v>2534.04</v>
      </c>
      <c r="N904" s="78">
        <v>2534.04</v>
      </c>
      <c r="O904" s="111">
        <f t="shared" si="14"/>
        <v>22806.360000000004</v>
      </c>
    </row>
    <row r="905" spans="1:15" x14ac:dyDescent="0.3">
      <c r="A905" s="77" t="s">
        <v>1989</v>
      </c>
      <c r="B905" s="77" t="s">
        <v>1202</v>
      </c>
      <c r="C905" s="78">
        <v>1687.92</v>
      </c>
      <c r="D905" s="78">
        <v>1687.93</v>
      </c>
      <c r="E905" s="78">
        <v>1687.93</v>
      </c>
      <c r="F905" s="78">
        <v>1687.93</v>
      </c>
      <c r="G905" s="78">
        <v>1687.93</v>
      </c>
      <c r="H905" s="78">
        <v>1687.93</v>
      </c>
      <c r="I905" s="78">
        <v>1687.93</v>
      </c>
      <c r="J905" s="78">
        <v>1687.93</v>
      </c>
      <c r="K905" s="78">
        <v>1687.93</v>
      </c>
      <c r="L905" s="78">
        <v>1687.93</v>
      </c>
      <c r="M905" s="78">
        <v>1687.93</v>
      </c>
      <c r="N905" s="78">
        <v>1687.93</v>
      </c>
      <c r="O905" s="111">
        <f t="shared" si="14"/>
        <v>15191.37</v>
      </c>
    </row>
    <row r="906" spans="1:15" x14ac:dyDescent="0.3">
      <c r="A906" s="77" t="s">
        <v>1995</v>
      </c>
      <c r="B906" s="77" t="s">
        <v>1050</v>
      </c>
      <c r="C906" s="78">
        <v>1378.69</v>
      </c>
      <c r="D906" s="78">
        <v>1378.69</v>
      </c>
      <c r="E906" s="78">
        <v>1378.69</v>
      </c>
      <c r="F906" s="78">
        <v>1378.69</v>
      </c>
      <c r="G906" s="78">
        <v>1378.69</v>
      </c>
      <c r="H906" s="78">
        <v>1378.69</v>
      </c>
      <c r="I906" s="78">
        <v>1378.69</v>
      </c>
      <c r="J906" s="78">
        <v>1378.69</v>
      </c>
      <c r="K906" s="78">
        <v>1378.69</v>
      </c>
      <c r="L906" s="78">
        <v>1378.69</v>
      </c>
      <c r="M906" s="78">
        <v>1378.69</v>
      </c>
      <c r="N906" s="78">
        <v>1378.69</v>
      </c>
      <c r="O906" s="111">
        <f t="shared" si="14"/>
        <v>12408.210000000003</v>
      </c>
    </row>
    <row r="907" spans="1:15" x14ac:dyDescent="0.3">
      <c r="A907" s="77" t="s">
        <v>2034</v>
      </c>
      <c r="B907" s="77" t="s">
        <v>754</v>
      </c>
      <c r="C907" s="78">
        <v>1365.8</v>
      </c>
      <c r="D907" s="78">
        <v>1365.8</v>
      </c>
      <c r="E907" s="78">
        <v>1365.8</v>
      </c>
      <c r="F907" s="78">
        <v>1365.8</v>
      </c>
      <c r="G907" s="78">
        <v>1365.8</v>
      </c>
      <c r="H907" s="78">
        <v>1365.8</v>
      </c>
      <c r="I907" s="78">
        <v>1365.8</v>
      </c>
      <c r="J907" s="79">
        <v>352.46</v>
      </c>
      <c r="K907" s="80"/>
      <c r="L907" s="80"/>
      <c r="M907" s="80"/>
      <c r="N907" s="80"/>
      <c r="O907" s="111">
        <f t="shared" si="14"/>
        <v>5815.66</v>
      </c>
    </row>
    <row r="908" spans="1:15" x14ac:dyDescent="0.3">
      <c r="A908" s="77" t="s">
        <v>2871</v>
      </c>
      <c r="B908" s="77" t="s">
        <v>754</v>
      </c>
      <c r="C908" s="80"/>
      <c r="D908" s="80"/>
      <c r="E908" s="80"/>
      <c r="F908" s="80"/>
      <c r="G908" s="80"/>
      <c r="H908" s="80"/>
      <c r="I908" s="80"/>
      <c r="J908" s="78">
        <v>1013.34</v>
      </c>
      <c r="K908" s="78">
        <v>1365.8</v>
      </c>
      <c r="L908" s="78">
        <v>1365.8</v>
      </c>
      <c r="M908" s="78">
        <v>1365.8</v>
      </c>
      <c r="N908" s="78">
        <v>1365.8</v>
      </c>
      <c r="O908" s="111">
        <f t="shared" si="14"/>
        <v>6476.54</v>
      </c>
    </row>
    <row r="909" spans="1:15" x14ac:dyDescent="0.3">
      <c r="A909" s="77" t="s">
        <v>1906</v>
      </c>
      <c r="B909" s="77" t="s">
        <v>973</v>
      </c>
      <c r="C909" s="78">
        <v>1679.33</v>
      </c>
      <c r="D909" s="78">
        <v>1679.34</v>
      </c>
      <c r="E909" s="78">
        <v>1679.34</v>
      </c>
      <c r="F909" s="78">
        <v>1679.34</v>
      </c>
      <c r="G909" s="78">
        <v>1679.34</v>
      </c>
      <c r="H909" s="78">
        <v>1623.36</v>
      </c>
      <c r="I909" s="80"/>
      <c r="J909" s="80"/>
      <c r="K909" s="80"/>
      <c r="L909" s="80"/>
      <c r="M909" s="80"/>
      <c r="N909" s="80"/>
      <c r="O909" s="111">
        <f t="shared" si="14"/>
        <v>4982.04</v>
      </c>
    </row>
    <row r="910" spans="1:15" x14ac:dyDescent="0.3">
      <c r="A910" s="77" t="s">
        <v>2804</v>
      </c>
      <c r="B910" s="77" t="s">
        <v>973</v>
      </c>
      <c r="C910" s="80"/>
      <c r="D910" s="80"/>
      <c r="E910" s="80"/>
      <c r="F910" s="80"/>
      <c r="G910" s="80"/>
      <c r="H910" s="79">
        <v>55.98</v>
      </c>
      <c r="I910" s="78">
        <v>1679.33</v>
      </c>
      <c r="J910" s="78">
        <v>1679.34</v>
      </c>
      <c r="K910" s="78">
        <v>1679.34</v>
      </c>
      <c r="L910" s="78">
        <v>1679.34</v>
      </c>
      <c r="M910" s="78">
        <v>1679.34</v>
      </c>
      <c r="N910" s="78">
        <v>1679.34</v>
      </c>
      <c r="O910" s="111">
        <f t="shared" si="14"/>
        <v>10132.01</v>
      </c>
    </row>
    <row r="911" spans="1:15" x14ac:dyDescent="0.3">
      <c r="A911" s="77" t="s">
        <v>1841</v>
      </c>
      <c r="B911" s="77" t="s">
        <v>734</v>
      </c>
      <c r="C911" s="78">
        <v>2662.89</v>
      </c>
      <c r="D911" s="78">
        <v>2662.89</v>
      </c>
      <c r="E911" s="78">
        <v>2662.89</v>
      </c>
      <c r="F911" s="78">
        <v>2662.89</v>
      </c>
      <c r="G911" s="78">
        <v>2662.89</v>
      </c>
      <c r="H911" s="78">
        <v>2662.89</v>
      </c>
      <c r="I911" s="78">
        <v>2662.89</v>
      </c>
      <c r="J911" s="78">
        <v>2662.89</v>
      </c>
      <c r="K911" s="78">
        <v>2662.89</v>
      </c>
      <c r="L911" s="78">
        <v>2662.89</v>
      </c>
      <c r="M911" s="78">
        <v>2662.89</v>
      </c>
      <c r="N911" s="78">
        <v>2662.89</v>
      </c>
      <c r="O911" s="111">
        <f t="shared" si="14"/>
        <v>23966.01</v>
      </c>
    </row>
    <row r="912" spans="1:15" x14ac:dyDescent="0.3">
      <c r="A912" s="77" t="s">
        <v>1967</v>
      </c>
      <c r="B912" s="77" t="s">
        <v>1009</v>
      </c>
      <c r="C912" s="78">
        <v>1395.87</v>
      </c>
      <c r="D912" s="78">
        <v>1395.87</v>
      </c>
      <c r="E912" s="78">
        <v>1395.87</v>
      </c>
      <c r="F912" s="78">
        <v>1395.87</v>
      </c>
      <c r="G912" s="78">
        <v>1395.87</v>
      </c>
      <c r="H912" s="78">
        <v>1395.87</v>
      </c>
      <c r="I912" s="78">
        <v>1395.87</v>
      </c>
      <c r="J912" s="78">
        <v>1395.87</v>
      </c>
      <c r="K912" s="78">
        <v>1395.87</v>
      </c>
      <c r="L912" s="78">
        <v>1395.87</v>
      </c>
      <c r="M912" s="78">
        <v>1395.87</v>
      </c>
      <c r="N912" s="78">
        <v>1395.87</v>
      </c>
      <c r="O912" s="111">
        <f t="shared" si="14"/>
        <v>12562.829999999998</v>
      </c>
    </row>
    <row r="913" spans="1:15" x14ac:dyDescent="0.3">
      <c r="A913" s="77" t="s">
        <v>1429</v>
      </c>
      <c r="B913" s="77" t="s">
        <v>1053</v>
      </c>
      <c r="C913" s="78">
        <v>1447.41</v>
      </c>
      <c r="D913" s="78">
        <v>1447.41</v>
      </c>
      <c r="E913" s="78">
        <v>1447.41</v>
      </c>
      <c r="F913" s="78">
        <v>1447.41</v>
      </c>
      <c r="G913" s="78">
        <v>1447.41</v>
      </c>
      <c r="H913" s="78">
        <v>1447.41</v>
      </c>
      <c r="I913" s="78">
        <v>1447.41</v>
      </c>
      <c r="J913" s="78">
        <v>1447.41</v>
      </c>
      <c r="K913" s="78">
        <v>1447.41</v>
      </c>
      <c r="L913" s="78">
        <v>1447.41</v>
      </c>
      <c r="M913" s="78">
        <v>1447.41</v>
      </c>
      <c r="N913" s="78">
        <v>1447.41</v>
      </c>
      <c r="O913" s="111">
        <f t="shared" si="14"/>
        <v>13026.69</v>
      </c>
    </row>
    <row r="914" spans="1:15" x14ac:dyDescent="0.3">
      <c r="A914" s="77" t="s">
        <v>2041</v>
      </c>
      <c r="B914" s="77" t="s">
        <v>928</v>
      </c>
      <c r="C914" s="78">
        <v>2534.0300000000002</v>
      </c>
      <c r="D914" s="78">
        <v>2534.04</v>
      </c>
      <c r="E914" s="78">
        <v>2534.04</v>
      </c>
      <c r="F914" s="78">
        <v>2534.04</v>
      </c>
      <c r="G914" s="78">
        <v>2534.04</v>
      </c>
      <c r="H914" s="78">
        <v>2534.04</v>
      </c>
      <c r="I914" s="78">
        <v>2534.04</v>
      </c>
      <c r="J914" s="78">
        <v>2534.04</v>
      </c>
      <c r="K914" s="78">
        <v>2534.04</v>
      </c>
      <c r="L914" s="78">
        <v>2534.04</v>
      </c>
      <c r="M914" s="78">
        <v>2534.04</v>
      </c>
      <c r="N914" s="78">
        <v>2534.04</v>
      </c>
      <c r="O914" s="111">
        <f t="shared" si="14"/>
        <v>22806.360000000004</v>
      </c>
    </row>
    <row r="915" spans="1:15" x14ac:dyDescent="0.3">
      <c r="A915" s="77" t="s">
        <v>1951</v>
      </c>
      <c r="B915" s="77" t="s">
        <v>1150</v>
      </c>
      <c r="C915" s="78">
        <v>1687.92</v>
      </c>
      <c r="D915" s="78">
        <v>1687.93</v>
      </c>
      <c r="E915" s="78">
        <v>1687.93</v>
      </c>
      <c r="F915" s="78">
        <v>1687.93</v>
      </c>
      <c r="G915" s="78">
        <v>1687.93</v>
      </c>
      <c r="H915" s="78">
        <v>1687.93</v>
      </c>
      <c r="I915" s="78">
        <v>1687.93</v>
      </c>
      <c r="J915" s="78">
        <v>1687.93</v>
      </c>
      <c r="K915" s="78">
        <v>1687.93</v>
      </c>
      <c r="L915" s="78">
        <v>1687.93</v>
      </c>
      <c r="M915" s="78">
        <v>1687.93</v>
      </c>
      <c r="N915" s="78">
        <v>1687.93</v>
      </c>
      <c r="O915" s="111">
        <f t="shared" si="14"/>
        <v>15191.37</v>
      </c>
    </row>
    <row r="916" spans="1:15" x14ac:dyDescent="0.3">
      <c r="A916" s="77" t="s">
        <v>1968</v>
      </c>
      <c r="B916" s="77" t="s">
        <v>225</v>
      </c>
      <c r="C916" s="78">
        <v>3603.48</v>
      </c>
      <c r="D916" s="78">
        <v>3603.48</v>
      </c>
      <c r="E916" s="78">
        <v>3603.48</v>
      </c>
      <c r="F916" s="78">
        <v>3603.48</v>
      </c>
      <c r="G916" s="78">
        <v>3603.48</v>
      </c>
      <c r="H916" s="78">
        <v>3603.48</v>
      </c>
      <c r="I916" s="78">
        <v>3603.48</v>
      </c>
      <c r="J916" s="78">
        <v>3603.48</v>
      </c>
      <c r="K916" s="78">
        <v>3603.48</v>
      </c>
      <c r="L916" s="78">
        <v>3603.48</v>
      </c>
      <c r="M916" s="78">
        <v>3603.48</v>
      </c>
      <c r="N916" s="78">
        <v>3603.48</v>
      </c>
      <c r="O916" s="111">
        <f t="shared" si="14"/>
        <v>32431.32</v>
      </c>
    </row>
    <row r="917" spans="1:15" x14ac:dyDescent="0.3">
      <c r="A917" s="77" t="s">
        <v>1462</v>
      </c>
      <c r="B917" s="77" t="s">
        <v>732</v>
      </c>
      <c r="C917" s="78">
        <v>1378.69</v>
      </c>
      <c r="D917" s="78">
        <v>1378.69</v>
      </c>
      <c r="E917" s="78">
        <v>1378.69</v>
      </c>
      <c r="F917" s="78">
        <v>1378.69</v>
      </c>
      <c r="G917" s="78">
        <v>1378.69</v>
      </c>
      <c r="H917" s="78">
        <v>1378.69</v>
      </c>
      <c r="I917" s="78">
        <v>1378.69</v>
      </c>
      <c r="J917" s="78">
        <v>1378.69</v>
      </c>
      <c r="K917" s="78">
        <v>1378.69</v>
      </c>
      <c r="L917" s="78">
        <v>1378.69</v>
      </c>
      <c r="M917" s="78">
        <v>1378.69</v>
      </c>
      <c r="N917" s="78">
        <v>1378.69</v>
      </c>
      <c r="O917" s="111">
        <f t="shared" si="14"/>
        <v>12408.210000000003</v>
      </c>
    </row>
    <row r="918" spans="1:15" x14ac:dyDescent="0.3">
      <c r="A918" s="77" t="s">
        <v>1887</v>
      </c>
      <c r="B918" s="77" t="s">
        <v>994</v>
      </c>
      <c r="C918" s="78">
        <v>1365.8</v>
      </c>
      <c r="D918" s="78">
        <v>1365.8</v>
      </c>
      <c r="E918" s="78">
        <v>1365.8</v>
      </c>
      <c r="F918" s="78">
        <v>1365.8</v>
      </c>
      <c r="G918" s="78">
        <v>1365.8</v>
      </c>
      <c r="H918" s="78">
        <v>1365.8</v>
      </c>
      <c r="I918" s="78">
        <v>1365.8</v>
      </c>
      <c r="J918" s="78">
        <v>1365.8</v>
      </c>
      <c r="K918" s="78">
        <v>1365.8</v>
      </c>
      <c r="L918" s="78">
        <v>1365.8</v>
      </c>
      <c r="M918" s="78">
        <v>1365.8</v>
      </c>
      <c r="N918" s="78">
        <v>1365.8</v>
      </c>
      <c r="O918" s="111">
        <f t="shared" si="14"/>
        <v>12292.199999999997</v>
      </c>
    </row>
    <row r="919" spans="1:15" x14ac:dyDescent="0.3">
      <c r="A919" s="77" t="s">
        <v>2149</v>
      </c>
      <c r="B919" s="77" t="s">
        <v>735</v>
      </c>
      <c r="C919" s="78">
        <v>1679.33</v>
      </c>
      <c r="D919" s="78">
        <v>1679.34</v>
      </c>
      <c r="E919" s="78">
        <v>1679.34</v>
      </c>
      <c r="F919" s="78">
        <v>1679.34</v>
      </c>
      <c r="G919" s="78">
        <v>1679.34</v>
      </c>
      <c r="H919" s="78">
        <v>1679.34</v>
      </c>
      <c r="I919" s="78">
        <v>1679.34</v>
      </c>
      <c r="J919" s="78">
        <v>1679.34</v>
      </c>
      <c r="K919" s="78">
        <v>1679.34</v>
      </c>
      <c r="L919" s="78">
        <v>1679.34</v>
      </c>
      <c r="M919" s="78">
        <v>1679.34</v>
      </c>
      <c r="N919" s="78">
        <v>1679.34</v>
      </c>
      <c r="O919" s="111">
        <f t="shared" si="14"/>
        <v>15114.06</v>
      </c>
    </row>
    <row r="920" spans="1:15" x14ac:dyDescent="0.3">
      <c r="A920" s="77" t="s">
        <v>2035</v>
      </c>
      <c r="B920" s="77" t="s">
        <v>696</v>
      </c>
      <c r="C920" s="78">
        <v>2662.89</v>
      </c>
      <c r="D920" s="78">
        <v>2662.89</v>
      </c>
      <c r="E920" s="78">
        <v>2662.89</v>
      </c>
      <c r="F920" s="78">
        <v>2662.89</v>
      </c>
      <c r="G920" s="78">
        <v>2662.89</v>
      </c>
      <c r="H920" s="78">
        <v>2662.89</v>
      </c>
      <c r="I920" s="78">
        <v>2662.89</v>
      </c>
      <c r="J920" s="78">
        <v>2662.89</v>
      </c>
      <c r="K920" s="78">
        <v>2662.89</v>
      </c>
      <c r="L920" s="78">
        <v>2662.89</v>
      </c>
      <c r="M920" s="78">
        <v>2662.89</v>
      </c>
      <c r="N920" s="78">
        <v>2662.89</v>
      </c>
      <c r="O920" s="111">
        <f t="shared" si="14"/>
        <v>23966.01</v>
      </c>
    </row>
    <row r="921" spans="1:15" x14ac:dyDescent="0.3">
      <c r="A921" s="77" t="s">
        <v>2244</v>
      </c>
      <c r="B921" s="77" t="s">
        <v>744</v>
      </c>
      <c r="C921" s="78">
        <v>1395.87</v>
      </c>
      <c r="D921" s="78">
        <v>1395.87</v>
      </c>
      <c r="E921" s="78">
        <v>1395.87</v>
      </c>
      <c r="F921" s="78">
        <v>1395.87</v>
      </c>
      <c r="G921" s="78">
        <v>1395.87</v>
      </c>
      <c r="H921" s="78">
        <v>1395.87</v>
      </c>
      <c r="I921" s="78">
        <v>1395.87</v>
      </c>
      <c r="J921" s="78">
        <v>1395.87</v>
      </c>
      <c r="K921" s="78">
        <v>1395.87</v>
      </c>
      <c r="L921" s="78">
        <v>1395.87</v>
      </c>
      <c r="M921" s="78">
        <v>1395.87</v>
      </c>
      <c r="N921" s="78">
        <v>1395.87</v>
      </c>
      <c r="O921" s="111">
        <f t="shared" si="14"/>
        <v>12562.829999999998</v>
      </c>
    </row>
    <row r="922" spans="1:15" x14ac:dyDescent="0.3">
      <c r="A922" s="77" t="s">
        <v>2008</v>
      </c>
      <c r="B922" s="77" t="s">
        <v>825</v>
      </c>
      <c r="C922" s="78">
        <v>1447.41</v>
      </c>
      <c r="D922" s="78">
        <v>1447.41</v>
      </c>
      <c r="E922" s="78">
        <v>1447.41</v>
      </c>
      <c r="F922" s="78">
        <v>1447.41</v>
      </c>
      <c r="G922" s="78">
        <v>1447.41</v>
      </c>
      <c r="H922" s="78">
        <v>1447.41</v>
      </c>
      <c r="I922" s="78">
        <v>1447.41</v>
      </c>
      <c r="J922" s="78">
        <v>1447.41</v>
      </c>
      <c r="K922" s="78">
        <v>1447.41</v>
      </c>
      <c r="L922" s="78">
        <v>1447.41</v>
      </c>
      <c r="M922" s="78">
        <v>1447.41</v>
      </c>
      <c r="N922" s="78">
        <v>1447.41</v>
      </c>
      <c r="O922" s="111">
        <f t="shared" si="14"/>
        <v>13026.69</v>
      </c>
    </row>
    <row r="923" spans="1:15" x14ac:dyDescent="0.3">
      <c r="A923" s="77" t="s">
        <v>2031</v>
      </c>
      <c r="B923" s="77" t="s">
        <v>809</v>
      </c>
      <c r="C923" s="78">
        <v>2534.0300000000002</v>
      </c>
      <c r="D923" s="78">
        <v>2534.04</v>
      </c>
      <c r="E923" s="78">
        <v>2534.04</v>
      </c>
      <c r="F923" s="78">
        <v>2534.04</v>
      </c>
      <c r="G923" s="78">
        <v>2534.04</v>
      </c>
      <c r="H923" s="78">
        <v>2534.04</v>
      </c>
      <c r="I923" s="78">
        <v>2534.04</v>
      </c>
      <c r="J923" s="78">
        <v>2534.04</v>
      </c>
      <c r="K923" s="78">
        <v>2534.04</v>
      </c>
      <c r="L923" s="78">
        <v>2534.04</v>
      </c>
      <c r="M923" s="78">
        <v>2534.04</v>
      </c>
      <c r="N923" s="78">
        <v>2534.04</v>
      </c>
      <c r="O923" s="111">
        <f t="shared" si="14"/>
        <v>22806.360000000004</v>
      </c>
    </row>
    <row r="924" spans="1:15" x14ac:dyDescent="0.3">
      <c r="A924" s="77" t="s">
        <v>2043</v>
      </c>
      <c r="B924" s="77" t="s">
        <v>1193</v>
      </c>
      <c r="C924" s="78">
        <v>1687.92</v>
      </c>
      <c r="D924" s="78">
        <v>1687.93</v>
      </c>
      <c r="E924" s="78">
        <v>1687.93</v>
      </c>
      <c r="F924" s="78">
        <v>1687.93</v>
      </c>
      <c r="G924" s="79">
        <v>217.7</v>
      </c>
      <c r="H924" s="80"/>
      <c r="I924" s="80"/>
      <c r="J924" s="80"/>
      <c r="K924" s="80"/>
      <c r="L924" s="80"/>
      <c r="M924" s="80"/>
      <c r="N924" s="80"/>
      <c r="O924" s="111">
        <f t="shared" si="14"/>
        <v>1905.63</v>
      </c>
    </row>
    <row r="925" spans="1:15" x14ac:dyDescent="0.3">
      <c r="A925" s="77" t="s">
        <v>2772</v>
      </c>
      <c r="B925" s="77" t="s">
        <v>1193</v>
      </c>
      <c r="C925" s="80"/>
      <c r="D925" s="80"/>
      <c r="E925" s="80"/>
      <c r="F925" s="80"/>
      <c r="G925" s="78">
        <v>1470.22</v>
      </c>
      <c r="H925" s="78">
        <v>1687.93</v>
      </c>
      <c r="I925" s="78">
        <v>1687.93</v>
      </c>
      <c r="J925" s="78">
        <v>1687.93</v>
      </c>
      <c r="K925" s="78">
        <v>1687.93</v>
      </c>
      <c r="L925" s="78">
        <v>1687.93</v>
      </c>
      <c r="M925" s="78">
        <v>1687.93</v>
      </c>
      <c r="N925" s="78">
        <v>1687.93</v>
      </c>
      <c r="O925" s="111">
        <f t="shared" si="14"/>
        <v>13285.730000000001</v>
      </c>
    </row>
    <row r="926" spans="1:15" x14ac:dyDescent="0.3">
      <c r="A926" s="77" t="s">
        <v>1505</v>
      </c>
      <c r="B926" s="77" t="s">
        <v>719</v>
      </c>
      <c r="C926" s="78">
        <v>1378.69</v>
      </c>
      <c r="D926" s="78">
        <v>1378.69</v>
      </c>
      <c r="E926" s="78">
        <v>1378.69</v>
      </c>
      <c r="F926" s="78">
        <v>1378.69</v>
      </c>
      <c r="G926" s="78">
        <v>1378.69</v>
      </c>
      <c r="H926" s="78">
        <v>1378.69</v>
      </c>
      <c r="I926" s="78">
        <v>1378.69</v>
      </c>
      <c r="J926" s="78">
        <v>1378.69</v>
      </c>
      <c r="K926" s="78">
        <v>1378.69</v>
      </c>
      <c r="L926" s="78">
        <v>1378.69</v>
      </c>
      <c r="M926" s="78">
        <v>1378.69</v>
      </c>
      <c r="N926" s="78">
        <v>1378.69</v>
      </c>
      <c r="O926" s="111">
        <f t="shared" si="14"/>
        <v>12408.210000000003</v>
      </c>
    </row>
    <row r="927" spans="1:15" x14ac:dyDescent="0.3">
      <c r="A927" s="77" t="s">
        <v>1419</v>
      </c>
      <c r="B927" s="77" t="s">
        <v>1038</v>
      </c>
      <c r="C927" s="78">
        <v>1365.8</v>
      </c>
      <c r="D927" s="78">
        <v>1365.8</v>
      </c>
      <c r="E927" s="78">
        <v>1365.8</v>
      </c>
      <c r="F927" s="78">
        <v>1365.8</v>
      </c>
      <c r="G927" s="78">
        <v>1365.8</v>
      </c>
      <c r="H927" s="78">
        <v>1365.8</v>
      </c>
      <c r="I927" s="78">
        <v>1365.8</v>
      </c>
      <c r="J927" s="78">
        <v>1365.8</v>
      </c>
      <c r="K927" s="78">
        <v>1365.8</v>
      </c>
      <c r="L927" s="78">
        <v>1365.8</v>
      </c>
      <c r="M927" s="78">
        <v>1365.8</v>
      </c>
      <c r="N927" s="78">
        <v>1365.8</v>
      </c>
      <c r="O927" s="111">
        <f t="shared" si="14"/>
        <v>12292.199999999997</v>
      </c>
    </row>
    <row r="928" spans="1:15" x14ac:dyDescent="0.3">
      <c r="A928" s="77" t="s">
        <v>2039</v>
      </c>
      <c r="B928" s="77" t="s">
        <v>294</v>
      </c>
      <c r="C928" s="78">
        <v>3466.05</v>
      </c>
      <c r="D928" s="78">
        <v>3466.05</v>
      </c>
      <c r="E928" s="78">
        <v>3466.05</v>
      </c>
      <c r="F928" s="78">
        <v>3466.05</v>
      </c>
      <c r="G928" s="78">
        <v>3466.05</v>
      </c>
      <c r="H928" s="78">
        <v>3466.05</v>
      </c>
      <c r="I928" s="78">
        <v>3466.05</v>
      </c>
      <c r="J928" s="78">
        <v>3466.05</v>
      </c>
      <c r="K928" s="78">
        <v>3466.05</v>
      </c>
      <c r="L928" s="78">
        <v>3466.05</v>
      </c>
      <c r="M928" s="78">
        <v>3466.05</v>
      </c>
      <c r="N928" s="78">
        <v>3466.05</v>
      </c>
      <c r="O928" s="111">
        <f t="shared" si="14"/>
        <v>31194.449999999997</v>
      </c>
    </row>
    <row r="929" spans="1:15" x14ac:dyDescent="0.3">
      <c r="A929" s="77" t="s">
        <v>2045</v>
      </c>
      <c r="B929" s="77" t="s">
        <v>644</v>
      </c>
      <c r="C929" s="78">
        <v>1679.33</v>
      </c>
      <c r="D929" s="78">
        <v>1679.34</v>
      </c>
      <c r="E929" s="78">
        <v>1679.34</v>
      </c>
      <c r="F929" s="78">
        <v>1679.34</v>
      </c>
      <c r="G929" s="78">
        <v>1679.34</v>
      </c>
      <c r="H929" s="78">
        <v>1679.34</v>
      </c>
      <c r="I929" s="78">
        <v>1679.34</v>
      </c>
      <c r="J929" s="78">
        <v>1679.34</v>
      </c>
      <c r="K929" s="78">
        <v>1679.34</v>
      </c>
      <c r="L929" s="78">
        <v>1679.34</v>
      </c>
      <c r="M929" s="78">
        <v>1679.34</v>
      </c>
      <c r="N929" s="78">
        <v>1679.34</v>
      </c>
      <c r="O929" s="111">
        <f t="shared" si="14"/>
        <v>15114.06</v>
      </c>
    </row>
    <row r="930" spans="1:15" x14ac:dyDescent="0.3">
      <c r="A930" s="77" t="s">
        <v>2160</v>
      </c>
      <c r="B930" s="77" t="s">
        <v>736</v>
      </c>
      <c r="C930" s="78">
        <v>2662.89</v>
      </c>
      <c r="D930" s="78">
        <v>2662.89</v>
      </c>
      <c r="E930" s="78">
        <v>2662.89</v>
      </c>
      <c r="F930" s="78">
        <v>2662.89</v>
      </c>
      <c r="G930" s="79">
        <v>343.6</v>
      </c>
      <c r="H930" s="80"/>
      <c r="I930" s="80"/>
      <c r="J930" s="80"/>
      <c r="K930" s="80"/>
      <c r="L930" s="80"/>
      <c r="M930" s="80"/>
      <c r="N930" s="80"/>
      <c r="O930" s="111">
        <f t="shared" si="14"/>
        <v>3006.49</v>
      </c>
    </row>
    <row r="931" spans="1:15" x14ac:dyDescent="0.3">
      <c r="A931" s="77" t="s">
        <v>2771</v>
      </c>
      <c r="B931" s="77" t="s">
        <v>736</v>
      </c>
      <c r="C931" s="80"/>
      <c r="D931" s="80"/>
      <c r="E931" s="80"/>
      <c r="F931" s="80"/>
      <c r="G931" s="78">
        <v>2319.29</v>
      </c>
      <c r="H931" s="78">
        <v>2662.89</v>
      </c>
      <c r="I931" s="78">
        <v>2662.89</v>
      </c>
      <c r="J931" s="78">
        <v>2662.89</v>
      </c>
      <c r="K931" s="78">
        <v>2662.89</v>
      </c>
      <c r="L931" s="78">
        <v>2662.89</v>
      </c>
      <c r="M931" s="78">
        <v>2662.89</v>
      </c>
      <c r="N931" s="78">
        <v>2662.89</v>
      </c>
      <c r="O931" s="111">
        <f t="shared" si="14"/>
        <v>20959.519999999997</v>
      </c>
    </row>
    <row r="932" spans="1:15" x14ac:dyDescent="0.3">
      <c r="A932" s="77" t="s">
        <v>2009</v>
      </c>
      <c r="B932" s="77" t="s">
        <v>600</v>
      </c>
      <c r="C932" s="78">
        <v>1395.87</v>
      </c>
      <c r="D932" s="78">
        <v>1395.87</v>
      </c>
      <c r="E932" s="78">
        <v>1395.87</v>
      </c>
      <c r="F932" s="78">
        <v>1395.87</v>
      </c>
      <c r="G932" s="78">
        <v>1395.87</v>
      </c>
      <c r="H932" s="78">
        <v>1395.87</v>
      </c>
      <c r="I932" s="78">
        <v>1395.87</v>
      </c>
      <c r="J932" s="78">
        <v>1395.87</v>
      </c>
      <c r="K932" s="78">
        <v>1395.87</v>
      </c>
      <c r="L932" s="78">
        <v>1395.87</v>
      </c>
      <c r="M932" s="78">
        <v>1395.87</v>
      </c>
      <c r="N932" s="78">
        <v>1395.87</v>
      </c>
      <c r="O932" s="111">
        <f t="shared" si="14"/>
        <v>12562.829999999998</v>
      </c>
    </row>
    <row r="933" spans="1:15" x14ac:dyDescent="0.3">
      <c r="A933" s="77" t="s">
        <v>1996</v>
      </c>
      <c r="B933" s="77" t="s">
        <v>929</v>
      </c>
      <c r="C933" s="78">
        <v>1447.41</v>
      </c>
      <c r="D933" s="78">
        <v>1447.41</v>
      </c>
      <c r="E933" s="78">
        <v>1447.41</v>
      </c>
      <c r="F933" s="78">
        <v>1447.41</v>
      </c>
      <c r="G933" s="78">
        <v>1447.41</v>
      </c>
      <c r="H933" s="78">
        <v>1447.41</v>
      </c>
      <c r="I933" s="78">
        <v>1447.41</v>
      </c>
      <c r="J933" s="78">
        <v>1447.41</v>
      </c>
      <c r="K933" s="78">
        <v>1447.41</v>
      </c>
      <c r="L933" s="78">
        <v>1447.41</v>
      </c>
      <c r="M933" s="78">
        <v>1447.41</v>
      </c>
      <c r="N933" s="78">
        <v>1447.41</v>
      </c>
      <c r="O933" s="111">
        <f t="shared" si="14"/>
        <v>13026.69</v>
      </c>
    </row>
    <row r="934" spans="1:15" x14ac:dyDescent="0.3">
      <c r="A934" s="77" t="s">
        <v>1513</v>
      </c>
      <c r="B934" s="77" t="s">
        <v>623</v>
      </c>
      <c r="C934" s="78">
        <v>2534.0300000000002</v>
      </c>
      <c r="D934" s="78">
        <v>2534.04</v>
      </c>
      <c r="E934" s="78">
        <v>2534.04</v>
      </c>
      <c r="F934" s="78">
        <v>2534.04</v>
      </c>
      <c r="G934" s="78">
        <v>2534.04</v>
      </c>
      <c r="H934" s="78">
        <v>2534.04</v>
      </c>
      <c r="I934" s="78">
        <v>2534.04</v>
      </c>
      <c r="J934" s="78">
        <v>2534.04</v>
      </c>
      <c r="K934" s="78">
        <v>2534.04</v>
      </c>
      <c r="L934" s="78">
        <v>2534.04</v>
      </c>
      <c r="M934" s="78">
        <v>2534.04</v>
      </c>
      <c r="N934" s="78">
        <v>2534.04</v>
      </c>
      <c r="O934" s="111">
        <f t="shared" si="14"/>
        <v>22806.360000000004</v>
      </c>
    </row>
    <row r="935" spans="1:15" x14ac:dyDescent="0.3">
      <c r="A935" s="77" t="s">
        <v>2025</v>
      </c>
      <c r="B935" s="77" t="s">
        <v>726</v>
      </c>
      <c r="C935" s="78">
        <v>1687.92</v>
      </c>
      <c r="D935" s="78">
        <v>1687.93</v>
      </c>
      <c r="E935" s="78">
        <v>1687.93</v>
      </c>
      <c r="F935" s="78">
        <v>1687.93</v>
      </c>
      <c r="G935" s="78">
        <v>1687.93</v>
      </c>
      <c r="H935" s="78">
        <v>1687.93</v>
      </c>
      <c r="I935" s="78">
        <v>1687.93</v>
      </c>
      <c r="J935" s="78">
        <v>1687.93</v>
      </c>
      <c r="K935" s="78">
        <v>1687.93</v>
      </c>
      <c r="L935" s="78">
        <v>1687.93</v>
      </c>
      <c r="M935" s="78">
        <v>1687.93</v>
      </c>
      <c r="N935" s="78">
        <v>1687.93</v>
      </c>
      <c r="O935" s="111">
        <f t="shared" si="14"/>
        <v>15191.37</v>
      </c>
    </row>
    <row r="936" spans="1:15" x14ac:dyDescent="0.3">
      <c r="A936" s="77" t="s">
        <v>1888</v>
      </c>
      <c r="B936" s="77" t="s">
        <v>1061</v>
      </c>
      <c r="C936" s="78">
        <v>1378.69</v>
      </c>
      <c r="D936" s="78">
        <v>1378.69</v>
      </c>
      <c r="E936" s="78">
        <v>1378.69</v>
      </c>
      <c r="F936" s="78">
        <v>1378.69</v>
      </c>
      <c r="G936" s="78">
        <v>1378.69</v>
      </c>
      <c r="H936" s="78">
        <v>1378.69</v>
      </c>
      <c r="I936" s="78">
        <v>1378.69</v>
      </c>
      <c r="J936" s="78">
        <v>1378.69</v>
      </c>
      <c r="K936" s="78">
        <v>1378.69</v>
      </c>
      <c r="L936" s="78">
        <v>1378.69</v>
      </c>
      <c r="M936" s="78">
        <v>1378.69</v>
      </c>
      <c r="N936" s="78">
        <v>1378.69</v>
      </c>
      <c r="O936" s="111">
        <f t="shared" si="14"/>
        <v>12408.210000000003</v>
      </c>
    </row>
    <row r="937" spans="1:15" x14ac:dyDescent="0.3">
      <c r="A937" s="77" t="s">
        <v>1909</v>
      </c>
      <c r="B937" s="77" t="s">
        <v>586</v>
      </c>
      <c r="C937" s="78">
        <v>1365.8</v>
      </c>
      <c r="D937" s="78">
        <v>1365.8</v>
      </c>
      <c r="E937" s="78">
        <v>1365.8</v>
      </c>
      <c r="F937" s="79">
        <v>91.05</v>
      </c>
      <c r="G937" s="80"/>
      <c r="H937" s="80"/>
      <c r="I937" s="80"/>
      <c r="J937" s="80"/>
      <c r="K937" s="80"/>
      <c r="L937" s="80"/>
      <c r="M937" s="80"/>
      <c r="N937" s="80"/>
      <c r="O937" s="111">
        <f t="shared" si="14"/>
        <v>91.05</v>
      </c>
    </row>
    <row r="938" spans="1:15" x14ac:dyDescent="0.3">
      <c r="A938" s="77" t="s">
        <v>2680</v>
      </c>
      <c r="B938" s="77" t="s">
        <v>586</v>
      </c>
      <c r="C938" s="80"/>
      <c r="D938" s="80"/>
      <c r="E938" s="80"/>
      <c r="F938" s="78">
        <v>1274.75</v>
      </c>
      <c r="G938" s="78">
        <v>1365.8</v>
      </c>
      <c r="H938" s="78">
        <v>1365.8</v>
      </c>
      <c r="I938" s="78">
        <v>1365.8</v>
      </c>
      <c r="J938" s="78">
        <v>1365.8</v>
      </c>
      <c r="K938" s="78">
        <v>1365.8</v>
      </c>
      <c r="L938" s="78">
        <v>1365.8</v>
      </c>
      <c r="M938" s="78">
        <v>1365.8</v>
      </c>
      <c r="N938" s="78">
        <v>1365.8</v>
      </c>
      <c r="O938" s="111">
        <f t="shared" si="14"/>
        <v>12201.15</v>
      </c>
    </row>
    <row r="939" spans="1:15" x14ac:dyDescent="0.3">
      <c r="A939" s="77" t="s">
        <v>1925</v>
      </c>
      <c r="B939" s="77" t="s">
        <v>763</v>
      </c>
      <c r="C939" s="78">
        <v>1679.33</v>
      </c>
      <c r="D939" s="78">
        <v>1679.34</v>
      </c>
      <c r="E939" s="78">
        <v>1679.34</v>
      </c>
      <c r="F939" s="78">
        <v>1679.34</v>
      </c>
      <c r="G939" s="78">
        <v>1679.34</v>
      </c>
      <c r="H939" s="78">
        <v>1679.34</v>
      </c>
      <c r="I939" s="78">
        <v>1679.34</v>
      </c>
      <c r="J939" s="78">
        <v>1679.34</v>
      </c>
      <c r="K939" s="78">
        <v>1679.34</v>
      </c>
      <c r="L939" s="78">
        <v>1679.34</v>
      </c>
      <c r="M939" s="78">
        <v>1679.34</v>
      </c>
      <c r="N939" s="78">
        <v>1679.34</v>
      </c>
      <c r="O939" s="111">
        <f t="shared" si="14"/>
        <v>15114.06</v>
      </c>
    </row>
    <row r="940" spans="1:15" x14ac:dyDescent="0.3">
      <c r="A940" s="77" t="s">
        <v>1917</v>
      </c>
      <c r="B940" s="77" t="s">
        <v>695</v>
      </c>
      <c r="C940" s="78">
        <v>2662.89</v>
      </c>
      <c r="D940" s="78">
        <v>2662.89</v>
      </c>
      <c r="E940" s="78">
        <v>2662.89</v>
      </c>
      <c r="F940" s="78">
        <v>2662.89</v>
      </c>
      <c r="G940" s="78">
        <v>2662.89</v>
      </c>
      <c r="H940" s="78">
        <v>2662.89</v>
      </c>
      <c r="I940" s="78">
        <v>2662.89</v>
      </c>
      <c r="J940" s="78">
        <v>2662.89</v>
      </c>
      <c r="K940" s="78">
        <v>2662.89</v>
      </c>
      <c r="L940" s="78">
        <v>2662.89</v>
      </c>
      <c r="M940" s="78">
        <v>2662.89</v>
      </c>
      <c r="N940" s="78">
        <v>2662.89</v>
      </c>
      <c r="O940" s="111">
        <f t="shared" si="14"/>
        <v>23966.01</v>
      </c>
    </row>
    <row r="941" spans="1:15" x14ac:dyDescent="0.3">
      <c r="A941" s="77" t="s">
        <v>1480</v>
      </c>
      <c r="B941" s="77" t="s">
        <v>93</v>
      </c>
      <c r="C941" s="78">
        <v>2396.6</v>
      </c>
      <c r="D941" s="78">
        <v>2396.6</v>
      </c>
      <c r="E941" s="78">
        <v>2396.6</v>
      </c>
      <c r="F941" s="78">
        <v>2396.6</v>
      </c>
      <c r="G941" s="78">
        <v>2396.6</v>
      </c>
      <c r="H941" s="78">
        <v>2396.6</v>
      </c>
      <c r="I941" s="78">
        <v>2396.6</v>
      </c>
      <c r="J941" s="78">
        <v>2396.6</v>
      </c>
      <c r="K941" s="78">
        <v>2396.6</v>
      </c>
      <c r="L941" s="78">
        <v>2396.6</v>
      </c>
      <c r="M941" s="78">
        <v>2396.6</v>
      </c>
      <c r="N941" s="78">
        <v>2396.6</v>
      </c>
      <c r="O941" s="111">
        <f t="shared" si="14"/>
        <v>21569.399999999998</v>
      </c>
    </row>
    <row r="942" spans="1:15" x14ac:dyDescent="0.3">
      <c r="A942" s="77" t="s">
        <v>1860</v>
      </c>
      <c r="B942" s="77" t="s">
        <v>998</v>
      </c>
      <c r="C942" s="78">
        <v>1395.87</v>
      </c>
      <c r="D942" s="78">
        <v>1395.87</v>
      </c>
      <c r="E942" s="78">
        <v>1395.87</v>
      </c>
      <c r="F942" s="78">
        <v>1395.87</v>
      </c>
      <c r="G942" s="78">
        <v>1395.87</v>
      </c>
      <c r="H942" s="78">
        <v>1395.87</v>
      </c>
      <c r="I942" s="78">
        <v>1395.87</v>
      </c>
      <c r="J942" s="78">
        <v>1395.87</v>
      </c>
      <c r="K942" s="78">
        <v>1395.87</v>
      </c>
      <c r="L942" s="78">
        <v>1395.87</v>
      </c>
      <c r="M942" s="78">
        <v>1395.87</v>
      </c>
      <c r="N942" s="78">
        <v>1395.87</v>
      </c>
      <c r="O942" s="111">
        <f t="shared" si="14"/>
        <v>12562.829999999998</v>
      </c>
    </row>
    <row r="943" spans="1:15" x14ac:dyDescent="0.3">
      <c r="A943" s="77" t="s">
        <v>2401</v>
      </c>
      <c r="B943" s="77" t="s">
        <v>1037</v>
      </c>
      <c r="C943" s="78">
        <v>1447.41</v>
      </c>
      <c r="D943" s="78">
        <v>1447.41</v>
      </c>
      <c r="E943" s="78">
        <v>1447.41</v>
      </c>
      <c r="F943" s="78">
        <v>1447.41</v>
      </c>
      <c r="G943" s="78">
        <v>1447.41</v>
      </c>
      <c r="H943" s="78">
        <v>1447.41</v>
      </c>
      <c r="I943" s="78">
        <v>1447.41</v>
      </c>
      <c r="J943" s="78">
        <v>1447.41</v>
      </c>
      <c r="K943" s="78">
        <v>1447.41</v>
      </c>
      <c r="L943" s="78">
        <v>1447.41</v>
      </c>
      <c r="M943" s="78">
        <v>1447.41</v>
      </c>
      <c r="N943" s="78">
        <v>1447.41</v>
      </c>
      <c r="O943" s="111">
        <f t="shared" si="14"/>
        <v>13026.69</v>
      </c>
    </row>
    <row r="944" spans="1:15" x14ac:dyDescent="0.3">
      <c r="A944" s="77" t="s">
        <v>2069</v>
      </c>
      <c r="B944" s="77" t="s">
        <v>628</v>
      </c>
      <c r="C944" s="78">
        <v>2534.0300000000002</v>
      </c>
      <c r="D944" s="78">
        <v>2534.04</v>
      </c>
      <c r="E944" s="78">
        <v>2534.04</v>
      </c>
      <c r="F944" s="78">
        <v>2534.04</v>
      </c>
      <c r="G944" s="78">
        <v>2534.04</v>
      </c>
      <c r="H944" s="78">
        <v>2534.04</v>
      </c>
      <c r="I944" s="78">
        <v>2534.04</v>
      </c>
      <c r="J944" s="78">
        <v>2534.04</v>
      </c>
      <c r="K944" s="78">
        <v>2534.04</v>
      </c>
      <c r="L944" s="78">
        <v>2534.04</v>
      </c>
      <c r="M944" s="78">
        <v>2534.04</v>
      </c>
      <c r="N944" s="78">
        <v>2534.04</v>
      </c>
      <c r="O944" s="111">
        <f t="shared" si="14"/>
        <v>22806.360000000004</v>
      </c>
    </row>
    <row r="945" spans="1:15" x14ac:dyDescent="0.3">
      <c r="A945" s="77" t="s">
        <v>2012</v>
      </c>
      <c r="B945" s="77" t="s">
        <v>1028</v>
      </c>
      <c r="C945" s="78">
        <v>1687.92</v>
      </c>
      <c r="D945" s="78">
        <v>1687.93</v>
      </c>
      <c r="E945" s="78">
        <v>1687.93</v>
      </c>
      <c r="F945" s="78">
        <v>1687.93</v>
      </c>
      <c r="G945" s="78">
        <v>1687.93</v>
      </c>
      <c r="H945" s="78">
        <v>1687.93</v>
      </c>
      <c r="I945" s="78">
        <v>1687.93</v>
      </c>
      <c r="J945" s="78">
        <v>1687.93</v>
      </c>
      <c r="K945" s="78">
        <v>1687.93</v>
      </c>
      <c r="L945" s="78">
        <v>1687.93</v>
      </c>
      <c r="M945" s="78">
        <v>1687.93</v>
      </c>
      <c r="N945" s="78">
        <v>1687.93</v>
      </c>
      <c r="O945" s="111">
        <f t="shared" si="14"/>
        <v>15191.37</v>
      </c>
    </row>
    <row r="946" spans="1:15" x14ac:dyDescent="0.3">
      <c r="A946" s="77" t="s">
        <v>1984</v>
      </c>
      <c r="B946" s="77" t="s">
        <v>764</v>
      </c>
      <c r="C946" s="78">
        <v>1378.69</v>
      </c>
      <c r="D946" s="78">
        <v>1378.69</v>
      </c>
      <c r="E946" s="78">
        <v>1378.69</v>
      </c>
      <c r="F946" s="78">
        <v>1378.69</v>
      </c>
      <c r="G946" s="78">
        <v>1378.69</v>
      </c>
      <c r="H946" s="78">
        <v>1378.69</v>
      </c>
      <c r="I946" s="78">
        <v>1378.69</v>
      </c>
      <c r="J946" s="78">
        <v>1378.69</v>
      </c>
      <c r="K946" s="78">
        <v>1378.69</v>
      </c>
      <c r="L946" s="78">
        <v>1378.69</v>
      </c>
      <c r="M946" s="78">
        <v>1378.69</v>
      </c>
      <c r="N946" s="78">
        <v>1378.69</v>
      </c>
      <c r="O946" s="111">
        <f t="shared" si="14"/>
        <v>12408.210000000003</v>
      </c>
    </row>
    <row r="947" spans="1:15" x14ac:dyDescent="0.3">
      <c r="A947" s="77" t="s">
        <v>1430</v>
      </c>
      <c r="B947" s="77" t="s">
        <v>521</v>
      </c>
      <c r="C947" s="78">
        <v>1365.8</v>
      </c>
      <c r="D947" s="78">
        <v>1365.8</v>
      </c>
      <c r="E947" s="78">
        <v>1365.8</v>
      </c>
      <c r="F947" s="78">
        <v>1365.8</v>
      </c>
      <c r="G947" s="78">
        <v>1365.8</v>
      </c>
      <c r="H947" s="78">
        <v>1365.8</v>
      </c>
      <c r="I947" s="78">
        <v>1365.8</v>
      </c>
      <c r="J947" s="79">
        <v>969.28</v>
      </c>
      <c r="K947" s="80"/>
      <c r="L947" s="80"/>
      <c r="M947" s="80"/>
      <c r="N947" s="80"/>
      <c r="O947" s="111">
        <f t="shared" si="14"/>
        <v>6432.48</v>
      </c>
    </row>
    <row r="948" spans="1:15" x14ac:dyDescent="0.3">
      <c r="A948" s="77" t="s">
        <v>2862</v>
      </c>
      <c r="B948" s="77" t="s">
        <v>521</v>
      </c>
      <c r="C948" s="80"/>
      <c r="D948" s="80"/>
      <c r="E948" s="80"/>
      <c r="F948" s="80"/>
      <c r="G948" s="80"/>
      <c r="H948" s="80"/>
      <c r="I948" s="80"/>
      <c r="J948" s="79">
        <v>396.52</v>
      </c>
      <c r="K948" s="78">
        <v>1365.8</v>
      </c>
      <c r="L948" s="78">
        <v>1365.8</v>
      </c>
      <c r="M948" s="78">
        <v>1365.8</v>
      </c>
      <c r="N948" s="78">
        <v>1365.8</v>
      </c>
      <c r="O948" s="111">
        <f t="shared" si="14"/>
        <v>5859.72</v>
      </c>
    </row>
    <row r="949" spans="1:15" x14ac:dyDescent="0.3">
      <c r="A949" s="77" t="s">
        <v>1481</v>
      </c>
      <c r="B949" s="77" t="s">
        <v>985</v>
      </c>
      <c r="C949" s="78">
        <v>1679.33</v>
      </c>
      <c r="D949" s="78">
        <v>1679.34</v>
      </c>
      <c r="E949" s="78">
        <v>1679.34</v>
      </c>
      <c r="F949" s="78">
        <v>1679.34</v>
      </c>
      <c r="G949" s="78">
        <v>1679.34</v>
      </c>
      <c r="H949" s="78">
        <v>1679.34</v>
      </c>
      <c r="I949" s="78">
        <v>1679.34</v>
      </c>
      <c r="J949" s="78">
        <v>1679.34</v>
      </c>
      <c r="K949" s="78">
        <v>1679.34</v>
      </c>
      <c r="L949" s="78">
        <v>1679.34</v>
      </c>
      <c r="M949" s="78">
        <v>1679.34</v>
      </c>
      <c r="N949" s="78">
        <v>1679.34</v>
      </c>
      <c r="O949" s="111">
        <f t="shared" si="14"/>
        <v>15114.06</v>
      </c>
    </row>
    <row r="950" spans="1:15" x14ac:dyDescent="0.3">
      <c r="A950" s="77" t="s">
        <v>1913</v>
      </c>
      <c r="B950" s="77" t="s">
        <v>561</v>
      </c>
      <c r="C950" s="78">
        <v>2662.89</v>
      </c>
      <c r="D950" s="78">
        <v>2662.89</v>
      </c>
      <c r="E950" s="78">
        <v>2662.89</v>
      </c>
      <c r="F950" s="78">
        <v>2662.89</v>
      </c>
      <c r="G950" s="78">
        <v>2662.89</v>
      </c>
      <c r="H950" s="78">
        <v>2662.89</v>
      </c>
      <c r="I950" s="78">
        <v>2662.89</v>
      </c>
      <c r="J950" s="78">
        <v>2662.89</v>
      </c>
      <c r="K950" s="78">
        <v>2662.89</v>
      </c>
      <c r="L950" s="78">
        <v>2662.89</v>
      </c>
      <c r="M950" s="78">
        <v>2662.89</v>
      </c>
      <c r="N950" s="78">
        <v>2662.89</v>
      </c>
      <c r="O950" s="111">
        <f t="shared" si="14"/>
        <v>23966.01</v>
      </c>
    </row>
    <row r="951" spans="1:15" x14ac:dyDescent="0.3">
      <c r="A951" s="77" t="s">
        <v>1454</v>
      </c>
      <c r="B951" s="77" t="s">
        <v>1099</v>
      </c>
      <c r="C951" s="78">
        <v>1395.87</v>
      </c>
      <c r="D951" s="78">
        <v>1395.87</v>
      </c>
      <c r="E951" s="78">
        <v>1395.87</v>
      </c>
      <c r="F951" s="78">
        <v>1395.87</v>
      </c>
      <c r="G951" s="78">
        <v>1395.87</v>
      </c>
      <c r="H951" s="78">
        <v>1395.87</v>
      </c>
      <c r="I951" s="78">
        <v>1395.87</v>
      </c>
      <c r="J951" s="78">
        <v>1395.87</v>
      </c>
      <c r="K951" s="78">
        <v>1395.87</v>
      </c>
      <c r="L951" s="78">
        <v>1395.87</v>
      </c>
      <c r="M951" s="78">
        <v>1395.87</v>
      </c>
      <c r="N951" s="78">
        <v>1395.87</v>
      </c>
      <c r="O951" s="111">
        <f t="shared" si="14"/>
        <v>12562.829999999998</v>
      </c>
    </row>
    <row r="952" spans="1:15" x14ac:dyDescent="0.3">
      <c r="A952" s="77" t="s">
        <v>1874</v>
      </c>
      <c r="B952" s="77" t="s">
        <v>826</v>
      </c>
      <c r="C952" s="78">
        <v>1447.41</v>
      </c>
      <c r="D952" s="78">
        <v>1447.41</v>
      </c>
      <c r="E952" s="78">
        <v>1447.41</v>
      </c>
      <c r="F952" s="78">
        <v>1447.41</v>
      </c>
      <c r="G952" s="78">
        <v>1447.41</v>
      </c>
      <c r="H952" s="78">
        <v>1447.41</v>
      </c>
      <c r="I952" s="78">
        <v>1447.41</v>
      </c>
      <c r="J952" s="78">
        <v>1447.41</v>
      </c>
      <c r="K952" s="78">
        <v>1447.41</v>
      </c>
      <c r="L952" s="78">
        <v>1447.41</v>
      </c>
      <c r="M952" s="78">
        <v>1447.41</v>
      </c>
      <c r="N952" s="78">
        <v>1447.41</v>
      </c>
      <c r="O952" s="111">
        <f t="shared" si="14"/>
        <v>13026.69</v>
      </c>
    </row>
    <row r="953" spans="1:15" x14ac:dyDescent="0.3">
      <c r="A953" s="77" t="s">
        <v>2150</v>
      </c>
      <c r="B953" s="77" t="s">
        <v>260</v>
      </c>
      <c r="C953" s="78">
        <v>2392.3000000000002</v>
      </c>
      <c r="D953" s="78">
        <v>2392.3000000000002</v>
      </c>
      <c r="E953" s="78">
        <v>2392.3000000000002</v>
      </c>
      <c r="F953" s="78">
        <v>2392.3000000000002</v>
      </c>
      <c r="G953" s="78">
        <v>2392.3000000000002</v>
      </c>
      <c r="H953" s="78">
        <v>2392.3000000000002</v>
      </c>
      <c r="I953" s="78">
        <v>2392.3000000000002</v>
      </c>
      <c r="J953" s="78">
        <v>2392.3000000000002</v>
      </c>
      <c r="K953" s="78">
        <v>2392.3000000000002</v>
      </c>
      <c r="L953" s="78">
        <v>2392.3000000000002</v>
      </c>
      <c r="M953" s="78">
        <v>2392.3000000000002</v>
      </c>
      <c r="N953" s="78">
        <v>2392.3000000000002</v>
      </c>
      <c r="O953" s="111">
        <f t="shared" si="14"/>
        <v>21530.699999999997</v>
      </c>
    </row>
    <row r="954" spans="1:15" x14ac:dyDescent="0.3">
      <c r="A954" s="77" t="s">
        <v>1468</v>
      </c>
      <c r="B954" s="77" t="s">
        <v>718</v>
      </c>
      <c r="C954" s="78">
        <v>2534.0300000000002</v>
      </c>
      <c r="D954" s="78">
        <v>2534.04</v>
      </c>
      <c r="E954" s="78">
        <v>2534.04</v>
      </c>
      <c r="F954" s="78">
        <v>2534.04</v>
      </c>
      <c r="G954" s="78">
        <v>2534.04</v>
      </c>
      <c r="H954" s="78">
        <v>2534.04</v>
      </c>
      <c r="I954" s="78">
        <v>2534.04</v>
      </c>
      <c r="J954" s="78">
        <v>2534.04</v>
      </c>
      <c r="K954" s="78">
        <v>2534.04</v>
      </c>
      <c r="L954" s="78">
        <v>2534.04</v>
      </c>
      <c r="M954" s="78">
        <v>2534.04</v>
      </c>
      <c r="N954" s="78">
        <v>2534.04</v>
      </c>
      <c r="O954" s="111">
        <f t="shared" si="14"/>
        <v>22806.360000000004</v>
      </c>
    </row>
    <row r="955" spans="1:15" x14ac:dyDescent="0.3">
      <c r="A955" s="77" t="s">
        <v>1455</v>
      </c>
      <c r="B955" s="77" t="s">
        <v>768</v>
      </c>
      <c r="C955" s="78">
        <v>1687.92</v>
      </c>
      <c r="D955" s="78">
        <v>1687.93</v>
      </c>
      <c r="E955" s="78">
        <v>1687.93</v>
      </c>
      <c r="F955" s="78">
        <v>1687.93</v>
      </c>
      <c r="G955" s="78">
        <v>1687.93</v>
      </c>
      <c r="H955" s="80"/>
      <c r="I955" s="80"/>
      <c r="J955" s="80"/>
      <c r="K955" s="80"/>
      <c r="L955" s="80"/>
      <c r="M955" s="80"/>
      <c r="N955" s="80"/>
      <c r="O955" s="111">
        <f t="shared" si="14"/>
        <v>3375.86</v>
      </c>
    </row>
    <row r="956" spans="1:15" x14ac:dyDescent="0.3">
      <c r="A956" s="77" t="s">
        <v>2791</v>
      </c>
      <c r="B956" s="77" t="s">
        <v>768</v>
      </c>
      <c r="C956" s="80"/>
      <c r="D956" s="80"/>
      <c r="E956" s="80"/>
      <c r="F956" s="80"/>
      <c r="G956" s="80"/>
      <c r="H956" s="78">
        <v>1687.92</v>
      </c>
      <c r="I956" s="78">
        <v>1687.93</v>
      </c>
      <c r="J956" s="78">
        <v>1687.93</v>
      </c>
      <c r="K956" s="78">
        <v>1687.93</v>
      </c>
      <c r="L956" s="78">
        <v>1687.93</v>
      </c>
      <c r="M956" s="78">
        <v>1687.93</v>
      </c>
      <c r="N956" s="78">
        <v>1687.93</v>
      </c>
      <c r="O956" s="111">
        <f t="shared" si="14"/>
        <v>11815.500000000002</v>
      </c>
    </row>
    <row r="957" spans="1:15" x14ac:dyDescent="0.3">
      <c r="A957" s="77" t="s">
        <v>1994</v>
      </c>
      <c r="B957" s="77" t="s">
        <v>750</v>
      </c>
      <c r="C957" s="78">
        <v>1378.69</v>
      </c>
      <c r="D957" s="78">
        <v>1378.69</v>
      </c>
      <c r="E957" s="78">
        <v>1378.69</v>
      </c>
      <c r="F957" s="78">
        <v>1378.69</v>
      </c>
      <c r="G957" s="78">
        <v>1378.69</v>
      </c>
      <c r="H957" s="78">
        <v>1378.69</v>
      </c>
      <c r="I957" s="78">
        <v>1378.69</v>
      </c>
      <c r="J957" s="78">
        <v>1378.69</v>
      </c>
      <c r="K957" s="78">
        <v>1378.69</v>
      </c>
      <c r="L957" s="78">
        <v>1378.69</v>
      </c>
      <c r="M957" s="78">
        <v>1378.69</v>
      </c>
      <c r="N957" s="78">
        <v>1378.69</v>
      </c>
      <c r="O957" s="111">
        <f t="shared" si="14"/>
        <v>12408.210000000003</v>
      </c>
    </row>
    <row r="958" spans="1:15" x14ac:dyDescent="0.3">
      <c r="A958" s="77" t="s">
        <v>1889</v>
      </c>
      <c r="B958" s="77" t="s">
        <v>1223</v>
      </c>
      <c r="C958" s="78">
        <v>1365.8</v>
      </c>
      <c r="D958" s="78">
        <v>1365.8</v>
      </c>
      <c r="E958" s="78">
        <v>1365.8</v>
      </c>
      <c r="F958" s="78">
        <v>1365.8</v>
      </c>
      <c r="G958" s="78">
        <v>1365.8</v>
      </c>
      <c r="H958" s="78">
        <v>1365.8</v>
      </c>
      <c r="I958" s="78">
        <v>1365.8</v>
      </c>
      <c r="J958" s="78">
        <v>1365.8</v>
      </c>
      <c r="K958" s="78">
        <v>1365.8</v>
      </c>
      <c r="L958" s="78">
        <v>1365.8</v>
      </c>
      <c r="M958" s="78">
        <v>1365.8</v>
      </c>
      <c r="N958" s="78">
        <v>1365.8</v>
      </c>
      <c r="O958" s="111">
        <f t="shared" si="14"/>
        <v>12292.199999999997</v>
      </c>
    </row>
    <row r="959" spans="1:15" x14ac:dyDescent="0.3">
      <c r="A959" s="77" t="s">
        <v>2107</v>
      </c>
      <c r="B959" s="77" t="s">
        <v>1241</v>
      </c>
      <c r="C959" s="78">
        <v>1679.33</v>
      </c>
      <c r="D959" s="78">
        <v>1679.34</v>
      </c>
      <c r="E959" s="78">
        <v>1679.34</v>
      </c>
      <c r="F959" s="78">
        <v>1679.34</v>
      </c>
      <c r="G959" s="78">
        <v>1679.34</v>
      </c>
      <c r="H959" s="78">
        <v>1679.34</v>
      </c>
      <c r="I959" s="78">
        <v>1679.34</v>
      </c>
      <c r="J959" s="78">
        <v>1679.34</v>
      </c>
      <c r="K959" s="78">
        <v>1679.34</v>
      </c>
      <c r="L959" s="78">
        <v>1679.34</v>
      </c>
      <c r="M959" s="78">
        <v>1679.34</v>
      </c>
      <c r="N959" s="78">
        <v>1679.34</v>
      </c>
      <c r="O959" s="111">
        <f t="shared" si="14"/>
        <v>15114.06</v>
      </c>
    </row>
    <row r="960" spans="1:15" x14ac:dyDescent="0.3">
      <c r="A960" s="77" t="s">
        <v>1952</v>
      </c>
      <c r="B960" s="77" t="s">
        <v>1243</v>
      </c>
      <c r="C960" s="78">
        <v>2662.89</v>
      </c>
      <c r="D960" s="78">
        <v>2662.89</v>
      </c>
      <c r="E960" s="78">
        <v>2662.89</v>
      </c>
      <c r="F960" s="78">
        <v>2662.89</v>
      </c>
      <c r="G960" s="78">
        <v>2662.89</v>
      </c>
      <c r="H960" s="78">
        <v>2662.89</v>
      </c>
      <c r="I960" s="78">
        <v>2662.89</v>
      </c>
      <c r="J960" s="78">
        <v>2662.89</v>
      </c>
      <c r="K960" s="78">
        <v>2662.89</v>
      </c>
      <c r="L960" s="78">
        <v>2662.89</v>
      </c>
      <c r="M960" s="78">
        <v>2662.89</v>
      </c>
      <c r="N960" s="78">
        <v>2662.89</v>
      </c>
      <c r="O960" s="111">
        <f t="shared" si="14"/>
        <v>23966.01</v>
      </c>
    </row>
    <row r="961" spans="1:15" x14ac:dyDescent="0.3">
      <c r="A961" s="77" t="s">
        <v>1955</v>
      </c>
      <c r="B961" s="77" t="s">
        <v>733</v>
      </c>
      <c r="C961" s="78">
        <v>1395.87</v>
      </c>
      <c r="D961" s="79">
        <v>249.65</v>
      </c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111">
        <f t="shared" si="14"/>
        <v>0</v>
      </c>
    </row>
    <row r="962" spans="1:15" x14ac:dyDescent="0.3">
      <c r="A962" s="77" t="s">
        <v>2454</v>
      </c>
      <c r="B962" s="77" t="s">
        <v>733</v>
      </c>
      <c r="C962" s="80"/>
      <c r="D962" s="78">
        <v>1146.76</v>
      </c>
      <c r="E962" s="78">
        <v>1395.87</v>
      </c>
      <c r="F962" s="78">
        <v>1395.87</v>
      </c>
      <c r="G962" s="78">
        <v>1395.87</v>
      </c>
      <c r="H962" s="78">
        <v>1395.87</v>
      </c>
      <c r="I962" s="78">
        <v>1395.87</v>
      </c>
      <c r="J962" s="78">
        <v>1395.87</v>
      </c>
      <c r="K962" s="78">
        <v>1395.87</v>
      </c>
      <c r="L962" s="78">
        <v>1395.87</v>
      </c>
      <c r="M962" s="78">
        <v>1395.87</v>
      </c>
      <c r="N962" s="78">
        <v>1395.87</v>
      </c>
      <c r="O962" s="111">
        <f t="shared" si="14"/>
        <v>12562.829999999998</v>
      </c>
    </row>
    <row r="963" spans="1:15" x14ac:dyDescent="0.3">
      <c r="A963" s="77" t="s">
        <v>1470</v>
      </c>
      <c r="B963" s="77" t="s">
        <v>603</v>
      </c>
      <c r="C963" s="78">
        <v>1447.41</v>
      </c>
      <c r="D963" s="78">
        <v>1447.41</v>
      </c>
      <c r="E963" s="78">
        <v>1447.41</v>
      </c>
      <c r="F963" s="78">
        <v>1447.41</v>
      </c>
      <c r="G963" s="78">
        <v>1447.41</v>
      </c>
      <c r="H963" s="78">
        <v>1447.41</v>
      </c>
      <c r="I963" s="78">
        <v>1447.41</v>
      </c>
      <c r="J963" s="78">
        <v>1447.41</v>
      </c>
      <c r="K963" s="78">
        <v>1447.41</v>
      </c>
      <c r="L963" s="78">
        <v>1447.41</v>
      </c>
      <c r="M963" s="78">
        <v>1447.41</v>
      </c>
      <c r="N963" s="78">
        <v>1447.41</v>
      </c>
      <c r="O963" s="111">
        <f t="shared" ref="O963:O1026" si="15">SUM(F963:N963)</f>
        <v>13026.69</v>
      </c>
    </row>
    <row r="964" spans="1:15" x14ac:dyDescent="0.3">
      <c r="A964" s="77" t="s">
        <v>2052</v>
      </c>
      <c r="B964" s="77" t="s">
        <v>1001</v>
      </c>
      <c r="C964" s="78">
        <v>2534.0300000000002</v>
      </c>
      <c r="D964" s="78">
        <v>2534.04</v>
      </c>
      <c r="E964" s="78">
        <v>2534.04</v>
      </c>
      <c r="F964" s="78">
        <v>2534.04</v>
      </c>
      <c r="G964" s="78">
        <v>2534.04</v>
      </c>
      <c r="H964" s="78">
        <v>2534.04</v>
      </c>
      <c r="I964" s="78">
        <v>2534.04</v>
      </c>
      <c r="J964" s="78">
        <v>2534.04</v>
      </c>
      <c r="K964" s="78">
        <v>2534.04</v>
      </c>
      <c r="L964" s="78">
        <v>2534.04</v>
      </c>
      <c r="M964" s="78">
        <v>2534.04</v>
      </c>
      <c r="N964" s="78">
        <v>2534.04</v>
      </c>
      <c r="O964" s="111">
        <f t="shared" si="15"/>
        <v>22806.360000000004</v>
      </c>
    </row>
    <row r="965" spans="1:15" x14ac:dyDescent="0.3">
      <c r="A965" s="77" t="s">
        <v>1456</v>
      </c>
      <c r="B965" s="77" t="s">
        <v>806</v>
      </c>
      <c r="C965" s="78">
        <v>1687.92</v>
      </c>
      <c r="D965" s="78">
        <v>1687.93</v>
      </c>
      <c r="E965" s="78">
        <v>1687.93</v>
      </c>
      <c r="F965" s="78">
        <v>1687.93</v>
      </c>
      <c r="G965" s="79">
        <v>163.47999999999999</v>
      </c>
      <c r="H965" s="80"/>
      <c r="I965" s="80"/>
      <c r="J965" s="80"/>
      <c r="K965" s="80"/>
      <c r="L965" s="80"/>
      <c r="M965" s="80"/>
      <c r="N965" s="80"/>
      <c r="O965" s="111">
        <f t="shared" si="15"/>
        <v>1851.41</v>
      </c>
    </row>
    <row r="966" spans="1:15" x14ac:dyDescent="0.3">
      <c r="A966" s="77" t="s">
        <v>2759</v>
      </c>
      <c r="B966" s="77" t="s">
        <v>806</v>
      </c>
      <c r="C966" s="80"/>
      <c r="D966" s="80"/>
      <c r="E966" s="80"/>
      <c r="F966" s="80"/>
      <c r="G966" s="78">
        <v>1524.71</v>
      </c>
      <c r="H966" s="78">
        <v>1687.93</v>
      </c>
      <c r="I966" s="78">
        <v>1687.93</v>
      </c>
      <c r="J966" s="78">
        <v>1687.93</v>
      </c>
      <c r="K966" s="78">
        <v>1687.93</v>
      </c>
      <c r="L966" s="78">
        <v>1687.93</v>
      </c>
      <c r="M966" s="78">
        <v>1687.93</v>
      </c>
      <c r="N966" s="78">
        <v>1687.93</v>
      </c>
      <c r="O966" s="111">
        <f t="shared" si="15"/>
        <v>13340.220000000001</v>
      </c>
    </row>
    <row r="967" spans="1:15" x14ac:dyDescent="0.3">
      <c r="A967" s="77" t="s">
        <v>1471</v>
      </c>
      <c r="B967" s="77" t="s">
        <v>135</v>
      </c>
      <c r="C967" s="78">
        <v>3603.48</v>
      </c>
      <c r="D967" s="78">
        <v>3603.48</v>
      </c>
      <c r="E967" s="78">
        <v>3603.48</v>
      </c>
      <c r="F967" s="78">
        <v>3603.48</v>
      </c>
      <c r="G967" s="78">
        <v>3603.48</v>
      </c>
      <c r="H967" s="78">
        <v>3603.48</v>
      </c>
      <c r="I967" s="78">
        <v>3603.48</v>
      </c>
      <c r="J967" s="78">
        <v>3603.48</v>
      </c>
      <c r="K967" s="78">
        <v>3603.48</v>
      </c>
      <c r="L967" s="78">
        <v>3603.48</v>
      </c>
      <c r="M967" s="78">
        <v>3603.48</v>
      </c>
      <c r="N967" s="78">
        <v>3603.48</v>
      </c>
      <c r="O967" s="111">
        <f t="shared" si="15"/>
        <v>32431.32</v>
      </c>
    </row>
    <row r="968" spans="1:15" x14ac:dyDescent="0.3">
      <c r="A968" s="77" t="s">
        <v>2058</v>
      </c>
      <c r="B968" s="77" t="s">
        <v>1057</v>
      </c>
      <c r="C968" s="78">
        <v>1378.69</v>
      </c>
      <c r="D968" s="78">
        <v>1378.69</v>
      </c>
      <c r="E968" s="78">
        <v>1378.69</v>
      </c>
      <c r="F968" s="78">
        <v>1378.69</v>
      </c>
      <c r="G968" s="78">
        <v>1378.69</v>
      </c>
      <c r="H968" s="78">
        <v>1378.69</v>
      </c>
      <c r="I968" s="78">
        <v>1378.69</v>
      </c>
      <c r="J968" s="78">
        <v>1378.69</v>
      </c>
      <c r="K968" s="78">
        <v>1378.69</v>
      </c>
      <c r="L968" s="78">
        <v>1378.69</v>
      </c>
      <c r="M968" s="78">
        <v>1378.69</v>
      </c>
      <c r="N968" s="78">
        <v>1378.69</v>
      </c>
      <c r="O968" s="111">
        <f t="shared" si="15"/>
        <v>12408.210000000003</v>
      </c>
    </row>
    <row r="969" spans="1:15" x14ac:dyDescent="0.3">
      <c r="A969" s="77" t="s">
        <v>1918</v>
      </c>
      <c r="B969" s="77" t="s">
        <v>522</v>
      </c>
      <c r="C969" s="78">
        <v>1365.8</v>
      </c>
      <c r="D969" s="78">
        <v>1365.8</v>
      </c>
      <c r="E969" s="78">
        <v>1365.8</v>
      </c>
      <c r="F969" s="78">
        <v>1365.8</v>
      </c>
      <c r="G969" s="78">
        <v>1365.8</v>
      </c>
      <c r="H969" s="78">
        <v>1365.8</v>
      </c>
      <c r="I969" s="78">
        <v>1365.8</v>
      </c>
      <c r="J969" s="78">
        <v>1365.8</v>
      </c>
      <c r="K969" s="78">
        <v>1365.8</v>
      </c>
      <c r="L969" s="78">
        <v>1365.8</v>
      </c>
      <c r="M969" s="78">
        <v>1365.8</v>
      </c>
      <c r="N969" s="78">
        <v>1365.8</v>
      </c>
      <c r="O969" s="111">
        <f t="shared" si="15"/>
        <v>12292.199999999997</v>
      </c>
    </row>
    <row r="970" spans="1:15" x14ac:dyDescent="0.3">
      <c r="A970" s="77" t="s">
        <v>2026</v>
      </c>
      <c r="B970" s="77" t="s">
        <v>810</v>
      </c>
      <c r="C970" s="78">
        <v>1679.33</v>
      </c>
      <c r="D970" s="78">
        <v>1679.34</v>
      </c>
      <c r="E970" s="78">
        <v>1679.34</v>
      </c>
      <c r="F970" s="78">
        <v>1679.34</v>
      </c>
      <c r="G970" s="78">
        <v>1679.34</v>
      </c>
      <c r="H970" s="78">
        <v>1679.34</v>
      </c>
      <c r="I970" s="78">
        <v>1679.34</v>
      </c>
      <c r="J970" s="78">
        <v>1679.34</v>
      </c>
      <c r="K970" s="78">
        <v>1679.34</v>
      </c>
      <c r="L970" s="78">
        <v>1679.34</v>
      </c>
      <c r="M970" s="78">
        <v>1679.34</v>
      </c>
      <c r="N970" s="78">
        <v>1679.34</v>
      </c>
      <c r="O970" s="111">
        <f t="shared" si="15"/>
        <v>15114.06</v>
      </c>
    </row>
    <row r="971" spans="1:15" x14ac:dyDescent="0.3">
      <c r="A971" s="77" t="s">
        <v>1844</v>
      </c>
      <c r="B971" s="77" t="s">
        <v>595</v>
      </c>
      <c r="C971" s="78">
        <v>2662.89</v>
      </c>
      <c r="D971" s="78">
        <v>2662.89</v>
      </c>
      <c r="E971" s="78">
        <v>2662.89</v>
      </c>
      <c r="F971" s="78">
        <v>2662.89</v>
      </c>
      <c r="G971" s="78">
        <v>2662.89</v>
      </c>
      <c r="H971" s="78">
        <v>2662.89</v>
      </c>
      <c r="I971" s="78">
        <v>2662.89</v>
      </c>
      <c r="J971" s="78">
        <v>2662.89</v>
      </c>
      <c r="K971" s="78">
        <v>2662.89</v>
      </c>
      <c r="L971" s="78">
        <v>2662.89</v>
      </c>
      <c r="M971" s="78">
        <v>2662.89</v>
      </c>
      <c r="N971" s="78">
        <v>2662.89</v>
      </c>
      <c r="O971" s="111">
        <f t="shared" si="15"/>
        <v>23966.01</v>
      </c>
    </row>
    <row r="972" spans="1:15" x14ac:dyDescent="0.3">
      <c r="A972" s="77" t="s">
        <v>1420</v>
      </c>
      <c r="B972" s="77" t="s">
        <v>629</v>
      </c>
      <c r="C972" s="78">
        <v>1395.87</v>
      </c>
      <c r="D972" s="78">
        <v>1395.87</v>
      </c>
      <c r="E972" s="78">
        <v>1395.87</v>
      </c>
      <c r="F972" s="78">
        <v>1395.87</v>
      </c>
      <c r="G972" s="78">
        <v>1395.87</v>
      </c>
      <c r="H972" s="78">
        <v>1395.87</v>
      </c>
      <c r="I972" s="78">
        <v>1395.87</v>
      </c>
      <c r="J972" s="78">
        <v>1395.87</v>
      </c>
      <c r="K972" s="78">
        <v>1395.87</v>
      </c>
      <c r="L972" s="78">
        <v>1395.87</v>
      </c>
      <c r="M972" s="78">
        <v>1395.87</v>
      </c>
      <c r="N972" s="78">
        <v>1395.87</v>
      </c>
      <c r="O972" s="111">
        <f t="shared" si="15"/>
        <v>12562.829999999998</v>
      </c>
    </row>
    <row r="973" spans="1:15" x14ac:dyDescent="0.3">
      <c r="A973" s="77" t="s">
        <v>1879</v>
      </c>
      <c r="B973" s="77" t="s">
        <v>1068</v>
      </c>
      <c r="C973" s="78">
        <v>1447.41</v>
      </c>
      <c r="D973" s="78">
        <v>1447.41</v>
      </c>
      <c r="E973" s="78">
        <v>1447.41</v>
      </c>
      <c r="F973" s="78">
        <v>1447.41</v>
      </c>
      <c r="G973" s="78">
        <v>1447.41</v>
      </c>
      <c r="H973" s="78">
        <v>1447.41</v>
      </c>
      <c r="I973" s="78">
        <v>1447.41</v>
      </c>
      <c r="J973" s="78">
        <v>1447.41</v>
      </c>
      <c r="K973" s="78">
        <v>1447.41</v>
      </c>
      <c r="L973" s="78">
        <v>1447.41</v>
      </c>
      <c r="M973" s="78">
        <v>1447.41</v>
      </c>
      <c r="N973" s="78">
        <v>1447.41</v>
      </c>
      <c r="O973" s="111">
        <f t="shared" si="15"/>
        <v>13026.69</v>
      </c>
    </row>
    <row r="974" spans="1:15" x14ac:dyDescent="0.3">
      <c r="A974" s="77" t="s">
        <v>2062</v>
      </c>
      <c r="B974" s="77" t="s">
        <v>652</v>
      </c>
      <c r="C974" s="78">
        <v>2534.0300000000002</v>
      </c>
      <c r="D974" s="78">
        <v>2534.04</v>
      </c>
      <c r="E974" s="78">
        <v>2534.04</v>
      </c>
      <c r="F974" s="78">
        <v>2534.04</v>
      </c>
      <c r="G974" s="78">
        <v>2534.04</v>
      </c>
      <c r="H974" s="78">
        <v>2534.04</v>
      </c>
      <c r="I974" s="78">
        <v>2534.04</v>
      </c>
      <c r="J974" s="78">
        <v>2534.04</v>
      </c>
      <c r="K974" s="78">
        <v>2534.04</v>
      </c>
      <c r="L974" s="78">
        <v>2534.04</v>
      </c>
      <c r="M974" s="78">
        <v>2534.04</v>
      </c>
      <c r="N974" s="78">
        <v>2534.04</v>
      </c>
      <c r="O974" s="111">
        <f t="shared" si="15"/>
        <v>22806.360000000004</v>
      </c>
    </row>
    <row r="975" spans="1:15" x14ac:dyDescent="0.3">
      <c r="A975" s="77" t="s">
        <v>2305</v>
      </c>
      <c r="B975" s="77" t="s">
        <v>739</v>
      </c>
      <c r="C975" s="78">
        <v>1687.92</v>
      </c>
      <c r="D975" s="78">
        <v>1687.93</v>
      </c>
      <c r="E975" s="78">
        <v>1687.93</v>
      </c>
      <c r="F975" s="78">
        <v>1687.93</v>
      </c>
      <c r="G975" s="78">
        <v>1687.93</v>
      </c>
      <c r="H975" s="78">
        <v>1687.93</v>
      </c>
      <c r="I975" s="78">
        <v>1687.93</v>
      </c>
      <c r="J975" s="78">
        <v>1687.93</v>
      </c>
      <c r="K975" s="78">
        <v>1687.93</v>
      </c>
      <c r="L975" s="78">
        <v>1687.93</v>
      </c>
      <c r="M975" s="78">
        <v>1687.93</v>
      </c>
      <c r="N975" s="78">
        <v>1687.93</v>
      </c>
      <c r="O975" s="111">
        <f t="shared" si="15"/>
        <v>15191.37</v>
      </c>
    </row>
    <row r="976" spans="1:15" x14ac:dyDescent="0.3">
      <c r="A976" s="77" t="s">
        <v>1880</v>
      </c>
      <c r="B976" s="77" t="s">
        <v>697</v>
      </c>
      <c r="C976" s="78">
        <v>1378.69</v>
      </c>
      <c r="D976" s="78">
        <v>1378.69</v>
      </c>
      <c r="E976" s="78">
        <v>1378.69</v>
      </c>
      <c r="F976" s="78">
        <v>1378.69</v>
      </c>
      <c r="G976" s="78">
        <v>1378.69</v>
      </c>
      <c r="H976" s="80"/>
      <c r="I976" s="80"/>
      <c r="J976" s="80"/>
      <c r="K976" s="80"/>
      <c r="L976" s="80"/>
      <c r="M976" s="80"/>
      <c r="N976" s="80"/>
      <c r="O976" s="111">
        <f t="shared" si="15"/>
        <v>2757.38</v>
      </c>
    </row>
    <row r="977" spans="1:15" x14ac:dyDescent="0.3">
      <c r="A977" s="77" t="s">
        <v>2807</v>
      </c>
      <c r="B977" s="77" t="s">
        <v>697</v>
      </c>
      <c r="C977" s="80"/>
      <c r="D977" s="80"/>
      <c r="E977" s="80"/>
      <c r="F977" s="80"/>
      <c r="G977" s="80"/>
      <c r="H977" s="78">
        <v>1378.68</v>
      </c>
      <c r="I977" s="78">
        <v>1378.69</v>
      </c>
      <c r="J977" s="78">
        <v>1378.69</v>
      </c>
      <c r="K977" s="78">
        <v>1378.69</v>
      </c>
      <c r="L977" s="78">
        <v>1378.69</v>
      </c>
      <c r="M977" s="78">
        <v>1378.69</v>
      </c>
      <c r="N977" s="78">
        <v>1378.69</v>
      </c>
      <c r="O977" s="111">
        <f t="shared" si="15"/>
        <v>9650.8200000000015</v>
      </c>
    </row>
    <row r="978" spans="1:15" x14ac:dyDescent="0.3">
      <c r="A978" s="77" t="s">
        <v>1937</v>
      </c>
      <c r="B978" s="77" t="s">
        <v>1054</v>
      </c>
      <c r="C978" s="78">
        <v>1365.8</v>
      </c>
      <c r="D978" s="78">
        <v>1365.8</v>
      </c>
      <c r="E978" s="78">
        <v>1365.8</v>
      </c>
      <c r="F978" s="78">
        <v>1365.8</v>
      </c>
      <c r="G978" s="78">
        <v>1365.8</v>
      </c>
      <c r="H978" s="78">
        <v>1365.8</v>
      </c>
      <c r="I978" s="78">
        <v>1365.8</v>
      </c>
      <c r="J978" s="78">
        <v>1365.8</v>
      </c>
      <c r="K978" s="78">
        <v>1365.8</v>
      </c>
      <c r="L978" s="78">
        <v>1365.8</v>
      </c>
      <c r="M978" s="78">
        <v>1365.8</v>
      </c>
      <c r="N978" s="78">
        <v>1365.8</v>
      </c>
      <c r="O978" s="111">
        <f t="shared" si="15"/>
        <v>12292.199999999997</v>
      </c>
    </row>
    <row r="979" spans="1:15" x14ac:dyDescent="0.3">
      <c r="A979" s="77" t="s">
        <v>1521</v>
      </c>
      <c r="B979" s="77" t="s">
        <v>205</v>
      </c>
      <c r="C979" s="78">
        <v>3466.05</v>
      </c>
      <c r="D979" s="78">
        <v>3466.05</v>
      </c>
      <c r="E979" s="78">
        <v>3466.05</v>
      </c>
      <c r="F979" s="78">
        <v>3466.05</v>
      </c>
      <c r="G979" s="78">
        <v>3466.05</v>
      </c>
      <c r="H979" s="78">
        <v>3466.05</v>
      </c>
      <c r="I979" s="78">
        <v>3466.05</v>
      </c>
      <c r="J979" s="78">
        <v>3466.05</v>
      </c>
      <c r="K979" s="78">
        <v>3466.05</v>
      </c>
      <c r="L979" s="78">
        <v>3466.05</v>
      </c>
      <c r="M979" s="78">
        <v>3466.05</v>
      </c>
      <c r="N979" s="78">
        <v>3466.05</v>
      </c>
      <c r="O979" s="111">
        <f t="shared" si="15"/>
        <v>31194.449999999997</v>
      </c>
    </row>
    <row r="980" spans="1:15" x14ac:dyDescent="0.3">
      <c r="A980" s="77" t="s">
        <v>2048</v>
      </c>
      <c r="B980" s="77" t="s">
        <v>698</v>
      </c>
      <c r="C980" s="78">
        <v>1679.33</v>
      </c>
      <c r="D980" s="78">
        <v>1679.34</v>
      </c>
      <c r="E980" s="78">
        <v>1679.34</v>
      </c>
      <c r="F980" s="78">
        <v>1679.34</v>
      </c>
      <c r="G980" s="78">
        <v>1679.34</v>
      </c>
      <c r="H980" s="78">
        <v>1679.34</v>
      </c>
      <c r="I980" s="78">
        <v>1679.34</v>
      </c>
      <c r="J980" s="78">
        <v>1679.34</v>
      </c>
      <c r="K980" s="78">
        <v>1679.34</v>
      </c>
      <c r="L980" s="78">
        <v>1679.34</v>
      </c>
      <c r="M980" s="78">
        <v>1679.34</v>
      </c>
      <c r="N980" s="78">
        <v>1679.34</v>
      </c>
      <c r="O980" s="111">
        <f t="shared" si="15"/>
        <v>15114.06</v>
      </c>
    </row>
    <row r="981" spans="1:15" x14ac:dyDescent="0.3">
      <c r="A981" s="77" t="s">
        <v>2070</v>
      </c>
      <c r="B981" s="77" t="s">
        <v>1185</v>
      </c>
      <c r="C981" s="78">
        <v>2662.89</v>
      </c>
      <c r="D981" s="78">
        <v>2662.89</v>
      </c>
      <c r="E981" s="78">
        <v>2662.89</v>
      </c>
      <c r="F981" s="78">
        <v>2662.89</v>
      </c>
      <c r="G981" s="78">
        <v>2662.89</v>
      </c>
      <c r="H981" s="78">
        <v>2662.89</v>
      </c>
      <c r="I981" s="78">
        <v>2662.89</v>
      </c>
      <c r="J981" s="78">
        <v>2662.89</v>
      </c>
      <c r="K981" s="78">
        <v>2662.89</v>
      </c>
      <c r="L981" s="78">
        <v>2662.89</v>
      </c>
      <c r="M981" s="78">
        <v>2662.89</v>
      </c>
      <c r="N981" s="78">
        <v>2662.89</v>
      </c>
      <c r="O981" s="111">
        <f t="shared" si="15"/>
        <v>23966.01</v>
      </c>
    </row>
    <row r="982" spans="1:15" x14ac:dyDescent="0.3">
      <c r="A982" s="77" t="s">
        <v>2053</v>
      </c>
      <c r="B982" s="77" t="s">
        <v>751</v>
      </c>
      <c r="C982" s="78">
        <v>1395.87</v>
      </c>
      <c r="D982" s="78">
        <v>1395.87</v>
      </c>
      <c r="E982" s="78">
        <v>1395.87</v>
      </c>
      <c r="F982" s="78">
        <v>1395.87</v>
      </c>
      <c r="G982" s="78">
        <v>1395.87</v>
      </c>
      <c r="H982" s="78">
        <v>1395.87</v>
      </c>
      <c r="I982" s="78">
        <v>1395.87</v>
      </c>
      <c r="J982" s="78">
        <v>1395.87</v>
      </c>
      <c r="K982" s="78">
        <v>1395.87</v>
      </c>
      <c r="L982" s="78">
        <v>1395.87</v>
      </c>
      <c r="M982" s="78">
        <v>1395.87</v>
      </c>
      <c r="N982" s="78">
        <v>1395.87</v>
      </c>
      <c r="O982" s="111">
        <f t="shared" si="15"/>
        <v>12562.829999999998</v>
      </c>
    </row>
    <row r="983" spans="1:15" x14ac:dyDescent="0.3">
      <c r="A983" s="77" t="s">
        <v>1483</v>
      </c>
      <c r="B983" s="77" t="s">
        <v>1108</v>
      </c>
      <c r="C983" s="78">
        <v>1447.41</v>
      </c>
      <c r="D983" s="78">
        <v>1447.41</v>
      </c>
      <c r="E983" s="78">
        <v>1447.41</v>
      </c>
      <c r="F983" s="78">
        <v>1447.41</v>
      </c>
      <c r="G983" s="78">
        <v>1447.41</v>
      </c>
      <c r="H983" s="78">
        <v>1447.41</v>
      </c>
      <c r="I983" s="78">
        <v>1447.41</v>
      </c>
      <c r="J983" s="78">
        <v>1447.41</v>
      </c>
      <c r="K983" s="78">
        <v>1447.41</v>
      </c>
      <c r="L983" s="78">
        <v>1447.41</v>
      </c>
      <c r="M983" s="78">
        <v>1447.41</v>
      </c>
      <c r="N983" s="78">
        <v>1447.41</v>
      </c>
      <c r="O983" s="111">
        <f t="shared" si="15"/>
        <v>13026.69</v>
      </c>
    </row>
    <row r="984" spans="1:15" x14ac:dyDescent="0.3">
      <c r="A984" s="77" t="s">
        <v>1465</v>
      </c>
      <c r="B984" s="77" t="s">
        <v>604</v>
      </c>
      <c r="C984" s="78">
        <v>2534.0300000000002</v>
      </c>
      <c r="D984" s="78">
        <v>2534.04</v>
      </c>
      <c r="E984" s="78">
        <v>2534.04</v>
      </c>
      <c r="F984" s="78">
        <v>2534.04</v>
      </c>
      <c r="G984" s="78">
        <v>2534.04</v>
      </c>
      <c r="H984" s="78">
        <v>2534.04</v>
      </c>
      <c r="I984" s="78">
        <v>2534.04</v>
      </c>
      <c r="J984" s="78">
        <v>2534.04</v>
      </c>
      <c r="K984" s="78">
        <v>2534.04</v>
      </c>
      <c r="L984" s="78">
        <v>2534.04</v>
      </c>
      <c r="M984" s="78">
        <v>2534.04</v>
      </c>
      <c r="N984" s="78">
        <v>2534.04</v>
      </c>
      <c r="O984" s="111">
        <f t="shared" si="15"/>
        <v>22806.360000000004</v>
      </c>
    </row>
    <row r="985" spans="1:15" x14ac:dyDescent="0.3">
      <c r="A985" s="77" t="s">
        <v>1927</v>
      </c>
      <c r="B985" s="77" t="s">
        <v>1124</v>
      </c>
      <c r="C985" s="78">
        <v>1687.92</v>
      </c>
      <c r="D985" s="78">
        <v>1687.93</v>
      </c>
      <c r="E985" s="78">
        <v>1687.93</v>
      </c>
      <c r="F985" s="78">
        <v>1687.93</v>
      </c>
      <c r="G985" s="78">
        <v>1687.93</v>
      </c>
      <c r="H985" s="78">
        <v>1687.93</v>
      </c>
      <c r="I985" s="78">
        <v>1687.93</v>
      </c>
      <c r="J985" s="78">
        <v>1687.93</v>
      </c>
      <c r="K985" s="78">
        <v>1687.93</v>
      </c>
      <c r="L985" s="78">
        <v>1687.93</v>
      </c>
      <c r="M985" s="78">
        <v>1687.93</v>
      </c>
      <c r="N985" s="78">
        <v>1687.93</v>
      </c>
      <c r="O985" s="111">
        <f t="shared" si="15"/>
        <v>15191.37</v>
      </c>
    </row>
    <row r="986" spans="1:15" x14ac:dyDescent="0.3">
      <c r="A986" s="77" t="s">
        <v>1956</v>
      </c>
      <c r="B986" s="77" t="s">
        <v>937</v>
      </c>
      <c r="C986" s="78">
        <v>1378.69</v>
      </c>
      <c r="D986" s="78">
        <v>1378.69</v>
      </c>
      <c r="E986" s="78">
        <v>1378.69</v>
      </c>
      <c r="F986" s="78">
        <v>1378.69</v>
      </c>
      <c r="G986" s="78">
        <v>1378.69</v>
      </c>
      <c r="H986" s="78">
        <v>1378.69</v>
      </c>
      <c r="I986" s="78">
        <v>1378.69</v>
      </c>
      <c r="J986" s="78">
        <v>1378.69</v>
      </c>
      <c r="K986" s="78">
        <v>1378.69</v>
      </c>
      <c r="L986" s="78">
        <v>1378.69</v>
      </c>
      <c r="M986" s="78">
        <v>1378.69</v>
      </c>
      <c r="N986" s="78">
        <v>1378.69</v>
      </c>
      <c r="O986" s="111">
        <f t="shared" si="15"/>
        <v>12408.210000000003</v>
      </c>
    </row>
    <row r="987" spans="1:15" x14ac:dyDescent="0.3">
      <c r="A987" s="77" t="s">
        <v>1969</v>
      </c>
      <c r="B987" s="77" t="s">
        <v>1139</v>
      </c>
      <c r="C987" s="78">
        <v>1365.8</v>
      </c>
      <c r="D987" s="78">
        <v>1365.8</v>
      </c>
      <c r="E987" s="78">
        <v>1365.8</v>
      </c>
      <c r="F987" s="78">
        <v>1365.8</v>
      </c>
      <c r="G987" s="78">
        <v>1365.8</v>
      </c>
      <c r="H987" s="78">
        <v>1365.8</v>
      </c>
      <c r="I987" s="78">
        <v>1365.8</v>
      </c>
      <c r="J987" s="78">
        <v>1365.8</v>
      </c>
      <c r="K987" s="78">
        <v>1365.8</v>
      </c>
      <c r="L987" s="78">
        <v>1365.8</v>
      </c>
      <c r="M987" s="78">
        <v>1365.8</v>
      </c>
      <c r="N987" s="78">
        <v>1365.8</v>
      </c>
      <c r="O987" s="111">
        <f t="shared" si="15"/>
        <v>12292.199999999997</v>
      </c>
    </row>
    <row r="988" spans="1:15" x14ac:dyDescent="0.3">
      <c r="A988" s="77" t="s">
        <v>1427</v>
      </c>
      <c r="B988" s="77" t="s">
        <v>533</v>
      </c>
      <c r="C988" s="78">
        <v>1679.33</v>
      </c>
      <c r="D988" s="78">
        <v>1679.34</v>
      </c>
      <c r="E988" s="78">
        <v>1679.34</v>
      </c>
      <c r="F988" s="78">
        <v>1679.34</v>
      </c>
      <c r="G988" s="78">
        <v>1679.34</v>
      </c>
      <c r="H988" s="78">
        <v>1679.34</v>
      </c>
      <c r="I988" s="78">
        <v>1679.34</v>
      </c>
      <c r="J988" s="78">
        <v>1679.34</v>
      </c>
      <c r="K988" s="78">
        <v>1679.34</v>
      </c>
      <c r="L988" s="78">
        <v>1679.34</v>
      </c>
      <c r="M988" s="78">
        <v>1679.34</v>
      </c>
      <c r="N988" s="78">
        <v>1679.34</v>
      </c>
      <c r="O988" s="111">
        <f t="shared" si="15"/>
        <v>15114.06</v>
      </c>
    </row>
    <row r="989" spans="1:15" x14ac:dyDescent="0.3">
      <c r="A989" s="77" t="s">
        <v>1466</v>
      </c>
      <c r="B989" s="77" t="s">
        <v>708</v>
      </c>
      <c r="C989" s="78">
        <v>2662.89</v>
      </c>
      <c r="D989" s="78">
        <v>2662.89</v>
      </c>
      <c r="E989" s="78">
        <v>2662.89</v>
      </c>
      <c r="F989" s="78">
        <v>2662.89</v>
      </c>
      <c r="G989" s="78">
        <v>2662.89</v>
      </c>
      <c r="H989" s="78">
        <v>2662.89</v>
      </c>
      <c r="I989" s="78">
        <v>2662.89</v>
      </c>
      <c r="J989" s="78">
        <v>2662.89</v>
      </c>
      <c r="K989" s="78">
        <v>2662.89</v>
      </c>
      <c r="L989" s="78">
        <v>2662.89</v>
      </c>
      <c r="M989" s="78">
        <v>2662.89</v>
      </c>
      <c r="N989" s="78">
        <v>2662.89</v>
      </c>
      <c r="O989" s="111">
        <f t="shared" si="15"/>
        <v>23966.01</v>
      </c>
    </row>
    <row r="990" spans="1:15" x14ac:dyDescent="0.3">
      <c r="A990" s="77" t="s">
        <v>2280</v>
      </c>
      <c r="B990" s="77" t="s">
        <v>323</v>
      </c>
      <c r="C990" s="78">
        <v>3466.05</v>
      </c>
      <c r="D990" s="78">
        <v>3466.05</v>
      </c>
      <c r="E990" s="78">
        <v>3466.05</v>
      </c>
      <c r="F990" s="78">
        <v>3466.05</v>
      </c>
      <c r="G990" s="78">
        <v>3466.05</v>
      </c>
      <c r="H990" s="78">
        <v>3466.05</v>
      </c>
      <c r="I990" s="78">
        <v>3466.05</v>
      </c>
      <c r="J990" s="78">
        <v>3466.05</v>
      </c>
      <c r="K990" s="78">
        <v>3466.05</v>
      </c>
      <c r="L990" s="78">
        <v>3466.05</v>
      </c>
      <c r="M990" s="78">
        <v>3466.05</v>
      </c>
      <c r="N990" s="78">
        <v>3466.05</v>
      </c>
      <c r="O990" s="111">
        <f t="shared" si="15"/>
        <v>31194.449999999997</v>
      </c>
    </row>
    <row r="991" spans="1:15" x14ac:dyDescent="0.3">
      <c r="A991" s="77" t="s">
        <v>1883</v>
      </c>
      <c r="B991" s="77" t="s">
        <v>252</v>
      </c>
      <c r="C991" s="78">
        <v>2396.6</v>
      </c>
      <c r="D991" s="78">
        <v>2396.6</v>
      </c>
      <c r="E991" s="78">
        <v>2396.6</v>
      </c>
      <c r="F991" s="78">
        <v>2396.6</v>
      </c>
      <c r="G991" s="78">
        <v>2396.6</v>
      </c>
      <c r="H991" s="78">
        <v>2396.6</v>
      </c>
      <c r="I991" s="78">
        <v>2396.6</v>
      </c>
      <c r="J991" s="78">
        <v>2396.6</v>
      </c>
      <c r="K991" s="78">
        <v>2396.6</v>
      </c>
      <c r="L991" s="78">
        <v>2396.6</v>
      </c>
      <c r="M991" s="78">
        <v>2396.6</v>
      </c>
      <c r="N991" s="78">
        <v>2396.6</v>
      </c>
      <c r="O991" s="111">
        <f t="shared" si="15"/>
        <v>21569.399999999998</v>
      </c>
    </row>
    <row r="992" spans="1:15" x14ac:dyDescent="0.3">
      <c r="A992" s="77" t="s">
        <v>2063</v>
      </c>
      <c r="B992" s="77" t="s">
        <v>938</v>
      </c>
      <c r="C992" s="78">
        <v>1395.87</v>
      </c>
      <c r="D992" s="78">
        <v>1395.87</v>
      </c>
      <c r="E992" s="78">
        <v>1395.87</v>
      </c>
      <c r="F992" s="78">
        <v>1395.87</v>
      </c>
      <c r="G992" s="78">
        <v>1395.87</v>
      </c>
      <c r="H992" s="78">
        <v>1395.87</v>
      </c>
      <c r="I992" s="78">
        <v>1395.87</v>
      </c>
      <c r="J992" s="78">
        <v>1395.87</v>
      </c>
      <c r="K992" s="78">
        <v>1395.87</v>
      </c>
      <c r="L992" s="78">
        <v>1395.87</v>
      </c>
      <c r="M992" s="78">
        <v>1395.87</v>
      </c>
      <c r="N992" s="78">
        <v>1395.87</v>
      </c>
      <c r="O992" s="111">
        <f t="shared" si="15"/>
        <v>12562.829999999998</v>
      </c>
    </row>
    <row r="993" spans="1:15" x14ac:dyDescent="0.3">
      <c r="A993" s="77" t="s">
        <v>1273</v>
      </c>
      <c r="B993" s="77" t="s">
        <v>1189</v>
      </c>
      <c r="C993" s="78">
        <v>1447.41</v>
      </c>
      <c r="D993" s="78">
        <v>1447.41</v>
      </c>
      <c r="E993" s="78">
        <v>1447.41</v>
      </c>
      <c r="F993" s="78">
        <v>1157.93</v>
      </c>
      <c r="G993" s="80"/>
      <c r="H993" s="80"/>
      <c r="I993" s="80"/>
      <c r="J993" s="80"/>
      <c r="K993" s="80"/>
      <c r="L993" s="80"/>
      <c r="M993" s="80"/>
      <c r="N993" s="80"/>
      <c r="O993" s="111">
        <f t="shared" si="15"/>
        <v>1157.93</v>
      </c>
    </row>
    <row r="994" spans="1:15" x14ac:dyDescent="0.3">
      <c r="A994" s="77" t="s">
        <v>2634</v>
      </c>
      <c r="B994" s="77" t="s">
        <v>1189</v>
      </c>
      <c r="C994" s="80"/>
      <c r="D994" s="80"/>
      <c r="E994" s="80"/>
      <c r="F994" s="79">
        <v>289.48</v>
      </c>
      <c r="G994" s="78">
        <v>1447.41</v>
      </c>
      <c r="H994" s="78">
        <v>1447.41</v>
      </c>
      <c r="I994" s="78">
        <v>1447.41</v>
      </c>
      <c r="J994" s="78">
        <v>1447.41</v>
      </c>
      <c r="K994" s="78">
        <v>1447.41</v>
      </c>
      <c r="L994" s="78">
        <v>1447.41</v>
      </c>
      <c r="M994" s="78">
        <v>1447.41</v>
      </c>
      <c r="N994" s="78">
        <v>1447.41</v>
      </c>
      <c r="O994" s="111">
        <f t="shared" si="15"/>
        <v>11868.76</v>
      </c>
    </row>
    <row r="995" spans="1:15" x14ac:dyDescent="0.3">
      <c r="A995" s="77" t="s">
        <v>1506</v>
      </c>
      <c r="B995" s="77" t="s">
        <v>1072</v>
      </c>
      <c r="C995" s="78">
        <v>2534.0300000000002</v>
      </c>
      <c r="D995" s="78">
        <v>2534.04</v>
      </c>
      <c r="E995" s="78">
        <v>2534.04</v>
      </c>
      <c r="F995" s="78">
        <v>2534.04</v>
      </c>
      <c r="G995" s="78">
        <v>2534.04</v>
      </c>
      <c r="H995" s="78">
        <v>2534.04</v>
      </c>
      <c r="I995" s="78">
        <v>2534.04</v>
      </c>
      <c r="J995" s="78">
        <v>2534.04</v>
      </c>
      <c r="K995" s="78">
        <v>2534.04</v>
      </c>
      <c r="L995" s="78">
        <v>2534.04</v>
      </c>
      <c r="M995" s="78">
        <v>2534.04</v>
      </c>
      <c r="N995" s="78">
        <v>2534.04</v>
      </c>
      <c r="O995" s="111">
        <f t="shared" si="15"/>
        <v>22806.360000000004</v>
      </c>
    </row>
    <row r="996" spans="1:15" x14ac:dyDescent="0.3">
      <c r="A996" s="77" t="s">
        <v>1409</v>
      </c>
      <c r="B996" s="77" t="s">
        <v>1125</v>
      </c>
      <c r="C996" s="78">
        <v>1687.92</v>
      </c>
      <c r="D996" s="78">
        <v>1687.93</v>
      </c>
      <c r="E996" s="78">
        <v>1687.93</v>
      </c>
      <c r="F996" s="78">
        <v>1687.93</v>
      </c>
      <c r="G996" s="78">
        <v>1687.93</v>
      </c>
      <c r="H996" s="78">
        <v>1687.93</v>
      </c>
      <c r="I996" s="78">
        <v>1687.93</v>
      </c>
      <c r="J996" s="78">
        <v>1687.93</v>
      </c>
      <c r="K996" s="78">
        <v>1687.93</v>
      </c>
      <c r="L996" s="78">
        <v>1687.93</v>
      </c>
      <c r="M996" s="78">
        <v>1687.93</v>
      </c>
      <c r="N996" s="78">
        <v>1687.93</v>
      </c>
      <c r="O996" s="111">
        <f t="shared" si="15"/>
        <v>15191.37</v>
      </c>
    </row>
    <row r="997" spans="1:15" x14ac:dyDescent="0.3">
      <c r="A997" s="77" t="s">
        <v>1416</v>
      </c>
      <c r="B997" s="77" t="s">
        <v>1140</v>
      </c>
      <c r="C997" s="78">
        <v>1378.69</v>
      </c>
      <c r="D997" s="78">
        <v>1378.69</v>
      </c>
      <c r="E997" s="78">
        <v>1378.69</v>
      </c>
      <c r="F997" s="78">
        <v>1378.69</v>
      </c>
      <c r="G997" s="78">
        <v>1378.69</v>
      </c>
      <c r="H997" s="78">
        <v>1378.69</v>
      </c>
      <c r="I997" s="78">
        <v>1378.69</v>
      </c>
      <c r="J997" s="78">
        <v>1378.69</v>
      </c>
      <c r="K997" s="78">
        <v>1378.69</v>
      </c>
      <c r="L997" s="78">
        <v>1378.69</v>
      </c>
      <c r="M997" s="78">
        <v>1378.69</v>
      </c>
      <c r="N997" s="78">
        <v>1378.69</v>
      </c>
      <c r="O997" s="111">
        <f t="shared" si="15"/>
        <v>12408.210000000003</v>
      </c>
    </row>
    <row r="998" spans="1:15" x14ac:dyDescent="0.3">
      <c r="A998" s="77" t="s">
        <v>2044</v>
      </c>
      <c r="B998" s="77" t="s">
        <v>1062</v>
      </c>
      <c r="C998" s="78">
        <v>1365.8</v>
      </c>
      <c r="D998" s="78">
        <v>1365.8</v>
      </c>
      <c r="E998" s="78">
        <v>1365.8</v>
      </c>
      <c r="F998" s="78">
        <v>1365.8</v>
      </c>
      <c r="G998" s="78">
        <v>1365.8</v>
      </c>
      <c r="H998" s="78">
        <v>1365.8</v>
      </c>
      <c r="I998" s="78">
        <v>1365.8</v>
      </c>
      <c r="J998" s="78">
        <v>1365.8</v>
      </c>
      <c r="K998" s="78">
        <v>1365.8</v>
      </c>
      <c r="L998" s="78">
        <v>1365.8</v>
      </c>
      <c r="M998" s="78">
        <v>1365.8</v>
      </c>
      <c r="N998" s="78">
        <v>1365.8</v>
      </c>
      <c r="O998" s="111">
        <f t="shared" si="15"/>
        <v>12292.199999999997</v>
      </c>
    </row>
    <row r="999" spans="1:15" x14ac:dyDescent="0.3">
      <c r="A999" s="77" t="s">
        <v>1421</v>
      </c>
      <c r="B999" s="77" t="s">
        <v>740</v>
      </c>
      <c r="C999" s="78">
        <v>1679.33</v>
      </c>
      <c r="D999" s="78">
        <v>1679.34</v>
      </c>
      <c r="E999" s="78">
        <v>1679.34</v>
      </c>
      <c r="F999" s="78">
        <v>1679.34</v>
      </c>
      <c r="G999" s="78">
        <v>1679.34</v>
      </c>
      <c r="H999" s="78">
        <v>1679.34</v>
      </c>
      <c r="I999" s="78">
        <v>1679.34</v>
      </c>
      <c r="J999" s="78">
        <v>1516.82</v>
      </c>
      <c r="K999" s="80"/>
      <c r="L999" s="80"/>
      <c r="M999" s="80"/>
      <c r="N999" s="80"/>
      <c r="O999" s="111">
        <f t="shared" si="15"/>
        <v>8234.18</v>
      </c>
    </row>
    <row r="1000" spans="1:15" x14ac:dyDescent="0.3">
      <c r="A1000" s="77" t="s">
        <v>2863</v>
      </c>
      <c r="B1000" s="77" t="s">
        <v>740</v>
      </c>
      <c r="C1000" s="80"/>
      <c r="D1000" s="80"/>
      <c r="E1000" s="80"/>
      <c r="F1000" s="80"/>
      <c r="G1000" s="80"/>
      <c r="H1000" s="80"/>
      <c r="I1000" s="80"/>
      <c r="J1000" s="79">
        <v>162.52000000000001</v>
      </c>
      <c r="K1000" s="78">
        <v>1679.34</v>
      </c>
      <c r="L1000" s="78">
        <v>1679.34</v>
      </c>
      <c r="M1000" s="78">
        <v>1679.34</v>
      </c>
      <c r="N1000" s="78">
        <v>1679.34</v>
      </c>
      <c r="O1000" s="111">
        <f t="shared" si="15"/>
        <v>6879.88</v>
      </c>
    </row>
    <row r="1001" spans="1:15" x14ac:dyDescent="0.3">
      <c r="A1001" s="77" t="s">
        <v>2027</v>
      </c>
      <c r="B1001" s="77" t="s">
        <v>745</v>
      </c>
      <c r="C1001" s="78">
        <v>2662.89</v>
      </c>
      <c r="D1001" s="78">
        <v>2662.89</v>
      </c>
      <c r="E1001" s="78">
        <v>2662.89</v>
      </c>
      <c r="F1001" s="78">
        <v>2662.89</v>
      </c>
      <c r="G1001" s="78">
        <v>2662.89</v>
      </c>
      <c r="H1001" s="78">
        <v>2662.89</v>
      </c>
      <c r="I1001" s="78">
        <v>2662.89</v>
      </c>
      <c r="J1001" s="78">
        <v>2662.89</v>
      </c>
      <c r="K1001" s="78">
        <v>2662.89</v>
      </c>
      <c r="L1001" s="78">
        <v>2662.89</v>
      </c>
      <c r="M1001" s="78">
        <v>2662.89</v>
      </c>
      <c r="N1001" s="78">
        <v>2662.89</v>
      </c>
      <c r="O1001" s="111">
        <f t="shared" si="15"/>
        <v>23966.01</v>
      </c>
    </row>
    <row r="1002" spans="1:15" x14ac:dyDescent="0.3">
      <c r="A1002" s="77" t="s">
        <v>1527</v>
      </c>
      <c r="B1002" s="77" t="s">
        <v>1237</v>
      </c>
      <c r="C1002" s="78">
        <v>1395.87</v>
      </c>
      <c r="D1002" s="78">
        <v>1395.87</v>
      </c>
      <c r="E1002" s="78">
        <v>1395.87</v>
      </c>
      <c r="F1002" s="78">
        <v>1395.87</v>
      </c>
      <c r="G1002" s="78">
        <v>1395.87</v>
      </c>
      <c r="H1002" s="78">
        <v>1395.87</v>
      </c>
      <c r="I1002" s="78">
        <v>1395.87</v>
      </c>
      <c r="J1002" s="78">
        <v>1395.87</v>
      </c>
      <c r="K1002" s="78">
        <v>1395.87</v>
      </c>
      <c r="L1002" s="78">
        <v>1395.87</v>
      </c>
      <c r="M1002" s="78">
        <v>1395.87</v>
      </c>
      <c r="N1002" s="78">
        <v>1395.87</v>
      </c>
      <c r="O1002" s="111">
        <f t="shared" si="15"/>
        <v>12562.829999999998</v>
      </c>
    </row>
    <row r="1003" spans="1:15" x14ac:dyDescent="0.3">
      <c r="A1003" s="77" t="s">
        <v>1431</v>
      </c>
      <c r="B1003" s="77" t="s">
        <v>709</v>
      </c>
      <c r="C1003" s="78">
        <v>1447.41</v>
      </c>
      <c r="D1003" s="78">
        <v>1447.41</v>
      </c>
      <c r="E1003" s="78">
        <v>1447.41</v>
      </c>
      <c r="F1003" s="78">
        <v>1447.41</v>
      </c>
      <c r="G1003" s="78">
        <v>1447.41</v>
      </c>
      <c r="H1003" s="78">
        <v>1447.41</v>
      </c>
      <c r="I1003" s="78">
        <v>1447.41</v>
      </c>
      <c r="J1003" s="78">
        <v>1447.41</v>
      </c>
      <c r="K1003" s="78">
        <v>1447.41</v>
      </c>
      <c r="L1003" s="78">
        <v>1447.41</v>
      </c>
      <c r="M1003" s="78">
        <v>1447.41</v>
      </c>
      <c r="N1003" s="78">
        <v>1447.41</v>
      </c>
      <c r="O1003" s="111">
        <f t="shared" si="15"/>
        <v>13026.69</v>
      </c>
    </row>
    <row r="1004" spans="1:15" x14ac:dyDescent="0.3">
      <c r="A1004" s="77" t="s">
        <v>2163</v>
      </c>
      <c r="B1004" s="77" t="s">
        <v>287</v>
      </c>
      <c r="C1004" s="78">
        <v>2392.3000000000002</v>
      </c>
      <c r="D1004" s="78">
        <v>2392.3000000000002</v>
      </c>
      <c r="E1004" s="78">
        <v>2392.3000000000002</v>
      </c>
      <c r="F1004" s="78">
        <v>2392.3000000000002</v>
      </c>
      <c r="G1004" s="78">
        <v>2392.3000000000002</v>
      </c>
      <c r="H1004" s="78">
        <v>2392.3000000000002</v>
      </c>
      <c r="I1004" s="78">
        <v>2392.3000000000002</v>
      </c>
      <c r="J1004" s="78">
        <v>2392.3000000000002</v>
      </c>
      <c r="K1004" s="78">
        <v>2392.3000000000002</v>
      </c>
      <c r="L1004" s="78">
        <v>2392.3000000000002</v>
      </c>
      <c r="M1004" s="78">
        <v>2392.3000000000002</v>
      </c>
      <c r="N1004" s="78">
        <v>2392.3000000000002</v>
      </c>
      <c r="O1004" s="111">
        <f t="shared" si="15"/>
        <v>21530.699999999997</v>
      </c>
    </row>
    <row r="1005" spans="1:15" x14ac:dyDescent="0.3">
      <c r="A1005" s="77" t="s">
        <v>1998</v>
      </c>
      <c r="B1005" s="77" t="s">
        <v>1029</v>
      </c>
      <c r="C1005" s="78">
        <v>-2534.0300000000002</v>
      </c>
      <c r="D1005" s="78">
        <v>-2534.04</v>
      </c>
      <c r="E1005" s="78">
        <v>-2534.04</v>
      </c>
      <c r="F1005" s="78">
        <v>-2534.04</v>
      </c>
      <c r="G1005" s="80"/>
      <c r="H1005" s="80"/>
      <c r="I1005" s="80"/>
      <c r="J1005" s="80"/>
      <c r="K1005" s="80"/>
      <c r="L1005" s="80"/>
      <c r="M1005" s="80"/>
      <c r="N1005" s="80"/>
      <c r="O1005" s="111">
        <f t="shared" si="15"/>
        <v>-2534.04</v>
      </c>
    </row>
    <row r="1006" spans="1:15" x14ac:dyDescent="0.3">
      <c r="A1006" s="77" t="s">
        <v>1999</v>
      </c>
      <c r="B1006" s="77" t="s">
        <v>1029</v>
      </c>
      <c r="C1006" s="78">
        <v>5068.0600000000004</v>
      </c>
      <c r="D1006" s="78">
        <v>5068.08</v>
      </c>
      <c r="E1006" s="78">
        <v>5068.08</v>
      </c>
      <c r="F1006" s="78">
        <v>5068.08</v>
      </c>
      <c r="G1006" s="78">
        <v>2534.0300000000002</v>
      </c>
      <c r="H1006" s="78">
        <v>2534.04</v>
      </c>
      <c r="I1006" s="78">
        <v>2534.04</v>
      </c>
      <c r="J1006" s="78">
        <v>2534.04</v>
      </c>
      <c r="K1006" s="78">
        <v>2534.04</v>
      </c>
      <c r="L1006" s="78">
        <v>2534.04</v>
      </c>
      <c r="M1006" s="78">
        <v>2534.04</v>
      </c>
      <c r="N1006" s="78">
        <v>2534.04</v>
      </c>
      <c r="O1006" s="111">
        <f t="shared" si="15"/>
        <v>25340.390000000007</v>
      </c>
    </row>
    <row r="1007" spans="1:15" x14ac:dyDescent="0.3">
      <c r="A1007" s="77" t="s">
        <v>1411</v>
      </c>
      <c r="B1007" s="77" t="s">
        <v>752</v>
      </c>
      <c r="C1007" s="78">
        <v>1687.92</v>
      </c>
      <c r="D1007" s="78">
        <v>1687.93</v>
      </c>
      <c r="E1007" s="78">
        <v>1687.93</v>
      </c>
      <c r="F1007" s="78">
        <v>1687.93</v>
      </c>
      <c r="G1007" s="78">
        <v>1687.93</v>
      </c>
      <c r="H1007" s="78">
        <v>1687.93</v>
      </c>
      <c r="I1007" s="78">
        <v>1687.93</v>
      </c>
      <c r="J1007" s="78">
        <v>1687.93</v>
      </c>
      <c r="K1007" s="78">
        <v>1687.93</v>
      </c>
      <c r="L1007" s="78">
        <v>1687.93</v>
      </c>
      <c r="M1007" s="78">
        <v>1687.93</v>
      </c>
      <c r="N1007" s="78">
        <v>1687.93</v>
      </c>
      <c r="O1007" s="111">
        <f t="shared" si="15"/>
        <v>15191.37</v>
      </c>
    </row>
    <row r="1008" spans="1:15" x14ac:dyDescent="0.3">
      <c r="A1008" s="77" t="s">
        <v>1422</v>
      </c>
      <c r="B1008" s="77" t="s">
        <v>710</v>
      </c>
      <c r="C1008" s="78">
        <v>1378.69</v>
      </c>
      <c r="D1008" s="78">
        <v>1378.69</v>
      </c>
      <c r="E1008" s="78">
        <v>1378.69</v>
      </c>
      <c r="F1008" s="78">
        <v>1378.69</v>
      </c>
      <c r="G1008" s="78">
        <v>1378.69</v>
      </c>
      <c r="H1008" s="78">
        <v>1378.69</v>
      </c>
      <c r="I1008" s="78">
        <v>1378.69</v>
      </c>
      <c r="J1008" s="78">
        <v>1378.69</v>
      </c>
      <c r="K1008" s="78">
        <v>1378.69</v>
      </c>
      <c r="L1008" s="78">
        <v>1378.69</v>
      </c>
      <c r="M1008" s="78">
        <v>1378.69</v>
      </c>
      <c r="N1008" s="78">
        <v>1378.69</v>
      </c>
      <c r="O1008" s="111">
        <f t="shared" si="15"/>
        <v>12408.210000000003</v>
      </c>
    </row>
    <row r="1009" spans="1:15" x14ac:dyDescent="0.3">
      <c r="A1009" s="77" t="s">
        <v>2077</v>
      </c>
      <c r="B1009" s="77" t="s">
        <v>1203</v>
      </c>
      <c r="C1009" s="78">
        <v>1365.8</v>
      </c>
      <c r="D1009" s="78">
        <v>1365.8</v>
      </c>
      <c r="E1009" s="78">
        <v>1365.8</v>
      </c>
      <c r="F1009" s="78">
        <v>1365.8</v>
      </c>
      <c r="G1009" s="78">
        <v>1365.8</v>
      </c>
      <c r="H1009" s="78">
        <v>1365.8</v>
      </c>
      <c r="I1009" s="78">
        <v>1365.8</v>
      </c>
      <c r="J1009" s="78">
        <v>1365.8</v>
      </c>
      <c r="K1009" s="78">
        <v>1365.8</v>
      </c>
      <c r="L1009" s="78">
        <v>1365.8</v>
      </c>
      <c r="M1009" s="78">
        <v>1365.8</v>
      </c>
      <c r="N1009" s="78">
        <v>1365.8</v>
      </c>
      <c r="O1009" s="111">
        <f t="shared" si="15"/>
        <v>12292.199999999997</v>
      </c>
    </row>
    <row r="1010" spans="1:15" x14ac:dyDescent="0.3">
      <c r="A1010" s="77" t="s">
        <v>1417</v>
      </c>
      <c r="B1010" s="77" t="s">
        <v>1100</v>
      </c>
      <c r="C1010" s="78">
        <v>1679.33</v>
      </c>
      <c r="D1010" s="78">
        <v>1679.34</v>
      </c>
      <c r="E1010" s="78">
        <v>1679.34</v>
      </c>
      <c r="F1010" s="78">
        <v>1679.34</v>
      </c>
      <c r="G1010" s="78">
        <v>1679.34</v>
      </c>
      <c r="H1010" s="78">
        <v>1679.34</v>
      </c>
      <c r="I1010" s="78">
        <v>1679.34</v>
      </c>
      <c r="J1010" s="78">
        <v>1679.34</v>
      </c>
      <c r="K1010" s="78">
        <v>1679.34</v>
      </c>
      <c r="L1010" s="78">
        <v>1679.34</v>
      </c>
      <c r="M1010" s="78">
        <v>1679.34</v>
      </c>
      <c r="N1010" s="78">
        <v>1679.34</v>
      </c>
      <c r="O1010" s="111">
        <f t="shared" si="15"/>
        <v>15114.06</v>
      </c>
    </row>
    <row r="1011" spans="1:15" x14ac:dyDescent="0.3">
      <c r="A1011" s="77" t="s">
        <v>2155</v>
      </c>
      <c r="B1011" s="77" t="s">
        <v>1153</v>
      </c>
      <c r="C1011" s="78">
        <v>2662.89</v>
      </c>
      <c r="D1011" s="78">
        <v>2662.89</v>
      </c>
      <c r="E1011" s="78">
        <v>2662.89</v>
      </c>
      <c r="F1011" s="78">
        <v>2662.89</v>
      </c>
      <c r="G1011" s="79">
        <v>257.7</v>
      </c>
      <c r="H1011" s="80"/>
      <c r="I1011" s="80"/>
      <c r="J1011" s="80"/>
      <c r="K1011" s="80"/>
      <c r="L1011" s="80"/>
      <c r="M1011" s="80"/>
      <c r="N1011" s="80"/>
      <c r="O1011" s="111">
        <f t="shared" si="15"/>
        <v>2920.5899999999997</v>
      </c>
    </row>
    <row r="1012" spans="1:15" x14ac:dyDescent="0.3">
      <c r="A1012" s="77" t="s">
        <v>2774</v>
      </c>
      <c r="B1012" s="77" t="s">
        <v>1153</v>
      </c>
      <c r="C1012" s="80"/>
      <c r="D1012" s="80"/>
      <c r="E1012" s="80"/>
      <c r="F1012" s="80"/>
      <c r="G1012" s="78">
        <v>2405.19</v>
      </c>
      <c r="H1012" s="78">
        <v>2662.89</v>
      </c>
      <c r="I1012" s="78">
        <v>2662.89</v>
      </c>
      <c r="J1012" s="78">
        <v>2662.89</v>
      </c>
      <c r="K1012" s="78">
        <v>2662.89</v>
      </c>
      <c r="L1012" s="78">
        <v>2662.89</v>
      </c>
      <c r="M1012" s="78">
        <v>2662.89</v>
      </c>
      <c r="N1012" s="78">
        <v>2662.89</v>
      </c>
      <c r="O1012" s="111">
        <f t="shared" si="15"/>
        <v>21045.42</v>
      </c>
    </row>
    <row r="1013" spans="1:15" x14ac:dyDescent="0.3">
      <c r="A1013" s="77" t="s">
        <v>2414</v>
      </c>
      <c r="B1013" s="77" t="s">
        <v>523</v>
      </c>
      <c r="C1013" s="78">
        <v>1395.87</v>
      </c>
      <c r="D1013" s="78">
        <v>1395.87</v>
      </c>
      <c r="E1013" s="78">
        <v>1395.87</v>
      </c>
      <c r="F1013" s="78">
        <v>1395.87</v>
      </c>
      <c r="G1013" s="78">
        <v>1395.87</v>
      </c>
      <c r="H1013" s="78">
        <v>1395.87</v>
      </c>
      <c r="I1013" s="78">
        <v>1395.87</v>
      </c>
      <c r="J1013" s="78">
        <v>1395.87</v>
      </c>
      <c r="K1013" s="78">
        <v>1395.87</v>
      </c>
      <c r="L1013" s="78">
        <v>1395.87</v>
      </c>
      <c r="M1013" s="78">
        <v>1395.87</v>
      </c>
      <c r="N1013" s="78">
        <v>1395.87</v>
      </c>
      <c r="O1013" s="111">
        <f t="shared" si="15"/>
        <v>12562.829999999998</v>
      </c>
    </row>
    <row r="1014" spans="1:15" x14ac:dyDescent="0.3">
      <c r="A1014" s="77" t="s">
        <v>2168</v>
      </c>
      <c r="B1014" s="77" t="s">
        <v>1121</v>
      </c>
      <c r="C1014" s="78">
        <v>1447.41</v>
      </c>
      <c r="D1014" s="78">
        <v>1447.41</v>
      </c>
      <c r="E1014" s="78">
        <v>1447.41</v>
      </c>
      <c r="F1014" s="78">
        <v>1447.41</v>
      </c>
      <c r="G1014" s="78">
        <v>1447.41</v>
      </c>
      <c r="H1014" s="78">
        <v>1447.41</v>
      </c>
      <c r="I1014" s="78">
        <v>1447.41</v>
      </c>
      <c r="J1014" s="78">
        <v>1447.41</v>
      </c>
      <c r="K1014" s="78">
        <v>1447.41</v>
      </c>
      <c r="L1014" s="78">
        <v>1447.41</v>
      </c>
      <c r="M1014" s="78">
        <v>1447.41</v>
      </c>
      <c r="N1014" s="78">
        <v>1447.41</v>
      </c>
      <c r="O1014" s="111">
        <f t="shared" si="15"/>
        <v>13026.69</v>
      </c>
    </row>
    <row r="1015" spans="1:15" x14ac:dyDescent="0.3">
      <c r="A1015" s="77" t="s">
        <v>2140</v>
      </c>
      <c r="B1015" s="77" t="s">
        <v>562</v>
      </c>
      <c r="C1015" s="78">
        <v>2534.0300000000002</v>
      </c>
      <c r="D1015" s="80"/>
      <c r="E1015" s="80"/>
      <c r="F1015" s="80"/>
      <c r="G1015" s="80"/>
      <c r="H1015" s="80"/>
      <c r="I1015" s="80"/>
      <c r="J1015" s="80"/>
      <c r="K1015" s="80"/>
      <c r="L1015" s="80"/>
      <c r="M1015" s="80"/>
      <c r="N1015" s="80"/>
      <c r="O1015" s="111">
        <f t="shared" si="15"/>
        <v>0</v>
      </c>
    </row>
    <row r="1016" spans="1:15" x14ac:dyDescent="0.3">
      <c r="A1016" s="77" t="s">
        <v>2456</v>
      </c>
      <c r="B1016" s="77" t="s">
        <v>562</v>
      </c>
      <c r="C1016" s="80"/>
      <c r="D1016" s="78">
        <v>2534.0300000000002</v>
      </c>
      <c r="E1016" s="78">
        <v>2534.04</v>
      </c>
      <c r="F1016" s="78">
        <v>2534.04</v>
      </c>
      <c r="G1016" s="78">
        <v>2534.04</v>
      </c>
      <c r="H1016" s="78">
        <v>2534.04</v>
      </c>
      <c r="I1016" s="78">
        <v>2534.04</v>
      </c>
      <c r="J1016" s="78">
        <v>2534.04</v>
      </c>
      <c r="K1016" s="78">
        <v>2534.04</v>
      </c>
      <c r="L1016" s="78">
        <v>2534.04</v>
      </c>
      <c r="M1016" s="78">
        <v>2534.04</v>
      </c>
      <c r="N1016" s="78">
        <v>2534.04</v>
      </c>
      <c r="O1016" s="111">
        <f t="shared" si="15"/>
        <v>22806.360000000004</v>
      </c>
    </row>
    <row r="1017" spans="1:15" x14ac:dyDescent="0.3">
      <c r="A1017" s="77" t="s">
        <v>2164</v>
      </c>
      <c r="B1017" s="77" t="s">
        <v>1143</v>
      </c>
      <c r="C1017" s="78">
        <v>1687.92</v>
      </c>
      <c r="D1017" s="78">
        <v>1687.93</v>
      </c>
      <c r="E1017" s="78">
        <v>1687.93</v>
      </c>
      <c r="F1017" s="78">
        <v>1687.93</v>
      </c>
      <c r="G1017" s="78">
        <v>1687.93</v>
      </c>
      <c r="H1017" s="78">
        <v>1687.93</v>
      </c>
      <c r="I1017" s="78">
        <v>1687.93</v>
      </c>
      <c r="J1017" s="78">
        <v>1633.48</v>
      </c>
      <c r="K1017" s="80"/>
      <c r="L1017" s="80"/>
      <c r="M1017" s="80"/>
      <c r="N1017" s="80"/>
      <c r="O1017" s="111">
        <f t="shared" si="15"/>
        <v>8385.2000000000007</v>
      </c>
    </row>
    <row r="1018" spans="1:15" x14ac:dyDescent="0.3">
      <c r="A1018" s="77" t="s">
        <v>2874</v>
      </c>
      <c r="B1018" s="77" t="s">
        <v>1143</v>
      </c>
      <c r="C1018" s="80"/>
      <c r="D1018" s="80"/>
      <c r="E1018" s="80"/>
      <c r="F1018" s="80"/>
      <c r="G1018" s="80"/>
      <c r="H1018" s="80"/>
      <c r="I1018" s="80"/>
      <c r="J1018" s="79">
        <v>54.45</v>
      </c>
      <c r="K1018" s="78">
        <v>1687.92</v>
      </c>
      <c r="L1018" s="78">
        <v>1687.93</v>
      </c>
      <c r="M1018" s="78">
        <v>1687.93</v>
      </c>
      <c r="N1018" s="78">
        <v>1687.93</v>
      </c>
      <c r="O1018" s="111">
        <f t="shared" si="15"/>
        <v>6806.1600000000008</v>
      </c>
    </row>
    <row r="1019" spans="1:15" x14ac:dyDescent="0.3">
      <c r="A1019" s="77" t="s">
        <v>1928</v>
      </c>
      <c r="B1019" s="77" t="s">
        <v>217</v>
      </c>
      <c r="C1019" s="78">
        <v>3603.48</v>
      </c>
      <c r="D1019" s="78">
        <v>3603.48</v>
      </c>
      <c r="E1019" s="78">
        <v>3603.48</v>
      </c>
      <c r="F1019" s="78">
        <v>3603.48</v>
      </c>
      <c r="G1019" s="78">
        <v>3603.48</v>
      </c>
      <c r="H1019" s="78">
        <v>3603.48</v>
      </c>
      <c r="I1019" s="78">
        <v>3603.48</v>
      </c>
      <c r="J1019" s="78">
        <v>3603.48</v>
      </c>
      <c r="K1019" s="78">
        <v>3603.48</v>
      </c>
      <c r="L1019" s="78">
        <v>3603.48</v>
      </c>
      <c r="M1019" s="78">
        <v>3603.48</v>
      </c>
      <c r="N1019" s="78">
        <v>3603.48</v>
      </c>
      <c r="O1019" s="111">
        <f t="shared" si="15"/>
        <v>32431.32</v>
      </c>
    </row>
    <row r="1020" spans="1:15" x14ac:dyDescent="0.3">
      <c r="A1020" s="77" t="s">
        <v>2057</v>
      </c>
      <c r="B1020" s="77" t="s">
        <v>1215</v>
      </c>
      <c r="C1020" s="78">
        <v>1378.69</v>
      </c>
      <c r="D1020" s="78">
        <v>1378.69</v>
      </c>
      <c r="E1020" s="78">
        <v>1378.69</v>
      </c>
      <c r="F1020" s="78">
        <v>1378.69</v>
      </c>
      <c r="G1020" s="78">
        <v>1378.69</v>
      </c>
      <c r="H1020" s="78">
        <v>1378.69</v>
      </c>
      <c r="I1020" s="78">
        <v>1378.69</v>
      </c>
      <c r="J1020" s="78">
        <v>1378.69</v>
      </c>
      <c r="K1020" s="78">
        <v>1378.69</v>
      </c>
      <c r="L1020" s="78">
        <v>1378.69</v>
      </c>
      <c r="M1020" s="78">
        <v>1378.69</v>
      </c>
      <c r="N1020" s="78">
        <v>1378.69</v>
      </c>
      <c r="O1020" s="111">
        <f t="shared" si="15"/>
        <v>12408.210000000003</v>
      </c>
    </row>
    <row r="1021" spans="1:15" x14ac:dyDescent="0.3">
      <c r="A1021" s="77" t="s">
        <v>2131</v>
      </c>
      <c r="B1021" s="77" t="s">
        <v>1209</v>
      </c>
      <c r="C1021" s="78">
        <v>1365.8</v>
      </c>
      <c r="D1021" s="78">
        <v>1365.8</v>
      </c>
      <c r="E1021" s="78">
        <v>1365.8</v>
      </c>
      <c r="F1021" s="78">
        <v>1365.8</v>
      </c>
      <c r="G1021" s="78">
        <v>1365.8</v>
      </c>
      <c r="H1021" s="78">
        <v>1365.8</v>
      </c>
      <c r="I1021" s="78">
        <v>1365.8</v>
      </c>
      <c r="J1021" s="78">
        <v>1365.8</v>
      </c>
      <c r="K1021" s="78">
        <v>1365.8</v>
      </c>
      <c r="L1021" s="78">
        <v>1365.8</v>
      </c>
      <c r="M1021" s="78">
        <v>1365.8</v>
      </c>
      <c r="N1021" s="78">
        <v>1365.8</v>
      </c>
      <c r="O1021" s="111">
        <f t="shared" si="15"/>
        <v>12292.199999999997</v>
      </c>
    </row>
    <row r="1022" spans="1:15" x14ac:dyDescent="0.3">
      <c r="A1022" s="77" t="s">
        <v>1907</v>
      </c>
      <c r="B1022" s="77" t="s">
        <v>589</v>
      </c>
      <c r="C1022" s="78">
        <v>1679.33</v>
      </c>
      <c r="D1022" s="78">
        <v>1679.34</v>
      </c>
      <c r="E1022" s="78">
        <v>1679.34</v>
      </c>
      <c r="F1022" s="78">
        <v>1679.34</v>
      </c>
      <c r="G1022" s="78">
        <v>1679.34</v>
      </c>
      <c r="H1022" s="78">
        <v>1679.34</v>
      </c>
      <c r="I1022" s="78">
        <v>1679.34</v>
      </c>
      <c r="J1022" s="78">
        <v>1679.34</v>
      </c>
      <c r="K1022" s="78">
        <v>1679.34</v>
      </c>
      <c r="L1022" s="78">
        <v>1679.34</v>
      </c>
      <c r="M1022" s="78">
        <v>1679.34</v>
      </c>
      <c r="N1022" s="78">
        <v>1679.34</v>
      </c>
      <c r="O1022" s="111">
        <f t="shared" si="15"/>
        <v>15114.06</v>
      </c>
    </row>
    <row r="1023" spans="1:15" x14ac:dyDescent="0.3">
      <c r="A1023" s="77" t="s">
        <v>1884</v>
      </c>
      <c r="B1023" s="77" t="s">
        <v>1242</v>
      </c>
      <c r="C1023" s="78">
        <v>2662.89</v>
      </c>
      <c r="D1023" s="78">
        <v>2662.89</v>
      </c>
      <c r="E1023" s="78">
        <v>2662.89</v>
      </c>
      <c r="F1023" s="78">
        <v>2662.89</v>
      </c>
      <c r="G1023" s="78">
        <v>2662.89</v>
      </c>
      <c r="H1023" s="78">
        <v>2662.89</v>
      </c>
      <c r="I1023" s="78">
        <v>2662.89</v>
      </c>
      <c r="J1023" s="78">
        <v>2662.89</v>
      </c>
      <c r="K1023" s="78">
        <v>2662.89</v>
      </c>
      <c r="L1023" s="78">
        <v>2662.89</v>
      </c>
      <c r="M1023" s="78">
        <v>2662.89</v>
      </c>
      <c r="N1023" s="78">
        <v>2662.89</v>
      </c>
      <c r="O1023" s="111">
        <f t="shared" si="15"/>
        <v>23966.01</v>
      </c>
    </row>
    <row r="1024" spans="1:15" x14ac:dyDescent="0.3">
      <c r="A1024" s="77" t="s">
        <v>1424</v>
      </c>
      <c r="B1024" s="77" t="s">
        <v>1204</v>
      </c>
      <c r="C1024" s="78">
        <v>1395.87</v>
      </c>
      <c r="D1024" s="78">
        <v>1395.87</v>
      </c>
      <c r="E1024" s="78">
        <v>1395.87</v>
      </c>
      <c r="F1024" s="78">
        <v>1395.87</v>
      </c>
      <c r="G1024" s="78">
        <v>1395.87</v>
      </c>
      <c r="H1024" s="78">
        <v>1395.87</v>
      </c>
      <c r="I1024" s="78">
        <v>1395.87</v>
      </c>
      <c r="J1024" s="78">
        <v>1395.87</v>
      </c>
      <c r="K1024" s="78">
        <v>1395.87</v>
      </c>
      <c r="L1024" s="78">
        <v>1395.87</v>
      </c>
      <c r="M1024" s="78">
        <v>1395.87</v>
      </c>
      <c r="N1024" s="78">
        <v>1395.87</v>
      </c>
      <c r="O1024" s="111">
        <f t="shared" si="15"/>
        <v>12562.829999999998</v>
      </c>
    </row>
    <row r="1025" spans="1:15" x14ac:dyDescent="0.3">
      <c r="A1025" s="77" t="s">
        <v>2173</v>
      </c>
      <c r="B1025" s="77" t="s">
        <v>788</v>
      </c>
      <c r="C1025" s="78">
        <v>1443.11</v>
      </c>
      <c r="D1025" s="78">
        <v>1443.11</v>
      </c>
      <c r="E1025" s="78">
        <v>1443.11</v>
      </c>
      <c r="F1025" s="78">
        <v>1443.11</v>
      </c>
      <c r="G1025" s="78">
        <v>1443.11</v>
      </c>
      <c r="H1025" s="78">
        <v>1443.11</v>
      </c>
      <c r="I1025" s="78">
        <v>1443.11</v>
      </c>
      <c r="J1025" s="78">
        <v>1443.11</v>
      </c>
      <c r="K1025" s="78">
        <v>1443.11</v>
      </c>
      <c r="L1025" s="78">
        <v>1443.11</v>
      </c>
      <c r="M1025" s="78">
        <v>1443.11</v>
      </c>
      <c r="N1025" s="78">
        <v>1443.11</v>
      </c>
      <c r="O1025" s="111">
        <f t="shared" si="15"/>
        <v>12987.990000000002</v>
      </c>
    </row>
    <row r="1026" spans="1:15" x14ac:dyDescent="0.3">
      <c r="A1026" s="77" t="s">
        <v>2326</v>
      </c>
      <c r="B1026" s="77" t="s">
        <v>524</v>
      </c>
      <c r="C1026" s="78">
        <v>2534.0300000000002</v>
      </c>
      <c r="D1026" s="78">
        <v>2534.04</v>
      </c>
      <c r="E1026" s="78">
        <v>2534.04</v>
      </c>
      <c r="F1026" s="78">
        <v>2534.04</v>
      </c>
      <c r="G1026" s="78">
        <v>2534.04</v>
      </c>
      <c r="H1026" s="78">
        <v>2534.04</v>
      </c>
      <c r="I1026" s="78">
        <v>2534.04</v>
      </c>
      <c r="J1026" s="78">
        <v>2534.04</v>
      </c>
      <c r="K1026" s="78">
        <v>2534.04</v>
      </c>
      <c r="L1026" s="78">
        <v>2534.04</v>
      </c>
      <c r="M1026" s="78">
        <v>2534.04</v>
      </c>
      <c r="N1026" s="78">
        <v>2534.04</v>
      </c>
      <c r="O1026" s="111">
        <f t="shared" si="15"/>
        <v>22806.360000000004</v>
      </c>
    </row>
    <row r="1027" spans="1:15" x14ac:dyDescent="0.3">
      <c r="A1027" s="77" t="s">
        <v>1508</v>
      </c>
      <c r="B1027" s="77" t="s">
        <v>1214</v>
      </c>
      <c r="C1027" s="78">
        <v>1687.92</v>
      </c>
      <c r="D1027" s="78">
        <v>1687.93</v>
      </c>
      <c r="E1027" s="78">
        <v>1687.93</v>
      </c>
      <c r="F1027" s="78">
        <v>1687.93</v>
      </c>
      <c r="G1027" s="78">
        <v>1687.93</v>
      </c>
      <c r="H1027" s="78">
        <v>1687.93</v>
      </c>
      <c r="I1027" s="78">
        <v>1687.93</v>
      </c>
      <c r="J1027" s="78">
        <v>1687.93</v>
      </c>
      <c r="K1027" s="78">
        <v>1687.93</v>
      </c>
      <c r="L1027" s="78">
        <v>1687.93</v>
      </c>
      <c r="M1027" s="78">
        <v>1687.93</v>
      </c>
      <c r="N1027" s="78">
        <v>1687.93</v>
      </c>
      <c r="O1027" s="111">
        <f t="shared" ref="O1027:O1090" si="16">SUM(F1027:N1027)</f>
        <v>15191.37</v>
      </c>
    </row>
    <row r="1028" spans="1:15" x14ac:dyDescent="0.3">
      <c r="A1028" s="77" t="s">
        <v>1870</v>
      </c>
      <c r="B1028" s="77" t="s">
        <v>1085</v>
      </c>
      <c r="C1028" s="78">
        <v>1378.69</v>
      </c>
      <c r="D1028" s="78">
        <v>1378.69</v>
      </c>
      <c r="E1028" s="78">
        <v>1378.69</v>
      </c>
      <c r="F1028" s="78">
        <v>1378.69</v>
      </c>
      <c r="G1028" s="78">
        <v>1378.69</v>
      </c>
      <c r="H1028" s="78">
        <v>1378.69</v>
      </c>
      <c r="I1028" s="78">
        <v>1378.69</v>
      </c>
      <c r="J1028" s="78">
        <v>1378.69</v>
      </c>
      <c r="K1028" s="78">
        <v>1378.69</v>
      </c>
      <c r="L1028" s="78">
        <v>1378.69</v>
      </c>
      <c r="M1028" s="78">
        <v>1378.69</v>
      </c>
      <c r="N1028" s="78">
        <v>1378.69</v>
      </c>
      <c r="O1028" s="111">
        <f t="shared" si="16"/>
        <v>12408.210000000003</v>
      </c>
    </row>
    <row r="1029" spans="1:15" x14ac:dyDescent="0.3">
      <c r="A1029" s="77" t="s">
        <v>2049</v>
      </c>
      <c r="B1029" s="77" t="s">
        <v>848</v>
      </c>
      <c r="C1029" s="78">
        <v>1365.8</v>
      </c>
      <c r="D1029" s="78">
        <v>1365.8</v>
      </c>
      <c r="E1029" s="78">
        <v>1365.8</v>
      </c>
      <c r="F1029" s="78">
        <v>1365.8</v>
      </c>
      <c r="G1029" s="78">
        <v>1365.8</v>
      </c>
      <c r="H1029" s="78">
        <v>1365.8</v>
      </c>
      <c r="I1029" s="78">
        <v>1365.8</v>
      </c>
      <c r="J1029" s="78">
        <v>1365.8</v>
      </c>
      <c r="K1029" s="78">
        <v>1365.8</v>
      </c>
      <c r="L1029" s="78">
        <v>1365.8</v>
      </c>
      <c r="M1029" s="78">
        <v>1365.8</v>
      </c>
      <c r="N1029" s="78">
        <v>1365.8</v>
      </c>
      <c r="O1029" s="111">
        <f t="shared" si="16"/>
        <v>12292.199999999997</v>
      </c>
    </row>
    <row r="1030" spans="1:15" x14ac:dyDescent="0.3">
      <c r="A1030" s="77" t="s">
        <v>2423</v>
      </c>
      <c r="B1030" s="77" t="s">
        <v>132</v>
      </c>
      <c r="C1030" s="78">
        <v>3466.05</v>
      </c>
      <c r="D1030" s="78">
        <v>3466.05</v>
      </c>
      <c r="E1030" s="78">
        <v>3466.05</v>
      </c>
      <c r="F1030" s="78">
        <v>3466.05</v>
      </c>
      <c r="G1030" s="78">
        <v>3466.05</v>
      </c>
      <c r="H1030" s="78">
        <v>3466.05</v>
      </c>
      <c r="I1030" s="78">
        <v>3466.05</v>
      </c>
      <c r="J1030" s="78">
        <v>3466.05</v>
      </c>
      <c r="K1030" s="78">
        <v>3466.05</v>
      </c>
      <c r="L1030" s="78">
        <v>3466.05</v>
      </c>
      <c r="M1030" s="78">
        <v>3466.05</v>
      </c>
      <c r="N1030" s="78">
        <v>3466.05</v>
      </c>
      <c r="O1030" s="111">
        <f t="shared" si="16"/>
        <v>31194.449999999997</v>
      </c>
    </row>
    <row r="1031" spans="1:15" x14ac:dyDescent="0.3">
      <c r="A1031" s="77" t="s">
        <v>1412</v>
      </c>
      <c r="B1031" s="77" t="s">
        <v>632</v>
      </c>
      <c r="C1031" s="78">
        <v>1679.33</v>
      </c>
      <c r="D1031" s="78">
        <v>1679.34</v>
      </c>
      <c r="E1031" s="78">
        <v>1679.34</v>
      </c>
      <c r="F1031" s="78">
        <v>1679.34</v>
      </c>
      <c r="G1031" s="78">
        <v>1679.34</v>
      </c>
      <c r="H1031" s="78">
        <v>1679.34</v>
      </c>
      <c r="I1031" s="78">
        <v>1679.34</v>
      </c>
      <c r="J1031" s="78">
        <v>1679.34</v>
      </c>
      <c r="K1031" s="78">
        <v>1679.34</v>
      </c>
      <c r="L1031" s="78">
        <v>1679.34</v>
      </c>
      <c r="M1031" s="78">
        <v>1679.34</v>
      </c>
      <c r="N1031" s="78">
        <v>1679.34</v>
      </c>
      <c r="O1031" s="111">
        <f t="shared" si="16"/>
        <v>15114.06</v>
      </c>
    </row>
    <row r="1032" spans="1:15" x14ac:dyDescent="0.3">
      <c r="A1032" s="77" t="s">
        <v>1958</v>
      </c>
      <c r="B1032" s="77" t="s">
        <v>1073</v>
      </c>
      <c r="C1032" s="78">
        <v>2662.89</v>
      </c>
      <c r="D1032" s="78">
        <v>2662.89</v>
      </c>
      <c r="E1032" s="78">
        <v>2662.89</v>
      </c>
      <c r="F1032" s="78">
        <v>2662.89</v>
      </c>
      <c r="G1032" s="78">
        <v>2662.89</v>
      </c>
      <c r="H1032" s="78">
        <v>2662.89</v>
      </c>
      <c r="I1032" s="78">
        <v>2662.89</v>
      </c>
      <c r="J1032" s="78">
        <v>2662.89</v>
      </c>
      <c r="K1032" s="78">
        <v>2662.89</v>
      </c>
      <c r="L1032" s="78">
        <v>2662.89</v>
      </c>
      <c r="M1032" s="78">
        <v>2662.89</v>
      </c>
      <c r="N1032" s="78">
        <v>2662.89</v>
      </c>
      <c r="O1032" s="111">
        <f t="shared" si="16"/>
        <v>23966.01</v>
      </c>
    </row>
    <row r="1033" spans="1:15" x14ac:dyDescent="0.3">
      <c r="A1033" s="77" t="s">
        <v>1467</v>
      </c>
      <c r="B1033" s="77" t="s">
        <v>653</v>
      </c>
      <c r="C1033" s="78">
        <v>1395.87</v>
      </c>
      <c r="D1033" s="78">
        <v>1395.87</v>
      </c>
      <c r="E1033" s="78">
        <v>1395.87</v>
      </c>
      <c r="F1033" s="78">
        <v>1395.87</v>
      </c>
      <c r="G1033" s="78">
        <v>1395.87</v>
      </c>
      <c r="H1033" s="78">
        <v>1395.87</v>
      </c>
      <c r="I1033" s="78">
        <v>1395.87</v>
      </c>
      <c r="J1033" s="78">
        <v>1395.87</v>
      </c>
      <c r="K1033" s="78">
        <v>1395.87</v>
      </c>
      <c r="L1033" s="78">
        <v>1395.87</v>
      </c>
      <c r="M1033" s="78">
        <v>1395.87</v>
      </c>
      <c r="N1033" s="78">
        <v>1395.87</v>
      </c>
      <c r="O1033" s="111">
        <f t="shared" si="16"/>
        <v>12562.829999999998</v>
      </c>
    </row>
    <row r="1034" spans="1:15" x14ac:dyDescent="0.3">
      <c r="A1034" s="77" t="s">
        <v>2273</v>
      </c>
      <c r="B1034" s="77" t="s">
        <v>1074</v>
      </c>
      <c r="C1034" s="78">
        <v>1443.11</v>
      </c>
      <c r="D1034" s="78">
        <v>1443.11</v>
      </c>
      <c r="E1034" s="78">
        <v>1443.11</v>
      </c>
      <c r="F1034" s="78">
        <v>1443.11</v>
      </c>
      <c r="G1034" s="78">
        <v>1443.11</v>
      </c>
      <c r="H1034" s="78">
        <v>1443.11</v>
      </c>
      <c r="I1034" s="78">
        <v>1443.11</v>
      </c>
      <c r="J1034" s="78">
        <v>1443.11</v>
      </c>
      <c r="K1034" s="78">
        <v>1443.11</v>
      </c>
      <c r="L1034" s="78">
        <v>1443.11</v>
      </c>
      <c r="M1034" s="78">
        <v>1443.11</v>
      </c>
      <c r="N1034" s="78">
        <v>1443.11</v>
      </c>
      <c r="O1034" s="111">
        <f t="shared" si="16"/>
        <v>12987.990000000002</v>
      </c>
    </row>
    <row r="1035" spans="1:15" x14ac:dyDescent="0.3">
      <c r="A1035" s="77" t="s">
        <v>1535</v>
      </c>
      <c r="B1035" s="77" t="s">
        <v>801</v>
      </c>
      <c r="C1035" s="78">
        <v>2534.0300000000002</v>
      </c>
      <c r="D1035" s="78">
        <v>2534.04</v>
      </c>
      <c r="E1035" s="78">
        <v>2534.04</v>
      </c>
      <c r="F1035" s="78">
        <v>2534.04</v>
      </c>
      <c r="G1035" s="78">
        <v>2534.04</v>
      </c>
      <c r="H1035" s="78">
        <v>2534.04</v>
      </c>
      <c r="I1035" s="78">
        <v>2534.04</v>
      </c>
      <c r="J1035" s="78">
        <v>2534.04</v>
      </c>
      <c r="K1035" s="78">
        <v>2534.04</v>
      </c>
      <c r="L1035" s="78">
        <v>2534.04</v>
      </c>
      <c r="M1035" s="78">
        <v>2534.04</v>
      </c>
      <c r="N1035" s="78">
        <v>2534.04</v>
      </c>
      <c r="O1035" s="111">
        <f t="shared" si="16"/>
        <v>22806.360000000004</v>
      </c>
    </row>
    <row r="1036" spans="1:15" x14ac:dyDescent="0.3">
      <c r="A1036" s="77" t="s">
        <v>1413</v>
      </c>
      <c r="B1036" s="77" t="s">
        <v>711</v>
      </c>
      <c r="C1036" s="78">
        <v>1687.92</v>
      </c>
      <c r="D1036" s="78">
        <v>1687.93</v>
      </c>
      <c r="E1036" s="78">
        <v>1687.93</v>
      </c>
      <c r="F1036" s="78">
        <v>1687.93</v>
      </c>
      <c r="G1036" s="78">
        <v>1687.93</v>
      </c>
      <c r="H1036" s="78">
        <v>1687.93</v>
      </c>
      <c r="I1036" s="78">
        <v>1687.93</v>
      </c>
      <c r="J1036" s="80"/>
      <c r="K1036" s="80"/>
      <c r="L1036" s="80"/>
      <c r="M1036" s="80"/>
      <c r="N1036" s="80"/>
      <c r="O1036" s="111">
        <f t="shared" si="16"/>
        <v>6751.72</v>
      </c>
    </row>
    <row r="1037" spans="1:15" x14ac:dyDescent="0.3">
      <c r="A1037" s="77" t="s">
        <v>2864</v>
      </c>
      <c r="B1037" s="77" t="s">
        <v>711</v>
      </c>
      <c r="C1037" s="80"/>
      <c r="D1037" s="80"/>
      <c r="E1037" s="80"/>
      <c r="F1037" s="80"/>
      <c r="G1037" s="80"/>
      <c r="H1037" s="80"/>
      <c r="I1037" s="80"/>
      <c r="J1037" s="78">
        <v>1687.92</v>
      </c>
      <c r="K1037" s="78">
        <v>1687.93</v>
      </c>
      <c r="L1037" s="78">
        <v>1687.93</v>
      </c>
      <c r="M1037" s="78">
        <v>1687.93</v>
      </c>
      <c r="N1037" s="78">
        <v>1687.93</v>
      </c>
      <c r="O1037" s="111">
        <f t="shared" si="16"/>
        <v>8439.6400000000012</v>
      </c>
    </row>
    <row r="1038" spans="1:15" x14ac:dyDescent="0.3">
      <c r="A1038" s="77" t="s">
        <v>2181</v>
      </c>
      <c r="B1038" s="77" t="s">
        <v>802</v>
      </c>
      <c r="C1038" s="78">
        <v>1378.69</v>
      </c>
      <c r="D1038" s="78">
        <v>1378.69</v>
      </c>
      <c r="E1038" s="78">
        <v>1378.69</v>
      </c>
      <c r="F1038" s="78">
        <v>1378.69</v>
      </c>
      <c r="G1038" s="78">
        <v>1378.69</v>
      </c>
      <c r="H1038" s="78">
        <v>1378.69</v>
      </c>
      <c r="I1038" s="78">
        <v>1378.69</v>
      </c>
      <c r="J1038" s="78">
        <v>1378.69</v>
      </c>
      <c r="K1038" s="78">
        <v>1378.69</v>
      </c>
      <c r="L1038" s="78">
        <v>1378.69</v>
      </c>
      <c r="M1038" s="78">
        <v>1378.69</v>
      </c>
      <c r="N1038" s="78">
        <v>1378.69</v>
      </c>
      <c r="O1038" s="111">
        <f t="shared" si="16"/>
        <v>12408.210000000003</v>
      </c>
    </row>
    <row r="1039" spans="1:15" x14ac:dyDescent="0.3">
      <c r="A1039" s="77" t="s">
        <v>1517</v>
      </c>
      <c r="B1039" s="77" t="s">
        <v>675</v>
      </c>
      <c r="C1039" s="78">
        <v>1365.8</v>
      </c>
      <c r="D1039" s="78">
        <v>1365.8</v>
      </c>
      <c r="E1039" s="78">
        <v>1365.8</v>
      </c>
      <c r="F1039" s="78">
        <v>1365.8</v>
      </c>
      <c r="G1039" s="78">
        <v>1365.8</v>
      </c>
      <c r="H1039" s="78">
        <v>1365.8</v>
      </c>
      <c r="I1039" s="78">
        <v>1365.8</v>
      </c>
      <c r="J1039" s="78">
        <v>1365.8</v>
      </c>
      <c r="K1039" s="78">
        <v>1365.8</v>
      </c>
      <c r="L1039" s="78">
        <v>1365.8</v>
      </c>
      <c r="M1039" s="78">
        <v>1365.8</v>
      </c>
      <c r="N1039" s="78">
        <v>1365.8</v>
      </c>
      <c r="O1039" s="111">
        <f t="shared" si="16"/>
        <v>12292.199999999997</v>
      </c>
    </row>
    <row r="1040" spans="1:15" x14ac:dyDescent="0.3">
      <c r="A1040" s="77" t="s">
        <v>2353</v>
      </c>
      <c r="B1040" s="77" t="s">
        <v>1069</v>
      </c>
      <c r="C1040" s="78">
        <v>1679.33</v>
      </c>
      <c r="D1040" s="78">
        <v>1679.34</v>
      </c>
      <c r="E1040" s="78">
        <v>1679.34</v>
      </c>
      <c r="F1040" s="78">
        <v>1679.34</v>
      </c>
      <c r="G1040" s="78">
        <v>1679.34</v>
      </c>
      <c r="H1040" s="78">
        <v>1679.34</v>
      </c>
      <c r="I1040" s="78">
        <v>1679.34</v>
      </c>
      <c r="J1040" s="78">
        <v>1679.34</v>
      </c>
      <c r="K1040" s="78">
        <v>1679.34</v>
      </c>
      <c r="L1040" s="78">
        <v>1679.34</v>
      </c>
      <c r="M1040" s="78">
        <v>1679.34</v>
      </c>
      <c r="N1040" s="78">
        <v>1679.34</v>
      </c>
      <c r="O1040" s="111">
        <f t="shared" si="16"/>
        <v>15114.06</v>
      </c>
    </row>
    <row r="1041" spans="1:15" x14ac:dyDescent="0.3">
      <c r="A1041" s="77" t="s">
        <v>2294</v>
      </c>
      <c r="B1041" s="77" t="s">
        <v>1216</v>
      </c>
      <c r="C1041" s="78">
        <v>2662.89</v>
      </c>
      <c r="D1041" s="78">
        <v>2662.89</v>
      </c>
      <c r="E1041" s="78">
        <v>2233.39</v>
      </c>
      <c r="F1041" s="80"/>
      <c r="G1041" s="80"/>
      <c r="H1041" s="80"/>
      <c r="I1041" s="80"/>
      <c r="J1041" s="80"/>
      <c r="K1041" s="80"/>
      <c r="L1041" s="80"/>
      <c r="M1041" s="80"/>
      <c r="N1041" s="80"/>
      <c r="O1041" s="111">
        <f t="shared" si="16"/>
        <v>0</v>
      </c>
    </row>
    <row r="1042" spans="1:15" x14ac:dyDescent="0.3">
      <c r="A1042" s="77" t="s">
        <v>2583</v>
      </c>
      <c r="B1042" s="77" t="s">
        <v>1216</v>
      </c>
      <c r="C1042" s="80"/>
      <c r="D1042" s="80"/>
      <c r="E1042" s="79">
        <v>429.5</v>
      </c>
      <c r="F1042" s="78">
        <v>2662.88</v>
      </c>
      <c r="G1042" s="78">
        <v>2662.89</v>
      </c>
      <c r="H1042" s="78">
        <v>2662.89</v>
      </c>
      <c r="I1042" s="78">
        <v>2662.89</v>
      </c>
      <c r="J1042" s="78">
        <v>2662.89</v>
      </c>
      <c r="K1042" s="78">
        <v>2662.89</v>
      </c>
      <c r="L1042" s="78">
        <v>2662.89</v>
      </c>
      <c r="M1042" s="78">
        <v>2662.89</v>
      </c>
      <c r="N1042" s="78">
        <v>2662.89</v>
      </c>
      <c r="O1042" s="111">
        <f t="shared" si="16"/>
        <v>23965.999999999996</v>
      </c>
    </row>
    <row r="1043" spans="1:15" x14ac:dyDescent="0.3">
      <c r="A1043" s="77" t="s">
        <v>1514</v>
      </c>
      <c r="B1043" s="77" t="s">
        <v>221</v>
      </c>
      <c r="C1043" s="78">
        <v>2396.6</v>
      </c>
      <c r="D1043" s="78">
        <v>2396.6</v>
      </c>
      <c r="E1043" s="78">
        <v>2396.6</v>
      </c>
      <c r="F1043" s="78">
        <v>2396.6</v>
      </c>
      <c r="G1043" s="78">
        <v>2396.6</v>
      </c>
      <c r="H1043" s="78">
        <v>2396.6</v>
      </c>
      <c r="I1043" s="78">
        <v>2396.6</v>
      </c>
      <c r="J1043" s="78">
        <v>2396.6</v>
      </c>
      <c r="K1043" s="78">
        <v>2396.6</v>
      </c>
      <c r="L1043" s="78">
        <v>2396.6</v>
      </c>
      <c r="M1043" s="78">
        <v>2396.6</v>
      </c>
      <c r="N1043" s="78">
        <v>2396.6</v>
      </c>
      <c r="O1043" s="111">
        <f t="shared" si="16"/>
        <v>21569.399999999998</v>
      </c>
    </row>
    <row r="1044" spans="1:15" x14ac:dyDescent="0.3">
      <c r="A1044" s="77" t="s">
        <v>2182</v>
      </c>
      <c r="B1044" s="77" t="s">
        <v>910</v>
      </c>
      <c r="C1044" s="78">
        <v>1395.87</v>
      </c>
      <c r="D1044" s="78">
        <v>1395.87</v>
      </c>
      <c r="E1044" s="78">
        <v>1395.87</v>
      </c>
      <c r="F1044" s="78">
        <v>1395.87</v>
      </c>
      <c r="G1044" s="78">
        <v>1395.87</v>
      </c>
      <c r="H1044" s="78">
        <v>1395.87</v>
      </c>
      <c r="I1044" s="78">
        <v>1395.87</v>
      </c>
      <c r="J1044" s="78">
        <v>1395.87</v>
      </c>
      <c r="K1044" s="78">
        <v>1395.87</v>
      </c>
      <c r="L1044" s="78">
        <v>1395.87</v>
      </c>
      <c r="M1044" s="78">
        <v>1395.87</v>
      </c>
      <c r="N1044" s="78">
        <v>1395.87</v>
      </c>
      <c r="O1044" s="111">
        <f t="shared" si="16"/>
        <v>12562.829999999998</v>
      </c>
    </row>
    <row r="1045" spans="1:15" x14ac:dyDescent="0.3">
      <c r="A1045" s="77" t="s">
        <v>2398</v>
      </c>
      <c r="B1045" s="77" t="s">
        <v>866</v>
      </c>
      <c r="C1045" s="78">
        <v>2044.41</v>
      </c>
      <c r="D1045" s="78">
        <v>2044.41</v>
      </c>
      <c r="E1045" s="78">
        <v>2044.41</v>
      </c>
      <c r="F1045" s="78">
        <v>2044.41</v>
      </c>
      <c r="G1045" s="78">
        <v>2044.41</v>
      </c>
      <c r="H1045" s="78">
        <v>2044.41</v>
      </c>
      <c r="I1045" s="78">
        <v>2044.41</v>
      </c>
      <c r="J1045" s="78">
        <v>2044.41</v>
      </c>
      <c r="K1045" s="78">
        <v>2044.41</v>
      </c>
      <c r="L1045" s="78">
        <v>2044.41</v>
      </c>
      <c r="M1045" s="78">
        <v>2044.41</v>
      </c>
      <c r="N1045" s="78">
        <v>2044.41</v>
      </c>
      <c r="O1045" s="111">
        <f t="shared" si="16"/>
        <v>18399.690000000002</v>
      </c>
    </row>
    <row r="1046" spans="1:15" x14ac:dyDescent="0.3">
      <c r="A1046" s="77" t="s">
        <v>1510</v>
      </c>
      <c r="B1046" s="77" t="s">
        <v>896</v>
      </c>
      <c r="C1046" s="78">
        <v>3586.31</v>
      </c>
      <c r="D1046" s="78">
        <v>3586.3</v>
      </c>
      <c r="E1046" s="78">
        <v>3586.3</v>
      </c>
      <c r="F1046" s="78">
        <v>3586.3</v>
      </c>
      <c r="G1046" s="78">
        <v>3586.3</v>
      </c>
      <c r="H1046" s="78">
        <v>3586.3</v>
      </c>
      <c r="I1046" s="78">
        <v>3586.3</v>
      </c>
      <c r="J1046" s="78">
        <v>3586.3</v>
      </c>
      <c r="K1046" s="78">
        <v>3586.3</v>
      </c>
      <c r="L1046" s="78">
        <v>3586.3</v>
      </c>
      <c r="M1046" s="78">
        <v>3586.3</v>
      </c>
      <c r="N1046" s="78">
        <v>3586.3</v>
      </c>
      <c r="O1046" s="111">
        <f t="shared" si="16"/>
        <v>32276.699999999997</v>
      </c>
    </row>
    <row r="1047" spans="1:15" x14ac:dyDescent="0.3">
      <c r="A1047" s="77" t="s">
        <v>2167</v>
      </c>
      <c r="B1047" s="77" t="s">
        <v>942</v>
      </c>
      <c r="C1047" s="78">
        <v>2396.6</v>
      </c>
      <c r="D1047" s="78">
        <v>2396.6</v>
      </c>
      <c r="E1047" s="78">
        <v>2396.6</v>
      </c>
      <c r="F1047" s="78">
        <v>2396.6</v>
      </c>
      <c r="G1047" s="78">
        <v>2396.6</v>
      </c>
      <c r="H1047" s="78">
        <v>2396.6</v>
      </c>
      <c r="I1047" s="78">
        <v>2396.6</v>
      </c>
      <c r="J1047" s="78">
        <v>2396.6</v>
      </c>
      <c r="K1047" s="78">
        <v>2396.6</v>
      </c>
      <c r="L1047" s="78">
        <v>2396.6</v>
      </c>
      <c r="M1047" s="78">
        <v>2396.6</v>
      </c>
      <c r="N1047" s="78">
        <v>2396.6</v>
      </c>
      <c r="O1047" s="111">
        <f t="shared" si="16"/>
        <v>21569.399999999998</v>
      </c>
    </row>
    <row r="1048" spans="1:15" x14ac:dyDescent="0.3">
      <c r="A1048" s="77" t="s">
        <v>1516</v>
      </c>
      <c r="B1048" s="77" t="s">
        <v>682</v>
      </c>
      <c r="C1048" s="78">
        <v>1958.51</v>
      </c>
      <c r="D1048" s="78">
        <v>1958.51</v>
      </c>
      <c r="E1048" s="78">
        <v>1958.51</v>
      </c>
      <c r="F1048" s="78">
        <v>1958.51</v>
      </c>
      <c r="G1048" s="78">
        <v>1958.51</v>
      </c>
      <c r="H1048" s="78">
        <v>1958.51</v>
      </c>
      <c r="I1048" s="78">
        <v>1958.51</v>
      </c>
      <c r="J1048" s="78">
        <v>1958.51</v>
      </c>
      <c r="K1048" s="78">
        <v>1958.51</v>
      </c>
      <c r="L1048" s="78">
        <v>1958.51</v>
      </c>
      <c r="M1048" s="78">
        <v>1958.51</v>
      </c>
      <c r="N1048" s="78">
        <v>1958.51</v>
      </c>
      <c r="O1048" s="111">
        <f t="shared" si="16"/>
        <v>17626.59</v>
      </c>
    </row>
    <row r="1049" spans="1:15" x14ac:dyDescent="0.3">
      <c r="A1049" s="77" t="s">
        <v>2247</v>
      </c>
      <c r="B1049" s="77" t="s">
        <v>899</v>
      </c>
      <c r="C1049" s="78">
        <v>1937.04</v>
      </c>
      <c r="D1049" s="78">
        <v>1937.03</v>
      </c>
      <c r="E1049" s="78">
        <v>1937.03</v>
      </c>
      <c r="F1049" s="78">
        <v>1937.03</v>
      </c>
      <c r="G1049" s="78">
        <v>1937.03</v>
      </c>
      <c r="H1049" s="78">
        <v>1937.03</v>
      </c>
      <c r="I1049" s="78">
        <v>1874.55</v>
      </c>
      <c r="J1049" s="80"/>
      <c r="K1049" s="80"/>
      <c r="L1049" s="80"/>
      <c r="M1049" s="80"/>
      <c r="N1049" s="80"/>
      <c r="O1049" s="111">
        <f t="shared" si="16"/>
        <v>7685.64</v>
      </c>
    </row>
    <row r="1050" spans="1:15" x14ac:dyDescent="0.3">
      <c r="A1050" s="77" t="s">
        <v>2854</v>
      </c>
      <c r="B1050" s="77" t="s">
        <v>899</v>
      </c>
      <c r="C1050" s="80"/>
      <c r="D1050" s="80"/>
      <c r="E1050" s="80"/>
      <c r="F1050" s="80"/>
      <c r="G1050" s="80"/>
      <c r="H1050" s="80"/>
      <c r="I1050" s="79">
        <v>62.48</v>
      </c>
      <c r="J1050" s="78">
        <v>1937.04</v>
      </c>
      <c r="K1050" s="78">
        <v>1937.03</v>
      </c>
      <c r="L1050" s="78">
        <v>1937.03</v>
      </c>
      <c r="M1050" s="78">
        <v>1937.03</v>
      </c>
      <c r="N1050" s="78">
        <v>1937.03</v>
      </c>
      <c r="O1050" s="111">
        <f t="shared" si="16"/>
        <v>9747.64</v>
      </c>
    </row>
    <row r="1051" spans="1:15" x14ac:dyDescent="0.3">
      <c r="A1051" s="77" t="s">
        <v>2139</v>
      </c>
      <c r="B1051" s="77" t="s">
        <v>662</v>
      </c>
      <c r="C1051" s="78">
        <v>2405.19</v>
      </c>
      <c r="D1051" s="78">
        <v>2405.19</v>
      </c>
      <c r="E1051" s="78">
        <v>2405.19</v>
      </c>
      <c r="F1051" s="78">
        <v>2405.19</v>
      </c>
      <c r="G1051" s="78">
        <v>2405.19</v>
      </c>
      <c r="H1051" s="78">
        <v>2405.19</v>
      </c>
      <c r="I1051" s="78">
        <v>2405.19</v>
      </c>
      <c r="J1051" s="78">
        <v>2405.19</v>
      </c>
      <c r="K1051" s="78">
        <v>2405.19</v>
      </c>
      <c r="L1051" s="78">
        <v>2405.19</v>
      </c>
      <c r="M1051" s="78">
        <v>2405.19</v>
      </c>
      <c r="N1051" s="78">
        <v>2405.19</v>
      </c>
      <c r="O1051" s="111">
        <f t="shared" si="16"/>
        <v>21646.71</v>
      </c>
    </row>
    <row r="1052" spans="1:15" x14ac:dyDescent="0.3">
      <c r="A1052" s="77" t="s">
        <v>2433</v>
      </c>
      <c r="B1052" s="77" t="s">
        <v>1235</v>
      </c>
      <c r="C1052" s="78">
        <v>3728.04</v>
      </c>
      <c r="D1052" s="78">
        <v>3728.04</v>
      </c>
      <c r="E1052" s="78">
        <v>3728.04</v>
      </c>
      <c r="F1052" s="78">
        <v>3728.04</v>
      </c>
      <c r="G1052" s="78">
        <v>3728.04</v>
      </c>
      <c r="H1052" s="78">
        <v>3728.04</v>
      </c>
      <c r="I1052" s="78">
        <v>3728.04</v>
      </c>
      <c r="J1052" s="78">
        <v>3728.04</v>
      </c>
      <c r="K1052" s="78">
        <v>3728.04</v>
      </c>
      <c r="L1052" s="78">
        <v>3728.04</v>
      </c>
      <c r="M1052" s="78">
        <v>3728.04</v>
      </c>
      <c r="N1052" s="78">
        <v>3728.04</v>
      </c>
      <c r="O1052" s="111">
        <f t="shared" si="16"/>
        <v>33552.36</v>
      </c>
    </row>
    <row r="1053" spans="1:15" x14ac:dyDescent="0.3">
      <c r="A1053" s="77" t="s">
        <v>2187</v>
      </c>
      <c r="B1053" s="77" t="s">
        <v>1180</v>
      </c>
      <c r="C1053" s="78">
        <v>1992.87</v>
      </c>
      <c r="D1053" s="78">
        <v>1992.87</v>
      </c>
      <c r="E1053" s="78">
        <v>1992.87</v>
      </c>
      <c r="F1053" s="78">
        <v>1992.87</v>
      </c>
      <c r="G1053" s="78">
        <v>1992.87</v>
      </c>
      <c r="H1053" s="78">
        <v>1992.87</v>
      </c>
      <c r="I1053" s="79">
        <v>-90.94</v>
      </c>
      <c r="J1053" s="80"/>
      <c r="K1053" s="80"/>
      <c r="L1053" s="80"/>
      <c r="M1053" s="80"/>
      <c r="N1053" s="80"/>
      <c r="O1053" s="111">
        <f t="shared" si="16"/>
        <v>5887.67</v>
      </c>
    </row>
    <row r="1054" spans="1:15" x14ac:dyDescent="0.3">
      <c r="A1054" s="77" t="s">
        <v>2850</v>
      </c>
      <c r="B1054" s="77" t="s">
        <v>1180</v>
      </c>
      <c r="C1054" s="80"/>
      <c r="D1054" s="80"/>
      <c r="E1054" s="80"/>
      <c r="F1054" s="80"/>
      <c r="G1054" s="80"/>
      <c r="H1054" s="80"/>
      <c r="I1054" s="78">
        <v>1992.87</v>
      </c>
      <c r="J1054" s="78">
        <v>1992.87</v>
      </c>
      <c r="K1054" s="78">
        <v>1992.87</v>
      </c>
      <c r="L1054" s="78">
        <v>1992.87</v>
      </c>
      <c r="M1054" s="78">
        <v>1992.87</v>
      </c>
      <c r="N1054" s="78">
        <v>1992.87</v>
      </c>
      <c r="O1054" s="111">
        <f t="shared" si="16"/>
        <v>11957.219999999998</v>
      </c>
    </row>
    <row r="1055" spans="1:15" x14ac:dyDescent="0.3">
      <c r="A1055" s="77" t="s">
        <v>1522</v>
      </c>
      <c r="B1055" s="77" t="s">
        <v>712</v>
      </c>
      <c r="C1055" s="78">
        <v>1494.65</v>
      </c>
      <c r="D1055" s="78">
        <v>1494.65</v>
      </c>
      <c r="E1055" s="78">
        <v>1494.65</v>
      </c>
      <c r="F1055" s="78">
        <v>1494.65</v>
      </c>
      <c r="G1055" s="78">
        <v>1494.65</v>
      </c>
      <c r="H1055" s="78">
        <v>1494.65</v>
      </c>
      <c r="I1055" s="78">
        <v>1494.65</v>
      </c>
      <c r="J1055" s="78">
        <v>1494.65</v>
      </c>
      <c r="K1055" s="78">
        <v>1494.65</v>
      </c>
      <c r="L1055" s="78">
        <v>1494.65</v>
      </c>
      <c r="M1055" s="78">
        <v>1494.65</v>
      </c>
      <c r="N1055" s="78">
        <v>1494.65</v>
      </c>
      <c r="O1055" s="111">
        <f t="shared" si="16"/>
        <v>13451.849999999999</v>
      </c>
    </row>
    <row r="1056" spans="1:15" x14ac:dyDescent="0.3">
      <c r="A1056" s="77" t="s">
        <v>2217</v>
      </c>
      <c r="B1056" s="77" t="s">
        <v>339</v>
      </c>
      <c r="C1056" s="78">
        <v>2392.3000000000002</v>
      </c>
      <c r="D1056" s="78">
        <v>2392.3000000000002</v>
      </c>
      <c r="E1056" s="78">
        <v>2392.3000000000002</v>
      </c>
      <c r="F1056" s="78">
        <v>2392.3000000000002</v>
      </c>
      <c r="G1056" s="78">
        <v>2392.3000000000002</v>
      </c>
      <c r="H1056" s="78">
        <v>2392.3000000000002</v>
      </c>
      <c r="I1056" s="78">
        <v>2392.3000000000002</v>
      </c>
      <c r="J1056" s="78">
        <v>2392.3000000000002</v>
      </c>
      <c r="K1056" s="78">
        <v>2392.3000000000002</v>
      </c>
      <c r="L1056" s="78">
        <v>2392.3000000000002</v>
      </c>
      <c r="M1056" s="78">
        <v>2392.3000000000002</v>
      </c>
      <c r="N1056" s="78">
        <v>2392.3000000000002</v>
      </c>
      <c r="O1056" s="111">
        <f t="shared" si="16"/>
        <v>21530.699999999997</v>
      </c>
    </row>
    <row r="1057" spans="1:15" x14ac:dyDescent="0.3">
      <c r="A1057" s="77" t="s">
        <v>2424</v>
      </c>
      <c r="B1057" s="77" t="s">
        <v>954</v>
      </c>
      <c r="C1057" s="78">
        <v>2650</v>
      </c>
      <c r="D1057" s="78">
        <v>2650</v>
      </c>
      <c r="E1057" s="78">
        <v>2650</v>
      </c>
      <c r="F1057" s="78">
        <v>2650</v>
      </c>
      <c r="G1057" s="78">
        <v>2650</v>
      </c>
      <c r="H1057" s="78">
        <v>2650</v>
      </c>
      <c r="I1057" s="78">
        <v>2650</v>
      </c>
      <c r="J1057" s="78">
        <v>2650</v>
      </c>
      <c r="K1057" s="78">
        <v>2650</v>
      </c>
      <c r="L1057" s="78">
        <v>2650</v>
      </c>
      <c r="M1057" s="78">
        <v>2650</v>
      </c>
      <c r="N1057" s="78">
        <v>2650</v>
      </c>
      <c r="O1057" s="111">
        <f t="shared" si="16"/>
        <v>23850</v>
      </c>
    </row>
    <row r="1058" spans="1:15" x14ac:dyDescent="0.3">
      <c r="A1058" s="77" t="s">
        <v>2188</v>
      </c>
      <c r="B1058" s="77" t="s">
        <v>911</v>
      </c>
      <c r="C1058" s="78">
        <v>1760.94</v>
      </c>
      <c r="D1058" s="78">
        <v>1760.94</v>
      </c>
      <c r="E1058" s="78">
        <v>1760.94</v>
      </c>
      <c r="F1058" s="78">
        <v>1760.94</v>
      </c>
      <c r="G1058" s="78">
        <v>1760.94</v>
      </c>
      <c r="H1058" s="78">
        <v>1760.94</v>
      </c>
      <c r="I1058" s="78">
        <v>1760.94</v>
      </c>
      <c r="J1058" s="78">
        <v>1760.94</v>
      </c>
      <c r="K1058" s="78">
        <v>1760.94</v>
      </c>
      <c r="L1058" s="78">
        <v>1760.94</v>
      </c>
      <c r="M1058" s="78">
        <v>1760.94</v>
      </c>
      <c r="N1058" s="78">
        <v>1760.94</v>
      </c>
      <c r="O1058" s="111">
        <f t="shared" si="16"/>
        <v>15848.460000000003</v>
      </c>
    </row>
    <row r="1059" spans="1:15" x14ac:dyDescent="0.3">
      <c r="A1059" s="77" t="s">
        <v>2434</v>
      </c>
      <c r="B1059" s="77" t="s">
        <v>864</v>
      </c>
      <c r="C1059" s="78">
        <v>1434.52</v>
      </c>
      <c r="D1059" s="78">
        <v>1434.52</v>
      </c>
      <c r="E1059" s="78">
        <v>1434.52</v>
      </c>
      <c r="F1059" s="78">
        <v>1434.52</v>
      </c>
      <c r="G1059" s="78">
        <v>1434.52</v>
      </c>
      <c r="H1059" s="78">
        <v>1434.52</v>
      </c>
      <c r="I1059" s="78">
        <v>1434.52</v>
      </c>
      <c r="J1059" s="78">
        <v>1434.52</v>
      </c>
      <c r="K1059" s="78">
        <v>1434.52</v>
      </c>
      <c r="L1059" s="78">
        <v>1434.52</v>
      </c>
      <c r="M1059" s="78">
        <v>1434.52</v>
      </c>
      <c r="N1059" s="78">
        <v>1434.52</v>
      </c>
      <c r="O1059" s="111">
        <f t="shared" si="16"/>
        <v>12910.680000000002</v>
      </c>
    </row>
    <row r="1060" spans="1:15" x14ac:dyDescent="0.3">
      <c r="A1060" s="77" t="s">
        <v>2112</v>
      </c>
      <c r="B1060" s="77" t="s">
        <v>952</v>
      </c>
      <c r="C1060" s="78">
        <v>1421.63</v>
      </c>
      <c r="D1060" s="78">
        <v>1421.64</v>
      </c>
      <c r="E1060" s="78">
        <v>1421.64</v>
      </c>
      <c r="F1060" s="78">
        <v>1421.64</v>
      </c>
      <c r="G1060" s="78">
        <v>1421.64</v>
      </c>
      <c r="H1060" s="78">
        <v>1421.64</v>
      </c>
      <c r="I1060" s="78">
        <v>1421.64</v>
      </c>
      <c r="J1060" s="78">
        <v>1421.64</v>
      </c>
      <c r="K1060" s="79">
        <v>900.37</v>
      </c>
      <c r="L1060" s="80"/>
      <c r="M1060" s="80"/>
      <c r="N1060" s="80"/>
      <c r="O1060" s="111">
        <f t="shared" si="16"/>
        <v>8008.5700000000006</v>
      </c>
    </row>
    <row r="1061" spans="1:15" x14ac:dyDescent="0.3">
      <c r="A1061" s="77" t="s">
        <v>2884</v>
      </c>
      <c r="B1061" s="77" t="s">
        <v>952</v>
      </c>
      <c r="C1061" s="80"/>
      <c r="D1061" s="80"/>
      <c r="E1061" s="80"/>
      <c r="F1061" s="80"/>
      <c r="G1061" s="80"/>
      <c r="H1061" s="80"/>
      <c r="I1061" s="80"/>
      <c r="J1061" s="80"/>
      <c r="K1061" s="79">
        <v>521.27</v>
      </c>
      <c r="L1061" s="78">
        <v>1421.64</v>
      </c>
      <c r="M1061" s="78">
        <v>1421.64</v>
      </c>
      <c r="N1061" s="78">
        <v>1421.64</v>
      </c>
      <c r="O1061" s="111">
        <f t="shared" si="16"/>
        <v>4786.1900000000005</v>
      </c>
    </row>
    <row r="1062" spans="1:15" x14ac:dyDescent="0.3">
      <c r="A1062" s="77" t="s">
        <v>2404</v>
      </c>
      <c r="B1062" s="77" t="s">
        <v>960</v>
      </c>
      <c r="C1062" s="78">
        <v>1752.35</v>
      </c>
      <c r="D1062" s="78">
        <v>1752.35</v>
      </c>
      <c r="E1062" s="78">
        <v>1752.35</v>
      </c>
      <c r="F1062" s="78">
        <v>1752.35</v>
      </c>
      <c r="G1062" s="78">
        <v>1752.35</v>
      </c>
      <c r="H1062" s="78">
        <v>1752.35</v>
      </c>
      <c r="I1062" s="78">
        <v>1752.35</v>
      </c>
      <c r="J1062" s="78">
        <v>1752.35</v>
      </c>
      <c r="K1062" s="78">
        <v>1752.35</v>
      </c>
      <c r="L1062" s="78">
        <v>1752.35</v>
      </c>
      <c r="M1062" s="78">
        <v>1752.35</v>
      </c>
      <c r="N1062" s="78">
        <v>1752.35</v>
      </c>
      <c r="O1062" s="111">
        <f t="shared" si="16"/>
        <v>15771.150000000001</v>
      </c>
    </row>
    <row r="1063" spans="1:15" x14ac:dyDescent="0.3">
      <c r="A1063" s="77" t="s">
        <v>2126</v>
      </c>
      <c r="B1063" s="77" t="s">
        <v>961</v>
      </c>
      <c r="C1063" s="78">
        <v>2619.94</v>
      </c>
      <c r="D1063" s="78">
        <v>2619.94</v>
      </c>
      <c r="E1063" s="78">
        <v>2619.94</v>
      </c>
      <c r="F1063" s="78">
        <v>2619.94</v>
      </c>
      <c r="G1063" s="78">
        <v>2619.94</v>
      </c>
      <c r="H1063" s="78">
        <v>2619.94</v>
      </c>
      <c r="I1063" s="78">
        <v>2619.94</v>
      </c>
      <c r="J1063" s="78">
        <v>2619.94</v>
      </c>
      <c r="K1063" s="78">
        <v>2619.94</v>
      </c>
      <c r="L1063" s="78">
        <v>2619.94</v>
      </c>
      <c r="M1063" s="78">
        <v>2619.94</v>
      </c>
      <c r="N1063" s="78">
        <v>2619.94</v>
      </c>
      <c r="O1063" s="111">
        <f t="shared" si="16"/>
        <v>23579.46</v>
      </c>
    </row>
    <row r="1064" spans="1:15" x14ac:dyDescent="0.3">
      <c r="A1064" s="77" t="s">
        <v>2226</v>
      </c>
      <c r="B1064" s="77" t="s">
        <v>903</v>
      </c>
      <c r="C1064" s="78">
        <v>1447.41</v>
      </c>
      <c r="D1064" s="78">
        <v>1447.41</v>
      </c>
      <c r="E1064" s="78">
        <v>1447.41</v>
      </c>
      <c r="F1064" s="78">
        <v>1447.41</v>
      </c>
      <c r="G1064" s="78">
        <v>1447.41</v>
      </c>
      <c r="H1064" s="78">
        <v>1447.41</v>
      </c>
      <c r="I1064" s="78">
        <v>1447.41</v>
      </c>
      <c r="J1064" s="78">
        <v>1447.41</v>
      </c>
      <c r="K1064" s="78">
        <v>1447.41</v>
      </c>
      <c r="L1064" s="78">
        <v>1447.41</v>
      </c>
      <c r="M1064" s="78">
        <v>1447.41</v>
      </c>
      <c r="N1064" s="78">
        <v>1447.41</v>
      </c>
      <c r="O1064" s="111">
        <f t="shared" si="16"/>
        <v>13026.69</v>
      </c>
    </row>
    <row r="1065" spans="1:15" x14ac:dyDescent="0.3">
      <c r="A1065" s="77" t="s">
        <v>2335</v>
      </c>
      <c r="B1065" s="77" t="s">
        <v>917</v>
      </c>
      <c r="C1065" s="78">
        <v>1447.41</v>
      </c>
      <c r="D1065" s="78">
        <v>1447.41</v>
      </c>
      <c r="E1065" s="78">
        <v>1447.41</v>
      </c>
      <c r="F1065" s="78">
        <v>1447.41</v>
      </c>
      <c r="G1065" s="78">
        <v>1447.41</v>
      </c>
      <c r="H1065" s="78">
        <v>1447.41</v>
      </c>
      <c r="I1065" s="78">
        <v>1447.41</v>
      </c>
      <c r="J1065" s="78">
        <v>1447.41</v>
      </c>
      <c r="K1065" s="78">
        <v>1447.41</v>
      </c>
      <c r="L1065" s="78">
        <v>1447.41</v>
      </c>
      <c r="M1065" s="78">
        <v>1447.41</v>
      </c>
      <c r="N1065" s="78">
        <v>1447.41</v>
      </c>
      <c r="O1065" s="111">
        <f t="shared" si="16"/>
        <v>13026.69</v>
      </c>
    </row>
    <row r="1066" spans="1:15" x14ac:dyDescent="0.3">
      <c r="A1066" s="77" t="s">
        <v>2081</v>
      </c>
      <c r="B1066" s="77" t="s">
        <v>920</v>
      </c>
      <c r="C1066" s="78">
        <v>2615.64</v>
      </c>
      <c r="D1066" s="78">
        <v>2615.64</v>
      </c>
      <c r="E1066" s="78">
        <v>2615.64</v>
      </c>
      <c r="F1066" s="78">
        <v>2615.64</v>
      </c>
      <c r="G1066" s="78">
        <v>2615.64</v>
      </c>
      <c r="H1066" s="78">
        <v>2615.64</v>
      </c>
      <c r="I1066" s="78">
        <v>2615.64</v>
      </c>
      <c r="J1066" s="78">
        <v>2615.64</v>
      </c>
      <c r="K1066" s="78">
        <v>2615.64</v>
      </c>
      <c r="L1066" s="78">
        <v>2615.64</v>
      </c>
      <c r="M1066" s="78">
        <v>2615.64</v>
      </c>
      <c r="N1066" s="78">
        <v>2615.64</v>
      </c>
      <c r="O1066" s="111">
        <f t="shared" si="16"/>
        <v>23540.76</v>
      </c>
    </row>
    <row r="1067" spans="1:15" x14ac:dyDescent="0.3">
      <c r="A1067" s="77" t="s">
        <v>2415</v>
      </c>
      <c r="B1067" s="77" t="s">
        <v>1194</v>
      </c>
      <c r="C1067" s="78">
        <v>1687.92</v>
      </c>
      <c r="D1067" s="78">
        <v>1687.93</v>
      </c>
      <c r="E1067" s="78">
        <v>1687.93</v>
      </c>
      <c r="F1067" s="78">
        <v>1687.93</v>
      </c>
      <c r="G1067" s="78">
        <v>1687.93</v>
      </c>
      <c r="H1067" s="80"/>
      <c r="I1067" s="80"/>
      <c r="J1067" s="80"/>
      <c r="K1067" s="80"/>
      <c r="L1067" s="80"/>
      <c r="M1067" s="80"/>
      <c r="N1067" s="80"/>
      <c r="O1067" s="111">
        <f t="shared" si="16"/>
        <v>3375.86</v>
      </c>
    </row>
    <row r="1068" spans="1:15" x14ac:dyDescent="0.3">
      <c r="A1068" s="77" t="s">
        <v>2832</v>
      </c>
      <c r="B1068" s="77" t="s">
        <v>1194</v>
      </c>
      <c r="C1068" s="80"/>
      <c r="D1068" s="80"/>
      <c r="E1068" s="80"/>
      <c r="F1068" s="80"/>
      <c r="G1068" s="80"/>
      <c r="H1068" s="78">
        <v>1687.92</v>
      </c>
      <c r="I1068" s="78">
        <v>1687.93</v>
      </c>
      <c r="J1068" s="78">
        <v>1687.93</v>
      </c>
      <c r="K1068" s="78">
        <v>1687.93</v>
      </c>
      <c r="L1068" s="78">
        <v>1687.93</v>
      </c>
      <c r="M1068" s="78">
        <v>1687.93</v>
      </c>
      <c r="N1068" s="78">
        <v>1687.93</v>
      </c>
      <c r="O1068" s="111">
        <f t="shared" si="16"/>
        <v>11815.500000000002</v>
      </c>
    </row>
    <row r="1069" spans="1:15" x14ac:dyDescent="0.3">
      <c r="A1069" s="77" t="s">
        <v>2299</v>
      </c>
      <c r="B1069" s="77" t="s">
        <v>360</v>
      </c>
      <c r="C1069" s="78">
        <v>3603.48</v>
      </c>
      <c r="D1069" s="78">
        <v>3603.48</v>
      </c>
      <c r="E1069" s="78">
        <v>3603.48</v>
      </c>
      <c r="F1069" s="78">
        <v>3603.48</v>
      </c>
      <c r="G1069" s="78">
        <v>3603.48</v>
      </c>
      <c r="H1069" s="78">
        <v>3603.48</v>
      </c>
      <c r="I1069" s="78">
        <v>3603.48</v>
      </c>
      <c r="J1069" s="78">
        <v>3603.48</v>
      </c>
      <c r="K1069" s="78">
        <v>3603.48</v>
      </c>
      <c r="L1069" s="78">
        <v>3603.48</v>
      </c>
      <c r="M1069" s="78">
        <v>3603.48</v>
      </c>
      <c r="N1069" s="78">
        <v>3603.48</v>
      </c>
      <c r="O1069" s="111">
        <f t="shared" si="16"/>
        <v>32431.32</v>
      </c>
    </row>
    <row r="1070" spans="1:15" x14ac:dyDescent="0.3">
      <c r="A1070" s="77" t="s">
        <v>2089</v>
      </c>
      <c r="B1070" s="77" t="s">
        <v>667</v>
      </c>
      <c r="C1070" s="78">
        <v>1378.69</v>
      </c>
      <c r="D1070" s="78">
        <v>1378.69</v>
      </c>
      <c r="E1070" s="78">
        <v>1378.69</v>
      </c>
      <c r="F1070" s="78">
        <v>1378.69</v>
      </c>
      <c r="G1070" s="78">
        <v>1378.69</v>
      </c>
      <c r="H1070" s="78">
        <v>1378.69</v>
      </c>
      <c r="I1070" s="78">
        <v>1378.69</v>
      </c>
      <c r="J1070" s="78">
        <v>1378.69</v>
      </c>
      <c r="K1070" s="78">
        <v>1378.69</v>
      </c>
      <c r="L1070" s="78">
        <v>1378.69</v>
      </c>
      <c r="M1070" s="78">
        <v>1378.69</v>
      </c>
      <c r="N1070" s="78">
        <v>1378.69</v>
      </c>
      <c r="O1070" s="111">
        <f t="shared" si="16"/>
        <v>12408.210000000003</v>
      </c>
    </row>
    <row r="1071" spans="1:15" x14ac:dyDescent="0.3">
      <c r="A1071" s="77" t="s">
        <v>2119</v>
      </c>
      <c r="B1071" s="77" t="s">
        <v>1190</v>
      </c>
      <c r="C1071" s="78">
        <v>1365.8</v>
      </c>
      <c r="D1071" s="78">
        <v>1365.8</v>
      </c>
      <c r="E1071" s="78">
        <v>1365.8</v>
      </c>
      <c r="F1071" s="78">
        <v>1365.8</v>
      </c>
      <c r="G1071" s="78">
        <v>1365.8</v>
      </c>
      <c r="H1071" s="78">
        <v>1365.8</v>
      </c>
      <c r="I1071" s="78">
        <v>1365.8</v>
      </c>
      <c r="J1071" s="78">
        <v>1365.8</v>
      </c>
      <c r="K1071" s="78">
        <v>1365.8</v>
      </c>
      <c r="L1071" s="78">
        <v>1365.8</v>
      </c>
      <c r="M1071" s="78">
        <v>1365.8</v>
      </c>
      <c r="N1071" s="78">
        <v>1365.8</v>
      </c>
      <c r="O1071" s="111">
        <f t="shared" si="16"/>
        <v>12292.199999999997</v>
      </c>
    </row>
    <row r="1072" spans="1:15" x14ac:dyDescent="0.3">
      <c r="A1072" s="77" t="s">
        <v>2405</v>
      </c>
      <c r="B1072" s="77" t="s">
        <v>860</v>
      </c>
      <c r="C1072" s="78">
        <v>1679.33</v>
      </c>
      <c r="D1072" s="78">
        <v>1679.34</v>
      </c>
      <c r="E1072" s="78">
        <v>1679.34</v>
      </c>
      <c r="F1072" s="78">
        <v>1679.34</v>
      </c>
      <c r="G1072" s="78">
        <v>1679.34</v>
      </c>
      <c r="H1072" s="78">
        <v>1679.34</v>
      </c>
      <c r="I1072" s="79">
        <v>920.93</v>
      </c>
      <c r="J1072" s="80"/>
      <c r="K1072" s="80"/>
      <c r="L1072" s="80"/>
      <c r="M1072" s="80"/>
      <c r="N1072" s="80"/>
      <c r="O1072" s="111">
        <f t="shared" si="16"/>
        <v>5958.95</v>
      </c>
    </row>
    <row r="1073" spans="1:15" x14ac:dyDescent="0.3">
      <c r="A1073" s="77" t="s">
        <v>2857</v>
      </c>
      <c r="B1073" s="77" t="s">
        <v>860</v>
      </c>
      <c r="C1073" s="80"/>
      <c r="D1073" s="80"/>
      <c r="E1073" s="80"/>
      <c r="F1073" s="80"/>
      <c r="G1073" s="80"/>
      <c r="H1073" s="80"/>
      <c r="I1073" s="79">
        <v>758.41</v>
      </c>
      <c r="J1073" s="78">
        <v>1679.34</v>
      </c>
      <c r="K1073" s="78">
        <v>1679.34</v>
      </c>
      <c r="L1073" s="78">
        <v>1679.34</v>
      </c>
      <c r="M1073" s="78">
        <v>1679.34</v>
      </c>
      <c r="N1073" s="78">
        <v>1679.34</v>
      </c>
      <c r="O1073" s="111">
        <f t="shared" si="16"/>
        <v>9155.11</v>
      </c>
    </row>
    <row r="1074" spans="1:15" x14ac:dyDescent="0.3">
      <c r="A1074" s="77" t="s">
        <v>2203</v>
      </c>
      <c r="B1074" s="77" t="s">
        <v>1045</v>
      </c>
      <c r="C1074" s="78">
        <v>2581.29</v>
      </c>
      <c r="D1074" s="78">
        <v>2581.2800000000002</v>
      </c>
      <c r="E1074" s="78">
        <v>2581.2800000000002</v>
      </c>
      <c r="F1074" s="78">
        <v>2581.2800000000002</v>
      </c>
      <c r="G1074" s="78">
        <v>2581.2800000000002</v>
      </c>
      <c r="H1074" s="78">
        <v>2581.2800000000002</v>
      </c>
      <c r="I1074" s="78">
        <v>2581.2800000000002</v>
      </c>
      <c r="J1074" s="78">
        <v>2581.2800000000002</v>
      </c>
      <c r="K1074" s="78">
        <v>2581.2800000000002</v>
      </c>
      <c r="L1074" s="78">
        <v>2581.2800000000002</v>
      </c>
      <c r="M1074" s="78">
        <v>2581.2800000000002</v>
      </c>
      <c r="N1074" s="78">
        <v>2581.2800000000002</v>
      </c>
      <c r="O1074" s="111">
        <f t="shared" si="16"/>
        <v>23231.52</v>
      </c>
    </row>
    <row r="1075" spans="1:15" x14ac:dyDescent="0.3">
      <c r="A1075" s="77" t="s">
        <v>2189</v>
      </c>
      <c r="B1075" s="77" t="s">
        <v>888</v>
      </c>
      <c r="C1075" s="78">
        <v>1395.87</v>
      </c>
      <c r="D1075" s="78">
        <v>1395.87</v>
      </c>
      <c r="E1075" s="78">
        <v>1395.87</v>
      </c>
      <c r="F1075" s="78">
        <v>1395.87</v>
      </c>
      <c r="G1075" s="78">
        <v>1395.87</v>
      </c>
      <c r="H1075" s="78">
        <v>1395.87</v>
      </c>
      <c r="I1075" s="78">
        <v>1395.87</v>
      </c>
      <c r="J1075" s="78">
        <v>1395.87</v>
      </c>
      <c r="K1075" s="78">
        <v>1395.87</v>
      </c>
      <c r="L1075" s="78">
        <v>1395.87</v>
      </c>
      <c r="M1075" s="78">
        <v>1395.87</v>
      </c>
      <c r="N1075" s="78">
        <v>1395.87</v>
      </c>
      <c r="O1075" s="111">
        <f t="shared" si="16"/>
        <v>12562.829999999998</v>
      </c>
    </row>
    <row r="1076" spans="1:15" x14ac:dyDescent="0.3">
      <c r="A1076" s="77" t="s">
        <v>2417</v>
      </c>
      <c r="B1076" s="77" t="s">
        <v>875</v>
      </c>
      <c r="C1076" s="78">
        <v>1447.41</v>
      </c>
      <c r="D1076" s="78">
        <v>1447.41</v>
      </c>
      <c r="E1076" s="78">
        <v>1447.41</v>
      </c>
      <c r="F1076" s="78">
        <v>1447.41</v>
      </c>
      <c r="G1076" s="78">
        <v>1447.41</v>
      </c>
      <c r="H1076" s="78">
        <v>1447.41</v>
      </c>
      <c r="I1076" s="78">
        <v>1447.41</v>
      </c>
      <c r="J1076" s="78">
        <v>1447.41</v>
      </c>
      <c r="K1076" s="80"/>
      <c r="L1076" s="80"/>
      <c r="M1076" s="80"/>
      <c r="N1076" s="80"/>
      <c r="O1076" s="111">
        <f t="shared" si="16"/>
        <v>7237.05</v>
      </c>
    </row>
    <row r="1077" spans="1:15" x14ac:dyDescent="0.3">
      <c r="A1077" s="77" t="s">
        <v>2903</v>
      </c>
      <c r="B1077" s="77" t="s">
        <v>875</v>
      </c>
      <c r="C1077" s="80"/>
      <c r="D1077" s="80"/>
      <c r="E1077" s="80"/>
      <c r="F1077" s="80"/>
      <c r="G1077" s="80"/>
      <c r="H1077" s="80"/>
      <c r="I1077" s="80"/>
      <c r="J1077" s="80"/>
      <c r="K1077" s="78">
        <v>1447.41</v>
      </c>
      <c r="L1077" s="78">
        <v>1447.41</v>
      </c>
      <c r="M1077" s="78">
        <v>1447.41</v>
      </c>
      <c r="N1077" s="78">
        <v>1447.41</v>
      </c>
      <c r="O1077" s="111">
        <f t="shared" si="16"/>
        <v>5789.64</v>
      </c>
    </row>
    <row r="1078" spans="1:15" x14ac:dyDescent="0.3">
      <c r="A1078" s="77" t="s">
        <v>2338</v>
      </c>
      <c r="B1078" s="77" t="s">
        <v>879</v>
      </c>
      <c r="C1078" s="78">
        <v>2615.64</v>
      </c>
      <c r="D1078" s="78">
        <v>2615.64</v>
      </c>
      <c r="E1078" s="78">
        <v>2615.64</v>
      </c>
      <c r="F1078" s="78">
        <v>2615.64</v>
      </c>
      <c r="G1078" s="78">
        <v>2615.64</v>
      </c>
      <c r="H1078" s="78">
        <v>2615.64</v>
      </c>
      <c r="I1078" s="78">
        <v>2615.64</v>
      </c>
      <c r="J1078" s="78">
        <v>2615.64</v>
      </c>
      <c r="K1078" s="78">
        <v>2615.64</v>
      </c>
      <c r="L1078" s="78">
        <v>2615.64</v>
      </c>
      <c r="M1078" s="78">
        <v>2615.64</v>
      </c>
      <c r="N1078" s="78">
        <v>2615.64</v>
      </c>
      <c r="O1078" s="111">
        <f t="shared" si="16"/>
        <v>23540.76</v>
      </c>
    </row>
    <row r="1079" spans="1:15" x14ac:dyDescent="0.3">
      <c r="A1079" s="77" t="s">
        <v>1518</v>
      </c>
      <c r="B1079" s="77" t="s">
        <v>1227</v>
      </c>
      <c r="C1079" s="78">
        <v>1687.92</v>
      </c>
      <c r="D1079" s="78">
        <v>1687.93</v>
      </c>
      <c r="E1079" s="78">
        <v>1687.93</v>
      </c>
      <c r="F1079" s="78">
        <v>1350.34</v>
      </c>
      <c r="G1079" s="80"/>
      <c r="H1079" s="80"/>
      <c r="I1079" s="80"/>
      <c r="J1079" s="80"/>
      <c r="K1079" s="80"/>
      <c r="L1079" s="80"/>
      <c r="M1079" s="80"/>
      <c r="N1079" s="80"/>
      <c r="O1079" s="111">
        <f t="shared" si="16"/>
        <v>1350.34</v>
      </c>
    </row>
    <row r="1080" spans="1:15" x14ac:dyDescent="0.3">
      <c r="A1080" s="77" t="s">
        <v>2624</v>
      </c>
      <c r="B1080" s="77" t="s">
        <v>1227</v>
      </c>
      <c r="C1080" s="80"/>
      <c r="D1080" s="80"/>
      <c r="E1080" s="80"/>
      <c r="F1080" s="79">
        <v>337.59</v>
      </c>
      <c r="G1080" s="78">
        <v>1687.93</v>
      </c>
      <c r="H1080" s="78">
        <v>1687.93</v>
      </c>
      <c r="I1080" s="78">
        <v>1687.93</v>
      </c>
      <c r="J1080" s="78">
        <v>1687.92</v>
      </c>
      <c r="K1080" s="78">
        <v>1687.93</v>
      </c>
      <c r="L1080" s="78">
        <v>1687.93</v>
      </c>
      <c r="M1080" s="78">
        <v>1687.93</v>
      </c>
      <c r="N1080" s="78">
        <v>1687.93</v>
      </c>
      <c r="O1080" s="111">
        <f t="shared" si="16"/>
        <v>13841.02</v>
      </c>
    </row>
    <row r="1081" spans="1:15" x14ac:dyDescent="0.3">
      <c r="A1081" s="77" t="s">
        <v>2438</v>
      </c>
      <c r="B1081" s="77" t="s">
        <v>891</v>
      </c>
      <c r="C1081" s="78">
        <v>1378.69</v>
      </c>
      <c r="D1081" s="78">
        <v>1378.69</v>
      </c>
      <c r="E1081" s="78">
        <v>1378.69</v>
      </c>
      <c r="F1081" s="78">
        <v>1378.69</v>
      </c>
      <c r="G1081" s="78">
        <v>1378.69</v>
      </c>
      <c r="H1081" s="78">
        <v>1378.69</v>
      </c>
      <c r="I1081" s="78">
        <v>1378.69</v>
      </c>
      <c r="J1081" s="78">
        <v>1378.69</v>
      </c>
      <c r="K1081" s="78">
        <v>1378.69</v>
      </c>
      <c r="L1081" s="78">
        <v>1378.69</v>
      </c>
      <c r="M1081" s="78">
        <v>1378.69</v>
      </c>
      <c r="N1081" s="78">
        <v>1378.69</v>
      </c>
      <c r="O1081" s="111">
        <f t="shared" si="16"/>
        <v>12408.210000000003</v>
      </c>
    </row>
    <row r="1082" spans="1:15" x14ac:dyDescent="0.3">
      <c r="A1082" s="77" t="s">
        <v>2205</v>
      </c>
      <c r="B1082" s="77" t="s">
        <v>1176</v>
      </c>
      <c r="C1082" s="78">
        <v>1365.8</v>
      </c>
      <c r="D1082" s="78">
        <v>1365.8</v>
      </c>
      <c r="E1082" s="78">
        <v>1365.8</v>
      </c>
      <c r="F1082" s="78">
        <v>1365.8</v>
      </c>
      <c r="G1082" s="78">
        <v>1365.8</v>
      </c>
      <c r="H1082" s="78">
        <v>1365.8</v>
      </c>
      <c r="I1082" s="78">
        <v>1365.8</v>
      </c>
      <c r="J1082" s="78">
        <v>1365.8</v>
      </c>
      <c r="K1082" s="78">
        <v>1365.8</v>
      </c>
      <c r="L1082" s="78">
        <v>1365.8</v>
      </c>
      <c r="M1082" s="78">
        <v>1365.8</v>
      </c>
      <c r="N1082" s="78">
        <v>1365.8</v>
      </c>
      <c r="O1082" s="111">
        <f t="shared" si="16"/>
        <v>12292.199999999997</v>
      </c>
    </row>
    <row r="1083" spans="1:15" x14ac:dyDescent="0.3">
      <c r="A1083" s="77" t="s">
        <v>2130</v>
      </c>
      <c r="B1083" s="77" t="s">
        <v>284</v>
      </c>
      <c r="C1083" s="78">
        <v>3466.05</v>
      </c>
      <c r="D1083" s="78">
        <v>3466.05</v>
      </c>
      <c r="E1083" s="78">
        <v>3466.05</v>
      </c>
      <c r="F1083" s="78">
        <v>3466.05</v>
      </c>
      <c r="G1083" s="78">
        <v>3466.05</v>
      </c>
      <c r="H1083" s="78">
        <v>3466.05</v>
      </c>
      <c r="I1083" s="78">
        <v>3466.05</v>
      </c>
      <c r="J1083" s="78">
        <v>3466.05</v>
      </c>
      <c r="K1083" s="78">
        <v>3466.05</v>
      </c>
      <c r="L1083" s="78">
        <v>3466.05</v>
      </c>
      <c r="M1083" s="78">
        <v>3466.05</v>
      </c>
      <c r="N1083" s="78">
        <v>3466.05</v>
      </c>
      <c r="O1083" s="111">
        <f t="shared" si="16"/>
        <v>31194.449999999997</v>
      </c>
    </row>
    <row r="1084" spans="1:15" x14ac:dyDescent="0.3">
      <c r="A1084" s="77" t="s">
        <v>1519</v>
      </c>
      <c r="B1084" s="77" t="s">
        <v>1169</v>
      </c>
      <c r="C1084" s="78">
        <v>1679.33</v>
      </c>
      <c r="D1084" s="80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111">
        <f t="shared" si="16"/>
        <v>0</v>
      </c>
    </row>
    <row r="1085" spans="1:15" x14ac:dyDescent="0.3">
      <c r="A1085" s="77" t="s">
        <v>2448</v>
      </c>
      <c r="B1085" s="77" t="s">
        <v>1169</v>
      </c>
      <c r="C1085" s="80"/>
      <c r="D1085" s="78">
        <v>1679.33</v>
      </c>
      <c r="E1085" s="78">
        <v>1679.34</v>
      </c>
      <c r="F1085" s="78">
        <v>1679.34</v>
      </c>
      <c r="G1085" s="78">
        <v>1679.34</v>
      </c>
      <c r="H1085" s="78">
        <v>1679.34</v>
      </c>
      <c r="I1085" s="78">
        <v>1679.34</v>
      </c>
      <c r="J1085" s="78">
        <v>1679.34</v>
      </c>
      <c r="K1085" s="78">
        <v>1679.34</v>
      </c>
      <c r="L1085" s="78">
        <v>1679.34</v>
      </c>
      <c r="M1085" s="78">
        <v>1679.34</v>
      </c>
      <c r="N1085" s="78">
        <v>1679.34</v>
      </c>
      <c r="O1085" s="111">
        <f t="shared" si="16"/>
        <v>15114.06</v>
      </c>
    </row>
    <row r="1086" spans="1:15" x14ac:dyDescent="0.3">
      <c r="A1086" s="77" t="s">
        <v>2095</v>
      </c>
      <c r="B1086" s="77" t="s">
        <v>1195</v>
      </c>
      <c r="C1086" s="78">
        <v>2581.29</v>
      </c>
      <c r="D1086" s="78">
        <v>2581.2800000000002</v>
      </c>
      <c r="E1086" s="78">
        <v>2581.2800000000002</v>
      </c>
      <c r="F1086" s="78">
        <v>2581.2800000000002</v>
      </c>
      <c r="G1086" s="78">
        <v>2581.2800000000002</v>
      </c>
      <c r="H1086" s="78">
        <v>2581.2800000000002</v>
      </c>
      <c r="I1086" s="78">
        <v>2581.2800000000002</v>
      </c>
      <c r="J1086" s="78">
        <v>2581.2800000000002</v>
      </c>
      <c r="K1086" s="78">
        <v>2581.2800000000002</v>
      </c>
      <c r="L1086" s="78">
        <v>2581.2800000000002</v>
      </c>
      <c r="M1086" s="78">
        <v>2581.2800000000002</v>
      </c>
      <c r="N1086" s="78">
        <v>2581.2800000000002</v>
      </c>
      <c r="O1086" s="111">
        <f t="shared" si="16"/>
        <v>23231.52</v>
      </c>
    </row>
    <row r="1087" spans="1:15" x14ac:dyDescent="0.3">
      <c r="A1087" s="77" t="s">
        <v>2418</v>
      </c>
      <c r="B1087" s="77" t="s">
        <v>912</v>
      </c>
      <c r="C1087" s="78">
        <v>1395.87</v>
      </c>
      <c r="D1087" s="78">
        <v>1395.87</v>
      </c>
      <c r="E1087" s="78">
        <v>1395.87</v>
      </c>
      <c r="F1087" s="78">
        <v>1395.87</v>
      </c>
      <c r="G1087" s="78">
        <v>1395.87</v>
      </c>
      <c r="H1087" s="78">
        <v>1395.87</v>
      </c>
      <c r="I1087" s="78">
        <v>1395.87</v>
      </c>
      <c r="J1087" s="78">
        <v>1395.87</v>
      </c>
      <c r="K1087" s="78">
        <v>1395.87</v>
      </c>
      <c r="L1087" s="78">
        <v>1395.87</v>
      </c>
      <c r="M1087" s="78">
        <v>1395.87</v>
      </c>
      <c r="N1087" s="78">
        <v>1395.87</v>
      </c>
      <c r="O1087" s="111">
        <f t="shared" si="16"/>
        <v>12562.829999999998</v>
      </c>
    </row>
    <row r="1088" spans="1:15" x14ac:dyDescent="0.3">
      <c r="A1088" s="77" t="s">
        <v>2101</v>
      </c>
      <c r="B1088" s="77" t="s">
        <v>1228</v>
      </c>
      <c r="C1088" s="78">
        <v>1447.41</v>
      </c>
      <c r="D1088" s="78">
        <v>1447.41</v>
      </c>
      <c r="E1088" s="78">
        <v>1447.41</v>
      </c>
      <c r="F1088" s="78">
        <v>1447.41</v>
      </c>
      <c r="G1088" s="78">
        <v>1447.41</v>
      </c>
      <c r="H1088" s="78">
        <v>1447.41</v>
      </c>
      <c r="I1088" s="78">
        <v>1447.41</v>
      </c>
      <c r="J1088" s="78">
        <v>1447.41</v>
      </c>
      <c r="K1088" s="78">
        <v>1447.41</v>
      </c>
      <c r="L1088" s="78">
        <v>1447.41</v>
      </c>
      <c r="M1088" s="78">
        <v>1447.41</v>
      </c>
      <c r="N1088" s="78">
        <v>1447.41</v>
      </c>
      <c r="O1088" s="111">
        <f t="shared" si="16"/>
        <v>13026.69</v>
      </c>
    </row>
    <row r="1089" spans="1:15" x14ac:dyDescent="0.3">
      <c r="A1089" s="77" t="s">
        <v>2252</v>
      </c>
      <c r="B1089" s="77" t="s">
        <v>1224</v>
      </c>
      <c r="C1089" s="78">
        <v>2615.64</v>
      </c>
      <c r="D1089" s="78">
        <v>2615.64</v>
      </c>
      <c r="E1089" s="78">
        <v>1012.51</v>
      </c>
      <c r="F1089" s="80"/>
      <c r="G1089" s="80"/>
      <c r="H1089" s="80"/>
      <c r="I1089" s="80"/>
      <c r="J1089" s="80"/>
      <c r="K1089" s="80"/>
      <c r="L1089" s="80"/>
      <c r="M1089" s="80"/>
      <c r="N1089" s="80"/>
      <c r="O1089" s="111">
        <f t="shared" si="16"/>
        <v>0</v>
      </c>
    </row>
    <row r="1090" spans="1:15" x14ac:dyDescent="0.3">
      <c r="A1090" s="77" t="s">
        <v>2579</v>
      </c>
      <c r="B1090" s="77" t="s">
        <v>1224</v>
      </c>
      <c r="C1090" s="80"/>
      <c r="D1090" s="80"/>
      <c r="E1090" s="78">
        <v>1603.13</v>
      </c>
      <c r="F1090" s="78">
        <v>2615.64</v>
      </c>
      <c r="G1090" s="78">
        <v>2615.64</v>
      </c>
      <c r="H1090" s="78">
        <v>2615.64</v>
      </c>
      <c r="I1090" s="78">
        <v>2615.64</v>
      </c>
      <c r="J1090" s="78">
        <v>2615.64</v>
      </c>
      <c r="K1090" s="78">
        <v>2615.64</v>
      </c>
      <c r="L1090" s="78">
        <v>2615.64</v>
      </c>
      <c r="M1090" s="78">
        <v>2615.64</v>
      </c>
      <c r="N1090" s="78">
        <v>2615.64</v>
      </c>
      <c r="O1090" s="111">
        <f t="shared" si="16"/>
        <v>23540.76</v>
      </c>
    </row>
    <row r="1091" spans="1:15" x14ac:dyDescent="0.3">
      <c r="A1091" s="77" t="s">
        <v>2288</v>
      </c>
      <c r="B1091" s="77" t="s">
        <v>1236</v>
      </c>
      <c r="C1091" s="78">
        <v>1687.92</v>
      </c>
      <c r="D1091" s="78">
        <v>1687.93</v>
      </c>
      <c r="E1091" s="78">
        <v>1687.93</v>
      </c>
      <c r="F1091" s="78">
        <v>1687.93</v>
      </c>
      <c r="G1091" s="78">
        <v>1687.93</v>
      </c>
      <c r="H1091" s="78">
        <v>1687.93</v>
      </c>
      <c r="I1091" s="78">
        <v>1687.93</v>
      </c>
      <c r="J1091" s="78">
        <v>1687.93</v>
      </c>
      <c r="K1091" s="78">
        <v>1125.29</v>
      </c>
      <c r="L1091" s="80"/>
      <c r="M1091" s="80"/>
      <c r="N1091" s="80"/>
      <c r="O1091" s="111">
        <f t="shared" ref="O1091:O1154" si="17">SUM(F1091:N1091)</f>
        <v>9564.9399999999987</v>
      </c>
    </row>
    <row r="1092" spans="1:15" x14ac:dyDescent="0.3">
      <c r="A1092" s="77" t="s">
        <v>2896</v>
      </c>
      <c r="B1092" s="77" t="s">
        <v>1236</v>
      </c>
      <c r="C1092" s="80"/>
      <c r="D1092" s="80"/>
      <c r="E1092" s="80"/>
      <c r="F1092" s="80"/>
      <c r="G1092" s="80"/>
      <c r="H1092" s="80"/>
      <c r="I1092" s="80"/>
      <c r="J1092" s="80"/>
      <c r="K1092" s="79">
        <v>562.64</v>
      </c>
      <c r="L1092" s="78">
        <v>1687.93</v>
      </c>
      <c r="M1092" s="78">
        <v>1687.93</v>
      </c>
      <c r="N1092" s="78">
        <v>1687.93</v>
      </c>
      <c r="O1092" s="111">
        <f t="shared" si="17"/>
        <v>5626.43</v>
      </c>
    </row>
    <row r="1093" spans="1:15" x14ac:dyDescent="0.3">
      <c r="A1093" s="77" t="s">
        <v>1546</v>
      </c>
      <c r="B1093" s="77" t="s">
        <v>915</v>
      </c>
      <c r="C1093" s="78">
        <v>1378.69</v>
      </c>
      <c r="D1093" s="78">
        <v>1378.69</v>
      </c>
      <c r="E1093" s="78">
        <v>1378.69</v>
      </c>
      <c r="F1093" s="78">
        <v>1378.69</v>
      </c>
      <c r="G1093" s="78">
        <v>1378.69</v>
      </c>
      <c r="H1093" s="78">
        <v>1378.69</v>
      </c>
      <c r="I1093" s="78">
        <v>1378.69</v>
      </c>
      <c r="J1093" s="78">
        <v>1378.69</v>
      </c>
      <c r="K1093" s="78">
        <v>1378.69</v>
      </c>
      <c r="L1093" s="78">
        <v>1378.69</v>
      </c>
      <c r="M1093" s="78">
        <v>1378.69</v>
      </c>
      <c r="N1093" s="78">
        <v>1378.69</v>
      </c>
      <c r="O1093" s="111">
        <f t="shared" si="17"/>
        <v>12408.210000000003</v>
      </c>
    </row>
    <row r="1094" spans="1:15" x14ac:dyDescent="0.3">
      <c r="A1094" s="77" t="s">
        <v>2113</v>
      </c>
      <c r="B1094" s="77" t="s">
        <v>1177</v>
      </c>
      <c r="C1094" s="78">
        <v>1365.8</v>
      </c>
      <c r="D1094" s="78">
        <v>1365.8</v>
      </c>
      <c r="E1094" s="78">
        <v>1365.8</v>
      </c>
      <c r="F1094" s="78">
        <v>1365.8</v>
      </c>
      <c r="G1094" s="78">
        <v>1365.8</v>
      </c>
      <c r="H1094" s="78">
        <v>1365.8</v>
      </c>
      <c r="I1094" s="78">
        <v>1365.8</v>
      </c>
      <c r="J1094" s="78">
        <v>1365.8</v>
      </c>
      <c r="K1094" s="78">
        <v>1365.8</v>
      </c>
      <c r="L1094" s="79">
        <v>352.46</v>
      </c>
      <c r="M1094" s="80"/>
      <c r="N1094" s="80"/>
      <c r="O1094" s="111">
        <f t="shared" si="17"/>
        <v>8547.2599999999984</v>
      </c>
    </row>
    <row r="1095" spans="1:15" x14ac:dyDescent="0.3">
      <c r="A1095" s="77" t="s">
        <v>2908</v>
      </c>
      <c r="B1095" s="77" t="s">
        <v>1177</v>
      </c>
      <c r="C1095" s="80"/>
      <c r="D1095" s="80"/>
      <c r="E1095" s="80"/>
      <c r="F1095" s="80"/>
      <c r="G1095" s="80"/>
      <c r="H1095" s="80"/>
      <c r="I1095" s="80"/>
      <c r="J1095" s="80"/>
      <c r="K1095" s="80"/>
      <c r="L1095" s="78">
        <v>1013.34</v>
      </c>
      <c r="M1095" s="78">
        <v>1365.8</v>
      </c>
      <c r="N1095" s="78">
        <v>1365.8</v>
      </c>
      <c r="O1095" s="111">
        <f t="shared" si="17"/>
        <v>3744.9399999999996</v>
      </c>
    </row>
    <row r="1096" spans="1:15" x14ac:dyDescent="0.3">
      <c r="A1096" s="77" t="s">
        <v>2159</v>
      </c>
      <c r="B1096" s="77" t="s">
        <v>981</v>
      </c>
      <c r="C1096" s="78">
        <v>1679.33</v>
      </c>
      <c r="D1096" s="78">
        <v>1679.34</v>
      </c>
      <c r="E1096" s="78">
        <v>1679.34</v>
      </c>
      <c r="F1096" s="78">
        <v>1679.34</v>
      </c>
      <c r="G1096" s="78">
        <v>1679.34</v>
      </c>
      <c r="H1096" s="78">
        <v>1679.34</v>
      </c>
      <c r="I1096" s="78">
        <v>1679.34</v>
      </c>
      <c r="J1096" s="78">
        <v>1679.34</v>
      </c>
      <c r="K1096" s="78">
        <v>1679.34</v>
      </c>
      <c r="L1096" s="78">
        <v>1679.34</v>
      </c>
      <c r="M1096" s="78">
        <v>1679.34</v>
      </c>
      <c r="N1096" s="78">
        <v>1679.34</v>
      </c>
      <c r="O1096" s="111">
        <f t="shared" si="17"/>
        <v>15114.06</v>
      </c>
    </row>
    <row r="1097" spans="1:15" x14ac:dyDescent="0.3">
      <c r="A1097" s="77" t="s">
        <v>2091</v>
      </c>
      <c r="B1097" s="77" t="s">
        <v>853</v>
      </c>
      <c r="C1097" s="78">
        <v>2581.29</v>
      </c>
      <c r="D1097" s="78">
        <v>2581.2800000000002</v>
      </c>
      <c r="E1097" s="78">
        <v>2581.2800000000002</v>
      </c>
      <c r="F1097" s="78">
        <v>2581.2800000000002</v>
      </c>
      <c r="G1097" s="78">
        <v>2581.2800000000002</v>
      </c>
      <c r="H1097" s="78">
        <v>2581.2800000000002</v>
      </c>
      <c r="I1097" s="78">
        <v>1082.47</v>
      </c>
      <c r="J1097" s="80"/>
      <c r="K1097" s="80"/>
      <c r="L1097" s="80"/>
      <c r="M1097" s="80"/>
      <c r="N1097" s="80"/>
      <c r="O1097" s="111">
        <f t="shared" si="17"/>
        <v>8826.31</v>
      </c>
    </row>
    <row r="1098" spans="1:15" x14ac:dyDescent="0.3">
      <c r="A1098" s="77" t="s">
        <v>2848</v>
      </c>
      <c r="B1098" s="77" t="s">
        <v>853</v>
      </c>
      <c r="C1098" s="80"/>
      <c r="D1098" s="80"/>
      <c r="E1098" s="80"/>
      <c r="F1098" s="80"/>
      <c r="G1098" s="80"/>
      <c r="H1098" s="80"/>
      <c r="I1098" s="78">
        <v>1498.81</v>
      </c>
      <c r="J1098" s="78">
        <v>2581.29</v>
      </c>
      <c r="K1098" s="78">
        <v>2581.2800000000002</v>
      </c>
      <c r="L1098" s="78">
        <v>2581.2800000000002</v>
      </c>
      <c r="M1098" s="78">
        <v>2581.2800000000002</v>
      </c>
      <c r="N1098" s="78">
        <v>2581.2800000000002</v>
      </c>
      <c r="O1098" s="111">
        <f t="shared" si="17"/>
        <v>14405.220000000001</v>
      </c>
    </row>
    <row r="1099" spans="1:15" x14ac:dyDescent="0.3">
      <c r="A1099" s="77" t="s">
        <v>2227</v>
      </c>
      <c r="B1099" s="77" t="s">
        <v>334</v>
      </c>
      <c r="C1099" s="78">
        <v>2396.6</v>
      </c>
      <c r="D1099" s="78">
        <v>2396.6</v>
      </c>
      <c r="E1099" s="78">
        <v>2396.6</v>
      </c>
      <c r="F1099" s="78">
        <v>2396.6</v>
      </c>
      <c r="G1099" s="78">
        <v>2396.6</v>
      </c>
      <c r="H1099" s="78">
        <v>2396.6</v>
      </c>
      <c r="I1099" s="78">
        <v>2396.6</v>
      </c>
      <c r="J1099" s="78">
        <v>2396.6</v>
      </c>
      <c r="K1099" s="78">
        <v>2396.6</v>
      </c>
      <c r="L1099" s="78">
        <v>2396.6</v>
      </c>
      <c r="M1099" s="78">
        <v>2396.6</v>
      </c>
      <c r="N1099" s="78">
        <v>2396.6</v>
      </c>
      <c r="O1099" s="111">
        <f t="shared" si="17"/>
        <v>21569.399999999998</v>
      </c>
    </row>
    <row r="1100" spans="1:15" x14ac:dyDescent="0.3">
      <c r="A1100" s="77" t="s">
        <v>2096</v>
      </c>
      <c r="B1100" s="77" t="s">
        <v>893</v>
      </c>
      <c r="C1100" s="78">
        <v>1395.87</v>
      </c>
      <c r="D1100" s="78">
        <v>1395.87</v>
      </c>
      <c r="E1100" s="78">
        <v>1395.87</v>
      </c>
      <c r="F1100" s="78">
        <v>1395.87</v>
      </c>
      <c r="G1100" s="78">
        <v>1395.87</v>
      </c>
      <c r="H1100" s="78">
        <v>1395.87</v>
      </c>
      <c r="I1100" s="78">
        <v>1395.87</v>
      </c>
      <c r="J1100" s="78">
        <v>1395.87</v>
      </c>
      <c r="K1100" s="78">
        <v>1395.87</v>
      </c>
      <c r="L1100" s="78">
        <v>1395.87</v>
      </c>
      <c r="M1100" s="78">
        <v>1395.87</v>
      </c>
      <c r="N1100" s="78">
        <v>1395.87</v>
      </c>
      <c r="O1100" s="111">
        <f t="shared" si="17"/>
        <v>12562.829999999998</v>
      </c>
    </row>
    <row r="1101" spans="1:15" x14ac:dyDescent="0.3">
      <c r="A1101" s="77" t="s">
        <v>2221</v>
      </c>
      <c r="B1101" s="77" t="s">
        <v>968</v>
      </c>
      <c r="C1101" s="78">
        <v>1447.41</v>
      </c>
      <c r="D1101" s="78">
        <v>1447.41</v>
      </c>
      <c r="E1101" s="78">
        <v>1447.41</v>
      </c>
      <c r="F1101" s="78">
        <v>1447.41</v>
      </c>
      <c r="G1101" s="78">
        <v>1447.41</v>
      </c>
      <c r="H1101" s="78">
        <v>1447.41</v>
      </c>
      <c r="I1101" s="78">
        <v>1447.41</v>
      </c>
      <c r="J1101" s="78">
        <v>1447.41</v>
      </c>
      <c r="K1101" s="78">
        <v>1447.41</v>
      </c>
      <c r="L1101" s="78">
        <v>1447.41</v>
      </c>
      <c r="M1101" s="78">
        <v>1447.41</v>
      </c>
      <c r="N1101" s="78">
        <v>1447.41</v>
      </c>
      <c r="O1101" s="111">
        <f t="shared" si="17"/>
        <v>13026.69</v>
      </c>
    </row>
    <row r="1102" spans="1:15" x14ac:dyDescent="0.3">
      <c r="A1102" s="77" t="s">
        <v>2330</v>
      </c>
      <c r="B1102" s="77" t="s">
        <v>876</v>
      </c>
      <c r="C1102" s="78">
        <v>2615.64</v>
      </c>
      <c r="D1102" s="78">
        <v>2615.64</v>
      </c>
      <c r="E1102" s="78">
        <v>2615.64</v>
      </c>
      <c r="F1102" s="78">
        <v>2615.64</v>
      </c>
      <c r="G1102" s="78">
        <v>2615.64</v>
      </c>
      <c r="H1102" s="78">
        <v>2615.64</v>
      </c>
      <c r="I1102" s="78">
        <v>2615.64</v>
      </c>
      <c r="J1102" s="78">
        <v>2615.64</v>
      </c>
      <c r="K1102" s="78">
        <v>2615.64</v>
      </c>
      <c r="L1102" s="78">
        <v>2615.64</v>
      </c>
      <c r="M1102" s="78">
        <v>2615.64</v>
      </c>
      <c r="N1102" s="78">
        <v>2615.64</v>
      </c>
      <c r="O1102" s="111">
        <f t="shared" si="17"/>
        <v>23540.76</v>
      </c>
    </row>
    <row r="1103" spans="1:15" x14ac:dyDescent="0.3">
      <c r="A1103" s="77" t="s">
        <v>2416</v>
      </c>
      <c r="B1103" s="77" t="s">
        <v>897</v>
      </c>
      <c r="C1103" s="78">
        <v>1687.92</v>
      </c>
      <c r="D1103" s="78">
        <v>1687.93</v>
      </c>
      <c r="E1103" s="78">
        <v>1687.93</v>
      </c>
      <c r="F1103" s="78">
        <v>1687.93</v>
      </c>
      <c r="G1103" s="78">
        <v>1687.93</v>
      </c>
      <c r="H1103" s="78">
        <v>1687.93</v>
      </c>
      <c r="I1103" s="78">
        <v>1687.93</v>
      </c>
      <c r="J1103" s="78">
        <v>1687.93</v>
      </c>
      <c r="K1103" s="78">
        <v>1687.93</v>
      </c>
      <c r="L1103" s="78">
        <v>1687.93</v>
      </c>
      <c r="M1103" s="78">
        <v>1687.93</v>
      </c>
      <c r="N1103" s="78">
        <v>1687.93</v>
      </c>
      <c r="O1103" s="111">
        <f t="shared" si="17"/>
        <v>15191.37</v>
      </c>
    </row>
    <row r="1104" spans="1:15" x14ac:dyDescent="0.3">
      <c r="A1104" s="77" t="s">
        <v>2329</v>
      </c>
      <c r="B1104" s="77" t="s">
        <v>870</v>
      </c>
      <c r="C1104" s="78">
        <v>1378.69</v>
      </c>
      <c r="D1104" s="78">
        <v>1378.69</v>
      </c>
      <c r="E1104" s="78">
        <v>1378.69</v>
      </c>
      <c r="F1104" s="78">
        <v>1378.69</v>
      </c>
      <c r="G1104" s="78">
        <v>1378.69</v>
      </c>
      <c r="H1104" s="78">
        <v>1378.69</v>
      </c>
      <c r="I1104" s="78">
        <v>1378.69</v>
      </c>
      <c r="J1104" s="78">
        <v>1378.69</v>
      </c>
      <c r="K1104" s="78">
        <v>1378.69</v>
      </c>
      <c r="L1104" s="79">
        <v>355.79</v>
      </c>
      <c r="M1104" s="80"/>
      <c r="N1104" s="80"/>
      <c r="O1104" s="111">
        <f t="shared" si="17"/>
        <v>8627.9300000000021</v>
      </c>
    </row>
    <row r="1105" spans="1:15" x14ac:dyDescent="0.3">
      <c r="A1105" s="77" t="s">
        <v>2909</v>
      </c>
      <c r="B1105" s="77" t="s">
        <v>870</v>
      </c>
      <c r="C1105" s="80"/>
      <c r="D1105" s="80"/>
      <c r="E1105" s="80"/>
      <c r="F1105" s="80"/>
      <c r="G1105" s="80"/>
      <c r="H1105" s="80"/>
      <c r="I1105" s="80"/>
      <c r="J1105" s="80"/>
      <c r="K1105" s="80"/>
      <c r="L1105" s="78">
        <v>1022.9</v>
      </c>
      <c r="M1105" s="78">
        <v>1378.69</v>
      </c>
      <c r="N1105" s="78">
        <v>1378.69</v>
      </c>
      <c r="O1105" s="111">
        <f t="shared" si="17"/>
        <v>3780.28</v>
      </c>
    </row>
    <row r="1106" spans="1:15" x14ac:dyDescent="0.3">
      <c r="A1106" s="77" t="s">
        <v>2431</v>
      </c>
      <c r="B1106" s="77" t="s">
        <v>1179</v>
      </c>
      <c r="C1106" s="78">
        <v>1365.8</v>
      </c>
      <c r="D1106" s="78">
        <v>1365.8</v>
      </c>
      <c r="E1106" s="78">
        <v>1189.57</v>
      </c>
      <c r="F1106" s="80"/>
      <c r="G1106" s="80"/>
      <c r="H1106" s="80"/>
      <c r="I1106" s="80"/>
      <c r="J1106" s="80"/>
      <c r="K1106" s="80"/>
      <c r="L1106" s="80"/>
      <c r="M1106" s="80"/>
      <c r="N1106" s="80"/>
      <c r="O1106" s="111">
        <f t="shared" si="17"/>
        <v>0</v>
      </c>
    </row>
    <row r="1107" spans="1:15" x14ac:dyDescent="0.3">
      <c r="A1107" s="77" t="s">
        <v>2596</v>
      </c>
      <c r="B1107" s="77" t="s">
        <v>1179</v>
      </c>
      <c r="C1107" s="80"/>
      <c r="D1107" s="80"/>
      <c r="E1107" s="79">
        <v>176.23</v>
      </c>
      <c r="F1107" s="78">
        <v>1365.8</v>
      </c>
      <c r="G1107" s="78">
        <v>1365.8</v>
      </c>
      <c r="H1107" s="78">
        <v>1365.8</v>
      </c>
      <c r="I1107" s="78">
        <v>1365.8</v>
      </c>
      <c r="J1107" s="78">
        <v>1365.8</v>
      </c>
      <c r="K1107" s="78">
        <v>1365.8</v>
      </c>
      <c r="L1107" s="78">
        <v>1365.8</v>
      </c>
      <c r="M1107" s="78">
        <v>1365.8</v>
      </c>
      <c r="N1107" s="78">
        <v>1365.8</v>
      </c>
      <c r="O1107" s="111">
        <f t="shared" si="17"/>
        <v>12292.199999999997</v>
      </c>
    </row>
    <row r="1108" spans="1:15" x14ac:dyDescent="0.3">
      <c r="A1108" s="77" t="s">
        <v>2256</v>
      </c>
      <c r="B1108" s="77" t="s">
        <v>648</v>
      </c>
      <c r="C1108" s="78">
        <v>1679.33</v>
      </c>
      <c r="D1108" s="78">
        <v>1679.34</v>
      </c>
      <c r="E1108" s="78">
        <v>1679.34</v>
      </c>
      <c r="F1108" s="78">
        <v>1679.34</v>
      </c>
      <c r="G1108" s="78">
        <v>1679.34</v>
      </c>
      <c r="H1108" s="78">
        <v>1679.34</v>
      </c>
      <c r="I1108" s="78">
        <v>1679.34</v>
      </c>
      <c r="J1108" s="78">
        <v>1679.34</v>
      </c>
      <c r="K1108" s="78">
        <v>1679.34</v>
      </c>
      <c r="L1108" s="78">
        <v>1679.34</v>
      </c>
      <c r="M1108" s="78">
        <v>1679.34</v>
      </c>
      <c r="N1108" s="78">
        <v>1679.34</v>
      </c>
      <c r="O1108" s="111">
        <f t="shared" si="17"/>
        <v>15114.06</v>
      </c>
    </row>
    <row r="1109" spans="1:15" x14ac:dyDescent="0.3">
      <c r="A1109" s="77" t="s">
        <v>2439</v>
      </c>
      <c r="B1109" s="77" t="s">
        <v>663</v>
      </c>
      <c r="C1109" s="78">
        <v>2581.29</v>
      </c>
      <c r="D1109" s="78">
        <v>2581.2800000000002</v>
      </c>
      <c r="E1109" s="78">
        <v>2581.2800000000002</v>
      </c>
      <c r="F1109" s="78">
        <v>2581.2800000000002</v>
      </c>
      <c r="G1109" s="78">
        <v>2581.2800000000002</v>
      </c>
      <c r="H1109" s="78">
        <v>2581.2800000000002</v>
      </c>
      <c r="I1109" s="78">
        <v>2581.2800000000002</v>
      </c>
      <c r="J1109" s="78">
        <v>2581.2800000000002</v>
      </c>
      <c r="K1109" s="78">
        <v>2581.2800000000002</v>
      </c>
      <c r="L1109" s="78">
        <v>2581.2800000000002</v>
      </c>
      <c r="M1109" s="78">
        <v>2581.2800000000002</v>
      </c>
      <c r="N1109" s="78">
        <v>2581.2800000000002</v>
      </c>
      <c r="O1109" s="111">
        <f t="shared" si="17"/>
        <v>23231.52</v>
      </c>
    </row>
    <row r="1110" spans="1:15" x14ac:dyDescent="0.3">
      <c r="A1110" s="77" t="s">
        <v>2175</v>
      </c>
      <c r="B1110" s="77" t="s">
        <v>921</v>
      </c>
      <c r="C1110" s="78">
        <v>1395.87</v>
      </c>
      <c r="D1110" s="78">
        <v>1395.87</v>
      </c>
      <c r="E1110" s="78">
        <v>1395.87</v>
      </c>
      <c r="F1110" s="78">
        <v>1395.87</v>
      </c>
      <c r="G1110" s="78">
        <v>1395.87</v>
      </c>
      <c r="H1110" s="78">
        <v>1395.87</v>
      </c>
      <c r="I1110" s="78">
        <v>1395.87</v>
      </c>
      <c r="J1110" s="78">
        <v>1395.87</v>
      </c>
      <c r="K1110" s="78">
        <v>1395.87</v>
      </c>
      <c r="L1110" s="78">
        <v>1395.87</v>
      </c>
      <c r="M1110" s="78">
        <v>1395.87</v>
      </c>
      <c r="N1110" s="78">
        <v>1395.87</v>
      </c>
      <c r="O1110" s="111">
        <f t="shared" si="17"/>
        <v>12562.829999999998</v>
      </c>
    </row>
    <row r="1111" spans="1:15" x14ac:dyDescent="0.3">
      <c r="A1111" s="77" t="s">
        <v>2100</v>
      </c>
      <c r="B1111" s="77" t="s">
        <v>1171</v>
      </c>
      <c r="C1111" s="78">
        <v>1447.41</v>
      </c>
      <c r="D1111" s="78">
        <v>1447.41</v>
      </c>
      <c r="E1111" s="78">
        <v>1447.41</v>
      </c>
      <c r="F1111" s="78">
        <v>1447.41</v>
      </c>
      <c r="G1111" s="78">
        <v>1447.41</v>
      </c>
      <c r="H1111" s="78">
        <v>1447.41</v>
      </c>
      <c r="I1111" s="78">
        <v>1447.41</v>
      </c>
      <c r="J1111" s="78">
        <v>1447.41</v>
      </c>
      <c r="K1111" s="78">
        <v>1447.41</v>
      </c>
      <c r="L1111" s="78">
        <v>1447.41</v>
      </c>
      <c r="M1111" s="78">
        <v>1447.41</v>
      </c>
      <c r="N1111" s="78">
        <v>1447.41</v>
      </c>
      <c r="O1111" s="111">
        <f t="shared" si="17"/>
        <v>13026.69</v>
      </c>
    </row>
    <row r="1112" spans="1:15" x14ac:dyDescent="0.3">
      <c r="A1112" s="77" t="s">
        <v>2146</v>
      </c>
      <c r="B1112" s="77" t="s">
        <v>361</v>
      </c>
      <c r="C1112" s="78">
        <v>2392.3000000000002</v>
      </c>
      <c r="D1112" s="78">
        <v>2392.3000000000002</v>
      </c>
      <c r="E1112" s="78">
        <v>2392.3000000000002</v>
      </c>
      <c r="F1112" s="78">
        <v>2392.3000000000002</v>
      </c>
      <c r="G1112" s="78">
        <v>2392.3000000000002</v>
      </c>
      <c r="H1112" s="78">
        <v>2392.3000000000002</v>
      </c>
      <c r="I1112" s="78">
        <v>2392.3000000000002</v>
      </c>
      <c r="J1112" s="78">
        <v>2392.3000000000002</v>
      </c>
      <c r="K1112" s="78">
        <v>2392.3000000000002</v>
      </c>
      <c r="L1112" s="78">
        <v>2392.3000000000002</v>
      </c>
      <c r="M1112" s="78">
        <v>2392.3000000000002</v>
      </c>
      <c r="N1112" s="78">
        <v>2392.3000000000002</v>
      </c>
      <c r="O1112" s="111">
        <f t="shared" si="17"/>
        <v>21530.699999999997</v>
      </c>
    </row>
    <row r="1113" spans="1:15" x14ac:dyDescent="0.3">
      <c r="A1113" s="77" t="s">
        <v>2082</v>
      </c>
      <c r="B1113" s="77" t="s">
        <v>873</v>
      </c>
      <c r="C1113" s="78">
        <v>2615.64</v>
      </c>
      <c r="D1113" s="78">
        <v>2615.64</v>
      </c>
      <c r="E1113" s="78">
        <v>2615.64</v>
      </c>
      <c r="F1113" s="78">
        <v>2615.64</v>
      </c>
      <c r="G1113" s="78">
        <v>2615.64</v>
      </c>
      <c r="H1113" s="78">
        <v>2615.64</v>
      </c>
      <c r="I1113" s="78">
        <v>2615.64</v>
      </c>
      <c r="J1113" s="78">
        <v>2615.64</v>
      </c>
      <c r="K1113" s="78">
        <v>2615.64</v>
      </c>
      <c r="L1113" s="78">
        <v>2615.64</v>
      </c>
      <c r="M1113" s="78">
        <v>2615.64</v>
      </c>
      <c r="N1113" s="78">
        <v>2615.64</v>
      </c>
      <c r="O1113" s="111">
        <f t="shared" si="17"/>
        <v>23540.76</v>
      </c>
    </row>
    <row r="1114" spans="1:15" x14ac:dyDescent="0.3">
      <c r="A1114" s="77" t="s">
        <v>2420</v>
      </c>
      <c r="B1114" s="77" t="s">
        <v>720</v>
      </c>
      <c r="C1114" s="78">
        <v>1687.92</v>
      </c>
      <c r="D1114" s="78">
        <v>1687.93</v>
      </c>
      <c r="E1114" s="78">
        <v>1687.93</v>
      </c>
      <c r="F1114" s="78">
        <v>1687.93</v>
      </c>
      <c r="G1114" s="78">
        <v>1687.93</v>
      </c>
      <c r="H1114" s="78">
        <v>1687.93</v>
      </c>
      <c r="I1114" s="78">
        <v>1687.93</v>
      </c>
      <c r="J1114" s="78">
        <v>1687.93</v>
      </c>
      <c r="K1114" s="78">
        <v>1687.93</v>
      </c>
      <c r="L1114" s="78">
        <v>1687.93</v>
      </c>
      <c r="M1114" s="78">
        <v>1687.93</v>
      </c>
      <c r="N1114" s="78">
        <v>1687.93</v>
      </c>
      <c r="O1114" s="111">
        <f t="shared" si="17"/>
        <v>15191.37</v>
      </c>
    </row>
    <row r="1115" spans="1:15" x14ac:dyDescent="0.3">
      <c r="A1115" s="77" t="s">
        <v>2110</v>
      </c>
      <c r="B1115" s="77" t="s">
        <v>997</v>
      </c>
      <c r="C1115" s="78">
        <v>1378.69</v>
      </c>
      <c r="D1115" s="78">
        <v>1378.69</v>
      </c>
      <c r="E1115" s="78">
        <v>1378.69</v>
      </c>
      <c r="F1115" s="78">
        <v>1378.69</v>
      </c>
      <c r="G1115" s="78">
        <v>1378.69</v>
      </c>
      <c r="H1115" s="78">
        <v>1378.69</v>
      </c>
      <c r="I1115" s="78">
        <v>1378.69</v>
      </c>
      <c r="J1115" s="78">
        <v>1378.69</v>
      </c>
      <c r="K1115" s="78">
        <v>1378.69</v>
      </c>
      <c r="L1115" s="78">
        <v>1378.69</v>
      </c>
      <c r="M1115" s="78">
        <v>1378.69</v>
      </c>
      <c r="N1115" s="78">
        <v>1378.69</v>
      </c>
      <c r="O1115" s="111">
        <f t="shared" si="17"/>
        <v>12408.210000000003</v>
      </c>
    </row>
    <row r="1116" spans="1:15" x14ac:dyDescent="0.3">
      <c r="A1116" s="77" t="s">
        <v>1536</v>
      </c>
      <c r="B1116" s="77" t="s">
        <v>969</v>
      </c>
      <c r="C1116" s="78">
        <v>1365.8</v>
      </c>
      <c r="D1116" s="78">
        <v>1365.8</v>
      </c>
      <c r="E1116" s="78">
        <v>1365.8</v>
      </c>
      <c r="F1116" s="78">
        <v>1365.8</v>
      </c>
      <c r="G1116" s="78">
        <v>1365.8</v>
      </c>
      <c r="H1116" s="78">
        <v>1365.8</v>
      </c>
      <c r="I1116" s="78">
        <v>1365.8</v>
      </c>
      <c r="J1116" s="78">
        <v>1365.8</v>
      </c>
      <c r="K1116" s="78">
        <v>1365.8</v>
      </c>
      <c r="L1116" s="78">
        <v>1365.8</v>
      </c>
      <c r="M1116" s="78">
        <v>1365.8</v>
      </c>
      <c r="N1116" s="78">
        <v>1365.8</v>
      </c>
      <c r="O1116" s="111">
        <f t="shared" si="17"/>
        <v>12292.199999999997</v>
      </c>
    </row>
    <row r="1117" spans="1:15" x14ac:dyDescent="0.3">
      <c r="A1117" s="77" t="s">
        <v>2169</v>
      </c>
      <c r="B1117" s="77" t="s">
        <v>854</v>
      </c>
      <c r="C1117" s="78">
        <v>1679.33</v>
      </c>
      <c r="D1117" s="78">
        <v>1679.34</v>
      </c>
      <c r="E1117" s="78">
        <v>1679.34</v>
      </c>
      <c r="F1117" s="78">
        <v>1679.34</v>
      </c>
      <c r="G1117" s="78">
        <v>1679.34</v>
      </c>
      <c r="H1117" s="78">
        <v>1679.34</v>
      </c>
      <c r="I1117" s="78">
        <v>1679.34</v>
      </c>
      <c r="J1117" s="78">
        <v>1679.34</v>
      </c>
      <c r="K1117" s="78">
        <v>1679.34</v>
      </c>
      <c r="L1117" s="78">
        <v>1679.34</v>
      </c>
      <c r="M1117" s="78">
        <v>1679.34</v>
      </c>
      <c r="N1117" s="78">
        <v>1679.34</v>
      </c>
      <c r="O1117" s="111">
        <f t="shared" si="17"/>
        <v>15114.06</v>
      </c>
    </row>
    <row r="1118" spans="1:15" x14ac:dyDescent="0.3">
      <c r="A1118" s="77" t="s">
        <v>2248</v>
      </c>
      <c r="B1118" s="77" t="s">
        <v>932</v>
      </c>
      <c r="C1118" s="78">
        <v>2581.29</v>
      </c>
      <c r="D1118" s="78">
        <v>2581.2800000000002</v>
      </c>
      <c r="E1118" s="78">
        <v>2581.2800000000002</v>
      </c>
      <c r="F1118" s="78">
        <v>2581.2800000000002</v>
      </c>
      <c r="G1118" s="78">
        <v>2581.2800000000002</v>
      </c>
      <c r="H1118" s="78">
        <v>2581.2800000000002</v>
      </c>
      <c r="I1118" s="78">
        <v>2581.2800000000002</v>
      </c>
      <c r="J1118" s="78">
        <v>2581.2800000000002</v>
      </c>
      <c r="K1118" s="78">
        <v>2581.2800000000002</v>
      </c>
      <c r="L1118" s="78">
        <v>2581.2800000000002</v>
      </c>
      <c r="M1118" s="78">
        <v>2581.2800000000002</v>
      </c>
      <c r="N1118" s="78">
        <v>2581.2800000000002</v>
      </c>
      <c r="O1118" s="111">
        <f t="shared" si="17"/>
        <v>23231.52</v>
      </c>
    </row>
    <row r="1119" spans="1:15" x14ac:dyDescent="0.3">
      <c r="A1119" s="77" t="s">
        <v>2257</v>
      </c>
      <c r="B1119" s="77" t="s">
        <v>713</v>
      </c>
      <c r="C1119" s="78">
        <v>1395.87</v>
      </c>
      <c r="D1119" s="78">
        <v>1395.87</v>
      </c>
      <c r="E1119" s="78">
        <v>1395.87</v>
      </c>
      <c r="F1119" s="78">
        <v>1395.87</v>
      </c>
      <c r="G1119" s="78">
        <v>1395.87</v>
      </c>
      <c r="H1119" s="78">
        <v>1395.87</v>
      </c>
      <c r="I1119" s="78">
        <v>1395.87</v>
      </c>
      <c r="J1119" s="78">
        <v>1395.87</v>
      </c>
      <c r="K1119" s="78">
        <v>1395.87</v>
      </c>
      <c r="L1119" s="78">
        <v>1395.87</v>
      </c>
      <c r="M1119" s="78">
        <v>1395.87</v>
      </c>
      <c r="N1119" s="78">
        <v>1395.87</v>
      </c>
      <c r="O1119" s="111">
        <f t="shared" si="17"/>
        <v>12562.829999999998</v>
      </c>
    </row>
    <row r="1120" spans="1:15" x14ac:dyDescent="0.3">
      <c r="A1120" s="77" t="s">
        <v>2154</v>
      </c>
      <c r="B1120" s="77" t="s">
        <v>871</v>
      </c>
      <c r="C1120" s="78">
        <v>1447.41</v>
      </c>
      <c r="D1120" s="78">
        <v>1447.41</v>
      </c>
      <c r="E1120" s="78">
        <v>1447.41</v>
      </c>
      <c r="F1120" s="78">
        <v>1447.41</v>
      </c>
      <c r="G1120" s="78">
        <v>1447.41</v>
      </c>
      <c r="H1120" s="78">
        <v>1447.41</v>
      </c>
      <c r="I1120" s="78">
        <v>1447.41</v>
      </c>
      <c r="J1120" s="78">
        <v>1447.41</v>
      </c>
      <c r="K1120" s="78">
        <v>1447.41</v>
      </c>
      <c r="L1120" s="78">
        <v>1447.41</v>
      </c>
      <c r="M1120" s="78">
        <v>1447.41</v>
      </c>
      <c r="N1120" s="78">
        <v>1447.41</v>
      </c>
      <c r="O1120" s="111">
        <f t="shared" si="17"/>
        <v>13026.69</v>
      </c>
    </row>
    <row r="1121" spans="1:15" x14ac:dyDescent="0.3">
      <c r="A1121" s="77" t="s">
        <v>2196</v>
      </c>
      <c r="B1121" s="77" t="s">
        <v>982</v>
      </c>
      <c r="C1121" s="78">
        <v>2615.64</v>
      </c>
      <c r="D1121" s="78">
        <v>2615.64</v>
      </c>
      <c r="E1121" s="78">
        <v>2615.64</v>
      </c>
      <c r="F1121" s="78">
        <v>2615.64</v>
      </c>
      <c r="G1121" s="78">
        <v>2615.64</v>
      </c>
      <c r="H1121" s="78">
        <v>2615.64</v>
      </c>
      <c r="I1121" s="78">
        <v>2615.64</v>
      </c>
      <c r="J1121" s="78">
        <v>2615.64</v>
      </c>
      <c r="K1121" s="78">
        <v>2615.64</v>
      </c>
      <c r="L1121" s="78">
        <v>2615.64</v>
      </c>
      <c r="M1121" s="78">
        <v>2615.64</v>
      </c>
      <c r="N1121" s="78">
        <v>2615.64</v>
      </c>
      <c r="O1121" s="111">
        <f t="shared" si="17"/>
        <v>23540.76</v>
      </c>
    </row>
    <row r="1122" spans="1:15" x14ac:dyDescent="0.3">
      <c r="A1122" s="77" t="s">
        <v>2421</v>
      </c>
      <c r="B1122" s="77" t="s">
        <v>1004</v>
      </c>
      <c r="C1122" s="78">
        <v>1687.92</v>
      </c>
      <c r="D1122" s="78">
        <v>1687.93</v>
      </c>
      <c r="E1122" s="78">
        <v>1687.93</v>
      </c>
      <c r="F1122" s="78">
        <v>1687.93</v>
      </c>
      <c r="G1122" s="78">
        <v>1687.93</v>
      </c>
      <c r="H1122" s="78">
        <v>1687.93</v>
      </c>
      <c r="I1122" s="78">
        <v>1687.93</v>
      </c>
      <c r="J1122" s="78">
        <v>1687.93</v>
      </c>
      <c r="K1122" s="78">
        <v>1687.93</v>
      </c>
      <c r="L1122" s="78">
        <v>1687.93</v>
      </c>
      <c r="M1122" s="78">
        <v>1687.93</v>
      </c>
      <c r="N1122" s="78">
        <v>1687.93</v>
      </c>
      <c r="O1122" s="111">
        <f t="shared" si="17"/>
        <v>15191.37</v>
      </c>
    </row>
    <row r="1123" spans="1:15" x14ac:dyDescent="0.3">
      <c r="A1123" s="77" t="s">
        <v>2186</v>
      </c>
      <c r="B1123" s="77" t="s">
        <v>248</v>
      </c>
      <c r="C1123" s="78">
        <v>2396.6</v>
      </c>
      <c r="D1123" s="78">
        <v>2396.6</v>
      </c>
      <c r="E1123" s="78">
        <v>2396.6</v>
      </c>
      <c r="F1123" s="78">
        <v>2396.6</v>
      </c>
      <c r="G1123" s="78">
        <v>2396.6</v>
      </c>
      <c r="H1123" s="78">
        <v>2396.6</v>
      </c>
      <c r="I1123" s="78">
        <v>2396.6</v>
      </c>
      <c r="J1123" s="78">
        <v>2396.6</v>
      </c>
      <c r="K1123" s="78">
        <v>2396.6</v>
      </c>
      <c r="L1123" s="78">
        <v>2396.6</v>
      </c>
      <c r="M1123" s="78">
        <v>2396.6</v>
      </c>
      <c r="N1123" s="78">
        <v>2396.6</v>
      </c>
      <c r="O1123" s="111">
        <f t="shared" si="17"/>
        <v>21569.399999999998</v>
      </c>
    </row>
    <row r="1124" spans="1:15" x14ac:dyDescent="0.3">
      <c r="A1124" s="77" t="s">
        <v>2440</v>
      </c>
      <c r="B1124" s="77" t="s">
        <v>345</v>
      </c>
      <c r="C1124" s="78">
        <v>3603.48</v>
      </c>
      <c r="D1124" s="78">
        <v>3603.48</v>
      </c>
      <c r="E1124" s="78">
        <v>3603.48</v>
      </c>
      <c r="F1124" s="78">
        <v>3603.48</v>
      </c>
      <c r="G1124" s="78">
        <v>3603.48</v>
      </c>
      <c r="H1124" s="78">
        <v>3603.48</v>
      </c>
      <c r="I1124" s="78">
        <v>3603.48</v>
      </c>
      <c r="J1124" s="78">
        <v>3603.48</v>
      </c>
      <c r="K1124" s="78">
        <v>3603.48</v>
      </c>
      <c r="L1124" s="78">
        <v>3603.48</v>
      </c>
      <c r="M1124" s="78">
        <v>3603.48</v>
      </c>
      <c r="N1124" s="78">
        <v>3603.48</v>
      </c>
      <c r="O1124" s="111">
        <f t="shared" si="17"/>
        <v>32431.32</v>
      </c>
    </row>
    <row r="1125" spans="1:15" x14ac:dyDescent="0.3">
      <c r="A1125" s="77" t="s">
        <v>2285</v>
      </c>
      <c r="B1125" s="77" t="s">
        <v>737</v>
      </c>
      <c r="C1125" s="78">
        <v>1378.69</v>
      </c>
      <c r="D1125" s="78">
        <v>1378.69</v>
      </c>
      <c r="E1125" s="78">
        <v>1378.69</v>
      </c>
      <c r="F1125" s="78">
        <v>1378.69</v>
      </c>
      <c r="G1125" s="78">
        <v>1378.69</v>
      </c>
      <c r="H1125" s="78">
        <v>1378.69</v>
      </c>
      <c r="I1125" s="78">
        <v>1378.69</v>
      </c>
      <c r="J1125" s="78">
        <v>1378.69</v>
      </c>
      <c r="K1125" s="78">
        <v>1378.69</v>
      </c>
      <c r="L1125" s="78">
        <v>1378.69</v>
      </c>
      <c r="M1125" s="78">
        <v>1378.69</v>
      </c>
      <c r="N1125" s="78">
        <v>1378.69</v>
      </c>
      <c r="O1125" s="111">
        <f t="shared" si="17"/>
        <v>12408.210000000003</v>
      </c>
    </row>
    <row r="1126" spans="1:15" x14ac:dyDescent="0.3">
      <c r="A1126" s="77" t="s">
        <v>2403</v>
      </c>
      <c r="B1126" s="77" t="s">
        <v>883</v>
      </c>
      <c r="C1126" s="78">
        <v>1365.8</v>
      </c>
      <c r="D1126" s="78">
        <v>1365.8</v>
      </c>
      <c r="E1126" s="78">
        <v>1365.8</v>
      </c>
      <c r="F1126" s="78">
        <v>1365.8</v>
      </c>
      <c r="G1126" s="78">
        <v>1365.8</v>
      </c>
      <c r="H1126" s="78">
        <v>1365.8</v>
      </c>
      <c r="I1126" s="78">
        <v>1365.8</v>
      </c>
      <c r="J1126" s="78">
        <v>1365.8</v>
      </c>
      <c r="K1126" s="78">
        <v>1365.8</v>
      </c>
      <c r="L1126" s="78">
        <v>1365.8</v>
      </c>
      <c r="M1126" s="78">
        <v>1365.8</v>
      </c>
      <c r="N1126" s="78">
        <v>1365.8</v>
      </c>
      <c r="O1126" s="111">
        <f t="shared" si="17"/>
        <v>12292.199999999997</v>
      </c>
    </row>
    <row r="1127" spans="1:15" x14ac:dyDescent="0.3">
      <c r="A1127" s="77" t="s">
        <v>2278</v>
      </c>
      <c r="B1127" s="77" t="s">
        <v>666</v>
      </c>
      <c r="C1127" s="78">
        <v>1679.33</v>
      </c>
      <c r="D1127" s="78">
        <v>1679.34</v>
      </c>
      <c r="E1127" s="78">
        <v>1679.34</v>
      </c>
      <c r="F1127" s="78">
        <v>1679.34</v>
      </c>
      <c r="G1127" s="78">
        <v>1679.34</v>
      </c>
      <c r="H1127" s="78">
        <v>1679.34</v>
      </c>
      <c r="I1127" s="78">
        <v>1679.34</v>
      </c>
      <c r="J1127" s="78">
        <v>1679.34</v>
      </c>
      <c r="K1127" s="78">
        <v>1679.34</v>
      </c>
      <c r="L1127" s="78">
        <v>1679.34</v>
      </c>
      <c r="M1127" s="78">
        <v>1679.34</v>
      </c>
      <c r="N1127" s="78">
        <v>1679.34</v>
      </c>
      <c r="O1127" s="111">
        <f t="shared" si="17"/>
        <v>15114.06</v>
      </c>
    </row>
    <row r="1128" spans="1:15" x14ac:dyDescent="0.3">
      <c r="A1128" s="77" t="s">
        <v>2236</v>
      </c>
      <c r="B1128" s="77" t="s">
        <v>1164</v>
      </c>
      <c r="C1128" s="78">
        <v>2581.29</v>
      </c>
      <c r="D1128" s="78">
        <v>2581.2800000000002</v>
      </c>
      <c r="E1128" s="78">
        <v>2581.2800000000002</v>
      </c>
      <c r="F1128" s="78">
        <v>2581.2800000000002</v>
      </c>
      <c r="G1128" s="78">
        <v>2581.2800000000002</v>
      </c>
      <c r="H1128" s="80"/>
      <c r="I1128" s="80"/>
      <c r="J1128" s="80"/>
      <c r="K1128" s="80"/>
      <c r="L1128" s="80"/>
      <c r="M1128" s="80"/>
      <c r="N1128" s="80"/>
      <c r="O1128" s="111">
        <f t="shared" si="17"/>
        <v>5162.5600000000004</v>
      </c>
    </row>
    <row r="1129" spans="1:15" x14ac:dyDescent="0.3">
      <c r="A1129" s="77" t="s">
        <v>2829</v>
      </c>
      <c r="B1129" s="77" t="s">
        <v>1164</v>
      </c>
      <c r="C1129" s="80"/>
      <c r="D1129" s="80"/>
      <c r="E1129" s="80"/>
      <c r="F1129" s="80"/>
      <c r="G1129" s="80"/>
      <c r="H1129" s="78">
        <v>2581.2800000000002</v>
      </c>
      <c r="I1129" s="78">
        <v>2581.2800000000002</v>
      </c>
      <c r="J1129" s="78">
        <v>2581.2800000000002</v>
      </c>
      <c r="K1129" s="78">
        <v>2581.2800000000002</v>
      </c>
      <c r="L1129" s="78">
        <v>2581.2800000000002</v>
      </c>
      <c r="M1129" s="78">
        <v>2581.2800000000002</v>
      </c>
      <c r="N1129" s="78">
        <v>2581.2800000000002</v>
      </c>
      <c r="O1129" s="111">
        <f t="shared" si="17"/>
        <v>18068.960000000003</v>
      </c>
    </row>
    <row r="1130" spans="1:15" x14ac:dyDescent="0.3">
      <c r="A1130" s="77" t="s">
        <v>2432</v>
      </c>
      <c r="B1130" s="77" t="s">
        <v>950</v>
      </c>
      <c r="C1130" s="78">
        <v>1395.87</v>
      </c>
      <c r="D1130" s="78">
        <v>1395.87</v>
      </c>
      <c r="E1130" s="78">
        <v>1395.87</v>
      </c>
      <c r="F1130" s="78">
        <v>1395.87</v>
      </c>
      <c r="G1130" s="78">
        <v>1395.87</v>
      </c>
      <c r="H1130" s="78">
        <v>1395.87</v>
      </c>
      <c r="I1130" s="78">
        <v>1395.87</v>
      </c>
      <c r="J1130" s="78">
        <v>1395.87</v>
      </c>
      <c r="K1130" s="78">
        <v>1395.87</v>
      </c>
      <c r="L1130" s="78">
        <v>1395.87</v>
      </c>
      <c r="M1130" s="78">
        <v>1395.87</v>
      </c>
      <c r="N1130" s="78">
        <v>1395.87</v>
      </c>
      <c r="O1130" s="111">
        <f t="shared" si="17"/>
        <v>12562.829999999998</v>
      </c>
    </row>
    <row r="1131" spans="1:15" x14ac:dyDescent="0.3">
      <c r="A1131" s="77" t="s">
        <v>2422</v>
      </c>
      <c r="B1131" s="77" t="s">
        <v>925</v>
      </c>
      <c r="C1131" s="78">
        <v>1447.41</v>
      </c>
      <c r="D1131" s="78">
        <v>1447.41</v>
      </c>
      <c r="E1131" s="78">
        <v>1447.41</v>
      </c>
      <c r="F1131" s="78">
        <v>1447.41</v>
      </c>
      <c r="G1131" s="78">
        <v>1447.41</v>
      </c>
      <c r="H1131" s="78">
        <v>1447.41</v>
      </c>
      <c r="I1131" s="78">
        <v>1447.41</v>
      </c>
      <c r="J1131" s="78">
        <v>1447.41</v>
      </c>
      <c r="K1131" s="78">
        <v>1447.41</v>
      </c>
      <c r="L1131" s="78">
        <v>1447.41</v>
      </c>
      <c r="M1131" s="78">
        <v>1447.41</v>
      </c>
      <c r="N1131" s="78">
        <v>1447.41</v>
      </c>
      <c r="O1131" s="111">
        <f t="shared" si="17"/>
        <v>13026.69</v>
      </c>
    </row>
    <row r="1132" spans="1:15" x14ac:dyDescent="0.3">
      <c r="A1132" s="77" t="s">
        <v>2311</v>
      </c>
      <c r="B1132" s="77" t="s">
        <v>686</v>
      </c>
      <c r="C1132" s="78">
        <v>2615.64</v>
      </c>
      <c r="D1132" s="78">
        <v>2615.64</v>
      </c>
      <c r="E1132" s="78">
        <v>2615.64</v>
      </c>
      <c r="F1132" s="78">
        <v>2615.64</v>
      </c>
      <c r="G1132" s="78">
        <v>2615.64</v>
      </c>
      <c r="H1132" s="80"/>
      <c r="I1132" s="80"/>
      <c r="J1132" s="80"/>
      <c r="K1132" s="80"/>
      <c r="L1132" s="80"/>
      <c r="M1132" s="80"/>
      <c r="N1132" s="80"/>
      <c r="O1132" s="111">
        <f t="shared" si="17"/>
        <v>5231.28</v>
      </c>
    </row>
    <row r="1133" spans="1:15" x14ac:dyDescent="0.3">
      <c r="A1133" s="77" t="s">
        <v>2817</v>
      </c>
      <c r="B1133" s="77" t="s">
        <v>686</v>
      </c>
      <c r="C1133" s="80"/>
      <c r="D1133" s="80"/>
      <c r="E1133" s="80"/>
      <c r="F1133" s="80"/>
      <c r="G1133" s="80"/>
      <c r="H1133" s="78">
        <v>2615.64</v>
      </c>
      <c r="I1133" s="78">
        <v>2615.64</v>
      </c>
      <c r="J1133" s="78">
        <v>2615.64</v>
      </c>
      <c r="K1133" s="78">
        <v>2615.64</v>
      </c>
      <c r="L1133" s="78">
        <v>2615.64</v>
      </c>
      <c r="M1133" s="78">
        <v>2615.64</v>
      </c>
      <c r="N1133" s="78">
        <v>2615.64</v>
      </c>
      <c r="O1133" s="111">
        <f t="shared" si="17"/>
        <v>18309.48</v>
      </c>
    </row>
    <row r="1134" spans="1:15" x14ac:dyDescent="0.3">
      <c r="A1134" s="77" t="s">
        <v>2231</v>
      </c>
      <c r="B1134" s="77" t="s">
        <v>953</v>
      </c>
      <c r="C1134" s="78">
        <v>1687.92</v>
      </c>
      <c r="D1134" s="78">
        <v>1687.93</v>
      </c>
      <c r="E1134" s="78">
        <v>1687.93</v>
      </c>
      <c r="F1134" s="78">
        <v>1687.93</v>
      </c>
      <c r="G1134" s="78">
        <v>1687.93</v>
      </c>
      <c r="H1134" s="78">
        <v>1687.93</v>
      </c>
      <c r="I1134" s="78">
        <v>1252.3399999999999</v>
      </c>
      <c r="J1134" s="80"/>
      <c r="K1134" s="80"/>
      <c r="L1134" s="80"/>
      <c r="M1134" s="80"/>
      <c r="N1134" s="80"/>
      <c r="O1134" s="111">
        <f t="shared" si="17"/>
        <v>6316.13</v>
      </c>
    </row>
    <row r="1135" spans="1:15" x14ac:dyDescent="0.3">
      <c r="A1135" s="77" t="s">
        <v>2853</v>
      </c>
      <c r="B1135" s="77" t="s">
        <v>953</v>
      </c>
      <c r="C1135" s="80"/>
      <c r="D1135" s="80"/>
      <c r="E1135" s="80"/>
      <c r="F1135" s="80"/>
      <c r="G1135" s="80"/>
      <c r="H1135" s="80"/>
      <c r="I1135" s="79">
        <v>435.59</v>
      </c>
      <c r="J1135" s="78">
        <v>1687.93</v>
      </c>
      <c r="K1135" s="78">
        <v>1687.93</v>
      </c>
      <c r="L1135" s="78">
        <v>1687.93</v>
      </c>
      <c r="M1135" s="78">
        <v>1687.93</v>
      </c>
      <c r="N1135" s="78">
        <v>1687.93</v>
      </c>
      <c r="O1135" s="111">
        <f t="shared" si="17"/>
        <v>8875.24</v>
      </c>
    </row>
    <row r="1136" spans="1:15" x14ac:dyDescent="0.3">
      <c r="A1136" s="77" t="s">
        <v>1526</v>
      </c>
      <c r="B1136" s="77" t="s">
        <v>1158</v>
      </c>
      <c r="C1136" s="78">
        <v>1378.69</v>
      </c>
      <c r="D1136" s="78">
        <v>1378.69</v>
      </c>
      <c r="E1136" s="78">
        <v>1378.69</v>
      </c>
      <c r="F1136" s="78">
        <v>1378.69</v>
      </c>
      <c r="G1136" s="78">
        <v>1378.69</v>
      </c>
      <c r="H1136" s="78">
        <v>1378.69</v>
      </c>
      <c r="I1136" s="78">
        <v>1378.69</v>
      </c>
      <c r="J1136" s="79">
        <v>889.48</v>
      </c>
      <c r="K1136" s="80"/>
      <c r="L1136" s="80"/>
      <c r="M1136" s="80"/>
      <c r="N1136" s="80"/>
      <c r="O1136" s="111">
        <f t="shared" si="17"/>
        <v>6404.24</v>
      </c>
    </row>
    <row r="1137" spans="1:15" x14ac:dyDescent="0.3">
      <c r="A1137" s="77" t="s">
        <v>2860</v>
      </c>
      <c r="B1137" s="77" t="s">
        <v>1158</v>
      </c>
      <c r="C1137" s="80"/>
      <c r="D1137" s="80"/>
      <c r="E1137" s="80"/>
      <c r="F1137" s="80"/>
      <c r="G1137" s="80"/>
      <c r="H1137" s="80"/>
      <c r="I1137" s="80"/>
      <c r="J1137" s="79">
        <v>489.21</v>
      </c>
      <c r="K1137" s="78">
        <v>1378.69</v>
      </c>
      <c r="L1137" s="78">
        <v>1378.69</v>
      </c>
      <c r="M1137" s="78">
        <v>1378.69</v>
      </c>
      <c r="N1137" s="78">
        <v>1378.69</v>
      </c>
      <c r="O1137" s="111">
        <f t="shared" si="17"/>
        <v>6003.9700000000012</v>
      </c>
    </row>
    <row r="1138" spans="1:15" x14ac:dyDescent="0.3">
      <c r="A1138" s="77" t="s">
        <v>2087</v>
      </c>
      <c r="B1138" s="77" t="s">
        <v>568</v>
      </c>
      <c r="C1138" s="78">
        <v>1365.8</v>
      </c>
      <c r="D1138" s="78">
        <v>1365.8</v>
      </c>
      <c r="E1138" s="78">
        <v>1365.8</v>
      </c>
      <c r="F1138" s="78">
        <v>1365.8</v>
      </c>
      <c r="G1138" s="78">
        <v>1365.8</v>
      </c>
      <c r="H1138" s="78">
        <v>1365.8</v>
      </c>
      <c r="I1138" s="78">
        <v>1365.8</v>
      </c>
      <c r="J1138" s="78">
        <v>1365.8</v>
      </c>
      <c r="K1138" s="78">
        <v>1365.8</v>
      </c>
      <c r="L1138" s="78">
        <v>1365.8</v>
      </c>
      <c r="M1138" s="78">
        <v>1365.8</v>
      </c>
      <c r="N1138" s="78">
        <v>1365.8</v>
      </c>
      <c r="O1138" s="111">
        <f t="shared" si="17"/>
        <v>12292.199999999997</v>
      </c>
    </row>
    <row r="1139" spans="1:15" x14ac:dyDescent="0.3">
      <c r="A1139" s="77" t="s">
        <v>2260</v>
      </c>
      <c r="B1139" s="77" t="s">
        <v>347</v>
      </c>
      <c r="C1139" s="78">
        <v>3466.05</v>
      </c>
      <c r="D1139" s="78">
        <v>3466.05</v>
      </c>
      <c r="E1139" s="78">
        <v>3466.05</v>
      </c>
      <c r="F1139" s="78">
        <v>3466.05</v>
      </c>
      <c r="G1139" s="78">
        <v>3466.05</v>
      </c>
      <c r="H1139" s="78">
        <v>3466.05</v>
      </c>
      <c r="I1139" s="78">
        <v>3466.05</v>
      </c>
      <c r="J1139" s="78">
        <v>3466.05</v>
      </c>
      <c r="K1139" s="78">
        <v>3466.05</v>
      </c>
      <c r="L1139" s="78">
        <v>3466.05</v>
      </c>
      <c r="M1139" s="78">
        <v>3466.05</v>
      </c>
      <c r="N1139" s="78">
        <v>3466.05</v>
      </c>
      <c r="O1139" s="111">
        <f t="shared" si="17"/>
        <v>31194.449999999997</v>
      </c>
    </row>
    <row r="1140" spans="1:15" x14ac:dyDescent="0.3">
      <c r="A1140" s="77" t="s">
        <v>2407</v>
      </c>
      <c r="B1140" s="77" t="s">
        <v>1181</v>
      </c>
      <c r="C1140" s="78">
        <v>1679.33</v>
      </c>
      <c r="D1140" s="78">
        <v>1679.34</v>
      </c>
      <c r="E1140" s="78">
        <v>1679.34</v>
      </c>
      <c r="F1140" s="78">
        <v>1679.34</v>
      </c>
      <c r="G1140" s="78">
        <v>1679.34</v>
      </c>
      <c r="H1140" s="78">
        <v>1679.34</v>
      </c>
      <c r="I1140" s="78">
        <v>1679.34</v>
      </c>
      <c r="J1140" s="78">
        <v>1679.34</v>
      </c>
      <c r="K1140" s="78">
        <v>1679.34</v>
      </c>
      <c r="L1140" s="78">
        <v>1679.34</v>
      </c>
      <c r="M1140" s="78">
        <v>1679.34</v>
      </c>
      <c r="N1140" s="78">
        <v>1679.34</v>
      </c>
      <c r="O1140" s="111">
        <f t="shared" si="17"/>
        <v>15114.06</v>
      </c>
    </row>
    <row r="1141" spans="1:15" x14ac:dyDescent="0.3">
      <c r="A1141" s="77" t="s">
        <v>2172</v>
      </c>
      <c r="B1141" s="77" t="s">
        <v>1154</v>
      </c>
      <c r="C1141" s="78">
        <v>2581.29</v>
      </c>
      <c r="D1141" s="78">
        <v>2581.2800000000002</v>
      </c>
      <c r="E1141" s="78">
        <v>2581.2800000000002</v>
      </c>
      <c r="F1141" s="78">
        <v>2581.2800000000002</v>
      </c>
      <c r="G1141" s="78">
        <v>2581.2800000000002</v>
      </c>
      <c r="H1141" s="78">
        <v>2581.2800000000002</v>
      </c>
      <c r="I1141" s="78">
        <v>2581.2800000000002</v>
      </c>
      <c r="J1141" s="78">
        <v>2581.2800000000002</v>
      </c>
      <c r="K1141" s="78">
        <v>2581.2800000000002</v>
      </c>
      <c r="L1141" s="78">
        <v>2581.2800000000002</v>
      </c>
      <c r="M1141" s="78">
        <v>2581.2800000000002</v>
      </c>
      <c r="N1141" s="78">
        <v>2581.2800000000002</v>
      </c>
      <c r="O1141" s="111">
        <f t="shared" si="17"/>
        <v>23231.52</v>
      </c>
    </row>
    <row r="1142" spans="1:15" x14ac:dyDescent="0.3">
      <c r="A1142" s="77" t="s">
        <v>1520</v>
      </c>
      <c r="B1142" s="77" t="s">
        <v>1165</v>
      </c>
      <c r="C1142" s="78">
        <v>1395.87</v>
      </c>
      <c r="D1142" s="78">
        <v>1395.87</v>
      </c>
      <c r="E1142" s="78">
        <v>1395.87</v>
      </c>
      <c r="F1142" s="78">
        <v>1395.87</v>
      </c>
      <c r="G1142" s="78">
        <v>1395.87</v>
      </c>
      <c r="H1142" s="78">
        <v>1395.87</v>
      </c>
      <c r="I1142" s="78">
        <v>1395.87</v>
      </c>
      <c r="J1142" s="78">
        <v>1395.87</v>
      </c>
      <c r="K1142" s="78">
        <v>1395.87</v>
      </c>
      <c r="L1142" s="78">
        <v>1395.87</v>
      </c>
      <c r="M1142" s="78">
        <v>1395.87</v>
      </c>
      <c r="N1142" s="78">
        <v>1395.87</v>
      </c>
      <c r="O1142" s="111">
        <f t="shared" si="17"/>
        <v>12562.829999999998</v>
      </c>
    </row>
    <row r="1143" spans="1:15" x14ac:dyDescent="0.3">
      <c r="A1143" s="77" t="s">
        <v>2426</v>
      </c>
      <c r="B1143" s="77" t="s">
        <v>884</v>
      </c>
      <c r="C1143" s="78">
        <v>1447.41</v>
      </c>
      <c r="D1143" s="78">
        <v>1447.41</v>
      </c>
      <c r="E1143" s="78">
        <v>1447.41</v>
      </c>
      <c r="F1143" s="78">
        <v>1447.41</v>
      </c>
      <c r="G1143" s="78">
        <v>1447.41</v>
      </c>
      <c r="H1143" s="78">
        <v>1447.41</v>
      </c>
      <c r="I1143" s="78">
        <v>1447.41</v>
      </c>
      <c r="J1143" s="78">
        <v>1447.41</v>
      </c>
      <c r="K1143" s="78">
        <v>1447.41</v>
      </c>
      <c r="L1143" s="78">
        <v>1027.19</v>
      </c>
      <c r="M1143" s="80"/>
      <c r="N1143" s="80"/>
      <c r="O1143" s="111">
        <f t="shared" si="17"/>
        <v>9711.6500000000015</v>
      </c>
    </row>
    <row r="1144" spans="1:15" x14ac:dyDescent="0.3">
      <c r="A1144" s="77" t="s">
        <v>2912</v>
      </c>
      <c r="B1144" s="77" t="s">
        <v>884</v>
      </c>
      <c r="C1144" s="80"/>
      <c r="D1144" s="80"/>
      <c r="E1144" s="80"/>
      <c r="F1144" s="80"/>
      <c r="G1144" s="80"/>
      <c r="H1144" s="80"/>
      <c r="I1144" s="80"/>
      <c r="J1144" s="80"/>
      <c r="K1144" s="80"/>
      <c r="L1144" s="79">
        <v>420.22</v>
      </c>
      <c r="M1144" s="78">
        <v>1447.41</v>
      </c>
      <c r="N1144" s="78">
        <v>1447.41</v>
      </c>
      <c r="O1144" s="111">
        <f t="shared" si="17"/>
        <v>3315.04</v>
      </c>
    </row>
    <row r="1145" spans="1:15" x14ac:dyDescent="0.3">
      <c r="A1145" s="77" t="s">
        <v>2279</v>
      </c>
      <c r="B1145" s="77" t="s">
        <v>1157</v>
      </c>
      <c r="C1145" s="78">
        <v>2615.64</v>
      </c>
      <c r="D1145" s="78">
        <v>2615.64</v>
      </c>
      <c r="E1145" s="78">
        <v>2615.64</v>
      </c>
      <c r="F1145" s="78">
        <v>2615.64</v>
      </c>
      <c r="G1145" s="78">
        <v>2615.64</v>
      </c>
      <c r="H1145" s="78">
        <v>2615.64</v>
      </c>
      <c r="I1145" s="78">
        <v>2615.64</v>
      </c>
      <c r="J1145" s="78">
        <v>2278.14</v>
      </c>
      <c r="K1145" s="80"/>
      <c r="L1145" s="80"/>
      <c r="M1145" s="80"/>
      <c r="N1145" s="80"/>
      <c r="O1145" s="111">
        <f t="shared" si="17"/>
        <v>12740.699999999999</v>
      </c>
    </row>
    <row r="1146" spans="1:15" x14ac:dyDescent="0.3">
      <c r="A1146" s="77" t="s">
        <v>2875</v>
      </c>
      <c r="B1146" s="77" t="s">
        <v>1157</v>
      </c>
      <c r="C1146" s="80"/>
      <c r="D1146" s="80"/>
      <c r="E1146" s="80"/>
      <c r="F1146" s="80"/>
      <c r="G1146" s="80"/>
      <c r="H1146" s="80"/>
      <c r="I1146" s="80"/>
      <c r="J1146" s="79">
        <v>337.5</v>
      </c>
      <c r="K1146" s="78">
        <v>2615.64</v>
      </c>
      <c r="L1146" s="78">
        <v>2615.64</v>
      </c>
      <c r="M1146" s="78">
        <v>2615.64</v>
      </c>
      <c r="N1146" s="78">
        <v>2615.64</v>
      </c>
      <c r="O1146" s="111">
        <f t="shared" si="17"/>
        <v>10800.06</v>
      </c>
    </row>
    <row r="1147" spans="1:15" x14ac:dyDescent="0.3">
      <c r="A1147" s="77" t="s">
        <v>2391</v>
      </c>
      <c r="B1147" s="77" t="s">
        <v>887</v>
      </c>
      <c r="C1147" s="78">
        <v>1687.92</v>
      </c>
      <c r="D1147" s="78">
        <v>1687.93</v>
      </c>
      <c r="E1147" s="78">
        <v>1687.93</v>
      </c>
      <c r="F1147" s="78">
        <v>1687.93</v>
      </c>
      <c r="G1147" s="78">
        <v>1687.93</v>
      </c>
      <c r="H1147" s="78">
        <v>1687.93</v>
      </c>
      <c r="I1147" s="78">
        <v>1687.93</v>
      </c>
      <c r="J1147" s="78">
        <v>1687.93</v>
      </c>
      <c r="K1147" s="78">
        <v>1687.93</v>
      </c>
      <c r="L1147" s="78">
        <v>1687.93</v>
      </c>
      <c r="M1147" s="78">
        <v>1687.93</v>
      </c>
      <c r="N1147" s="78">
        <v>1687.93</v>
      </c>
      <c r="O1147" s="111">
        <f t="shared" si="17"/>
        <v>15191.37</v>
      </c>
    </row>
    <row r="1148" spans="1:15" x14ac:dyDescent="0.3">
      <c r="A1148" s="77" t="s">
        <v>2399</v>
      </c>
      <c r="B1148" s="77" t="s">
        <v>1095</v>
      </c>
      <c r="C1148" s="78">
        <v>1378.69</v>
      </c>
      <c r="D1148" s="78">
        <v>1378.69</v>
      </c>
      <c r="E1148" s="78">
        <v>1378.69</v>
      </c>
      <c r="F1148" s="78">
        <v>1378.69</v>
      </c>
      <c r="G1148" s="78">
        <v>1378.69</v>
      </c>
      <c r="H1148" s="78">
        <v>1378.69</v>
      </c>
      <c r="I1148" s="78">
        <v>1378.69</v>
      </c>
      <c r="J1148" s="78">
        <v>1378.69</v>
      </c>
      <c r="K1148" s="78">
        <v>1378.69</v>
      </c>
      <c r="L1148" s="78">
        <v>1378.69</v>
      </c>
      <c r="M1148" s="78">
        <v>1378.69</v>
      </c>
      <c r="N1148" s="78">
        <v>1378.69</v>
      </c>
      <c r="O1148" s="111">
        <f t="shared" si="17"/>
        <v>12408.210000000003</v>
      </c>
    </row>
    <row r="1149" spans="1:15" x14ac:dyDescent="0.3">
      <c r="A1149" s="77" t="s">
        <v>2092</v>
      </c>
      <c r="B1149" s="77" t="s">
        <v>861</v>
      </c>
      <c r="C1149" s="78">
        <v>1365.8</v>
      </c>
      <c r="D1149" s="78">
        <v>1365.8</v>
      </c>
      <c r="E1149" s="78">
        <v>1365.8</v>
      </c>
      <c r="F1149" s="78">
        <v>1365.8</v>
      </c>
      <c r="G1149" s="78">
        <v>1365.8</v>
      </c>
      <c r="H1149" s="78">
        <v>1365.8</v>
      </c>
      <c r="I1149" s="78">
        <v>1365.8</v>
      </c>
      <c r="J1149" s="78">
        <v>1365.8</v>
      </c>
      <c r="K1149" s="78">
        <v>1365.8</v>
      </c>
      <c r="L1149" s="78">
        <v>1365.8</v>
      </c>
      <c r="M1149" s="78">
        <v>1365.8</v>
      </c>
      <c r="N1149" s="78">
        <v>1365.8</v>
      </c>
      <c r="O1149" s="111">
        <f t="shared" si="17"/>
        <v>12292.199999999997</v>
      </c>
    </row>
    <row r="1150" spans="1:15" x14ac:dyDescent="0.3">
      <c r="A1150" s="77" t="s">
        <v>2270</v>
      </c>
      <c r="B1150" s="77" t="s">
        <v>1019</v>
      </c>
      <c r="C1150" s="78">
        <v>1679.33</v>
      </c>
      <c r="D1150" s="78">
        <v>1679.34</v>
      </c>
      <c r="E1150" s="78">
        <v>1679.34</v>
      </c>
      <c r="F1150" s="78">
        <v>1679.34</v>
      </c>
      <c r="G1150" s="78">
        <v>1679.34</v>
      </c>
      <c r="H1150" s="78">
        <v>1679.34</v>
      </c>
      <c r="I1150" s="78">
        <v>1679.34</v>
      </c>
      <c r="J1150" s="78">
        <v>1679.34</v>
      </c>
      <c r="K1150" s="78">
        <v>1679.34</v>
      </c>
      <c r="L1150" s="78">
        <v>1679.34</v>
      </c>
      <c r="M1150" s="78">
        <v>1679.34</v>
      </c>
      <c r="N1150" s="78">
        <v>1679.34</v>
      </c>
      <c r="O1150" s="111">
        <f t="shared" si="17"/>
        <v>15114.06</v>
      </c>
    </row>
    <row r="1151" spans="1:15" x14ac:dyDescent="0.3">
      <c r="A1151" s="77" t="s">
        <v>2237</v>
      </c>
      <c r="B1151" s="77" t="s">
        <v>715</v>
      </c>
      <c r="C1151" s="78">
        <v>2581.29</v>
      </c>
      <c r="D1151" s="78">
        <v>2581.2800000000002</v>
      </c>
      <c r="E1151" s="78">
        <v>2581.2800000000002</v>
      </c>
      <c r="F1151" s="78">
        <v>2581.2800000000002</v>
      </c>
      <c r="G1151" s="78">
        <v>2581.2800000000002</v>
      </c>
      <c r="H1151" s="78">
        <v>2581.2800000000002</v>
      </c>
      <c r="I1151" s="78">
        <v>2581.2800000000002</v>
      </c>
      <c r="J1151" s="78">
        <v>2581.2800000000002</v>
      </c>
      <c r="K1151" s="78">
        <v>2581.2800000000002</v>
      </c>
      <c r="L1151" s="78">
        <v>2581.2800000000002</v>
      </c>
      <c r="M1151" s="78">
        <v>2581.2800000000002</v>
      </c>
      <c r="N1151" s="78">
        <v>2581.2800000000002</v>
      </c>
      <c r="O1151" s="111">
        <f t="shared" si="17"/>
        <v>23231.52</v>
      </c>
    </row>
    <row r="1152" spans="1:15" x14ac:dyDescent="0.3">
      <c r="A1152" s="77" t="s">
        <v>2406</v>
      </c>
      <c r="B1152" s="77" t="s">
        <v>297</v>
      </c>
      <c r="C1152" s="78">
        <v>2396.6</v>
      </c>
      <c r="D1152" s="78">
        <v>2396.6</v>
      </c>
      <c r="E1152" s="78">
        <v>2396.6</v>
      </c>
      <c r="F1152" s="78">
        <v>2396.6</v>
      </c>
      <c r="G1152" s="78">
        <v>2396.6</v>
      </c>
      <c r="H1152" s="78">
        <v>2396.6</v>
      </c>
      <c r="I1152" s="78">
        <v>2396.6</v>
      </c>
      <c r="J1152" s="78">
        <v>2396.6</v>
      </c>
      <c r="K1152" s="78">
        <v>2396.6</v>
      </c>
      <c r="L1152" s="78">
        <v>2396.6</v>
      </c>
      <c r="M1152" s="78">
        <v>2396.6</v>
      </c>
      <c r="N1152" s="78">
        <v>2396.6</v>
      </c>
      <c r="O1152" s="111">
        <f t="shared" si="17"/>
        <v>21569.399999999998</v>
      </c>
    </row>
    <row r="1153" spans="1:15" x14ac:dyDescent="0.3">
      <c r="A1153" s="77" t="s">
        <v>2409</v>
      </c>
      <c r="B1153" s="77" t="s">
        <v>1229</v>
      </c>
      <c r="C1153" s="78">
        <v>1395.87</v>
      </c>
      <c r="D1153" s="78">
        <v>1395.87</v>
      </c>
      <c r="E1153" s="78">
        <v>1395.87</v>
      </c>
      <c r="F1153" s="78">
        <v>1395.87</v>
      </c>
      <c r="G1153" s="78">
        <v>1395.87</v>
      </c>
      <c r="H1153" s="78">
        <v>1395.87</v>
      </c>
      <c r="I1153" s="78">
        <v>1395.87</v>
      </c>
      <c r="J1153" s="78">
        <v>1395.87</v>
      </c>
      <c r="K1153" s="78">
        <v>1395.87</v>
      </c>
      <c r="L1153" s="78">
        <v>1395.87</v>
      </c>
      <c r="M1153" s="78">
        <v>1395.87</v>
      </c>
      <c r="N1153" s="78">
        <v>1395.87</v>
      </c>
      <c r="O1153" s="111">
        <f t="shared" si="17"/>
        <v>12562.829999999998</v>
      </c>
    </row>
    <row r="1154" spans="1:15" x14ac:dyDescent="0.3">
      <c r="A1154" s="77" t="s">
        <v>2253</v>
      </c>
      <c r="B1154" s="77" t="s">
        <v>1225</v>
      </c>
      <c r="C1154" s="78">
        <v>1447.41</v>
      </c>
      <c r="D1154" s="78">
        <v>1447.41</v>
      </c>
      <c r="E1154" s="78">
        <v>1447.41</v>
      </c>
      <c r="F1154" s="78">
        <v>1447.41</v>
      </c>
      <c r="G1154" s="78">
        <v>1447.41</v>
      </c>
      <c r="H1154" s="78">
        <v>1447.41</v>
      </c>
      <c r="I1154" s="78">
        <v>1447.41</v>
      </c>
      <c r="J1154" s="78">
        <v>1447.41</v>
      </c>
      <c r="K1154" s="78">
        <v>1447.41</v>
      </c>
      <c r="L1154" s="78">
        <v>1447.41</v>
      </c>
      <c r="M1154" s="78">
        <v>1447.41</v>
      </c>
      <c r="N1154" s="78">
        <v>1447.41</v>
      </c>
      <c r="O1154" s="111">
        <f t="shared" si="17"/>
        <v>13026.69</v>
      </c>
    </row>
    <row r="1155" spans="1:15" x14ac:dyDescent="0.3">
      <c r="A1155" s="77" t="s">
        <v>2206</v>
      </c>
      <c r="B1155" s="77" t="s">
        <v>721</v>
      </c>
      <c r="C1155" s="78">
        <v>2615.64</v>
      </c>
      <c r="D1155" s="78">
        <v>2615.64</v>
      </c>
      <c r="E1155" s="78">
        <v>2615.64</v>
      </c>
      <c r="F1155" s="78">
        <v>2615.64</v>
      </c>
      <c r="G1155" s="78">
        <v>2615.64</v>
      </c>
      <c r="H1155" s="78">
        <v>2615.64</v>
      </c>
      <c r="I1155" s="78">
        <v>2615.64</v>
      </c>
      <c r="J1155" s="78">
        <v>1265.6300000000001</v>
      </c>
      <c r="K1155" s="80"/>
      <c r="L1155" s="80"/>
      <c r="M1155" s="80"/>
      <c r="N1155" s="80"/>
      <c r="O1155" s="111">
        <f t="shared" ref="O1155:O1218" si="18">SUM(F1155:N1155)</f>
        <v>11728.189999999999</v>
      </c>
    </row>
    <row r="1156" spans="1:15" x14ac:dyDescent="0.3">
      <c r="A1156" s="77" t="s">
        <v>2873</v>
      </c>
      <c r="B1156" s="77" t="s">
        <v>721</v>
      </c>
      <c r="C1156" s="80"/>
      <c r="D1156" s="80"/>
      <c r="E1156" s="80"/>
      <c r="F1156" s="80"/>
      <c r="G1156" s="80"/>
      <c r="H1156" s="80"/>
      <c r="I1156" s="80"/>
      <c r="J1156" s="78">
        <v>1350.01</v>
      </c>
      <c r="K1156" s="78">
        <v>2615.64</v>
      </c>
      <c r="L1156" s="78">
        <v>2615.64</v>
      </c>
      <c r="M1156" s="78">
        <v>2615.64</v>
      </c>
      <c r="N1156" s="78">
        <v>2615.64</v>
      </c>
      <c r="O1156" s="111">
        <f t="shared" si="18"/>
        <v>11812.569999999998</v>
      </c>
    </row>
    <row r="1157" spans="1:15" x14ac:dyDescent="0.3">
      <c r="A1157" s="77" t="s">
        <v>2234</v>
      </c>
      <c r="B1157" s="77" t="s">
        <v>1231</v>
      </c>
      <c r="C1157" s="78">
        <v>1687.92</v>
      </c>
      <c r="D1157" s="78">
        <v>1687.93</v>
      </c>
      <c r="E1157" s="78">
        <v>1687.93</v>
      </c>
      <c r="F1157" s="78">
        <v>1687.93</v>
      </c>
      <c r="G1157" s="78">
        <v>1687.93</v>
      </c>
      <c r="H1157" s="78">
        <v>1687.93</v>
      </c>
      <c r="I1157" s="78">
        <v>1687.93</v>
      </c>
      <c r="J1157" s="78">
        <v>1524.58</v>
      </c>
      <c r="K1157" s="80"/>
      <c r="L1157" s="80"/>
      <c r="M1157" s="80"/>
      <c r="N1157" s="80"/>
      <c r="O1157" s="111">
        <f t="shared" si="18"/>
        <v>8276.2999999999993</v>
      </c>
    </row>
    <row r="1158" spans="1:15" x14ac:dyDescent="0.3">
      <c r="A1158" s="77" t="s">
        <v>2876</v>
      </c>
      <c r="B1158" s="77" t="s">
        <v>1231</v>
      </c>
      <c r="C1158" s="80"/>
      <c r="D1158" s="80"/>
      <c r="E1158" s="80"/>
      <c r="F1158" s="80"/>
      <c r="G1158" s="80"/>
      <c r="H1158" s="80"/>
      <c r="I1158" s="80"/>
      <c r="J1158" s="79">
        <v>163.35</v>
      </c>
      <c r="K1158" s="78">
        <v>1687.93</v>
      </c>
      <c r="L1158" s="78">
        <v>1687.93</v>
      </c>
      <c r="M1158" s="78">
        <v>1687.93</v>
      </c>
      <c r="N1158" s="78">
        <v>1687.93</v>
      </c>
      <c r="O1158" s="111">
        <f t="shared" si="18"/>
        <v>6915.0700000000006</v>
      </c>
    </row>
    <row r="1159" spans="1:15" x14ac:dyDescent="0.3">
      <c r="A1159" s="77" t="s">
        <v>2261</v>
      </c>
      <c r="B1159" s="77" t="s">
        <v>889</v>
      </c>
      <c r="C1159" s="78">
        <v>1378.69</v>
      </c>
      <c r="D1159" s="78">
        <v>1378.69</v>
      </c>
      <c r="E1159" s="78">
        <v>1378.69</v>
      </c>
      <c r="F1159" s="78">
        <v>1378.69</v>
      </c>
      <c r="G1159" s="78">
        <v>1378.69</v>
      </c>
      <c r="H1159" s="78">
        <v>1378.69</v>
      </c>
      <c r="I1159" s="78">
        <v>1378.69</v>
      </c>
      <c r="J1159" s="78">
        <v>1378.69</v>
      </c>
      <c r="K1159" s="78">
        <v>1378.69</v>
      </c>
      <c r="L1159" s="78">
        <v>1378.69</v>
      </c>
      <c r="M1159" s="78">
        <v>1378.69</v>
      </c>
      <c r="N1159" s="78">
        <v>1378.69</v>
      </c>
      <c r="O1159" s="111">
        <f t="shared" si="18"/>
        <v>12408.210000000003</v>
      </c>
    </row>
    <row r="1160" spans="1:15" x14ac:dyDescent="0.3">
      <c r="A1160" s="77" t="s">
        <v>2343</v>
      </c>
      <c r="B1160" s="77" t="s">
        <v>1199</v>
      </c>
      <c r="C1160" s="78">
        <v>1365.8</v>
      </c>
      <c r="D1160" s="78">
        <v>1365.8</v>
      </c>
      <c r="E1160" s="78">
        <v>1365.8</v>
      </c>
      <c r="F1160" s="78">
        <v>1365.8</v>
      </c>
      <c r="G1160" s="78">
        <v>1365.8</v>
      </c>
      <c r="H1160" s="78">
        <v>1365.8</v>
      </c>
      <c r="I1160" s="78">
        <v>1365.8</v>
      </c>
      <c r="J1160" s="78">
        <v>1365.8</v>
      </c>
      <c r="K1160" s="78">
        <v>1365.8</v>
      </c>
      <c r="L1160" s="78">
        <v>1365.8</v>
      </c>
      <c r="M1160" s="78">
        <v>1365.8</v>
      </c>
      <c r="N1160" s="78">
        <v>1365.8</v>
      </c>
      <c r="O1160" s="111">
        <f t="shared" si="18"/>
        <v>12292.199999999997</v>
      </c>
    </row>
    <row r="1161" spans="1:15" x14ac:dyDescent="0.3">
      <c r="A1161" s="77" t="s">
        <v>2105</v>
      </c>
      <c r="B1161" s="77" t="s">
        <v>1184</v>
      </c>
      <c r="C1161" s="78">
        <v>1679.33</v>
      </c>
      <c r="D1161" s="78">
        <v>1679.34</v>
      </c>
      <c r="E1161" s="78">
        <v>1679.34</v>
      </c>
      <c r="F1161" s="78">
        <v>1679.34</v>
      </c>
      <c r="G1161" s="78">
        <v>1679.34</v>
      </c>
      <c r="H1161" s="78">
        <v>1679.34</v>
      </c>
      <c r="I1161" s="78">
        <v>1679.34</v>
      </c>
      <c r="J1161" s="78">
        <v>1679.34</v>
      </c>
      <c r="K1161" s="78">
        <v>1679.34</v>
      </c>
      <c r="L1161" s="78">
        <v>1679.34</v>
      </c>
      <c r="M1161" s="78">
        <v>1679.34</v>
      </c>
      <c r="N1161" s="78">
        <v>1679.34</v>
      </c>
      <c r="O1161" s="111">
        <f t="shared" si="18"/>
        <v>15114.06</v>
      </c>
    </row>
    <row r="1162" spans="1:15" x14ac:dyDescent="0.3">
      <c r="A1162" s="77" t="s">
        <v>2241</v>
      </c>
      <c r="B1162" s="77" t="s">
        <v>1233</v>
      </c>
      <c r="C1162" s="78">
        <v>2581.29</v>
      </c>
      <c r="D1162" s="78">
        <v>2581.2800000000002</v>
      </c>
      <c r="E1162" s="78">
        <v>2581.2800000000002</v>
      </c>
      <c r="F1162" s="78">
        <v>2581.2800000000002</v>
      </c>
      <c r="G1162" s="78">
        <v>2581.2800000000002</v>
      </c>
      <c r="H1162" s="78">
        <v>2581.2800000000002</v>
      </c>
      <c r="I1162" s="78">
        <v>2581.2800000000002</v>
      </c>
      <c r="J1162" s="78">
        <v>2581.2800000000002</v>
      </c>
      <c r="K1162" s="78">
        <v>2581.2800000000002</v>
      </c>
      <c r="L1162" s="78">
        <v>2581.2800000000002</v>
      </c>
      <c r="M1162" s="78">
        <v>2581.2800000000002</v>
      </c>
      <c r="N1162" s="78">
        <v>2581.2800000000002</v>
      </c>
      <c r="O1162" s="111">
        <f t="shared" si="18"/>
        <v>23231.52</v>
      </c>
    </row>
    <row r="1163" spans="1:15" x14ac:dyDescent="0.3">
      <c r="A1163" s="77" t="s">
        <v>2088</v>
      </c>
      <c r="B1163" s="77" t="s">
        <v>895</v>
      </c>
      <c r="C1163" s="78">
        <v>1395.87</v>
      </c>
      <c r="D1163" s="78">
        <v>1395.87</v>
      </c>
      <c r="E1163" s="78">
        <v>1395.87</v>
      </c>
      <c r="F1163" s="78">
        <v>1395.87</v>
      </c>
      <c r="G1163" s="78">
        <v>1395.87</v>
      </c>
      <c r="H1163" s="78">
        <v>1395.87</v>
      </c>
      <c r="I1163" s="78">
        <v>1395.87</v>
      </c>
      <c r="J1163" s="78">
        <v>1395.87</v>
      </c>
      <c r="K1163" s="78">
        <v>1395.87</v>
      </c>
      <c r="L1163" s="78">
        <v>1395.87</v>
      </c>
      <c r="M1163" s="78">
        <v>1395.87</v>
      </c>
      <c r="N1163" s="78">
        <v>1395.87</v>
      </c>
      <c r="O1163" s="111">
        <f t="shared" si="18"/>
        <v>12562.829999999998</v>
      </c>
    </row>
    <row r="1164" spans="1:15" x14ac:dyDescent="0.3">
      <c r="A1164" s="77" t="s">
        <v>2255</v>
      </c>
      <c r="B1164" s="77" t="s">
        <v>898</v>
      </c>
      <c r="C1164" s="78">
        <v>2048.71</v>
      </c>
      <c r="D1164" s="78">
        <v>2048.6999999999998</v>
      </c>
      <c r="E1164" s="78">
        <v>2048.6999999999998</v>
      </c>
      <c r="F1164" s="78">
        <v>2048.6999999999998</v>
      </c>
      <c r="G1164" s="78">
        <v>2048.6999999999998</v>
      </c>
      <c r="H1164" s="78">
        <v>2048.6999999999998</v>
      </c>
      <c r="I1164" s="78">
        <v>2048.6999999999998</v>
      </c>
      <c r="J1164" s="78">
        <v>2048.6999999999998</v>
      </c>
      <c r="K1164" s="78">
        <v>2048.6999999999998</v>
      </c>
      <c r="L1164" s="78">
        <v>2048.6999999999998</v>
      </c>
      <c r="M1164" s="78">
        <v>2048.6999999999998</v>
      </c>
      <c r="N1164" s="78">
        <v>2048.6999999999998</v>
      </c>
      <c r="O1164" s="111">
        <f t="shared" si="18"/>
        <v>18438.300000000003</v>
      </c>
    </row>
    <row r="1165" spans="1:15" x14ac:dyDescent="0.3">
      <c r="A1165" s="77" t="s">
        <v>2111</v>
      </c>
      <c r="B1165" s="77" t="s">
        <v>262</v>
      </c>
      <c r="C1165" s="78">
        <v>2392.3000000000002</v>
      </c>
      <c r="D1165" s="78">
        <v>2392.3000000000002</v>
      </c>
      <c r="E1165" s="78">
        <v>2392.3000000000002</v>
      </c>
      <c r="F1165" s="78">
        <v>2392.3000000000002</v>
      </c>
      <c r="G1165" s="78">
        <v>2392.3000000000002</v>
      </c>
      <c r="H1165" s="80"/>
      <c r="I1165" s="80"/>
      <c r="J1165" s="80"/>
      <c r="K1165" s="80"/>
      <c r="L1165" s="80"/>
      <c r="M1165" s="80"/>
      <c r="N1165" s="80"/>
      <c r="O1165" s="111">
        <f t="shared" si="18"/>
        <v>4784.6000000000004</v>
      </c>
    </row>
    <row r="1166" spans="1:15" x14ac:dyDescent="0.3">
      <c r="A1166" s="77" t="s">
        <v>2821</v>
      </c>
      <c r="B1166" s="77" t="s">
        <v>262</v>
      </c>
      <c r="C1166" s="80"/>
      <c r="D1166" s="80"/>
      <c r="E1166" s="80"/>
      <c r="F1166" s="80"/>
      <c r="G1166" s="80"/>
      <c r="H1166" s="78">
        <v>2392.31</v>
      </c>
      <c r="I1166" s="78">
        <v>2392.3000000000002</v>
      </c>
      <c r="J1166" s="78">
        <v>2392.3000000000002</v>
      </c>
      <c r="K1166" s="78">
        <v>2392.3000000000002</v>
      </c>
      <c r="L1166" s="78">
        <v>2392.3000000000002</v>
      </c>
      <c r="M1166" s="78">
        <v>2392.3000000000002</v>
      </c>
      <c r="N1166" s="78">
        <v>2392.3000000000002</v>
      </c>
      <c r="O1166" s="111">
        <f t="shared" si="18"/>
        <v>16746.11</v>
      </c>
    </row>
    <row r="1167" spans="1:15" x14ac:dyDescent="0.3">
      <c r="A1167" s="77" t="s">
        <v>2242</v>
      </c>
      <c r="B1167" s="77" t="s">
        <v>1232</v>
      </c>
      <c r="C1167" s="78">
        <v>3680.8</v>
      </c>
      <c r="D1167" s="78">
        <v>3680.79</v>
      </c>
      <c r="E1167" s="78">
        <v>3680.79</v>
      </c>
      <c r="F1167" s="78">
        <v>3680.79</v>
      </c>
      <c r="G1167" s="79">
        <v>118.74</v>
      </c>
      <c r="H1167" s="80"/>
      <c r="I1167" s="80"/>
      <c r="J1167" s="80"/>
      <c r="K1167" s="80"/>
      <c r="L1167" s="80"/>
      <c r="M1167" s="80"/>
      <c r="N1167" s="80"/>
      <c r="O1167" s="111">
        <f t="shared" si="18"/>
        <v>3799.5299999999997</v>
      </c>
    </row>
    <row r="1168" spans="1:15" x14ac:dyDescent="0.3">
      <c r="A1168" s="77" t="s">
        <v>2777</v>
      </c>
      <c r="B1168" s="77" t="s">
        <v>1232</v>
      </c>
      <c r="C1168" s="80"/>
      <c r="D1168" s="80"/>
      <c r="E1168" s="80"/>
      <c r="F1168" s="80"/>
      <c r="G1168" s="78">
        <v>3562.05</v>
      </c>
      <c r="H1168" s="78">
        <v>3680.79</v>
      </c>
      <c r="I1168" s="78">
        <v>3680.79</v>
      </c>
      <c r="J1168" s="78">
        <v>3680.79</v>
      </c>
      <c r="K1168" s="78">
        <v>3680.8</v>
      </c>
      <c r="L1168" s="78">
        <v>3680.79</v>
      </c>
      <c r="M1168" s="78">
        <v>3680.79</v>
      </c>
      <c r="N1168" s="78">
        <v>3680.79</v>
      </c>
      <c r="O1168" s="111">
        <f t="shared" si="18"/>
        <v>29327.590000000004</v>
      </c>
    </row>
    <row r="1169" spans="1:15" x14ac:dyDescent="0.3">
      <c r="A1169" s="77" t="s">
        <v>2235</v>
      </c>
      <c r="B1169" s="77" t="s">
        <v>962</v>
      </c>
      <c r="C1169" s="78">
        <v>2396.6</v>
      </c>
      <c r="D1169" s="78">
        <v>2396.6</v>
      </c>
      <c r="E1169" s="78">
        <v>2396.6</v>
      </c>
      <c r="F1169" s="78">
        <v>2396.6</v>
      </c>
      <c r="G1169" s="78">
        <v>2396.6</v>
      </c>
      <c r="H1169" s="78">
        <v>2396.6</v>
      </c>
      <c r="I1169" s="78">
        <v>2396.6</v>
      </c>
      <c r="J1169" s="78">
        <v>2396.6</v>
      </c>
      <c r="K1169" s="78">
        <v>2396.6</v>
      </c>
      <c r="L1169" s="79">
        <v>618.48</v>
      </c>
      <c r="M1169" s="80"/>
      <c r="N1169" s="80"/>
      <c r="O1169" s="111">
        <f t="shared" si="18"/>
        <v>14998.08</v>
      </c>
    </row>
    <row r="1170" spans="1:15" x14ac:dyDescent="0.3">
      <c r="A1170" s="77" t="s">
        <v>2910</v>
      </c>
      <c r="B1170" s="77" t="s">
        <v>962</v>
      </c>
      <c r="C1170" s="80"/>
      <c r="D1170" s="80"/>
      <c r="E1170" s="80"/>
      <c r="F1170" s="80"/>
      <c r="G1170" s="80"/>
      <c r="H1170" s="80"/>
      <c r="I1170" s="80"/>
      <c r="J1170" s="80"/>
      <c r="K1170" s="80"/>
      <c r="L1170" s="78">
        <v>1778.12</v>
      </c>
      <c r="M1170" s="78">
        <v>2396.6</v>
      </c>
      <c r="N1170" s="78">
        <v>2396.6</v>
      </c>
      <c r="O1170" s="111">
        <f t="shared" si="18"/>
        <v>6571.32</v>
      </c>
    </row>
    <row r="1171" spans="1:15" x14ac:dyDescent="0.3">
      <c r="A1171" s="77" t="s">
        <v>2364</v>
      </c>
      <c r="B1171" s="77" t="s">
        <v>935</v>
      </c>
      <c r="C1171" s="78">
        <v>1954.21</v>
      </c>
      <c r="D1171" s="78">
        <v>1954.21</v>
      </c>
      <c r="E1171" s="78">
        <v>1954.21</v>
      </c>
      <c r="F1171" s="78">
        <v>1954.21</v>
      </c>
      <c r="G1171" s="78">
        <v>1954.21</v>
      </c>
      <c r="H1171" s="78">
        <v>1954.21</v>
      </c>
      <c r="I1171" s="78">
        <v>1954.21</v>
      </c>
      <c r="J1171" s="78">
        <v>1954.21</v>
      </c>
      <c r="K1171" s="78">
        <v>1954.21</v>
      </c>
      <c r="L1171" s="78">
        <v>1954.21</v>
      </c>
      <c r="M1171" s="78">
        <v>1954.21</v>
      </c>
      <c r="N1171" s="78">
        <v>1954.21</v>
      </c>
      <c r="O1171" s="111">
        <f t="shared" si="18"/>
        <v>17587.889999999996</v>
      </c>
    </row>
    <row r="1172" spans="1:15" x14ac:dyDescent="0.3">
      <c r="A1172" s="77" t="s">
        <v>2323</v>
      </c>
      <c r="B1172" s="77" t="s">
        <v>943</v>
      </c>
      <c r="C1172" s="78">
        <v>1932.74</v>
      </c>
      <c r="D1172" s="78">
        <v>1932.74</v>
      </c>
      <c r="E1172" s="78">
        <v>1932.74</v>
      </c>
      <c r="F1172" s="78">
        <v>1932.74</v>
      </c>
      <c r="G1172" s="78">
        <v>1932.74</v>
      </c>
      <c r="H1172" s="78">
        <v>1932.74</v>
      </c>
      <c r="I1172" s="78">
        <v>1932.74</v>
      </c>
      <c r="J1172" s="78">
        <v>1932.74</v>
      </c>
      <c r="K1172" s="78">
        <v>1932.74</v>
      </c>
      <c r="L1172" s="78">
        <v>1932.74</v>
      </c>
      <c r="M1172" s="78">
        <v>1932.74</v>
      </c>
      <c r="N1172" s="78">
        <v>1932.74</v>
      </c>
      <c r="O1172" s="111">
        <f t="shared" si="18"/>
        <v>17394.66</v>
      </c>
    </row>
    <row r="1173" spans="1:15" x14ac:dyDescent="0.3">
      <c r="A1173" s="77" t="s">
        <v>2307</v>
      </c>
      <c r="B1173" s="77" t="s">
        <v>1217</v>
      </c>
      <c r="C1173" s="78">
        <v>2413.7800000000002</v>
      </c>
      <c r="D1173" s="78">
        <v>2413.7800000000002</v>
      </c>
      <c r="E1173" s="78">
        <v>2413.7800000000002</v>
      </c>
      <c r="F1173" s="78">
        <v>2413.7800000000002</v>
      </c>
      <c r="G1173" s="78">
        <v>2413.7800000000002</v>
      </c>
      <c r="H1173" s="78">
        <v>2413.7800000000002</v>
      </c>
      <c r="I1173" s="78">
        <v>2413.7800000000002</v>
      </c>
      <c r="J1173" s="78">
        <v>2413.7800000000002</v>
      </c>
      <c r="K1173" s="78">
        <v>2413.7800000000002</v>
      </c>
      <c r="L1173" s="78">
        <v>2413.7800000000002</v>
      </c>
      <c r="M1173" s="78">
        <v>2413.7800000000002</v>
      </c>
      <c r="N1173" s="78">
        <v>2413.7800000000002</v>
      </c>
      <c r="O1173" s="111">
        <f t="shared" si="18"/>
        <v>21724.02</v>
      </c>
    </row>
    <row r="1174" spans="1:15" x14ac:dyDescent="0.3">
      <c r="A1174" s="77" t="s">
        <v>2408</v>
      </c>
      <c r="B1174" s="77" t="s">
        <v>1020</v>
      </c>
      <c r="C1174" s="78">
        <v>3629.26</v>
      </c>
      <c r="D1174" s="78">
        <v>3629.25</v>
      </c>
      <c r="E1174" s="78">
        <v>3629.25</v>
      </c>
      <c r="F1174" s="78">
        <v>3629.25</v>
      </c>
      <c r="G1174" s="78">
        <v>3629.25</v>
      </c>
      <c r="H1174" s="78">
        <v>3629.25</v>
      </c>
      <c r="I1174" s="78">
        <v>3629.25</v>
      </c>
      <c r="J1174" s="78">
        <v>3629.25</v>
      </c>
      <c r="K1174" s="78">
        <v>3629.25</v>
      </c>
      <c r="L1174" s="78">
        <v>3629.25</v>
      </c>
      <c r="M1174" s="78">
        <v>3629.25</v>
      </c>
      <c r="N1174" s="78">
        <v>3629.25</v>
      </c>
      <c r="O1174" s="111">
        <f t="shared" si="18"/>
        <v>32663.25</v>
      </c>
    </row>
    <row r="1175" spans="1:15" x14ac:dyDescent="0.3">
      <c r="A1175" s="77" t="s">
        <v>2371</v>
      </c>
      <c r="B1175" s="77" t="s">
        <v>725</v>
      </c>
      <c r="C1175" s="78">
        <v>1992.87</v>
      </c>
      <c r="D1175" s="78">
        <v>1992.87</v>
      </c>
      <c r="E1175" s="78">
        <v>1992.87</v>
      </c>
      <c r="F1175" s="78">
        <v>1992.87</v>
      </c>
      <c r="G1175" s="78">
        <v>1992.87</v>
      </c>
      <c r="H1175" s="78">
        <v>1992.87</v>
      </c>
      <c r="I1175" s="78">
        <v>1992.87</v>
      </c>
      <c r="J1175" s="78">
        <v>1992.87</v>
      </c>
      <c r="K1175" s="78">
        <v>1992.87</v>
      </c>
      <c r="L1175" s="78">
        <v>1992.87</v>
      </c>
      <c r="M1175" s="78">
        <v>1992.87</v>
      </c>
      <c r="N1175" s="78">
        <v>1992.87</v>
      </c>
      <c r="O1175" s="111">
        <f t="shared" si="18"/>
        <v>17935.829999999994</v>
      </c>
    </row>
    <row r="1176" spans="1:15" x14ac:dyDescent="0.3">
      <c r="A1176" s="77" t="s">
        <v>2435</v>
      </c>
      <c r="B1176" s="77" t="s">
        <v>1218</v>
      </c>
      <c r="C1176" s="78">
        <v>1778.12</v>
      </c>
      <c r="D1176" s="78">
        <v>1778.12</v>
      </c>
      <c r="E1176" s="78">
        <v>1778.12</v>
      </c>
      <c r="F1176" s="78">
        <v>1778.12</v>
      </c>
      <c r="G1176" s="78">
        <v>1778.12</v>
      </c>
      <c r="H1176" s="78">
        <v>1778.12</v>
      </c>
      <c r="I1176" s="78">
        <v>1778.12</v>
      </c>
      <c r="J1176" s="78">
        <v>1778.12</v>
      </c>
      <c r="K1176" s="78">
        <v>1778.12</v>
      </c>
      <c r="L1176" s="78">
        <v>1778.12</v>
      </c>
      <c r="M1176" s="78">
        <v>1778.12</v>
      </c>
      <c r="N1176" s="78">
        <v>1778.12</v>
      </c>
      <c r="O1176" s="111">
        <f t="shared" si="18"/>
        <v>16003.079999999994</v>
      </c>
    </row>
    <row r="1177" spans="1:15" x14ac:dyDescent="0.3">
      <c r="A1177" s="77" t="s">
        <v>2114</v>
      </c>
      <c r="B1177" s="77" t="s">
        <v>670</v>
      </c>
      <c r="C1177" s="78">
        <v>2538.33</v>
      </c>
      <c r="D1177" s="78">
        <v>2538.33</v>
      </c>
      <c r="E1177" s="78">
        <v>2538.33</v>
      </c>
      <c r="F1177" s="78">
        <v>2538.33</v>
      </c>
      <c r="G1177" s="78">
        <v>2538.33</v>
      </c>
      <c r="H1177" s="78">
        <v>2538.33</v>
      </c>
      <c r="I1177" s="78">
        <v>2538.33</v>
      </c>
      <c r="J1177" s="78">
        <v>2538.33</v>
      </c>
      <c r="K1177" s="78">
        <v>1015.33</v>
      </c>
      <c r="L1177" s="80"/>
      <c r="M1177" s="80"/>
      <c r="N1177" s="80"/>
      <c r="O1177" s="111">
        <f t="shared" si="18"/>
        <v>13706.98</v>
      </c>
    </row>
    <row r="1178" spans="1:15" x14ac:dyDescent="0.3">
      <c r="A1178" s="77" t="s">
        <v>2892</v>
      </c>
      <c r="B1178" s="77" t="s">
        <v>670</v>
      </c>
      <c r="C1178" s="80"/>
      <c r="D1178" s="80"/>
      <c r="E1178" s="80"/>
      <c r="F1178" s="80"/>
      <c r="G1178" s="80"/>
      <c r="H1178" s="80"/>
      <c r="I1178" s="80"/>
      <c r="J1178" s="80"/>
      <c r="K1178" s="78">
        <v>1523</v>
      </c>
      <c r="L1178" s="78">
        <v>2538.33</v>
      </c>
      <c r="M1178" s="78">
        <v>2538.33</v>
      </c>
      <c r="N1178" s="78">
        <v>2538.33</v>
      </c>
      <c r="O1178" s="111">
        <f t="shared" si="18"/>
        <v>9137.99</v>
      </c>
    </row>
    <row r="1179" spans="1:15" x14ac:dyDescent="0.3">
      <c r="A1179" s="77" t="s">
        <v>2385</v>
      </c>
      <c r="B1179" s="77" t="s">
        <v>993</v>
      </c>
      <c r="C1179" s="78">
        <v>2843.28</v>
      </c>
      <c r="D1179" s="78">
        <v>2843.27</v>
      </c>
      <c r="E1179" s="78">
        <v>2843.27</v>
      </c>
      <c r="F1179" s="78">
        <v>2843.27</v>
      </c>
      <c r="G1179" s="78">
        <v>2843.27</v>
      </c>
      <c r="H1179" s="78">
        <v>2843.27</v>
      </c>
      <c r="I1179" s="78">
        <v>2843.27</v>
      </c>
      <c r="J1179" s="78">
        <v>2843.27</v>
      </c>
      <c r="K1179" s="78">
        <v>2843.27</v>
      </c>
      <c r="L1179" s="78">
        <v>2843.27</v>
      </c>
      <c r="M1179" s="78">
        <v>2843.27</v>
      </c>
      <c r="N1179" s="78">
        <v>2843.27</v>
      </c>
      <c r="O1179" s="111">
        <f t="shared" si="18"/>
        <v>25589.43</v>
      </c>
    </row>
    <row r="1180" spans="1:15" x14ac:dyDescent="0.3">
      <c r="A1180" s="77" t="s">
        <v>1530</v>
      </c>
      <c r="B1180" s="77" t="s">
        <v>223</v>
      </c>
      <c r="C1180" s="78">
        <v>3603.48</v>
      </c>
      <c r="D1180" s="78">
        <v>3603.48</v>
      </c>
      <c r="E1180" s="78">
        <v>3603.48</v>
      </c>
      <c r="F1180" s="78">
        <v>3603.48</v>
      </c>
      <c r="G1180" s="78">
        <v>3603.48</v>
      </c>
      <c r="H1180" s="78">
        <v>3603.48</v>
      </c>
      <c r="I1180" s="78">
        <v>3603.48</v>
      </c>
      <c r="J1180" s="78">
        <v>3603.48</v>
      </c>
      <c r="K1180" s="78">
        <v>3603.48</v>
      </c>
      <c r="L1180" s="78">
        <v>3603.48</v>
      </c>
      <c r="M1180" s="78">
        <v>3603.48</v>
      </c>
      <c r="N1180" s="78">
        <v>3603.48</v>
      </c>
      <c r="O1180" s="111">
        <f t="shared" si="18"/>
        <v>32431.32</v>
      </c>
    </row>
    <row r="1181" spans="1:15" x14ac:dyDescent="0.3">
      <c r="A1181" s="77" t="s">
        <v>2357</v>
      </c>
      <c r="B1181" s="77" t="s">
        <v>746</v>
      </c>
      <c r="C1181" s="78">
        <v>3255.59</v>
      </c>
      <c r="D1181" s="78">
        <v>3255.59</v>
      </c>
      <c r="E1181" s="79">
        <v>209.92</v>
      </c>
      <c r="F1181" s="80"/>
      <c r="G1181" s="80"/>
      <c r="H1181" s="80"/>
      <c r="I1181" s="80"/>
      <c r="J1181" s="80"/>
      <c r="K1181" s="80"/>
      <c r="L1181" s="80"/>
      <c r="M1181" s="80"/>
      <c r="N1181" s="80"/>
      <c r="O1181" s="111">
        <f t="shared" si="18"/>
        <v>0</v>
      </c>
    </row>
    <row r="1182" spans="1:15" x14ac:dyDescent="0.3">
      <c r="A1182" s="77" t="s">
        <v>2595</v>
      </c>
      <c r="B1182" s="77" t="s">
        <v>746</v>
      </c>
      <c r="C1182" s="80"/>
      <c r="D1182" s="80"/>
      <c r="E1182" s="78">
        <v>3045.41</v>
      </c>
      <c r="F1182" s="78">
        <v>3255.59</v>
      </c>
      <c r="G1182" s="78">
        <v>3255.59</v>
      </c>
      <c r="H1182" s="78">
        <v>3255.59</v>
      </c>
      <c r="I1182" s="78">
        <v>3255.59</v>
      </c>
      <c r="J1182" s="78">
        <v>3255.59</v>
      </c>
      <c r="K1182" s="78">
        <v>3255.59</v>
      </c>
      <c r="L1182" s="78">
        <v>3255.59</v>
      </c>
      <c r="M1182" s="78">
        <v>3255.59</v>
      </c>
      <c r="N1182" s="78">
        <v>3255.59</v>
      </c>
      <c r="O1182" s="111">
        <f t="shared" si="18"/>
        <v>29300.31</v>
      </c>
    </row>
    <row r="1183" spans="1:15" x14ac:dyDescent="0.3">
      <c r="A1183" s="77" t="s">
        <v>2267</v>
      </c>
      <c r="B1183" s="77" t="s">
        <v>569</v>
      </c>
      <c r="C1183" s="78">
        <v>1726.58</v>
      </c>
      <c r="D1183" s="78">
        <v>1603.25</v>
      </c>
      <c r="E1183" s="80"/>
      <c r="F1183" s="80"/>
      <c r="G1183" s="80"/>
      <c r="H1183" s="80"/>
      <c r="I1183" s="80"/>
      <c r="J1183" s="80"/>
      <c r="K1183" s="80"/>
      <c r="L1183" s="80"/>
      <c r="M1183" s="80"/>
      <c r="N1183" s="80"/>
      <c r="O1183" s="111">
        <f t="shared" si="18"/>
        <v>0</v>
      </c>
    </row>
    <row r="1184" spans="1:15" x14ac:dyDescent="0.3">
      <c r="A1184" s="77" t="s">
        <v>2457</v>
      </c>
      <c r="B1184" s="77" t="s">
        <v>569</v>
      </c>
      <c r="C1184" s="80"/>
      <c r="D1184" s="79">
        <v>123.33</v>
      </c>
      <c r="E1184" s="78">
        <v>1726.58</v>
      </c>
      <c r="F1184" s="78">
        <v>1726.58</v>
      </c>
      <c r="G1184" s="78">
        <v>1726.58</v>
      </c>
      <c r="H1184" s="78">
        <v>1726.58</v>
      </c>
      <c r="I1184" s="78">
        <v>1726.58</v>
      </c>
      <c r="J1184" s="78">
        <v>1726.58</v>
      </c>
      <c r="K1184" s="78">
        <v>1726.58</v>
      </c>
      <c r="L1184" s="78">
        <v>1726.58</v>
      </c>
      <c r="M1184" s="78">
        <v>1726.58</v>
      </c>
      <c r="N1184" s="78">
        <v>1726.58</v>
      </c>
      <c r="O1184" s="111">
        <f t="shared" si="18"/>
        <v>15539.22</v>
      </c>
    </row>
    <row r="1185" spans="1:15" x14ac:dyDescent="0.3">
      <c r="A1185" s="77" t="s">
        <v>2115</v>
      </c>
      <c r="B1185" s="77" t="s">
        <v>683</v>
      </c>
      <c r="C1185" s="78">
        <v>2486.79</v>
      </c>
      <c r="D1185" s="78">
        <v>2486.79</v>
      </c>
      <c r="E1185" s="78">
        <v>2486.79</v>
      </c>
      <c r="F1185" s="78">
        <v>2486.79</v>
      </c>
      <c r="G1185" s="78">
        <v>2486.79</v>
      </c>
      <c r="H1185" s="78">
        <v>2486.79</v>
      </c>
      <c r="I1185" s="78">
        <v>2486.79</v>
      </c>
      <c r="J1185" s="78">
        <v>2486.79</v>
      </c>
      <c r="K1185" s="78">
        <v>2486.79</v>
      </c>
      <c r="L1185" s="78">
        <v>2486.79</v>
      </c>
      <c r="M1185" s="78">
        <v>2486.79</v>
      </c>
      <c r="N1185" s="79">
        <v>561.53</v>
      </c>
      <c r="O1185" s="111">
        <f t="shared" si="18"/>
        <v>20455.850000000002</v>
      </c>
    </row>
    <row r="1186" spans="1:15" x14ac:dyDescent="0.3">
      <c r="A1186" s="77" t="s">
        <v>2922</v>
      </c>
      <c r="B1186" s="77" t="s">
        <v>683</v>
      </c>
      <c r="C1186" s="80"/>
      <c r="D1186" s="80"/>
      <c r="E1186" s="80"/>
      <c r="F1186" s="80"/>
      <c r="G1186" s="80"/>
      <c r="H1186" s="80"/>
      <c r="I1186" s="80"/>
      <c r="J1186" s="80"/>
      <c r="K1186" s="80"/>
      <c r="L1186" s="80"/>
      <c r="M1186" s="80"/>
      <c r="N1186" s="78">
        <v>1925.26</v>
      </c>
      <c r="O1186" s="111">
        <f t="shared" si="18"/>
        <v>1925.26</v>
      </c>
    </row>
    <row r="1187" spans="1:15" x14ac:dyDescent="0.3">
      <c r="A1187" s="77" t="s">
        <v>2441</v>
      </c>
      <c r="B1187" s="77" t="s">
        <v>714</v>
      </c>
      <c r="C1187" s="78">
        <v>2796.02</v>
      </c>
      <c r="D1187" s="78">
        <v>2796.03</v>
      </c>
      <c r="E1187" s="78">
        <v>2796.03</v>
      </c>
      <c r="F1187" s="78">
        <v>2796.03</v>
      </c>
      <c r="G1187" s="78">
        <v>2796.03</v>
      </c>
      <c r="H1187" s="78">
        <v>2796.03</v>
      </c>
      <c r="I1187" s="78">
        <v>2796.03</v>
      </c>
      <c r="J1187" s="78">
        <v>2796.03</v>
      </c>
      <c r="K1187" s="78">
        <v>2796.03</v>
      </c>
      <c r="L1187" s="78">
        <v>2796.03</v>
      </c>
      <c r="M1187" s="78">
        <v>2796.03</v>
      </c>
      <c r="N1187" s="78">
        <v>2796.03</v>
      </c>
      <c r="O1187" s="111">
        <f t="shared" si="18"/>
        <v>25164.269999999997</v>
      </c>
    </row>
    <row r="1188" spans="1:15" x14ac:dyDescent="0.3">
      <c r="A1188" s="77" t="s">
        <v>2361</v>
      </c>
      <c r="B1188" s="77" t="s">
        <v>1206</v>
      </c>
      <c r="C1188" s="78">
        <v>3216.93</v>
      </c>
      <c r="D1188" s="78">
        <v>3216.94</v>
      </c>
      <c r="E1188" s="78">
        <v>3216.94</v>
      </c>
      <c r="F1188" s="78">
        <v>3216.94</v>
      </c>
      <c r="G1188" s="78">
        <v>3216.94</v>
      </c>
      <c r="H1188" s="78">
        <v>3216.94</v>
      </c>
      <c r="I1188" s="78">
        <v>3216.94</v>
      </c>
      <c r="J1188" s="78">
        <v>3216.94</v>
      </c>
      <c r="K1188" s="78">
        <v>3216.94</v>
      </c>
      <c r="L1188" s="78">
        <v>3216.94</v>
      </c>
      <c r="M1188" s="78">
        <v>3216.94</v>
      </c>
      <c r="N1188" s="78">
        <v>3216.94</v>
      </c>
      <c r="O1188" s="111">
        <f t="shared" si="18"/>
        <v>28952.459999999995</v>
      </c>
    </row>
    <row r="1189" spans="1:15" x14ac:dyDescent="0.3">
      <c r="A1189" s="77" t="s">
        <v>2345</v>
      </c>
      <c r="B1189" s="77" t="s">
        <v>963</v>
      </c>
      <c r="C1189" s="78">
        <v>1726.58</v>
      </c>
      <c r="D1189" s="78">
        <v>1726.58</v>
      </c>
      <c r="E1189" s="78">
        <v>1726.58</v>
      </c>
      <c r="F1189" s="78">
        <v>1726.58</v>
      </c>
      <c r="G1189" s="78">
        <v>1726.58</v>
      </c>
      <c r="H1189" s="78">
        <v>1726.58</v>
      </c>
      <c r="I1189" s="79">
        <v>891.21</v>
      </c>
      <c r="J1189" s="80"/>
      <c r="K1189" s="80"/>
      <c r="L1189" s="80"/>
      <c r="M1189" s="80"/>
      <c r="N1189" s="80"/>
      <c r="O1189" s="111">
        <f t="shared" si="18"/>
        <v>6070.95</v>
      </c>
    </row>
    <row r="1190" spans="1:15" x14ac:dyDescent="0.3">
      <c r="A1190" s="77" t="s">
        <v>2856</v>
      </c>
      <c r="B1190" s="77" t="s">
        <v>963</v>
      </c>
      <c r="C1190" s="80"/>
      <c r="D1190" s="80"/>
      <c r="E1190" s="80"/>
      <c r="F1190" s="80"/>
      <c r="G1190" s="80"/>
      <c r="H1190" s="80"/>
      <c r="I1190" s="79">
        <v>835.38</v>
      </c>
      <c r="J1190" s="78">
        <v>1726.58</v>
      </c>
      <c r="K1190" s="78">
        <v>1726.58</v>
      </c>
      <c r="L1190" s="78">
        <v>1726.58</v>
      </c>
      <c r="M1190" s="78">
        <v>1726.58</v>
      </c>
      <c r="N1190" s="78">
        <v>1726.58</v>
      </c>
      <c r="O1190" s="111">
        <f t="shared" si="18"/>
        <v>9468.2799999999988</v>
      </c>
    </row>
    <row r="1191" spans="1:15" x14ac:dyDescent="0.3">
      <c r="A1191" s="77" t="s">
        <v>2271</v>
      </c>
      <c r="B1191" s="77" t="s">
        <v>964</v>
      </c>
      <c r="C1191" s="78">
        <v>2486.79</v>
      </c>
      <c r="D1191" s="78">
        <v>2486.79</v>
      </c>
      <c r="E1191" s="78">
        <v>2486.79</v>
      </c>
      <c r="F1191" s="78">
        <v>2486.79</v>
      </c>
      <c r="G1191" s="78">
        <v>2486.79</v>
      </c>
      <c r="H1191" s="78">
        <v>2486.79</v>
      </c>
      <c r="I1191" s="78">
        <v>2486.79</v>
      </c>
      <c r="J1191" s="78">
        <v>2486.79</v>
      </c>
      <c r="K1191" s="78">
        <v>2486.79</v>
      </c>
      <c r="L1191" s="78">
        <v>2486.79</v>
      </c>
      <c r="M1191" s="78">
        <v>2486.79</v>
      </c>
      <c r="N1191" s="78">
        <v>2486.79</v>
      </c>
      <c r="O1191" s="111">
        <f t="shared" si="18"/>
        <v>22381.110000000004</v>
      </c>
    </row>
    <row r="1192" spans="1:15" x14ac:dyDescent="0.3">
      <c r="A1192" s="77" t="s">
        <v>1507</v>
      </c>
      <c r="B1192" s="77" t="s">
        <v>649</v>
      </c>
      <c r="C1192" s="78">
        <v>2796.02</v>
      </c>
      <c r="D1192" s="78">
        <v>2796.03</v>
      </c>
      <c r="E1192" s="78">
        <v>2796.03</v>
      </c>
      <c r="F1192" s="78">
        <v>2796.03</v>
      </c>
      <c r="G1192" s="78">
        <v>2796.03</v>
      </c>
      <c r="H1192" s="78">
        <v>2796.03</v>
      </c>
      <c r="I1192" s="78">
        <v>2796.03</v>
      </c>
      <c r="J1192" s="78">
        <v>2796.03</v>
      </c>
      <c r="K1192" s="78">
        <v>2796.03</v>
      </c>
      <c r="L1192" s="78">
        <v>2796.03</v>
      </c>
      <c r="M1192" s="78">
        <v>2796.03</v>
      </c>
      <c r="N1192" s="78">
        <v>2796.03</v>
      </c>
      <c r="O1192" s="111">
        <f t="shared" si="18"/>
        <v>25164.269999999997</v>
      </c>
    </row>
    <row r="1193" spans="1:15" x14ac:dyDescent="0.3">
      <c r="A1193" s="77" t="s">
        <v>2339</v>
      </c>
      <c r="B1193" s="77" t="s">
        <v>1049</v>
      </c>
      <c r="C1193" s="78">
        <v>3216.93</v>
      </c>
      <c r="D1193" s="78">
        <v>3216.94</v>
      </c>
      <c r="E1193" s="78">
        <v>3216.94</v>
      </c>
      <c r="F1193" s="78">
        <v>3216.94</v>
      </c>
      <c r="G1193" s="78">
        <v>3216.94</v>
      </c>
      <c r="H1193" s="78">
        <v>3216.94</v>
      </c>
      <c r="I1193" s="78">
        <v>3216.94</v>
      </c>
      <c r="J1193" s="78">
        <v>3216.94</v>
      </c>
      <c r="K1193" s="78">
        <v>3216.94</v>
      </c>
      <c r="L1193" s="78">
        <v>3216.94</v>
      </c>
      <c r="M1193" s="78">
        <v>3216.94</v>
      </c>
      <c r="N1193" s="78">
        <v>3216.94</v>
      </c>
      <c r="O1193" s="111">
        <f t="shared" si="18"/>
        <v>28952.459999999995</v>
      </c>
    </row>
    <row r="1194" spans="1:15" x14ac:dyDescent="0.3">
      <c r="A1194" s="77" t="s">
        <v>2222</v>
      </c>
      <c r="B1194" s="77" t="s">
        <v>716</v>
      </c>
      <c r="C1194" s="78">
        <v>1726.58</v>
      </c>
      <c r="D1194" s="78">
        <v>1726.58</v>
      </c>
      <c r="E1194" s="78">
        <v>1726.58</v>
      </c>
      <c r="F1194" s="78">
        <v>1726.58</v>
      </c>
      <c r="G1194" s="78">
        <v>1726.58</v>
      </c>
      <c r="H1194" s="78">
        <v>1726.58</v>
      </c>
      <c r="I1194" s="78">
        <v>1726.58</v>
      </c>
      <c r="J1194" s="78">
        <v>1726.58</v>
      </c>
      <c r="K1194" s="78">
        <v>1726.58</v>
      </c>
      <c r="L1194" s="78">
        <v>1726.58</v>
      </c>
      <c r="M1194" s="78">
        <v>1726.58</v>
      </c>
      <c r="N1194" s="78">
        <v>1726.58</v>
      </c>
      <c r="O1194" s="111">
        <f t="shared" si="18"/>
        <v>15539.22</v>
      </c>
    </row>
    <row r="1195" spans="1:15" x14ac:dyDescent="0.3">
      <c r="A1195" s="77" t="s">
        <v>2442</v>
      </c>
      <c r="B1195" s="77" t="s">
        <v>351</v>
      </c>
      <c r="C1195" s="78">
        <v>3466.05</v>
      </c>
      <c r="D1195" s="78">
        <v>3466.05</v>
      </c>
      <c r="E1195" s="78">
        <v>3466.05</v>
      </c>
      <c r="F1195" s="78">
        <v>3466.05</v>
      </c>
      <c r="G1195" s="78">
        <v>3466.05</v>
      </c>
      <c r="H1195" s="78">
        <v>3466.05</v>
      </c>
      <c r="I1195" s="78">
        <v>3466.05</v>
      </c>
      <c r="J1195" s="78">
        <v>3466.05</v>
      </c>
      <c r="K1195" s="78">
        <v>3466.05</v>
      </c>
      <c r="L1195" s="78">
        <v>3466.05</v>
      </c>
      <c r="M1195" s="78">
        <v>3466.05</v>
      </c>
      <c r="N1195" s="78">
        <v>3466.05</v>
      </c>
      <c r="O1195" s="111">
        <f t="shared" si="18"/>
        <v>31194.449999999997</v>
      </c>
    </row>
    <row r="1196" spans="1:15" x14ac:dyDescent="0.3">
      <c r="A1196" s="77" t="s">
        <v>2410</v>
      </c>
      <c r="B1196" s="77" t="s">
        <v>729</v>
      </c>
      <c r="C1196" s="78">
        <v>2486.79</v>
      </c>
      <c r="D1196" s="78">
        <v>2486.79</v>
      </c>
      <c r="E1196" s="78">
        <v>2486.79</v>
      </c>
      <c r="F1196" s="78">
        <v>2486.79</v>
      </c>
      <c r="G1196" s="78">
        <v>2486.79</v>
      </c>
      <c r="H1196" s="78">
        <v>2486.79</v>
      </c>
      <c r="I1196" s="78">
        <v>2486.79</v>
      </c>
      <c r="J1196" s="78">
        <v>2486.79</v>
      </c>
      <c r="K1196" s="80"/>
      <c r="L1196" s="80"/>
      <c r="M1196" s="80"/>
      <c r="N1196" s="80"/>
      <c r="O1196" s="111">
        <f t="shared" si="18"/>
        <v>12433.95</v>
      </c>
    </row>
    <row r="1197" spans="1:15" x14ac:dyDescent="0.3">
      <c r="A1197" s="77" t="s">
        <v>2902</v>
      </c>
      <c r="B1197" s="77" t="s">
        <v>729</v>
      </c>
      <c r="C1197" s="80"/>
      <c r="D1197" s="80"/>
      <c r="E1197" s="80"/>
      <c r="F1197" s="80"/>
      <c r="G1197" s="80"/>
      <c r="H1197" s="80"/>
      <c r="I1197" s="80"/>
      <c r="J1197" s="80"/>
      <c r="K1197" s="78">
        <v>2486.79</v>
      </c>
      <c r="L1197" s="78">
        <v>2486.79</v>
      </c>
      <c r="M1197" s="78">
        <v>2486.79</v>
      </c>
      <c r="N1197" s="78">
        <v>2486.79</v>
      </c>
      <c r="O1197" s="111">
        <f t="shared" si="18"/>
        <v>9947.16</v>
      </c>
    </row>
    <row r="1198" spans="1:15" x14ac:dyDescent="0.3">
      <c r="A1198" s="77" t="s">
        <v>2372</v>
      </c>
      <c r="B1198" s="77" t="s">
        <v>1226</v>
      </c>
      <c r="C1198" s="78">
        <v>2796.02</v>
      </c>
      <c r="D1198" s="78">
        <v>2796.03</v>
      </c>
      <c r="E1198" s="78">
        <v>2796.03</v>
      </c>
      <c r="F1198" s="78">
        <v>2796.03</v>
      </c>
      <c r="G1198" s="78">
        <v>2796.03</v>
      </c>
      <c r="H1198" s="78">
        <v>2796.03</v>
      </c>
      <c r="I1198" s="78">
        <v>2796.03</v>
      </c>
      <c r="J1198" s="78">
        <v>2796.03</v>
      </c>
      <c r="K1198" s="78">
        <v>2796.03</v>
      </c>
      <c r="L1198" s="78">
        <v>2796.03</v>
      </c>
      <c r="M1198" s="78">
        <v>2796.03</v>
      </c>
      <c r="N1198" s="78">
        <v>2796.03</v>
      </c>
      <c r="O1198" s="111">
        <f t="shared" si="18"/>
        <v>25164.269999999997</v>
      </c>
    </row>
    <row r="1199" spans="1:15" x14ac:dyDescent="0.3">
      <c r="A1199" s="77" t="s">
        <v>2272</v>
      </c>
      <c r="B1199" s="77" t="s">
        <v>865</v>
      </c>
      <c r="C1199" s="78">
        <v>3216.93</v>
      </c>
      <c r="D1199" s="78">
        <v>3216.94</v>
      </c>
      <c r="E1199" s="78">
        <v>3216.94</v>
      </c>
      <c r="F1199" s="78">
        <v>3216.94</v>
      </c>
      <c r="G1199" s="78">
        <v>3216.94</v>
      </c>
      <c r="H1199" s="78">
        <v>3216.94</v>
      </c>
      <c r="I1199" s="78">
        <v>3216.94</v>
      </c>
      <c r="J1199" s="78">
        <v>3216.94</v>
      </c>
      <c r="K1199" s="78">
        <v>3216.94</v>
      </c>
      <c r="L1199" s="78">
        <v>3216.94</v>
      </c>
      <c r="M1199" s="78">
        <v>3216.94</v>
      </c>
      <c r="N1199" s="78">
        <v>3216.94</v>
      </c>
      <c r="O1199" s="111">
        <f t="shared" si="18"/>
        <v>28952.459999999995</v>
      </c>
    </row>
    <row r="1200" spans="1:15" x14ac:dyDescent="0.3">
      <c r="A1200" s="77" t="s">
        <v>2177</v>
      </c>
      <c r="B1200" s="77" t="s">
        <v>1096</v>
      </c>
      <c r="C1200" s="78">
        <v>1726.58</v>
      </c>
      <c r="D1200" s="78">
        <v>1726.58</v>
      </c>
      <c r="E1200" s="78">
        <v>1726.58</v>
      </c>
      <c r="F1200" s="78">
        <v>1726.58</v>
      </c>
      <c r="G1200" s="78">
        <v>1726.58</v>
      </c>
      <c r="H1200" s="78">
        <v>1726.58</v>
      </c>
      <c r="I1200" s="78">
        <v>1726.58</v>
      </c>
      <c r="J1200" s="78">
        <v>1726.58</v>
      </c>
      <c r="K1200" s="78">
        <v>1726.58</v>
      </c>
      <c r="L1200" s="78">
        <v>1726.58</v>
      </c>
      <c r="M1200" s="78">
        <v>1726.58</v>
      </c>
      <c r="N1200" s="78">
        <v>1726.58</v>
      </c>
      <c r="O1200" s="111">
        <f t="shared" si="18"/>
        <v>15539.22</v>
      </c>
    </row>
    <row r="1201" spans="1:15" x14ac:dyDescent="0.3">
      <c r="A1201" s="77" t="s">
        <v>1531</v>
      </c>
      <c r="B1201" s="77" t="s">
        <v>747</v>
      </c>
      <c r="C1201" s="78">
        <v>2486.79</v>
      </c>
      <c r="D1201" s="78">
        <v>2486.79</v>
      </c>
      <c r="E1201" s="78">
        <v>2486.79</v>
      </c>
      <c r="F1201" s="78">
        <v>1989.43</v>
      </c>
      <c r="G1201" s="80"/>
      <c r="H1201" s="80"/>
      <c r="I1201" s="80"/>
      <c r="J1201" s="80"/>
      <c r="K1201" s="80"/>
      <c r="L1201" s="80"/>
      <c r="M1201" s="80"/>
      <c r="N1201" s="80"/>
      <c r="O1201" s="111">
        <f t="shared" si="18"/>
        <v>1989.43</v>
      </c>
    </row>
    <row r="1202" spans="1:15" x14ac:dyDescent="0.3">
      <c r="A1202" s="77" t="s">
        <v>2621</v>
      </c>
      <c r="B1202" s="77" t="s">
        <v>747</v>
      </c>
      <c r="C1202" s="80"/>
      <c r="D1202" s="80"/>
      <c r="E1202" s="80"/>
      <c r="F1202" s="79">
        <v>497.36</v>
      </c>
      <c r="G1202" s="78">
        <v>2486.79</v>
      </c>
      <c r="H1202" s="78">
        <v>2486.79</v>
      </c>
      <c r="I1202" s="78">
        <v>2486.79</v>
      </c>
      <c r="J1202" s="78">
        <v>2486.79</v>
      </c>
      <c r="K1202" s="78">
        <v>2486.79</v>
      </c>
      <c r="L1202" s="78">
        <v>2486.79</v>
      </c>
      <c r="M1202" s="78">
        <v>2486.79</v>
      </c>
      <c r="N1202" s="78">
        <v>2486.79</v>
      </c>
      <c r="O1202" s="111">
        <f t="shared" si="18"/>
        <v>20391.680000000004</v>
      </c>
    </row>
    <row r="1203" spans="1:15" x14ac:dyDescent="0.3">
      <c r="A1203" s="77" t="s">
        <v>2268</v>
      </c>
      <c r="B1203" s="77" t="s">
        <v>1239</v>
      </c>
      <c r="C1203" s="78">
        <v>2796.02</v>
      </c>
      <c r="D1203" s="78">
        <v>2796.03</v>
      </c>
      <c r="E1203" s="78">
        <v>2796.03</v>
      </c>
      <c r="F1203" s="78">
        <v>2796.03</v>
      </c>
      <c r="G1203" s="78">
        <v>2796.03</v>
      </c>
      <c r="H1203" s="78">
        <v>2796.03</v>
      </c>
      <c r="I1203" s="78">
        <v>2796.03</v>
      </c>
      <c r="J1203" s="78">
        <v>2796.03</v>
      </c>
      <c r="K1203" s="78">
        <v>2796.03</v>
      </c>
      <c r="L1203" s="78">
        <v>2796.03</v>
      </c>
      <c r="M1203" s="78">
        <v>2796.03</v>
      </c>
      <c r="N1203" s="78">
        <v>2796.03</v>
      </c>
      <c r="O1203" s="111">
        <f t="shared" si="18"/>
        <v>25164.269999999997</v>
      </c>
    </row>
    <row r="1204" spans="1:15" x14ac:dyDescent="0.3">
      <c r="A1204" s="77" t="s">
        <v>2381</v>
      </c>
      <c r="B1204" s="77" t="s">
        <v>880</v>
      </c>
      <c r="C1204" s="78">
        <v>3216.93</v>
      </c>
      <c r="D1204" s="78">
        <v>3216.94</v>
      </c>
      <c r="E1204" s="78">
        <v>3216.94</v>
      </c>
      <c r="F1204" s="78">
        <v>3216.94</v>
      </c>
      <c r="G1204" s="78">
        <v>3216.94</v>
      </c>
      <c r="H1204" s="78">
        <v>3216.94</v>
      </c>
      <c r="I1204" s="78">
        <v>3216.94</v>
      </c>
      <c r="J1204" s="78">
        <v>3216.94</v>
      </c>
      <c r="K1204" s="78">
        <v>3216.94</v>
      </c>
      <c r="L1204" s="78">
        <v>3216.94</v>
      </c>
      <c r="M1204" s="78">
        <v>3216.94</v>
      </c>
      <c r="N1204" s="78">
        <v>3216.94</v>
      </c>
      <c r="O1204" s="111">
        <f t="shared" si="18"/>
        <v>28952.459999999995</v>
      </c>
    </row>
    <row r="1205" spans="1:15" x14ac:dyDescent="0.3">
      <c r="A1205" s="77" t="s">
        <v>2120</v>
      </c>
      <c r="B1205" s="77" t="s">
        <v>723</v>
      </c>
      <c r="C1205" s="78">
        <v>1726.58</v>
      </c>
      <c r="D1205" s="78">
        <v>1726.58</v>
      </c>
      <c r="E1205" s="78">
        <v>1726.58</v>
      </c>
      <c r="F1205" s="78">
        <v>1726.58</v>
      </c>
      <c r="G1205" s="78">
        <v>1726.58</v>
      </c>
      <c r="H1205" s="78">
        <v>1726.58</v>
      </c>
      <c r="I1205" s="78">
        <v>1726.58</v>
      </c>
      <c r="J1205" s="78">
        <v>1726.58</v>
      </c>
      <c r="K1205" s="78">
        <v>1726.58</v>
      </c>
      <c r="L1205" s="78">
        <v>1726.58</v>
      </c>
      <c r="M1205" s="78">
        <v>1726.58</v>
      </c>
      <c r="N1205" s="78">
        <v>1726.58</v>
      </c>
      <c r="O1205" s="111">
        <f t="shared" si="18"/>
        <v>15539.22</v>
      </c>
    </row>
    <row r="1206" spans="1:15" x14ac:dyDescent="0.3">
      <c r="A1206" s="77" t="s">
        <v>2395</v>
      </c>
      <c r="B1206" s="77" t="s">
        <v>1033</v>
      </c>
      <c r="C1206" s="78">
        <v>2486.79</v>
      </c>
      <c r="D1206" s="78">
        <v>2486.79</v>
      </c>
      <c r="E1206" s="78">
        <v>2486.79</v>
      </c>
      <c r="F1206" s="78">
        <v>2486.79</v>
      </c>
      <c r="G1206" s="78">
        <v>2486.79</v>
      </c>
      <c r="H1206" s="78">
        <v>2486.79</v>
      </c>
      <c r="I1206" s="78">
        <v>2486.79</v>
      </c>
      <c r="J1206" s="78">
        <v>2486.79</v>
      </c>
      <c r="K1206" s="78">
        <v>2486.79</v>
      </c>
      <c r="L1206" s="78">
        <v>2486.79</v>
      </c>
      <c r="M1206" s="78">
        <v>2486.79</v>
      </c>
      <c r="N1206" s="78">
        <v>2486.79</v>
      </c>
      <c r="O1206" s="111">
        <f t="shared" si="18"/>
        <v>22381.110000000004</v>
      </c>
    </row>
    <row r="1207" spans="1:15" x14ac:dyDescent="0.3">
      <c r="A1207" s="77" t="s">
        <v>2382</v>
      </c>
      <c r="B1207" s="77" t="s">
        <v>656</v>
      </c>
      <c r="C1207" s="78">
        <v>2796.02</v>
      </c>
      <c r="D1207" s="78">
        <v>2796.03</v>
      </c>
      <c r="E1207" s="78">
        <v>2796.03</v>
      </c>
      <c r="F1207" s="78">
        <v>2796.03</v>
      </c>
      <c r="G1207" s="78">
        <v>2796.03</v>
      </c>
      <c r="H1207" s="78">
        <v>2796.03</v>
      </c>
      <c r="I1207" s="78">
        <v>2796.03</v>
      </c>
      <c r="J1207" s="78">
        <v>2796.03</v>
      </c>
      <c r="K1207" s="78">
        <v>2796.03</v>
      </c>
      <c r="L1207" s="78">
        <v>2796.03</v>
      </c>
      <c r="M1207" s="78">
        <v>2796.03</v>
      </c>
      <c r="N1207" s="78">
        <v>2796.03</v>
      </c>
      <c r="O1207" s="111">
        <f t="shared" si="18"/>
        <v>25164.269999999997</v>
      </c>
    </row>
    <row r="1208" spans="1:15" x14ac:dyDescent="0.3">
      <c r="A1208" s="77" t="s">
        <v>2365</v>
      </c>
      <c r="B1208" s="77" t="s">
        <v>214</v>
      </c>
      <c r="C1208" s="78">
        <v>2396.6</v>
      </c>
      <c r="D1208" s="78">
        <v>2396.6</v>
      </c>
      <c r="E1208" s="78">
        <v>2396.6</v>
      </c>
      <c r="F1208" s="78">
        <v>2396.6</v>
      </c>
      <c r="G1208" s="78">
        <v>2396.6</v>
      </c>
      <c r="H1208" s="78">
        <v>2396.6</v>
      </c>
      <c r="I1208" s="78">
        <v>2396.6</v>
      </c>
      <c r="J1208" s="78">
        <v>2396.6</v>
      </c>
      <c r="K1208" s="78">
        <v>2396.6</v>
      </c>
      <c r="L1208" s="78">
        <v>2396.6</v>
      </c>
      <c r="M1208" s="78">
        <v>2396.6</v>
      </c>
      <c r="N1208" s="78">
        <v>2396.6</v>
      </c>
      <c r="O1208" s="111">
        <f t="shared" si="18"/>
        <v>21569.399999999998</v>
      </c>
    </row>
    <row r="1209" spans="1:15" x14ac:dyDescent="0.3">
      <c r="A1209" s="77" t="s">
        <v>2379</v>
      </c>
      <c r="B1209" s="77" t="s">
        <v>1200</v>
      </c>
      <c r="C1209" s="78">
        <v>3216.93</v>
      </c>
      <c r="D1209" s="78">
        <v>3216.94</v>
      </c>
      <c r="E1209" s="78">
        <v>3216.94</v>
      </c>
      <c r="F1209" s="78">
        <v>3216.94</v>
      </c>
      <c r="G1209" s="78">
        <v>3216.94</v>
      </c>
      <c r="H1209" s="78">
        <v>3216.94</v>
      </c>
      <c r="I1209" s="78">
        <v>3216.94</v>
      </c>
      <c r="J1209" s="78">
        <v>3216.94</v>
      </c>
      <c r="K1209" s="78">
        <v>3216.94</v>
      </c>
      <c r="L1209" s="78">
        <v>3216.94</v>
      </c>
      <c r="M1209" s="78">
        <v>3216.94</v>
      </c>
      <c r="N1209" s="78">
        <v>3216.94</v>
      </c>
      <c r="O1209" s="111">
        <f t="shared" si="18"/>
        <v>28952.459999999995</v>
      </c>
    </row>
    <row r="1210" spans="1:15" x14ac:dyDescent="0.3">
      <c r="A1210" s="77" t="s">
        <v>2387</v>
      </c>
      <c r="B1210" s="77" t="s">
        <v>741</v>
      </c>
      <c r="C1210" s="78">
        <v>1726.58</v>
      </c>
      <c r="D1210" s="78">
        <v>1726.58</v>
      </c>
      <c r="E1210" s="78">
        <v>1726.58</v>
      </c>
      <c r="F1210" s="78">
        <v>1726.58</v>
      </c>
      <c r="G1210" s="78">
        <v>1726.58</v>
      </c>
      <c r="H1210" s="78">
        <v>1726.58</v>
      </c>
      <c r="I1210" s="78">
        <v>1726.58</v>
      </c>
      <c r="J1210" s="78">
        <v>1726.58</v>
      </c>
      <c r="K1210" s="78">
        <v>1151.05</v>
      </c>
      <c r="L1210" s="80"/>
      <c r="M1210" s="80"/>
      <c r="N1210" s="80"/>
      <c r="O1210" s="111">
        <f t="shared" si="18"/>
        <v>9783.9499999999989</v>
      </c>
    </row>
    <row r="1211" spans="1:15" x14ac:dyDescent="0.3">
      <c r="A1211" s="77" t="s">
        <v>2895</v>
      </c>
      <c r="B1211" s="77" t="s">
        <v>741</v>
      </c>
      <c r="C1211" s="80"/>
      <c r="D1211" s="80"/>
      <c r="E1211" s="80"/>
      <c r="F1211" s="80"/>
      <c r="G1211" s="80"/>
      <c r="H1211" s="80"/>
      <c r="I1211" s="80"/>
      <c r="J1211" s="80"/>
      <c r="K1211" s="79">
        <v>575.53</v>
      </c>
      <c r="L1211" s="78">
        <v>1726.58</v>
      </c>
      <c r="M1211" s="78">
        <v>1726.58</v>
      </c>
      <c r="N1211" s="78">
        <v>1726.58</v>
      </c>
      <c r="O1211" s="111">
        <f t="shared" si="18"/>
        <v>5755.2699999999995</v>
      </c>
    </row>
    <row r="1212" spans="1:15" x14ac:dyDescent="0.3">
      <c r="A1212" s="77" t="s">
        <v>2358</v>
      </c>
      <c r="B1212" s="77" t="s">
        <v>730</v>
      </c>
      <c r="C1212" s="78">
        <v>2486.79</v>
      </c>
      <c r="D1212" s="78">
        <v>2486.79</v>
      </c>
      <c r="E1212" s="78">
        <v>2486.79</v>
      </c>
      <c r="F1212" s="78">
        <v>2486.79</v>
      </c>
      <c r="G1212" s="78">
        <v>2486.79</v>
      </c>
      <c r="H1212" s="78">
        <v>2486.79</v>
      </c>
      <c r="I1212" s="78">
        <v>2486.79</v>
      </c>
      <c r="J1212" s="78">
        <v>2486.79</v>
      </c>
      <c r="K1212" s="78">
        <v>2486.79</v>
      </c>
      <c r="L1212" s="78">
        <v>2486.79</v>
      </c>
      <c r="M1212" s="78">
        <v>2486.79</v>
      </c>
      <c r="N1212" s="78">
        <v>2486.79</v>
      </c>
      <c r="O1212" s="111">
        <f t="shared" si="18"/>
        <v>22381.110000000004</v>
      </c>
    </row>
    <row r="1213" spans="1:15" x14ac:dyDescent="0.3">
      <c r="A1213" s="77" t="s">
        <v>2377</v>
      </c>
      <c r="B1213" s="77" t="s">
        <v>1149</v>
      </c>
      <c r="C1213" s="78">
        <v>2796.02</v>
      </c>
      <c r="D1213" s="78">
        <v>2796.03</v>
      </c>
      <c r="E1213" s="78">
        <v>2796.03</v>
      </c>
      <c r="F1213" s="78">
        <v>2796.03</v>
      </c>
      <c r="G1213" s="78">
        <v>2796.03</v>
      </c>
      <c r="H1213" s="78">
        <v>2796.03</v>
      </c>
      <c r="I1213" s="78">
        <v>2796.03</v>
      </c>
      <c r="J1213" s="78">
        <v>2796.03</v>
      </c>
      <c r="K1213" s="78">
        <v>2796.03</v>
      </c>
      <c r="L1213" s="78">
        <v>2796.03</v>
      </c>
      <c r="M1213" s="78">
        <v>2796.03</v>
      </c>
      <c r="N1213" s="78">
        <v>2796.03</v>
      </c>
      <c r="O1213" s="111">
        <f t="shared" si="18"/>
        <v>25164.269999999997</v>
      </c>
    </row>
    <row r="1214" spans="1:15" x14ac:dyDescent="0.3">
      <c r="A1214" s="77" t="s">
        <v>2396</v>
      </c>
      <c r="B1214" s="77" t="s">
        <v>614</v>
      </c>
      <c r="C1214" s="78">
        <v>3216.93</v>
      </c>
      <c r="D1214" s="78">
        <v>3216.94</v>
      </c>
      <c r="E1214" s="78">
        <v>3216.94</v>
      </c>
      <c r="F1214" s="78">
        <v>3216.94</v>
      </c>
      <c r="G1214" s="78">
        <v>3216.94</v>
      </c>
      <c r="H1214" s="78">
        <v>3216.94</v>
      </c>
      <c r="I1214" s="78">
        <v>3216.94</v>
      </c>
      <c r="J1214" s="78">
        <v>3216.94</v>
      </c>
      <c r="K1214" s="78">
        <v>3216.94</v>
      </c>
      <c r="L1214" s="78">
        <v>3216.94</v>
      </c>
      <c r="M1214" s="78">
        <v>3216.94</v>
      </c>
      <c r="N1214" s="78">
        <v>3216.94</v>
      </c>
      <c r="O1214" s="111">
        <f t="shared" si="18"/>
        <v>28952.459999999995</v>
      </c>
    </row>
    <row r="1215" spans="1:15" x14ac:dyDescent="0.3">
      <c r="A1215" s="77" t="s">
        <v>2312</v>
      </c>
      <c r="B1215" s="77" t="s">
        <v>1172</v>
      </c>
      <c r="C1215" s="78">
        <v>3607.78</v>
      </c>
      <c r="D1215" s="78">
        <v>3607.78</v>
      </c>
      <c r="E1215" s="78">
        <v>3607.78</v>
      </c>
      <c r="F1215" s="78">
        <v>3607.78</v>
      </c>
      <c r="G1215" s="78">
        <v>3607.78</v>
      </c>
      <c r="H1215" s="78">
        <v>3607.78</v>
      </c>
      <c r="I1215" s="78">
        <v>3607.78</v>
      </c>
      <c r="J1215" s="78">
        <v>3607.78</v>
      </c>
      <c r="K1215" s="78">
        <v>3607.78</v>
      </c>
      <c r="L1215" s="78">
        <v>3607.78</v>
      </c>
      <c r="M1215" s="78">
        <v>3607.78</v>
      </c>
      <c r="N1215" s="78">
        <v>3607.78</v>
      </c>
      <c r="O1215" s="111">
        <f t="shared" si="18"/>
        <v>32470.019999999997</v>
      </c>
    </row>
    <row r="1216" spans="1:15" x14ac:dyDescent="0.3">
      <c r="A1216" s="77" t="s">
        <v>1540</v>
      </c>
      <c r="B1216" s="77" t="s">
        <v>1222</v>
      </c>
      <c r="C1216" s="78">
        <v>2199.0300000000002</v>
      </c>
      <c r="D1216" s="78">
        <v>2199.0300000000002</v>
      </c>
      <c r="E1216" s="78">
        <v>2199.0300000000002</v>
      </c>
      <c r="F1216" s="78">
        <v>2199.0300000000002</v>
      </c>
      <c r="G1216" s="78">
        <v>2199.0300000000002</v>
      </c>
      <c r="H1216" s="78">
        <v>2199.0300000000002</v>
      </c>
      <c r="I1216" s="78">
        <v>2199.0300000000002</v>
      </c>
      <c r="J1216" s="78">
        <v>2199.0300000000002</v>
      </c>
      <c r="K1216" s="78">
        <v>2199.0300000000002</v>
      </c>
      <c r="L1216" s="78">
        <v>2199.0300000000002</v>
      </c>
      <c r="M1216" s="78">
        <v>2199.0300000000002</v>
      </c>
      <c r="N1216" s="78">
        <v>2199.0300000000002</v>
      </c>
      <c r="O1216" s="111">
        <f t="shared" si="18"/>
        <v>19791.27</v>
      </c>
    </row>
    <row r="1217" spans="1:15" x14ac:dyDescent="0.3">
      <c r="A1217" s="77" t="s">
        <v>2390</v>
      </c>
      <c r="B1217" s="77" t="s">
        <v>798</v>
      </c>
      <c r="C1217" s="78">
        <v>2186.14</v>
      </c>
      <c r="D1217" s="78">
        <v>2186.14</v>
      </c>
      <c r="E1217" s="78">
        <v>2186.14</v>
      </c>
      <c r="F1217" s="78">
        <v>2186.14</v>
      </c>
      <c r="G1217" s="78">
        <v>2186.14</v>
      </c>
      <c r="H1217" s="78">
        <v>2186.14</v>
      </c>
      <c r="I1217" s="78">
        <v>2186.14</v>
      </c>
      <c r="J1217" s="78">
        <v>2186.14</v>
      </c>
      <c r="K1217" s="78">
        <v>2186.14</v>
      </c>
      <c r="L1217" s="78">
        <v>2186.14</v>
      </c>
      <c r="M1217" s="78">
        <v>2186.14</v>
      </c>
      <c r="N1217" s="78">
        <v>2186.14</v>
      </c>
      <c r="O1217" s="111">
        <f t="shared" si="18"/>
        <v>19675.259999999998</v>
      </c>
    </row>
    <row r="1218" spans="1:15" x14ac:dyDescent="0.3">
      <c r="A1218" s="77" t="s">
        <v>2425</v>
      </c>
      <c r="B1218" s="77" t="s">
        <v>890</v>
      </c>
      <c r="C1218" s="78">
        <v>3169.69</v>
      </c>
      <c r="D1218" s="78">
        <v>3169.69</v>
      </c>
      <c r="E1218" s="78">
        <v>3169.69</v>
      </c>
      <c r="F1218" s="78">
        <v>3169.69</v>
      </c>
      <c r="G1218" s="78">
        <v>3169.69</v>
      </c>
      <c r="H1218" s="78">
        <v>3169.69</v>
      </c>
      <c r="I1218" s="78">
        <v>3087.39</v>
      </c>
      <c r="J1218" s="78">
        <v>3075.2</v>
      </c>
      <c r="K1218" s="78">
        <v>3075.2</v>
      </c>
      <c r="L1218" s="78">
        <v>3075.2</v>
      </c>
      <c r="M1218" s="78">
        <v>3075.2</v>
      </c>
      <c r="N1218" s="78">
        <v>3075.2</v>
      </c>
      <c r="O1218" s="111">
        <f t="shared" si="18"/>
        <v>27972.460000000003</v>
      </c>
    </row>
    <row r="1219" spans="1:15" x14ac:dyDescent="0.3">
      <c r="A1219" s="77" t="s">
        <v>2419</v>
      </c>
      <c r="B1219" s="77" t="s">
        <v>936</v>
      </c>
      <c r="C1219" s="78">
        <v>3547.65</v>
      </c>
      <c r="D1219" s="78">
        <v>3547.65</v>
      </c>
      <c r="E1219" s="78">
        <v>3547.65</v>
      </c>
      <c r="F1219" s="78">
        <v>3547.65</v>
      </c>
      <c r="G1219" s="78">
        <v>3547.65</v>
      </c>
      <c r="H1219" s="78">
        <v>3547.65</v>
      </c>
      <c r="I1219" s="78">
        <v>3547.65</v>
      </c>
      <c r="J1219" s="78">
        <v>3547.65</v>
      </c>
      <c r="K1219" s="78">
        <v>3547.65</v>
      </c>
      <c r="L1219" s="78">
        <v>3547.65</v>
      </c>
      <c r="M1219" s="78">
        <v>3547.65</v>
      </c>
      <c r="N1219" s="78">
        <v>3547.65</v>
      </c>
      <c r="O1219" s="111">
        <f t="shared" ref="O1219:O1282" si="19">SUM(F1219:N1219)</f>
        <v>31928.850000000006</v>
      </c>
    </row>
    <row r="1220" spans="1:15" x14ac:dyDescent="0.3">
      <c r="A1220" s="77" t="s">
        <v>2411</v>
      </c>
      <c r="B1220" s="77" t="s">
        <v>256</v>
      </c>
      <c r="C1220" s="78">
        <v>2392.3000000000002</v>
      </c>
      <c r="D1220" s="78">
        <v>2392.3000000000002</v>
      </c>
      <c r="E1220" s="78">
        <v>2392.3000000000002</v>
      </c>
      <c r="F1220" s="78">
        <v>2392.3000000000002</v>
      </c>
      <c r="G1220" s="78">
        <v>2392.3000000000002</v>
      </c>
      <c r="H1220" s="78">
        <v>2392.3000000000002</v>
      </c>
      <c r="I1220" s="78">
        <v>2392.3000000000002</v>
      </c>
      <c r="J1220" s="78">
        <v>2392.3000000000002</v>
      </c>
      <c r="K1220" s="78">
        <v>2392.3000000000002</v>
      </c>
      <c r="L1220" s="78">
        <v>2392.3000000000002</v>
      </c>
      <c r="M1220" s="78">
        <v>2392.3000000000002</v>
      </c>
      <c r="N1220" s="78">
        <v>2392.3000000000002</v>
      </c>
      <c r="O1220" s="111">
        <f t="shared" si="19"/>
        <v>21530.699999999997</v>
      </c>
    </row>
    <row r="1221" spans="1:15" x14ac:dyDescent="0.3">
      <c r="A1221" s="77" t="s">
        <v>2289</v>
      </c>
      <c r="B1221" s="77" t="s">
        <v>617</v>
      </c>
      <c r="C1221" s="78">
        <v>2156.0700000000002</v>
      </c>
      <c r="D1221" s="78">
        <v>2156.08</v>
      </c>
      <c r="E1221" s="78">
        <v>2156.08</v>
      </c>
      <c r="F1221" s="78">
        <v>2156.08</v>
      </c>
      <c r="G1221" s="78">
        <v>2156.08</v>
      </c>
      <c r="H1221" s="78">
        <v>2156.08</v>
      </c>
      <c r="I1221" s="78">
        <v>2156.08</v>
      </c>
      <c r="J1221" s="78">
        <v>2156.08</v>
      </c>
      <c r="K1221" s="78">
        <v>2156.08</v>
      </c>
      <c r="L1221" s="78">
        <v>2156.08</v>
      </c>
      <c r="M1221" s="78">
        <v>2156.08</v>
      </c>
      <c r="N1221" s="78">
        <v>2156.08</v>
      </c>
      <c r="O1221" s="111">
        <f t="shared" si="19"/>
        <v>19404.72</v>
      </c>
    </row>
    <row r="1222" spans="1:15" x14ac:dyDescent="0.3">
      <c r="A1222" s="77" t="s">
        <v>2310</v>
      </c>
      <c r="B1222" s="77" t="s">
        <v>738</v>
      </c>
      <c r="C1222" s="78">
        <v>2138.9</v>
      </c>
      <c r="D1222" s="78">
        <v>2138.9</v>
      </c>
      <c r="E1222" s="78">
        <v>2138.9</v>
      </c>
      <c r="F1222" s="78">
        <v>2138.9</v>
      </c>
      <c r="G1222" s="78">
        <v>2138.9</v>
      </c>
      <c r="H1222" s="78">
        <v>2138.9</v>
      </c>
      <c r="I1222" s="78">
        <v>2138.9</v>
      </c>
      <c r="J1222" s="78">
        <v>2138.9</v>
      </c>
      <c r="K1222" s="78">
        <v>2138.9</v>
      </c>
      <c r="L1222" s="78">
        <v>2138.9</v>
      </c>
      <c r="M1222" s="78">
        <v>2138.9</v>
      </c>
      <c r="N1222" s="78">
        <v>2138.9</v>
      </c>
      <c r="O1222" s="111">
        <f t="shared" si="19"/>
        <v>19250.100000000002</v>
      </c>
    </row>
    <row r="1223" spans="1:15" x14ac:dyDescent="0.3">
      <c r="A1223" s="77" t="s">
        <v>2362</v>
      </c>
      <c r="B1223" s="77" t="s">
        <v>572</v>
      </c>
      <c r="C1223" s="78">
        <v>3113.86</v>
      </c>
      <c r="D1223" s="78">
        <v>3113.86</v>
      </c>
      <c r="E1223" s="78">
        <v>3113.86</v>
      </c>
      <c r="F1223" s="78">
        <v>3113.86</v>
      </c>
      <c r="G1223" s="78">
        <v>3113.86</v>
      </c>
      <c r="H1223" s="78">
        <v>3113.86</v>
      </c>
      <c r="I1223" s="78">
        <v>3113.86</v>
      </c>
      <c r="J1223" s="78">
        <v>3113.86</v>
      </c>
      <c r="K1223" s="78">
        <v>3113.86</v>
      </c>
      <c r="L1223" s="78">
        <v>3113.86</v>
      </c>
      <c r="M1223" s="78">
        <v>3113.86</v>
      </c>
      <c r="N1223" s="78">
        <v>3113.86</v>
      </c>
      <c r="O1223" s="111">
        <f t="shared" si="19"/>
        <v>28024.74</v>
      </c>
    </row>
    <row r="1224" spans="1:15" x14ac:dyDescent="0.3">
      <c r="A1224" s="77" t="s">
        <v>2429</v>
      </c>
      <c r="B1224" s="77" t="s">
        <v>799</v>
      </c>
      <c r="C1224" s="78">
        <v>3547.65</v>
      </c>
      <c r="D1224" s="78">
        <v>3547.65</v>
      </c>
      <c r="E1224" s="78">
        <v>3547.65</v>
      </c>
      <c r="F1224" s="78">
        <v>3547.65</v>
      </c>
      <c r="G1224" s="78">
        <v>3547.65</v>
      </c>
      <c r="H1224" s="78">
        <v>3547.65</v>
      </c>
      <c r="I1224" s="78">
        <v>3547.65</v>
      </c>
      <c r="J1224" s="78">
        <v>3547.65</v>
      </c>
      <c r="K1224" s="78">
        <v>3547.65</v>
      </c>
      <c r="L1224" s="78">
        <v>3547.65</v>
      </c>
      <c r="M1224" s="78">
        <v>3547.65</v>
      </c>
      <c r="N1224" s="78">
        <v>3547.65</v>
      </c>
      <c r="O1224" s="111">
        <f t="shared" si="19"/>
        <v>31928.850000000006</v>
      </c>
    </row>
    <row r="1225" spans="1:15" x14ac:dyDescent="0.3">
      <c r="A1225" s="77" t="s">
        <v>2243</v>
      </c>
      <c r="B1225" s="77" t="s">
        <v>618</v>
      </c>
      <c r="C1225" s="78">
        <v>2156.0700000000002</v>
      </c>
      <c r="D1225" s="78">
        <v>2156.08</v>
      </c>
      <c r="E1225" s="78">
        <v>2156.08</v>
      </c>
      <c r="F1225" s="78">
        <v>2156.08</v>
      </c>
      <c r="G1225" s="78">
        <v>2156.08</v>
      </c>
      <c r="H1225" s="78">
        <v>2156.08</v>
      </c>
      <c r="I1225" s="78">
        <v>2156.08</v>
      </c>
      <c r="J1225" s="78">
        <v>2156.08</v>
      </c>
      <c r="K1225" s="78">
        <v>2156.08</v>
      </c>
      <c r="L1225" s="78">
        <v>2156.08</v>
      </c>
      <c r="M1225" s="78">
        <v>2156.08</v>
      </c>
      <c r="N1225" s="78">
        <v>2156.08</v>
      </c>
      <c r="O1225" s="111">
        <f t="shared" si="19"/>
        <v>19404.72</v>
      </c>
    </row>
    <row r="1226" spans="1:15" x14ac:dyDescent="0.3">
      <c r="A1226" s="77" t="s">
        <v>2210</v>
      </c>
      <c r="B1226" s="77" t="s">
        <v>784</v>
      </c>
      <c r="C1226" s="78">
        <v>2138.9</v>
      </c>
      <c r="D1226" s="78">
        <v>2138.9</v>
      </c>
      <c r="E1226" s="78">
        <v>2138.9</v>
      </c>
      <c r="F1226" s="78">
        <v>2138.9</v>
      </c>
      <c r="G1226" s="78">
        <v>2138.9</v>
      </c>
      <c r="H1226" s="78">
        <v>2138.9</v>
      </c>
      <c r="I1226" s="78">
        <v>2138.9</v>
      </c>
      <c r="J1226" s="78">
        <v>2138.9</v>
      </c>
      <c r="K1226" s="78">
        <v>2138.9</v>
      </c>
      <c r="L1226" s="78">
        <v>2138.9</v>
      </c>
      <c r="M1226" s="78">
        <v>2138.9</v>
      </c>
      <c r="N1226" s="78">
        <v>2138.9</v>
      </c>
      <c r="O1226" s="111">
        <f t="shared" si="19"/>
        <v>19250.100000000002</v>
      </c>
    </row>
    <row r="1227" spans="1:15" x14ac:dyDescent="0.3">
      <c r="A1227" s="77" t="s">
        <v>2380</v>
      </c>
      <c r="B1227" s="77" t="s">
        <v>560</v>
      </c>
      <c r="C1227" s="78">
        <v>3113.86</v>
      </c>
      <c r="D1227" s="78">
        <v>3113.86</v>
      </c>
      <c r="E1227" s="78">
        <v>3113.86</v>
      </c>
      <c r="F1227" s="78">
        <v>3113.86</v>
      </c>
      <c r="G1227" s="78">
        <v>3113.86</v>
      </c>
      <c r="H1227" s="78">
        <v>3113.86</v>
      </c>
      <c r="I1227" s="78">
        <v>3113.86</v>
      </c>
      <c r="J1227" s="78">
        <v>3113.86</v>
      </c>
      <c r="K1227" s="78">
        <v>3113.86</v>
      </c>
      <c r="L1227" s="78">
        <v>3113.86</v>
      </c>
      <c r="M1227" s="78">
        <v>3113.86</v>
      </c>
      <c r="N1227" s="78">
        <v>3113.86</v>
      </c>
      <c r="O1227" s="111">
        <f t="shared" si="19"/>
        <v>28024.74</v>
      </c>
    </row>
    <row r="1228" spans="1:15" x14ac:dyDescent="0.3">
      <c r="A1228" s="77" t="s">
        <v>2373</v>
      </c>
      <c r="B1228" s="77" t="s">
        <v>748</v>
      </c>
      <c r="C1228" s="78">
        <v>3547.65</v>
      </c>
      <c r="D1228" s="78">
        <v>3547.65</v>
      </c>
      <c r="E1228" s="78">
        <v>3547.65</v>
      </c>
      <c r="F1228" s="78">
        <v>3547.65</v>
      </c>
      <c r="G1228" s="78">
        <v>3547.65</v>
      </c>
      <c r="H1228" s="78">
        <v>3547.65</v>
      </c>
      <c r="I1228" s="78">
        <v>3547.65</v>
      </c>
      <c r="J1228" s="78">
        <v>3547.65</v>
      </c>
      <c r="K1228" s="78">
        <v>3547.65</v>
      </c>
      <c r="L1228" s="78">
        <v>3547.65</v>
      </c>
      <c r="M1228" s="78">
        <v>3547.65</v>
      </c>
      <c r="N1228" s="78">
        <v>3547.65</v>
      </c>
      <c r="O1228" s="111">
        <f t="shared" si="19"/>
        <v>31928.850000000006</v>
      </c>
    </row>
    <row r="1229" spans="1:15" x14ac:dyDescent="0.3">
      <c r="A1229" s="77" t="s">
        <v>2334</v>
      </c>
      <c r="B1229" s="77" t="s">
        <v>1168</v>
      </c>
      <c r="C1229" s="78">
        <v>2156.0700000000002</v>
      </c>
      <c r="D1229" s="78">
        <v>2156.08</v>
      </c>
      <c r="E1229" s="78">
        <v>2156.08</v>
      </c>
      <c r="F1229" s="78">
        <v>2156.08</v>
      </c>
      <c r="G1229" s="78">
        <v>2156.08</v>
      </c>
      <c r="H1229" s="78">
        <v>2156.08</v>
      </c>
      <c r="I1229" s="78">
        <v>2156.08</v>
      </c>
      <c r="J1229" s="78">
        <v>2156.08</v>
      </c>
      <c r="K1229" s="78">
        <v>2156.08</v>
      </c>
      <c r="L1229" s="78">
        <v>2156.08</v>
      </c>
      <c r="M1229" s="78">
        <v>2156.08</v>
      </c>
      <c r="N1229" s="78">
        <v>2156.08</v>
      </c>
      <c r="O1229" s="111">
        <f t="shared" si="19"/>
        <v>19404.72</v>
      </c>
    </row>
    <row r="1230" spans="1:15" x14ac:dyDescent="0.3">
      <c r="A1230" s="77" t="s">
        <v>2322</v>
      </c>
      <c r="B1230" s="77" t="s">
        <v>659</v>
      </c>
      <c r="C1230" s="78">
        <v>2138.9</v>
      </c>
      <c r="D1230" s="78">
        <v>2138.9</v>
      </c>
      <c r="E1230" s="78">
        <v>2138.9</v>
      </c>
      <c r="F1230" s="78">
        <v>2138.9</v>
      </c>
      <c r="G1230" s="78">
        <v>2138.9</v>
      </c>
      <c r="H1230" s="78">
        <v>2138.9</v>
      </c>
      <c r="I1230" s="78">
        <v>2138.9</v>
      </c>
      <c r="J1230" s="78">
        <v>2138.9</v>
      </c>
      <c r="K1230" s="78">
        <v>2138.9</v>
      </c>
      <c r="L1230" s="78">
        <v>2138.9</v>
      </c>
      <c r="M1230" s="78">
        <v>2138.9</v>
      </c>
      <c r="N1230" s="78">
        <v>2138.9</v>
      </c>
      <c r="O1230" s="111">
        <f t="shared" si="19"/>
        <v>19250.100000000002</v>
      </c>
    </row>
    <row r="1231" spans="1:15" x14ac:dyDescent="0.3">
      <c r="A1231" s="77" t="s">
        <v>2211</v>
      </c>
      <c r="B1231" s="77" t="s">
        <v>321</v>
      </c>
      <c r="C1231" s="78">
        <v>3603.48</v>
      </c>
      <c r="D1231" s="78">
        <v>3603.48</v>
      </c>
      <c r="E1231" s="78">
        <v>3603.48</v>
      </c>
      <c r="F1231" s="78">
        <v>3603.48</v>
      </c>
      <c r="G1231" s="78">
        <v>3603.48</v>
      </c>
      <c r="H1231" s="78">
        <v>3603.48</v>
      </c>
      <c r="I1231" s="78">
        <v>3603.48</v>
      </c>
      <c r="J1231" s="78">
        <v>3603.48</v>
      </c>
      <c r="K1231" s="78">
        <v>3603.48</v>
      </c>
      <c r="L1231" s="78">
        <v>3603.48</v>
      </c>
      <c r="M1231" s="78">
        <v>3603.48</v>
      </c>
      <c r="N1231" s="78">
        <v>3603.48</v>
      </c>
      <c r="O1231" s="111">
        <f t="shared" si="19"/>
        <v>32431.32</v>
      </c>
    </row>
    <row r="1232" spans="1:15" x14ac:dyDescent="0.3">
      <c r="A1232" s="77" t="s">
        <v>2412</v>
      </c>
      <c r="B1232" s="77" t="s">
        <v>785</v>
      </c>
      <c r="C1232" s="78">
        <v>3113.86</v>
      </c>
      <c r="D1232" s="78">
        <v>3113.86</v>
      </c>
      <c r="E1232" s="78">
        <v>3113.86</v>
      </c>
      <c r="F1232" s="78">
        <v>3113.86</v>
      </c>
      <c r="G1232" s="78">
        <v>3113.86</v>
      </c>
      <c r="H1232" s="78">
        <v>3113.86</v>
      </c>
      <c r="I1232" s="78">
        <v>3113.86</v>
      </c>
      <c r="J1232" s="78">
        <v>3113.86</v>
      </c>
      <c r="K1232" s="78">
        <v>3113.86</v>
      </c>
      <c r="L1232" s="78">
        <v>3113.86</v>
      </c>
      <c r="M1232" s="78">
        <v>3113.86</v>
      </c>
      <c r="N1232" s="78">
        <v>3113.86</v>
      </c>
      <c r="O1232" s="111">
        <f t="shared" si="19"/>
        <v>28024.74</v>
      </c>
    </row>
    <row r="1233" spans="1:15" x14ac:dyDescent="0.3">
      <c r="A1233" s="77" t="s">
        <v>2383</v>
      </c>
      <c r="B1233" s="77" t="s">
        <v>727</v>
      </c>
      <c r="C1233" s="78">
        <v>3547.65</v>
      </c>
      <c r="D1233" s="78">
        <v>3547.65</v>
      </c>
      <c r="E1233" s="78">
        <v>3547.65</v>
      </c>
      <c r="F1233" s="78">
        <v>3547.65</v>
      </c>
      <c r="G1233" s="78">
        <v>3547.65</v>
      </c>
      <c r="H1233" s="78">
        <v>3547.65</v>
      </c>
      <c r="I1233" s="78">
        <v>3547.65</v>
      </c>
      <c r="J1233" s="78">
        <v>3547.65</v>
      </c>
      <c r="K1233" s="78">
        <v>3547.65</v>
      </c>
      <c r="L1233" s="78">
        <v>3547.65</v>
      </c>
      <c r="M1233" s="78">
        <v>3547.65</v>
      </c>
      <c r="N1233" s="78">
        <v>3547.65</v>
      </c>
      <c r="O1233" s="111">
        <f t="shared" si="19"/>
        <v>31928.850000000006</v>
      </c>
    </row>
    <row r="1234" spans="1:15" x14ac:dyDescent="0.3">
      <c r="A1234" s="77" t="s">
        <v>2238</v>
      </c>
      <c r="B1234" s="77" t="s">
        <v>1008</v>
      </c>
      <c r="C1234" s="78">
        <v>2156.0700000000002</v>
      </c>
      <c r="D1234" s="78">
        <v>2156.08</v>
      </c>
      <c r="E1234" s="78">
        <v>2156.08</v>
      </c>
      <c r="F1234" s="78">
        <v>2156.08</v>
      </c>
      <c r="G1234" s="78">
        <v>2156.08</v>
      </c>
      <c r="H1234" s="78">
        <v>2156.08</v>
      </c>
      <c r="I1234" s="78">
        <v>2156.08</v>
      </c>
      <c r="J1234" s="78">
        <v>2156.08</v>
      </c>
      <c r="K1234" s="78">
        <v>2156.08</v>
      </c>
      <c r="L1234" s="78">
        <v>2156.08</v>
      </c>
      <c r="M1234" s="78">
        <v>2156.08</v>
      </c>
      <c r="N1234" s="78">
        <v>2156.08</v>
      </c>
      <c r="O1234" s="111">
        <f t="shared" si="19"/>
        <v>19404.72</v>
      </c>
    </row>
    <row r="1235" spans="1:15" x14ac:dyDescent="0.3">
      <c r="A1235" s="77" t="s">
        <v>2352</v>
      </c>
      <c r="B1235" s="77" t="s">
        <v>1034</v>
      </c>
      <c r="C1235" s="78">
        <v>2138.9</v>
      </c>
      <c r="D1235" s="78">
        <v>2138.9</v>
      </c>
      <c r="E1235" s="78">
        <v>2138.9</v>
      </c>
      <c r="F1235" s="78">
        <v>2138.9</v>
      </c>
      <c r="G1235" s="78">
        <v>2138.9</v>
      </c>
      <c r="H1235" s="78">
        <v>1354.53</v>
      </c>
      <c r="I1235" s="80"/>
      <c r="J1235" s="80"/>
      <c r="K1235" s="80"/>
      <c r="L1235" s="80"/>
      <c r="M1235" s="80"/>
      <c r="N1235" s="80"/>
      <c r="O1235" s="111">
        <f t="shared" si="19"/>
        <v>5632.33</v>
      </c>
    </row>
    <row r="1236" spans="1:15" x14ac:dyDescent="0.3">
      <c r="A1236" s="77" t="s">
        <v>2833</v>
      </c>
      <c r="B1236" s="77" t="s">
        <v>1034</v>
      </c>
      <c r="C1236" s="80"/>
      <c r="D1236" s="80"/>
      <c r="E1236" s="80"/>
      <c r="F1236" s="80"/>
      <c r="G1236" s="80"/>
      <c r="H1236" s="79">
        <v>784.37</v>
      </c>
      <c r="I1236" s="78">
        <v>2138.9</v>
      </c>
      <c r="J1236" s="78">
        <v>2138.9</v>
      </c>
      <c r="K1236" s="78">
        <v>2138.9</v>
      </c>
      <c r="L1236" s="78">
        <v>2138.9</v>
      </c>
      <c r="M1236" s="78">
        <v>2138.9</v>
      </c>
      <c r="N1236" s="78">
        <v>2138.9</v>
      </c>
      <c r="O1236" s="111">
        <f t="shared" si="19"/>
        <v>13617.769999999999</v>
      </c>
    </row>
    <row r="1237" spans="1:15" x14ac:dyDescent="0.3">
      <c r="A1237" s="77" t="s">
        <v>2427</v>
      </c>
      <c r="B1237" s="77" t="s">
        <v>687</v>
      </c>
      <c r="C1237" s="78">
        <v>3113.86</v>
      </c>
      <c r="D1237" s="78">
        <v>3113.86</v>
      </c>
      <c r="E1237" s="78">
        <v>3113.86</v>
      </c>
      <c r="F1237" s="78">
        <v>3113.86</v>
      </c>
      <c r="G1237" s="78">
        <v>3113.86</v>
      </c>
      <c r="H1237" s="78">
        <v>3113.86</v>
      </c>
      <c r="I1237" s="78">
        <v>3113.86</v>
      </c>
      <c r="J1237" s="78">
        <v>3113.86</v>
      </c>
      <c r="K1237" s="78">
        <v>3113.86</v>
      </c>
      <c r="L1237" s="78">
        <v>3113.86</v>
      </c>
      <c r="M1237" s="78">
        <v>3113.86</v>
      </c>
      <c r="N1237" s="78">
        <v>3113.86</v>
      </c>
      <c r="O1237" s="111">
        <f t="shared" si="19"/>
        <v>28024.74</v>
      </c>
    </row>
    <row r="1238" spans="1:15" x14ac:dyDescent="0.3">
      <c r="A1238" s="77" t="s">
        <v>2318</v>
      </c>
      <c r="B1238" s="77" t="s">
        <v>1024</v>
      </c>
      <c r="C1238" s="78">
        <v>3547.65</v>
      </c>
      <c r="D1238" s="78">
        <v>3547.65</v>
      </c>
      <c r="E1238" s="78">
        <v>3547.65</v>
      </c>
      <c r="F1238" s="78">
        <v>3547.65</v>
      </c>
      <c r="G1238" s="78">
        <v>3547.65</v>
      </c>
      <c r="H1238" s="78">
        <v>3547.65</v>
      </c>
      <c r="I1238" s="78">
        <v>3547.65</v>
      </c>
      <c r="J1238" s="78">
        <v>3547.65</v>
      </c>
      <c r="K1238" s="78">
        <v>3547.65</v>
      </c>
      <c r="L1238" s="78">
        <v>3547.65</v>
      </c>
      <c r="M1238" s="78">
        <v>3547.65</v>
      </c>
      <c r="N1238" s="78">
        <v>3547.65</v>
      </c>
      <c r="O1238" s="111">
        <f t="shared" si="19"/>
        <v>31928.850000000006</v>
      </c>
    </row>
    <row r="1239" spans="1:15" x14ac:dyDescent="0.3">
      <c r="A1239" s="77" t="s">
        <v>2106</v>
      </c>
      <c r="B1239" s="77" t="s">
        <v>717</v>
      </c>
      <c r="C1239" s="78">
        <v>2156.0700000000002</v>
      </c>
      <c r="D1239" s="78">
        <v>2156.08</v>
      </c>
      <c r="E1239" s="78">
        <v>2156.08</v>
      </c>
      <c r="F1239" s="78">
        <v>2156.08</v>
      </c>
      <c r="G1239" s="78">
        <v>2156.08</v>
      </c>
      <c r="H1239" s="78">
        <v>2156.08</v>
      </c>
      <c r="I1239" s="78">
        <v>2156.08</v>
      </c>
      <c r="J1239" s="78">
        <v>2156.08</v>
      </c>
      <c r="K1239" s="78">
        <v>2156.08</v>
      </c>
      <c r="L1239" s="78">
        <v>2156.08</v>
      </c>
      <c r="M1239" s="78">
        <v>2156.08</v>
      </c>
      <c r="N1239" s="78">
        <v>2156.08</v>
      </c>
      <c r="O1239" s="111">
        <f t="shared" si="19"/>
        <v>19404.72</v>
      </c>
    </row>
    <row r="1240" spans="1:15" x14ac:dyDescent="0.3">
      <c r="A1240" s="77" t="s">
        <v>2325</v>
      </c>
      <c r="B1240" s="77" t="s">
        <v>1234</v>
      </c>
      <c r="C1240" s="78">
        <v>2138.9</v>
      </c>
      <c r="D1240" s="78">
        <v>2138.9</v>
      </c>
      <c r="E1240" s="78">
        <v>2138.9</v>
      </c>
      <c r="F1240" s="78">
        <v>2138.9</v>
      </c>
      <c r="G1240" s="78">
        <v>2138.9</v>
      </c>
      <c r="H1240" s="78">
        <v>2138.9</v>
      </c>
      <c r="I1240" s="78">
        <v>2138.9</v>
      </c>
      <c r="J1240" s="78">
        <v>2138.9</v>
      </c>
      <c r="K1240" s="78">
        <v>2138.9</v>
      </c>
      <c r="L1240" s="78">
        <v>2138.9</v>
      </c>
      <c r="M1240" s="78">
        <v>2138.9</v>
      </c>
      <c r="N1240" s="78">
        <v>2138.9</v>
      </c>
      <c r="O1240" s="111">
        <f t="shared" si="19"/>
        <v>19250.100000000002</v>
      </c>
    </row>
    <row r="1241" spans="1:15" x14ac:dyDescent="0.3">
      <c r="A1241" s="77" t="s">
        <v>2216</v>
      </c>
      <c r="B1241" s="77" t="s">
        <v>722</v>
      </c>
      <c r="C1241" s="78">
        <v>3113.86</v>
      </c>
      <c r="D1241" s="78">
        <v>3113.86</v>
      </c>
      <c r="E1241" s="78">
        <v>3113.86</v>
      </c>
      <c r="F1241" s="78">
        <v>3113.86</v>
      </c>
      <c r="G1241" s="78">
        <v>3113.86</v>
      </c>
      <c r="H1241" s="78">
        <v>3113.86</v>
      </c>
      <c r="I1241" s="78">
        <v>3113.86</v>
      </c>
      <c r="J1241" s="78">
        <v>3113.86</v>
      </c>
      <c r="K1241" s="78">
        <v>3113.86</v>
      </c>
      <c r="L1241" s="78">
        <v>3113.86</v>
      </c>
      <c r="M1241" s="78">
        <v>3113.86</v>
      </c>
      <c r="N1241" s="78">
        <v>3113.86</v>
      </c>
      <c r="O1241" s="111">
        <f t="shared" si="19"/>
        <v>28024.74</v>
      </c>
    </row>
    <row r="1242" spans="1:15" x14ac:dyDescent="0.3">
      <c r="A1242" s="77" t="s">
        <v>2388</v>
      </c>
      <c r="B1242" s="77" t="s">
        <v>724</v>
      </c>
      <c r="C1242" s="78">
        <v>3547.65</v>
      </c>
      <c r="D1242" s="78">
        <v>3547.65</v>
      </c>
      <c r="E1242" s="78">
        <v>3547.65</v>
      </c>
      <c r="F1242" s="78">
        <v>3547.65</v>
      </c>
      <c r="G1242" s="78">
        <v>3547.65</v>
      </c>
      <c r="H1242" s="78">
        <v>3547.65</v>
      </c>
      <c r="I1242" s="78">
        <v>3547.65</v>
      </c>
      <c r="J1242" s="78">
        <v>3547.65</v>
      </c>
      <c r="K1242" s="78">
        <v>3547.65</v>
      </c>
      <c r="L1242" s="78">
        <v>3547.65</v>
      </c>
      <c r="M1242" s="78">
        <v>3547.65</v>
      </c>
      <c r="N1242" s="78">
        <v>3547.65</v>
      </c>
      <c r="O1242" s="111">
        <f t="shared" si="19"/>
        <v>31928.850000000006</v>
      </c>
    </row>
    <row r="1243" spans="1:15" x14ac:dyDescent="0.3">
      <c r="A1243" s="77" t="s">
        <v>2349</v>
      </c>
      <c r="B1243" s="77" t="s">
        <v>363</v>
      </c>
      <c r="C1243" s="78">
        <v>3466.05</v>
      </c>
      <c r="D1243" s="78">
        <v>3466.05</v>
      </c>
      <c r="E1243" s="78">
        <v>3466.05</v>
      </c>
      <c r="F1243" s="78">
        <v>3466.05</v>
      </c>
      <c r="G1243" s="78">
        <v>3466.05</v>
      </c>
      <c r="H1243" s="78">
        <v>3466.05</v>
      </c>
      <c r="I1243" s="78">
        <v>3466.05</v>
      </c>
      <c r="J1243" s="78">
        <v>3466.05</v>
      </c>
      <c r="K1243" s="78">
        <v>3466.05</v>
      </c>
      <c r="L1243" s="78">
        <v>3466.05</v>
      </c>
      <c r="M1243" s="78">
        <v>3466.05</v>
      </c>
      <c r="N1243" s="78">
        <v>3466.05</v>
      </c>
      <c r="O1243" s="111">
        <f t="shared" si="19"/>
        <v>31194.449999999997</v>
      </c>
    </row>
    <row r="1244" spans="1:15" x14ac:dyDescent="0.3">
      <c r="A1244" s="77" t="s">
        <v>2375</v>
      </c>
      <c r="B1244" s="77" t="s">
        <v>678</v>
      </c>
      <c r="C1244" s="78">
        <v>2156.0700000000002</v>
      </c>
      <c r="D1244" s="78">
        <v>2156.08</v>
      </c>
      <c r="E1244" s="78">
        <v>2156.08</v>
      </c>
      <c r="F1244" s="78">
        <v>2156.08</v>
      </c>
      <c r="G1244" s="78">
        <v>2156.08</v>
      </c>
      <c r="H1244" s="78">
        <v>2156.08</v>
      </c>
      <c r="I1244" s="78">
        <v>2156.08</v>
      </c>
      <c r="J1244" s="78">
        <v>2156.08</v>
      </c>
      <c r="K1244" s="78">
        <v>2156.08</v>
      </c>
      <c r="L1244" s="78">
        <v>2156.08</v>
      </c>
      <c r="M1244" s="78">
        <v>2156.08</v>
      </c>
      <c r="N1244" s="78">
        <v>2156.08</v>
      </c>
      <c r="O1244" s="111">
        <f t="shared" si="19"/>
        <v>19404.72</v>
      </c>
    </row>
    <row r="1245" spans="1:15" x14ac:dyDescent="0.3">
      <c r="A1245" s="77" t="s">
        <v>2363</v>
      </c>
      <c r="B1245" s="77" t="s">
        <v>531</v>
      </c>
      <c r="C1245" s="78">
        <v>2138.9</v>
      </c>
      <c r="D1245" s="78">
        <v>2138.9</v>
      </c>
      <c r="E1245" s="78">
        <v>2138.9</v>
      </c>
      <c r="F1245" s="78">
        <v>2138.9</v>
      </c>
      <c r="G1245" s="78">
        <v>2138.9</v>
      </c>
      <c r="H1245" s="78">
        <v>2138.9</v>
      </c>
      <c r="I1245" s="78">
        <v>2138.9</v>
      </c>
      <c r="J1245" s="78">
        <v>2138.9</v>
      </c>
      <c r="K1245" s="78">
        <v>2138.9</v>
      </c>
      <c r="L1245" s="78">
        <v>2138.9</v>
      </c>
      <c r="M1245" s="78">
        <v>2138.9</v>
      </c>
      <c r="N1245" s="78">
        <v>2138.9</v>
      </c>
      <c r="O1245" s="111">
        <f t="shared" si="19"/>
        <v>19250.100000000002</v>
      </c>
    </row>
    <row r="1246" spans="1:15" x14ac:dyDescent="0.3">
      <c r="A1246" s="77" t="s">
        <v>2443</v>
      </c>
      <c r="B1246" s="77" t="s">
        <v>742</v>
      </c>
      <c r="C1246" s="78">
        <v>3113.86</v>
      </c>
      <c r="D1246" s="78">
        <v>3113.86</v>
      </c>
      <c r="E1246" s="78">
        <v>3113.86</v>
      </c>
      <c r="F1246" s="78">
        <v>3113.86</v>
      </c>
      <c r="G1246" s="78">
        <v>3113.86</v>
      </c>
      <c r="H1246" s="78">
        <v>3113.86</v>
      </c>
      <c r="I1246" s="78">
        <v>3113.86</v>
      </c>
      <c r="J1246" s="78">
        <v>3113.86</v>
      </c>
      <c r="K1246" s="78">
        <v>3113.86</v>
      </c>
      <c r="L1246" s="78">
        <v>3113.86</v>
      </c>
      <c r="M1246" s="78">
        <v>3113.86</v>
      </c>
      <c r="N1246" s="78">
        <v>3113.86</v>
      </c>
      <c r="O1246" s="111">
        <f t="shared" si="19"/>
        <v>28024.74</v>
      </c>
    </row>
    <row r="1247" spans="1:15" x14ac:dyDescent="0.3">
      <c r="A1247" s="77" t="s">
        <v>2378</v>
      </c>
      <c r="B1247" s="77" t="s">
        <v>257</v>
      </c>
      <c r="C1247" s="78">
        <v>2392.3000000000002</v>
      </c>
      <c r="D1247" s="78">
        <v>2392.3000000000002</v>
      </c>
      <c r="E1247" s="78">
        <v>2392.3000000000002</v>
      </c>
      <c r="F1247" s="78">
        <v>2392.3000000000002</v>
      </c>
      <c r="G1247" s="78">
        <v>2392.3000000000002</v>
      </c>
      <c r="H1247" s="78">
        <v>2392.3000000000002</v>
      </c>
      <c r="I1247" s="78">
        <v>2392.3000000000002</v>
      </c>
      <c r="J1247" s="78">
        <v>2392.3000000000002</v>
      </c>
      <c r="K1247" s="78">
        <v>2392.3000000000002</v>
      </c>
      <c r="L1247" s="78">
        <v>2392.3000000000002</v>
      </c>
      <c r="M1247" s="78">
        <v>2392.3000000000002</v>
      </c>
      <c r="N1247" s="78">
        <v>2392.3000000000002</v>
      </c>
      <c r="O1247" s="111">
        <f t="shared" si="19"/>
        <v>21530.699999999997</v>
      </c>
    </row>
    <row r="1248" spans="1:15" x14ac:dyDescent="0.3">
      <c r="A1248" s="77" t="s">
        <v>2384</v>
      </c>
      <c r="B1248" s="77" t="s">
        <v>265</v>
      </c>
      <c r="C1248" s="78">
        <v>2396.6</v>
      </c>
      <c r="D1248" s="78">
        <v>2396.6</v>
      </c>
      <c r="E1248" s="78">
        <v>2396.6</v>
      </c>
      <c r="F1248" s="78">
        <v>2396.6</v>
      </c>
      <c r="G1248" s="78">
        <v>2396.6</v>
      </c>
      <c r="H1248" s="78">
        <v>2396.6</v>
      </c>
      <c r="I1248" s="78">
        <v>2396.6</v>
      </c>
      <c r="J1248" s="78">
        <v>2396.6</v>
      </c>
      <c r="K1248" s="78">
        <v>2396.6</v>
      </c>
      <c r="L1248" s="78">
        <v>2396.6</v>
      </c>
      <c r="M1248" s="78">
        <v>2396.6</v>
      </c>
      <c r="N1248" s="78">
        <v>2396.6</v>
      </c>
      <c r="O1248" s="111">
        <f t="shared" si="19"/>
        <v>21569.399999999998</v>
      </c>
    </row>
    <row r="1249" spans="1:15" x14ac:dyDescent="0.3">
      <c r="A1249" s="77" t="s">
        <v>2300</v>
      </c>
      <c r="B1249" s="77" t="s">
        <v>322</v>
      </c>
      <c r="C1249" s="78">
        <v>2392.3000000000002</v>
      </c>
      <c r="D1249" s="78">
        <v>2392.3000000000002</v>
      </c>
      <c r="E1249" s="78">
        <v>2392.3000000000002</v>
      </c>
      <c r="F1249" s="78">
        <v>2392.3000000000002</v>
      </c>
      <c r="G1249" s="78">
        <v>2392.3000000000002</v>
      </c>
      <c r="H1249" s="78">
        <v>2392.3000000000002</v>
      </c>
      <c r="I1249" s="78">
        <v>2392.3000000000002</v>
      </c>
      <c r="J1249" s="78">
        <v>2392.3000000000002</v>
      </c>
      <c r="K1249" s="78">
        <v>2392.3000000000002</v>
      </c>
      <c r="L1249" s="78">
        <v>2392.3000000000002</v>
      </c>
      <c r="M1249" s="78">
        <v>2392.3000000000002</v>
      </c>
      <c r="N1249" s="78">
        <v>2392.3000000000002</v>
      </c>
      <c r="O1249" s="111">
        <f t="shared" si="19"/>
        <v>21530.699999999997</v>
      </c>
    </row>
    <row r="1250" spans="1:15" x14ac:dyDescent="0.3">
      <c r="A1250" s="77" t="s">
        <v>2392</v>
      </c>
      <c r="B1250" s="77" t="s">
        <v>237</v>
      </c>
      <c r="C1250" s="78">
        <v>3603.48</v>
      </c>
      <c r="D1250" s="78">
        <v>3603.48</v>
      </c>
      <c r="E1250" s="78">
        <v>3603.48</v>
      </c>
      <c r="F1250" s="78">
        <v>3603.48</v>
      </c>
      <c r="G1250" s="78">
        <v>3603.48</v>
      </c>
      <c r="H1250" s="78">
        <v>3603.48</v>
      </c>
      <c r="I1250" s="78">
        <v>3603.48</v>
      </c>
      <c r="J1250" s="78">
        <v>3603.48</v>
      </c>
      <c r="K1250" s="78">
        <v>3603.48</v>
      </c>
      <c r="L1250" s="78">
        <v>3603.48</v>
      </c>
      <c r="M1250" s="78">
        <v>3603.48</v>
      </c>
      <c r="N1250" s="78">
        <v>3603.48</v>
      </c>
      <c r="O1250" s="111">
        <f t="shared" si="19"/>
        <v>32431.32</v>
      </c>
    </row>
    <row r="1251" spans="1:15" x14ac:dyDescent="0.3">
      <c r="A1251" s="77" t="s">
        <v>2368</v>
      </c>
      <c r="B1251" s="77" t="s">
        <v>309</v>
      </c>
      <c r="C1251" s="78">
        <v>3466.05</v>
      </c>
      <c r="D1251" s="78">
        <v>3466.05</v>
      </c>
      <c r="E1251" s="78">
        <v>3466.05</v>
      </c>
      <c r="F1251" s="78">
        <v>3466.05</v>
      </c>
      <c r="G1251" s="78">
        <v>3466.05</v>
      </c>
      <c r="H1251" s="78">
        <v>3466.05</v>
      </c>
      <c r="I1251" s="78">
        <v>3466.05</v>
      </c>
      <c r="J1251" s="78">
        <v>3466.05</v>
      </c>
      <c r="K1251" s="78">
        <v>3466.05</v>
      </c>
      <c r="L1251" s="78">
        <v>3466.05</v>
      </c>
      <c r="M1251" s="78">
        <v>3466.05</v>
      </c>
      <c r="N1251" s="78">
        <v>3466.05</v>
      </c>
      <c r="O1251" s="111">
        <f t="shared" si="19"/>
        <v>31194.449999999997</v>
      </c>
    </row>
    <row r="1252" spans="1:15" x14ac:dyDescent="0.3">
      <c r="A1252" s="77" t="s">
        <v>2306</v>
      </c>
      <c r="B1252" s="77" t="s">
        <v>364</v>
      </c>
      <c r="C1252" s="78">
        <v>2396.6</v>
      </c>
      <c r="D1252" s="78">
        <v>2396.6</v>
      </c>
      <c r="E1252" s="78">
        <v>2396.6</v>
      </c>
      <c r="F1252" s="78">
        <v>2396.6</v>
      </c>
      <c r="G1252" s="78">
        <v>2396.6</v>
      </c>
      <c r="H1252" s="78">
        <v>2396.6</v>
      </c>
      <c r="I1252" s="78">
        <v>2396.6</v>
      </c>
      <c r="J1252" s="78">
        <v>2396.6</v>
      </c>
      <c r="K1252" s="78">
        <v>2396.6</v>
      </c>
      <c r="L1252" s="78">
        <v>2396.6</v>
      </c>
      <c r="M1252" s="78">
        <v>2396.6</v>
      </c>
      <c r="N1252" s="78">
        <v>2396.6</v>
      </c>
      <c r="O1252" s="111">
        <f t="shared" si="19"/>
        <v>21569.399999999998</v>
      </c>
    </row>
    <row r="1253" spans="1:15" x14ac:dyDescent="0.3">
      <c r="A1253" s="77" t="s">
        <v>2369</v>
      </c>
      <c r="B1253" s="77" t="s">
        <v>184</v>
      </c>
      <c r="C1253" s="78">
        <v>2392.3000000000002</v>
      </c>
      <c r="D1253" s="78">
        <v>2392.3000000000002</v>
      </c>
      <c r="E1253" s="78">
        <v>2392.3000000000002</v>
      </c>
      <c r="F1253" s="78">
        <v>2392.3000000000002</v>
      </c>
      <c r="G1253" s="78">
        <v>1774.93</v>
      </c>
      <c r="H1253" s="80"/>
      <c r="I1253" s="80"/>
      <c r="J1253" s="80"/>
      <c r="K1253" s="80"/>
      <c r="L1253" s="80"/>
      <c r="M1253" s="80"/>
      <c r="N1253" s="80"/>
      <c r="O1253" s="111">
        <f t="shared" si="19"/>
        <v>4167.2300000000005</v>
      </c>
    </row>
    <row r="1254" spans="1:15" x14ac:dyDescent="0.3">
      <c r="A1254" s="77" t="s">
        <v>2778</v>
      </c>
      <c r="B1254" s="77" t="s">
        <v>184</v>
      </c>
      <c r="C1254" s="80"/>
      <c r="D1254" s="80"/>
      <c r="E1254" s="80"/>
      <c r="F1254" s="80"/>
      <c r="G1254" s="79">
        <v>617.37</v>
      </c>
      <c r="H1254" s="78">
        <v>2392.3000000000002</v>
      </c>
      <c r="I1254" s="78">
        <v>2392.3000000000002</v>
      </c>
      <c r="J1254" s="78">
        <v>2392.3000000000002</v>
      </c>
      <c r="K1254" s="78">
        <v>2392.31</v>
      </c>
      <c r="L1254" s="78">
        <v>2392.3000000000002</v>
      </c>
      <c r="M1254" s="78">
        <v>2392.3000000000002</v>
      </c>
      <c r="N1254" s="78">
        <v>2392.3000000000002</v>
      </c>
      <c r="O1254" s="111">
        <f t="shared" si="19"/>
        <v>17363.48</v>
      </c>
    </row>
    <row r="1255" spans="1:15" x14ac:dyDescent="0.3">
      <c r="A1255" s="77" t="s">
        <v>2430</v>
      </c>
      <c r="B1255" s="77" t="s">
        <v>314</v>
      </c>
      <c r="C1255" s="78">
        <v>3603.48</v>
      </c>
      <c r="D1255" s="78">
        <v>3603.48</v>
      </c>
      <c r="E1255" s="78">
        <v>3603.48</v>
      </c>
      <c r="F1255" s="78">
        <v>3603.48</v>
      </c>
      <c r="G1255" s="78">
        <v>3603.48</v>
      </c>
      <c r="H1255" s="78">
        <v>3603.48</v>
      </c>
      <c r="I1255" s="78">
        <v>3603.48</v>
      </c>
      <c r="J1255" s="78">
        <v>3603.48</v>
      </c>
      <c r="K1255" s="78">
        <v>3603.48</v>
      </c>
      <c r="L1255" s="78">
        <v>3603.48</v>
      </c>
      <c r="M1255" s="78">
        <v>3603.48</v>
      </c>
      <c r="N1255" s="78">
        <v>3603.48</v>
      </c>
      <c r="O1255" s="111">
        <f t="shared" si="19"/>
        <v>32431.32</v>
      </c>
    </row>
    <row r="1256" spans="1:15" x14ac:dyDescent="0.3">
      <c r="A1256" s="77" t="s">
        <v>2293</v>
      </c>
      <c r="B1256" s="77" t="s">
        <v>283</v>
      </c>
      <c r="C1256" s="78">
        <v>3466.05</v>
      </c>
      <c r="D1256" s="78">
        <v>3466.05</v>
      </c>
      <c r="E1256" s="78">
        <v>3466.05</v>
      </c>
      <c r="F1256" s="78">
        <v>3466.05</v>
      </c>
      <c r="G1256" s="78">
        <v>3466.05</v>
      </c>
      <c r="H1256" s="78">
        <v>3466.05</v>
      </c>
      <c r="I1256" s="78">
        <v>3466.05</v>
      </c>
      <c r="J1256" s="78">
        <v>3466.05</v>
      </c>
      <c r="K1256" s="78">
        <v>3466.05</v>
      </c>
      <c r="L1256" s="78">
        <v>3466.05</v>
      </c>
      <c r="M1256" s="78">
        <v>3466.05</v>
      </c>
      <c r="N1256" s="78">
        <v>3466.05</v>
      </c>
      <c r="O1256" s="111">
        <f t="shared" si="19"/>
        <v>31194.449999999997</v>
      </c>
    </row>
    <row r="1257" spans="1:15" x14ac:dyDescent="0.3">
      <c r="A1257" s="77" t="s">
        <v>2351</v>
      </c>
      <c r="B1257" s="77" t="s">
        <v>298</v>
      </c>
      <c r="C1257" s="78">
        <v>2396.6</v>
      </c>
      <c r="D1257" s="78">
        <v>2396.6</v>
      </c>
      <c r="E1257" s="78">
        <v>2396.6</v>
      </c>
      <c r="F1257" s="78">
        <v>2396.6</v>
      </c>
      <c r="G1257" s="78">
        <v>2396.6</v>
      </c>
      <c r="H1257" s="78">
        <v>2396.6</v>
      </c>
      <c r="I1257" s="78">
        <v>2396.6</v>
      </c>
      <c r="J1257" s="78">
        <v>2396.6</v>
      </c>
      <c r="K1257" s="78">
        <v>2396.6</v>
      </c>
      <c r="L1257" s="78">
        <v>2396.6</v>
      </c>
      <c r="M1257" s="78">
        <v>2396.6</v>
      </c>
      <c r="N1257" s="78">
        <v>2396.6</v>
      </c>
      <c r="O1257" s="111">
        <f t="shared" si="19"/>
        <v>21569.399999999998</v>
      </c>
    </row>
    <row r="1258" spans="1:15" x14ac:dyDescent="0.3">
      <c r="A1258" s="77" t="s">
        <v>2394</v>
      </c>
      <c r="B1258" s="77" t="s">
        <v>341</v>
      </c>
      <c r="C1258" s="78">
        <v>2392.3000000000002</v>
      </c>
      <c r="D1258" s="78">
        <v>2392.3000000000002</v>
      </c>
      <c r="E1258" s="78">
        <v>2392.3000000000002</v>
      </c>
      <c r="F1258" s="78">
        <v>2392.3000000000002</v>
      </c>
      <c r="G1258" s="78">
        <v>2392.3000000000002</v>
      </c>
      <c r="H1258" s="78">
        <v>2392.3000000000002</v>
      </c>
      <c r="I1258" s="78">
        <v>2392.3000000000002</v>
      </c>
      <c r="J1258" s="78">
        <v>2392.3000000000002</v>
      </c>
      <c r="K1258" s="78">
        <v>2392.3000000000002</v>
      </c>
      <c r="L1258" s="78">
        <v>2392.3000000000002</v>
      </c>
      <c r="M1258" s="78">
        <v>2392.3000000000002</v>
      </c>
      <c r="N1258" s="78">
        <v>2392.3000000000002</v>
      </c>
      <c r="O1258" s="111">
        <f t="shared" si="19"/>
        <v>21530.699999999997</v>
      </c>
    </row>
    <row r="1259" spans="1:15" x14ac:dyDescent="0.3">
      <c r="A1259" s="77" t="s">
        <v>2346</v>
      </c>
      <c r="B1259" s="77" t="s">
        <v>335</v>
      </c>
      <c r="C1259" s="78">
        <v>3603.48</v>
      </c>
      <c r="D1259" s="78">
        <v>3603.48</v>
      </c>
      <c r="E1259" s="78">
        <v>3603.48</v>
      </c>
      <c r="F1259" s="78">
        <v>3603.48</v>
      </c>
      <c r="G1259" s="78">
        <v>3603.48</v>
      </c>
      <c r="H1259" s="78">
        <v>3603.48</v>
      </c>
      <c r="I1259" s="78">
        <v>3603.48</v>
      </c>
      <c r="J1259" s="78">
        <v>3603.48</v>
      </c>
      <c r="K1259" s="78">
        <v>3603.48</v>
      </c>
      <c r="L1259" s="78">
        <v>3603.48</v>
      </c>
      <c r="M1259" s="78">
        <v>3603.48</v>
      </c>
      <c r="N1259" s="78">
        <v>3603.48</v>
      </c>
      <c r="O1259" s="111">
        <f t="shared" si="19"/>
        <v>32431.32</v>
      </c>
    </row>
    <row r="1260" spans="1:15" x14ac:dyDescent="0.3">
      <c r="A1260" s="77" t="s">
        <v>2374</v>
      </c>
      <c r="B1260" s="77" t="s">
        <v>212</v>
      </c>
      <c r="C1260" s="78">
        <v>3603.48</v>
      </c>
      <c r="D1260" s="78">
        <v>3603.48</v>
      </c>
      <c r="E1260" s="78">
        <v>3603.48</v>
      </c>
      <c r="F1260" s="78">
        <v>3603.48</v>
      </c>
      <c r="G1260" s="78">
        <v>3603.48</v>
      </c>
      <c r="H1260" s="78">
        <v>3603.48</v>
      </c>
      <c r="I1260" s="78">
        <v>3603.48</v>
      </c>
      <c r="J1260" s="78">
        <v>3603.48</v>
      </c>
      <c r="K1260" s="78">
        <v>3603.48</v>
      </c>
      <c r="L1260" s="78">
        <v>3603.48</v>
      </c>
      <c r="M1260" s="78">
        <v>3603.48</v>
      </c>
      <c r="N1260" s="78">
        <v>3603.48</v>
      </c>
      <c r="O1260" s="111">
        <f t="shared" si="19"/>
        <v>32431.32</v>
      </c>
    </row>
    <row r="1261" spans="1:15" x14ac:dyDescent="0.3">
      <c r="A1261" s="77" t="s">
        <v>2436</v>
      </c>
      <c r="B1261" s="77" t="s">
        <v>354</v>
      </c>
      <c r="C1261" s="78">
        <v>4763.13</v>
      </c>
      <c r="D1261" s="78">
        <v>4763.13</v>
      </c>
      <c r="E1261" s="78">
        <v>4763.13</v>
      </c>
      <c r="F1261" s="78">
        <v>4763.13</v>
      </c>
      <c r="G1261" s="78">
        <v>4763.13</v>
      </c>
      <c r="H1261" s="78">
        <v>4763.13</v>
      </c>
      <c r="I1261" s="78">
        <v>4763.13</v>
      </c>
      <c r="J1261" s="78">
        <v>4763.13</v>
      </c>
      <c r="K1261" s="78">
        <v>4763.13</v>
      </c>
      <c r="L1261" s="78">
        <v>4763.13</v>
      </c>
      <c r="M1261" s="78">
        <v>4763.13</v>
      </c>
      <c r="N1261" s="78">
        <v>4763.13</v>
      </c>
      <c r="O1261" s="111">
        <f t="shared" si="19"/>
        <v>42868.17</v>
      </c>
    </row>
    <row r="1262" spans="1:15" x14ac:dyDescent="0.3">
      <c r="A1262" s="77" t="s">
        <v>2400</v>
      </c>
      <c r="B1262" s="77" t="s">
        <v>234</v>
      </c>
      <c r="C1262" s="78">
        <v>3358.67</v>
      </c>
      <c r="D1262" s="78">
        <v>3358.67</v>
      </c>
      <c r="E1262" s="78">
        <v>3358.67</v>
      </c>
      <c r="F1262" s="78">
        <v>3358.67</v>
      </c>
      <c r="G1262" s="78">
        <v>3358.67</v>
      </c>
      <c r="H1262" s="78">
        <v>3358.67</v>
      </c>
      <c r="I1262" s="78">
        <v>3358.67</v>
      </c>
      <c r="J1262" s="78">
        <v>3358.67</v>
      </c>
      <c r="K1262" s="78">
        <v>3358.67</v>
      </c>
      <c r="L1262" s="78">
        <v>3358.67</v>
      </c>
      <c r="M1262" s="78">
        <v>3358.67</v>
      </c>
      <c r="N1262" s="78">
        <v>3358.67</v>
      </c>
      <c r="O1262" s="111">
        <f t="shared" si="19"/>
        <v>30228.029999999992</v>
      </c>
    </row>
    <row r="1263" spans="1:15" x14ac:dyDescent="0.3">
      <c r="A1263" s="77" t="s">
        <v>2342</v>
      </c>
      <c r="B1263" s="77" t="s">
        <v>343</v>
      </c>
      <c r="C1263" s="78">
        <v>3384.44</v>
      </c>
      <c r="D1263" s="78">
        <v>3384.44</v>
      </c>
      <c r="E1263" s="78">
        <v>3384.44</v>
      </c>
      <c r="F1263" s="78">
        <v>3384.44</v>
      </c>
      <c r="G1263" s="78">
        <v>3384.44</v>
      </c>
      <c r="H1263" s="78">
        <v>3384.44</v>
      </c>
      <c r="I1263" s="78">
        <v>3384.44</v>
      </c>
      <c r="J1263" s="78">
        <v>3384.44</v>
      </c>
      <c r="K1263" s="78">
        <v>3384.44</v>
      </c>
      <c r="L1263" s="78">
        <v>3384.44</v>
      </c>
      <c r="M1263" s="78">
        <v>3384.44</v>
      </c>
      <c r="N1263" s="78">
        <v>3384.44</v>
      </c>
      <c r="O1263" s="111">
        <f t="shared" si="19"/>
        <v>30459.959999999995</v>
      </c>
    </row>
    <row r="1264" spans="1:15" x14ac:dyDescent="0.3">
      <c r="A1264" s="77" t="s">
        <v>2413</v>
      </c>
      <c r="B1264" s="77" t="s">
        <v>232</v>
      </c>
      <c r="C1264" s="78">
        <v>5085.25</v>
      </c>
      <c r="D1264" s="78">
        <v>5085.25</v>
      </c>
      <c r="E1264" s="78">
        <v>5085.25</v>
      </c>
      <c r="F1264" s="78">
        <v>5085.25</v>
      </c>
      <c r="G1264" s="78">
        <v>5085.25</v>
      </c>
      <c r="H1264" s="78">
        <v>5085.25</v>
      </c>
      <c r="I1264" s="78">
        <v>5085.25</v>
      </c>
      <c r="J1264" s="78">
        <v>5085.25</v>
      </c>
      <c r="K1264" s="78">
        <v>5085.25</v>
      </c>
      <c r="L1264" s="78">
        <v>5085.25</v>
      </c>
      <c r="M1264" s="78">
        <v>5085.25</v>
      </c>
      <c r="N1264" s="78">
        <v>5085.25</v>
      </c>
      <c r="O1264" s="111">
        <f t="shared" si="19"/>
        <v>45767.25</v>
      </c>
    </row>
    <row r="1265" spans="1:15" x14ac:dyDescent="0.3">
      <c r="A1265" s="77" t="s">
        <v>2366</v>
      </c>
      <c r="B1265" s="77" t="s">
        <v>213</v>
      </c>
      <c r="C1265" s="78">
        <v>1447.41</v>
      </c>
      <c r="D1265" s="78">
        <v>1447.41</v>
      </c>
      <c r="E1265" s="78">
        <v>1447.41</v>
      </c>
      <c r="F1265" s="78">
        <v>1447.41</v>
      </c>
      <c r="G1265" s="78">
        <v>1447.41</v>
      </c>
      <c r="H1265" s="78">
        <v>1447.41</v>
      </c>
      <c r="I1265" s="78">
        <v>1447.41</v>
      </c>
      <c r="J1265" s="78">
        <v>1447.41</v>
      </c>
      <c r="K1265" s="78">
        <v>1447.41</v>
      </c>
      <c r="L1265" s="78">
        <v>1447.41</v>
      </c>
      <c r="M1265" s="78">
        <v>1447.41</v>
      </c>
      <c r="N1265" s="78">
        <v>1447.41</v>
      </c>
      <c r="O1265" s="111">
        <f t="shared" si="19"/>
        <v>13026.69</v>
      </c>
    </row>
    <row r="1266" spans="1:15" x14ac:dyDescent="0.3">
      <c r="A1266" s="77" t="s">
        <v>2389</v>
      </c>
      <c r="B1266" s="77" t="s">
        <v>342</v>
      </c>
      <c r="C1266" s="78">
        <v>2680.07</v>
      </c>
      <c r="D1266" s="78">
        <v>2680.07</v>
      </c>
      <c r="E1266" s="78">
        <v>2680.07</v>
      </c>
      <c r="F1266" s="78">
        <v>2680.07</v>
      </c>
      <c r="G1266" s="78">
        <v>2680.07</v>
      </c>
      <c r="H1266" s="78">
        <v>2680.07</v>
      </c>
      <c r="I1266" s="78">
        <v>2680.07</v>
      </c>
      <c r="J1266" s="78">
        <v>2074.89</v>
      </c>
      <c r="K1266" s="80"/>
      <c r="L1266" s="80"/>
      <c r="M1266" s="80"/>
      <c r="N1266" s="80"/>
      <c r="O1266" s="111">
        <f t="shared" si="19"/>
        <v>12795.17</v>
      </c>
    </row>
    <row r="1267" spans="1:15" x14ac:dyDescent="0.3">
      <c r="A1267" s="77" t="s">
        <v>2877</v>
      </c>
      <c r="B1267" s="77" t="s">
        <v>342</v>
      </c>
      <c r="C1267" s="80"/>
      <c r="D1267" s="80"/>
      <c r="E1267" s="80"/>
      <c r="F1267" s="80"/>
      <c r="G1267" s="80"/>
      <c r="H1267" s="80"/>
      <c r="I1267" s="80"/>
      <c r="J1267" s="79">
        <v>605.17999999999995</v>
      </c>
      <c r="K1267" s="78">
        <v>2680.07</v>
      </c>
      <c r="L1267" s="78">
        <v>2680.07</v>
      </c>
      <c r="M1267" s="78">
        <v>2680.07</v>
      </c>
      <c r="N1267" s="78">
        <v>2680.07</v>
      </c>
      <c r="O1267" s="111">
        <f t="shared" si="19"/>
        <v>11325.46</v>
      </c>
    </row>
    <row r="1268" spans="1:15" x14ac:dyDescent="0.3">
      <c r="A1268" s="77" t="s">
        <v>2370</v>
      </c>
      <c r="B1268" s="77" t="s">
        <v>340</v>
      </c>
      <c r="C1268" s="78">
        <v>1752.35</v>
      </c>
      <c r="D1268" s="78">
        <v>1752.35</v>
      </c>
      <c r="E1268" s="78">
        <v>1752.35</v>
      </c>
      <c r="F1268" s="78">
        <v>1752.35</v>
      </c>
      <c r="G1268" s="78">
        <v>1752.35</v>
      </c>
      <c r="H1268" s="78">
        <v>1752.35</v>
      </c>
      <c r="I1268" s="78">
        <v>1752.35</v>
      </c>
      <c r="J1268" s="78">
        <v>1752.35</v>
      </c>
      <c r="K1268" s="78">
        <v>1752.35</v>
      </c>
      <c r="L1268" s="78">
        <v>1752.35</v>
      </c>
      <c r="M1268" s="78">
        <v>1752.35</v>
      </c>
      <c r="N1268" s="78">
        <v>1752.35</v>
      </c>
      <c r="O1268" s="111">
        <f t="shared" si="19"/>
        <v>15771.150000000001</v>
      </c>
    </row>
    <row r="1269" spans="1:15" x14ac:dyDescent="0.3">
      <c r="A1269" s="77" t="s">
        <v>2397</v>
      </c>
      <c r="B1269" s="77" t="s">
        <v>365</v>
      </c>
      <c r="C1269" s="78">
        <v>1430.23</v>
      </c>
      <c r="D1269" s="78">
        <v>1430.23</v>
      </c>
      <c r="E1269" s="78">
        <v>1430.23</v>
      </c>
      <c r="F1269" s="78">
        <v>1430.23</v>
      </c>
      <c r="G1269" s="78">
        <v>1430.23</v>
      </c>
      <c r="H1269" s="78">
        <v>1430.23</v>
      </c>
      <c r="I1269" s="78">
        <v>1430.23</v>
      </c>
      <c r="J1269" s="78">
        <v>1430.23</v>
      </c>
      <c r="K1269" s="80"/>
      <c r="L1269" s="80"/>
      <c r="M1269" s="80"/>
      <c r="N1269" s="80"/>
      <c r="O1269" s="111">
        <f t="shared" si="19"/>
        <v>7151.15</v>
      </c>
    </row>
    <row r="1270" spans="1:15" x14ac:dyDescent="0.3">
      <c r="A1270" s="77" t="s">
        <v>2901</v>
      </c>
      <c r="B1270" s="77" t="s">
        <v>365</v>
      </c>
      <c r="C1270" s="80"/>
      <c r="D1270" s="80"/>
      <c r="E1270" s="80"/>
      <c r="F1270" s="80"/>
      <c r="G1270" s="80"/>
      <c r="H1270" s="80"/>
      <c r="I1270" s="80"/>
      <c r="J1270" s="80"/>
      <c r="K1270" s="78">
        <v>1430.23</v>
      </c>
      <c r="L1270" s="78">
        <v>1430.23</v>
      </c>
      <c r="M1270" s="78">
        <v>1430.23</v>
      </c>
      <c r="N1270" s="78">
        <v>1430.23</v>
      </c>
      <c r="O1270" s="111">
        <f t="shared" si="19"/>
        <v>5720.92</v>
      </c>
    </row>
    <row r="1271" spans="1:15" x14ac:dyDescent="0.3">
      <c r="A1271" s="77" t="s">
        <v>2319</v>
      </c>
      <c r="B1271" s="77" t="s">
        <v>253</v>
      </c>
      <c r="C1271" s="78">
        <v>1443.11</v>
      </c>
      <c r="D1271" s="78">
        <v>1443.11</v>
      </c>
      <c r="E1271" s="78">
        <v>1443.11</v>
      </c>
      <c r="F1271" s="78">
        <v>1443.11</v>
      </c>
      <c r="G1271" s="78">
        <v>1443.11</v>
      </c>
      <c r="H1271" s="78">
        <v>1443.11</v>
      </c>
      <c r="I1271" s="78">
        <v>1443.11</v>
      </c>
      <c r="J1271" s="78">
        <v>1443.11</v>
      </c>
      <c r="K1271" s="78">
        <v>1443.11</v>
      </c>
      <c r="L1271" s="78">
        <v>1443.11</v>
      </c>
      <c r="M1271" s="78">
        <v>1443.11</v>
      </c>
      <c r="N1271" s="78">
        <v>1443.11</v>
      </c>
      <c r="O1271" s="111">
        <f t="shared" si="19"/>
        <v>12987.990000000002</v>
      </c>
    </row>
    <row r="1272" spans="1:15" x14ac:dyDescent="0.3">
      <c r="A1272" s="77" t="s">
        <v>2386</v>
      </c>
      <c r="B1272" s="77" t="s">
        <v>349</v>
      </c>
      <c r="C1272" s="78">
        <v>3466.05</v>
      </c>
      <c r="D1272" s="78">
        <v>3466.05</v>
      </c>
      <c r="E1272" s="78">
        <v>3466.05</v>
      </c>
      <c r="F1272" s="78">
        <v>3466.05</v>
      </c>
      <c r="G1272" s="78">
        <v>3466.05</v>
      </c>
      <c r="H1272" s="78">
        <v>3466.05</v>
      </c>
      <c r="I1272" s="78">
        <v>3466.05</v>
      </c>
      <c r="J1272" s="78">
        <v>3466.05</v>
      </c>
      <c r="K1272" s="78">
        <v>3466.05</v>
      </c>
      <c r="L1272" s="78">
        <v>3466.05</v>
      </c>
      <c r="M1272" s="78">
        <v>3466.05</v>
      </c>
      <c r="N1272" s="78">
        <v>3466.05</v>
      </c>
      <c r="O1272" s="111">
        <f t="shared" si="19"/>
        <v>31194.449999999997</v>
      </c>
    </row>
    <row r="1273" spans="1:15" x14ac:dyDescent="0.3">
      <c r="A1273" s="77" t="s">
        <v>2428</v>
      </c>
      <c r="B1273" s="77" t="s">
        <v>249</v>
      </c>
      <c r="C1273" s="78">
        <v>1756.65</v>
      </c>
      <c r="D1273" s="78">
        <v>1756.65</v>
      </c>
      <c r="E1273" s="78">
        <v>1756.65</v>
      </c>
      <c r="F1273" s="78">
        <v>1756.65</v>
      </c>
      <c r="G1273" s="78">
        <v>1756.65</v>
      </c>
      <c r="H1273" s="78">
        <v>1756.65</v>
      </c>
      <c r="I1273" s="78">
        <v>1756.65</v>
      </c>
      <c r="J1273" s="78">
        <v>1756.65</v>
      </c>
      <c r="K1273" s="78">
        <v>1756.65</v>
      </c>
      <c r="L1273" s="78">
        <v>1756.65</v>
      </c>
      <c r="M1273" s="78">
        <v>1756.65</v>
      </c>
      <c r="N1273" s="78">
        <v>1756.65</v>
      </c>
      <c r="O1273" s="111">
        <f t="shared" si="19"/>
        <v>15809.849999999999</v>
      </c>
    </row>
    <row r="1274" spans="1:15" x14ac:dyDescent="0.3">
      <c r="A1274" s="77" t="s">
        <v>2393</v>
      </c>
      <c r="B1274" s="77" t="s">
        <v>190</v>
      </c>
      <c r="C1274" s="78">
        <v>2572.69</v>
      </c>
      <c r="D1274" s="78">
        <v>2572.69</v>
      </c>
      <c r="E1274" s="78">
        <v>2572.69</v>
      </c>
      <c r="F1274" s="78">
        <v>2572.69</v>
      </c>
      <c r="G1274" s="78">
        <v>2572.69</v>
      </c>
      <c r="H1274" s="78">
        <v>2572.69</v>
      </c>
      <c r="I1274" s="78">
        <v>2572.69</v>
      </c>
      <c r="J1274" s="78">
        <v>2572.69</v>
      </c>
      <c r="K1274" s="78">
        <v>2572.69</v>
      </c>
      <c r="L1274" s="78">
        <v>2572.69</v>
      </c>
      <c r="M1274" s="78">
        <v>2572.69</v>
      </c>
      <c r="N1274" s="78">
        <v>2572.69</v>
      </c>
      <c r="O1274" s="111">
        <f t="shared" si="19"/>
        <v>23154.21</v>
      </c>
    </row>
    <row r="1275" spans="1:15" x14ac:dyDescent="0.3">
      <c r="A1275" s="77" t="s">
        <v>2376</v>
      </c>
      <c r="B1275" s="77" t="s">
        <v>277</v>
      </c>
      <c r="C1275" s="78">
        <v>1486.06</v>
      </c>
      <c r="D1275" s="78">
        <v>1486.06</v>
      </c>
      <c r="E1275" s="78">
        <v>1486.06</v>
      </c>
      <c r="F1275" s="78">
        <v>1486.06</v>
      </c>
      <c r="G1275" s="78">
        <v>1486.06</v>
      </c>
      <c r="H1275" s="78">
        <v>1486.06</v>
      </c>
      <c r="I1275" s="78">
        <v>1486.06</v>
      </c>
      <c r="J1275" s="80"/>
      <c r="K1275" s="80"/>
      <c r="L1275" s="80"/>
      <c r="M1275" s="80"/>
      <c r="N1275" s="80"/>
      <c r="O1275" s="111">
        <f t="shared" si="19"/>
        <v>5944.24</v>
      </c>
    </row>
    <row r="1276" spans="1:15" x14ac:dyDescent="0.3">
      <c r="A1276" s="77" t="s">
        <v>2878</v>
      </c>
      <c r="B1276" s="77" t="s">
        <v>277</v>
      </c>
      <c r="C1276" s="80"/>
      <c r="D1276" s="80"/>
      <c r="E1276" s="80"/>
      <c r="F1276" s="80"/>
      <c r="G1276" s="80"/>
      <c r="H1276" s="80"/>
      <c r="I1276" s="80"/>
      <c r="J1276" s="78">
        <v>1486.06</v>
      </c>
      <c r="K1276" s="78">
        <v>1486.06</v>
      </c>
      <c r="L1276" s="78">
        <v>1486.06</v>
      </c>
      <c r="M1276" s="78">
        <v>1486.06</v>
      </c>
      <c r="N1276" s="78">
        <v>1486.06</v>
      </c>
      <c r="O1276" s="111">
        <f t="shared" si="19"/>
        <v>7430.2999999999993</v>
      </c>
    </row>
    <row r="1277" spans="1:15" x14ac:dyDescent="0.3">
      <c r="A1277" s="77" t="s">
        <v>2437</v>
      </c>
      <c r="B1277" s="77" t="s">
        <v>308</v>
      </c>
      <c r="C1277" s="78">
        <v>1395.87</v>
      </c>
      <c r="D1277" s="78">
        <v>1395.87</v>
      </c>
      <c r="E1277" s="78">
        <v>1395.87</v>
      </c>
      <c r="F1277" s="78">
        <v>1395.87</v>
      </c>
      <c r="G1277" s="78">
        <v>1395.87</v>
      </c>
      <c r="H1277" s="78">
        <v>1395.87</v>
      </c>
      <c r="I1277" s="78">
        <v>1395.87</v>
      </c>
      <c r="J1277" s="78">
        <v>1395.87</v>
      </c>
      <c r="K1277" s="78">
        <v>1395.87</v>
      </c>
      <c r="L1277" s="78">
        <v>1395.87</v>
      </c>
      <c r="M1277" s="78">
        <v>1395.87</v>
      </c>
      <c r="N1277" s="78">
        <v>1395.87</v>
      </c>
      <c r="O1277" s="111">
        <f t="shared" si="19"/>
        <v>12562.829999999998</v>
      </c>
    </row>
    <row r="1278" spans="1:15" x14ac:dyDescent="0.3">
      <c r="A1278" s="77" t="s">
        <v>2367</v>
      </c>
      <c r="B1278" s="77" t="s">
        <v>215</v>
      </c>
      <c r="C1278" s="78">
        <v>2641.41</v>
      </c>
      <c r="D1278" s="78">
        <v>2641.41</v>
      </c>
      <c r="E1278" s="78">
        <v>2641.41</v>
      </c>
      <c r="F1278" s="78">
        <v>2641.41</v>
      </c>
      <c r="G1278" s="78">
        <v>2641.41</v>
      </c>
      <c r="H1278" s="78">
        <v>2641.41</v>
      </c>
      <c r="I1278" s="78">
        <v>2641.41</v>
      </c>
      <c r="J1278" s="79">
        <v>170.41</v>
      </c>
      <c r="K1278" s="80"/>
      <c r="L1278" s="80"/>
      <c r="M1278" s="80"/>
      <c r="N1278" s="80"/>
      <c r="O1278" s="111">
        <f t="shared" si="19"/>
        <v>10736.05</v>
      </c>
    </row>
    <row r="1279" spans="1:15" x14ac:dyDescent="0.3">
      <c r="A1279" s="77" t="s">
        <v>2879</v>
      </c>
      <c r="B1279" s="77" t="s">
        <v>215</v>
      </c>
      <c r="C1279" s="80"/>
      <c r="D1279" s="80"/>
      <c r="E1279" s="80"/>
      <c r="F1279" s="80"/>
      <c r="G1279" s="80"/>
      <c r="H1279" s="80"/>
      <c r="I1279" s="80"/>
      <c r="J1279" s="78">
        <v>2471</v>
      </c>
      <c r="K1279" s="78">
        <v>2641.41</v>
      </c>
      <c r="L1279" s="78">
        <v>2641.41</v>
      </c>
      <c r="M1279" s="78">
        <v>2641.41</v>
      </c>
      <c r="N1279" s="78">
        <v>2641.41</v>
      </c>
      <c r="O1279" s="111">
        <f t="shared" si="19"/>
        <v>13036.64</v>
      </c>
    </row>
    <row r="1280" spans="1:15" x14ac:dyDescent="0.3">
      <c r="A1280" s="77" t="s">
        <v>1407</v>
      </c>
      <c r="B1280" s="77" t="s">
        <v>276</v>
      </c>
      <c r="C1280" s="78">
        <v>1679.33</v>
      </c>
      <c r="D1280" s="78">
        <v>1679.34</v>
      </c>
      <c r="E1280" s="78">
        <v>1679.34</v>
      </c>
      <c r="F1280" s="78">
        <v>1679.34</v>
      </c>
      <c r="G1280" s="78">
        <v>1679.34</v>
      </c>
      <c r="H1280" s="78">
        <v>1679.34</v>
      </c>
      <c r="I1280" s="78">
        <v>1679.34</v>
      </c>
      <c r="J1280" s="78">
        <v>1679.34</v>
      </c>
      <c r="K1280" s="78">
        <v>1679.34</v>
      </c>
      <c r="L1280" s="78">
        <v>1679.34</v>
      </c>
      <c r="M1280" s="78">
        <v>1679.34</v>
      </c>
      <c r="N1280" s="78">
        <v>1679.34</v>
      </c>
      <c r="O1280" s="111">
        <f t="shared" si="19"/>
        <v>15114.06</v>
      </c>
    </row>
    <row r="1281" spans="1:15" x14ac:dyDescent="0.3">
      <c r="A1281" s="77" t="s">
        <v>2116</v>
      </c>
      <c r="B1281" s="77" t="s">
        <v>357</v>
      </c>
      <c r="C1281" s="78">
        <v>1365.8</v>
      </c>
      <c r="D1281" s="78">
        <v>1365.8</v>
      </c>
      <c r="E1281" s="78">
        <v>1365.8</v>
      </c>
      <c r="F1281" s="78">
        <v>1365.8</v>
      </c>
      <c r="G1281" s="78">
        <v>1365.8</v>
      </c>
      <c r="H1281" s="78">
        <v>1365.8</v>
      </c>
      <c r="I1281" s="78">
        <v>1365.8</v>
      </c>
      <c r="J1281" s="78">
        <v>1365.8</v>
      </c>
      <c r="K1281" s="78">
        <v>1365.8</v>
      </c>
      <c r="L1281" s="78">
        <v>1365.8</v>
      </c>
      <c r="M1281" s="78">
        <v>1365.8</v>
      </c>
      <c r="N1281" s="78">
        <v>1365.8</v>
      </c>
      <c r="O1281" s="111">
        <f t="shared" si="19"/>
        <v>12292.199999999997</v>
      </c>
    </row>
    <row r="1282" spans="1:15" x14ac:dyDescent="0.3">
      <c r="A1282" s="77" t="s">
        <v>1541</v>
      </c>
      <c r="B1282" s="77" t="s">
        <v>348</v>
      </c>
      <c r="C1282" s="78">
        <v>1378.69</v>
      </c>
      <c r="D1282" s="78">
        <v>1378.69</v>
      </c>
      <c r="E1282" s="78">
        <v>1378.69</v>
      </c>
      <c r="F1282" s="78">
        <v>1378.69</v>
      </c>
      <c r="G1282" s="78">
        <v>1378.69</v>
      </c>
      <c r="H1282" s="78">
        <v>1378.69</v>
      </c>
      <c r="I1282" s="78">
        <v>1378.69</v>
      </c>
      <c r="J1282" s="78">
        <v>1378.69</v>
      </c>
      <c r="K1282" s="78">
        <v>1378.69</v>
      </c>
      <c r="L1282" s="78">
        <v>1378.69</v>
      </c>
      <c r="M1282" s="78">
        <v>1378.69</v>
      </c>
      <c r="N1282" s="78">
        <v>1378.69</v>
      </c>
      <c r="O1282" s="111">
        <f t="shared" si="19"/>
        <v>12408.210000000003</v>
      </c>
    </row>
    <row r="1283" spans="1:15" x14ac:dyDescent="0.3">
      <c r="A1283" s="77" t="s">
        <v>2132</v>
      </c>
      <c r="B1283" s="77" t="s">
        <v>355</v>
      </c>
      <c r="C1283" s="78">
        <v>1687.92</v>
      </c>
      <c r="D1283" s="78">
        <v>1687.93</v>
      </c>
      <c r="E1283" s="78">
        <v>1687.93</v>
      </c>
      <c r="F1283" s="78">
        <v>1687.93</v>
      </c>
      <c r="G1283" s="78">
        <v>1687.93</v>
      </c>
      <c r="H1283" s="78">
        <v>1687.93</v>
      </c>
      <c r="I1283" s="78">
        <v>1687.93</v>
      </c>
      <c r="J1283" s="78">
        <v>1687.93</v>
      </c>
      <c r="K1283" s="78">
        <v>1687.93</v>
      </c>
      <c r="L1283" s="78">
        <v>1687.93</v>
      </c>
      <c r="M1283" s="78">
        <v>1687.93</v>
      </c>
      <c r="N1283" s="78">
        <v>1687.93</v>
      </c>
      <c r="O1283" s="111">
        <f t="shared" ref="O1283:O1346" si="20">SUM(F1283:N1283)</f>
        <v>15191.37</v>
      </c>
    </row>
    <row r="1284" spans="1:15" x14ac:dyDescent="0.3">
      <c r="A1284" s="77" t="s">
        <v>1425</v>
      </c>
      <c r="B1284" s="77" t="s">
        <v>362</v>
      </c>
      <c r="C1284" s="78">
        <v>2534.0300000000002</v>
      </c>
      <c r="D1284" s="78">
        <v>2534.04</v>
      </c>
      <c r="E1284" s="78">
        <v>2534.04</v>
      </c>
      <c r="F1284" s="78">
        <v>2534.04</v>
      </c>
      <c r="G1284" s="78">
        <v>2534.04</v>
      </c>
      <c r="H1284" s="78">
        <v>2534.04</v>
      </c>
      <c r="I1284" s="78">
        <v>1634.86</v>
      </c>
      <c r="J1284" s="80"/>
      <c r="K1284" s="80"/>
      <c r="L1284" s="80"/>
      <c r="M1284" s="80"/>
      <c r="N1284" s="80"/>
      <c r="O1284" s="111">
        <f t="shared" si="20"/>
        <v>9236.98</v>
      </c>
    </row>
    <row r="1285" spans="1:15" x14ac:dyDescent="0.3">
      <c r="A1285" s="77" t="s">
        <v>2838</v>
      </c>
      <c r="B1285" s="77" t="s">
        <v>362</v>
      </c>
      <c r="C1285" s="80"/>
      <c r="D1285" s="80"/>
      <c r="E1285" s="80"/>
      <c r="F1285" s="80"/>
      <c r="G1285" s="80"/>
      <c r="H1285" s="80"/>
      <c r="I1285" s="79">
        <v>899.18</v>
      </c>
      <c r="J1285" s="78">
        <v>2534.0300000000002</v>
      </c>
      <c r="K1285" s="78">
        <v>2534.04</v>
      </c>
      <c r="L1285" s="78">
        <v>2534.04</v>
      </c>
      <c r="M1285" s="78">
        <v>2534.04</v>
      </c>
      <c r="N1285" s="78">
        <v>2534.04</v>
      </c>
      <c r="O1285" s="111">
        <f t="shared" si="20"/>
        <v>13569.370000000003</v>
      </c>
    </row>
    <row r="1286" spans="1:15" x14ac:dyDescent="0.3">
      <c r="A1286" s="77" t="s">
        <v>2129</v>
      </c>
      <c r="B1286" s="77" t="s">
        <v>1018</v>
      </c>
      <c r="C1286" s="79">
        <v>163.21</v>
      </c>
      <c r="D1286" s="79">
        <v>163.21</v>
      </c>
      <c r="E1286" s="79">
        <v>89.39</v>
      </c>
      <c r="F1286" s="80"/>
      <c r="G1286" s="80"/>
      <c r="H1286" s="80"/>
      <c r="I1286" s="80"/>
      <c r="J1286" s="80"/>
      <c r="K1286" s="80"/>
      <c r="L1286" s="80"/>
      <c r="M1286" s="80"/>
      <c r="N1286" s="80"/>
      <c r="O1286" s="111">
        <f t="shared" si="20"/>
        <v>0</v>
      </c>
    </row>
    <row r="1287" spans="1:15" x14ac:dyDescent="0.3">
      <c r="A1287" s="77" t="s">
        <v>2564</v>
      </c>
      <c r="B1287" s="77" t="s">
        <v>1018</v>
      </c>
      <c r="C1287" s="80"/>
      <c r="D1287" s="80"/>
      <c r="E1287" s="79">
        <v>73.819999999999993</v>
      </c>
      <c r="F1287" s="79">
        <v>163.21</v>
      </c>
      <c r="G1287" s="79">
        <v>163.21</v>
      </c>
      <c r="H1287" s="79">
        <v>163.21</v>
      </c>
      <c r="I1287" s="79">
        <v>163.21</v>
      </c>
      <c r="J1287" s="79">
        <v>163.21</v>
      </c>
      <c r="K1287" s="79">
        <v>163.21</v>
      </c>
      <c r="L1287" s="79">
        <v>163.21</v>
      </c>
      <c r="M1287" s="79">
        <v>163.21</v>
      </c>
      <c r="N1287" s="79">
        <v>163.21</v>
      </c>
      <c r="O1287" s="111">
        <f t="shared" si="20"/>
        <v>1468.89</v>
      </c>
    </row>
    <row r="1288" spans="1:15" x14ac:dyDescent="0.3">
      <c r="A1288" s="77" t="s">
        <v>1479</v>
      </c>
      <c r="B1288" s="77" t="s">
        <v>1097</v>
      </c>
      <c r="C1288" s="79">
        <v>171.8</v>
      </c>
      <c r="D1288" s="79">
        <v>171.8</v>
      </c>
      <c r="E1288" s="79">
        <v>77.58</v>
      </c>
      <c r="F1288" s="80"/>
      <c r="G1288" s="80"/>
      <c r="H1288" s="80"/>
      <c r="I1288" s="80"/>
      <c r="J1288" s="80"/>
      <c r="K1288" s="80"/>
      <c r="L1288" s="80"/>
      <c r="M1288" s="80"/>
      <c r="N1288" s="80"/>
      <c r="O1288" s="111">
        <f t="shared" si="20"/>
        <v>0</v>
      </c>
    </row>
    <row r="1289" spans="1:15" x14ac:dyDescent="0.3">
      <c r="A1289" s="77" t="s">
        <v>2562</v>
      </c>
      <c r="B1289" s="77" t="s">
        <v>1097</v>
      </c>
      <c r="C1289" s="80"/>
      <c r="D1289" s="80"/>
      <c r="E1289" s="79">
        <v>94.22</v>
      </c>
      <c r="F1289" s="79">
        <v>171.8</v>
      </c>
      <c r="G1289" s="79">
        <v>171.8</v>
      </c>
      <c r="H1289" s="79">
        <v>171.8</v>
      </c>
      <c r="I1289" s="79">
        <v>171.8</v>
      </c>
      <c r="J1289" s="79">
        <v>171.8</v>
      </c>
      <c r="K1289" s="79">
        <v>171.8</v>
      </c>
      <c r="L1289" s="79">
        <v>171.8</v>
      </c>
      <c r="M1289" s="79">
        <v>171.8</v>
      </c>
      <c r="N1289" s="79">
        <v>171.8</v>
      </c>
      <c r="O1289" s="111">
        <f t="shared" si="20"/>
        <v>1546.1999999999998</v>
      </c>
    </row>
    <row r="1290" spans="1:15" x14ac:dyDescent="0.3">
      <c r="A1290" s="77" t="s">
        <v>1533</v>
      </c>
      <c r="B1290" s="77" t="s">
        <v>660</v>
      </c>
      <c r="C1290" s="79">
        <v>339.31</v>
      </c>
      <c r="D1290" s="79">
        <v>339.3</v>
      </c>
      <c r="E1290" s="79">
        <v>339.3</v>
      </c>
      <c r="F1290" s="80"/>
      <c r="G1290" s="80"/>
      <c r="H1290" s="80"/>
      <c r="I1290" s="80"/>
      <c r="J1290" s="80"/>
      <c r="K1290" s="80"/>
      <c r="L1290" s="80"/>
      <c r="M1290" s="80"/>
      <c r="N1290" s="80"/>
      <c r="O1290" s="111">
        <f t="shared" si="20"/>
        <v>0</v>
      </c>
    </row>
    <row r="1291" spans="1:15" x14ac:dyDescent="0.3">
      <c r="A1291" s="77" t="s">
        <v>2620</v>
      </c>
      <c r="B1291" s="77" t="s">
        <v>660</v>
      </c>
      <c r="C1291" s="80"/>
      <c r="D1291" s="80"/>
      <c r="E1291" s="80"/>
      <c r="F1291" s="79">
        <v>339.3</v>
      </c>
      <c r="G1291" s="79">
        <v>339.3</v>
      </c>
      <c r="H1291" s="79">
        <v>339.3</v>
      </c>
      <c r="I1291" s="79">
        <v>339.3</v>
      </c>
      <c r="J1291" s="79">
        <v>339.3</v>
      </c>
      <c r="K1291" s="79">
        <v>339.3</v>
      </c>
      <c r="L1291" s="79">
        <v>339.3</v>
      </c>
      <c r="M1291" s="79">
        <v>339.3</v>
      </c>
      <c r="N1291" s="79">
        <v>339.3</v>
      </c>
      <c r="O1291" s="111">
        <f t="shared" si="20"/>
        <v>3053.7000000000003</v>
      </c>
    </row>
    <row r="1292" spans="1:15" x14ac:dyDescent="0.3">
      <c r="A1292" s="77" t="s">
        <v>2190</v>
      </c>
      <c r="B1292" s="77" t="s">
        <v>1080</v>
      </c>
      <c r="C1292" s="79">
        <v>214.75</v>
      </c>
      <c r="D1292" s="79">
        <v>214.75</v>
      </c>
      <c r="E1292" s="79">
        <v>214.75</v>
      </c>
      <c r="F1292" s="79">
        <v>214.75</v>
      </c>
      <c r="G1292" s="79">
        <v>214.75</v>
      </c>
      <c r="H1292" s="79">
        <v>214.75</v>
      </c>
      <c r="I1292" s="80"/>
      <c r="J1292" s="80"/>
      <c r="K1292" s="80"/>
      <c r="L1292" s="80"/>
      <c r="M1292" s="80"/>
      <c r="N1292" s="80"/>
      <c r="O1292" s="111">
        <f t="shared" si="20"/>
        <v>644.25</v>
      </c>
    </row>
    <row r="1293" spans="1:15" x14ac:dyDescent="0.3">
      <c r="A1293" s="77" t="s">
        <v>2851</v>
      </c>
      <c r="B1293" s="77" t="s">
        <v>1080</v>
      </c>
      <c r="C1293" s="80"/>
      <c r="D1293" s="80"/>
      <c r="E1293" s="80"/>
      <c r="F1293" s="80"/>
      <c r="G1293" s="80"/>
      <c r="H1293" s="80"/>
      <c r="I1293" s="79">
        <v>214.75</v>
      </c>
      <c r="J1293" s="79">
        <v>214.75</v>
      </c>
      <c r="K1293" s="79">
        <v>214.75</v>
      </c>
      <c r="L1293" s="79">
        <v>214.75</v>
      </c>
      <c r="M1293" s="79">
        <v>214.75</v>
      </c>
      <c r="N1293" s="79">
        <v>214.75</v>
      </c>
      <c r="O1293" s="111">
        <f t="shared" si="20"/>
        <v>1288.5</v>
      </c>
    </row>
    <row r="1294" spans="1:15" x14ac:dyDescent="0.3">
      <c r="A1294" s="77" t="s">
        <v>1437</v>
      </c>
      <c r="B1294" s="77" t="s">
        <v>630</v>
      </c>
      <c r="C1294" s="79">
        <v>219.04</v>
      </c>
      <c r="D1294" s="79">
        <v>219.04</v>
      </c>
      <c r="E1294" s="79">
        <v>219.04</v>
      </c>
      <c r="F1294" s="79">
        <v>219.04</v>
      </c>
      <c r="G1294" s="79">
        <v>219.04</v>
      </c>
      <c r="H1294" s="79">
        <v>219.04</v>
      </c>
      <c r="I1294" s="79">
        <v>219.04</v>
      </c>
      <c r="J1294" s="79">
        <v>219.04</v>
      </c>
      <c r="K1294" s="79">
        <v>219.04</v>
      </c>
      <c r="L1294" s="79">
        <v>219.04</v>
      </c>
      <c r="M1294" s="79">
        <v>219.04</v>
      </c>
      <c r="N1294" s="79">
        <v>219.04</v>
      </c>
      <c r="O1294" s="111">
        <f t="shared" si="20"/>
        <v>1971.36</v>
      </c>
    </row>
    <row r="1295" spans="1:15" x14ac:dyDescent="0.3">
      <c r="A1295" s="77" t="s">
        <v>2036</v>
      </c>
      <c r="B1295" s="77" t="s">
        <v>1133</v>
      </c>
      <c r="C1295" s="79">
        <v>193.27</v>
      </c>
      <c r="D1295" s="79">
        <v>193.27</v>
      </c>
      <c r="E1295" s="79">
        <v>193.27</v>
      </c>
      <c r="F1295" s="79">
        <v>193.27</v>
      </c>
      <c r="G1295" s="79">
        <v>193.27</v>
      </c>
      <c r="H1295" s="79">
        <v>193.27</v>
      </c>
      <c r="I1295" s="79">
        <v>43.76</v>
      </c>
      <c r="J1295" s="80"/>
      <c r="K1295" s="80"/>
      <c r="L1295" s="80"/>
      <c r="M1295" s="80"/>
      <c r="N1295" s="80"/>
      <c r="O1295" s="111">
        <f t="shared" si="20"/>
        <v>623.57000000000005</v>
      </c>
    </row>
    <row r="1296" spans="1:15" x14ac:dyDescent="0.3">
      <c r="A1296" s="77" t="s">
        <v>2845</v>
      </c>
      <c r="B1296" s="77" t="s">
        <v>1133</v>
      </c>
      <c r="C1296" s="80"/>
      <c r="D1296" s="80"/>
      <c r="E1296" s="80"/>
      <c r="F1296" s="80"/>
      <c r="G1296" s="80"/>
      <c r="H1296" s="80"/>
      <c r="I1296" s="79">
        <v>149.51</v>
      </c>
      <c r="J1296" s="79">
        <v>193.27</v>
      </c>
      <c r="K1296" s="79">
        <v>193.27</v>
      </c>
      <c r="L1296" s="79">
        <v>193.27</v>
      </c>
      <c r="M1296" s="79">
        <v>193.27</v>
      </c>
      <c r="N1296" s="79">
        <v>193.27</v>
      </c>
      <c r="O1296" s="111">
        <f t="shared" si="20"/>
        <v>1115.8599999999999</v>
      </c>
    </row>
    <row r="1297" spans="1:15" x14ac:dyDescent="0.3">
      <c r="A1297" s="77" t="s">
        <v>2214</v>
      </c>
      <c r="B1297" s="77" t="s">
        <v>766</v>
      </c>
      <c r="C1297" s="79">
        <v>257.7</v>
      </c>
      <c r="D1297" s="79">
        <v>257.7</v>
      </c>
      <c r="E1297" s="79">
        <v>257.7</v>
      </c>
      <c r="F1297" s="79">
        <v>257.7</v>
      </c>
      <c r="G1297" s="79">
        <v>257.7</v>
      </c>
      <c r="H1297" s="79">
        <v>257.7</v>
      </c>
      <c r="I1297" s="79">
        <v>257.7</v>
      </c>
      <c r="J1297" s="79">
        <v>257.7</v>
      </c>
      <c r="K1297" s="79">
        <v>257.7</v>
      </c>
      <c r="L1297" s="79">
        <v>257.7</v>
      </c>
      <c r="M1297" s="79">
        <v>257.7</v>
      </c>
      <c r="N1297" s="79">
        <v>257.7</v>
      </c>
      <c r="O1297" s="111">
        <f t="shared" si="20"/>
        <v>2319.2999999999997</v>
      </c>
    </row>
    <row r="1298" spans="1:15" x14ac:dyDescent="0.3">
      <c r="A1298" s="77" t="s">
        <v>2263</v>
      </c>
      <c r="B1298" s="77" t="s">
        <v>1021</v>
      </c>
      <c r="C1298" s="79">
        <v>292.06</v>
      </c>
      <c r="D1298" s="79">
        <v>292.06</v>
      </c>
      <c r="E1298" s="79">
        <v>292.06</v>
      </c>
      <c r="F1298" s="79">
        <v>292.06</v>
      </c>
      <c r="G1298" s="79">
        <v>292.06</v>
      </c>
      <c r="H1298" s="79">
        <v>292.06</v>
      </c>
      <c r="I1298" s="79">
        <v>292.06</v>
      </c>
      <c r="J1298" s="79">
        <v>292.06</v>
      </c>
      <c r="K1298" s="79">
        <v>292.06</v>
      </c>
      <c r="L1298" s="79">
        <v>292.06</v>
      </c>
      <c r="M1298" s="79">
        <v>292.06</v>
      </c>
      <c r="N1298" s="79">
        <v>292.06</v>
      </c>
      <c r="O1298" s="111">
        <f t="shared" si="20"/>
        <v>2628.54</v>
      </c>
    </row>
    <row r="1299" spans="1:15" x14ac:dyDescent="0.3">
      <c r="A1299" s="77" t="s">
        <v>1496</v>
      </c>
      <c r="B1299" s="77" t="s">
        <v>665</v>
      </c>
      <c r="C1299" s="79">
        <v>219.04</v>
      </c>
      <c r="D1299" s="79">
        <v>219.04</v>
      </c>
      <c r="E1299" s="79">
        <v>219.04</v>
      </c>
      <c r="F1299" s="79">
        <v>219.04</v>
      </c>
      <c r="G1299" s="79">
        <v>219.04</v>
      </c>
      <c r="H1299" s="79">
        <v>219.04</v>
      </c>
      <c r="I1299" s="79">
        <v>219.04</v>
      </c>
      <c r="J1299" s="79">
        <v>219.04</v>
      </c>
      <c r="K1299" s="80"/>
      <c r="L1299" s="80"/>
      <c r="M1299" s="80"/>
      <c r="N1299" s="80"/>
      <c r="O1299" s="111">
        <f t="shared" si="20"/>
        <v>1095.2</v>
      </c>
    </row>
    <row r="1300" spans="1:15" x14ac:dyDescent="0.3">
      <c r="A1300" s="77" t="s">
        <v>2891</v>
      </c>
      <c r="B1300" s="77" t="s">
        <v>665</v>
      </c>
      <c r="C1300" s="80"/>
      <c r="D1300" s="80"/>
      <c r="E1300" s="80"/>
      <c r="F1300" s="80"/>
      <c r="G1300" s="80"/>
      <c r="H1300" s="80"/>
      <c r="I1300" s="80"/>
      <c r="J1300" s="80"/>
      <c r="K1300" s="79">
        <v>219.05</v>
      </c>
      <c r="L1300" s="79">
        <v>219.04</v>
      </c>
      <c r="M1300" s="79">
        <v>219.04</v>
      </c>
      <c r="N1300" s="79">
        <v>219.04</v>
      </c>
      <c r="O1300" s="111">
        <f t="shared" si="20"/>
        <v>876.17</v>
      </c>
    </row>
    <row r="1301" spans="1:15" x14ac:dyDescent="0.3">
      <c r="A1301" s="77" t="s">
        <v>1534</v>
      </c>
      <c r="B1301" s="77" t="s">
        <v>1067</v>
      </c>
      <c r="C1301" s="79">
        <v>154.62</v>
      </c>
      <c r="D1301" s="79">
        <v>154.62</v>
      </c>
      <c r="E1301" s="79">
        <v>84.83</v>
      </c>
      <c r="F1301" s="80"/>
      <c r="G1301" s="80"/>
      <c r="H1301" s="80"/>
      <c r="I1301" s="80"/>
      <c r="J1301" s="80"/>
      <c r="K1301" s="80"/>
      <c r="L1301" s="80"/>
      <c r="M1301" s="80"/>
      <c r="N1301" s="80"/>
      <c r="O1301" s="111">
        <f t="shared" si="20"/>
        <v>0</v>
      </c>
    </row>
    <row r="1302" spans="1:15" x14ac:dyDescent="0.3">
      <c r="A1302" s="77" t="s">
        <v>2566</v>
      </c>
      <c r="B1302" s="77" t="s">
        <v>1067</v>
      </c>
      <c r="C1302" s="80"/>
      <c r="D1302" s="80"/>
      <c r="E1302" s="79">
        <v>70.06</v>
      </c>
      <c r="F1302" s="79">
        <v>154.62</v>
      </c>
      <c r="G1302" s="79">
        <v>154.62</v>
      </c>
      <c r="H1302" s="79">
        <v>154.62</v>
      </c>
      <c r="I1302" s="79">
        <v>154.62</v>
      </c>
      <c r="J1302" s="79">
        <v>154.62</v>
      </c>
      <c r="K1302" s="79">
        <v>154.62</v>
      </c>
      <c r="L1302" s="79">
        <v>154.62</v>
      </c>
      <c r="M1302" s="79">
        <v>154.62</v>
      </c>
      <c r="N1302" s="79">
        <v>154.62</v>
      </c>
      <c r="O1302" s="111">
        <f t="shared" si="20"/>
        <v>1391.58</v>
      </c>
    </row>
    <row r="1303" spans="1:15" x14ac:dyDescent="0.3">
      <c r="A1303" s="77" t="s">
        <v>2085</v>
      </c>
      <c r="B1303" s="77" t="s">
        <v>845</v>
      </c>
      <c r="C1303" s="79">
        <v>158.91</v>
      </c>
      <c r="D1303" s="79">
        <v>158.91</v>
      </c>
      <c r="E1303" s="79">
        <v>158.91</v>
      </c>
      <c r="F1303" s="80"/>
      <c r="G1303" s="80"/>
      <c r="H1303" s="80"/>
      <c r="I1303" s="80"/>
      <c r="J1303" s="80"/>
      <c r="K1303" s="80"/>
      <c r="L1303" s="80"/>
      <c r="M1303" s="80"/>
      <c r="N1303" s="80"/>
      <c r="O1303" s="111">
        <f t="shared" si="20"/>
        <v>0</v>
      </c>
    </row>
    <row r="1304" spans="1:15" x14ac:dyDescent="0.3">
      <c r="A1304" s="77" t="s">
        <v>2739</v>
      </c>
      <c r="B1304" s="77" t="s">
        <v>845</v>
      </c>
      <c r="C1304" s="80"/>
      <c r="D1304" s="80"/>
      <c r="E1304" s="80"/>
      <c r="F1304" s="79">
        <v>158.91999999999999</v>
      </c>
      <c r="G1304" s="79">
        <v>158.91</v>
      </c>
      <c r="H1304" s="79">
        <v>158.91</v>
      </c>
      <c r="I1304" s="79">
        <v>158.91</v>
      </c>
      <c r="J1304" s="79">
        <v>158.91</v>
      </c>
      <c r="K1304" s="79">
        <v>158.91</v>
      </c>
      <c r="L1304" s="79">
        <v>158.91</v>
      </c>
      <c r="M1304" s="79">
        <v>158.91</v>
      </c>
      <c r="N1304" s="79">
        <v>158.91</v>
      </c>
      <c r="O1304" s="111">
        <f t="shared" si="20"/>
        <v>1430.2</v>
      </c>
    </row>
    <row r="1305" spans="1:15" x14ac:dyDescent="0.3">
      <c r="A1305" s="77" t="s">
        <v>1523</v>
      </c>
      <c r="B1305" s="77" t="s">
        <v>1010</v>
      </c>
      <c r="C1305" s="79">
        <v>180.39</v>
      </c>
      <c r="D1305" s="79">
        <v>180.39</v>
      </c>
      <c r="E1305" s="79">
        <v>180.39</v>
      </c>
      <c r="F1305" s="79">
        <v>180.39</v>
      </c>
      <c r="G1305" s="79">
        <v>180.39</v>
      </c>
      <c r="H1305" s="79">
        <v>35.97</v>
      </c>
      <c r="I1305" s="80"/>
      <c r="J1305" s="80"/>
      <c r="K1305" s="80"/>
      <c r="L1305" s="80"/>
      <c r="M1305" s="80"/>
      <c r="N1305" s="80"/>
      <c r="O1305" s="111">
        <f t="shared" si="20"/>
        <v>396.75</v>
      </c>
    </row>
    <row r="1306" spans="1:15" x14ac:dyDescent="0.3">
      <c r="A1306" s="77" t="s">
        <v>2782</v>
      </c>
      <c r="B1306" s="77" t="s">
        <v>1010</v>
      </c>
      <c r="C1306" s="80"/>
      <c r="D1306" s="80"/>
      <c r="E1306" s="80"/>
      <c r="F1306" s="80"/>
      <c r="G1306" s="80"/>
      <c r="H1306" s="79">
        <v>144.15</v>
      </c>
      <c r="I1306" s="79">
        <v>180.39</v>
      </c>
      <c r="J1306" s="79">
        <v>180.39</v>
      </c>
      <c r="K1306" s="79">
        <v>180.39</v>
      </c>
      <c r="L1306" s="79">
        <v>180.39</v>
      </c>
      <c r="M1306" s="79">
        <v>180.39</v>
      </c>
      <c r="N1306" s="79">
        <v>180.39</v>
      </c>
      <c r="O1306" s="111">
        <f t="shared" si="20"/>
        <v>1226.4899999999998</v>
      </c>
    </row>
    <row r="1307" spans="1:15" x14ac:dyDescent="0.3">
      <c r="A1307" s="77" t="s">
        <v>2207</v>
      </c>
      <c r="B1307" s="77" t="s">
        <v>647</v>
      </c>
      <c r="C1307" s="79">
        <v>197.57</v>
      </c>
      <c r="D1307" s="79">
        <v>197.57</v>
      </c>
      <c r="E1307" s="79">
        <v>63.62</v>
      </c>
      <c r="F1307" s="80"/>
      <c r="G1307" s="80"/>
      <c r="H1307" s="80"/>
      <c r="I1307" s="80"/>
      <c r="J1307" s="80"/>
      <c r="K1307" s="80"/>
      <c r="L1307" s="80"/>
      <c r="M1307" s="80"/>
      <c r="N1307" s="80"/>
      <c r="O1307" s="111">
        <f t="shared" si="20"/>
        <v>0</v>
      </c>
    </row>
    <row r="1308" spans="1:15" x14ac:dyDescent="0.3">
      <c r="A1308" s="77" t="s">
        <v>2573</v>
      </c>
      <c r="B1308" s="77" t="s">
        <v>647</v>
      </c>
      <c r="C1308" s="80"/>
      <c r="D1308" s="80"/>
      <c r="E1308" s="79">
        <v>133.94999999999999</v>
      </c>
      <c r="F1308" s="79">
        <v>197.57</v>
      </c>
      <c r="G1308" s="79">
        <v>197.57</v>
      </c>
      <c r="H1308" s="79">
        <v>197.57</v>
      </c>
      <c r="I1308" s="79">
        <v>197.57</v>
      </c>
      <c r="J1308" s="79">
        <v>197.57</v>
      </c>
      <c r="K1308" s="79">
        <v>197.57</v>
      </c>
      <c r="L1308" s="79">
        <v>197.57</v>
      </c>
      <c r="M1308" s="79">
        <v>197.57</v>
      </c>
      <c r="N1308" s="79">
        <v>197.57</v>
      </c>
      <c r="O1308" s="111">
        <f t="shared" si="20"/>
        <v>1778.1299999999997</v>
      </c>
    </row>
    <row r="1309" spans="1:15" x14ac:dyDescent="0.3">
      <c r="A1309" s="77" t="s">
        <v>2191</v>
      </c>
      <c r="B1309" s="77" t="s">
        <v>608</v>
      </c>
      <c r="C1309" s="79">
        <v>188.97</v>
      </c>
      <c r="D1309" s="79">
        <v>188.98</v>
      </c>
      <c r="E1309" s="79">
        <v>188.98</v>
      </c>
      <c r="F1309" s="79">
        <v>44.02</v>
      </c>
      <c r="G1309" s="80"/>
      <c r="H1309" s="80"/>
      <c r="I1309" s="80"/>
      <c r="J1309" s="80"/>
      <c r="K1309" s="80"/>
      <c r="L1309" s="80"/>
      <c r="M1309" s="80"/>
      <c r="N1309" s="80"/>
      <c r="O1309" s="111">
        <f t="shared" si="20"/>
        <v>44.02</v>
      </c>
    </row>
    <row r="1310" spans="1:15" x14ac:dyDescent="0.3">
      <c r="A1310" s="77" t="s">
        <v>2729</v>
      </c>
      <c r="B1310" s="77" t="s">
        <v>608</v>
      </c>
      <c r="C1310" s="80"/>
      <c r="D1310" s="80"/>
      <c r="E1310" s="80"/>
      <c r="F1310" s="79">
        <v>144.68</v>
      </c>
      <c r="G1310" s="79">
        <v>188.98</v>
      </c>
      <c r="H1310" s="79">
        <v>188.98</v>
      </c>
      <c r="I1310" s="79">
        <v>188.98</v>
      </c>
      <c r="J1310" s="79">
        <v>188.98</v>
      </c>
      <c r="K1310" s="79">
        <v>188.98</v>
      </c>
      <c r="L1310" s="79">
        <v>188.98</v>
      </c>
      <c r="M1310" s="79">
        <v>188.98</v>
      </c>
      <c r="N1310" s="79">
        <v>188.98</v>
      </c>
      <c r="O1310" s="111">
        <f t="shared" si="20"/>
        <v>1656.52</v>
      </c>
    </row>
    <row r="1311" spans="1:15" x14ac:dyDescent="0.3">
      <c r="A1311" s="77" t="s">
        <v>2004</v>
      </c>
      <c r="B1311" s="77" t="s">
        <v>601</v>
      </c>
      <c r="C1311" s="79">
        <v>167.51</v>
      </c>
      <c r="D1311" s="79">
        <v>167.5</v>
      </c>
      <c r="E1311" s="79">
        <v>167.5</v>
      </c>
      <c r="F1311" s="79">
        <v>167.5</v>
      </c>
      <c r="G1311" s="79">
        <v>167.5</v>
      </c>
      <c r="H1311" s="79">
        <v>167.5</v>
      </c>
      <c r="I1311" s="79">
        <v>37.85</v>
      </c>
      <c r="J1311" s="80"/>
      <c r="K1311" s="80"/>
      <c r="L1311" s="80"/>
      <c r="M1311" s="80"/>
      <c r="N1311" s="80"/>
      <c r="O1311" s="111">
        <f t="shared" si="20"/>
        <v>540.35</v>
      </c>
    </row>
    <row r="1312" spans="1:15" x14ac:dyDescent="0.3">
      <c r="A1312" s="77" t="s">
        <v>2844</v>
      </c>
      <c r="B1312" s="77" t="s">
        <v>601</v>
      </c>
      <c r="C1312" s="80"/>
      <c r="D1312" s="80"/>
      <c r="E1312" s="80"/>
      <c r="F1312" s="80"/>
      <c r="G1312" s="80"/>
      <c r="H1312" s="80"/>
      <c r="I1312" s="79">
        <v>129.66</v>
      </c>
      <c r="J1312" s="79">
        <v>167.5</v>
      </c>
      <c r="K1312" s="79">
        <v>167.5</v>
      </c>
      <c r="L1312" s="79">
        <v>167.5</v>
      </c>
      <c r="M1312" s="79">
        <v>167.5</v>
      </c>
      <c r="N1312" s="79">
        <v>167.5</v>
      </c>
      <c r="O1312" s="111">
        <f t="shared" si="20"/>
        <v>967.16</v>
      </c>
    </row>
    <row r="1313" spans="1:15" x14ac:dyDescent="0.3">
      <c r="A1313" s="77" t="s">
        <v>1934</v>
      </c>
      <c r="B1313" s="77" t="s">
        <v>959</v>
      </c>
      <c r="C1313" s="79">
        <v>227.64</v>
      </c>
      <c r="D1313" s="79">
        <v>227.63</v>
      </c>
      <c r="E1313" s="79">
        <v>227.63</v>
      </c>
      <c r="F1313" s="79">
        <v>227.63</v>
      </c>
      <c r="G1313" s="79">
        <v>227.63</v>
      </c>
      <c r="H1313" s="79">
        <v>227.63</v>
      </c>
      <c r="I1313" s="79">
        <v>227.63</v>
      </c>
      <c r="J1313" s="79">
        <v>227.63</v>
      </c>
      <c r="K1313" s="79">
        <v>227.63</v>
      </c>
      <c r="L1313" s="79">
        <v>227.63</v>
      </c>
      <c r="M1313" s="79">
        <v>227.63</v>
      </c>
      <c r="N1313" s="79">
        <v>227.63</v>
      </c>
      <c r="O1313" s="111">
        <f t="shared" si="20"/>
        <v>2048.6700000000005</v>
      </c>
    </row>
    <row r="1314" spans="1:15" x14ac:dyDescent="0.3">
      <c r="A1314" s="77" t="s">
        <v>2021</v>
      </c>
      <c r="B1314" s="77" t="s">
        <v>1081</v>
      </c>
      <c r="C1314" s="79">
        <v>223.34</v>
      </c>
      <c r="D1314" s="79">
        <v>223.34</v>
      </c>
      <c r="E1314" s="79">
        <v>223.34</v>
      </c>
      <c r="F1314" s="79">
        <v>223.34</v>
      </c>
      <c r="G1314" s="79">
        <v>223.34</v>
      </c>
      <c r="H1314" s="79">
        <v>223.34</v>
      </c>
      <c r="I1314" s="79">
        <v>223.34</v>
      </c>
      <c r="J1314" s="79">
        <v>223.34</v>
      </c>
      <c r="K1314" s="79">
        <v>223.34</v>
      </c>
      <c r="L1314" s="79">
        <v>223.34</v>
      </c>
      <c r="M1314" s="79">
        <v>223.34</v>
      </c>
      <c r="N1314" s="79">
        <v>223.34</v>
      </c>
      <c r="O1314" s="111">
        <f t="shared" si="20"/>
        <v>2010.0599999999997</v>
      </c>
    </row>
    <row r="1315" spans="1:15" x14ac:dyDescent="0.3">
      <c r="A1315" s="77" t="s">
        <v>2086</v>
      </c>
      <c r="B1315" s="77" t="s">
        <v>841</v>
      </c>
      <c r="C1315" s="79">
        <v>261.99</v>
      </c>
      <c r="D1315" s="79">
        <v>261.99</v>
      </c>
      <c r="E1315" s="79">
        <v>261.99</v>
      </c>
      <c r="F1315" s="79">
        <v>261.99</v>
      </c>
      <c r="G1315" s="79">
        <v>261.99</v>
      </c>
      <c r="H1315" s="79">
        <v>261.99</v>
      </c>
      <c r="I1315" s="79">
        <v>261.99</v>
      </c>
      <c r="J1315" s="79">
        <v>261.99</v>
      </c>
      <c r="K1315" s="79">
        <v>261.99</v>
      </c>
      <c r="L1315" s="79">
        <v>261.99</v>
      </c>
      <c r="M1315" s="79">
        <v>261.99</v>
      </c>
      <c r="N1315" s="79">
        <v>261.99</v>
      </c>
      <c r="O1315" s="111">
        <f t="shared" si="20"/>
        <v>2357.91</v>
      </c>
    </row>
    <row r="1316" spans="1:15" x14ac:dyDescent="0.3">
      <c r="A1316" s="77" t="s">
        <v>2108</v>
      </c>
      <c r="B1316" s="77" t="s">
        <v>640</v>
      </c>
      <c r="C1316" s="79">
        <v>231.93</v>
      </c>
      <c r="D1316" s="79">
        <v>231.93</v>
      </c>
      <c r="E1316" s="79">
        <v>231.93</v>
      </c>
      <c r="F1316" s="79">
        <v>231.93</v>
      </c>
      <c r="G1316" s="79">
        <v>231.93</v>
      </c>
      <c r="H1316" s="79">
        <v>231.93</v>
      </c>
      <c r="I1316" s="79">
        <v>231.93</v>
      </c>
      <c r="J1316" s="79">
        <v>231.93</v>
      </c>
      <c r="K1316" s="79">
        <v>231.93</v>
      </c>
      <c r="L1316" s="79">
        <v>231.93</v>
      </c>
      <c r="M1316" s="79">
        <v>231.93</v>
      </c>
      <c r="N1316" s="79">
        <v>231.93</v>
      </c>
      <c r="O1316" s="111">
        <f t="shared" si="20"/>
        <v>2087.3700000000003</v>
      </c>
    </row>
    <row r="1317" spans="1:15" x14ac:dyDescent="0.3">
      <c r="A1317" s="77" t="s">
        <v>1971</v>
      </c>
      <c r="B1317" s="77" t="s">
        <v>674</v>
      </c>
      <c r="C1317" s="79">
        <v>193.27</v>
      </c>
      <c r="D1317" s="79">
        <v>193.27</v>
      </c>
      <c r="E1317" s="79">
        <v>193.27</v>
      </c>
      <c r="F1317" s="79">
        <v>193.27</v>
      </c>
      <c r="G1317" s="79">
        <v>193.27</v>
      </c>
      <c r="H1317" s="79">
        <v>193.27</v>
      </c>
      <c r="I1317" s="79">
        <v>193.27</v>
      </c>
      <c r="J1317" s="79">
        <v>193.27</v>
      </c>
      <c r="K1317" s="79">
        <v>193.27</v>
      </c>
      <c r="L1317" s="79">
        <v>193.27</v>
      </c>
      <c r="M1317" s="79">
        <v>193.27</v>
      </c>
      <c r="N1317" s="79">
        <v>193.27</v>
      </c>
      <c r="O1317" s="111">
        <f t="shared" si="20"/>
        <v>1739.43</v>
      </c>
    </row>
    <row r="1318" spans="1:15" x14ac:dyDescent="0.3">
      <c r="A1318" s="77" t="s">
        <v>2022</v>
      </c>
      <c r="B1318" s="77" t="s">
        <v>668</v>
      </c>
      <c r="C1318" s="79">
        <v>274.88</v>
      </c>
      <c r="D1318" s="79">
        <v>274.88</v>
      </c>
      <c r="E1318" s="79">
        <v>274.88</v>
      </c>
      <c r="F1318" s="79">
        <v>274.88</v>
      </c>
      <c r="G1318" s="79">
        <v>274.88</v>
      </c>
      <c r="H1318" s="79">
        <v>274.88</v>
      </c>
      <c r="I1318" s="79">
        <v>274.88</v>
      </c>
      <c r="J1318" s="79">
        <v>274.88</v>
      </c>
      <c r="K1318" s="79">
        <v>274.88</v>
      </c>
      <c r="L1318" s="79">
        <v>274.88</v>
      </c>
      <c r="M1318" s="79">
        <v>274.88</v>
      </c>
      <c r="N1318" s="79">
        <v>274.88</v>
      </c>
      <c r="O1318" s="111">
        <f t="shared" si="20"/>
        <v>2473.9200000000005</v>
      </c>
    </row>
    <row r="1319" spans="1:15" x14ac:dyDescent="0.3">
      <c r="A1319" s="77" t="s">
        <v>2103</v>
      </c>
      <c r="B1319" s="77" t="s">
        <v>1103</v>
      </c>
      <c r="C1319" s="79">
        <v>146.03</v>
      </c>
      <c r="D1319" s="79">
        <v>146.03</v>
      </c>
      <c r="E1319" s="79">
        <v>146.03</v>
      </c>
      <c r="F1319" s="80"/>
      <c r="G1319" s="80"/>
      <c r="H1319" s="80"/>
      <c r="I1319" s="80"/>
      <c r="J1319" s="80"/>
      <c r="K1319" s="80"/>
      <c r="L1319" s="80"/>
      <c r="M1319" s="80"/>
      <c r="N1319" s="80"/>
      <c r="O1319" s="111">
        <f t="shared" si="20"/>
        <v>0</v>
      </c>
    </row>
    <row r="1320" spans="1:15" x14ac:dyDescent="0.3">
      <c r="A1320" s="77" t="s">
        <v>2737</v>
      </c>
      <c r="B1320" s="77" t="s">
        <v>1103</v>
      </c>
      <c r="C1320" s="80"/>
      <c r="D1320" s="80"/>
      <c r="E1320" s="80"/>
      <c r="F1320" s="79">
        <v>146.03</v>
      </c>
      <c r="G1320" s="79">
        <v>146.03</v>
      </c>
      <c r="H1320" s="79">
        <v>146.03</v>
      </c>
      <c r="I1320" s="79">
        <v>146.03</v>
      </c>
      <c r="J1320" s="79">
        <v>146.03</v>
      </c>
      <c r="K1320" s="79">
        <v>146.03</v>
      </c>
      <c r="L1320" s="79">
        <v>146.03</v>
      </c>
      <c r="M1320" s="79">
        <v>146.03</v>
      </c>
      <c r="N1320" s="79">
        <v>146.03</v>
      </c>
      <c r="O1320" s="111">
        <f t="shared" si="20"/>
        <v>1314.27</v>
      </c>
    </row>
    <row r="1321" spans="1:15" x14ac:dyDescent="0.3">
      <c r="A1321" s="77" t="s">
        <v>2065</v>
      </c>
      <c r="B1321" s="77" t="s">
        <v>1141</v>
      </c>
      <c r="C1321" s="79">
        <v>154.62</v>
      </c>
      <c r="D1321" s="79">
        <v>154.62</v>
      </c>
      <c r="E1321" s="79">
        <v>154.62</v>
      </c>
      <c r="F1321" s="80"/>
      <c r="G1321" s="80"/>
      <c r="H1321" s="80"/>
      <c r="I1321" s="80"/>
      <c r="J1321" s="80"/>
      <c r="K1321" s="80"/>
      <c r="L1321" s="80"/>
      <c r="M1321" s="80"/>
      <c r="N1321" s="80"/>
      <c r="O1321" s="111">
        <f t="shared" si="20"/>
        <v>0</v>
      </c>
    </row>
    <row r="1322" spans="1:15" x14ac:dyDescent="0.3">
      <c r="A1322" s="77" t="s">
        <v>2619</v>
      </c>
      <c r="B1322" s="77" t="s">
        <v>1141</v>
      </c>
      <c r="C1322" s="80"/>
      <c r="D1322" s="80"/>
      <c r="E1322" s="80"/>
      <c r="F1322" s="79">
        <v>154.62</v>
      </c>
      <c r="G1322" s="79">
        <v>154.62</v>
      </c>
      <c r="H1322" s="79">
        <v>154.62</v>
      </c>
      <c r="I1322" s="79">
        <v>154.62</v>
      </c>
      <c r="J1322" s="79">
        <v>154.62</v>
      </c>
      <c r="K1322" s="79">
        <v>154.62</v>
      </c>
      <c r="L1322" s="79">
        <v>154.62</v>
      </c>
      <c r="M1322" s="79">
        <v>154.62</v>
      </c>
      <c r="N1322" s="79">
        <v>154.62</v>
      </c>
      <c r="O1322" s="111">
        <f t="shared" si="20"/>
        <v>1391.58</v>
      </c>
    </row>
    <row r="1323" spans="1:15" x14ac:dyDescent="0.3">
      <c r="A1323" s="77" t="s">
        <v>1438</v>
      </c>
      <c r="B1323" s="77" t="s">
        <v>631</v>
      </c>
      <c r="C1323" s="79">
        <v>206.16</v>
      </c>
      <c r="D1323" s="79">
        <v>206.16</v>
      </c>
      <c r="E1323" s="79">
        <v>99.86</v>
      </c>
      <c r="F1323" s="80"/>
      <c r="G1323" s="80"/>
      <c r="H1323" s="80"/>
      <c r="I1323" s="80"/>
      <c r="J1323" s="80"/>
      <c r="K1323" s="80"/>
      <c r="L1323" s="80"/>
      <c r="M1323" s="80"/>
      <c r="N1323" s="80"/>
      <c r="O1323" s="111">
        <f t="shared" si="20"/>
        <v>0</v>
      </c>
    </row>
    <row r="1324" spans="1:15" x14ac:dyDescent="0.3">
      <c r="A1324" s="77" t="s">
        <v>2478</v>
      </c>
      <c r="B1324" s="77" t="s">
        <v>631</v>
      </c>
      <c r="C1324" s="80"/>
      <c r="D1324" s="80"/>
      <c r="E1324" s="79">
        <v>106.57</v>
      </c>
      <c r="F1324" s="79">
        <v>206.16</v>
      </c>
      <c r="G1324" s="79">
        <v>206.16</v>
      </c>
      <c r="H1324" s="79">
        <v>206.16</v>
      </c>
      <c r="I1324" s="79">
        <v>206.16</v>
      </c>
      <c r="J1324" s="79">
        <v>206.16</v>
      </c>
      <c r="K1324" s="79">
        <v>206.16</v>
      </c>
      <c r="L1324" s="79">
        <v>206.16</v>
      </c>
      <c r="M1324" s="79">
        <v>206.16</v>
      </c>
      <c r="N1324" s="79">
        <v>206.16</v>
      </c>
      <c r="O1324" s="111">
        <f t="shared" si="20"/>
        <v>1855.4400000000003</v>
      </c>
    </row>
    <row r="1325" spans="1:15" x14ac:dyDescent="0.3">
      <c r="A1325" s="77" t="s">
        <v>1539</v>
      </c>
      <c r="B1325" s="77" t="s">
        <v>633</v>
      </c>
      <c r="C1325" s="79">
        <v>146.03</v>
      </c>
      <c r="D1325" s="79">
        <v>146.03</v>
      </c>
      <c r="E1325" s="79">
        <v>146.03</v>
      </c>
      <c r="F1325" s="79">
        <v>68.180000000000007</v>
      </c>
      <c r="G1325" s="80"/>
      <c r="H1325" s="80"/>
      <c r="I1325" s="80"/>
      <c r="J1325" s="80"/>
      <c r="K1325" s="80"/>
      <c r="L1325" s="80"/>
      <c r="M1325" s="80"/>
      <c r="N1325" s="80"/>
      <c r="O1325" s="111">
        <f t="shared" si="20"/>
        <v>68.180000000000007</v>
      </c>
    </row>
    <row r="1326" spans="1:15" x14ac:dyDescent="0.3">
      <c r="A1326" s="77" t="s">
        <v>2617</v>
      </c>
      <c r="B1326" s="77" t="s">
        <v>633</v>
      </c>
      <c r="C1326" s="80"/>
      <c r="D1326" s="80"/>
      <c r="E1326" s="80"/>
      <c r="F1326" s="79">
        <v>77.84</v>
      </c>
      <c r="G1326" s="79">
        <v>146.03</v>
      </c>
      <c r="H1326" s="79">
        <v>146.03</v>
      </c>
      <c r="I1326" s="79">
        <v>146.03</v>
      </c>
      <c r="J1326" s="79">
        <v>146.03</v>
      </c>
      <c r="K1326" s="79">
        <v>146.03</v>
      </c>
      <c r="L1326" s="79">
        <v>146.03</v>
      </c>
      <c r="M1326" s="79">
        <v>146.03</v>
      </c>
      <c r="N1326" s="79">
        <v>146.03</v>
      </c>
      <c r="O1326" s="111">
        <f t="shared" si="20"/>
        <v>1246.08</v>
      </c>
    </row>
    <row r="1327" spans="1:15" x14ac:dyDescent="0.3">
      <c r="A1327" s="77" t="s">
        <v>2344</v>
      </c>
      <c r="B1327" s="77" t="s">
        <v>1142</v>
      </c>
      <c r="C1327" s="79">
        <v>120.26</v>
      </c>
      <c r="D1327" s="79">
        <v>120.26</v>
      </c>
      <c r="E1327" s="79">
        <v>120.26</v>
      </c>
      <c r="F1327" s="79">
        <v>120.26</v>
      </c>
      <c r="G1327" s="79">
        <v>120.26</v>
      </c>
      <c r="H1327" s="80"/>
      <c r="I1327" s="80"/>
      <c r="J1327" s="80"/>
      <c r="K1327" s="80"/>
      <c r="L1327" s="80"/>
      <c r="M1327" s="80"/>
      <c r="N1327" s="80"/>
      <c r="O1327" s="111">
        <f t="shared" si="20"/>
        <v>240.52</v>
      </c>
    </row>
    <row r="1328" spans="1:15" x14ac:dyDescent="0.3">
      <c r="A1328" s="77" t="s">
        <v>2823</v>
      </c>
      <c r="B1328" s="77" t="s">
        <v>1142</v>
      </c>
      <c r="C1328" s="80"/>
      <c r="D1328" s="80"/>
      <c r="E1328" s="80"/>
      <c r="F1328" s="80"/>
      <c r="G1328" s="80"/>
      <c r="H1328" s="79">
        <v>120.26</v>
      </c>
      <c r="I1328" s="79">
        <v>120.26</v>
      </c>
      <c r="J1328" s="79">
        <v>120.26</v>
      </c>
      <c r="K1328" s="79">
        <v>120.26</v>
      </c>
      <c r="L1328" s="79">
        <v>120.26</v>
      </c>
      <c r="M1328" s="79">
        <v>120.26</v>
      </c>
      <c r="N1328" s="79">
        <v>120.26</v>
      </c>
      <c r="O1328" s="111">
        <f t="shared" si="20"/>
        <v>841.82</v>
      </c>
    </row>
    <row r="1329" spans="1:15" x14ac:dyDescent="0.3">
      <c r="A1329" s="77" t="s">
        <v>2090</v>
      </c>
      <c r="B1329" s="77" t="s">
        <v>1076</v>
      </c>
      <c r="C1329" s="79">
        <v>150.32</v>
      </c>
      <c r="D1329" s="79">
        <v>150.32</v>
      </c>
      <c r="E1329" s="79">
        <v>150.32</v>
      </c>
      <c r="F1329" s="79">
        <v>150.32</v>
      </c>
      <c r="G1329" s="79">
        <v>150.32</v>
      </c>
      <c r="H1329" s="79">
        <v>150.32</v>
      </c>
      <c r="I1329" s="79">
        <v>150.32</v>
      </c>
      <c r="J1329" s="79">
        <v>150.32</v>
      </c>
      <c r="K1329" s="79">
        <v>150.32</v>
      </c>
      <c r="L1329" s="79">
        <v>150.32</v>
      </c>
      <c r="M1329" s="79">
        <v>150.32</v>
      </c>
      <c r="N1329" s="79">
        <v>150.32</v>
      </c>
      <c r="O1329" s="111">
        <f t="shared" si="20"/>
        <v>1352.8799999999997</v>
      </c>
    </row>
    <row r="1330" spans="1:15" x14ac:dyDescent="0.3">
      <c r="A1330" s="77" t="s">
        <v>1954</v>
      </c>
      <c r="B1330" s="77" t="s">
        <v>770</v>
      </c>
      <c r="C1330" s="79">
        <v>257.7</v>
      </c>
      <c r="D1330" s="79">
        <v>257.7</v>
      </c>
      <c r="E1330" s="79">
        <v>257.7</v>
      </c>
      <c r="F1330" s="79">
        <v>257.7</v>
      </c>
      <c r="G1330" s="79">
        <v>257.7</v>
      </c>
      <c r="H1330" s="79">
        <v>257.7</v>
      </c>
      <c r="I1330" s="79">
        <v>257.7</v>
      </c>
      <c r="J1330" s="79">
        <v>257.7</v>
      </c>
      <c r="K1330" s="79">
        <v>257.7</v>
      </c>
      <c r="L1330" s="79">
        <v>257.7</v>
      </c>
      <c r="M1330" s="79">
        <v>257.7</v>
      </c>
      <c r="N1330" s="79">
        <v>257.7</v>
      </c>
      <c r="O1330" s="111">
        <f t="shared" si="20"/>
        <v>2319.2999999999997</v>
      </c>
    </row>
    <row r="1331" spans="1:15" x14ac:dyDescent="0.3">
      <c r="A1331" s="77" t="s">
        <v>1961</v>
      </c>
      <c r="B1331" s="77" t="s">
        <v>771</v>
      </c>
      <c r="C1331" s="79">
        <v>236.23</v>
      </c>
      <c r="D1331" s="79">
        <v>236.22</v>
      </c>
      <c r="E1331" s="79">
        <v>236.22</v>
      </c>
      <c r="F1331" s="79">
        <v>149.52000000000001</v>
      </c>
      <c r="G1331" s="80"/>
      <c r="H1331" s="80"/>
      <c r="I1331" s="80"/>
      <c r="J1331" s="80"/>
      <c r="K1331" s="80"/>
      <c r="L1331" s="80"/>
      <c r="M1331" s="80"/>
      <c r="N1331" s="80"/>
      <c r="O1331" s="111">
        <f t="shared" si="20"/>
        <v>149.52000000000001</v>
      </c>
    </row>
    <row r="1332" spans="1:15" x14ac:dyDescent="0.3">
      <c r="A1332" s="77" t="s">
        <v>2742</v>
      </c>
      <c r="B1332" s="77" t="s">
        <v>771</v>
      </c>
      <c r="C1332" s="80"/>
      <c r="D1332" s="80"/>
      <c r="E1332" s="80"/>
      <c r="F1332" s="79">
        <v>86.43</v>
      </c>
      <c r="G1332" s="79">
        <v>236.22</v>
      </c>
      <c r="H1332" s="79">
        <v>236.22</v>
      </c>
      <c r="I1332" s="79">
        <v>236.22</v>
      </c>
      <c r="J1332" s="79">
        <v>236.22</v>
      </c>
      <c r="K1332" s="79">
        <v>236.22</v>
      </c>
      <c r="L1332" s="79">
        <v>236.22</v>
      </c>
      <c r="M1332" s="79">
        <v>236.22</v>
      </c>
      <c r="N1332" s="79">
        <v>236.22</v>
      </c>
      <c r="O1332" s="111">
        <f t="shared" si="20"/>
        <v>1976.19</v>
      </c>
    </row>
    <row r="1333" spans="1:15" x14ac:dyDescent="0.3">
      <c r="A1333" s="77" t="s">
        <v>2215</v>
      </c>
      <c r="B1333" s="77" t="s">
        <v>692</v>
      </c>
      <c r="C1333" s="79">
        <v>219.04</v>
      </c>
      <c r="D1333" s="79">
        <v>219.04</v>
      </c>
      <c r="E1333" s="79">
        <v>219.04</v>
      </c>
      <c r="F1333" s="80"/>
      <c r="G1333" s="80"/>
      <c r="H1333" s="80"/>
      <c r="I1333" s="80"/>
      <c r="J1333" s="80"/>
      <c r="K1333" s="80"/>
      <c r="L1333" s="80"/>
      <c r="M1333" s="80"/>
      <c r="N1333" s="80"/>
      <c r="O1333" s="111">
        <f t="shared" si="20"/>
        <v>0</v>
      </c>
    </row>
    <row r="1334" spans="1:15" x14ac:dyDescent="0.3">
      <c r="A1334" s="77" t="s">
        <v>2722</v>
      </c>
      <c r="B1334" s="77" t="s">
        <v>692</v>
      </c>
      <c r="C1334" s="80"/>
      <c r="D1334" s="80"/>
      <c r="E1334" s="80"/>
      <c r="F1334" s="79">
        <v>219.05</v>
      </c>
      <c r="G1334" s="79">
        <v>219.04</v>
      </c>
      <c r="H1334" s="79">
        <v>219.04</v>
      </c>
      <c r="I1334" s="79">
        <v>219.04</v>
      </c>
      <c r="J1334" s="79">
        <v>219.04</v>
      </c>
      <c r="K1334" s="79">
        <v>219.04</v>
      </c>
      <c r="L1334" s="79">
        <v>219.04</v>
      </c>
      <c r="M1334" s="79">
        <v>219.04</v>
      </c>
      <c r="N1334" s="79">
        <v>219.04</v>
      </c>
      <c r="O1334" s="111">
        <f t="shared" si="20"/>
        <v>1971.37</v>
      </c>
    </row>
    <row r="1335" spans="1:15" x14ac:dyDescent="0.3">
      <c r="A1335" s="77" t="s">
        <v>2054</v>
      </c>
      <c r="B1335" s="77" t="s">
        <v>1041</v>
      </c>
      <c r="C1335" s="79">
        <v>219.04</v>
      </c>
      <c r="D1335" s="79">
        <v>219.04</v>
      </c>
      <c r="E1335" s="79">
        <v>106.03</v>
      </c>
      <c r="F1335" s="80"/>
      <c r="G1335" s="80"/>
      <c r="H1335" s="80"/>
      <c r="I1335" s="80"/>
      <c r="J1335" s="80"/>
      <c r="K1335" s="80"/>
      <c r="L1335" s="80"/>
      <c r="M1335" s="80"/>
      <c r="N1335" s="80"/>
      <c r="O1335" s="111">
        <f t="shared" si="20"/>
        <v>0</v>
      </c>
    </row>
    <row r="1336" spans="1:15" x14ac:dyDescent="0.3">
      <c r="A1336" s="77" t="s">
        <v>2559</v>
      </c>
      <c r="B1336" s="77" t="s">
        <v>1041</v>
      </c>
      <c r="C1336" s="80"/>
      <c r="D1336" s="80"/>
      <c r="E1336" s="79">
        <v>113.01</v>
      </c>
      <c r="F1336" s="79">
        <v>219.04</v>
      </c>
      <c r="G1336" s="79">
        <v>219.04</v>
      </c>
      <c r="H1336" s="79">
        <v>219.04</v>
      </c>
      <c r="I1336" s="79">
        <v>219.04</v>
      </c>
      <c r="J1336" s="79">
        <v>219.04</v>
      </c>
      <c r="K1336" s="79">
        <v>219.04</v>
      </c>
      <c r="L1336" s="79">
        <v>219.04</v>
      </c>
      <c r="M1336" s="79">
        <v>219.04</v>
      </c>
      <c r="N1336" s="79">
        <v>219.04</v>
      </c>
      <c r="O1336" s="111">
        <f t="shared" si="20"/>
        <v>1971.36</v>
      </c>
    </row>
    <row r="1337" spans="1:15" x14ac:dyDescent="0.3">
      <c r="A1337" s="77" t="s">
        <v>2201</v>
      </c>
      <c r="B1337" s="77" t="s">
        <v>1042</v>
      </c>
      <c r="C1337" s="79">
        <v>214.75</v>
      </c>
      <c r="D1337" s="79">
        <v>214.75</v>
      </c>
      <c r="E1337" s="79">
        <v>214.75</v>
      </c>
      <c r="F1337" s="80"/>
      <c r="G1337" s="80"/>
      <c r="H1337" s="80"/>
      <c r="I1337" s="80"/>
      <c r="J1337" s="80"/>
      <c r="K1337" s="80"/>
      <c r="L1337" s="80"/>
      <c r="M1337" s="80"/>
      <c r="N1337" s="80"/>
      <c r="O1337" s="111">
        <f t="shared" si="20"/>
        <v>0</v>
      </c>
    </row>
    <row r="1338" spans="1:15" x14ac:dyDescent="0.3">
      <c r="A1338" s="77" t="s">
        <v>2724</v>
      </c>
      <c r="B1338" s="77" t="s">
        <v>1042</v>
      </c>
      <c r="C1338" s="80"/>
      <c r="D1338" s="80"/>
      <c r="E1338" s="80"/>
      <c r="F1338" s="79">
        <v>214.75</v>
      </c>
      <c r="G1338" s="79">
        <v>214.75</v>
      </c>
      <c r="H1338" s="79">
        <v>214.75</v>
      </c>
      <c r="I1338" s="79">
        <v>214.75</v>
      </c>
      <c r="J1338" s="79">
        <v>214.75</v>
      </c>
      <c r="K1338" s="79">
        <v>214.75</v>
      </c>
      <c r="L1338" s="79">
        <v>214.75</v>
      </c>
      <c r="M1338" s="79">
        <v>214.75</v>
      </c>
      <c r="N1338" s="79">
        <v>214.75</v>
      </c>
      <c r="O1338" s="111">
        <f t="shared" si="20"/>
        <v>1932.75</v>
      </c>
    </row>
    <row r="1339" spans="1:15" x14ac:dyDescent="0.3">
      <c r="A1339" s="77" t="s">
        <v>2171</v>
      </c>
      <c r="B1339" s="77" t="s">
        <v>1183</v>
      </c>
      <c r="C1339" s="79">
        <v>193.27</v>
      </c>
      <c r="D1339" s="79">
        <v>193.27</v>
      </c>
      <c r="E1339" s="79">
        <v>87.24</v>
      </c>
      <c r="F1339" s="80"/>
      <c r="G1339" s="80"/>
      <c r="H1339" s="80"/>
      <c r="I1339" s="80"/>
      <c r="J1339" s="80"/>
      <c r="K1339" s="80"/>
      <c r="L1339" s="80"/>
      <c r="M1339" s="80"/>
      <c r="N1339" s="80"/>
      <c r="O1339" s="111">
        <f t="shared" si="20"/>
        <v>0</v>
      </c>
    </row>
    <row r="1340" spans="1:15" x14ac:dyDescent="0.3">
      <c r="A1340" s="77" t="s">
        <v>2569</v>
      </c>
      <c r="B1340" s="77" t="s">
        <v>1183</v>
      </c>
      <c r="C1340" s="80"/>
      <c r="D1340" s="80"/>
      <c r="E1340" s="79">
        <v>106.03</v>
      </c>
      <c r="F1340" s="79">
        <v>193.27</v>
      </c>
      <c r="G1340" s="79">
        <v>193.27</v>
      </c>
      <c r="H1340" s="79">
        <v>193.27</v>
      </c>
      <c r="I1340" s="79">
        <v>193.27</v>
      </c>
      <c r="J1340" s="79">
        <v>193.27</v>
      </c>
      <c r="K1340" s="79">
        <v>193.27</v>
      </c>
      <c r="L1340" s="79">
        <v>193.27</v>
      </c>
      <c r="M1340" s="79">
        <v>193.27</v>
      </c>
      <c r="N1340" s="79">
        <v>193.27</v>
      </c>
      <c r="O1340" s="111">
        <f t="shared" si="20"/>
        <v>1739.43</v>
      </c>
    </row>
    <row r="1341" spans="1:15" x14ac:dyDescent="0.3">
      <c r="A1341" s="77" t="s">
        <v>1986</v>
      </c>
      <c r="B1341" s="77" t="s">
        <v>786</v>
      </c>
      <c r="C1341" s="79">
        <v>219.04</v>
      </c>
      <c r="D1341" s="79">
        <v>219.04</v>
      </c>
      <c r="E1341" s="79">
        <v>219.04</v>
      </c>
      <c r="F1341" s="80"/>
      <c r="G1341" s="80"/>
      <c r="H1341" s="80"/>
      <c r="I1341" s="80"/>
      <c r="J1341" s="80"/>
      <c r="K1341" s="80"/>
      <c r="L1341" s="80"/>
      <c r="M1341" s="80"/>
      <c r="N1341" s="80"/>
      <c r="O1341" s="111">
        <f t="shared" si="20"/>
        <v>0</v>
      </c>
    </row>
    <row r="1342" spans="1:15" x14ac:dyDescent="0.3">
      <c r="A1342" s="77" t="s">
        <v>2713</v>
      </c>
      <c r="B1342" s="77" t="s">
        <v>786</v>
      </c>
      <c r="C1342" s="80"/>
      <c r="D1342" s="80"/>
      <c r="E1342" s="80"/>
      <c r="F1342" s="79">
        <v>219.05</v>
      </c>
      <c r="G1342" s="79">
        <v>219.04</v>
      </c>
      <c r="H1342" s="79">
        <v>219.04</v>
      </c>
      <c r="I1342" s="79">
        <v>219.04</v>
      </c>
      <c r="J1342" s="79">
        <v>219.04</v>
      </c>
      <c r="K1342" s="79">
        <v>219.04</v>
      </c>
      <c r="L1342" s="79">
        <v>219.04</v>
      </c>
      <c r="M1342" s="79">
        <v>219.04</v>
      </c>
      <c r="N1342" s="79">
        <v>219.04</v>
      </c>
      <c r="O1342" s="111">
        <f t="shared" si="20"/>
        <v>1971.37</v>
      </c>
    </row>
    <row r="1343" spans="1:15" x14ac:dyDescent="0.3">
      <c r="A1343" s="77" t="s">
        <v>1987</v>
      </c>
      <c r="B1343" s="77" t="s">
        <v>1136</v>
      </c>
      <c r="C1343" s="79">
        <v>201.86</v>
      </c>
      <c r="D1343" s="79">
        <v>201.86</v>
      </c>
      <c r="E1343" s="79">
        <v>201.86</v>
      </c>
      <c r="F1343" s="79">
        <v>40.270000000000003</v>
      </c>
      <c r="G1343" s="80"/>
      <c r="H1343" s="80"/>
      <c r="I1343" s="80"/>
      <c r="J1343" s="80"/>
      <c r="K1343" s="80"/>
      <c r="L1343" s="80"/>
      <c r="M1343" s="80"/>
      <c r="N1343" s="80"/>
      <c r="O1343" s="111">
        <f t="shared" si="20"/>
        <v>40.270000000000003</v>
      </c>
    </row>
    <row r="1344" spans="1:15" x14ac:dyDescent="0.3">
      <c r="A1344" s="77" t="s">
        <v>2712</v>
      </c>
      <c r="B1344" s="77" t="s">
        <v>1136</v>
      </c>
      <c r="C1344" s="80"/>
      <c r="D1344" s="80"/>
      <c r="E1344" s="80"/>
      <c r="F1344" s="79">
        <v>161.6</v>
      </c>
      <c r="G1344" s="79">
        <v>201.86</v>
      </c>
      <c r="H1344" s="79">
        <v>201.86</v>
      </c>
      <c r="I1344" s="79">
        <v>201.86</v>
      </c>
      <c r="J1344" s="79">
        <v>201.86</v>
      </c>
      <c r="K1344" s="79">
        <v>201.86</v>
      </c>
      <c r="L1344" s="79">
        <v>201.86</v>
      </c>
      <c r="M1344" s="79">
        <v>201.86</v>
      </c>
      <c r="N1344" s="79">
        <v>201.86</v>
      </c>
      <c r="O1344" s="111">
        <f t="shared" si="20"/>
        <v>1776.4800000000005</v>
      </c>
    </row>
    <row r="1345" spans="1:15" x14ac:dyDescent="0.3">
      <c r="A1345" s="77" t="s">
        <v>2002</v>
      </c>
      <c r="B1345" s="77" t="s">
        <v>1052</v>
      </c>
      <c r="C1345" s="79">
        <v>223.34</v>
      </c>
      <c r="D1345" s="79">
        <v>223.34</v>
      </c>
      <c r="E1345" s="79">
        <v>115.16</v>
      </c>
      <c r="F1345" s="80"/>
      <c r="G1345" s="80"/>
      <c r="H1345" s="80"/>
      <c r="I1345" s="80"/>
      <c r="J1345" s="80"/>
      <c r="K1345" s="80"/>
      <c r="L1345" s="80"/>
      <c r="M1345" s="80"/>
      <c r="N1345" s="80"/>
      <c r="O1345" s="111">
        <f t="shared" si="20"/>
        <v>0</v>
      </c>
    </row>
    <row r="1346" spans="1:15" x14ac:dyDescent="0.3">
      <c r="A1346" s="77" t="s">
        <v>2550</v>
      </c>
      <c r="B1346" s="77" t="s">
        <v>1052</v>
      </c>
      <c r="C1346" s="80"/>
      <c r="D1346" s="80"/>
      <c r="E1346" s="79">
        <v>108.18</v>
      </c>
      <c r="F1346" s="79">
        <v>223.34</v>
      </c>
      <c r="G1346" s="79">
        <v>223.34</v>
      </c>
      <c r="H1346" s="79">
        <v>223.34</v>
      </c>
      <c r="I1346" s="79">
        <v>223.34</v>
      </c>
      <c r="J1346" s="79">
        <v>223.34</v>
      </c>
      <c r="K1346" s="79">
        <v>223.34</v>
      </c>
      <c r="L1346" s="79">
        <v>223.34</v>
      </c>
      <c r="M1346" s="79">
        <v>223.34</v>
      </c>
      <c r="N1346" s="79">
        <v>223.34</v>
      </c>
      <c r="O1346" s="111">
        <f t="shared" si="20"/>
        <v>2010.0599999999997</v>
      </c>
    </row>
    <row r="1347" spans="1:15" x14ac:dyDescent="0.3">
      <c r="A1347" s="77" t="s">
        <v>2104</v>
      </c>
      <c r="B1347" s="77" t="s">
        <v>673</v>
      </c>
      <c r="C1347" s="79">
        <v>223.34</v>
      </c>
      <c r="D1347" s="79">
        <v>223.34</v>
      </c>
      <c r="E1347" s="79">
        <v>223.34</v>
      </c>
      <c r="F1347" s="79">
        <v>223.34</v>
      </c>
      <c r="G1347" s="79">
        <v>223.34</v>
      </c>
      <c r="H1347" s="79">
        <v>223.34</v>
      </c>
      <c r="I1347" s="79">
        <v>223.34</v>
      </c>
      <c r="J1347" s="79">
        <v>223.34</v>
      </c>
      <c r="K1347" s="79">
        <v>223.34</v>
      </c>
      <c r="L1347" s="79">
        <v>223.34</v>
      </c>
      <c r="M1347" s="79">
        <v>223.34</v>
      </c>
      <c r="N1347" s="79">
        <v>223.34</v>
      </c>
      <c r="O1347" s="111">
        <f t="shared" ref="O1347:O1410" si="21">SUM(F1347:N1347)</f>
        <v>2010.0599999999997</v>
      </c>
    </row>
    <row r="1348" spans="1:15" x14ac:dyDescent="0.3">
      <c r="A1348" s="77" t="s">
        <v>2011</v>
      </c>
      <c r="B1348" s="77" t="s">
        <v>597</v>
      </c>
      <c r="C1348" s="79">
        <v>201.86</v>
      </c>
      <c r="D1348" s="79">
        <v>201.86</v>
      </c>
      <c r="E1348" s="79">
        <v>201.86</v>
      </c>
      <c r="F1348" s="79">
        <v>201.86</v>
      </c>
      <c r="G1348" s="79">
        <v>201.86</v>
      </c>
      <c r="H1348" s="79">
        <v>201.86</v>
      </c>
      <c r="I1348" s="79">
        <v>201.86</v>
      </c>
      <c r="J1348" s="79">
        <v>201.86</v>
      </c>
      <c r="K1348" s="79">
        <v>201.86</v>
      </c>
      <c r="L1348" s="79">
        <v>201.86</v>
      </c>
      <c r="M1348" s="79">
        <v>201.86</v>
      </c>
      <c r="N1348" s="79">
        <v>201.86</v>
      </c>
      <c r="O1348" s="111">
        <f t="shared" si="21"/>
        <v>1816.7400000000002</v>
      </c>
    </row>
    <row r="1349" spans="1:15" x14ac:dyDescent="0.3">
      <c r="A1349" s="77" t="s">
        <v>2109</v>
      </c>
      <c r="B1349" s="77" t="s">
        <v>846</v>
      </c>
      <c r="C1349" s="79">
        <v>197.57</v>
      </c>
      <c r="D1349" s="79">
        <v>197.57</v>
      </c>
      <c r="E1349" s="79">
        <v>197.57</v>
      </c>
      <c r="F1349" s="79">
        <v>197.57</v>
      </c>
      <c r="G1349" s="79">
        <v>197.57</v>
      </c>
      <c r="H1349" s="79">
        <v>197.57</v>
      </c>
      <c r="I1349" s="79">
        <v>197.57</v>
      </c>
      <c r="J1349" s="79">
        <v>197.57</v>
      </c>
      <c r="K1349" s="79">
        <v>171.23</v>
      </c>
      <c r="L1349" s="80"/>
      <c r="M1349" s="80"/>
      <c r="N1349" s="80"/>
      <c r="O1349" s="111">
        <f t="shared" si="21"/>
        <v>1159.08</v>
      </c>
    </row>
    <row r="1350" spans="1:15" x14ac:dyDescent="0.3">
      <c r="A1350" s="77" t="s">
        <v>2893</v>
      </c>
      <c r="B1350" s="77" t="s">
        <v>846</v>
      </c>
      <c r="C1350" s="80"/>
      <c r="D1350" s="80"/>
      <c r="E1350" s="80"/>
      <c r="F1350" s="80"/>
      <c r="G1350" s="80"/>
      <c r="H1350" s="80"/>
      <c r="I1350" s="80"/>
      <c r="J1350" s="80"/>
      <c r="K1350" s="79">
        <v>26.34</v>
      </c>
      <c r="L1350" s="79">
        <v>197.57</v>
      </c>
      <c r="M1350" s="79">
        <v>197.57</v>
      </c>
      <c r="N1350" s="79">
        <v>197.57</v>
      </c>
      <c r="O1350" s="111">
        <f t="shared" si="21"/>
        <v>619.04999999999995</v>
      </c>
    </row>
    <row r="1351" spans="1:15" x14ac:dyDescent="0.3">
      <c r="A1351" s="77" t="s">
        <v>2023</v>
      </c>
      <c r="B1351" s="77" t="s">
        <v>1071</v>
      </c>
      <c r="C1351" s="79">
        <v>214.75</v>
      </c>
      <c r="D1351" s="79">
        <v>214.75</v>
      </c>
      <c r="E1351" s="79">
        <v>214.75</v>
      </c>
      <c r="F1351" s="79">
        <v>214.75</v>
      </c>
      <c r="G1351" s="79">
        <v>214.75</v>
      </c>
      <c r="H1351" s="79">
        <v>214.75</v>
      </c>
      <c r="I1351" s="79">
        <v>214.75</v>
      </c>
      <c r="J1351" s="79">
        <v>214.75</v>
      </c>
      <c r="K1351" s="79">
        <v>214.75</v>
      </c>
      <c r="L1351" s="79">
        <v>214.75</v>
      </c>
      <c r="M1351" s="79">
        <v>214.75</v>
      </c>
      <c r="N1351" s="79">
        <v>214.75</v>
      </c>
      <c r="O1351" s="111">
        <f t="shared" si="21"/>
        <v>1932.75</v>
      </c>
    </row>
    <row r="1352" spans="1:15" x14ac:dyDescent="0.3">
      <c r="A1352" s="77" t="s">
        <v>1464</v>
      </c>
      <c r="B1352" s="77" t="s">
        <v>970</v>
      </c>
      <c r="C1352" s="79">
        <v>249.11</v>
      </c>
      <c r="D1352" s="79">
        <v>249.11</v>
      </c>
      <c r="E1352" s="79">
        <v>249.11</v>
      </c>
      <c r="F1352" s="79">
        <v>249.11</v>
      </c>
      <c r="G1352" s="79">
        <v>249.11</v>
      </c>
      <c r="H1352" s="79">
        <v>249.11</v>
      </c>
      <c r="I1352" s="79">
        <v>249.11</v>
      </c>
      <c r="J1352" s="79">
        <v>249.11</v>
      </c>
      <c r="K1352" s="79">
        <v>249.11</v>
      </c>
      <c r="L1352" s="79">
        <v>249.11</v>
      </c>
      <c r="M1352" s="79">
        <v>249.11</v>
      </c>
      <c r="N1352" s="79">
        <v>249.11</v>
      </c>
      <c r="O1352" s="111">
        <f t="shared" si="21"/>
        <v>2241.9900000000007</v>
      </c>
    </row>
    <row r="1353" spans="1:15" x14ac:dyDescent="0.3">
      <c r="A1353" s="77" t="s">
        <v>2071</v>
      </c>
      <c r="B1353" s="77" t="s">
        <v>1137</v>
      </c>
      <c r="C1353" s="79">
        <v>227.64</v>
      </c>
      <c r="D1353" s="79">
        <v>227.63</v>
      </c>
      <c r="E1353" s="79">
        <v>227.63</v>
      </c>
      <c r="F1353" s="79">
        <v>227.63</v>
      </c>
      <c r="G1353" s="79">
        <v>227.63</v>
      </c>
      <c r="H1353" s="79">
        <v>227.63</v>
      </c>
      <c r="I1353" s="79">
        <v>227.63</v>
      </c>
      <c r="J1353" s="79">
        <v>227.63</v>
      </c>
      <c r="K1353" s="79">
        <v>227.63</v>
      </c>
      <c r="L1353" s="79">
        <v>227.63</v>
      </c>
      <c r="M1353" s="79">
        <v>227.63</v>
      </c>
      <c r="N1353" s="79">
        <v>227.63</v>
      </c>
      <c r="O1353" s="111">
        <f t="shared" si="21"/>
        <v>2048.6700000000005</v>
      </c>
    </row>
    <row r="1354" spans="1:15" x14ac:dyDescent="0.3">
      <c r="A1354" s="77" t="s">
        <v>1537</v>
      </c>
      <c r="B1354" s="77" t="s">
        <v>1144</v>
      </c>
      <c r="C1354" s="79">
        <v>210.45</v>
      </c>
      <c r="D1354" s="79">
        <v>210.45</v>
      </c>
      <c r="E1354" s="79">
        <v>210.45</v>
      </c>
      <c r="F1354" s="79">
        <v>210.45</v>
      </c>
      <c r="G1354" s="79">
        <v>210.45</v>
      </c>
      <c r="H1354" s="79">
        <v>210.45</v>
      </c>
      <c r="I1354" s="79">
        <v>210.45</v>
      </c>
      <c r="J1354" s="79">
        <v>210.45</v>
      </c>
      <c r="K1354" s="79">
        <v>210.45</v>
      </c>
      <c r="L1354" s="79">
        <v>210.45</v>
      </c>
      <c r="M1354" s="79">
        <v>210.45</v>
      </c>
      <c r="N1354" s="79">
        <v>210.45</v>
      </c>
      <c r="O1354" s="111">
        <f t="shared" si="21"/>
        <v>1894.0500000000002</v>
      </c>
    </row>
    <row r="1355" spans="1:15" x14ac:dyDescent="0.3">
      <c r="A1355" s="77" t="s">
        <v>2165</v>
      </c>
      <c r="B1355" s="77" t="s">
        <v>1082</v>
      </c>
      <c r="C1355" s="79">
        <v>180.39</v>
      </c>
      <c r="D1355" s="79">
        <v>180.39</v>
      </c>
      <c r="E1355" s="79">
        <v>180.39</v>
      </c>
      <c r="F1355" s="79">
        <v>180.39</v>
      </c>
      <c r="G1355" s="79">
        <v>180.39</v>
      </c>
      <c r="H1355" s="79">
        <v>180.39</v>
      </c>
      <c r="I1355" s="79">
        <v>180.39</v>
      </c>
      <c r="J1355" s="79">
        <v>180.39</v>
      </c>
      <c r="K1355" s="79">
        <v>180.39</v>
      </c>
      <c r="L1355" s="79">
        <v>180.39</v>
      </c>
      <c r="M1355" s="79">
        <v>180.39</v>
      </c>
      <c r="N1355" s="79">
        <v>180.39</v>
      </c>
      <c r="O1355" s="111">
        <f t="shared" si="21"/>
        <v>1623.5099999999998</v>
      </c>
    </row>
    <row r="1356" spans="1:15" x14ac:dyDescent="0.3">
      <c r="A1356" s="77" t="s">
        <v>2208</v>
      </c>
      <c r="B1356" s="77" t="s">
        <v>1043</v>
      </c>
      <c r="C1356" s="79">
        <v>261.99</v>
      </c>
      <c r="D1356" s="79">
        <v>261.99</v>
      </c>
      <c r="E1356" s="79">
        <v>261.99</v>
      </c>
      <c r="F1356" s="79">
        <v>261.99</v>
      </c>
      <c r="G1356" s="79">
        <v>261.99</v>
      </c>
      <c r="H1356" s="79">
        <v>43.76</v>
      </c>
      <c r="I1356" s="80"/>
      <c r="J1356" s="80"/>
      <c r="K1356" s="80"/>
      <c r="L1356" s="80"/>
      <c r="M1356" s="80"/>
      <c r="N1356" s="80"/>
      <c r="O1356" s="111">
        <f t="shared" si="21"/>
        <v>567.74</v>
      </c>
    </row>
    <row r="1357" spans="1:15" x14ac:dyDescent="0.3">
      <c r="A1357" s="77" t="s">
        <v>2816</v>
      </c>
      <c r="B1357" s="77" t="s">
        <v>1043</v>
      </c>
      <c r="C1357" s="80"/>
      <c r="D1357" s="80"/>
      <c r="E1357" s="80"/>
      <c r="F1357" s="80"/>
      <c r="G1357" s="80"/>
      <c r="H1357" s="79">
        <v>218.51</v>
      </c>
      <c r="I1357" s="79">
        <v>261.99</v>
      </c>
      <c r="J1357" s="79">
        <v>261.99</v>
      </c>
      <c r="K1357" s="79">
        <v>261.99</v>
      </c>
      <c r="L1357" s="79">
        <v>261.99</v>
      </c>
      <c r="M1357" s="79">
        <v>261.99</v>
      </c>
      <c r="N1357" s="79">
        <v>261.99</v>
      </c>
      <c r="O1357" s="111">
        <f t="shared" si="21"/>
        <v>1790.45</v>
      </c>
    </row>
    <row r="1358" spans="1:15" x14ac:dyDescent="0.3">
      <c r="A1358" s="77" t="s">
        <v>2199</v>
      </c>
      <c r="B1358" s="77" t="s">
        <v>1098</v>
      </c>
      <c r="C1358" s="79">
        <v>352.18</v>
      </c>
      <c r="D1358" s="79">
        <v>352.19</v>
      </c>
      <c r="E1358" s="79">
        <v>352.19</v>
      </c>
      <c r="F1358" s="79">
        <v>352.19</v>
      </c>
      <c r="G1358" s="79">
        <v>215.82</v>
      </c>
      <c r="H1358" s="80"/>
      <c r="I1358" s="80"/>
      <c r="J1358" s="80"/>
      <c r="K1358" s="80"/>
      <c r="L1358" s="80"/>
      <c r="M1358" s="80"/>
      <c r="N1358" s="80"/>
      <c r="O1358" s="111">
        <f t="shared" si="21"/>
        <v>568.01</v>
      </c>
    </row>
    <row r="1359" spans="1:15" x14ac:dyDescent="0.3">
      <c r="A1359" s="77" t="s">
        <v>2775</v>
      </c>
      <c r="B1359" s="77" t="s">
        <v>1098</v>
      </c>
      <c r="C1359" s="80"/>
      <c r="D1359" s="80"/>
      <c r="E1359" s="80"/>
      <c r="F1359" s="80"/>
      <c r="G1359" s="79">
        <v>136.36000000000001</v>
      </c>
      <c r="H1359" s="79">
        <v>352.19</v>
      </c>
      <c r="I1359" s="79">
        <v>352.19</v>
      </c>
      <c r="J1359" s="79">
        <v>352.19</v>
      </c>
      <c r="K1359" s="79">
        <v>352.19</v>
      </c>
      <c r="L1359" s="79">
        <v>352.19</v>
      </c>
      <c r="M1359" s="79">
        <v>352.19</v>
      </c>
      <c r="N1359" s="79">
        <v>352.19</v>
      </c>
      <c r="O1359" s="111">
        <f t="shared" si="21"/>
        <v>2601.69</v>
      </c>
    </row>
    <row r="1360" spans="1:15" x14ac:dyDescent="0.3">
      <c r="A1360" s="77" t="s">
        <v>2321</v>
      </c>
      <c r="B1360" s="77" t="s">
        <v>1186</v>
      </c>
      <c r="C1360" s="79">
        <v>244.81</v>
      </c>
      <c r="D1360" s="79">
        <v>244.81</v>
      </c>
      <c r="E1360" s="79">
        <v>244.81</v>
      </c>
      <c r="F1360" s="79">
        <v>244.81</v>
      </c>
      <c r="G1360" s="79">
        <v>244.81</v>
      </c>
      <c r="H1360" s="79">
        <v>244.81</v>
      </c>
      <c r="I1360" s="79">
        <v>244.81</v>
      </c>
      <c r="J1360" s="79">
        <v>244.81</v>
      </c>
      <c r="K1360" s="79">
        <v>244.81</v>
      </c>
      <c r="L1360" s="79">
        <v>244.81</v>
      </c>
      <c r="M1360" s="79">
        <v>244.81</v>
      </c>
      <c r="N1360" s="79">
        <v>244.81</v>
      </c>
      <c r="O1360" s="111">
        <f t="shared" si="21"/>
        <v>2203.29</v>
      </c>
    </row>
    <row r="1361" spans="1:15" x14ac:dyDescent="0.3">
      <c r="A1361" s="77" t="s">
        <v>2291</v>
      </c>
      <c r="B1361" s="77" t="s">
        <v>1187</v>
      </c>
      <c r="C1361" s="79">
        <v>231.93</v>
      </c>
      <c r="D1361" s="79">
        <v>231.93</v>
      </c>
      <c r="E1361" s="79">
        <v>231.93</v>
      </c>
      <c r="F1361" s="79">
        <v>231.93</v>
      </c>
      <c r="G1361" s="79">
        <v>231.93</v>
      </c>
      <c r="H1361" s="79">
        <v>231.93</v>
      </c>
      <c r="I1361" s="79">
        <v>231.93</v>
      </c>
      <c r="J1361" s="79">
        <v>231.93</v>
      </c>
      <c r="K1361" s="79">
        <v>231.93</v>
      </c>
      <c r="L1361" s="79">
        <v>231.93</v>
      </c>
      <c r="M1361" s="79">
        <v>231.93</v>
      </c>
      <c r="N1361" s="79">
        <v>231.93</v>
      </c>
      <c r="O1361" s="111">
        <f t="shared" si="21"/>
        <v>2087.3700000000003</v>
      </c>
    </row>
    <row r="1362" spans="1:15" x14ac:dyDescent="0.3">
      <c r="A1362" s="77" t="s">
        <v>2264</v>
      </c>
      <c r="B1362" s="77" t="s">
        <v>1011</v>
      </c>
      <c r="C1362" s="79">
        <v>253.4</v>
      </c>
      <c r="D1362" s="79">
        <v>253.4</v>
      </c>
      <c r="E1362" s="79">
        <v>253.4</v>
      </c>
      <c r="F1362" s="79">
        <v>253.4</v>
      </c>
      <c r="G1362" s="79">
        <v>253.4</v>
      </c>
      <c r="H1362" s="79">
        <v>253.4</v>
      </c>
      <c r="I1362" s="79">
        <v>253.4</v>
      </c>
      <c r="J1362" s="79">
        <v>253.4</v>
      </c>
      <c r="K1362" s="79">
        <v>253.4</v>
      </c>
      <c r="L1362" s="79">
        <v>253.4</v>
      </c>
      <c r="M1362" s="79">
        <v>253.4</v>
      </c>
      <c r="N1362" s="79">
        <v>253.4</v>
      </c>
      <c r="O1362" s="111">
        <f t="shared" si="21"/>
        <v>2280.6000000000004</v>
      </c>
    </row>
    <row r="1363" spans="1:15" x14ac:dyDescent="0.3">
      <c r="A1363" s="77" t="s">
        <v>2144</v>
      </c>
      <c r="B1363" s="77" t="s">
        <v>685</v>
      </c>
      <c r="C1363" s="79">
        <v>253.4</v>
      </c>
      <c r="D1363" s="79">
        <v>253.4</v>
      </c>
      <c r="E1363" s="79">
        <v>253.4</v>
      </c>
      <c r="F1363" s="79">
        <v>253.4</v>
      </c>
      <c r="G1363" s="79">
        <v>253.4</v>
      </c>
      <c r="H1363" s="79">
        <v>253.4</v>
      </c>
      <c r="I1363" s="79">
        <v>253.4</v>
      </c>
      <c r="J1363" s="79">
        <v>253.4</v>
      </c>
      <c r="K1363" s="79">
        <v>253.4</v>
      </c>
      <c r="L1363" s="79">
        <v>253.4</v>
      </c>
      <c r="M1363" s="79">
        <v>253.4</v>
      </c>
      <c r="N1363" s="79">
        <v>253.4</v>
      </c>
      <c r="O1363" s="111">
        <f t="shared" si="21"/>
        <v>2280.6000000000004</v>
      </c>
    </row>
    <row r="1364" spans="1:15" x14ac:dyDescent="0.3">
      <c r="A1364" s="77" t="s">
        <v>1433</v>
      </c>
      <c r="B1364" s="77" t="s">
        <v>1109</v>
      </c>
      <c r="C1364" s="79">
        <v>249.11</v>
      </c>
      <c r="D1364" s="79">
        <v>249.11</v>
      </c>
      <c r="E1364" s="79">
        <v>249.11</v>
      </c>
      <c r="F1364" s="79">
        <v>249.11</v>
      </c>
      <c r="G1364" s="79">
        <v>249.11</v>
      </c>
      <c r="H1364" s="79">
        <v>249.11</v>
      </c>
      <c r="I1364" s="79">
        <v>249.11</v>
      </c>
      <c r="J1364" s="79">
        <v>249.11</v>
      </c>
      <c r="K1364" s="79">
        <v>249.11</v>
      </c>
      <c r="L1364" s="79">
        <v>249.11</v>
      </c>
      <c r="M1364" s="79">
        <v>249.11</v>
      </c>
      <c r="N1364" s="79">
        <v>249.11</v>
      </c>
      <c r="O1364" s="111">
        <f t="shared" si="21"/>
        <v>2241.9900000000007</v>
      </c>
    </row>
    <row r="1365" spans="1:15" x14ac:dyDescent="0.3">
      <c r="A1365" s="77" t="s">
        <v>1473</v>
      </c>
      <c r="B1365" s="77" t="s">
        <v>1059</v>
      </c>
      <c r="C1365" s="79">
        <v>249.11</v>
      </c>
      <c r="D1365" s="79">
        <v>249.11</v>
      </c>
      <c r="E1365" s="79">
        <v>249.11</v>
      </c>
      <c r="F1365" s="79">
        <v>249.11</v>
      </c>
      <c r="G1365" s="79">
        <v>249.11</v>
      </c>
      <c r="H1365" s="79">
        <v>249.11</v>
      </c>
      <c r="I1365" s="79">
        <v>249.11</v>
      </c>
      <c r="J1365" s="79">
        <v>249.11</v>
      </c>
      <c r="K1365" s="79">
        <v>249.11</v>
      </c>
      <c r="L1365" s="79">
        <v>249.11</v>
      </c>
      <c r="M1365" s="79">
        <v>249.11</v>
      </c>
      <c r="N1365" s="79">
        <v>249.11</v>
      </c>
      <c r="O1365" s="111">
        <f t="shared" si="21"/>
        <v>2241.9900000000007</v>
      </c>
    </row>
    <row r="1366" spans="1:15" x14ac:dyDescent="0.3">
      <c r="A1366" s="77" t="s">
        <v>1939</v>
      </c>
      <c r="B1366" s="77" t="s">
        <v>1046</v>
      </c>
      <c r="C1366" s="79">
        <v>240.51</v>
      </c>
      <c r="D1366" s="79">
        <v>240.52</v>
      </c>
      <c r="E1366" s="79">
        <v>240.52</v>
      </c>
      <c r="F1366" s="79">
        <v>240.52</v>
      </c>
      <c r="G1366" s="79">
        <v>240.52</v>
      </c>
      <c r="H1366" s="79">
        <v>240.52</v>
      </c>
      <c r="I1366" s="79">
        <v>240.52</v>
      </c>
      <c r="J1366" s="79">
        <v>240.52</v>
      </c>
      <c r="K1366" s="79">
        <v>240.52</v>
      </c>
      <c r="L1366" s="79">
        <v>240.52</v>
      </c>
      <c r="M1366" s="79">
        <v>240.52</v>
      </c>
      <c r="N1366" s="79">
        <v>240.52</v>
      </c>
      <c r="O1366" s="111">
        <f t="shared" si="21"/>
        <v>2164.6800000000003</v>
      </c>
    </row>
    <row r="1367" spans="1:15" x14ac:dyDescent="0.3">
      <c r="A1367" s="77" t="s">
        <v>2074</v>
      </c>
      <c r="B1367" s="77" t="s">
        <v>596</v>
      </c>
      <c r="C1367" s="79">
        <v>356.48</v>
      </c>
      <c r="D1367" s="79">
        <v>356.48</v>
      </c>
      <c r="E1367" s="79">
        <v>356.48</v>
      </c>
      <c r="F1367" s="79">
        <v>356.48</v>
      </c>
      <c r="G1367" s="79">
        <v>356.48</v>
      </c>
      <c r="H1367" s="79">
        <v>356.48</v>
      </c>
      <c r="I1367" s="80"/>
      <c r="J1367" s="80"/>
      <c r="K1367" s="80"/>
      <c r="L1367" s="80"/>
      <c r="M1367" s="80"/>
      <c r="N1367" s="80"/>
      <c r="O1367" s="111">
        <f t="shared" si="21"/>
        <v>1069.44</v>
      </c>
    </row>
    <row r="1368" spans="1:15" x14ac:dyDescent="0.3">
      <c r="A1368" s="77" t="s">
        <v>2846</v>
      </c>
      <c r="B1368" s="77" t="s">
        <v>596</v>
      </c>
      <c r="C1368" s="80"/>
      <c r="D1368" s="80"/>
      <c r="E1368" s="80"/>
      <c r="F1368" s="80"/>
      <c r="G1368" s="80"/>
      <c r="H1368" s="80"/>
      <c r="I1368" s="79">
        <v>356.48</v>
      </c>
      <c r="J1368" s="79">
        <v>356.48</v>
      </c>
      <c r="K1368" s="79">
        <v>356.48</v>
      </c>
      <c r="L1368" s="79">
        <v>356.48</v>
      </c>
      <c r="M1368" s="79">
        <v>356.48</v>
      </c>
      <c r="N1368" s="79">
        <v>356.48</v>
      </c>
      <c r="O1368" s="111">
        <f t="shared" si="21"/>
        <v>2138.88</v>
      </c>
    </row>
    <row r="1369" spans="1:15" x14ac:dyDescent="0.3">
      <c r="A1369" s="77" t="s">
        <v>2093</v>
      </c>
      <c r="B1369" s="77" t="s">
        <v>1106</v>
      </c>
      <c r="C1369" s="79">
        <v>188.97</v>
      </c>
      <c r="D1369" s="79">
        <v>188.98</v>
      </c>
      <c r="E1369" s="79">
        <v>188.98</v>
      </c>
      <c r="F1369" s="79">
        <v>188.98</v>
      </c>
      <c r="G1369" s="79">
        <v>188.98</v>
      </c>
      <c r="H1369" s="79">
        <v>188.98</v>
      </c>
      <c r="I1369" s="79">
        <v>188.98</v>
      </c>
      <c r="J1369" s="79">
        <v>188.98</v>
      </c>
      <c r="K1369" s="79">
        <v>188.98</v>
      </c>
      <c r="L1369" s="79">
        <v>188.98</v>
      </c>
      <c r="M1369" s="79">
        <v>132.29</v>
      </c>
      <c r="N1369" s="80"/>
      <c r="O1369" s="111">
        <f t="shared" si="21"/>
        <v>1455.1499999999999</v>
      </c>
    </row>
    <row r="1370" spans="1:15" x14ac:dyDescent="0.3">
      <c r="A1370" s="77" t="s">
        <v>2918</v>
      </c>
      <c r="B1370" s="77" t="s">
        <v>1106</v>
      </c>
      <c r="C1370" s="80"/>
      <c r="D1370" s="80"/>
      <c r="E1370" s="80"/>
      <c r="F1370" s="80"/>
      <c r="G1370" s="80"/>
      <c r="H1370" s="80"/>
      <c r="I1370" s="80"/>
      <c r="J1370" s="80"/>
      <c r="K1370" s="80"/>
      <c r="L1370" s="80"/>
      <c r="M1370" s="79">
        <v>56.69</v>
      </c>
      <c r="N1370" s="79">
        <v>188.98</v>
      </c>
      <c r="O1370" s="111">
        <f t="shared" si="21"/>
        <v>245.67</v>
      </c>
    </row>
    <row r="1371" spans="1:15" x14ac:dyDescent="0.3">
      <c r="A1371" s="77" t="s">
        <v>2097</v>
      </c>
      <c r="B1371" s="77" t="s">
        <v>634</v>
      </c>
      <c r="C1371" s="79">
        <v>201.86</v>
      </c>
      <c r="D1371" s="79">
        <v>201.86</v>
      </c>
      <c r="E1371" s="79">
        <v>201.86</v>
      </c>
      <c r="F1371" s="80"/>
      <c r="G1371" s="80"/>
      <c r="H1371" s="80"/>
      <c r="I1371" s="80"/>
      <c r="J1371" s="80"/>
      <c r="K1371" s="80"/>
      <c r="L1371" s="80"/>
      <c r="M1371" s="80"/>
      <c r="N1371" s="80"/>
      <c r="O1371" s="111">
        <f t="shared" si="21"/>
        <v>0</v>
      </c>
    </row>
    <row r="1372" spans="1:15" x14ac:dyDescent="0.3">
      <c r="A1372" s="77" t="s">
        <v>2694</v>
      </c>
      <c r="B1372" s="77" t="s">
        <v>634</v>
      </c>
      <c r="C1372" s="80"/>
      <c r="D1372" s="80"/>
      <c r="E1372" s="80"/>
      <c r="F1372" s="79">
        <v>201.86</v>
      </c>
      <c r="G1372" s="79">
        <v>201.86</v>
      </c>
      <c r="H1372" s="79">
        <v>201.86</v>
      </c>
      <c r="I1372" s="79">
        <v>201.86</v>
      </c>
      <c r="J1372" s="79">
        <v>201.86</v>
      </c>
      <c r="K1372" s="79">
        <v>201.86</v>
      </c>
      <c r="L1372" s="79">
        <v>201.86</v>
      </c>
      <c r="M1372" s="79">
        <v>201.86</v>
      </c>
      <c r="N1372" s="79">
        <v>201.86</v>
      </c>
      <c r="O1372" s="111">
        <f t="shared" si="21"/>
        <v>1816.7400000000002</v>
      </c>
    </row>
    <row r="1373" spans="1:15" x14ac:dyDescent="0.3">
      <c r="A1373" s="77" t="s">
        <v>2006</v>
      </c>
      <c r="B1373" s="77" t="s">
        <v>1101</v>
      </c>
      <c r="C1373" s="79">
        <v>197.57</v>
      </c>
      <c r="D1373" s="79">
        <v>197.57</v>
      </c>
      <c r="E1373" s="79">
        <v>197.57</v>
      </c>
      <c r="F1373" s="80"/>
      <c r="G1373" s="80"/>
      <c r="H1373" s="80"/>
      <c r="I1373" s="80"/>
      <c r="J1373" s="80"/>
      <c r="K1373" s="80"/>
      <c r="L1373" s="80"/>
      <c r="M1373" s="80"/>
      <c r="N1373" s="80"/>
      <c r="O1373" s="111">
        <f t="shared" si="21"/>
        <v>0</v>
      </c>
    </row>
    <row r="1374" spans="1:15" x14ac:dyDescent="0.3">
      <c r="A1374" s="77" t="s">
        <v>2706</v>
      </c>
      <c r="B1374" s="77" t="s">
        <v>1101</v>
      </c>
      <c r="C1374" s="80"/>
      <c r="D1374" s="80"/>
      <c r="E1374" s="80"/>
      <c r="F1374" s="79">
        <v>197.57</v>
      </c>
      <c r="G1374" s="79">
        <v>197.57</v>
      </c>
      <c r="H1374" s="79">
        <v>197.57</v>
      </c>
      <c r="I1374" s="79">
        <v>197.57</v>
      </c>
      <c r="J1374" s="79">
        <v>197.57</v>
      </c>
      <c r="K1374" s="79">
        <v>197.57</v>
      </c>
      <c r="L1374" s="79">
        <v>197.57</v>
      </c>
      <c r="M1374" s="79">
        <v>197.57</v>
      </c>
      <c r="N1374" s="79">
        <v>197.57</v>
      </c>
      <c r="O1374" s="111">
        <f t="shared" si="21"/>
        <v>1778.1299999999997</v>
      </c>
    </row>
    <row r="1375" spans="1:15" x14ac:dyDescent="0.3">
      <c r="A1375" s="77" t="s">
        <v>2075</v>
      </c>
      <c r="B1375" s="77" t="s">
        <v>676</v>
      </c>
      <c r="C1375" s="79">
        <v>176.1</v>
      </c>
      <c r="D1375" s="79">
        <v>176.09</v>
      </c>
      <c r="E1375" s="79">
        <v>176.09</v>
      </c>
      <c r="F1375" s="80"/>
      <c r="G1375" s="80"/>
      <c r="H1375" s="80"/>
      <c r="I1375" s="80"/>
      <c r="J1375" s="80"/>
      <c r="K1375" s="80"/>
      <c r="L1375" s="80"/>
      <c r="M1375" s="80"/>
      <c r="N1375" s="80"/>
      <c r="O1375" s="111">
        <f t="shared" si="21"/>
        <v>0</v>
      </c>
    </row>
    <row r="1376" spans="1:15" x14ac:dyDescent="0.3">
      <c r="A1376" s="77" t="s">
        <v>2708</v>
      </c>
      <c r="B1376" s="77" t="s">
        <v>676</v>
      </c>
      <c r="C1376" s="80"/>
      <c r="D1376" s="80"/>
      <c r="E1376" s="80"/>
      <c r="F1376" s="79">
        <v>176.1</v>
      </c>
      <c r="G1376" s="79">
        <v>176.09</v>
      </c>
      <c r="H1376" s="79">
        <v>176.09</v>
      </c>
      <c r="I1376" s="79">
        <v>176.09</v>
      </c>
      <c r="J1376" s="79">
        <v>176.09</v>
      </c>
      <c r="K1376" s="79">
        <v>176.09</v>
      </c>
      <c r="L1376" s="79">
        <v>176.09</v>
      </c>
      <c r="M1376" s="79">
        <v>176.09</v>
      </c>
      <c r="N1376" s="79">
        <v>176.09</v>
      </c>
      <c r="O1376" s="111">
        <f t="shared" si="21"/>
        <v>1584.8199999999997</v>
      </c>
    </row>
    <row r="1377" spans="1:15" x14ac:dyDescent="0.3">
      <c r="A1377" s="77" t="s">
        <v>2332</v>
      </c>
      <c r="B1377" s="77" t="s">
        <v>626</v>
      </c>
      <c r="C1377" s="79">
        <v>292.06</v>
      </c>
      <c r="D1377" s="79">
        <v>292.06</v>
      </c>
      <c r="E1377" s="79">
        <v>292.06</v>
      </c>
      <c r="F1377" s="80"/>
      <c r="G1377" s="80"/>
      <c r="H1377" s="80"/>
      <c r="I1377" s="80"/>
      <c r="J1377" s="80"/>
      <c r="K1377" s="80"/>
      <c r="L1377" s="80"/>
      <c r="M1377" s="80"/>
      <c r="N1377" s="80"/>
      <c r="O1377" s="111">
        <f t="shared" si="21"/>
        <v>0</v>
      </c>
    </row>
    <row r="1378" spans="1:15" x14ac:dyDescent="0.3">
      <c r="A1378" s="77" t="s">
        <v>2736</v>
      </c>
      <c r="B1378" s="77" t="s">
        <v>626</v>
      </c>
      <c r="C1378" s="80"/>
      <c r="D1378" s="80"/>
      <c r="E1378" s="80"/>
      <c r="F1378" s="79">
        <v>292.05</v>
      </c>
      <c r="G1378" s="79">
        <v>292.06</v>
      </c>
      <c r="H1378" s="79">
        <v>292.06</v>
      </c>
      <c r="I1378" s="79">
        <v>292.06</v>
      </c>
      <c r="J1378" s="79">
        <v>292.06</v>
      </c>
      <c r="K1378" s="79">
        <v>292.06</v>
      </c>
      <c r="L1378" s="79">
        <v>292.06</v>
      </c>
      <c r="M1378" s="79">
        <v>292.06</v>
      </c>
      <c r="N1378" s="79">
        <v>292.06</v>
      </c>
      <c r="O1378" s="111">
        <f t="shared" si="21"/>
        <v>2628.5299999999997</v>
      </c>
    </row>
    <row r="1379" spans="1:15" x14ac:dyDescent="0.3">
      <c r="A1379" s="77" t="s">
        <v>1538</v>
      </c>
      <c r="B1379" s="77" t="s">
        <v>1110</v>
      </c>
      <c r="C1379" s="79">
        <v>167.51</v>
      </c>
      <c r="D1379" s="79">
        <v>167.5</v>
      </c>
      <c r="E1379" s="79">
        <v>167.5</v>
      </c>
      <c r="F1379" s="79">
        <v>167.5</v>
      </c>
      <c r="G1379" s="79">
        <v>167.5</v>
      </c>
      <c r="H1379" s="79">
        <v>167.5</v>
      </c>
      <c r="I1379" s="79">
        <v>167.5</v>
      </c>
      <c r="J1379" s="79">
        <v>167.5</v>
      </c>
      <c r="K1379" s="79">
        <v>167.5</v>
      </c>
      <c r="L1379" s="79">
        <v>167.5</v>
      </c>
      <c r="M1379" s="79">
        <v>167.5</v>
      </c>
      <c r="N1379" s="79">
        <v>167.5</v>
      </c>
      <c r="O1379" s="111">
        <f t="shared" si="21"/>
        <v>1507.5</v>
      </c>
    </row>
    <row r="1380" spans="1:15" x14ac:dyDescent="0.3">
      <c r="A1380" s="77" t="s">
        <v>2303</v>
      </c>
      <c r="B1380" s="77" t="s">
        <v>693</v>
      </c>
      <c r="C1380" s="79">
        <v>188.97</v>
      </c>
      <c r="D1380" s="79">
        <v>188.98</v>
      </c>
      <c r="E1380" s="79">
        <v>188.98</v>
      </c>
      <c r="F1380" s="79">
        <v>188.98</v>
      </c>
      <c r="G1380" s="79">
        <v>188.98</v>
      </c>
      <c r="H1380" s="79">
        <v>188.98</v>
      </c>
      <c r="I1380" s="79">
        <v>188.98</v>
      </c>
      <c r="J1380" s="79">
        <v>188.98</v>
      </c>
      <c r="K1380" s="79">
        <v>188.98</v>
      </c>
      <c r="L1380" s="79">
        <v>188.98</v>
      </c>
      <c r="M1380" s="79">
        <v>188.98</v>
      </c>
      <c r="N1380" s="79">
        <v>188.98</v>
      </c>
      <c r="O1380" s="111">
        <f t="shared" si="21"/>
        <v>1700.82</v>
      </c>
    </row>
    <row r="1381" spans="1:15" x14ac:dyDescent="0.3">
      <c r="A1381" s="77" t="s">
        <v>1940</v>
      </c>
      <c r="B1381" s="77" t="s">
        <v>1107</v>
      </c>
      <c r="C1381" s="79">
        <v>193.27</v>
      </c>
      <c r="D1381" s="79">
        <v>193.27</v>
      </c>
      <c r="E1381" s="79">
        <v>193.27</v>
      </c>
      <c r="F1381" s="79">
        <v>193.27</v>
      </c>
      <c r="G1381" s="79">
        <v>193.27</v>
      </c>
      <c r="H1381" s="79">
        <v>193.27</v>
      </c>
      <c r="I1381" s="79">
        <v>193.27</v>
      </c>
      <c r="J1381" s="79">
        <v>193.27</v>
      </c>
      <c r="K1381" s="79">
        <v>193.27</v>
      </c>
      <c r="L1381" s="79">
        <v>193.27</v>
      </c>
      <c r="M1381" s="79">
        <v>193.27</v>
      </c>
      <c r="N1381" s="79">
        <v>193.27</v>
      </c>
      <c r="O1381" s="111">
        <f t="shared" si="21"/>
        <v>1739.43</v>
      </c>
    </row>
    <row r="1382" spans="1:15" x14ac:dyDescent="0.3">
      <c r="A1382" s="77" t="s">
        <v>2118</v>
      </c>
      <c r="B1382" s="77" t="s">
        <v>621</v>
      </c>
      <c r="C1382" s="79">
        <v>163.21</v>
      </c>
      <c r="D1382" s="79">
        <v>163.21</v>
      </c>
      <c r="E1382" s="79">
        <v>163.21</v>
      </c>
      <c r="F1382" s="79">
        <v>163.21</v>
      </c>
      <c r="G1382" s="79">
        <v>163.21</v>
      </c>
      <c r="H1382" s="79">
        <v>163.21</v>
      </c>
      <c r="I1382" s="79">
        <v>163.21</v>
      </c>
      <c r="J1382" s="79">
        <v>163.21</v>
      </c>
      <c r="K1382" s="79">
        <v>163.21</v>
      </c>
      <c r="L1382" s="79">
        <v>163.21</v>
      </c>
      <c r="M1382" s="79">
        <v>163.21</v>
      </c>
      <c r="N1382" s="79">
        <v>163.21</v>
      </c>
      <c r="O1382" s="111">
        <f t="shared" si="21"/>
        <v>1468.89</v>
      </c>
    </row>
    <row r="1383" spans="1:15" x14ac:dyDescent="0.3">
      <c r="A1383" s="77" t="s">
        <v>2138</v>
      </c>
      <c r="B1383" s="77" t="s">
        <v>694</v>
      </c>
      <c r="C1383" s="79">
        <v>137.44</v>
      </c>
      <c r="D1383" s="79">
        <v>137.44</v>
      </c>
      <c r="E1383" s="79">
        <v>137.44</v>
      </c>
      <c r="F1383" s="79">
        <v>137.44</v>
      </c>
      <c r="G1383" s="79">
        <v>137.44</v>
      </c>
      <c r="H1383" s="79">
        <v>137.44</v>
      </c>
      <c r="I1383" s="79">
        <v>137.44</v>
      </c>
      <c r="J1383" s="79">
        <v>137.44</v>
      </c>
      <c r="K1383" s="79">
        <v>86.97</v>
      </c>
      <c r="L1383" s="80"/>
      <c r="M1383" s="80"/>
      <c r="N1383" s="80"/>
      <c r="O1383" s="111">
        <f t="shared" si="21"/>
        <v>774.17000000000007</v>
      </c>
    </row>
    <row r="1384" spans="1:15" x14ac:dyDescent="0.3">
      <c r="A1384" s="77" t="s">
        <v>2883</v>
      </c>
      <c r="B1384" s="77" t="s">
        <v>694</v>
      </c>
      <c r="C1384" s="80"/>
      <c r="D1384" s="80"/>
      <c r="E1384" s="80"/>
      <c r="F1384" s="80"/>
      <c r="G1384" s="80"/>
      <c r="H1384" s="80"/>
      <c r="I1384" s="80"/>
      <c r="J1384" s="80"/>
      <c r="K1384" s="79">
        <v>50.46</v>
      </c>
      <c r="L1384" s="79">
        <v>137.44</v>
      </c>
      <c r="M1384" s="79">
        <v>137.44</v>
      </c>
      <c r="N1384" s="79">
        <v>137.44</v>
      </c>
      <c r="O1384" s="111">
        <f t="shared" si="21"/>
        <v>462.78000000000003</v>
      </c>
    </row>
    <row r="1385" spans="1:15" x14ac:dyDescent="0.3">
      <c r="A1385" s="77" t="s">
        <v>2166</v>
      </c>
      <c r="B1385" s="77" t="s">
        <v>842</v>
      </c>
      <c r="C1385" s="79">
        <v>184.69</v>
      </c>
      <c r="D1385" s="79">
        <v>184.68</v>
      </c>
      <c r="E1385" s="79">
        <v>184.68</v>
      </c>
      <c r="F1385" s="79">
        <v>184.68</v>
      </c>
      <c r="G1385" s="79">
        <v>184.68</v>
      </c>
      <c r="H1385" s="79">
        <v>184.68</v>
      </c>
      <c r="I1385" s="79">
        <v>184.68</v>
      </c>
      <c r="J1385" s="79">
        <v>184.68</v>
      </c>
      <c r="K1385" s="79">
        <v>184.68</v>
      </c>
      <c r="L1385" s="79">
        <v>184.68</v>
      </c>
      <c r="M1385" s="79">
        <v>184.68</v>
      </c>
      <c r="N1385" s="79">
        <v>184.68</v>
      </c>
      <c r="O1385" s="111">
        <f t="shared" si="21"/>
        <v>1662.1200000000003</v>
      </c>
    </row>
    <row r="1386" spans="1:15" x14ac:dyDescent="0.3">
      <c r="A1386" s="77" t="s">
        <v>2133</v>
      </c>
      <c r="B1386" s="77" t="s">
        <v>822</v>
      </c>
      <c r="C1386" s="79">
        <v>176.1</v>
      </c>
      <c r="D1386" s="79">
        <v>176.09</v>
      </c>
      <c r="E1386" s="79">
        <v>176.09</v>
      </c>
      <c r="F1386" s="79">
        <v>176.09</v>
      </c>
      <c r="G1386" s="79">
        <v>176.09</v>
      </c>
      <c r="H1386" s="79">
        <v>176.09</v>
      </c>
      <c r="I1386" s="79">
        <v>176.09</v>
      </c>
      <c r="J1386" s="79">
        <v>176.09</v>
      </c>
      <c r="K1386" s="79">
        <v>176.09</v>
      </c>
      <c r="L1386" s="79">
        <v>176.09</v>
      </c>
      <c r="M1386" s="79">
        <v>176.09</v>
      </c>
      <c r="N1386" s="79">
        <v>176.09</v>
      </c>
      <c r="O1386" s="111">
        <f t="shared" si="21"/>
        <v>1584.8099999999997</v>
      </c>
    </row>
    <row r="1387" spans="1:15" x14ac:dyDescent="0.3">
      <c r="A1387" s="77" t="s">
        <v>2066</v>
      </c>
      <c r="B1387" s="77" t="s">
        <v>1178</v>
      </c>
      <c r="C1387" s="79">
        <v>266.29000000000002</v>
      </c>
      <c r="D1387" s="79">
        <v>266.29000000000002</v>
      </c>
      <c r="E1387" s="79">
        <v>266.29000000000002</v>
      </c>
      <c r="F1387" s="79">
        <v>266.29000000000002</v>
      </c>
      <c r="G1387" s="79">
        <v>266.29000000000002</v>
      </c>
      <c r="H1387" s="79">
        <v>266.29000000000002</v>
      </c>
      <c r="I1387" s="79">
        <v>266.29000000000002</v>
      </c>
      <c r="J1387" s="79">
        <v>266.29000000000002</v>
      </c>
      <c r="K1387" s="79">
        <v>266.29000000000002</v>
      </c>
      <c r="L1387" s="79">
        <v>266.29000000000002</v>
      </c>
      <c r="M1387" s="79">
        <v>266.29000000000002</v>
      </c>
      <c r="N1387" s="79">
        <v>266.29000000000002</v>
      </c>
      <c r="O1387" s="111">
        <f t="shared" si="21"/>
        <v>2396.61</v>
      </c>
    </row>
    <row r="1388" spans="1:15" x14ac:dyDescent="0.3">
      <c r="A1388" s="77" t="s">
        <v>2055</v>
      </c>
      <c r="B1388" s="77" t="s">
        <v>843</v>
      </c>
      <c r="C1388" s="79">
        <v>193.27</v>
      </c>
      <c r="D1388" s="79">
        <v>193.27</v>
      </c>
      <c r="E1388" s="79">
        <v>81.069999999999993</v>
      </c>
      <c r="F1388" s="80"/>
      <c r="G1388" s="80"/>
      <c r="H1388" s="80"/>
      <c r="I1388" s="80"/>
      <c r="J1388" s="80"/>
      <c r="K1388" s="80"/>
      <c r="L1388" s="80"/>
      <c r="M1388" s="80"/>
      <c r="N1388" s="80"/>
      <c r="O1388" s="111">
        <f t="shared" si="21"/>
        <v>0</v>
      </c>
    </row>
    <row r="1389" spans="1:15" x14ac:dyDescent="0.3">
      <c r="A1389" s="77" t="s">
        <v>2560</v>
      </c>
      <c r="B1389" s="77" t="s">
        <v>843</v>
      </c>
      <c r="C1389" s="80"/>
      <c r="D1389" s="80"/>
      <c r="E1389" s="79">
        <v>112.2</v>
      </c>
      <c r="F1389" s="79">
        <v>193.27</v>
      </c>
      <c r="G1389" s="79">
        <v>193.27</v>
      </c>
      <c r="H1389" s="79">
        <v>193.27</v>
      </c>
      <c r="I1389" s="79">
        <v>193.27</v>
      </c>
      <c r="J1389" s="79">
        <v>193.27</v>
      </c>
      <c r="K1389" s="79">
        <v>193.27</v>
      </c>
      <c r="L1389" s="79">
        <v>193.27</v>
      </c>
      <c r="M1389" s="79">
        <v>193.27</v>
      </c>
      <c r="N1389" s="79">
        <v>193.27</v>
      </c>
      <c r="O1389" s="111">
        <f t="shared" si="21"/>
        <v>1739.43</v>
      </c>
    </row>
    <row r="1390" spans="1:15" x14ac:dyDescent="0.3">
      <c r="A1390" s="77" t="s">
        <v>2098</v>
      </c>
      <c r="B1390" s="77" t="s">
        <v>1208</v>
      </c>
      <c r="C1390" s="79">
        <v>137.44</v>
      </c>
      <c r="D1390" s="79">
        <v>137.44</v>
      </c>
      <c r="E1390" s="79">
        <v>137.44</v>
      </c>
      <c r="F1390" s="79">
        <v>137.44</v>
      </c>
      <c r="G1390" s="79">
        <v>137.44</v>
      </c>
      <c r="H1390" s="79">
        <v>137.44</v>
      </c>
      <c r="I1390" s="79">
        <v>137.44</v>
      </c>
      <c r="J1390" s="79">
        <v>137.44</v>
      </c>
      <c r="K1390" s="79">
        <v>137.44</v>
      </c>
      <c r="L1390" s="79">
        <v>137.44</v>
      </c>
      <c r="M1390" s="79">
        <v>137.44</v>
      </c>
      <c r="N1390" s="79">
        <v>137.44</v>
      </c>
      <c r="O1390" s="111">
        <f t="shared" si="21"/>
        <v>1236.9600000000003</v>
      </c>
    </row>
    <row r="1391" spans="1:15" x14ac:dyDescent="0.3">
      <c r="A1391" s="77" t="s">
        <v>1497</v>
      </c>
      <c r="B1391" s="77" t="s">
        <v>1047</v>
      </c>
      <c r="C1391" s="79">
        <v>240.51</v>
      </c>
      <c r="D1391" s="79">
        <v>240.52</v>
      </c>
      <c r="E1391" s="79">
        <v>240.52</v>
      </c>
      <c r="F1391" s="80"/>
      <c r="G1391" s="80"/>
      <c r="H1391" s="80"/>
      <c r="I1391" s="80"/>
      <c r="J1391" s="80"/>
      <c r="K1391" s="80"/>
      <c r="L1391" s="80"/>
      <c r="M1391" s="80"/>
      <c r="N1391" s="80"/>
      <c r="O1391" s="111">
        <f t="shared" si="21"/>
        <v>0</v>
      </c>
    </row>
    <row r="1392" spans="1:15" x14ac:dyDescent="0.3">
      <c r="A1392" s="77" t="s">
        <v>2625</v>
      </c>
      <c r="B1392" s="77" t="s">
        <v>1047</v>
      </c>
      <c r="C1392" s="80"/>
      <c r="D1392" s="80"/>
      <c r="E1392" s="80"/>
      <c r="F1392" s="79">
        <v>104.15</v>
      </c>
      <c r="G1392" s="79">
        <v>240.52</v>
      </c>
      <c r="H1392" s="79">
        <v>240.52</v>
      </c>
      <c r="I1392" s="79">
        <v>240.52</v>
      </c>
      <c r="J1392" s="79">
        <v>240.52</v>
      </c>
      <c r="K1392" s="79">
        <v>240.52</v>
      </c>
      <c r="L1392" s="79">
        <v>240.52</v>
      </c>
      <c r="M1392" s="79">
        <v>240.52</v>
      </c>
      <c r="N1392" s="79">
        <v>240.52</v>
      </c>
      <c r="O1392" s="111">
        <f t="shared" si="21"/>
        <v>2028.31</v>
      </c>
    </row>
    <row r="1393" spans="1:15" x14ac:dyDescent="0.3">
      <c r="A1393" s="77" t="s">
        <v>2067</v>
      </c>
      <c r="B1393" s="77" t="s">
        <v>650</v>
      </c>
      <c r="C1393" s="79">
        <v>214.75</v>
      </c>
      <c r="D1393" s="79">
        <v>214.75</v>
      </c>
      <c r="E1393" s="79">
        <v>214.75</v>
      </c>
      <c r="F1393" s="79">
        <v>121.6</v>
      </c>
      <c r="G1393" s="80"/>
      <c r="H1393" s="80"/>
      <c r="I1393" s="80"/>
      <c r="J1393" s="80"/>
      <c r="K1393" s="80"/>
      <c r="L1393" s="80"/>
      <c r="M1393" s="80"/>
      <c r="N1393" s="80"/>
      <c r="O1393" s="111">
        <f t="shared" si="21"/>
        <v>121.6</v>
      </c>
    </row>
    <row r="1394" spans="1:15" x14ac:dyDescent="0.3">
      <c r="A1394" s="77" t="s">
        <v>2697</v>
      </c>
      <c r="B1394" s="77" t="s">
        <v>650</v>
      </c>
      <c r="C1394" s="80"/>
      <c r="D1394" s="80"/>
      <c r="E1394" s="80"/>
      <c r="F1394" s="79">
        <v>93.15</v>
      </c>
      <c r="G1394" s="79">
        <v>214.75</v>
      </c>
      <c r="H1394" s="79">
        <v>214.75</v>
      </c>
      <c r="I1394" s="79">
        <v>214.75</v>
      </c>
      <c r="J1394" s="79">
        <v>214.75</v>
      </c>
      <c r="K1394" s="79">
        <v>214.75</v>
      </c>
      <c r="L1394" s="79">
        <v>214.75</v>
      </c>
      <c r="M1394" s="79">
        <v>214.75</v>
      </c>
      <c r="N1394" s="79">
        <v>214.75</v>
      </c>
      <c r="O1394" s="111">
        <f t="shared" si="21"/>
        <v>1811.15</v>
      </c>
    </row>
    <row r="1395" spans="1:15" x14ac:dyDescent="0.3">
      <c r="A1395" s="77" t="s">
        <v>2174</v>
      </c>
      <c r="B1395" s="77" t="s">
        <v>957</v>
      </c>
      <c r="C1395" s="79">
        <v>163.21</v>
      </c>
      <c r="D1395" s="79">
        <v>163.21</v>
      </c>
      <c r="E1395" s="79">
        <v>163.21</v>
      </c>
      <c r="F1395" s="79">
        <v>16.37</v>
      </c>
      <c r="G1395" s="80"/>
      <c r="H1395" s="80"/>
      <c r="I1395" s="80"/>
      <c r="J1395" s="80"/>
      <c r="K1395" s="80"/>
      <c r="L1395" s="80"/>
      <c r="M1395" s="80"/>
      <c r="N1395" s="80"/>
      <c r="O1395" s="111">
        <f t="shared" si="21"/>
        <v>16.37</v>
      </c>
    </row>
    <row r="1396" spans="1:15" x14ac:dyDescent="0.3">
      <c r="A1396" s="77" t="s">
        <v>2730</v>
      </c>
      <c r="B1396" s="77" t="s">
        <v>957</v>
      </c>
      <c r="C1396" s="80"/>
      <c r="D1396" s="80"/>
      <c r="E1396" s="80"/>
      <c r="F1396" s="79">
        <v>146.84</v>
      </c>
      <c r="G1396" s="79">
        <v>163.21</v>
      </c>
      <c r="H1396" s="79">
        <v>163.21</v>
      </c>
      <c r="I1396" s="79">
        <v>163.21</v>
      </c>
      <c r="J1396" s="79">
        <v>163.21</v>
      </c>
      <c r="K1396" s="79">
        <v>163.21</v>
      </c>
      <c r="L1396" s="79">
        <v>163.21</v>
      </c>
      <c r="M1396" s="79">
        <v>163.21</v>
      </c>
      <c r="N1396" s="79">
        <v>163.21</v>
      </c>
      <c r="O1396" s="111">
        <f t="shared" si="21"/>
        <v>1452.5200000000002</v>
      </c>
    </row>
    <row r="1397" spans="1:15" x14ac:dyDescent="0.3">
      <c r="A1397" s="77" t="s">
        <v>2176</v>
      </c>
      <c r="B1397" s="77" t="s">
        <v>1145</v>
      </c>
      <c r="C1397" s="79">
        <v>167.51</v>
      </c>
      <c r="D1397" s="79">
        <v>167.5</v>
      </c>
      <c r="E1397" s="79">
        <v>167.5</v>
      </c>
      <c r="F1397" s="79">
        <v>167.5</v>
      </c>
      <c r="G1397" s="79">
        <v>167.5</v>
      </c>
      <c r="H1397" s="79">
        <v>167.5</v>
      </c>
      <c r="I1397" s="79">
        <v>167.5</v>
      </c>
      <c r="J1397" s="79">
        <v>167.5</v>
      </c>
      <c r="K1397" s="79">
        <v>167.5</v>
      </c>
      <c r="L1397" s="79">
        <v>167.5</v>
      </c>
      <c r="M1397" s="79">
        <v>167.5</v>
      </c>
      <c r="N1397" s="79">
        <v>64.84</v>
      </c>
      <c r="O1397" s="111">
        <f t="shared" si="21"/>
        <v>1404.84</v>
      </c>
    </row>
    <row r="1398" spans="1:15" x14ac:dyDescent="0.3">
      <c r="A1398" s="77" t="s">
        <v>2920</v>
      </c>
      <c r="B1398" s="77" t="s">
        <v>1145</v>
      </c>
      <c r="C1398" s="80"/>
      <c r="D1398" s="80"/>
      <c r="E1398" s="80"/>
      <c r="F1398" s="80"/>
      <c r="G1398" s="80"/>
      <c r="H1398" s="80"/>
      <c r="I1398" s="80"/>
      <c r="J1398" s="80"/>
      <c r="K1398" s="80"/>
      <c r="L1398" s="80"/>
      <c r="M1398" s="80"/>
      <c r="N1398" s="79">
        <v>102.66</v>
      </c>
      <c r="O1398" s="111">
        <f t="shared" si="21"/>
        <v>102.66</v>
      </c>
    </row>
    <row r="1399" spans="1:15" x14ac:dyDescent="0.3">
      <c r="A1399" s="77" t="s">
        <v>2277</v>
      </c>
      <c r="B1399" s="77" t="s">
        <v>1055</v>
      </c>
      <c r="C1399" s="79">
        <v>163.21</v>
      </c>
      <c r="D1399" s="79">
        <v>163.21</v>
      </c>
      <c r="E1399" s="79">
        <v>163.21</v>
      </c>
      <c r="F1399" s="79">
        <v>163.21</v>
      </c>
      <c r="G1399" s="79">
        <v>163.21</v>
      </c>
      <c r="H1399" s="79">
        <v>163.21</v>
      </c>
      <c r="I1399" s="79">
        <v>163.21</v>
      </c>
      <c r="J1399" s="79">
        <v>163.21</v>
      </c>
      <c r="K1399" s="79">
        <v>163.21</v>
      </c>
      <c r="L1399" s="79">
        <v>163.21</v>
      </c>
      <c r="M1399" s="79">
        <v>163.21</v>
      </c>
      <c r="N1399" s="79">
        <v>163.21</v>
      </c>
      <c r="O1399" s="111">
        <f t="shared" si="21"/>
        <v>1468.89</v>
      </c>
    </row>
    <row r="1400" spans="1:15" x14ac:dyDescent="0.3">
      <c r="A1400" s="77" t="s">
        <v>2076</v>
      </c>
      <c r="B1400" s="77" t="s">
        <v>823</v>
      </c>
      <c r="C1400" s="79">
        <v>197.57</v>
      </c>
      <c r="D1400" s="79">
        <v>197.57</v>
      </c>
      <c r="E1400" s="79">
        <v>197.57</v>
      </c>
      <c r="F1400" s="79">
        <v>197.57</v>
      </c>
      <c r="G1400" s="79">
        <v>197.57</v>
      </c>
      <c r="H1400" s="79">
        <v>197.57</v>
      </c>
      <c r="I1400" s="79">
        <v>197.57</v>
      </c>
      <c r="J1400" s="79">
        <v>197.57</v>
      </c>
      <c r="K1400" s="79">
        <v>197.57</v>
      </c>
      <c r="L1400" s="79">
        <v>197.57</v>
      </c>
      <c r="M1400" s="79">
        <v>197.57</v>
      </c>
      <c r="N1400" s="79">
        <v>197.57</v>
      </c>
      <c r="O1400" s="111">
        <f t="shared" si="21"/>
        <v>1778.1299999999997</v>
      </c>
    </row>
    <row r="1401" spans="1:15" x14ac:dyDescent="0.3">
      <c r="A1401" s="77" t="s">
        <v>2050</v>
      </c>
      <c r="B1401" s="77" t="s">
        <v>1012</v>
      </c>
      <c r="C1401" s="79">
        <v>133.13999999999999</v>
      </c>
      <c r="D1401" s="79">
        <v>133.13999999999999</v>
      </c>
      <c r="E1401" s="79">
        <v>133.13999999999999</v>
      </c>
      <c r="F1401" s="80"/>
      <c r="G1401" s="80"/>
      <c r="H1401" s="80"/>
      <c r="I1401" s="80"/>
      <c r="J1401" s="80"/>
      <c r="K1401" s="80"/>
      <c r="L1401" s="80"/>
      <c r="M1401" s="80"/>
      <c r="N1401" s="80"/>
      <c r="O1401" s="111">
        <f t="shared" si="21"/>
        <v>0</v>
      </c>
    </row>
    <row r="1402" spans="1:15" x14ac:dyDescent="0.3">
      <c r="A1402" s="77" t="s">
        <v>2622</v>
      </c>
      <c r="B1402" s="77" t="s">
        <v>1012</v>
      </c>
      <c r="C1402" s="80"/>
      <c r="D1402" s="80"/>
      <c r="E1402" s="80"/>
      <c r="F1402" s="79">
        <v>133.13999999999999</v>
      </c>
      <c r="G1402" s="79">
        <v>133.13999999999999</v>
      </c>
      <c r="H1402" s="79">
        <v>133.13999999999999</v>
      </c>
      <c r="I1402" s="79">
        <v>133.13999999999999</v>
      </c>
      <c r="J1402" s="79">
        <v>133.13999999999999</v>
      </c>
      <c r="K1402" s="79">
        <v>133.13999999999999</v>
      </c>
      <c r="L1402" s="79">
        <v>133.13999999999999</v>
      </c>
      <c r="M1402" s="79">
        <v>133.13999999999999</v>
      </c>
      <c r="N1402" s="79">
        <v>133.13999999999999</v>
      </c>
      <c r="O1402" s="111">
        <f t="shared" si="21"/>
        <v>1198.2599999999998</v>
      </c>
    </row>
    <row r="1403" spans="1:15" x14ac:dyDescent="0.3">
      <c r="A1403" s="77" t="s">
        <v>2218</v>
      </c>
      <c r="B1403" s="77" t="s">
        <v>635</v>
      </c>
      <c r="C1403" s="79">
        <v>137.44</v>
      </c>
      <c r="D1403" s="79">
        <v>137.44</v>
      </c>
      <c r="E1403" s="79">
        <v>137.44</v>
      </c>
      <c r="F1403" s="79">
        <v>22.82</v>
      </c>
      <c r="G1403" s="80"/>
      <c r="H1403" s="80"/>
      <c r="I1403" s="80"/>
      <c r="J1403" s="80"/>
      <c r="K1403" s="80"/>
      <c r="L1403" s="80"/>
      <c r="M1403" s="80"/>
      <c r="N1403" s="80"/>
      <c r="O1403" s="111">
        <f t="shared" si="21"/>
        <v>22.82</v>
      </c>
    </row>
    <row r="1404" spans="1:15" x14ac:dyDescent="0.3">
      <c r="A1404" s="77" t="s">
        <v>2719</v>
      </c>
      <c r="B1404" s="77" t="s">
        <v>635</v>
      </c>
      <c r="C1404" s="80"/>
      <c r="D1404" s="80"/>
      <c r="E1404" s="80"/>
      <c r="F1404" s="79">
        <v>114.62</v>
      </c>
      <c r="G1404" s="79">
        <v>137.44</v>
      </c>
      <c r="H1404" s="79">
        <v>137.44</v>
      </c>
      <c r="I1404" s="79">
        <v>137.44</v>
      </c>
      <c r="J1404" s="79">
        <v>137.44</v>
      </c>
      <c r="K1404" s="79">
        <v>137.44</v>
      </c>
      <c r="L1404" s="79">
        <v>137.44</v>
      </c>
      <c r="M1404" s="79">
        <v>137.44</v>
      </c>
      <c r="N1404" s="79">
        <v>137.44</v>
      </c>
      <c r="O1404" s="111">
        <f t="shared" si="21"/>
        <v>1214.1400000000003</v>
      </c>
    </row>
    <row r="1405" spans="1:15" x14ac:dyDescent="0.3">
      <c r="A1405" s="77" t="s">
        <v>2178</v>
      </c>
      <c r="B1405" s="77" t="s">
        <v>602</v>
      </c>
      <c r="C1405" s="79">
        <v>287.77</v>
      </c>
      <c r="D1405" s="79">
        <v>287.76</v>
      </c>
      <c r="E1405" s="79">
        <v>287.76</v>
      </c>
      <c r="F1405" s="79">
        <v>287.76</v>
      </c>
      <c r="G1405" s="79">
        <v>287.76</v>
      </c>
      <c r="H1405" s="79">
        <v>287.76</v>
      </c>
      <c r="I1405" s="80"/>
      <c r="J1405" s="80"/>
      <c r="K1405" s="80"/>
      <c r="L1405" s="80"/>
      <c r="M1405" s="80"/>
      <c r="N1405" s="80"/>
      <c r="O1405" s="111">
        <f t="shared" si="21"/>
        <v>863.28</v>
      </c>
    </row>
    <row r="1406" spans="1:15" x14ac:dyDescent="0.3">
      <c r="A1406" s="77" t="s">
        <v>2849</v>
      </c>
      <c r="B1406" s="77" t="s">
        <v>602</v>
      </c>
      <c r="C1406" s="80"/>
      <c r="D1406" s="80"/>
      <c r="E1406" s="80"/>
      <c r="F1406" s="80"/>
      <c r="G1406" s="80"/>
      <c r="H1406" s="80"/>
      <c r="I1406" s="79">
        <v>287.77</v>
      </c>
      <c r="J1406" s="79">
        <v>287.76</v>
      </c>
      <c r="K1406" s="79">
        <v>287.76</v>
      </c>
      <c r="L1406" s="79">
        <v>287.76</v>
      </c>
      <c r="M1406" s="79">
        <v>287.76</v>
      </c>
      <c r="N1406" s="79">
        <v>287.76</v>
      </c>
      <c r="O1406" s="111">
        <f t="shared" si="21"/>
        <v>1726.57</v>
      </c>
    </row>
    <row r="1407" spans="1:15" x14ac:dyDescent="0.3">
      <c r="A1407" s="77" t="s">
        <v>1491</v>
      </c>
      <c r="B1407" s="77" t="s">
        <v>803</v>
      </c>
      <c r="C1407" s="79">
        <v>167.51</v>
      </c>
      <c r="D1407" s="79">
        <v>167.5</v>
      </c>
      <c r="E1407" s="79">
        <v>167.5</v>
      </c>
      <c r="F1407" s="79">
        <v>167.5</v>
      </c>
      <c r="G1407" s="79">
        <v>167.5</v>
      </c>
      <c r="H1407" s="79">
        <v>167.5</v>
      </c>
      <c r="I1407" s="79">
        <v>167.5</v>
      </c>
      <c r="J1407" s="79">
        <v>167.5</v>
      </c>
      <c r="K1407" s="79">
        <v>106.03</v>
      </c>
      <c r="L1407" s="80"/>
      <c r="M1407" s="80"/>
      <c r="N1407" s="80"/>
      <c r="O1407" s="111">
        <f t="shared" si="21"/>
        <v>943.53</v>
      </c>
    </row>
    <row r="1408" spans="1:15" x14ac:dyDescent="0.3">
      <c r="A1408" s="77" t="s">
        <v>2898</v>
      </c>
      <c r="B1408" s="77" t="s">
        <v>803</v>
      </c>
      <c r="C1408" s="80"/>
      <c r="D1408" s="80"/>
      <c r="E1408" s="80"/>
      <c r="F1408" s="80"/>
      <c r="G1408" s="80"/>
      <c r="H1408" s="80"/>
      <c r="I1408" s="80"/>
      <c r="J1408" s="80"/>
      <c r="K1408" s="79">
        <v>61.47</v>
      </c>
      <c r="L1408" s="79">
        <v>167.5</v>
      </c>
      <c r="M1408" s="79">
        <v>167.5</v>
      </c>
      <c r="N1408" s="79">
        <v>167.5</v>
      </c>
      <c r="O1408" s="111">
        <f t="shared" si="21"/>
        <v>563.97</v>
      </c>
    </row>
    <row r="1409" spans="1:15" x14ac:dyDescent="0.3">
      <c r="A1409" s="77" t="s">
        <v>2078</v>
      </c>
      <c r="B1409" s="77" t="s">
        <v>1146</v>
      </c>
      <c r="C1409" s="79">
        <v>210.45</v>
      </c>
      <c r="D1409" s="79">
        <v>210.45</v>
      </c>
      <c r="E1409" s="79">
        <v>210.45</v>
      </c>
      <c r="F1409" s="79">
        <v>210.45</v>
      </c>
      <c r="G1409" s="79">
        <v>210.45</v>
      </c>
      <c r="H1409" s="79">
        <v>210.45</v>
      </c>
      <c r="I1409" s="80"/>
      <c r="J1409" s="80"/>
      <c r="K1409" s="80"/>
      <c r="L1409" s="80"/>
      <c r="M1409" s="80"/>
      <c r="N1409" s="80"/>
      <c r="O1409" s="111">
        <f t="shared" si="21"/>
        <v>631.34999999999991</v>
      </c>
    </row>
    <row r="1410" spans="1:15" x14ac:dyDescent="0.3">
      <c r="A1410" s="77" t="s">
        <v>2847</v>
      </c>
      <c r="B1410" s="77" t="s">
        <v>1146</v>
      </c>
      <c r="C1410" s="80"/>
      <c r="D1410" s="80"/>
      <c r="E1410" s="80"/>
      <c r="F1410" s="80"/>
      <c r="G1410" s="80"/>
      <c r="H1410" s="80"/>
      <c r="I1410" s="79">
        <v>210.45</v>
      </c>
      <c r="J1410" s="79">
        <v>210.45</v>
      </c>
      <c r="K1410" s="79">
        <v>210.45</v>
      </c>
      <c r="L1410" s="79">
        <v>210.45</v>
      </c>
      <c r="M1410" s="79">
        <v>210.45</v>
      </c>
      <c r="N1410" s="79">
        <v>210.45</v>
      </c>
      <c r="O1410" s="111">
        <f t="shared" si="21"/>
        <v>1262.7</v>
      </c>
    </row>
    <row r="1411" spans="1:15" x14ac:dyDescent="0.3">
      <c r="A1411" s="77" t="s">
        <v>2141</v>
      </c>
      <c r="B1411" s="77" t="s">
        <v>1022</v>
      </c>
      <c r="C1411" s="79">
        <v>253.4</v>
      </c>
      <c r="D1411" s="79">
        <v>253.4</v>
      </c>
      <c r="E1411" s="79">
        <v>253.4</v>
      </c>
      <c r="F1411" s="79">
        <v>253.4</v>
      </c>
      <c r="G1411" s="79">
        <v>253.4</v>
      </c>
      <c r="H1411" s="79">
        <v>75.97</v>
      </c>
      <c r="I1411" s="80"/>
      <c r="J1411" s="80"/>
      <c r="K1411" s="80"/>
      <c r="L1411" s="80"/>
      <c r="M1411" s="80"/>
      <c r="N1411" s="80"/>
      <c r="O1411" s="111">
        <f t="shared" ref="O1411:O1474" si="22">SUM(F1411:N1411)</f>
        <v>582.77</v>
      </c>
    </row>
    <row r="1412" spans="1:15" x14ac:dyDescent="0.3">
      <c r="A1412" s="77" t="s">
        <v>2819</v>
      </c>
      <c r="B1412" s="77" t="s">
        <v>1022</v>
      </c>
      <c r="C1412" s="80"/>
      <c r="D1412" s="80"/>
      <c r="E1412" s="80"/>
      <c r="F1412" s="80"/>
      <c r="G1412" s="80"/>
      <c r="H1412" s="79">
        <v>177.17</v>
      </c>
      <c r="I1412" s="79">
        <v>253.4</v>
      </c>
      <c r="J1412" s="79">
        <v>253.4</v>
      </c>
      <c r="K1412" s="79">
        <v>253.4</v>
      </c>
      <c r="L1412" s="79">
        <v>253.4</v>
      </c>
      <c r="M1412" s="79">
        <v>253.4</v>
      </c>
      <c r="N1412" s="79">
        <v>253.4</v>
      </c>
      <c r="O1412" s="111">
        <f t="shared" si="22"/>
        <v>1697.5700000000002</v>
      </c>
    </row>
    <row r="1413" spans="1:15" x14ac:dyDescent="0.3">
      <c r="A1413" s="77" t="s">
        <v>2265</v>
      </c>
      <c r="B1413" s="77" t="s">
        <v>971</v>
      </c>
      <c r="C1413" s="79">
        <v>154.62</v>
      </c>
      <c r="D1413" s="79">
        <v>154.62</v>
      </c>
      <c r="E1413" s="79">
        <v>154.62</v>
      </c>
      <c r="F1413" s="79">
        <v>154.62</v>
      </c>
      <c r="G1413" s="79">
        <v>154.62</v>
      </c>
      <c r="H1413" s="79">
        <v>154.62</v>
      </c>
      <c r="I1413" s="79">
        <v>154.62</v>
      </c>
      <c r="J1413" s="79">
        <v>154.62</v>
      </c>
      <c r="K1413" s="79">
        <v>154.62</v>
      </c>
      <c r="L1413" s="79">
        <v>154.62</v>
      </c>
      <c r="M1413" s="79">
        <v>154.62</v>
      </c>
      <c r="N1413" s="79">
        <v>154.62</v>
      </c>
      <c r="O1413" s="111">
        <f t="shared" si="22"/>
        <v>1391.58</v>
      </c>
    </row>
    <row r="1414" spans="1:15" x14ac:dyDescent="0.3">
      <c r="A1414" s="77" t="s">
        <v>2142</v>
      </c>
      <c r="B1414" s="77" t="s">
        <v>636</v>
      </c>
      <c r="C1414" s="79">
        <v>266.29000000000002</v>
      </c>
      <c r="D1414" s="79">
        <v>266.29000000000002</v>
      </c>
      <c r="E1414" s="79">
        <v>266.29000000000002</v>
      </c>
      <c r="F1414" s="79">
        <v>266.29000000000002</v>
      </c>
      <c r="G1414" s="79">
        <v>266.29000000000002</v>
      </c>
      <c r="H1414" s="79">
        <v>106.57</v>
      </c>
      <c r="I1414" s="80"/>
      <c r="J1414" s="80"/>
      <c r="K1414" s="80"/>
      <c r="L1414" s="80"/>
      <c r="M1414" s="80"/>
      <c r="N1414" s="80"/>
      <c r="O1414" s="111">
        <f t="shared" si="22"/>
        <v>639.15000000000009</v>
      </c>
    </row>
    <row r="1415" spans="1:15" x14ac:dyDescent="0.3">
      <c r="A1415" s="77" t="s">
        <v>2818</v>
      </c>
      <c r="B1415" s="77" t="s">
        <v>636</v>
      </c>
      <c r="C1415" s="80"/>
      <c r="D1415" s="80"/>
      <c r="E1415" s="80"/>
      <c r="F1415" s="80"/>
      <c r="G1415" s="80"/>
      <c r="H1415" s="79">
        <v>159.72</v>
      </c>
      <c r="I1415" s="79">
        <v>266.29000000000002</v>
      </c>
      <c r="J1415" s="79">
        <v>266.29000000000002</v>
      </c>
      <c r="K1415" s="79">
        <v>266.29000000000002</v>
      </c>
      <c r="L1415" s="79">
        <v>266.29000000000002</v>
      </c>
      <c r="M1415" s="79">
        <v>266.29000000000002</v>
      </c>
      <c r="N1415" s="79">
        <v>266.29000000000002</v>
      </c>
      <c r="O1415" s="111">
        <f t="shared" si="22"/>
        <v>1757.4599999999998</v>
      </c>
    </row>
    <row r="1416" spans="1:15" x14ac:dyDescent="0.3">
      <c r="A1416" s="77" t="s">
        <v>1944</v>
      </c>
      <c r="B1416" s="77" t="s">
        <v>1163</v>
      </c>
      <c r="C1416" s="79">
        <v>244.81</v>
      </c>
      <c r="D1416" s="79">
        <v>244.81</v>
      </c>
      <c r="E1416" s="79">
        <v>244.81</v>
      </c>
      <c r="F1416" s="79">
        <v>81.599999999999994</v>
      </c>
      <c r="G1416" s="80"/>
      <c r="H1416" s="80"/>
      <c r="I1416" s="80"/>
      <c r="J1416" s="80"/>
      <c r="K1416" s="80"/>
      <c r="L1416" s="80"/>
      <c r="M1416" s="80"/>
      <c r="N1416" s="80"/>
      <c r="O1416" s="111">
        <f t="shared" si="22"/>
        <v>81.599999999999994</v>
      </c>
    </row>
    <row r="1417" spans="1:15" x14ac:dyDescent="0.3">
      <c r="A1417" s="77" t="s">
        <v>2670</v>
      </c>
      <c r="B1417" s="77" t="s">
        <v>1163</v>
      </c>
      <c r="C1417" s="80"/>
      <c r="D1417" s="80"/>
      <c r="E1417" s="80"/>
      <c r="F1417" s="79">
        <v>163.21</v>
      </c>
      <c r="G1417" s="79">
        <v>244.81</v>
      </c>
      <c r="H1417" s="79">
        <v>244.81</v>
      </c>
      <c r="I1417" s="79">
        <v>244.81</v>
      </c>
      <c r="J1417" s="79">
        <v>244.81</v>
      </c>
      <c r="K1417" s="79">
        <v>244.81</v>
      </c>
      <c r="L1417" s="79">
        <v>244.81</v>
      </c>
      <c r="M1417" s="79">
        <v>244.81</v>
      </c>
      <c r="N1417" s="79">
        <v>244.81</v>
      </c>
      <c r="O1417" s="111">
        <f t="shared" si="22"/>
        <v>2121.6899999999996</v>
      </c>
    </row>
    <row r="1418" spans="1:15" x14ac:dyDescent="0.3">
      <c r="A1418" s="77" t="s">
        <v>2324</v>
      </c>
      <c r="B1418" s="77" t="s">
        <v>1113</v>
      </c>
      <c r="C1418" s="79">
        <v>150.32</v>
      </c>
      <c r="D1418" s="79">
        <v>150.32</v>
      </c>
      <c r="E1418" s="79">
        <v>77.58</v>
      </c>
      <c r="F1418" s="80"/>
      <c r="G1418" s="80"/>
      <c r="H1418" s="80"/>
      <c r="I1418" s="80"/>
      <c r="J1418" s="80"/>
      <c r="K1418" s="80"/>
      <c r="L1418" s="80"/>
      <c r="M1418" s="80"/>
      <c r="N1418" s="80"/>
      <c r="O1418" s="111">
        <f t="shared" si="22"/>
        <v>0</v>
      </c>
    </row>
    <row r="1419" spans="1:15" x14ac:dyDescent="0.3">
      <c r="A1419" s="77" t="s">
        <v>2589</v>
      </c>
      <c r="B1419" s="77" t="s">
        <v>1113</v>
      </c>
      <c r="C1419" s="80"/>
      <c r="D1419" s="80"/>
      <c r="E1419" s="79">
        <v>72.739999999999995</v>
      </c>
      <c r="F1419" s="79">
        <v>150.32</v>
      </c>
      <c r="G1419" s="79">
        <v>150.32</v>
      </c>
      <c r="H1419" s="79">
        <v>150.32</v>
      </c>
      <c r="I1419" s="79">
        <v>150.32</v>
      </c>
      <c r="J1419" s="79">
        <v>150.32</v>
      </c>
      <c r="K1419" s="79">
        <v>150.32</v>
      </c>
      <c r="L1419" s="79">
        <v>150.32</v>
      </c>
      <c r="M1419" s="79">
        <v>150.32</v>
      </c>
      <c r="N1419" s="79">
        <v>150.32</v>
      </c>
      <c r="O1419" s="111">
        <f t="shared" si="22"/>
        <v>1352.8799999999997</v>
      </c>
    </row>
    <row r="1420" spans="1:15" x14ac:dyDescent="0.3">
      <c r="A1420" s="77" t="s">
        <v>2099</v>
      </c>
      <c r="B1420" s="77" t="s">
        <v>1013</v>
      </c>
      <c r="C1420" s="79">
        <v>171.8</v>
      </c>
      <c r="D1420" s="79">
        <v>171.8</v>
      </c>
      <c r="E1420" s="79">
        <v>171.8</v>
      </c>
      <c r="F1420" s="79">
        <v>171.8</v>
      </c>
      <c r="G1420" s="79">
        <v>171.8</v>
      </c>
      <c r="H1420" s="79">
        <v>171.8</v>
      </c>
      <c r="I1420" s="79">
        <v>171.8</v>
      </c>
      <c r="J1420" s="79">
        <v>171.8</v>
      </c>
      <c r="K1420" s="79">
        <v>171.8</v>
      </c>
      <c r="L1420" s="79">
        <v>171.8</v>
      </c>
      <c r="M1420" s="79">
        <v>171.8</v>
      </c>
      <c r="N1420" s="79">
        <v>27.71</v>
      </c>
      <c r="O1420" s="111">
        <f t="shared" si="22"/>
        <v>1402.11</v>
      </c>
    </row>
    <row r="1421" spans="1:15" x14ac:dyDescent="0.3">
      <c r="A1421" s="77" t="s">
        <v>2921</v>
      </c>
      <c r="B1421" s="77" t="s">
        <v>1013</v>
      </c>
      <c r="C1421" s="80"/>
      <c r="D1421" s="80"/>
      <c r="E1421" s="80"/>
      <c r="F1421" s="80"/>
      <c r="G1421" s="80"/>
      <c r="H1421" s="80"/>
      <c r="I1421" s="80"/>
      <c r="J1421" s="80"/>
      <c r="K1421" s="80"/>
      <c r="L1421" s="80"/>
      <c r="M1421" s="80"/>
      <c r="N1421" s="79">
        <v>144.09</v>
      </c>
      <c r="O1421" s="111">
        <f t="shared" si="22"/>
        <v>144.09</v>
      </c>
    </row>
    <row r="1422" spans="1:15" x14ac:dyDescent="0.3">
      <c r="A1422" s="77" t="s">
        <v>2079</v>
      </c>
      <c r="B1422" s="77" t="s">
        <v>1056</v>
      </c>
      <c r="C1422" s="79">
        <v>193.27</v>
      </c>
      <c r="D1422" s="79">
        <v>193.27</v>
      </c>
      <c r="E1422" s="79">
        <v>193.27</v>
      </c>
      <c r="F1422" s="79">
        <v>193.27</v>
      </c>
      <c r="G1422" s="79">
        <v>193.27</v>
      </c>
      <c r="H1422" s="79">
        <v>193.27</v>
      </c>
      <c r="I1422" s="79">
        <v>193.27</v>
      </c>
      <c r="J1422" s="79">
        <v>193.27</v>
      </c>
      <c r="K1422" s="79">
        <v>193.27</v>
      </c>
      <c r="L1422" s="79">
        <v>193.27</v>
      </c>
      <c r="M1422" s="79">
        <v>193.27</v>
      </c>
      <c r="N1422" s="79">
        <v>193.27</v>
      </c>
      <c r="O1422" s="111">
        <f t="shared" si="22"/>
        <v>1739.43</v>
      </c>
    </row>
    <row r="1423" spans="1:15" x14ac:dyDescent="0.3">
      <c r="A1423" s="77" t="s">
        <v>2355</v>
      </c>
      <c r="B1423" s="77" t="s">
        <v>1210</v>
      </c>
      <c r="C1423" s="79">
        <v>163.21</v>
      </c>
      <c r="D1423" s="79">
        <v>163.21</v>
      </c>
      <c r="E1423" s="79">
        <v>163.21</v>
      </c>
      <c r="F1423" s="79">
        <v>163.21</v>
      </c>
      <c r="G1423" s="79">
        <v>163.21</v>
      </c>
      <c r="H1423" s="79">
        <v>163.21</v>
      </c>
      <c r="I1423" s="79">
        <v>163.21</v>
      </c>
      <c r="J1423" s="79">
        <v>163.21</v>
      </c>
      <c r="K1423" s="79">
        <v>163.21</v>
      </c>
      <c r="L1423" s="79">
        <v>163.21</v>
      </c>
      <c r="M1423" s="79">
        <v>163.21</v>
      </c>
      <c r="N1423" s="80"/>
      <c r="O1423" s="111">
        <f t="shared" si="22"/>
        <v>1305.68</v>
      </c>
    </row>
    <row r="1424" spans="1:15" x14ac:dyDescent="0.3">
      <c r="A1424" s="77" t="s">
        <v>2924</v>
      </c>
      <c r="B1424" s="77" t="s">
        <v>1210</v>
      </c>
      <c r="C1424" s="80"/>
      <c r="D1424" s="80"/>
      <c r="E1424" s="80"/>
      <c r="F1424" s="80"/>
      <c r="G1424" s="80"/>
      <c r="H1424" s="80"/>
      <c r="I1424" s="80"/>
      <c r="J1424" s="80"/>
      <c r="K1424" s="80"/>
      <c r="L1424" s="80"/>
      <c r="M1424" s="80"/>
      <c r="N1424" s="79">
        <v>5.26</v>
      </c>
      <c r="O1424" s="111">
        <f t="shared" si="22"/>
        <v>5.26</v>
      </c>
    </row>
    <row r="1425" spans="1:15" x14ac:dyDescent="0.3">
      <c r="A1425" s="77" t="s">
        <v>2925</v>
      </c>
      <c r="B1425" s="77" t="s">
        <v>1210</v>
      </c>
      <c r="C1425" s="80"/>
      <c r="D1425" s="80"/>
      <c r="E1425" s="80"/>
      <c r="F1425" s="80"/>
      <c r="G1425" s="80"/>
      <c r="H1425" s="80"/>
      <c r="I1425" s="80"/>
      <c r="J1425" s="80"/>
      <c r="K1425" s="80"/>
      <c r="L1425" s="80"/>
      <c r="M1425" s="80"/>
      <c r="N1425" s="79">
        <v>157.94</v>
      </c>
      <c r="O1425" s="111">
        <f t="shared" si="22"/>
        <v>157.94</v>
      </c>
    </row>
    <row r="1426" spans="1:15" x14ac:dyDescent="0.3">
      <c r="A1426" s="77" t="s">
        <v>2056</v>
      </c>
      <c r="B1426" s="77" t="s">
        <v>1211</v>
      </c>
      <c r="C1426" s="79">
        <v>206.16</v>
      </c>
      <c r="D1426" s="79">
        <v>206.16</v>
      </c>
      <c r="E1426" s="79">
        <v>206.16</v>
      </c>
      <c r="F1426" s="79">
        <v>192.42</v>
      </c>
      <c r="G1426" s="80"/>
      <c r="H1426" s="80"/>
      <c r="I1426" s="80"/>
      <c r="J1426" s="80"/>
      <c r="K1426" s="80"/>
      <c r="L1426" s="80"/>
      <c r="M1426" s="80"/>
      <c r="N1426" s="80"/>
      <c r="O1426" s="111">
        <f t="shared" si="22"/>
        <v>192.42</v>
      </c>
    </row>
    <row r="1427" spans="1:15" x14ac:dyDescent="0.3">
      <c r="A1427" s="77" t="s">
        <v>2699</v>
      </c>
      <c r="B1427" s="77" t="s">
        <v>1211</v>
      </c>
      <c r="C1427" s="80"/>
      <c r="D1427" s="80"/>
      <c r="E1427" s="80"/>
      <c r="F1427" s="79">
        <v>13.74</v>
      </c>
      <c r="G1427" s="79">
        <v>206.16</v>
      </c>
      <c r="H1427" s="79">
        <v>206.16</v>
      </c>
      <c r="I1427" s="79">
        <v>206.16</v>
      </c>
      <c r="J1427" s="79">
        <v>206.16</v>
      </c>
      <c r="K1427" s="79">
        <v>206.16</v>
      </c>
      <c r="L1427" s="79">
        <v>206.16</v>
      </c>
      <c r="M1427" s="79">
        <v>206.16</v>
      </c>
      <c r="N1427" s="79">
        <v>206.16</v>
      </c>
      <c r="O1427" s="111">
        <f t="shared" si="22"/>
        <v>1663.0200000000002</v>
      </c>
    </row>
    <row r="1428" spans="1:15" x14ac:dyDescent="0.3">
      <c r="A1428" s="77" t="s">
        <v>2147</v>
      </c>
      <c r="B1428" s="77" t="s">
        <v>1104</v>
      </c>
      <c r="C1428" s="79">
        <v>176.1</v>
      </c>
      <c r="D1428" s="79">
        <v>176.09</v>
      </c>
      <c r="E1428" s="79">
        <v>56.91</v>
      </c>
      <c r="F1428" s="80"/>
      <c r="G1428" s="80"/>
      <c r="H1428" s="80"/>
      <c r="I1428" s="80"/>
      <c r="J1428" s="80"/>
      <c r="K1428" s="80"/>
      <c r="L1428" s="80"/>
      <c r="M1428" s="80"/>
      <c r="N1428" s="80"/>
      <c r="O1428" s="111">
        <f t="shared" si="22"/>
        <v>0</v>
      </c>
    </row>
    <row r="1429" spans="1:15" x14ac:dyDescent="0.3">
      <c r="A1429" s="77" t="s">
        <v>2565</v>
      </c>
      <c r="B1429" s="77" t="s">
        <v>1104</v>
      </c>
      <c r="C1429" s="80"/>
      <c r="D1429" s="80"/>
      <c r="E1429" s="79">
        <v>119.19</v>
      </c>
      <c r="F1429" s="79">
        <v>176.09</v>
      </c>
      <c r="G1429" s="79">
        <v>176.09</v>
      </c>
      <c r="H1429" s="79">
        <v>176.09</v>
      </c>
      <c r="I1429" s="79">
        <v>176.09</v>
      </c>
      <c r="J1429" s="79">
        <v>176.09</v>
      </c>
      <c r="K1429" s="79">
        <v>176.09</v>
      </c>
      <c r="L1429" s="79">
        <v>176.09</v>
      </c>
      <c r="M1429" s="79">
        <v>176.09</v>
      </c>
      <c r="N1429" s="79">
        <v>176.09</v>
      </c>
      <c r="O1429" s="111">
        <f t="shared" si="22"/>
        <v>1584.8099999999997</v>
      </c>
    </row>
    <row r="1430" spans="1:15" x14ac:dyDescent="0.3">
      <c r="A1430" s="77" t="s">
        <v>2309</v>
      </c>
      <c r="B1430" s="77" t="s">
        <v>948</v>
      </c>
      <c r="C1430" s="79">
        <v>176.1</v>
      </c>
      <c r="D1430" s="79">
        <v>176.09</v>
      </c>
      <c r="E1430" s="79">
        <v>176.09</v>
      </c>
      <c r="F1430" s="80"/>
      <c r="G1430" s="80"/>
      <c r="H1430" s="80"/>
      <c r="I1430" s="80"/>
      <c r="J1430" s="80"/>
      <c r="K1430" s="80"/>
      <c r="L1430" s="80"/>
      <c r="M1430" s="80"/>
      <c r="N1430" s="80"/>
      <c r="O1430" s="111">
        <f t="shared" si="22"/>
        <v>0</v>
      </c>
    </row>
    <row r="1431" spans="1:15" x14ac:dyDescent="0.3">
      <c r="A1431" s="77" t="s">
        <v>2744</v>
      </c>
      <c r="B1431" s="77" t="s">
        <v>948</v>
      </c>
      <c r="C1431" s="80"/>
      <c r="D1431" s="80"/>
      <c r="E1431" s="80"/>
      <c r="F1431" s="79">
        <v>176.1</v>
      </c>
      <c r="G1431" s="79">
        <v>176.09</v>
      </c>
      <c r="H1431" s="79">
        <v>176.09</v>
      </c>
      <c r="I1431" s="79">
        <v>176.09</v>
      </c>
      <c r="J1431" s="79">
        <v>176.09</v>
      </c>
      <c r="K1431" s="79">
        <v>176.09</v>
      </c>
      <c r="L1431" s="79">
        <v>176.09</v>
      </c>
      <c r="M1431" s="79">
        <v>176.09</v>
      </c>
      <c r="N1431" s="79">
        <v>176.09</v>
      </c>
      <c r="O1431" s="111">
        <f t="shared" si="22"/>
        <v>1584.8199999999997</v>
      </c>
    </row>
    <row r="1432" spans="1:15" x14ac:dyDescent="0.3">
      <c r="A1432" s="77" t="s">
        <v>2117</v>
      </c>
      <c r="B1432" s="77" t="s">
        <v>1083</v>
      </c>
      <c r="C1432" s="79">
        <v>261.99</v>
      </c>
      <c r="D1432" s="79">
        <v>261.99</v>
      </c>
      <c r="E1432" s="79">
        <v>261.99</v>
      </c>
      <c r="F1432" s="79">
        <v>261.99</v>
      </c>
      <c r="G1432" s="79">
        <v>261.99</v>
      </c>
      <c r="H1432" s="79">
        <v>261.99</v>
      </c>
      <c r="I1432" s="79">
        <v>261.99</v>
      </c>
      <c r="J1432" s="79">
        <v>261.99</v>
      </c>
      <c r="K1432" s="79">
        <v>261.99</v>
      </c>
      <c r="L1432" s="79">
        <v>261.99</v>
      </c>
      <c r="M1432" s="79">
        <v>261.99</v>
      </c>
      <c r="N1432" s="79">
        <v>261.99</v>
      </c>
      <c r="O1432" s="111">
        <f t="shared" si="22"/>
        <v>2357.91</v>
      </c>
    </row>
    <row r="1433" spans="1:15" x14ac:dyDescent="0.3">
      <c r="A1433" s="77" t="s">
        <v>2179</v>
      </c>
      <c r="B1433" s="77" t="s">
        <v>2180</v>
      </c>
      <c r="C1433" s="79">
        <v>249.11</v>
      </c>
      <c r="D1433" s="79">
        <v>249.11</v>
      </c>
      <c r="E1433" s="79">
        <v>249.11</v>
      </c>
      <c r="F1433" s="79">
        <v>249.11</v>
      </c>
      <c r="G1433" s="79">
        <v>249.11</v>
      </c>
      <c r="H1433" s="79">
        <v>249.11</v>
      </c>
      <c r="I1433" s="79">
        <v>249.11</v>
      </c>
      <c r="J1433" s="79">
        <v>249.11</v>
      </c>
      <c r="K1433" s="79">
        <v>249.11</v>
      </c>
      <c r="L1433" s="79">
        <v>249.11</v>
      </c>
      <c r="M1433" s="79">
        <v>249.11</v>
      </c>
      <c r="N1433" s="79">
        <v>249.11</v>
      </c>
      <c r="O1433" s="111">
        <f t="shared" si="22"/>
        <v>2241.9900000000007</v>
      </c>
    </row>
    <row r="1434" spans="1:15" x14ac:dyDescent="0.3">
      <c r="A1434" s="77" t="s">
        <v>2281</v>
      </c>
      <c r="B1434" s="77" t="s">
        <v>2282</v>
      </c>
      <c r="C1434" s="79">
        <v>257.7</v>
      </c>
      <c r="D1434" s="79">
        <v>257.7</v>
      </c>
      <c r="E1434" s="79">
        <v>257.7</v>
      </c>
      <c r="F1434" s="79">
        <v>257.7</v>
      </c>
      <c r="G1434" s="79">
        <v>257.7</v>
      </c>
      <c r="H1434" s="79">
        <v>257.7</v>
      </c>
      <c r="I1434" s="79">
        <v>257.7</v>
      </c>
      <c r="J1434" s="79">
        <v>257.7</v>
      </c>
      <c r="K1434" s="79">
        <v>257.7</v>
      </c>
      <c r="L1434" s="79">
        <v>257.7</v>
      </c>
      <c r="M1434" s="79">
        <v>257.7</v>
      </c>
      <c r="N1434" s="79">
        <v>257.7</v>
      </c>
      <c r="O1434" s="111">
        <f t="shared" si="22"/>
        <v>2319.2999999999997</v>
      </c>
    </row>
    <row r="1435" spans="1:15" x14ac:dyDescent="0.3">
      <c r="A1435" s="77" t="s">
        <v>2083</v>
      </c>
      <c r="B1435" s="77" t="s">
        <v>2084</v>
      </c>
      <c r="C1435" s="79">
        <v>188.97</v>
      </c>
      <c r="D1435" s="79">
        <v>188.98</v>
      </c>
      <c r="E1435" s="79">
        <v>188.98</v>
      </c>
      <c r="F1435" s="79">
        <v>188.98</v>
      </c>
      <c r="G1435" s="79">
        <v>188.98</v>
      </c>
      <c r="H1435" s="79">
        <v>188.98</v>
      </c>
      <c r="I1435" s="79">
        <v>188.98</v>
      </c>
      <c r="J1435" s="79">
        <v>188.98</v>
      </c>
      <c r="K1435" s="79">
        <v>188.98</v>
      </c>
      <c r="L1435" s="79">
        <v>188.98</v>
      </c>
      <c r="M1435" s="79">
        <v>188.98</v>
      </c>
      <c r="N1435" s="79">
        <v>188.98</v>
      </c>
      <c r="O1435" s="111">
        <f t="shared" si="22"/>
        <v>1700.82</v>
      </c>
    </row>
    <row r="1436" spans="1:15" x14ac:dyDescent="0.3">
      <c r="A1436" s="77" t="s">
        <v>2123</v>
      </c>
      <c r="B1436" s="77" t="s">
        <v>2124</v>
      </c>
      <c r="C1436" s="79">
        <v>214.75</v>
      </c>
      <c r="D1436" s="79">
        <v>214.75</v>
      </c>
      <c r="E1436" s="79">
        <v>214.75</v>
      </c>
      <c r="F1436" s="79">
        <v>214.75</v>
      </c>
      <c r="G1436" s="79">
        <v>214.75</v>
      </c>
      <c r="H1436" s="79">
        <v>14.23</v>
      </c>
      <c r="I1436" s="80"/>
      <c r="J1436" s="80"/>
      <c r="K1436" s="80"/>
      <c r="L1436" s="80"/>
      <c r="M1436" s="80"/>
      <c r="N1436" s="80"/>
      <c r="O1436" s="111">
        <f t="shared" si="22"/>
        <v>443.73</v>
      </c>
    </row>
    <row r="1437" spans="1:15" x14ac:dyDescent="0.3">
      <c r="A1437" s="77" t="s">
        <v>2820</v>
      </c>
      <c r="B1437" s="77" t="s">
        <v>2124</v>
      </c>
      <c r="C1437" s="80"/>
      <c r="D1437" s="80"/>
      <c r="E1437" s="80"/>
      <c r="F1437" s="80"/>
      <c r="G1437" s="80"/>
      <c r="H1437" s="79">
        <v>200.52</v>
      </c>
      <c r="I1437" s="79">
        <v>214.75</v>
      </c>
      <c r="J1437" s="79">
        <v>214.75</v>
      </c>
      <c r="K1437" s="79">
        <v>214.75</v>
      </c>
      <c r="L1437" s="79">
        <v>214.75</v>
      </c>
      <c r="M1437" s="79">
        <v>214.75</v>
      </c>
      <c r="N1437" s="79">
        <v>214.75</v>
      </c>
      <c r="O1437" s="111">
        <f t="shared" si="22"/>
        <v>1489.02</v>
      </c>
    </row>
    <row r="1438" spans="1:15" x14ac:dyDescent="0.3">
      <c r="A1438" s="77" t="s">
        <v>1543</v>
      </c>
      <c r="B1438" s="77" t="s">
        <v>1544</v>
      </c>
      <c r="C1438" s="79">
        <v>266.29000000000002</v>
      </c>
      <c r="D1438" s="79">
        <v>266.29000000000002</v>
      </c>
      <c r="E1438" s="79">
        <v>266.29000000000002</v>
      </c>
      <c r="F1438" s="79">
        <v>266.29000000000002</v>
      </c>
      <c r="G1438" s="79">
        <v>266.29000000000002</v>
      </c>
      <c r="H1438" s="79">
        <v>266.29000000000002</v>
      </c>
      <c r="I1438" s="79">
        <v>266.29000000000002</v>
      </c>
      <c r="J1438" s="79">
        <v>266.29000000000002</v>
      </c>
      <c r="K1438" s="79">
        <v>266.29000000000002</v>
      </c>
      <c r="L1438" s="79">
        <v>266.29000000000002</v>
      </c>
      <c r="M1438" s="79">
        <v>266.29000000000002</v>
      </c>
      <c r="N1438" s="79">
        <v>266.29000000000002</v>
      </c>
      <c r="O1438" s="111">
        <f t="shared" si="22"/>
        <v>2396.61</v>
      </c>
    </row>
    <row r="1439" spans="1:15" x14ac:dyDescent="0.3">
      <c r="A1439" s="77" t="s">
        <v>1524</v>
      </c>
      <c r="B1439" s="77" t="s">
        <v>1525</v>
      </c>
      <c r="C1439" s="79">
        <v>244.81</v>
      </c>
      <c r="D1439" s="79">
        <v>244.81</v>
      </c>
      <c r="E1439" s="79">
        <v>244.81</v>
      </c>
      <c r="F1439" s="79">
        <v>73.55</v>
      </c>
      <c r="G1439" s="80"/>
      <c r="H1439" s="80"/>
      <c r="I1439" s="80"/>
      <c r="J1439" s="80"/>
      <c r="K1439" s="80"/>
      <c r="L1439" s="80"/>
      <c r="M1439" s="80"/>
      <c r="N1439" s="80"/>
      <c r="O1439" s="111">
        <f t="shared" si="22"/>
        <v>73.55</v>
      </c>
    </row>
    <row r="1440" spans="1:15" x14ac:dyDescent="0.3">
      <c r="A1440" s="77" t="s">
        <v>2623</v>
      </c>
      <c r="B1440" s="77" t="s">
        <v>1525</v>
      </c>
      <c r="C1440" s="80"/>
      <c r="D1440" s="80"/>
      <c r="E1440" s="80"/>
      <c r="F1440" s="79">
        <v>171.26</v>
      </c>
      <c r="G1440" s="79">
        <v>244.81</v>
      </c>
      <c r="H1440" s="79">
        <v>244.81</v>
      </c>
      <c r="I1440" s="79">
        <v>244.81</v>
      </c>
      <c r="J1440" s="79">
        <v>244.81</v>
      </c>
      <c r="K1440" s="79">
        <v>244.81</v>
      </c>
      <c r="L1440" s="79">
        <v>244.81</v>
      </c>
      <c r="M1440" s="79">
        <v>244.81</v>
      </c>
      <c r="N1440" s="79">
        <v>244.81</v>
      </c>
      <c r="O1440" s="111">
        <f t="shared" si="22"/>
        <v>2129.7399999999998</v>
      </c>
    </row>
    <row r="1441" spans="1:15" x14ac:dyDescent="0.3">
      <c r="A1441" s="77" t="s">
        <v>2313</v>
      </c>
      <c r="B1441" s="77" t="s">
        <v>2314</v>
      </c>
      <c r="C1441" s="79">
        <v>171.8</v>
      </c>
      <c r="D1441" s="79">
        <v>171.8</v>
      </c>
      <c r="E1441" s="79">
        <v>171.8</v>
      </c>
      <c r="F1441" s="79">
        <v>171.8</v>
      </c>
      <c r="G1441" s="79">
        <v>171.8</v>
      </c>
      <c r="H1441" s="79">
        <v>171.8</v>
      </c>
      <c r="I1441" s="79">
        <v>171.8</v>
      </c>
      <c r="J1441" s="79">
        <v>171.8</v>
      </c>
      <c r="K1441" s="79">
        <v>148.88999999999999</v>
      </c>
      <c r="L1441" s="80"/>
      <c r="M1441" s="80"/>
      <c r="N1441" s="80"/>
      <c r="O1441" s="111">
        <f t="shared" si="22"/>
        <v>1007.89</v>
      </c>
    </row>
    <row r="1442" spans="1:15" x14ac:dyDescent="0.3">
      <c r="A1442" s="77" t="s">
        <v>2897</v>
      </c>
      <c r="B1442" s="77" t="s">
        <v>2314</v>
      </c>
      <c r="C1442" s="80"/>
      <c r="D1442" s="80"/>
      <c r="E1442" s="80"/>
      <c r="F1442" s="80"/>
      <c r="G1442" s="80"/>
      <c r="H1442" s="80"/>
      <c r="I1442" s="80"/>
      <c r="J1442" s="80"/>
      <c r="K1442" s="79">
        <v>22.91</v>
      </c>
      <c r="L1442" s="79">
        <v>171.8</v>
      </c>
      <c r="M1442" s="79">
        <v>171.8</v>
      </c>
      <c r="N1442" s="79">
        <v>171.8</v>
      </c>
      <c r="O1442" s="111">
        <f t="shared" si="22"/>
        <v>538.30999999999995</v>
      </c>
    </row>
    <row r="1443" spans="1:15" x14ac:dyDescent="0.3">
      <c r="A1443" s="77" t="s">
        <v>2134</v>
      </c>
      <c r="B1443" s="77" t="s">
        <v>2135</v>
      </c>
      <c r="C1443" s="79">
        <v>171.8</v>
      </c>
      <c r="D1443" s="79">
        <v>171.8</v>
      </c>
      <c r="E1443" s="79">
        <v>171.8</v>
      </c>
      <c r="F1443" s="79">
        <v>80.260000000000005</v>
      </c>
      <c r="G1443" s="80"/>
      <c r="H1443" s="80"/>
      <c r="I1443" s="80"/>
      <c r="J1443" s="80"/>
      <c r="K1443" s="80"/>
      <c r="L1443" s="80"/>
      <c r="M1443" s="80"/>
      <c r="N1443" s="80"/>
      <c r="O1443" s="111">
        <f t="shared" si="22"/>
        <v>80.260000000000005</v>
      </c>
    </row>
    <row r="1444" spans="1:15" x14ac:dyDescent="0.3">
      <c r="A1444" s="77" t="s">
        <v>2734</v>
      </c>
      <c r="B1444" s="77" t="s">
        <v>2135</v>
      </c>
      <c r="C1444" s="80"/>
      <c r="D1444" s="80"/>
      <c r="E1444" s="80"/>
      <c r="F1444" s="79">
        <v>91.54</v>
      </c>
      <c r="G1444" s="79">
        <v>171.8</v>
      </c>
      <c r="H1444" s="79">
        <v>171.8</v>
      </c>
      <c r="I1444" s="79">
        <v>171.8</v>
      </c>
      <c r="J1444" s="79">
        <v>171.8</v>
      </c>
      <c r="K1444" s="79">
        <v>171.8</v>
      </c>
      <c r="L1444" s="79">
        <v>171.8</v>
      </c>
      <c r="M1444" s="79">
        <v>171.8</v>
      </c>
      <c r="N1444" s="79">
        <v>171.8</v>
      </c>
      <c r="O1444" s="111">
        <f t="shared" si="22"/>
        <v>1465.9399999999998</v>
      </c>
    </row>
    <row r="1445" spans="1:15" x14ac:dyDescent="0.3">
      <c r="A1445" s="77" t="s">
        <v>2125</v>
      </c>
      <c r="B1445" s="77" t="s">
        <v>1196</v>
      </c>
      <c r="C1445" s="79">
        <v>167.51</v>
      </c>
      <c r="D1445" s="79">
        <v>167.5</v>
      </c>
      <c r="E1445" s="79">
        <v>75.7</v>
      </c>
      <c r="F1445" s="80"/>
      <c r="G1445" s="80"/>
      <c r="H1445" s="80"/>
      <c r="I1445" s="80"/>
      <c r="J1445" s="80"/>
      <c r="K1445" s="80"/>
      <c r="L1445" s="80"/>
      <c r="M1445" s="80"/>
      <c r="N1445" s="80"/>
      <c r="O1445" s="111">
        <f t="shared" si="22"/>
        <v>0</v>
      </c>
    </row>
    <row r="1446" spans="1:15" x14ac:dyDescent="0.3">
      <c r="A1446" s="77" t="s">
        <v>2587</v>
      </c>
      <c r="B1446" s="77" t="s">
        <v>1196</v>
      </c>
      <c r="C1446" s="80"/>
      <c r="D1446" s="80"/>
      <c r="E1446" s="79">
        <v>91.81</v>
      </c>
      <c r="F1446" s="79">
        <v>167.5</v>
      </c>
      <c r="G1446" s="79">
        <v>167.5</v>
      </c>
      <c r="H1446" s="79">
        <v>167.5</v>
      </c>
      <c r="I1446" s="79">
        <v>167.5</v>
      </c>
      <c r="J1446" s="79">
        <v>167.5</v>
      </c>
      <c r="K1446" s="79">
        <v>167.5</v>
      </c>
      <c r="L1446" s="79">
        <v>167.5</v>
      </c>
      <c r="M1446" s="79">
        <v>167.5</v>
      </c>
      <c r="N1446" s="79">
        <v>167.5</v>
      </c>
      <c r="O1446" s="111">
        <f t="shared" si="22"/>
        <v>1507.5</v>
      </c>
    </row>
    <row r="1447" spans="1:15" x14ac:dyDescent="0.3">
      <c r="A1447" s="77" t="s">
        <v>1441</v>
      </c>
      <c r="B1447" s="77" t="s">
        <v>1442</v>
      </c>
      <c r="C1447" s="79">
        <v>154.62</v>
      </c>
      <c r="D1447" s="79">
        <v>154.62</v>
      </c>
      <c r="E1447" s="79">
        <v>154.62</v>
      </c>
      <c r="F1447" s="79">
        <v>154.62</v>
      </c>
      <c r="G1447" s="79">
        <v>154.62</v>
      </c>
      <c r="H1447" s="79">
        <v>154.62</v>
      </c>
      <c r="I1447" s="79">
        <v>154.62</v>
      </c>
      <c r="J1447" s="79">
        <v>154.62</v>
      </c>
      <c r="K1447" s="79">
        <v>154.62</v>
      </c>
      <c r="L1447" s="79">
        <v>154.62</v>
      </c>
      <c r="M1447" s="79">
        <v>154.62</v>
      </c>
      <c r="N1447" s="79">
        <v>154.62</v>
      </c>
      <c r="O1447" s="111">
        <f t="shared" si="22"/>
        <v>1391.58</v>
      </c>
    </row>
    <row r="1448" spans="1:15" x14ac:dyDescent="0.3">
      <c r="A1448" s="77" t="s">
        <v>2152</v>
      </c>
      <c r="B1448" s="77" t="s">
        <v>2153</v>
      </c>
      <c r="C1448" s="79">
        <v>124.56</v>
      </c>
      <c r="D1448" s="79">
        <v>124.55</v>
      </c>
      <c r="E1448" s="79">
        <v>124.55</v>
      </c>
      <c r="F1448" s="79">
        <v>124.55</v>
      </c>
      <c r="G1448" s="79">
        <v>124.55</v>
      </c>
      <c r="H1448" s="79">
        <v>124.55</v>
      </c>
      <c r="I1448" s="79">
        <v>124.55</v>
      </c>
      <c r="J1448" s="79">
        <v>124.55</v>
      </c>
      <c r="K1448" s="79">
        <v>124.55</v>
      </c>
      <c r="L1448" s="79">
        <v>124.55</v>
      </c>
      <c r="M1448" s="79">
        <v>124.55</v>
      </c>
      <c r="N1448" s="79">
        <v>124.55</v>
      </c>
      <c r="O1448" s="111">
        <f t="shared" si="22"/>
        <v>1120.9499999999998</v>
      </c>
    </row>
    <row r="1449" spans="1:15" x14ac:dyDescent="0.3">
      <c r="A1449" s="77" t="s">
        <v>1942</v>
      </c>
      <c r="B1449" s="77" t="s">
        <v>1943</v>
      </c>
      <c r="C1449" s="79">
        <v>120.26</v>
      </c>
      <c r="D1449" s="79">
        <v>120.26</v>
      </c>
      <c r="E1449" s="79">
        <v>120.26</v>
      </c>
      <c r="F1449" s="79">
        <v>120.26</v>
      </c>
      <c r="G1449" s="79">
        <v>120.26</v>
      </c>
      <c r="H1449" s="79">
        <v>120.26</v>
      </c>
      <c r="I1449" s="79">
        <v>120.26</v>
      </c>
      <c r="J1449" s="79">
        <v>120.26</v>
      </c>
      <c r="K1449" s="79">
        <v>120.26</v>
      </c>
      <c r="L1449" s="79">
        <v>120.26</v>
      </c>
      <c r="M1449" s="79">
        <v>120.26</v>
      </c>
      <c r="N1449" s="79">
        <v>120.26</v>
      </c>
      <c r="O1449" s="111">
        <f t="shared" si="22"/>
        <v>1082.3400000000001</v>
      </c>
    </row>
    <row r="1450" spans="1:15" x14ac:dyDescent="0.3">
      <c r="A1450" s="77" t="s">
        <v>2059</v>
      </c>
      <c r="B1450" s="77" t="s">
        <v>2060</v>
      </c>
      <c r="C1450" s="79">
        <v>68.72</v>
      </c>
      <c r="D1450" s="79">
        <v>68.72</v>
      </c>
      <c r="E1450" s="79">
        <v>68.72</v>
      </c>
      <c r="F1450" s="79">
        <v>68.72</v>
      </c>
      <c r="G1450" s="79">
        <v>68.72</v>
      </c>
      <c r="H1450" s="79">
        <v>68.72</v>
      </c>
      <c r="I1450" s="79">
        <v>68.72</v>
      </c>
      <c r="J1450" s="79">
        <v>68.72</v>
      </c>
      <c r="K1450" s="79">
        <v>68.72</v>
      </c>
      <c r="L1450" s="79">
        <v>68.72</v>
      </c>
      <c r="M1450" s="79">
        <v>64.14</v>
      </c>
      <c r="N1450" s="80"/>
      <c r="O1450" s="111">
        <f t="shared" si="22"/>
        <v>545.18000000000006</v>
      </c>
    </row>
    <row r="1451" spans="1:15" x14ac:dyDescent="0.3">
      <c r="A1451" s="77" t="s">
        <v>2917</v>
      </c>
      <c r="B1451" s="77" t="s">
        <v>2060</v>
      </c>
      <c r="C1451" s="80"/>
      <c r="D1451" s="80"/>
      <c r="E1451" s="80"/>
      <c r="F1451" s="80"/>
      <c r="G1451" s="80"/>
      <c r="H1451" s="80"/>
      <c r="I1451" s="80"/>
      <c r="J1451" s="80"/>
      <c r="K1451" s="80"/>
      <c r="L1451" s="80"/>
      <c r="M1451" s="79">
        <v>4.58</v>
      </c>
      <c r="N1451" s="79">
        <v>68.72</v>
      </c>
      <c r="O1451" s="111">
        <f t="shared" si="22"/>
        <v>73.3</v>
      </c>
    </row>
    <row r="1452" spans="1:15" x14ac:dyDescent="0.3">
      <c r="A1452" s="77" t="s">
        <v>2136</v>
      </c>
      <c r="B1452" s="77" t="s">
        <v>2137</v>
      </c>
      <c r="C1452" s="79">
        <v>107.37</v>
      </c>
      <c r="D1452" s="79">
        <v>107.37</v>
      </c>
      <c r="E1452" s="79">
        <v>107.37</v>
      </c>
      <c r="F1452" s="79">
        <v>107.37</v>
      </c>
      <c r="G1452" s="79">
        <v>107.37</v>
      </c>
      <c r="H1452" s="79">
        <v>107.37</v>
      </c>
      <c r="I1452" s="79">
        <v>107.37</v>
      </c>
      <c r="J1452" s="79">
        <v>107.37</v>
      </c>
      <c r="K1452" s="79">
        <v>107.37</v>
      </c>
      <c r="L1452" s="79">
        <v>107.37</v>
      </c>
      <c r="M1452" s="79">
        <v>107.37</v>
      </c>
      <c r="N1452" s="79">
        <v>107.37</v>
      </c>
      <c r="O1452" s="111">
        <f t="shared" si="22"/>
        <v>966.33</v>
      </c>
    </row>
    <row r="1453" spans="1:15" x14ac:dyDescent="0.3">
      <c r="A1453" s="77" t="s">
        <v>2274</v>
      </c>
      <c r="B1453" s="77" t="s">
        <v>2275</v>
      </c>
      <c r="C1453" s="79">
        <v>176.1</v>
      </c>
      <c r="D1453" s="79">
        <v>176.09</v>
      </c>
      <c r="E1453" s="79">
        <v>176.09</v>
      </c>
      <c r="F1453" s="79">
        <v>176.09</v>
      </c>
      <c r="G1453" s="79">
        <v>176.09</v>
      </c>
      <c r="H1453" s="79">
        <v>176.09</v>
      </c>
      <c r="I1453" s="79">
        <v>176.09</v>
      </c>
      <c r="J1453" s="79">
        <v>176.09</v>
      </c>
      <c r="K1453" s="79">
        <v>176.09</v>
      </c>
      <c r="L1453" s="79">
        <v>176.09</v>
      </c>
      <c r="M1453" s="79">
        <v>176.09</v>
      </c>
      <c r="N1453" s="79">
        <v>176.09</v>
      </c>
      <c r="O1453" s="111">
        <f t="shared" si="22"/>
        <v>1584.8099999999997</v>
      </c>
    </row>
    <row r="1454" spans="1:15" x14ac:dyDescent="0.3">
      <c r="A1454" s="77" t="s">
        <v>1500</v>
      </c>
      <c r="B1454" s="77" t="s">
        <v>1501</v>
      </c>
      <c r="C1454" s="79">
        <v>141.72999999999999</v>
      </c>
      <c r="D1454" s="79">
        <v>141.72999999999999</v>
      </c>
      <c r="E1454" s="79">
        <v>141.72999999999999</v>
      </c>
      <c r="F1454" s="79">
        <v>141.72999999999999</v>
      </c>
      <c r="G1454" s="79">
        <v>141.72999999999999</v>
      </c>
      <c r="H1454" s="80"/>
      <c r="I1454" s="80"/>
      <c r="J1454" s="80"/>
      <c r="K1454" s="80"/>
      <c r="L1454" s="80"/>
      <c r="M1454" s="80"/>
      <c r="N1454" s="80"/>
      <c r="O1454" s="111">
        <f t="shared" si="22"/>
        <v>283.45999999999998</v>
      </c>
    </row>
    <row r="1455" spans="1:15" x14ac:dyDescent="0.3">
      <c r="A1455" s="77" t="s">
        <v>2783</v>
      </c>
      <c r="B1455" s="77" t="s">
        <v>1501</v>
      </c>
      <c r="C1455" s="80"/>
      <c r="D1455" s="80"/>
      <c r="E1455" s="80"/>
      <c r="F1455" s="80"/>
      <c r="G1455" s="80"/>
      <c r="H1455" s="79">
        <v>141.72999999999999</v>
      </c>
      <c r="I1455" s="79">
        <v>141.72999999999999</v>
      </c>
      <c r="J1455" s="79">
        <v>141.72999999999999</v>
      </c>
      <c r="K1455" s="79">
        <v>141.72999999999999</v>
      </c>
      <c r="L1455" s="79">
        <v>141.72999999999999</v>
      </c>
      <c r="M1455" s="79">
        <v>141.72999999999999</v>
      </c>
      <c r="N1455" s="79">
        <v>141.72999999999999</v>
      </c>
      <c r="O1455" s="111">
        <f t="shared" si="22"/>
        <v>992.11</v>
      </c>
    </row>
    <row r="1456" spans="1:15" x14ac:dyDescent="0.3">
      <c r="A1456" s="77" t="s">
        <v>2170</v>
      </c>
      <c r="B1456" s="77" t="s">
        <v>1116</v>
      </c>
      <c r="C1456" s="79">
        <v>141.72999999999999</v>
      </c>
      <c r="D1456" s="79">
        <v>141.72999999999999</v>
      </c>
      <c r="E1456" s="79">
        <v>68.45</v>
      </c>
      <c r="F1456" s="80"/>
      <c r="G1456" s="80"/>
      <c r="H1456" s="80"/>
      <c r="I1456" s="80"/>
      <c r="J1456" s="80"/>
      <c r="K1456" s="80"/>
      <c r="L1456" s="80"/>
      <c r="M1456" s="80"/>
      <c r="N1456" s="80"/>
      <c r="O1456" s="111">
        <f t="shared" si="22"/>
        <v>0</v>
      </c>
    </row>
    <row r="1457" spans="1:15" x14ac:dyDescent="0.3">
      <c r="A1457" s="77" t="s">
        <v>2584</v>
      </c>
      <c r="B1457" s="77" t="s">
        <v>1116</v>
      </c>
      <c r="C1457" s="80"/>
      <c r="D1457" s="80"/>
      <c r="E1457" s="79">
        <v>73.010000000000005</v>
      </c>
      <c r="F1457" s="79">
        <v>141.72999999999999</v>
      </c>
      <c r="G1457" s="79">
        <v>141.72999999999999</v>
      </c>
      <c r="H1457" s="79">
        <v>141.72999999999999</v>
      </c>
      <c r="I1457" s="79">
        <v>141.72999999999999</v>
      </c>
      <c r="J1457" s="79">
        <v>141.72999999999999</v>
      </c>
      <c r="K1457" s="79">
        <v>141.72999999999999</v>
      </c>
      <c r="L1457" s="79">
        <v>141.72999999999999</v>
      </c>
      <c r="M1457" s="79">
        <v>141.72999999999999</v>
      </c>
      <c r="N1457" s="79">
        <v>141.72999999999999</v>
      </c>
      <c r="O1457" s="111">
        <f t="shared" si="22"/>
        <v>1275.57</v>
      </c>
    </row>
    <row r="1458" spans="1:15" x14ac:dyDescent="0.3">
      <c r="A1458" s="77" t="s">
        <v>2204</v>
      </c>
      <c r="B1458" s="77" t="s">
        <v>1111</v>
      </c>
      <c r="C1458" s="79">
        <v>163.21</v>
      </c>
      <c r="D1458" s="79">
        <v>163.21</v>
      </c>
      <c r="E1458" s="79">
        <v>163.21</v>
      </c>
      <c r="F1458" s="80"/>
      <c r="G1458" s="80"/>
      <c r="H1458" s="80"/>
      <c r="I1458" s="80"/>
      <c r="J1458" s="80"/>
      <c r="K1458" s="80"/>
      <c r="L1458" s="80"/>
      <c r="M1458" s="80"/>
      <c r="N1458" s="80"/>
      <c r="O1458" s="111">
        <f t="shared" si="22"/>
        <v>0</v>
      </c>
    </row>
    <row r="1459" spans="1:15" x14ac:dyDescent="0.3">
      <c r="A1459" s="77" t="s">
        <v>2723</v>
      </c>
      <c r="B1459" s="77" t="s">
        <v>1111</v>
      </c>
      <c r="C1459" s="80"/>
      <c r="D1459" s="80"/>
      <c r="E1459" s="80"/>
      <c r="F1459" s="79">
        <v>163.21</v>
      </c>
      <c r="G1459" s="79">
        <v>163.21</v>
      </c>
      <c r="H1459" s="79">
        <v>163.21</v>
      </c>
      <c r="I1459" s="79">
        <v>163.21</v>
      </c>
      <c r="J1459" s="79">
        <v>163.21</v>
      </c>
      <c r="K1459" s="79">
        <v>163.21</v>
      </c>
      <c r="L1459" s="79">
        <v>163.21</v>
      </c>
      <c r="M1459" s="79">
        <v>163.21</v>
      </c>
      <c r="N1459" s="79">
        <v>163.21</v>
      </c>
      <c r="O1459" s="111">
        <f t="shared" si="22"/>
        <v>1468.89</v>
      </c>
    </row>
    <row r="1460" spans="1:15" x14ac:dyDescent="0.3">
      <c r="A1460" s="77" t="s">
        <v>2042</v>
      </c>
      <c r="B1460" s="77" t="s">
        <v>1077</v>
      </c>
      <c r="C1460" s="79">
        <v>296.35000000000002</v>
      </c>
      <c r="D1460" s="79">
        <v>296.35000000000002</v>
      </c>
      <c r="E1460" s="79">
        <v>124.29</v>
      </c>
      <c r="F1460" s="80"/>
      <c r="G1460" s="80"/>
      <c r="H1460" s="80"/>
      <c r="I1460" s="80"/>
      <c r="J1460" s="80"/>
      <c r="K1460" s="80"/>
      <c r="L1460" s="80"/>
      <c r="M1460" s="80"/>
      <c r="N1460" s="80"/>
      <c r="O1460" s="111">
        <f t="shared" si="22"/>
        <v>0</v>
      </c>
    </row>
    <row r="1461" spans="1:15" x14ac:dyDescent="0.3">
      <c r="A1461" s="77" t="s">
        <v>2555</v>
      </c>
      <c r="B1461" s="77" t="s">
        <v>1077</v>
      </c>
      <c r="C1461" s="80"/>
      <c r="D1461" s="80"/>
      <c r="E1461" s="79">
        <v>172.06</v>
      </c>
      <c r="F1461" s="79">
        <v>296.35000000000002</v>
      </c>
      <c r="G1461" s="79">
        <v>296.35000000000002</v>
      </c>
      <c r="H1461" s="79">
        <v>296.35000000000002</v>
      </c>
      <c r="I1461" s="79">
        <v>296.35000000000002</v>
      </c>
      <c r="J1461" s="79">
        <v>296.35000000000002</v>
      </c>
      <c r="K1461" s="79">
        <v>296.35000000000002</v>
      </c>
      <c r="L1461" s="79">
        <v>296.35000000000002</v>
      </c>
      <c r="M1461" s="79">
        <v>296.35000000000002</v>
      </c>
      <c r="N1461" s="79">
        <v>296.35000000000002</v>
      </c>
      <c r="O1461" s="111">
        <f t="shared" si="22"/>
        <v>2667.1499999999996</v>
      </c>
    </row>
    <row r="1462" spans="1:15" x14ac:dyDescent="0.3">
      <c r="A1462" s="77" t="s">
        <v>2068</v>
      </c>
      <c r="B1462" s="77" t="s">
        <v>1170</v>
      </c>
      <c r="C1462" s="79">
        <v>266.29000000000002</v>
      </c>
      <c r="D1462" s="79">
        <v>266.29000000000002</v>
      </c>
      <c r="E1462" s="79">
        <v>266.29000000000002</v>
      </c>
      <c r="F1462" s="79">
        <v>35.43</v>
      </c>
      <c r="G1462" s="80"/>
      <c r="H1462" s="80"/>
      <c r="I1462" s="80"/>
      <c r="J1462" s="80"/>
      <c r="K1462" s="80"/>
      <c r="L1462" s="80"/>
      <c r="M1462" s="80"/>
      <c r="N1462" s="80"/>
      <c r="O1462" s="111">
        <f t="shared" si="22"/>
        <v>35.43</v>
      </c>
    </row>
    <row r="1463" spans="1:15" x14ac:dyDescent="0.3">
      <c r="A1463" s="77" t="s">
        <v>2696</v>
      </c>
      <c r="B1463" s="77" t="s">
        <v>1170</v>
      </c>
      <c r="C1463" s="80"/>
      <c r="D1463" s="80"/>
      <c r="E1463" s="80"/>
      <c r="F1463" s="79">
        <v>230.86</v>
      </c>
      <c r="G1463" s="79">
        <v>266.29000000000002</v>
      </c>
      <c r="H1463" s="79">
        <v>266.29000000000002</v>
      </c>
      <c r="I1463" s="79">
        <v>266.29000000000002</v>
      </c>
      <c r="J1463" s="79">
        <v>266.29000000000002</v>
      </c>
      <c r="K1463" s="79">
        <v>266.29000000000002</v>
      </c>
      <c r="L1463" s="79">
        <v>266.29000000000002</v>
      </c>
      <c r="M1463" s="79">
        <v>266.29000000000002</v>
      </c>
      <c r="N1463" s="79">
        <v>266.29000000000002</v>
      </c>
      <c r="O1463" s="111">
        <f t="shared" si="22"/>
        <v>2361.1799999999998</v>
      </c>
    </row>
    <row r="1464" spans="1:15" x14ac:dyDescent="0.3">
      <c r="A1464" s="77" t="s">
        <v>2212</v>
      </c>
      <c r="B1464" s="77" t="s">
        <v>1025</v>
      </c>
      <c r="C1464" s="79">
        <v>283.47000000000003</v>
      </c>
      <c r="D1464" s="79">
        <v>283.47000000000003</v>
      </c>
      <c r="E1464" s="79">
        <v>283.47000000000003</v>
      </c>
      <c r="F1464" s="79">
        <v>94.49</v>
      </c>
      <c r="G1464" s="80"/>
      <c r="H1464" s="80"/>
      <c r="I1464" s="80"/>
      <c r="J1464" s="80"/>
      <c r="K1464" s="80"/>
      <c r="L1464" s="80"/>
      <c r="M1464" s="80"/>
      <c r="N1464" s="80"/>
      <c r="O1464" s="111">
        <f t="shared" si="22"/>
        <v>94.49</v>
      </c>
    </row>
    <row r="1465" spans="1:15" x14ac:dyDescent="0.3">
      <c r="A1465" s="77" t="s">
        <v>2720</v>
      </c>
      <c r="B1465" s="77" t="s">
        <v>1025</v>
      </c>
      <c r="C1465" s="80"/>
      <c r="D1465" s="80"/>
      <c r="E1465" s="80"/>
      <c r="F1465" s="79">
        <v>188.98</v>
      </c>
      <c r="G1465" s="79">
        <v>283.47000000000003</v>
      </c>
      <c r="H1465" s="79">
        <v>283.47000000000003</v>
      </c>
      <c r="I1465" s="79">
        <v>283.47000000000003</v>
      </c>
      <c r="J1465" s="79">
        <v>283.47000000000003</v>
      </c>
      <c r="K1465" s="79">
        <v>283.47000000000003</v>
      </c>
      <c r="L1465" s="79">
        <v>283.47000000000003</v>
      </c>
      <c r="M1465" s="79">
        <v>283.47000000000003</v>
      </c>
      <c r="N1465" s="79">
        <v>283.47000000000003</v>
      </c>
      <c r="O1465" s="111">
        <f t="shared" si="22"/>
        <v>2456.7400000000007</v>
      </c>
    </row>
    <row r="1466" spans="1:15" x14ac:dyDescent="0.3">
      <c r="A1466" s="77" t="s">
        <v>1445</v>
      </c>
      <c r="B1466" s="77" t="s">
        <v>909</v>
      </c>
      <c r="C1466" s="79">
        <v>249.11</v>
      </c>
      <c r="D1466" s="79">
        <v>249.11</v>
      </c>
      <c r="E1466" s="79">
        <v>249.11</v>
      </c>
      <c r="F1466" s="79">
        <v>174.38</v>
      </c>
      <c r="G1466" s="80"/>
      <c r="H1466" s="80"/>
      <c r="I1466" s="80"/>
      <c r="J1466" s="80"/>
      <c r="K1466" s="80"/>
      <c r="L1466" s="80"/>
      <c r="M1466" s="80"/>
      <c r="N1466" s="80"/>
      <c r="O1466" s="111">
        <f t="shared" si="22"/>
        <v>174.38</v>
      </c>
    </row>
    <row r="1467" spans="1:15" x14ac:dyDescent="0.3">
      <c r="A1467" s="77" t="s">
        <v>2631</v>
      </c>
      <c r="B1467" s="77" t="s">
        <v>909</v>
      </c>
      <c r="C1467" s="80"/>
      <c r="D1467" s="80"/>
      <c r="E1467" s="80"/>
      <c r="F1467" s="79">
        <v>74.73</v>
      </c>
      <c r="G1467" s="79">
        <v>249.11</v>
      </c>
      <c r="H1467" s="79">
        <v>249.11</v>
      </c>
      <c r="I1467" s="79">
        <v>249.11</v>
      </c>
      <c r="J1467" s="79">
        <v>249.11</v>
      </c>
      <c r="K1467" s="79">
        <v>249.11</v>
      </c>
      <c r="L1467" s="79">
        <v>249.11</v>
      </c>
      <c r="M1467" s="79">
        <v>249.11</v>
      </c>
      <c r="N1467" s="79">
        <v>249.11</v>
      </c>
      <c r="O1467" s="111">
        <f t="shared" si="22"/>
        <v>2067.6100000000006</v>
      </c>
    </row>
    <row r="1468" spans="1:15" x14ac:dyDescent="0.3">
      <c r="A1468" s="77" t="s">
        <v>2183</v>
      </c>
      <c r="B1468" s="77" t="s">
        <v>654</v>
      </c>
      <c r="C1468" s="79">
        <v>197.57</v>
      </c>
      <c r="D1468" s="79">
        <v>197.57</v>
      </c>
      <c r="E1468" s="79">
        <v>63.62</v>
      </c>
      <c r="F1468" s="80"/>
      <c r="G1468" s="80"/>
      <c r="H1468" s="80"/>
      <c r="I1468" s="80"/>
      <c r="J1468" s="80"/>
      <c r="K1468" s="80"/>
      <c r="L1468" s="80"/>
      <c r="M1468" s="80"/>
      <c r="N1468" s="80"/>
      <c r="O1468" s="111">
        <f t="shared" si="22"/>
        <v>0</v>
      </c>
    </row>
    <row r="1469" spans="1:15" x14ac:dyDescent="0.3">
      <c r="A1469" s="77" t="s">
        <v>2593</v>
      </c>
      <c r="B1469" s="77" t="s">
        <v>654</v>
      </c>
      <c r="C1469" s="80"/>
      <c r="D1469" s="80"/>
      <c r="E1469" s="79">
        <v>133.94999999999999</v>
      </c>
      <c r="F1469" s="79">
        <v>197.57</v>
      </c>
      <c r="G1469" s="79">
        <v>197.57</v>
      </c>
      <c r="H1469" s="79">
        <v>197.57</v>
      </c>
      <c r="I1469" s="79">
        <v>197.57</v>
      </c>
      <c r="J1469" s="79">
        <v>197.57</v>
      </c>
      <c r="K1469" s="79">
        <v>197.57</v>
      </c>
      <c r="L1469" s="79">
        <v>197.57</v>
      </c>
      <c r="M1469" s="79">
        <v>197.57</v>
      </c>
      <c r="N1469" s="79">
        <v>197.57</v>
      </c>
      <c r="O1469" s="111">
        <f t="shared" si="22"/>
        <v>1778.1299999999997</v>
      </c>
    </row>
    <row r="1470" spans="1:15" x14ac:dyDescent="0.3">
      <c r="A1470" s="77" t="s">
        <v>2158</v>
      </c>
      <c r="B1470" s="77" t="s">
        <v>1182</v>
      </c>
      <c r="C1470" s="79">
        <v>201.86</v>
      </c>
      <c r="D1470" s="79">
        <v>201.86</v>
      </c>
      <c r="E1470" s="79">
        <v>201.86</v>
      </c>
      <c r="F1470" s="80"/>
      <c r="G1470" s="80"/>
      <c r="H1470" s="80"/>
      <c r="I1470" s="80"/>
      <c r="J1470" s="80"/>
      <c r="K1470" s="80"/>
      <c r="L1470" s="80"/>
      <c r="M1470" s="80"/>
      <c r="N1470" s="80"/>
      <c r="O1470" s="111">
        <f t="shared" si="22"/>
        <v>0</v>
      </c>
    </row>
    <row r="1471" spans="1:15" x14ac:dyDescent="0.3">
      <c r="A1471" s="77" t="s">
        <v>2731</v>
      </c>
      <c r="B1471" s="77" t="s">
        <v>1182</v>
      </c>
      <c r="C1471" s="80"/>
      <c r="D1471" s="80"/>
      <c r="E1471" s="80"/>
      <c r="F1471" s="79">
        <v>201.86</v>
      </c>
      <c r="G1471" s="79">
        <v>201.86</v>
      </c>
      <c r="H1471" s="79">
        <v>201.86</v>
      </c>
      <c r="I1471" s="79">
        <v>201.86</v>
      </c>
      <c r="J1471" s="79">
        <v>201.86</v>
      </c>
      <c r="K1471" s="79">
        <v>201.86</v>
      </c>
      <c r="L1471" s="79">
        <v>201.86</v>
      </c>
      <c r="M1471" s="79">
        <v>201.86</v>
      </c>
      <c r="N1471" s="79">
        <v>201.86</v>
      </c>
      <c r="O1471" s="111">
        <f t="shared" si="22"/>
        <v>1816.7400000000002</v>
      </c>
    </row>
    <row r="1472" spans="1:15" x14ac:dyDescent="0.3">
      <c r="A1472" s="77" t="s">
        <v>2194</v>
      </c>
      <c r="B1472" s="77" t="s">
        <v>913</v>
      </c>
      <c r="C1472" s="79">
        <v>171.8</v>
      </c>
      <c r="D1472" s="79">
        <v>171.8</v>
      </c>
      <c r="E1472" s="79">
        <v>171.8</v>
      </c>
      <c r="F1472" s="80"/>
      <c r="G1472" s="80"/>
      <c r="H1472" s="80"/>
      <c r="I1472" s="80"/>
      <c r="J1472" s="80"/>
      <c r="K1472" s="80"/>
      <c r="L1472" s="80"/>
      <c r="M1472" s="80"/>
      <c r="N1472" s="80"/>
      <c r="O1472" s="111">
        <f t="shared" si="22"/>
        <v>0</v>
      </c>
    </row>
    <row r="1473" spans="1:15" x14ac:dyDescent="0.3">
      <c r="A1473" s="77" t="s">
        <v>2728</v>
      </c>
      <c r="B1473" s="77" t="s">
        <v>913</v>
      </c>
      <c r="C1473" s="80"/>
      <c r="D1473" s="80"/>
      <c r="E1473" s="80"/>
      <c r="F1473" s="79">
        <v>171.8</v>
      </c>
      <c r="G1473" s="79">
        <v>171.8</v>
      </c>
      <c r="H1473" s="79">
        <v>171.8</v>
      </c>
      <c r="I1473" s="79">
        <v>171.8</v>
      </c>
      <c r="J1473" s="79">
        <v>171.8</v>
      </c>
      <c r="K1473" s="79">
        <v>171.8</v>
      </c>
      <c r="L1473" s="79">
        <v>171.8</v>
      </c>
      <c r="M1473" s="79">
        <v>171.8</v>
      </c>
      <c r="N1473" s="79">
        <v>171.8</v>
      </c>
      <c r="O1473" s="111">
        <f t="shared" si="22"/>
        <v>1546.1999999999998</v>
      </c>
    </row>
    <row r="1474" spans="1:15" x14ac:dyDescent="0.3">
      <c r="A1474" s="77" t="s">
        <v>2283</v>
      </c>
      <c r="B1474" s="77" t="s">
        <v>1048</v>
      </c>
      <c r="C1474" s="79">
        <v>163.21</v>
      </c>
      <c r="D1474" s="79">
        <v>163.21</v>
      </c>
      <c r="E1474" s="79">
        <v>163.21</v>
      </c>
      <c r="F1474" s="79">
        <v>163.21</v>
      </c>
      <c r="G1474" s="79">
        <v>163.21</v>
      </c>
      <c r="H1474" s="79">
        <v>5.37</v>
      </c>
      <c r="I1474" s="80"/>
      <c r="J1474" s="80"/>
      <c r="K1474" s="80"/>
      <c r="L1474" s="80"/>
      <c r="M1474" s="80"/>
      <c r="N1474" s="80"/>
      <c r="O1474" s="111">
        <f t="shared" si="22"/>
        <v>331.79</v>
      </c>
    </row>
    <row r="1475" spans="1:15" x14ac:dyDescent="0.3">
      <c r="A1475" s="77" t="s">
        <v>2812</v>
      </c>
      <c r="B1475" s="77" t="s">
        <v>1048</v>
      </c>
      <c r="C1475" s="80"/>
      <c r="D1475" s="80"/>
      <c r="E1475" s="80"/>
      <c r="F1475" s="80"/>
      <c r="G1475" s="80"/>
      <c r="H1475" s="79">
        <v>157.57</v>
      </c>
      <c r="I1475" s="79">
        <v>163.21</v>
      </c>
      <c r="J1475" s="79">
        <v>163.21</v>
      </c>
      <c r="K1475" s="79">
        <v>163.21</v>
      </c>
      <c r="L1475" s="79">
        <v>163.21</v>
      </c>
      <c r="M1475" s="79">
        <v>163.21</v>
      </c>
      <c r="N1475" s="79">
        <v>163.21</v>
      </c>
      <c r="O1475" s="111">
        <f t="shared" ref="O1475:O1538" si="23">SUM(F1475:N1475)</f>
        <v>1136.8300000000002</v>
      </c>
    </row>
    <row r="1476" spans="1:15" x14ac:dyDescent="0.3">
      <c r="A1476" s="77" t="s">
        <v>1945</v>
      </c>
      <c r="B1476" s="77" t="s">
        <v>641</v>
      </c>
      <c r="C1476" s="79">
        <v>279.18</v>
      </c>
      <c r="D1476" s="79">
        <v>279.17</v>
      </c>
      <c r="E1476" s="79">
        <v>279.17</v>
      </c>
      <c r="F1476" s="80"/>
      <c r="G1476" s="80"/>
      <c r="H1476" s="80"/>
      <c r="I1476" s="80"/>
      <c r="J1476" s="80"/>
      <c r="K1476" s="80"/>
      <c r="L1476" s="80"/>
      <c r="M1476" s="80"/>
      <c r="N1476" s="80"/>
      <c r="O1476" s="111">
        <f t="shared" si="23"/>
        <v>0</v>
      </c>
    </row>
    <row r="1477" spans="1:15" x14ac:dyDescent="0.3">
      <c r="A1477" s="77" t="s">
        <v>2717</v>
      </c>
      <c r="B1477" s="77" t="s">
        <v>641</v>
      </c>
      <c r="C1477" s="80"/>
      <c r="D1477" s="80"/>
      <c r="E1477" s="80"/>
      <c r="F1477" s="79">
        <v>279.18</v>
      </c>
      <c r="G1477" s="79">
        <v>279.17</v>
      </c>
      <c r="H1477" s="79">
        <v>279.17</v>
      </c>
      <c r="I1477" s="79">
        <v>279.17</v>
      </c>
      <c r="J1477" s="79">
        <v>279.17</v>
      </c>
      <c r="K1477" s="79">
        <v>279.17</v>
      </c>
      <c r="L1477" s="79">
        <v>279.17</v>
      </c>
      <c r="M1477" s="79">
        <v>279.17</v>
      </c>
      <c r="N1477" s="79">
        <v>279.17</v>
      </c>
      <c r="O1477" s="111">
        <f t="shared" si="23"/>
        <v>2512.5400000000004</v>
      </c>
    </row>
    <row r="1478" spans="1:15" x14ac:dyDescent="0.3">
      <c r="A1478" s="77" t="s">
        <v>2296</v>
      </c>
      <c r="B1478" s="77" t="s">
        <v>1064</v>
      </c>
      <c r="C1478" s="79">
        <v>167.51</v>
      </c>
      <c r="D1478" s="79">
        <v>167.5</v>
      </c>
      <c r="E1478" s="79">
        <v>167.5</v>
      </c>
      <c r="F1478" s="79">
        <v>39.19</v>
      </c>
      <c r="G1478" s="80"/>
      <c r="H1478" s="80"/>
      <c r="I1478" s="80"/>
      <c r="J1478" s="80"/>
      <c r="K1478" s="80"/>
      <c r="L1478" s="80"/>
      <c r="M1478" s="80"/>
      <c r="N1478" s="80"/>
      <c r="O1478" s="111">
        <f t="shared" si="23"/>
        <v>39.19</v>
      </c>
    </row>
    <row r="1479" spans="1:15" x14ac:dyDescent="0.3">
      <c r="A1479" s="77" t="s">
        <v>2745</v>
      </c>
      <c r="B1479" s="77" t="s">
        <v>1064</v>
      </c>
      <c r="C1479" s="80"/>
      <c r="D1479" s="80"/>
      <c r="E1479" s="80"/>
      <c r="F1479" s="79">
        <v>128.58000000000001</v>
      </c>
      <c r="G1479" s="79">
        <v>167.5</v>
      </c>
      <c r="H1479" s="79">
        <v>167.5</v>
      </c>
      <c r="I1479" s="79">
        <v>167.5</v>
      </c>
      <c r="J1479" s="79">
        <v>167.5</v>
      </c>
      <c r="K1479" s="79">
        <v>167.5</v>
      </c>
      <c r="L1479" s="79">
        <v>167.5</v>
      </c>
      <c r="M1479" s="79">
        <v>167.5</v>
      </c>
      <c r="N1479" s="79">
        <v>167.5</v>
      </c>
      <c r="O1479" s="111">
        <f t="shared" si="23"/>
        <v>1468.58</v>
      </c>
    </row>
    <row r="1480" spans="1:15" x14ac:dyDescent="0.3">
      <c r="A1480" s="77" t="s">
        <v>2356</v>
      </c>
      <c r="B1480" s="77" t="s">
        <v>699</v>
      </c>
      <c r="C1480" s="79">
        <v>266.29000000000002</v>
      </c>
      <c r="D1480" s="79">
        <v>266.29000000000002</v>
      </c>
      <c r="E1480" s="79">
        <v>266.29000000000002</v>
      </c>
      <c r="F1480" s="79">
        <v>230.78</v>
      </c>
      <c r="G1480" s="80"/>
      <c r="H1480" s="80"/>
      <c r="I1480" s="80"/>
      <c r="J1480" s="80"/>
      <c r="K1480" s="80"/>
      <c r="L1480" s="80"/>
      <c r="M1480" s="80"/>
      <c r="N1480" s="80"/>
      <c r="O1480" s="111">
        <f t="shared" si="23"/>
        <v>230.78</v>
      </c>
    </row>
    <row r="1481" spans="1:15" x14ac:dyDescent="0.3">
      <c r="A1481" s="77" t="s">
        <v>2726</v>
      </c>
      <c r="B1481" s="77" t="s">
        <v>699</v>
      </c>
      <c r="C1481" s="80"/>
      <c r="D1481" s="80"/>
      <c r="E1481" s="80"/>
      <c r="F1481" s="79">
        <v>35.51</v>
      </c>
      <c r="G1481" s="79">
        <v>266.29000000000002</v>
      </c>
      <c r="H1481" s="79">
        <v>266.29000000000002</v>
      </c>
      <c r="I1481" s="79">
        <v>266.29000000000002</v>
      </c>
      <c r="J1481" s="79">
        <v>266.29000000000002</v>
      </c>
      <c r="K1481" s="79">
        <v>266.29000000000002</v>
      </c>
      <c r="L1481" s="79">
        <v>266.29000000000002</v>
      </c>
      <c r="M1481" s="79">
        <v>266.29000000000002</v>
      </c>
      <c r="N1481" s="79">
        <v>266.29000000000002</v>
      </c>
      <c r="O1481" s="111">
        <f t="shared" si="23"/>
        <v>2165.83</v>
      </c>
    </row>
    <row r="1482" spans="1:15" x14ac:dyDescent="0.3">
      <c r="A1482" s="77" t="s">
        <v>2286</v>
      </c>
      <c r="B1482" s="77" t="s">
        <v>609</v>
      </c>
      <c r="C1482" s="79">
        <v>244.81</v>
      </c>
      <c r="D1482" s="79">
        <v>244.81</v>
      </c>
      <c r="E1482" s="79">
        <v>244.81</v>
      </c>
      <c r="F1482" s="79">
        <v>244.81</v>
      </c>
      <c r="G1482" s="79">
        <v>244.81</v>
      </c>
      <c r="H1482" s="79">
        <v>97.98</v>
      </c>
      <c r="I1482" s="80"/>
      <c r="J1482" s="80"/>
      <c r="K1482" s="80"/>
      <c r="L1482" s="80"/>
      <c r="M1482" s="80"/>
      <c r="N1482" s="80"/>
      <c r="O1482" s="111">
        <f t="shared" si="23"/>
        <v>587.6</v>
      </c>
    </row>
    <row r="1483" spans="1:15" x14ac:dyDescent="0.3">
      <c r="A1483" s="77" t="s">
        <v>2826</v>
      </c>
      <c r="B1483" s="77" t="s">
        <v>609</v>
      </c>
      <c r="C1483" s="80"/>
      <c r="D1483" s="80"/>
      <c r="E1483" s="80"/>
      <c r="F1483" s="80"/>
      <c r="G1483" s="80"/>
      <c r="H1483" s="79">
        <v>146.83000000000001</v>
      </c>
      <c r="I1483" s="79">
        <v>244.81</v>
      </c>
      <c r="J1483" s="79">
        <v>244.81</v>
      </c>
      <c r="K1483" s="79">
        <v>244.81</v>
      </c>
      <c r="L1483" s="79">
        <v>244.81</v>
      </c>
      <c r="M1483" s="79">
        <v>244.81</v>
      </c>
      <c r="N1483" s="79">
        <v>244.81</v>
      </c>
      <c r="O1483" s="111">
        <f t="shared" si="23"/>
        <v>1615.6899999999998</v>
      </c>
    </row>
    <row r="1484" spans="1:15" x14ac:dyDescent="0.3">
      <c r="A1484" s="77" t="s">
        <v>1458</v>
      </c>
      <c r="B1484" s="77" t="s">
        <v>700</v>
      </c>
      <c r="C1484" s="79">
        <v>287.77</v>
      </c>
      <c r="D1484" s="79">
        <v>287.76</v>
      </c>
      <c r="E1484" s="79">
        <v>287.76</v>
      </c>
      <c r="F1484" s="79">
        <v>287.76</v>
      </c>
      <c r="G1484" s="79">
        <v>92.88</v>
      </c>
      <c r="H1484" s="80"/>
      <c r="I1484" s="80"/>
      <c r="J1484" s="80"/>
      <c r="K1484" s="80"/>
      <c r="L1484" s="80"/>
      <c r="M1484" s="80"/>
      <c r="N1484" s="80"/>
      <c r="O1484" s="111">
        <f t="shared" si="23"/>
        <v>380.64</v>
      </c>
    </row>
    <row r="1485" spans="1:15" x14ac:dyDescent="0.3">
      <c r="A1485" s="77" t="s">
        <v>2760</v>
      </c>
      <c r="B1485" s="77" t="s">
        <v>700</v>
      </c>
      <c r="C1485" s="80"/>
      <c r="D1485" s="80"/>
      <c r="E1485" s="80"/>
      <c r="F1485" s="80"/>
      <c r="G1485" s="79">
        <v>195.16</v>
      </c>
      <c r="H1485" s="79">
        <v>287.76</v>
      </c>
      <c r="I1485" s="79">
        <v>287.76</v>
      </c>
      <c r="J1485" s="79">
        <v>287.76</v>
      </c>
      <c r="K1485" s="79">
        <v>287.76</v>
      </c>
      <c r="L1485" s="79">
        <v>287.76</v>
      </c>
      <c r="M1485" s="79">
        <v>287.76</v>
      </c>
      <c r="N1485" s="79">
        <v>287.76</v>
      </c>
      <c r="O1485" s="111">
        <f t="shared" si="23"/>
        <v>2209.48</v>
      </c>
    </row>
    <row r="1486" spans="1:15" x14ac:dyDescent="0.3">
      <c r="A1486" s="77" t="s">
        <v>2304</v>
      </c>
      <c r="B1486" s="77" t="s">
        <v>772</v>
      </c>
      <c r="C1486" s="79">
        <v>154.62</v>
      </c>
      <c r="D1486" s="79">
        <v>154.62</v>
      </c>
      <c r="E1486" s="79">
        <v>69.790000000000006</v>
      </c>
      <c r="F1486" s="80"/>
      <c r="G1486" s="80"/>
      <c r="H1486" s="80"/>
      <c r="I1486" s="80"/>
      <c r="J1486" s="80"/>
      <c r="K1486" s="80"/>
      <c r="L1486" s="80"/>
      <c r="M1486" s="80"/>
      <c r="N1486" s="80"/>
      <c r="O1486" s="111">
        <f t="shared" si="23"/>
        <v>0</v>
      </c>
    </row>
    <row r="1487" spans="1:15" x14ac:dyDescent="0.3">
      <c r="A1487" s="77" t="s">
        <v>2586</v>
      </c>
      <c r="B1487" s="77" t="s">
        <v>772</v>
      </c>
      <c r="C1487" s="80"/>
      <c r="D1487" s="80"/>
      <c r="E1487" s="79">
        <v>84.83</v>
      </c>
      <c r="F1487" s="79">
        <v>154.62</v>
      </c>
      <c r="G1487" s="79">
        <v>154.62</v>
      </c>
      <c r="H1487" s="79">
        <v>154.62</v>
      </c>
      <c r="I1487" s="79">
        <v>154.62</v>
      </c>
      <c r="J1487" s="79">
        <v>154.62</v>
      </c>
      <c r="K1487" s="79">
        <v>154.62</v>
      </c>
      <c r="L1487" s="79">
        <v>154.62</v>
      </c>
      <c r="M1487" s="79">
        <v>154.62</v>
      </c>
      <c r="N1487" s="79">
        <v>154.62</v>
      </c>
      <c r="O1487" s="111">
        <f t="shared" si="23"/>
        <v>1391.58</v>
      </c>
    </row>
    <row r="1488" spans="1:15" x14ac:dyDescent="0.3">
      <c r="A1488" s="77" t="s">
        <v>2327</v>
      </c>
      <c r="B1488" s="77" t="s">
        <v>972</v>
      </c>
      <c r="C1488" s="79">
        <v>154.62</v>
      </c>
      <c r="D1488" s="79">
        <v>154.62</v>
      </c>
      <c r="E1488" s="79">
        <v>49.93</v>
      </c>
      <c r="F1488" s="80"/>
      <c r="G1488" s="80"/>
      <c r="H1488" s="80"/>
      <c r="I1488" s="80"/>
      <c r="J1488" s="80"/>
      <c r="K1488" s="80"/>
      <c r="L1488" s="80"/>
      <c r="M1488" s="80"/>
      <c r="N1488" s="80"/>
      <c r="O1488" s="111">
        <f t="shared" si="23"/>
        <v>0</v>
      </c>
    </row>
    <row r="1489" spans="1:15" x14ac:dyDescent="0.3">
      <c r="A1489" s="77" t="s">
        <v>2590</v>
      </c>
      <c r="B1489" s="77" t="s">
        <v>972</v>
      </c>
      <c r="C1489" s="80"/>
      <c r="D1489" s="80"/>
      <c r="E1489" s="79">
        <v>104.96</v>
      </c>
      <c r="F1489" s="79">
        <v>154.62</v>
      </c>
      <c r="G1489" s="79">
        <v>154.62</v>
      </c>
      <c r="H1489" s="79">
        <v>154.62</v>
      </c>
      <c r="I1489" s="79">
        <v>154.62</v>
      </c>
      <c r="J1489" s="79">
        <v>154.62</v>
      </c>
      <c r="K1489" s="79">
        <v>154.62</v>
      </c>
      <c r="L1489" s="79">
        <v>154.62</v>
      </c>
      <c r="M1489" s="79">
        <v>154.62</v>
      </c>
      <c r="N1489" s="79">
        <v>154.62</v>
      </c>
      <c r="O1489" s="111">
        <f t="shared" si="23"/>
        <v>1391.58</v>
      </c>
    </row>
    <row r="1490" spans="1:15" x14ac:dyDescent="0.3">
      <c r="A1490" s="77" t="s">
        <v>2246</v>
      </c>
      <c r="B1490" s="77" t="s">
        <v>1060</v>
      </c>
      <c r="C1490" s="79">
        <v>180.39</v>
      </c>
      <c r="D1490" s="79">
        <v>180.39</v>
      </c>
      <c r="E1490" s="79">
        <v>180.39</v>
      </c>
      <c r="F1490" s="79">
        <v>35.97</v>
      </c>
      <c r="G1490" s="80"/>
      <c r="H1490" s="80"/>
      <c r="I1490" s="80"/>
      <c r="J1490" s="80"/>
      <c r="K1490" s="80"/>
      <c r="L1490" s="80"/>
      <c r="M1490" s="80"/>
      <c r="N1490" s="80"/>
      <c r="O1490" s="111">
        <f t="shared" si="23"/>
        <v>35.97</v>
      </c>
    </row>
    <row r="1491" spans="1:15" x14ac:dyDescent="0.3">
      <c r="A1491" s="77" t="s">
        <v>2672</v>
      </c>
      <c r="B1491" s="77" t="s">
        <v>1060</v>
      </c>
      <c r="C1491" s="80"/>
      <c r="D1491" s="80"/>
      <c r="E1491" s="80"/>
      <c r="F1491" s="79">
        <v>144.15</v>
      </c>
      <c r="G1491" s="79">
        <v>180.39</v>
      </c>
      <c r="H1491" s="79">
        <v>180.39</v>
      </c>
      <c r="I1491" s="79">
        <v>180.39</v>
      </c>
      <c r="J1491" s="79">
        <v>180.39</v>
      </c>
      <c r="K1491" s="79">
        <v>180.39</v>
      </c>
      <c r="L1491" s="79">
        <v>180.39</v>
      </c>
      <c r="M1491" s="79">
        <v>180.39</v>
      </c>
      <c r="N1491" s="79">
        <v>180.39</v>
      </c>
      <c r="O1491" s="111">
        <f t="shared" si="23"/>
        <v>1587.2699999999995</v>
      </c>
    </row>
    <row r="1492" spans="1:15" x14ac:dyDescent="0.3">
      <c r="A1492" s="77" t="s">
        <v>2347</v>
      </c>
      <c r="B1492" s="77" t="s">
        <v>624</v>
      </c>
      <c r="C1492" s="79">
        <v>210.45</v>
      </c>
      <c r="D1492" s="79">
        <v>210.45</v>
      </c>
      <c r="E1492" s="79">
        <v>210.45</v>
      </c>
      <c r="F1492" s="80"/>
      <c r="G1492" s="80"/>
      <c r="H1492" s="80"/>
      <c r="I1492" s="80"/>
      <c r="J1492" s="80"/>
      <c r="K1492" s="80"/>
      <c r="L1492" s="80"/>
      <c r="M1492" s="80"/>
      <c r="N1492" s="80"/>
      <c r="O1492" s="111">
        <f t="shared" si="23"/>
        <v>0</v>
      </c>
    </row>
    <row r="1493" spans="1:15" x14ac:dyDescent="0.3">
      <c r="A1493" s="77" t="s">
        <v>2740</v>
      </c>
      <c r="B1493" s="77" t="s">
        <v>624</v>
      </c>
      <c r="C1493" s="80"/>
      <c r="D1493" s="80"/>
      <c r="E1493" s="80"/>
      <c r="F1493" s="79">
        <v>210.45</v>
      </c>
      <c r="G1493" s="79">
        <v>210.45</v>
      </c>
      <c r="H1493" s="79">
        <v>210.45</v>
      </c>
      <c r="I1493" s="79">
        <v>210.45</v>
      </c>
      <c r="J1493" s="79">
        <v>210.45</v>
      </c>
      <c r="K1493" s="79">
        <v>210.45</v>
      </c>
      <c r="L1493" s="79">
        <v>210.45</v>
      </c>
      <c r="M1493" s="79">
        <v>210.45</v>
      </c>
      <c r="N1493" s="79">
        <v>210.45</v>
      </c>
      <c r="O1493" s="111">
        <f t="shared" si="23"/>
        <v>1894.0500000000002</v>
      </c>
    </row>
    <row r="1494" spans="1:15" x14ac:dyDescent="0.3">
      <c r="A1494" s="77" t="s">
        <v>1990</v>
      </c>
      <c r="B1494" s="77" t="s">
        <v>1044</v>
      </c>
      <c r="C1494" s="79">
        <v>304.94</v>
      </c>
      <c r="D1494" s="79">
        <v>304.94</v>
      </c>
      <c r="E1494" s="79">
        <v>304.94</v>
      </c>
      <c r="F1494" s="80"/>
      <c r="G1494" s="80"/>
      <c r="H1494" s="80"/>
      <c r="I1494" s="80"/>
      <c r="J1494" s="80"/>
      <c r="K1494" s="80"/>
      <c r="L1494" s="80"/>
      <c r="M1494" s="80"/>
      <c r="N1494" s="80"/>
      <c r="O1494" s="111">
        <f t="shared" si="23"/>
        <v>0</v>
      </c>
    </row>
    <row r="1495" spans="1:15" x14ac:dyDescent="0.3">
      <c r="A1495" s="77" t="s">
        <v>2711</v>
      </c>
      <c r="B1495" s="77" t="s">
        <v>1044</v>
      </c>
      <c r="C1495" s="80"/>
      <c r="D1495" s="80"/>
      <c r="E1495" s="80"/>
      <c r="F1495" s="79">
        <v>304.94</v>
      </c>
      <c r="G1495" s="79">
        <v>304.94</v>
      </c>
      <c r="H1495" s="79">
        <v>304.94</v>
      </c>
      <c r="I1495" s="79">
        <v>304.94</v>
      </c>
      <c r="J1495" s="79">
        <v>304.94</v>
      </c>
      <c r="K1495" s="79">
        <v>304.94</v>
      </c>
      <c r="L1495" s="79">
        <v>304.94</v>
      </c>
      <c r="M1495" s="79">
        <v>304.94</v>
      </c>
      <c r="N1495" s="79">
        <v>304.94</v>
      </c>
      <c r="O1495" s="111">
        <f t="shared" si="23"/>
        <v>2744.46</v>
      </c>
    </row>
    <row r="1496" spans="1:15" x14ac:dyDescent="0.3">
      <c r="A1496" s="77" t="s">
        <v>2029</v>
      </c>
      <c r="B1496" s="77" t="s">
        <v>1212</v>
      </c>
      <c r="C1496" s="79">
        <v>154.62</v>
      </c>
      <c r="D1496" s="79">
        <v>154.62</v>
      </c>
      <c r="E1496" s="79">
        <v>154.62</v>
      </c>
      <c r="F1496" s="79">
        <v>154.62</v>
      </c>
      <c r="G1496" s="79">
        <v>154.62</v>
      </c>
      <c r="H1496" s="79">
        <v>25.77</v>
      </c>
      <c r="I1496" s="80"/>
      <c r="J1496" s="80"/>
      <c r="K1496" s="80"/>
      <c r="L1496" s="80"/>
      <c r="M1496" s="80"/>
      <c r="N1496" s="80"/>
      <c r="O1496" s="111">
        <f t="shared" si="23"/>
        <v>335.01</v>
      </c>
    </row>
    <row r="1497" spans="1:15" x14ac:dyDescent="0.3">
      <c r="A1497" s="77" t="s">
        <v>2813</v>
      </c>
      <c r="B1497" s="77" t="s">
        <v>1212</v>
      </c>
      <c r="C1497" s="80"/>
      <c r="D1497" s="80"/>
      <c r="E1497" s="80"/>
      <c r="F1497" s="80"/>
      <c r="G1497" s="80"/>
      <c r="H1497" s="79">
        <v>128.85</v>
      </c>
      <c r="I1497" s="79">
        <v>154.62</v>
      </c>
      <c r="J1497" s="79">
        <v>154.62</v>
      </c>
      <c r="K1497" s="79">
        <v>154.62</v>
      </c>
      <c r="L1497" s="79">
        <v>154.62</v>
      </c>
      <c r="M1497" s="79">
        <v>154.62</v>
      </c>
      <c r="N1497" s="79">
        <v>154.62</v>
      </c>
      <c r="O1497" s="111">
        <f t="shared" si="23"/>
        <v>1056.5700000000002</v>
      </c>
    </row>
    <row r="1498" spans="1:15" x14ac:dyDescent="0.3">
      <c r="A1498" s="77" t="s">
        <v>2292</v>
      </c>
      <c r="B1498" s="77" t="s">
        <v>1192</v>
      </c>
      <c r="C1498" s="79">
        <v>244.81</v>
      </c>
      <c r="D1498" s="79">
        <v>244.81</v>
      </c>
      <c r="E1498" s="79">
        <v>244.81</v>
      </c>
      <c r="F1498" s="79">
        <v>244.81</v>
      </c>
      <c r="G1498" s="79">
        <v>244.81</v>
      </c>
      <c r="H1498" s="79">
        <v>244.81</v>
      </c>
      <c r="I1498" s="80"/>
      <c r="J1498" s="80"/>
      <c r="K1498" s="80"/>
      <c r="L1498" s="80"/>
      <c r="M1498" s="80"/>
      <c r="N1498" s="80"/>
      <c r="O1498" s="111">
        <f t="shared" si="23"/>
        <v>734.43000000000006</v>
      </c>
    </row>
    <row r="1499" spans="1:15" x14ac:dyDescent="0.3">
      <c r="A1499" s="77" t="s">
        <v>2855</v>
      </c>
      <c r="B1499" s="77" t="s">
        <v>1192</v>
      </c>
      <c r="C1499" s="80"/>
      <c r="D1499" s="80"/>
      <c r="E1499" s="80"/>
      <c r="F1499" s="80"/>
      <c r="G1499" s="80"/>
      <c r="H1499" s="80"/>
      <c r="I1499" s="79">
        <v>244.81</v>
      </c>
      <c r="J1499" s="79">
        <v>244.81</v>
      </c>
      <c r="K1499" s="79">
        <v>244.81</v>
      </c>
      <c r="L1499" s="79">
        <v>244.81</v>
      </c>
      <c r="M1499" s="79">
        <v>244.81</v>
      </c>
      <c r="N1499" s="79">
        <v>244.81</v>
      </c>
      <c r="O1499" s="111">
        <f t="shared" si="23"/>
        <v>1468.86</v>
      </c>
    </row>
    <row r="1500" spans="1:15" x14ac:dyDescent="0.3">
      <c r="A1500" s="77" t="s">
        <v>2148</v>
      </c>
      <c r="B1500" s="77" t="s">
        <v>1134</v>
      </c>
      <c r="C1500" s="79">
        <v>167.51</v>
      </c>
      <c r="D1500" s="79">
        <v>167.5</v>
      </c>
      <c r="E1500" s="79">
        <v>167.5</v>
      </c>
      <c r="F1500" s="79">
        <v>78.11</v>
      </c>
      <c r="G1500" s="80"/>
      <c r="H1500" s="80"/>
      <c r="I1500" s="80"/>
      <c r="J1500" s="80"/>
      <c r="K1500" s="80"/>
      <c r="L1500" s="80"/>
      <c r="M1500" s="80"/>
      <c r="N1500" s="80"/>
      <c r="O1500" s="111">
        <f t="shared" si="23"/>
        <v>78.11</v>
      </c>
    </row>
    <row r="1501" spans="1:15" x14ac:dyDescent="0.3">
      <c r="A1501" s="77" t="s">
        <v>2733</v>
      </c>
      <c r="B1501" s="77" t="s">
        <v>1134</v>
      </c>
      <c r="C1501" s="80"/>
      <c r="D1501" s="80"/>
      <c r="E1501" s="80"/>
      <c r="F1501" s="79">
        <v>89.39</v>
      </c>
      <c r="G1501" s="79">
        <v>167.5</v>
      </c>
      <c r="H1501" s="79">
        <v>167.5</v>
      </c>
      <c r="I1501" s="79">
        <v>167.5</v>
      </c>
      <c r="J1501" s="79">
        <v>167.5</v>
      </c>
      <c r="K1501" s="79">
        <v>167.5</v>
      </c>
      <c r="L1501" s="79">
        <v>167.5</v>
      </c>
      <c r="M1501" s="79">
        <v>167.5</v>
      </c>
      <c r="N1501" s="79">
        <v>167.5</v>
      </c>
      <c r="O1501" s="111">
        <f t="shared" si="23"/>
        <v>1429.3899999999999</v>
      </c>
    </row>
    <row r="1502" spans="1:15" x14ac:dyDescent="0.3">
      <c r="A1502" s="77" t="s">
        <v>2161</v>
      </c>
      <c r="B1502" s="77" t="s">
        <v>610</v>
      </c>
      <c r="C1502" s="79">
        <v>244.81</v>
      </c>
      <c r="D1502" s="79">
        <v>236.07</v>
      </c>
      <c r="E1502" s="80"/>
      <c r="F1502" s="80"/>
      <c r="G1502" s="80"/>
      <c r="H1502" s="80"/>
      <c r="I1502" s="80"/>
      <c r="J1502" s="80"/>
      <c r="K1502" s="80"/>
      <c r="L1502" s="80"/>
      <c r="M1502" s="80"/>
      <c r="N1502" s="80"/>
      <c r="O1502" s="111">
        <f t="shared" si="23"/>
        <v>0</v>
      </c>
    </row>
    <row r="1503" spans="1:15" x14ac:dyDescent="0.3">
      <c r="A1503" s="77" t="s">
        <v>2455</v>
      </c>
      <c r="B1503" s="77" t="s">
        <v>610</v>
      </c>
      <c r="C1503" s="80"/>
      <c r="D1503" s="79">
        <v>8.74</v>
      </c>
      <c r="E1503" s="79">
        <v>244.81</v>
      </c>
      <c r="F1503" s="79">
        <v>244.81</v>
      </c>
      <c r="G1503" s="79">
        <v>244.81</v>
      </c>
      <c r="H1503" s="79">
        <v>244.81</v>
      </c>
      <c r="I1503" s="79">
        <v>244.81</v>
      </c>
      <c r="J1503" s="79">
        <v>244.81</v>
      </c>
      <c r="K1503" s="79">
        <v>244.81</v>
      </c>
      <c r="L1503" s="79">
        <v>244.81</v>
      </c>
      <c r="M1503" s="79">
        <v>244.81</v>
      </c>
      <c r="N1503" s="79">
        <v>244.81</v>
      </c>
      <c r="O1503" s="111">
        <f t="shared" si="23"/>
        <v>2203.29</v>
      </c>
    </row>
    <row r="1504" spans="1:15" x14ac:dyDescent="0.3">
      <c r="A1504" s="77" t="s">
        <v>2228</v>
      </c>
      <c r="B1504" s="77" t="s">
        <v>984</v>
      </c>
      <c r="C1504" s="79">
        <v>236.23</v>
      </c>
      <c r="D1504" s="79">
        <v>236.22</v>
      </c>
      <c r="E1504" s="79">
        <v>236.22</v>
      </c>
      <c r="F1504" s="80"/>
      <c r="G1504" s="80"/>
      <c r="H1504" s="80"/>
      <c r="I1504" s="80"/>
      <c r="J1504" s="80"/>
      <c r="K1504" s="80"/>
      <c r="L1504" s="80"/>
      <c r="M1504" s="80"/>
      <c r="N1504" s="80"/>
      <c r="O1504" s="111">
        <f t="shared" si="23"/>
        <v>0</v>
      </c>
    </row>
    <row r="1505" spans="1:15" x14ac:dyDescent="0.3">
      <c r="A1505" s="77" t="s">
        <v>2618</v>
      </c>
      <c r="B1505" s="77" t="s">
        <v>984</v>
      </c>
      <c r="C1505" s="80"/>
      <c r="D1505" s="80"/>
      <c r="E1505" s="80"/>
      <c r="F1505" s="79">
        <v>236.22</v>
      </c>
      <c r="G1505" s="79">
        <v>236.22</v>
      </c>
      <c r="H1505" s="79">
        <v>236.22</v>
      </c>
      <c r="I1505" s="79">
        <v>236.22</v>
      </c>
      <c r="J1505" s="79">
        <v>236.22</v>
      </c>
      <c r="K1505" s="79">
        <v>236.22</v>
      </c>
      <c r="L1505" s="79">
        <v>236.22</v>
      </c>
      <c r="M1505" s="79">
        <v>236.22</v>
      </c>
      <c r="N1505" s="79">
        <v>236.22</v>
      </c>
      <c r="O1505" s="111">
        <f t="shared" si="23"/>
        <v>2125.98</v>
      </c>
    </row>
    <row r="1506" spans="1:15" x14ac:dyDescent="0.3">
      <c r="A1506" s="77" t="s">
        <v>2297</v>
      </c>
      <c r="B1506" s="77" t="s">
        <v>613</v>
      </c>
      <c r="C1506" s="79">
        <v>270.58999999999997</v>
      </c>
      <c r="D1506" s="79">
        <v>270.58</v>
      </c>
      <c r="E1506" s="80"/>
      <c r="F1506" s="80"/>
      <c r="G1506" s="80"/>
      <c r="H1506" s="80"/>
      <c r="I1506" s="80"/>
      <c r="J1506" s="80"/>
      <c r="K1506" s="80"/>
      <c r="L1506" s="80"/>
      <c r="M1506" s="80"/>
      <c r="N1506" s="80"/>
      <c r="O1506" s="111">
        <f t="shared" si="23"/>
        <v>0</v>
      </c>
    </row>
    <row r="1507" spans="1:15" x14ac:dyDescent="0.3">
      <c r="A1507" s="77" t="s">
        <v>2585</v>
      </c>
      <c r="B1507" s="77" t="s">
        <v>613</v>
      </c>
      <c r="C1507" s="80"/>
      <c r="D1507" s="80"/>
      <c r="E1507" s="79">
        <v>270.58999999999997</v>
      </c>
      <c r="F1507" s="79">
        <v>270.58</v>
      </c>
      <c r="G1507" s="79">
        <v>270.58</v>
      </c>
      <c r="H1507" s="79">
        <v>270.58</v>
      </c>
      <c r="I1507" s="79">
        <v>270.58</v>
      </c>
      <c r="J1507" s="79">
        <v>270.58</v>
      </c>
      <c r="K1507" s="79">
        <v>270.58</v>
      </c>
      <c r="L1507" s="79">
        <v>270.58</v>
      </c>
      <c r="M1507" s="79">
        <v>270.58</v>
      </c>
      <c r="N1507" s="79">
        <v>270.58</v>
      </c>
      <c r="O1507" s="111">
        <f t="shared" si="23"/>
        <v>2435.2199999999998</v>
      </c>
    </row>
    <row r="1508" spans="1:15" x14ac:dyDescent="0.3">
      <c r="A1508" s="77" t="s">
        <v>2290</v>
      </c>
      <c r="B1508" s="77" t="s">
        <v>1147</v>
      </c>
      <c r="C1508" s="79">
        <v>158.91</v>
      </c>
      <c r="D1508" s="79">
        <v>158.91</v>
      </c>
      <c r="E1508" s="79">
        <v>158.91</v>
      </c>
      <c r="F1508" s="79">
        <v>95.29</v>
      </c>
      <c r="G1508" s="80"/>
      <c r="H1508" s="80"/>
      <c r="I1508" s="80"/>
      <c r="J1508" s="80"/>
      <c r="K1508" s="80"/>
      <c r="L1508" s="80"/>
      <c r="M1508" s="80"/>
      <c r="N1508" s="80"/>
      <c r="O1508" s="111">
        <f t="shared" si="23"/>
        <v>95.29</v>
      </c>
    </row>
    <row r="1509" spans="1:15" x14ac:dyDescent="0.3">
      <c r="A1509" s="77" t="s">
        <v>2746</v>
      </c>
      <c r="B1509" s="77" t="s">
        <v>1147</v>
      </c>
      <c r="C1509" s="80"/>
      <c r="D1509" s="80"/>
      <c r="E1509" s="80"/>
      <c r="F1509" s="79">
        <v>63.62</v>
      </c>
      <c r="G1509" s="79">
        <v>158.91</v>
      </c>
      <c r="H1509" s="79">
        <v>158.91</v>
      </c>
      <c r="I1509" s="79">
        <v>158.91</v>
      </c>
      <c r="J1509" s="79">
        <v>158.91</v>
      </c>
      <c r="K1509" s="79">
        <v>158.91</v>
      </c>
      <c r="L1509" s="79">
        <v>158.91</v>
      </c>
      <c r="M1509" s="79">
        <v>158.91</v>
      </c>
      <c r="N1509" s="79">
        <v>158.91</v>
      </c>
      <c r="O1509" s="111">
        <f t="shared" si="23"/>
        <v>1334.9</v>
      </c>
    </row>
    <row r="1510" spans="1:15" x14ac:dyDescent="0.3">
      <c r="A1510" s="77" t="s">
        <v>1975</v>
      </c>
      <c r="B1510" s="77" t="s">
        <v>949</v>
      </c>
      <c r="C1510" s="79">
        <v>158.91</v>
      </c>
      <c r="D1510" s="79">
        <v>158.91</v>
      </c>
      <c r="E1510" s="79">
        <v>41.07</v>
      </c>
      <c r="F1510" s="80"/>
      <c r="G1510" s="80"/>
      <c r="H1510" s="80"/>
      <c r="I1510" s="80"/>
      <c r="J1510" s="80"/>
      <c r="K1510" s="80"/>
      <c r="L1510" s="80"/>
      <c r="M1510" s="80"/>
      <c r="N1510" s="80"/>
      <c r="O1510" s="111">
        <f t="shared" si="23"/>
        <v>0</v>
      </c>
    </row>
    <row r="1511" spans="1:15" x14ac:dyDescent="0.3">
      <c r="A1511" s="77" t="s">
        <v>2544</v>
      </c>
      <c r="B1511" s="77" t="s">
        <v>949</v>
      </c>
      <c r="C1511" s="80"/>
      <c r="D1511" s="80"/>
      <c r="E1511" s="79">
        <v>117.84</v>
      </c>
      <c r="F1511" s="79">
        <v>158.91</v>
      </c>
      <c r="G1511" s="79">
        <v>158.91</v>
      </c>
      <c r="H1511" s="79">
        <v>158.91</v>
      </c>
      <c r="I1511" s="79">
        <v>158.91</v>
      </c>
      <c r="J1511" s="79">
        <v>158.91</v>
      </c>
      <c r="K1511" s="79">
        <v>158.91</v>
      </c>
      <c r="L1511" s="79">
        <v>158.91</v>
      </c>
      <c r="M1511" s="79">
        <v>158.91</v>
      </c>
      <c r="N1511" s="79">
        <v>158.91</v>
      </c>
      <c r="O1511" s="111">
        <f t="shared" si="23"/>
        <v>1430.19</v>
      </c>
    </row>
    <row r="1512" spans="1:15" x14ac:dyDescent="0.3">
      <c r="A1512" s="77" t="s">
        <v>2360</v>
      </c>
      <c r="B1512" s="77" t="s">
        <v>1166</v>
      </c>
      <c r="C1512" s="79">
        <v>163.21</v>
      </c>
      <c r="D1512" s="79">
        <v>163.21</v>
      </c>
      <c r="E1512" s="79">
        <v>163.21</v>
      </c>
      <c r="F1512" s="79">
        <v>163.21</v>
      </c>
      <c r="G1512" s="79">
        <v>163.21</v>
      </c>
      <c r="H1512" s="79">
        <v>163.21</v>
      </c>
      <c r="I1512" s="79">
        <v>163.21</v>
      </c>
      <c r="J1512" s="79">
        <v>163.21</v>
      </c>
      <c r="K1512" s="79">
        <v>163.21</v>
      </c>
      <c r="L1512" s="79">
        <v>163.21</v>
      </c>
      <c r="M1512" s="79">
        <v>163.21</v>
      </c>
      <c r="N1512" s="79">
        <v>163.21</v>
      </c>
      <c r="O1512" s="111">
        <f t="shared" si="23"/>
        <v>1468.89</v>
      </c>
    </row>
    <row r="1513" spans="1:15" x14ac:dyDescent="0.3">
      <c r="A1513" s="77" t="s">
        <v>1459</v>
      </c>
      <c r="B1513" s="77" t="s">
        <v>1026</v>
      </c>
      <c r="C1513" s="79">
        <v>146.03</v>
      </c>
      <c r="D1513" s="79">
        <v>146.03</v>
      </c>
      <c r="E1513" s="79">
        <v>146.03</v>
      </c>
      <c r="F1513" s="80"/>
      <c r="G1513" s="80"/>
      <c r="H1513" s="80"/>
      <c r="I1513" s="80"/>
      <c r="J1513" s="80"/>
      <c r="K1513" s="80"/>
      <c r="L1513" s="80"/>
      <c r="M1513" s="80"/>
      <c r="N1513" s="80"/>
      <c r="O1513" s="111">
        <f t="shared" si="23"/>
        <v>0</v>
      </c>
    </row>
    <row r="1514" spans="1:15" x14ac:dyDescent="0.3">
      <c r="A1514" s="77" t="s">
        <v>2629</v>
      </c>
      <c r="B1514" s="77" t="s">
        <v>1026</v>
      </c>
      <c r="C1514" s="80"/>
      <c r="D1514" s="80"/>
      <c r="E1514" s="80"/>
      <c r="F1514" s="79">
        <v>146.03</v>
      </c>
      <c r="G1514" s="79">
        <v>146.03</v>
      </c>
      <c r="H1514" s="79">
        <v>146.03</v>
      </c>
      <c r="I1514" s="79">
        <v>146.03</v>
      </c>
      <c r="J1514" s="79">
        <v>146.03</v>
      </c>
      <c r="K1514" s="79">
        <v>146.03</v>
      </c>
      <c r="L1514" s="79">
        <v>146.03</v>
      </c>
      <c r="M1514" s="79">
        <v>146.03</v>
      </c>
      <c r="N1514" s="79">
        <v>146.03</v>
      </c>
      <c r="O1514" s="111">
        <f t="shared" si="23"/>
        <v>1314.27</v>
      </c>
    </row>
    <row r="1515" spans="1:15" x14ac:dyDescent="0.3">
      <c r="A1515" s="77" t="s">
        <v>2102</v>
      </c>
      <c r="B1515" s="77" t="s">
        <v>1148</v>
      </c>
      <c r="C1515" s="79">
        <v>137.44</v>
      </c>
      <c r="D1515" s="79">
        <v>137.44</v>
      </c>
      <c r="E1515" s="79">
        <v>70.87</v>
      </c>
      <c r="F1515" s="80"/>
      <c r="G1515" s="80"/>
      <c r="H1515" s="80"/>
      <c r="I1515" s="80"/>
      <c r="J1515" s="80"/>
      <c r="K1515" s="80"/>
      <c r="L1515" s="80"/>
      <c r="M1515" s="80"/>
      <c r="N1515" s="80"/>
      <c r="O1515" s="111">
        <f t="shared" si="23"/>
        <v>0</v>
      </c>
    </row>
    <row r="1516" spans="1:15" x14ac:dyDescent="0.3">
      <c r="A1516" s="77" t="s">
        <v>2561</v>
      </c>
      <c r="B1516" s="77" t="s">
        <v>1148</v>
      </c>
      <c r="C1516" s="80"/>
      <c r="D1516" s="80"/>
      <c r="E1516" s="79">
        <v>66.569999999999993</v>
      </c>
      <c r="F1516" s="79">
        <v>137.44</v>
      </c>
      <c r="G1516" s="79">
        <v>137.44</v>
      </c>
      <c r="H1516" s="79">
        <v>137.44</v>
      </c>
      <c r="I1516" s="79">
        <v>137.44</v>
      </c>
      <c r="J1516" s="79">
        <v>137.44</v>
      </c>
      <c r="K1516" s="79">
        <v>137.44</v>
      </c>
      <c r="L1516" s="79">
        <v>137.44</v>
      </c>
      <c r="M1516" s="79">
        <v>137.44</v>
      </c>
      <c r="N1516" s="79">
        <v>137.44</v>
      </c>
      <c r="O1516" s="111">
        <f t="shared" si="23"/>
        <v>1236.9600000000003</v>
      </c>
    </row>
    <row r="1517" spans="1:15" x14ac:dyDescent="0.3">
      <c r="A1517" s="77" t="s">
        <v>2156</v>
      </c>
      <c r="B1517" s="77" t="s">
        <v>1173</v>
      </c>
      <c r="C1517" s="79">
        <v>137.44</v>
      </c>
      <c r="D1517" s="79">
        <v>137.44</v>
      </c>
      <c r="E1517" s="79">
        <v>137.44</v>
      </c>
      <c r="F1517" s="79">
        <v>128.28</v>
      </c>
      <c r="G1517" s="80"/>
      <c r="H1517" s="80"/>
      <c r="I1517" s="80"/>
      <c r="J1517" s="80"/>
      <c r="K1517" s="80"/>
      <c r="L1517" s="80"/>
      <c r="M1517" s="80"/>
      <c r="N1517" s="80"/>
      <c r="O1517" s="111">
        <f t="shared" si="23"/>
        <v>128.28</v>
      </c>
    </row>
    <row r="1518" spans="1:15" x14ac:dyDescent="0.3">
      <c r="A1518" s="77" t="s">
        <v>2732</v>
      </c>
      <c r="B1518" s="77" t="s">
        <v>1173</v>
      </c>
      <c r="C1518" s="80"/>
      <c r="D1518" s="80"/>
      <c r="E1518" s="80"/>
      <c r="F1518" s="79">
        <v>9.16</v>
      </c>
      <c r="G1518" s="79">
        <v>137.44</v>
      </c>
      <c r="H1518" s="79">
        <v>137.44</v>
      </c>
      <c r="I1518" s="79">
        <v>137.44</v>
      </c>
      <c r="J1518" s="79">
        <v>137.44</v>
      </c>
      <c r="K1518" s="79">
        <v>137.44</v>
      </c>
      <c r="L1518" s="79">
        <v>137.44</v>
      </c>
      <c r="M1518" s="79">
        <v>137.44</v>
      </c>
      <c r="N1518" s="79">
        <v>137.44</v>
      </c>
      <c r="O1518" s="111">
        <f t="shared" si="23"/>
        <v>1108.68</v>
      </c>
    </row>
    <row r="1519" spans="1:15" x14ac:dyDescent="0.3">
      <c r="A1519" s="77" t="s">
        <v>1446</v>
      </c>
      <c r="B1519" s="77" t="s">
        <v>986</v>
      </c>
      <c r="C1519" s="79">
        <v>141.72999999999999</v>
      </c>
      <c r="D1519" s="79">
        <v>141.72999999999999</v>
      </c>
      <c r="E1519" s="79">
        <v>36.51</v>
      </c>
      <c r="F1519" s="80"/>
      <c r="G1519" s="80"/>
      <c r="H1519" s="80"/>
      <c r="I1519" s="80"/>
      <c r="J1519" s="80"/>
      <c r="K1519" s="80"/>
      <c r="L1519" s="80"/>
      <c r="M1519" s="80"/>
      <c r="N1519" s="80"/>
      <c r="O1519" s="111">
        <f t="shared" si="23"/>
        <v>0</v>
      </c>
    </row>
    <row r="1520" spans="1:15" x14ac:dyDescent="0.3">
      <c r="A1520" s="77" t="s">
        <v>2479</v>
      </c>
      <c r="B1520" s="77" t="s">
        <v>986</v>
      </c>
      <c r="C1520" s="80"/>
      <c r="D1520" s="80"/>
      <c r="E1520" s="79">
        <v>105.22</v>
      </c>
      <c r="F1520" s="79">
        <v>141.72999999999999</v>
      </c>
      <c r="G1520" s="79">
        <v>141.72999999999999</v>
      </c>
      <c r="H1520" s="79">
        <v>66.14</v>
      </c>
      <c r="I1520" s="80"/>
      <c r="J1520" s="80"/>
      <c r="K1520" s="80"/>
      <c r="L1520" s="80"/>
      <c r="M1520" s="80"/>
      <c r="N1520" s="80"/>
      <c r="O1520" s="111">
        <f t="shared" si="23"/>
        <v>349.59999999999997</v>
      </c>
    </row>
    <row r="1521" spans="1:15" x14ac:dyDescent="0.3">
      <c r="A1521" s="77" t="s">
        <v>2789</v>
      </c>
      <c r="B1521" s="77" t="s">
        <v>986</v>
      </c>
      <c r="C1521" s="80"/>
      <c r="D1521" s="80"/>
      <c r="E1521" s="80"/>
      <c r="F1521" s="80"/>
      <c r="G1521" s="80"/>
      <c r="H1521" s="79">
        <v>75.59</v>
      </c>
      <c r="I1521" s="79">
        <v>141.72999999999999</v>
      </c>
      <c r="J1521" s="79">
        <v>141.72999999999999</v>
      </c>
      <c r="K1521" s="79">
        <v>141.72999999999999</v>
      </c>
      <c r="L1521" s="79">
        <v>141.72999999999999</v>
      </c>
      <c r="M1521" s="79">
        <v>141.72999999999999</v>
      </c>
      <c r="N1521" s="79">
        <v>141.72999999999999</v>
      </c>
      <c r="O1521" s="111">
        <f t="shared" si="23"/>
        <v>925.97</v>
      </c>
    </row>
    <row r="1522" spans="1:15" x14ac:dyDescent="0.3">
      <c r="A1522" s="77" t="s">
        <v>1982</v>
      </c>
      <c r="B1522" s="77" t="s">
        <v>1201</v>
      </c>
      <c r="C1522" s="79">
        <v>133.13999999999999</v>
      </c>
      <c r="D1522" s="79">
        <v>133.13999999999999</v>
      </c>
      <c r="E1522" s="79">
        <v>25.77</v>
      </c>
      <c r="F1522" s="80"/>
      <c r="G1522" s="80"/>
      <c r="H1522" s="80"/>
      <c r="I1522" s="80"/>
      <c r="J1522" s="80"/>
      <c r="K1522" s="80"/>
      <c r="L1522" s="80"/>
      <c r="M1522" s="80"/>
      <c r="N1522" s="80"/>
      <c r="O1522" s="111">
        <f t="shared" si="23"/>
        <v>0</v>
      </c>
    </row>
    <row r="1523" spans="1:15" x14ac:dyDescent="0.3">
      <c r="A1523" s="77" t="s">
        <v>2545</v>
      </c>
      <c r="B1523" s="77" t="s">
        <v>1201</v>
      </c>
      <c r="C1523" s="80"/>
      <c r="D1523" s="80"/>
      <c r="E1523" s="79">
        <v>107.37</v>
      </c>
      <c r="F1523" s="79">
        <v>133.13999999999999</v>
      </c>
      <c r="G1523" s="79">
        <v>133.13999999999999</v>
      </c>
      <c r="H1523" s="79">
        <v>133.13999999999999</v>
      </c>
      <c r="I1523" s="79">
        <v>133.13999999999999</v>
      </c>
      <c r="J1523" s="79">
        <v>133.13999999999999</v>
      </c>
      <c r="K1523" s="79">
        <v>133.13999999999999</v>
      </c>
      <c r="L1523" s="79">
        <v>133.13999999999999</v>
      </c>
      <c r="M1523" s="79">
        <v>133.13999999999999</v>
      </c>
      <c r="N1523" s="79">
        <v>133.13999999999999</v>
      </c>
      <c r="O1523" s="111">
        <f t="shared" si="23"/>
        <v>1198.2599999999998</v>
      </c>
    </row>
    <row r="1524" spans="1:15" x14ac:dyDescent="0.3">
      <c r="A1524" s="77" t="s">
        <v>1447</v>
      </c>
      <c r="B1524" s="77" t="s">
        <v>611</v>
      </c>
      <c r="C1524" s="79">
        <v>180.39</v>
      </c>
      <c r="D1524" s="79">
        <v>180.39</v>
      </c>
      <c r="E1524" s="79">
        <v>58.25</v>
      </c>
      <c r="F1524" s="80"/>
      <c r="G1524" s="80"/>
      <c r="H1524" s="80"/>
      <c r="I1524" s="80"/>
      <c r="J1524" s="80"/>
      <c r="K1524" s="80"/>
      <c r="L1524" s="80"/>
      <c r="M1524" s="80"/>
      <c r="N1524" s="80"/>
      <c r="O1524" s="111">
        <f t="shared" si="23"/>
        <v>0</v>
      </c>
    </row>
    <row r="1525" spans="1:15" x14ac:dyDescent="0.3">
      <c r="A1525" s="77" t="s">
        <v>2580</v>
      </c>
      <c r="B1525" s="77" t="s">
        <v>611</v>
      </c>
      <c r="C1525" s="80"/>
      <c r="D1525" s="80"/>
      <c r="E1525" s="79">
        <v>122.41</v>
      </c>
      <c r="F1525" s="79">
        <v>180.39</v>
      </c>
      <c r="G1525" s="79">
        <v>180.39</v>
      </c>
      <c r="H1525" s="79">
        <v>180.39</v>
      </c>
      <c r="I1525" s="79">
        <v>180.39</v>
      </c>
      <c r="J1525" s="79">
        <v>180.39</v>
      </c>
      <c r="K1525" s="79">
        <v>180.39</v>
      </c>
      <c r="L1525" s="79">
        <v>180.39</v>
      </c>
      <c r="M1525" s="79">
        <v>180.39</v>
      </c>
      <c r="N1525" s="79">
        <v>180.39</v>
      </c>
      <c r="O1525" s="111">
        <f t="shared" si="23"/>
        <v>1623.5099999999998</v>
      </c>
    </row>
    <row r="1526" spans="1:15" x14ac:dyDescent="0.3">
      <c r="A1526" s="77" t="s">
        <v>2094</v>
      </c>
      <c r="B1526" s="77" t="s">
        <v>637</v>
      </c>
      <c r="C1526" s="79">
        <v>146.03</v>
      </c>
      <c r="D1526" s="79">
        <v>146.03</v>
      </c>
      <c r="E1526" s="79">
        <v>146.03</v>
      </c>
      <c r="F1526" s="79">
        <v>146.03</v>
      </c>
      <c r="G1526" s="79">
        <v>146.03</v>
      </c>
      <c r="H1526" s="79">
        <v>29.26</v>
      </c>
      <c r="I1526" s="80"/>
      <c r="J1526" s="80"/>
      <c r="K1526" s="80"/>
      <c r="L1526" s="80"/>
      <c r="M1526" s="80"/>
      <c r="N1526" s="80"/>
      <c r="O1526" s="111">
        <f t="shared" si="23"/>
        <v>321.32</v>
      </c>
    </row>
    <row r="1527" spans="1:15" x14ac:dyDescent="0.3">
      <c r="A1527" s="77" t="s">
        <v>2822</v>
      </c>
      <c r="B1527" s="77" t="s">
        <v>637</v>
      </c>
      <c r="C1527" s="80"/>
      <c r="D1527" s="80"/>
      <c r="E1527" s="80"/>
      <c r="F1527" s="80"/>
      <c r="G1527" s="80"/>
      <c r="H1527" s="79">
        <v>116.77</v>
      </c>
      <c r="I1527" s="79">
        <v>146.03</v>
      </c>
      <c r="J1527" s="79">
        <v>146.03</v>
      </c>
      <c r="K1527" s="79">
        <v>146.03</v>
      </c>
      <c r="L1527" s="79">
        <v>146.03</v>
      </c>
      <c r="M1527" s="79">
        <v>146.03</v>
      </c>
      <c r="N1527" s="79">
        <v>146.03</v>
      </c>
      <c r="O1527" s="111">
        <f t="shared" si="23"/>
        <v>992.94999999999993</v>
      </c>
    </row>
    <row r="1528" spans="1:15" x14ac:dyDescent="0.3">
      <c r="A1528" s="77" t="s">
        <v>2295</v>
      </c>
      <c r="B1528" s="77" t="s">
        <v>672</v>
      </c>
      <c r="C1528" s="79">
        <v>137.44</v>
      </c>
      <c r="D1528" s="79">
        <v>137.44</v>
      </c>
      <c r="E1528" s="79">
        <v>137.44</v>
      </c>
      <c r="F1528" s="79">
        <v>137.44</v>
      </c>
      <c r="G1528" s="79">
        <v>137.44</v>
      </c>
      <c r="H1528" s="79">
        <v>73.28</v>
      </c>
      <c r="I1528" s="80"/>
      <c r="J1528" s="80"/>
      <c r="K1528" s="80"/>
      <c r="L1528" s="80"/>
      <c r="M1528" s="80"/>
      <c r="N1528" s="80"/>
      <c r="O1528" s="111">
        <f t="shared" si="23"/>
        <v>348.15999999999997</v>
      </c>
    </row>
    <row r="1529" spans="1:15" x14ac:dyDescent="0.3">
      <c r="A1529" s="77" t="s">
        <v>2825</v>
      </c>
      <c r="B1529" s="77" t="s">
        <v>672</v>
      </c>
      <c r="C1529" s="80"/>
      <c r="D1529" s="80"/>
      <c r="E1529" s="80"/>
      <c r="F1529" s="80"/>
      <c r="G1529" s="80"/>
      <c r="H1529" s="79">
        <v>64.150000000000006</v>
      </c>
      <c r="I1529" s="79">
        <v>137.44</v>
      </c>
      <c r="J1529" s="79">
        <v>137.44</v>
      </c>
      <c r="K1529" s="79">
        <v>137.44</v>
      </c>
      <c r="L1529" s="79">
        <v>137.44</v>
      </c>
      <c r="M1529" s="79">
        <v>137.44</v>
      </c>
      <c r="N1529" s="79">
        <v>137.44</v>
      </c>
      <c r="O1529" s="111">
        <f t="shared" si="23"/>
        <v>888.79</v>
      </c>
    </row>
    <row r="1530" spans="1:15" x14ac:dyDescent="0.3">
      <c r="A1530" s="77" t="s">
        <v>2162</v>
      </c>
      <c r="B1530" s="77" t="s">
        <v>1114</v>
      </c>
      <c r="C1530" s="79">
        <v>146.03</v>
      </c>
      <c r="D1530" s="79">
        <v>146.03</v>
      </c>
      <c r="E1530" s="79">
        <v>33.020000000000003</v>
      </c>
      <c r="F1530" s="80"/>
      <c r="G1530" s="80"/>
      <c r="H1530" s="80"/>
      <c r="I1530" s="80"/>
      <c r="J1530" s="80"/>
      <c r="K1530" s="80"/>
      <c r="L1530" s="80"/>
      <c r="M1530" s="80"/>
      <c r="N1530" s="80"/>
      <c r="O1530" s="111">
        <f t="shared" si="23"/>
        <v>0</v>
      </c>
    </row>
    <row r="1531" spans="1:15" x14ac:dyDescent="0.3">
      <c r="A1531" s="77" t="s">
        <v>2567</v>
      </c>
      <c r="B1531" s="77" t="s">
        <v>1114</v>
      </c>
      <c r="C1531" s="80"/>
      <c r="D1531" s="80"/>
      <c r="E1531" s="79">
        <v>113.28</v>
      </c>
      <c r="F1531" s="79">
        <v>146.03</v>
      </c>
      <c r="G1531" s="79">
        <v>146.03</v>
      </c>
      <c r="H1531" s="79">
        <v>146.03</v>
      </c>
      <c r="I1531" s="79">
        <v>146.03</v>
      </c>
      <c r="J1531" s="79">
        <v>146.03</v>
      </c>
      <c r="K1531" s="79">
        <v>146.03</v>
      </c>
      <c r="L1531" s="79">
        <v>146.03</v>
      </c>
      <c r="M1531" s="79">
        <v>146.03</v>
      </c>
      <c r="N1531" s="79">
        <v>146.03</v>
      </c>
      <c r="O1531" s="111">
        <f t="shared" si="23"/>
        <v>1314.27</v>
      </c>
    </row>
    <row r="1532" spans="1:15" x14ac:dyDescent="0.3">
      <c r="A1532" s="77" t="s">
        <v>1528</v>
      </c>
      <c r="B1532" s="77" t="s">
        <v>1167</v>
      </c>
      <c r="C1532" s="79">
        <v>201.86</v>
      </c>
      <c r="D1532" s="79">
        <v>201.86</v>
      </c>
      <c r="E1532" s="79">
        <v>201.86</v>
      </c>
      <c r="F1532" s="79">
        <v>201.86</v>
      </c>
      <c r="G1532" s="79">
        <v>201.86</v>
      </c>
      <c r="H1532" s="79">
        <v>201.86</v>
      </c>
      <c r="I1532" s="79">
        <v>201.86</v>
      </c>
      <c r="J1532" s="79">
        <v>201.86</v>
      </c>
      <c r="K1532" s="79">
        <v>201.86</v>
      </c>
      <c r="L1532" s="79">
        <v>201.86</v>
      </c>
      <c r="M1532" s="79">
        <v>201.86</v>
      </c>
      <c r="N1532" s="79">
        <v>201.86</v>
      </c>
      <c r="O1532" s="111">
        <f t="shared" si="23"/>
        <v>1816.7400000000002</v>
      </c>
    </row>
    <row r="1533" spans="1:15" x14ac:dyDescent="0.3">
      <c r="A1533" s="77" t="s">
        <v>2157</v>
      </c>
      <c r="B1533" s="77" t="s">
        <v>605</v>
      </c>
      <c r="C1533" s="79">
        <v>167.51</v>
      </c>
      <c r="D1533" s="79">
        <v>167.5</v>
      </c>
      <c r="E1533" s="79">
        <v>32.479999999999997</v>
      </c>
      <c r="F1533" s="80"/>
      <c r="G1533" s="80"/>
      <c r="H1533" s="80"/>
      <c r="I1533" s="80"/>
      <c r="J1533" s="80"/>
      <c r="K1533" s="80"/>
      <c r="L1533" s="80"/>
      <c r="M1533" s="80"/>
      <c r="N1533" s="80"/>
      <c r="O1533" s="111">
        <f t="shared" si="23"/>
        <v>0</v>
      </c>
    </row>
    <row r="1534" spans="1:15" x14ac:dyDescent="0.3">
      <c r="A1534" s="77" t="s">
        <v>2575</v>
      </c>
      <c r="B1534" s="77" t="s">
        <v>605</v>
      </c>
      <c r="C1534" s="80"/>
      <c r="D1534" s="80"/>
      <c r="E1534" s="79">
        <v>135.02000000000001</v>
      </c>
      <c r="F1534" s="79">
        <v>167.5</v>
      </c>
      <c r="G1534" s="79">
        <v>167.5</v>
      </c>
      <c r="H1534" s="79">
        <v>167.5</v>
      </c>
      <c r="I1534" s="79">
        <v>167.5</v>
      </c>
      <c r="J1534" s="79">
        <v>167.5</v>
      </c>
      <c r="K1534" s="79">
        <v>167.5</v>
      </c>
      <c r="L1534" s="79">
        <v>167.5</v>
      </c>
      <c r="M1534" s="79">
        <v>167.5</v>
      </c>
      <c r="N1534" s="79">
        <v>167.5</v>
      </c>
      <c r="O1534" s="111">
        <f t="shared" si="23"/>
        <v>1507.5</v>
      </c>
    </row>
    <row r="1535" spans="1:15" x14ac:dyDescent="0.3">
      <c r="A1535" s="77" t="s">
        <v>2259</v>
      </c>
      <c r="B1535" s="77" t="s">
        <v>655</v>
      </c>
      <c r="C1535" s="79">
        <v>287.77</v>
      </c>
      <c r="D1535" s="79">
        <v>287.76</v>
      </c>
      <c r="E1535" s="79">
        <v>287.76</v>
      </c>
      <c r="F1535" s="79">
        <v>287.76</v>
      </c>
      <c r="G1535" s="79">
        <v>287.76</v>
      </c>
      <c r="H1535" s="80"/>
      <c r="I1535" s="80"/>
      <c r="J1535" s="80"/>
      <c r="K1535" s="80"/>
      <c r="L1535" s="80"/>
      <c r="M1535" s="80"/>
      <c r="N1535" s="80"/>
      <c r="O1535" s="111">
        <f t="shared" si="23"/>
        <v>575.52</v>
      </c>
    </row>
    <row r="1536" spans="1:15" x14ac:dyDescent="0.3">
      <c r="A1536" s="77" t="s">
        <v>2827</v>
      </c>
      <c r="B1536" s="77" t="s">
        <v>655</v>
      </c>
      <c r="C1536" s="80"/>
      <c r="D1536" s="80"/>
      <c r="E1536" s="80"/>
      <c r="F1536" s="80"/>
      <c r="G1536" s="80"/>
      <c r="H1536" s="79">
        <v>287.76</v>
      </c>
      <c r="I1536" s="79">
        <v>287.76</v>
      </c>
      <c r="J1536" s="79">
        <v>287.76</v>
      </c>
      <c r="K1536" s="79">
        <v>287.76</v>
      </c>
      <c r="L1536" s="79">
        <v>287.76</v>
      </c>
      <c r="M1536" s="79">
        <v>287.76</v>
      </c>
      <c r="N1536" s="79">
        <v>287.76</v>
      </c>
      <c r="O1536" s="111">
        <f t="shared" si="23"/>
        <v>2014.32</v>
      </c>
    </row>
    <row r="1537" spans="1:15" x14ac:dyDescent="0.3">
      <c r="A1537" s="77" t="s">
        <v>1502</v>
      </c>
      <c r="B1537" s="77" t="s">
        <v>1014</v>
      </c>
      <c r="C1537" s="79">
        <v>180.39</v>
      </c>
      <c r="D1537" s="79">
        <v>180.39</v>
      </c>
      <c r="E1537" s="79">
        <v>180.39</v>
      </c>
      <c r="F1537" s="79">
        <v>180.39</v>
      </c>
      <c r="G1537" s="79">
        <v>180.39</v>
      </c>
      <c r="H1537" s="79">
        <v>180.39</v>
      </c>
      <c r="I1537" s="79">
        <v>180.39</v>
      </c>
      <c r="J1537" s="79">
        <v>180.39</v>
      </c>
      <c r="K1537" s="79">
        <v>180.39</v>
      </c>
      <c r="L1537" s="79">
        <v>180.39</v>
      </c>
      <c r="M1537" s="79">
        <v>180.39</v>
      </c>
      <c r="N1537" s="79">
        <v>180.39</v>
      </c>
      <c r="O1537" s="111">
        <f t="shared" si="23"/>
        <v>1623.5099999999998</v>
      </c>
    </row>
    <row r="1538" spans="1:15" x14ac:dyDescent="0.3">
      <c r="A1538" s="77" t="s">
        <v>2030</v>
      </c>
      <c r="B1538" s="77" t="s">
        <v>804</v>
      </c>
      <c r="C1538" s="79">
        <v>171.8</v>
      </c>
      <c r="D1538" s="79">
        <v>171.8</v>
      </c>
      <c r="E1538" s="79">
        <v>55.3</v>
      </c>
      <c r="F1538" s="80"/>
      <c r="G1538" s="80"/>
      <c r="H1538" s="80"/>
      <c r="I1538" s="80"/>
      <c r="J1538" s="80"/>
      <c r="K1538" s="80"/>
      <c r="L1538" s="80"/>
      <c r="M1538" s="80"/>
      <c r="N1538" s="80"/>
      <c r="O1538" s="111">
        <f t="shared" si="23"/>
        <v>0</v>
      </c>
    </row>
    <row r="1539" spans="1:15" x14ac:dyDescent="0.3">
      <c r="A1539" s="77" t="s">
        <v>2554</v>
      </c>
      <c r="B1539" s="77" t="s">
        <v>804</v>
      </c>
      <c r="C1539" s="80"/>
      <c r="D1539" s="80"/>
      <c r="E1539" s="79">
        <v>116.5</v>
      </c>
      <c r="F1539" s="79">
        <v>171.8</v>
      </c>
      <c r="G1539" s="79">
        <v>171.8</v>
      </c>
      <c r="H1539" s="79">
        <v>171.8</v>
      </c>
      <c r="I1539" s="79">
        <v>171.8</v>
      </c>
      <c r="J1539" s="79">
        <v>171.8</v>
      </c>
      <c r="K1539" s="79">
        <v>171.8</v>
      </c>
      <c r="L1539" s="79">
        <v>171.8</v>
      </c>
      <c r="M1539" s="79">
        <v>171.8</v>
      </c>
      <c r="N1539" s="79">
        <v>171.8</v>
      </c>
      <c r="O1539" s="111">
        <f t="shared" ref="O1539:O1602" si="24">SUM(F1539:N1539)</f>
        <v>1546.1999999999998</v>
      </c>
    </row>
    <row r="1540" spans="1:15" x14ac:dyDescent="0.3">
      <c r="A1540" s="77" t="s">
        <v>2232</v>
      </c>
      <c r="B1540" s="77" t="s">
        <v>1174</v>
      </c>
      <c r="C1540" s="79">
        <v>154.62</v>
      </c>
      <c r="D1540" s="79">
        <v>154.62</v>
      </c>
      <c r="E1540" s="79">
        <v>99.86</v>
      </c>
      <c r="F1540" s="80"/>
      <c r="G1540" s="80"/>
      <c r="H1540" s="80"/>
      <c r="I1540" s="80"/>
      <c r="J1540" s="80"/>
      <c r="K1540" s="80"/>
      <c r="L1540" s="80"/>
      <c r="M1540" s="80"/>
      <c r="N1540" s="80"/>
      <c r="O1540" s="111">
        <f t="shared" si="24"/>
        <v>0</v>
      </c>
    </row>
    <row r="1541" spans="1:15" x14ac:dyDescent="0.3">
      <c r="A1541" s="77" t="s">
        <v>2576</v>
      </c>
      <c r="B1541" s="77" t="s">
        <v>1174</v>
      </c>
      <c r="C1541" s="80"/>
      <c r="D1541" s="80"/>
      <c r="E1541" s="79">
        <v>55.03</v>
      </c>
      <c r="F1541" s="79">
        <v>154.62</v>
      </c>
      <c r="G1541" s="79">
        <v>154.62</v>
      </c>
      <c r="H1541" s="79">
        <v>154.62</v>
      </c>
      <c r="I1541" s="79">
        <v>154.62</v>
      </c>
      <c r="J1541" s="79">
        <v>154.62</v>
      </c>
      <c r="K1541" s="79">
        <v>154.62</v>
      </c>
      <c r="L1541" s="79">
        <v>154.62</v>
      </c>
      <c r="M1541" s="79">
        <v>154.62</v>
      </c>
      <c r="N1541" s="79">
        <v>154.62</v>
      </c>
      <c r="O1541" s="111">
        <f t="shared" si="24"/>
        <v>1391.58</v>
      </c>
    </row>
    <row r="1542" spans="1:15" x14ac:dyDescent="0.3">
      <c r="A1542" s="77" t="s">
        <v>1545</v>
      </c>
      <c r="B1542" s="77" t="s">
        <v>642</v>
      </c>
      <c r="C1542" s="79">
        <v>137.44</v>
      </c>
      <c r="D1542" s="79">
        <v>137.44</v>
      </c>
      <c r="E1542" s="79">
        <v>137.44</v>
      </c>
      <c r="F1542" s="79">
        <v>27.38</v>
      </c>
      <c r="G1542" s="80"/>
      <c r="H1542" s="80"/>
      <c r="I1542" s="80"/>
      <c r="J1542" s="80"/>
      <c r="K1542" s="80"/>
      <c r="L1542" s="80"/>
      <c r="M1542" s="80"/>
      <c r="N1542" s="80"/>
      <c r="O1542" s="111">
        <f t="shared" si="24"/>
        <v>27.38</v>
      </c>
    </row>
    <row r="1543" spans="1:15" x14ac:dyDescent="0.3">
      <c r="A1543" s="77" t="s">
        <v>2616</v>
      </c>
      <c r="B1543" s="77" t="s">
        <v>642</v>
      </c>
      <c r="C1543" s="80"/>
      <c r="D1543" s="80"/>
      <c r="E1543" s="80"/>
      <c r="F1543" s="79">
        <v>110.06</v>
      </c>
      <c r="G1543" s="79">
        <v>137.44</v>
      </c>
      <c r="H1543" s="79">
        <v>137.44</v>
      </c>
      <c r="I1543" s="79">
        <v>137.44</v>
      </c>
      <c r="J1543" s="79">
        <v>137.44</v>
      </c>
      <c r="K1543" s="79">
        <v>137.44</v>
      </c>
      <c r="L1543" s="79">
        <v>137.44</v>
      </c>
      <c r="M1543" s="79">
        <v>137.44</v>
      </c>
      <c r="N1543" s="79">
        <v>137.44</v>
      </c>
      <c r="O1543" s="111">
        <f t="shared" si="24"/>
        <v>1209.5800000000002</v>
      </c>
    </row>
    <row r="1544" spans="1:15" x14ac:dyDescent="0.3">
      <c r="A1544" s="77" t="s">
        <v>2350</v>
      </c>
      <c r="B1544" s="77" t="s">
        <v>805</v>
      </c>
      <c r="C1544" s="79">
        <v>274.88</v>
      </c>
      <c r="D1544" s="79">
        <v>274.88</v>
      </c>
      <c r="E1544" s="79">
        <v>274.88</v>
      </c>
      <c r="F1544" s="80"/>
      <c r="G1544" s="80"/>
      <c r="H1544" s="80"/>
      <c r="I1544" s="80"/>
      <c r="J1544" s="80"/>
      <c r="K1544" s="80"/>
      <c r="L1544" s="80"/>
      <c r="M1544" s="80"/>
      <c r="N1544" s="80"/>
      <c r="O1544" s="111">
        <f t="shared" si="24"/>
        <v>0</v>
      </c>
    </row>
    <row r="1545" spans="1:15" x14ac:dyDescent="0.3">
      <c r="A1545" s="77" t="s">
        <v>2753</v>
      </c>
      <c r="B1545" s="77" t="s">
        <v>805</v>
      </c>
      <c r="C1545" s="80"/>
      <c r="D1545" s="80"/>
      <c r="E1545" s="80"/>
      <c r="F1545" s="79">
        <v>274.88</v>
      </c>
      <c r="G1545" s="79">
        <v>274.88</v>
      </c>
      <c r="H1545" s="79">
        <v>274.88</v>
      </c>
      <c r="I1545" s="79">
        <v>274.88</v>
      </c>
      <c r="J1545" s="79">
        <v>274.88</v>
      </c>
      <c r="K1545" s="79">
        <v>274.88</v>
      </c>
      <c r="L1545" s="79">
        <v>274.88</v>
      </c>
      <c r="M1545" s="79">
        <v>274.88</v>
      </c>
      <c r="N1545" s="79">
        <v>274.88</v>
      </c>
      <c r="O1545" s="111">
        <f t="shared" si="24"/>
        <v>2473.9200000000005</v>
      </c>
    </row>
    <row r="1546" spans="1:15" x14ac:dyDescent="0.3">
      <c r="A1546" s="77" t="s">
        <v>2195</v>
      </c>
      <c r="B1546" s="77" t="s">
        <v>1175</v>
      </c>
      <c r="C1546" s="79">
        <v>261.99</v>
      </c>
      <c r="D1546" s="79">
        <v>261.99</v>
      </c>
      <c r="E1546" s="79">
        <v>261.99</v>
      </c>
      <c r="F1546" s="79">
        <v>261.99</v>
      </c>
      <c r="G1546" s="79">
        <v>261.99</v>
      </c>
      <c r="H1546" s="79">
        <v>261.99</v>
      </c>
      <c r="I1546" s="79">
        <v>261.99</v>
      </c>
      <c r="J1546" s="79">
        <v>261.99</v>
      </c>
      <c r="K1546" s="79">
        <v>104.69</v>
      </c>
      <c r="L1546" s="80"/>
      <c r="M1546" s="80"/>
      <c r="N1546" s="80"/>
      <c r="O1546" s="111">
        <f t="shared" si="24"/>
        <v>1414.64</v>
      </c>
    </row>
    <row r="1547" spans="1:15" x14ac:dyDescent="0.3">
      <c r="A1547" s="77" t="s">
        <v>2900</v>
      </c>
      <c r="B1547" s="77" t="s">
        <v>1175</v>
      </c>
      <c r="C1547" s="80"/>
      <c r="D1547" s="80"/>
      <c r="E1547" s="80"/>
      <c r="F1547" s="80"/>
      <c r="G1547" s="80"/>
      <c r="H1547" s="80"/>
      <c r="I1547" s="80"/>
      <c r="J1547" s="80"/>
      <c r="K1547" s="79">
        <v>157.31</v>
      </c>
      <c r="L1547" s="79">
        <v>261.99</v>
      </c>
      <c r="M1547" s="79">
        <v>261.99</v>
      </c>
      <c r="N1547" s="79">
        <v>261.99</v>
      </c>
      <c r="O1547" s="111">
        <f t="shared" si="24"/>
        <v>943.28</v>
      </c>
    </row>
    <row r="1548" spans="1:15" x14ac:dyDescent="0.3">
      <c r="A1548" s="77" t="s">
        <v>2254</v>
      </c>
      <c r="B1548" s="77" t="s">
        <v>669</v>
      </c>
      <c r="C1548" s="79">
        <v>382.25</v>
      </c>
      <c r="D1548" s="79">
        <v>382.25</v>
      </c>
      <c r="E1548" s="79">
        <v>382.25</v>
      </c>
      <c r="F1548" s="79">
        <v>382.25</v>
      </c>
      <c r="G1548" s="79">
        <v>382.25</v>
      </c>
      <c r="H1548" s="79">
        <v>382.25</v>
      </c>
      <c r="I1548" s="79">
        <v>382.25</v>
      </c>
      <c r="J1548" s="79">
        <v>382.25</v>
      </c>
      <c r="K1548" s="79">
        <v>382.25</v>
      </c>
      <c r="L1548" s="79">
        <v>382.25</v>
      </c>
      <c r="M1548" s="79">
        <v>382.25</v>
      </c>
      <c r="N1548" s="79">
        <v>382.25</v>
      </c>
      <c r="O1548" s="111">
        <f t="shared" si="24"/>
        <v>3440.25</v>
      </c>
    </row>
    <row r="1549" spans="1:15" x14ac:dyDescent="0.3">
      <c r="A1549" s="77" t="s">
        <v>2336</v>
      </c>
      <c r="B1549" s="77" t="s">
        <v>612</v>
      </c>
      <c r="C1549" s="79">
        <v>231.93</v>
      </c>
      <c r="D1549" s="79">
        <v>231.93</v>
      </c>
      <c r="E1549" s="79">
        <v>231.93</v>
      </c>
      <c r="F1549" s="79">
        <v>231.93</v>
      </c>
      <c r="G1549" s="79">
        <v>231.93</v>
      </c>
      <c r="H1549" s="79">
        <v>231.93</v>
      </c>
      <c r="I1549" s="79">
        <v>231.93</v>
      </c>
      <c r="J1549" s="79">
        <v>231.93</v>
      </c>
      <c r="K1549" s="80"/>
      <c r="L1549" s="80"/>
      <c r="M1549" s="80"/>
      <c r="N1549" s="80"/>
      <c r="O1549" s="111">
        <f t="shared" si="24"/>
        <v>1159.6500000000001</v>
      </c>
    </row>
    <row r="1550" spans="1:15" x14ac:dyDescent="0.3">
      <c r="A1550" s="77" t="s">
        <v>2899</v>
      </c>
      <c r="B1550" s="77" t="s">
        <v>612</v>
      </c>
      <c r="C1550" s="80"/>
      <c r="D1550" s="80"/>
      <c r="E1550" s="80"/>
      <c r="F1550" s="80"/>
      <c r="G1550" s="80"/>
      <c r="H1550" s="80"/>
      <c r="I1550" s="80"/>
      <c r="J1550" s="80"/>
      <c r="K1550" s="79">
        <v>231.92</v>
      </c>
      <c r="L1550" s="79">
        <v>231.93</v>
      </c>
      <c r="M1550" s="79">
        <v>231.93</v>
      </c>
      <c r="N1550" s="79">
        <v>231.93</v>
      </c>
      <c r="O1550" s="111">
        <f t="shared" si="24"/>
        <v>927.71</v>
      </c>
    </row>
    <row r="1551" spans="1:15" x14ac:dyDescent="0.3">
      <c r="A1551" s="77" t="s">
        <v>2220</v>
      </c>
      <c r="B1551" s="77" t="s">
        <v>1205</v>
      </c>
      <c r="C1551" s="79">
        <v>240.51</v>
      </c>
      <c r="D1551" s="79">
        <v>240.52</v>
      </c>
      <c r="E1551" s="79">
        <v>240.52</v>
      </c>
      <c r="F1551" s="79">
        <v>240.52</v>
      </c>
      <c r="G1551" s="79">
        <v>240.52</v>
      </c>
      <c r="H1551" s="79">
        <v>240.52</v>
      </c>
      <c r="I1551" s="79">
        <v>240.52</v>
      </c>
      <c r="J1551" s="79">
        <v>240.52</v>
      </c>
      <c r="K1551" s="79">
        <v>152.19999999999999</v>
      </c>
      <c r="L1551" s="80"/>
      <c r="M1551" s="80"/>
      <c r="N1551" s="80"/>
      <c r="O1551" s="111">
        <f t="shared" si="24"/>
        <v>1354.8000000000002</v>
      </c>
    </row>
    <row r="1552" spans="1:15" x14ac:dyDescent="0.3">
      <c r="A1552" s="77" t="s">
        <v>2885</v>
      </c>
      <c r="B1552" s="77" t="s">
        <v>1205</v>
      </c>
      <c r="C1552" s="80"/>
      <c r="D1552" s="80"/>
      <c r="E1552" s="80"/>
      <c r="F1552" s="80"/>
      <c r="G1552" s="80"/>
      <c r="H1552" s="80"/>
      <c r="I1552" s="80"/>
      <c r="J1552" s="80"/>
      <c r="K1552" s="79">
        <v>88.31</v>
      </c>
      <c r="L1552" s="79">
        <v>240.52</v>
      </c>
      <c r="M1552" s="79">
        <v>240.52</v>
      </c>
      <c r="N1552" s="79">
        <v>240.52</v>
      </c>
      <c r="O1552" s="111">
        <f t="shared" si="24"/>
        <v>809.87</v>
      </c>
    </row>
    <row r="1553" spans="1:15" x14ac:dyDescent="0.3">
      <c r="A1553" s="77" t="s">
        <v>2229</v>
      </c>
      <c r="B1553" s="77" t="s">
        <v>996</v>
      </c>
      <c r="C1553" s="79">
        <v>219.04</v>
      </c>
      <c r="D1553" s="79">
        <v>219.04</v>
      </c>
      <c r="E1553" s="79">
        <v>219.04</v>
      </c>
      <c r="F1553" s="79">
        <v>219.04</v>
      </c>
      <c r="G1553" s="79">
        <v>219.04</v>
      </c>
      <c r="H1553" s="79">
        <v>219.04</v>
      </c>
      <c r="I1553" s="79">
        <v>219.04</v>
      </c>
      <c r="J1553" s="79">
        <v>219.04</v>
      </c>
      <c r="K1553" s="79">
        <v>219.04</v>
      </c>
      <c r="L1553" s="79">
        <v>120.12</v>
      </c>
      <c r="M1553" s="80"/>
      <c r="N1553" s="80"/>
      <c r="O1553" s="111">
        <f t="shared" si="24"/>
        <v>1434.3600000000001</v>
      </c>
    </row>
    <row r="1554" spans="1:15" x14ac:dyDescent="0.3">
      <c r="A1554" s="77" t="s">
        <v>2911</v>
      </c>
      <c r="B1554" s="77" t="s">
        <v>996</v>
      </c>
      <c r="C1554" s="80"/>
      <c r="D1554" s="80"/>
      <c r="E1554" s="80"/>
      <c r="F1554" s="80"/>
      <c r="G1554" s="80"/>
      <c r="H1554" s="80"/>
      <c r="I1554" s="80"/>
      <c r="J1554" s="80"/>
      <c r="K1554" s="80"/>
      <c r="L1554" s="79">
        <v>98.92</v>
      </c>
      <c r="M1554" s="79">
        <v>219.04</v>
      </c>
      <c r="N1554" s="79">
        <v>219.04</v>
      </c>
      <c r="O1554" s="111">
        <f t="shared" si="24"/>
        <v>537</v>
      </c>
    </row>
    <row r="1555" spans="1:15" x14ac:dyDescent="0.3">
      <c r="A1555" s="77" t="s">
        <v>2287</v>
      </c>
      <c r="B1555" s="77" t="s">
        <v>1039</v>
      </c>
      <c r="C1555" s="79">
        <v>158.91</v>
      </c>
      <c r="D1555" s="79">
        <v>158.91</v>
      </c>
      <c r="E1555" s="79">
        <v>158.91</v>
      </c>
      <c r="F1555" s="79">
        <v>84.83</v>
      </c>
      <c r="G1555" s="80"/>
      <c r="H1555" s="80"/>
      <c r="I1555" s="80"/>
      <c r="J1555" s="80"/>
      <c r="K1555" s="80"/>
      <c r="L1555" s="80"/>
      <c r="M1555" s="80"/>
      <c r="N1555" s="80"/>
      <c r="O1555" s="111">
        <f t="shared" si="24"/>
        <v>84.83</v>
      </c>
    </row>
    <row r="1556" spans="1:15" x14ac:dyDescent="0.3">
      <c r="A1556" s="77" t="s">
        <v>2747</v>
      </c>
      <c r="B1556" s="77" t="s">
        <v>1039</v>
      </c>
      <c r="C1556" s="80"/>
      <c r="D1556" s="80"/>
      <c r="E1556" s="80"/>
      <c r="F1556" s="79">
        <v>74.36</v>
      </c>
      <c r="G1556" s="79">
        <v>158.91</v>
      </c>
      <c r="H1556" s="79">
        <v>158.91</v>
      </c>
      <c r="I1556" s="79">
        <v>158.91</v>
      </c>
      <c r="J1556" s="79">
        <v>158.91</v>
      </c>
      <c r="K1556" s="79">
        <v>158.91</v>
      </c>
      <c r="L1556" s="79">
        <v>158.91</v>
      </c>
      <c r="M1556" s="79">
        <v>158.91</v>
      </c>
      <c r="N1556" s="79">
        <v>158.91</v>
      </c>
      <c r="O1556" s="111">
        <f t="shared" si="24"/>
        <v>1345.64</v>
      </c>
    </row>
    <row r="1557" spans="1:15" x14ac:dyDescent="0.3">
      <c r="A1557" s="77" t="s">
        <v>2249</v>
      </c>
      <c r="B1557" s="77" t="s">
        <v>1051</v>
      </c>
      <c r="C1557" s="79">
        <v>214.75</v>
      </c>
      <c r="D1557" s="79">
        <v>214.75</v>
      </c>
      <c r="E1557" s="79">
        <v>41.61</v>
      </c>
      <c r="F1557" s="80"/>
      <c r="G1557" s="80"/>
      <c r="H1557" s="80"/>
      <c r="I1557" s="80"/>
      <c r="J1557" s="80"/>
      <c r="K1557" s="80"/>
      <c r="L1557" s="80"/>
      <c r="M1557" s="80"/>
      <c r="N1557" s="80"/>
      <c r="O1557" s="111">
        <f t="shared" si="24"/>
        <v>0</v>
      </c>
    </row>
    <row r="1558" spans="1:15" x14ac:dyDescent="0.3">
      <c r="A1558" s="77" t="s">
        <v>2578</v>
      </c>
      <c r="B1558" s="77" t="s">
        <v>1051</v>
      </c>
      <c r="C1558" s="80"/>
      <c r="D1558" s="80"/>
      <c r="E1558" s="79">
        <v>173.14</v>
      </c>
      <c r="F1558" s="79">
        <v>214.75</v>
      </c>
      <c r="G1558" s="79">
        <v>214.75</v>
      </c>
      <c r="H1558" s="79">
        <v>214.75</v>
      </c>
      <c r="I1558" s="79">
        <v>214.75</v>
      </c>
      <c r="J1558" s="79">
        <v>214.75</v>
      </c>
      <c r="K1558" s="79">
        <v>214.75</v>
      </c>
      <c r="L1558" s="79">
        <v>214.75</v>
      </c>
      <c r="M1558" s="79">
        <v>214.75</v>
      </c>
      <c r="N1558" s="79">
        <v>214.75</v>
      </c>
      <c r="O1558" s="111">
        <f t="shared" si="24"/>
        <v>1932.75</v>
      </c>
    </row>
    <row r="1559" spans="1:15" x14ac:dyDescent="0.3">
      <c r="A1559" s="77" t="s">
        <v>2320</v>
      </c>
      <c r="B1559" s="77" t="s">
        <v>1063</v>
      </c>
      <c r="C1559" s="79">
        <v>227.64</v>
      </c>
      <c r="D1559" s="79">
        <v>227.63</v>
      </c>
      <c r="E1559" s="79">
        <v>227.63</v>
      </c>
      <c r="F1559" s="79">
        <v>227.63</v>
      </c>
      <c r="G1559" s="79">
        <v>227.63</v>
      </c>
      <c r="H1559" s="79">
        <v>227.63</v>
      </c>
      <c r="I1559" s="79">
        <v>227.63</v>
      </c>
      <c r="J1559" s="79">
        <v>227.63</v>
      </c>
      <c r="K1559" s="79">
        <v>227.63</v>
      </c>
      <c r="L1559" s="79">
        <v>227.63</v>
      </c>
      <c r="M1559" s="79">
        <v>227.63</v>
      </c>
      <c r="N1559" s="79">
        <v>227.63</v>
      </c>
      <c r="O1559" s="111">
        <f t="shared" si="24"/>
        <v>2048.6700000000005</v>
      </c>
    </row>
    <row r="1560" spans="1:15" x14ac:dyDescent="0.3">
      <c r="A1560" s="77" t="s">
        <v>2143</v>
      </c>
      <c r="B1560" s="77" t="s">
        <v>1027</v>
      </c>
      <c r="C1560" s="79">
        <v>154.62</v>
      </c>
      <c r="D1560" s="79">
        <v>154.62</v>
      </c>
      <c r="E1560" s="79">
        <v>154.62</v>
      </c>
      <c r="F1560" s="79">
        <v>154.62</v>
      </c>
      <c r="G1560" s="79">
        <v>154.62</v>
      </c>
      <c r="H1560" s="79">
        <v>154.62</v>
      </c>
      <c r="I1560" s="79">
        <v>154.62</v>
      </c>
      <c r="J1560" s="79">
        <v>154.62</v>
      </c>
      <c r="K1560" s="79">
        <v>154.62</v>
      </c>
      <c r="L1560" s="79">
        <v>154.62</v>
      </c>
      <c r="M1560" s="79">
        <v>154.62</v>
      </c>
      <c r="N1560" s="79">
        <v>154.62</v>
      </c>
      <c r="O1560" s="111">
        <f t="shared" si="24"/>
        <v>1391.58</v>
      </c>
    </row>
    <row r="1561" spans="1:15" x14ac:dyDescent="0.3">
      <c r="A1561" s="77" t="s">
        <v>2250</v>
      </c>
      <c r="B1561" s="77" t="s">
        <v>1151</v>
      </c>
      <c r="C1561" s="79">
        <v>120.26</v>
      </c>
      <c r="D1561" s="79">
        <v>120.26</v>
      </c>
      <c r="E1561" s="79">
        <v>120.26</v>
      </c>
      <c r="F1561" s="80"/>
      <c r="G1561" s="80"/>
      <c r="H1561" s="80"/>
      <c r="I1561" s="80"/>
      <c r="J1561" s="80"/>
      <c r="K1561" s="80"/>
      <c r="L1561" s="80"/>
      <c r="M1561" s="80"/>
      <c r="N1561" s="80"/>
      <c r="O1561" s="111">
        <f t="shared" si="24"/>
        <v>0</v>
      </c>
    </row>
    <row r="1562" spans="1:15" x14ac:dyDescent="0.3">
      <c r="A1562" s="77" t="s">
        <v>2748</v>
      </c>
      <c r="B1562" s="77" t="s">
        <v>1151</v>
      </c>
      <c r="C1562" s="80"/>
      <c r="D1562" s="80"/>
      <c r="E1562" s="80"/>
      <c r="F1562" s="79">
        <v>120.26</v>
      </c>
      <c r="G1562" s="79">
        <v>120.26</v>
      </c>
      <c r="H1562" s="79">
        <v>120.26</v>
      </c>
      <c r="I1562" s="79">
        <v>120.26</v>
      </c>
      <c r="J1562" s="79">
        <v>120.26</v>
      </c>
      <c r="K1562" s="79">
        <v>120.26</v>
      </c>
      <c r="L1562" s="79">
        <v>120.26</v>
      </c>
      <c r="M1562" s="79">
        <v>120.26</v>
      </c>
      <c r="N1562" s="79">
        <v>120.26</v>
      </c>
      <c r="O1562" s="111">
        <f t="shared" si="24"/>
        <v>1082.3400000000001</v>
      </c>
    </row>
    <row r="1563" spans="1:15" x14ac:dyDescent="0.3">
      <c r="A1563" s="77" t="s">
        <v>2340</v>
      </c>
      <c r="B1563" s="77" t="s">
        <v>1221</v>
      </c>
      <c r="C1563" s="79">
        <v>163.21</v>
      </c>
      <c r="D1563" s="79">
        <v>163.21</v>
      </c>
      <c r="E1563" s="79">
        <v>163.21</v>
      </c>
      <c r="F1563" s="79">
        <v>163.21</v>
      </c>
      <c r="G1563" s="79">
        <v>163.21</v>
      </c>
      <c r="H1563" s="79">
        <v>163.21</v>
      </c>
      <c r="I1563" s="79">
        <v>163.21</v>
      </c>
      <c r="J1563" s="79">
        <v>163.21</v>
      </c>
      <c r="K1563" s="79">
        <v>163.21</v>
      </c>
      <c r="L1563" s="79">
        <v>163.21</v>
      </c>
      <c r="M1563" s="79">
        <v>163.21</v>
      </c>
      <c r="N1563" s="79">
        <v>163.21</v>
      </c>
      <c r="O1563" s="111">
        <f t="shared" si="24"/>
        <v>1468.89</v>
      </c>
    </row>
    <row r="1564" spans="1:15" x14ac:dyDescent="0.3">
      <c r="A1564" s="77" t="s">
        <v>2262</v>
      </c>
      <c r="B1564" s="77" t="s">
        <v>643</v>
      </c>
      <c r="C1564" s="79">
        <v>322.12</v>
      </c>
      <c r="D1564" s="79">
        <v>322.12</v>
      </c>
      <c r="E1564" s="79">
        <v>322.12</v>
      </c>
      <c r="F1564" s="79">
        <v>322.12</v>
      </c>
      <c r="G1564" s="79">
        <v>322.12</v>
      </c>
      <c r="H1564" s="79">
        <v>322.12</v>
      </c>
      <c r="I1564" s="79">
        <v>322.12</v>
      </c>
      <c r="J1564" s="79">
        <v>322.12</v>
      </c>
      <c r="K1564" s="79">
        <v>322.12</v>
      </c>
      <c r="L1564" s="79">
        <v>322.12</v>
      </c>
      <c r="M1564" s="79">
        <v>322.12</v>
      </c>
      <c r="N1564" s="79">
        <v>322.12</v>
      </c>
      <c r="O1564" s="111">
        <f t="shared" si="24"/>
        <v>2899.0799999999995</v>
      </c>
    </row>
    <row r="1565" spans="1:15" x14ac:dyDescent="0.3">
      <c r="A1565" s="77" t="s">
        <v>2213</v>
      </c>
      <c r="B1565" s="77" t="s">
        <v>615</v>
      </c>
      <c r="C1565" s="79">
        <v>219.04</v>
      </c>
      <c r="D1565" s="79">
        <v>219.04</v>
      </c>
      <c r="E1565" s="79">
        <v>219.04</v>
      </c>
      <c r="F1565" s="80"/>
      <c r="G1565" s="80"/>
      <c r="H1565" s="80"/>
      <c r="I1565" s="80"/>
      <c r="J1565" s="80"/>
      <c r="K1565" s="80"/>
      <c r="L1565" s="80"/>
      <c r="M1565" s="80"/>
      <c r="N1565" s="80"/>
      <c r="O1565" s="111">
        <f t="shared" si="24"/>
        <v>0</v>
      </c>
    </row>
    <row r="1566" spans="1:15" x14ac:dyDescent="0.3">
      <c r="A1566" s="77" t="s">
        <v>2721</v>
      </c>
      <c r="B1566" s="77" t="s">
        <v>615</v>
      </c>
      <c r="C1566" s="80"/>
      <c r="D1566" s="80"/>
      <c r="E1566" s="80"/>
      <c r="F1566" s="79">
        <v>219.05</v>
      </c>
      <c r="G1566" s="79">
        <v>219.04</v>
      </c>
      <c r="H1566" s="79">
        <v>219.04</v>
      </c>
      <c r="I1566" s="79">
        <v>219.04</v>
      </c>
      <c r="J1566" s="79">
        <v>219.04</v>
      </c>
      <c r="K1566" s="79">
        <v>219.04</v>
      </c>
      <c r="L1566" s="79">
        <v>219.04</v>
      </c>
      <c r="M1566" s="79">
        <v>219.04</v>
      </c>
      <c r="N1566" s="79">
        <v>219.04</v>
      </c>
      <c r="O1566" s="111">
        <f t="shared" si="24"/>
        <v>1971.37</v>
      </c>
    </row>
    <row r="1567" spans="1:15" x14ac:dyDescent="0.3">
      <c r="A1567" s="77" t="s">
        <v>1976</v>
      </c>
      <c r="B1567" s="77" t="s">
        <v>606</v>
      </c>
      <c r="C1567" s="79">
        <v>201.86</v>
      </c>
      <c r="D1567" s="79">
        <v>201.86</v>
      </c>
      <c r="E1567" s="79">
        <v>201.86</v>
      </c>
      <c r="F1567" s="80"/>
      <c r="G1567" s="80"/>
      <c r="H1567" s="80"/>
      <c r="I1567" s="80"/>
      <c r="J1567" s="80"/>
      <c r="K1567" s="80"/>
      <c r="L1567" s="80"/>
      <c r="M1567" s="80"/>
      <c r="N1567" s="80"/>
      <c r="O1567" s="111">
        <f t="shared" si="24"/>
        <v>0</v>
      </c>
    </row>
    <row r="1568" spans="1:15" x14ac:dyDescent="0.3">
      <c r="A1568" s="77" t="s">
        <v>2715</v>
      </c>
      <c r="B1568" s="77" t="s">
        <v>606</v>
      </c>
      <c r="C1568" s="80"/>
      <c r="D1568" s="80"/>
      <c r="E1568" s="80"/>
      <c r="F1568" s="79">
        <v>201.86</v>
      </c>
      <c r="G1568" s="79">
        <v>201.86</v>
      </c>
      <c r="H1568" s="79">
        <v>201.86</v>
      </c>
      <c r="I1568" s="79">
        <v>201.86</v>
      </c>
      <c r="J1568" s="79">
        <v>201.86</v>
      </c>
      <c r="K1568" s="79">
        <v>201.86</v>
      </c>
      <c r="L1568" s="79">
        <v>201.86</v>
      </c>
      <c r="M1568" s="79">
        <v>201.86</v>
      </c>
      <c r="N1568" s="79">
        <v>201.86</v>
      </c>
      <c r="O1568" s="111">
        <f t="shared" si="24"/>
        <v>1816.7400000000002</v>
      </c>
    </row>
    <row r="1569" spans="1:15" x14ac:dyDescent="0.3">
      <c r="A1569" s="77" t="s">
        <v>2245</v>
      </c>
      <c r="B1569" s="77" t="s">
        <v>627</v>
      </c>
      <c r="C1569" s="79">
        <v>227.64</v>
      </c>
      <c r="D1569" s="79">
        <v>227.63</v>
      </c>
      <c r="E1569" s="79">
        <v>227.63</v>
      </c>
      <c r="F1569" s="79">
        <v>144.16999999999999</v>
      </c>
      <c r="G1569" s="80"/>
      <c r="H1569" s="80"/>
      <c r="I1569" s="80"/>
      <c r="J1569" s="80"/>
      <c r="K1569" s="80"/>
      <c r="L1569" s="80"/>
      <c r="M1569" s="80"/>
      <c r="N1569" s="80"/>
      <c r="O1569" s="111">
        <f t="shared" si="24"/>
        <v>144.16999999999999</v>
      </c>
    </row>
    <row r="1570" spans="1:15" x14ac:dyDescent="0.3">
      <c r="A1570" s="77" t="s">
        <v>2718</v>
      </c>
      <c r="B1570" s="77" t="s">
        <v>627</v>
      </c>
      <c r="C1570" s="80"/>
      <c r="D1570" s="80"/>
      <c r="E1570" s="80"/>
      <c r="F1570" s="79">
        <v>83.46</v>
      </c>
      <c r="G1570" s="79">
        <v>227.64</v>
      </c>
      <c r="H1570" s="79">
        <v>227.63</v>
      </c>
      <c r="I1570" s="79">
        <v>227.63</v>
      </c>
      <c r="J1570" s="79">
        <v>227.63</v>
      </c>
      <c r="K1570" s="79">
        <v>227.63</v>
      </c>
      <c r="L1570" s="79">
        <v>227.63</v>
      </c>
      <c r="M1570" s="79">
        <v>227.63</v>
      </c>
      <c r="N1570" s="79">
        <v>227.63</v>
      </c>
      <c r="O1570" s="111">
        <f t="shared" si="24"/>
        <v>1904.5100000000002</v>
      </c>
    </row>
    <row r="1571" spans="1:15" x14ac:dyDescent="0.3">
      <c r="A1571" s="77" t="s">
        <v>2359</v>
      </c>
      <c r="B1571" s="77" t="s">
        <v>1112</v>
      </c>
      <c r="C1571" s="79">
        <v>249.11</v>
      </c>
      <c r="D1571" s="79">
        <v>249.11</v>
      </c>
      <c r="E1571" s="79">
        <v>249.11</v>
      </c>
      <c r="F1571" s="79">
        <v>82.95</v>
      </c>
      <c r="G1571" s="80"/>
      <c r="H1571" s="80"/>
      <c r="I1571" s="80"/>
      <c r="J1571" s="80"/>
      <c r="K1571" s="80"/>
      <c r="L1571" s="80"/>
      <c r="M1571" s="80"/>
      <c r="N1571" s="80"/>
      <c r="O1571" s="111">
        <f t="shared" si="24"/>
        <v>82.95</v>
      </c>
    </row>
    <row r="1572" spans="1:15" x14ac:dyDescent="0.3">
      <c r="A1572" s="77" t="s">
        <v>2751</v>
      </c>
      <c r="B1572" s="77" t="s">
        <v>1112</v>
      </c>
      <c r="C1572" s="80"/>
      <c r="D1572" s="80"/>
      <c r="E1572" s="80"/>
      <c r="F1572" s="79">
        <v>166.16</v>
      </c>
      <c r="G1572" s="79">
        <v>249.11</v>
      </c>
      <c r="H1572" s="79">
        <v>249.11</v>
      </c>
      <c r="I1572" s="79">
        <v>249.11</v>
      </c>
      <c r="J1572" s="79">
        <v>249.11</v>
      </c>
      <c r="K1572" s="79">
        <v>249.11</v>
      </c>
      <c r="L1572" s="79">
        <v>249.11</v>
      </c>
      <c r="M1572" s="79">
        <v>249.11</v>
      </c>
      <c r="N1572" s="79">
        <v>249.11</v>
      </c>
      <c r="O1572" s="111">
        <f t="shared" si="24"/>
        <v>2159.0400000000004</v>
      </c>
    </row>
    <row r="1573" spans="1:15" x14ac:dyDescent="0.3">
      <c r="A1573" s="77" t="s">
        <v>2224</v>
      </c>
      <c r="B1573" s="77" t="s">
        <v>1084</v>
      </c>
      <c r="C1573" s="79">
        <v>274.88</v>
      </c>
      <c r="D1573" s="79">
        <v>274.88</v>
      </c>
      <c r="E1573" s="79">
        <v>88.58</v>
      </c>
      <c r="F1573" s="80"/>
      <c r="G1573" s="80"/>
      <c r="H1573" s="80"/>
      <c r="I1573" s="80"/>
      <c r="J1573" s="80"/>
      <c r="K1573" s="80"/>
      <c r="L1573" s="80"/>
      <c r="M1573" s="80"/>
      <c r="N1573" s="80"/>
      <c r="O1573" s="111">
        <f t="shared" si="24"/>
        <v>0</v>
      </c>
    </row>
    <row r="1574" spans="1:15" x14ac:dyDescent="0.3">
      <c r="A1574" s="77" t="s">
        <v>2574</v>
      </c>
      <c r="B1574" s="77" t="s">
        <v>1084</v>
      </c>
      <c r="C1574" s="80"/>
      <c r="D1574" s="80"/>
      <c r="E1574" s="79">
        <v>186.3</v>
      </c>
      <c r="F1574" s="79">
        <v>274.88</v>
      </c>
      <c r="G1574" s="79">
        <v>274.88</v>
      </c>
      <c r="H1574" s="79">
        <v>274.88</v>
      </c>
      <c r="I1574" s="79">
        <v>274.88</v>
      </c>
      <c r="J1574" s="79">
        <v>274.88</v>
      </c>
      <c r="K1574" s="79">
        <v>274.88</v>
      </c>
      <c r="L1574" s="79">
        <v>274.88</v>
      </c>
      <c r="M1574" s="79">
        <v>274.88</v>
      </c>
      <c r="N1574" s="79">
        <v>274.88</v>
      </c>
      <c r="O1574" s="111">
        <f t="shared" si="24"/>
        <v>2473.9200000000005</v>
      </c>
    </row>
    <row r="1575" spans="1:15" x14ac:dyDescent="0.3">
      <c r="A1575" s="77" t="s">
        <v>2328</v>
      </c>
      <c r="B1575" s="77" t="s">
        <v>1065</v>
      </c>
      <c r="C1575" s="79">
        <v>266.29000000000002</v>
      </c>
      <c r="D1575" s="79">
        <v>266.29000000000002</v>
      </c>
      <c r="E1575" s="79">
        <v>266.29000000000002</v>
      </c>
      <c r="F1575" s="79">
        <v>266.29000000000002</v>
      </c>
      <c r="G1575" s="79">
        <v>266.29000000000002</v>
      </c>
      <c r="H1575" s="79">
        <v>266.29000000000002</v>
      </c>
      <c r="I1575" s="79">
        <v>266.29000000000002</v>
      </c>
      <c r="J1575" s="79">
        <v>266.29000000000002</v>
      </c>
      <c r="K1575" s="79">
        <v>266.29000000000002</v>
      </c>
      <c r="L1575" s="79">
        <v>266.29000000000002</v>
      </c>
      <c r="M1575" s="79">
        <v>266.29000000000002</v>
      </c>
      <c r="N1575" s="79">
        <v>266.29000000000002</v>
      </c>
      <c r="O1575" s="111">
        <f t="shared" si="24"/>
        <v>2396.61</v>
      </c>
    </row>
    <row r="1576" spans="1:15" x14ac:dyDescent="0.3">
      <c r="A1576" s="77" t="s">
        <v>2316</v>
      </c>
      <c r="B1576" s="77" t="s">
        <v>671</v>
      </c>
      <c r="C1576" s="79">
        <v>163.21</v>
      </c>
      <c r="D1576" s="79">
        <v>163.21</v>
      </c>
      <c r="E1576" s="79">
        <v>163.21</v>
      </c>
      <c r="F1576" s="79">
        <v>163.21</v>
      </c>
      <c r="G1576" s="79">
        <v>163.21</v>
      </c>
      <c r="H1576" s="79">
        <v>32.75</v>
      </c>
      <c r="I1576" s="80"/>
      <c r="J1576" s="80"/>
      <c r="K1576" s="80"/>
      <c r="L1576" s="80"/>
      <c r="M1576" s="80"/>
      <c r="N1576" s="80"/>
      <c r="O1576" s="111">
        <f t="shared" si="24"/>
        <v>359.17</v>
      </c>
    </row>
    <row r="1577" spans="1:15" x14ac:dyDescent="0.3">
      <c r="A1577" s="77" t="s">
        <v>2824</v>
      </c>
      <c r="B1577" s="77" t="s">
        <v>671</v>
      </c>
      <c r="C1577" s="80"/>
      <c r="D1577" s="80"/>
      <c r="E1577" s="80"/>
      <c r="F1577" s="80"/>
      <c r="G1577" s="80"/>
      <c r="H1577" s="79">
        <v>130.46</v>
      </c>
      <c r="I1577" s="79">
        <v>163.21</v>
      </c>
      <c r="J1577" s="79">
        <v>163.21</v>
      </c>
      <c r="K1577" s="79">
        <v>163.21</v>
      </c>
      <c r="L1577" s="79">
        <v>163.21</v>
      </c>
      <c r="M1577" s="79">
        <v>163.21</v>
      </c>
      <c r="N1577" s="79">
        <v>163.21</v>
      </c>
      <c r="O1577" s="111">
        <f t="shared" si="24"/>
        <v>1109.72</v>
      </c>
    </row>
    <row r="1578" spans="1:15" x14ac:dyDescent="0.3">
      <c r="A1578" s="77" t="s">
        <v>2151</v>
      </c>
      <c r="B1578" s="77" t="s">
        <v>1015</v>
      </c>
      <c r="C1578" s="79">
        <v>150.32</v>
      </c>
      <c r="D1578" s="79">
        <v>150.32</v>
      </c>
      <c r="E1578" s="79">
        <v>150.32</v>
      </c>
      <c r="F1578" s="79">
        <v>130.28</v>
      </c>
      <c r="G1578" s="80"/>
      <c r="H1578" s="80"/>
      <c r="I1578" s="80"/>
      <c r="J1578" s="80"/>
      <c r="K1578" s="80"/>
      <c r="L1578" s="80"/>
      <c r="M1578" s="80"/>
      <c r="N1578" s="80"/>
      <c r="O1578" s="111">
        <f t="shared" si="24"/>
        <v>130.28</v>
      </c>
    </row>
    <row r="1579" spans="1:15" x14ac:dyDescent="0.3">
      <c r="A1579" s="77" t="s">
        <v>2749</v>
      </c>
      <c r="B1579" s="77" t="s">
        <v>1015</v>
      </c>
      <c r="C1579" s="80"/>
      <c r="D1579" s="80"/>
      <c r="E1579" s="80"/>
      <c r="F1579" s="79">
        <v>20.04</v>
      </c>
      <c r="G1579" s="79">
        <v>150.32</v>
      </c>
      <c r="H1579" s="79">
        <v>150.32</v>
      </c>
      <c r="I1579" s="79">
        <v>150.32</v>
      </c>
      <c r="J1579" s="79">
        <v>150.32</v>
      </c>
      <c r="K1579" s="79">
        <v>150.32</v>
      </c>
      <c r="L1579" s="79">
        <v>150.32</v>
      </c>
      <c r="M1579" s="79">
        <v>150.32</v>
      </c>
      <c r="N1579" s="79">
        <v>150.32</v>
      </c>
      <c r="O1579" s="111">
        <f t="shared" si="24"/>
        <v>1222.5999999999997</v>
      </c>
    </row>
    <row r="1580" spans="1:15" x14ac:dyDescent="0.3">
      <c r="A1580" s="77" t="s">
        <v>2251</v>
      </c>
      <c r="B1580" s="77" t="s">
        <v>651</v>
      </c>
      <c r="C1580" s="79">
        <v>158.91</v>
      </c>
      <c r="D1580" s="79">
        <v>158.91</v>
      </c>
      <c r="E1580" s="79">
        <v>158.91</v>
      </c>
      <c r="F1580" s="79">
        <v>158.91</v>
      </c>
      <c r="G1580" s="79">
        <v>158.91</v>
      </c>
      <c r="H1580" s="79">
        <v>10.47</v>
      </c>
      <c r="I1580" s="80"/>
      <c r="J1580" s="80"/>
      <c r="K1580" s="80"/>
      <c r="L1580" s="80"/>
      <c r="M1580" s="80"/>
      <c r="N1580" s="80"/>
      <c r="O1580" s="111">
        <f t="shared" si="24"/>
        <v>328.29</v>
      </c>
    </row>
    <row r="1581" spans="1:15" x14ac:dyDescent="0.3">
      <c r="A1581" s="77" t="s">
        <v>2814</v>
      </c>
      <c r="B1581" s="77" t="s">
        <v>651</v>
      </c>
      <c r="C1581" s="80"/>
      <c r="D1581" s="80"/>
      <c r="E1581" s="80"/>
      <c r="F1581" s="80"/>
      <c r="G1581" s="80"/>
      <c r="H1581" s="79">
        <v>148.44999999999999</v>
      </c>
      <c r="I1581" s="79">
        <v>158.91</v>
      </c>
      <c r="J1581" s="79">
        <v>158.91</v>
      </c>
      <c r="K1581" s="79">
        <v>158.91</v>
      </c>
      <c r="L1581" s="79">
        <v>158.91</v>
      </c>
      <c r="M1581" s="79">
        <v>158.91</v>
      </c>
      <c r="N1581" s="79">
        <v>158.91</v>
      </c>
      <c r="O1581" s="111">
        <f t="shared" si="24"/>
        <v>1101.9099999999999</v>
      </c>
    </row>
    <row r="1582" spans="1:15" x14ac:dyDescent="0.3">
      <c r="A1582" s="77" t="s">
        <v>2331</v>
      </c>
      <c r="B1582" s="77" t="s">
        <v>625</v>
      </c>
      <c r="C1582" s="79">
        <v>244.81</v>
      </c>
      <c r="D1582" s="79">
        <v>244.81</v>
      </c>
      <c r="E1582" s="79">
        <v>244.81</v>
      </c>
      <c r="F1582" s="79">
        <v>171.37</v>
      </c>
      <c r="G1582" s="80"/>
      <c r="H1582" s="80"/>
      <c r="I1582" s="80"/>
      <c r="J1582" s="80"/>
      <c r="K1582" s="80"/>
      <c r="L1582" s="80"/>
      <c r="M1582" s="80"/>
      <c r="N1582" s="80"/>
      <c r="O1582" s="111">
        <f t="shared" si="24"/>
        <v>171.37</v>
      </c>
    </row>
    <row r="1583" spans="1:15" x14ac:dyDescent="0.3">
      <c r="A1583" s="77" t="s">
        <v>2741</v>
      </c>
      <c r="B1583" s="77" t="s">
        <v>625</v>
      </c>
      <c r="C1583" s="80"/>
      <c r="D1583" s="80"/>
      <c r="E1583" s="80"/>
      <c r="F1583" s="79">
        <v>73.44</v>
      </c>
      <c r="G1583" s="79">
        <v>244.81</v>
      </c>
      <c r="H1583" s="79">
        <v>244.81</v>
      </c>
      <c r="I1583" s="79">
        <v>244.81</v>
      </c>
      <c r="J1583" s="79">
        <v>244.81</v>
      </c>
      <c r="K1583" s="79">
        <v>244.81</v>
      </c>
      <c r="L1583" s="79">
        <v>244.81</v>
      </c>
      <c r="M1583" s="79">
        <v>244.81</v>
      </c>
      <c r="N1583" s="79">
        <v>244.81</v>
      </c>
      <c r="O1583" s="111">
        <f t="shared" si="24"/>
        <v>2031.9199999999996</v>
      </c>
    </row>
    <row r="1584" spans="1:15" x14ac:dyDescent="0.3">
      <c r="A1584" s="77" t="s">
        <v>2230</v>
      </c>
      <c r="B1584" s="77" t="s">
        <v>1030</v>
      </c>
      <c r="C1584" s="79">
        <v>244.81</v>
      </c>
      <c r="D1584" s="79">
        <v>244.81</v>
      </c>
      <c r="E1584" s="79">
        <v>244.81</v>
      </c>
      <c r="F1584" s="80"/>
      <c r="G1584" s="80"/>
      <c r="H1584" s="80"/>
      <c r="I1584" s="80"/>
      <c r="J1584" s="80"/>
      <c r="K1584" s="80"/>
      <c r="L1584" s="80"/>
      <c r="M1584" s="80"/>
      <c r="N1584" s="80"/>
      <c r="O1584" s="111">
        <f t="shared" si="24"/>
        <v>0</v>
      </c>
    </row>
    <row r="1585" spans="1:15" x14ac:dyDescent="0.3">
      <c r="A1585" s="77" t="s">
        <v>2750</v>
      </c>
      <c r="B1585" s="77" t="s">
        <v>1030</v>
      </c>
      <c r="C1585" s="80"/>
      <c r="D1585" s="80"/>
      <c r="E1585" s="80"/>
      <c r="F1585" s="79">
        <v>244.81</v>
      </c>
      <c r="G1585" s="79">
        <v>244.81</v>
      </c>
      <c r="H1585" s="79">
        <v>244.81</v>
      </c>
      <c r="I1585" s="79">
        <v>244.81</v>
      </c>
      <c r="J1585" s="79">
        <v>244.81</v>
      </c>
      <c r="K1585" s="79">
        <v>244.81</v>
      </c>
      <c r="L1585" s="79">
        <v>244.81</v>
      </c>
      <c r="M1585" s="79">
        <v>244.81</v>
      </c>
      <c r="N1585" s="79">
        <v>244.81</v>
      </c>
      <c r="O1585" s="111">
        <f t="shared" si="24"/>
        <v>2203.29</v>
      </c>
    </row>
    <row r="1586" spans="1:15" x14ac:dyDescent="0.3">
      <c r="A1586" s="77" t="s">
        <v>2032</v>
      </c>
      <c r="B1586" s="77" t="s">
        <v>999</v>
      </c>
      <c r="C1586" s="79">
        <v>188.97</v>
      </c>
      <c r="D1586" s="79">
        <v>188.98</v>
      </c>
      <c r="E1586" s="79">
        <v>188.98</v>
      </c>
      <c r="F1586" s="79">
        <v>113.28</v>
      </c>
      <c r="G1586" s="80"/>
      <c r="H1586" s="80"/>
      <c r="I1586" s="80"/>
      <c r="J1586" s="80"/>
      <c r="K1586" s="80"/>
      <c r="L1586" s="80"/>
      <c r="M1586" s="80"/>
      <c r="N1586" s="80"/>
      <c r="O1586" s="111">
        <f t="shared" si="24"/>
        <v>113.28</v>
      </c>
    </row>
    <row r="1587" spans="1:15" x14ac:dyDescent="0.3">
      <c r="A1587" s="77" t="s">
        <v>2702</v>
      </c>
      <c r="B1587" s="77" t="s">
        <v>999</v>
      </c>
      <c r="C1587" s="80"/>
      <c r="D1587" s="80"/>
      <c r="E1587" s="80"/>
      <c r="F1587" s="79">
        <v>75.430000000000007</v>
      </c>
      <c r="G1587" s="79">
        <v>188.98</v>
      </c>
      <c r="H1587" s="79">
        <v>188.98</v>
      </c>
      <c r="I1587" s="79">
        <v>188.98</v>
      </c>
      <c r="J1587" s="79">
        <v>188.98</v>
      </c>
      <c r="K1587" s="79">
        <v>188.98</v>
      </c>
      <c r="L1587" s="79">
        <v>188.98</v>
      </c>
      <c r="M1587" s="79">
        <v>188.98</v>
      </c>
      <c r="N1587" s="79">
        <v>188.98</v>
      </c>
      <c r="O1587" s="111">
        <f t="shared" si="24"/>
        <v>1587.27</v>
      </c>
    </row>
    <row r="1588" spans="1:15" x14ac:dyDescent="0.3">
      <c r="A1588" s="77" t="s">
        <v>2225</v>
      </c>
      <c r="B1588" s="77" t="s">
        <v>594</v>
      </c>
      <c r="C1588" s="79">
        <v>210.45</v>
      </c>
      <c r="D1588" s="79">
        <v>210.45</v>
      </c>
      <c r="E1588" s="79">
        <v>210.45</v>
      </c>
      <c r="F1588" s="79">
        <v>210.45</v>
      </c>
      <c r="G1588" s="79">
        <v>210.45</v>
      </c>
      <c r="H1588" s="79">
        <v>91.27</v>
      </c>
      <c r="I1588" s="80"/>
      <c r="J1588" s="80"/>
      <c r="K1588" s="80"/>
      <c r="L1588" s="80"/>
      <c r="M1588" s="80"/>
      <c r="N1588" s="80"/>
      <c r="O1588" s="111">
        <f t="shared" si="24"/>
        <v>512.16999999999996</v>
      </c>
    </row>
    <row r="1589" spans="1:15" x14ac:dyDescent="0.3">
      <c r="A1589" s="77" t="s">
        <v>2831</v>
      </c>
      <c r="B1589" s="77" t="s">
        <v>594</v>
      </c>
      <c r="C1589" s="80"/>
      <c r="D1589" s="80"/>
      <c r="E1589" s="80"/>
      <c r="F1589" s="80"/>
      <c r="G1589" s="80"/>
      <c r="H1589" s="79">
        <v>119.19</v>
      </c>
      <c r="I1589" s="79">
        <v>210.45</v>
      </c>
      <c r="J1589" s="79">
        <v>210.45</v>
      </c>
      <c r="K1589" s="79">
        <v>210.45</v>
      </c>
      <c r="L1589" s="79">
        <v>210.45</v>
      </c>
      <c r="M1589" s="79">
        <v>210.45</v>
      </c>
      <c r="N1589" s="79">
        <v>210.45</v>
      </c>
      <c r="O1589" s="111">
        <f t="shared" si="24"/>
        <v>1381.89</v>
      </c>
    </row>
    <row r="1590" spans="1:15" x14ac:dyDescent="0.3">
      <c r="A1590" s="77" t="s">
        <v>2239</v>
      </c>
      <c r="B1590" s="77" t="s">
        <v>793</v>
      </c>
      <c r="C1590" s="79">
        <v>154.62</v>
      </c>
      <c r="D1590" s="79">
        <v>154.62</v>
      </c>
      <c r="E1590" s="79">
        <v>84.83</v>
      </c>
      <c r="F1590" s="80"/>
      <c r="G1590" s="80"/>
      <c r="H1590" s="80"/>
      <c r="I1590" s="80"/>
      <c r="J1590" s="80"/>
      <c r="K1590" s="80"/>
      <c r="L1590" s="80"/>
      <c r="M1590" s="80"/>
      <c r="N1590" s="80"/>
      <c r="O1590" s="111">
        <f t="shared" si="24"/>
        <v>0</v>
      </c>
    </row>
    <row r="1591" spans="1:15" x14ac:dyDescent="0.3">
      <c r="A1591" s="77" t="s">
        <v>2577</v>
      </c>
      <c r="B1591" s="77" t="s">
        <v>793</v>
      </c>
      <c r="C1591" s="80"/>
      <c r="D1591" s="80"/>
      <c r="E1591" s="79">
        <v>70.06</v>
      </c>
      <c r="F1591" s="79">
        <v>154.62</v>
      </c>
      <c r="G1591" s="79">
        <v>154.62</v>
      </c>
      <c r="H1591" s="79">
        <v>154.62</v>
      </c>
      <c r="I1591" s="79">
        <v>154.62</v>
      </c>
      <c r="J1591" s="79">
        <v>154.62</v>
      </c>
      <c r="K1591" s="79">
        <v>154.62</v>
      </c>
      <c r="L1591" s="79">
        <v>154.62</v>
      </c>
      <c r="M1591" s="79">
        <v>154.62</v>
      </c>
      <c r="N1591" s="79">
        <v>154.62</v>
      </c>
      <c r="O1591" s="111">
        <f t="shared" si="24"/>
        <v>1391.58</v>
      </c>
    </row>
    <row r="1592" spans="1:15" x14ac:dyDescent="0.3">
      <c r="A1592" s="77" t="s">
        <v>2233</v>
      </c>
      <c r="B1592" s="77" t="s">
        <v>926</v>
      </c>
      <c r="C1592" s="79">
        <v>193.27</v>
      </c>
      <c r="D1592" s="79">
        <v>193.27</v>
      </c>
      <c r="E1592" s="79">
        <v>193.27</v>
      </c>
      <c r="F1592" s="79">
        <v>193.27</v>
      </c>
      <c r="G1592" s="79">
        <v>193.27</v>
      </c>
      <c r="H1592" s="79">
        <v>193.27</v>
      </c>
      <c r="I1592" s="79">
        <v>193.27</v>
      </c>
      <c r="J1592" s="79">
        <v>193.27</v>
      </c>
      <c r="K1592" s="79">
        <v>193.27</v>
      </c>
      <c r="L1592" s="79">
        <v>193.27</v>
      </c>
      <c r="M1592" s="79">
        <v>193.27</v>
      </c>
      <c r="N1592" s="79">
        <v>74.819999999999993</v>
      </c>
      <c r="O1592" s="111">
        <f t="shared" si="24"/>
        <v>1620.98</v>
      </c>
    </row>
    <row r="1593" spans="1:15" x14ac:dyDescent="0.3">
      <c r="A1593" s="77" t="s">
        <v>2923</v>
      </c>
      <c r="B1593" s="77" t="s">
        <v>926</v>
      </c>
      <c r="C1593" s="80"/>
      <c r="D1593" s="80"/>
      <c r="E1593" s="80"/>
      <c r="F1593" s="80"/>
      <c r="G1593" s="80"/>
      <c r="H1593" s="80"/>
      <c r="I1593" s="80"/>
      <c r="J1593" s="80"/>
      <c r="K1593" s="80"/>
      <c r="L1593" s="80"/>
      <c r="M1593" s="80"/>
      <c r="N1593" s="79">
        <v>118.46</v>
      </c>
      <c r="O1593" s="111">
        <f t="shared" si="24"/>
        <v>118.46</v>
      </c>
    </row>
    <row r="1594" spans="1:15" x14ac:dyDescent="0.3">
      <c r="A1594" s="77" t="s">
        <v>2302</v>
      </c>
      <c r="B1594" s="77" t="s">
        <v>1152</v>
      </c>
      <c r="C1594" s="79">
        <v>219.04</v>
      </c>
      <c r="D1594" s="79">
        <v>219.04</v>
      </c>
      <c r="E1594" s="79">
        <v>219.04</v>
      </c>
      <c r="F1594" s="79">
        <v>219.04</v>
      </c>
      <c r="G1594" s="79">
        <v>219.04</v>
      </c>
      <c r="H1594" s="79">
        <v>131.53</v>
      </c>
      <c r="I1594" s="80"/>
      <c r="J1594" s="80"/>
      <c r="K1594" s="80"/>
      <c r="L1594" s="80"/>
      <c r="M1594" s="80"/>
      <c r="N1594" s="80"/>
      <c r="O1594" s="111">
        <f t="shared" si="24"/>
        <v>569.61</v>
      </c>
    </row>
    <row r="1595" spans="1:15" x14ac:dyDescent="0.3">
      <c r="A1595" s="77" t="s">
        <v>2830</v>
      </c>
      <c r="B1595" s="77" t="s">
        <v>1152</v>
      </c>
      <c r="C1595" s="80"/>
      <c r="D1595" s="80"/>
      <c r="E1595" s="80"/>
      <c r="F1595" s="80"/>
      <c r="G1595" s="80"/>
      <c r="H1595" s="79">
        <v>87.51</v>
      </c>
      <c r="I1595" s="79">
        <v>219.04</v>
      </c>
      <c r="J1595" s="79">
        <v>219.04</v>
      </c>
      <c r="K1595" s="79">
        <v>219.04</v>
      </c>
      <c r="L1595" s="79">
        <v>219.04</v>
      </c>
      <c r="M1595" s="79">
        <v>219.04</v>
      </c>
      <c r="N1595" s="79">
        <v>219.04</v>
      </c>
      <c r="O1595" s="111">
        <f t="shared" si="24"/>
        <v>1401.75</v>
      </c>
    </row>
    <row r="1596" spans="1:15" x14ac:dyDescent="0.3">
      <c r="A1596" s="77" t="s">
        <v>2298</v>
      </c>
      <c r="B1596" s="77" t="s">
        <v>831</v>
      </c>
      <c r="C1596" s="79">
        <v>283.47000000000003</v>
      </c>
      <c r="D1596" s="79">
        <v>283.47000000000003</v>
      </c>
      <c r="E1596" s="79">
        <v>283.47000000000003</v>
      </c>
      <c r="F1596" s="79">
        <v>283.47000000000003</v>
      </c>
      <c r="G1596" s="79">
        <v>283.47000000000003</v>
      </c>
      <c r="H1596" s="79">
        <v>283.47000000000003</v>
      </c>
      <c r="I1596" s="79">
        <v>283.47000000000003</v>
      </c>
      <c r="J1596" s="79">
        <v>283.47000000000003</v>
      </c>
      <c r="K1596" s="79">
        <v>283.47000000000003</v>
      </c>
      <c r="L1596" s="79">
        <v>283.47000000000003</v>
      </c>
      <c r="M1596" s="79">
        <v>283.47000000000003</v>
      </c>
      <c r="N1596" s="79">
        <v>283.47000000000003</v>
      </c>
      <c r="O1596" s="111">
        <f t="shared" si="24"/>
        <v>2551.2300000000005</v>
      </c>
    </row>
    <row r="1597" spans="1:15" x14ac:dyDescent="0.3">
      <c r="A1597" s="77" t="s">
        <v>2266</v>
      </c>
      <c r="B1597" s="77" t="s">
        <v>1120</v>
      </c>
      <c r="C1597" s="79">
        <v>270.58999999999997</v>
      </c>
      <c r="D1597" s="79">
        <v>270.58</v>
      </c>
      <c r="E1597" s="79">
        <v>270.58</v>
      </c>
      <c r="F1597" s="79">
        <v>270.58</v>
      </c>
      <c r="G1597" s="79">
        <v>270.58</v>
      </c>
      <c r="H1597" s="79">
        <v>270.58</v>
      </c>
      <c r="I1597" s="79">
        <v>270.58</v>
      </c>
      <c r="J1597" s="79">
        <v>270.58</v>
      </c>
      <c r="K1597" s="79">
        <v>270.58</v>
      </c>
      <c r="L1597" s="79">
        <v>270.58</v>
      </c>
      <c r="M1597" s="79">
        <v>270.58</v>
      </c>
      <c r="N1597" s="79">
        <v>270.58</v>
      </c>
      <c r="O1597" s="111">
        <f t="shared" si="24"/>
        <v>2435.2199999999998</v>
      </c>
    </row>
    <row r="1598" spans="1:15" x14ac:dyDescent="0.3">
      <c r="A1598" s="77" t="s">
        <v>2333</v>
      </c>
      <c r="B1598" s="77" t="s">
        <v>616</v>
      </c>
      <c r="C1598" s="79">
        <v>206.16</v>
      </c>
      <c r="D1598" s="79">
        <v>206.16</v>
      </c>
      <c r="E1598" s="79">
        <v>206.16</v>
      </c>
      <c r="F1598" s="79">
        <v>206.16</v>
      </c>
      <c r="G1598" s="79">
        <v>206.16</v>
      </c>
      <c r="H1598" s="79">
        <v>206.16</v>
      </c>
      <c r="I1598" s="79">
        <v>166.26</v>
      </c>
      <c r="J1598" s="80"/>
      <c r="K1598" s="80"/>
      <c r="L1598" s="80"/>
      <c r="M1598" s="80"/>
      <c r="N1598" s="80"/>
      <c r="O1598" s="111">
        <f t="shared" si="24"/>
        <v>784.74</v>
      </c>
    </row>
    <row r="1599" spans="1:15" x14ac:dyDescent="0.3">
      <c r="A1599" s="77" t="s">
        <v>2852</v>
      </c>
      <c r="B1599" s="77" t="s">
        <v>616</v>
      </c>
      <c r="C1599" s="80"/>
      <c r="D1599" s="80"/>
      <c r="E1599" s="80"/>
      <c r="F1599" s="80"/>
      <c r="G1599" s="80"/>
      <c r="H1599" s="80"/>
      <c r="I1599" s="79">
        <v>39.9</v>
      </c>
      <c r="J1599" s="79">
        <v>206.16</v>
      </c>
      <c r="K1599" s="79">
        <v>206.16</v>
      </c>
      <c r="L1599" s="79">
        <v>206.16</v>
      </c>
      <c r="M1599" s="79">
        <v>206.16</v>
      </c>
      <c r="N1599" s="79">
        <v>206.16</v>
      </c>
      <c r="O1599" s="111">
        <f t="shared" si="24"/>
        <v>1070.7</v>
      </c>
    </row>
    <row r="1600" spans="1:15" x14ac:dyDescent="0.3">
      <c r="A1600" s="77" t="s">
        <v>2341</v>
      </c>
      <c r="B1600" s="77" t="s">
        <v>780</v>
      </c>
      <c r="C1600" s="79">
        <v>146.03</v>
      </c>
      <c r="D1600" s="79">
        <v>146.03</v>
      </c>
      <c r="E1600" s="79">
        <v>75.430000000000007</v>
      </c>
      <c r="F1600" s="80"/>
      <c r="G1600" s="80"/>
      <c r="H1600" s="80"/>
      <c r="I1600" s="80"/>
      <c r="J1600" s="80"/>
      <c r="K1600" s="80"/>
      <c r="L1600" s="80"/>
      <c r="M1600" s="80"/>
      <c r="N1600" s="80"/>
      <c r="O1600" s="111">
        <f t="shared" si="24"/>
        <v>0</v>
      </c>
    </row>
    <row r="1601" spans="1:15" x14ac:dyDescent="0.3">
      <c r="A1601" s="77" t="s">
        <v>2592</v>
      </c>
      <c r="B1601" s="77" t="s">
        <v>780</v>
      </c>
      <c r="C1601" s="80"/>
      <c r="D1601" s="80"/>
      <c r="E1601" s="79">
        <v>70.87</v>
      </c>
      <c r="F1601" s="79">
        <v>146.03</v>
      </c>
      <c r="G1601" s="79">
        <v>146.03</v>
      </c>
      <c r="H1601" s="79">
        <v>146.03</v>
      </c>
      <c r="I1601" s="79">
        <v>146.03</v>
      </c>
      <c r="J1601" s="79">
        <v>146.03</v>
      </c>
      <c r="K1601" s="79">
        <v>146.03</v>
      </c>
      <c r="L1601" s="79">
        <v>146.03</v>
      </c>
      <c r="M1601" s="79">
        <v>146.03</v>
      </c>
      <c r="N1601" s="79">
        <v>146.03</v>
      </c>
      <c r="O1601" s="111">
        <f t="shared" si="24"/>
        <v>1314.27</v>
      </c>
    </row>
    <row r="1602" spans="1:15" x14ac:dyDescent="0.3">
      <c r="A1602" s="77" t="s">
        <v>2240</v>
      </c>
      <c r="B1602" s="77" t="s">
        <v>703</v>
      </c>
      <c r="C1602" s="79">
        <v>206.16</v>
      </c>
      <c r="D1602" s="79">
        <v>206.16</v>
      </c>
      <c r="E1602" s="79">
        <v>206.16</v>
      </c>
      <c r="F1602" s="79">
        <v>206.16</v>
      </c>
      <c r="G1602" s="79">
        <v>206.16</v>
      </c>
      <c r="H1602" s="79">
        <v>206.16</v>
      </c>
      <c r="I1602" s="79">
        <v>206.16</v>
      </c>
      <c r="J1602" s="79">
        <v>206.16</v>
      </c>
      <c r="K1602" s="79">
        <v>206.16</v>
      </c>
      <c r="L1602" s="79">
        <v>206.16</v>
      </c>
      <c r="M1602" s="79">
        <v>206.16</v>
      </c>
      <c r="N1602" s="79">
        <v>206.16</v>
      </c>
      <c r="O1602" s="111">
        <f t="shared" si="24"/>
        <v>1855.4400000000003</v>
      </c>
    </row>
    <row r="1603" spans="1:15" x14ac:dyDescent="0.3">
      <c r="A1603" s="77" t="s">
        <v>2269</v>
      </c>
      <c r="B1603" s="77" t="s">
        <v>908</v>
      </c>
      <c r="C1603" s="79">
        <v>201.86</v>
      </c>
      <c r="D1603" s="79">
        <v>201.86</v>
      </c>
      <c r="E1603" s="79">
        <v>201.86</v>
      </c>
      <c r="F1603" s="79">
        <v>201.86</v>
      </c>
      <c r="G1603" s="79">
        <v>201.86</v>
      </c>
      <c r="H1603" s="79">
        <v>201.86</v>
      </c>
      <c r="I1603" s="79">
        <v>201.86</v>
      </c>
      <c r="J1603" s="79">
        <v>201.86</v>
      </c>
      <c r="K1603" s="79">
        <v>201.86</v>
      </c>
      <c r="L1603" s="79">
        <v>201.86</v>
      </c>
      <c r="M1603" s="80"/>
      <c r="N1603" s="80"/>
      <c r="O1603" s="111">
        <f t="shared" ref="O1603:O1637" si="25">SUM(F1603:N1603)</f>
        <v>1413.02</v>
      </c>
    </row>
    <row r="1604" spans="1:15" x14ac:dyDescent="0.3">
      <c r="A1604" s="77" t="s">
        <v>2919</v>
      </c>
      <c r="B1604" s="77" t="s">
        <v>908</v>
      </c>
      <c r="C1604" s="80"/>
      <c r="D1604" s="80"/>
      <c r="E1604" s="80"/>
      <c r="F1604" s="80"/>
      <c r="G1604" s="80"/>
      <c r="H1604" s="80"/>
      <c r="I1604" s="80"/>
      <c r="J1604" s="80"/>
      <c r="K1604" s="80"/>
      <c r="L1604" s="80"/>
      <c r="M1604" s="79">
        <v>201.86</v>
      </c>
      <c r="N1604" s="79">
        <v>201.86</v>
      </c>
      <c r="O1604" s="111">
        <f t="shared" si="25"/>
        <v>403.72</v>
      </c>
    </row>
    <row r="1605" spans="1:15" x14ac:dyDescent="0.3">
      <c r="A1605" s="77" t="s">
        <v>2317</v>
      </c>
      <c r="B1605" s="77" t="s">
        <v>704</v>
      </c>
      <c r="C1605" s="79">
        <v>176.1</v>
      </c>
      <c r="D1605" s="79">
        <v>176.09</v>
      </c>
      <c r="E1605" s="79">
        <v>176.09</v>
      </c>
      <c r="F1605" s="80"/>
      <c r="G1605" s="80"/>
      <c r="H1605" s="80"/>
      <c r="I1605" s="80"/>
      <c r="J1605" s="80"/>
      <c r="K1605" s="80"/>
      <c r="L1605" s="80"/>
      <c r="M1605" s="80"/>
      <c r="N1605" s="80"/>
      <c r="O1605" s="111">
        <f t="shared" si="25"/>
        <v>0</v>
      </c>
    </row>
    <row r="1606" spans="1:15" x14ac:dyDescent="0.3">
      <c r="A1606" s="77" t="s">
        <v>2743</v>
      </c>
      <c r="B1606" s="77" t="s">
        <v>704</v>
      </c>
      <c r="C1606" s="80"/>
      <c r="D1606" s="80"/>
      <c r="E1606" s="80"/>
      <c r="F1606" s="79">
        <v>176.1</v>
      </c>
      <c r="G1606" s="79">
        <v>176.09</v>
      </c>
      <c r="H1606" s="79">
        <v>176.09</v>
      </c>
      <c r="I1606" s="79">
        <v>176.09</v>
      </c>
      <c r="J1606" s="79">
        <v>176.09</v>
      </c>
      <c r="K1606" s="79">
        <v>176.09</v>
      </c>
      <c r="L1606" s="79">
        <v>176.09</v>
      </c>
      <c r="M1606" s="79">
        <v>176.09</v>
      </c>
      <c r="N1606" s="79">
        <v>176.09</v>
      </c>
      <c r="O1606" s="111">
        <f t="shared" si="25"/>
        <v>1584.8199999999997</v>
      </c>
    </row>
    <row r="1607" spans="1:15" x14ac:dyDescent="0.3">
      <c r="A1607" s="77" t="s">
        <v>2276</v>
      </c>
      <c r="B1607" s="77" t="s">
        <v>808</v>
      </c>
      <c r="C1607" s="79">
        <v>146.03</v>
      </c>
      <c r="D1607" s="79">
        <v>146.03</v>
      </c>
      <c r="E1607" s="79">
        <v>94.22</v>
      </c>
      <c r="F1607" s="80"/>
      <c r="G1607" s="80"/>
      <c r="H1607" s="80"/>
      <c r="I1607" s="80"/>
      <c r="J1607" s="80"/>
      <c r="K1607" s="80"/>
      <c r="L1607" s="80"/>
      <c r="M1607" s="80"/>
      <c r="N1607" s="80"/>
      <c r="O1607" s="111">
        <f t="shared" si="25"/>
        <v>0</v>
      </c>
    </row>
    <row r="1608" spans="1:15" x14ac:dyDescent="0.3">
      <c r="A1608" s="77" t="s">
        <v>2582</v>
      </c>
      <c r="B1608" s="77" t="s">
        <v>808</v>
      </c>
      <c r="C1608" s="80"/>
      <c r="D1608" s="80"/>
      <c r="E1608" s="79">
        <v>51.81</v>
      </c>
      <c r="F1608" s="79">
        <v>146.03</v>
      </c>
      <c r="G1608" s="79">
        <v>146.03</v>
      </c>
      <c r="H1608" s="79">
        <v>146.03</v>
      </c>
      <c r="I1608" s="79">
        <v>146.03</v>
      </c>
      <c r="J1608" s="79">
        <v>146.03</v>
      </c>
      <c r="K1608" s="79">
        <v>146.03</v>
      </c>
      <c r="L1608" s="79">
        <v>146.03</v>
      </c>
      <c r="M1608" s="79">
        <v>146.03</v>
      </c>
      <c r="N1608" s="79">
        <v>146.03</v>
      </c>
      <c r="O1608" s="111">
        <f t="shared" si="25"/>
        <v>1314.27</v>
      </c>
    </row>
    <row r="1609" spans="1:15" x14ac:dyDescent="0.3">
      <c r="A1609" s="77" t="s">
        <v>2209</v>
      </c>
      <c r="B1609" s="77" t="s">
        <v>543</v>
      </c>
      <c r="C1609" s="79">
        <v>163.21</v>
      </c>
      <c r="D1609" s="79">
        <v>163.21</v>
      </c>
      <c r="E1609" s="79">
        <v>89.39</v>
      </c>
      <c r="F1609" s="80"/>
      <c r="G1609" s="80"/>
      <c r="H1609" s="80"/>
      <c r="I1609" s="80"/>
      <c r="J1609" s="80"/>
      <c r="K1609" s="80"/>
      <c r="L1609" s="80"/>
      <c r="M1609" s="80"/>
      <c r="N1609" s="80"/>
      <c r="O1609" s="111">
        <f t="shared" si="25"/>
        <v>0</v>
      </c>
    </row>
    <row r="1610" spans="1:15" x14ac:dyDescent="0.3">
      <c r="A1610" s="77" t="s">
        <v>2581</v>
      </c>
      <c r="B1610" s="77" t="s">
        <v>543</v>
      </c>
      <c r="C1610" s="80"/>
      <c r="D1610" s="80"/>
      <c r="E1610" s="79">
        <v>73.819999999999993</v>
      </c>
      <c r="F1610" s="79">
        <v>163.21</v>
      </c>
      <c r="G1610" s="79">
        <v>163.21</v>
      </c>
      <c r="H1610" s="79">
        <v>163.21</v>
      </c>
      <c r="I1610" s="79">
        <v>163.21</v>
      </c>
      <c r="J1610" s="79">
        <v>163.21</v>
      </c>
      <c r="K1610" s="79">
        <v>163.21</v>
      </c>
      <c r="L1610" s="79">
        <v>163.21</v>
      </c>
      <c r="M1610" s="79">
        <v>163.21</v>
      </c>
      <c r="N1610" s="79">
        <v>163.21</v>
      </c>
      <c r="O1610" s="111">
        <f t="shared" si="25"/>
        <v>1468.89</v>
      </c>
    </row>
    <row r="1611" spans="1:15" x14ac:dyDescent="0.3">
      <c r="A1611" s="77" t="s">
        <v>2258</v>
      </c>
      <c r="B1611" s="77" t="s">
        <v>705</v>
      </c>
      <c r="C1611" s="79">
        <v>163.21</v>
      </c>
      <c r="D1611" s="79">
        <v>163.21</v>
      </c>
      <c r="E1611" s="79">
        <v>163.21</v>
      </c>
      <c r="F1611" s="79">
        <v>163.21</v>
      </c>
      <c r="G1611" s="79">
        <v>163.21</v>
      </c>
      <c r="H1611" s="80"/>
      <c r="I1611" s="80"/>
      <c r="J1611" s="80"/>
      <c r="K1611" s="80"/>
      <c r="L1611" s="80"/>
      <c r="M1611" s="80"/>
      <c r="N1611" s="80"/>
      <c r="O1611" s="111">
        <f t="shared" si="25"/>
        <v>326.42</v>
      </c>
    </row>
    <row r="1612" spans="1:15" x14ac:dyDescent="0.3">
      <c r="A1612" s="77" t="s">
        <v>2828</v>
      </c>
      <c r="B1612" s="77" t="s">
        <v>705</v>
      </c>
      <c r="C1612" s="80"/>
      <c r="D1612" s="80"/>
      <c r="E1612" s="80"/>
      <c r="F1612" s="80"/>
      <c r="G1612" s="80"/>
      <c r="H1612" s="79">
        <v>163.21</v>
      </c>
      <c r="I1612" s="79">
        <v>163.21</v>
      </c>
      <c r="J1612" s="79">
        <v>163.21</v>
      </c>
      <c r="K1612" s="79">
        <v>163.21</v>
      </c>
      <c r="L1612" s="79">
        <v>163.21</v>
      </c>
      <c r="M1612" s="79">
        <v>163.21</v>
      </c>
      <c r="N1612" s="79">
        <v>163.21</v>
      </c>
      <c r="O1612" s="111">
        <f t="shared" si="25"/>
        <v>1142.47</v>
      </c>
    </row>
    <row r="1613" spans="1:15" x14ac:dyDescent="0.3">
      <c r="A1613" s="77" t="s">
        <v>2315</v>
      </c>
      <c r="B1613" s="77" t="s">
        <v>582</v>
      </c>
      <c r="C1613" s="79">
        <v>163.21</v>
      </c>
      <c r="D1613" s="79">
        <v>163.21</v>
      </c>
      <c r="E1613" s="79">
        <v>163.21</v>
      </c>
      <c r="F1613" s="79">
        <v>163.21</v>
      </c>
      <c r="G1613" s="79">
        <v>163.21</v>
      </c>
      <c r="H1613" s="79">
        <v>163.21</v>
      </c>
      <c r="I1613" s="79">
        <v>163.21</v>
      </c>
      <c r="J1613" s="79">
        <v>163.21</v>
      </c>
      <c r="K1613" s="79">
        <v>163.21</v>
      </c>
      <c r="L1613" s="79">
        <v>163.21</v>
      </c>
      <c r="M1613" s="79">
        <v>163.21</v>
      </c>
      <c r="N1613" s="79">
        <v>163.21</v>
      </c>
      <c r="O1613" s="111">
        <f t="shared" si="25"/>
        <v>1468.89</v>
      </c>
    </row>
    <row r="1614" spans="1:15" x14ac:dyDescent="0.3">
      <c r="A1614" s="77" t="s">
        <v>2308</v>
      </c>
      <c r="B1614" s="77" t="s">
        <v>558</v>
      </c>
      <c r="C1614" s="79">
        <v>163.21</v>
      </c>
      <c r="D1614" s="79">
        <v>163.21</v>
      </c>
      <c r="E1614" s="79">
        <v>163.21</v>
      </c>
      <c r="F1614" s="79">
        <v>163.21</v>
      </c>
      <c r="G1614" s="79">
        <v>163.21</v>
      </c>
      <c r="H1614" s="79">
        <v>163.21</v>
      </c>
      <c r="I1614" s="79">
        <v>163.21</v>
      </c>
      <c r="J1614" s="79">
        <v>163.21</v>
      </c>
      <c r="K1614" s="79">
        <v>163.21</v>
      </c>
      <c r="L1614" s="79">
        <v>163.21</v>
      </c>
      <c r="M1614" s="79">
        <v>163.21</v>
      </c>
      <c r="N1614" s="79">
        <v>163.21</v>
      </c>
      <c r="O1614" s="111">
        <f t="shared" si="25"/>
        <v>1468.89</v>
      </c>
    </row>
    <row r="1615" spans="1:15" x14ac:dyDescent="0.3">
      <c r="A1615" s="77" t="s">
        <v>2337</v>
      </c>
      <c r="B1615" s="77" t="s">
        <v>534</v>
      </c>
      <c r="C1615" s="79">
        <v>296.35000000000002</v>
      </c>
      <c r="D1615" s="79">
        <v>296.35000000000002</v>
      </c>
      <c r="E1615" s="79">
        <v>296.35000000000002</v>
      </c>
      <c r="F1615" s="79">
        <v>296.35000000000002</v>
      </c>
      <c r="G1615" s="79">
        <v>296.35000000000002</v>
      </c>
      <c r="H1615" s="79">
        <v>296.35000000000002</v>
      </c>
      <c r="I1615" s="79">
        <v>296.35000000000002</v>
      </c>
      <c r="J1615" s="79">
        <v>296.35000000000002</v>
      </c>
      <c r="K1615" s="79">
        <v>296.35000000000002</v>
      </c>
      <c r="L1615" s="79">
        <v>296.35000000000002</v>
      </c>
      <c r="M1615" s="79">
        <v>296.35000000000002</v>
      </c>
      <c r="N1615" s="79">
        <v>296.35000000000002</v>
      </c>
      <c r="O1615" s="111">
        <f t="shared" si="25"/>
        <v>2667.1499999999996</v>
      </c>
    </row>
    <row r="1616" spans="1:15" x14ac:dyDescent="0.3">
      <c r="A1616" s="77" t="s">
        <v>2219</v>
      </c>
      <c r="B1616" s="77" t="s">
        <v>576</v>
      </c>
      <c r="C1616" s="79">
        <v>210.45</v>
      </c>
      <c r="D1616" s="79">
        <v>210.45</v>
      </c>
      <c r="E1616" s="79">
        <v>210.45</v>
      </c>
      <c r="F1616" s="79">
        <v>210.45</v>
      </c>
      <c r="G1616" s="79">
        <v>210.45</v>
      </c>
      <c r="H1616" s="79">
        <v>210.45</v>
      </c>
      <c r="I1616" s="79">
        <v>210.45</v>
      </c>
      <c r="J1616" s="79">
        <v>210.45</v>
      </c>
      <c r="K1616" s="79">
        <v>210.45</v>
      </c>
      <c r="L1616" s="79">
        <v>210.45</v>
      </c>
      <c r="M1616" s="79">
        <v>210.45</v>
      </c>
      <c r="N1616" s="79">
        <v>210.45</v>
      </c>
      <c r="O1616" s="111">
        <f t="shared" si="25"/>
        <v>1894.0500000000002</v>
      </c>
    </row>
    <row r="1617" spans="1:15" x14ac:dyDescent="0.3">
      <c r="A1617" s="77" t="s">
        <v>1418</v>
      </c>
      <c r="B1617" s="77" t="s">
        <v>906</v>
      </c>
      <c r="C1617" s="78">
        <v>3427.4</v>
      </c>
      <c r="D1617" s="78">
        <v>3427.39</v>
      </c>
      <c r="E1617" s="78">
        <v>3427.39</v>
      </c>
      <c r="F1617" s="78">
        <v>3427.39</v>
      </c>
      <c r="G1617" s="78">
        <v>3427.39</v>
      </c>
      <c r="H1617" s="78">
        <v>3427.39</v>
      </c>
      <c r="I1617" s="78">
        <v>3427.39</v>
      </c>
      <c r="J1617" s="78">
        <v>3427.39</v>
      </c>
      <c r="K1617" s="78">
        <v>3427.39</v>
      </c>
      <c r="L1617" s="78">
        <v>3427.39</v>
      </c>
      <c r="M1617" s="78">
        <v>3427.39</v>
      </c>
      <c r="N1617" s="78">
        <v>3427.39</v>
      </c>
      <c r="O1617" s="111">
        <f t="shared" si="25"/>
        <v>30846.51</v>
      </c>
    </row>
    <row r="1618" spans="1:15" x14ac:dyDescent="0.3">
      <c r="A1618" s="77" t="s">
        <v>2192</v>
      </c>
      <c r="B1618" s="77" t="s">
        <v>877</v>
      </c>
      <c r="C1618" s="78">
        <v>2014.34</v>
      </c>
      <c r="D1618" s="78">
        <v>2014.34</v>
      </c>
      <c r="E1618" s="78">
        <v>2014.34</v>
      </c>
      <c r="F1618" s="78">
        <v>2014.34</v>
      </c>
      <c r="G1618" s="78">
        <v>2014.34</v>
      </c>
      <c r="H1618" s="78">
        <v>2014.34</v>
      </c>
      <c r="I1618" s="78">
        <v>2014.34</v>
      </c>
      <c r="J1618" s="78">
        <v>2014.34</v>
      </c>
      <c r="K1618" s="78">
        <v>2014.34</v>
      </c>
      <c r="L1618" s="78">
        <v>2014.34</v>
      </c>
      <c r="M1618" s="78">
        <v>2014.34</v>
      </c>
      <c r="N1618" s="78">
        <v>2014.34</v>
      </c>
      <c r="O1618" s="111">
        <f t="shared" si="25"/>
        <v>18129.059999999998</v>
      </c>
    </row>
    <row r="1619" spans="1:15" x14ac:dyDescent="0.3">
      <c r="A1619" s="77" t="s">
        <v>2284</v>
      </c>
      <c r="B1619" s="77" t="s">
        <v>684</v>
      </c>
      <c r="C1619" s="78">
        <v>3345.79</v>
      </c>
      <c r="D1619" s="78">
        <v>3345.79</v>
      </c>
      <c r="E1619" s="78">
        <v>3345.79</v>
      </c>
      <c r="F1619" s="78">
        <v>3345.79</v>
      </c>
      <c r="G1619" s="78">
        <v>3345.79</v>
      </c>
      <c r="H1619" s="78">
        <v>3345.79</v>
      </c>
      <c r="I1619" s="78">
        <v>3345.79</v>
      </c>
      <c r="J1619" s="78">
        <v>3345.79</v>
      </c>
      <c r="K1619" s="78">
        <v>3345.79</v>
      </c>
      <c r="L1619" s="78">
        <v>3345.79</v>
      </c>
      <c r="M1619" s="78">
        <v>3345.79</v>
      </c>
      <c r="N1619" s="78">
        <v>3345.79</v>
      </c>
      <c r="O1619" s="111">
        <f t="shared" si="25"/>
        <v>30112.110000000004</v>
      </c>
    </row>
    <row r="1620" spans="1:15" x14ac:dyDescent="0.3">
      <c r="A1620" s="77" t="s">
        <v>1504</v>
      </c>
      <c r="B1620" s="77" t="s">
        <v>1093</v>
      </c>
      <c r="C1620" s="78">
        <v>4372.29</v>
      </c>
      <c r="D1620" s="78">
        <v>4372.29</v>
      </c>
      <c r="E1620" s="78">
        <v>4372.29</v>
      </c>
      <c r="F1620" s="78">
        <v>4372.29</v>
      </c>
      <c r="G1620" s="78">
        <v>4372.29</v>
      </c>
      <c r="H1620" s="78">
        <v>4372.29</v>
      </c>
      <c r="I1620" s="78">
        <v>4372.29</v>
      </c>
      <c r="J1620" s="78">
        <v>4372.29</v>
      </c>
      <c r="K1620" s="78">
        <v>4372.29</v>
      </c>
      <c r="L1620" s="78">
        <v>4372.29</v>
      </c>
      <c r="M1620" s="78">
        <v>4372.29</v>
      </c>
      <c r="N1620" s="78">
        <v>4372.29</v>
      </c>
      <c r="O1620" s="111">
        <f t="shared" si="25"/>
        <v>39350.61</v>
      </c>
    </row>
    <row r="1621" spans="1:15" x14ac:dyDescent="0.3">
      <c r="A1621" s="77" t="s">
        <v>2197</v>
      </c>
      <c r="B1621" s="77" t="s">
        <v>990</v>
      </c>
      <c r="C1621" s="78">
        <v>4282.09</v>
      </c>
      <c r="D1621" s="78">
        <v>4282.09</v>
      </c>
      <c r="E1621" s="78">
        <v>4282.09</v>
      </c>
      <c r="F1621" s="78">
        <v>4282.09</v>
      </c>
      <c r="G1621" s="78">
        <v>4282.09</v>
      </c>
      <c r="H1621" s="78">
        <v>4282.09</v>
      </c>
      <c r="I1621" s="78">
        <v>4282.09</v>
      </c>
      <c r="J1621" s="78">
        <v>4282.09</v>
      </c>
      <c r="K1621" s="78">
        <v>4282.09</v>
      </c>
      <c r="L1621" s="78">
        <v>4282.09</v>
      </c>
      <c r="M1621" s="78">
        <v>4282.09</v>
      </c>
      <c r="N1621" s="78">
        <v>4282.09</v>
      </c>
      <c r="O1621" s="111">
        <f t="shared" si="25"/>
        <v>38538.81</v>
      </c>
    </row>
    <row r="1622" spans="1:15" x14ac:dyDescent="0.3">
      <c r="A1622" s="77" t="s">
        <v>1428</v>
      </c>
      <c r="B1622" s="77" t="s">
        <v>855</v>
      </c>
      <c r="C1622" s="78">
        <v>3358.67</v>
      </c>
      <c r="D1622" s="78">
        <v>3358.67</v>
      </c>
      <c r="E1622" s="78">
        <v>3358.67</v>
      </c>
      <c r="F1622" s="78">
        <v>3358.67</v>
      </c>
      <c r="G1622" s="78">
        <v>3358.67</v>
      </c>
      <c r="H1622" s="78">
        <v>3358.67</v>
      </c>
      <c r="I1622" s="78">
        <v>3358.67</v>
      </c>
      <c r="J1622" s="78">
        <v>3358.67</v>
      </c>
      <c r="K1622" s="78">
        <v>3358.67</v>
      </c>
      <c r="L1622" s="78">
        <v>3358.67</v>
      </c>
      <c r="M1622" s="78">
        <v>3358.67</v>
      </c>
      <c r="N1622" s="78">
        <v>3358.67</v>
      </c>
      <c r="O1622" s="111">
        <f t="shared" si="25"/>
        <v>30228.029999999992</v>
      </c>
    </row>
    <row r="1623" spans="1:15" x14ac:dyDescent="0.3">
      <c r="A1623" s="77" t="s">
        <v>1410</v>
      </c>
      <c r="B1623" s="77" t="s">
        <v>946</v>
      </c>
      <c r="C1623" s="78">
        <v>4376.58</v>
      </c>
      <c r="D1623" s="78">
        <v>4376.58</v>
      </c>
      <c r="E1623" s="78">
        <v>4376.58</v>
      </c>
      <c r="F1623" s="78">
        <v>4376.58</v>
      </c>
      <c r="G1623" s="78">
        <v>4376.58</v>
      </c>
      <c r="H1623" s="78">
        <v>4376.58</v>
      </c>
      <c r="I1623" s="78">
        <v>4376.58</v>
      </c>
      <c r="J1623" s="78">
        <v>4376.58</v>
      </c>
      <c r="K1623" s="78">
        <v>4376.58</v>
      </c>
      <c r="L1623" s="78">
        <v>4376.58</v>
      </c>
      <c r="M1623" s="78">
        <v>4376.58</v>
      </c>
      <c r="N1623" s="78">
        <v>4376.58</v>
      </c>
      <c r="O1623" s="111">
        <f t="shared" si="25"/>
        <v>39389.220000000008</v>
      </c>
    </row>
    <row r="1624" spans="1:15" x14ac:dyDescent="0.3">
      <c r="A1624" s="77" t="s">
        <v>1542</v>
      </c>
      <c r="B1624" s="77" t="s">
        <v>916</v>
      </c>
      <c r="C1624" s="78">
        <v>4234.84</v>
      </c>
      <c r="D1624" s="78">
        <v>4234.8500000000004</v>
      </c>
      <c r="E1624" s="78">
        <v>4234.8500000000004</v>
      </c>
      <c r="F1624" s="78">
        <v>4234.8500000000004</v>
      </c>
      <c r="G1624" s="78">
        <v>4234.8500000000004</v>
      </c>
      <c r="H1624" s="78">
        <v>4234.8500000000004</v>
      </c>
      <c r="I1624" s="78">
        <v>4234.8500000000004</v>
      </c>
      <c r="J1624" s="78">
        <v>4234.8500000000004</v>
      </c>
      <c r="K1624" s="78">
        <v>4234.8500000000004</v>
      </c>
      <c r="L1624" s="78">
        <v>4234.8500000000004</v>
      </c>
      <c r="M1624" s="78">
        <v>4234.8500000000004</v>
      </c>
      <c r="N1624" s="78">
        <v>4234.8500000000004</v>
      </c>
      <c r="O1624" s="111">
        <f t="shared" si="25"/>
        <v>38113.649999999994</v>
      </c>
    </row>
    <row r="1625" spans="1:15" x14ac:dyDescent="0.3">
      <c r="A1625" s="77" t="s">
        <v>1509</v>
      </c>
      <c r="B1625" s="77" t="s">
        <v>951</v>
      </c>
      <c r="C1625" s="78">
        <v>1133.8800000000001</v>
      </c>
      <c r="D1625" s="78">
        <v>1133.8699999999999</v>
      </c>
      <c r="E1625" s="78">
        <v>1133.8699999999999</v>
      </c>
      <c r="F1625" s="78">
        <v>1133.8699999999999</v>
      </c>
      <c r="G1625" s="78">
        <v>1133.8699999999999</v>
      </c>
      <c r="H1625" s="78">
        <v>1133.8699999999999</v>
      </c>
      <c r="I1625" s="78">
        <v>1133.8699999999999</v>
      </c>
      <c r="J1625" s="78">
        <v>1133.8699999999999</v>
      </c>
      <c r="K1625" s="78">
        <v>1133.8699999999999</v>
      </c>
      <c r="L1625" s="78">
        <v>1133.8699999999999</v>
      </c>
      <c r="M1625" s="78">
        <v>1133.8699999999999</v>
      </c>
      <c r="N1625" s="78">
        <v>1133.8699999999999</v>
      </c>
      <c r="O1625" s="111">
        <f t="shared" si="25"/>
        <v>10204.829999999998</v>
      </c>
    </row>
    <row r="1626" spans="1:15" x14ac:dyDescent="0.3">
      <c r="A1626" s="77" t="s">
        <v>2444</v>
      </c>
      <c r="B1626" s="77" t="s">
        <v>2445</v>
      </c>
      <c r="C1626" s="78">
        <v>3281.36</v>
      </c>
      <c r="D1626" s="78">
        <v>3281.36</v>
      </c>
      <c r="E1626" s="78">
        <v>3281.36</v>
      </c>
      <c r="F1626" s="78">
        <v>3281.36</v>
      </c>
      <c r="G1626" s="78">
        <v>3281.36</v>
      </c>
      <c r="H1626" s="78">
        <v>3281.36</v>
      </c>
      <c r="I1626" s="78">
        <v>3281.36</v>
      </c>
      <c r="J1626" s="78">
        <v>3281.36</v>
      </c>
      <c r="K1626" s="78">
        <v>3281.36</v>
      </c>
      <c r="L1626" s="78">
        <v>3281.36</v>
      </c>
      <c r="M1626" s="78">
        <v>3281.36</v>
      </c>
      <c r="N1626" s="78">
        <v>3281.36</v>
      </c>
      <c r="O1626" s="111">
        <f t="shared" si="25"/>
        <v>29532.240000000002</v>
      </c>
    </row>
    <row r="1627" spans="1:15" x14ac:dyDescent="0.3">
      <c r="A1627" s="77" t="s">
        <v>1414</v>
      </c>
      <c r="B1627" s="77" t="s">
        <v>1415</v>
      </c>
      <c r="C1627" s="78">
        <v>5153.97</v>
      </c>
      <c r="D1627" s="78">
        <v>5153.97</v>
      </c>
      <c r="E1627" s="78">
        <v>5153.97</v>
      </c>
      <c r="F1627" s="78">
        <v>5153.97</v>
      </c>
      <c r="G1627" s="78">
        <v>5153.97</v>
      </c>
      <c r="H1627" s="78">
        <v>5153.97</v>
      </c>
      <c r="I1627" s="78">
        <v>5153.97</v>
      </c>
      <c r="J1627" s="78">
        <v>5153.97</v>
      </c>
      <c r="K1627" s="78">
        <v>5153.97</v>
      </c>
      <c r="L1627" s="78">
        <v>5153.97</v>
      </c>
      <c r="M1627" s="78">
        <v>5153.97</v>
      </c>
      <c r="N1627" s="78">
        <v>5153.97</v>
      </c>
      <c r="O1627" s="111">
        <f t="shared" si="25"/>
        <v>46385.73</v>
      </c>
    </row>
    <row r="1628" spans="1:15" x14ac:dyDescent="0.3">
      <c r="A1628" s="77" t="s">
        <v>1515</v>
      </c>
      <c r="B1628" s="77" t="s">
        <v>874</v>
      </c>
      <c r="C1628" s="78">
        <v>2886.23</v>
      </c>
      <c r="D1628" s="78">
        <v>2886.22</v>
      </c>
      <c r="E1628" s="78">
        <v>2886.22</v>
      </c>
      <c r="F1628" s="78">
        <v>2886.22</v>
      </c>
      <c r="G1628" s="78">
        <v>2886.22</v>
      </c>
      <c r="H1628" s="78">
        <v>2886.22</v>
      </c>
      <c r="I1628" s="78">
        <v>2886.22</v>
      </c>
      <c r="J1628" s="78">
        <v>2886.22</v>
      </c>
      <c r="K1628" s="78">
        <v>2886.22</v>
      </c>
      <c r="L1628" s="78">
        <v>2886.22</v>
      </c>
      <c r="M1628" s="78">
        <v>2886.22</v>
      </c>
      <c r="N1628" s="78">
        <v>2886.22</v>
      </c>
      <c r="O1628" s="111">
        <f t="shared" si="25"/>
        <v>25975.980000000003</v>
      </c>
    </row>
    <row r="1629" spans="1:15" x14ac:dyDescent="0.3">
      <c r="A1629" s="77" t="s">
        <v>2121</v>
      </c>
      <c r="B1629" s="77" t="s">
        <v>2122</v>
      </c>
      <c r="C1629" s="78">
        <v>1906.97</v>
      </c>
      <c r="D1629" s="78">
        <v>1906.97</v>
      </c>
      <c r="E1629" s="78">
        <v>1906.97</v>
      </c>
      <c r="F1629" s="78">
        <v>1906.97</v>
      </c>
      <c r="G1629" s="78">
        <v>1906.97</v>
      </c>
      <c r="H1629" s="78">
        <v>1906.97</v>
      </c>
      <c r="I1629" s="78">
        <v>1906.97</v>
      </c>
      <c r="J1629" s="78">
        <v>1906.97</v>
      </c>
      <c r="K1629" s="78">
        <v>1906.97</v>
      </c>
      <c r="L1629" s="78">
        <v>1906.97</v>
      </c>
      <c r="M1629" s="78">
        <v>1906.97</v>
      </c>
      <c r="N1629" s="78">
        <v>1906.97</v>
      </c>
      <c r="O1629" s="111">
        <f t="shared" si="25"/>
        <v>17162.73</v>
      </c>
    </row>
    <row r="1630" spans="1:15" x14ac:dyDescent="0.3">
      <c r="A1630" s="77" t="s">
        <v>2080</v>
      </c>
      <c r="B1630" s="77" t="s">
        <v>1230</v>
      </c>
      <c r="C1630" s="78">
        <v>5866.94</v>
      </c>
      <c r="D1630" s="78">
        <v>5866.94</v>
      </c>
      <c r="E1630" s="78">
        <v>5866.94</v>
      </c>
      <c r="F1630" s="78">
        <v>5866.94</v>
      </c>
      <c r="G1630" s="79">
        <v>567.74</v>
      </c>
      <c r="H1630" s="80"/>
      <c r="I1630" s="80"/>
      <c r="J1630" s="80"/>
      <c r="K1630" s="80"/>
      <c r="L1630" s="80"/>
      <c r="M1630" s="80"/>
      <c r="N1630" s="80"/>
      <c r="O1630" s="111">
        <f t="shared" si="25"/>
        <v>6434.6799999999994</v>
      </c>
    </row>
    <row r="1631" spans="1:15" x14ac:dyDescent="0.3">
      <c r="A1631" s="77" t="s">
        <v>2773</v>
      </c>
      <c r="B1631" s="77" t="s">
        <v>1230</v>
      </c>
      <c r="C1631" s="80"/>
      <c r="D1631" s="80"/>
      <c r="E1631" s="80"/>
      <c r="F1631" s="80"/>
      <c r="G1631" s="78">
        <v>5299.2</v>
      </c>
      <c r="H1631" s="78">
        <v>5866.94</v>
      </c>
      <c r="I1631" s="78">
        <v>5866.94</v>
      </c>
      <c r="J1631" s="78">
        <v>5866.94</v>
      </c>
      <c r="K1631" s="78">
        <v>5866.94</v>
      </c>
      <c r="L1631" s="78">
        <v>5866.94</v>
      </c>
      <c r="M1631" s="78">
        <v>5866.94</v>
      </c>
      <c r="N1631" s="78">
        <v>5866.94</v>
      </c>
      <c r="O1631" s="111">
        <f t="shared" si="25"/>
        <v>46367.78</v>
      </c>
    </row>
    <row r="1632" spans="1:15" x14ac:dyDescent="0.3">
      <c r="A1632" s="77" t="s">
        <v>2193</v>
      </c>
      <c r="B1632" s="77" t="s">
        <v>907</v>
      </c>
      <c r="C1632" s="78">
        <v>8177.63</v>
      </c>
      <c r="D1632" s="78">
        <v>8177.63</v>
      </c>
      <c r="E1632" s="78">
        <v>8177.63</v>
      </c>
      <c r="F1632" s="78">
        <v>8177.63</v>
      </c>
      <c r="G1632" s="78">
        <v>8177.63</v>
      </c>
      <c r="H1632" s="78">
        <v>8177.63</v>
      </c>
      <c r="I1632" s="78">
        <v>8177.63</v>
      </c>
      <c r="J1632" s="78">
        <v>8177.63</v>
      </c>
      <c r="K1632" s="78">
        <v>8177.63</v>
      </c>
      <c r="L1632" s="78">
        <v>8177.63</v>
      </c>
      <c r="M1632" s="78">
        <v>8177.63</v>
      </c>
      <c r="N1632" s="78">
        <v>8177.63</v>
      </c>
      <c r="O1632" s="111">
        <f t="shared" si="25"/>
        <v>73598.67</v>
      </c>
    </row>
    <row r="1633" spans="1:15" x14ac:dyDescent="0.3">
      <c r="A1633" s="77" t="s">
        <v>2145</v>
      </c>
      <c r="B1633" s="77" t="s">
        <v>947</v>
      </c>
      <c r="C1633" s="78">
        <v>2740.2</v>
      </c>
      <c r="D1633" s="78">
        <v>2740.19</v>
      </c>
      <c r="E1633" s="78">
        <v>2740.19</v>
      </c>
      <c r="F1633" s="78">
        <v>2740.19</v>
      </c>
      <c r="G1633" s="78">
        <v>2740.19</v>
      </c>
      <c r="H1633" s="78">
        <v>2740.19</v>
      </c>
      <c r="I1633" s="78">
        <v>2740.19</v>
      </c>
      <c r="J1633" s="78">
        <v>2740.19</v>
      </c>
      <c r="K1633" s="78">
        <v>2740.19</v>
      </c>
      <c r="L1633" s="78">
        <v>2740.19</v>
      </c>
      <c r="M1633" s="78">
        <v>2740.19</v>
      </c>
      <c r="N1633" s="78">
        <v>2740.19</v>
      </c>
      <c r="O1633" s="111">
        <f t="shared" si="25"/>
        <v>24661.709999999995</v>
      </c>
    </row>
    <row r="1634" spans="1:15" x14ac:dyDescent="0.3">
      <c r="A1634" s="77" t="s">
        <v>2223</v>
      </c>
      <c r="B1634" s="77" t="s">
        <v>645</v>
      </c>
      <c r="C1634" s="78">
        <v>1417.34</v>
      </c>
      <c r="D1634" s="78">
        <v>1417.34</v>
      </c>
      <c r="E1634" s="78">
        <v>1417.34</v>
      </c>
      <c r="F1634" s="78">
        <v>1417.34</v>
      </c>
      <c r="G1634" s="78">
        <v>1417.34</v>
      </c>
      <c r="H1634" s="78">
        <v>1417.34</v>
      </c>
      <c r="I1634" s="78">
        <v>1417.34</v>
      </c>
      <c r="J1634" s="78">
        <v>1417.34</v>
      </c>
      <c r="K1634" s="78">
        <v>1417.34</v>
      </c>
      <c r="L1634" s="78">
        <v>1417.34</v>
      </c>
      <c r="M1634" s="78">
        <v>1417.34</v>
      </c>
      <c r="N1634" s="78">
        <v>1417.34</v>
      </c>
      <c r="O1634" s="111">
        <f t="shared" si="25"/>
        <v>12756.06</v>
      </c>
    </row>
    <row r="1635" spans="1:15" x14ac:dyDescent="0.3">
      <c r="A1635" s="77" t="s">
        <v>1408</v>
      </c>
      <c r="B1635" s="77" t="s">
        <v>965</v>
      </c>
      <c r="C1635" s="78">
        <v>2993.6</v>
      </c>
      <c r="D1635" s="78">
        <v>2993.6</v>
      </c>
      <c r="E1635" s="78">
        <v>2993.6</v>
      </c>
      <c r="F1635" s="78">
        <v>2993.6</v>
      </c>
      <c r="G1635" s="78">
        <v>2993.6</v>
      </c>
      <c r="H1635" s="78">
        <v>2993.6</v>
      </c>
      <c r="I1635" s="78">
        <v>2993.6</v>
      </c>
      <c r="J1635" s="78">
        <v>2993.6</v>
      </c>
      <c r="K1635" s="78">
        <v>2993.6</v>
      </c>
      <c r="L1635" s="78">
        <v>2993.6</v>
      </c>
      <c r="M1635" s="78">
        <v>2993.6</v>
      </c>
      <c r="N1635" s="78">
        <v>2993.6</v>
      </c>
      <c r="O1635" s="111">
        <f t="shared" si="25"/>
        <v>26942.399999999994</v>
      </c>
    </row>
    <row r="1636" spans="1:15" x14ac:dyDescent="0.3">
      <c r="A1636" s="77" t="s">
        <v>2202</v>
      </c>
      <c r="B1636" s="77" t="s">
        <v>852</v>
      </c>
      <c r="C1636" s="78">
        <v>2478.1999999999998</v>
      </c>
      <c r="D1636" s="78">
        <v>2478.1999999999998</v>
      </c>
      <c r="E1636" s="78">
        <v>2478.1999999999998</v>
      </c>
      <c r="F1636" s="78">
        <v>2478.1999999999998</v>
      </c>
      <c r="G1636" s="78">
        <v>2478.1999999999998</v>
      </c>
      <c r="H1636" s="78">
        <v>2478.1999999999998</v>
      </c>
      <c r="I1636" s="78">
        <v>2478.1999999999998</v>
      </c>
      <c r="J1636" s="78">
        <v>2478.1999999999998</v>
      </c>
      <c r="K1636" s="78">
        <v>2478.1999999999998</v>
      </c>
      <c r="L1636" s="78">
        <v>2478.1999999999998</v>
      </c>
      <c r="M1636" s="78">
        <v>2478.1999999999998</v>
      </c>
      <c r="N1636" s="78">
        <v>2478.1999999999998</v>
      </c>
      <c r="O1636" s="111">
        <f t="shared" si="25"/>
        <v>22303.800000000003</v>
      </c>
    </row>
    <row r="1637" spans="1:15" x14ac:dyDescent="0.3">
      <c r="A1637" s="77" t="s">
        <v>2402</v>
      </c>
      <c r="B1637" s="77" t="s">
        <v>939</v>
      </c>
      <c r="C1637" s="78">
        <v>3474.64</v>
      </c>
      <c r="D1637" s="78">
        <v>3474.64</v>
      </c>
      <c r="E1637" s="78">
        <v>3474.64</v>
      </c>
      <c r="F1637" s="78">
        <v>3474.64</v>
      </c>
      <c r="G1637" s="78">
        <v>3474.64</v>
      </c>
      <c r="H1637" s="78">
        <v>3474.64</v>
      </c>
      <c r="I1637" s="78">
        <v>3474.64</v>
      </c>
      <c r="J1637" s="78">
        <v>3474.64</v>
      </c>
      <c r="K1637" s="78">
        <v>3474.64</v>
      </c>
      <c r="L1637" s="78">
        <v>3474.64</v>
      </c>
      <c r="M1637" s="78">
        <v>3474.64</v>
      </c>
      <c r="N1637" s="78">
        <v>3474.64</v>
      </c>
      <c r="O1637" s="111">
        <f t="shared" si="25"/>
        <v>31271.759999999998</v>
      </c>
    </row>
    <row r="1638" spans="1:15" x14ac:dyDescent="0.3">
      <c r="A1638" s="77"/>
      <c r="B1638" s="77"/>
      <c r="C1638" s="78"/>
      <c r="D1638" s="78"/>
      <c r="E1638" s="78"/>
      <c r="F1638" s="78"/>
      <c r="G1638" s="78"/>
      <c r="H1638" s="78"/>
      <c r="I1638" s="78"/>
      <c r="J1638" s="78"/>
      <c r="K1638" s="78"/>
      <c r="L1638" s="78"/>
      <c r="M1638" s="78"/>
      <c r="N1638" s="78"/>
      <c r="O1638" s="111"/>
    </row>
    <row r="1639" spans="1:15" x14ac:dyDescent="0.3">
      <c r="A1639" s="75" t="s">
        <v>411</v>
      </c>
      <c r="B1639" s="75"/>
      <c r="C1639" s="111">
        <f t="shared" ref="C1639:N1639" si="26">SUM(C2:C1637)</f>
        <v>1840629.7000000023</v>
      </c>
      <c r="D1639" s="111">
        <f t="shared" si="26"/>
        <v>1840634.2100000021</v>
      </c>
      <c r="E1639" s="111">
        <f t="shared" si="26"/>
        <v>1840760.7500000028</v>
      </c>
      <c r="F1639" s="111">
        <f t="shared" si="26"/>
        <v>1840621.240000003</v>
      </c>
      <c r="G1639" s="111">
        <f t="shared" si="26"/>
        <v>1840095.5800000026</v>
      </c>
      <c r="H1639" s="111">
        <f t="shared" si="26"/>
        <v>1840759.0700000026</v>
      </c>
      <c r="I1639" s="111">
        <f t="shared" si="26"/>
        <v>1840586.1000000022</v>
      </c>
      <c r="J1639" s="111">
        <f t="shared" si="26"/>
        <v>1840664.3100000024</v>
      </c>
      <c r="K1639" s="111">
        <f t="shared" si="26"/>
        <v>1840664.5600000024</v>
      </c>
      <c r="L1639" s="111">
        <f t="shared" si="26"/>
        <v>1840664.5900000024</v>
      </c>
      <c r="M1639" s="111">
        <f t="shared" si="26"/>
        <v>1840664.6000000022</v>
      </c>
      <c r="N1639" s="111">
        <f t="shared" si="26"/>
        <v>1840664.5900000024</v>
      </c>
      <c r="O1639" s="111">
        <f>SUM(O2:O1637)</f>
        <v>16565384.639999984</v>
      </c>
    </row>
  </sheetData>
  <autoFilter ref="A1:S1"/>
  <sortState ref="A2:N1648">
    <sortCondition ref="B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workbookViewId="0">
      <selection activeCell="D17" sqref="D17:E17"/>
    </sheetView>
  </sheetViews>
  <sheetFormatPr defaultRowHeight="14.4" x14ac:dyDescent="0.3"/>
  <cols>
    <col min="1" max="1" width="17.109375" customWidth="1"/>
    <col min="2" max="2" width="12.33203125" customWidth="1"/>
    <col min="3" max="3" width="11.44140625" bestFit="1" customWidth="1"/>
    <col min="4" max="4" width="14.88671875" customWidth="1"/>
    <col min="5" max="5" width="15.44140625" customWidth="1"/>
    <col min="6" max="6" width="10.44140625" bestFit="1" customWidth="1"/>
    <col min="7" max="7" width="10.109375" bestFit="1" customWidth="1"/>
    <col min="8" max="8" width="14" bestFit="1" customWidth="1"/>
    <col min="9" max="9" width="12.88671875" bestFit="1" customWidth="1"/>
    <col min="11" max="12" width="10.44140625" bestFit="1" customWidth="1"/>
    <col min="13" max="13" width="10.44140625" customWidth="1"/>
    <col min="15" max="15" width="10.109375" bestFit="1" customWidth="1"/>
    <col min="253" max="253" width="15.33203125" customWidth="1"/>
    <col min="254" max="254" width="10" bestFit="1" customWidth="1"/>
    <col min="257" max="257" width="10.109375" bestFit="1" customWidth="1"/>
    <col min="260" max="260" width="10.109375" bestFit="1" customWidth="1"/>
    <col min="261" max="261" width="12.44140625" bestFit="1" customWidth="1"/>
    <col min="263" max="263" width="9.88671875" customWidth="1"/>
    <col min="264" max="264" width="10.109375" customWidth="1"/>
    <col min="269" max="269" width="10.44140625" customWidth="1"/>
    <col min="509" max="509" width="15.33203125" customWidth="1"/>
    <col min="510" max="510" width="10" bestFit="1" customWidth="1"/>
    <col min="513" max="513" width="10.109375" bestFit="1" customWidth="1"/>
    <col min="516" max="516" width="10.109375" bestFit="1" customWidth="1"/>
    <col min="517" max="517" width="12.44140625" bestFit="1" customWidth="1"/>
    <col min="519" max="519" width="9.88671875" customWidth="1"/>
    <col min="520" max="520" width="10.109375" customWidth="1"/>
    <col min="525" max="525" width="10.44140625" customWidth="1"/>
    <col min="765" max="765" width="15.33203125" customWidth="1"/>
    <col min="766" max="766" width="10" bestFit="1" customWidth="1"/>
    <col min="769" max="769" width="10.109375" bestFit="1" customWidth="1"/>
    <col min="772" max="772" width="10.109375" bestFit="1" customWidth="1"/>
    <col min="773" max="773" width="12.44140625" bestFit="1" customWidth="1"/>
    <col min="775" max="775" width="9.88671875" customWidth="1"/>
    <col min="776" max="776" width="10.109375" customWidth="1"/>
    <col min="781" max="781" width="10.44140625" customWidth="1"/>
    <col min="1021" max="1021" width="15.33203125" customWidth="1"/>
    <col min="1022" max="1022" width="10" bestFit="1" customWidth="1"/>
    <col min="1025" max="1025" width="10.109375" bestFit="1" customWidth="1"/>
    <col min="1028" max="1028" width="10.109375" bestFit="1" customWidth="1"/>
    <col min="1029" max="1029" width="12.44140625" bestFit="1" customWidth="1"/>
    <col min="1031" max="1031" width="9.88671875" customWidth="1"/>
    <col min="1032" max="1032" width="10.109375" customWidth="1"/>
    <col min="1037" max="1037" width="10.44140625" customWidth="1"/>
    <col min="1277" max="1277" width="15.33203125" customWidth="1"/>
    <col min="1278" max="1278" width="10" bestFit="1" customWidth="1"/>
    <col min="1281" max="1281" width="10.109375" bestFit="1" customWidth="1"/>
    <col min="1284" max="1284" width="10.109375" bestFit="1" customWidth="1"/>
    <col min="1285" max="1285" width="12.44140625" bestFit="1" customWidth="1"/>
    <col min="1287" max="1287" width="9.88671875" customWidth="1"/>
    <col min="1288" max="1288" width="10.109375" customWidth="1"/>
    <col min="1293" max="1293" width="10.44140625" customWidth="1"/>
    <col min="1533" max="1533" width="15.33203125" customWidth="1"/>
    <col min="1534" max="1534" width="10" bestFit="1" customWidth="1"/>
    <col min="1537" max="1537" width="10.109375" bestFit="1" customWidth="1"/>
    <col min="1540" max="1540" width="10.109375" bestFit="1" customWidth="1"/>
    <col min="1541" max="1541" width="12.44140625" bestFit="1" customWidth="1"/>
    <col min="1543" max="1543" width="9.88671875" customWidth="1"/>
    <col min="1544" max="1544" width="10.109375" customWidth="1"/>
    <col min="1549" max="1549" width="10.44140625" customWidth="1"/>
    <col min="1789" max="1789" width="15.33203125" customWidth="1"/>
    <col min="1790" max="1790" width="10" bestFit="1" customWidth="1"/>
    <col min="1793" max="1793" width="10.109375" bestFit="1" customWidth="1"/>
    <col min="1796" max="1796" width="10.109375" bestFit="1" customWidth="1"/>
    <col min="1797" max="1797" width="12.44140625" bestFit="1" customWidth="1"/>
    <col min="1799" max="1799" width="9.88671875" customWidth="1"/>
    <col min="1800" max="1800" width="10.109375" customWidth="1"/>
    <col min="1805" max="1805" width="10.44140625" customWidth="1"/>
    <col min="2045" max="2045" width="15.33203125" customWidth="1"/>
    <col min="2046" max="2046" width="10" bestFit="1" customWidth="1"/>
    <col min="2049" max="2049" width="10.109375" bestFit="1" customWidth="1"/>
    <col min="2052" max="2052" width="10.109375" bestFit="1" customWidth="1"/>
    <col min="2053" max="2053" width="12.44140625" bestFit="1" customWidth="1"/>
    <col min="2055" max="2055" width="9.88671875" customWidth="1"/>
    <col min="2056" max="2056" width="10.109375" customWidth="1"/>
    <col min="2061" max="2061" width="10.44140625" customWidth="1"/>
    <col min="2301" max="2301" width="15.33203125" customWidth="1"/>
    <col min="2302" max="2302" width="10" bestFit="1" customWidth="1"/>
    <col min="2305" max="2305" width="10.109375" bestFit="1" customWidth="1"/>
    <col min="2308" max="2308" width="10.109375" bestFit="1" customWidth="1"/>
    <col min="2309" max="2309" width="12.44140625" bestFit="1" customWidth="1"/>
    <col min="2311" max="2311" width="9.88671875" customWidth="1"/>
    <col min="2312" max="2312" width="10.109375" customWidth="1"/>
    <col min="2317" max="2317" width="10.44140625" customWidth="1"/>
    <col min="2557" max="2557" width="15.33203125" customWidth="1"/>
    <col min="2558" max="2558" width="10" bestFit="1" customWidth="1"/>
    <col min="2561" max="2561" width="10.109375" bestFit="1" customWidth="1"/>
    <col min="2564" max="2564" width="10.109375" bestFit="1" customWidth="1"/>
    <col min="2565" max="2565" width="12.44140625" bestFit="1" customWidth="1"/>
    <col min="2567" max="2567" width="9.88671875" customWidth="1"/>
    <col min="2568" max="2568" width="10.109375" customWidth="1"/>
    <col min="2573" max="2573" width="10.44140625" customWidth="1"/>
    <col min="2813" max="2813" width="15.33203125" customWidth="1"/>
    <col min="2814" max="2814" width="10" bestFit="1" customWidth="1"/>
    <col min="2817" max="2817" width="10.109375" bestFit="1" customWidth="1"/>
    <col min="2820" max="2820" width="10.109375" bestFit="1" customWidth="1"/>
    <col min="2821" max="2821" width="12.44140625" bestFit="1" customWidth="1"/>
    <col min="2823" max="2823" width="9.88671875" customWidth="1"/>
    <col min="2824" max="2824" width="10.109375" customWidth="1"/>
    <col min="2829" max="2829" width="10.44140625" customWidth="1"/>
    <col min="3069" max="3069" width="15.33203125" customWidth="1"/>
    <col min="3070" max="3070" width="10" bestFit="1" customWidth="1"/>
    <col min="3073" max="3073" width="10.109375" bestFit="1" customWidth="1"/>
    <col min="3076" max="3076" width="10.109375" bestFit="1" customWidth="1"/>
    <col min="3077" max="3077" width="12.44140625" bestFit="1" customWidth="1"/>
    <col min="3079" max="3079" width="9.88671875" customWidth="1"/>
    <col min="3080" max="3080" width="10.109375" customWidth="1"/>
    <col min="3085" max="3085" width="10.44140625" customWidth="1"/>
    <col min="3325" max="3325" width="15.33203125" customWidth="1"/>
    <col min="3326" max="3326" width="10" bestFit="1" customWidth="1"/>
    <col min="3329" max="3329" width="10.109375" bestFit="1" customWidth="1"/>
    <col min="3332" max="3332" width="10.109375" bestFit="1" customWidth="1"/>
    <col min="3333" max="3333" width="12.44140625" bestFit="1" customWidth="1"/>
    <col min="3335" max="3335" width="9.88671875" customWidth="1"/>
    <col min="3336" max="3336" width="10.109375" customWidth="1"/>
    <col min="3341" max="3341" width="10.44140625" customWidth="1"/>
    <col min="3581" max="3581" width="15.33203125" customWidth="1"/>
    <col min="3582" max="3582" width="10" bestFit="1" customWidth="1"/>
    <col min="3585" max="3585" width="10.109375" bestFit="1" customWidth="1"/>
    <col min="3588" max="3588" width="10.109375" bestFit="1" customWidth="1"/>
    <col min="3589" max="3589" width="12.44140625" bestFit="1" customWidth="1"/>
    <col min="3591" max="3591" width="9.88671875" customWidth="1"/>
    <col min="3592" max="3592" width="10.109375" customWidth="1"/>
    <col min="3597" max="3597" width="10.44140625" customWidth="1"/>
    <col min="3837" max="3837" width="15.33203125" customWidth="1"/>
    <col min="3838" max="3838" width="10" bestFit="1" customWidth="1"/>
    <col min="3841" max="3841" width="10.109375" bestFit="1" customWidth="1"/>
    <col min="3844" max="3844" width="10.109375" bestFit="1" customWidth="1"/>
    <col min="3845" max="3845" width="12.44140625" bestFit="1" customWidth="1"/>
    <col min="3847" max="3847" width="9.88671875" customWidth="1"/>
    <col min="3848" max="3848" width="10.109375" customWidth="1"/>
    <col min="3853" max="3853" width="10.44140625" customWidth="1"/>
    <col min="4093" max="4093" width="15.33203125" customWidth="1"/>
    <col min="4094" max="4094" width="10" bestFit="1" customWidth="1"/>
    <col min="4097" max="4097" width="10.109375" bestFit="1" customWidth="1"/>
    <col min="4100" max="4100" width="10.109375" bestFit="1" customWidth="1"/>
    <col min="4101" max="4101" width="12.44140625" bestFit="1" customWidth="1"/>
    <col min="4103" max="4103" width="9.88671875" customWidth="1"/>
    <col min="4104" max="4104" width="10.109375" customWidth="1"/>
    <col min="4109" max="4109" width="10.44140625" customWidth="1"/>
    <col min="4349" max="4349" width="15.33203125" customWidth="1"/>
    <col min="4350" max="4350" width="10" bestFit="1" customWidth="1"/>
    <col min="4353" max="4353" width="10.109375" bestFit="1" customWidth="1"/>
    <col min="4356" max="4356" width="10.109375" bestFit="1" customWidth="1"/>
    <col min="4357" max="4357" width="12.44140625" bestFit="1" customWidth="1"/>
    <col min="4359" max="4359" width="9.88671875" customWidth="1"/>
    <col min="4360" max="4360" width="10.109375" customWidth="1"/>
    <col min="4365" max="4365" width="10.44140625" customWidth="1"/>
    <col min="4605" max="4605" width="15.33203125" customWidth="1"/>
    <col min="4606" max="4606" width="10" bestFit="1" customWidth="1"/>
    <col min="4609" max="4609" width="10.109375" bestFit="1" customWidth="1"/>
    <col min="4612" max="4612" width="10.109375" bestFit="1" customWidth="1"/>
    <col min="4613" max="4613" width="12.44140625" bestFit="1" customWidth="1"/>
    <col min="4615" max="4615" width="9.88671875" customWidth="1"/>
    <col min="4616" max="4616" width="10.109375" customWidth="1"/>
    <col min="4621" max="4621" width="10.44140625" customWidth="1"/>
    <col min="4861" max="4861" width="15.33203125" customWidth="1"/>
    <col min="4862" max="4862" width="10" bestFit="1" customWidth="1"/>
    <col min="4865" max="4865" width="10.109375" bestFit="1" customWidth="1"/>
    <col min="4868" max="4868" width="10.109375" bestFit="1" customWidth="1"/>
    <col min="4869" max="4869" width="12.44140625" bestFit="1" customWidth="1"/>
    <col min="4871" max="4871" width="9.88671875" customWidth="1"/>
    <col min="4872" max="4872" width="10.109375" customWidth="1"/>
    <col min="4877" max="4877" width="10.44140625" customWidth="1"/>
    <col min="5117" max="5117" width="15.33203125" customWidth="1"/>
    <col min="5118" max="5118" width="10" bestFit="1" customWidth="1"/>
    <col min="5121" max="5121" width="10.109375" bestFit="1" customWidth="1"/>
    <col min="5124" max="5124" width="10.109375" bestFit="1" customWidth="1"/>
    <col min="5125" max="5125" width="12.44140625" bestFit="1" customWidth="1"/>
    <col min="5127" max="5127" width="9.88671875" customWidth="1"/>
    <col min="5128" max="5128" width="10.109375" customWidth="1"/>
    <col min="5133" max="5133" width="10.44140625" customWidth="1"/>
    <col min="5373" max="5373" width="15.33203125" customWidth="1"/>
    <col min="5374" max="5374" width="10" bestFit="1" customWidth="1"/>
    <col min="5377" max="5377" width="10.109375" bestFit="1" customWidth="1"/>
    <col min="5380" max="5380" width="10.109375" bestFit="1" customWidth="1"/>
    <col min="5381" max="5381" width="12.44140625" bestFit="1" customWidth="1"/>
    <col min="5383" max="5383" width="9.88671875" customWidth="1"/>
    <col min="5384" max="5384" width="10.109375" customWidth="1"/>
    <col min="5389" max="5389" width="10.44140625" customWidth="1"/>
    <col min="5629" max="5629" width="15.33203125" customWidth="1"/>
    <col min="5630" max="5630" width="10" bestFit="1" customWidth="1"/>
    <col min="5633" max="5633" width="10.109375" bestFit="1" customWidth="1"/>
    <col min="5636" max="5636" width="10.109375" bestFit="1" customWidth="1"/>
    <col min="5637" max="5637" width="12.44140625" bestFit="1" customWidth="1"/>
    <col min="5639" max="5639" width="9.88671875" customWidth="1"/>
    <col min="5640" max="5640" width="10.109375" customWidth="1"/>
    <col min="5645" max="5645" width="10.44140625" customWidth="1"/>
    <col min="5885" max="5885" width="15.33203125" customWidth="1"/>
    <col min="5886" max="5886" width="10" bestFit="1" customWidth="1"/>
    <col min="5889" max="5889" width="10.109375" bestFit="1" customWidth="1"/>
    <col min="5892" max="5892" width="10.109375" bestFit="1" customWidth="1"/>
    <col min="5893" max="5893" width="12.44140625" bestFit="1" customWidth="1"/>
    <col min="5895" max="5895" width="9.88671875" customWidth="1"/>
    <col min="5896" max="5896" width="10.109375" customWidth="1"/>
    <col min="5901" max="5901" width="10.44140625" customWidth="1"/>
    <col min="6141" max="6141" width="15.33203125" customWidth="1"/>
    <col min="6142" max="6142" width="10" bestFit="1" customWidth="1"/>
    <col min="6145" max="6145" width="10.109375" bestFit="1" customWidth="1"/>
    <col min="6148" max="6148" width="10.109375" bestFit="1" customWidth="1"/>
    <col min="6149" max="6149" width="12.44140625" bestFit="1" customWidth="1"/>
    <col min="6151" max="6151" width="9.88671875" customWidth="1"/>
    <col min="6152" max="6152" width="10.109375" customWidth="1"/>
    <col min="6157" max="6157" width="10.44140625" customWidth="1"/>
    <col min="6397" max="6397" width="15.33203125" customWidth="1"/>
    <col min="6398" max="6398" width="10" bestFit="1" customWidth="1"/>
    <col min="6401" max="6401" width="10.109375" bestFit="1" customWidth="1"/>
    <col min="6404" max="6404" width="10.109375" bestFit="1" customWidth="1"/>
    <col min="6405" max="6405" width="12.44140625" bestFit="1" customWidth="1"/>
    <col min="6407" max="6407" width="9.88671875" customWidth="1"/>
    <col min="6408" max="6408" width="10.109375" customWidth="1"/>
    <col min="6413" max="6413" width="10.44140625" customWidth="1"/>
    <col min="6653" max="6653" width="15.33203125" customWidth="1"/>
    <col min="6654" max="6654" width="10" bestFit="1" customWidth="1"/>
    <col min="6657" max="6657" width="10.109375" bestFit="1" customWidth="1"/>
    <col min="6660" max="6660" width="10.109375" bestFit="1" customWidth="1"/>
    <col min="6661" max="6661" width="12.44140625" bestFit="1" customWidth="1"/>
    <col min="6663" max="6663" width="9.88671875" customWidth="1"/>
    <col min="6664" max="6664" width="10.109375" customWidth="1"/>
    <col min="6669" max="6669" width="10.44140625" customWidth="1"/>
    <col min="6909" max="6909" width="15.33203125" customWidth="1"/>
    <col min="6910" max="6910" width="10" bestFit="1" customWidth="1"/>
    <col min="6913" max="6913" width="10.109375" bestFit="1" customWidth="1"/>
    <col min="6916" max="6916" width="10.109375" bestFit="1" customWidth="1"/>
    <col min="6917" max="6917" width="12.44140625" bestFit="1" customWidth="1"/>
    <col min="6919" max="6919" width="9.88671875" customWidth="1"/>
    <col min="6920" max="6920" width="10.109375" customWidth="1"/>
    <col min="6925" max="6925" width="10.44140625" customWidth="1"/>
    <col min="7165" max="7165" width="15.33203125" customWidth="1"/>
    <col min="7166" max="7166" width="10" bestFit="1" customWidth="1"/>
    <col min="7169" max="7169" width="10.109375" bestFit="1" customWidth="1"/>
    <col min="7172" max="7172" width="10.109375" bestFit="1" customWidth="1"/>
    <col min="7173" max="7173" width="12.44140625" bestFit="1" customWidth="1"/>
    <col min="7175" max="7175" width="9.88671875" customWidth="1"/>
    <col min="7176" max="7176" width="10.109375" customWidth="1"/>
    <col min="7181" max="7181" width="10.44140625" customWidth="1"/>
    <col min="7421" max="7421" width="15.33203125" customWidth="1"/>
    <col min="7422" max="7422" width="10" bestFit="1" customWidth="1"/>
    <col min="7425" max="7425" width="10.109375" bestFit="1" customWidth="1"/>
    <col min="7428" max="7428" width="10.109375" bestFit="1" customWidth="1"/>
    <col min="7429" max="7429" width="12.44140625" bestFit="1" customWidth="1"/>
    <col min="7431" max="7431" width="9.88671875" customWidth="1"/>
    <col min="7432" max="7432" width="10.109375" customWidth="1"/>
    <col min="7437" max="7437" width="10.44140625" customWidth="1"/>
    <col min="7677" max="7677" width="15.33203125" customWidth="1"/>
    <col min="7678" max="7678" width="10" bestFit="1" customWidth="1"/>
    <col min="7681" max="7681" width="10.109375" bestFit="1" customWidth="1"/>
    <col min="7684" max="7684" width="10.109375" bestFit="1" customWidth="1"/>
    <col min="7685" max="7685" width="12.44140625" bestFit="1" customWidth="1"/>
    <col min="7687" max="7687" width="9.88671875" customWidth="1"/>
    <col min="7688" max="7688" width="10.109375" customWidth="1"/>
    <col min="7693" max="7693" width="10.44140625" customWidth="1"/>
    <col min="7933" max="7933" width="15.33203125" customWidth="1"/>
    <col min="7934" max="7934" width="10" bestFit="1" customWidth="1"/>
    <col min="7937" max="7937" width="10.109375" bestFit="1" customWidth="1"/>
    <col min="7940" max="7940" width="10.109375" bestFit="1" customWidth="1"/>
    <col min="7941" max="7941" width="12.44140625" bestFit="1" customWidth="1"/>
    <col min="7943" max="7943" width="9.88671875" customWidth="1"/>
    <col min="7944" max="7944" width="10.109375" customWidth="1"/>
    <col min="7949" max="7949" width="10.44140625" customWidth="1"/>
    <col min="8189" max="8189" width="15.33203125" customWidth="1"/>
    <col min="8190" max="8190" width="10" bestFit="1" customWidth="1"/>
    <col min="8193" max="8193" width="10.109375" bestFit="1" customWidth="1"/>
    <col min="8196" max="8196" width="10.109375" bestFit="1" customWidth="1"/>
    <col min="8197" max="8197" width="12.44140625" bestFit="1" customWidth="1"/>
    <col min="8199" max="8199" width="9.88671875" customWidth="1"/>
    <col min="8200" max="8200" width="10.109375" customWidth="1"/>
    <col min="8205" max="8205" width="10.44140625" customWidth="1"/>
    <col min="8445" max="8445" width="15.33203125" customWidth="1"/>
    <col min="8446" max="8446" width="10" bestFit="1" customWidth="1"/>
    <col min="8449" max="8449" width="10.109375" bestFit="1" customWidth="1"/>
    <col min="8452" max="8452" width="10.109375" bestFit="1" customWidth="1"/>
    <col min="8453" max="8453" width="12.44140625" bestFit="1" customWidth="1"/>
    <col min="8455" max="8455" width="9.88671875" customWidth="1"/>
    <col min="8456" max="8456" width="10.109375" customWidth="1"/>
    <col min="8461" max="8461" width="10.44140625" customWidth="1"/>
    <col min="8701" max="8701" width="15.33203125" customWidth="1"/>
    <col min="8702" max="8702" width="10" bestFit="1" customWidth="1"/>
    <col min="8705" max="8705" width="10.109375" bestFit="1" customWidth="1"/>
    <col min="8708" max="8708" width="10.109375" bestFit="1" customWidth="1"/>
    <col min="8709" max="8709" width="12.44140625" bestFit="1" customWidth="1"/>
    <col min="8711" max="8711" width="9.88671875" customWidth="1"/>
    <col min="8712" max="8712" width="10.109375" customWidth="1"/>
    <col min="8717" max="8717" width="10.44140625" customWidth="1"/>
    <col min="8957" max="8957" width="15.33203125" customWidth="1"/>
    <col min="8958" max="8958" width="10" bestFit="1" customWidth="1"/>
    <col min="8961" max="8961" width="10.109375" bestFit="1" customWidth="1"/>
    <col min="8964" max="8964" width="10.109375" bestFit="1" customWidth="1"/>
    <col min="8965" max="8965" width="12.44140625" bestFit="1" customWidth="1"/>
    <col min="8967" max="8967" width="9.88671875" customWidth="1"/>
    <col min="8968" max="8968" width="10.109375" customWidth="1"/>
    <col min="8973" max="8973" width="10.44140625" customWidth="1"/>
    <col min="9213" max="9213" width="15.33203125" customWidth="1"/>
    <col min="9214" max="9214" width="10" bestFit="1" customWidth="1"/>
    <col min="9217" max="9217" width="10.109375" bestFit="1" customWidth="1"/>
    <col min="9220" max="9220" width="10.109375" bestFit="1" customWidth="1"/>
    <col min="9221" max="9221" width="12.44140625" bestFit="1" customWidth="1"/>
    <col min="9223" max="9223" width="9.88671875" customWidth="1"/>
    <col min="9224" max="9224" width="10.109375" customWidth="1"/>
    <col min="9229" max="9229" width="10.44140625" customWidth="1"/>
    <col min="9469" max="9469" width="15.33203125" customWidth="1"/>
    <col min="9470" max="9470" width="10" bestFit="1" customWidth="1"/>
    <col min="9473" max="9473" width="10.109375" bestFit="1" customWidth="1"/>
    <col min="9476" max="9476" width="10.109375" bestFit="1" customWidth="1"/>
    <col min="9477" max="9477" width="12.44140625" bestFit="1" customWidth="1"/>
    <col min="9479" max="9479" width="9.88671875" customWidth="1"/>
    <col min="9480" max="9480" width="10.109375" customWidth="1"/>
    <col min="9485" max="9485" width="10.44140625" customWidth="1"/>
    <col min="9725" max="9725" width="15.33203125" customWidth="1"/>
    <col min="9726" max="9726" width="10" bestFit="1" customWidth="1"/>
    <col min="9729" max="9729" width="10.109375" bestFit="1" customWidth="1"/>
    <col min="9732" max="9732" width="10.109375" bestFit="1" customWidth="1"/>
    <col min="9733" max="9733" width="12.44140625" bestFit="1" customWidth="1"/>
    <col min="9735" max="9735" width="9.88671875" customWidth="1"/>
    <col min="9736" max="9736" width="10.109375" customWidth="1"/>
    <col min="9741" max="9741" width="10.44140625" customWidth="1"/>
    <col min="9981" max="9981" width="15.33203125" customWidth="1"/>
    <col min="9982" max="9982" width="10" bestFit="1" customWidth="1"/>
    <col min="9985" max="9985" width="10.109375" bestFit="1" customWidth="1"/>
    <col min="9988" max="9988" width="10.109375" bestFit="1" customWidth="1"/>
    <col min="9989" max="9989" width="12.44140625" bestFit="1" customWidth="1"/>
    <col min="9991" max="9991" width="9.88671875" customWidth="1"/>
    <col min="9992" max="9992" width="10.109375" customWidth="1"/>
    <col min="9997" max="9997" width="10.44140625" customWidth="1"/>
    <col min="10237" max="10237" width="15.33203125" customWidth="1"/>
    <col min="10238" max="10238" width="10" bestFit="1" customWidth="1"/>
    <col min="10241" max="10241" width="10.109375" bestFit="1" customWidth="1"/>
    <col min="10244" max="10244" width="10.109375" bestFit="1" customWidth="1"/>
    <col min="10245" max="10245" width="12.44140625" bestFit="1" customWidth="1"/>
    <col min="10247" max="10247" width="9.88671875" customWidth="1"/>
    <col min="10248" max="10248" width="10.109375" customWidth="1"/>
    <col min="10253" max="10253" width="10.44140625" customWidth="1"/>
    <col min="10493" max="10493" width="15.33203125" customWidth="1"/>
    <col min="10494" max="10494" width="10" bestFit="1" customWidth="1"/>
    <col min="10497" max="10497" width="10.109375" bestFit="1" customWidth="1"/>
    <col min="10500" max="10500" width="10.109375" bestFit="1" customWidth="1"/>
    <col min="10501" max="10501" width="12.44140625" bestFit="1" customWidth="1"/>
    <col min="10503" max="10503" width="9.88671875" customWidth="1"/>
    <col min="10504" max="10504" width="10.109375" customWidth="1"/>
    <col min="10509" max="10509" width="10.44140625" customWidth="1"/>
    <col min="10749" max="10749" width="15.33203125" customWidth="1"/>
    <col min="10750" max="10750" width="10" bestFit="1" customWidth="1"/>
    <col min="10753" max="10753" width="10.109375" bestFit="1" customWidth="1"/>
    <col min="10756" max="10756" width="10.109375" bestFit="1" customWidth="1"/>
    <col min="10757" max="10757" width="12.44140625" bestFit="1" customWidth="1"/>
    <col min="10759" max="10759" width="9.88671875" customWidth="1"/>
    <col min="10760" max="10760" width="10.109375" customWidth="1"/>
    <col min="10765" max="10765" width="10.44140625" customWidth="1"/>
    <col min="11005" max="11005" width="15.33203125" customWidth="1"/>
    <col min="11006" max="11006" width="10" bestFit="1" customWidth="1"/>
    <col min="11009" max="11009" width="10.109375" bestFit="1" customWidth="1"/>
    <col min="11012" max="11012" width="10.109375" bestFit="1" customWidth="1"/>
    <col min="11013" max="11013" width="12.44140625" bestFit="1" customWidth="1"/>
    <col min="11015" max="11015" width="9.88671875" customWidth="1"/>
    <col min="11016" max="11016" width="10.109375" customWidth="1"/>
    <col min="11021" max="11021" width="10.44140625" customWidth="1"/>
    <col min="11261" max="11261" width="15.33203125" customWidth="1"/>
    <col min="11262" max="11262" width="10" bestFit="1" customWidth="1"/>
    <col min="11265" max="11265" width="10.109375" bestFit="1" customWidth="1"/>
    <col min="11268" max="11268" width="10.109375" bestFit="1" customWidth="1"/>
    <col min="11269" max="11269" width="12.44140625" bestFit="1" customWidth="1"/>
    <col min="11271" max="11271" width="9.88671875" customWidth="1"/>
    <col min="11272" max="11272" width="10.109375" customWidth="1"/>
    <col min="11277" max="11277" width="10.44140625" customWidth="1"/>
    <col min="11517" max="11517" width="15.33203125" customWidth="1"/>
    <col min="11518" max="11518" width="10" bestFit="1" customWidth="1"/>
    <col min="11521" max="11521" width="10.109375" bestFit="1" customWidth="1"/>
    <col min="11524" max="11524" width="10.109375" bestFit="1" customWidth="1"/>
    <col min="11525" max="11525" width="12.44140625" bestFit="1" customWidth="1"/>
    <col min="11527" max="11527" width="9.88671875" customWidth="1"/>
    <col min="11528" max="11528" width="10.109375" customWidth="1"/>
    <col min="11533" max="11533" width="10.44140625" customWidth="1"/>
    <col min="11773" max="11773" width="15.33203125" customWidth="1"/>
    <col min="11774" max="11774" width="10" bestFit="1" customWidth="1"/>
    <col min="11777" max="11777" width="10.109375" bestFit="1" customWidth="1"/>
    <col min="11780" max="11780" width="10.109375" bestFit="1" customWidth="1"/>
    <col min="11781" max="11781" width="12.44140625" bestFit="1" customWidth="1"/>
    <col min="11783" max="11783" width="9.88671875" customWidth="1"/>
    <col min="11784" max="11784" width="10.109375" customWidth="1"/>
    <col min="11789" max="11789" width="10.44140625" customWidth="1"/>
    <col min="12029" max="12029" width="15.33203125" customWidth="1"/>
    <col min="12030" max="12030" width="10" bestFit="1" customWidth="1"/>
    <col min="12033" max="12033" width="10.109375" bestFit="1" customWidth="1"/>
    <col min="12036" max="12036" width="10.109375" bestFit="1" customWidth="1"/>
    <col min="12037" max="12037" width="12.44140625" bestFit="1" customWidth="1"/>
    <col min="12039" max="12039" width="9.88671875" customWidth="1"/>
    <col min="12040" max="12040" width="10.109375" customWidth="1"/>
    <col min="12045" max="12045" width="10.44140625" customWidth="1"/>
    <col min="12285" max="12285" width="15.33203125" customWidth="1"/>
    <col min="12286" max="12286" width="10" bestFit="1" customWidth="1"/>
    <col min="12289" max="12289" width="10.109375" bestFit="1" customWidth="1"/>
    <col min="12292" max="12292" width="10.109375" bestFit="1" customWidth="1"/>
    <col min="12293" max="12293" width="12.44140625" bestFit="1" customWidth="1"/>
    <col min="12295" max="12295" width="9.88671875" customWidth="1"/>
    <col min="12296" max="12296" width="10.109375" customWidth="1"/>
    <col min="12301" max="12301" width="10.44140625" customWidth="1"/>
    <col min="12541" max="12541" width="15.33203125" customWidth="1"/>
    <col min="12542" max="12542" width="10" bestFit="1" customWidth="1"/>
    <col min="12545" max="12545" width="10.109375" bestFit="1" customWidth="1"/>
    <col min="12548" max="12548" width="10.109375" bestFit="1" customWidth="1"/>
    <col min="12549" max="12549" width="12.44140625" bestFit="1" customWidth="1"/>
    <col min="12551" max="12551" width="9.88671875" customWidth="1"/>
    <col min="12552" max="12552" width="10.109375" customWidth="1"/>
    <col min="12557" max="12557" width="10.44140625" customWidth="1"/>
    <col min="12797" max="12797" width="15.33203125" customWidth="1"/>
    <col min="12798" max="12798" width="10" bestFit="1" customWidth="1"/>
    <col min="12801" max="12801" width="10.109375" bestFit="1" customWidth="1"/>
    <col min="12804" max="12804" width="10.109375" bestFit="1" customWidth="1"/>
    <col min="12805" max="12805" width="12.44140625" bestFit="1" customWidth="1"/>
    <col min="12807" max="12807" width="9.88671875" customWidth="1"/>
    <col min="12808" max="12808" width="10.109375" customWidth="1"/>
    <col min="12813" max="12813" width="10.44140625" customWidth="1"/>
    <col min="13053" max="13053" width="15.33203125" customWidth="1"/>
    <col min="13054" max="13054" width="10" bestFit="1" customWidth="1"/>
    <col min="13057" max="13057" width="10.109375" bestFit="1" customWidth="1"/>
    <col min="13060" max="13060" width="10.109375" bestFit="1" customWidth="1"/>
    <col min="13061" max="13061" width="12.44140625" bestFit="1" customWidth="1"/>
    <col min="13063" max="13063" width="9.88671875" customWidth="1"/>
    <col min="13064" max="13064" width="10.109375" customWidth="1"/>
    <col min="13069" max="13069" width="10.44140625" customWidth="1"/>
    <col min="13309" max="13309" width="15.33203125" customWidth="1"/>
    <col min="13310" max="13310" width="10" bestFit="1" customWidth="1"/>
    <col min="13313" max="13313" width="10.109375" bestFit="1" customWidth="1"/>
    <col min="13316" max="13316" width="10.109375" bestFit="1" customWidth="1"/>
    <col min="13317" max="13317" width="12.44140625" bestFit="1" customWidth="1"/>
    <col min="13319" max="13319" width="9.88671875" customWidth="1"/>
    <col min="13320" max="13320" width="10.109375" customWidth="1"/>
    <col min="13325" max="13325" width="10.44140625" customWidth="1"/>
    <col min="13565" max="13565" width="15.33203125" customWidth="1"/>
    <col min="13566" max="13566" width="10" bestFit="1" customWidth="1"/>
    <col min="13569" max="13569" width="10.109375" bestFit="1" customWidth="1"/>
    <col min="13572" max="13572" width="10.109375" bestFit="1" customWidth="1"/>
    <col min="13573" max="13573" width="12.44140625" bestFit="1" customWidth="1"/>
    <col min="13575" max="13575" width="9.88671875" customWidth="1"/>
    <col min="13576" max="13576" width="10.109375" customWidth="1"/>
    <col min="13581" max="13581" width="10.44140625" customWidth="1"/>
    <col min="13821" max="13821" width="15.33203125" customWidth="1"/>
    <col min="13822" max="13822" width="10" bestFit="1" customWidth="1"/>
    <col min="13825" max="13825" width="10.109375" bestFit="1" customWidth="1"/>
    <col min="13828" max="13828" width="10.109375" bestFit="1" customWidth="1"/>
    <col min="13829" max="13829" width="12.44140625" bestFit="1" customWidth="1"/>
    <col min="13831" max="13831" width="9.88671875" customWidth="1"/>
    <col min="13832" max="13832" width="10.109375" customWidth="1"/>
    <col min="13837" max="13837" width="10.44140625" customWidth="1"/>
    <col min="14077" max="14077" width="15.33203125" customWidth="1"/>
    <col min="14078" max="14078" width="10" bestFit="1" customWidth="1"/>
    <col min="14081" max="14081" width="10.109375" bestFit="1" customWidth="1"/>
    <col min="14084" max="14084" width="10.109375" bestFit="1" customWidth="1"/>
    <col min="14085" max="14085" width="12.44140625" bestFit="1" customWidth="1"/>
    <col min="14087" max="14087" width="9.88671875" customWidth="1"/>
    <col min="14088" max="14088" width="10.109375" customWidth="1"/>
    <col min="14093" max="14093" width="10.44140625" customWidth="1"/>
    <col min="14333" max="14333" width="15.33203125" customWidth="1"/>
    <col min="14334" max="14334" width="10" bestFit="1" customWidth="1"/>
    <col min="14337" max="14337" width="10.109375" bestFit="1" customWidth="1"/>
    <col min="14340" max="14340" width="10.109375" bestFit="1" customWidth="1"/>
    <col min="14341" max="14341" width="12.44140625" bestFit="1" customWidth="1"/>
    <col min="14343" max="14343" width="9.88671875" customWidth="1"/>
    <col min="14344" max="14344" width="10.109375" customWidth="1"/>
    <col min="14349" max="14349" width="10.44140625" customWidth="1"/>
    <col min="14589" max="14589" width="15.33203125" customWidth="1"/>
    <col min="14590" max="14590" width="10" bestFit="1" customWidth="1"/>
    <col min="14593" max="14593" width="10.109375" bestFit="1" customWidth="1"/>
    <col min="14596" max="14596" width="10.109375" bestFit="1" customWidth="1"/>
    <col min="14597" max="14597" width="12.44140625" bestFit="1" customWidth="1"/>
    <col min="14599" max="14599" width="9.88671875" customWidth="1"/>
    <col min="14600" max="14600" width="10.109375" customWidth="1"/>
    <col min="14605" max="14605" width="10.44140625" customWidth="1"/>
    <col min="14845" max="14845" width="15.33203125" customWidth="1"/>
    <col min="14846" max="14846" width="10" bestFit="1" customWidth="1"/>
    <col min="14849" max="14849" width="10.109375" bestFit="1" customWidth="1"/>
    <col min="14852" max="14852" width="10.109375" bestFit="1" customWidth="1"/>
    <col min="14853" max="14853" width="12.44140625" bestFit="1" customWidth="1"/>
    <col min="14855" max="14855" width="9.88671875" customWidth="1"/>
    <col min="14856" max="14856" width="10.109375" customWidth="1"/>
    <col min="14861" max="14861" width="10.44140625" customWidth="1"/>
    <col min="15101" max="15101" width="15.33203125" customWidth="1"/>
    <col min="15102" max="15102" width="10" bestFit="1" customWidth="1"/>
    <col min="15105" max="15105" width="10.109375" bestFit="1" customWidth="1"/>
    <col min="15108" max="15108" width="10.109375" bestFit="1" customWidth="1"/>
    <col min="15109" max="15109" width="12.44140625" bestFit="1" customWidth="1"/>
    <col min="15111" max="15111" width="9.88671875" customWidth="1"/>
    <col min="15112" max="15112" width="10.109375" customWidth="1"/>
    <col min="15117" max="15117" width="10.44140625" customWidth="1"/>
    <col min="15357" max="15357" width="15.33203125" customWidth="1"/>
    <col min="15358" max="15358" width="10" bestFit="1" customWidth="1"/>
    <col min="15361" max="15361" width="10.109375" bestFit="1" customWidth="1"/>
    <col min="15364" max="15364" width="10.109375" bestFit="1" customWidth="1"/>
    <col min="15365" max="15365" width="12.44140625" bestFit="1" customWidth="1"/>
    <col min="15367" max="15367" width="9.88671875" customWidth="1"/>
    <col min="15368" max="15368" width="10.109375" customWidth="1"/>
    <col min="15373" max="15373" width="10.44140625" customWidth="1"/>
    <col min="15613" max="15613" width="15.33203125" customWidth="1"/>
    <col min="15614" max="15614" width="10" bestFit="1" customWidth="1"/>
    <col min="15617" max="15617" width="10.109375" bestFit="1" customWidth="1"/>
    <col min="15620" max="15620" width="10.109375" bestFit="1" customWidth="1"/>
    <col min="15621" max="15621" width="12.44140625" bestFit="1" customWidth="1"/>
    <col min="15623" max="15623" width="9.88671875" customWidth="1"/>
    <col min="15624" max="15624" width="10.109375" customWidth="1"/>
    <col min="15629" max="15629" width="10.44140625" customWidth="1"/>
    <col min="15869" max="15869" width="15.33203125" customWidth="1"/>
    <col min="15870" max="15870" width="10" bestFit="1" customWidth="1"/>
    <col min="15873" max="15873" width="10.109375" bestFit="1" customWidth="1"/>
    <col min="15876" max="15876" width="10.109375" bestFit="1" customWidth="1"/>
    <col min="15877" max="15877" width="12.44140625" bestFit="1" customWidth="1"/>
    <col min="15879" max="15879" width="9.88671875" customWidth="1"/>
    <col min="15880" max="15880" width="10.109375" customWidth="1"/>
    <col min="15885" max="15885" width="10.44140625" customWidth="1"/>
    <col min="16125" max="16125" width="15.33203125" customWidth="1"/>
    <col min="16126" max="16126" width="10" bestFit="1" customWidth="1"/>
    <col min="16129" max="16129" width="10.109375" bestFit="1" customWidth="1"/>
    <col min="16132" max="16132" width="10.109375" bestFit="1" customWidth="1"/>
    <col min="16133" max="16133" width="12.44140625" bestFit="1" customWidth="1"/>
    <col min="16135" max="16135" width="9.88671875" customWidth="1"/>
    <col min="16136" max="16136" width="10.109375" customWidth="1"/>
    <col min="16141" max="16141" width="10.44140625" customWidth="1"/>
  </cols>
  <sheetData>
    <row r="1" spans="1:16" ht="45.6" x14ac:dyDescent="0.3">
      <c r="A1" s="22" t="s">
        <v>1245</v>
      </c>
      <c r="B1" s="23" t="s">
        <v>366</v>
      </c>
      <c r="C1" s="23" t="s">
        <v>367</v>
      </c>
      <c r="D1" s="24" t="s">
        <v>368</v>
      </c>
      <c r="E1" s="23" t="s">
        <v>369</v>
      </c>
      <c r="F1" s="25" t="s">
        <v>370</v>
      </c>
      <c r="G1" s="23" t="s">
        <v>371</v>
      </c>
      <c r="H1" s="23" t="s">
        <v>372</v>
      </c>
      <c r="I1" s="26" t="s">
        <v>373</v>
      </c>
      <c r="J1" s="27"/>
      <c r="K1" s="28" t="s">
        <v>374</v>
      </c>
      <c r="L1" s="28" t="s">
        <v>375</v>
      </c>
      <c r="O1" s="39">
        <v>45017</v>
      </c>
      <c r="P1" s="50">
        <f>(D6+D7+D8)/D16</f>
        <v>1</v>
      </c>
    </row>
    <row r="2" spans="1:16" x14ac:dyDescent="0.3">
      <c r="A2" s="29" t="s">
        <v>1246</v>
      </c>
      <c r="B2" s="30">
        <v>1</v>
      </c>
      <c r="C2" s="30">
        <v>2</v>
      </c>
      <c r="D2" s="30">
        <v>3</v>
      </c>
      <c r="E2" s="30" t="s">
        <v>1248</v>
      </c>
      <c r="F2" s="30" t="s">
        <v>8</v>
      </c>
      <c r="G2" s="30" t="s">
        <v>1249</v>
      </c>
      <c r="H2" s="30" t="s">
        <v>1250</v>
      </c>
      <c r="I2" s="30">
        <v>8</v>
      </c>
      <c r="J2" s="27"/>
      <c r="O2" s="39">
        <v>45047</v>
      </c>
      <c r="P2" s="50"/>
    </row>
    <row r="3" spans="1:16" x14ac:dyDescent="0.3">
      <c r="A3" s="29" t="s">
        <v>376</v>
      </c>
      <c r="B3" s="140" t="s">
        <v>1247</v>
      </c>
      <c r="C3" s="141"/>
      <c r="D3" s="141"/>
      <c r="E3" s="141"/>
      <c r="F3" s="141"/>
      <c r="G3" s="141"/>
      <c r="H3" s="141"/>
      <c r="I3" s="142"/>
      <c r="O3" s="39">
        <v>45078</v>
      </c>
      <c r="P3" s="50"/>
    </row>
    <row r="4" spans="1:16" x14ac:dyDescent="0.3">
      <c r="A4" s="29" t="s">
        <v>377</v>
      </c>
      <c r="B4" s="143"/>
      <c r="C4" s="144"/>
      <c r="D4" s="144"/>
      <c r="E4" s="144"/>
      <c r="F4" s="144"/>
      <c r="G4" s="144"/>
      <c r="H4" s="144"/>
      <c r="I4" s="145"/>
      <c r="O4" s="39">
        <v>45108</v>
      </c>
      <c r="P4" s="50"/>
    </row>
    <row r="5" spans="1:16" x14ac:dyDescent="0.3">
      <c r="A5" s="29" t="s">
        <v>378</v>
      </c>
      <c r="B5" s="143"/>
      <c r="C5" s="144"/>
      <c r="D5" s="144"/>
      <c r="E5" s="144"/>
      <c r="F5" s="144"/>
      <c r="G5" s="144"/>
      <c r="H5" s="144"/>
      <c r="I5" s="145"/>
      <c r="O5" s="39">
        <v>45139</v>
      </c>
      <c r="P5" s="50"/>
    </row>
    <row r="6" spans="1:16" x14ac:dyDescent="0.3">
      <c r="A6" s="29" t="s">
        <v>379</v>
      </c>
      <c r="B6" s="41">
        <v>42856.2</v>
      </c>
      <c r="C6" s="41">
        <v>2684.36</v>
      </c>
      <c r="D6" s="41">
        <v>552.91499999999996</v>
      </c>
      <c r="E6" s="31">
        <f t="shared" ref="E6:E14" si="0">I6/C6</f>
        <v>81.024888614045807</v>
      </c>
      <c r="F6" s="32">
        <f>D6-E6</f>
        <v>471.89011138595413</v>
      </c>
      <c r="G6" s="33">
        <f>F6/B6</f>
        <v>1.1011011507925439E-2</v>
      </c>
      <c r="H6" s="41">
        <f>C6*D6</f>
        <v>1484222.9094</v>
      </c>
      <c r="I6" s="34">
        <v>217499.97</v>
      </c>
      <c r="K6" s="35">
        <f>РАСЧЕТ!W1633</f>
        <v>212.2946052579197</v>
      </c>
      <c r="L6" s="35">
        <f>F6+F7+F8-K6</f>
        <v>485.3204348112215</v>
      </c>
      <c r="M6" s="36">
        <f>L6/B6</f>
        <v>1.1324392615566045E-2</v>
      </c>
      <c r="O6" s="39">
        <v>45170</v>
      </c>
      <c r="P6" s="50"/>
    </row>
    <row r="7" spans="1:16" x14ac:dyDescent="0.3">
      <c r="A7" s="29" t="s">
        <v>380</v>
      </c>
      <c r="B7" s="41">
        <v>42856.2</v>
      </c>
      <c r="C7" s="41">
        <v>2684.36</v>
      </c>
      <c r="D7" s="41">
        <v>229.923</v>
      </c>
      <c r="E7" s="31">
        <f t="shared" si="0"/>
        <v>74.470920442861612</v>
      </c>
      <c r="F7" s="32">
        <f t="shared" ref="F7:F14" si="1">D7-E7</f>
        <v>155.4520795571384</v>
      </c>
      <c r="G7" s="33">
        <f t="shared" ref="G7:G14" si="2">F7/B7</f>
        <v>3.6272949901563463E-3</v>
      </c>
      <c r="H7" s="41">
        <f t="shared" ref="H7:H14" si="3">C7*D7</f>
        <v>617196.10428000009</v>
      </c>
      <c r="I7" s="34">
        <v>199906.76</v>
      </c>
      <c r="M7" s="36"/>
      <c r="O7" s="39">
        <v>45200</v>
      </c>
      <c r="P7" s="50">
        <f>(D9+D10+D11+D12)/D17</f>
        <v>0.3876077441106881</v>
      </c>
    </row>
    <row r="8" spans="1:16" x14ac:dyDescent="0.3">
      <c r="A8" s="29" t="s">
        <v>381</v>
      </c>
      <c r="B8" s="41">
        <v>42856.2</v>
      </c>
      <c r="C8" s="41">
        <v>2684.36</v>
      </c>
      <c r="D8" s="41">
        <v>136.898</v>
      </c>
      <c r="E8" s="31">
        <f t="shared" si="0"/>
        <v>66.625150873951341</v>
      </c>
      <c r="F8" s="32">
        <f t="shared" si="1"/>
        <v>70.272849126048655</v>
      </c>
      <c r="G8" s="33">
        <f t="shared" si="2"/>
        <v>1.6397358871306522E-3</v>
      </c>
      <c r="H8" s="41">
        <f t="shared" si="3"/>
        <v>367483.51527999999</v>
      </c>
      <c r="I8" s="34">
        <v>178845.89</v>
      </c>
      <c r="K8" s="37"/>
      <c r="M8" s="36"/>
      <c r="O8" s="39">
        <v>45231</v>
      </c>
      <c r="P8" s="50">
        <f>D13/D17</f>
        <v>0.2698185084914963</v>
      </c>
    </row>
    <row r="9" spans="1:16" x14ac:dyDescent="0.3">
      <c r="A9" s="29" t="s">
        <v>382</v>
      </c>
      <c r="B9" s="41">
        <v>42856.2</v>
      </c>
      <c r="C9" s="41">
        <v>2684.36</v>
      </c>
      <c r="D9" s="41">
        <v>201.07300000000001</v>
      </c>
      <c r="E9" s="31">
        <f t="shared" si="0"/>
        <v>88.716122278680956</v>
      </c>
      <c r="F9" s="32">
        <f t="shared" si="1"/>
        <v>112.35687772131905</v>
      </c>
      <c r="G9" s="33">
        <f t="shared" si="2"/>
        <v>2.6217181579635865E-3</v>
      </c>
      <c r="H9" s="41">
        <f t="shared" si="3"/>
        <v>539752.31828000001</v>
      </c>
      <c r="I9" s="34">
        <v>238146.01</v>
      </c>
      <c r="K9" s="37"/>
      <c r="M9" s="36"/>
      <c r="O9" s="40">
        <v>45261</v>
      </c>
      <c r="P9" s="50">
        <f>D14/D17</f>
        <v>0.34257374739781565</v>
      </c>
    </row>
    <row r="10" spans="1:16" x14ac:dyDescent="0.3">
      <c r="A10" s="29" t="s">
        <v>383</v>
      </c>
      <c r="B10" s="41">
        <v>42856.2</v>
      </c>
      <c r="C10" s="41">
        <v>2684.36</v>
      </c>
      <c r="D10" s="41">
        <v>195.65799999999999</v>
      </c>
      <c r="E10" s="31">
        <f t="shared" si="0"/>
        <v>69.388237792248432</v>
      </c>
      <c r="F10" s="32">
        <f t="shared" si="1"/>
        <v>126.26976220775155</v>
      </c>
      <c r="G10" s="33">
        <f t="shared" si="2"/>
        <v>2.9463592714181744E-3</v>
      </c>
      <c r="H10" s="41">
        <f t="shared" si="3"/>
        <v>525216.50887999998</v>
      </c>
      <c r="I10" s="34">
        <v>186263.01</v>
      </c>
      <c r="K10" s="37"/>
      <c r="M10" s="36"/>
      <c r="P10" s="51">
        <f>SUM(P1:P9)</f>
        <v>2</v>
      </c>
    </row>
    <row r="11" spans="1:16" x14ac:dyDescent="0.3">
      <c r="A11" s="29" t="s">
        <v>384</v>
      </c>
      <c r="B11" s="41">
        <v>42856.2</v>
      </c>
      <c r="C11" s="41">
        <v>2684.36</v>
      </c>
      <c r="D11" s="41">
        <v>217.25299999999999</v>
      </c>
      <c r="E11" s="31">
        <f t="shared" si="0"/>
        <v>90.544725744684015</v>
      </c>
      <c r="F11" s="32">
        <f t="shared" si="1"/>
        <v>126.70827425531597</v>
      </c>
      <c r="G11" s="33">
        <f t="shared" si="2"/>
        <v>2.9565914443024808E-3</v>
      </c>
      <c r="H11" s="41">
        <f t="shared" si="3"/>
        <v>583185.26307999995</v>
      </c>
      <c r="I11" s="34">
        <v>243054.64</v>
      </c>
    </row>
    <row r="12" spans="1:16" x14ac:dyDescent="0.3">
      <c r="A12" s="29" t="s">
        <v>385</v>
      </c>
      <c r="B12" s="41">
        <v>42856.2</v>
      </c>
      <c r="C12" s="41">
        <v>2684.36</v>
      </c>
      <c r="D12" s="41">
        <v>937.56600000000003</v>
      </c>
      <c r="E12" s="31">
        <f t="shared" si="0"/>
        <v>111.71589503643325</v>
      </c>
      <c r="F12" s="32">
        <f t="shared" si="1"/>
        <v>825.85010496356676</v>
      </c>
      <c r="G12" s="33">
        <f t="shared" si="2"/>
        <v>1.9270259728197247E-2</v>
      </c>
      <c r="H12" s="41">
        <f t="shared" si="3"/>
        <v>2516764.6677600001</v>
      </c>
      <c r="I12" s="34">
        <v>299885.68</v>
      </c>
      <c r="K12" s="35">
        <f>РАСЧЕТ!AD1633</f>
        <v>552.8125633877803</v>
      </c>
      <c r="L12" s="35">
        <f>F12+F11+F10+F9-K12</f>
        <v>638.3724557601729</v>
      </c>
      <c r="M12" s="36">
        <f>L12/B12</f>
        <v>1.4895685006140837E-2</v>
      </c>
    </row>
    <row r="13" spans="1:16" x14ac:dyDescent="0.3">
      <c r="A13" s="29" t="s">
        <v>386</v>
      </c>
      <c r="B13" s="41">
        <v>42856.2</v>
      </c>
      <c r="C13" s="41">
        <v>2684.36</v>
      </c>
      <c r="D13" s="41">
        <v>1080.0530000000001</v>
      </c>
      <c r="E13" s="31">
        <f t="shared" si="0"/>
        <v>123.87419347628484</v>
      </c>
      <c r="F13" s="32">
        <f t="shared" si="1"/>
        <v>956.17880652371525</v>
      </c>
      <c r="G13" s="33">
        <f t="shared" si="2"/>
        <v>2.2311329668139389E-2</v>
      </c>
      <c r="H13" s="41">
        <f t="shared" si="3"/>
        <v>2899251.0710800006</v>
      </c>
      <c r="I13" s="34">
        <v>332522.93</v>
      </c>
      <c r="K13" s="35">
        <f>РАСЧЕТ!AE1633</f>
        <v>384.81961105002244</v>
      </c>
      <c r="L13" s="35">
        <f>F13-K13</f>
        <v>571.35919547369281</v>
      </c>
      <c r="M13" s="36">
        <f>L13/B13</f>
        <v>1.3332007865225868E-2</v>
      </c>
    </row>
    <row r="14" spans="1:16" x14ac:dyDescent="0.3">
      <c r="A14" s="29" t="s">
        <v>387</v>
      </c>
      <c r="B14" s="41">
        <v>42856.2</v>
      </c>
      <c r="C14" s="41">
        <v>2684.36</v>
      </c>
      <c r="D14" s="41">
        <v>1371.2840000000001</v>
      </c>
      <c r="E14" s="31">
        <f t="shared" si="0"/>
        <v>98.082675200047689</v>
      </c>
      <c r="F14" s="32">
        <f t="shared" si="1"/>
        <v>1273.2013247999523</v>
      </c>
      <c r="G14" s="33">
        <f t="shared" si="2"/>
        <v>2.9708684503057955E-2</v>
      </c>
      <c r="H14" s="41">
        <f t="shared" si="3"/>
        <v>3681019.9182400005</v>
      </c>
      <c r="I14" s="34">
        <v>263289.21000000002</v>
      </c>
      <c r="K14" s="35">
        <f>РАСЧЕТ!AF1633</f>
        <v>488.58433384206035</v>
      </c>
      <c r="L14" s="35">
        <f>F14-K14</f>
        <v>784.61699095789197</v>
      </c>
      <c r="M14" s="36">
        <f>L14/B14</f>
        <v>1.8308132567933975E-2</v>
      </c>
    </row>
    <row r="15" spans="1:16" x14ac:dyDescent="0.3">
      <c r="D15" s="50"/>
      <c r="F15" s="50"/>
      <c r="K15" s="38">
        <f>SUM(K3:K14)</f>
        <v>1638.5111135377829</v>
      </c>
      <c r="L15" s="38">
        <f>SUM(L3:L14)</f>
        <v>2479.6690770029791</v>
      </c>
    </row>
    <row r="16" spans="1:16" x14ac:dyDescent="0.3">
      <c r="C16" t="s">
        <v>1251</v>
      </c>
      <c r="D16" s="87">
        <f>SUM(D6:D8)</f>
        <v>919.73599999999999</v>
      </c>
      <c r="E16" s="87">
        <f>SUM(E6:E8)</f>
        <v>222.12095993085876</v>
      </c>
      <c r="H16" s="87">
        <f>SUM(H6:H14)</f>
        <v>13214092.276280001</v>
      </c>
      <c r="I16" s="87">
        <f>SUM(I6:I14)</f>
        <v>2159414.1</v>
      </c>
    </row>
    <row r="17" spans="3:7" x14ac:dyDescent="0.3">
      <c r="C17" t="s">
        <v>1252</v>
      </c>
      <c r="D17" s="87">
        <f>SUM(D9:D14)</f>
        <v>4002.8870000000002</v>
      </c>
      <c r="E17" s="87">
        <f>SUM(E9:E14)</f>
        <v>582.32184952837918</v>
      </c>
      <c r="F17" s="39"/>
      <c r="G17" s="50"/>
    </row>
    <row r="18" spans="3:7" x14ac:dyDescent="0.3">
      <c r="F18" s="39"/>
      <c r="G18" s="71"/>
    </row>
    <row r="19" spans="3:7" x14ac:dyDescent="0.3">
      <c r="D19" s="74">
        <f>SUM(D6:D14)</f>
        <v>4922.6229999999996</v>
      </c>
      <c r="F19" s="39"/>
      <c r="G19" s="50"/>
    </row>
    <row r="21" spans="3:7" x14ac:dyDescent="0.3">
      <c r="D21" s="39"/>
      <c r="E21" s="50"/>
    </row>
    <row r="22" spans="3:7" x14ac:dyDescent="0.3">
      <c r="D22" s="39"/>
      <c r="E22" s="50"/>
    </row>
    <row r="23" spans="3:7" x14ac:dyDescent="0.3">
      <c r="D23" s="39"/>
      <c r="E23" s="50"/>
    </row>
    <row r="24" spans="3:7" x14ac:dyDescent="0.3">
      <c r="D24" s="39"/>
      <c r="E24" s="50"/>
    </row>
    <row r="25" spans="3:7" x14ac:dyDescent="0.3">
      <c r="D25" s="39"/>
      <c r="E25" s="50"/>
    </row>
    <row r="26" spans="3:7" x14ac:dyDescent="0.3">
      <c r="D26" s="39"/>
      <c r="E26" s="50"/>
    </row>
    <row r="27" spans="3:7" x14ac:dyDescent="0.3">
      <c r="D27" s="39"/>
      <c r="E27" s="50"/>
    </row>
    <row r="28" spans="3:7" x14ac:dyDescent="0.3">
      <c r="D28" s="39"/>
      <c r="E28" s="50"/>
    </row>
    <row r="29" spans="3:7" x14ac:dyDescent="0.3">
      <c r="D29" s="40"/>
      <c r="E29" s="50"/>
    </row>
  </sheetData>
  <mergeCells count="1">
    <mergeCell ref="B3:I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13"/>
  <sheetViews>
    <sheetView workbookViewId="0">
      <selection activeCell="D1" sqref="D1"/>
    </sheetView>
  </sheetViews>
  <sheetFormatPr defaultRowHeight="14.4" x14ac:dyDescent="0.3"/>
  <sheetData>
    <row r="1" spans="1:5" ht="61.2" x14ac:dyDescent="0.3">
      <c r="A1" s="81" t="s">
        <v>2927</v>
      </c>
      <c r="B1" s="82">
        <v>4807.3999999999996</v>
      </c>
      <c r="D1" s="81" t="s">
        <v>2928</v>
      </c>
      <c r="E1" s="82">
        <v>38048.800000000003</v>
      </c>
    </row>
    <row r="2" spans="1:5" x14ac:dyDescent="0.3">
      <c r="A2" s="88" t="s">
        <v>819</v>
      </c>
      <c r="B2" s="89">
        <v>16.7</v>
      </c>
      <c r="D2" s="88" t="s">
        <v>166</v>
      </c>
      <c r="E2" s="89">
        <v>82</v>
      </c>
    </row>
    <row r="3" spans="1:5" x14ac:dyDescent="0.3">
      <c r="A3" s="88" t="s">
        <v>868</v>
      </c>
      <c r="B3" s="89">
        <v>15.2</v>
      </c>
      <c r="D3" s="88" t="s">
        <v>149</v>
      </c>
      <c r="E3" s="89">
        <v>55.8</v>
      </c>
    </row>
    <row r="4" spans="1:5" x14ac:dyDescent="0.3">
      <c r="A4" s="88" t="s">
        <v>1122</v>
      </c>
      <c r="B4" s="89">
        <v>15.8</v>
      </c>
      <c r="D4" s="88" t="s">
        <v>46</v>
      </c>
      <c r="E4" s="89">
        <v>33.5</v>
      </c>
    </row>
    <row r="5" spans="1:5" x14ac:dyDescent="0.3">
      <c r="A5" s="88" t="s">
        <v>796</v>
      </c>
      <c r="B5" s="89">
        <v>13.8</v>
      </c>
      <c r="D5" s="88" t="s">
        <v>157</v>
      </c>
      <c r="E5" s="89">
        <v>32.5</v>
      </c>
    </row>
    <row r="6" spans="1:5" x14ac:dyDescent="0.3">
      <c r="A6" s="88" t="s">
        <v>525</v>
      </c>
      <c r="B6" s="89">
        <v>15.8</v>
      </c>
      <c r="D6" s="88" t="s">
        <v>85</v>
      </c>
      <c r="E6" s="89">
        <v>61.5</v>
      </c>
    </row>
    <row r="7" spans="1:5" x14ac:dyDescent="0.3">
      <c r="A7" s="88" t="s">
        <v>583</v>
      </c>
      <c r="B7" s="89">
        <v>17.899999999999999</v>
      </c>
      <c r="D7" s="88" t="s">
        <v>158</v>
      </c>
      <c r="E7" s="89">
        <v>39.1</v>
      </c>
    </row>
    <row r="8" spans="1:5" x14ac:dyDescent="0.3">
      <c r="A8" s="88" t="s">
        <v>528</v>
      </c>
      <c r="B8" s="89">
        <v>13.8</v>
      </c>
      <c r="D8" s="88" t="s">
        <v>171</v>
      </c>
      <c r="E8" s="89">
        <v>31.8</v>
      </c>
    </row>
    <row r="9" spans="1:5" x14ac:dyDescent="0.3">
      <c r="A9" s="88" t="s">
        <v>566</v>
      </c>
      <c r="B9" s="89">
        <v>15.8</v>
      </c>
      <c r="D9" s="88" t="s">
        <v>100</v>
      </c>
      <c r="E9" s="89">
        <v>32.1</v>
      </c>
    </row>
    <row r="10" spans="1:5" x14ac:dyDescent="0.3">
      <c r="A10" s="88" t="s">
        <v>571</v>
      </c>
      <c r="B10" s="89">
        <v>15.8</v>
      </c>
      <c r="D10" s="88" t="s">
        <v>124</v>
      </c>
      <c r="E10" s="89">
        <v>39.299999999999997</v>
      </c>
    </row>
    <row r="11" spans="1:5" x14ac:dyDescent="0.3">
      <c r="A11" s="88" t="s">
        <v>900</v>
      </c>
      <c r="B11" s="89">
        <v>13.8</v>
      </c>
      <c r="D11" s="88" t="s">
        <v>156</v>
      </c>
      <c r="E11" s="89">
        <v>59</v>
      </c>
    </row>
    <row r="12" spans="1:5" x14ac:dyDescent="0.3">
      <c r="A12" s="88" t="s">
        <v>546</v>
      </c>
      <c r="B12" s="89">
        <v>15.6</v>
      </c>
      <c r="D12" s="88" t="s">
        <v>70</v>
      </c>
      <c r="E12" s="89">
        <v>33.5</v>
      </c>
    </row>
    <row r="13" spans="1:5" x14ac:dyDescent="0.3">
      <c r="A13" s="88" t="s">
        <v>753</v>
      </c>
      <c r="B13" s="89">
        <v>15.6</v>
      </c>
      <c r="D13" s="88" t="s">
        <v>59</v>
      </c>
      <c r="E13" s="89">
        <v>32.5</v>
      </c>
    </row>
    <row r="14" spans="1:5" x14ac:dyDescent="0.3">
      <c r="A14" s="88" t="s">
        <v>886</v>
      </c>
      <c r="B14" s="89">
        <v>14.3</v>
      </c>
      <c r="D14" s="88" t="s">
        <v>79</v>
      </c>
      <c r="E14" s="89">
        <v>55.7</v>
      </c>
    </row>
    <row r="15" spans="1:5" x14ac:dyDescent="0.3">
      <c r="A15" s="88" t="s">
        <v>567</v>
      </c>
      <c r="B15" s="89">
        <v>13.8</v>
      </c>
      <c r="D15" s="88" t="s">
        <v>152</v>
      </c>
      <c r="E15" s="89">
        <v>61.5</v>
      </c>
    </row>
    <row r="16" spans="1:5" x14ac:dyDescent="0.3">
      <c r="A16" s="88" t="s">
        <v>619</v>
      </c>
      <c r="B16" s="89">
        <v>15.8</v>
      </c>
      <c r="D16" s="88" t="s">
        <v>141</v>
      </c>
      <c r="E16" s="89">
        <v>39.1</v>
      </c>
    </row>
    <row r="17" spans="1:5" x14ac:dyDescent="0.3">
      <c r="A17" s="88" t="s">
        <v>535</v>
      </c>
      <c r="B17" s="89">
        <v>15.8</v>
      </c>
      <c r="D17" s="88" t="s">
        <v>148</v>
      </c>
      <c r="E17" s="89">
        <v>31.7</v>
      </c>
    </row>
    <row r="18" spans="1:5" x14ac:dyDescent="0.3">
      <c r="A18" s="88" t="s">
        <v>820</v>
      </c>
      <c r="B18" s="89">
        <v>14.3</v>
      </c>
      <c r="D18" s="88" t="s">
        <v>324</v>
      </c>
      <c r="E18" s="89">
        <v>32.1</v>
      </c>
    </row>
    <row r="19" spans="1:5" x14ac:dyDescent="0.3">
      <c r="A19" s="88" t="s">
        <v>588</v>
      </c>
      <c r="B19" s="89">
        <v>15.7</v>
      </c>
      <c r="D19" s="88" t="s">
        <v>58</v>
      </c>
      <c r="E19" s="89">
        <v>39.299999999999997</v>
      </c>
    </row>
    <row r="20" spans="1:5" x14ac:dyDescent="0.3">
      <c r="A20" s="88" t="s">
        <v>797</v>
      </c>
      <c r="B20" s="89">
        <v>15.8</v>
      </c>
      <c r="D20" s="88" t="s">
        <v>71</v>
      </c>
      <c r="E20" s="89">
        <v>59</v>
      </c>
    </row>
    <row r="21" spans="1:5" x14ac:dyDescent="0.3">
      <c r="A21" s="88" t="s">
        <v>862</v>
      </c>
      <c r="B21" s="89">
        <v>13.8</v>
      </c>
      <c r="D21" s="88" t="s">
        <v>52</v>
      </c>
      <c r="E21" s="89">
        <v>33.5</v>
      </c>
    </row>
    <row r="22" spans="1:5" x14ac:dyDescent="0.3">
      <c r="A22" s="88" t="s">
        <v>620</v>
      </c>
      <c r="B22" s="89">
        <v>15.7</v>
      </c>
      <c r="D22" s="88" t="s">
        <v>146</v>
      </c>
      <c r="E22" s="89">
        <v>32.5</v>
      </c>
    </row>
    <row r="23" spans="1:5" x14ac:dyDescent="0.3">
      <c r="A23" s="88" t="s">
        <v>529</v>
      </c>
      <c r="B23" s="89">
        <v>15.8</v>
      </c>
      <c r="D23" s="88" t="s">
        <v>63</v>
      </c>
      <c r="E23" s="89">
        <v>61.5</v>
      </c>
    </row>
    <row r="24" spans="1:5" x14ac:dyDescent="0.3">
      <c r="A24" s="88" t="s">
        <v>811</v>
      </c>
      <c r="B24" s="89">
        <v>13.8</v>
      </c>
      <c r="D24" s="88" t="s">
        <v>47</v>
      </c>
      <c r="E24" s="89">
        <v>39.1</v>
      </c>
    </row>
    <row r="25" spans="1:5" x14ac:dyDescent="0.3">
      <c r="A25" s="88" t="s">
        <v>857</v>
      </c>
      <c r="B25" s="89">
        <v>19.100000000000001</v>
      </c>
      <c r="D25" s="88" t="s">
        <v>164</v>
      </c>
      <c r="E25" s="89">
        <v>83.9</v>
      </c>
    </row>
    <row r="26" spans="1:5" x14ac:dyDescent="0.3">
      <c r="A26" s="88" t="s">
        <v>544</v>
      </c>
      <c r="B26" s="89">
        <v>15.7</v>
      </c>
      <c r="D26" s="88" t="s">
        <v>167</v>
      </c>
      <c r="E26" s="89">
        <v>31.8</v>
      </c>
    </row>
    <row r="27" spans="1:5" x14ac:dyDescent="0.3">
      <c r="A27" s="88" t="s">
        <v>858</v>
      </c>
      <c r="B27" s="89">
        <v>15.7</v>
      </c>
      <c r="D27" s="88" t="s">
        <v>49</v>
      </c>
      <c r="E27" s="89">
        <v>32.1</v>
      </c>
    </row>
    <row r="28" spans="1:5" x14ac:dyDescent="0.3">
      <c r="A28" s="88" t="s">
        <v>559</v>
      </c>
      <c r="B28" s="89">
        <v>13.8</v>
      </c>
      <c r="D28" s="88" t="s">
        <v>54</v>
      </c>
      <c r="E28" s="89">
        <v>39.299999999999997</v>
      </c>
    </row>
    <row r="29" spans="1:5" x14ac:dyDescent="0.3">
      <c r="A29" s="88" t="s">
        <v>575</v>
      </c>
      <c r="B29" s="89">
        <v>15.6</v>
      </c>
      <c r="D29" s="88" t="s">
        <v>145</v>
      </c>
      <c r="E29" s="89">
        <v>59</v>
      </c>
    </row>
    <row r="30" spans="1:5" x14ac:dyDescent="0.3">
      <c r="A30" s="88" t="s">
        <v>767</v>
      </c>
      <c r="B30" s="89">
        <v>15.6</v>
      </c>
      <c r="D30" s="88" t="s">
        <v>101</v>
      </c>
      <c r="E30" s="89">
        <v>33.5</v>
      </c>
    </row>
    <row r="31" spans="1:5" x14ac:dyDescent="0.3">
      <c r="A31" s="88" t="s">
        <v>927</v>
      </c>
      <c r="B31" s="89">
        <v>13.8</v>
      </c>
      <c r="D31" s="88" t="s">
        <v>56</v>
      </c>
      <c r="E31" s="89">
        <v>32.5</v>
      </c>
    </row>
    <row r="32" spans="1:5" x14ac:dyDescent="0.3">
      <c r="A32" s="88" t="s">
        <v>812</v>
      </c>
      <c r="B32" s="89">
        <v>15.8</v>
      </c>
      <c r="D32" s="88" t="s">
        <v>64</v>
      </c>
      <c r="E32" s="89">
        <v>61.5</v>
      </c>
    </row>
    <row r="33" spans="1:5" x14ac:dyDescent="0.3">
      <c r="A33" s="88" t="s">
        <v>537</v>
      </c>
      <c r="B33" s="89">
        <v>15.8</v>
      </c>
      <c r="D33" s="88" t="s">
        <v>150</v>
      </c>
      <c r="E33" s="89">
        <v>39.1</v>
      </c>
    </row>
    <row r="34" spans="1:5" x14ac:dyDescent="0.3">
      <c r="A34" s="88" t="s">
        <v>538</v>
      </c>
      <c r="B34" s="89">
        <v>13.8</v>
      </c>
      <c r="D34" s="88" t="s">
        <v>160</v>
      </c>
      <c r="E34" s="89">
        <v>31.8</v>
      </c>
    </row>
    <row r="35" spans="1:5" x14ac:dyDescent="0.3">
      <c r="A35" s="88" t="s">
        <v>836</v>
      </c>
      <c r="B35" s="89">
        <v>15.8</v>
      </c>
      <c r="D35" s="88" t="s">
        <v>153</v>
      </c>
      <c r="E35" s="89">
        <v>32.1</v>
      </c>
    </row>
    <row r="36" spans="1:5" x14ac:dyDescent="0.3">
      <c r="A36" s="88" t="s">
        <v>563</v>
      </c>
      <c r="B36" s="89">
        <v>19.100000000000001</v>
      </c>
      <c r="D36" s="88" t="s">
        <v>325</v>
      </c>
      <c r="E36" s="89">
        <v>80.7</v>
      </c>
    </row>
    <row r="37" spans="1:5" x14ac:dyDescent="0.3">
      <c r="A37" s="88" t="s">
        <v>832</v>
      </c>
      <c r="B37" s="89">
        <v>15.8</v>
      </c>
      <c r="D37" s="88" t="s">
        <v>165</v>
      </c>
      <c r="E37" s="89">
        <v>39.299999999999997</v>
      </c>
    </row>
    <row r="38" spans="1:5" x14ac:dyDescent="0.3">
      <c r="A38" s="88" t="s">
        <v>881</v>
      </c>
      <c r="B38" s="89">
        <v>13.8</v>
      </c>
      <c r="D38" s="88" t="s">
        <v>147</v>
      </c>
      <c r="E38" s="89">
        <v>59</v>
      </c>
    </row>
    <row r="39" spans="1:5" x14ac:dyDescent="0.3">
      <c r="A39" s="88" t="s">
        <v>931</v>
      </c>
      <c r="B39" s="89">
        <v>15.8</v>
      </c>
      <c r="D39" s="88" t="s">
        <v>140</v>
      </c>
      <c r="E39" s="89">
        <v>33.5</v>
      </c>
    </row>
    <row r="40" spans="1:5" x14ac:dyDescent="0.3">
      <c r="A40" s="88" t="s">
        <v>794</v>
      </c>
      <c r="B40" s="89">
        <v>15.8</v>
      </c>
      <c r="D40" s="88" t="s">
        <v>288</v>
      </c>
      <c r="E40" s="89">
        <v>32.5</v>
      </c>
    </row>
    <row r="41" spans="1:5" x14ac:dyDescent="0.3">
      <c r="A41" s="88" t="s">
        <v>573</v>
      </c>
      <c r="B41" s="89">
        <v>13.8</v>
      </c>
      <c r="D41" s="88" t="s">
        <v>68</v>
      </c>
      <c r="E41" s="89">
        <v>61.5</v>
      </c>
    </row>
    <row r="42" spans="1:5" x14ac:dyDescent="0.3">
      <c r="A42" s="88" t="s">
        <v>577</v>
      </c>
      <c r="B42" s="89">
        <v>15.8</v>
      </c>
      <c r="D42" s="88" t="s">
        <v>88</v>
      </c>
      <c r="E42" s="89">
        <v>39.1</v>
      </c>
    </row>
    <row r="43" spans="1:5" x14ac:dyDescent="0.3">
      <c r="A43" s="88" t="s">
        <v>757</v>
      </c>
      <c r="B43" s="89">
        <v>15.8</v>
      </c>
      <c r="D43" s="88" t="s">
        <v>125</v>
      </c>
      <c r="E43" s="89">
        <v>31.8</v>
      </c>
    </row>
    <row r="44" spans="1:5" x14ac:dyDescent="0.3">
      <c r="A44" s="88" t="s">
        <v>902</v>
      </c>
      <c r="B44" s="89">
        <v>13.2</v>
      </c>
      <c r="D44" s="88" t="s">
        <v>142</v>
      </c>
      <c r="E44" s="89">
        <v>32.1</v>
      </c>
    </row>
    <row r="45" spans="1:5" x14ac:dyDescent="0.3">
      <c r="A45" s="88" t="s">
        <v>922</v>
      </c>
      <c r="B45" s="89">
        <v>13.2</v>
      </c>
      <c r="D45" s="88" t="s">
        <v>172</v>
      </c>
      <c r="E45" s="89">
        <v>39.299999999999997</v>
      </c>
    </row>
    <row r="46" spans="1:5" x14ac:dyDescent="0.3">
      <c r="A46" s="88" t="s">
        <v>933</v>
      </c>
      <c r="B46" s="89">
        <v>15.3</v>
      </c>
      <c r="D46" s="88" t="s">
        <v>162</v>
      </c>
      <c r="E46" s="89">
        <v>59</v>
      </c>
    </row>
    <row r="47" spans="1:5" x14ac:dyDescent="0.3">
      <c r="A47" s="88" t="s">
        <v>547</v>
      </c>
      <c r="B47" s="89">
        <v>14.3</v>
      </c>
      <c r="D47" s="88" t="s">
        <v>87</v>
      </c>
      <c r="E47" s="89">
        <v>55.8</v>
      </c>
    </row>
    <row r="48" spans="1:5" x14ac:dyDescent="0.3">
      <c r="A48" s="88" t="s">
        <v>536</v>
      </c>
      <c r="B48" s="89">
        <v>15.8</v>
      </c>
      <c r="D48" s="88" t="s">
        <v>139</v>
      </c>
      <c r="E48" s="89">
        <v>33.5</v>
      </c>
    </row>
    <row r="49" spans="1:5" x14ac:dyDescent="0.3">
      <c r="A49" s="88" t="s">
        <v>821</v>
      </c>
      <c r="B49" s="89">
        <v>13.8</v>
      </c>
      <c r="D49" s="88" t="s">
        <v>273</v>
      </c>
      <c r="E49" s="89">
        <v>32.5</v>
      </c>
    </row>
    <row r="50" spans="1:5" x14ac:dyDescent="0.3">
      <c r="A50" s="88" t="s">
        <v>781</v>
      </c>
      <c r="B50" s="89">
        <v>15.8</v>
      </c>
      <c r="D50" s="88" t="s">
        <v>89</v>
      </c>
      <c r="E50" s="89">
        <v>61.5</v>
      </c>
    </row>
    <row r="51" spans="1:5" x14ac:dyDescent="0.3">
      <c r="A51" s="88" t="s">
        <v>795</v>
      </c>
      <c r="B51" s="89">
        <v>15.8</v>
      </c>
      <c r="D51" s="88" t="s">
        <v>155</v>
      </c>
      <c r="E51" s="89">
        <v>39.1</v>
      </c>
    </row>
    <row r="52" spans="1:5" x14ac:dyDescent="0.3">
      <c r="A52" s="88" t="s">
        <v>828</v>
      </c>
      <c r="B52" s="89">
        <v>13.8</v>
      </c>
      <c r="D52" s="88" t="s">
        <v>245</v>
      </c>
      <c r="E52" s="89">
        <v>31.8</v>
      </c>
    </row>
    <row r="53" spans="1:5" x14ac:dyDescent="0.3">
      <c r="A53" s="88" t="s">
        <v>590</v>
      </c>
      <c r="B53" s="89">
        <v>15.8</v>
      </c>
      <c r="D53" s="88" t="s">
        <v>60</v>
      </c>
      <c r="E53" s="89">
        <v>32.1</v>
      </c>
    </row>
    <row r="54" spans="1:5" x14ac:dyDescent="0.3">
      <c r="A54" s="88" t="s">
        <v>1086</v>
      </c>
      <c r="B54" s="89">
        <v>15.8</v>
      </c>
      <c r="D54" s="88" t="s">
        <v>48</v>
      </c>
      <c r="E54" s="89">
        <v>39.299999999999997</v>
      </c>
    </row>
    <row r="55" spans="1:5" x14ac:dyDescent="0.3">
      <c r="A55" s="88" t="s">
        <v>549</v>
      </c>
      <c r="B55" s="89">
        <v>13.8</v>
      </c>
      <c r="D55" s="88" t="s">
        <v>200</v>
      </c>
      <c r="E55" s="89">
        <v>59</v>
      </c>
    </row>
    <row r="56" spans="1:5" x14ac:dyDescent="0.3">
      <c r="A56" s="88" t="s">
        <v>578</v>
      </c>
      <c r="B56" s="89">
        <v>15.8</v>
      </c>
      <c r="D56" s="88" t="s">
        <v>176</v>
      </c>
      <c r="E56" s="89">
        <v>33.5</v>
      </c>
    </row>
    <row r="57" spans="1:5" x14ac:dyDescent="0.3">
      <c r="A57" s="88" t="s">
        <v>833</v>
      </c>
      <c r="B57" s="89">
        <v>15.8</v>
      </c>
      <c r="D57" s="88" t="s">
        <v>346</v>
      </c>
      <c r="E57" s="89">
        <v>32.5</v>
      </c>
    </row>
    <row r="58" spans="1:5" x14ac:dyDescent="0.3">
      <c r="A58" s="88" t="s">
        <v>769</v>
      </c>
      <c r="B58" s="89">
        <v>15.2</v>
      </c>
      <c r="D58" s="88" t="s">
        <v>91</v>
      </c>
      <c r="E58" s="89">
        <v>55.7</v>
      </c>
    </row>
    <row r="59" spans="1:5" x14ac:dyDescent="0.3">
      <c r="A59" s="88" t="s">
        <v>552</v>
      </c>
      <c r="B59" s="89">
        <v>13.6</v>
      </c>
      <c r="D59" s="88" t="s">
        <v>151</v>
      </c>
      <c r="E59" s="89">
        <v>61.5</v>
      </c>
    </row>
    <row r="60" spans="1:5" x14ac:dyDescent="0.3">
      <c r="A60" s="88" t="s">
        <v>1117</v>
      </c>
      <c r="B60" s="89">
        <v>16.2</v>
      </c>
      <c r="D60" s="88" t="s">
        <v>300</v>
      </c>
      <c r="E60" s="89">
        <v>39.1</v>
      </c>
    </row>
    <row r="61" spans="1:5" x14ac:dyDescent="0.3">
      <c r="A61" s="88" t="s">
        <v>901</v>
      </c>
      <c r="B61" s="89">
        <v>15.6</v>
      </c>
      <c r="D61" s="88" t="s">
        <v>51</v>
      </c>
      <c r="E61" s="89">
        <v>31.8</v>
      </c>
    </row>
    <row r="62" spans="1:5" x14ac:dyDescent="0.3">
      <c r="A62" s="88" t="s">
        <v>800</v>
      </c>
      <c r="B62" s="89">
        <v>13.8</v>
      </c>
      <c r="D62" s="88" t="s">
        <v>289</v>
      </c>
      <c r="E62" s="89">
        <v>32.1</v>
      </c>
    </row>
    <row r="63" spans="1:5" x14ac:dyDescent="0.3">
      <c r="A63" s="88" t="s">
        <v>591</v>
      </c>
      <c r="B63" s="89">
        <v>15.7</v>
      </c>
      <c r="D63" s="88" t="s">
        <v>53</v>
      </c>
      <c r="E63" s="89">
        <v>39.299999999999997</v>
      </c>
    </row>
    <row r="64" spans="1:5" x14ac:dyDescent="0.3">
      <c r="A64" s="88" t="s">
        <v>530</v>
      </c>
      <c r="B64" s="89">
        <v>13.8</v>
      </c>
      <c r="D64" s="88" t="s">
        <v>74</v>
      </c>
      <c r="E64" s="89">
        <v>59</v>
      </c>
    </row>
    <row r="65" spans="1:5" x14ac:dyDescent="0.3">
      <c r="A65" s="88" t="s">
        <v>592</v>
      </c>
      <c r="B65" s="89">
        <v>15.7</v>
      </c>
      <c r="D65" s="88" t="s">
        <v>80</v>
      </c>
      <c r="E65" s="89">
        <v>33.5</v>
      </c>
    </row>
    <row r="66" spans="1:5" x14ac:dyDescent="0.3">
      <c r="A66" s="88" t="s">
        <v>1087</v>
      </c>
      <c r="B66" s="89">
        <v>15.7</v>
      </c>
      <c r="D66" s="88" t="s">
        <v>159</v>
      </c>
      <c r="E66" s="89">
        <v>32.5</v>
      </c>
    </row>
    <row r="67" spans="1:5" x14ac:dyDescent="0.3">
      <c r="A67" s="88" t="s">
        <v>539</v>
      </c>
      <c r="B67" s="89">
        <v>13.8</v>
      </c>
      <c r="D67" s="88" t="s">
        <v>177</v>
      </c>
      <c r="E67" s="89">
        <v>61.5</v>
      </c>
    </row>
    <row r="68" spans="1:5" x14ac:dyDescent="0.3">
      <c r="A68" s="88" t="s">
        <v>914</v>
      </c>
      <c r="B68" s="89">
        <v>15.7</v>
      </c>
      <c r="D68" s="88" t="s">
        <v>266</v>
      </c>
      <c r="E68" s="89">
        <v>39.1</v>
      </c>
    </row>
    <row r="69" spans="1:5" x14ac:dyDescent="0.3">
      <c r="A69" s="88" t="s">
        <v>940</v>
      </c>
      <c r="B69" s="89">
        <v>15.2</v>
      </c>
      <c r="D69" s="88" t="s">
        <v>203</v>
      </c>
      <c r="E69" s="89">
        <v>83.9</v>
      </c>
    </row>
    <row r="70" spans="1:5" x14ac:dyDescent="0.3">
      <c r="A70" s="88" t="s">
        <v>755</v>
      </c>
      <c r="B70" s="89">
        <v>18.8</v>
      </c>
      <c r="D70" s="88" t="s">
        <v>161</v>
      </c>
      <c r="E70" s="89">
        <v>31.8</v>
      </c>
    </row>
    <row r="71" spans="1:5" x14ac:dyDescent="0.3">
      <c r="A71" s="88" t="s">
        <v>548</v>
      </c>
      <c r="B71" s="89">
        <v>15.7</v>
      </c>
      <c r="D71" s="88" t="s">
        <v>246</v>
      </c>
      <c r="E71" s="89">
        <v>32.1</v>
      </c>
    </row>
    <row r="72" spans="1:5" x14ac:dyDescent="0.3">
      <c r="A72" s="88" t="s">
        <v>1155</v>
      </c>
      <c r="B72" s="89">
        <v>16.399999999999999</v>
      </c>
      <c r="D72" s="88" t="s">
        <v>168</v>
      </c>
      <c r="E72" s="89">
        <v>39.299999999999997</v>
      </c>
    </row>
    <row r="73" spans="1:5" x14ac:dyDescent="0.3">
      <c r="A73" s="88" t="s">
        <v>574</v>
      </c>
      <c r="B73" s="89">
        <v>18.899999999999999</v>
      </c>
      <c r="D73" s="88" t="s">
        <v>44</v>
      </c>
      <c r="E73" s="89">
        <v>59</v>
      </c>
    </row>
    <row r="74" spans="1:5" x14ac:dyDescent="0.3">
      <c r="A74" s="88" t="s">
        <v>579</v>
      </c>
      <c r="B74" s="89">
        <v>16</v>
      </c>
      <c r="D74" s="88" t="s">
        <v>144</v>
      </c>
      <c r="E74" s="89">
        <v>33.5</v>
      </c>
    </row>
    <row r="75" spans="1:5" x14ac:dyDescent="0.3">
      <c r="A75" s="88" t="s">
        <v>550</v>
      </c>
      <c r="B75" s="89">
        <v>15.7</v>
      </c>
      <c r="D75" s="88" t="s">
        <v>228</v>
      </c>
      <c r="E75" s="89">
        <v>32.5</v>
      </c>
    </row>
    <row r="76" spans="1:5" x14ac:dyDescent="0.3">
      <c r="A76" s="88" t="s">
        <v>773</v>
      </c>
      <c r="B76" s="89">
        <v>15.7</v>
      </c>
      <c r="D76" s="88" t="s">
        <v>98</v>
      </c>
      <c r="E76" s="89">
        <v>61.5</v>
      </c>
    </row>
    <row r="77" spans="1:5" x14ac:dyDescent="0.3">
      <c r="A77" s="88" t="s">
        <v>923</v>
      </c>
      <c r="B77" s="89">
        <v>13.2</v>
      </c>
      <c r="D77" s="88" t="s">
        <v>108</v>
      </c>
      <c r="E77" s="89">
        <v>39.1</v>
      </c>
    </row>
    <row r="78" spans="1:5" x14ac:dyDescent="0.3">
      <c r="A78" s="88" t="s">
        <v>555</v>
      </c>
      <c r="B78" s="89">
        <v>15.4</v>
      </c>
      <c r="D78" s="88" t="s">
        <v>206</v>
      </c>
      <c r="E78" s="89">
        <v>31.8</v>
      </c>
    </row>
    <row r="79" spans="1:5" x14ac:dyDescent="0.3">
      <c r="A79" s="88" t="s">
        <v>1088</v>
      </c>
      <c r="B79" s="89">
        <v>15.4</v>
      </c>
      <c r="D79" s="88" t="s">
        <v>337</v>
      </c>
      <c r="E79" s="89">
        <v>32.1</v>
      </c>
    </row>
    <row r="80" spans="1:5" x14ac:dyDescent="0.3">
      <c r="A80" s="88" t="s">
        <v>904</v>
      </c>
      <c r="B80" s="89">
        <v>13.8</v>
      </c>
      <c r="D80" s="88" t="s">
        <v>208</v>
      </c>
      <c r="E80" s="89">
        <v>80.3</v>
      </c>
    </row>
    <row r="81" spans="1:5" x14ac:dyDescent="0.3">
      <c r="A81" s="88" t="s">
        <v>701</v>
      </c>
      <c r="B81" s="89">
        <v>17.100000000000001</v>
      </c>
      <c r="D81" s="88" t="s">
        <v>61</v>
      </c>
      <c r="E81" s="89">
        <v>39.299999999999997</v>
      </c>
    </row>
    <row r="82" spans="1:5" x14ac:dyDescent="0.3">
      <c r="A82" s="88" t="s">
        <v>564</v>
      </c>
      <c r="B82" s="89">
        <v>16.899999999999999</v>
      </c>
      <c r="D82" s="88" t="s">
        <v>201</v>
      </c>
      <c r="E82" s="89">
        <v>59</v>
      </c>
    </row>
    <row r="83" spans="1:5" x14ac:dyDescent="0.3">
      <c r="A83" s="88" t="s">
        <v>677</v>
      </c>
      <c r="B83" s="89">
        <v>16</v>
      </c>
      <c r="D83" s="88" t="s">
        <v>50</v>
      </c>
      <c r="E83" s="89">
        <v>33.5</v>
      </c>
    </row>
    <row r="84" spans="1:5" x14ac:dyDescent="0.3">
      <c r="A84" s="88" t="s">
        <v>790</v>
      </c>
      <c r="B84" s="89">
        <v>15.8</v>
      </c>
      <c r="D84" s="88" t="s">
        <v>207</v>
      </c>
      <c r="E84" s="89">
        <v>32.5</v>
      </c>
    </row>
    <row r="85" spans="1:5" x14ac:dyDescent="0.3">
      <c r="A85" s="88" t="s">
        <v>680</v>
      </c>
      <c r="B85" s="89">
        <v>13.8</v>
      </c>
      <c r="D85" s="88" t="s">
        <v>204</v>
      </c>
      <c r="E85" s="89">
        <v>61.5</v>
      </c>
    </row>
    <row r="86" spans="1:5" x14ac:dyDescent="0.3">
      <c r="A86" s="88" t="s">
        <v>551</v>
      </c>
      <c r="B86" s="89">
        <v>13.8</v>
      </c>
      <c r="D86" s="88" t="s">
        <v>99</v>
      </c>
      <c r="E86" s="89">
        <v>39.1</v>
      </c>
    </row>
    <row r="87" spans="1:5" x14ac:dyDescent="0.3">
      <c r="A87" s="88" t="s">
        <v>580</v>
      </c>
      <c r="B87" s="89">
        <v>17.600000000000001</v>
      </c>
      <c r="D87" s="88" t="s">
        <v>258</v>
      </c>
      <c r="E87" s="89">
        <v>31.8</v>
      </c>
    </row>
    <row r="88" spans="1:5" x14ac:dyDescent="0.3">
      <c r="A88" s="88" t="s">
        <v>570</v>
      </c>
      <c r="B88" s="89">
        <v>17.399999999999999</v>
      </c>
      <c r="D88" s="88" t="s">
        <v>163</v>
      </c>
      <c r="E88" s="89">
        <v>32.1</v>
      </c>
    </row>
    <row r="89" spans="1:5" x14ac:dyDescent="0.3">
      <c r="A89" s="88" t="s">
        <v>526</v>
      </c>
      <c r="B89" s="89">
        <v>17.399999999999999</v>
      </c>
      <c r="D89" s="88" t="s">
        <v>90</v>
      </c>
      <c r="E89" s="89">
        <v>39.299999999999997</v>
      </c>
    </row>
    <row r="90" spans="1:5" x14ac:dyDescent="0.3">
      <c r="A90" s="88" t="s">
        <v>782</v>
      </c>
      <c r="B90" s="89">
        <v>13.6</v>
      </c>
      <c r="D90" s="88" t="s">
        <v>134</v>
      </c>
      <c r="E90" s="89">
        <v>59</v>
      </c>
    </row>
    <row r="91" spans="1:5" x14ac:dyDescent="0.3">
      <c r="A91" s="88" t="s">
        <v>584</v>
      </c>
      <c r="B91" s="89">
        <v>13.8</v>
      </c>
      <c r="D91" s="88" t="s">
        <v>274</v>
      </c>
      <c r="E91" s="89">
        <v>55.8</v>
      </c>
    </row>
    <row r="92" spans="1:5" x14ac:dyDescent="0.3">
      <c r="A92" s="88" t="s">
        <v>894</v>
      </c>
      <c r="B92" s="89">
        <v>15.8</v>
      </c>
      <c r="D92" s="88" t="s">
        <v>57</v>
      </c>
      <c r="E92" s="89">
        <v>33.5</v>
      </c>
    </row>
    <row r="93" spans="1:5" x14ac:dyDescent="0.3">
      <c r="A93" s="88" t="s">
        <v>878</v>
      </c>
      <c r="B93" s="89">
        <v>16.899999999999999</v>
      </c>
      <c r="D93" s="88" t="s">
        <v>94</v>
      </c>
      <c r="E93" s="89">
        <v>32.5</v>
      </c>
    </row>
    <row r="94" spans="1:5" x14ac:dyDescent="0.3">
      <c r="A94" s="88" t="s">
        <v>837</v>
      </c>
      <c r="B94" s="89">
        <v>15.3</v>
      </c>
      <c r="D94" s="88" t="s">
        <v>281</v>
      </c>
      <c r="E94" s="89">
        <v>61.5</v>
      </c>
    </row>
    <row r="95" spans="1:5" x14ac:dyDescent="0.3">
      <c r="A95" s="88" t="s">
        <v>934</v>
      </c>
      <c r="B95" s="89">
        <v>15.6</v>
      </c>
      <c r="D95" s="88" t="s">
        <v>250</v>
      </c>
      <c r="E95" s="89">
        <v>39.1</v>
      </c>
    </row>
    <row r="96" spans="1:5" x14ac:dyDescent="0.3">
      <c r="A96" s="88" t="s">
        <v>777</v>
      </c>
      <c r="B96" s="89">
        <v>13.6</v>
      </c>
      <c r="D96" s="88" t="s">
        <v>174</v>
      </c>
      <c r="E96" s="89">
        <v>31.8</v>
      </c>
    </row>
    <row r="97" spans="1:5" x14ac:dyDescent="0.3">
      <c r="A97" s="88" t="s">
        <v>941</v>
      </c>
      <c r="B97" s="89">
        <v>17.3</v>
      </c>
      <c r="D97" s="88" t="s">
        <v>67</v>
      </c>
      <c r="E97" s="89">
        <v>32.1</v>
      </c>
    </row>
    <row r="98" spans="1:5" x14ac:dyDescent="0.3">
      <c r="A98" s="88" t="s">
        <v>930</v>
      </c>
      <c r="B98" s="89">
        <v>15.6</v>
      </c>
      <c r="D98" s="88" t="s">
        <v>243</v>
      </c>
      <c r="E98" s="89">
        <v>39.299999999999997</v>
      </c>
    </row>
    <row r="99" spans="1:5" x14ac:dyDescent="0.3">
      <c r="A99" s="88" t="s">
        <v>556</v>
      </c>
      <c r="B99" s="89">
        <v>13.6</v>
      </c>
      <c r="D99" s="88" t="s">
        <v>251</v>
      </c>
      <c r="E99" s="89">
        <v>59</v>
      </c>
    </row>
    <row r="100" spans="1:5" x14ac:dyDescent="0.3">
      <c r="A100" s="88" t="s">
        <v>829</v>
      </c>
      <c r="B100" s="89">
        <v>17.3</v>
      </c>
      <c r="D100" s="88" t="s">
        <v>188</v>
      </c>
      <c r="E100" s="89">
        <v>33.5</v>
      </c>
    </row>
    <row r="101" spans="1:5" x14ac:dyDescent="0.3">
      <c r="A101" s="88" t="s">
        <v>872</v>
      </c>
      <c r="B101" s="89">
        <v>17.3</v>
      </c>
      <c r="D101" s="88" t="s">
        <v>218</v>
      </c>
      <c r="E101" s="89">
        <v>32.5</v>
      </c>
    </row>
    <row r="102" spans="1:5" x14ac:dyDescent="0.3">
      <c r="A102" s="88" t="s">
        <v>756</v>
      </c>
      <c r="B102" s="89">
        <v>15.2</v>
      </c>
      <c r="D102" s="88" t="s">
        <v>282</v>
      </c>
      <c r="E102" s="89">
        <v>55.7</v>
      </c>
    </row>
    <row r="103" spans="1:5" x14ac:dyDescent="0.3">
      <c r="A103" s="88" t="s">
        <v>1016</v>
      </c>
      <c r="B103" s="89">
        <v>13.6</v>
      </c>
      <c r="D103" s="88" t="s">
        <v>352</v>
      </c>
      <c r="E103" s="89">
        <v>61.5</v>
      </c>
    </row>
    <row r="104" spans="1:5" x14ac:dyDescent="0.3">
      <c r="A104" s="88" t="s">
        <v>1089</v>
      </c>
      <c r="B104" s="89">
        <v>15.6</v>
      </c>
      <c r="D104" s="88" t="s">
        <v>86</v>
      </c>
      <c r="E104" s="89">
        <v>39.1</v>
      </c>
    </row>
    <row r="105" spans="1:5" x14ac:dyDescent="0.3">
      <c r="A105" s="88" t="s">
        <v>1156</v>
      </c>
      <c r="B105" s="89">
        <v>17.3</v>
      </c>
      <c r="D105" s="88" t="s">
        <v>92</v>
      </c>
      <c r="E105" s="89">
        <v>31.8</v>
      </c>
    </row>
    <row r="106" spans="1:5" x14ac:dyDescent="0.3">
      <c r="A106" s="88" t="s">
        <v>527</v>
      </c>
      <c r="B106" s="89">
        <v>13.6</v>
      </c>
      <c r="D106" s="88" t="s">
        <v>72</v>
      </c>
      <c r="E106" s="89">
        <v>32.1</v>
      </c>
    </row>
    <row r="107" spans="1:5" x14ac:dyDescent="0.3">
      <c r="A107" s="88" t="s">
        <v>863</v>
      </c>
      <c r="B107" s="89">
        <v>15.6</v>
      </c>
      <c r="D107" s="88" t="s">
        <v>327</v>
      </c>
      <c r="E107" s="89">
        <v>39.299999999999997</v>
      </c>
    </row>
    <row r="108" spans="1:5" x14ac:dyDescent="0.3">
      <c r="A108" s="88" t="s">
        <v>774</v>
      </c>
      <c r="B108" s="89">
        <v>15.5</v>
      </c>
      <c r="D108" s="88" t="s">
        <v>216</v>
      </c>
      <c r="E108" s="89">
        <v>59</v>
      </c>
    </row>
    <row r="109" spans="1:5" x14ac:dyDescent="0.3">
      <c r="A109" s="88" t="s">
        <v>565</v>
      </c>
      <c r="B109" s="89">
        <v>13.6</v>
      </c>
      <c r="D109" s="88" t="s">
        <v>109</v>
      </c>
      <c r="E109" s="89">
        <v>33.5</v>
      </c>
    </row>
    <row r="110" spans="1:5" x14ac:dyDescent="0.3">
      <c r="A110" s="88" t="s">
        <v>581</v>
      </c>
      <c r="B110" s="89">
        <v>17.100000000000001</v>
      </c>
      <c r="D110" s="88" t="s">
        <v>121</v>
      </c>
      <c r="E110" s="89">
        <v>32.5</v>
      </c>
    </row>
    <row r="111" spans="1:5" x14ac:dyDescent="0.3">
      <c r="A111" s="88" t="s">
        <v>924</v>
      </c>
      <c r="B111" s="89">
        <v>15.5</v>
      </c>
      <c r="D111" s="88" t="s">
        <v>182</v>
      </c>
      <c r="E111" s="89">
        <v>61.5</v>
      </c>
    </row>
    <row r="112" spans="1:5" x14ac:dyDescent="0.3">
      <c r="A112" s="88" t="s">
        <v>1160</v>
      </c>
      <c r="B112" s="89">
        <v>13.6</v>
      </c>
      <c r="D112" s="88" t="s">
        <v>269</v>
      </c>
      <c r="E112" s="89">
        <v>39.1</v>
      </c>
    </row>
    <row r="113" spans="1:5" x14ac:dyDescent="0.3">
      <c r="A113" s="88" t="s">
        <v>706</v>
      </c>
      <c r="B113" s="89">
        <v>14.6</v>
      </c>
      <c r="D113" s="88" t="s">
        <v>69</v>
      </c>
      <c r="E113" s="89">
        <v>57.2</v>
      </c>
    </row>
    <row r="114" spans="1:5" x14ac:dyDescent="0.3">
      <c r="A114" s="88" t="s">
        <v>791</v>
      </c>
      <c r="B114" s="89">
        <v>13.8</v>
      </c>
      <c r="D114" s="88" t="s">
        <v>180</v>
      </c>
      <c r="E114" s="89">
        <v>83.9</v>
      </c>
    </row>
    <row r="115" spans="1:5" x14ac:dyDescent="0.3">
      <c r="A115" s="88" t="s">
        <v>1118</v>
      </c>
      <c r="B115" s="89">
        <v>17.100000000000001</v>
      </c>
      <c r="D115" s="88" t="s">
        <v>65</v>
      </c>
      <c r="E115" s="89">
        <v>31.8</v>
      </c>
    </row>
    <row r="116" spans="1:5" x14ac:dyDescent="0.3">
      <c r="A116" s="88" t="s">
        <v>681</v>
      </c>
      <c r="B116" s="89">
        <v>17.100000000000001</v>
      </c>
      <c r="D116" s="88" t="s">
        <v>301</v>
      </c>
      <c r="E116" s="89">
        <v>32.1</v>
      </c>
    </row>
    <row r="117" spans="1:5" x14ac:dyDescent="0.3">
      <c r="A117" s="88" t="s">
        <v>792</v>
      </c>
      <c r="B117" s="89">
        <v>13.6</v>
      </c>
      <c r="D117" s="88" t="s">
        <v>82</v>
      </c>
      <c r="E117" s="89">
        <v>39.299999999999997</v>
      </c>
    </row>
    <row r="118" spans="1:5" x14ac:dyDescent="0.3">
      <c r="A118" s="88" t="s">
        <v>838</v>
      </c>
      <c r="B118" s="89">
        <v>15.5</v>
      </c>
      <c r="D118" s="88" t="s">
        <v>119</v>
      </c>
      <c r="E118" s="89">
        <v>59</v>
      </c>
    </row>
    <row r="119" spans="1:5" x14ac:dyDescent="0.3">
      <c r="A119" s="88" t="s">
        <v>1123</v>
      </c>
      <c r="B119" s="89">
        <v>17.100000000000001</v>
      </c>
      <c r="D119" s="88" t="s">
        <v>120</v>
      </c>
      <c r="E119" s="89">
        <v>33.5</v>
      </c>
    </row>
    <row r="120" spans="1:5" x14ac:dyDescent="0.3">
      <c r="A120" s="88" t="s">
        <v>882</v>
      </c>
      <c r="B120" s="89">
        <v>13.6</v>
      </c>
      <c r="D120" s="88" t="s">
        <v>81</v>
      </c>
      <c r="E120" s="89">
        <v>32.5</v>
      </c>
    </row>
    <row r="121" spans="1:5" x14ac:dyDescent="0.3">
      <c r="A121" s="88" t="s">
        <v>944</v>
      </c>
      <c r="B121" s="89">
        <v>15.5</v>
      </c>
      <c r="D121" s="88" t="s">
        <v>122</v>
      </c>
      <c r="E121" s="89">
        <v>61.5</v>
      </c>
    </row>
    <row r="122" spans="1:5" x14ac:dyDescent="0.3">
      <c r="A122" s="88" t="s">
        <v>991</v>
      </c>
      <c r="B122" s="89">
        <v>15.6</v>
      </c>
      <c r="D122" s="88" t="s">
        <v>107</v>
      </c>
      <c r="E122" s="89">
        <v>39.1</v>
      </c>
    </row>
    <row r="123" spans="1:5" x14ac:dyDescent="0.3">
      <c r="A123" s="88" t="s">
        <v>778</v>
      </c>
      <c r="B123" s="89">
        <v>13.6</v>
      </c>
      <c r="D123" s="88" t="s">
        <v>83</v>
      </c>
      <c r="E123" s="89">
        <v>31.8</v>
      </c>
    </row>
    <row r="124" spans="1:5" x14ac:dyDescent="0.3">
      <c r="A124" s="88" t="s">
        <v>817</v>
      </c>
      <c r="B124" s="89">
        <v>17.3</v>
      </c>
      <c r="D124" s="88" t="s">
        <v>236</v>
      </c>
      <c r="E124" s="89">
        <v>32.1</v>
      </c>
    </row>
    <row r="125" spans="1:5" x14ac:dyDescent="0.3">
      <c r="A125" s="88" t="s">
        <v>1197</v>
      </c>
      <c r="B125" s="89">
        <v>13.8</v>
      </c>
      <c r="D125" s="88" t="s">
        <v>75</v>
      </c>
      <c r="E125" s="89">
        <v>80.7</v>
      </c>
    </row>
    <row r="126" spans="1:5" x14ac:dyDescent="0.3">
      <c r="A126" s="88" t="s">
        <v>1188</v>
      </c>
      <c r="B126" s="89">
        <v>15.6</v>
      </c>
      <c r="D126" s="88" t="s">
        <v>244</v>
      </c>
      <c r="E126" s="89">
        <v>39.299999999999997</v>
      </c>
    </row>
    <row r="127" spans="1:5" x14ac:dyDescent="0.3">
      <c r="A127" s="88" t="s">
        <v>850</v>
      </c>
      <c r="B127" s="89">
        <v>13.6</v>
      </c>
      <c r="D127" s="88" t="s">
        <v>328</v>
      </c>
      <c r="E127" s="89">
        <v>59</v>
      </c>
    </row>
    <row r="128" spans="1:5" x14ac:dyDescent="0.3">
      <c r="A128" s="88" t="s">
        <v>1090</v>
      </c>
      <c r="B128" s="89">
        <v>17.3</v>
      </c>
      <c r="D128" s="88" t="s">
        <v>179</v>
      </c>
      <c r="E128" s="89">
        <v>33.5</v>
      </c>
    </row>
    <row r="129" spans="1:5" x14ac:dyDescent="0.3">
      <c r="A129" s="88" t="s">
        <v>553</v>
      </c>
      <c r="B129" s="89">
        <v>17.399999999999999</v>
      </c>
      <c r="D129" s="88" t="s">
        <v>226</v>
      </c>
      <c r="E129" s="89">
        <v>32.5</v>
      </c>
    </row>
    <row r="130" spans="1:5" x14ac:dyDescent="0.3">
      <c r="A130" s="88" t="s">
        <v>992</v>
      </c>
      <c r="B130" s="89">
        <v>13.7</v>
      </c>
      <c r="D130" s="88" t="s">
        <v>183</v>
      </c>
      <c r="E130" s="89">
        <v>61.5</v>
      </c>
    </row>
    <row r="131" spans="1:5" x14ac:dyDescent="0.3">
      <c r="A131" s="88" t="s">
        <v>892</v>
      </c>
      <c r="B131" s="89">
        <v>15.8</v>
      </c>
      <c r="D131" s="88" t="s">
        <v>45</v>
      </c>
      <c r="E131" s="89">
        <v>39.1</v>
      </c>
    </row>
    <row r="132" spans="1:5" x14ac:dyDescent="0.3">
      <c r="A132" s="88" t="s">
        <v>839</v>
      </c>
      <c r="B132" s="89">
        <v>17.399999999999999</v>
      </c>
      <c r="D132" s="88" t="s">
        <v>95</v>
      </c>
      <c r="E132" s="89">
        <v>31.8</v>
      </c>
    </row>
    <row r="133" spans="1:5" x14ac:dyDescent="0.3">
      <c r="A133" s="88" t="s">
        <v>859</v>
      </c>
      <c r="B133" s="89">
        <v>13.7</v>
      </c>
      <c r="D133" s="88" t="s">
        <v>73</v>
      </c>
      <c r="E133" s="89">
        <v>32.1</v>
      </c>
    </row>
    <row r="134" spans="1:5" x14ac:dyDescent="0.3">
      <c r="A134" s="88" t="s">
        <v>847</v>
      </c>
      <c r="B134" s="89">
        <v>15.8</v>
      </c>
      <c r="D134" s="88" t="s">
        <v>114</v>
      </c>
      <c r="E134" s="89">
        <v>39.299999999999997</v>
      </c>
    </row>
    <row r="135" spans="1:5" x14ac:dyDescent="0.3">
      <c r="A135" s="88" t="s">
        <v>1091</v>
      </c>
      <c r="B135" s="89">
        <v>22.3</v>
      </c>
      <c r="D135" s="88" t="s">
        <v>111</v>
      </c>
      <c r="E135" s="89">
        <v>59</v>
      </c>
    </row>
    <row r="136" spans="1:5" x14ac:dyDescent="0.3">
      <c r="A136" s="88" t="s">
        <v>557</v>
      </c>
      <c r="B136" s="89">
        <v>15.5</v>
      </c>
      <c r="D136" s="88" t="s">
        <v>271</v>
      </c>
      <c r="E136" s="89">
        <v>55.8</v>
      </c>
    </row>
    <row r="137" spans="1:5" x14ac:dyDescent="0.3">
      <c r="A137" s="88" t="s">
        <v>779</v>
      </c>
      <c r="B137" s="89">
        <v>15.3</v>
      </c>
      <c r="D137" s="88" t="s">
        <v>310</v>
      </c>
      <c r="E137" s="89">
        <v>33.5</v>
      </c>
    </row>
    <row r="138" spans="1:5" x14ac:dyDescent="0.3">
      <c r="A138" s="88" t="s">
        <v>869</v>
      </c>
      <c r="B138" s="89">
        <v>15.3</v>
      </c>
      <c r="D138" s="88" t="s">
        <v>191</v>
      </c>
      <c r="E138" s="89">
        <v>32.5</v>
      </c>
    </row>
    <row r="139" spans="1:5" x14ac:dyDescent="0.3">
      <c r="A139" s="88" t="s">
        <v>761</v>
      </c>
      <c r="B139" s="89">
        <v>15.2</v>
      </c>
      <c r="D139" s="88" t="s">
        <v>154</v>
      </c>
      <c r="E139" s="89">
        <v>61.5</v>
      </c>
    </row>
    <row r="140" spans="1:5" x14ac:dyDescent="0.3">
      <c r="A140" s="88" t="s">
        <v>775</v>
      </c>
      <c r="B140" s="89">
        <v>21.9</v>
      </c>
      <c r="D140" s="88" t="s">
        <v>117</v>
      </c>
      <c r="E140" s="89">
        <v>39.1</v>
      </c>
    </row>
    <row r="141" spans="1:5" x14ac:dyDescent="0.3">
      <c r="A141" s="88" t="s">
        <v>758</v>
      </c>
      <c r="B141" s="89">
        <v>19.8</v>
      </c>
      <c r="D141" s="88" t="s">
        <v>285</v>
      </c>
      <c r="E141" s="89">
        <v>31.8</v>
      </c>
    </row>
    <row r="142" spans="1:5" x14ac:dyDescent="0.3">
      <c r="A142" s="88" t="s">
        <v>905</v>
      </c>
      <c r="B142" s="89">
        <v>16</v>
      </c>
      <c r="D142" s="88" t="s">
        <v>311</v>
      </c>
      <c r="E142" s="89">
        <v>32.1</v>
      </c>
    </row>
    <row r="143" spans="1:5" x14ac:dyDescent="0.3">
      <c r="A143" s="88" t="s">
        <v>987</v>
      </c>
      <c r="B143" s="89">
        <v>16.100000000000001</v>
      </c>
      <c r="D143" s="88" t="s">
        <v>238</v>
      </c>
      <c r="E143" s="89">
        <v>39.299999999999997</v>
      </c>
    </row>
    <row r="144" spans="1:5" x14ac:dyDescent="0.3">
      <c r="A144" s="88" t="s">
        <v>776</v>
      </c>
      <c r="B144" s="89">
        <v>19.100000000000001</v>
      </c>
      <c r="D144" s="88" t="s">
        <v>239</v>
      </c>
      <c r="E144" s="89">
        <v>59</v>
      </c>
    </row>
    <row r="145" spans="1:5" x14ac:dyDescent="0.3">
      <c r="A145" s="88" t="s">
        <v>885</v>
      </c>
      <c r="B145" s="89">
        <v>16</v>
      </c>
      <c r="D145" s="88" t="s">
        <v>96</v>
      </c>
      <c r="E145" s="89">
        <v>33.5</v>
      </c>
    </row>
    <row r="146" spans="1:5" x14ac:dyDescent="0.3">
      <c r="A146" s="88" t="s">
        <v>834</v>
      </c>
      <c r="B146" s="89">
        <v>16.399999999999999</v>
      </c>
      <c r="D146" s="88" t="s">
        <v>102</v>
      </c>
      <c r="E146" s="89">
        <v>32.5</v>
      </c>
    </row>
    <row r="147" spans="1:5" x14ac:dyDescent="0.3">
      <c r="A147" s="88" t="s">
        <v>1092</v>
      </c>
      <c r="B147" s="89">
        <v>14.6</v>
      </c>
      <c r="D147" s="88" t="s">
        <v>198</v>
      </c>
      <c r="E147" s="89">
        <v>55.7</v>
      </c>
    </row>
    <row r="148" spans="1:5" x14ac:dyDescent="0.3">
      <c r="A148" s="88" t="s">
        <v>988</v>
      </c>
      <c r="B148" s="89">
        <v>20</v>
      </c>
      <c r="D148" s="88" t="s">
        <v>291</v>
      </c>
      <c r="E148" s="89">
        <v>61.5</v>
      </c>
    </row>
    <row r="149" spans="1:5" x14ac:dyDescent="0.3">
      <c r="A149" s="88" t="s">
        <v>1191</v>
      </c>
      <c r="B149" s="89">
        <v>15.8</v>
      </c>
      <c r="D149" s="88" t="s">
        <v>118</v>
      </c>
      <c r="E149" s="89">
        <v>39.1</v>
      </c>
    </row>
    <row r="150" spans="1:5" x14ac:dyDescent="0.3">
      <c r="A150" s="88" t="s">
        <v>759</v>
      </c>
      <c r="B150" s="89">
        <v>19.2</v>
      </c>
      <c r="D150" s="88" t="s">
        <v>209</v>
      </c>
      <c r="E150" s="89">
        <v>31.8</v>
      </c>
    </row>
    <row r="151" spans="1:5" x14ac:dyDescent="0.3">
      <c r="A151" s="88" t="s">
        <v>851</v>
      </c>
      <c r="B151" s="89">
        <v>17</v>
      </c>
      <c r="D151" s="88" t="s">
        <v>187</v>
      </c>
      <c r="E151" s="89">
        <v>32.1</v>
      </c>
    </row>
    <row r="152" spans="1:5" x14ac:dyDescent="0.3">
      <c r="A152" s="88" t="s">
        <v>918</v>
      </c>
      <c r="B152" s="89">
        <v>14.9</v>
      </c>
      <c r="D152" s="88" t="s">
        <v>295</v>
      </c>
      <c r="E152" s="89">
        <v>39.299999999999997</v>
      </c>
    </row>
    <row r="153" spans="1:5" x14ac:dyDescent="0.3">
      <c r="A153" s="88" t="s">
        <v>1126</v>
      </c>
      <c r="B153" s="89">
        <v>17</v>
      </c>
      <c r="D153" s="88" t="s">
        <v>353</v>
      </c>
      <c r="E153" s="89">
        <v>59</v>
      </c>
    </row>
    <row r="154" spans="1:5" x14ac:dyDescent="0.3">
      <c r="A154" s="88" t="s">
        <v>849</v>
      </c>
      <c r="B154" s="89">
        <v>16.5</v>
      </c>
      <c r="D154" s="88" t="s">
        <v>62</v>
      </c>
      <c r="E154" s="89">
        <v>33.5</v>
      </c>
    </row>
    <row r="155" spans="1:5" x14ac:dyDescent="0.3">
      <c r="A155" s="88" t="s">
        <v>1127</v>
      </c>
      <c r="B155" s="89">
        <v>14.3</v>
      </c>
      <c r="D155" s="88" t="s">
        <v>210</v>
      </c>
      <c r="E155" s="89">
        <v>32.5</v>
      </c>
    </row>
    <row r="156" spans="1:5" x14ac:dyDescent="0.3">
      <c r="A156" s="88" t="s">
        <v>1128</v>
      </c>
      <c r="B156" s="89">
        <v>16.5</v>
      </c>
      <c r="D156" s="88" t="s">
        <v>116</v>
      </c>
      <c r="E156" s="89">
        <v>61.5</v>
      </c>
    </row>
    <row r="157" spans="1:5" x14ac:dyDescent="0.3">
      <c r="A157" s="88" t="s">
        <v>919</v>
      </c>
      <c r="B157" s="89">
        <v>18.2</v>
      </c>
      <c r="D157" s="88" t="s">
        <v>175</v>
      </c>
      <c r="E157" s="89">
        <v>39.1</v>
      </c>
    </row>
    <row r="158" spans="1:5" x14ac:dyDescent="0.3">
      <c r="A158" s="88" t="s">
        <v>593</v>
      </c>
      <c r="B158" s="89">
        <v>16.7</v>
      </c>
      <c r="D158" s="88" t="s">
        <v>189</v>
      </c>
      <c r="E158" s="89">
        <v>83.9</v>
      </c>
    </row>
    <row r="159" spans="1:5" x14ac:dyDescent="0.3">
      <c r="A159" s="88" t="s">
        <v>1000</v>
      </c>
      <c r="B159" s="89">
        <v>17.100000000000001</v>
      </c>
      <c r="D159" s="88" t="s">
        <v>133</v>
      </c>
      <c r="E159" s="89">
        <v>31.8</v>
      </c>
    </row>
    <row r="160" spans="1:5" x14ac:dyDescent="0.3">
      <c r="A160" s="88" t="s">
        <v>840</v>
      </c>
      <c r="B160" s="89">
        <v>18.100000000000001</v>
      </c>
      <c r="D160" s="88" t="s">
        <v>219</v>
      </c>
      <c r="E160" s="89">
        <v>32.1</v>
      </c>
    </row>
    <row r="161" spans="1:5" x14ac:dyDescent="0.3">
      <c r="A161" s="88" t="s">
        <v>783</v>
      </c>
      <c r="B161" s="89">
        <v>17.100000000000001</v>
      </c>
      <c r="D161" s="88" t="s">
        <v>66</v>
      </c>
      <c r="E161" s="89">
        <v>39.299999999999997</v>
      </c>
    </row>
    <row r="162" spans="1:5" x14ac:dyDescent="0.3">
      <c r="A162" s="88" t="s">
        <v>702</v>
      </c>
      <c r="B162" s="89">
        <v>16.399999999999999</v>
      </c>
      <c r="D162" s="88" t="s">
        <v>292</v>
      </c>
      <c r="E162" s="89">
        <v>59</v>
      </c>
    </row>
    <row r="163" spans="1:5" x14ac:dyDescent="0.3">
      <c r="A163" s="88" t="s">
        <v>995</v>
      </c>
      <c r="B163" s="89">
        <v>20.6</v>
      </c>
      <c r="D163" s="88" t="s">
        <v>77</v>
      </c>
      <c r="E163" s="89">
        <v>33.5</v>
      </c>
    </row>
    <row r="164" spans="1:5" x14ac:dyDescent="0.3">
      <c r="A164" s="88" t="s">
        <v>827</v>
      </c>
      <c r="B164" s="89">
        <v>20.8</v>
      </c>
      <c r="D164" s="88" t="s">
        <v>272</v>
      </c>
      <c r="E164" s="89">
        <v>46.3</v>
      </c>
    </row>
    <row r="165" spans="1:5" x14ac:dyDescent="0.3">
      <c r="A165" s="88" t="s">
        <v>989</v>
      </c>
      <c r="B165" s="89">
        <v>16.5</v>
      </c>
      <c r="D165" s="88" t="s">
        <v>106</v>
      </c>
      <c r="E165" s="89">
        <v>85.1</v>
      </c>
    </row>
    <row r="166" spans="1:5" x14ac:dyDescent="0.3">
      <c r="A166" s="88" t="s">
        <v>585</v>
      </c>
      <c r="B166" s="89">
        <v>17</v>
      </c>
      <c r="D166" s="88" t="s">
        <v>229</v>
      </c>
      <c r="E166" s="89">
        <v>56.2</v>
      </c>
    </row>
    <row r="167" spans="1:5" x14ac:dyDescent="0.3">
      <c r="A167" s="88" t="s">
        <v>545</v>
      </c>
      <c r="B167" s="89">
        <v>14.1</v>
      </c>
      <c r="D167" s="88" t="s">
        <v>307</v>
      </c>
      <c r="E167" s="89">
        <v>45.5</v>
      </c>
    </row>
    <row r="168" spans="1:5" x14ac:dyDescent="0.3">
      <c r="A168" s="88" t="s">
        <v>856</v>
      </c>
      <c r="B168" s="89">
        <v>14.6</v>
      </c>
      <c r="D168" s="88" t="s">
        <v>315</v>
      </c>
      <c r="E168" s="89">
        <v>45.9</v>
      </c>
    </row>
    <row r="169" spans="1:5" x14ac:dyDescent="0.3">
      <c r="A169" s="88" t="s">
        <v>1094</v>
      </c>
      <c r="B169" s="89">
        <v>15</v>
      </c>
      <c r="D169" s="88" t="s">
        <v>143</v>
      </c>
      <c r="E169" s="89">
        <v>80.7</v>
      </c>
    </row>
    <row r="170" spans="1:5" x14ac:dyDescent="0.3">
      <c r="A170" s="88" t="s">
        <v>1119</v>
      </c>
      <c r="B170" s="89">
        <v>15.5</v>
      </c>
      <c r="D170" s="88" t="s">
        <v>202</v>
      </c>
      <c r="E170" s="89">
        <v>55.9</v>
      </c>
    </row>
    <row r="171" spans="1:5" x14ac:dyDescent="0.3">
      <c r="A171" s="88" t="s">
        <v>661</v>
      </c>
      <c r="B171" s="89">
        <v>15.5</v>
      </c>
      <c r="D171" s="88" t="s">
        <v>55</v>
      </c>
      <c r="E171" s="89">
        <v>83</v>
      </c>
    </row>
    <row r="172" spans="1:5" x14ac:dyDescent="0.3">
      <c r="A172" s="88" t="s">
        <v>955</v>
      </c>
      <c r="B172" s="89">
        <v>16.899999999999999</v>
      </c>
      <c r="D172" s="88" t="s">
        <v>115</v>
      </c>
      <c r="E172" s="89">
        <v>47.4</v>
      </c>
    </row>
    <row r="173" spans="1:5" x14ac:dyDescent="0.3">
      <c r="A173" s="88" t="s">
        <v>638</v>
      </c>
      <c r="B173" s="89">
        <v>17.399999999999999</v>
      </c>
      <c r="D173" s="88" t="s">
        <v>338</v>
      </c>
      <c r="E173" s="89">
        <v>53.3</v>
      </c>
    </row>
    <row r="174" spans="1:5" x14ac:dyDescent="0.3">
      <c r="A174" s="88" t="s">
        <v>1066</v>
      </c>
      <c r="B174" s="89">
        <v>13.3</v>
      </c>
      <c r="D174" s="88" t="s">
        <v>268</v>
      </c>
      <c r="E174" s="89">
        <v>61.4</v>
      </c>
    </row>
    <row r="175" spans="1:5" x14ac:dyDescent="0.3">
      <c r="A175" s="88" t="s">
        <v>958</v>
      </c>
      <c r="B175" s="89">
        <v>13.8</v>
      </c>
      <c r="D175" s="88" t="s">
        <v>76</v>
      </c>
      <c r="E175" s="89">
        <v>79.8</v>
      </c>
    </row>
    <row r="176" spans="1:5" x14ac:dyDescent="0.3">
      <c r="A176" s="88" t="s">
        <v>554</v>
      </c>
      <c r="B176" s="89">
        <v>16.899999999999999</v>
      </c>
      <c r="D176" s="88" t="s">
        <v>78</v>
      </c>
      <c r="E176" s="89">
        <v>31.4</v>
      </c>
    </row>
    <row r="177" spans="1:5" x14ac:dyDescent="0.3">
      <c r="A177" s="88" t="s">
        <v>540</v>
      </c>
      <c r="B177" s="89">
        <v>17.399999999999999</v>
      </c>
      <c r="D177" s="88" t="s">
        <v>222</v>
      </c>
      <c r="E177" s="89">
        <v>52</v>
      </c>
    </row>
    <row r="178" spans="1:5" x14ac:dyDescent="0.3">
      <c r="A178" s="88" t="s">
        <v>956</v>
      </c>
      <c r="B178" s="89">
        <v>14.3</v>
      </c>
      <c r="D178" s="88" t="s">
        <v>317</v>
      </c>
      <c r="E178" s="89">
        <v>60</v>
      </c>
    </row>
    <row r="179" spans="1:5" x14ac:dyDescent="0.3">
      <c r="A179" s="88" t="s">
        <v>1005</v>
      </c>
      <c r="B179" s="89">
        <v>13.8</v>
      </c>
      <c r="D179" s="88" t="s">
        <v>186</v>
      </c>
      <c r="E179" s="89">
        <v>78.400000000000006</v>
      </c>
    </row>
    <row r="180" spans="1:5" x14ac:dyDescent="0.3">
      <c r="A180" s="88" t="s">
        <v>787</v>
      </c>
      <c r="B180" s="89">
        <v>17.399999999999999</v>
      </c>
      <c r="D180" s="88" t="s">
        <v>240</v>
      </c>
      <c r="E180" s="89">
        <v>55.8</v>
      </c>
    </row>
    <row r="181" spans="1:5" x14ac:dyDescent="0.3">
      <c r="A181" s="88" t="s">
        <v>1162</v>
      </c>
      <c r="B181" s="89">
        <v>13.8</v>
      </c>
      <c r="D181" s="88" t="s">
        <v>113</v>
      </c>
      <c r="E181" s="89">
        <v>30.2</v>
      </c>
    </row>
    <row r="182" spans="1:5" x14ac:dyDescent="0.3">
      <c r="A182" s="88" t="s">
        <v>1058</v>
      </c>
      <c r="B182" s="89">
        <v>17.899999999999999</v>
      </c>
      <c r="D182" s="88" t="s">
        <v>126</v>
      </c>
      <c r="E182" s="89">
        <v>52</v>
      </c>
    </row>
    <row r="183" spans="1:5" x14ac:dyDescent="0.3">
      <c r="A183" s="88" t="s">
        <v>835</v>
      </c>
      <c r="B183" s="89">
        <v>14</v>
      </c>
      <c r="D183" s="88" t="s">
        <v>123</v>
      </c>
      <c r="E183" s="89">
        <v>60</v>
      </c>
    </row>
    <row r="184" spans="1:5" x14ac:dyDescent="0.3">
      <c r="A184" s="88" t="s">
        <v>974</v>
      </c>
      <c r="B184" s="89">
        <v>18.2</v>
      </c>
      <c r="D184" s="88" t="s">
        <v>185</v>
      </c>
      <c r="E184" s="89">
        <v>78.400000000000006</v>
      </c>
    </row>
    <row r="185" spans="1:5" x14ac:dyDescent="0.3">
      <c r="A185" s="88" t="s">
        <v>1207</v>
      </c>
      <c r="B185" s="89">
        <v>18.100000000000001</v>
      </c>
      <c r="D185" s="88" t="s">
        <v>350</v>
      </c>
      <c r="E185" s="89">
        <v>30.2</v>
      </c>
    </row>
    <row r="186" spans="1:5" x14ac:dyDescent="0.3">
      <c r="A186" s="88" t="s">
        <v>813</v>
      </c>
      <c r="B186" s="89">
        <v>14.3</v>
      </c>
      <c r="D186" s="88" t="s">
        <v>178</v>
      </c>
      <c r="E186" s="89">
        <v>52</v>
      </c>
    </row>
    <row r="187" spans="1:5" x14ac:dyDescent="0.3">
      <c r="A187" s="88" t="s">
        <v>1031</v>
      </c>
      <c r="B187" s="89">
        <v>16.5</v>
      </c>
      <c r="D187" s="88" t="s">
        <v>267</v>
      </c>
      <c r="E187" s="89">
        <v>60</v>
      </c>
    </row>
    <row r="188" spans="1:5" x14ac:dyDescent="0.3">
      <c r="A188" s="88" t="s">
        <v>1032</v>
      </c>
      <c r="B188" s="89">
        <v>17.3</v>
      </c>
      <c r="D188" s="88" t="s">
        <v>233</v>
      </c>
      <c r="E188" s="89">
        <v>78.400000000000006</v>
      </c>
    </row>
    <row r="189" spans="1:5" x14ac:dyDescent="0.3">
      <c r="A189" s="88" t="s">
        <v>1115</v>
      </c>
      <c r="B189" s="89">
        <v>14.3</v>
      </c>
      <c r="D189" s="88" t="s">
        <v>255</v>
      </c>
      <c r="E189" s="89">
        <v>30.2</v>
      </c>
    </row>
    <row r="190" spans="1:5" x14ac:dyDescent="0.3">
      <c r="A190" s="88" t="s">
        <v>760</v>
      </c>
      <c r="B190" s="89">
        <v>15.4</v>
      </c>
      <c r="D190" s="88" t="s">
        <v>329</v>
      </c>
      <c r="E190" s="89">
        <v>52</v>
      </c>
    </row>
    <row r="191" spans="1:5" x14ac:dyDescent="0.3">
      <c r="A191" s="88" t="s">
        <v>789</v>
      </c>
      <c r="B191" s="89">
        <v>17.5</v>
      </c>
      <c r="D191" s="88" t="s">
        <v>336</v>
      </c>
      <c r="E191" s="89">
        <v>55.7</v>
      </c>
    </row>
    <row r="192" spans="1:5" x14ac:dyDescent="0.3">
      <c r="A192" s="88" t="s">
        <v>977</v>
      </c>
      <c r="B192" s="89">
        <v>13.8</v>
      </c>
      <c r="D192" s="88" t="s">
        <v>84</v>
      </c>
      <c r="E192" s="89">
        <v>60</v>
      </c>
    </row>
    <row r="193" spans="1:5" x14ac:dyDescent="0.3">
      <c r="A193" s="88" t="s">
        <v>657</v>
      </c>
      <c r="B193" s="89">
        <v>14.3</v>
      </c>
      <c r="D193" s="88" t="s">
        <v>199</v>
      </c>
      <c r="E193" s="89">
        <v>78.400000000000006</v>
      </c>
    </row>
    <row r="194" spans="1:5" x14ac:dyDescent="0.3">
      <c r="A194" s="88" t="s">
        <v>541</v>
      </c>
      <c r="B194" s="89">
        <v>17.100000000000001</v>
      </c>
      <c r="D194" s="88" t="s">
        <v>105</v>
      </c>
      <c r="E194" s="89">
        <v>30.2</v>
      </c>
    </row>
    <row r="195" spans="1:5" x14ac:dyDescent="0.3">
      <c r="A195" s="88" t="s">
        <v>1129</v>
      </c>
      <c r="B195" s="89">
        <v>16.399999999999999</v>
      </c>
      <c r="D195" s="88" t="s">
        <v>302</v>
      </c>
      <c r="E195" s="89">
        <v>52</v>
      </c>
    </row>
    <row r="196" spans="1:5" x14ac:dyDescent="0.3">
      <c r="A196" s="88" t="s">
        <v>978</v>
      </c>
      <c r="B196" s="89">
        <v>17.600000000000001</v>
      </c>
      <c r="D196" s="88" t="s">
        <v>181</v>
      </c>
      <c r="E196" s="89">
        <v>60</v>
      </c>
    </row>
    <row r="197" spans="1:5" x14ac:dyDescent="0.3">
      <c r="A197" s="88" t="s">
        <v>807</v>
      </c>
      <c r="B197" s="89">
        <v>16.5</v>
      </c>
      <c r="D197" s="88" t="s">
        <v>242</v>
      </c>
      <c r="E197" s="89">
        <v>78.400000000000006</v>
      </c>
    </row>
    <row r="198" spans="1:5" x14ac:dyDescent="0.3">
      <c r="A198" s="88" t="s">
        <v>1131</v>
      </c>
      <c r="B198" s="89">
        <v>20.8</v>
      </c>
      <c r="D198" s="88" t="s">
        <v>241</v>
      </c>
      <c r="E198" s="89">
        <v>30.2</v>
      </c>
    </row>
    <row r="199" spans="1:5" x14ac:dyDescent="0.3">
      <c r="A199" s="88" t="s">
        <v>587</v>
      </c>
      <c r="B199" s="89">
        <v>17.7</v>
      </c>
      <c r="D199" s="88" t="s">
        <v>318</v>
      </c>
      <c r="E199" s="89">
        <v>52</v>
      </c>
    </row>
    <row r="200" spans="1:5" x14ac:dyDescent="0.3">
      <c r="A200" s="88" t="s">
        <v>1017</v>
      </c>
      <c r="B200" s="89">
        <v>19.399999999999999</v>
      </c>
      <c r="D200" s="88" t="s">
        <v>128</v>
      </c>
      <c r="E200" s="89">
        <v>60</v>
      </c>
    </row>
    <row r="201" spans="1:5" x14ac:dyDescent="0.3">
      <c r="A201" s="88" t="s">
        <v>830</v>
      </c>
      <c r="B201" s="89">
        <v>20.2</v>
      </c>
      <c r="D201" s="88" t="s">
        <v>129</v>
      </c>
      <c r="E201" s="89">
        <v>78.400000000000006</v>
      </c>
    </row>
    <row r="202" spans="1:5" x14ac:dyDescent="0.3">
      <c r="A202" s="88" t="s">
        <v>814</v>
      </c>
      <c r="B202" s="89">
        <v>17.7</v>
      </c>
      <c r="D202" s="88" t="s">
        <v>356</v>
      </c>
      <c r="E202" s="89">
        <v>83.9</v>
      </c>
    </row>
    <row r="203" spans="1:5" x14ac:dyDescent="0.3">
      <c r="A203" s="88" t="s">
        <v>966</v>
      </c>
      <c r="B203" s="89">
        <v>15.2</v>
      </c>
      <c r="D203" s="88" t="s">
        <v>330</v>
      </c>
      <c r="E203" s="89">
        <v>30.2</v>
      </c>
    </row>
    <row r="204" spans="1:5" x14ac:dyDescent="0.3">
      <c r="A204" s="88" t="s">
        <v>1078</v>
      </c>
      <c r="B204" s="89">
        <v>17.8</v>
      </c>
      <c r="D204" s="88" t="s">
        <v>303</v>
      </c>
      <c r="E204" s="89">
        <v>52</v>
      </c>
    </row>
    <row r="205" spans="1:5" x14ac:dyDescent="0.3">
      <c r="A205" s="88" t="s">
        <v>1006</v>
      </c>
      <c r="B205" s="89">
        <v>16.600000000000001</v>
      </c>
      <c r="D205" s="88" t="s">
        <v>358</v>
      </c>
      <c r="E205" s="89">
        <v>60</v>
      </c>
    </row>
    <row r="206" spans="1:5" x14ac:dyDescent="0.3">
      <c r="A206" s="88" t="s">
        <v>762</v>
      </c>
      <c r="B206" s="89">
        <v>18.5</v>
      </c>
      <c r="D206" s="88" t="s">
        <v>112</v>
      </c>
      <c r="E206" s="89">
        <v>78.400000000000006</v>
      </c>
    </row>
    <row r="207" spans="1:5" x14ac:dyDescent="0.3">
      <c r="A207" s="88" t="s">
        <v>844</v>
      </c>
      <c r="B207" s="89">
        <v>15.3</v>
      </c>
      <c r="D207" s="88" t="s">
        <v>169</v>
      </c>
      <c r="E207" s="89">
        <v>30.2</v>
      </c>
    </row>
    <row r="208" spans="1:5" x14ac:dyDescent="0.3">
      <c r="A208" s="88" t="s">
        <v>867</v>
      </c>
      <c r="B208" s="89">
        <v>15.9</v>
      </c>
      <c r="D208" s="88" t="s">
        <v>130</v>
      </c>
      <c r="E208" s="89">
        <v>52</v>
      </c>
    </row>
    <row r="209" spans="1:5" x14ac:dyDescent="0.3">
      <c r="A209" s="88" t="s">
        <v>1135</v>
      </c>
      <c r="B209" s="89">
        <v>15.3</v>
      </c>
      <c r="D209" s="88" t="s">
        <v>326</v>
      </c>
      <c r="E209" s="89">
        <v>60</v>
      </c>
    </row>
    <row r="210" spans="1:5" x14ac:dyDescent="0.3">
      <c r="A210" s="88" t="s">
        <v>1159</v>
      </c>
      <c r="B210" s="89">
        <v>15.8</v>
      </c>
      <c r="D210" s="88" t="s">
        <v>220</v>
      </c>
      <c r="E210" s="89">
        <v>78.400000000000006</v>
      </c>
    </row>
    <row r="211" spans="1:5" x14ac:dyDescent="0.3">
      <c r="A211" s="88" t="s">
        <v>765</v>
      </c>
      <c r="B211" s="89">
        <v>18.100000000000001</v>
      </c>
      <c r="D211" s="88" t="s">
        <v>227</v>
      </c>
      <c r="E211" s="89">
        <v>30.2</v>
      </c>
    </row>
    <row r="212" spans="1:5" x14ac:dyDescent="0.3">
      <c r="A212" s="88" t="s">
        <v>975</v>
      </c>
      <c r="B212" s="89">
        <v>17.399999999999999</v>
      </c>
      <c r="D212" s="88" t="s">
        <v>296</v>
      </c>
      <c r="E212" s="89">
        <v>52</v>
      </c>
    </row>
    <row r="213" spans="1:5" x14ac:dyDescent="0.3">
      <c r="A213" s="88" t="s">
        <v>815</v>
      </c>
      <c r="B213" s="89">
        <v>18</v>
      </c>
      <c r="D213" s="88" t="s">
        <v>173</v>
      </c>
      <c r="E213" s="89">
        <v>80.7</v>
      </c>
    </row>
    <row r="214" spans="1:5" x14ac:dyDescent="0.3">
      <c r="A214" s="88" t="s">
        <v>1198</v>
      </c>
      <c r="B214" s="89">
        <v>13.8</v>
      </c>
      <c r="D214" s="88" t="s">
        <v>230</v>
      </c>
      <c r="E214" s="89">
        <v>60</v>
      </c>
    </row>
    <row r="215" spans="1:5" x14ac:dyDescent="0.3">
      <c r="A215" s="88" t="s">
        <v>1130</v>
      </c>
      <c r="B215" s="89">
        <v>14.3</v>
      </c>
      <c r="D215" s="88" t="s">
        <v>278</v>
      </c>
      <c r="E215" s="89">
        <v>78.400000000000006</v>
      </c>
    </row>
    <row r="216" spans="1:5" x14ac:dyDescent="0.3">
      <c r="A216" s="88" t="s">
        <v>1102</v>
      </c>
      <c r="B216" s="89">
        <v>14.3</v>
      </c>
      <c r="D216" s="88" t="s">
        <v>313</v>
      </c>
      <c r="E216" s="89">
        <v>30.2</v>
      </c>
    </row>
    <row r="217" spans="1:5" x14ac:dyDescent="0.3">
      <c r="A217" s="88" t="s">
        <v>976</v>
      </c>
      <c r="B217" s="89">
        <v>15.9</v>
      </c>
      <c r="D217" s="88" t="s">
        <v>110</v>
      </c>
      <c r="E217" s="89">
        <v>52</v>
      </c>
    </row>
    <row r="218" spans="1:5" x14ac:dyDescent="0.3">
      <c r="A218" s="88" t="s">
        <v>818</v>
      </c>
      <c r="B218" s="89">
        <v>15.9</v>
      </c>
      <c r="D218" s="88" t="s">
        <v>275</v>
      </c>
      <c r="E218" s="89">
        <v>60</v>
      </c>
    </row>
    <row r="219" spans="1:5" x14ac:dyDescent="0.3">
      <c r="A219" s="88" t="s">
        <v>967</v>
      </c>
      <c r="B219" s="89">
        <v>13.8</v>
      </c>
      <c r="D219" s="88" t="s">
        <v>319</v>
      </c>
      <c r="E219" s="89">
        <v>78.400000000000006</v>
      </c>
    </row>
    <row r="220" spans="1:5" x14ac:dyDescent="0.3">
      <c r="A220" s="88" t="s">
        <v>607</v>
      </c>
      <c r="B220" s="89">
        <v>15.9</v>
      </c>
      <c r="D220" s="88" t="s">
        <v>235</v>
      </c>
      <c r="E220" s="89">
        <v>30.2</v>
      </c>
    </row>
    <row r="221" spans="1:5" x14ac:dyDescent="0.3">
      <c r="A221" s="88" t="s">
        <v>1070</v>
      </c>
      <c r="B221" s="89">
        <v>15.9</v>
      </c>
      <c r="D221" s="88" t="s">
        <v>170</v>
      </c>
      <c r="E221" s="89">
        <v>52</v>
      </c>
    </row>
    <row r="222" spans="1:5" x14ac:dyDescent="0.3">
      <c r="A222" s="88" t="s">
        <v>983</v>
      </c>
      <c r="B222" s="89">
        <v>13.8</v>
      </c>
      <c r="D222" s="88" t="s">
        <v>299</v>
      </c>
      <c r="E222" s="89">
        <v>60</v>
      </c>
    </row>
    <row r="223" spans="1:5" x14ac:dyDescent="0.3">
      <c r="A223" s="88" t="s">
        <v>945</v>
      </c>
      <c r="B223" s="89">
        <v>15.7</v>
      </c>
      <c r="D223" s="88" t="s">
        <v>305</v>
      </c>
      <c r="E223" s="89">
        <v>78.400000000000006</v>
      </c>
    </row>
    <row r="224" spans="1:5" x14ac:dyDescent="0.3">
      <c r="A224" s="88" t="s">
        <v>1036</v>
      </c>
      <c r="B224" s="89">
        <v>15.7</v>
      </c>
      <c r="D224" s="88" t="s">
        <v>103</v>
      </c>
      <c r="E224" s="89">
        <v>57.2</v>
      </c>
    </row>
    <row r="225" spans="1:5" x14ac:dyDescent="0.3">
      <c r="A225" s="88" t="s">
        <v>816</v>
      </c>
      <c r="B225" s="89">
        <v>13.8</v>
      </c>
      <c r="D225" s="88" t="s">
        <v>304</v>
      </c>
      <c r="E225" s="89">
        <v>55.8</v>
      </c>
    </row>
    <row r="226" spans="1:5" x14ac:dyDescent="0.3">
      <c r="A226" s="88" t="s">
        <v>598</v>
      </c>
      <c r="B226" s="89">
        <v>13.8</v>
      </c>
      <c r="D226" s="88" t="s">
        <v>306</v>
      </c>
      <c r="E226" s="89">
        <v>30.2</v>
      </c>
    </row>
    <row r="227" spans="1:5" x14ac:dyDescent="0.3">
      <c r="A227" s="88" t="s">
        <v>1007</v>
      </c>
      <c r="B227" s="89">
        <v>15.9</v>
      </c>
      <c r="D227" s="88" t="s">
        <v>290</v>
      </c>
      <c r="E227" s="89">
        <v>52</v>
      </c>
    </row>
    <row r="228" spans="1:5" x14ac:dyDescent="0.3">
      <c r="A228" s="88" t="s">
        <v>646</v>
      </c>
      <c r="B228" s="89">
        <v>15.9</v>
      </c>
      <c r="D228" s="88" t="s">
        <v>194</v>
      </c>
      <c r="E228" s="89">
        <v>60</v>
      </c>
    </row>
    <row r="229" spans="1:5" x14ac:dyDescent="0.3">
      <c r="A229" s="88" t="s">
        <v>599</v>
      </c>
      <c r="B229" s="89">
        <v>13.8</v>
      </c>
      <c r="D229" s="88" t="s">
        <v>254</v>
      </c>
      <c r="E229" s="89">
        <v>78.400000000000006</v>
      </c>
    </row>
    <row r="230" spans="1:5" x14ac:dyDescent="0.3">
      <c r="A230" s="88" t="s">
        <v>664</v>
      </c>
      <c r="B230" s="89">
        <v>15.9</v>
      </c>
      <c r="D230" s="88" t="s">
        <v>195</v>
      </c>
      <c r="E230" s="89">
        <v>30.2</v>
      </c>
    </row>
    <row r="231" spans="1:5" x14ac:dyDescent="0.3">
      <c r="A231" s="88" t="s">
        <v>1213</v>
      </c>
      <c r="B231" s="89">
        <v>15.9</v>
      </c>
      <c r="D231" s="88" t="s">
        <v>312</v>
      </c>
      <c r="E231" s="89">
        <v>52</v>
      </c>
    </row>
    <row r="232" spans="1:5" x14ac:dyDescent="0.3">
      <c r="A232" s="88" t="s">
        <v>1105</v>
      </c>
      <c r="B232" s="89">
        <v>13.8</v>
      </c>
      <c r="D232" s="88" t="s">
        <v>270</v>
      </c>
      <c r="E232" s="89">
        <v>60</v>
      </c>
    </row>
    <row r="233" spans="1:5" x14ac:dyDescent="0.3">
      <c r="A233" s="88" t="s">
        <v>639</v>
      </c>
      <c r="B233" s="89">
        <v>15.9</v>
      </c>
      <c r="D233" s="88" t="s">
        <v>196</v>
      </c>
      <c r="E233" s="89">
        <v>78.400000000000006</v>
      </c>
    </row>
    <row r="234" spans="1:5" x14ac:dyDescent="0.3">
      <c r="A234" s="88" t="s">
        <v>1220</v>
      </c>
      <c r="B234" s="89">
        <v>15.9</v>
      </c>
      <c r="D234" s="88" t="s">
        <v>344</v>
      </c>
      <c r="E234" s="89">
        <v>30.2</v>
      </c>
    </row>
    <row r="235" spans="1:5" x14ac:dyDescent="0.3">
      <c r="A235" s="88" t="s">
        <v>688</v>
      </c>
      <c r="B235" s="89">
        <v>13.8</v>
      </c>
      <c r="D235" s="88" t="s">
        <v>104</v>
      </c>
      <c r="E235" s="89">
        <v>52</v>
      </c>
    </row>
    <row r="236" spans="1:5" x14ac:dyDescent="0.3">
      <c r="A236" s="88" t="s">
        <v>689</v>
      </c>
      <c r="B236" s="89">
        <v>15.2</v>
      </c>
      <c r="D236" s="88" t="s">
        <v>359</v>
      </c>
      <c r="E236" s="89">
        <v>55.7</v>
      </c>
    </row>
    <row r="237" spans="1:5" x14ac:dyDescent="0.3">
      <c r="A237" s="88" t="s">
        <v>980</v>
      </c>
      <c r="B237" s="89">
        <v>15.9</v>
      </c>
      <c r="D237" s="88" t="s">
        <v>211</v>
      </c>
      <c r="E237" s="89">
        <v>60</v>
      </c>
    </row>
    <row r="238" spans="1:5" x14ac:dyDescent="0.3">
      <c r="A238" s="88" t="s">
        <v>542</v>
      </c>
      <c r="B238" s="89">
        <v>16.2</v>
      </c>
      <c r="D238" s="88" t="s">
        <v>316</v>
      </c>
      <c r="E238" s="89">
        <v>78.400000000000006</v>
      </c>
    </row>
    <row r="239" spans="1:5" x14ac:dyDescent="0.3">
      <c r="A239" s="88" t="s">
        <v>1075</v>
      </c>
      <c r="B239" s="89">
        <v>16.2</v>
      </c>
      <c r="D239" s="88" t="s">
        <v>280</v>
      </c>
      <c r="E239" s="89">
        <v>30.2</v>
      </c>
    </row>
    <row r="240" spans="1:5" x14ac:dyDescent="0.3">
      <c r="A240" s="88" t="s">
        <v>979</v>
      </c>
      <c r="B240" s="89">
        <v>17</v>
      </c>
      <c r="D240" s="88" t="s">
        <v>263</v>
      </c>
      <c r="E240" s="89">
        <v>52</v>
      </c>
    </row>
    <row r="241" spans="1:5" x14ac:dyDescent="0.3">
      <c r="A241" s="88" t="s">
        <v>1040</v>
      </c>
      <c r="B241" s="89">
        <v>16.2</v>
      </c>
      <c r="D241" s="88" t="s">
        <v>131</v>
      </c>
      <c r="E241" s="89">
        <v>60</v>
      </c>
    </row>
    <row r="242" spans="1:5" x14ac:dyDescent="0.3">
      <c r="A242" s="88" t="s">
        <v>1079</v>
      </c>
      <c r="B242" s="89">
        <v>19.100000000000001</v>
      </c>
      <c r="D242" s="88" t="s">
        <v>97</v>
      </c>
      <c r="E242" s="89">
        <v>78.400000000000006</v>
      </c>
    </row>
    <row r="243" spans="1:5" x14ac:dyDescent="0.3">
      <c r="A243" s="88" t="s">
        <v>658</v>
      </c>
      <c r="B243" s="89">
        <v>19.100000000000001</v>
      </c>
      <c r="D243" s="88" t="s">
        <v>259</v>
      </c>
      <c r="E243" s="89">
        <v>30.2</v>
      </c>
    </row>
    <row r="244" spans="1:5" x14ac:dyDescent="0.3">
      <c r="A244" s="88" t="s">
        <v>1138</v>
      </c>
      <c r="B244" s="89">
        <v>15.8</v>
      </c>
      <c r="D244" s="88" t="s">
        <v>286</v>
      </c>
      <c r="E244" s="89">
        <v>52</v>
      </c>
    </row>
    <row r="245" spans="1:5" x14ac:dyDescent="0.3">
      <c r="A245" s="88" t="s">
        <v>1132</v>
      </c>
      <c r="B245" s="89">
        <v>13.8</v>
      </c>
      <c r="D245" s="88" t="s">
        <v>197</v>
      </c>
      <c r="E245" s="89">
        <v>60</v>
      </c>
    </row>
    <row r="246" spans="1:5" x14ac:dyDescent="0.3">
      <c r="A246" s="88" t="s">
        <v>690</v>
      </c>
      <c r="B246" s="89">
        <v>15.8</v>
      </c>
      <c r="D246" s="88" t="s">
        <v>224</v>
      </c>
      <c r="E246" s="89">
        <v>78.400000000000006</v>
      </c>
    </row>
    <row r="247" spans="1:5" x14ac:dyDescent="0.3">
      <c r="A247" s="88" t="s">
        <v>1018</v>
      </c>
      <c r="B247" s="89">
        <v>3.8</v>
      </c>
      <c r="D247" s="88" t="s">
        <v>231</v>
      </c>
      <c r="E247" s="89">
        <v>83.9</v>
      </c>
    </row>
    <row r="248" spans="1:5" x14ac:dyDescent="0.3">
      <c r="A248" s="88" t="s">
        <v>1097</v>
      </c>
      <c r="B248" s="89">
        <v>4</v>
      </c>
      <c r="D248" s="88" t="s">
        <v>293</v>
      </c>
      <c r="E248" s="89">
        <v>30.2</v>
      </c>
    </row>
    <row r="249" spans="1:5" x14ac:dyDescent="0.3">
      <c r="A249" s="88" t="s">
        <v>660</v>
      </c>
      <c r="B249" s="89">
        <v>7.9</v>
      </c>
      <c r="D249" s="88" t="s">
        <v>192</v>
      </c>
      <c r="E249" s="89">
        <v>52</v>
      </c>
    </row>
    <row r="250" spans="1:5" x14ac:dyDescent="0.3">
      <c r="A250" s="88" t="s">
        <v>1080</v>
      </c>
      <c r="B250" s="89">
        <v>5</v>
      </c>
      <c r="D250" s="88" t="s">
        <v>320</v>
      </c>
      <c r="E250" s="89">
        <v>60</v>
      </c>
    </row>
    <row r="251" spans="1:5" x14ac:dyDescent="0.3">
      <c r="A251" s="88" t="s">
        <v>630</v>
      </c>
      <c r="B251" s="89">
        <v>5.0999999999999996</v>
      </c>
      <c r="D251" s="88" t="s">
        <v>465</v>
      </c>
      <c r="E251" s="89">
        <v>78.400000000000006</v>
      </c>
    </row>
    <row r="252" spans="1:5" x14ac:dyDescent="0.3">
      <c r="A252" s="88" t="s">
        <v>1133</v>
      </c>
      <c r="B252" s="89">
        <v>4.5</v>
      </c>
      <c r="D252" s="88" t="s">
        <v>413</v>
      </c>
      <c r="E252" s="89">
        <v>30.2</v>
      </c>
    </row>
    <row r="253" spans="1:5" x14ac:dyDescent="0.3">
      <c r="A253" s="88" t="s">
        <v>766</v>
      </c>
      <c r="B253" s="89">
        <v>6</v>
      </c>
      <c r="D253" s="88" t="s">
        <v>478</v>
      </c>
      <c r="E253" s="89">
        <v>52</v>
      </c>
    </row>
    <row r="254" spans="1:5" x14ac:dyDescent="0.3">
      <c r="A254" s="88" t="s">
        <v>1021</v>
      </c>
      <c r="B254" s="89">
        <v>6.8</v>
      </c>
      <c r="D254" s="88" t="s">
        <v>424</v>
      </c>
      <c r="E254" s="89">
        <v>60</v>
      </c>
    </row>
    <row r="255" spans="1:5" x14ac:dyDescent="0.3">
      <c r="A255" s="88" t="s">
        <v>665</v>
      </c>
      <c r="B255" s="89">
        <v>5.0999999999999996</v>
      </c>
      <c r="D255" s="88" t="s">
        <v>483</v>
      </c>
      <c r="E255" s="89">
        <v>78.400000000000006</v>
      </c>
    </row>
    <row r="256" spans="1:5" x14ac:dyDescent="0.3">
      <c r="A256" s="88" t="s">
        <v>1067</v>
      </c>
      <c r="B256" s="89">
        <v>3.6</v>
      </c>
      <c r="D256" s="88" t="s">
        <v>463</v>
      </c>
      <c r="E256" s="89">
        <v>30.2</v>
      </c>
    </row>
    <row r="257" spans="1:5" x14ac:dyDescent="0.3">
      <c r="A257" s="88" t="s">
        <v>845</v>
      </c>
      <c r="B257" s="89">
        <v>3.7</v>
      </c>
      <c r="D257" s="88" t="s">
        <v>423</v>
      </c>
      <c r="E257" s="89">
        <v>52</v>
      </c>
    </row>
    <row r="258" spans="1:5" x14ac:dyDescent="0.3">
      <c r="A258" s="88" t="s">
        <v>1010</v>
      </c>
      <c r="B258" s="89">
        <v>4.2</v>
      </c>
      <c r="D258" s="88" t="s">
        <v>136</v>
      </c>
      <c r="E258" s="89">
        <v>80.7</v>
      </c>
    </row>
    <row r="259" spans="1:5" x14ac:dyDescent="0.3">
      <c r="A259" s="88" t="s">
        <v>647</v>
      </c>
      <c r="B259" s="89">
        <v>4.5999999999999996</v>
      </c>
      <c r="D259" s="88" t="s">
        <v>451</v>
      </c>
      <c r="E259" s="89">
        <v>60</v>
      </c>
    </row>
    <row r="260" spans="1:5" x14ac:dyDescent="0.3">
      <c r="A260" s="88" t="s">
        <v>608</v>
      </c>
      <c r="B260" s="89">
        <v>4.4000000000000004</v>
      </c>
      <c r="D260" s="88" t="s">
        <v>493</v>
      </c>
      <c r="E260" s="89">
        <v>78.400000000000006</v>
      </c>
    </row>
    <row r="261" spans="1:5" x14ac:dyDescent="0.3">
      <c r="A261" s="88" t="s">
        <v>601</v>
      </c>
      <c r="B261" s="89">
        <v>3.9</v>
      </c>
      <c r="D261" s="88" t="s">
        <v>416</v>
      </c>
      <c r="E261" s="89">
        <v>30.2</v>
      </c>
    </row>
    <row r="262" spans="1:5" x14ac:dyDescent="0.3">
      <c r="A262" s="88" t="s">
        <v>959</v>
      </c>
      <c r="B262" s="89">
        <v>5.3</v>
      </c>
      <c r="D262" s="88" t="s">
        <v>475</v>
      </c>
      <c r="E262" s="89">
        <v>73</v>
      </c>
    </row>
    <row r="263" spans="1:5" x14ac:dyDescent="0.3">
      <c r="A263" s="88" t="s">
        <v>1081</v>
      </c>
      <c r="B263" s="89">
        <v>5.2</v>
      </c>
      <c r="D263" s="88" t="s">
        <v>461</v>
      </c>
      <c r="E263" s="89">
        <v>84.7</v>
      </c>
    </row>
    <row r="264" spans="1:5" x14ac:dyDescent="0.3">
      <c r="A264" s="88" t="s">
        <v>841</v>
      </c>
      <c r="B264" s="89">
        <v>6.1</v>
      </c>
      <c r="D264" s="88" t="s">
        <v>425</v>
      </c>
      <c r="E264" s="89">
        <v>110.1</v>
      </c>
    </row>
    <row r="265" spans="1:5" x14ac:dyDescent="0.3">
      <c r="A265" s="88" t="s">
        <v>640</v>
      </c>
      <c r="B265" s="89">
        <v>5.4</v>
      </c>
      <c r="D265" s="88" t="s">
        <v>442</v>
      </c>
      <c r="E265" s="89">
        <v>42.7</v>
      </c>
    </row>
    <row r="266" spans="1:5" x14ac:dyDescent="0.3">
      <c r="A266" s="88" t="s">
        <v>674</v>
      </c>
      <c r="B266" s="89">
        <v>4.5</v>
      </c>
      <c r="D266" s="88" t="s">
        <v>491</v>
      </c>
      <c r="E266" s="89">
        <v>64.7</v>
      </c>
    </row>
    <row r="267" spans="1:5" x14ac:dyDescent="0.3">
      <c r="A267" s="88" t="s">
        <v>668</v>
      </c>
      <c r="B267" s="89">
        <v>6.4</v>
      </c>
      <c r="D267" s="88" t="s">
        <v>479</v>
      </c>
      <c r="E267" s="89">
        <v>57.9</v>
      </c>
    </row>
    <row r="268" spans="1:5" x14ac:dyDescent="0.3">
      <c r="A268" s="88" t="s">
        <v>1103</v>
      </c>
      <c r="B268" s="89">
        <v>3.4</v>
      </c>
      <c r="D268" s="88" t="s">
        <v>449</v>
      </c>
      <c r="E268" s="89">
        <v>84.9</v>
      </c>
    </row>
    <row r="269" spans="1:5" x14ac:dyDescent="0.3">
      <c r="A269" s="88" t="s">
        <v>1141</v>
      </c>
      <c r="B269" s="89">
        <v>3.6</v>
      </c>
      <c r="D269" s="88" t="s">
        <v>127</v>
      </c>
      <c r="E269" s="89">
        <v>55.8</v>
      </c>
    </row>
    <row r="270" spans="1:5" x14ac:dyDescent="0.3">
      <c r="A270" s="88" t="s">
        <v>631</v>
      </c>
      <c r="B270" s="89">
        <v>4.8</v>
      </c>
      <c r="D270" s="88" t="s">
        <v>437</v>
      </c>
      <c r="E270" s="89">
        <v>80.5</v>
      </c>
    </row>
    <row r="271" spans="1:5" x14ac:dyDescent="0.3">
      <c r="A271" s="88" t="s">
        <v>633</v>
      </c>
      <c r="B271" s="89">
        <v>3.4</v>
      </c>
      <c r="D271" s="88" t="s">
        <v>426</v>
      </c>
      <c r="E271" s="89">
        <v>63.3</v>
      </c>
    </row>
    <row r="272" spans="1:5" x14ac:dyDescent="0.3">
      <c r="A272" s="88" t="s">
        <v>1142</v>
      </c>
      <c r="B272" s="89">
        <v>2.8</v>
      </c>
      <c r="D272" s="88" t="s">
        <v>486</v>
      </c>
      <c r="E272" s="89">
        <v>56.9</v>
      </c>
    </row>
    <row r="273" spans="1:5" x14ac:dyDescent="0.3">
      <c r="A273" s="88" t="s">
        <v>1076</v>
      </c>
      <c r="B273" s="89">
        <v>3.5</v>
      </c>
      <c r="D273" s="88" t="s">
        <v>421</v>
      </c>
      <c r="E273" s="89">
        <v>83.5</v>
      </c>
    </row>
    <row r="274" spans="1:5" x14ac:dyDescent="0.3">
      <c r="A274" s="88" t="s">
        <v>770</v>
      </c>
      <c r="B274" s="89">
        <v>6</v>
      </c>
      <c r="D274" s="88" t="s">
        <v>459</v>
      </c>
      <c r="E274" s="89">
        <v>78.900000000000006</v>
      </c>
    </row>
    <row r="275" spans="1:5" x14ac:dyDescent="0.3">
      <c r="A275" s="88" t="s">
        <v>771</v>
      </c>
      <c r="B275" s="89">
        <v>5.5</v>
      </c>
      <c r="D275" s="88" t="s">
        <v>415</v>
      </c>
      <c r="E275" s="89">
        <v>63.3</v>
      </c>
    </row>
    <row r="276" spans="1:5" x14ac:dyDescent="0.3">
      <c r="A276" s="88" t="s">
        <v>692</v>
      </c>
      <c r="B276" s="89">
        <v>5.0999999999999996</v>
      </c>
      <c r="D276" s="88" t="s">
        <v>446</v>
      </c>
      <c r="E276" s="89">
        <v>56.9</v>
      </c>
    </row>
    <row r="277" spans="1:5" x14ac:dyDescent="0.3">
      <c r="A277" s="88" t="s">
        <v>1041</v>
      </c>
      <c r="B277" s="89">
        <v>5.0999999999999996</v>
      </c>
      <c r="D277" s="88" t="s">
        <v>447</v>
      </c>
      <c r="E277" s="89">
        <v>83.5</v>
      </c>
    </row>
    <row r="278" spans="1:5" x14ac:dyDescent="0.3">
      <c r="A278" s="88" t="s">
        <v>1042</v>
      </c>
      <c r="B278" s="89">
        <v>5</v>
      </c>
      <c r="D278" s="88" t="s">
        <v>428</v>
      </c>
      <c r="E278" s="89">
        <v>78.900000000000006</v>
      </c>
    </row>
    <row r="279" spans="1:5" x14ac:dyDescent="0.3">
      <c r="A279" s="88" t="s">
        <v>1183</v>
      </c>
      <c r="B279" s="89">
        <v>4.5</v>
      </c>
      <c r="D279" s="88" t="s">
        <v>456</v>
      </c>
      <c r="E279" s="89">
        <v>63.3</v>
      </c>
    </row>
    <row r="280" spans="1:5" x14ac:dyDescent="0.3">
      <c r="A280" s="88" t="s">
        <v>786</v>
      </c>
      <c r="B280" s="89">
        <v>5.0999999999999996</v>
      </c>
      <c r="D280" s="88" t="s">
        <v>138</v>
      </c>
      <c r="E280" s="89">
        <v>55.7</v>
      </c>
    </row>
    <row r="281" spans="1:5" x14ac:dyDescent="0.3">
      <c r="A281" s="88" t="s">
        <v>1136</v>
      </c>
      <c r="B281" s="89">
        <v>4.7</v>
      </c>
      <c r="D281" s="88" t="s">
        <v>468</v>
      </c>
      <c r="E281" s="89">
        <v>56.9</v>
      </c>
    </row>
    <row r="282" spans="1:5" x14ac:dyDescent="0.3">
      <c r="A282" s="88" t="s">
        <v>1052</v>
      </c>
      <c r="B282" s="89">
        <v>5.2</v>
      </c>
      <c r="D282" s="88" t="s">
        <v>495</v>
      </c>
      <c r="E282" s="89">
        <v>83.5</v>
      </c>
    </row>
    <row r="283" spans="1:5" x14ac:dyDescent="0.3">
      <c r="A283" s="88" t="s">
        <v>673</v>
      </c>
      <c r="B283" s="89">
        <v>5.2</v>
      </c>
      <c r="D283" s="88" t="s">
        <v>458</v>
      </c>
      <c r="E283" s="89">
        <v>78.900000000000006</v>
      </c>
    </row>
    <row r="284" spans="1:5" x14ac:dyDescent="0.3">
      <c r="A284" s="88" t="s">
        <v>597</v>
      </c>
      <c r="B284" s="89">
        <v>4.7</v>
      </c>
      <c r="D284" s="88" t="s">
        <v>444</v>
      </c>
      <c r="E284" s="89">
        <v>63.3</v>
      </c>
    </row>
    <row r="285" spans="1:5" x14ac:dyDescent="0.3">
      <c r="A285" s="88" t="s">
        <v>846</v>
      </c>
      <c r="B285" s="89">
        <v>4.5999999999999996</v>
      </c>
      <c r="D285" s="88" t="s">
        <v>417</v>
      </c>
      <c r="E285" s="89">
        <v>56.9</v>
      </c>
    </row>
    <row r="286" spans="1:5" x14ac:dyDescent="0.3">
      <c r="A286" s="88" t="s">
        <v>1071</v>
      </c>
      <c r="B286" s="89">
        <v>5</v>
      </c>
      <c r="D286" s="88" t="s">
        <v>457</v>
      </c>
      <c r="E286" s="89">
        <v>83.5</v>
      </c>
    </row>
    <row r="287" spans="1:5" x14ac:dyDescent="0.3">
      <c r="A287" s="88" t="s">
        <v>970</v>
      </c>
      <c r="B287" s="89">
        <v>5.8</v>
      </c>
      <c r="D287" s="88" t="s">
        <v>472</v>
      </c>
      <c r="E287" s="89">
        <v>78.900000000000006</v>
      </c>
    </row>
    <row r="288" spans="1:5" x14ac:dyDescent="0.3">
      <c r="A288" s="88" t="s">
        <v>1137</v>
      </c>
      <c r="B288" s="89">
        <v>5.3</v>
      </c>
      <c r="D288" s="88" t="s">
        <v>419</v>
      </c>
      <c r="E288" s="89">
        <v>63.3</v>
      </c>
    </row>
    <row r="289" spans="1:5" x14ac:dyDescent="0.3">
      <c r="A289" s="88" t="s">
        <v>1144</v>
      </c>
      <c r="B289" s="89">
        <v>4.9000000000000004</v>
      </c>
      <c r="D289" s="88" t="s">
        <v>435</v>
      </c>
      <c r="E289" s="89">
        <v>56.9</v>
      </c>
    </row>
    <row r="290" spans="1:5" x14ac:dyDescent="0.3">
      <c r="A290" s="88" t="s">
        <v>1082</v>
      </c>
      <c r="B290" s="89">
        <v>4.2</v>
      </c>
      <c r="D290" s="88" t="s">
        <v>464</v>
      </c>
      <c r="E290" s="89">
        <v>83.5</v>
      </c>
    </row>
    <row r="291" spans="1:5" x14ac:dyDescent="0.3">
      <c r="A291" s="88" t="s">
        <v>1043</v>
      </c>
      <c r="B291" s="89">
        <v>6.1</v>
      </c>
      <c r="D291" s="88" t="s">
        <v>247</v>
      </c>
      <c r="E291" s="89">
        <v>83.9</v>
      </c>
    </row>
    <row r="292" spans="1:5" x14ac:dyDescent="0.3">
      <c r="A292" s="88" t="s">
        <v>1098</v>
      </c>
      <c r="B292" s="89">
        <v>8.1999999999999993</v>
      </c>
      <c r="D292" s="88" t="s">
        <v>481</v>
      </c>
      <c r="E292" s="89">
        <v>78.900000000000006</v>
      </c>
    </row>
    <row r="293" spans="1:5" x14ac:dyDescent="0.3">
      <c r="A293" s="88" t="s">
        <v>1186</v>
      </c>
      <c r="B293" s="89">
        <v>5.7</v>
      </c>
      <c r="D293" s="88" t="s">
        <v>469</v>
      </c>
      <c r="E293" s="89">
        <v>63.3</v>
      </c>
    </row>
    <row r="294" spans="1:5" x14ac:dyDescent="0.3">
      <c r="A294" s="88" t="s">
        <v>1187</v>
      </c>
      <c r="B294" s="89">
        <v>5.4</v>
      </c>
      <c r="D294" s="88" t="s">
        <v>473</v>
      </c>
      <c r="E294" s="89">
        <v>56.9</v>
      </c>
    </row>
    <row r="295" spans="1:5" x14ac:dyDescent="0.3">
      <c r="A295" s="88" t="s">
        <v>1011</v>
      </c>
      <c r="B295" s="89">
        <v>5.9</v>
      </c>
      <c r="D295" s="88" t="s">
        <v>485</v>
      </c>
      <c r="E295" s="89">
        <v>83.5</v>
      </c>
    </row>
    <row r="296" spans="1:5" x14ac:dyDescent="0.3">
      <c r="A296" s="88" t="s">
        <v>685</v>
      </c>
      <c r="B296" s="89">
        <v>5.9</v>
      </c>
      <c r="D296" s="88" t="s">
        <v>497</v>
      </c>
      <c r="E296" s="89">
        <v>78.900000000000006</v>
      </c>
    </row>
    <row r="297" spans="1:5" x14ac:dyDescent="0.3">
      <c r="A297" s="88" t="s">
        <v>1109</v>
      </c>
      <c r="B297" s="89">
        <v>5.8</v>
      </c>
      <c r="D297" s="88" t="s">
        <v>490</v>
      </c>
      <c r="E297" s="89">
        <v>63.3</v>
      </c>
    </row>
    <row r="298" spans="1:5" x14ac:dyDescent="0.3">
      <c r="A298" s="88" t="s">
        <v>1059</v>
      </c>
      <c r="B298" s="89">
        <v>5.8</v>
      </c>
      <c r="D298" s="88" t="s">
        <v>453</v>
      </c>
      <c r="E298" s="89">
        <v>56.9</v>
      </c>
    </row>
    <row r="299" spans="1:5" x14ac:dyDescent="0.3">
      <c r="A299" s="88" t="s">
        <v>1046</v>
      </c>
      <c r="B299" s="89">
        <v>5.6</v>
      </c>
      <c r="D299" s="88" t="s">
        <v>484</v>
      </c>
      <c r="E299" s="89">
        <v>83.5</v>
      </c>
    </row>
    <row r="300" spans="1:5" x14ac:dyDescent="0.3">
      <c r="A300" s="88" t="s">
        <v>596</v>
      </c>
      <c r="B300" s="89">
        <v>8.3000000000000007</v>
      </c>
      <c r="D300" s="88" t="s">
        <v>443</v>
      </c>
      <c r="E300" s="89">
        <v>78.900000000000006</v>
      </c>
    </row>
    <row r="301" spans="1:5" x14ac:dyDescent="0.3">
      <c r="A301" s="88" t="s">
        <v>1106</v>
      </c>
      <c r="B301" s="89">
        <v>4.4000000000000004</v>
      </c>
      <c r="D301" s="88" t="s">
        <v>501</v>
      </c>
      <c r="E301" s="89">
        <v>63.3</v>
      </c>
    </row>
    <row r="302" spans="1:5" x14ac:dyDescent="0.3">
      <c r="A302" s="88" t="s">
        <v>634</v>
      </c>
      <c r="B302" s="89">
        <v>4.7</v>
      </c>
      <c r="D302" s="88" t="s">
        <v>264</v>
      </c>
      <c r="E302" s="89">
        <v>80.7</v>
      </c>
    </row>
    <row r="303" spans="1:5" x14ac:dyDescent="0.3">
      <c r="A303" s="88" t="s">
        <v>1101</v>
      </c>
      <c r="B303" s="89">
        <v>4.5999999999999996</v>
      </c>
      <c r="D303" s="88" t="s">
        <v>489</v>
      </c>
      <c r="E303" s="89">
        <v>56.9</v>
      </c>
    </row>
    <row r="304" spans="1:5" x14ac:dyDescent="0.3">
      <c r="A304" s="88" t="s">
        <v>676</v>
      </c>
      <c r="B304" s="89">
        <v>4.0999999999999996</v>
      </c>
      <c r="D304" s="88" t="s">
        <v>429</v>
      </c>
      <c r="E304" s="89">
        <v>83.5</v>
      </c>
    </row>
    <row r="305" spans="1:5" x14ac:dyDescent="0.3">
      <c r="A305" s="88" t="s">
        <v>626</v>
      </c>
      <c r="B305" s="89">
        <v>6.8</v>
      </c>
      <c r="D305" s="88" t="s">
        <v>492</v>
      </c>
      <c r="E305" s="89">
        <v>78.900000000000006</v>
      </c>
    </row>
    <row r="306" spans="1:5" x14ac:dyDescent="0.3">
      <c r="A306" s="88" t="s">
        <v>1110</v>
      </c>
      <c r="B306" s="89">
        <v>3.9</v>
      </c>
      <c r="D306" s="88" t="s">
        <v>427</v>
      </c>
      <c r="E306" s="89">
        <v>63.3</v>
      </c>
    </row>
    <row r="307" spans="1:5" x14ac:dyDescent="0.3">
      <c r="A307" s="88" t="s">
        <v>693</v>
      </c>
      <c r="B307" s="89">
        <v>4.4000000000000004</v>
      </c>
      <c r="D307" s="88" t="s">
        <v>477</v>
      </c>
      <c r="E307" s="89">
        <v>56.9</v>
      </c>
    </row>
    <row r="308" spans="1:5" x14ac:dyDescent="0.3">
      <c r="A308" s="88" t="s">
        <v>1107</v>
      </c>
      <c r="B308" s="89">
        <v>4.5</v>
      </c>
      <c r="D308" s="88" t="s">
        <v>494</v>
      </c>
      <c r="E308" s="89">
        <v>83.5</v>
      </c>
    </row>
    <row r="309" spans="1:5" x14ac:dyDescent="0.3">
      <c r="A309" s="88" t="s">
        <v>621</v>
      </c>
      <c r="B309" s="89">
        <v>3.8</v>
      </c>
      <c r="D309" s="88" t="s">
        <v>450</v>
      </c>
      <c r="E309" s="89">
        <v>78.900000000000006</v>
      </c>
    </row>
    <row r="310" spans="1:5" x14ac:dyDescent="0.3">
      <c r="A310" s="88" t="s">
        <v>694</v>
      </c>
      <c r="B310" s="89">
        <v>3.2</v>
      </c>
      <c r="D310" s="88" t="s">
        <v>496</v>
      </c>
      <c r="E310" s="89">
        <v>63.3</v>
      </c>
    </row>
    <row r="311" spans="1:5" x14ac:dyDescent="0.3">
      <c r="A311" s="88" t="s">
        <v>842</v>
      </c>
      <c r="B311" s="89">
        <v>4.3</v>
      </c>
      <c r="D311" s="88" t="s">
        <v>499</v>
      </c>
      <c r="E311" s="89">
        <v>56.9</v>
      </c>
    </row>
    <row r="312" spans="1:5" x14ac:dyDescent="0.3">
      <c r="A312" s="88" t="s">
        <v>822</v>
      </c>
      <c r="B312" s="89">
        <v>4.0999999999999996</v>
      </c>
      <c r="D312" s="88" t="s">
        <v>431</v>
      </c>
      <c r="E312" s="89">
        <v>83.5</v>
      </c>
    </row>
    <row r="313" spans="1:5" x14ac:dyDescent="0.3">
      <c r="A313" s="88" t="s">
        <v>1178</v>
      </c>
      <c r="B313" s="89">
        <v>6.2</v>
      </c>
      <c r="D313" s="88" t="s">
        <v>261</v>
      </c>
      <c r="E313" s="89">
        <v>55.8</v>
      </c>
    </row>
    <row r="314" spans="1:5" x14ac:dyDescent="0.3">
      <c r="A314" s="88" t="s">
        <v>843</v>
      </c>
      <c r="B314" s="89">
        <v>4.5</v>
      </c>
      <c r="D314" s="88" t="s">
        <v>434</v>
      </c>
      <c r="E314" s="89">
        <v>78.900000000000006</v>
      </c>
    </row>
    <row r="315" spans="1:5" x14ac:dyDescent="0.3">
      <c r="A315" s="88" t="s">
        <v>1208</v>
      </c>
      <c r="B315" s="89">
        <v>3.2</v>
      </c>
      <c r="D315" s="88" t="s">
        <v>445</v>
      </c>
      <c r="E315" s="89">
        <v>63.3</v>
      </c>
    </row>
    <row r="316" spans="1:5" x14ac:dyDescent="0.3">
      <c r="A316" s="88" t="s">
        <v>1047</v>
      </c>
      <c r="B316" s="89">
        <v>5.6</v>
      </c>
      <c r="D316" s="88" t="s">
        <v>418</v>
      </c>
      <c r="E316" s="89">
        <v>56.9</v>
      </c>
    </row>
    <row r="317" spans="1:5" x14ac:dyDescent="0.3">
      <c r="A317" s="88" t="s">
        <v>650</v>
      </c>
      <c r="B317" s="89">
        <v>5</v>
      </c>
      <c r="D317" s="88" t="s">
        <v>438</v>
      </c>
      <c r="E317" s="89">
        <v>83.5</v>
      </c>
    </row>
    <row r="318" spans="1:5" x14ac:dyDescent="0.3">
      <c r="A318" s="88" t="s">
        <v>957</v>
      </c>
      <c r="B318" s="89">
        <v>3.8</v>
      </c>
      <c r="D318" s="88" t="s">
        <v>441</v>
      </c>
      <c r="E318" s="89">
        <v>78.900000000000006</v>
      </c>
    </row>
    <row r="319" spans="1:5" x14ac:dyDescent="0.3">
      <c r="A319" s="88" t="s">
        <v>1145</v>
      </c>
      <c r="B319" s="89">
        <v>3.9</v>
      </c>
      <c r="D319" s="88" t="s">
        <v>498</v>
      </c>
      <c r="E319" s="89">
        <v>63.3</v>
      </c>
    </row>
    <row r="320" spans="1:5" x14ac:dyDescent="0.3">
      <c r="A320" s="88" t="s">
        <v>1055</v>
      </c>
      <c r="B320" s="89">
        <v>3.8</v>
      </c>
      <c r="D320" s="88" t="s">
        <v>420</v>
      </c>
      <c r="E320" s="89">
        <v>56.9</v>
      </c>
    </row>
    <row r="321" spans="1:5" x14ac:dyDescent="0.3">
      <c r="A321" s="88" t="s">
        <v>823</v>
      </c>
      <c r="B321" s="89">
        <v>4.5999999999999996</v>
      </c>
      <c r="D321" s="88" t="s">
        <v>448</v>
      </c>
      <c r="E321" s="89">
        <v>83.5</v>
      </c>
    </row>
    <row r="322" spans="1:5" x14ac:dyDescent="0.3">
      <c r="A322" s="88" t="s">
        <v>1012</v>
      </c>
      <c r="B322" s="89">
        <v>3.1</v>
      </c>
      <c r="D322" s="88" t="s">
        <v>460</v>
      </c>
      <c r="E322" s="89">
        <v>78.900000000000006</v>
      </c>
    </row>
    <row r="323" spans="1:5" x14ac:dyDescent="0.3">
      <c r="A323" s="88" t="s">
        <v>635</v>
      </c>
      <c r="B323" s="89">
        <v>3.2</v>
      </c>
      <c r="D323" s="88" t="s">
        <v>471</v>
      </c>
      <c r="E323" s="89">
        <v>63.3</v>
      </c>
    </row>
    <row r="324" spans="1:5" x14ac:dyDescent="0.3">
      <c r="A324" s="88" t="s">
        <v>602</v>
      </c>
      <c r="B324" s="89">
        <v>6.7</v>
      </c>
      <c r="D324" s="88" t="s">
        <v>331</v>
      </c>
      <c r="E324" s="89">
        <v>55.7</v>
      </c>
    </row>
    <row r="325" spans="1:5" x14ac:dyDescent="0.3">
      <c r="A325" s="88" t="s">
        <v>803</v>
      </c>
      <c r="B325" s="89">
        <v>3.9</v>
      </c>
      <c r="D325" s="88" t="s">
        <v>439</v>
      </c>
      <c r="E325" s="89">
        <v>56.9</v>
      </c>
    </row>
    <row r="326" spans="1:5" x14ac:dyDescent="0.3">
      <c r="A326" s="88" t="s">
        <v>1146</v>
      </c>
      <c r="B326" s="89">
        <v>4.9000000000000004</v>
      </c>
      <c r="D326" s="88" t="s">
        <v>467</v>
      </c>
      <c r="E326" s="89">
        <v>83.5</v>
      </c>
    </row>
    <row r="327" spans="1:5" x14ac:dyDescent="0.3">
      <c r="A327" s="88" t="s">
        <v>1022</v>
      </c>
      <c r="B327" s="89">
        <v>5.9</v>
      </c>
      <c r="D327" s="88" t="s">
        <v>436</v>
      </c>
      <c r="E327" s="89">
        <v>78.900000000000006</v>
      </c>
    </row>
    <row r="328" spans="1:5" x14ac:dyDescent="0.3">
      <c r="A328" s="88" t="s">
        <v>971</v>
      </c>
      <c r="B328" s="89">
        <v>3.6</v>
      </c>
      <c r="D328" s="88" t="s">
        <v>452</v>
      </c>
      <c r="E328" s="89">
        <v>63.3</v>
      </c>
    </row>
    <row r="329" spans="1:5" x14ac:dyDescent="0.3">
      <c r="A329" s="88" t="s">
        <v>636</v>
      </c>
      <c r="B329" s="89">
        <v>6.2</v>
      </c>
      <c r="D329" s="88" t="s">
        <v>433</v>
      </c>
      <c r="E329" s="89">
        <v>56.9</v>
      </c>
    </row>
    <row r="330" spans="1:5" x14ac:dyDescent="0.3">
      <c r="A330" s="88" t="s">
        <v>1163</v>
      </c>
      <c r="B330" s="89">
        <v>5.7</v>
      </c>
      <c r="D330" s="88" t="s">
        <v>432</v>
      </c>
      <c r="E330" s="89">
        <v>83.5</v>
      </c>
    </row>
    <row r="331" spans="1:5" x14ac:dyDescent="0.3">
      <c r="A331" s="88" t="s">
        <v>1113</v>
      </c>
      <c r="B331" s="89">
        <v>3.5</v>
      </c>
      <c r="D331" s="88" t="s">
        <v>480</v>
      </c>
      <c r="E331" s="89">
        <v>78.900000000000006</v>
      </c>
    </row>
    <row r="332" spans="1:5" x14ac:dyDescent="0.3">
      <c r="A332" s="88" t="s">
        <v>1013</v>
      </c>
      <c r="B332" s="89">
        <v>4</v>
      </c>
      <c r="D332" s="88" t="s">
        <v>482</v>
      </c>
      <c r="E332" s="89">
        <v>63.3</v>
      </c>
    </row>
    <row r="333" spans="1:5" x14ac:dyDescent="0.3">
      <c r="A333" s="88" t="s">
        <v>1056</v>
      </c>
      <c r="B333" s="89">
        <v>4.5</v>
      </c>
      <c r="D333" s="88" t="s">
        <v>476</v>
      </c>
      <c r="E333" s="89">
        <v>56.9</v>
      </c>
    </row>
    <row r="334" spans="1:5" x14ac:dyDescent="0.3">
      <c r="A334" s="88" t="s">
        <v>1210</v>
      </c>
      <c r="B334" s="89">
        <v>3.8</v>
      </c>
      <c r="D334" s="88" t="s">
        <v>422</v>
      </c>
      <c r="E334" s="89">
        <v>83.5</v>
      </c>
    </row>
    <row r="335" spans="1:5" x14ac:dyDescent="0.3">
      <c r="A335" s="88" t="s">
        <v>1211</v>
      </c>
      <c r="B335" s="89">
        <v>4.8</v>
      </c>
      <c r="D335" s="88" t="s">
        <v>279</v>
      </c>
      <c r="E335" s="89">
        <v>85.1</v>
      </c>
    </row>
    <row r="336" spans="1:5" x14ac:dyDescent="0.3">
      <c r="A336" s="88" t="s">
        <v>1104</v>
      </c>
      <c r="B336" s="89">
        <v>4.0999999999999996</v>
      </c>
      <c r="D336" s="88" t="s">
        <v>137</v>
      </c>
      <c r="E336" s="89">
        <v>83.9</v>
      </c>
    </row>
    <row r="337" spans="1:5" x14ac:dyDescent="0.3">
      <c r="A337" s="88" t="s">
        <v>948</v>
      </c>
      <c r="B337" s="89">
        <v>4.0999999999999996</v>
      </c>
      <c r="D337" s="88" t="s">
        <v>440</v>
      </c>
      <c r="E337" s="89">
        <v>78.900000000000006</v>
      </c>
    </row>
    <row r="338" spans="1:5" x14ac:dyDescent="0.3">
      <c r="A338" s="88" t="s">
        <v>1083</v>
      </c>
      <c r="B338" s="89">
        <v>6.1</v>
      </c>
      <c r="D338" s="88" t="s">
        <v>500</v>
      </c>
      <c r="E338" s="89">
        <v>63.3</v>
      </c>
    </row>
    <row r="339" spans="1:5" x14ac:dyDescent="0.3">
      <c r="A339" s="88" t="s">
        <v>2180</v>
      </c>
      <c r="B339" s="89">
        <v>5.8</v>
      </c>
      <c r="D339" s="88" t="s">
        <v>455</v>
      </c>
      <c r="E339" s="89">
        <v>56.9</v>
      </c>
    </row>
    <row r="340" spans="1:5" x14ac:dyDescent="0.3">
      <c r="A340" s="88" t="s">
        <v>2282</v>
      </c>
      <c r="B340" s="89">
        <v>6</v>
      </c>
      <c r="D340" s="88" t="s">
        <v>454</v>
      </c>
      <c r="E340" s="89">
        <v>83.5</v>
      </c>
    </row>
    <row r="341" spans="1:5" x14ac:dyDescent="0.3">
      <c r="A341" s="88" t="s">
        <v>2084</v>
      </c>
      <c r="B341" s="89">
        <v>4.4000000000000004</v>
      </c>
      <c r="D341" s="88" t="s">
        <v>487</v>
      </c>
      <c r="E341" s="89">
        <v>78.900000000000006</v>
      </c>
    </row>
    <row r="342" spans="1:5" x14ac:dyDescent="0.3">
      <c r="A342" s="88" t="s">
        <v>2124</v>
      </c>
      <c r="B342" s="89">
        <v>5</v>
      </c>
      <c r="D342" s="88" t="s">
        <v>412</v>
      </c>
      <c r="E342" s="89">
        <v>63.3</v>
      </c>
    </row>
    <row r="343" spans="1:5" x14ac:dyDescent="0.3">
      <c r="A343" s="88" t="s">
        <v>1544</v>
      </c>
      <c r="B343" s="89">
        <v>6.2</v>
      </c>
      <c r="D343" s="88" t="s">
        <v>466</v>
      </c>
      <c r="E343" s="89">
        <v>56.9</v>
      </c>
    </row>
    <row r="344" spans="1:5" x14ac:dyDescent="0.3">
      <c r="A344" s="88" t="s">
        <v>1525</v>
      </c>
      <c r="B344" s="89">
        <v>5.7</v>
      </c>
      <c r="D344" s="88" t="s">
        <v>474</v>
      </c>
      <c r="E344" s="89">
        <v>83.5</v>
      </c>
    </row>
    <row r="345" spans="1:5" x14ac:dyDescent="0.3">
      <c r="A345" s="88" t="s">
        <v>2314</v>
      </c>
      <c r="B345" s="89">
        <v>4</v>
      </c>
      <c r="D345" s="88" t="s">
        <v>414</v>
      </c>
      <c r="E345" s="89">
        <v>78.900000000000006</v>
      </c>
    </row>
    <row r="346" spans="1:5" x14ac:dyDescent="0.3">
      <c r="A346" s="88" t="s">
        <v>2135</v>
      </c>
      <c r="B346" s="89">
        <v>4</v>
      </c>
      <c r="D346" s="88" t="s">
        <v>430</v>
      </c>
      <c r="E346" s="89">
        <v>63.3</v>
      </c>
    </row>
    <row r="347" spans="1:5" x14ac:dyDescent="0.3">
      <c r="A347" s="88" t="s">
        <v>1196</v>
      </c>
      <c r="B347" s="89">
        <v>3.9</v>
      </c>
      <c r="D347" s="88" t="s">
        <v>332</v>
      </c>
      <c r="E347" s="89">
        <v>80.7</v>
      </c>
    </row>
    <row r="348" spans="1:5" x14ac:dyDescent="0.3">
      <c r="A348" s="88" t="s">
        <v>1442</v>
      </c>
      <c r="B348" s="89">
        <v>3.6</v>
      </c>
      <c r="D348" s="88" t="s">
        <v>470</v>
      </c>
      <c r="E348" s="89">
        <v>56.9</v>
      </c>
    </row>
    <row r="349" spans="1:5" x14ac:dyDescent="0.3">
      <c r="A349" s="88" t="s">
        <v>2153</v>
      </c>
      <c r="B349" s="89">
        <v>2.9</v>
      </c>
      <c r="D349" s="88" t="s">
        <v>488</v>
      </c>
      <c r="E349" s="89">
        <v>83.5</v>
      </c>
    </row>
    <row r="350" spans="1:5" x14ac:dyDescent="0.3">
      <c r="A350" s="88" t="s">
        <v>1943</v>
      </c>
      <c r="B350" s="89">
        <v>2.8</v>
      </c>
      <c r="D350" s="88" t="s">
        <v>462</v>
      </c>
      <c r="E350" s="89">
        <v>78.900000000000006</v>
      </c>
    </row>
    <row r="351" spans="1:5" x14ac:dyDescent="0.3">
      <c r="A351" s="88" t="s">
        <v>2060</v>
      </c>
      <c r="B351" s="89">
        <v>1.6</v>
      </c>
      <c r="D351" s="88" t="s">
        <v>1240</v>
      </c>
      <c r="E351" s="89">
        <v>63.3</v>
      </c>
    </row>
    <row r="352" spans="1:5" x14ac:dyDescent="0.3">
      <c r="A352" s="88" t="s">
        <v>2137</v>
      </c>
      <c r="B352" s="89">
        <v>2.5</v>
      </c>
      <c r="D352" s="88" t="s">
        <v>679</v>
      </c>
      <c r="E352" s="89">
        <v>56.9</v>
      </c>
    </row>
    <row r="353" spans="1:5" x14ac:dyDescent="0.3">
      <c r="A353" s="88" t="s">
        <v>2275</v>
      </c>
      <c r="B353" s="89">
        <v>4.0999999999999996</v>
      </c>
      <c r="D353" s="88" t="s">
        <v>824</v>
      </c>
      <c r="E353" s="89">
        <v>83.5</v>
      </c>
    </row>
    <row r="354" spans="1:5" x14ac:dyDescent="0.3">
      <c r="A354" s="88" t="s">
        <v>1501</v>
      </c>
      <c r="B354" s="89">
        <v>3.3</v>
      </c>
      <c r="D354" s="88" t="s">
        <v>1023</v>
      </c>
      <c r="E354" s="89">
        <v>78.900000000000006</v>
      </c>
    </row>
    <row r="355" spans="1:5" x14ac:dyDescent="0.3">
      <c r="A355" s="88" t="s">
        <v>1116</v>
      </c>
      <c r="B355" s="89">
        <v>3.3</v>
      </c>
      <c r="D355" s="88" t="s">
        <v>731</v>
      </c>
      <c r="E355" s="89">
        <v>88.7</v>
      </c>
    </row>
    <row r="356" spans="1:5" x14ac:dyDescent="0.3">
      <c r="A356" s="88" t="s">
        <v>1111</v>
      </c>
      <c r="B356" s="89">
        <v>3.8</v>
      </c>
      <c r="D356" s="88" t="s">
        <v>728</v>
      </c>
      <c r="E356" s="89">
        <v>79.900000000000006</v>
      </c>
    </row>
    <row r="357" spans="1:5" x14ac:dyDescent="0.3">
      <c r="A357" s="88" t="s">
        <v>1077</v>
      </c>
      <c r="B357" s="89">
        <v>6.9</v>
      </c>
      <c r="D357" s="88" t="s">
        <v>707</v>
      </c>
      <c r="E357" s="89">
        <v>117.6</v>
      </c>
    </row>
    <row r="358" spans="1:5" x14ac:dyDescent="0.3">
      <c r="A358" s="88" t="s">
        <v>1170</v>
      </c>
      <c r="B358" s="89">
        <v>6.2</v>
      </c>
      <c r="D358" s="88" t="s">
        <v>193</v>
      </c>
      <c r="E358" s="89">
        <v>55.8</v>
      </c>
    </row>
    <row r="359" spans="1:5" x14ac:dyDescent="0.3">
      <c r="A359" s="88" t="s">
        <v>1025</v>
      </c>
      <c r="B359" s="89">
        <v>6.6</v>
      </c>
      <c r="D359" s="88" t="s">
        <v>691</v>
      </c>
      <c r="E359" s="89">
        <v>110.9</v>
      </c>
    </row>
    <row r="360" spans="1:5" x14ac:dyDescent="0.3">
      <c r="A360" s="88" t="s">
        <v>909</v>
      </c>
      <c r="B360" s="89">
        <v>5.8</v>
      </c>
      <c r="D360" s="88" t="s">
        <v>1219</v>
      </c>
      <c r="E360" s="89">
        <v>34.799999999999997</v>
      </c>
    </row>
    <row r="361" spans="1:5" x14ac:dyDescent="0.3">
      <c r="A361" s="88" t="s">
        <v>654</v>
      </c>
      <c r="B361" s="89">
        <v>4.5999999999999996</v>
      </c>
      <c r="D361" s="88" t="s">
        <v>743</v>
      </c>
      <c r="E361" s="89">
        <v>59.9</v>
      </c>
    </row>
    <row r="362" spans="1:5" x14ac:dyDescent="0.3">
      <c r="A362" s="88" t="s">
        <v>1182</v>
      </c>
      <c r="B362" s="89">
        <v>4.7</v>
      </c>
      <c r="D362" s="88" t="s">
        <v>622</v>
      </c>
      <c r="E362" s="89">
        <v>41</v>
      </c>
    </row>
    <row r="363" spans="1:5" x14ac:dyDescent="0.3">
      <c r="A363" s="88" t="s">
        <v>913</v>
      </c>
      <c r="B363" s="89">
        <v>4</v>
      </c>
      <c r="D363" s="88" t="s">
        <v>1002</v>
      </c>
      <c r="E363" s="89">
        <v>33.4</v>
      </c>
    </row>
    <row r="364" spans="1:5" x14ac:dyDescent="0.3">
      <c r="A364" s="88" t="s">
        <v>1048</v>
      </c>
      <c r="B364" s="89">
        <v>3.8</v>
      </c>
      <c r="D364" s="88" t="s">
        <v>1161</v>
      </c>
      <c r="E364" s="89">
        <v>33.1</v>
      </c>
    </row>
    <row r="365" spans="1:5" x14ac:dyDescent="0.3">
      <c r="A365" s="88" t="s">
        <v>641</v>
      </c>
      <c r="B365" s="89">
        <v>6.5</v>
      </c>
      <c r="D365" s="88" t="s">
        <v>1003</v>
      </c>
      <c r="E365" s="89">
        <v>40.799999999999997</v>
      </c>
    </row>
    <row r="366" spans="1:5" x14ac:dyDescent="0.3">
      <c r="A366" s="88" t="s">
        <v>1064</v>
      </c>
      <c r="B366" s="89">
        <v>3.9</v>
      </c>
      <c r="D366" s="88" t="s">
        <v>1238</v>
      </c>
      <c r="E366" s="89">
        <v>62.8</v>
      </c>
    </row>
    <row r="367" spans="1:5" x14ac:dyDescent="0.3">
      <c r="A367" s="88" t="s">
        <v>699</v>
      </c>
      <c r="B367" s="89">
        <v>6.2</v>
      </c>
      <c r="D367" s="88" t="s">
        <v>1035</v>
      </c>
      <c r="E367" s="89">
        <v>33.700000000000003</v>
      </c>
    </row>
    <row r="368" spans="1:5" x14ac:dyDescent="0.3">
      <c r="A368" s="88" t="s">
        <v>609</v>
      </c>
      <c r="B368" s="89">
        <v>5.7</v>
      </c>
      <c r="D368" s="88" t="s">
        <v>749</v>
      </c>
      <c r="E368" s="89">
        <v>33.700000000000003</v>
      </c>
    </row>
    <row r="369" spans="1:5" x14ac:dyDescent="0.3">
      <c r="A369" s="88" t="s">
        <v>700</v>
      </c>
      <c r="B369" s="89">
        <v>6.7</v>
      </c>
      <c r="D369" s="88" t="s">
        <v>333</v>
      </c>
      <c r="E369" s="89">
        <v>55.7</v>
      </c>
    </row>
    <row r="370" spans="1:5" x14ac:dyDescent="0.3">
      <c r="A370" s="88" t="s">
        <v>772</v>
      </c>
      <c r="B370" s="89">
        <v>3.6</v>
      </c>
      <c r="D370" s="88" t="s">
        <v>532</v>
      </c>
      <c r="E370" s="89">
        <v>59</v>
      </c>
    </row>
    <row r="371" spans="1:5" x14ac:dyDescent="0.3">
      <c r="A371" s="88" t="s">
        <v>972</v>
      </c>
      <c r="B371" s="89">
        <v>3.6</v>
      </c>
      <c r="D371" s="88" t="s">
        <v>1202</v>
      </c>
      <c r="E371" s="89">
        <v>39.299999999999997</v>
      </c>
    </row>
    <row r="372" spans="1:5" x14ac:dyDescent="0.3">
      <c r="A372" s="88" t="s">
        <v>1060</v>
      </c>
      <c r="B372" s="89">
        <v>4.2</v>
      </c>
      <c r="D372" s="88" t="s">
        <v>1050</v>
      </c>
      <c r="E372" s="89">
        <v>32.1</v>
      </c>
    </row>
    <row r="373" spans="1:5" x14ac:dyDescent="0.3">
      <c r="A373" s="88" t="s">
        <v>624</v>
      </c>
      <c r="B373" s="89">
        <v>4.9000000000000004</v>
      </c>
      <c r="D373" s="88" t="s">
        <v>754</v>
      </c>
      <c r="E373" s="89">
        <v>31.8</v>
      </c>
    </row>
    <row r="374" spans="1:5" x14ac:dyDescent="0.3">
      <c r="A374" s="88" t="s">
        <v>1044</v>
      </c>
      <c r="B374" s="89">
        <v>7.1</v>
      </c>
      <c r="D374" s="88" t="s">
        <v>973</v>
      </c>
      <c r="E374" s="89">
        <v>39.1</v>
      </c>
    </row>
    <row r="375" spans="1:5" x14ac:dyDescent="0.3">
      <c r="A375" s="88" t="s">
        <v>1212</v>
      </c>
      <c r="B375" s="89">
        <v>3.6</v>
      </c>
      <c r="D375" s="88" t="s">
        <v>734</v>
      </c>
      <c r="E375" s="89">
        <v>62</v>
      </c>
    </row>
    <row r="376" spans="1:5" x14ac:dyDescent="0.3">
      <c r="A376" s="88" t="s">
        <v>1192</v>
      </c>
      <c r="B376" s="89">
        <v>5.7</v>
      </c>
      <c r="D376" s="88" t="s">
        <v>1009</v>
      </c>
      <c r="E376" s="89">
        <v>32.5</v>
      </c>
    </row>
    <row r="377" spans="1:5" x14ac:dyDescent="0.3">
      <c r="A377" s="88" t="s">
        <v>1134</v>
      </c>
      <c r="B377" s="89">
        <v>3.9</v>
      </c>
      <c r="D377" s="88" t="s">
        <v>1053</v>
      </c>
      <c r="E377" s="89">
        <v>33.700000000000003</v>
      </c>
    </row>
    <row r="378" spans="1:5" x14ac:dyDescent="0.3">
      <c r="A378" s="88" t="s">
        <v>610</v>
      </c>
      <c r="B378" s="89">
        <v>5.7</v>
      </c>
      <c r="D378" s="88" t="s">
        <v>928</v>
      </c>
      <c r="E378" s="89">
        <v>59</v>
      </c>
    </row>
    <row r="379" spans="1:5" x14ac:dyDescent="0.3">
      <c r="A379" s="88" t="s">
        <v>984</v>
      </c>
      <c r="B379" s="89">
        <v>5.5</v>
      </c>
      <c r="D379" s="88" t="s">
        <v>1150</v>
      </c>
      <c r="E379" s="89">
        <v>39.299999999999997</v>
      </c>
    </row>
    <row r="380" spans="1:5" x14ac:dyDescent="0.3">
      <c r="A380" s="88" t="s">
        <v>613</v>
      </c>
      <c r="B380" s="89">
        <v>6.3</v>
      </c>
      <c r="D380" s="88" t="s">
        <v>225</v>
      </c>
      <c r="E380" s="89">
        <v>83.9</v>
      </c>
    </row>
    <row r="381" spans="1:5" x14ac:dyDescent="0.3">
      <c r="A381" s="88" t="s">
        <v>1147</v>
      </c>
      <c r="B381" s="89">
        <v>3.7</v>
      </c>
      <c r="D381" s="88" t="s">
        <v>732</v>
      </c>
      <c r="E381" s="89">
        <v>32.1</v>
      </c>
    </row>
    <row r="382" spans="1:5" x14ac:dyDescent="0.3">
      <c r="A382" s="88" t="s">
        <v>949</v>
      </c>
      <c r="B382" s="89">
        <v>3.7</v>
      </c>
      <c r="D382" s="88" t="s">
        <v>994</v>
      </c>
      <c r="E382" s="89">
        <v>31.8</v>
      </c>
    </row>
    <row r="383" spans="1:5" x14ac:dyDescent="0.3">
      <c r="A383" s="88" t="s">
        <v>1166</v>
      </c>
      <c r="B383" s="89">
        <v>3.8</v>
      </c>
      <c r="D383" s="88" t="s">
        <v>735</v>
      </c>
      <c r="E383" s="89">
        <v>39.1</v>
      </c>
    </row>
    <row r="384" spans="1:5" x14ac:dyDescent="0.3">
      <c r="A384" s="88" t="s">
        <v>1026</v>
      </c>
      <c r="B384" s="89">
        <v>3.4</v>
      </c>
      <c r="D384" s="88" t="s">
        <v>696</v>
      </c>
      <c r="E384" s="89">
        <v>62</v>
      </c>
    </row>
    <row r="385" spans="1:5" x14ac:dyDescent="0.3">
      <c r="A385" s="88" t="s">
        <v>1148</v>
      </c>
      <c r="B385" s="89">
        <v>3.2</v>
      </c>
      <c r="D385" s="88" t="s">
        <v>744</v>
      </c>
      <c r="E385" s="89">
        <v>32.5</v>
      </c>
    </row>
    <row r="386" spans="1:5" x14ac:dyDescent="0.3">
      <c r="A386" s="88" t="s">
        <v>1173</v>
      </c>
      <c r="B386" s="89">
        <v>3.2</v>
      </c>
      <c r="D386" s="88" t="s">
        <v>825</v>
      </c>
      <c r="E386" s="89">
        <v>33.700000000000003</v>
      </c>
    </row>
    <row r="387" spans="1:5" x14ac:dyDescent="0.3">
      <c r="A387" s="88" t="s">
        <v>986</v>
      </c>
      <c r="B387" s="89">
        <v>3.3</v>
      </c>
      <c r="D387" s="88" t="s">
        <v>809</v>
      </c>
      <c r="E387" s="89">
        <v>59</v>
      </c>
    </row>
    <row r="388" spans="1:5" x14ac:dyDescent="0.3">
      <c r="A388" s="88" t="s">
        <v>1201</v>
      </c>
      <c r="B388" s="89">
        <v>3.1</v>
      </c>
      <c r="D388" s="88" t="s">
        <v>1193</v>
      </c>
      <c r="E388" s="89">
        <v>39.299999999999997</v>
      </c>
    </row>
    <row r="389" spans="1:5" x14ac:dyDescent="0.3">
      <c r="A389" s="88" t="s">
        <v>611</v>
      </c>
      <c r="B389" s="89">
        <v>4.2</v>
      </c>
      <c r="D389" s="88" t="s">
        <v>719</v>
      </c>
      <c r="E389" s="89">
        <v>32.1</v>
      </c>
    </row>
    <row r="390" spans="1:5" x14ac:dyDescent="0.3">
      <c r="A390" s="88" t="s">
        <v>637</v>
      </c>
      <c r="B390" s="89">
        <v>3.4</v>
      </c>
      <c r="D390" s="88" t="s">
        <v>1038</v>
      </c>
      <c r="E390" s="89">
        <v>31.8</v>
      </c>
    </row>
    <row r="391" spans="1:5" x14ac:dyDescent="0.3">
      <c r="A391" s="88" t="s">
        <v>672</v>
      </c>
      <c r="B391" s="89">
        <v>3.2</v>
      </c>
      <c r="D391" s="88" t="s">
        <v>294</v>
      </c>
      <c r="E391" s="89">
        <v>80.7</v>
      </c>
    </row>
    <row r="392" spans="1:5" x14ac:dyDescent="0.3">
      <c r="A392" s="88" t="s">
        <v>1114</v>
      </c>
      <c r="B392" s="89">
        <v>3.4</v>
      </c>
      <c r="D392" s="88" t="s">
        <v>644</v>
      </c>
      <c r="E392" s="89">
        <v>39.1</v>
      </c>
    </row>
    <row r="393" spans="1:5" x14ac:dyDescent="0.3">
      <c r="A393" s="88" t="s">
        <v>1167</v>
      </c>
      <c r="B393" s="89">
        <v>4.7</v>
      </c>
      <c r="D393" s="88" t="s">
        <v>736</v>
      </c>
      <c r="E393" s="89">
        <v>62</v>
      </c>
    </row>
    <row r="394" spans="1:5" x14ac:dyDescent="0.3">
      <c r="A394" s="88" t="s">
        <v>605</v>
      </c>
      <c r="B394" s="89">
        <v>3.9</v>
      </c>
      <c r="D394" s="88" t="s">
        <v>600</v>
      </c>
      <c r="E394" s="89">
        <v>32.5</v>
      </c>
    </row>
    <row r="395" spans="1:5" x14ac:dyDescent="0.3">
      <c r="A395" s="88" t="s">
        <v>655</v>
      </c>
      <c r="B395" s="89">
        <v>6.7</v>
      </c>
      <c r="D395" s="88" t="s">
        <v>929</v>
      </c>
      <c r="E395" s="89">
        <v>33.700000000000003</v>
      </c>
    </row>
    <row r="396" spans="1:5" x14ac:dyDescent="0.3">
      <c r="A396" s="88" t="s">
        <v>1014</v>
      </c>
      <c r="B396" s="89">
        <v>4.2</v>
      </c>
      <c r="D396" s="88" t="s">
        <v>623</v>
      </c>
      <c r="E396" s="89">
        <v>59</v>
      </c>
    </row>
    <row r="397" spans="1:5" x14ac:dyDescent="0.3">
      <c r="A397" s="88" t="s">
        <v>804</v>
      </c>
      <c r="B397" s="89">
        <v>4</v>
      </c>
      <c r="D397" s="88" t="s">
        <v>726</v>
      </c>
      <c r="E397" s="89">
        <v>39.299999999999997</v>
      </c>
    </row>
    <row r="398" spans="1:5" x14ac:dyDescent="0.3">
      <c r="A398" s="88" t="s">
        <v>1174</v>
      </c>
      <c r="B398" s="89">
        <v>3.6</v>
      </c>
      <c r="D398" s="88" t="s">
        <v>1061</v>
      </c>
      <c r="E398" s="89">
        <v>32.1</v>
      </c>
    </row>
    <row r="399" spans="1:5" x14ac:dyDescent="0.3">
      <c r="A399" s="88" t="s">
        <v>642</v>
      </c>
      <c r="B399" s="89">
        <v>3.2</v>
      </c>
      <c r="D399" s="88" t="s">
        <v>586</v>
      </c>
      <c r="E399" s="89">
        <v>31.8</v>
      </c>
    </row>
    <row r="400" spans="1:5" x14ac:dyDescent="0.3">
      <c r="A400" s="88" t="s">
        <v>805</v>
      </c>
      <c r="B400" s="89">
        <v>6.4</v>
      </c>
      <c r="D400" s="88" t="s">
        <v>763</v>
      </c>
      <c r="E400" s="89">
        <v>39.1</v>
      </c>
    </row>
    <row r="401" spans="1:5" x14ac:dyDescent="0.3">
      <c r="A401" s="88" t="s">
        <v>1175</v>
      </c>
      <c r="B401" s="89">
        <v>6.1</v>
      </c>
      <c r="D401" s="88" t="s">
        <v>695</v>
      </c>
      <c r="E401" s="89">
        <v>62</v>
      </c>
    </row>
    <row r="402" spans="1:5" x14ac:dyDescent="0.3">
      <c r="A402" s="88" t="s">
        <v>669</v>
      </c>
      <c r="B402" s="89">
        <v>8.9</v>
      </c>
      <c r="D402" s="88" t="s">
        <v>93</v>
      </c>
      <c r="E402" s="89">
        <v>55.8</v>
      </c>
    </row>
    <row r="403" spans="1:5" x14ac:dyDescent="0.3">
      <c r="A403" s="88" t="s">
        <v>612</v>
      </c>
      <c r="B403" s="89">
        <v>5.4</v>
      </c>
      <c r="D403" s="88" t="s">
        <v>998</v>
      </c>
      <c r="E403" s="89">
        <v>32.5</v>
      </c>
    </row>
    <row r="404" spans="1:5" x14ac:dyDescent="0.3">
      <c r="A404" s="88" t="s">
        <v>1205</v>
      </c>
      <c r="B404" s="89">
        <v>5.6</v>
      </c>
      <c r="D404" s="88" t="s">
        <v>1037</v>
      </c>
      <c r="E404" s="89">
        <v>33.700000000000003</v>
      </c>
    </row>
    <row r="405" spans="1:5" x14ac:dyDescent="0.3">
      <c r="A405" s="88" t="s">
        <v>996</v>
      </c>
      <c r="B405" s="89">
        <v>5.0999999999999996</v>
      </c>
      <c r="D405" s="88" t="s">
        <v>628</v>
      </c>
      <c r="E405" s="89">
        <v>59</v>
      </c>
    </row>
    <row r="406" spans="1:5" x14ac:dyDescent="0.3">
      <c r="A406" s="88" t="s">
        <v>1039</v>
      </c>
      <c r="B406" s="89">
        <v>3.7</v>
      </c>
      <c r="D406" s="88" t="s">
        <v>1028</v>
      </c>
      <c r="E406" s="89">
        <v>39.299999999999997</v>
      </c>
    </row>
    <row r="407" spans="1:5" x14ac:dyDescent="0.3">
      <c r="A407" s="88" t="s">
        <v>1051</v>
      </c>
      <c r="B407" s="89">
        <v>5</v>
      </c>
      <c r="D407" s="88" t="s">
        <v>764</v>
      </c>
      <c r="E407" s="89">
        <v>32.1</v>
      </c>
    </row>
    <row r="408" spans="1:5" x14ac:dyDescent="0.3">
      <c r="A408" s="88" t="s">
        <v>1063</v>
      </c>
      <c r="B408" s="89">
        <v>5.3</v>
      </c>
      <c r="D408" s="88" t="s">
        <v>521</v>
      </c>
      <c r="E408" s="89">
        <v>31.8</v>
      </c>
    </row>
    <row r="409" spans="1:5" x14ac:dyDescent="0.3">
      <c r="A409" s="88" t="s">
        <v>1027</v>
      </c>
      <c r="B409" s="89">
        <v>3.6</v>
      </c>
      <c r="D409" s="88" t="s">
        <v>985</v>
      </c>
      <c r="E409" s="89">
        <v>39.1</v>
      </c>
    </row>
    <row r="410" spans="1:5" x14ac:dyDescent="0.3">
      <c r="A410" s="88" t="s">
        <v>1151</v>
      </c>
      <c r="B410" s="89">
        <v>2.8</v>
      </c>
      <c r="D410" s="88" t="s">
        <v>561</v>
      </c>
      <c r="E410" s="89">
        <v>62</v>
      </c>
    </row>
    <row r="411" spans="1:5" x14ac:dyDescent="0.3">
      <c r="A411" s="88" t="s">
        <v>1221</v>
      </c>
      <c r="B411" s="89">
        <v>3.8</v>
      </c>
      <c r="D411" s="88" t="s">
        <v>1099</v>
      </c>
      <c r="E411" s="89">
        <v>32.5</v>
      </c>
    </row>
    <row r="412" spans="1:5" x14ac:dyDescent="0.3">
      <c r="A412" s="88" t="s">
        <v>643</v>
      </c>
      <c r="B412" s="89">
        <v>7.5</v>
      </c>
      <c r="D412" s="88" t="s">
        <v>826</v>
      </c>
      <c r="E412" s="89">
        <v>33.700000000000003</v>
      </c>
    </row>
    <row r="413" spans="1:5" x14ac:dyDescent="0.3">
      <c r="A413" s="88" t="s">
        <v>615</v>
      </c>
      <c r="B413" s="89">
        <v>5.0999999999999996</v>
      </c>
      <c r="D413" s="88" t="s">
        <v>260</v>
      </c>
      <c r="E413" s="89">
        <v>55.7</v>
      </c>
    </row>
    <row r="414" spans="1:5" x14ac:dyDescent="0.3">
      <c r="A414" s="88" t="s">
        <v>606</v>
      </c>
      <c r="B414" s="89">
        <v>4.7</v>
      </c>
      <c r="D414" s="88" t="s">
        <v>718</v>
      </c>
      <c r="E414" s="89">
        <v>59</v>
      </c>
    </row>
    <row r="415" spans="1:5" x14ac:dyDescent="0.3">
      <c r="A415" s="88" t="s">
        <v>627</v>
      </c>
      <c r="B415" s="89">
        <v>5.3</v>
      </c>
      <c r="D415" s="88" t="s">
        <v>768</v>
      </c>
      <c r="E415" s="89">
        <v>39.299999999999997</v>
      </c>
    </row>
    <row r="416" spans="1:5" x14ac:dyDescent="0.3">
      <c r="A416" s="88" t="s">
        <v>1112</v>
      </c>
      <c r="B416" s="89">
        <v>5.8</v>
      </c>
      <c r="D416" s="88" t="s">
        <v>750</v>
      </c>
      <c r="E416" s="89">
        <v>32.1</v>
      </c>
    </row>
    <row r="417" spans="1:5" x14ac:dyDescent="0.3">
      <c r="A417" s="88" t="s">
        <v>1084</v>
      </c>
      <c r="B417" s="89">
        <v>6.4</v>
      </c>
      <c r="D417" s="88" t="s">
        <v>1223</v>
      </c>
      <c r="E417" s="89">
        <v>31.8</v>
      </c>
    </row>
    <row r="418" spans="1:5" x14ac:dyDescent="0.3">
      <c r="A418" s="88" t="s">
        <v>1065</v>
      </c>
      <c r="B418" s="89">
        <v>6.2</v>
      </c>
      <c r="D418" s="88" t="s">
        <v>1241</v>
      </c>
      <c r="E418" s="89">
        <v>39.1</v>
      </c>
    </row>
    <row r="419" spans="1:5" x14ac:dyDescent="0.3">
      <c r="A419" s="88" t="s">
        <v>671</v>
      </c>
      <c r="B419" s="89">
        <v>3.8</v>
      </c>
      <c r="D419" s="88" t="s">
        <v>1243</v>
      </c>
      <c r="E419" s="89">
        <v>62</v>
      </c>
    </row>
    <row r="420" spans="1:5" x14ac:dyDescent="0.3">
      <c r="A420" s="88" t="s">
        <v>1015</v>
      </c>
      <c r="B420" s="89">
        <v>3.5</v>
      </c>
      <c r="D420" s="88" t="s">
        <v>733</v>
      </c>
      <c r="E420" s="89">
        <v>32.5</v>
      </c>
    </row>
    <row r="421" spans="1:5" x14ac:dyDescent="0.3">
      <c r="A421" s="88" t="s">
        <v>651</v>
      </c>
      <c r="B421" s="89">
        <v>3.7</v>
      </c>
      <c r="D421" s="88" t="s">
        <v>603</v>
      </c>
      <c r="E421" s="89">
        <v>33.700000000000003</v>
      </c>
    </row>
    <row r="422" spans="1:5" x14ac:dyDescent="0.3">
      <c r="A422" s="88" t="s">
        <v>625</v>
      </c>
      <c r="B422" s="89">
        <v>5.7</v>
      </c>
      <c r="D422" s="88" t="s">
        <v>1001</v>
      </c>
      <c r="E422" s="89">
        <v>59</v>
      </c>
    </row>
    <row r="423" spans="1:5" x14ac:dyDescent="0.3">
      <c r="A423" s="88" t="s">
        <v>1030</v>
      </c>
      <c r="B423" s="89">
        <v>5.7</v>
      </c>
      <c r="D423" s="88" t="s">
        <v>806</v>
      </c>
      <c r="E423" s="89">
        <v>39.299999999999997</v>
      </c>
    </row>
    <row r="424" spans="1:5" x14ac:dyDescent="0.3">
      <c r="A424" s="88" t="s">
        <v>999</v>
      </c>
      <c r="B424" s="89">
        <v>4.4000000000000004</v>
      </c>
      <c r="D424" s="88" t="s">
        <v>135</v>
      </c>
      <c r="E424" s="89">
        <v>83.9</v>
      </c>
    </row>
    <row r="425" spans="1:5" x14ac:dyDescent="0.3">
      <c r="A425" s="88" t="s">
        <v>594</v>
      </c>
      <c r="B425" s="89">
        <v>4.9000000000000004</v>
      </c>
      <c r="D425" s="88" t="s">
        <v>1057</v>
      </c>
      <c r="E425" s="89">
        <v>32.1</v>
      </c>
    </row>
    <row r="426" spans="1:5" x14ac:dyDescent="0.3">
      <c r="A426" s="88" t="s">
        <v>793</v>
      </c>
      <c r="B426" s="89">
        <v>3.6</v>
      </c>
      <c r="D426" s="88" t="s">
        <v>522</v>
      </c>
      <c r="E426" s="89">
        <v>31.8</v>
      </c>
    </row>
    <row r="427" spans="1:5" x14ac:dyDescent="0.3">
      <c r="A427" s="88" t="s">
        <v>926</v>
      </c>
      <c r="B427" s="89">
        <v>4.5</v>
      </c>
      <c r="D427" s="88" t="s">
        <v>810</v>
      </c>
      <c r="E427" s="89">
        <v>39.1</v>
      </c>
    </row>
    <row r="428" spans="1:5" x14ac:dyDescent="0.3">
      <c r="A428" s="88" t="s">
        <v>1152</v>
      </c>
      <c r="B428" s="89">
        <v>5.0999999999999996</v>
      </c>
      <c r="D428" s="88" t="s">
        <v>595</v>
      </c>
      <c r="E428" s="89">
        <v>62</v>
      </c>
    </row>
    <row r="429" spans="1:5" x14ac:dyDescent="0.3">
      <c r="A429" s="88" t="s">
        <v>831</v>
      </c>
      <c r="B429" s="89">
        <v>6.6</v>
      </c>
      <c r="D429" s="88" t="s">
        <v>629</v>
      </c>
      <c r="E429" s="89">
        <v>32.5</v>
      </c>
    </row>
    <row r="430" spans="1:5" x14ac:dyDescent="0.3">
      <c r="A430" s="88" t="s">
        <v>1120</v>
      </c>
      <c r="B430" s="89">
        <v>6.3</v>
      </c>
      <c r="D430" s="88" t="s">
        <v>1068</v>
      </c>
      <c r="E430" s="89">
        <v>33.700000000000003</v>
      </c>
    </row>
    <row r="431" spans="1:5" x14ac:dyDescent="0.3">
      <c r="A431" s="88" t="s">
        <v>616</v>
      </c>
      <c r="B431" s="89">
        <v>4.8</v>
      </c>
      <c r="D431" s="88" t="s">
        <v>652</v>
      </c>
      <c r="E431" s="89">
        <v>59</v>
      </c>
    </row>
    <row r="432" spans="1:5" x14ac:dyDescent="0.3">
      <c r="A432" s="88" t="s">
        <v>780</v>
      </c>
      <c r="B432" s="89">
        <v>3.4</v>
      </c>
      <c r="D432" s="88" t="s">
        <v>739</v>
      </c>
      <c r="E432" s="89">
        <v>39.299999999999997</v>
      </c>
    </row>
    <row r="433" spans="1:5" x14ac:dyDescent="0.3">
      <c r="A433" s="88" t="s">
        <v>703</v>
      </c>
      <c r="B433" s="89">
        <v>4.8</v>
      </c>
      <c r="D433" s="88" t="s">
        <v>697</v>
      </c>
      <c r="E433" s="89">
        <v>32.1</v>
      </c>
    </row>
    <row r="434" spans="1:5" x14ac:dyDescent="0.3">
      <c r="A434" s="88" t="s">
        <v>908</v>
      </c>
      <c r="B434" s="89">
        <v>4.7</v>
      </c>
      <c r="D434" s="88" t="s">
        <v>1054</v>
      </c>
      <c r="E434" s="89">
        <v>31.8</v>
      </c>
    </row>
    <row r="435" spans="1:5" x14ac:dyDescent="0.3">
      <c r="A435" s="88" t="s">
        <v>704</v>
      </c>
      <c r="B435" s="89">
        <v>4.0999999999999996</v>
      </c>
      <c r="D435" s="88" t="s">
        <v>205</v>
      </c>
      <c r="E435" s="89">
        <v>80.7</v>
      </c>
    </row>
    <row r="436" spans="1:5" x14ac:dyDescent="0.3">
      <c r="A436" s="88" t="s">
        <v>808</v>
      </c>
      <c r="B436" s="89">
        <v>3.4</v>
      </c>
      <c r="D436" s="88" t="s">
        <v>698</v>
      </c>
      <c r="E436" s="89">
        <v>39.1</v>
      </c>
    </row>
    <row r="437" spans="1:5" x14ac:dyDescent="0.3">
      <c r="A437" s="88" t="s">
        <v>543</v>
      </c>
      <c r="B437" s="89">
        <v>3.8</v>
      </c>
      <c r="D437" s="88" t="s">
        <v>1185</v>
      </c>
      <c r="E437" s="89">
        <v>62</v>
      </c>
    </row>
    <row r="438" spans="1:5" x14ac:dyDescent="0.3">
      <c r="A438" s="88" t="s">
        <v>705</v>
      </c>
      <c r="B438" s="89">
        <v>3.8</v>
      </c>
      <c r="D438" s="88" t="s">
        <v>751</v>
      </c>
      <c r="E438" s="89">
        <v>32.5</v>
      </c>
    </row>
    <row r="439" spans="1:5" x14ac:dyDescent="0.3">
      <c r="A439" s="88" t="s">
        <v>582</v>
      </c>
      <c r="B439" s="89">
        <v>3.8</v>
      </c>
      <c r="D439" s="88" t="s">
        <v>1108</v>
      </c>
      <c r="E439" s="89">
        <v>33.700000000000003</v>
      </c>
    </row>
    <row r="440" spans="1:5" x14ac:dyDescent="0.3">
      <c r="A440" s="88" t="s">
        <v>558</v>
      </c>
      <c r="B440" s="89">
        <v>3.8</v>
      </c>
      <c r="D440" s="88" t="s">
        <v>604</v>
      </c>
      <c r="E440" s="89">
        <v>59</v>
      </c>
    </row>
    <row r="441" spans="1:5" x14ac:dyDescent="0.3">
      <c r="A441" s="88" t="s">
        <v>534</v>
      </c>
      <c r="B441" s="89">
        <v>6.9</v>
      </c>
      <c r="D441" s="88" t="s">
        <v>1124</v>
      </c>
      <c r="E441" s="89">
        <v>39.299999999999997</v>
      </c>
    </row>
    <row r="442" spans="1:5" x14ac:dyDescent="0.3">
      <c r="A442" s="88" t="s">
        <v>576</v>
      </c>
      <c r="B442" s="89">
        <v>4.9000000000000004</v>
      </c>
      <c r="D442" s="88" t="s">
        <v>937</v>
      </c>
      <c r="E442" s="89">
        <v>32.1</v>
      </c>
    </row>
    <row r="443" spans="1:5" x14ac:dyDescent="0.3">
      <c r="D443" s="88" t="s">
        <v>1139</v>
      </c>
      <c r="E443" s="89">
        <v>31.8</v>
      </c>
    </row>
    <row r="444" spans="1:5" x14ac:dyDescent="0.3">
      <c r="D444" s="88" t="s">
        <v>533</v>
      </c>
      <c r="E444" s="89">
        <v>39.1</v>
      </c>
    </row>
    <row r="445" spans="1:5" x14ac:dyDescent="0.3">
      <c r="D445" s="88" t="s">
        <v>708</v>
      </c>
      <c r="E445" s="89">
        <v>62</v>
      </c>
    </row>
    <row r="446" spans="1:5" x14ac:dyDescent="0.3">
      <c r="D446" s="88" t="s">
        <v>323</v>
      </c>
      <c r="E446" s="89">
        <v>80.7</v>
      </c>
    </row>
    <row r="447" spans="1:5" x14ac:dyDescent="0.3">
      <c r="D447" s="88" t="s">
        <v>252</v>
      </c>
      <c r="E447" s="89">
        <v>55.8</v>
      </c>
    </row>
    <row r="448" spans="1:5" x14ac:dyDescent="0.3">
      <c r="D448" s="88" t="s">
        <v>938</v>
      </c>
      <c r="E448" s="89">
        <v>32.5</v>
      </c>
    </row>
    <row r="449" spans="4:5" x14ac:dyDescent="0.3">
      <c r="D449" s="88" t="s">
        <v>1189</v>
      </c>
      <c r="E449" s="89">
        <v>33.700000000000003</v>
      </c>
    </row>
    <row r="450" spans="4:5" x14ac:dyDescent="0.3">
      <c r="D450" s="88" t="s">
        <v>1072</v>
      </c>
      <c r="E450" s="89">
        <v>59</v>
      </c>
    </row>
    <row r="451" spans="4:5" x14ac:dyDescent="0.3">
      <c r="D451" s="88" t="s">
        <v>1125</v>
      </c>
      <c r="E451" s="89">
        <v>39.299999999999997</v>
      </c>
    </row>
    <row r="452" spans="4:5" x14ac:dyDescent="0.3">
      <c r="D452" s="88" t="s">
        <v>1140</v>
      </c>
      <c r="E452" s="89">
        <v>32.1</v>
      </c>
    </row>
    <row r="453" spans="4:5" x14ac:dyDescent="0.3">
      <c r="D453" s="88" t="s">
        <v>1062</v>
      </c>
      <c r="E453" s="89">
        <v>31.8</v>
      </c>
    </row>
    <row r="454" spans="4:5" x14ac:dyDescent="0.3">
      <c r="D454" s="88" t="s">
        <v>740</v>
      </c>
      <c r="E454" s="89">
        <v>39.1</v>
      </c>
    </row>
    <row r="455" spans="4:5" x14ac:dyDescent="0.3">
      <c r="D455" s="88" t="s">
        <v>745</v>
      </c>
      <c r="E455" s="89">
        <v>62</v>
      </c>
    </row>
    <row r="456" spans="4:5" x14ac:dyDescent="0.3">
      <c r="D456" s="88" t="s">
        <v>1237</v>
      </c>
      <c r="E456" s="89">
        <v>32.5</v>
      </c>
    </row>
    <row r="457" spans="4:5" x14ac:dyDescent="0.3">
      <c r="D457" s="88" t="s">
        <v>709</v>
      </c>
      <c r="E457" s="89">
        <v>33.700000000000003</v>
      </c>
    </row>
    <row r="458" spans="4:5" x14ac:dyDescent="0.3">
      <c r="D458" s="88" t="s">
        <v>287</v>
      </c>
      <c r="E458" s="89">
        <v>55.7</v>
      </c>
    </row>
    <row r="459" spans="4:5" x14ac:dyDescent="0.3">
      <c r="D459" s="88" t="s">
        <v>1029</v>
      </c>
      <c r="E459" s="89">
        <v>59</v>
      </c>
    </row>
    <row r="460" spans="4:5" x14ac:dyDescent="0.3">
      <c r="D460" s="88" t="s">
        <v>752</v>
      </c>
      <c r="E460" s="89">
        <v>39.299999999999997</v>
      </c>
    </row>
    <row r="461" spans="4:5" x14ac:dyDescent="0.3">
      <c r="D461" s="88" t="s">
        <v>710</v>
      </c>
      <c r="E461" s="89">
        <v>32.1</v>
      </c>
    </row>
    <row r="462" spans="4:5" x14ac:dyDescent="0.3">
      <c r="D462" s="88" t="s">
        <v>1203</v>
      </c>
      <c r="E462" s="89">
        <v>31.8</v>
      </c>
    </row>
    <row r="463" spans="4:5" x14ac:dyDescent="0.3">
      <c r="D463" s="88" t="s">
        <v>1100</v>
      </c>
      <c r="E463" s="89">
        <v>39.1</v>
      </c>
    </row>
    <row r="464" spans="4:5" x14ac:dyDescent="0.3">
      <c r="D464" s="88" t="s">
        <v>1153</v>
      </c>
      <c r="E464" s="89">
        <v>62</v>
      </c>
    </row>
    <row r="465" spans="4:5" x14ac:dyDescent="0.3">
      <c r="D465" s="88" t="s">
        <v>523</v>
      </c>
      <c r="E465" s="89">
        <v>32.5</v>
      </c>
    </row>
    <row r="466" spans="4:5" x14ac:dyDescent="0.3">
      <c r="D466" s="88" t="s">
        <v>1121</v>
      </c>
      <c r="E466" s="89">
        <v>33.700000000000003</v>
      </c>
    </row>
    <row r="467" spans="4:5" x14ac:dyDescent="0.3">
      <c r="D467" s="88" t="s">
        <v>562</v>
      </c>
      <c r="E467" s="89">
        <v>59</v>
      </c>
    </row>
    <row r="468" spans="4:5" x14ac:dyDescent="0.3">
      <c r="D468" s="88" t="s">
        <v>1143</v>
      </c>
      <c r="E468" s="89">
        <v>39.299999999999997</v>
      </c>
    </row>
    <row r="469" spans="4:5" x14ac:dyDescent="0.3">
      <c r="D469" s="88" t="s">
        <v>217</v>
      </c>
      <c r="E469" s="89">
        <v>83.9</v>
      </c>
    </row>
    <row r="470" spans="4:5" x14ac:dyDescent="0.3">
      <c r="D470" s="88" t="s">
        <v>1215</v>
      </c>
      <c r="E470" s="89">
        <v>32.1</v>
      </c>
    </row>
    <row r="471" spans="4:5" x14ac:dyDescent="0.3">
      <c r="D471" s="88" t="s">
        <v>1209</v>
      </c>
      <c r="E471" s="89">
        <v>31.8</v>
      </c>
    </row>
    <row r="472" spans="4:5" x14ac:dyDescent="0.3">
      <c r="D472" s="88" t="s">
        <v>589</v>
      </c>
      <c r="E472" s="89">
        <v>39.1</v>
      </c>
    </row>
    <row r="473" spans="4:5" x14ac:dyDescent="0.3">
      <c r="D473" s="88" t="s">
        <v>1242</v>
      </c>
      <c r="E473" s="89">
        <v>62</v>
      </c>
    </row>
    <row r="474" spans="4:5" x14ac:dyDescent="0.3">
      <c r="D474" s="88" t="s">
        <v>1204</v>
      </c>
      <c r="E474" s="89">
        <v>32.5</v>
      </c>
    </row>
    <row r="475" spans="4:5" x14ac:dyDescent="0.3">
      <c r="D475" s="88" t="s">
        <v>788</v>
      </c>
      <c r="E475" s="89">
        <v>33.6</v>
      </c>
    </row>
    <row r="476" spans="4:5" x14ac:dyDescent="0.3">
      <c r="D476" s="88" t="s">
        <v>524</v>
      </c>
      <c r="E476" s="89">
        <v>59</v>
      </c>
    </row>
    <row r="477" spans="4:5" x14ac:dyDescent="0.3">
      <c r="D477" s="88" t="s">
        <v>1214</v>
      </c>
      <c r="E477" s="89">
        <v>39.299999999999997</v>
      </c>
    </row>
    <row r="478" spans="4:5" x14ac:dyDescent="0.3">
      <c r="D478" s="88" t="s">
        <v>1085</v>
      </c>
      <c r="E478" s="89">
        <v>32.1</v>
      </c>
    </row>
    <row r="479" spans="4:5" x14ac:dyDescent="0.3">
      <c r="D479" s="88" t="s">
        <v>848</v>
      </c>
      <c r="E479" s="89">
        <v>31.8</v>
      </c>
    </row>
    <row r="480" spans="4:5" x14ac:dyDescent="0.3">
      <c r="D480" s="88" t="s">
        <v>132</v>
      </c>
      <c r="E480" s="89">
        <v>80.7</v>
      </c>
    </row>
    <row r="481" spans="4:5" x14ac:dyDescent="0.3">
      <c r="D481" s="88" t="s">
        <v>632</v>
      </c>
      <c r="E481" s="89">
        <v>39.1</v>
      </c>
    </row>
    <row r="482" spans="4:5" x14ac:dyDescent="0.3">
      <c r="D482" s="88" t="s">
        <v>1073</v>
      </c>
      <c r="E482" s="89">
        <v>62</v>
      </c>
    </row>
    <row r="483" spans="4:5" x14ac:dyDescent="0.3">
      <c r="D483" s="88" t="s">
        <v>653</v>
      </c>
      <c r="E483" s="89">
        <v>32.5</v>
      </c>
    </row>
    <row r="484" spans="4:5" x14ac:dyDescent="0.3">
      <c r="D484" s="88" t="s">
        <v>1074</v>
      </c>
      <c r="E484" s="89">
        <v>33.6</v>
      </c>
    </row>
    <row r="485" spans="4:5" x14ac:dyDescent="0.3">
      <c r="D485" s="88" t="s">
        <v>801</v>
      </c>
      <c r="E485" s="89">
        <v>59</v>
      </c>
    </row>
    <row r="486" spans="4:5" x14ac:dyDescent="0.3">
      <c r="D486" s="88" t="s">
        <v>711</v>
      </c>
      <c r="E486" s="89">
        <v>39.299999999999997</v>
      </c>
    </row>
    <row r="487" spans="4:5" x14ac:dyDescent="0.3">
      <c r="D487" s="88" t="s">
        <v>802</v>
      </c>
      <c r="E487" s="89">
        <v>32.1</v>
      </c>
    </row>
    <row r="488" spans="4:5" x14ac:dyDescent="0.3">
      <c r="D488" s="88" t="s">
        <v>675</v>
      </c>
      <c r="E488" s="89">
        <v>31.8</v>
      </c>
    </row>
    <row r="489" spans="4:5" x14ac:dyDescent="0.3">
      <c r="D489" s="88" t="s">
        <v>1069</v>
      </c>
      <c r="E489" s="89">
        <v>39.1</v>
      </c>
    </row>
    <row r="490" spans="4:5" x14ac:dyDescent="0.3">
      <c r="D490" s="88" t="s">
        <v>1216</v>
      </c>
      <c r="E490" s="89">
        <v>62</v>
      </c>
    </row>
    <row r="491" spans="4:5" x14ac:dyDescent="0.3">
      <c r="D491" s="88" t="s">
        <v>221</v>
      </c>
      <c r="E491" s="89">
        <v>55.8</v>
      </c>
    </row>
    <row r="492" spans="4:5" x14ac:dyDescent="0.3">
      <c r="D492" s="88" t="s">
        <v>910</v>
      </c>
      <c r="E492" s="89">
        <v>32.5</v>
      </c>
    </row>
    <row r="493" spans="4:5" x14ac:dyDescent="0.3">
      <c r="D493" s="88" t="s">
        <v>866</v>
      </c>
      <c r="E493" s="89">
        <v>47.6</v>
      </c>
    </row>
    <row r="494" spans="4:5" x14ac:dyDescent="0.3">
      <c r="D494" s="88" t="s">
        <v>896</v>
      </c>
      <c r="E494" s="89">
        <v>83.5</v>
      </c>
    </row>
    <row r="495" spans="4:5" x14ac:dyDescent="0.3">
      <c r="D495" s="88" t="s">
        <v>942</v>
      </c>
      <c r="E495" s="89">
        <v>55.8</v>
      </c>
    </row>
    <row r="496" spans="4:5" x14ac:dyDescent="0.3">
      <c r="D496" s="88" t="s">
        <v>682</v>
      </c>
      <c r="E496" s="89">
        <v>45.6</v>
      </c>
    </row>
    <row r="497" spans="4:5" x14ac:dyDescent="0.3">
      <c r="D497" s="88" t="s">
        <v>899</v>
      </c>
      <c r="E497" s="89">
        <v>45.1</v>
      </c>
    </row>
    <row r="498" spans="4:5" x14ac:dyDescent="0.3">
      <c r="D498" s="88" t="s">
        <v>662</v>
      </c>
      <c r="E498" s="89">
        <v>56</v>
      </c>
    </row>
    <row r="499" spans="4:5" x14ac:dyDescent="0.3">
      <c r="D499" s="88" t="s">
        <v>1235</v>
      </c>
      <c r="E499" s="89">
        <v>86.8</v>
      </c>
    </row>
    <row r="500" spans="4:5" x14ac:dyDescent="0.3">
      <c r="D500" s="88" t="s">
        <v>1180</v>
      </c>
      <c r="E500" s="89">
        <v>46.4</v>
      </c>
    </row>
    <row r="501" spans="4:5" x14ac:dyDescent="0.3">
      <c r="D501" s="88" t="s">
        <v>712</v>
      </c>
      <c r="E501" s="89">
        <v>34.799999999999997</v>
      </c>
    </row>
    <row r="502" spans="4:5" x14ac:dyDescent="0.3">
      <c r="D502" s="88" t="s">
        <v>339</v>
      </c>
      <c r="E502" s="89">
        <v>55.7</v>
      </c>
    </row>
    <row r="503" spans="4:5" x14ac:dyDescent="0.3">
      <c r="D503" s="88" t="s">
        <v>954</v>
      </c>
      <c r="E503" s="89">
        <v>61.7</v>
      </c>
    </row>
    <row r="504" spans="4:5" x14ac:dyDescent="0.3">
      <c r="D504" s="88" t="s">
        <v>911</v>
      </c>
      <c r="E504" s="89">
        <v>41</v>
      </c>
    </row>
    <row r="505" spans="4:5" x14ac:dyDescent="0.3">
      <c r="D505" s="88" t="s">
        <v>864</v>
      </c>
      <c r="E505" s="89">
        <v>33.4</v>
      </c>
    </row>
    <row r="506" spans="4:5" x14ac:dyDescent="0.3">
      <c r="D506" s="88" t="s">
        <v>952</v>
      </c>
      <c r="E506" s="89">
        <v>33.1</v>
      </c>
    </row>
    <row r="507" spans="4:5" x14ac:dyDescent="0.3">
      <c r="D507" s="88" t="s">
        <v>960</v>
      </c>
      <c r="E507" s="89">
        <v>40.799999999999997</v>
      </c>
    </row>
    <row r="508" spans="4:5" x14ac:dyDescent="0.3">
      <c r="D508" s="88" t="s">
        <v>961</v>
      </c>
      <c r="E508" s="89">
        <v>61</v>
      </c>
    </row>
    <row r="509" spans="4:5" x14ac:dyDescent="0.3">
      <c r="D509" s="88" t="s">
        <v>903</v>
      </c>
      <c r="E509" s="89">
        <v>33.700000000000003</v>
      </c>
    </row>
    <row r="510" spans="4:5" x14ac:dyDescent="0.3">
      <c r="D510" s="88" t="s">
        <v>917</v>
      </c>
      <c r="E510" s="89">
        <v>33.700000000000003</v>
      </c>
    </row>
    <row r="511" spans="4:5" x14ac:dyDescent="0.3">
      <c r="D511" s="88" t="s">
        <v>920</v>
      </c>
      <c r="E511" s="89">
        <v>60.9</v>
      </c>
    </row>
    <row r="512" spans="4:5" x14ac:dyDescent="0.3">
      <c r="D512" s="88" t="s">
        <v>1194</v>
      </c>
      <c r="E512" s="89">
        <v>39.299999999999997</v>
      </c>
    </row>
    <row r="513" spans="4:5" x14ac:dyDescent="0.3">
      <c r="D513" s="88" t="s">
        <v>360</v>
      </c>
      <c r="E513" s="89">
        <v>83.9</v>
      </c>
    </row>
    <row r="514" spans="4:5" x14ac:dyDescent="0.3">
      <c r="D514" s="88" t="s">
        <v>667</v>
      </c>
      <c r="E514" s="89">
        <v>32.1</v>
      </c>
    </row>
    <row r="515" spans="4:5" x14ac:dyDescent="0.3">
      <c r="D515" s="88" t="s">
        <v>1190</v>
      </c>
      <c r="E515" s="89">
        <v>31.8</v>
      </c>
    </row>
    <row r="516" spans="4:5" x14ac:dyDescent="0.3">
      <c r="D516" s="88" t="s">
        <v>860</v>
      </c>
      <c r="E516" s="89">
        <v>39.1</v>
      </c>
    </row>
    <row r="517" spans="4:5" x14ac:dyDescent="0.3">
      <c r="D517" s="88" t="s">
        <v>1045</v>
      </c>
      <c r="E517" s="89">
        <v>60.1</v>
      </c>
    </row>
    <row r="518" spans="4:5" x14ac:dyDescent="0.3">
      <c r="D518" s="88" t="s">
        <v>888</v>
      </c>
      <c r="E518" s="89">
        <v>32.5</v>
      </c>
    </row>
    <row r="519" spans="4:5" x14ac:dyDescent="0.3">
      <c r="D519" s="88" t="s">
        <v>875</v>
      </c>
      <c r="E519" s="89">
        <v>33.700000000000003</v>
      </c>
    </row>
    <row r="520" spans="4:5" x14ac:dyDescent="0.3">
      <c r="D520" s="88" t="s">
        <v>879</v>
      </c>
      <c r="E520" s="89">
        <v>60.9</v>
      </c>
    </row>
    <row r="521" spans="4:5" x14ac:dyDescent="0.3">
      <c r="D521" s="88" t="s">
        <v>1227</v>
      </c>
      <c r="E521" s="89">
        <v>39.299999999999997</v>
      </c>
    </row>
    <row r="522" spans="4:5" x14ac:dyDescent="0.3">
      <c r="D522" s="88" t="s">
        <v>891</v>
      </c>
      <c r="E522" s="89">
        <v>32.1</v>
      </c>
    </row>
    <row r="523" spans="4:5" x14ac:dyDescent="0.3">
      <c r="D523" s="88" t="s">
        <v>1176</v>
      </c>
      <c r="E523" s="89">
        <v>31.8</v>
      </c>
    </row>
    <row r="524" spans="4:5" x14ac:dyDescent="0.3">
      <c r="D524" s="88" t="s">
        <v>284</v>
      </c>
      <c r="E524" s="89">
        <v>80.7</v>
      </c>
    </row>
    <row r="525" spans="4:5" x14ac:dyDescent="0.3">
      <c r="D525" s="88" t="s">
        <v>1169</v>
      </c>
      <c r="E525" s="89">
        <v>39.1</v>
      </c>
    </row>
    <row r="526" spans="4:5" x14ac:dyDescent="0.3">
      <c r="D526" s="88" t="s">
        <v>1195</v>
      </c>
      <c r="E526" s="89">
        <v>60.1</v>
      </c>
    </row>
    <row r="527" spans="4:5" x14ac:dyDescent="0.3">
      <c r="D527" s="88" t="s">
        <v>912</v>
      </c>
      <c r="E527" s="89">
        <v>32.5</v>
      </c>
    </row>
    <row r="528" spans="4:5" x14ac:dyDescent="0.3">
      <c r="D528" s="88" t="s">
        <v>1228</v>
      </c>
      <c r="E528" s="89">
        <v>33.700000000000003</v>
      </c>
    </row>
    <row r="529" spans="4:5" x14ac:dyDescent="0.3">
      <c r="D529" s="88" t="s">
        <v>1224</v>
      </c>
      <c r="E529" s="89">
        <v>60.9</v>
      </c>
    </row>
    <row r="530" spans="4:5" x14ac:dyDescent="0.3">
      <c r="D530" s="88" t="s">
        <v>1236</v>
      </c>
      <c r="E530" s="89">
        <v>39.299999999999997</v>
      </c>
    </row>
    <row r="531" spans="4:5" x14ac:dyDescent="0.3">
      <c r="D531" s="88" t="s">
        <v>915</v>
      </c>
      <c r="E531" s="89">
        <v>32.1</v>
      </c>
    </row>
    <row r="532" spans="4:5" x14ac:dyDescent="0.3">
      <c r="D532" s="88" t="s">
        <v>1177</v>
      </c>
      <c r="E532" s="89">
        <v>31.8</v>
      </c>
    </row>
    <row r="533" spans="4:5" x14ac:dyDescent="0.3">
      <c r="D533" s="88" t="s">
        <v>981</v>
      </c>
      <c r="E533" s="89">
        <v>39.1</v>
      </c>
    </row>
    <row r="534" spans="4:5" x14ac:dyDescent="0.3">
      <c r="D534" s="88" t="s">
        <v>853</v>
      </c>
      <c r="E534" s="89">
        <v>60.1</v>
      </c>
    </row>
    <row r="535" spans="4:5" x14ac:dyDescent="0.3">
      <c r="D535" s="88" t="s">
        <v>334</v>
      </c>
      <c r="E535" s="89">
        <v>55.8</v>
      </c>
    </row>
    <row r="536" spans="4:5" x14ac:dyDescent="0.3">
      <c r="D536" s="88" t="s">
        <v>893</v>
      </c>
      <c r="E536" s="89">
        <v>32.5</v>
      </c>
    </row>
    <row r="537" spans="4:5" x14ac:dyDescent="0.3">
      <c r="D537" s="88" t="s">
        <v>968</v>
      </c>
      <c r="E537" s="89">
        <v>33.700000000000003</v>
      </c>
    </row>
    <row r="538" spans="4:5" x14ac:dyDescent="0.3">
      <c r="D538" s="88" t="s">
        <v>876</v>
      </c>
      <c r="E538" s="89">
        <v>60.9</v>
      </c>
    </row>
    <row r="539" spans="4:5" x14ac:dyDescent="0.3">
      <c r="D539" s="88" t="s">
        <v>897</v>
      </c>
      <c r="E539" s="89">
        <v>39.299999999999997</v>
      </c>
    </row>
    <row r="540" spans="4:5" x14ac:dyDescent="0.3">
      <c r="D540" s="88" t="s">
        <v>870</v>
      </c>
      <c r="E540" s="89">
        <v>32.1</v>
      </c>
    </row>
    <row r="541" spans="4:5" x14ac:dyDescent="0.3">
      <c r="D541" s="88" t="s">
        <v>1179</v>
      </c>
      <c r="E541" s="89">
        <v>31.8</v>
      </c>
    </row>
    <row r="542" spans="4:5" x14ac:dyDescent="0.3">
      <c r="D542" s="88" t="s">
        <v>648</v>
      </c>
      <c r="E542" s="89">
        <v>39.1</v>
      </c>
    </row>
    <row r="543" spans="4:5" x14ac:dyDescent="0.3">
      <c r="D543" s="88" t="s">
        <v>663</v>
      </c>
      <c r="E543" s="89">
        <v>60.1</v>
      </c>
    </row>
    <row r="544" spans="4:5" x14ac:dyDescent="0.3">
      <c r="D544" s="88" t="s">
        <v>921</v>
      </c>
      <c r="E544" s="89">
        <v>32.5</v>
      </c>
    </row>
    <row r="545" spans="4:5" x14ac:dyDescent="0.3">
      <c r="D545" s="88" t="s">
        <v>1171</v>
      </c>
      <c r="E545" s="89">
        <v>33.700000000000003</v>
      </c>
    </row>
    <row r="546" spans="4:5" x14ac:dyDescent="0.3">
      <c r="D546" s="88" t="s">
        <v>361</v>
      </c>
      <c r="E546" s="89">
        <v>55.7</v>
      </c>
    </row>
    <row r="547" spans="4:5" x14ac:dyDescent="0.3">
      <c r="D547" s="88" t="s">
        <v>873</v>
      </c>
      <c r="E547" s="89">
        <v>60.9</v>
      </c>
    </row>
    <row r="548" spans="4:5" x14ac:dyDescent="0.3">
      <c r="D548" s="88" t="s">
        <v>720</v>
      </c>
      <c r="E548" s="89">
        <v>39.299999999999997</v>
      </c>
    </row>
    <row r="549" spans="4:5" x14ac:dyDescent="0.3">
      <c r="D549" s="88" t="s">
        <v>997</v>
      </c>
      <c r="E549" s="89">
        <v>32.1</v>
      </c>
    </row>
    <row r="550" spans="4:5" x14ac:dyDescent="0.3">
      <c r="D550" s="88" t="s">
        <v>969</v>
      </c>
      <c r="E550" s="89">
        <v>31.8</v>
      </c>
    </row>
    <row r="551" spans="4:5" x14ac:dyDescent="0.3">
      <c r="D551" s="88" t="s">
        <v>854</v>
      </c>
      <c r="E551" s="89">
        <v>39.1</v>
      </c>
    </row>
    <row r="552" spans="4:5" x14ac:dyDescent="0.3">
      <c r="D552" s="88" t="s">
        <v>932</v>
      </c>
      <c r="E552" s="89">
        <v>60.1</v>
      </c>
    </row>
    <row r="553" spans="4:5" x14ac:dyDescent="0.3">
      <c r="D553" s="88" t="s">
        <v>713</v>
      </c>
      <c r="E553" s="89">
        <v>32.5</v>
      </c>
    </row>
    <row r="554" spans="4:5" x14ac:dyDescent="0.3">
      <c r="D554" s="88" t="s">
        <v>871</v>
      </c>
      <c r="E554" s="89">
        <v>33.700000000000003</v>
      </c>
    </row>
    <row r="555" spans="4:5" x14ac:dyDescent="0.3">
      <c r="D555" s="88" t="s">
        <v>982</v>
      </c>
      <c r="E555" s="89">
        <v>60.9</v>
      </c>
    </row>
    <row r="556" spans="4:5" x14ac:dyDescent="0.3">
      <c r="D556" s="88" t="s">
        <v>1004</v>
      </c>
      <c r="E556" s="89">
        <v>39.299999999999997</v>
      </c>
    </row>
    <row r="557" spans="4:5" x14ac:dyDescent="0.3">
      <c r="D557" s="88" t="s">
        <v>248</v>
      </c>
      <c r="E557" s="89">
        <v>55.8</v>
      </c>
    </row>
    <row r="558" spans="4:5" x14ac:dyDescent="0.3">
      <c r="D558" s="88" t="s">
        <v>345</v>
      </c>
      <c r="E558" s="89">
        <v>83.9</v>
      </c>
    </row>
    <row r="559" spans="4:5" x14ac:dyDescent="0.3">
      <c r="D559" s="88" t="s">
        <v>737</v>
      </c>
      <c r="E559" s="89">
        <v>32.1</v>
      </c>
    </row>
    <row r="560" spans="4:5" x14ac:dyDescent="0.3">
      <c r="D560" s="88" t="s">
        <v>883</v>
      </c>
      <c r="E560" s="89">
        <v>31.8</v>
      </c>
    </row>
    <row r="561" spans="4:5" x14ac:dyDescent="0.3">
      <c r="D561" s="88" t="s">
        <v>666</v>
      </c>
      <c r="E561" s="89">
        <v>39.1</v>
      </c>
    </row>
    <row r="562" spans="4:5" x14ac:dyDescent="0.3">
      <c r="D562" s="88" t="s">
        <v>1164</v>
      </c>
      <c r="E562" s="89">
        <v>60.1</v>
      </c>
    </row>
    <row r="563" spans="4:5" x14ac:dyDescent="0.3">
      <c r="D563" s="88" t="s">
        <v>950</v>
      </c>
      <c r="E563" s="89">
        <v>32.5</v>
      </c>
    </row>
    <row r="564" spans="4:5" x14ac:dyDescent="0.3">
      <c r="D564" s="88" t="s">
        <v>925</v>
      </c>
      <c r="E564" s="89">
        <v>33.700000000000003</v>
      </c>
    </row>
    <row r="565" spans="4:5" x14ac:dyDescent="0.3">
      <c r="D565" s="88" t="s">
        <v>686</v>
      </c>
      <c r="E565" s="89">
        <v>60.9</v>
      </c>
    </row>
    <row r="566" spans="4:5" x14ac:dyDescent="0.3">
      <c r="D566" s="88" t="s">
        <v>953</v>
      </c>
      <c r="E566" s="89">
        <v>39.299999999999997</v>
      </c>
    </row>
    <row r="567" spans="4:5" x14ac:dyDescent="0.3">
      <c r="D567" s="88" t="s">
        <v>1158</v>
      </c>
      <c r="E567" s="89">
        <v>32.1</v>
      </c>
    </row>
    <row r="568" spans="4:5" x14ac:dyDescent="0.3">
      <c r="D568" s="88" t="s">
        <v>568</v>
      </c>
      <c r="E568" s="89">
        <v>31.8</v>
      </c>
    </row>
    <row r="569" spans="4:5" x14ac:dyDescent="0.3">
      <c r="D569" s="88" t="s">
        <v>347</v>
      </c>
      <c r="E569" s="89">
        <v>80.7</v>
      </c>
    </row>
    <row r="570" spans="4:5" x14ac:dyDescent="0.3">
      <c r="D570" s="88" t="s">
        <v>1181</v>
      </c>
      <c r="E570" s="89">
        <v>39.1</v>
      </c>
    </row>
    <row r="571" spans="4:5" x14ac:dyDescent="0.3">
      <c r="D571" s="88" t="s">
        <v>1154</v>
      </c>
      <c r="E571" s="89">
        <v>60.1</v>
      </c>
    </row>
    <row r="572" spans="4:5" x14ac:dyDescent="0.3">
      <c r="D572" s="88" t="s">
        <v>1165</v>
      </c>
      <c r="E572" s="89">
        <v>32.5</v>
      </c>
    </row>
    <row r="573" spans="4:5" x14ac:dyDescent="0.3">
      <c r="D573" s="88" t="s">
        <v>884</v>
      </c>
      <c r="E573" s="89">
        <v>33.700000000000003</v>
      </c>
    </row>
    <row r="574" spans="4:5" x14ac:dyDescent="0.3">
      <c r="D574" s="88" t="s">
        <v>1157</v>
      </c>
      <c r="E574" s="89">
        <v>60.9</v>
      </c>
    </row>
    <row r="575" spans="4:5" x14ac:dyDescent="0.3">
      <c r="D575" s="88" t="s">
        <v>887</v>
      </c>
      <c r="E575" s="89">
        <v>39.299999999999997</v>
      </c>
    </row>
    <row r="576" spans="4:5" x14ac:dyDescent="0.3">
      <c r="D576" s="88" t="s">
        <v>1095</v>
      </c>
      <c r="E576" s="89">
        <v>32.1</v>
      </c>
    </row>
    <row r="577" spans="4:5" x14ac:dyDescent="0.3">
      <c r="D577" s="88" t="s">
        <v>861</v>
      </c>
      <c r="E577" s="89">
        <v>31.8</v>
      </c>
    </row>
    <row r="578" spans="4:5" x14ac:dyDescent="0.3">
      <c r="D578" s="88" t="s">
        <v>1019</v>
      </c>
      <c r="E578" s="89">
        <v>39.1</v>
      </c>
    </row>
    <row r="579" spans="4:5" x14ac:dyDescent="0.3">
      <c r="D579" s="88" t="s">
        <v>715</v>
      </c>
      <c r="E579" s="89">
        <v>60.1</v>
      </c>
    </row>
    <row r="580" spans="4:5" x14ac:dyDescent="0.3">
      <c r="D580" s="88" t="s">
        <v>297</v>
      </c>
      <c r="E580" s="89">
        <v>55.8</v>
      </c>
    </row>
    <row r="581" spans="4:5" x14ac:dyDescent="0.3">
      <c r="D581" s="88" t="s">
        <v>1229</v>
      </c>
      <c r="E581" s="89">
        <v>32.5</v>
      </c>
    </row>
    <row r="582" spans="4:5" x14ac:dyDescent="0.3">
      <c r="D582" s="88" t="s">
        <v>1225</v>
      </c>
      <c r="E582" s="89">
        <v>33.700000000000003</v>
      </c>
    </row>
    <row r="583" spans="4:5" x14ac:dyDescent="0.3">
      <c r="D583" s="88" t="s">
        <v>721</v>
      </c>
      <c r="E583" s="89">
        <v>60.9</v>
      </c>
    </row>
    <row r="584" spans="4:5" x14ac:dyDescent="0.3">
      <c r="D584" s="88" t="s">
        <v>1231</v>
      </c>
      <c r="E584" s="89">
        <v>39.299999999999997</v>
      </c>
    </row>
    <row r="585" spans="4:5" x14ac:dyDescent="0.3">
      <c r="D585" s="88" t="s">
        <v>889</v>
      </c>
      <c r="E585" s="89">
        <v>32.1</v>
      </c>
    </row>
    <row r="586" spans="4:5" x14ac:dyDescent="0.3">
      <c r="D586" s="88" t="s">
        <v>1199</v>
      </c>
      <c r="E586" s="89">
        <v>31.8</v>
      </c>
    </row>
    <row r="587" spans="4:5" x14ac:dyDescent="0.3">
      <c r="D587" s="88" t="s">
        <v>1184</v>
      </c>
      <c r="E587" s="89">
        <v>39.1</v>
      </c>
    </row>
    <row r="588" spans="4:5" x14ac:dyDescent="0.3">
      <c r="D588" s="88" t="s">
        <v>1233</v>
      </c>
      <c r="E588" s="89">
        <v>60.1</v>
      </c>
    </row>
    <row r="589" spans="4:5" x14ac:dyDescent="0.3">
      <c r="D589" s="88" t="s">
        <v>895</v>
      </c>
      <c r="E589" s="89">
        <v>32.5</v>
      </c>
    </row>
    <row r="590" spans="4:5" x14ac:dyDescent="0.3">
      <c r="D590" s="88" t="s">
        <v>898</v>
      </c>
      <c r="E590" s="89">
        <v>47.7</v>
      </c>
    </row>
    <row r="591" spans="4:5" x14ac:dyDescent="0.3">
      <c r="D591" s="88" t="s">
        <v>262</v>
      </c>
      <c r="E591" s="89">
        <v>55.7</v>
      </c>
    </row>
    <row r="592" spans="4:5" x14ac:dyDescent="0.3">
      <c r="D592" s="88" t="s">
        <v>1232</v>
      </c>
      <c r="E592" s="89">
        <v>85.7</v>
      </c>
    </row>
    <row r="593" spans="4:5" x14ac:dyDescent="0.3">
      <c r="D593" s="88" t="s">
        <v>962</v>
      </c>
      <c r="E593" s="89">
        <v>55.8</v>
      </c>
    </row>
    <row r="594" spans="4:5" x14ac:dyDescent="0.3">
      <c r="D594" s="88" t="s">
        <v>935</v>
      </c>
      <c r="E594" s="89">
        <v>45.5</v>
      </c>
    </row>
    <row r="595" spans="4:5" x14ac:dyDescent="0.3">
      <c r="D595" s="88" t="s">
        <v>943</v>
      </c>
      <c r="E595" s="89">
        <v>45</v>
      </c>
    </row>
    <row r="596" spans="4:5" x14ac:dyDescent="0.3">
      <c r="D596" s="88" t="s">
        <v>1217</v>
      </c>
      <c r="E596" s="89">
        <v>56.2</v>
      </c>
    </row>
    <row r="597" spans="4:5" x14ac:dyDescent="0.3">
      <c r="D597" s="88" t="s">
        <v>1020</v>
      </c>
      <c r="E597" s="89">
        <v>84.5</v>
      </c>
    </row>
    <row r="598" spans="4:5" x14ac:dyDescent="0.3">
      <c r="D598" s="88" t="s">
        <v>725</v>
      </c>
      <c r="E598" s="89">
        <v>46.4</v>
      </c>
    </row>
    <row r="599" spans="4:5" x14ac:dyDescent="0.3">
      <c r="D599" s="88" t="s">
        <v>1218</v>
      </c>
      <c r="E599" s="89">
        <v>41.4</v>
      </c>
    </row>
    <row r="600" spans="4:5" x14ac:dyDescent="0.3">
      <c r="D600" s="88" t="s">
        <v>670</v>
      </c>
      <c r="E600" s="89">
        <v>59.1</v>
      </c>
    </row>
    <row r="601" spans="4:5" x14ac:dyDescent="0.3">
      <c r="D601" s="88" t="s">
        <v>993</v>
      </c>
      <c r="E601" s="89">
        <v>66.2</v>
      </c>
    </row>
    <row r="602" spans="4:5" x14ac:dyDescent="0.3">
      <c r="D602" s="88" t="s">
        <v>223</v>
      </c>
      <c r="E602" s="89">
        <v>83.9</v>
      </c>
    </row>
    <row r="603" spans="4:5" x14ac:dyDescent="0.3">
      <c r="D603" s="88" t="s">
        <v>746</v>
      </c>
      <c r="E603" s="89">
        <v>75.8</v>
      </c>
    </row>
    <row r="604" spans="4:5" x14ac:dyDescent="0.3">
      <c r="D604" s="88" t="s">
        <v>569</v>
      </c>
      <c r="E604" s="89">
        <v>40.200000000000003</v>
      </c>
    </row>
    <row r="605" spans="4:5" x14ac:dyDescent="0.3">
      <c r="D605" s="88" t="s">
        <v>683</v>
      </c>
      <c r="E605" s="89">
        <v>57.9</v>
      </c>
    </row>
    <row r="606" spans="4:5" x14ac:dyDescent="0.3">
      <c r="D606" s="88" t="s">
        <v>714</v>
      </c>
      <c r="E606" s="89">
        <v>65.099999999999994</v>
      </c>
    </row>
    <row r="607" spans="4:5" x14ac:dyDescent="0.3">
      <c r="D607" s="88" t="s">
        <v>1206</v>
      </c>
      <c r="E607" s="89">
        <v>74.900000000000006</v>
      </c>
    </row>
    <row r="608" spans="4:5" x14ac:dyDescent="0.3">
      <c r="D608" s="88" t="s">
        <v>963</v>
      </c>
      <c r="E608" s="89">
        <v>40.200000000000003</v>
      </c>
    </row>
    <row r="609" spans="4:5" x14ac:dyDescent="0.3">
      <c r="D609" s="88" t="s">
        <v>964</v>
      </c>
      <c r="E609" s="89">
        <v>57.9</v>
      </c>
    </row>
    <row r="610" spans="4:5" x14ac:dyDescent="0.3">
      <c r="D610" s="88" t="s">
        <v>649</v>
      </c>
      <c r="E610" s="89">
        <v>65.099999999999994</v>
      </c>
    </row>
    <row r="611" spans="4:5" x14ac:dyDescent="0.3">
      <c r="D611" s="88" t="s">
        <v>1049</v>
      </c>
      <c r="E611" s="89">
        <v>74.900000000000006</v>
      </c>
    </row>
    <row r="612" spans="4:5" x14ac:dyDescent="0.3">
      <c r="D612" s="88" t="s">
        <v>716</v>
      </c>
      <c r="E612" s="89">
        <v>40.200000000000003</v>
      </c>
    </row>
    <row r="613" spans="4:5" x14ac:dyDescent="0.3">
      <c r="D613" s="88" t="s">
        <v>351</v>
      </c>
      <c r="E613" s="89">
        <v>80.7</v>
      </c>
    </row>
    <row r="614" spans="4:5" x14ac:dyDescent="0.3">
      <c r="D614" s="88" t="s">
        <v>729</v>
      </c>
      <c r="E614" s="89">
        <v>57.9</v>
      </c>
    </row>
    <row r="615" spans="4:5" x14ac:dyDescent="0.3">
      <c r="D615" s="88" t="s">
        <v>1226</v>
      </c>
      <c r="E615" s="89">
        <v>65.099999999999994</v>
      </c>
    </row>
    <row r="616" spans="4:5" x14ac:dyDescent="0.3">
      <c r="D616" s="88" t="s">
        <v>865</v>
      </c>
      <c r="E616" s="89">
        <v>74.900000000000006</v>
      </c>
    </row>
    <row r="617" spans="4:5" x14ac:dyDescent="0.3">
      <c r="D617" s="88" t="s">
        <v>1096</v>
      </c>
      <c r="E617" s="89">
        <v>40.200000000000003</v>
      </c>
    </row>
    <row r="618" spans="4:5" x14ac:dyDescent="0.3">
      <c r="D618" s="88" t="s">
        <v>747</v>
      </c>
      <c r="E618" s="89">
        <v>57.9</v>
      </c>
    </row>
    <row r="619" spans="4:5" x14ac:dyDescent="0.3">
      <c r="D619" s="88" t="s">
        <v>1239</v>
      </c>
      <c r="E619" s="89">
        <v>65.099999999999994</v>
      </c>
    </row>
    <row r="620" spans="4:5" x14ac:dyDescent="0.3">
      <c r="D620" s="88" t="s">
        <v>880</v>
      </c>
      <c r="E620" s="89">
        <v>74.900000000000006</v>
      </c>
    </row>
    <row r="621" spans="4:5" x14ac:dyDescent="0.3">
      <c r="D621" s="88" t="s">
        <v>723</v>
      </c>
      <c r="E621" s="89">
        <v>40.200000000000003</v>
      </c>
    </row>
    <row r="622" spans="4:5" x14ac:dyDescent="0.3">
      <c r="D622" s="88" t="s">
        <v>1033</v>
      </c>
      <c r="E622" s="89">
        <v>57.9</v>
      </c>
    </row>
    <row r="623" spans="4:5" x14ac:dyDescent="0.3">
      <c r="D623" s="88" t="s">
        <v>656</v>
      </c>
      <c r="E623" s="89">
        <v>65.099999999999994</v>
      </c>
    </row>
    <row r="624" spans="4:5" x14ac:dyDescent="0.3">
      <c r="D624" s="88" t="s">
        <v>214</v>
      </c>
      <c r="E624" s="89">
        <v>55.8</v>
      </c>
    </row>
    <row r="625" spans="4:5" x14ac:dyDescent="0.3">
      <c r="D625" s="88" t="s">
        <v>1200</v>
      </c>
      <c r="E625" s="89">
        <v>74.900000000000006</v>
      </c>
    </row>
    <row r="626" spans="4:5" x14ac:dyDescent="0.3">
      <c r="D626" s="88" t="s">
        <v>741</v>
      </c>
      <c r="E626" s="89">
        <v>40.200000000000003</v>
      </c>
    </row>
    <row r="627" spans="4:5" x14ac:dyDescent="0.3">
      <c r="D627" s="88" t="s">
        <v>730</v>
      </c>
      <c r="E627" s="89">
        <v>57.9</v>
      </c>
    </row>
    <row r="628" spans="4:5" x14ac:dyDescent="0.3">
      <c r="D628" s="88" t="s">
        <v>1149</v>
      </c>
      <c r="E628" s="89">
        <v>65.099999999999994</v>
      </c>
    </row>
    <row r="629" spans="4:5" x14ac:dyDescent="0.3">
      <c r="D629" s="88" t="s">
        <v>614</v>
      </c>
      <c r="E629" s="89">
        <v>74.900000000000006</v>
      </c>
    </row>
    <row r="630" spans="4:5" x14ac:dyDescent="0.3">
      <c r="D630" s="88" t="s">
        <v>1172</v>
      </c>
      <c r="E630" s="89">
        <v>84</v>
      </c>
    </row>
    <row r="631" spans="4:5" x14ac:dyDescent="0.3">
      <c r="D631" s="88" t="s">
        <v>1222</v>
      </c>
      <c r="E631" s="89">
        <v>51.2</v>
      </c>
    </row>
    <row r="632" spans="4:5" x14ac:dyDescent="0.3">
      <c r="D632" s="88" t="s">
        <v>798</v>
      </c>
      <c r="E632" s="89">
        <v>50.9</v>
      </c>
    </row>
    <row r="633" spans="4:5" x14ac:dyDescent="0.3">
      <c r="D633" s="88" t="s">
        <v>890</v>
      </c>
      <c r="E633" s="89">
        <v>71.599999999999994</v>
      </c>
    </row>
    <row r="634" spans="4:5" x14ac:dyDescent="0.3">
      <c r="D634" s="88" t="s">
        <v>936</v>
      </c>
      <c r="E634" s="89">
        <v>82.6</v>
      </c>
    </row>
    <row r="635" spans="4:5" x14ac:dyDescent="0.3">
      <c r="D635" s="88" t="s">
        <v>256</v>
      </c>
      <c r="E635" s="89">
        <v>55.7</v>
      </c>
    </row>
    <row r="636" spans="4:5" x14ac:dyDescent="0.3">
      <c r="D636" s="88" t="s">
        <v>617</v>
      </c>
      <c r="E636" s="89">
        <v>50.2</v>
      </c>
    </row>
    <row r="637" spans="4:5" x14ac:dyDescent="0.3">
      <c r="D637" s="88" t="s">
        <v>738</v>
      </c>
      <c r="E637" s="89">
        <v>49.8</v>
      </c>
    </row>
    <row r="638" spans="4:5" x14ac:dyDescent="0.3">
      <c r="D638" s="88" t="s">
        <v>572</v>
      </c>
      <c r="E638" s="89">
        <v>72.5</v>
      </c>
    </row>
    <row r="639" spans="4:5" x14ac:dyDescent="0.3">
      <c r="D639" s="88" t="s">
        <v>799</v>
      </c>
      <c r="E639" s="89">
        <v>82.6</v>
      </c>
    </row>
    <row r="640" spans="4:5" x14ac:dyDescent="0.3">
      <c r="D640" s="88" t="s">
        <v>618</v>
      </c>
      <c r="E640" s="89">
        <v>50.2</v>
      </c>
    </row>
    <row r="641" spans="4:5" x14ac:dyDescent="0.3">
      <c r="D641" s="88" t="s">
        <v>784</v>
      </c>
      <c r="E641" s="89">
        <v>49.8</v>
      </c>
    </row>
    <row r="642" spans="4:5" x14ac:dyDescent="0.3">
      <c r="D642" s="88" t="s">
        <v>560</v>
      </c>
      <c r="E642" s="89">
        <v>72.5</v>
      </c>
    </row>
    <row r="643" spans="4:5" x14ac:dyDescent="0.3">
      <c r="D643" s="88" t="s">
        <v>748</v>
      </c>
      <c r="E643" s="89">
        <v>82.6</v>
      </c>
    </row>
    <row r="644" spans="4:5" x14ac:dyDescent="0.3">
      <c r="D644" s="88" t="s">
        <v>1168</v>
      </c>
      <c r="E644" s="89">
        <v>50.2</v>
      </c>
    </row>
    <row r="645" spans="4:5" x14ac:dyDescent="0.3">
      <c r="D645" s="88" t="s">
        <v>659</v>
      </c>
      <c r="E645" s="89">
        <v>49.8</v>
      </c>
    </row>
    <row r="646" spans="4:5" x14ac:dyDescent="0.3">
      <c r="D646" s="88" t="s">
        <v>321</v>
      </c>
      <c r="E646" s="89">
        <v>83.9</v>
      </c>
    </row>
    <row r="647" spans="4:5" x14ac:dyDescent="0.3">
      <c r="D647" s="88" t="s">
        <v>785</v>
      </c>
      <c r="E647" s="89">
        <v>72.5</v>
      </c>
    </row>
    <row r="648" spans="4:5" x14ac:dyDescent="0.3">
      <c r="D648" s="88" t="s">
        <v>727</v>
      </c>
      <c r="E648" s="89">
        <v>82.6</v>
      </c>
    </row>
    <row r="649" spans="4:5" x14ac:dyDescent="0.3">
      <c r="D649" s="88" t="s">
        <v>1008</v>
      </c>
      <c r="E649" s="89">
        <v>50.2</v>
      </c>
    </row>
    <row r="650" spans="4:5" x14ac:dyDescent="0.3">
      <c r="D650" s="88" t="s">
        <v>1034</v>
      </c>
      <c r="E650" s="89">
        <v>49.8</v>
      </c>
    </row>
    <row r="651" spans="4:5" x14ac:dyDescent="0.3">
      <c r="D651" s="88" t="s">
        <v>687</v>
      </c>
      <c r="E651" s="89">
        <v>72.5</v>
      </c>
    </row>
    <row r="652" spans="4:5" x14ac:dyDescent="0.3">
      <c r="D652" s="88" t="s">
        <v>1024</v>
      </c>
      <c r="E652" s="89">
        <v>82.6</v>
      </c>
    </row>
    <row r="653" spans="4:5" x14ac:dyDescent="0.3">
      <c r="D653" s="88" t="s">
        <v>717</v>
      </c>
      <c r="E653" s="89">
        <v>50.2</v>
      </c>
    </row>
    <row r="654" spans="4:5" x14ac:dyDescent="0.3">
      <c r="D654" s="88" t="s">
        <v>1234</v>
      </c>
      <c r="E654" s="89">
        <v>49.8</v>
      </c>
    </row>
    <row r="655" spans="4:5" x14ac:dyDescent="0.3">
      <c r="D655" s="88" t="s">
        <v>722</v>
      </c>
      <c r="E655" s="89">
        <v>72.5</v>
      </c>
    </row>
    <row r="656" spans="4:5" x14ac:dyDescent="0.3">
      <c r="D656" s="88" t="s">
        <v>724</v>
      </c>
      <c r="E656" s="89">
        <v>82.6</v>
      </c>
    </row>
    <row r="657" spans="4:5" x14ac:dyDescent="0.3">
      <c r="D657" s="88" t="s">
        <v>363</v>
      </c>
      <c r="E657" s="89">
        <v>80.7</v>
      </c>
    </row>
    <row r="658" spans="4:5" x14ac:dyDescent="0.3">
      <c r="D658" s="88" t="s">
        <v>678</v>
      </c>
      <c r="E658" s="89">
        <v>50.2</v>
      </c>
    </row>
    <row r="659" spans="4:5" x14ac:dyDescent="0.3">
      <c r="D659" s="88" t="s">
        <v>531</v>
      </c>
      <c r="E659" s="89">
        <v>49.8</v>
      </c>
    </row>
    <row r="660" spans="4:5" x14ac:dyDescent="0.3">
      <c r="D660" s="88" t="s">
        <v>742</v>
      </c>
      <c r="E660" s="89">
        <v>72.5</v>
      </c>
    </row>
    <row r="661" spans="4:5" x14ac:dyDescent="0.3">
      <c r="D661" s="88" t="s">
        <v>257</v>
      </c>
      <c r="E661" s="89">
        <v>55.7</v>
      </c>
    </row>
    <row r="662" spans="4:5" x14ac:dyDescent="0.3">
      <c r="D662" s="88" t="s">
        <v>265</v>
      </c>
      <c r="E662" s="89">
        <v>55.8</v>
      </c>
    </row>
    <row r="663" spans="4:5" x14ac:dyDescent="0.3">
      <c r="D663" s="88" t="s">
        <v>322</v>
      </c>
      <c r="E663" s="89">
        <v>55.7</v>
      </c>
    </row>
    <row r="664" spans="4:5" x14ac:dyDescent="0.3">
      <c r="D664" s="88" t="s">
        <v>237</v>
      </c>
      <c r="E664" s="89">
        <v>83.9</v>
      </c>
    </row>
    <row r="665" spans="4:5" x14ac:dyDescent="0.3">
      <c r="D665" s="88" t="s">
        <v>309</v>
      </c>
      <c r="E665" s="89">
        <v>80.7</v>
      </c>
    </row>
    <row r="666" spans="4:5" x14ac:dyDescent="0.3">
      <c r="D666" s="88" t="s">
        <v>364</v>
      </c>
      <c r="E666" s="89">
        <v>55.8</v>
      </c>
    </row>
    <row r="667" spans="4:5" x14ac:dyDescent="0.3">
      <c r="D667" s="88" t="s">
        <v>184</v>
      </c>
      <c r="E667" s="89">
        <v>55.7</v>
      </c>
    </row>
    <row r="668" spans="4:5" x14ac:dyDescent="0.3">
      <c r="D668" s="88" t="s">
        <v>314</v>
      </c>
      <c r="E668" s="89">
        <v>83.9</v>
      </c>
    </row>
    <row r="669" spans="4:5" x14ac:dyDescent="0.3">
      <c r="D669" s="88" t="s">
        <v>283</v>
      </c>
      <c r="E669" s="89">
        <v>80.7</v>
      </c>
    </row>
    <row r="670" spans="4:5" x14ac:dyDescent="0.3">
      <c r="D670" s="88" t="s">
        <v>298</v>
      </c>
      <c r="E670" s="89">
        <v>55.8</v>
      </c>
    </row>
    <row r="671" spans="4:5" x14ac:dyDescent="0.3">
      <c r="D671" s="88" t="s">
        <v>341</v>
      </c>
      <c r="E671" s="89">
        <v>55.7</v>
      </c>
    </row>
    <row r="672" spans="4:5" x14ac:dyDescent="0.3">
      <c r="D672" s="88" t="s">
        <v>335</v>
      </c>
      <c r="E672" s="89">
        <v>83.9</v>
      </c>
    </row>
    <row r="673" spans="4:5" x14ac:dyDescent="0.3">
      <c r="D673" s="88" t="s">
        <v>212</v>
      </c>
      <c r="E673" s="89">
        <v>83.9</v>
      </c>
    </row>
    <row r="674" spans="4:5" x14ac:dyDescent="0.3">
      <c r="D674" s="88" t="s">
        <v>354</v>
      </c>
      <c r="E674" s="89">
        <v>110.9</v>
      </c>
    </row>
    <row r="675" spans="4:5" x14ac:dyDescent="0.3">
      <c r="D675" s="88" t="s">
        <v>234</v>
      </c>
      <c r="E675" s="89">
        <v>78.2</v>
      </c>
    </row>
    <row r="676" spans="4:5" x14ac:dyDescent="0.3">
      <c r="D676" s="88" t="s">
        <v>343</v>
      </c>
      <c r="E676" s="89">
        <v>78.8</v>
      </c>
    </row>
    <row r="677" spans="4:5" x14ac:dyDescent="0.3">
      <c r="D677" s="88" t="s">
        <v>232</v>
      </c>
      <c r="E677" s="89">
        <v>118.4</v>
      </c>
    </row>
    <row r="678" spans="4:5" x14ac:dyDescent="0.3">
      <c r="D678" s="88" t="s">
        <v>213</v>
      </c>
      <c r="E678" s="89">
        <v>33.700000000000003</v>
      </c>
    </row>
    <row r="679" spans="4:5" x14ac:dyDescent="0.3">
      <c r="D679" s="88" t="s">
        <v>342</v>
      </c>
      <c r="E679" s="89">
        <v>62.4</v>
      </c>
    </row>
    <row r="680" spans="4:5" x14ac:dyDescent="0.3">
      <c r="D680" s="88" t="s">
        <v>340</v>
      </c>
      <c r="E680" s="89">
        <v>40.799999999999997</v>
      </c>
    </row>
    <row r="681" spans="4:5" x14ac:dyDescent="0.3">
      <c r="D681" s="88" t="s">
        <v>365</v>
      </c>
      <c r="E681" s="89">
        <v>33.299999999999997</v>
      </c>
    </row>
    <row r="682" spans="4:5" x14ac:dyDescent="0.3">
      <c r="D682" s="88" t="s">
        <v>253</v>
      </c>
      <c r="E682" s="89">
        <v>33.6</v>
      </c>
    </row>
    <row r="683" spans="4:5" x14ac:dyDescent="0.3">
      <c r="D683" s="88" t="s">
        <v>349</v>
      </c>
      <c r="E683" s="89">
        <v>80.7</v>
      </c>
    </row>
    <row r="684" spans="4:5" x14ac:dyDescent="0.3">
      <c r="D684" s="88" t="s">
        <v>249</v>
      </c>
      <c r="E684" s="89">
        <v>40.9</v>
      </c>
    </row>
    <row r="685" spans="4:5" x14ac:dyDescent="0.3">
      <c r="D685" s="88" t="s">
        <v>190</v>
      </c>
      <c r="E685" s="89">
        <v>59.9</v>
      </c>
    </row>
    <row r="686" spans="4:5" x14ac:dyDescent="0.3">
      <c r="D686" s="88" t="s">
        <v>277</v>
      </c>
      <c r="E686" s="89">
        <v>34.6</v>
      </c>
    </row>
    <row r="687" spans="4:5" x14ac:dyDescent="0.3">
      <c r="D687" s="88" t="s">
        <v>308</v>
      </c>
      <c r="E687" s="89">
        <v>32.5</v>
      </c>
    </row>
    <row r="688" spans="4:5" x14ac:dyDescent="0.3">
      <c r="D688" s="88" t="s">
        <v>215</v>
      </c>
      <c r="E688" s="89">
        <v>61.5</v>
      </c>
    </row>
    <row r="689" spans="4:5" x14ac:dyDescent="0.3">
      <c r="D689" s="88" t="s">
        <v>276</v>
      </c>
      <c r="E689" s="89">
        <v>39.1</v>
      </c>
    </row>
    <row r="690" spans="4:5" x14ac:dyDescent="0.3">
      <c r="D690" s="88" t="s">
        <v>357</v>
      </c>
      <c r="E690" s="89">
        <v>31.8</v>
      </c>
    </row>
    <row r="691" spans="4:5" x14ac:dyDescent="0.3">
      <c r="D691" s="88" t="s">
        <v>348</v>
      </c>
      <c r="E691" s="89">
        <v>32.1</v>
      </c>
    </row>
    <row r="692" spans="4:5" x14ac:dyDescent="0.3">
      <c r="D692" s="88" t="s">
        <v>355</v>
      </c>
      <c r="E692" s="89">
        <v>39.299999999999997</v>
      </c>
    </row>
    <row r="693" spans="4:5" x14ac:dyDescent="0.3">
      <c r="D693" s="88" t="s">
        <v>362</v>
      </c>
      <c r="E693" s="89">
        <v>59</v>
      </c>
    </row>
    <row r="694" spans="4:5" x14ac:dyDescent="0.3">
      <c r="D694" s="88" t="s">
        <v>906</v>
      </c>
      <c r="E694" s="89">
        <v>79.8</v>
      </c>
    </row>
    <row r="695" spans="4:5" x14ac:dyDescent="0.3">
      <c r="D695" s="88" t="s">
        <v>877</v>
      </c>
      <c r="E695" s="89">
        <v>46.9</v>
      </c>
    </row>
    <row r="696" spans="4:5" x14ac:dyDescent="0.3">
      <c r="D696" s="88" t="s">
        <v>684</v>
      </c>
      <c r="E696" s="89">
        <v>77.900000000000006</v>
      </c>
    </row>
    <row r="697" spans="4:5" x14ac:dyDescent="0.3">
      <c r="D697" s="88" t="s">
        <v>1093</v>
      </c>
      <c r="E697" s="89">
        <v>101.8</v>
      </c>
    </row>
    <row r="698" spans="4:5" x14ac:dyDescent="0.3">
      <c r="D698" s="88" t="s">
        <v>990</v>
      </c>
      <c r="E698" s="89">
        <v>99.7</v>
      </c>
    </row>
    <row r="699" spans="4:5" x14ac:dyDescent="0.3">
      <c r="D699" s="88" t="s">
        <v>855</v>
      </c>
      <c r="E699" s="89">
        <v>78.2</v>
      </c>
    </row>
    <row r="700" spans="4:5" x14ac:dyDescent="0.3">
      <c r="D700" s="88" t="s">
        <v>946</v>
      </c>
      <c r="E700" s="89">
        <v>101.9</v>
      </c>
    </row>
    <row r="701" spans="4:5" x14ac:dyDescent="0.3">
      <c r="D701" s="88" t="s">
        <v>916</v>
      </c>
      <c r="E701" s="89">
        <v>98.6</v>
      </c>
    </row>
    <row r="702" spans="4:5" x14ac:dyDescent="0.3">
      <c r="D702" s="88" t="s">
        <v>951</v>
      </c>
      <c r="E702" s="89">
        <v>26.4</v>
      </c>
    </row>
    <row r="703" spans="4:5" x14ac:dyDescent="0.3">
      <c r="D703" s="88" t="s">
        <v>2445</v>
      </c>
      <c r="E703" s="89">
        <v>76.400000000000006</v>
      </c>
    </row>
    <row r="704" spans="4:5" x14ac:dyDescent="0.3">
      <c r="D704" s="88" t="s">
        <v>1415</v>
      </c>
      <c r="E704" s="89">
        <v>120</v>
      </c>
    </row>
    <row r="705" spans="4:5" x14ac:dyDescent="0.3">
      <c r="D705" s="88" t="s">
        <v>874</v>
      </c>
      <c r="E705" s="89">
        <v>67.2</v>
      </c>
    </row>
    <row r="706" spans="4:5" x14ac:dyDescent="0.3">
      <c r="D706" s="88" t="s">
        <v>2122</v>
      </c>
      <c r="E706" s="89">
        <v>44.4</v>
      </c>
    </row>
    <row r="707" spans="4:5" x14ac:dyDescent="0.3">
      <c r="D707" s="88" t="s">
        <v>1230</v>
      </c>
      <c r="E707" s="89">
        <v>136.6</v>
      </c>
    </row>
    <row r="708" spans="4:5" x14ac:dyDescent="0.3">
      <c r="D708" s="88" t="s">
        <v>907</v>
      </c>
      <c r="E708" s="89">
        <v>190.4</v>
      </c>
    </row>
    <row r="709" spans="4:5" x14ac:dyDescent="0.3">
      <c r="D709" s="88" t="s">
        <v>947</v>
      </c>
      <c r="E709" s="89">
        <v>63.8</v>
      </c>
    </row>
    <row r="710" spans="4:5" x14ac:dyDescent="0.3">
      <c r="D710" s="88" t="s">
        <v>645</v>
      </c>
      <c r="E710" s="89">
        <v>33</v>
      </c>
    </row>
    <row r="711" spans="4:5" x14ac:dyDescent="0.3">
      <c r="D711" s="88" t="s">
        <v>965</v>
      </c>
      <c r="E711" s="89">
        <v>69.7</v>
      </c>
    </row>
    <row r="712" spans="4:5" x14ac:dyDescent="0.3">
      <c r="D712" s="88" t="s">
        <v>852</v>
      </c>
      <c r="E712" s="89">
        <v>57.7</v>
      </c>
    </row>
    <row r="713" spans="4:5" x14ac:dyDescent="0.3">
      <c r="D713" s="88" t="s">
        <v>939</v>
      </c>
      <c r="E713" s="89">
        <v>80.900000000000006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5"/>
  <sheetViews>
    <sheetView zoomScale="80" zoomScaleNormal="80" workbookViewId="0">
      <pane xSplit="2" ySplit="1" topLeftCell="C680" activePane="bottomRight" state="frozen"/>
      <selection pane="topRight" activeCell="C1" sqref="C1"/>
      <selection pane="bottomLeft" activeCell="A2" sqref="A2"/>
      <selection pane="bottomRight" activeCell="A694" sqref="A694:XFD694"/>
    </sheetView>
  </sheetViews>
  <sheetFormatPr defaultRowHeight="14.4" x14ac:dyDescent="0.3"/>
  <cols>
    <col min="3" max="3" width="14.6640625" style="37" bestFit="1" customWidth="1"/>
    <col min="4" max="9" width="14.6640625" style="37" customWidth="1"/>
    <col min="10" max="10" width="7.33203125" style="105" customWidth="1"/>
    <col min="11" max="17" width="14.6640625" style="37" customWidth="1"/>
    <col min="18" max="18" width="7.44140625" style="90" customWidth="1"/>
    <col min="19" max="19" width="17.44140625" customWidth="1"/>
    <col min="257" max="257" width="13.88671875" customWidth="1"/>
    <col min="258" max="259" width="10.109375" bestFit="1" customWidth="1"/>
    <col min="260" max="260" width="10.33203125" bestFit="1" customWidth="1"/>
    <col min="271" max="271" width="9.88671875" customWidth="1"/>
    <col min="513" max="513" width="13.88671875" customWidth="1"/>
    <col min="514" max="515" width="10.109375" bestFit="1" customWidth="1"/>
    <col min="516" max="516" width="10.33203125" bestFit="1" customWidth="1"/>
    <col min="527" max="527" width="9.88671875" customWidth="1"/>
    <col min="769" max="769" width="13.88671875" customWidth="1"/>
    <col min="770" max="771" width="10.109375" bestFit="1" customWidth="1"/>
    <col min="772" max="772" width="10.33203125" bestFit="1" customWidth="1"/>
    <col min="783" max="783" width="9.88671875" customWidth="1"/>
    <col min="1025" max="1025" width="13.88671875" customWidth="1"/>
    <col min="1026" max="1027" width="10.109375" bestFit="1" customWidth="1"/>
    <col min="1028" max="1028" width="10.33203125" bestFit="1" customWidth="1"/>
    <col min="1039" max="1039" width="9.88671875" customWidth="1"/>
    <col min="1281" max="1281" width="13.88671875" customWidth="1"/>
    <col min="1282" max="1283" width="10.109375" bestFit="1" customWidth="1"/>
    <col min="1284" max="1284" width="10.33203125" bestFit="1" customWidth="1"/>
    <col min="1295" max="1295" width="9.88671875" customWidth="1"/>
    <col min="1537" max="1537" width="13.88671875" customWidth="1"/>
    <col min="1538" max="1539" width="10.109375" bestFit="1" customWidth="1"/>
    <col min="1540" max="1540" width="10.33203125" bestFit="1" customWidth="1"/>
    <col min="1551" max="1551" width="9.88671875" customWidth="1"/>
    <col min="1793" max="1793" width="13.88671875" customWidth="1"/>
    <col min="1794" max="1795" width="10.109375" bestFit="1" customWidth="1"/>
    <col min="1796" max="1796" width="10.33203125" bestFit="1" customWidth="1"/>
    <col min="1807" max="1807" width="9.88671875" customWidth="1"/>
    <col min="2049" max="2049" width="13.88671875" customWidth="1"/>
    <col min="2050" max="2051" width="10.109375" bestFit="1" customWidth="1"/>
    <col min="2052" max="2052" width="10.33203125" bestFit="1" customWidth="1"/>
    <col min="2063" max="2063" width="9.88671875" customWidth="1"/>
    <col min="2305" max="2305" width="13.88671875" customWidth="1"/>
    <col min="2306" max="2307" width="10.109375" bestFit="1" customWidth="1"/>
    <col min="2308" max="2308" width="10.33203125" bestFit="1" customWidth="1"/>
    <col min="2319" max="2319" width="9.88671875" customWidth="1"/>
    <col min="2561" max="2561" width="13.88671875" customWidth="1"/>
    <col min="2562" max="2563" width="10.109375" bestFit="1" customWidth="1"/>
    <col min="2564" max="2564" width="10.33203125" bestFit="1" customWidth="1"/>
    <col min="2575" max="2575" width="9.88671875" customWidth="1"/>
    <col min="2817" max="2817" width="13.88671875" customWidth="1"/>
    <col min="2818" max="2819" width="10.109375" bestFit="1" customWidth="1"/>
    <col min="2820" max="2820" width="10.33203125" bestFit="1" customWidth="1"/>
    <col min="2831" max="2831" width="9.88671875" customWidth="1"/>
    <col min="3073" max="3073" width="13.88671875" customWidth="1"/>
    <col min="3074" max="3075" width="10.109375" bestFit="1" customWidth="1"/>
    <col min="3076" max="3076" width="10.33203125" bestFit="1" customWidth="1"/>
    <col min="3087" max="3087" width="9.88671875" customWidth="1"/>
    <col min="3329" max="3329" width="13.88671875" customWidth="1"/>
    <col min="3330" max="3331" width="10.109375" bestFit="1" customWidth="1"/>
    <col min="3332" max="3332" width="10.33203125" bestFit="1" customWidth="1"/>
    <col min="3343" max="3343" width="9.88671875" customWidth="1"/>
    <col min="3585" max="3585" width="13.88671875" customWidth="1"/>
    <col min="3586" max="3587" width="10.109375" bestFit="1" customWidth="1"/>
    <col min="3588" max="3588" width="10.33203125" bestFit="1" customWidth="1"/>
    <col min="3599" max="3599" width="9.88671875" customWidth="1"/>
    <col min="3841" max="3841" width="13.88671875" customWidth="1"/>
    <col min="3842" max="3843" width="10.109375" bestFit="1" customWidth="1"/>
    <col min="3844" max="3844" width="10.33203125" bestFit="1" customWidth="1"/>
    <col min="3855" max="3855" width="9.88671875" customWidth="1"/>
    <col min="4097" max="4097" width="13.88671875" customWidth="1"/>
    <col min="4098" max="4099" width="10.109375" bestFit="1" customWidth="1"/>
    <col min="4100" max="4100" width="10.33203125" bestFit="1" customWidth="1"/>
    <col min="4111" max="4111" width="9.88671875" customWidth="1"/>
    <col min="4353" max="4353" width="13.88671875" customWidth="1"/>
    <col min="4354" max="4355" width="10.109375" bestFit="1" customWidth="1"/>
    <col min="4356" max="4356" width="10.33203125" bestFit="1" customWidth="1"/>
    <col min="4367" max="4367" width="9.88671875" customWidth="1"/>
    <col min="4609" max="4609" width="13.88671875" customWidth="1"/>
    <col min="4610" max="4611" width="10.109375" bestFit="1" customWidth="1"/>
    <col min="4612" max="4612" width="10.33203125" bestFit="1" customWidth="1"/>
    <col min="4623" max="4623" width="9.88671875" customWidth="1"/>
    <col min="4865" max="4865" width="13.88671875" customWidth="1"/>
    <col min="4866" max="4867" width="10.109375" bestFit="1" customWidth="1"/>
    <col min="4868" max="4868" width="10.33203125" bestFit="1" customWidth="1"/>
    <col min="4879" max="4879" width="9.88671875" customWidth="1"/>
    <col min="5121" max="5121" width="13.88671875" customWidth="1"/>
    <col min="5122" max="5123" width="10.109375" bestFit="1" customWidth="1"/>
    <col min="5124" max="5124" width="10.33203125" bestFit="1" customWidth="1"/>
    <col min="5135" max="5135" width="9.88671875" customWidth="1"/>
    <col min="5377" max="5377" width="13.88671875" customWidth="1"/>
    <col min="5378" max="5379" width="10.109375" bestFit="1" customWidth="1"/>
    <col min="5380" max="5380" width="10.33203125" bestFit="1" customWidth="1"/>
    <col min="5391" max="5391" width="9.88671875" customWidth="1"/>
    <col min="5633" max="5633" width="13.88671875" customWidth="1"/>
    <col min="5634" max="5635" width="10.109375" bestFit="1" customWidth="1"/>
    <col min="5636" max="5636" width="10.33203125" bestFit="1" customWidth="1"/>
    <col min="5647" max="5647" width="9.88671875" customWidth="1"/>
    <col min="5889" max="5889" width="13.88671875" customWidth="1"/>
    <col min="5890" max="5891" width="10.109375" bestFit="1" customWidth="1"/>
    <col min="5892" max="5892" width="10.33203125" bestFit="1" customWidth="1"/>
    <col min="5903" max="5903" width="9.88671875" customWidth="1"/>
    <col min="6145" max="6145" width="13.88671875" customWidth="1"/>
    <col min="6146" max="6147" width="10.109375" bestFit="1" customWidth="1"/>
    <col min="6148" max="6148" width="10.33203125" bestFit="1" customWidth="1"/>
    <col min="6159" max="6159" width="9.88671875" customWidth="1"/>
    <col min="6401" max="6401" width="13.88671875" customWidth="1"/>
    <col min="6402" max="6403" width="10.109375" bestFit="1" customWidth="1"/>
    <col min="6404" max="6404" width="10.33203125" bestFit="1" customWidth="1"/>
    <col min="6415" max="6415" width="9.88671875" customWidth="1"/>
    <col min="6657" max="6657" width="13.88671875" customWidth="1"/>
    <col min="6658" max="6659" width="10.109375" bestFit="1" customWidth="1"/>
    <col min="6660" max="6660" width="10.33203125" bestFit="1" customWidth="1"/>
    <col min="6671" max="6671" width="9.88671875" customWidth="1"/>
    <col min="6913" max="6913" width="13.88671875" customWidth="1"/>
    <col min="6914" max="6915" width="10.109375" bestFit="1" customWidth="1"/>
    <col min="6916" max="6916" width="10.33203125" bestFit="1" customWidth="1"/>
    <col min="6927" max="6927" width="9.88671875" customWidth="1"/>
    <col min="7169" max="7169" width="13.88671875" customWidth="1"/>
    <col min="7170" max="7171" width="10.109375" bestFit="1" customWidth="1"/>
    <col min="7172" max="7172" width="10.33203125" bestFit="1" customWidth="1"/>
    <col min="7183" max="7183" width="9.88671875" customWidth="1"/>
    <col min="7425" max="7425" width="13.88671875" customWidth="1"/>
    <col min="7426" max="7427" width="10.109375" bestFit="1" customWidth="1"/>
    <col min="7428" max="7428" width="10.33203125" bestFit="1" customWidth="1"/>
    <col min="7439" max="7439" width="9.88671875" customWidth="1"/>
    <col min="7681" max="7681" width="13.88671875" customWidth="1"/>
    <col min="7682" max="7683" width="10.109375" bestFit="1" customWidth="1"/>
    <col min="7684" max="7684" width="10.33203125" bestFit="1" customWidth="1"/>
    <col min="7695" max="7695" width="9.88671875" customWidth="1"/>
    <col min="7937" max="7937" width="13.88671875" customWidth="1"/>
    <col min="7938" max="7939" width="10.109375" bestFit="1" customWidth="1"/>
    <col min="7940" max="7940" width="10.33203125" bestFit="1" customWidth="1"/>
    <col min="7951" max="7951" width="9.88671875" customWidth="1"/>
    <col min="8193" max="8193" width="13.88671875" customWidth="1"/>
    <col min="8194" max="8195" width="10.109375" bestFit="1" customWidth="1"/>
    <col min="8196" max="8196" width="10.33203125" bestFit="1" customWidth="1"/>
    <col min="8207" max="8207" width="9.88671875" customWidth="1"/>
    <col min="8449" max="8449" width="13.88671875" customWidth="1"/>
    <col min="8450" max="8451" width="10.109375" bestFit="1" customWidth="1"/>
    <col min="8452" max="8452" width="10.33203125" bestFit="1" customWidth="1"/>
    <col min="8463" max="8463" width="9.88671875" customWidth="1"/>
    <col min="8705" max="8705" width="13.88671875" customWidth="1"/>
    <col min="8706" max="8707" width="10.109375" bestFit="1" customWidth="1"/>
    <col min="8708" max="8708" width="10.33203125" bestFit="1" customWidth="1"/>
    <col min="8719" max="8719" width="9.88671875" customWidth="1"/>
    <col min="8961" max="8961" width="13.88671875" customWidth="1"/>
    <col min="8962" max="8963" width="10.109375" bestFit="1" customWidth="1"/>
    <col min="8964" max="8964" width="10.33203125" bestFit="1" customWidth="1"/>
    <col min="8975" max="8975" width="9.88671875" customWidth="1"/>
    <col min="9217" max="9217" width="13.88671875" customWidth="1"/>
    <col min="9218" max="9219" width="10.109375" bestFit="1" customWidth="1"/>
    <col min="9220" max="9220" width="10.33203125" bestFit="1" customWidth="1"/>
    <col min="9231" max="9231" width="9.88671875" customWidth="1"/>
    <col min="9473" max="9473" width="13.88671875" customWidth="1"/>
    <col min="9474" max="9475" width="10.109375" bestFit="1" customWidth="1"/>
    <col min="9476" max="9476" width="10.33203125" bestFit="1" customWidth="1"/>
    <col min="9487" max="9487" width="9.88671875" customWidth="1"/>
    <col min="9729" max="9729" width="13.88671875" customWidth="1"/>
    <col min="9730" max="9731" width="10.109375" bestFit="1" customWidth="1"/>
    <col min="9732" max="9732" width="10.33203125" bestFit="1" customWidth="1"/>
    <col min="9743" max="9743" width="9.88671875" customWidth="1"/>
    <col min="9985" max="9985" width="13.88671875" customWidth="1"/>
    <col min="9986" max="9987" width="10.109375" bestFit="1" customWidth="1"/>
    <col min="9988" max="9988" width="10.33203125" bestFit="1" customWidth="1"/>
    <col min="9999" max="9999" width="9.88671875" customWidth="1"/>
    <col min="10241" max="10241" width="13.88671875" customWidth="1"/>
    <col min="10242" max="10243" width="10.109375" bestFit="1" customWidth="1"/>
    <col min="10244" max="10244" width="10.33203125" bestFit="1" customWidth="1"/>
    <col min="10255" max="10255" width="9.88671875" customWidth="1"/>
    <col min="10497" max="10497" width="13.88671875" customWidth="1"/>
    <col min="10498" max="10499" width="10.109375" bestFit="1" customWidth="1"/>
    <col min="10500" max="10500" width="10.33203125" bestFit="1" customWidth="1"/>
    <col min="10511" max="10511" width="9.88671875" customWidth="1"/>
    <col min="10753" max="10753" width="13.88671875" customWidth="1"/>
    <col min="10754" max="10755" width="10.109375" bestFit="1" customWidth="1"/>
    <col min="10756" max="10756" width="10.33203125" bestFit="1" customWidth="1"/>
    <col min="10767" max="10767" width="9.88671875" customWidth="1"/>
    <col min="11009" max="11009" width="13.88671875" customWidth="1"/>
    <col min="11010" max="11011" width="10.109375" bestFit="1" customWidth="1"/>
    <col min="11012" max="11012" width="10.33203125" bestFit="1" customWidth="1"/>
    <col min="11023" max="11023" width="9.88671875" customWidth="1"/>
    <col min="11265" max="11265" width="13.88671875" customWidth="1"/>
    <col min="11266" max="11267" width="10.109375" bestFit="1" customWidth="1"/>
    <col min="11268" max="11268" width="10.33203125" bestFit="1" customWidth="1"/>
    <col min="11279" max="11279" width="9.88671875" customWidth="1"/>
    <col min="11521" max="11521" width="13.88671875" customWidth="1"/>
    <col min="11522" max="11523" width="10.109375" bestFit="1" customWidth="1"/>
    <col min="11524" max="11524" width="10.33203125" bestFit="1" customWidth="1"/>
    <col min="11535" max="11535" width="9.88671875" customWidth="1"/>
    <col min="11777" max="11777" width="13.88671875" customWidth="1"/>
    <col min="11778" max="11779" width="10.109375" bestFit="1" customWidth="1"/>
    <col min="11780" max="11780" width="10.33203125" bestFit="1" customWidth="1"/>
    <col min="11791" max="11791" width="9.88671875" customWidth="1"/>
    <col min="12033" max="12033" width="13.88671875" customWidth="1"/>
    <col min="12034" max="12035" width="10.109375" bestFit="1" customWidth="1"/>
    <col min="12036" max="12036" width="10.33203125" bestFit="1" customWidth="1"/>
    <col min="12047" max="12047" width="9.88671875" customWidth="1"/>
    <col min="12289" max="12289" width="13.88671875" customWidth="1"/>
    <col min="12290" max="12291" width="10.109375" bestFit="1" customWidth="1"/>
    <col min="12292" max="12292" width="10.33203125" bestFit="1" customWidth="1"/>
    <col min="12303" max="12303" width="9.88671875" customWidth="1"/>
    <col min="12545" max="12545" width="13.88671875" customWidth="1"/>
    <col min="12546" max="12547" width="10.109375" bestFit="1" customWidth="1"/>
    <col min="12548" max="12548" width="10.33203125" bestFit="1" customWidth="1"/>
    <col min="12559" max="12559" width="9.88671875" customWidth="1"/>
    <col min="12801" max="12801" width="13.88671875" customWidth="1"/>
    <col min="12802" max="12803" width="10.109375" bestFit="1" customWidth="1"/>
    <col min="12804" max="12804" width="10.33203125" bestFit="1" customWidth="1"/>
    <col min="12815" max="12815" width="9.88671875" customWidth="1"/>
    <col min="13057" max="13057" width="13.88671875" customWidth="1"/>
    <col min="13058" max="13059" width="10.109375" bestFit="1" customWidth="1"/>
    <col min="13060" max="13060" width="10.33203125" bestFit="1" customWidth="1"/>
    <col min="13071" max="13071" width="9.88671875" customWidth="1"/>
    <col min="13313" max="13313" width="13.88671875" customWidth="1"/>
    <col min="13314" max="13315" width="10.109375" bestFit="1" customWidth="1"/>
    <col min="13316" max="13316" width="10.33203125" bestFit="1" customWidth="1"/>
    <col min="13327" max="13327" width="9.88671875" customWidth="1"/>
    <col min="13569" max="13569" width="13.88671875" customWidth="1"/>
    <col min="13570" max="13571" width="10.109375" bestFit="1" customWidth="1"/>
    <col min="13572" max="13572" width="10.33203125" bestFit="1" customWidth="1"/>
    <col min="13583" max="13583" width="9.88671875" customWidth="1"/>
    <col min="13825" max="13825" width="13.88671875" customWidth="1"/>
    <col min="13826" max="13827" width="10.109375" bestFit="1" customWidth="1"/>
    <col min="13828" max="13828" width="10.33203125" bestFit="1" customWidth="1"/>
    <col min="13839" max="13839" width="9.88671875" customWidth="1"/>
    <col min="14081" max="14081" width="13.88671875" customWidth="1"/>
    <col min="14082" max="14083" width="10.109375" bestFit="1" customWidth="1"/>
    <col min="14084" max="14084" width="10.33203125" bestFit="1" customWidth="1"/>
    <col min="14095" max="14095" width="9.88671875" customWidth="1"/>
    <col min="14337" max="14337" width="13.88671875" customWidth="1"/>
    <col min="14338" max="14339" width="10.109375" bestFit="1" customWidth="1"/>
    <col min="14340" max="14340" width="10.33203125" bestFit="1" customWidth="1"/>
    <col min="14351" max="14351" width="9.88671875" customWidth="1"/>
    <col min="14593" max="14593" width="13.88671875" customWidth="1"/>
    <col min="14594" max="14595" width="10.109375" bestFit="1" customWidth="1"/>
    <col min="14596" max="14596" width="10.33203125" bestFit="1" customWidth="1"/>
    <col min="14607" max="14607" width="9.88671875" customWidth="1"/>
    <col min="14849" max="14849" width="13.88671875" customWidth="1"/>
    <col min="14850" max="14851" width="10.109375" bestFit="1" customWidth="1"/>
    <col min="14852" max="14852" width="10.33203125" bestFit="1" customWidth="1"/>
    <col min="14863" max="14863" width="9.88671875" customWidth="1"/>
    <col min="15105" max="15105" width="13.88671875" customWidth="1"/>
    <col min="15106" max="15107" width="10.109375" bestFit="1" customWidth="1"/>
    <col min="15108" max="15108" width="10.33203125" bestFit="1" customWidth="1"/>
    <col min="15119" max="15119" width="9.88671875" customWidth="1"/>
    <col min="15361" max="15361" width="13.88671875" customWidth="1"/>
    <col min="15362" max="15363" width="10.109375" bestFit="1" customWidth="1"/>
    <col min="15364" max="15364" width="10.33203125" bestFit="1" customWidth="1"/>
    <col min="15375" max="15375" width="9.88671875" customWidth="1"/>
    <col min="15617" max="15617" width="13.88671875" customWidth="1"/>
    <col min="15618" max="15619" width="10.109375" bestFit="1" customWidth="1"/>
    <col min="15620" max="15620" width="10.33203125" bestFit="1" customWidth="1"/>
    <col min="15631" max="15631" width="9.88671875" customWidth="1"/>
    <col min="15873" max="15873" width="13.88671875" customWidth="1"/>
    <col min="15874" max="15875" width="10.109375" bestFit="1" customWidth="1"/>
    <col min="15876" max="15876" width="10.33203125" bestFit="1" customWidth="1"/>
    <col min="15887" max="15887" width="9.88671875" customWidth="1"/>
    <col min="16129" max="16129" width="13.88671875" customWidth="1"/>
    <col min="16130" max="16131" width="10.109375" bestFit="1" customWidth="1"/>
    <col min="16132" max="16132" width="10.33203125" bestFit="1" customWidth="1"/>
    <col min="16143" max="16143" width="9.88671875" customWidth="1"/>
  </cols>
  <sheetData>
    <row r="1" spans="1:20" ht="72" x14ac:dyDescent="0.3">
      <c r="A1" s="42" t="s">
        <v>388</v>
      </c>
      <c r="B1" s="43" t="s">
        <v>389</v>
      </c>
      <c r="C1" s="44">
        <v>45017</v>
      </c>
      <c r="D1" s="45" t="s">
        <v>1253</v>
      </c>
      <c r="E1" s="45" t="s">
        <v>1266</v>
      </c>
      <c r="F1" s="45" t="s">
        <v>391</v>
      </c>
      <c r="G1" s="46" t="s">
        <v>392</v>
      </c>
      <c r="H1" s="45" t="s">
        <v>1254</v>
      </c>
      <c r="I1" s="47" t="s">
        <v>396</v>
      </c>
      <c r="J1" s="92"/>
      <c r="K1" s="45" t="s">
        <v>393</v>
      </c>
      <c r="L1" s="45" t="s">
        <v>394</v>
      </c>
      <c r="M1" s="45" t="s">
        <v>390</v>
      </c>
      <c r="N1" s="45" t="s">
        <v>391</v>
      </c>
      <c r="O1" s="46" t="s">
        <v>392</v>
      </c>
      <c r="P1" s="46" t="s">
        <v>395</v>
      </c>
      <c r="Q1" s="47" t="s">
        <v>397</v>
      </c>
      <c r="R1" s="92"/>
      <c r="S1" s="44" t="s">
        <v>1267</v>
      </c>
    </row>
    <row r="2" spans="1:20" x14ac:dyDescent="0.3">
      <c r="A2" s="88" t="s">
        <v>166</v>
      </c>
      <c r="B2" s="89">
        <f>VLOOKUP(A2,Площадь!D:E,2,0)</f>
        <v>82</v>
      </c>
      <c r="C2" s="37">
        <v>21.407</v>
      </c>
      <c r="G2" s="37">
        <f>B2*$G$715</f>
        <v>0.45752185696130826</v>
      </c>
      <c r="H2" s="37">
        <f>E2+G2</f>
        <v>0.45752185696130826</v>
      </c>
      <c r="I2" s="37">
        <f>C2+H2</f>
        <v>21.864521856961307</v>
      </c>
      <c r="K2" s="37">
        <f>I2</f>
        <v>21.864521856961307</v>
      </c>
      <c r="L2" s="37">
        <f>K2+M2</f>
        <v>27.988</v>
      </c>
      <c r="M2" s="37">
        <f>S2-K2</f>
        <v>6.1234781430386924</v>
      </c>
      <c r="N2" s="37">
        <f>B2</f>
        <v>82</v>
      </c>
      <c r="P2" s="37">
        <f>M2+O2</f>
        <v>6.1234781430386924</v>
      </c>
      <c r="Q2" s="37">
        <f>K2+P2</f>
        <v>27.988</v>
      </c>
      <c r="R2" s="93"/>
      <c r="S2">
        <v>27.988</v>
      </c>
      <c r="T2" s="37">
        <f t="shared" ref="T2:T65" si="0">S2-Q2</f>
        <v>0</v>
      </c>
    </row>
    <row r="3" spans="1:20" x14ac:dyDescent="0.3">
      <c r="A3" s="88" t="s">
        <v>149</v>
      </c>
      <c r="B3" s="89">
        <f>VLOOKUP(A3,Площадь!D:E,2,0)</f>
        <v>55.8</v>
      </c>
      <c r="C3" s="37">
        <v>11.699</v>
      </c>
      <c r="G3" s="37">
        <f t="shared" ref="G3:G4" si="1">B3*$G$715</f>
        <v>0.31133804412732929</v>
      </c>
      <c r="H3" s="37">
        <f t="shared" ref="H3:H66" si="2">E3+G3</f>
        <v>0.31133804412732929</v>
      </c>
      <c r="I3" s="37">
        <f t="shared" ref="I3:I66" si="3">C3+H3</f>
        <v>12.010338044127328</v>
      </c>
      <c r="K3" s="37">
        <f t="shared" ref="K3:K66" si="4">I3</f>
        <v>12.010338044127328</v>
      </c>
      <c r="L3" s="37">
        <f t="shared" ref="L3:L44" si="5">K3+M3</f>
        <v>16.495999999999999</v>
      </c>
      <c r="M3" s="37">
        <f t="shared" ref="M3:M66" si="6">S3-K3</f>
        <v>4.4856619558726702</v>
      </c>
      <c r="N3" s="37">
        <f t="shared" ref="N3:N44" si="7">B3</f>
        <v>55.8</v>
      </c>
      <c r="P3" s="37">
        <f t="shared" ref="P3:P66" si="8">M3+O3</f>
        <v>4.4856619558726702</v>
      </c>
      <c r="Q3" s="37">
        <f t="shared" ref="Q3:Q66" si="9">K3+P3</f>
        <v>16.495999999999999</v>
      </c>
      <c r="S3">
        <v>16.495999999999999</v>
      </c>
      <c r="T3" s="37">
        <f t="shared" si="0"/>
        <v>0</v>
      </c>
    </row>
    <row r="4" spans="1:20" x14ac:dyDescent="0.3">
      <c r="A4" s="88" t="s">
        <v>46</v>
      </c>
      <c r="B4" s="89">
        <f>VLOOKUP(A4,Площадь!D:E,2,0)</f>
        <v>33.5</v>
      </c>
      <c r="C4" s="37">
        <v>5.8529999999999998</v>
      </c>
      <c r="G4" s="37">
        <f t="shared" si="1"/>
        <v>0.18691441717321741</v>
      </c>
      <c r="H4" s="37">
        <f t="shared" si="2"/>
        <v>0.18691441717321741</v>
      </c>
      <c r="I4" s="37">
        <f t="shared" si="3"/>
        <v>6.0399144171732173</v>
      </c>
      <c r="K4" s="37">
        <f t="shared" si="4"/>
        <v>6.0399144171732173</v>
      </c>
      <c r="L4" s="37">
        <f t="shared" si="5"/>
        <v>7.5510000000000002</v>
      </c>
      <c r="M4" s="37">
        <f t="shared" si="6"/>
        <v>1.5110855828267828</v>
      </c>
      <c r="N4" s="37">
        <f t="shared" si="7"/>
        <v>33.5</v>
      </c>
      <c r="P4" s="37">
        <f t="shared" si="8"/>
        <v>1.5110855828267828</v>
      </c>
      <c r="Q4" s="37">
        <f t="shared" si="9"/>
        <v>7.5510000000000002</v>
      </c>
      <c r="S4">
        <v>7.5510000000000002</v>
      </c>
      <c r="T4" s="37">
        <f t="shared" si="0"/>
        <v>0</v>
      </c>
    </row>
    <row r="5" spans="1:20" x14ac:dyDescent="0.3">
      <c r="A5" s="88" t="s">
        <v>157</v>
      </c>
      <c r="B5" s="89">
        <f>VLOOKUP(A5,Площадь!D:E,2,0)</f>
        <v>32.5</v>
      </c>
      <c r="C5" s="37">
        <v>10.093</v>
      </c>
      <c r="D5" s="37">
        <f>C5+E5</f>
        <v>10.093</v>
      </c>
      <c r="E5" s="37">
        <f>VLOOKUP(A5,'расход по ИПУ'!A:B,2,0)</f>
        <v>0</v>
      </c>
      <c r="F5" s="37">
        <f>B5</f>
        <v>32.5</v>
      </c>
      <c r="H5" s="37">
        <f t="shared" si="2"/>
        <v>0</v>
      </c>
      <c r="I5" s="37">
        <f t="shared" si="3"/>
        <v>10.093</v>
      </c>
      <c r="K5" s="37">
        <f t="shared" si="4"/>
        <v>10.093</v>
      </c>
      <c r="L5" s="37">
        <f t="shared" si="5"/>
        <v>12.693</v>
      </c>
      <c r="M5" s="37">
        <f t="shared" si="6"/>
        <v>2.5999999999999996</v>
      </c>
      <c r="N5" s="37">
        <f t="shared" si="7"/>
        <v>32.5</v>
      </c>
      <c r="P5" s="37">
        <f t="shared" si="8"/>
        <v>2.5999999999999996</v>
      </c>
      <c r="Q5" s="37">
        <f t="shared" si="9"/>
        <v>12.693</v>
      </c>
      <c r="S5">
        <v>12.693</v>
      </c>
      <c r="T5" s="37">
        <f t="shared" si="0"/>
        <v>0</v>
      </c>
    </row>
    <row r="6" spans="1:20" x14ac:dyDescent="0.3">
      <c r="A6" s="88" t="s">
        <v>85</v>
      </c>
      <c r="B6" s="89">
        <f>VLOOKUP(A6,Площадь!D:E,2,0)</f>
        <v>61.5</v>
      </c>
      <c r="C6" s="37">
        <v>12.004</v>
      </c>
      <c r="G6" s="37">
        <f t="shared" ref="G6:G9" si="10">B6*$G$715</f>
        <v>0.34314139272098121</v>
      </c>
      <c r="H6" s="37">
        <f t="shared" si="2"/>
        <v>0.34314139272098121</v>
      </c>
      <c r="I6" s="37">
        <f t="shared" si="3"/>
        <v>12.347141392720982</v>
      </c>
      <c r="K6" s="37">
        <f t="shared" si="4"/>
        <v>12.347141392720982</v>
      </c>
      <c r="L6" s="37">
        <f t="shared" si="5"/>
        <v>15.438000000000001</v>
      </c>
      <c r="M6" s="37">
        <f t="shared" si="6"/>
        <v>3.090858607279019</v>
      </c>
      <c r="N6" s="37">
        <f t="shared" si="7"/>
        <v>61.5</v>
      </c>
      <c r="P6" s="37">
        <f t="shared" si="8"/>
        <v>3.090858607279019</v>
      </c>
      <c r="Q6" s="37">
        <f t="shared" si="9"/>
        <v>15.438000000000001</v>
      </c>
      <c r="S6">
        <v>15.438000000000001</v>
      </c>
      <c r="T6" s="37">
        <f t="shared" si="0"/>
        <v>0</v>
      </c>
    </row>
    <row r="7" spans="1:20" x14ac:dyDescent="0.3">
      <c r="A7" s="88" t="s">
        <v>158</v>
      </c>
      <c r="B7" s="89">
        <f>VLOOKUP(A7,Площадь!D:E,2,0)</f>
        <v>39.1</v>
      </c>
      <c r="C7" s="37">
        <v>9.7870000000000008</v>
      </c>
      <c r="G7" s="37">
        <f t="shared" si="10"/>
        <v>0.21815981228277018</v>
      </c>
      <c r="H7" s="37">
        <f t="shared" si="2"/>
        <v>0.21815981228277018</v>
      </c>
      <c r="I7" s="37">
        <f t="shared" si="3"/>
        <v>10.005159812282772</v>
      </c>
      <c r="K7" s="37">
        <f t="shared" si="4"/>
        <v>10.005159812282772</v>
      </c>
      <c r="L7" s="37">
        <f t="shared" si="5"/>
        <v>12.61</v>
      </c>
      <c r="M7" s="37">
        <f t="shared" si="6"/>
        <v>2.6048401877172278</v>
      </c>
      <c r="N7" s="37">
        <f t="shared" si="7"/>
        <v>39.1</v>
      </c>
      <c r="P7" s="37">
        <f t="shared" si="8"/>
        <v>2.6048401877172278</v>
      </c>
      <c r="Q7" s="37">
        <f t="shared" si="9"/>
        <v>12.61</v>
      </c>
      <c r="S7">
        <v>12.61</v>
      </c>
      <c r="T7" s="37">
        <f t="shared" si="0"/>
        <v>0</v>
      </c>
    </row>
    <row r="8" spans="1:20" x14ac:dyDescent="0.3">
      <c r="A8" s="88" t="s">
        <v>171</v>
      </c>
      <c r="B8" s="89">
        <f>VLOOKUP(A8,Площадь!D:E,2,0)</f>
        <v>31.8</v>
      </c>
      <c r="C8" s="37">
        <v>9.9909999999999997</v>
      </c>
      <c r="G8" s="37">
        <f t="shared" si="10"/>
        <v>0.17742920794353176</v>
      </c>
      <c r="H8" s="37">
        <f t="shared" si="2"/>
        <v>0.17742920794353176</v>
      </c>
      <c r="I8" s="37">
        <f t="shared" si="3"/>
        <v>10.168429207943531</v>
      </c>
      <c r="K8" s="37">
        <f t="shared" si="4"/>
        <v>10.168429207943531</v>
      </c>
      <c r="L8" s="37">
        <f t="shared" si="5"/>
        <v>11.632999999999999</v>
      </c>
      <c r="M8" s="37">
        <f t="shared" si="6"/>
        <v>1.4645707920564686</v>
      </c>
      <c r="N8" s="37">
        <f t="shared" si="7"/>
        <v>31.8</v>
      </c>
      <c r="P8" s="37">
        <f t="shared" si="8"/>
        <v>1.4645707920564686</v>
      </c>
      <c r="Q8" s="37">
        <f t="shared" si="9"/>
        <v>11.632999999999999</v>
      </c>
      <c r="S8">
        <v>11.632999999999999</v>
      </c>
      <c r="T8" s="37">
        <f t="shared" si="0"/>
        <v>0</v>
      </c>
    </row>
    <row r="9" spans="1:20" x14ac:dyDescent="0.3">
      <c r="A9" s="88" t="s">
        <v>100</v>
      </c>
      <c r="B9" s="89">
        <f>VLOOKUP(A9,Площадь!D:E,2,0)</f>
        <v>32.1</v>
      </c>
      <c r="C9" s="37">
        <v>5.3949999999999996</v>
      </c>
      <c r="G9" s="37">
        <f t="shared" si="10"/>
        <v>0.17910306839582923</v>
      </c>
      <c r="H9" s="37">
        <f t="shared" si="2"/>
        <v>0.17910306839582923</v>
      </c>
      <c r="I9" s="37">
        <f t="shared" si="3"/>
        <v>5.5741030683958286</v>
      </c>
      <c r="K9" s="37">
        <f t="shared" si="4"/>
        <v>5.5741030683958286</v>
      </c>
      <c r="L9" s="37">
        <f t="shared" si="5"/>
        <v>8.0969999999999995</v>
      </c>
      <c r="M9" s="37">
        <f t="shared" si="6"/>
        <v>2.5228969316041709</v>
      </c>
      <c r="N9" s="37">
        <f t="shared" si="7"/>
        <v>32.1</v>
      </c>
      <c r="P9" s="37">
        <f t="shared" si="8"/>
        <v>2.5228969316041709</v>
      </c>
      <c r="Q9" s="37">
        <f t="shared" si="9"/>
        <v>8.0969999999999995</v>
      </c>
      <c r="S9">
        <v>8.0969999999999995</v>
      </c>
      <c r="T9" s="37">
        <f t="shared" si="0"/>
        <v>0</v>
      </c>
    </row>
    <row r="10" spans="1:20" x14ac:dyDescent="0.3">
      <c r="A10" s="88" t="s">
        <v>124</v>
      </c>
      <c r="B10" s="89">
        <f>VLOOKUP(A10,Площадь!D:E,2,0)</f>
        <v>39.299999999999997</v>
      </c>
      <c r="C10" s="37">
        <v>5.9539999999999997</v>
      </c>
      <c r="D10" s="37">
        <f>C10+E10</f>
        <v>5.9539999999999997</v>
      </c>
      <c r="E10" s="37">
        <f>VLOOKUP(A10,'расход по ИПУ'!A:B,2,0)</f>
        <v>0</v>
      </c>
      <c r="F10" s="37">
        <f>B10</f>
        <v>39.299999999999997</v>
      </c>
      <c r="H10" s="37">
        <f t="shared" si="2"/>
        <v>0</v>
      </c>
      <c r="I10" s="37">
        <f t="shared" si="3"/>
        <v>5.9539999999999997</v>
      </c>
      <c r="K10" s="37">
        <f t="shared" si="4"/>
        <v>5.9539999999999997</v>
      </c>
      <c r="L10" s="37">
        <f t="shared" si="5"/>
        <v>7.7089999999999996</v>
      </c>
      <c r="M10" s="37">
        <f t="shared" si="6"/>
        <v>1.7549999999999999</v>
      </c>
      <c r="N10" s="37">
        <f t="shared" si="7"/>
        <v>39.299999999999997</v>
      </c>
      <c r="P10" s="37">
        <f t="shared" si="8"/>
        <v>1.7549999999999999</v>
      </c>
      <c r="Q10" s="37">
        <f t="shared" si="9"/>
        <v>7.7089999999999996</v>
      </c>
      <c r="S10">
        <v>7.7089999999999996</v>
      </c>
      <c r="T10" s="37">
        <f t="shared" si="0"/>
        <v>0</v>
      </c>
    </row>
    <row r="11" spans="1:20" x14ac:dyDescent="0.3">
      <c r="A11" s="88" t="s">
        <v>156</v>
      </c>
      <c r="B11" s="89">
        <f>VLOOKUP(A11,Площадь!D:E,2,0)</f>
        <v>59</v>
      </c>
      <c r="C11" s="37">
        <v>13.254</v>
      </c>
      <c r="G11" s="37">
        <f>B11*$G$715</f>
        <v>0.3291925556185023</v>
      </c>
      <c r="H11" s="37">
        <f t="shared" si="2"/>
        <v>0.3291925556185023</v>
      </c>
      <c r="I11" s="37">
        <f t="shared" si="3"/>
        <v>13.583192555618503</v>
      </c>
      <c r="K11" s="37">
        <f t="shared" si="4"/>
        <v>13.583192555618503</v>
      </c>
      <c r="L11" s="37">
        <f t="shared" si="5"/>
        <v>17.782</v>
      </c>
      <c r="M11" s="37">
        <f t="shared" si="6"/>
        <v>4.1988074443814973</v>
      </c>
      <c r="N11" s="37">
        <f t="shared" si="7"/>
        <v>59</v>
      </c>
      <c r="P11" s="37">
        <f t="shared" si="8"/>
        <v>4.1988074443814973</v>
      </c>
      <c r="Q11" s="37">
        <f t="shared" si="9"/>
        <v>17.782</v>
      </c>
      <c r="S11">
        <v>17.782</v>
      </c>
      <c r="T11" s="37">
        <f t="shared" si="0"/>
        <v>0</v>
      </c>
    </row>
    <row r="12" spans="1:20" x14ac:dyDescent="0.3">
      <c r="A12" s="88" t="s">
        <v>70</v>
      </c>
      <c r="B12" s="89">
        <f>VLOOKUP(A12,Площадь!D:E,2,0)</f>
        <v>33.5</v>
      </c>
      <c r="C12" s="37">
        <v>8.7579999999999991</v>
      </c>
      <c r="D12" s="37">
        <f t="shared" ref="D12:D13" si="11">C12+E12</f>
        <v>8.7579999999999991</v>
      </c>
      <c r="E12" s="37">
        <f>VLOOKUP(A12,'расход по ИПУ'!A:B,2,0)</f>
        <v>0</v>
      </c>
      <c r="F12" s="37">
        <f t="shared" ref="F12:F13" si="12">B12</f>
        <v>33.5</v>
      </c>
      <c r="H12" s="37">
        <f t="shared" si="2"/>
        <v>0</v>
      </c>
      <c r="I12" s="37">
        <f t="shared" si="3"/>
        <v>8.7579999999999991</v>
      </c>
      <c r="K12" s="37">
        <f t="shared" si="4"/>
        <v>8.7579999999999991</v>
      </c>
      <c r="L12" s="37">
        <f t="shared" si="5"/>
        <v>10.94</v>
      </c>
      <c r="M12" s="37">
        <f t="shared" si="6"/>
        <v>2.1820000000000004</v>
      </c>
      <c r="N12" s="37">
        <f t="shared" si="7"/>
        <v>33.5</v>
      </c>
      <c r="P12" s="37">
        <f t="shared" si="8"/>
        <v>2.1820000000000004</v>
      </c>
      <c r="Q12" s="37">
        <f t="shared" si="9"/>
        <v>10.94</v>
      </c>
      <c r="S12">
        <v>10.94</v>
      </c>
      <c r="T12" s="37">
        <f t="shared" si="0"/>
        <v>0</v>
      </c>
    </row>
    <row r="13" spans="1:20" x14ac:dyDescent="0.3">
      <c r="A13" s="88" t="s">
        <v>59</v>
      </c>
      <c r="B13" s="89">
        <f>VLOOKUP(A13,Площадь!D:E,2,0)</f>
        <v>32.5</v>
      </c>
      <c r="C13" s="37">
        <v>7.649</v>
      </c>
      <c r="D13" s="37">
        <f t="shared" si="11"/>
        <v>7.649</v>
      </c>
      <c r="E13" s="37">
        <f>VLOOKUP(A13,'расход по ИПУ'!A:B,2,0)</f>
        <v>0</v>
      </c>
      <c r="F13" s="37">
        <f t="shared" si="12"/>
        <v>32.5</v>
      </c>
      <c r="H13" s="37">
        <f t="shared" si="2"/>
        <v>0</v>
      </c>
      <c r="I13" s="37">
        <f t="shared" si="3"/>
        <v>7.649</v>
      </c>
      <c r="K13" s="37">
        <f t="shared" si="4"/>
        <v>7.649</v>
      </c>
      <c r="L13" s="37">
        <f t="shared" si="5"/>
        <v>8.8030000000000008</v>
      </c>
      <c r="M13" s="37">
        <f t="shared" si="6"/>
        <v>1.1540000000000008</v>
      </c>
      <c r="N13" s="37">
        <f t="shared" si="7"/>
        <v>32.5</v>
      </c>
      <c r="P13" s="37">
        <f t="shared" si="8"/>
        <v>1.1540000000000008</v>
      </c>
      <c r="Q13" s="37">
        <f t="shared" si="9"/>
        <v>8.8030000000000008</v>
      </c>
      <c r="S13">
        <v>8.8030000000000008</v>
      </c>
      <c r="T13" s="37">
        <f t="shared" si="0"/>
        <v>0</v>
      </c>
    </row>
    <row r="14" spans="1:20" x14ac:dyDescent="0.3">
      <c r="A14" s="88" t="s">
        <v>79</v>
      </c>
      <c r="B14" s="89">
        <f>VLOOKUP(A14,Площадь!D:E,2,0)</f>
        <v>55.7</v>
      </c>
      <c r="C14" s="37">
        <v>9.625</v>
      </c>
      <c r="G14" s="37">
        <f>B14*$G$715</f>
        <v>0.31078009064323014</v>
      </c>
      <c r="H14" s="37">
        <f t="shared" si="2"/>
        <v>0.31078009064323014</v>
      </c>
      <c r="I14" s="37">
        <f t="shared" si="3"/>
        <v>9.935780090643231</v>
      </c>
      <c r="K14" s="37">
        <f>S14</f>
        <v>9.9250000000000007</v>
      </c>
      <c r="L14" s="37">
        <f t="shared" si="5"/>
        <v>9.9250000000000007</v>
      </c>
      <c r="M14" s="37">
        <f t="shared" si="6"/>
        <v>0</v>
      </c>
      <c r="N14" s="37">
        <f t="shared" si="7"/>
        <v>55.7</v>
      </c>
      <c r="P14" s="37">
        <f t="shared" si="8"/>
        <v>0</v>
      </c>
      <c r="Q14" s="37">
        <f t="shared" si="9"/>
        <v>9.9250000000000007</v>
      </c>
      <c r="S14">
        <v>9.9250000000000007</v>
      </c>
      <c r="T14" s="37">
        <f t="shared" si="0"/>
        <v>0</v>
      </c>
    </row>
    <row r="15" spans="1:20" x14ac:dyDescent="0.3">
      <c r="A15" s="88" t="s">
        <v>152</v>
      </c>
      <c r="B15" s="89">
        <f>VLOOKUP(A15,Площадь!D:E,2,0)</f>
        <v>61.5</v>
      </c>
      <c r="C15" s="37">
        <v>13.586</v>
      </c>
      <c r="D15" s="37">
        <f>C15+E15</f>
        <v>14.700000000000001</v>
      </c>
      <c r="E15" s="37">
        <f>VLOOKUP(A15,'расход по ИПУ'!A:B,2,0)</f>
        <v>1.1140000000000001</v>
      </c>
      <c r="F15" s="37">
        <f>B15</f>
        <v>61.5</v>
      </c>
      <c r="H15" s="37">
        <f t="shared" si="2"/>
        <v>1.1140000000000001</v>
      </c>
      <c r="I15" s="37">
        <f t="shared" si="3"/>
        <v>14.700000000000001</v>
      </c>
      <c r="K15" s="37">
        <f t="shared" ref="K15:K17" si="13">S15</f>
        <v>14.651</v>
      </c>
      <c r="L15" s="37">
        <f t="shared" si="5"/>
        <v>14.651</v>
      </c>
      <c r="M15" s="37">
        <f t="shared" si="6"/>
        <v>0</v>
      </c>
      <c r="N15" s="37">
        <f t="shared" si="7"/>
        <v>61.5</v>
      </c>
      <c r="P15" s="37">
        <f t="shared" si="8"/>
        <v>0</v>
      </c>
      <c r="Q15" s="37">
        <f t="shared" si="9"/>
        <v>14.651</v>
      </c>
      <c r="S15">
        <v>14.651</v>
      </c>
      <c r="T15" s="37">
        <f t="shared" si="0"/>
        <v>0</v>
      </c>
    </row>
    <row r="16" spans="1:20" x14ac:dyDescent="0.3">
      <c r="A16" s="88" t="s">
        <v>141</v>
      </c>
      <c r="B16" s="89">
        <f>VLOOKUP(A16,Площадь!D:E,2,0)</f>
        <v>39.1</v>
      </c>
      <c r="C16" s="37">
        <v>5.7430000000000003</v>
      </c>
      <c r="G16" s="37">
        <f t="shared" ref="G16:G19" si="14">B16*$G$715</f>
        <v>0.21815981228277018</v>
      </c>
      <c r="H16" s="37">
        <f t="shared" si="2"/>
        <v>0.21815981228277018</v>
      </c>
      <c r="I16" s="37">
        <f t="shared" si="3"/>
        <v>5.9611598122827703</v>
      </c>
      <c r="K16" s="37">
        <f t="shared" si="13"/>
        <v>5.7430000000000003</v>
      </c>
      <c r="L16" s="37">
        <f t="shared" si="5"/>
        <v>5.7430000000000003</v>
      </c>
      <c r="M16" s="37">
        <f t="shared" si="6"/>
        <v>0</v>
      </c>
      <c r="N16" s="37">
        <f t="shared" si="7"/>
        <v>39.1</v>
      </c>
      <c r="P16" s="37">
        <f t="shared" si="8"/>
        <v>0</v>
      </c>
      <c r="Q16" s="37">
        <f t="shared" si="9"/>
        <v>5.7430000000000003</v>
      </c>
      <c r="S16">
        <v>5.7430000000000003</v>
      </c>
      <c r="T16" s="37">
        <f t="shared" si="0"/>
        <v>0</v>
      </c>
    </row>
    <row r="17" spans="1:20" x14ac:dyDescent="0.3">
      <c r="A17" s="88" t="s">
        <v>148</v>
      </c>
      <c r="B17" s="89">
        <f>VLOOKUP(A17,Площадь!D:E,2,0)</f>
        <v>31.7</v>
      </c>
      <c r="C17" s="37">
        <v>5.6159999999999997</v>
      </c>
      <c r="G17" s="37">
        <f t="shared" si="14"/>
        <v>0.17687125445943258</v>
      </c>
      <c r="H17" s="37">
        <f t="shared" si="2"/>
        <v>0.17687125445943258</v>
      </c>
      <c r="I17" s="37">
        <f t="shared" si="3"/>
        <v>5.7928712544594321</v>
      </c>
      <c r="K17" s="37">
        <f t="shared" si="13"/>
        <v>5.62</v>
      </c>
      <c r="L17" s="37">
        <f t="shared" si="5"/>
        <v>5.62</v>
      </c>
      <c r="M17" s="37">
        <f t="shared" si="6"/>
        <v>0</v>
      </c>
      <c r="N17" s="37">
        <f t="shared" si="7"/>
        <v>31.7</v>
      </c>
      <c r="P17" s="37">
        <f t="shared" si="8"/>
        <v>0</v>
      </c>
      <c r="Q17" s="37">
        <f t="shared" si="9"/>
        <v>5.62</v>
      </c>
      <c r="S17">
        <v>5.62</v>
      </c>
      <c r="T17" s="37">
        <f t="shared" si="0"/>
        <v>0</v>
      </c>
    </row>
    <row r="18" spans="1:20" x14ac:dyDescent="0.3">
      <c r="A18" s="88" t="s">
        <v>324</v>
      </c>
      <c r="B18" s="89">
        <f>VLOOKUP(A18,Площадь!D:E,2,0)</f>
        <v>32.1</v>
      </c>
      <c r="C18" s="37">
        <v>4.6479999999999997</v>
      </c>
      <c r="G18" s="37">
        <f t="shared" si="14"/>
        <v>0.17910306839582923</v>
      </c>
      <c r="H18" s="37">
        <f t="shared" si="2"/>
        <v>0.17910306839582923</v>
      </c>
      <c r="I18" s="37">
        <f t="shared" si="3"/>
        <v>4.8271030683958287</v>
      </c>
      <c r="K18" s="37">
        <f t="shared" si="4"/>
        <v>4.8271030683958287</v>
      </c>
      <c r="L18" s="37">
        <f t="shared" si="5"/>
        <v>5.6920000000000002</v>
      </c>
      <c r="M18" s="37">
        <f t="shared" si="6"/>
        <v>0.86489693160417147</v>
      </c>
      <c r="N18" s="37">
        <f t="shared" si="7"/>
        <v>32.1</v>
      </c>
      <c r="P18" s="37">
        <f t="shared" si="8"/>
        <v>0.86489693160417147</v>
      </c>
      <c r="Q18" s="37">
        <f t="shared" si="9"/>
        <v>5.6920000000000002</v>
      </c>
      <c r="S18">
        <v>5.6920000000000002</v>
      </c>
      <c r="T18" s="37">
        <f t="shared" si="0"/>
        <v>0</v>
      </c>
    </row>
    <row r="19" spans="1:20" x14ac:dyDescent="0.3">
      <c r="A19" s="88" t="s">
        <v>58</v>
      </c>
      <c r="B19" s="89">
        <f>VLOOKUP(A19,Площадь!D:E,2,0)</f>
        <v>39.299999999999997</v>
      </c>
      <c r="C19" s="37">
        <v>7.8369999999999997</v>
      </c>
      <c r="G19" s="37">
        <f t="shared" si="14"/>
        <v>0.21927571925096845</v>
      </c>
      <c r="H19" s="37">
        <f t="shared" si="2"/>
        <v>0.21927571925096845</v>
      </c>
      <c r="I19" s="37">
        <f t="shared" si="3"/>
        <v>8.0562757192509675</v>
      </c>
      <c r="K19" s="37">
        <f t="shared" si="4"/>
        <v>8.0562757192509675</v>
      </c>
      <c r="L19" s="37">
        <f t="shared" si="5"/>
        <v>8.2629999999999999</v>
      </c>
      <c r="M19" s="37">
        <f t="shared" si="6"/>
        <v>0.20672428074903237</v>
      </c>
      <c r="N19" s="37">
        <f t="shared" si="7"/>
        <v>39.299999999999997</v>
      </c>
      <c r="P19" s="37">
        <f t="shared" si="8"/>
        <v>0.20672428074903237</v>
      </c>
      <c r="Q19" s="37">
        <f t="shared" si="9"/>
        <v>8.2629999999999999</v>
      </c>
      <c r="S19">
        <v>8.2629999999999999</v>
      </c>
      <c r="T19" s="37">
        <f t="shared" si="0"/>
        <v>0</v>
      </c>
    </row>
    <row r="20" spans="1:20" x14ac:dyDescent="0.3">
      <c r="A20" s="88" t="s">
        <v>71</v>
      </c>
      <c r="B20" s="89">
        <f>VLOOKUP(A20,Площадь!D:E,2,0)</f>
        <v>59</v>
      </c>
      <c r="C20" s="37">
        <v>14.057</v>
      </c>
      <c r="D20" s="37">
        <f>C20+E20</f>
        <v>15.541</v>
      </c>
      <c r="E20" s="37">
        <f>VLOOKUP(A20,'расход по ИПУ'!A:B,2,0)</f>
        <v>1.484</v>
      </c>
      <c r="F20" s="37">
        <f>B20</f>
        <v>59</v>
      </c>
      <c r="H20" s="37">
        <f t="shared" si="2"/>
        <v>1.484</v>
      </c>
      <c r="I20" s="37">
        <f t="shared" si="3"/>
        <v>15.541</v>
      </c>
      <c r="K20" s="37">
        <f t="shared" si="4"/>
        <v>15.541</v>
      </c>
      <c r="L20" s="37">
        <f t="shared" si="5"/>
        <v>17.558</v>
      </c>
      <c r="M20" s="37">
        <f t="shared" si="6"/>
        <v>2.0169999999999995</v>
      </c>
      <c r="N20" s="37">
        <f t="shared" si="7"/>
        <v>59</v>
      </c>
      <c r="P20" s="37">
        <f t="shared" si="8"/>
        <v>2.0169999999999995</v>
      </c>
      <c r="Q20" s="37">
        <f t="shared" si="9"/>
        <v>17.558</v>
      </c>
      <c r="S20">
        <v>17.558</v>
      </c>
      <c r="T20" s="37">
        <f t="shared" si="0"/>
        <v>0</v>
      </c>
    </row>
    <row r="21" spans="1:20" x14ac:dyDescent="0.3">
      <c r="A21" s="88" t="s">
        <v>52</v>
      </c>
      <c r="B21" s="89">
        <f>VLOOKUP(A21,Площадь!D:E,2,0)</f>
        <v>33.5</v>
      </c>
      <c r="C21" s="37">
        <v>5.0069999999999997</v>
      </c>
      <c r="G21" s="37">
        <f t="shared" ref="G21:G26" si="15">B21*$G$715</f>
        <v>0.18691441717321741</v>
      </c>
      <c r="H21" s="37">
        <f t="shared" si="2"/>
        <v>0.18691441717321741</v>
      </c>
      <c r="I21" s="37">
        <f t="shared" si="3"/>
        <v>5.1939144171732172</v>
      </c>
      <c r="K21" s="37">
        <f t="shared" ref="K21:K22" si="16">S21</f>
        <v>5.0069999999999997</v>
      </c>
      <c r="L21" s="37">
        <f t="shared" si="5"/>
        <v>5.0069999999999997</v>
      </c>
      <c r="M21" s="37">
        <f t="shared" si="6"/>
        <v>0</v>
      </c>
      <c r="N21" s="37">
        <f t="shared" si="7"/>
        <v>33.5</v>
      </c>
      <c r="P21" s="37">
        <f t="shared" si="8"/>
        <v>0</v>
      </c>
      <c r="Q21" s="37">
        <f t="shared" si="9"/>
        <v>5.0069999999999997</v>
      </c>
      <c r="S21">
        <v>5.0069999999999997</v>
      </c>
      <c r="T21" s="37">
        <f t="shared" si="0"/>
        <v>0</v>
      </c>
    </row>
    <row r="22" spans="1:20" x14ac:dyDescent="0.3">
      <c r="A22" s="88" t="s">
        <v>146</v>
      </c>
      <c r="B22" s="89">
        <f>VLOOKUP(A22,Площадь!D:E,2,0)</f>
        <v>32.5</v>
      </c>
      <c r="C22" s="37">
        <v>9.5830000000000002</v>
      </c>
      <c r="G22" s="37">
        <f t="shared" si="15"/>
        <v>0.18133488233222583</v>
      </c>
      <c r="H22" s="37">
        <f t="shared" si="2"/>
        <v>0.18133488233222583</v>
      </c>
      <c r="I22" s="37">
        <f t="shared" si="3"/>
        <v>9.7643348823322267</v>
      </c>
      <c r="K22" s="37">
        <f t="shared" si="16"/>
        <v>9.7639999999999993</v>
      </c>
      <c r="L22" s="37">
        <f t="shared" si="5"/>
        <v>9.7639999999999993</v>
      </c>
      <c r="M22" s="37">
        <f t="shared" si="6"/>
        <v>0</v>
      </c>
      <c r="N22" s="37">
        <f t="shared" si="7"/>
        <v>32.5</v>
      </c>
      <c r="P22" s="37">
        <f t="shared" si="8"/>
        <v>0</v>
      </c>
      <c r="Q22" s="37">
        <f t="shared" si="9"/>
        <v>9.7639999999999993</v>
      </c>
      <c r="S22">
        <v>9.7639999999999993</v>
      </c>
      <c r="T22" s="37">
        <f t="shared" si="0"/>
        <v>0</v>
      </c>
    </row>
    <row r="23" spans="1:20" x14ac:dyDescent="0.3">
      <c r="A23" s="88" t="s">
        <v>63</v>
      </c>
      <c r="B23" s="89">
        <f>VLOOKUP(A23,Площадь!D:E,2,0)</f>
        <v>61.5</v>
      </c>
      <c r="C23" s="37">
        <v>13.414</v>
      </c>
      <c r="G23" s="37">
        <f t="shared" si="15"/>
        <v>0.34314139272098121</v>
      </c>
      <c r="H23" s="37">
        <f t="shared" si="2"/>
        <v>0.34314139272098121</v>
      </c>
      <c r="I23" s="37">
        <f t="shared" si="3"/>
        <v>13.757141392720982</v>
      </c>
      <c r="K23" s="37">
        <f t="shared" si="4"/>
        <v>13.757141392720982</v>
      </c>
      <c r="L23" s="37">
        <f t="shared" si="5"/>
        <v>18.081</v>
      </c>
      <c r="M23" s="37">
        <f t="shared" si="6"/>
        <v>4.3238586072790177</v>
      </c>
      <c r="N23" s="37">
        <f t="shared" si="7"/>
        <v>61.5</v>
      </c>
      <c r="P23" s="37">
        <f t="shared" si="8"/>
        <v>4.3238586072790177</v>
      </c>
      <c r="Q23" s="37">
        <f t="shared" si="9"/>
        <v>18.081</v>
      </c>
      <c r="S23">
        <v>18.081</v>
      </c>
      <c r="T23" s="37">
        <f t="shared" si="0"/>
        <v>0</v>
      </c>
    </row>
    <row r="24" spans="1:20" x14ac:dyDescent="0.3">
      <c r="A24" s="88" t="s">
        <v>47</v>
      </c>
      <c r="B24" s="89">
        <f>VLOOKUP(A24,Площадь!D:E,2,0)</f>
        <v>39.1</v>
      </c>
      <c r="C24" s="37">
        <v>8.9710000000000001</v>
      </c>
      <c r="G24" s="37">
        <f t="shared" si="15"/>
        <v>0.21815981228277018</v>
      </c>
      <c r="H24" s="37">
        <f t="shared" si="2"/>
        <v>0.21815981228277018</v>
      </c>
      <c r="I24" s="37">
        <f t="shared" si="3"/>
        <v>9.1891598122827709</v>
      </c>
      <c r="K24" s="37">
        <f t="shared" si="4"/>
        <v>9.1891598122827709</v>
      </c>
      <c r="L24" s="37">
        <f t="shared" si="5"/>
        <v>12.377000000000001</v>
      </c>
      <c r="M24" s="37">
        <f t="shared" si="6"/>
        <v>3.1878401877172298</v>
      </c>
      <c r="N24" s="37">
        <f t="shared" si="7"/>
        <v>39.1</v>
      </c>
      <c r="P24" s="37">
        <f t="shared" si="8"/>
        <v>3.1878401877172298</v>
      </c>
      <c r="Q24" s="37">
        <f t="shared" si="9"/>
        <v>12.377000000000001</v>
      </c>
      <c r="S24">
        <v>12.377000000000001</v>
      </c>
      <c r="T24" s="37">
        <f t="shared" si="0"/>
        <v>0</v>
      </c>
    </row>
    <row r="25" spans="1:20" x14ac:dyDescent="0.3">
      <c r="A25" s="88" t="s">
        <v>164</v>
      </c>
      <c r="B25" s="89">
        <f>VLOOKUP(A25,Площадь!D:E,2,0)</f>
        <v>83.9</v>
      </c>
      <c r="C25" s="37">
        <v>17.821000000000002</v>
      </c>
      <c r="G25" s="37">
        <f t="shared" si="15"/>
        <v>0.46812297315919227</v>
      </c>
      <c r="H25" s="37">
        <f t="shared" si="2"/>
        <v>0.46812297315919227</v>
      </c>
      <c r="I25" s="37">
        <f t="shared" si="3"/>
        <v>18.289122973159195</v>
      </c>
      <c r="K25" s="37">
        <f t="shared" si="4"/>
        <v>18.289122973159195</v>
      </c>
      <c r="L25" s="37">
        <f t="shared" si="5"/>
        <v>23.837</v>
      </c>
      <c r="M25" s="37">
        <f t="shared" si="6"/>
        <v>5.5478770268408049</v>
      </c>
      <c r="N25" s="37">
        <f t="shared" si="7"/>
        <v>83.9</v>
      </c>
      <c r="P25" s="37">
        <f t="shared" si="8"/>
        <v>5.5478770268408049</v>
      </c>
      <c r="Q25" s="37">
        <f t="shared" si="9"/>
        <v>23.837</v>
      </c>
      <c r="S25">
        <v>23.837</v>
      </c>
      <c r="T25" s="37">
        <f t="shared" si="0"/>
        <v>0</v>
      </c>
    </row>
    <row r="26" spans="1:20" x14ac:dyDescent="0.3">
      <c r="A26" s="88" t="s">
        <v>167</v>
      </c>
      <c r="B26" s="89">
        <f>VLOOKUP(A26,Площадь!D:E,2,0)</f>
        <v>31.8</v>
      </c>
      <c r="C26" s="37">
        <v>9.7639999999999993</v>
      </c>
      <c r="G26" s="37">
        <f t="shared" si="15"/>
        <v>0.17742920794353176</v>
      </c>
      <c r="H26" s="37">
        <f t="shared" si="2"/>
        <v>0.17742920794353176</v>
      </c>
      <c r="I26" s="37">
        <f t="shared" si="3"/>
        <v>9.9414292079435302</v>
      </c>
      <c r="K26" s="37">
        <f t="shared" si="4"/>
        <v>9.9414292079435302</v>
      </c>
      <c r="L26" s="37">
        <f t="shared" si="5"/>
        <v>11.276</v>
      </c>
      <c r="M26" s="37">
        <f t="shared" si="6"/>
        <v>1.3345707920564696</v>
      </c>
      <c r="N26" s="37">
        <f t="shared" si="7"/>
        <v>31.8</v>
      </c>
      <c r="P26" s="37">
        <f t="shared" si="8"/>
        <v>1.3345707920564696</v>
      </c>
      <c r="Q26" s="37">
        <f t="shared" si="9"/>
        <v>11.276</v>
      </c>
      <c r="S26">
        <v>11.276</v>
      </c>
      <c r="T26" s="37">
        <f t="shared" si="0"/>
        <v>0</v>
      </c>
    </row>
    <row r="27" spans="1:20" x14ac:dyDescent="0.3">
      <c r="A27" s="88" t="s">
        <v>49</v>
      </c>
      <c r="B27" s="89">
        <f>VLOOKUP(A27,Площадь!D:E,2,0)</f>
        <v>32.1</v>
      </c>
      <c r="C27" s="37">
        <v>7.1139999999999999</v>
      </c>
      <c r="D27" s="37">
        <f t="shared" ref="D27:D28" si="17">C27+E27</f>
        <v>7.2649999999999997</v>
      </c>
      <c r="E27" s="37">
        <f>VLOOKUP(A27,'расход по ИПУ'!A:B,2,0)</f>
        <v>0.151</v>
      </c>
      <c r="F27" s="37">
        <f t="shared" ref="F27:F28" si="18">B27</f>
        <v>32.1</v>
      </c>
      <c r="H27" s="37">
        <f t="shared" si="2"/>
        <v>0.151</v>
      </c>
      <c r="I27" s="37">
        <f t="shared" si="3"/>
        <v>7.2649999999999997</v>
      </c>
      <c r="K27" s="37">
        <f t="shared" si="4"/>
        <v>7.2649999999999997</v>
      </c>
      <c r="L27" s="37">
        <f t="shared" si="5"/>
        <v>7.5730000000000004</v>
      </c>
      <c r="M27" s="37">
        <f t="shared" si="6"/>
        <v>0.30800000000000072</v>
      </c>
      <c r="N27" s="37">
        <f t="shared" si="7"/>
        <v>32.1</v>
      </c>
      <c r="P27" s="37">
        <f t="shared" si="8"/>
        <v>0.30800000000000072</v>
      </c>
      <c r="Q27" s="37">
        <f t="shared" si="9"/>
        <v>7.5730000000000004</v>
      </c>
      <c r="S27">
        <v>7.5730000000000004</v>
      </c>
      <c r="T27" s="37">
        <f t="shared" si="0"/>
        <v>0</v>
      </c>
    </row>
    <row r="28" spans="1:20" x14ac:dyDescent="0.3">
      <c r="A28" s="88" t="s">
        <v>54</v>
      </c>
      <c r="B28" s="89">
        <f>VLOOKUP(A28,Площадь!D:E,2,0)</f>
        <v>39.299999999999997</v>
      </c>
      <c r="C28" s="37">
        <v>6.984</v>
      </c>
      <c r="D28" s="37">
        <f t="shared" si="17"/>
        <v>7.49</v>
      </c>
      <c r="E28" s="37">
        <f>VLOOKUP(A28,'расход по ИПУ'!A:B,2,0)</f>
        <v>0.50600000000000001</v>
      </c>
      <c r="F28" s="37">
        <f t="shared" si="18"/>
        <v>39.299999999999997</v>
      </c>
      <c r="H28" s="37">
        <f t="shared" si="2"/>
        <v>0.50600000000000001</v>
      </c>
      <c r="I28" s="37">
        <f t="shared" si="3"/>
        <v>7.49</v>
      </c>
      <c r="K28" s="37">
        <f t="shared" si="4"/>
        <v>7.49</v>
      </c>
      <c r="L28" s="37">
        <f t="shared" si="5"/>
        <v>8.7149999999999999</v>
      </c>
      <c r="M28" s="37">
        <f t="shared" si="6"/>
        <v>1.2249999999999996</v>
      </c>
      <c r="N28" s="37">
        <f t="shared" si="7"/>
        <v>39.299999999999997</v>
      </c>
      <c r="P28" s="37">
        <f t="shared" si="8"/>
        <v>1.2249999999999996</v>
      </c>
      <c r="Q28" s="37">
        <f t="shared" si="9"/>
        <v>8.7149999999999999</v>
      </c>
      <c r="S28">
        <v>8.7149999999999999</v>
      </c>
      <c r="T28" s="37">
        <f t="shared" si="0"/>
        <v>0</v>
      </c>
    </row>
    <row r="29" spans="1:20" x14ac:dyDescent="0.3">
      <c r="A29" s="88" t="s">
        <v>145</v>
      </c>
      <c r="B29" s="89">
        <f>VLOOKUP(A29,Площадь!D:E,2,0)</f>
        <v>59</v>
      </c>
      <c r="C29" s="37">
        <v>14.705</v>
      </c>
      <c r="G29" s="37">
        <f t="shared" ref="G29:G32" si="19">B29*$G$715</f>
        <v>0.3291925556185023</v>
      </c>
      <c r="H29" s="37">
        <f t="shared" si="2"/>
        <v>0.3291925556185023</v>
      </c>
      <c r="I29" s="37">
        <f t="shared" si="3"/>
        <v>15.034192555618503</v>
      </c>
      <c r="K29" s="37">
        <f t="shared" si="4"/>
        <v>15.034192555618503</v>
      </c>
      <c r="L29" s="37">
        <f t="shared" si="5"/>
        <v>17.577000000000002</v>
      </c>
      <c r="M29" s="37">
        <f t="shared" si="6"/>
        <v>2.5428074443814985</v>
      </c>
      <c r="N29" s="37">
        <f t="shared" si="7"/>
        <v>59</v>
      </c>
      <c r="P29" s="37">
        <f t="shared" si="8"/>
        <v>2.5428074443814985</v>
      </c>
      <c r="Q29" s="37">
        <f t="shared" si="9"/>
        <v>17.577000000000002</v>
      </c>
      <c r="S29">
        <v>17.577000000000002</v>
      </c>
      <c r="T29" s="37">
        <f t="shared" si="0"/>
        <v>0</v>
      </c>
    </row>
    <row r="30" spans="1:20" x14ac:dyDescent="0.3">
      <c r="A30" s="88" t="s">
        <v>101</v>
      </c>
      <c r="B30" s="89">
        <f>VLOOKUP(A30,Площадь!D:E,2,0)</f>
        <v>33.5</v>
      </c>
      <c r="C30" s="37">
        <v>8.7159999999999993</v>
      </c>
      <c r="G30" s="37">
        <f t="shared" si="19"/>
        <v>0.18691441717321741</v>
      </c>
      <c r="H30" s="37">
        <f t="shared" si="2"/>
        <v>0.18691441717321741</v>
      </c>
      <c r="I30" s="37">
        <f t="shared" si="3"/>
        <v>8.902914417173216</v>
      </c>
      <c r="K30" s="37">
        <f t="shared" si="4"/>
        <v>8.902914417173216</v>
      </c>
      <c r="L30" s="37">
        <f t="shared" si="5"/>
        <v>11.109</v>
      </c>
      <c r="M30" s="37">
        <f t="shared" si="6"/>
        <v>2.206085582826784</v>
      </c>
      <c r="N30" s="37">
        <f t="shared" si="7"/>
        <v>33.5</v>
      </c>
      <c r="P30" s="37">
        <f t="shared" si="8"/>
        <v>2.206085582826784</v>
      </c>
      <c r="Q30" s="37">
        <f t="shared" si="9"/>
        <v>11.109</v>
      </c>
      <c r="S30">
        <v>11.109</v>
      </c>
      <c r="T30" s="37">
        <f t="shared" si="0"/>
        <v>0</v>
      </c>
    </row>
    <row r="31" spans="1:20" x14ac:dyDescent="0.3">
      <c r="A31" s="88" t="s">
        <v>56</v>
      </c>
      <c r="B31" s="89">
        <f>VLOOKUP(A31,Площадь!D:E,2,0)</f>
        <v>32.5</v>
      </c>
      <c r="C31" s="37">
        <v>9.8680000000000003</v>
      </c>
      <c r="G31" s="37">
        <f t="shared" si="19"/>
        <v>0.18133488233222583</v>
      </c>
      <c r="H31" s="37">
        <f t="shared" si="2"/>
        <v>0.18133488233222583</v>
      </c>
      <c r="I31" s="37">
        <f t="shared" si="3"/>
        <v>10.049334882332227</v>
      </c>
      <c r="K31" s="37">
        <f t="shared" si="4"/>
        <v>10.049334882332227</v>
      </c>
      <c r="L31" s="37">
        <f t="shared" si="5"/>
        <v>11.868</v>
      </c>
      <c r="M31" s="37">
        <f t="shared" si="6"/>
        <v>1.8186651176677735</v>
      </c>
      <c r="N31" s="37">
        <f t="shared" si="7"/>
        <v>32.5</v>
      </c>
      <c r="P31" s="37">
        <f t="shared" si="8"/>
        <v>1.8186651176677735</v>
      </c>
      <c r="Q31" s="37">
        <f t="shared" si="9"/>
        <v>11.868</v>
      </c>
      <c r="S31">
        <v>11.868</v>
      </c>
      <c r="T31" s="37">
        <f t="shared" si="0"/>
        <v>0</v>
      </c>
    </row>
    <row r="32" spans="1:20" x14ac:dyDescent="0.3">
      <c r="A32" s="88" t="s">
        <v>64</v>
      </c>
      <c r="B32" s="89">
        <f>VLOOKUP(A32,Площадь!D:E,2,0)</f>
        <v>61.5</v>
      </c>
      <c r="C32" s="37">
        <v>11.6</v>
      </c>
      <c r="G32" s="37">
        <f t="shared" si="19"/>
        <v>0.34314139272098121</v>
      </c>
      <c r="H32" s="37">
        <f t="shared" si="2"/>
        <v>0.34314139272098121</v>
      </c>
      <c r="I32" s="37">
        <f t="shared" si="3"/>
        <v>11.943141392720982</v>
      </c>
      <c r="K32" s="37">
        <f t="shared" si="4"/>
        <v>11.943141392720982</v>
      </c>
      <c r="L32" s="37">
        <f t="shared" si="5"/>
        <v>14.675000000000001</v>
      </c>
      <c r="M32" s="37">
        <f t="shared" si="6"/>
        <v>2.731858607279019</v>
      </c>
      <c r="N32" s="37">
        <f t="shared" si="7"/>
        <v>61.5</v>
      </c>
      <c r="P32" s="37">
        <f t="shared" si="8"/>
        <v>2.731858607279019</v>
      </c>
      <c r="Q32" s="37">
        <f t="shared" si="9"/>
        <v>14.675000000000001</v>
      </c>
      <c r="S32">
        <v>14.675000000000001</v>
      </c>
      <c r="T32" s="37">
        <f t="shared" si="0"/>
        <v>0</v>
      </c>
    </row>
    <row r="33" spans="1:20" x14ac:dyDescent="0.3">
      <c r="A33" s="88" t="s">
        <v>150</v>
      </c>
      <c r="B33" s="89">
        <f>VLOOKUP(A33,Площадь!D:E,2,0)</f>
        <v>39.1</v>
      </c>
      <c r="C33" s="37">
        <v>8.7189999999999994</v>
      </c>
      <c r="D33" s="37">
        <f>C33+E33</f>
        <v>8.7189999999999994</v>
      </c>
      <c r="E33" s="37">
        <f>VLOOKUP(A33,'расход по ИПУ'!A:B,2,0)</f>
        <v>0</v>
      </c>
      <c r="F33" s="37">
        <f>B33</f>
        <v>39.1</v>
      </c>
      <c r="H33" s="37">
        <f t="shared" si="2"/>
        <v>0</v>
      </c>
      <c r="I33" s="37">
        <f t="shared" si="3"/>
        <v>8.7189999999999994</v>
      </c>
      <c r="K33" s="37">
        <f t="shared" si="4"/>
        <v>8.7189999999999994</v>
      </c>
      <c r="L33" s="37">
        <f t="shared" si="5"/>
        <v>10.388999999999999</v>
      </c>
      <c r="M33" s="37">
        <f t="shared" si="6"/>
        <v>1.67</v>
      </c>
      <c r="N33" s="37">
        <f t="shared" si="7"/>
        <v>39.1</v>
      </c>
      <c r="P33" s="37">
        <f t="shared" si="8"/>
        <v>1.67</v>
      </c>
      <c r="Q33" s="37">
        <f t="shared" si="9"/>
        <v>10.388999999999999</v>
      </c>
      <c r="S33">
        <v>10.388999999999999</v>
      </c>
      <c r="T33" s="37">
        <f t="shared" si="0"/>
        <v>0</v>
      </c>
    </row>
    <row r="34" spans="1:20" x14ac:dyDescent="0.3">
      <c r="A34" s="88" t="s">
        <v>160</v>
      </c>
      <c r="B34" s="89">
        <f>VLOOKUP(A34,Площадь!D:E,2,0)</f>
        <v>31.8</v>
      </c>
      <c r="C34" s="37">
        <v>4.8440000000000003</v>
      </c>
      <c r="G34" s="37">
        <f t="shared" ref="G34:G38" si="20">B34*$G$715</f>
        <v>0.17742920794353176</v>
      </c>
      <c r="H34" s="37">
        <f t="shared" si="2"/>
        <v>0.17742920794353176</v>
      </c>
      <c r="I34" s="37">
        <f t="shared" si="3"/>
        <v>5.0214292079435321</v>
      </c>
      <c r="K34" s="37">
        <f t="shared" si="4"/>
        <v>5.0214292079435321</v>
      </c>
      <c r="L34" s="37">
        <f t="shared" si="5"/>
        <v>7.4880000000000004</v>
      </c>
      <c r="M34" s="37">
        <f t="shared" si="6"/>
        <v>2.4665707920564683</v>
      </c>
      <c r="N34" s="37">
        <f t="shared" si="7"/>
        <v>31.8</v>
      </c>
      <c r="P34" s="37">
        <f t="shared" si="8"/>
        <v>2.4665707920564683</v>
      </c>
      <c r="Q34" s="37">
        <f t="shared" si="9"/>
        <v>7.4880000000000004</v>
      </c>
      <c r="S34">
        <v>7.4880000000000004</v>
      </c>
      <c r="T34" s="37">
        <f t="shared" si="0"/>
        <v>0</v>
      </c>
    </row>
    <row r="35" spans="1:20" x14ac:dyDescent="0.3">
      <c r="A35" s="88" t="s">
        <v>153</v>
      </c>
      <c r="B35" s="89">
        <f>VLOOKUP(A35,Площадь!D:E,2,0)</f>
        <v>32.1</v>
      </c>
      <c r="C35" s="37">
        <v>10.135999999999999</v>
      </c>
      <c r="G35" s="37">
        <f t="shared" si="20"/>
        <v>0.17910306839582923</v>
      </c>
      <c r="H35" s="37">
        <f t="shared" si="2"/>
        <v>0.17910306839582923</v>
      </c>
      <c r="I35" s="37">
        <f t="shared" si="3"/>
        <v>10.315103068395828</v>
      </c>
      <c r="K35" s="37">
        <f t="shared" si="4"/>
        <v>10.315103068395828</v>
      </c>
      <c r="L35" s="37">
        <f t="shared" si="5"/>
        <v>14.144</v>
      </c>
      <c r="M35" s="37">
        <f t="shared" si="6"/>
        <v>3.8288969316041719</v>
      </c>
      <c r="N35" s="37">
        <f t="shared" si="7"/>
        <v>32.1</v>
      </c>
      <c r="P35" s="37">
        <f t="shared" si="8"/>
        <v>3.8288969316041719</v>
      </c>
      <c r="Q35" s="37">
        <f t="shared" si="9"/>
        <v>14.144</v>
      </c>
      <c r="S35">
        <v>14.144</v>
      </c>
      <c r="T35" s="37">
        <f t="shared" si="0"/>
        <v>0</v>
      </c>
    </row>
    <row r="36" spans="1:20" x14ac:dyDescent="0.3">
      <c r="A36" s="88" t="s">
        <v>325</v>
      </c>
      <c r="B36" s="89">
        <f>VLOOKUP(A36,Площадь!D:E,2,0)</f>
        <v>80.7</v>
      </c>
      <c r="C36" s="37">
        <v>9.6219999999999999</v>
      </c>
      <c r="G36" s="37">
        <f t="shared" si="20"/>
        <v>0.45026846166801926</v>
      </c>
      <c r="H36" s="37">
        <f t="shared" si="2"/>
        <v>0.45026846166801926</v>
      </c>
      <c r="I36" s="37">
        <f t="shared" si="3"/>
        <v>10.072268461668019</v>
      </c>
      <c r="K36" s="37">
        <f t="shared" si="4"/>
        <v>10.072268461668019</v>
      </c>
      <c r="L36" s="37">
        <f t="shared" si="5"/>
        <v>11.686</v>
      </c>
      <c r="M36" s="37">
        <f t="shared" si="6"/>
        <v>1.6137315383319812</v>
      </c>
      <c r="N36" s="37">
        <f t="shared" si="7"/>
        <v>80.7</v>
      </c>
      <c r="P36" s="37">
        <f t="shared" si="8"/>
        <v>1.6137315383319812</v>
      </c>
      <c r="Q36" s="37">
        <f t="shared" si="9"/>
        <v>11.686</v>
      </c>
      <c r="S36">
        <v>11.686</v>
      </c>
      <c r="T36" s="37">
        <f t="shared" si="0"/>
        <v>0</v>
      </c>
    </row>
    <row r="37" spans="1:20" x14ac:dyDescent="0.3">
      <c r="A37" s="88" t="s">
        <v>165</v>
      </c>
      <c r="B37" s="89">
        <f>VLOOKUP(A37,Площадь!D:E,2,0)</f>
        <v>39.299999999999997</v>
      </c>
      <c r="C37" s="37">
        <v>6.08</v>
      </c>
      <c r="G37" s="37">
        <f t="shared" si="20"/>
        <v>0.21927571925096845</v>
      </c>
      <c r="H37" s="37">
        <f t="shared" si="2"/>
        <v>0.21927571925096845</v>
      </c>
      <c r="I37" s="37">
        <f t="shared" si="3"/>
        <v>6.2992757192509687</v>
      </c>
      <c r="K37" s="37">
        <f t="shared" si="4"/>
        <v>6.2992757192509687</v>
      </c>
      <c r="L37" s="37">
        <f t="shared" si="5"/>
        <v>9.1509999999999998</v>
      </c>
      <c r="M37" s="37">
        <f t="shared" si="6"/>
        <v>2.8517242807490311</v>
      </c>
      <c r="N37" s="37">
        <f t="shared" si="7"/>
        <v>39.299999999999997</v>
      </c>
      <c r="P37" s="37">
        <f t="shared" si="8"/>
        <v>2.8517242807490311</v>
      </c>
      <c r="Q37" s="37">
        <f t="shared" si="9"/>
        <v>9.1509999999999998</v>
      </c>
      <c r="S37">
        <v>9.1509999999999998</v>
      </c>
      <c r="T37" s="37">
        <f t="shared" si="0"/>
        <v>0</v>
      </c>
    </row>
    <row r="38" spans="1:20" x14ac:dyDescent="0.3">
      <c r="A38" s="88" t="s">
        <v>147</v>
      </c>
      <c r="B38" s="89">
        <f>VLOOKUP(A38,Площадь!D:E,2,0)</f>
        <v>59</v>
      </c>
      <c r="C38" s="37">
        <v>11.545</v>
      </c>
      <c r="G38" s="37">
        <f t="shared" si="20"/>
        <v>0.3291925556185023</v>
      </c>
      <c r="H38" s="37">
        <f t="shared" si="2"/>
        <v>0.3291925556185023</v>
      </c>
      <c r="I38" s="37">
        <f t="shared" si="3"/>
        <v>11.874192555618503</v>
      </c>
      <c r="K38" s="37">
        <f t="shared" si="4"/>
        <v>11.874192555618503</v>
      </c>
      <c r="L38" s="37">
        <f t="shared" si="5"/>
        <v>13.029</v>
      </c>
      <c r="M38" s="37">
        <f t="shared" si="6"/>
        <v>1.1548074443814969</v>
      </c>
      <c r="N38" s="37">
        <f t="shared" si="7"/>
        <v>59</v>
      </c>
      <c r="P38" s="37">
        <f t="shared" si="8"/>
        <v>1.1548074443814969</v>
      </c>
      <c r="Q38" s="37">
        <f t="shared" si="9"/>
        <v>13.029</v>
      </c>
      <c r="S38">
        <v>13.029</v>
      </c>
      <c r="T38" s="37">
        <f t="shared" si="0"/>
        <v>0</v>
      </c>
    </row>
    <row r="39" spans="1:20" x14ac:dyDescent="0.3">
      <c r="A39" s="88" t="s">
        <v>140</v>
      </c>
      <c r="B39" s="89">
        <f>VLOOKUP(A39,Площадь!D:E,2,0)</f>
        <v>33.5</v>
      </c>
      <c r="C39" s="37">
        <v>8.6300000000000008</v>
      </c>
      <c r="D39" s="37">
        <f t="shared" ref="D39:D40" si="21">C39+E39</f>
        <v>8.6300000000000008</v>
      </c>
      <c r="E39" s="37">
        <f>VLOOKUP(A39,'расход по ИПУ'!A:B,2,0)</f>
        <v>0</v>
      </c>
      <c r="F39" s="37">
        <f t="shared" ref="F39:F40" si="22">B39</f>
        <v>33.5</v>
      </c>
      <c r="H39" s="37">
        <f t="shared" si="2"/>
        <v>0</v>
      </c>
      <c r="I39" s="37">
        <f t="shared" si="3"/>
        <v>8.6300000000000008</v>
      </c>
      <c r="K39" s="37">
        <f t="shared" si="4"/>
        <v>8.6300000000000008</v>
      </c>
      <c r="L39" s="37">
        <f t="shared" si="5"/>
        <v>11.398</v>
      </c>
      <c r="M39" s="37">
        <f t="shared" si="6"/>
        <v>2.7679999999999989</v>
      </c>
      <c r="N39" s="37">
        <f t="shared" si="7"/>
        <v>33.5</v>
      </c>
      <c r="P39" s="37">
        <f t="shared" si="8"/>
        <v>2.7679999999999989</v>
      </c>
      <c r="Q39" s="37">
        <f t="shared" si="9"/>
        <v>11.398</v>
      </c>
      <c r="S39">
        <v>11.398</v>
      </c>
      <c r="T39" s="37">
        <f t="shared" si="0"/>
        <v>0</v>
      </c>
    </row>
    <row r="40" spans="1:20" x14ac:dyDescent="0.3">
      <c r="A40" s="88" t="s">
        <v>288</v>
      </c>
      <c r="B40" s="89">
        <f>VLOOKUP(A40,Площадь!D:E,2,0)</f>
        <v>32.5</v>
      </c>
      <c r="C40" s="37">
        <v>1.9490000000000001</v>
      </c>
      <c r="D40" s="37">
        <f t="shared" si="21"/>
        <v>2.1139999999999999</v>
      </c>
      <c r="E40" s="37">
        <f>VLOOKUP(A40,'расход по ИПУ'!A:B,2,0)</f>
        <v>0.16500000000000001</v>
      </c>
      <c r="F40" s="37">
        <f t="shared" si="22"/>
        <v>32.5</v>
      </c>
      <c r="H40" s="37">
        <f t="shared" si="2"/>
        <v>0.16500000000000001</v>
      </c>
      <c r="I40" s="37">
        <f t="shared" si="3"/>
        <v>2.1139999999999999</v>
      </c>
      <c r="K40" s="37">
        <f t="shared" si="4"/>
        <v>2.1139999999999999</v>
      </c>
      <c r="L40" s="37">
        <f t="shared" si="5"/>
        <v>2.7759999999999998</v>
      </c>
      <c r="M40" s="37">
        <f t="shared" si="6"/>
        <v>0.66199999999999992</v>
      </c>
      <c r="N40" s="37">
        <f t="shared" si="7"/>
        <v>32.5</v>
      </c>
      <c r="P40" s="37">
        <f t="shared" si="8"/>
        <v>0.66199999999999992</v>
      </c>
      <c r="Q40" s="37">
        <f t="shared" si="9"/>
        <v>2.7759999999999998</v>
      </c>
      <c r="S40">
        <v>2.7759999999999998</v>
      </c>
      <c r="T40" s="37">
        <f t="shared" si="0"/>
        <v>0</v>
      </c>
    </row>
    <row r="41" spans="1:20" x14ac:dyDescent="0.3">
      <c r="A41" s="88" t="s">
        <v>68</v>
      </c>
      <c r="B41" s="89">
        <f>VLOOKUP(A41,Площадь!D:E,2,0)</f>
        <v>61.5</v>
      </c>
      <c r="C41" s="37">
        <v>10.755000000000001</v>
      </c>
      <c r="G41" s="37">
        <f t="shared" ref="G41:G43" si="23">B41*$G$715</f>
        <v>0.34314139272098121</v>
      </c>
      <c r="H41" s="37">
        <f t="shared" si="2"/>
        <v>0.34314139272098121</v>
      </c>
      <c r="I41" s="37">
        <f t="shared" si="3"/>
        <v>11.098141392720983</v>
      </c>
      <c r="K41" s="37">
        <f t="shared" si="4"/>
        <v>11.098141392720983</v>
      </c>
      <c r="L41" s="37">
        <f t="shared" si="5"/>
        <v>13.076000000000001</v>
      </c>
      <c r="M41" s="37">
        <f t="shared" si="6"/>
        <v>1.9778586072790176</v>
      </c>
      <c r="N41" s="37">
        <f t="shared" si="7"/>
        <v>61.5</v>
      </c>
      <c r="P41" s="37">
        <f t="shared" si="8"/>
        <v>1.9778586072790176</v>
      </c>
      <c r="Q41" s="37">
        <f t="shared" si="9"/>
        <v>13.076000000000001</v>
      </c>
      <c r="S41">
        <v>13.076000000000001</v>
      </c>
      <c r="T41" s="37">
        <f t="shared" si="0"/>
        <v>0</v>
      </c>
    </row>
    <row r="42" spans="1:20" x14ac:dyDescent="0.3">
      <c r="A42" s="88" t="s">
        <v>88</v>
      </c>
      <c r="B42" s="89">
        <f>VLOOKUP(A42,Площадь!D:E,2,0)</f>
        <v>39.1</v>
      </c>
      <c r="C42" s="37">
        <v>9.6349999999999998</v>
      </c>
      <c r="G42" s="37">
        <f t="shared" si="23"/>
        <v>0.21815981228277018</v>
      </c>
      <c r="H42" s="37">
        <f t="shared" si="2"/>
        <v>0.21815981228277018</v>
      </c>
      <c r="I42" s="37">
        <f t="shared" si="3"/>
        <v>9.8531598122827706</v>
      </c>
      <c r="K42" s="37">
        <f t="shared" si="4"/>
        <v>9.8531598122827706</v>
      </c>
      <c r="L42" s="37">
        <f t="shared" si="5"/>
        <v>11.494999999999999</v>
      </c>
      <c r="M42" s="37">
        <f t="shared" si="6"/>
        <v>1.6418401877172286</v>
      </c>
      <c r="N42" s="37">
        <f t="shared" si="7"/>
        <v>39.1</v>
      </c>
      <c r="P42" s="37">
        <f t="shared" si="8"/>
        <v>1.6418401877172286</v>
      </c>
      <c r="Q42" s="37">
        <f t="shared" si="9"/>
        <v>11.494999999999999</v>
      </c>
      <c r="S42">
        <v>11.494999999999999</v>
      </c>
      <c r="T42" s="37">
        <f t="shared" si="0"/>
        <v>0</v>
      </c>
    </row>
    <row r="43" spans="1:20" x14ac:dyDescent="0.3">
      <c r="A43" s="88" t="s">
        <v>125</v>
      </c>
      <c r="B43" s="89">
        <f>VLOOKUP(A43,Площадь!D:E,2,0)</f>
        <v>31.8</v>
      </c>
      <c r="C43" s="37">
        <v>4.0910000000000002</v>
      </c>
      <c r="G43" s="37">
        <f t="shared" si="23"/>
        <v>0.17742920794353176</v>
      </c>
      <c r="H43" s="37">
        <f t="shared" si="2"/>
        <v>0.17742920794353176</v>
      </c>
      <c r="I43" s="37">
        <f t="shared" si="3"/>
        <v>4.268429207943532</v>
      </c>
      <c r="K43" s="37">
        <f t="shared" si="4"/>
        <v>4.268429207943532</v>
      </c>
      <c r="L43" s="37">
        <f t="shared" si="5"/>
        <v>6.2389999999999999</v>
      </c>
      <c r="M43" s="37">
        <f t="shared" si="6"/>
        <v>1.9705707920564679</v>
      </c>
      <c r="N43" s="37">
        <f t="shared" si="7"/>
        <v>31.8</v>
      </c>
      <c r="P43" s="37">
        <f t="shared" si="8"/>
        <v>1.9705707920564679</v>
      </c>
      <c r="Q43" s="37">
        <f t="shared" si="9"/>
        <v>6.2389999999999999</v>
      </c>
      <c r="S43">
        <v>6.2389999999999999</v>
      </c>
      <c r="T43" s="37">
        <f t="shared" si="0"/>
        <v>0</v>
      </c>
    </row>
    <row r="44" spans="1:20" x14ac:dyDescent="0.3">
      <c r="A44" s="88" t="s">
        <v>142</v>
      </c>
      <c r="B44" s="89">
        <f>VLOOKUP(A44,Площадь!D:E,2,0)</f>
        <v>32.1</v>
      </c>
      <c r="C44" s="37">
        <v>7.1429999999999998</v>
      </c>
      <c r="D44" s="37">
        <f>C44+E44</f>
        <v>7.6049999999999995</v>
      </c>
      <c r="E44" s="37">
        <f>VLOOKUP(A44,'расход по ИПУ'!A:B,2,0)</f>
        <v>0.46200000000000002</v>
      </c>
      <c r="F44" s="37">
        <f>B44</f>
        <v>32.1</v>
      </c>
      <c r="H44" s="37">
        <f t="shared" si="2"/>
        <v>0.46200000000000002</v>
      </c>
      <c r="I44" s="37">
        <f t="shared" si="3"/>
        <v>7.6049999999999995</v>
      </c>
      <c r="K44" s="37">
        <f t="shared" si="4"/>
        <v>7.6049999999999995</v>
      </c>
      <c r="L44" s="37">
        <f t="shared" si="5"/>
        <v>9.9550000000000001</v>
      </c>
      <c r="M44" s="37">
        <f t="shared" si="6"/>
        <v>2.3500000000000005</v>
      </c>
      <c r="N44" s="37">
        <f t="shared" si="7"/>
        <v>32.1</v>
      </c>
      <c r="P44" s="37">
        <f t="shared" si="8"/>
        <v>2.3500000000000005</v>
      </c>
      <c r="Q44" s="37">
        <f t="shared" si="9"/>
        <v>9.9550000000000001</v>
      </c>
      <c r="S44">
        <v>9.9550000000000001</v>
      </c>
      <c r="T44" s="37">
        <f t="shared" si="0"/>
        <v>0</v>
      </c>
    </row>
    <row r="45" spans="1:20" x14ac:dyDescent="0.3">
      <c r="A45" s="88" t="s">
        <v>172</v>
      </c>
      <c r="B45" s="89">
        <f>VLOOKUP(A45,Площадь!D:E,2,0)</f>
        <v>39.299999999999997</v>
      </c>
      <c r="C45" s="37">
        <v>1.5680000000000001</v>
      </c>
      <c r="G45" s="37">
        <f>B45*$G$715</f>
        <v>0.21927571925096845</v>
      </c>
      <c r="H45" s="37">
        <f t="shared" si="2"/>
        <v>0.21927571925096845</v>
      </c>
      <c r="I45" s="37">
        <f t="shared" si="3"/>
        <v>1.7872757192509685</v>
      </c>
      <c r="K45" s="37">
        <f>I45</f>
        <v>1.7872757192509685</v>
      </c>
      <c r="O45" s="37">
        <f>B45*$O$715</f>
        <v>1.4731163341655618</v>
      </c>
      <c r="P45" s="37">
        <f t="shared" si="8"/>
        <v>1.4731163341655618</v>
      </c>
      <c r="Q45" s="37">
        <f t="shared" si="9"/>
        <v>3.2603920534165303</v>
      </c>
      <c r="T45" s="37">
        <f t="shared" si="0"/>
        <v>-3.2603920534165303</v>
      </c>
    </row>
    <row r="46" spans="1:20" x14ac:dyDescent="0.3">
      <c r="A46" s="88" t="s">
        <v>162</v>
      </c>
      <c r="B46" s="89">
        <f>VLOOKUP(A46,Площадь!D:E,2,0)</f>
        <v>59</v>
      </c>
      <c r="C46" s="37">
        <v>12.031000000000001</v>
      </c>
      <c r="D46" s="37">
        <f>C46+E46</f>
        <v>12.325000000000001</v>
      </c>
      <c r="E46" s="37">
        <f>VLOOKUP(A46,'расход по ИПУ'!A:B,2,0)</f>
        <v>0.29399999999999998</v>
      </c>
      <c r="F46" s="37">
        <f>B46</f>
        <v>59</v>
      </c>
      <c r="H46" s="37">
        <f t="shared" si="2"/>
        <v>0.29399999999999998</v>
      </c>
      <c r="I46" s="37">
        <f t="shared" si="3"/>
        <v>12.325000000000001</v>
      </c>
      <c r="K46" s="37">
        <f t="shared" si="4"/>
        <v>12.325000000000001</v>
      </c>
      <c r="L46" s="37">
        <f t="shared" ref="L46:L109" si="24">K46+M46</f>
        <v>14.583</v>
      </c>
      <c r="M46" s="37">
        <f t="shared" si="6"/>
        <v>2.2579999999999991</v>
      </c>
      <c r="N46" s="37">
        <f t="shared" ref="N46:N109" si="25">B46</f>
        <v>59</v>
      </c>
      <c r="P46" s="37">
        <f t="shared" si="8"/>
        <v>2.2579999999999991</v>
      </c>
      <c r="Q46" s="37">
        <f t="shared" si="9"/>
        <v>14.583</v>
      </c>
      <c r="S46">
        <v>14.583</v>
      </c>
      <c r="T46" s="37">
        <f t="shared" si="0"/>
        <v>0</v>
      </c>
    </row>
    <row r="47" spans="1:20" x14ac:dyDescent="0.3">
      <c r="A47" s="88" t="s">
        <v>87</v>
      </c>
      <c r="B47" s="89">
        <f>VLOOKUP(A47,Площадь!D:E,2,0)</f>
        <v>55.8</v>
      </c>
      <c r="C47" s="37">
        <v>12.89</v>
      </c>
      <c r="G47" s="37">
        <f>B47*$G$715</f>
        <v>0.31133804412732929</v>
      </c>
      <c r="H47" s="37">
        <f t="shared" si="2"/>
        <v>0.31133804412732929</v>
      </c>
      <c r="I47" s="37">
        <f t="shared" si="3"/>
        <v>13.201338044127329</v>
      </c>
      <c r="K47" s="37">
        <f t="shared" si="4"/>
        <v>13.201338044127329</v>
      </c>
      <c r="L47" s="37">
        <f t="shared" si="24"/>
        <v>14.509</v>
      </c>
      <c r="M47" s="37">
        <f t="shared" si="6"/>
        <v>1.3076619558726712</v>
      </c>
      <c r="N47" s="37">
        <f t="shared" si="25"/>
        <v>55.8</v>
      </c>
      <c r="P47" s="37">
        <f t="shared" si="8"/>
        <v>1.3076619558726712</v>
      </c>
      <c r="Q47" s="37">
        <f t="shared" si="9"/>
        <v>14.509</v>
      </c>
      <c r="S47">
        <v>14.509</v>
      </c>
      <c r="T47" s="37">
        <f t="shared" si="0"/>
        <v>0</v>
      </c>
    </row>
    <row r="48" spans="1:20" x14ac:dyDescent="0.3">
      <c r="A48" s="88" t="s">
        <v>139</v>
      </c>
      <c r="B48" s="89">
        <f>VLOOKUP(A48,Площадь!D:E,2,0)</f>
        <v>33.5</v>
      </c>
      <c r="C48" s="37">
        <v>7.3620000000000001</v>
      </c>
      <c r="D48" s="37">
        <f t="shared" ref="D48:D49" si="26">C48+E48</f>
        <v>7.3620000000000001</v>
      </c>
      <c r="E48" s="37">
        <f>VLOOKUP(A48,'расход по ИПУ'!A:B,2,0)</f>
        <v>0</v>
      </c>
      <c r="F48" s="37">
        <f t="shared" ref="F48:F49" si="27">B48</f>
        <v>33.5</v>
      </c>
      <c r="H48" s="37">
        <f t="shared" si="2"/>
        <v>0</v>
      </c>
      <c r="I48" s="37">
        <f t="shared" si="3"/>
        <v>7.3620000000000001</v>
      </c>
      <c r="K48" s="37">
        <f t="shared" si="4"/>
        <v>7.3620000000000001</v>
      </c>
      <c r="L48" s="37">
        <f t="shared" si="24"/>
        <v>9.6</v>
      </c>
      <c r="M48" s="37">
        <f t="shared" si="6"/>
        <v>2.2379999999999995</v>
      </c>
      <c r="N48" s="37">
        <f t="shared" si="25"/>
        <v>33.5</v>
      </c>
      <c r="P48" s="37">
        <f t="shared" si="8"/>
        <v>2.2379999999999995</v>
      </c>
      <c r="Q48" s="37">
        <f t="shared" si="9"/>
        <v>9.6</v>
      </c>
      <c r="S48">
        <v>9.6</v>
      </c>
      <c r="T48" s="37">
        <f t="shared" si="0"/>
        <v>0</v>
      </c>
    </row>
    <row r="49" spans="1:20" x14ac:dyDescent="0.3">
      <c r="A49" s="88" t="s">
        <v>273</v>
      </c>
      <c r="B49" s="89">
        <f>VLOOKUP(A49,Площадь!D:E,2,0)</f>
        <v>32.5</v>
      </c>
      <c r="C49" s="37">
        <v>7.77</v>
      </c>
      <c r="D49" s="37">
        <f t="shared" si="26"/>
        <v>7.77</v>
      </c>
      <c r="E49" s="37">
        <f>VLOOKUP(A49,'расход по ИПУ'!A:B,2,0)</f>
        <v>0</v>
      </c>
      <c r="F49" s="37">
        <f t="shared" si="27"/>
        <v>32.5</v>
      </c>
      <c r="H49" s="37">
        <f t="shared" si="2"/>
        <v>0</v>
      </c>
      <c r="I49" s="37">
        <f t="shared" si="3"/>
        <v>7.77</v>
      </c>
      <c r="K49" s="37">
        <f t="shared" si="4"/>
        <v>7.77</v>
      </c>
      <c r="L49" s="37">
        <f t="shared" si="24"/>
        <v>10.102</v>
      </c>
      <c r="M49" s="37">
        <f t="shared" si="6"/>
        <v>2.3320000000000007</v>
      </c>
      <c r="N49" s="37">
        <f t="shared" si="25"/>
        <v>32.5</v>
      </c>
      <c r="P49" s="37">
        <f t="shared" si="8"/>
        <v>2.3320000000000007</v>
      </c>
      <c r="Q49" s="37">
        <f t="shared" si="9"/>
        <v>10.102</v>
      </c>
      <c r="S49">
        <v>10.102</v>
      </c>
      <c r="T49" s="37">
        <f t="shared" si="0"/>
        <v>0</v>
      </c>
    </row>
    <row r="50" spans="1:20" x14ac:dyDescent="0.3">
      <c r="A50" s="88" t="s">
        <v>89</v>
      </c>
      <c r="B50" s="89">
        <f>VLOOKUP(A50,Площадь!D:E,2,0)</f>
        <v>61.5</v>
      </c>
      <c r="C50" s="37">
        <v>6.6769999999999996</v>
      </c>
      <c r="G50" s="37">
        <f t="shared" ref="G50:G53" si="28">B50*$G$715</f>
        <v>0.34314139272098121</v>
      </c>
      <c r="H50" s="37">
        <f t="shared" si="2"/>
        <v>0.34314139272098121</v>
      </c>
      <c r="I50" s="37">
        <f t="shared" si="3"/>
        <v>7.0201413927209808</v>
      </c>
      <c r="K50" s="37">
        <f t="shared" si="4"/>
        <v>7.0201413927209808</v>
      </c>
      <c r="L50" s="37">
        <f t="shared" si="24"/>
        <v>8.657</v>
      </c>
      <c r="M50" s="37">
        <f t="shared" si="6"/>
        <v>1.6368586072790192</v>
      </c>
      <c r="N50" s="37">
        <f t="shared" si="25"/>
        <v>61.5</v>
      </c>
      <c r="P50" s="37">
        <f t="shared" si="8"/>
        <v>1.6368586072790192</v>
      </c>
      <c r="Q50" s="37">
        <f t="shared" si="9"/>
        <v>8.657</v>
      </c>
      <c r="S50">
        <v>8.657</v>
      </c>
      <c r="T50" s="37">
        <f t="shared" si="0"/>
        <v>0</v>
      </c>
    </row>
    <row r="51" spans="1:20" x14ac:dyDescent="0.3">
      <c r="A51" s="88" t="s">
        <v>155</v>
      </c>
      <c r="B51" s="89">
        <f>VLOOKUP(A51,Площадь!D:E,2,0)</f>
        <v>39.1</v>
      </c>
      <c r="C51" s="37">
        <v>9.5079999999999991</v>
      </c>
      <c r="G51" s="37">
        <f t="shared" si="28"/>
        <v>0.21815981228277018</v>
      </c>
      <c r="H51" s="37">
        <f t="shared" si="2"/>
        <v>0.21815981228277018</v>
      </c>
      <c r="I51" s="37">
        <f t="shared" si="3"/>
        <v>9.7261598122827699</v>
      </c>
      <c r="K51" s="37">
        <f t="shared" si="4"/>
        <v>9.7261598122827699</v>
      </c>
      <c r="L51" s="37">
        <f t="shared" si="24"/>
        <v>12.430999999999999</v>
      </c>
      <c r="M51" s="37">
        <f t="shared" si="6"/>
        <v>2.7048401877172292</v>
      </c>
      <c r="N51" s="37">
        <f t="shared" si="25"/>
        <v>39.1</v>
      </c>
      <c r="P51" s="37">
        <f t="shared" si="8"/>
        <v>2.7048401877172292</v>
      </c>
      <c r="Q51" s="37">
        <f t="shared" si="9"/>
        <v>12.430999999999999</v>
      </c>
      <c r="S51">
        <v>12.430999999999999</v>
      </c>
      <c r="T51" s="37">
        <f t="shared" si="0"/>
        <v>0</v>
      </c>
    </row>
    <row r="52" spans="1:20" x14ac:dyDescent="0.3">
      <c r="A52" s="88" t="s">
        <v>245</v>
      </c>
      <c r="B52" s="89">
        <f>VLOOKUP(A52,Площадь!D:E,2,0)</f>
        <v>31.8</v>
      </c>
      <c r="C52" s="37">
        <v>7.4509999999999996</v>
      </c>
      <c r="G52" s="37">
        <f t="shared" si="28"/>
        <v>0.17742920794353176</v>
      </c>
      <c r="H52" s="37">
        <f t="shared" si="2"/>
        <v>0.17742920794353176</v>
      </c>
      <c r="I52" s="37">
        <f t="shared" si="3"/>
        <v>7.6284292079435314</v>
      </c>
      <c r="K52" s="37">
        <f t="shared" si="4"/>
        <v>7.6284292079435314</v>
      </c>
      <c r="L52" s="37">
        <f t="shared" si="24"/>
        <v>9.4719999999999995</v>
      </c>
      <c r="M52" s="37">
        <f t="shared" si="6"/>
        <v>1.8435707920564681</v>
      </c>
      <c r="N52" s="37">
        <f t="shared" si="25"/>
        <v>31.8</v>
      </c>
      <c r="P52" s="37">
        <f t="shared" si="8"/>
        <v>1.8435707920564681</v>
      </c>
      <c r="Q52" s="37">
        <f t="shared" si="9"/>
        <v>9.4719999999999995</v>
      </c>
      <c r="S52">
        <v>9.4719999999999995</v>
      </c>
      <c r="T52" s="37">
        <f t="shared" si="0"/>
        <v>0</v>
      </c>
    </row>
    <row r="53" spans="1:20" x14ac:dyDescent="0.3">
      <c r="A53" s="88" t="s">
        <v>60</v>
      </c>
      <c r="B53" s="89">
        <f>VLOOKUP(A53,Площадь!D:E,2,0)</f>
        <v>32.1</v>
      </c>
      <c r="C53" s="37">
        <v>7.2569999999999997</v>
      </c>
      <c r="G53" s="37">
        <f t="shared" si="28"/>
        <v>0.17910306839582923</v>
      </c>
      <c r="H53" s="37">
        <f t="shared" si="2"/>
        <v>0.17910306839582923</v>
      </c>
      <c r="I53" s="37">
        <f t="shared" si="3"/>
        <v>7.4361030683958287</v>
      </c>
      <c r="K53" s="37">
        <f t="shared" si="4"/>
        <v>7.4361030683958287</v>
      </c>
      <c r="L53" s="37">
        <f t="shared" si="24"/>
        <v>8.1479999999999997</v>
      </c>
      <c r="M53" s="37">
        <f t="shared" si="6"/>
        <v>0.711896931604171</v>
      </c>
      <c r="N53" s="37">
        <f t="shared" si="25"/>
        <v>32.1</v>
      </c>
      <c r="P53" s="37">
        <f t="shared" si="8"/>
        <v>0.711896931604171</v>
      </c>
      <c r="Q53" s="37">
        <f t="shared" si="9"/>
        <v>8.1479999999999997</v>
      </c>
      <c r="S53">
        <v>8.1479999999999997</v>
      </c>
      <c r="T53" s="37">
        <f t="shared" si="0"/>
        <v>0</v>
      </c>
    </row>
    <row r="54" spans="1:20" x14ac:dyDescent="0.3">
      <c r="A54" s="88" t="s">
        <v>48</v>
      </c>
      <c r="B54" s="89">
        <f>VLOOKUP(A54,Площадь!D:E,2,0)</f>
        <v>39.299999999999997</v>
      </c>
      <c r="C54" s="37">
        <v>7.2430000000000003</v>
      </c>
      <c r="D54" s="37">
        <f t="shared" ref="D54:D55" si="29">C54+E54</f>
        <v>7.2430000000000003</v>
      </c>
      <c r="E54" s="37">
        <f>VLOOKUP(A54,'расход по ИПУ'!A:B,2,0)</f>
        <v>0</v>
      </c>
      <c r="F54" s="37">
        <f t="shared" ref="F54:F55" si="30">B54</f>
        <v>39.299999999999997</v>
      </c>
      <c r="H54" s="37">
        <f t="shared" si="2"/>
        <v>0</v>
      </c>
      <c r="I54" s="37">
        <f t="shared" si="3"/>
        <v>7.2430000000000003</v>
      </c>
      <c r="K54" s="37">
        <f t="shared" si="4"/>
        <v>7.2430000000000003</v>
      </c>
      <c r="L54" s="37">
        <f t="shared" si="24"/>
        <v>9.85</v>
      </c>
      <c r="M54" s="37">
        <f t="shared" si="6"/>
        <v>2.6069999999999993</v>
      </c>
      <c r="N54" s="37">
        <f t="shared" si="25"/>
        <v>39.299999999999997</v>
      </c>
      <c r="P54" s="37">
        <f t="shared" si="8"/>
        <v>2.6069999999999993</v>
      </c>
      <c r="Q54" s="37">
        <f t="shared" si="9"/>
        <v>9.85</v>
      </c>
      <c r="S54">
        <v>9.85</v>
      </c>
      <c r="T54" s="37">
        <f t="shared" si="0"/>
        <v>0</v>
      </c>
    </row>
    <row r="55" spans="1:20" x14ac:dyDescent="0.3">
      <c r="A55" s="88" t="s">
        <v>200</v>
      </c>
      <c r="B55" s="89">
        <f>VLOOKUP(A55,Площадь!D:E,2,0)</f>
        <v>59</v>
      </c>
      <c r="C55" s="37">
        <v>11.368</v>
      </c>
      <c r="D55" s="37">
        <f t="shared" si="29"/>
        <v>11.582000000000001</v>
      </c>
      <c r="E55" s="37">
        <f>VLOOKUP(A55,'расход по ИПУ'!A:B,2,0)</f>
        <v>0.214</v>
      </c>
      <c r="F55" s="37">
        <f t="shared" si="30"/>
        <v>59</v>
      </c>
      <c r="H55" s="37">
        <f t="shared" si="2"/>
        <v>0.214</v>
      </c>
      <c r="I55" s="37">
        <f t="shared" si="3"/>
        <v>11.582000000000001</v>
      </c>
      <c r="K55" s="37">
        <f t="shared" si="4"/>
        <v>11.582000000000001</v>
      </c>
      <c r="L55" s="37">
        <f t="shared" si="24"/>
        <v>13.567</v>
      </c>
      <c r="M55" s="37">
        <f t="shared" si="6"/>
        <v>1.9849999999999994</v>
      </c>
      <c r="N55" s="37">
        <f t="shared" si="25"/>
        <v>59</v>
      </c>
      <c r="P55" s="37">
        <f t="shared" si="8"/>
        <v>1.9849999999999994</v>
      </c>
      <c r="Q55" s="37">
        <f t="shared" si="9"/>
        <v>13.567</v>
      </c>
      <c r="S55">
        <v>13.567</v>
      </c>
      <c r="T55" s="37">
        <f t="shared" si="0"/>
        <v>0</v>
      </c>
    </row>
    <row r="56" spans="1:20" x14ac:dyDescent="0.3">
      <c r="A56" s="88" t="s">
        <v>176</v>
      </c>
      <c r="B56" s="89">
        <f>VLOOKUP(A56,Площадь!D:E,2,0)</f>
        <v>33.5</v>
      </c>
      <c r="C56" s="37">
        <v>8.3629999999999995</v>
      </c>
      <c r="G56" s="37">
        <f>B56*$G$715</f>
        <v>0.18691441717321741</v>
      </c>
      <c r="H56" s="37">
        <f t="shared" si="2"/>
        <v>0.18691441717321741</v>
      </c>
      <c r="I56" s="37">
        <f t="shared" si="3"/>
        <v>8.5499144171732162</v>
      </c>
      <c r="K56" s="37">
        <f t="shared" si="4"/>
        <v>8.5499144171732162</v>
      </c>
      <c r="L56" s="37">
        <f t="shared" si="24"/>
        <v>10.324999999999999</v>
      </c>
      <c r="M56" s="37">
        <f t="shared" si="6"/>
        <v>1.7750855828267831</v>
      </c>
      <c r="N56" s="37">
        <f t="shared" si="25"/>
        <v>33.5</v>
      </c>
      <c r="P56" s="37">
        <f t="shared" si="8"/>
        <v>1.7750855828267831</v>
      </c>
      <c r="Q56" s="37">
        <f t="shared" si="9"/>
        <v>10.324999999999999</v>
      </c>
      <c r="S56">
        <v>10.324999999999999</v>
      </c>
      <c r="T56" s="37">
        <f t="shared" si="0"/>
        <v>0</v>
      </c>
    </row>
    <row r="57" spans="1:20" x14ac:dyDescent="0.3">
      <c r="A57" s="88" t="s">
        <v>346</v>
      </c>
      <c r="B57" s="89">
        <f>VLOOKUP(A57,Площадь!D:E,2,0)</f>
        <v>32.5</v>
      </c>
      <c r="C57" s="37">
        <v>7.1890000000000001</v>
      </c>
      <c r="D57" s="37">
        <f>C57+E57</f>
        <v>7.1890000000000001</v>
      </c>
      <c r="E57" s="37">
        <f>VLOOKUP(A57,'расход по ИПУ'!A:B,2,0)</f>
        <v>0</v>
      </c>
      <c r="F57" s="37">
        <f>B57</f>
        <v>32.5</v>
      </c>
      <c r="H57" s="37">
        <f t="shared" si="2"/>
        <v>0</v>
      </c>
      <c r="I57" s="37">
        <f t="shared" si="3"/>
        <v>7.1890000000000001</v>
      </c>
      <c r="K57" s="37">
        <f t="shared" si="4"/>
        <v>7.1890000000000001</v>
      </c>
      <c r="L57" s="37">
        <f t="shared" si="24"/>
        <v>7.9710000000000001</v>
      </c>
      <c r="M57" s="37">
        <f t="shared" si="6"/>
        <v>0.78200000000000003</v>
      </c>
      <c r="N57" s="37">
        <f t="shared" si="25"/>
        <v>32.5</v>
      </c>
      <c r="P57" s="37">
        <f t="shared" si="8"/>
        <v>0.78200000000000003</v>
      </c>
      <c r="Q57" s="37">
        <f t="shared" si="9"/>
        <v>7.9710000000000001</v>
      </c>
      <c r="S57">
        <v>7.9710000000000001</v>
      </c>
      <c r="T57" s="37">
        <f t="shared" si="0"/>
        <v>0</v>
      </c>
    </row>
    <row r="58" spans="1:20" x14ac:dyDescent="0.3">
      <c r="A58" s="88" t="s">
        <v>91</v>
      </c>
      <c r="B58" s="89">
        <f>VLOOKUP(A58,Площадь!D:E,2,0)</f>
        <v>55.7</v>
      </c>
      <c r="C58" s="37">
        <v>11.254</v>
      </c>
      <c r="G58" s="37">
        <f t="shared" ref="G58:G63" si="31">B58*$G$715</f>
        <v>0.31078009064323014</v>
      </c>
      <c r="H58" s="37">
        <f t="shared" si="2"/>
        <v>0.31078009064323014</v>
      </c>
      <c r="I58" s="37">
        <f t="shared" si="3"/>
        <v>11.564780090643231</v>
      </c>
      <c r="K58" s="37">
        <f t="shared" si="4"/>
        <v>11.564780090643231</v>
      </c>
      <c r="L58" s="37">
        <f t="shared" si="24"/>
        <v>16.597999999999999</v>
      </c>
      <c r="M58" s="37">
        <f t="shared" si="6"/>
        <v>5.0332199093567684</v>
      </c>
      <c r="N58" s="37">
        <f t="shared" si="25"/>
        <v>55.7</v>
      </c>
      <c r="P58" s="37">
        <f t="shared" si="8"/>
        <v>5.0332199093567684</v>
      </c>
      <c r="Q58" s="37">
        <f t="shared" si="9"/>
        <v>16.597999999999999</v>
      </c>
      <c r="S58">
        <v>16.597999999999999</v>
      </c>
      <c r="T58" s="37">
        <f t="shared" si="0"/>
        <v>0</v>
      </c>
    </row>
    <row r="59" spans="1:20" x14ac:dyDescent="0.3">
      <c r="A59" s="88" t="s">
        <v>151</v>
      </c>
      <c r="B59" s="89">
        <f>VLOOKUP(A59,Площадь!D:E,2,0)</f>
        <v>61.5</v>
      </c>
      <c r="C59" s="37">
        <v>6.0369999999999999</v>
      </c>
      <c r="G59" s="37">
        <f t="shared" si="31"/>
        <v>0.34314139272098121</v>
      </c>
      <c r="H59" s="37">
        <f t="shared" si="2"/>
        <v>0.34314139272098121</v>
      </c>
      <c r="I59" s="37">
        <f t="shared" si="3"/>
        <v>6.3801413927209811</v>
      </c>
      <c r="K59" s="37">
        <f t="shared" si="4"/>
        <v>6.3801413927209811</v>
      </c>
      <c r="L59" s="37">
        <f t="shared" si="24"/>
        <v>7.0060000000000002</v>
      </c>
      <c r="M59" s="37">
        <f t="shared" si="6"/>
        <v>0.6258586072790191</v>
      </c>
      <c r="N59" s="37">
        <f t="shared" si="25"/>
        <v>61.5</v>
      </c>
      <c r="P59" s="37">
        <f t="shared" si="8"/>
        <v>0.6258586072790191</v>
      </c>
      <c r="Q59" s="37">
        <f t="shared" si="9"/>
        <v>7.0060000000000002</v>
      </c>
      <c r="S59">
        <v>7.0060000000000002</v>
      </c>
      <c r="T59" s="37">
        <f t="shared" si="0"/>
        <v>0</v>
      </c>
    </row>
    <row r="60" spans="1:20" x14ac:dyDescent="0.3">
      <c r="A60" s="88" t="s">
        <v>300</v>
      </c>
      <c r="B60" s="89">
        <f>VLOOKUP(A60,Площадь!D:E,2,0)</f>
        <v>39.1</v>
      </c>
      <c r="C60" s="37">
        <v>4.9130000000000003</v>
      </c>
      <c r="G60" s="37">
        <f t="shared" si="31"/>
        <v>0.21815981228277018</v>
      </c>
      <c r="H60" s="37">
        <f t="shared" si="2"/>
        <v>0.21815981228277018</v>
      </c>
      <c r="I60" s="37">
        <f t="shared" si="3"/>
        <v>5.1311598122827702</v>
      </c>
      <c r="K60" s="37">
        <f>S60</f>
        <v>4.9130000000000003</v>
      </c>
      <c r="L60" s="37">
        <f t="shared" si="24"/>
        <v>4.9130000000000003</v>
      </c>
      <c r="M60" s="37">
        <f t="shared" si="6"/>
        <v>0</v>
      </c>
      <c r="N60" s="37">
        <f t="shared" si="25"/>
        <v>39.1</v>
      </c>
      <c r="P60" s="37">
        <f t="shared" si="8"/>
        <v>0</v>
      </c>
      <c r="Q60" s="37">
        <f t="shared" si="9"/>
        <v>4.9130000000000003</v>
      </c>
      <c r="S60">
        <v>4.9130000000000003</v>
      </c>
      <c r="T60" s="37">
        <f t="shared" si="0"/>
        <v>0</v>
      </c>
    </row>
    <row r="61" spans="1:20" x14ac:dyDescent="0.3">
      <c r="A61" s="88" t="s">
        <v>51</v>
      </c>
      <c r="B61" s="89">
        <f>VLOOKUP(A61,Площадь!D:E,2,0)</f>
        <v>31.8</v>
      </c>
      <c r="C61" s="37">
        <v>5.9370000000000003</v>
      </c>
      <c r="G61" s="37">
        <f t="shared" si="31"/>
        <v>0.17742920794353176</v>
      </c>
      <c r="H61" s="37">
        <f t="shared" si="2"/>
        <v>0.17742920794353176</v>
      </c>
      <c r="I61" s="37">
        <f t="shared" si="3"/>
        <v>6.1144292079435321</v>
      </c>
      <c r="K61" s="37">
        <f t="shared" si="4"/>
        <v>6.1144292079435321</v>
      </c>
      <c r="L61" s="37">
        <f t="shared" si="24"/>
        <v>7.7990000000000004</v>
      </c>
      <c r="M61" s="37">
        <f t="shared" si="6"/>
        <v>1.6845707920564683</v>
      </c>
      <c r="N61" s="37">
        <f t="shared" si="25"/>
        <v>31.8</v>
      </c>
      <c r="P61" s="37">
        <f t="shared" si="8"/>
        <v>1.6845707920564683</v>
      </c>
      <c r="Q61" s="37">
        <f t="shared" si="9"/>
        <v>7.7990000000000004</v>
      </c>
      <c r="S61">
        <v>7.7990000000000004</v>
      </c>
      <c r="T61" s="37">
        <f t="shared" si="0"/>
        <v>0</v>
      </c>
    </row>
    <row r="62" spans="1:20" x14ac:dyDescent="0.3">
      <c r="A62" s="88" t="s">
        <v>289</v>
      </c>
      <c r="B62" s="89">
        <f>VLOOKUP(A62,Площадь!D:E,2,0)</f>
        <v>32.1</v>
      </c>
      <c r="C62" s="37">
        <v>6.851</v>
      </c>
      <c r="G62" s="37">
        <f t="shared" si="31"/>
        <v>0.17910306839582923</v>
      </c>
      <c r="H62" s="37">
        <f t="shared" si="2"/>
        <v>0.17910306839582923</v>
      </c>
      <c r="I62" s="37">
        <f t="shared" si="3"/>
        <v>7.030103068395829</v>
      </c>
      <c r="K62" s="37">
        <f t="shared" si="4"/>
        <v>7.030103068395829</v>
      </c>
      <c r="L62" s="37">
        <f t="shared" si="24"/>
        <v>8.7040000000000006</v>
      </c>
      <c r="M62" s="37">
        <f t="shared" si="6"/>
        <v>1.6738969316041716</v>
      </c>
      <c r="N62" s="37">
        <f t="shared" si="25"/>
        <v>32.1</v>
      </c>
      <c r="P62" s="37">
        <f t="shared" si="8"/>
        <v>1.6738969316041716</v>
      </c>
      <c r="Q62" s="37">
        <f t="shared" si="9"/>
        <v>8.7040000000000006</v>
      </c>
      <c r="S62">
        <v>8.7040000000000006</v>
      </c>
      <c r="T62" s="37">
        <f t="shared" si="0"/>
        <v>0</v>
      </c>
    </row>
    <row r="63" spans="1:20" x14ac:dyDescent="0.3">
      <c r="A63" s="88" t="s">
        <v>53</v>
      </c>
      <c r="B63" s="89">
        <f>VLOOKUP(A63,Площадь!D:E,2,0)</f>
        <v>39.299999999999997</v>
      </c>
      <c r="C63" s="37">
        <v>6.9589999999999996</v>
      </c>
      <c r="G63" s="37">
        <f t="shared" si="31"/>
        <v>0.21927571925096845</v>
      </c>
      <c r="H63" s="37">
        <f t="shared" si="2"/>
        <v>0.21927571925096845</v>
      </c>
      <c r="I63" s="37">
        <f t="shared" si="3"/>
        <v>7.1782757192509683</v>
      </c>
      <c r="K63" s="37">
        <f t="shared" si="4"/>
        <v>7.1782757192509683</v>
      </c>
      <c r="L63" s="37">
        <f t="shared" si="24"/>
        <v>9.7710000000000008</v>
      </c>
      <c r="M63" s="37">
        <f t="shared" si="6"/>
        <v>2.5927242807490325</v>
      </c>
      <c r="N63" s="37">
        <f t="shared" si="25"/>
        <v>39.299999999999997</v>
      </c>
      <c r="P63" s="37">
        <f t="shared" si="8"/>
        <v>2.5927242807490325</v>
      </c>
      <c r="Q63" s="37">
        <f t="shared" si="9"/>
        <v>9.7710000000000008</v>
      </c>
      <c r="S63">
        <v>9.7710000000000008</v>
      </c>
      <c r="T63" s="37">
        <f t="shared" si="0"/>
        <v>0</v>
      </c>
    </row>
    <row r="64" spans="1:20" x14ac:dyDescent="0.3">
      <c r="A64" s="88" t="s">
        <v>74</v>
      </c>
      <c r="B64" s="89">
        <f>VLOOKUP(A64,Площадь!D:E,2,0)</f>
        <v>59</v>
      </c>
      <c r="C64" s="37">
        <v>11.135999999999999</v>
      </c>
      <c r="D64" s="37">
        <f>C64+E64</f>
        <v>11.135999999999999</v>
      </c>
      <c r="E64" s="37">
        <f>VLOOKUP(A64,'расход по ИПУ'!A:B,2,0)</f>
        <v>0</v>
      </c>
      <c r="F64" s="37">
        <f>B64</f>
        <v>59</v>
      </c>
      <c r="H64" s="37">
        <f t="shared" si="2"/>
        <v>0</v>
      </c>
      <c r="I64" s="37">
        <f t="shared" si="3"/>
        <v>11.135999999999999</v>
      </c>
      <c r="K64" s="37">
        <f t="shared" si="4"/>
        <v>11.135999999999999</v>
      </c>
      <c r="L64" s="37">
        <f t="shared" si="24"/>
        <v>13.702</v>
      </c>
      <c r="M64" s="37">
        <f t="shared" si="6"/>
        <v>2.5660000000000007</v>
      </c>
      <c r="N64" s="37">
        <f t="shared" si="25"/>
        <v>59</v>
      </c>
      <c r="P64" s="37">
        <f t="shared" si="8"/>
        <v>2.5660000000000007</v>
      </c>
      <c r="Q64" s="37">
        <f t="shared" si="9"/>
        <v>13.702</v>
      </c>
      <c r="S64">
        <v>13.702</v>
      </c>
      <c r="T64" s="37">
        <f t="shared" si="0"/>
        <v>0</v>
      </c>
    </row>
    <row r="65" spans="1:20" x14ac:dyDescent="0.3">
      <c r="A65" s="88" t="s">
        <v>80</v>
      </c>
      <c r="B65" s="89">
        <f>VLOOKUP(A65,Площадь!D:E,2,0)</f>
        <v>33.5</v>
      </c>
      <c r="C65" s="37">
        <v>6.7549999999999999</v>
      </c>
      <c r="G65" s="37">
        <f>B65*$G$715</f>
        <v>0.18691441717321741</v>
      </c>
      <c r="H65" s="37">
        <f t="shared" si="2"/>
        <v>0.18691441717321741</v>
      </c>
      <c r="I65" s="37">
        <f t="shared" si="3"/>
        <v>6.9419144171732174</v>
      </c>
      <c r="K65" s="37">
        <f>S65</f>
        <v>6.9059999999999997</v>
      </c>
      <c r="L65" s="37">
        <f t="shared" si="24"/>
        <v>6.9059999999999997</v>
      </c>
      <c r="M65" s="37">
        <f t="shared" si="6"/>
        <v>0</v>
      </c>
      <c r="N65" s="37">
        <f t="shared" si="25"/>
        <v>33.5</v>
      </c>
      <c r="P65" s="37">
        <f t="shared" si="8"/>
        <v>0</v>
      </c>
      <c r="Q65" s="37">
        <f t="shared" si="9"/>
        <v>6.9059999999999997</v>
      </c>
      <c r="S65">
        <v>6.9059999999999997</v>
      </c>
      <c r="T65" s="37">
        <f t="shared" si="0"/>
        <v>0</v>
      </c>
    </row>
    <row r="66" spans="1:20" x14ac:dyDescent="0.3">
      <c r="A66" s="88" t="s">
        <v>159</v>
      </c>
      <c r="B66" s="89">
        <f>VLOOKUP(A66,Площадь!D:E,2,0)</f>
        <v>32.5</v>
      </c>
      <c r="C66" s="37">
        <v>4.7480000000000002</v>
      </c>
      <c r="D66" s="37">
        <f>C66+E66</f>
        <v>4.8360000000000003</v>
      </c>
      <c r="E66" s="37">
        <f>VLOOKUP(A66,'расход по ИПУ'!A:B,2,0)</f>
        <v>8.7999999999999995E-2</v>
      </c>
      <c r="F66" s="37">
        <f>B66</f>
        <v>32.5</v>
      </c>
      <c r="H66" s="37">
        <f t="shared" si="2"/>
        <v>8.7999999999999995E-2</v>
      </c>
      <c r="I66" s="37">
        <f t="shared" si="3"/>
        <v>4.8360000000000003</v>
      </c>
      <c r="K66" s="37">
        <f t="shared" si="4"/>
        <v>4.8360000000000003</v>
      </c>
      <c r="L66" s="37">
        <f t="shared" si="24"/>
        <v>5.3029999999999999</v>
      </c>
      <c r="M66" s="37">
        <f t="shared" si="6"/>
        <v>0.46699999999999964</v>
      </c>
      <c r="N66" s="37">
        <f t="shared" si="25"/>
        <v>32.5</v>
      </c>
      <c r="P66" s="37">
        <f t="shared" si="8"/>
        <v>0.46699999999999964</v>
      </c>
      <c r="Q66" s="37">
        <f t="shared" si="9"/>
        <v>5.3029999999999999</v>
      </c>
      <c r="S66">
        <v>5.3029999999999999</v>
      </c>
      <c r="T66" s="37">
        <f t="shared" ref="T66:T129" si="32">S66-Q66</f>
        <v>0</v>
      </c>
    </row>
    <row r="67" spans="1:20" x14ac:dyDescent="0.3">
      <c r="A67" s="88" t="s">
        <v>177</v>
      </c>
      <c r="B67" s="89">
        <f>VLOOKUP(A67,Площадь!D:E,2,0)</f>
        <v>61.5</v>
      </c>
      <c r="C67" s="37">
        <v>8.0410000000000004</v>
      </c>
      <c r="G67" s="37">
        <f>B67*$G$715</f>
        <v>0.34314139272098121</v>
      </c>
      <c r="H67" s="37">
        <f t="shared" ref="H67:H130" si="33">E67+G67</f>
        <v>0.34314139272098121</v>
      </c>
      <c r="I67" s="37">
        <f t="shared" ref="I67:I130" si="34">C67+H67</f>
        <v>8.3841413927209807</v>
      </c>
      <c r="K67" s="37">
        <f t="shared" ref="K67:K130" si="35">I67</f>
        <v>8.3841413927209807</v>
      </c>
      <c r="L67" s="37">
        <f t="shared" si="24"/>
        <v>12.256</v>
      </c>
      <c r="M67" s="37">
        <f t="shared" ref="M67:M130" si="36">S67-K67</f>
        <v>3.8718586072790195</v>
      </c>
      <c r="N67" s="37">
        <f t="shared" si="25"/>
        <v>61.5</v>
      </c>
      <c r="P67" s="37">
        <f t="shared" ref="P67:P130" si="37">M67+O67</f>
        <v>3.8718586072790195</v>
      </c>
      <c r="Q67" s="37">
        <f t="shared" ref="Q67:Q130" si="38">K67+P67</f>
        <v>12.256</v>
      </c>
      <c r="S67">
        <v>12.256</v>
      </c>
      <c r="T67" s="37">
        <f t="shared" si="32"/>
        <v>0</v>
      </c>
    </row>
    <row r="68" spans="1:20" x14ac:dyDescent="0.3">
      <c r="A68" s="88" t="s">
        <v>266</v>
      </c>
      <c r="B68" s="89">
        <f>VLOOKUP(A68,Площадь!D:E,2,0)</f>
        <v>39.1</v>
      </c>
      <c r="C68" s="37">
        <v>7.8710000000000004</v>
      </c>
      <c r="D68" s="37">
        <f>C68+E68</f>
        <v>7.8710000000000004</v>
      </c>
      <c r="E68" s="37">
        <f>VLOOKUP(A68,'расход по ИПУ'!A:B,2,0)</f>
        <v>0</v>
      </c>
      <c r="F68" s="37">
        <f>B68</f>
        <v>39.1</v>
      </c>
      <c r="H68" s="37">
        <f t="shared" si="33"/>
        <v>0</v>
      </c>
      <c r="I68" s="37">
        <f t="shared" si="34"/>
        <v>7.8710000000000004</v>
      </c>
      <c r="K68" s="37">
        <f t="shared" si="35"/>
        <v>7.8710000000000004</v>
      </c>
      <c r="L68" s="37">
        <f t="shared" si="24"/>
        <v>8.5690000000000008</v>
      </c>
      <c r="M68" s="37">
        <f t="shared" si="36"/>
        <v>0.6980000000000004</v>
      </c>
      <c r="N68" s="37">
        <f t="shared" si="25"/>
        <v>39.1</v>
      </c>
      <c r="P68" s="37">
        <f t="shared" si="37"/>
        <v>0.6980000000000004</v>
      </c>
      <c r="Q68" s="37">
        <f t="shared" si="38"/>
        <v>8.5690000000000008</v>
      </c>
      <c r="S68">
        <v>8.5690000000000008</v>
      </c>
      <c r="T68" s="37">
        <f t="shared" si="32"/>
        <v>0</v>
      </c>
    </row>
    <row r="69" spans="1:20" x14ac:dyDescent="0.3">
      <c r="A69" s="88" t="s">
        <v>203</v>
      </c>
      <c r="B69" s="89">
        <f>VLOOKUP(A69,Площадь!D:E,2,0)</f>
        <v>83.9</v>
      </c>
      <c r="C69" s="37">
        <v>16.257999999999999</v>
      </c>
      <c r="G69" s="37">
        <f t="shared" ref="G69:G71" si="39">B69*$G$715</f>
        <v>0.46812297315919227</v>
      </c>
      <c r="H69" s="37">
        <f t="shared" si="33"/>
        <v>0.46812297315919227</v>
      </c>
      <c r="I69" s="37">
        <f t="shared" si="34"/>
        <v>16.726122973159192</v>
      </c>
      <c r="K69" s="37">
        <f t="shared" si="35"/>
        <v>16.726122973159192</v>
      </c>
      <c r="L69" s="37">
        <f t="shared" si="24"/>
        <v>19.463999999999999</v>
      </c>
      <c r="M69" s="37">
        <f t="shared" si="36"/>
        <v>2.7378770268408061</v>
      </c>
      <c r="N69" s="37">
        <f t="shared" si="25"/>
        <v>83.9</v>
      </c>
      <c r="P69" s="37">
        <f t="shared" si="37"/>
        <v>2.7378770268408061</v>
      </c>
      <c r="Q69" s="37">
        <f t="shared" si="38"/>
        <v>19.463999999999999</v>
      </c>
      <c r="S69">
        <v>19.463999999999999</v>
      </c>
      <c r="T69" s="37">
        <f t="shared" si="32"/>
        <v>0</v>
      </c>
    </row>
    <row r="70" spans="1:20" x14ac:dyDescent="0.3">
      <c r="A70" s="88" t="s">
        <v>161</v>
      </c>
      <c r="B70" s="89">
        <f>VLOOKUP(A70,Площадь!D:E,2,0)</f>
        <v>31.8</v>
      </c>
      <c r="C70" s="37">
        <v>6.2460000000000004</v>
      </c>
      <c r="G70" s="37">
        <f t="shared" si="39"/>
        <v>0.17742920794353176</v>
      </c>
      <c r="H70" s="37">
        <f t="shared" si="33"/>
        <v>0.17742920794353176</v>
      </c>
      <c r="I70" s="37">
        <f t="shared" si="34"/>
        <v>6.4234292079435322</v>
      </c>
      <c r="K70" s="37">
        <f t="shared" si="35"/>
        <v>6.4234292079435322</v>
      </c>
      <c r="L70" s="37">
        <f t="shared" si="24"/>
        <v>7.5949999999999998</v>
      </c>
      <c r="M70" s="37">
        <f t="shared" si="36"/>
        <v>1.1715707920564675</v>
      </c>
      <c r="N70" s="37">
        <f t="shared" si="25"/>
        <v>31.8</v>
      </c>
      <c r="P70" s="37">
        <f t="shared" si="37"/>
        <v>1.1715707920564675</v>
      </c>
      <c r="Q70" s="37">
        <f t="shared" si="38"/>
        <v>7.5949999999999998</v>
      </c>
      <c r="S70">
        <v>7.5949999999999998</v>
      </c>
      <c r="T70" s="37">
        <f t="shared" si="32"/>
        <v>0</v>
      </c>
    </row>
    <row r="71" spans="1:20" x14ac:dyDescent="0.3">
      <c r="A71" s="88" t="s">
        <v>246</v>
      </c>
      <c r="B71" s="89">
        <f>VLOOKUP(A71,Площадь!D:E,2,0)</f>
        <v>32.1</v>
      </c>
      <c r="C71" s="37">
        <v>6.2030000000000003</v>
      </c>
      <c r="G71" s="37">
        <f t="shared" si="39"/>
        <v>0.17910306839582923</v>
      </c>
      <c r="H71" s="37">
        <f t="shared" si="33"/>
        <v>0.17910306839582923</v>
      </c>
      <c r="I71" s="37">
        <f t="shared" si="34"/>
        <v>6.3821030683958293</v>
      </c>
      <c r="K71" s="37">
        <f t="shared" si="35"/>
        <v>6.3821030683958293</v>
      </c>
      <c r="L71" s="37">
        <f t="shared" si="24"/>
        <v>8.8620000000000001</v>
      </c>
      <c r="M71" s="37">
        <f t="shared" si="36"/>
        <v>2.4798969316041708</v>
      </c>
      <c r="N71" s="37">
        <f t="shared" si="25"/>
        <v>32.1</v>
      </c>
      <c r="P71" s="37">
        <f t="shared" si="37"/>
        <v>2.4798969316041708</v>
      </c>
      <c r="Q71" s="37">
        <f t="shared" si="38"/>
        <v>8.8620000000000001</v>
      </c>
      <c r="S71">
        <v>8.8620000000000001</v>
      </c>
      <c r="T71" s="37">
        <f t="shared" si="32"/>
        <v>0</v>
      </c>
    </row>
    <row r="72" spans="1:20" x14ac:dyDescent="0.3">
      <c r="A72" s="88" t="s">
        <v>168</v>
      </c>
      <c r="B72" s="89">
        <f>VLOOKUP(A72,Площадь!D:E,2,0)</f>
        <v>39.299999999999997</v>
      </c>
      <c r="C72" s="37">
        <v>7.0170000000000003</v>
      </c>
      <c r="D72" s="37">
        <f t="shared" ref="D72:D75" si="40">C72+E72</f>
        <v>7.0170000000000003</v>
      </c>
      <c r="E72" s="37">
        <f>VLOOKUP(A72,'расход по ИПУ'!A:B,2,0)</f>
        <v>0</v>
      </c>
      <c r="F72" s="37">
        <f t="shared" ref="F72:F75" si="41">B72</f>
        <v>39.299999999999997</v>
      </c>
      <c r="H72" s="37">
        <f t="shared" si="33"/>
        <v>0</v>
      </c>
      <c r="I72" s="37">
        <f t="shared" si="34"/>
        <v>7.0170000000000003</v>
      </c>
      <c r="K72" s="37">
        <f t="shared" si="35"/>
        <v>7.0170000000000003</v>
      </c>
      <c r="L72" s="37">
        <f t="shared" si="24"/>
        <v>8.2439999999999998</v>
      </c>
      <c r="M72" s="37">
        <f t="shared" si="36"/>
        <v>1.2269999999999994</v>
      </c>
      <c r="N72" s="37">
        <f t="shared" si="25"/>
        <v>39.299999999999997</v>
      </c>
      <c r="P72" s="37">
        <f t="shared" si="37"/>
        <v>1.2269999999999994</v>
      </c>
      <c r="Q72" s="37">
        <f t="shared" si="38"/>
        <v>8.2439999999999998</v>
      </c>
      <c r="S72">
        <v>8.2439999999999998</v>
      </c>
      <c r="T72" s="37">
        <f t="shared" si="32"/>
        <v>0</v>
      </c>
    </row>
    <row r="73" spans="1:20" x14ac:dyDescent="0.3">
      <c r="A73" s="88" t="s">
        <v>44</v>
      </c>
      <c r="B73" s="89">
        <f>VLOOKUP(A73,Площадь!D:E,2,0)</f>
        <v>59</v>
      </c>
      <c r="C73" s="37">
        <v>9.31</v>
      </c>
      <c r="D73" s="37">
        <f t="shared" si="40"/>
        <v>9.31</v>
      </c>
      <c r="E73" s="37">
        <f>VLOOKUP(A73,'расход по ИПУ'!A:B,2,0)</f>
        <v>0</v>
      </c>
      <c r="F73" s="37">
        <f t="shared" si="41"/>
        <v>59</v>
      </c>
      <c r="H73" s="37">
        <f t="shared" si="33"/>
        <v>0</v>
      </c>
      <c r="I73" s="37">
        <f t="shared" si="34"/>
        <v>9.31</v>
      </c>
      <c r="K73" s="37">
        <f t="shared" si="35"/>
        <v>9.31</v>
      </c>
      <c r="L73" s="37">
        <f t="shared" si="24"/>
        <v>14.305999999999999</v>
      </c>
      <c r="M73" s="37">
        <f t="shared" si="36"/>
        <v>4.9959999999999987</v>
      </c>
      <c r="N73" s="37">
        <f t="shared" si="25"/>
        <v>59</v>
      </c>
      <c r="P73" s="37">
        <f t="shared" si="37"/>
        <v>4.9959999999999987</v>
      </c>
      <c r="Q73" s="37">
        <f t="shared" si="38"/>
        <v>14.305999999999999</v>
      </c>
      <c r="S73">
        <v>14.305999999999999</v>
      </c>
      <c r="T73" s="37">
        <f t="shared" si="32"/>
        <v>0</v>
      </c>
    </row>
    <row r="74" spans="1:20" x14ac:dyDescent="0.3">
      <c r="A74" s="88" t="s">
        <v>144</v>
      </c>
      <c r="B74" s="89">
        <f>VLOOKUP(A74,Площадь!D:E,2,0)</f>
        <v>33.5</v>
      </c>
      <c r="C74" s="37">
        <v>7.1390000000000002</v>
      </c>
      <c r="D74" s="37">
        <f t="shared" si="40"/>
        <v>7.1390000000000002</v>
      </c>
      <c r="E74" s="37">
        <f>VLOOKUP(A74,'расход по ИПУ'!A:B,2,0)</f>
        <v>0</v>
      </c>
      <c r="F74" s="37">
        <f t="shared" si="41"/>
        <v>33.5</v>
      </c>
      <c r="H74" s="37">
        <f t="shared" si="33"/>
        <v>0</v>
      </c>
      <c r="I74" s="37">
        <f t="shared" si="34"/>
        <v>7.1390000000000002</v>
      </c>
      <c r="K74" s="37">
        <f t="shared" si="35"/>
        <v>7.1390000000000002</v>
      </c>
      <c r="L74" s="37">
        <f t="shared" si="24"/>
        <v>9.09</v>
      </c>
      <c r="M74" s="37">
        <f t="shared" si="36"/>
        <v>1.9509999999999996</v>
      </c>
      <c r="N74" s="37">
        <f t="shared" si="25"/>
        <v>33.5</v>
      </c>
      <c r="P74" s="37">
        <f t="shared" si="37"/>
        <v>1.9509999999999996</v>
      </c>
      <c r="Q74" s="37">
        <f t="shared" si="38"/>
        <v>9.09</v>
      </c>
      <c r="S74">
        <v>9.09</v>
      </c>
      <c r="T74" s="37">
        <f t="shared" si="32"/>
        <v>0</v>
      </c>
    </row>
    <row r="75" spans="1:20" x14ac:dyDescent="0.3">
      <c r="A75" s="88" t="s">
        <v>228</v>
      </c>
      <c r="B75" s="89">
        <f>VLOOKUP(A75,Площадь!D:E,2,0)</f>
        <v>32.5</v>
      </c>
      <c r="C75" s="37">
        <v>7.3730000000000002</v>
      </c>
      <c r="D75" s="37">
        <f t="shared" si="40"/>
        <v>7.3730000000000002</v>
      </c>
      <c r="E75" s="37">
        <f>VLOOKUP(A75,'расход по ИПУ'!A:B,2,0)</f>
        <v>0</v>
      </c>
      <c r="F75" s="37">
        <f t="shared" si="41"/>
        <v>32.5</v>
      </c>
      <c r="H75" s="37">
        <f t="shared" si="33"/>
        <v>0</v>
      </c>
      <c r="I75" s="37">
        <f t="shared" si="34"/>
        <v>7.3730000000000002</v>
      </c>
      <c r="K75" s="37">
        <f t="shared" si="35"/>
        <v>7.3730000000000002</v>
      </c>
      <c r="L75" s="37">
        <f t="shared" si="24"/>
        <v>8.1929999999999996</v>
      </c>
      <c r="M75" s="37">
        <f t="shared" si="36"/>
        <v>0.8199999999999994</v>
      </c>
      <c r="N75" s="37">
        <f t="shared" si="25"/>
        <v>32.5</v>
      </c>
      <c r="P75" s="37">
        <f t="shared" si="37"/>
        <v>0.8199999999999994</v>
      </c>
      <c r="Q75" s="37">
        <f t="shared" si="38"/>
        <v>8.1929999999999996</v>
      </c>
      <c r="S75">
        <v>8.1929999999999996</v>
      </c>
      <c r="T75" s="37">
        <f t="shared" si="32"/>
        <v>0</v>
      </c>
    </row>
    <row r="76" spans="1:20" x14ac:dyDescent="0.3">
      <c r="A76" s="88" t="s">
        <v>98</v>
      </c>
      <c r="B76" s="89">
        <f>VLOOKUP(A76,Площадь!D:E,2,0)</f>
        <v>61.5</v>
      </c>
      <c r="C76" s="37">
        <v>10.435</v>
      </c>
      <c r="G76" s="37">
        <f t="shared" ref="G76:G79" si="42">B76*$G$715</f>
        <v>0.34314139272098121</v>
      </c>
      <c r="H76" s="37">
        <f t="shared" si="33"/>
        <v>0.34314139272098121</v>
      </c>
      <c r="I76" s="37">
        <f t="shared" si="34"/>
        <v>10.778141392720983</v>
      </c>
      <c r="K76" s="37">
        <f t="shared" si="35"/>
        <v>10.778141392720983</v>
      </c>
      <c r="L76" s="37">
        <f t="shared" si="24"/>
        <v>14.84</v>
      </c>
      <c r="M76" s="37">
        <f t="shared" si="36"/>
        <v>4.0618586072790173</v>
      </c>
      <c r="N76" s="37">
        <f t="shared" si="25"/>
        <v>61.5</v>
      </c>
      <c r="P76" s="37">
        <f t="shared" si="37"/>
        <v>4.0618586072790173</v>
      </c>
      <c r="Q76" s="37">
        <f t="shared" si="38"/>
        <v>14.84</v>
      </c>
      <c r="S76">
        <v>14.84</v>
      </c>
      <c r="T76" s="37">
        <f t="shared" si="32"/>
        <v>0</v>
      </c>
    </row>
    <row r="77" spans="1:20" x14ac:dyDescent="0.3">
      <c r="A77" s="88" t="s">
        <v>108</v>
      </c>
      <c r="B77" s="89">
        <f>VLOOKUP(A77,Площадь!D:E,2,0)</f>
        <v>39.1</v>
      </c>
      <c r="C77" s="37">
        <v>5.0419999999999998</v>
      </c>
      <c r="G77" s="37">
        <f t="shared" si="42"/>
        <v>0.21815981228277018</v>
      </c>
      <c r="H77" s="37">
        <f t="shared" si="33"/>
        <v>0.21815981228277018</v>
      </c>
      <c r="I77" s="37">
        <f t="shared" si="34"/>
        <v>5.2601598122827697</v>
      </c>
      <c r="K77" s="37">
        <f t="shared" si="35"/>
        <v>5.2601598122827697</v>
      </c>
      <c r="L77" s="37">
        <f t="shared" si="24"/>
        <v>7.2009999999999996</v>
      </c>
      <c r="M77" s="37">
        <f t="shared" si="36"/>
        <v>1.9408401877172299</v>
      </c>
      <c r="N77" s="37">
        <f t="shared" si="25"/>
        <v>39.1</v>
      </c>
      <c r="P77" s="37">
        <f t="shared" si="37"/>
        <v>1.9408401877172299</v>
      </c>
      <c r="Q77" s="37">
        <f t="shared" si="38"/>
        <v>7.2009999999999996</v>
      </c>
      <c r="S77">
        <v>7.2009999999999996</v>
      </c>
      <c r="T77" s="37">
        <f t="shared" si="32"/>
        <v>0</v>
      </c>
    </row>
    <row r="78" spans="1:20" x14ac:dyDescent="0.3">
      <c r="A78" s="88" t="s">
        <v>206</v>
      </c>
      <c r="B78" s="89">
        <f>VLOOKUP(A78,Площадь!D:E,2,0)</f>
        <v>31.8</v>
      </c>
      <c r="C78" s="37">
        <v>2.9049999999999998</v>
      </c>
      <c r="G78" s="37">
        <f t="shared" si="42"/>
        <v>0.17742920794353176</v>
      </c>
      <c r="H78" s="37">
        <f t="shared" si="33"/>
        <v>0.17742920794353176</v>
      </c>
      <c r="I78" s="37">
        <f t="shared" si="34"/>
        <v>3.0824292079435316</v>
      </c>
      <c r="K78" s="37">
        <f t="shared" si="35"/>
        <v>3.0824292079435316</v>
      </c>
      <c r="L78" s="37">
        <f t="shared" si="24"/>
        <v>4.1980000000000004</v>
      </c>
      <c r="M78" s="37">
        <f t="shared" si="36"/>
        <v>1.1155707920564688</v>
      </c>
      <c r="N78" s="37">
        <f t="shared" si="25"/>
        <v>31.8</v>
      </c>
      <c r="P78" s="37">
        <f t="shared" si="37"/>
        <v>1.1155707920564688</v>
      </c>
      <c r="Q78" s="37">
        <f t="shared" si="38"/>
        <v>4.1980000000000004</v>
      </c>
      <c r="S78">
        <v>4.1980000000000004</v>
      </c>
      <c r="T78" s="37">
        <f t="shared" si="32"/>
        <v>0</v>
      </c>
    </row>
    <row r="79" spans="1:20" x14ac:dyDescent="0.3">
      <c r="A79" s="88" t="s">
        <v>337</v>
      </c>
      <c r="B79" s="89">
        <f>VLOOKUP(A79,Площадь!D:E,2,0)</f>
        <v>32.1</v>
      </c>
      <c r="C79" s="37">
        <v>4.141</v>
      </c>
      <c r="G79" s="37">
        <f t="shared" si="42"/>
        <v>0.17910306839582923</v>
      </c>
      <c r="H79" s="37">
        <f t="shared" si="33"/>
        <v>0.17910306839582923</v>
      </c>
      <c r="I79" s="37">
        <f t="shared" si="34"/>
        <v>4.320103068395829</v>
      </c>
      <c r="K79" s="37">
        <f>S79</f>
        <v>4.141</v>
      </c>
      <c r="L79" s="37">
        <f t="shared" si="24"/>
        <v>4.141</v>
      </c>
      <c r="M79" s="37">
        <f t="shared" si="36"/>
        <v>0</v>
      </c>
      <c r="N79" s="37">
        <f t="shared" si="25"/>
        <v>32.1</v>
      </c>
      <c r="P79" s="37">
        <f t="shared" si="37"/>
        <v>0</v>
      </c>
      <c r="Q79" s="37">
        <f t="shared" si="38"/>
        <v>4.141</v>
      </c>
      <c r="S79">
        <v>4.141</v>
      </c>
      <c r="T79" s="37">
        <f t="shared" si="32"/>
        <v>0</v>
      </c>
    </row>
    <row r="80" spans="1:20" x14ac:dyDescent="0.3">
      <c r="A80" s="88" t="s">
        <v>208</v>
      </c>
      <c r="B80" s="89">
        <f>VLOOKUP(A80,Площадь!D:E,2,0)</f>
        <v>80.3</v>
      </c>
      <c r="C80" s="37">
        <v>16.609000000000002</v>
      </c>
      <c r="D80" s="37">
        <f>C80+E80</f>
        <v>17.312000000000001</v>
      </c>
      <c r="E80" s="37">
        <f>VLOOKUP(A80,'расход по ИПУ'!A:B,2,0)</f>
        <v>0.70299999999999996</v>
      </c>
      <c r="F80" s="37">
        <f>B80</f>
        <v>80.3</v>
      </c>
      <c r="H80" s="37">
        <f t="shared" si="33"/>
        <v>0.70299999999999996</v>
      </c>
      <c r="I80" s="37">
        <f t="shared" si="34"/>
        <v>17.312000000000001</v>
      </c>
      <c r="K80" s="37">
        <f t="shared" si="35"/>
        <v>17.312000000000001</v>
      </c>
      <c r="L80" s="37">
        <f t="shared" si="24"/>
        <v>19.777999999999999</v>
      </c>
      <c r="M80" s="37">
        <f t="shared" si="36"/>
        <v>2.4659999999999975</v>
      </c>
      <c r="N80" s="37">
        <f t="shared" si="25"/>
        <v>80.3</v>
      </c>
      <c r="P80" s="37">
        <f t="shared" si="37"/>
        <v>2.4659999999999975</v>
      </c>
      <c r="Q80" s="37">
        <f t="shared" si="38"/>
        <v>19.777999999999999</v>
      </c>
      <c r="S80">
        <v>19.777999999999999</v>
      </c>
      <c r="T80" s="37">
        <f t="shared" si="32"/>
        <v>0</v>
      </c>
    </row>
    <row r="81" spans="1:20" x14ac:dyDescent="0.3">
      <c r="A81" s="88" t="s">
        <v>61</v>
      </c>
      <c r="B81" s="89">
        <f>VLOOKUP(A81,Площадь!D:E,2,0)</f>
        <v>39.299999999999997</v>
      </c>
      <c r="C81" s="37">
        <v>7.2229999999999999</v>
      </c>
      <c r="G81" s="37">
        <f t="shared" ref="G81:G82" si="43">B81*$G$715</f>
        <v>0.21927571925096845</v>
      </c>
      <c r="H81" s="37">
        <f t="shared" si="33"/>
        <v>0.21927571925096845</v>
      </c>
      <c r="I81" s="37">
        <f t="shared" si="34"/>
        <v>7.4422757192509685</v>
      </c>
      <c r="K81" s="37">
        <f t="shared" si="35"/>
        <v>7.4422757192509685</v>
      </c>
      <c r="L81" s="37">
        <f t="shared" si="24"/>
        <v>7.7329999999999997</v>
      </c>
      <c r="M81" s="37">
        <f t="shared" si="36"/>
        <v>0.29072428074903112</v>
      </c>
      <c r="N81" s="37">
        <f t="shared" si="25"/>
        <v>39.299999999999997</v>
      </c>
      <c r="P81" s="37">
        <f t="shared" si="37"/>
        <v>0.29072428074903112</v>
      </c>
      <c r="Q81" s="37">
        <f t="shared" si="38"/>
        <v>7.7329999999999997</v>
      </c>
      <c r="S81">
        <v>7.7329999999999997</v>
      </c>
      <c r="T81" s="37">
        <f t="shared" si="32"/>
        <v>0</v>
      </c>
    </row>
    <row r="82" spans="1:20" x14ac:dyDescent="0.3">
      <c r="A82" s="88" t="s">
        <v>201</v>
      </c>
      <c r="B82" s="89">
        <f>VLOOKUP(A82,Площадь!D:E,2,0)</f>
        <v>59</v>
      </c>
      <c r="C82" s="37">
        <v>10.526</v>
      </c>
      <c r="G82" s="37">
        <f t="shared" si="43"/>
        <v>0.3291925556185023</v>
      </c>
      <c r="H82" s="37">
        <f t="shared" si="33"/>
        <v>0.3291925556185023</v>
      </c>
      <c r="I82" s="37">
        <f t="shared" si="34"/>
        <v>10.855192555618503</v>
      </c>
      <c r="K82" s="37">
        <f t="shared" si="35"/>
        <v>10.855192555618503</v>
      </c>
      <c r="L82" s="37">
        <f t="shared" si="24"/>
        <v>14.180999999999999</v>
      </c>
      <c r="M82" s="37">
        <f t="shared" si="36"/>
        <v>3.3258074443814962</v>
      </c>
      <c r="N82" s="37">
        <f t="shared" si="25"/>
        <v>59</v>
      </c>
      <c r="P82" s="37">
        <f t="shared" si="37"/>
        <v>3.3258074443814962</v>
      </c>
      <c r="Q82" s="37">
        <f t="shared" si="38"/>
        <v>14.180999999999999</v>
      </c>
      <c r="S82">
        <v>14.180999999999999</v>
      </c>
      <c r="T82" s="37">
        <f t="shared" si="32"/>
        <v>0</v>
      </c>
    </row>
    <row r="83" spans="1:20" x14ac:dyDescent="0.3">
      <c r="A83" s="88" t="s">
        <v>50</v>
      </c>
      <c r="B83" s="89">
        <f>VLOOKUP(A83,Площадь!D:E,2,0)</f>
        <v>33.5</v>
      </c>
      <c r="C83" s="37">
        <v>3.5139999999999998</v>
      </c>
      <c r="D83" s="37">
        <f>C83+E83</f>
        <v>3.5139999999999998</v>
      </c>
      <c r="E83" s="37">
        <f>VLOOKUP(A83,'расход по ИПУ'!A:B,2,0)</f>
        <v>0</v>
      </c>
      <c r="F83" s="37">
        <f>B83</f>
        <v>33.5</v>
      </c>
      <c r="H83" s="37">
        <f t="shared" si="33"/>
        <v>0</v>
      </c>
      <c r="I83" s="37">
        <f t="shared" si="34"/>
        <v>3.5139999999999998</v>
      </c>
      <c r="K83" s="37">
        <f t="shared" si="35"/>
        <v>3.5139999999999998</v>
      </c>
      <c r="L83" s="37">
        <f t="shared" si="24"/>
        <v>4.5030000000000001</v>
      </c>
      <c r="M83" s="37">
        <f t="shared" si="36"/>
        <v>0.98900000000000032</v>
      </c>
      <c r="N83" s="37">
        <f t="shared" si="25"/>
        <v>33.5</v>
      </c>
      <c r="P83" s="37">
        <f t="shared" si="37"/>
        <v>0.98900000000000032</v>
      </c>
      <c r="Q83" s="37">
        <f t="shared" si="38"/>
        <v>4.5030000000000001</v>
      </c>
      <c r="S83">
        <v>4.5030000000000001</v>
      </c>
      <c r="T83" s="37">
        <f t="shared" si="32"/>
        <v>0</v>
      </c>
    </row>
    <row r="84" spans="1:20" x14ac:dyDescent="0.3">
      <c r="A84" s="88" t="s">
        <v>207</v>
      </c>
      <c r="B84" s="89">
        <f>VLOOKUP(A84,Площадь!D:E,2,0)</f>
        <v>32.5</v>
      </c>
      <c r="C84" s="37">
        <v>8.4</v>
      </c>
      <c r="G84" s="37">
        <f>B84*$G$715</f>
        <v>0.18133488233222583</v>
      </c>
      <c r="H84" s="37">
        <f t="shared" si="33"/>
        <v>0.18133488233222583</v>
      </c>
      <c r="I84" s="37">
        <f t="shared" si="34"/>
        <v>8.5813348823322269</v>
      </c>
      <c r="K84" s="37">
        <f t="shared" si="35"/>
        <v>8.5813348823322269</v>
      </c>
      <c r="L84" s="37">
        <f t="shared" si="24"/>
        <v>10.326000000000001</v>
      </c>
      <c r="M84" s="37">
        <f t="shared" si="36"/>
        <v>1.7446651176677737</v>
      </c>
      <c r="N84" s="37">
        <f t="shared" si="25"/>
        <v>32.5</v>
      </c>
      <c r="P84" s="37">
        <f t="shared" si="37"/>
        <v>1.7446651176677737</v>
      </c>
      <c r="Q84" s="37">
        <f t="shared" si="38"/>
        <v>10.326000000000001</v>
      </c>
      <c r="S84">
        <v>10.326000000000001</v>
      </c>
      <c r="T84" s="37">
        <f t="shared" si="32"/>
        <v>0</v>
      </c>
    </row>
    <row r="85" spans="1:20" x14ac:dyDescent="0.3">
      <c r="A85" s="88" t="s">
        <v>204</v>
      </c>
      <c r="B85" s="89">
        <f>VLOOKUP(A85,Площадь!D:E,2,0)</f>
        <v>61.5</v>
      </c>
      <c r="C85" s="37">
        <v>17.358000000000001</v>
      </c>
      <c r="D85" s="37">
        <f t="shared" ref="D85:D86" si="44">C85+E85</f>
        <v>17.358000000000001</v>
      </c>
      <c r="E85" s="37">
        <f>VLOOKUP(A85,'расход по ИПУ'!A:B,2,0)</f>
        <v>0</v>
      </c>
      <c r="F85" s="37">
        <f t="shared" ref="F85:F86" si="45">B85</f>
        <v>61.5</v>
      </c>
      <c r="H85" s="37">
        <f t="shared" si="33"/>
        <v>0</v>
      </c>
      <c r="I85" s="37">
        <f t="shared" si="34"/>
        <v>17.358000000000001</v>
      </c>
      <c r="K85" s="37">
        <f t="shared" si="35"/>
        <v>17.358000000000001</v>
      </c>
      <c r="L85" s="37">
        <f t="shared" si="24"/>
        <v>17.831</v>
      </c>
      <c r="M85" s="37">
        <f t="shared" si="36"/>
        <v>0.47299999999999898</v>
      </c>
      <c r="N85" s="37">
        <f t="shared" si="25"/>
        <v>61.5</v>
      </c>
      <c r="P85" s="37">
        <f t="shared" si="37"/>
        <v>0.47299999999999898</v>
      </c>
      <c r="Q85" s="37">
        <f t="shared" si="38"/>
        <v>17.831</v>
      </c>
      <c r="S85">
        <v>17.831</v>
      </c>
      <c r="T85" s="37">
        <f t="shared" si="32"/>
        <v>0</v>
      </c>
    </row>
    <row r="86" spans="1:20" x14ac:dyDescent="0.3">
      <c r="A86" s="88" t="s">
        <v>99</v>
      </c>
      <c r="B86" s="89">
        <f>VLOOKUP(A86,Площадь!D:E,2,0)</f>
        <v>39.1</v>
      </c>
      <c r="C86" s="37">
        <v>5.94</v>
      </c>
      <c r="D86" s="37">
        <f t="shared" si="44"/>
        <v>6.3500000000000005</v>
      </c>
      <c r="E86" s="37">
        <f>VLOOKUP(A86,'расход по ИПУ'!A:B,2,0)</f>
        <v>0.41</v>
      </c>
      <c r="F86" s="37">
        <f t="shared" si="45"/>
        <v>39.1</v>
      </c>
      <c r="H86" s="37">
        <f t="shared" si="33"/>
        <v>0.41</v>
      </c>
      <c r="I86" s="37">
        <f t="shared" si="34"/>
        <v>6.3500000000000005</v>
      </c>
      <c r="K86" s="37">
        <f t="shared" si="35"/>
        <v>6.3500000000000005</v>
      </c>
      <c r="L86" s="37">
        <f t="shared" si="24"/>
        <v>7.8419999999999996</v>
      </c>
      <c r="M86" s="37">
        <f t="shared" si="36"/>
        <v>1.4919999999999991</v>
      </c>
      <c r="N86" s="37">
        <f t="shared" si="25"/>
        <v>39.1</v>
      </c>
      <c r="P86" s="37">
        <f t="shared" si="37"/>
        <v>1.4919999999999991</v>
      </c>
      <c r="Q86" s="37">
        <f t="shared" si="38"/>
        <v>7.8419999999999996</v>
      </c>
      <c r="S86">
        <v>7.8419999999999996</v>
      </c>
      <c r="T86" s="37">
        <f t="shared" si="32"/>
        <v>0</v>
      </c>
    </row>
    <row r="87" spans="1:20" x14ac:dyDescent="0.3">
      <c r="A87" s="88" t="s">
        <v>258</v>
      </c>
      <c r="B87" s="89">
        <f>VLOOKUP(A87,Площадь!D:E,2,0)</f>
        <v>31.8</v>
      </c>
      <c r="C87" s="37">
        <v>11.725</v>
      </c>
      <c r="G87" s="37">
        <f>B87*$G$715</f>
        <v>0.17742920794353176</v>
      </c>
      <c r="H87" s="37">
        <f t="shared" si="33"/>
        <v>0.17742920794353176</v>
      </c>
      <c r="I87" s="37">
        <f t="shared" si="34"/>
        <v>11.902429207943531</v>
      </c>
      <c r="K87" s="37">
        <f t="shared" si="35"/>
        <v>11.902429207943531</v>
      </c>
      <c r="L87" s="37">
        <f t="shared" si="24"/>
        <v>14.907999999999999</v>
      </c>
      <c r="M87" s="37">
        <f t="shared" si="36"/>
        <v>3.0055707920564689</v>
      </c>
      <c r="N87" s="37">
        <f t="shared" si="25"/>
        <v>31.8</v>
      </c>
      <c r="P87" s="37">
        <f t="shared" si="37"/>
        <v>3.0055707920564689</v>
      </c>
      <c r="Q87" s="37">
        <f t="shared" si="38"/>
        <v>14.907999999999999</v>
      </c>
      <c r="S87">
        <v>14.907999999999999</v>
      </c>
      <c r="T87" s="37">
        <f t="shared" si="32"/>
        <v>0</v>
      </c>
    </row>
    <row r="88" spans="1:20" x14ac:dyDescent="0.3">
      <c r="A88" s="88" t="s">
        <v>163</v>
      </c>
      <c r="B88" s="89">
        <f>VLOOKUP(A88,Площадь!D:E,2,0)</f>
        <v>32.1</v>
      </c>
      <c r="C88" s="37">
        <v>7.9119999999999999</v>
      </c>
      <c r="D88" s="37">
        <f>C88+E88</f>
        <v>8.6379999999999999</v>
      </c>
      <c r="E88" s="37">
        <f>VLOOKUP(A88,'расход по ИПУ'!A:B,2,0)</f>
        <v>0.72599999999999998</v>
      </c>
      <c r="F88" s="37">
        <f>B88</f>
        <v>32.1</v>
      </c>
      <c r="H88" s="37">
        <f t="shared" si="33"/>
        <v>0.72599999999999998</v>
      </c>
      <c r="I88" s="37">
        <f t="shared" si="34"/>
        <v>8.6379999999999999</v>
      </c>
      <c r="K88" s="37">
        <f t="shared" si="35"/>
        <v>8.6379999999999999</v>
      </c>
      <c r="L88" s="37">
        <f t="shared" si="24"/>
        <v>9.8049999999999997</v>
      </c>
      <c r="M88" s="37">
        <f t="shared" si="36"/>
        <v>1.1669999999999998</v>
      </c>
      <c r="N88" s="37">
        <f t="shared" si="25"/>
        <v>32.1</v>
      </c>
      <c r="P88" s="37">
        <f t="shared" si="37"/>
        <v>1.1669999999999998</v>
      </c>
      <c r="Q88" s="37">
        <f t="shared" si="38"/>
        <v>9.8049999999999997</v>
      </c>
      <c r="S88">
        <v>9.8049999999999997</v>
      </c>
      <c r="T88" s="37">
        <f t="shared" si="32"/>
        <v>0</v>
      </c>
    </row>
    <row r="89" spans="1:20" x14ac:dyDescent="0.3">
      <c r="A89" s="88" t="s">
        <v>90</v>
      </c>
      <c r="B89" s="89">
        <f>VLOOKUP(A89,Площадь!D:E,2,0)</f>
        <v>39.299999999999997</v>
      </c>
      <c r="C89" s="37">
        <v>12.302</v>
      </c>
      <c r="G89" s="37">
        <f t="shared" ref="G89:G90" si="46">B89*$G$715</f>
        <v>0.21927571925096845</v>
      </c>
      <c r="H89" s="37">
        <f t="shared" si="33"/>
        <v>0.21927571925096845</v>
      </c>
      <c r="I89" s="37">
        <f t="shared" si="34"/>
        <v>12.521275719250967</v>
      </c>
      <c r="K89" s="37">
        <f t="shared" si="35"/>
        <v>12.521275719250967</v>
      </c>
      <c r="L89" s="37">
        <f t="shared" si="24"/>
        <v>14.185</v>
      </c>
      <c r="M89" s="37">
        <f t="shared" si="36"/>
        <v>1.6637242807490331</v>
      </c>
      <c r="N89" s="37">
        <f t="shared" si="25"/>
        <v>39.299999999999997</v>
      </c>
      <c r="P89" s="37">
        <f t="shared" si="37"/>
        <v>1.6637242807490331</v>
      </c>
      <c r="Q89" s="37">
        <f t="shared" si="38"/>
        <v>14.185</v>
      </c>
      <c r="S89">
        <v>14.185</v>
      </c>
      <c r="T89" s="37">
        <f t="shared" si="32"/>
        <v>0</v>
      </c>
    </row>
    <row r="90" spans="1:20" x14ac:dyDescent="0.3">
      <c r="A90" s="88" t="s">
        <v>134</v>
      </c>
      <c r="B90" s="89">
        <f>VLOOKUP(A90,Площадь!D:E,2,0)</f>
        <v>59</v>
      </c>
      <c r="C90" s="37">
        <v>20.016999999999999</v>
      </c>
      <c r="G90" s="37">
        <f t="shared" si="46"/>
        <v>0.3291925556185023</v>
      </c>
      <c r="H90" s="37">
        <f t="shared" si="33"/>
        <v>0.3291925556185023</v>
      </c>
      <c r="I90" s="37">
        <f t="shared" si="34"/>
        <v>20.346192555618501</v>
      </c>
      <c r="K90" s="37">
        <f t="shared" si="35"/>
        <v>20.346192555618501</v>
      </c>
      <c r="L90" s="37">
        <f t="shared" si="24"/>
        <v>26.207999999999998</v>
      </c>
      <c r="M90" s="37">
        <f t="shared" si="36"/>
        <v>5.8618074443814976</v>
      </c>
      <c r="N90" s="37">
        <f t="shared" si="25"/>
        <v>59</v>
      </c>
      <c r="P90" s="37">
        <f t="shared" si="37"/>
        <v>5.8618074443814976</v>
      </c>
      <c r="Q90" s="37">
        <f t="shared" si="38"/>
        <v>26.207999999999998</v>
      </c>
      <c r="S90">
        <v>26.207999999999998</v>
      </c>
      <c r="T90" s="37">
        <f t="shared" si="32"/>
        <v>0</v>
      </c>
    </row>
    <row r="91" spans="1:20" x14ac:dyDescent="0.3">
      <c r="A91" s="88" t="s">
        <v>274</v>
      </c>
      <c r="B91" s="89">
        <f>VLOOKUP(A91,Площадь!D:E,2,0)</f>
        <v>55.8</v>
      </c>
      <c r="C91" s="37">
        <v>13.086</v>
      </c>
      <c r="D91" s="37">
        <f>C91+E91</f>
        <v>13.086</v>
      </c>
      <c r="E91" s="37">
        <f>VLOOKUP(A91,'расход по ИПУ'!A:B,2,0)</f>
        <v>0</v>
      </c>
      <c r="F91" s="37">
        <f>B91</f>
        <v>55.8</v>
      </c>
      <c r="H91" s="37">
        <f t="shared" si="33"/>
        <v>0</v>
      </c>
      <c r="I91" s="37">
        <f t="shared" si="34"/>
        <v>13.086</v>
      </c>
      <c r="K91" s="37">
        <f t="shared" si="35"/>
        <v>13.086</v>
      </c>
      <c r="L91" s="37">
        <f t="shared" si="24"/>
        <v>15.62</v>
      </c>
      <c r="M91" s="37">
        <f t="shared" si="36"/>
        <v>2.5339999999999989</v>
      </c>
      <c r="N91" s="37">
        <f t="shared" si="25"/>
        <v>55.8</v>
      </c>
      <c r="P91" s="37">
        <f t="shared" si="37"/>
        <v>2.5339999999999989</v>
      </c>
      <c r="Q91" s="37">
        <f t="shared" si="38"/>
        <v>15.62</v>
      </c>
      <c r="S91">
        <v>15.62</v>
      </c>
      <c r="T91" s="37">
        <f t="shared" si="32"/>
        <v>0</v>
      </c>
    </row>
    <row r="92" spans="1:20" x14ac:dyDescent="0.3">
      <c r="A92" s="88" t="s">
        <v>57</v>
      </c>
      <c r="B92" s="89">
        <f>VLOOKUP(A92,Площадь!D:E,2,0)</f>
        <v>33.5</v>
      </c>
      <c r="C92" s="37">
        <v>7.3689999999999998</v>
      </c>
      <c r="G92" s="37">
        <f t="shared" ref="G92:G93" si="47">B92*$G$715</f>
        <v>0.18691441717321741</v>
      </c>
      <c r="H92" s="37">
        <f t="shared" si="33"/>
        <v>0.18691441717321741</v>
      </c>
      <c r="I92" s="37">
        <f t="shared" si="34"/>
        <v>7.5559144171732173</v>
      </c>
      <c r="K92" s="37">
        <f t="shared" si="35"/>
        <v>7.5559144171732173</v>
      </c>
      <c r="L92" s="37">
        <f t="shared" si="24"/>
        <v>8.1999999999999993</v>
      </c>
      <c r="M92" s="37">
        <f t="shared" si="36"/>
        <v>0.64408558282678197</v>
      </c>
      <c r="N92" s="37">
        <f t="shared" si="25"/>
        <v>33.5</v>
      </c>
      <c r="P92" s="37">
        <f t="shared" si="37"/>
        <v>0.64408558282678197</v>
      </c>
      <c r="Q92" s="37">
        <f t="shared" si="38"/>
        <v>8.1999999999999993</v>
      </c>
      <c r="S92">
        <v>8.1999999999999993</v>
      </c>
      <c r="T92" s="37">
        <f t="shared" si="32"/>
        <v>0</v>
      </c>
    </row>
    <row r="93" spans="1:20" x14ac:dyDescent="0.3">
      <c r="A93" s="88" t="s">
        <v>94</v>
      </c>
      <c r="B93" s="89">
        <f>VLOOKUP(A93,Площадь!D:E,2,0)</f>
        <v>32.5</v>
      </c>
      <c r="C93" s="37">
        <v>10.188000000000001</v>
      </c>
      <c r="G93" s="37">
        <f t="shared" si="47"/>
        <v>0.18133488233222583</v>
      </c>
      <c r="H93" s="37">
        <f t="shared" si="33"/>
        <v>0.18133488233222583</v>
      </c>
      <c r="I93" s="37">
        <f t="shared" si="34"/>
        <v>10.369334882332227</v>
      </c>
      <c r="K93" s="37">
        <f t="shared" si="35"/>
        <v>10.369334882332227</v>
      </c>
      <c r="L93" s="37">
        <f t="shared" si="24"/>
        <v>12.973000000000001</v>
      </c>
      <c r="M93" s="37">
        <f t="shared" si="36"/>
        <v>2.6036651176677736</v>
      </c>
      <c r="N93" s="37">
        <f t="shared" si="25"/>
        <v>32.5</v>
      </c>
      <c r="P93" s="37">
        <f t="shared" si="37"/>
        <v>2.6036651176677736</v>
      </c>
      <c r="Q93" s="37">
        <f t="shared" si="38"/>
        <v>12.973000000000001</v>
      </c>
      <c r="S93">
        <v>12.973000000000001</v>
      </c>
      <c r="T93" s="37">
        <f t="shared" si="32"/>
        <v>0</v>
      </c>
    </row>
    <row r="94" spans="1:20" x14ac:dyDescent="0.3">
      <c r="A94" s="88" t="s">
        <v>281</v>
      </c>
      <c r="B94" s="89">
        <f>VLOOKUP(A94,Площадь!D:E,2,0)</f>
        <v>61.5</v>
      </c>
      <c r="C94" s="37">
        <v>18.297999999999998</v>
      </c>
      <c r="D94" s="37">
        <f>C94+E94</f>
        <v>18.297999999999998</v>
      </c>
      <c r="E94" s="37">
        <f>VLOOKUP(A94,'расход по ИПУ'!A:B,2,0)</f>
        <v>0</v>
      </c>
      <c r="F94" s="37">
        <f>B94</f>
        <v>61.5</v>
      </c>
      <c r="H94" s="37">
        <f t="shared" si="33"/>
        <v>0</v>
      </c>
      <c r="I94" s="37">
        <f t="shared" si="34"/>
        <v>18.297999999999998</v>
      </c>
      <c r="K94" s="37">
        <f t="shared" si="35"/>
        <v>18.297999999999998</v>
      </c>
      <c r="L94" s="37">
        <f t="shared" si="24"/>
        <v>20.939</v>
      </c>
      <c r="M94" s="37">
        <f t="shared" si="36"/>
        <v>2.6410000000000018</v>
      </c>
      <c r="N94" s="37">
        <f t="shared" si="25"/>
        <v>61.5</v>
      </c>
      <c r="P94" s="37">
        <f t="shared" si="37"/>
        <v>2.6410000000000018</v>
      </c>
      <c r="Q94" s="37">
        <f t="shared" si="38"/>
        <v>20.939</v>
      </c>
      <c r="S94">
        <v>20.939</v>
      </c>
      <c r="T94" s="37">
        <f t="shared" si="32"/>
        <v>0</v>
      </c>
    </row>
    <row r="95" spans="1:20" x14ac:dyDescent="0.3">
      <c r="A95" s="88" t="s">
        <v>250</v>
      </c>
      <c r="B95" s="89">
        <f>VLOOKUP(A95,Площадь!D:E,2,0)</f>
        <v>39.1</v>
      </c>
      <c r="C95" s="37">
        <v>12.972</v>
      </c>
      <c r="G95" s="37">
        <f t="shared" ref="G95:G98" si="48">B95*$G$715</f>
        <v>0.21815981228277018</v>
      </c>
      <c r="H95" s="37">
        <f t="shared" si="33"/>
        <v>0.21815981228277018</v>
      </c>
      <c r="I95" s="37">
        <f t="shared" si="34"/>
        <v>13.19015981228277</v>
      </c>
      <c r="K95" s="37">
        <f t="shared" si="35"/>
        <v>13.19015981228277</v>
      </c>
      <c r="L95" s="37">
        <f t="shared" si="24"/>
        <v>16.018999999999998</v>
      </c>
      <c r="M95" s="37">
        <f t="shared" si="36"/>
        <v>2.828840187717228</v>
      </c>
      <c r="N95" s="37">
        <f t="shared" si="25"/>
        <v>39.1</v>
      </c>
      <c r="P95" s="37">
        <f t="shared" si="37"/>
        <v>2.828840187717228</v>
      </c>
      <c r="Q95" s="37">
        <f t="shared" si="38"/>
        <v>16.018999999999998</v>
      </c>
      <c r="S95">
        <v>16.018999999999998</v>
      </c>
      <c r="T95" s="37">
        <f t="shared" si="32"/>
        <v>0</v>
      </c>
    </row>
    <row r="96" spans="1:20" x14ac:dyDescent="0.3">
      <c r="A96" s="88" t="s">
        <v>174</v>
      </c>
      <c r="B96" s="89">
        <f>VLOOKUP(A96,Площадь!D:E,2,0)</f>
        <v>31.8</v>
      </c>
      <c r="C96" s="37">
        <v>6.91</v>
      </c>
      <c r="G96" s="37">
        <f t="shared" si="48"/>
        <v>0.17742920794353176</v>
      </c>
      <c r="H96" s="37">
        <f t="shared" si="33"/>
        <v>0.17742920794353176</v>
      </c>
      <c r="I96" s="37">
        <f t="shared" si="34"/>
        <v>7.0874292079435319</v>
      </c>
      <c r="K96" s="37">
        <f>S96</f>
        <v>6.9</v>
      </c>
      <c r="L96" s="37">
        <f t="shared" si="24"/>
        <v>6.9</v>
      </c>
      <c r="M96" s="37">
        <f t="shared" si="36"/>
        <v>0</v>
      </c>
      <c r="N96" s="37">
        <f t="shared" si="25"/>
        <v>31.8</v>
      </c>
      <c r="P96" s="37">
        <f t="shared" si="37"/>
        <v>0</v>
      </c>
      <c r="Q96" s="37">
        <f t="shared" si="38"/>
        <v>6.9</v>
      </c>
      <c r="S96">
        <v>6.9</v>
      </c>
      <c r="T96" s="37">
        <f t="shared" si="32"/>
        <v>0</v>
      </c>
    </row>
    <row r="97" spans="1:20" x14ac:dyDescent="0.3">
      <c r="A97" s="88" t="s">
        <v>67</v>
      </c>
      <c r="B97" s="89">
        <f>VLOOKUP(A97,Площадь!D:E,2,0)</f>
        <v>32.1</v>
      </c>
      <c r="C97" s="37">
        <v>10.459</v>
      </c>
      <c r="G97" s="37">
        <f t="shared" si="48"/>
        <v>0.17910306839582923</v>
      </c>
      <c r="H97" s="37">
        <f t="shared" si="33"/>
        <v>0.17910306839582923</v>
      </c>
      <c r="I97" s="37">
        <f t="shared" si="34"/>
        <v>10.638103068395829</v>
      </c>
      <c r="K97" s="37">
        <f t="shared" si="35"/>
        <v>10.638103068395829</v>
      </c>
      <c r="L97" s="37">
        <f t="shared" si="24"/>
        <v>13.897</v>
      </c>
      <c r="M97" s="37">
        <f t="shared" si="36"/>
        <v>3.2588969316041716</v>
      </c>
      <c r="N97" s="37">
        <f t="shared" si="25"/>
        <v>32.1</v>
      </c>
      <c r="P97" s="37">
        <f t="shared" si="37"/>
        <v>3.2588969316041716</v>
      </c>
      <c r="Q97" s="37">
        <f t="shared" si="38"/>
        <v>13.897</v>
      </c>
      <c r="S97">
        <v>13.897</v>
      </c>
      <c r="T97" s="37">
        <f t="shared" si="32"/>
        <v>0</v>
      </c>
    </row>
    <row r="98" spans="1:20" x14ac:dyDescent="0.3">
      <c r="A98" s="88" t="s">
        <v>243</v>
      </c>
      <c r="B98" s="89">
        <f>VLOOKUP(A98,Площадь!D:E,2,0)</f>
        <v>39.299999999999997</v>
      </c>
      <c r="C98" s="37">
        <v>12.278</v>
      </c>
      <c r="G98" s="37">
        <f t="shared" si="48"/>
        <v>0.21927571925096845</v>
      </c>
      <c r="H98" s="37">
        <f t="shared" si="33"/>
        <v>0.21927571925096845</v>
      </c>
      <c r="I98" s="37">
        <f t="shared" si="34"/>
        <v>12.497275719250968</v>
      </c>
      <c r="K98" s="37">
        <f t="shared" si="35"/>
        <v>12.497275719250968</v>
      </c>
      <c r="L98" s="37">
        <f t="shared" si="24"/>
        <v>15.581</v>
      </c>
      <c r="M98" s="37">
        <f t="shared" si="36"/>
        <v>3.0837242807490313</v>
      </c>
      <c r="N98" s="37">
        <f t="shared" si="25"/>
        <v>39.299999999999997</v>
      </c>
      <c r="P98" s="37">
        <f t="shared" si="37"/>
        <v>3.0837242807490313</v>
      </c>
      <c r="Q98" s="37">
        <f t="shared" si="38"/>
        <v>15.581</v>
      </c>
      <c r="S98">
        <v>15.581</v>
      </c>
      <c r="T98" s="37">
        <f t="shared" si="32"/>
        <v>0</v>
      </c>
    </row>
    <row r="99" spans="1:20" x14ac:dyDescent="0.3">
      <c r="A99" s="88" t="s">
        <v>251</v>
      </c>
      <c r="B99" s="89">
        <f>VLOOKUP(A99,Площадь!D:E,2,0)</f>
        <v>59</v>
      </c>
      <c r="C99" s="37">
        <v>18.457000000000001</v>
      </c>
      <c r="D99" s="37">
        <f t="shared" ref="D99:D101" si="49">C99+E99</f>
        <v>18.457000000000001</v>
      </c>
      <c r="E99" s="37">
        <f>VLOOKUP(A99,'расход по ИПУ'!A:B,2,0)</f>
        <v>0</v>
      </c>
      <c r="F99" s="37">
        <f t="shared" ref="F99:F101" si="50">B99</f>
        <v>59</v>
      </c>
      <c r="H99" s="37">
        <f t="shared" si="33"/>
        <v>0</v>
      </c>
      <c r="I99" s="37">
        <f t="shared" si="34"/>
        <v>18.457000000000001</v>
      </c>
      <c r="K99" s="37">
        <f t="shared" si="35"/>
        <v>18.457000000000001</v>
      </c>
      <c r="L99" s="37">
        <f t="shared" si="24"/>
        <v>22.484000000000002</v>
      </c>
      <c r="M99" s="37">
        <f t="shared" si="36"/>
        <v>4.027000000000001</v>
      </c>
      <c r="N99" s="37">
        <f t="shared" si="25"/>
        <v>59</v>
      </c>
      <c r="P99" s="37">
        <f t="shared" si="37"/>
        <v>4.027000000000001</v>
      </c>
      <c r="Q99" s="37">
        <f t="shared" si="38"/>
        <v>22.484000000000002</v>
      </c>
      <c r="S99">
        <v>22.484000000000002</v>
      </c>
      <c r="T99" s="37">
        <f t="shared" si="32"/>
        <v>0</v>
      </c>
    </row>
    <row r="100" spans="1:20" x14ac:dyDescent="0.3">
      <c r="A100" s="88" t="s">
        <v>188</v>
      </c>
      <c r="B100" s="89">
        <f>VLOOKUP(A100,Площадь!D:E,2,0)</f>
        <v>33.5</v>
      </c>
      <c r="C100" s="37">
        <v>6.2080000000000002</v>
      </c>
      <c r="D100" s="37">
        <f t="shared" si="49"/>
        <v>6.2279999999999998</v>
      </c>
      <c r="E100" s="37">
        <f>VLOOKUP(A100,'расход по ИПУ'!A:B,2,0)</f>
        <v>0.02</v>
      </c>
      <c r="F100" s="37">
        <f t="shared" si="50"/>
        <v>33.5</v>
      </c>
      <c r="H100" s="37">
        <f t="shared" si="33"/>
        <v>0.02</v>
      </c>
      <c r="I100" s="37">
        <f t="shared" si="34"/>
        <v>6.2279999999999998</v>
      </c>
      <c r="K100" s="37">
        <f t="shared" si="35"/>
        <v>6.2279999999999998</v>
      </c>
      <c r="L100" s="37">
        <f t="shared" si="24"/>
        <v>6.8</v>
      </c>
      <c r="M100" s="37">
        <f t="shared" si="36"/>
        <v>0.57200000000000006</v>
      </c>
      <c r="N100" s="37">
        <f t="shared" si="25"/>
        <v>33.5</v>
      </c>
      <c r="P100" s="37">
        <f t="shared" si="37"/>
        <v>0.57200000000000006</v>
      </c>
      <c r="Q100" s="37">
        <f t="shared" si="38"/>
        <v>6.8</v>
      </c>
      <c r="S100">
        <v>6.8</v>
      </c>
      <c r="T100" s="37">
        <f t="shared" si="32"/>
        <v>0</v>
      </c>
    </row>
    <row r="101" spans="1:20" x14ac:dyDescent="0.3">
      <c r="A101" s="88" t="s">
        <v>218</v>
      </c>
      <c r="B101" s="89">
        <f>VLOOKUP(A101,Площадь!D:E,2,0)</f>
        <v>32.5</v>
      </c>
      <c r="C101" s="37">
        <v>8.4809999999999999</v>
      </c>
      <c r="D101" s="37">
        <f t="shared" si="49"/>
        <v>8.7479999999999993</v>
      </c>
      <c r="E101" s="37">
        <f>VLOOKUP(A101,'расход по ИПУ'!A:B,2,0)</f>
        <v>0.26700000000000002</v>
      </c>
      <c r="F101" s="37">
        <f t="shared" si="50"/>
        <v>32.5</v>
      </c>
      <c r="H101" s="37">
        <f t="shared" si="33"/>
        <v>0.26700000000000002</v>
      </c>
      <c r="I101" s="37">
        <f t="shared" si="34"/>
        <v>8.7479999999999993</v>
      </c>
      <c r="K101" s="37">
        <f t="shared" si="35"/>
        <v>8.7479999999999993</v>
      </c>
      <c r="L101" s="37">
        <f t="shared" si="24"/>
        <v>9.81</v>
      </c>
      <c r="M101" s="37">
        <f t="shared" si="36"/>
        <v>1.0620000000000012</v>
      </c>
      <c r="N101" s="37">
        <f t="shared" si="25"/>
        <v>32.5</v>
      </c>
      <c r="P101" s="37">
        <f t="shared" si="37"/>
        <v>1.0620000000000012</v>
      </c>
      <c r="Q101" s="37">
        <f t="shared" si="38"/>
        <v>9.81</v>
      </c>
      <c r="S101">
        <v>9.81</v>
      </c>
      <c r="T101" s="37">
        <f t="shared" si="32"/>
        <v>0</v>
      </c>
    </row>
    <row r="102" spans="1:20" x14ac:dyDescent="0.3">
      <c r="A102" s="88" t="s">
        <v>282</v>
      </c>
      <c r="B102" s="89">
        <f>VLOOKUP(A102,Площадь!D:E,2,0)</f>
        <v>55.7</v>
      </c>
      <c r="C102" s="37">
        <v>10.853</v>
      </c>
      <c r="G102" s="37">
        <f t="shared" ref="G102:G103" si="51">B102*$G$715</f>
        <v>0.31078009064323014</v>
      </c>
      <c r="H102" s="37">
        <f t="shared" si="33"/>
        <v>0.31078009064323014</v>
      </c>
      <c r="I102" s="37">
        <f t="shared" si="34"/>
        <v>11.163780090643231</v>
      </c>
      <c r="K102" s="37">
        <f t="shared" si="35"/>
        <v>11.163780090643231</v>
      </c>
      <c r="L102" s="37">
        <f t="shared" si="24"/>
        <v>13.545999999999999</v>
      </c>
      <c r="M102" s="37">
        <f t="shared" si="36"/>
        <v>2.3822199093567686</v>
      </c>
      <c r="N102" s="37">
        <f t="shared" si="25"/>
        <v>55.7</v>
      </c>
      <c r="P102" s="37">
        <f t="shared" si="37"/>
        <v>2.3822199093567686</v>
      </c>
      <c r="Q102" s="37">
        <f t="shared" si="38"/>
        <v>13.545999999999999</v>
      </c>
      <c r="S102">
        <v>13.545999999999999</v>
      </c>
      <c r="T102" s="37">
        <f t="shared" si="32"/>
        <v>0</v>
      </c>
    </row>
    <row r="103" spans="1:20" x14ac:dyDescent="0.3">
      <c r="A103" s="88" t="s">
        <v>352</v>
      </c>
      <c r="B103" s="89">
        <f>VLOOKUP(A103,Площадь!D:E,2,0)</f>
        <v>61.5</v>
      </c>
      <c r="C103" s="37">
        <v>9.1470000000000002</v>
      </c>
      <c r="G103" s="37">
        <f t="shared" si="51"/>
        <v>0.34314139272098121</v>
      </c>
      <c r="H103" s="37">
        <f t="shared" si="33"/>
        <v>0.34314139272098121</v>
      </c>
      <c r="I103" s="37">
        <f t="shared" si="34"/>
        <v>9.4901413927209823</v>
      </c>
      <c r="K103" s="37">
        <f t="shared" si="35"/>
        <v>9.4901413927209823</v>
      </c>
      <c r="L103" s="37">
        <f t="shared" si="24"/>
        <v>9.8610000000000007</v>
      </c>
      <c r="M103" s="37">
        <f t="shared" si="36"/>
        <v>0.37085860727901832</v>
      </c>
      <c r="N103" s="37">
        <f t="shared" si="25"/>
        <v>61.5</v>
      </c>
      <c r="P103" s="37">
        <f t="shared" si="37"/>
        <v>0.37085860727901832</v>
      </c>
      <c r="Q103" s="37">
        <f t="shared" si="38"/>
        <v>9.8610000000000007</v>
      </c>
      <c r="S103">
        <v>9.8610000000000007</v>
      </c>
      <c r="T103" s="37">
        <f t="shared" si="32"/>
        <v>0</v>
      </c>
    </row>
    <row r="104" spans="1:20" x14ac:dyDescent="0.3">
      <c r="A104" s="88" t="s">
        <v>86</v>
      </c>
      <c r="B104" s="89">
        <f>VLOOKUP(A104,Площадь!D:E,2,0)</f>
        <v>39.1</v>
      </c>
      <c r="C104" s="37">
        <v>6.7080000000000002</v>
      </c>
      <c r="D104" s="37">
        <f t="shared" ref="D104:D105" si="52">C104+E104</f>
        <v>6.7080000000000002</v>
      </c>
      <c r="E104" s="37">
        <f>VLOOKUP(A104,'расход по ИПУ'!A:B,2,0)</f>
        <v>0</v>
      </c>
      <c r="F104" s="37">
        <f t="shared" ref="F104:F105" si="53">B104</f>
        <v>39.1</v>
      </c>
      <c r="H104" s="37">
        <f t="shared" si="33"/>
        <v>0</v>
      </c>
      <c r="I104" s="37">
        <f t="shared" si="34"/>
        <v>6.7080000000000002</v>
      </c>
      <c r="K104" s="37">
        <f t="shared" si="35"/>
        <v>6.7080000000000002</v>
      </c>
      <c r="L104" s="37">
        <f t="shared" si="24"/>
        <v>9.0570000000000004</v>
      </c>
      <c r="M104" s="37">
        <f t="shared" si="36"/>
        <v>2.3490000000000002</v>
      </c>
      <c r="N104" s="37">
        <f t="shared" si="25"/>
        <v>39.1</v>
      </c>
      <c r="P104" s="37">
        <f t="shared" si="37"/>
        <v>2.3490000000000002</v>
      </c>
      <c r="Q104" s="37">
        <f t="shared" si="38"/>
        <v>9.0570000000000004</v>
      </c>
      <c r="S104">
        <v>9.0570000000000004</v>
      </c>
      <c r="T104" s="37">
        <f t="shared" si="32"/>
        <v>0</v>
      </c>
    </row>
    <row r="105" spans="1:20" x14ac:dyDescent="0.3">
      <c r="A105" s="88" t="s">
        <v>92</v>
      </c>
      <c r="B105" s="89">
        <f>VLOOKUP(A105,Площадь!D:E,2,0)</f>
        <v>31.8</v>
      </c>
      <c r="C105" s="37">
        <v>7.2519999999999998</v>
      </c>
      <c r="D105" s="37">
        <f t="shared" si="52"/>
        <v>7.8090000000000002</v>
      </c>
      <c r="E105" s="37">
        <f>VLOOKUP(A105,'расход по ИПУ'!A:B,2,0)</f>
        <v>0.55700000000000005</v>
      </c>
      <c r="F105" s="37">
        <f t="shared" si="53"/>
        <v>31.8</v>
      </c>
      <c r="H105" s="37">
        <f t="shared" si="33"/>
        <v>0.55700000000000005</v>
      </c>
      <c r="I105" s="37">
        <f t="shared" si="34"/>
        <v>7.8090000000000002</v>
      </c>
      <c r="K105" s="37">
        <f t="shared" si="35"/>
        <v>7.8090000000000002</v>
      </c>
      <c r="L105" s="37">
        <f t="shared" si="24"/>
        <v>8.1280000000000001</v>
      </c>
      <c r="M105" s="37">
        <f t="shared" si="36"/>
        <v>0.31899999999999995</v>
      </c>
      <c r="N105" s="37">
        <f t="shared" si="25"/>
        <v>31.8</v>
      </c>
      <c r="P105" s="37">
        <f t="shared" si="37"/>
        <v>0.31899999999999995</v>
      </c>
      <c r="Q105" s="37">
        <f t="shared" si="38"/>
        <v>8.1280000000000001</v>
      </c>
      <c r="S105">
        <v>8.1280000000000001</v>
      </c>
      <c r="T105" s="37">
        <f t="shared" si="32"/>
        <v>0</v>
      </c>
    </row>
    <row r="106" spans="1:20" x14ac:dyDescent="0.3">
      <c r="A106" s="88" t="s">
        <v>72</v>
      </c>
      <c r="B106" s="89">
        <f>VLOOKUP(A106,Площадь!D:E,2,0)</f>
        <v>32.1</v>
      </c>
      <c r="C106" s="37">
        <v>9.5399999999999991</v>
      </c>
      <c r="G106" s="37">
        <f t="shared" ref="G106:G110" si="54">B106*$G$715</f>
        <v>0.17910306839582923</v>
      </c>
      <c r="H106" s="37">
        <f t="shared" si="33"/>
        <v>0.17910306839582923</v>
      </c>
      <c r="I106" s="37">
        <f t="shared" si="34"/>
        <v>9.7191030683958282</v>
      </c>
      <c r="K106" s="37">
        <f t="shared" si="35"/>
        <v>9.7191030683958282</v>
      </c>
      <c r="L106" s="37">
        <f t="shared" si="24"/>
        <v>11.103999999999999</v>
      </c>
      <c r="M106" s="37">
        <f t="shared" si="36"/>
        <v>1.384896931604171</v>
      </c>
      <c r="N106" s="37">
        <f t="shared" si="25"/>
        <v>32.1</v>
      </c>
      <c r="P106" s="37">
        <f t="shared" si="37"/>
        <v>1.384896931604171</v>
      </c>
      <c r="Q106" s="37">
        <f t="shared" si="38"/>
        <v>11.103999999999999</v>
      </c>
      <c r="S106">
        <v>11.103999999999999</v>
      </c>
      <c r="T106" s="37">
        <f t="shared" si="32"/>
        <v>0</v>
      </c>
    </row>
    <row r="107" spans="1:20" x14ac:dyDescent="0.3">
      <c r="A107" s="88" t="s">
        <v>327</v>
      </c>
      <c r="B107" s="89">
        <f>VLOOKUP(A107,Площадь!D:E,2,0)</f>
        <v>39.299999999999997</v>
      </c>
      <c r="C107" s="37">
        <v>6.5039999999999996</v>
      </c>
      <c r="G107" s="37">
        <f t="shared" si="54"/>
        <v>0.21927571925096845</v>
      </c>
      <c r="H107" s="37">
        <f t="shared" si="33"/>
        <v>0.21927571925096845</v>
      </c>
      <c r="I107" s="37">
        <f t="shared" si="34"/>
        <v>6.7232757192509682</v>
      </c>
      <c r="K107" s="37">
        <f t="shared" si="35"/>
        <v>6.7232757192509682</v>
      </c>
      <c r="L107" s="37">
        <f t="shared" si="24"/>
        <v>8.2539999999999996</v>
      </c>
      <c r="M107" s="37">
        <f t="shared" si="36"/>
        <v>1.5307242807490313</v>
      </c>
      <c r="N107" s="37">
        <f t="shared" si="25"/>
        <v>39.299999999999997</v>
      </c>
      <c r="P107" s="37">
        <f t="shared" si="37"/>
        <v>1.5307242807490313</v>
      </c>
      <c r="Q107" s="37">
        <f t="shared" si="38"/>
        <v>8.2539999999999996</v>
      </c>
      <c r="S107">
        <v>8.2539999999999996</v>
      </c>
      <c r="T107" s="37">
        <f t="shared" si="32"/>
        <v>0</v>
      </c>
    </row>
    <row r="108" spans="1:20" x14ac:dyDescent="0.3">
      <c r="A108" s="88" t="s">
        <v>216</v>
      </c>
      <c r="B108" s="89">
        <f>VLOOKUP(A108,Площадь!D:E,2,0)</f>
        <v>59</v>
      </c>
      <c r="C108" s="37">
        <v>15.275</v>
      </c>
      <c r="G108" s="37">
        <f t="shared" si="54"/>
        <v>0.3291925556185023</v>
      </c>
      <c r="H108" s="37">
        <f t="shared" si="33"/>
        <v>0.3291925556185023</v>
      </c>
      <c r="I108" s="37">
        <f t="shared" si="34"/>
        <v>15.604192555618503</v>
      </c>
      <c r="K108" s="37">
        <f t="shared" si="35"/>
        <v>15.604192555618503</v>
      </c>
      <c r="L108" s="37">
        <f t="shared" si="24"/>
        <v>18.18</v>
      </c>
      <c r="M108" s="37">
        <f t="shared" si="36"/>
        <v>2.5758074443814962</v>
      </c>
      <c r="N108" s="37">
        <f t="shared" si="25"/>
        <v>59</v>
      </c>
      <c r="P108" s="37">
        <f t="shared" si="37"/>
        <v>2.5758074443814962</v>
      </c>
      <c r="Q108" s="37">
        <f t="shared" si="38"/>
        <v>18.18</v>
      </c>
      <c r="S108">
        <v>18.18</v>
      </c>
      <c r="T108" s="37">
        <f t="shared" si="32"/>
        <v>0</v>
      </c>
    </row>
    <row r="109" spans="1:20" x14ac:dyDescent="0.3">
      <c r="A109" s="88" t="s">
        <v>109</v>
      </c>
      <c r="B109" s="89">
        <f>VLOOKUP(A109,Площадь!D:E,2,0)</f>
        <v>33.5</v>
      </c>
      <c r="C109" s="37">
        <v>6.3479999999999999</v>
      </c>
      <c r="G109" s="37">
        <f t="shared" si="54"/>
        <v>0.18691441717321741</v>
      </c>
      <c r="H109" s="37">
        <f t="shared" si="33"/>
        <v>0.18691441717321741</v>
      </c>
      <c r="I109" s="37">
        <f t="shared" si="34"/>
        <v>6.5349144171732174</v>
      </c>
      <c r="K109" s="37">
        <f>S109</f>
        <v>6.3479999999999999</v>
      </c>
      <c r="L109" s="37">
        <f t="shared" si="24"/>
        <v>6.3479999999999999</v>
      </c>
      <c r="M109" s="37">
        <f t="shared" si="36"/>
        <v>0</v>
      </c>
      <c r="N109" s="37">
        <f t="shared" si="25"/>
        <v>33.5</v>
      </c>
      <c r="P109" s="37">
        <f t="shared" si="37"/>
        <v>0</v>
      </c>
      <c r="Q109" s="37">
        <f t="shared" si="38"/>
        <v>6.3479999999999999</v>
      </c>
      <c r="S109">
        <v>6.3479999999999999</v>
      </c>
      <c r="T109" s="37">
        <f t="shared" si="32"/>
        <v>0</v>
      </c>
    </row>
    <row r="110" spans="1:20" x14ac:dyDescent="0.3">
      <c r="A110" s="88" t="s">
        <v>121</v>
      </c>
      <c r="B110" s="89">
        <f>VLOOKUP(A110,Площадь!D:E,2,0)</f>
        <v>32.5</v>
      </c>
      <c r="C110" s="37">
        <v>10.635</v>
      </c>
      <c r="G110" s="37">
        <f t="shared" si="54"/>
        <v>0.18133488233222583</v>
      </c>
      <c r="H110" s="37">
        <f t="shared" si="33"/>
        <v>0.18133488233222583</v>
      </c>
      <c r="I110" s="37">
        <f t="shared" si="34"/>
        <v>10.816334882332226</v>
      </c>
      <c r="K110" s="37">
        <f t="shared" si="35"/>
        <v>10.816334882332226</v>
      </c>
      <c r="L110" s="37">
        <f t="shared" ref="L110:L173" si="55">K110+M110</f>
        <v>13.785</v>
      </c>
      <c r="M110" s="37">
        <f t="shared" si="36"/>
        <v>2.9686651176677739</v>
      </c>
      <c r="N110" s="37">
        <f t="shared" ref="N110:N173" si="56">B110</f>
        <v>32.5</v>
      </c>
      <c r="P110" s="37">
        <f t="shared" si="37"/>
        <v>2.9686651176677739</v>
      </c>
      <c r="Q110" s="37">
        <f t="shared" si="38"/>
        <v>13.785</v>
      </c>
      <c r="S110">
        <v>13.785</v>
      </c>
      <c r="T110" s="37">
        <f t="shared" si="32"/>
        <v>0</v>
      </c>
    </row>
    <row r="111" spans="1:20" x14ac:dyDescent="0.3">
      <c r="A111" s="88" t="s">
        <v>182</v>
      </c>
      <c r="B111" s="89">
        <f>VLOOKUP(A111,Площадь!D:E,2,0)</f>
        <v>61.5</v>
      </c>
      <c r="C111" s="37">
        <v>15.464</v>
      </c>
      <c r="D111" s="37">
        <f>C111+E111</f>
        <v>15.909000000000001</v>
      </c>
      <c r="E111" s="37">
        <f>VLOOKUP(A111,'расход по ИПУ'!A:B,2,0)</f>
        <v>0.44500000000000001</v>
      </c>
      <c r="F111" s="37">
        <f>B111</f>
        <v>61.5</v>
      </c>
      <c r="H111" s="37">
        <f t="shared" si="33"/>
        <v>0.44500000000000001</v>
      </c>
      <c r="I111" s="37">
        <f t="shared" si="34"/>
        <v>15.909000000000001</v>
      </c>
      <c r="K111" s="37">
        <f t="shared" si="35"/>
        <v>15.909000000000001</v>
      </c>
      <c r="L111" s="37">
        <f t="shared" si="55"/>
        <v>16.754000000000001</v>
      </c>
      <c r="M111" s="37">
        <f t="shared" si="36"/>
        <v>0.84500000000000064</v>
      </c>
      <c r="N111" s="37">
        <f t="shared" si="56"/>
        <v>61.5</v>
      </c>
      <c r="P111" s="37">
        <f t="shared" si="37"/>
        <v>0.84500000000000064</v>
      </c>
      <c r="Q111" s="37">
        <f t="shared" si="38"/>
        <v>16.754000000000001</v>
      </c>
      <c r="S111">
        <v>16.754000000000001</v>
      </c>
      <c r="T111" s="37">
        <f t="shared" si="32"/>
        <v>0</v>
      </c>
    </row>
    <row r="112" spans="1:20" x14ac:dyDescent="0.3">
      <c r="A112" s="88" t="s">
        <v>269</v>
      </c>
      <c r="B112" s="89">
        <f>VLOOKUP(A112,Площадь!D:E,2,0)</f>
        <v>39.1</v>
      </c>
      <c r="C112" s="37">
        <v>11.983000000000001</v>
      </c>
      <c r="G112" s="37">
        <f t="shared" ref="G112:G115" si="57">B112*$G$715</f>
        <v>0.21815981228277018</v>
      </c>
      <c r="H112" s="37">
        <f t="shared" si="33"/>
        <v>0.21815981228277018</v>
      </c>
      <c r="I112" s="37">
        <f t="shared" si="34"/>
        <v>12.201159812282771</v>
      </c>
      <c r="K112" s="37">
        <f t="shared" si="35"/>
        <v>12.201159812282771</v>
      </c>
      <c r="L112" s="37">
        <f t="shared" si="55"/>
        <v>15.79</v>
      </c>
      <c r="M112" s="37">
        <f t="shared" si="36"/>
        <v>3.5888401877172278</v>
      </c>
      <c r="N112" s="37">
        <f t="shared" si="56"/>
        <v>39.1</v>
      </c>
      <c r="P112" s="37">
        <f t="shared" si="37"/>
        <v>3.5888401877172278</v>
      </c>
      <c r="Q112" s="37">
        <f t="shared" si="38"/>
        <v>15.79</v>
      </c>
      <c r="S112">
        <v>15.79</v>
      </c>
      <c r="T112" s="37">
        <f t="shared" si="32"/>
        <v>0</v>
      </c>
    </row>
    <row r="113" spans="1:20" x14ac:dyDescent="0.3">
      <c r="A113" s="88" t="s">
        <v>69</v>
      </c>
      <c r="B113" s="89">
        <f>VLOOKUP(A113,Площадь!D:E,2,0)</f>
        <v>57.2</v>
      </c>
      <c r="C113" s="37">
        <v>17.524999999999999</v>
      </c>
      <c r="G113" s="37">
        <f t="shared" si="57"/>
        <v>0.3191493929047175</v>
      </c>
      <c r="H113" s="37">
        <f t="shared" si="33"/>
        <v>0.3191493929047175</v>
      </c>
      <c r="I113" s="37">
        <f t="shared" si="34"/>
        <v>17.844149392904715</v>
      </c>
      <c r="K113" s="37">
        <f t="shared" si="35"/>
        <v>17.844149392904715</v>
      </c>
      <c r="L113" s="37">
        <f t="shared" si="55"/>
        <v>21.832000000000001</v>
      </c>
      <c r="M113" s="37">
        <f t="shared" si="36"/>
        <v>3.9878506070952859</v>
      </c>
      <c r="N113" s="37">
        <f t="shared" si="56"/>
        <v>57.2</v>
      </c>
      <c r="P113" s="37">
        <f t="shared" si="37"/>
        <v>3.9878506070952859</v>
      </c>
      <c r="Q113" s="37">
        <f t="shared" si="38"/>
        <v>21.832000000000001</v>
      </c>
      <c r="S113">
        <v>21.832000000000001</v>
      </c>
      <c r="T113" s="37">
        <f t="shared" si="32"/>
        <v>0</v>
      </c>
    </row>
    <row r="114" spans="1:20" x14ac:dyDescent="0.3">
      <c r="A114" s="88" t="s">
        <v>180</v>
      </c>
      <c r="B114" s="89">
        <f>VLOOKUP(A114,Площадь!D:E,2,0)</f>
        <v>83.9</v>
      </c>
      <c r="C114" s="37">
        <v>16.018000000000001</v>
      </c>
      <c r="G114" s="37">
        <f t="shared" si="57"/>
        <v>0.46812297315919227</v>
      </c>
      <c r="H114" s="37">
        <f t="shared" si="33"/>
        <v>0.46812297315919227</v>
      </c>
      <c r="I114" s="37">
        <f t="shared" si="34"/>
        <v>16.486122973159194</v>
      </c>
      <c r="K114" s="37">
        <f t="shared" si="35"/>
        <v>16.486122973159194</v>
      </c>
      <c r="L114" s="37">
        <f t="shared" si="55"/>
        <v>17.794</v>
      </c>
      <c r="M114" s="37">
        <f t="shared" si="36"/>
        <v>1.3078770268408064</v>
      </c>
      <c r="N114" s="37">
        <f t="shared" si="56"/>
        <v>83.9</v>
      </c>
      <c r="P114" s="37">
        <f t="shared" si="37"/>
        <v>1.3078770268408064</v>
      </c>
      <c r="Q114" s="37">
        <f t="shared" si="38"/>
        <v>17.794</v>
      </c>
      <c r="S114">
        <v>17.794</v>
      </c>
      <c r="T114" s="37">
        <f t="shared" si="32"/>
        <v>0</v>
      </c>
    </row>
    <row r="115" spans="1:20" x14ac:dyDescent="0.3">
      <c r="A115" s="88" t="s">
        <v>65</v>
      </c>
      <c r="B115" s="89">
        <f>VLOOKUP(A115,Площадь!D:E,2,0)</f>
        <v>31.8</v>
      </c>
      <c r="C115" s="37">
        <v>10.619</v>
      </c>
      <c r="G115" s="37">
        <f t="shared" si="57"/>
        <v>0.17742920794353176</v>
      </c>
      <c r="H115" s="37">
        <f t="shared" si="33"/>
        <v>0.17742920794353176</v>
      </c>
      <c r="I115" s="37">
        <f t="shared" si="34"/>
        <v>10.796429207943531</v>
      </c>
      <c r="K115" s="37">
        <f t="shared" si="35"/>
        <v>10.796429207943531</v>
      </c>
      <c r="L115" s="37">
        <f t="shared" si="55"/>
        <v>14.077999999999999</v>
      </c>
      <c r="M115" s="37">
        <f t="shared" si="36"/>
        <v>3.2815707920564687</v>
      </c>
      <c r="N115" s="37">
        <f t="shared" si="56"/>
        <v>31.8</v>
      </c>
      <c r="P115" s="37">
        <f t="shared" si="37"/>
        <v>3.2815707920564687</v>
      </c>
      <c r="Q115" s="37">
        <f t="shared" si="38"/>
        <v>14.077999999999999</v>
      </c>
      <c r="S115">
        <v>14.077999999999999</v>
      </c>
      <c r="T115" s="37">
        <f t="shared" si="32"/>
        <v>0</v>
      </c>
    </row>
    <row r="116" spans="1:20" x14ac:dyDescent="0.3">
      <c r="A116" s="88" t="s">
        <v>301</v>
      </c>
      <c r="B116" s="89">
        <f>VLOOKUP(A116,Площадь!D:E,2,0)</f>
        <v>32.1</v>
      </c>
      <c r="C116" s="37">
        <v>7.532</v>
      </c>
      <c r="D116" s="37">
        <f t="shared" ref="D116:D119" si="58">C116+E116</f>
        <v>7.7039999999999997</v>
      </c>
      <c r="E116" s="37">
        <f>VLOOKUP(A116,'расход по ИПУ'!A:B,2,0)</f>
        <v>0.17199999999999999</v>
      </c>
      <c r="F116" s="37">
        <f t="shared" ref="F116:F119" si="59">B116</f>
        <v>32.1</v>
      </c>
      <c r="H116" s="37">
        <f t="shared" si="33"/>
        <v>0.17199999999999999</v>
      </c>
      <c r="I116" s="37">
        <f t="shared" si="34"/>
        <v>7.7039999999999997</v>
      </c>
      <c r="K116" s="37">
        <f t="shared" si="35"/>
        <v>7.7039999999999997</v>
      </c>
      <c r="L116" s="37">
        <f t="shared" si="55"/>
        <v>8.141</v>
      </c>
      <c r="M116" s="37">
        <f t="shared" si="36"/>
        <v>0.43700000000000028</v>
      </c>
      <c r="N116" s="37">
        <f t="shared" si="56"/>
        <v>32.1</v>
      </c>
      <c r="P116" s="37">
        <f t="shared" si="37"/>
        <v>0.43700000000000028</v>
      </c>
      <c r="Q116" s="37">
        <f t="shared" si="38"/>
        <v>8.141</v>
      </c>
      <c r="S116">
        <v>8.141</v>
      </c>
      <c r="T116" s="37">
        <f t="shared" si="32"/>
        <v>0</v>
      </c>
    </row>
    <row r="117" spans="1:20" x14ac:dyDescent="0.3">
      <c r="A117" s="88" t="s">
        <v>82</v>
      </c>
      <c r="B117" s="89">
        <f>VLOOKUP(A117,Площадь!D:E,2,0)</f>
        <v>39.299999999999997</v>
      </c>
      <c r="C117" s="37">
        <v>12.201000000000001</v>
      </c>
      <c r="D117" s="37">
        <f t="shared" si="58"/>
        <v>12.540000000000001</v>
      </c>
      <c r="E117" s="37">
        <f>VLOOKUP(A117,'расход по ИПУ'!A:B,2,0)</f>
        <v>0.33900000000000002</v>
      </c>
      <c r="F117" s="37">
        <f t="shared" si="59"/>
        <v>39.299999999999997</v>
      </c>
      <c r="H117" s="37">
        <f t="shared" si="33"/>
        <v>0.33900000000000002</v>
      </c>
      <c r="I117" s="37">
        <f t="shared" si="34"/>
        <v>12.540000000000001</v>
      </c>
      <c r="K117" s="37">
        <f t="shared" si="35"/>
        <v>12.540000000000001</v>
      </c>
      <c r="L117" s="37">
        <f t="shared" si="55"/>
        <v>13.9</v>
      </c>
      <c r="M117" s="37">
        <f t="shared" si="36"/>
        <v>1.3599999999999994</v>
      </c>
      <c r="N117" s="37">
        <f t="shared" si="56"/>
        <v>39.299999999999997</v>
      </c>
      <c r="P117" s="37">
        <f t="shared" si="37"/>
        <v>1.3599999999999994</v>
      </c>
      <c r="Q117" s="37">
        <f t="shared" si="38"/>
        <v>13.9</v>
      </c>
      <c r="S117">
        <v>13.9</v>
      </c>
      <c r="T117" s="37">
        <f t="shared" si="32"/>
        <v>0</v>
      </c>
    </row>
    <row r="118" spans="1:20" x14ac:dyDescent="0.3">
      <c r="A118" s="88" t="s">
        <v>119</v>
      </c>
      <c r="B118" s="89">
        <f>VLOOKUP(A118,Площадь!D:E,2,0)</f>
        <v>59</v>
      </c>
      <c r="C118" s="37">
        <v>18.591999999999999</v>
      </c>
      <c r="D118" s="37">
        <f t="shared" si="58"/>
        <v>18.591999999999999</v>
      </c>
      <c r="E118" s="37">
        <f>VLOOKUP(A118,'расход по ИПУ'!A:B,2,0)</f>
        <v>0</v>
      </c>
      <c r="F118" s="37">
        <f t="shared" si="59"/>
        <v>59</v>
      </c>
      <c r="H118" s="37">
        <f t="shared" si="33"/>
        <v>0</v>
      </c>
      <c r="I118" s="37">
        <f t="shared" si="34"/>
        <v>18.591999999999999</v>
      </c>
      <c r="K118" s="37">
        <f t="shared" si="35"/>
        <v>18.591999999999999</v>
      </c>
      <c r="L118" s="37">
        <f t="shared" si="55"/>
        <v>22.457000000000001</v>
      </c>
      <c r="M118" s="37">
        <f t="shared" si="36"/>
        <v>3.865000000000002</v>
      </c>
      <c r="N118" s="37">
        <f t="shared" si="56"/>
        <v>59</v>
      </c>
      <c r="P118" s="37">
        <f t="shared" si="37"/>
        <v>3.865000000000002</v>
      </c>
      <c r="Q118" s="37">
        <f t="shared" si="38"/>
        <v>22.457000000000001</v>
      </c>
      <c r="S118">
        <v>22.457000000000001</v>
      </c>
      <c r="T118" s="37">
        <f t="shared" si="32"/>
        <v>0</v>
      </c>
    </row>
    <row r="119" spans="1:20" x14ac:dyDescent="0.3">
      <c r="A119" s="88" t="s">
        <v>120</v>
      </c>
      <c r="B119" s="89">
        <f>VLOOKUP(A119,Площадь!D:E,2,0)</f>
        <v>33.5</v>
      </c>
      <c r="C119" s="37">
        <v>5.1870000000000003</v>
      </c>
      <c r="D119" s="37">
        <f t="shared" si="58"/>
        <v>5.2229999999999999</v>
      </c>
      <c r="E119" s="37">
        <f>VLOOKUP(A119,'расход по ИПУ'!A:B,2,0)</f>
        <v>3.5999999999999997E-2</v>
      </c>
      <c r="F119" s="37">
        <f t="shared" si="59"/>
        <v>33.5</v>
      </c>
      <c r="H119" s="37">
        <f t="shared" si="33"/>
        <v>3.5999999999999997E-2</v>
      </c>
      <c r="I119" s="37">
        <f t="shared" si="34"/>
        <v>5.2229999999999999</v>
      </c>
      <c r="K119" s="37">
        <f t="shared" si="35"/>
        <v>5.2229999999999999</v>
      </c>
      <c r="L119" s="37">
        <f t="shared" si="55"/>
        <v>6.87</v>
      </c>
      <c r="M119" s="37">
        <f t="shared" si="36"/>
        <v>1.6470000000000002</v>
      </c>
      <c r="N119" s="37">
        <f t="shared" si="56"/>
        <v>33.5</v>
      </c>
      <c r="P119" s="37">
        <f t="shared" si="37"/>
        <v>1.6470000000000002</v>
      </c>
      <c r="Q119" s="37">
        <f t="shared" si="38"/>
        <v>6.87</v>
      </c>
      <c r="S119">
        <v>6.87</v>
      </c>
      <c r="T119" s="37">
        <f t="shared" si="32"/>
        <v>0</v>
      </c>
    </row>
    <row r="120" spans="1:20" x14ac:dyDescent="0.3">
      <c r="A120" s="88" t="s">
        <v>81</v>
      </c>
      <c r="B120" s="89">
        <f>VLOOKUP(A120,Площадь!D:E,2,0)</f>
        <v>32.5</v>
      </c>
      <c r="C120" s="37">
        <v>10.55</v>
      </c>
      <c r="G120" s="37">
        <f>B120*$G$715</f>
        <v>0.18133488233222583</v>
      </c>
      <c r="H120" s="37">
        <f t="shared" si="33"/>
        <v>0.18133488233222583</v>
      </c>
      <c r="I120" s="37">
        <f t="shared" si="34"/>
        <v>10.731334882332227</v>
      </c>
      <c r="K120" s="37">
        <f t="shared" si="35"/>
        <v>10.731334882332227</v>
      </c>
      <c r="L120" s="37">
        <f t="shared" si="55"/>
        <v>13.425000000000001</v>
      </c>
      <c r="M120" s="37">
        <f t="shared" si="36"/>
        <v>2.6936651176677735</v>
      </c>
      <c r="N120" s="37">
        <f t="shared" si="56"/>
        <v>32.5</v>
      </c>
      <c r="P120" s="37">
        <f t="shared" si="37"/>
        <v>2.6936651176677735</v>
      </c>
      <c r="Q120" s="37">
        <f t="shared" si="38"/>
        <v>13.425000000000001</v>
      </c>
      <c r="S120">
        <v>13.425000000000001</v>
      </c>
      <c r="T120" s="37">
        <f t="shared" si="32"/>
        <v>0</v>
      </c>
    </row>
    <row r="121" spans="1:20" x14ac:dyDescent="0.3">
      <c r="A121" s="88" t="s">
        <v>122</v>
      </c>
      <c r="B121" s="89">
        <f>VLOOKUP(A121,Площадь!D:E,2,0)</f>
        <v>61.5</v>
      </c>
      <c r="C121" s="37">
        <v>16.707000000000001</v>
      </c>
      <c r="D121" s="37">
        <f>C121+E121</f>
        <v>16.707000000000001</v>
      </c>
      <c r="E121" s="37">
        <f>VLOOKUP(A121,'расход по ИПУ'!A:B,2,0)</f>
        <v>0</v>
      </c>
      <c r="F121" s="37">
        <f>B121</f>
        <v>61.5</v>
      </c>
      <c r="H121" s="37">
        <f t="shared" si="33"/>
        <v>0</v>
      </c>
      <c r="I121" s="37">
        <f t="shared" si="34"/>
        <v>16.707000000000001</v>
      </c>
      <c r="K121" s="37">
        <f t="shared" si="35"/>
        <v>16.707000000000001</v>
      </c>
      <c r="L121" s="37">
        <f t="shared" si="55"/>
        <v>21.626000000000001</v>
      </c>
      <c r="M121" s="37">
        <f t="shared" si="36"/>
        <v>4.9190000000000005</v>
      </c>
      <c r="N121" s="37">
        <f t="shared" si="56"/>
        <v>61.5</v>
      </c>
      <c r="P121" s="37">
        <f t="shared" si="37"/>
        <v>4.9190000000000005</v>
      </c>
      <c r="Q121" s="37">
        <f t="shared" si="38"/>
        <v>21.626000000000001</v>
      </c>
      <c r="S121">
        <v>21.626000000000001</v>
      </c>
      <c r="T121" s="37">
        <f t="shared" si="32"/>
        <v>0</v>
      </c>
    </row>
    <row r="122" spans="1:20" x14ac:dyDescent="0.3">
      <c r="A122" s="88" t="s">
        <v>107</v>
      </c>
      <c r="B122" s="89">
        <f>VLOOKUP(A122,Площадь!D:E,2,0)</f>
        <v>39.1</v>
      </c>
      <c r="C122" s="37">
        <v>10.025</v>
      </c>
      <c r="G122" s="37">
        <f>B122*$G$715</f>
        <v>0.21815981228277018</v>
      </c>
      <c r="H122" s="37">
        <f t="shared" si="33"/>
        <v>0.21815981228277018</v>
      </c>
      <c r="I122" s="37">
        <f t="shared" si="34"/>
        <v>10.243159812282771</v>
      </c>
      <c r="K122" s="37">
        <f t="shared" si="35"/>
        <v>10.243159812282771</v>
      </c>
      <c r="L122" s="37">
        <f t="shared" si="55"/>
        <v>11.917</v>
      </c>
      <c r="M122" s="37">
        <f t="shared" si="36"/>
        <v>1.6738401877172286</v>
      </c>
      <c r="N122" s="37">
        <f t="shared" si="56"/>
        <v>39.1</v>
      </c>
      <c r="P122" s="37">
        <f t="shared" si="37"/>
        <v>1.6738401877172286</v>
      </c>
      <c r="Q122" s="37">
        <f t="shared" si="38"/>
        <v>11.917</v>
      </c>
      <c r="S122">
        <v>11.917</v>
      </c>
      <c r="T122" s="37">
        <f t="shared" si="32"/>
        <v>0</v>
      </c>
    </row>
    <row r="123" spans="1:20" x14ac:dyDescent="0.3">
      <c r="A123" s="88" t="s">
        <v>83</v>
      </c>
      <c r="B123" s="89">
        <f>VLOOKUP(A123,Площадь!D:E,2,0)</f>
        <v>31.8</v>
      </c>
      <c r="C123" s="37">
        <v>19.068000000000001</v>
      </c>
      <c r="D123" s="37">
        <f>C123+E123</f>
        <v>19.689</v>
      </c>
      <c r="E123" s="37">
        <f>VLOOKUP(A123,'расход по ИПУ'!A:B,2,0)</f>
        <v>0.621</v>
      </c>
      <c r="F123" s="37">
        <f>B123</f>
        <v>31.8</v>
      </c>
      <c r="H123" s="37">
        <f t="shared" si="33"/>
        <v>0.621</v>
      </c>
      <c r="I123" s="37">
        <f t="shared" si="34"/>
        <v>19.689</v>
      </c>
      <c r="K123" s="37">
        <f>S123</f>
        <v>13.343999999999999</v>
      </c>
      <c r="L123" s="37">
        <f t="shared" si="55"/>
        <v>13.343999999999999</v>
      </c>
      <c r="M123" s="37">
        <f t="shared" si="36"/>
        <v>0</v>
      </c>
      <c r="N123" s="37">
        <f t="shared" si="56"/>
        <v>31.8</v>
      </c>
      <c r="P123" s="37">
        <f t="shared" si="37"/>
        <v>0</v>
      </c>
      <c r="Q123" s="37">
        <f t="shared" si="38"/>
        <v>13.343999999999999</v>
      </c>
      <c r="S123">
        <v>13.343999999999999</v>
      </c>
      <c r="T123" s="37">
        <f t="shared" si="32"/>
        <v>0</v>
      </c>
    </row>
    <row r="124" spans="1:20" x14ac:dyDescent="0.3">
      <c r="A124" s="88" t="s">
        <v>236</v>
      </c>
      <c r="B124" s="89">
        <f>VLOOKUP(A124,Площадь!D:E,2,0)</f>
        <v>32.1</v>
      </c>
      <c r="C124" s="37">
        <v>10</v>
      </c>
      <c r="G124" s="37">
        <f t="shared" ref="G124:G125" si="60">B124*$G$715</f>
        <v>0.17910306839582923</v>
      </c>
      <c r="H124" s="37">
        <f t="shared" si="33"/>
        <v>0.17910306839582923</v>
      </c>
      <c r="I124" s="37">
        <f t="shared" si="34"/>
        <v>10.179103068395829</v>
      </c>
      <c r="K124" s="37">
        <f t="shared" si="35"/>
        <v>10.179103068395829</v>
      </c>
      <c r="L124" s="37">
        <f t="shared" si="55"/>
        <v>10.218</v>
      </c>
      <c r="M124" s="37">
        <f t="shared" si="36"/>
        <v>3.8896931604170959E-2</v>
      </c>
      <c r="N124" s="37">
        <f t="shared" si="56"/>
        <v>32.1</v>
      </c>
      <c r="P124" s="37">
        <f t="shared" si="37"/>
        <v>3.8896931604170959E-2</v>
      </c>
      <c r="Q124" s="37">
        <f t="shared" si="38"/>
        <v>10.218</v>
      </c>
      <c r="S124">
        <v>10.218</v>
      </c>
      <c r="T124" s="37">
        <f t="shared" si="32"/>
        <v>0</v>
      </c>
    </row>
    <row r="125" spans="1:20" x14ac:dyDescent="0.3">
      <c r="A125" s="88" t="s">
        <v>75</v>
      </c>
      <c r="B125" s="89">
        <f>VLOOKUP(A125,Площадь!D:E,2,0)</f>
        <v>80.7</v>
      </c>
      <c r="C125" s="37">
        <v>16.558</v>
      </c>
      <c r="G125" s="37">
        <f t="shared" si="60"/>
        <v>0.45026846166801926</v>
      </c>
      <c r="H125" s="37">
        <f t="shared" si="33"/>
        <v>0.45026846166801926</v>
      </c>
      <c r="I125" s="37">
        <f t="shared" si="34"/>
        <v>17.00826846166802</v>
      </c>
      <c r="K125" s="37">
        <f t="shared" si="35"/>
        <v>17.00826846166802</v>
      </c>
      <c r="L125" s="37">
        <f t="shared" si="55"/>
        <v>20.058</v>
      </c>
      <c r="M125" s="37">
        <f t="shared" si="36"/>
        <v>3.0497315383319794</v>
      </c>
      <c r="N125" s="37">
        <f t="shared" si="56"/>
        <v>80.7</v>
      </c>
      <c r="P125" s="37">
        <f t="shared" si="37"/>
        <v>3.0497315383319794</v>
      </c>
      <c r="Q125" s="37">
        <f t="shared" si="38"/>
        <v>20.058</v>
      </c>
      <c r="S125">
        <v>20.058</v>
      </c>
      <c r="T125" s="37">
        <f t="shared" si="32"/>
        <v>0</v>
      </c>
    </row>
    <row r="126" spans="1:20" x14ac:dyDescent="0.3">
      <c r="A126" s="88" t="s">
        <v>244</v>
      </c>
      <c r="B126" s="89">
        <f>VLOOKUP(A126,Площадь!D:E,2,0)</f>
        <v>39.299999999999997</v>
      </c>
      <c r="C126" s="37">
        <v>8.7100000000000009</v>
      </c>
      <c r="D126" s="37">
        <f>C126+E126</f>
        <v>8.9740000000000002</v>
      </c>
      <c r="E126" s="37">
        <f>VLOOKUP(A126,'расход по ИПУ'!A:B,2,0)</f>
        <v>0.26400000000000001</v>
      </c>
      <c r="F126" s="37">
        <f>B126</f>
        <v>39.299999999999997</v>
      </c>
      <c r="H126" s="37">
        <f t="shared" si="33"/>
        <v>0.26400000000000001</v>
      </c>
      <c r="I126" s="37">
        <f t="shared" si="34"/>
        <v>8.9740000000000002</v>
      </c>
      <c r="K126" s="37">
        <f t="shared" si="35"/>
        <v>8.9740000000000002</v>
      </c>
      <c r="L126" s="37">
        <f t="shared" si="55"/>
        <v>10.606</v>
      </c>
      <c r="M126" s="37">
        <f t="shared" si="36"/>
        <v>1.6319999999999997</v>
      </c>
      <c r="N126" s="37">
        <f t="shared" si="56"/>
        <v>39.299999999999997</v>
      </c>
      <c r="P126" s="37">
        <f t="shared" si="37"/>
        <v>1.6319999999999997</v>
      </c>
      <c r="Q126" s="37">
        <f t="shared" si="38"/>
        <v>10.606</v>
      </c>
      <c r="S126">
        <v>10.606</v>
      </c>
      <c r="T126" s="37">
        <f t="shared" si="32"/>
        <v>0</v>
      </c>
    </row>
    <row r="127" spans="1:20" x14ac:dyDescent="0.3">
      <c r="A127" s="88" t="s">
        <v>328</v>
      </c>
      <c r="B127" s="89">
        <f>VLOOKUP(A127,Площадь!D:E,2,0)</f>
        <v>59</v>
      </c>
      <c r="C127" s="37">
        <v>18.558</v>
      </c>
      <c r="G127" s="37">
        <f t="shared" ref="G127:G130" si="61">B127*$G$715</f>
        <v>0.3291925556185023</v>
      </c>
      <c r="H127" s="37">
        <f t="shared" si="33"/>
        <v>0.3291925556185023</v>
      </c>
      <c r="I127" s="37">
        <f t="shared" si="34"/>
        <v>18.887192555618501</v>
      </c>
      <c r="K127" s="37">
        <f t="shared" si="35"/>
        <v>18.887192555618501</v>
      </c>
      <c r="L127" s="37">
        <f t="shared" si="55"/>
        <v>23.393000000000001</v>
      </c>
      <c r="M127" s="37">
        <f t="shared" si="36"/>
        <v>4.5058074443814995</v>
      </c>
      <c r="N127" s="37">
        <f t="shared" si="56"/>
        <v>59</v>
      </c>
      <c r="P127" s="37">
        <f t="shared" si="37"/>
        <v>4.5058074443814995</v>
      </c>
      <c r="Q127" s="37">
        <f t="shared" si="38"/>
        <v>23.393000000000001</v>
      </c>
      <c r="S127">
        <v>23.393000000000001</v>
      </c>
      <c r="T127" s="37">
        <f t="shared" si="32"/>
        <v>0</v>
      </c>
    </row>
    <row r="128" spans="1:20" x14ac:dyDescent="0.3">
      <c r="A128" s="88" t="s">
        <v>179</v>
      </c>
      <c r="B128" s="89">
        <f>VLOOKUP(A128,Площадь!D:E,2,0)</f>
        <v>33.5</v>
      </c>
      <c r="C128" s="37">
        <v>7.0869999999999997</v>
      </c>
      <c r="G128" s="37">
        <f t="shared" si="61"/>
        <v>0.18691441717321741</v>
      </c>
      <c r="H128" s="37">
        <f t="shared" si="33"/>
        <v>0.18691441717321741</v>
      </c>
      <c r="I128" s="37">
        <f t="shared" si="34"/>
        <v>7.2739144171732173</v>
      </c>
      <c r="K128" s="37">
        <f>S128</f>
        <v>7.13</v>
      </c>
      <c r="L128" s="37">
        <f t="shared" si="55"/>
        <v>7.13</v>
      </c>
      <c r="M128" s="37">
        <f t="shared" si="36"/>
        <v>0</v>
      </c>
      <c r="N128" s="37">
        <f t="shared" si="56"/>
        <v>33.5</v>
      </c>
      <c r="P128" s="37">
        <f t="shared" si="37"/>
        <v>0</v>
      </c>
      <c r="Q128" s="37">
        <f t="shared" si="38"/>
        <v>7.13</v>
      </c>
      <c r="S128">
        <v>7.13</v>
      </c>
      <c r="T128" s="37">
        <f t="shared" si="32"/>
        <v>0</v>
      </c>
    </row>
    <row r="129" spans="1:20" x14ac:dyDescent="0.3">
      <c r="A129" s="88" t="s">
        <v>226</v>
      </c>
      <c r="B129" s="89">
        <f>VLOOKUP(A129,Площадь!D:E,2,0)</f>
        <v>32.5</v>
      </c>
      <c r="C129" s="37">
        <v>7.0830000000000002</v>
      </c>
      <c r="G129" s="37">
        <f t="shared" si="61"/>
        <v>0.18133488233222583</v>
      </c>
      <c r="H129" s="37">
        <f t="shared" si="33"/>
        <v>0.18133488233222583</v>
      </c>
      <c r="I129" s="37">
        <f t="shared" si="34"/>
        <v>7.2643348823322258</v>
      </c>
      <c r="K129" s="37">
        <f t="shared" si="35"/>
        <v>7.2643348823322258</v>
      </c>
      <c r="L129" s="37">
        <f t="shared" si="55"/>
        <v>8.6940000000000008</v>
      </c>
      <c r="M129" s="37">
        <f t="shared" si="36"/>
        <v>1.429665117667775</v>
      </c>
      <c r="N129" s="37">
        <f t="shared" si="56"/>
        <v>32.5</v>
      </c>
      <c r="P129" s="37">
        <f t="shared" si="37"/>
        <v>1.429665117667775</v>
      </c>
      <c r="Q129" s="37">
        <f t="shared" si="38"/>
        <v>8.6940000000000008</v>
      </c>
      <c r="S129">
        <v>8.6940000000000008</v>
      </c>
      <c r="T129" s="37">
        <f t="shared" si="32"/>
        <v>0</v>
      </c>
    </row>
    <row r="130" spans="1:20" x14ac:dyDescent="0.3">
      <c r="A130" s="88" t="s">
        <v>183</v>
      </c>
      <c r="B130" s="89">
        <f>VLOOKUP(A130,Площадь!D:E,2,0)</f>
        <v>61.5</v>
      </c>
      <c r="C130" s="37">
        <v>13.712999999999999</v>
      </c>
      <c r="G130" s="37">
        <f t="shared" si="61"/>
        <v>0.34314139272098121</v>
      </c>
      <c r="H130" s="37">
        <f t="shared" si="33"/>
        <v>0.34314139272098121</v>
      </c>
      <c r="I130" s="37">
        <f t="shared" si="34"/>
        <v>14.056141392720981</v>
      </c>
      <c r="K130" s="37">
        <f t="shared" si="35"/>
        <v>14.056141392720981</v>
      </c>
      <c r="L130" s="37">
        <f t="shared" si="55"/>
        <v>15.997999999999999</v>
      </c>
      <c r="M130" s="37">
        <f t="shared" si="36"/>
        <v>1.941858607279018</v>
      </c>
      <c r="N130" s="37">
        <f t="shared" si="56"/>
        <v>61.5</v>
      </c>
      <c r="P130" s="37">
        <f t="shared" si="37"/>
        <v>1.941858607279018</v>
      </c>
      <c r="Q130" s="37">
        <f t="shared" si="38"/>
        <v>15.997999999999999</v>
      </c>
      <c r="S130">
        <v>15.997999999999999</v>
      </c>
      <c r="T130" s="37">
        <f t="shared" ref="T130:T193" si="62">S130-Q130</f>
        <v>0</v>
      </c>
    </row>
    <row r="131" spans="1:20" x14ac:dyDescent="0.3">
      <c r="A131" s="88" t="s">
        <v>45</v>
      </c>
      <c r="B131" s="89">
        <f>VLOOKUP(A131,Площадь!D:E,2,0)</f>
        <v>39.1</v>
      </c>
      <c r="C131" s="37">
        <v>10.202999999999999</v>
      </c>
      <c r="D131" s="37">
        <f>C131+E131</f>
        <v>10.802999999999999</v>
      </c>
      <c r="E131" s="37">
        <f>VLOOKUP(A131,'расход по ИПУ'!A:B,2,0)</f>
        <v>0.6</v>
      </c>
      <c r="F131" s="37">
        <f>B131</f>
        <v>39.1</v>
      </c>
      <c r="H131" s="37">
        <f t="shared" ref="H131:H194" si="63">E131+G131</f>
        <v>0.6</v>
      </c>
      <c r="I131" s="37">
        <f t="shared" ref="I131:I194" si="64">C131+H131</f>
        <v>10.802999999999999</v>
      </c>
      <c r="K131" s="37">
        <f t="shared" ref="K131:K194" si="65">I131</f>
        <v>10.802999999999999</v>
      </c>
      <c r="L131" s="37">
        <f t="shared" si="55"/>
        <v>11.016</v>
      </c>
      <c r="M131" s="37">
        <f t="shared" ref="M131:M194" si="66">S131-K131</f>
        <v>0.21300000000000097</v>
      </c>
      <c r="N131" s="37">
        <f t="shared" si="56"/>
        <v>39.1</v>
      </c>
      <c r="P131" s="37">
        <f t="shared" ref="P131:P194" si="67">M131+O131</f>
        <v>0.21300000000000097</v>
      </c>
      <c r="Q131" s="37">
        <f t="shared" ref="Q131:Q194" si="68">K131+P131</f>
        <v>11.016</v>
      </c>
      <c r="S131">
        <v>11.016</v>
      </c>
      <c r="T131" s="37">
        <f t="shared" si="62"/>
        <v>0</v>
      </c>
    </row>
    <row r="132" spans="1:20" x14ac:dyDescent="0.3">
      <c r="A132" s="88" t="s">
        <v>95</v>
      </c>
      <c r="B132" s="89">
        <f>VLOOKUP(A132,Площадь!D:E,2,0)</f>
        <v>31.8</v>
      </c>
      <c r="C132" s="37">
        <v>10.071</v>
      </c>
      <c r="G132" s="37">
        <f t="shared" ref="G132:G134" si="69">B132*$G$715</f>
        <v>0.17742920794353176</v>
      </c>
      <c r="H132" s="37">
        <f t="shared" si="63"/>
        <v>0.17742920794353176</v>
      </c>
      <c r="I132" s="37">
        <f t="shared" si="64"/>
        <v>10.248429207943531</v>
      </c>
      <c r="K132" s="37">
        <f t="shared" si="65"/>
        <v>10.248429207943531</v>
      </c>
      <c r="L132" s="37">
        <f t="shared" si="55"/>
        <v>12.013999999999999</v>
      </c>
      <c r="M132" s="37">
        <f t="shared" si="66"/>
        <v>1.7655707920564687</v>
      </c>
      <c r="N132" s="37">
        <f t="shared" si="56"/>
        <v>31.8</v>
      </c>
      <c r="P132" s="37">
        <f t="shared" si="67"/>
        <v>1.7655707920564687</v>
      </c>
      <c r="Q132" s="37">
        <f t="shared" si="68"/>
        <v>12.013999999999999</v>
      </c>
      <c r="S132">
        <v>12.013999999999999</v>
      </c>
      <c r="T132" s="37">
        <f t="shared" si="62"/>
        <v>0</v>
      </c>
    </row>
    <row r="133" spans="1:20" x14ac:dyDescent="0.3">
      <c r="A133" s="88" t="s">
        <v>73</v>
      </c>
      <c r="B133" s="89">
        <f>VLOOKUP(A133,Площадь!D:E,2,0)</f>
        <v>32.1</v>
      </c>
      <c r="C133" s="37">
        <v>9.3859999999999992</v>
      </c>
      <c r="G133" s="37">
        <f t="shared" si="69"/>
        <v>0.17910306839582923</v>
      </c>
      <c r="H133" s="37">
        <f t="shared" si="63"/>
        <v>0.17910306839582923</v>
      </c>
      <c r="I133" s="37">
        <f t="shared" si="64"/>
        <v>9.5651030683958282</v>
      </c>
      <c r="K133" s="37">
        <f t="shared" si="65"/>
        <v>9.5651030683958282</v>
      </c>
      <c r="L133" s="37">
        <f t="shared" si="55"/>
        <v>11.981</v>
      </c>
      <c r="M133" s="37">
        <f t="shared" si="66"/>
        <v>2.4158969316041716</v>
      </c>
      <c r="N133" s="37">
        <f t="shared" si="56"/>
        <v>32.1</v>
      </c>
      <c r="P133" s="37">
        <f t="shared" si="67"/>
        <v>2.4158969316041716</v>
      </c>
      <c r="Q133" s="37">
        <f t="shared" si="68"/>
        <v>11.981</v>
      </c>
      <c r="S133">
        <v>11.981</v>
      </c>
      <c r="T133" s="37">
        <f t="shared" si="62"/>
        <v>0</v>
      </c>
    </row>
    <row r="134" spans="1:20" x14ac:dyDescent="0.3">
      <c r="A134" s="88" t="s">
        <v>114</v>
      </c>
      <c r="B134" s="89">
        <f>VLOOKUP(A134,Площадь!D:E,2,0)</f>
        <v>39.299999999999997</v>
      </c>
      <c r="C134" s="37">
        <v>4.931</v>
      </c>
      <c r="G134" s="37">
        <f t="shared" si="69"/>
        <v>0.21927571925096845</v>
      </c>
      <c r="H134" s="37">
        <f t="shared" si="63"/>
        <v>0.21927571925096845</v>
      </c>
      <c r="I134" s="37">
        <f t="shared" si="64"/>
        <v>5.1502757192509687</v>
      </c>
      <c r="K134" s="37">
        <f t="shared" si="65"/>
        <v>5.1502757192509687</v>
      </c>
      <c r="L134" s="37">
        <f t="shared" si="55"/>
        <v>7.4909999999999997</v>
      </c>
      <c r="M134" s="37">
        <f t="shared" si="66"/>
        <v>2.3407242807490309</v>
      </c>
      <c r="N134" s="37">
        <f t="shared" si="56"/>
        <v>39.299999999999997</v>
      </c>
      <c r="P134" s="37">
        <f t="shared" si="67"/>
        <v>2.3407242807490309</v>
      </c>
      <c r="Q134" s="37">
        <f t="shared" si="68"/>
        <v>7.4909999999999997</v>
      </c>
      <c r="S134">
        <v>7.4909999999999997</v>
      </c>
      <c r="T134" s="37">
        <f t="shared" si="62"/>
        <v>0</v>
      </c>
    </row>
    <row r="135" spans="1:20" x14ac:dyDescent="0.3">
      <c r="A135" s="88" t="s">
        <v>111</v>
      </c>
      <c r="B135" s="89">
        <f>VLOOKUP(A135,Площадь!D:E,2,0)</f>
        <v>59</v>
      </c>
      <c r="C135" s="37">
        <v>13.547000000000001</v>
      </c>
      <c r="D135" s="37">
        <f>C135+E135</f>
        <v>13.993</v>
      </c>
      <c r="E135" s="37">
        <f>VLOOKUP(A135,'расход по ИПУ'!A:B,2,0)</f>
        <v>0.44600000000000001</v>
      </c>
      <c r="F135" s="37">
        <f>B135</f>
        <v>59</v>
      </c>
      <c r="H135" s="37">
        <f t="shared" si="63"/>
        <v>0.44600000000000001</v>
      </c>
      <c r="I135" s="37">
        <f t="shared" si="64"/>
        <v>13.993</v>
      </c>
      <c r="K135" s="37">
        <f t="shared" si="65"/>
        <v>13.993</v>
      </c>
      <c r="L135" s="37">
        <f t="shared" si="55"/>
        <v>15.715999999999999</v>
      </c>
      <c r="M135" s="37">
        <f t="shared" si="66"/>
        <v>1.722999999999999</v>
      </c>
      <c r="N135" s="37">
        <f t="shared" si="56"/>
        <v>59</v>
      </c>
      <c r="P135" s="37">
        <f t="shared" si="67"/>
        <v>1.722999999999999</v>
      </c>
      <c r="Q135" s="37">
        <f t="shared" si="68"/>
        <v>15.715999999999999</v>
      </c>
      <c r="S135">
        <v>15.715999999999999</v>
      </c>
      <c r="T135" s="37">
        <f t="shared" si="62"/>
        <v>0</v>
      </c>
    </row>
    <row r="136" spans="1:20" x14ac:dyDescent="0.3">
      <c r="A136" s="88" t="s">
        <v>271</v>
      </c>
      <c r="B136" s="89">
        <f>VLOOKUP(A136,Площадь!D:E,2,0)</f>
        <v>55.8</v>
      </c>
      <c r="C136" s="37">
        <v>14.47</v>
      </c>
      <c r="G136" s="37">
        <f>B136*$G$715</f>
        <v>0.31133804412732929</v>
      </c>
      <c r="H136" s="37">
        <f t="shared" si="63"/>
        <v>0.31133804412732929</v>
      </c>
      <c r="I136" s="37">
        <f t="shared" si="64"/>
        <v>14.781338044127329</v>
      </c>
      <c r="K136" s="37">
        <f t="shared" si="65"/>
        <v>14.781338044127329</v>
      </c>
      <c r="L136" s="37">
        <f t="shared" si="55"/>
        <v>18.05</v>
      </c>
      <c r="M136" s="37">
        <f t="shared" si="66"/>
        <v>3.2686619558726715</v>
      </c>
      <c r="N136" s="37">
        <f t="shared" si="56"/>
        <v>55.8</v>
      </c>
      <c r="P136" s="37">
        <f t="shared" si="67"/>
        <v>3.2686619558726715</v>
      </c>
      <c r="Q136" s="37">
        <f t="shared" si="68"/>
        <v>18.05</v>
      </c>
      <c r="S136">
        <v>18.05</v>
      </c>
      <c r="T136" s="37">
        <f t="shared" si="62"/>
        <v>0</v>
      </c>
    </row>
    <row r="137" spans="1:20" x14ac:dyDescent="0.3">
      <c r="A137" s="88" t="s">
        <v>310</v>
      </c>
      <c r="B137" s="89">
        <f>VLOOKUP(A137,Площадь!D:E,2,0)</f>
        <v>33.5</v>
      </c>
      <c r="C137" s="37">
        <v>9.609</v>
      </c>
      <c r="D137" s="37">
        <f>C137+E137</f>
        <v>9.609</v>
      </c>
      <c r="E137" s="37">
        <f>VLOOKUP(A137,'расход по ИПУ'!A:B,2,0)</f>
        <v>0</v>
      </c>
      <c r="F137" s="37">
        <f>B137</f>
        <v>33.5</v>
      </c>
      <c r="H137" s="37">
        <f t="shared" si="63"/>
        <v>0</v>
      </c>
      <c r="I137" s="37">
        <f t="shared" si="64"/>
        <v>9.609</v>
      </c>
      <c r="K137" s="37">
        <f t="shared" si="65"/>
        <v>9.609</v>
      </c>
      <c r="L137" s="37">
        <f t="shared" si="55"/>
        <v>12.266999999999999</v>
      </c>
      <c r="M137" s="37">
        <f t="shared" si="66"/>
        <v>2.6579999999999995</v>
      </c>
      <c r="N137" s="37">
        <f t="shared" si="56"/>
        <v>33.5</v>
      </c>
      <c r="P137" s="37">
        <f t="shared" si="67"/>
        <v>2.6579999999999995</v>
      </c>
      <c r="Q137" s="37">
        <f t="shared" si="68"/>
        <v>12.266999999999999</v>
      </c>
      <c r="S137">
        <v>12.266999999999999</v>
      </c>
      <c r="T137" s="37">
        <f t="shared" si="62"/>
        <v>0</v>
      </c>
    </row>
    <row r="138" spans="1:20" x14ac:dyDescent="0.3">
      <c r="A138" s="88" t="s">
        <v>191</v>
      </c>
      <c r="B138" s="89">
        <f>VLOOKUP(A138,Площадь!D:E,2,0)</f>
        <v>32.5</v>
      </c>
      <c r="C138" s="37">
        <v>5.8120000000000003</v>
      </c>
      <c r="G138" s="37">
        <f t="shared" ref="G138:G141" si="70">B138*$G$715</f>
        <v>0.18133488233222583</v>
      </c>
      <c r="H138" s="37">
        <f t="shared" si="63"/>
        <v>0.18133488233222583</v>
      </c>
      <c r="I138" s="37">
        <f t="shared" si="64"/>
        <v>5.9933348823322259</v>
      </c>
      <c r="K138" s="37">
        <f t="shared" si="65"/>
        <v>5.9933348823322259</v>
      </c>
      <c r="L138" s="37">
        <f t="shared" si="55"/>
        <v>6.2990000000000004</v>
      </c>
      <c r="M138" s="37">
        <f t="shared" si="66"/>
        <v>0.30566511766777449</v>
      </c>
      <c r="N138" s="37">
        <f t="shared" si="56"/>
        <v>32.5</v>
      </c>
      <c r="P138" s="37">
        <f t="shared" si="67"/>
        <v>0.30566511766777449</v>
      </c>
      <c r="Q138" s="37">
        <f t="shared" si="68"/>
        <v>6.2990000000000004</v>
      </c>
      <c r="S138">
        <v>6.2990000000000004</v>
      </c>
      <c r="T138" s="37">
        <f t="shared" si="62"/>
        <v>0</v>
      </c>
    </row>
    <row r="139" spans="1:20" x14ac:dyDescent="0.3">
      <c r="A139" s="88" t="s">
        <v>154</v>
      </c>
      <c r="B139" s="89">
        <f>VLOOKUP(A139,Площадь!D:E,2,0)</f>
        <v>61.5</v>
      </c>
      <c r="C139" s="37">
        <v>11.169</v>
      </c>
      <c r="G139" s="37">
        <f t="shared" si="70"/>
        <v>0.34314139272098121</v>
      </c>
      <c r="H139" s="37">
        <f t="shared" si="63"/>
        <v>0.34314139272098121</v>
      </c>
      <c r="I139" s="37">
        <f t="shared" si="64"/>
        <v>11.512141392720981</v>
      </c>
      <c r="K139" s="37">
        <f t="shared" si="65"/>
        <v>11.512141392720981</v>
      </c>
      <c r="L139" s="37">
        <f t="shared" si="55"/>
        <v>12.804</v>
      </c>
      <c r="M139" s="37">
        <f t="shared" si="66"/>
        <v>1.2918586072790195</v>
      </c>
      <c r="N139" s="37">
        <f t="shared" si="56"/>
        <v>61.5</v>
      </c>
      <c r="P139" s="37">
        <f t="shared" si="67"/>
        <v>1.2918586072790195</v>
      </c>
      <c r="Q139" s="37">
        <f t="shared" si="68"/>
        <v>12.804</v>
      </c>
      <c r="S139">
        <v>12.804</v>
      </c>
      <c r="T139" s="37">
        <f t="shared" si="62"/>
        <v>0</v>
      </c>
    </row>
    <row r="140" spans="1:20" x14ac:dyDescent="0.3">
      <c r="A140" s="88" t="s">
        <v>117</v>
      </c>
      <c r="B140" s="89">
        <f>VLOOKUP(A140,Площадь!D:E,2,0)</f>
        <v>39.1</v>
      </c>
      <c r="C140" s="37">
        <v>12.911</v>
      </c>
      <c r="G140" s="37">
        <f t="shared" si="70"/>
        <v>0.21815981228277018</v>
      </c>
      <c r="H140" s="37">
        <f t="shared" si="63"/>
        <v>0.21815981228277018</v>
      </c>
      <c r="I140" s="37">
        <f t="shared" si="64"/>
        <v>13.12915981228277</v>
      </c>
      <c r="K140" s="37">
        <f t="shared" si="65"/>
        <v>13.12915981228277</v>
      </c>
      <c r="L140" s="37">
        <f t="shared" si="55"/>
        <v>13.647</v>
      </c>
      <c r="M140" s="37">
        <f t="shared" si="66"/>
        <v>0.51784018771722984</v>
      </c>
      <c r="N140" s="37">
        <f t="shared" si="56"/>
        <v>39.1</v>
      </c>
      <c r="P140" s="37">
        <f t="shared" si="67"/>
        <v>0.51784018771722984</v>
      </c>
      <c r="Q140" s="37">
        <f t="shared" si="68"/>
        <v>13.647</v>
      </c>
      <c r="S140">
        <v>13.647</v>
      </c>
      <c r="T140" s="37">
        <f t="shared" si="62"/>
        <v>0</v>
      </c>
    </row>
    <row r="141" spans="1:20" x14ac:dyDescent="0.3">
      <c r="A141" s="88" t="s">
        <v>285</v>
      </c>
      <c r="B141" s="89">
        <f>VLOOKUP(A141,Площадь!D:E,2,0)</f>
        <v>31.8</v>
      </c>
      <c r="C141" s="37">
        <v>12.481999999999999</v>
      </c>
      <c r="G141" s="37">
        <f t="shared" si="70"/>
        <v>0.17742920794353176</v>
      </c>
      <c r="H141" s="37">
        <f t="shared" si="63"/>
        <v>0.17742920794353176</v>
      </c>
      <c r="I141" s="37">
        <f t="shared" si="64"/>
        <v>12.65942920794353</v>
      </c>
      <c r="K141" s="37">
        <f t="shared" si="65"/>
        <v>12.65942920794353</v>
      </c>
      <c r="L141" s="37">
        <f t="shared" si="55"/>
        <v>15.045999999999999</v>
      </c>
      <c r="M141" s="37">
        <f t="shared" si="66"/>
        <v>2.3865707920564692</v>
      </c>
      <c r="N141" s="37">
        <f t="shared" si="56"/>
        <v>31.8</v>
      </c>
      <c r="P141" s="37">
        <f t="shared" si="67"/>
        <v>2.3865707920564692</v>
      </c>
      <c r="Q141" s="37">
        <f t="shared" si="68"/>
        <v>15.045999999999999</v>
      </c>
      <c r="S141">
        <v>15.045999999999999</v>
      </c>
      <c r="T141" s="37">
        <f t="shared" si="62"/>
        <v>0</v>
      </c>
    </row>
    <row r="142" spans="1:20" x14ac:dyDescent="0.3">
      <c r="A142" s="88" t="s">
        <v>311</v>
      </c>
      <c r="B142" s="89">
        <f>VLOOKUP(A142,Площадь!D:E,2,0)</f>
        <v>32.1</v>
      </c>
      <c r="C142" s="37">
        <v>9.2200000000000006</v>
      </c>
      <c r="D142" s="37">
        <f>C142+E142</f>
        <v>9.5550000000000015</v>
      </c>
      <c r="E142" s="37">
        <f>VLOOKUP(A142,'расход по ИПУ'!A:B,2,0)</f>
        <v>0.33500000000000002</v>
      </c>
      <c r="F142" s="37">
        <f>B142</f>
        <v>32.1</v>
      </c>
      <c r="H142" s="37">
        <f t="shared" si="63"/>
        <v>0.33500000000000002</v>
      </c>
      <c r="I142" s="37">
        <f t="shared" si="64"/>
        <v>9.5550000000000015</v>
      </c>
      <c r="K142" s="37">
        <f t="shared" si="65"/>
        <v>9.5550000000000015</v>
      </c>
      <c r="L142" s="37">
        <f t="shared" si="55"/>
        <v>9.5630000000000006</v>
      </c>
      <c r="M142" s="37">
        <f t="shared" si="66"/>
        <v>7.9999999999991189E-3</v>
      </c>
      <c r="N142" s="37">
        <f t="shared" si="56"/>
        <v>32.1</v>
      </c>
      <c r="P142" s="37">
        <f t="shared" si="67"/>
        <v>7.9999999999991189E-3</v>
      </c>
      <c r="Q142" s="37">
        <f t="shared" si="68"/>
        <v>9.5630000000000006</v>
      </c>
      <c r="S142">
        <v>9.5630000000000006</v>
      </c>
      <c r="T142" s="37">
        <f t="shared" si="62"/>
        <v>0</v>
      </c>
    </row>
    <row r="143" spans="1:20" x14ac:dyDescent="0.3">
      <c r="A143" s="88" t="s">
        <v>238</v>
      </c>
      <c r="B143" s="89">
        <f>VLOOKUP(A143,Площадь!D:E,2,0)</f>
        <v>39.299999999999997</v>
      </c>
      <c r="C143" s="37">
        <v>11.349</v>
      </c>
      <c r="G143" s="37">
        <f t="shared" ref="G143:G144" si="71">B143*$G$715</f>
        <v>0.21927571925096845</v>
      </c>
      <c r="H143" s="37">
        <f t="shared" si="63"/>
        <v>0.21927571925096845</v>
      </c>
      <c r="I143" s="37">
        <f t="shared" si="64"/>
        <v>11.568275719250968</v>
      </c>
      <c r="K143" s="37">
        <f t="shared" si="65"/>
        <v>11.568275719250968</v>
      </c>
      <c r="L143" s="37">
        <f t="shared" si="55"/>
        <v>14.926</v>
      </c>
      <c r="M143" s="37">
        <f t="shared" si="66"/>
        <v>3.3577242807490322</v>
      </c>
      <c r="N143" s="37">
        <f t="shared" si="56"/>
        <v>39.299999999999997</v>
      </c>
      <c r="P143" s="37">
        <f t="shared" si="67"/>
        <v>3.3577242807490322</v>
      </c>
      <c r="Q143" s="37">
        <f t="shared" si="68"/>
        <v>14.926</v>
      </c>
      <c r="S143">
        <v>14.926</v>
      </c>
      <c r="T143" s="37">
        <f t="shared" si="62"/>
        <v>0</v>
      </c>
    </row>
    <row r="144" spans="1:20" x14ac:dyDescent="0.3">
      <c r="A144" s="88" t="s">
        <v>239</v>
      </c>
      <c r="B144" s="89">
        <f>VLOOKUP(A144,Площадь!D:E,2,0)</f>
        <v>59</v>
      </c>
      <c r="C144" s="37">
        <v>18.013000000000002</v>
      </c>
      <c r="G144" s="37">
        <f t="shared" si="71"/>
        <v>0.3291925556185023</v>
      </c>
      <c r="H144" s="37">
        <f t="shared" si="63"/>
        <v>0.3291925556185023</v>
      </c>
      <c r="I144" s="37">
        <f t="shared" si="64"/>
        <v>18.342192555618503</v>
      </c>
      <c r="K144" s="37">
        <f t="shared" si="65"/>
        <v>18.342192555618503</v>
      </c>
      <c r="L144" s="37">
        <f t="shared" si="55"/>
        <v>18.619</v>
      </c>
      <c r="M144" s="37">
        <f t="shared" si="66"/>
        <v>0.27680744438149674</v>
      </c>
      <c r="N144" s="37">
        <f t="shared" si="56"/>
        <v>59</v>
      </c>
      <c r="P144" s="37">
        <f t="shared" si="67"/>
        <v>0.27680744438149674</v>
      </c>
      <c r="Q144" s="37">
        <f t="shared" si="68"/>
        <v>18.619</v>
      </c>
      <c r="S144">
        <v>18.619</v>
      </c>
      <c r="T144" s="37">
        <f t="shared" si="62"/>
        <v>0</v>
      </c>
    </row>
    <row r="145" spans="1:20" x14ac:dyDescent="0.3">
      <c r="A145" s="88" t="s">
        <v>96</v>
      </c>
      <c r="B145" s="89">
        <f>VLOOKUP(A145,Площадь!D:E,2,0)</f>
        <v>33.5</v>
      </c>
      <c r="C145" s="37">
        <v>9.9030000000000005</v>
      </c>
      <c r="D145" s="37">
        <f t="shared" ref="D145:D148" si="72">C145+E145</f>
        <v>9.9030000000000005</v>
      </c>
      <c r="E145" s="37">
        <f>VLOOKUP(A145,'расход по ИПУ'!A:B,2,0)</f>
        <v>0</v>
      </c>
      <c r="F145" s="37">
        <f t="shared" ref="F145:F148" si="73">B145</f>
        <v>33.5</v>
      </c>
      <c r="H145" s="37">
        <f t="shared" si="63"/>
        <v>0</v>
      </c>
      <c r="I145" s="37">
        <f t="shared" si="64"/>
        <v>9.9030000000000005</v>
      </c>
      <c r="K145" s="37">
        <f t="shared" si="65"/>
        <v>9.9030000000000005</v>
      </c>
      <c r="L145" s="37">
        <f t="shared" si="55"/>
        <v>13.670999999999999</v>
      </c>
      <c r="M145" s="37">
        <f t="shared" si="66"/>
        <v>3.7679999999999989</v>
      </c>
      <c r="N145" s="37">
        <f t="shared" si="56"/>
        <v>33.5</v>
      </c>
      <c r="P145" s="37">
        <f t="shared" si="67"/>
        <v>3.7679999999999989</v>
      </c>
      <c r="Q145" s="37">
        <f t="shared" si="68"/>
        <v>13.670999999999999</v>
      </c>
      <c r="S145">
        <v>13.670999999999999</v>
      </c>
      <c r="T145" s="37">
        <f t="shared" si="62"/>
        <v>0</v>
      </c>
    </row>
    <row r="146" spans="1:20" x14ac:dyDescent="0.3">
      <c r="A146" s="88" t="s">
        <v>102</v>
      </c>
      <c r="B146" s="89">
        <f>VLOOKUP(A146,Площадь!D:E,2,0)</f>
        <v>32.5</v>
      </c>
      <c r="C146" s="37">
        <v>9.5449999999999999</v>
      </c>
      <c r="D146" s="37">
        <f t="shared" si="72"/>
        <v>9.968</v>
      </c>
      <c r="E146" s="37">
        <f>VLOOKUP(A146,'расход по ИПУ'!A:B,2,0)</f>
        <v>0.42299999999999999</v>
      </c>
      <c r="F146" s="37">
        <f t="shared" si="73"/>
        <v>32.5</v>
      </c>
      <c r="H146" s="37">
        <f t="shared" si="63"/>
        <v>0.42299999999999999</v>
      </c>
      <c r="I146" s="37">
        <f t="shared" si="64"/>
        <v>9.968</v>
      </c>
      <c r="K146" s="37">
        <f t="shared" si="65"/>
        <v>9.968</v>
      </c>
      <c r="L146" s="37">
        <f t="shared" si="55"/>
        <v>10.898999999999999</v>
      </c>
      <c r="M146" s="37">
        <f t="shared" si="66"/>
        <v>0.93099999999999916</v>
      </c>
      <c r="N146" s="37">
        <f t="shared" si="56"/>
        <v>32.5</v>
      </c>
      <c r="P146" s="37">
        <f t="shared" si="67"/>
        <v>0.93099999999999916</v>
      </c>
      <c r="Q146" s="37">
        <f t="shared" si="68"/>
        <v>10.898999999999999</v>
      </c>
      <c r="S146">
        <v>10.898999999999999</v>
      </c>
      <c r="T146" s="37">
        <f t="shared" si="62"/>
        <v>0</v>
      </c>
    </row>
    <row r="147" spans="1:20" x14ac:dyDescent="0.3">
      <c r="A147" s="88" t="s">
        <v>198</v>
      </c>
      <c r="B147" s="89">
        <f>VLOOKUP(A147,Площадь!D:E,2,0)</f>
        <v>55.7</v>
      </c>
      <c r="C147" s="37">
        <v>4.9050000000000002</v>
      </c>
      <c r="D147" s="37">
        <f t="shared" si="72"/>
        <v>4.9050000000000002</v>
      </c>
      <c r="E147" s="37">
        <f>VLOOKUP(A147,'расход по ИПУ'!A:B,2,0)</f>
        <v>0</v>
      </c>
      <c r="F147" s="37">
        <f t="shared" si="73"/>
        <v>55.7</v>
      </c>
      <c r="H147" s="37">
        <f t="shared" si="63"/>
        <v>0</v>
      </c>
      <c r="I147" s="37">
        <f t="shared" si="64"/>
        <v>4.9050000000000002</v>
      </c>
      <c r="K147" s="37">
        <f t="shared" si="65"/>
        <v>4.9050000000000002</v>
      </c>
      <c r="L147" s="37">
        <f t="shared" si="55"/>
        <v>7.3170000000000002</v>
      </c>
      <c r="M147" s="37">
        <f t="shared" si="66"/>
        <v>2.4119999999999999</v>
      </c>
      <c r="N147" s="37">
        <f t="shared" si="56"/>
        <v>55.7</v>
      </c>
      <c r="P147" s="37">
        <f t="shared" si="67"/>
        <v>2.4119999999999999</v>
      </c>
      <c r="Q147" s="37">
        <f t="shared" si="68"/>
        <v>7.3170000000000002</v>
      </c>
      <c r="S147">
        <v>7.3170000000000002</v>
      </c>
      <c r="T147" s="37">
        <f t="shared" si="62"/>
        <v>0</v>
      </c>
    </row>
    <row r="148" spans="1:20" x14ac:dyDescent="0.3">
      <c r="A148" s="88" t="s">
        <v>291</v>
      </c>
      <c r="B148" s="89">
        <f>VLOOKUP(A148,Площадь!D:E,2,0)</f>
        <v>61.5</v>
      </c>
      <c r="C148" s="37">
        <v>8.9410000000000007</v>
      </c>
      <c r="D148" s="37">
        <f t="shared" si="72"/>
        <v>8.9410000000000007</v>
      </c>
      <c r="E148" s="37">
        <f>VLOOKUP(A148,'расход по ИПУ'!A:B,2,0)</f>
        <v>0</v>
      </c>
      <c r="F148" s="37">
        <f t="shared" si="73"/>
        <v>61.5</v>
      </c>
      <c r="H148" s="37">
        <f t="shared" si="63"/>
        <v>0</v>
      </c>
      <c r="I148" s="37">
        <f t="shared" si="64"/>
        <v>8.9410000000000007</v>
      </c>
      <c r="K148" s="37">
        <f t="shared" si="65"/>
        <v>8.9410000000000007</v>
      </c>
      <c r="L148" s="37">
        <f t="shared" si="55"/>
        <v>10.348000000000001</v>
      </c>
      <c r="M148" s="37">
        <f t="shared" si="66"/>
        <v>1.407</v>
      </c>
      <c r="N148" s="37">
        <f t="shared" si="56"/>
        <v>61.5</v>
      </c>
      <c r="P148" s="37">
        <f t="shared" si="67"/>
        <v>1.407</v>
      </c>
      <c r="Q148" s="37">
        <f t="shared" si="68"/>
        <v>10.348000000000001</v>
      </c>
      <c r="S148">
        <v>10.348000000000001</v>
      </c>
      <c r="T148" s="37">
        <f t="shared" si="62"/>
        <v>0</v>
      </c>
    </row>
    <row r="149" spans="1:20" x14ac:dyDescent="0.3">
      <c r="A149" s="88" t="s">
        <v>118</v>
      </c>
      <c r="B149" s="89">
        <f>VLOOKUP(A149,Площадь!D:E,2,0)</f>
        <v>39.1</v>
      </c>
      <c r="C149" s="37">
        <v>11.411</v>
      </c>
      <c r="G149" s="37">
        <f>B149*$G$715</f>
        <v>0.21815981228277018</v>
      </c>
      <c r="H149" s="37">
        <f t="shared" si="63"/>
        <v>0.21815981228277018</v>
      </c>
      <c r="I149" s="37">
        <f t="shared" si="64"/>
        <v>11.62915981228277</v>
      </c>
      <c r="K149" s="37">
        <f t="shared" si="65"/>
        <v>11.62915981228277</v>
      </c>
      <c r="L149" s="37">
        <f t="shared" si="55"/>
        <v>15.326000000000001</v>
      </c>
      <c r="M149" s="37">
        <f t="shared" si="66"/>
        <v>3.6968401877172301</v>
      </c>
      <c r="N149" s="37">
        <f t="shared" si="56"/>
        <v>39.1</v>
      </c>
      <c r="P149" s="37">
        <f t="shared" si="67"/>
        <v>3.6968401877172301</v>
      </c>
      <c r="Q149" s="37">
        <f t="shared" si="68"/>
        <v>15.326000000000001</v>
      </c>
      <c r="S149">
        <v>15.326000000000001</v>
      </c>
      <c r="T149" s="37">
        <f t="shared" si="62"/>
        <v>0</v>
      </c>
    </row>
    <row r="150" spans="1:20" x14ac:dyDescent="0.3">
      <c r="A150" s="88" t="s">
        <v>209</v>
      </c>
      <c r="B150" s="89">
        <f>VLOOKUP(A150,Площадь!D:E,2,0)</f>
        <v>31.8</v>
      </c>
      <c r="C150" s="37">
        <v>6.7140000000000004</v>
      </c>
      <c r="D150" s="37">
        <f>C150+E150</f>
        <v>6.7140000000000004</v>
      </c>
      <c r="E150" s="37">
        <f>VLOOKUP(A150,'расход по ИПУ'!A:B,2,0)</f>
        <v>0</v>
      </c>
      <c r="F150" s="37">
        <f>B150</f>
        <v>31.8</v>
      </c>
      <c r="H150" s="37">
        <f t="shared" si="63"/>
        <v>0</v>
      </c>
      <c r="I150" s="37">
        <f t="shared" si="64"/>
        <v>6.7140000000000004</v>
      </c>
      <c r="K150" s="37">
        <f t="shared" si="65"/>
        <v>6.7140000000000004</v>
      </c>
      <c r="L150" s="37">
        <f t="shared" si="55"/>
        <v>6.8630000000000004</v>
      </c>
      <c r="M150" s="37">
        <f t="shared" si="66"/>
        <v>0.14900000000000002</v>
      </c>
      <c r="N150" s="37">
        <f t="shared" si="56"/>
        <v>31.8</v>
      </c>
      <c r="P150" s="37">
        <f t="shared" si="67"/>
        <v>0.14900000000000002</v>
      </c>
      <c r="Q150" s="37">
        <f t="shared" si="68"/>
        <v>6.8630000000000004</v>
      </c>
      <c r="S150">
        <v>6.8630000000000004</v>
      </c>
      <c r="T150" s="37">
        <f t="shared" si="62"/>
        <v>0</v>
      </c>
    </row>
    <row r="151" spans="1:20" x14ac:dyDescent="0.3">
      <c r="A151" s="88" t="s">
        <v>187</v>
      </c>
      <c r="B151" s="89">
        <f>VLOOKUP(A151,Площадь!D:E,2,0)</f>
        <v>32.1</v>
      </c>
      <c r="C151" s="37">
        <v>8.702</v>
      </c>
      <c r="G151" s="37">
        <f t="shared" ref="G151:G156" si="74">B151*$G$715</f>
        <v>0.17910306839582923</v>
      </c>
      <c r="H151" s="37">
        <f t="shared" si="63"/>
        <v>0.17910306839582923</v>
      </c>
      <c r="I151" s="37">
        <f t="shared" si="64"/>
        <v>8.881103068395829</v>
      </c>
      <c r="K151" s="37">
        <f t="shared" si="65"/>
        <v>8.881103068395829</v>
      </c>
      <c r="L151" s="37">
        <f t="shared" si="55"/>
        <v>10.603</v>
      </c>
      <c r="M151" s="37">
        <f t="shared" si="66"/>
        <v>1.7218969316041708</v>
      </c>
      <c r="N151" s="37">
        <f t="shared" si="56"/>
        <v>32.1</v>
      </c>
      <c r="P151" s="37">
        <f t="shared" si="67"/>
        <v>1.7218969316041708</v>
      </c>
      <c r="Q151" s="37">
        <f t="shared" si="68"/>
        <v>10.603</v>
      </c>
      <c r="S151">
        <v>10.603</v>
      </c>
      <c r="T151" s="37">
        <f t="shared" si="62"/>
        <v>0</v>
      </c>
    </row>
    <row r="152" spans="1:20" x14ac:dyDescent="0.3">
      <c r="A152" s="88" t="s">
        <v>295</v>
      </c>
      <c r="B152" s="89">
        <f>VLOOKUP(A152,Площадь!D:E,2,0)</f>
        <v>39.299999999999997</v>
      </c>
      <c r="C152" s="37">
        <v>11.204000000000001</v>
      </c>
      <c r="G152" s="37">
        <f t="shared" si="74"/>
        <v>0.21927571925096845</v>
      </c>
      <c r="H152" s="37">
        <f t="shared" si="63"/>
        <v>0.21927571925096845</v>
      </c>
      <c r="I152" s="37">
        <f t="shared" si="64"/>
        <v>11.423275719250968</v>
      </c>
      <c r="K152" s="37">
        <f t="shared" si="65"/>
        <v>11.423275719250968</v>
      </c>
      <c r="L152" s="37">
        <f t="shared" si="55"/>
        <v>12.664</v>
      </c>
      <c r="M152" s="37">
        <f t="shared" si="66"/>
        <v>1.2407242807490313</v>
      </c>
      <c r="N152" s="37">
        <f t="shared" si="56"/>
        <v>39.299999999999997</v>
      </c>
      <c r="P152" s="37">
        <f t="shared" si="67"/>
        <v>1.2407242807490313</v>
      </c>
      <c r="Q152" s="37">
        <f t="shared" si="68"/>
        <v>12.664</v>
      </c>
      <c r="S152">
        <v>12.664</v>
      </c>
      <c r="T152" s="37">
        <f t="shared" si="62"/>
        <v>0</v>
      </c>
    </row>
    <row r="153" spans="1:20" x14ac:dyDescent="0.3">
      <c r="A153" s="88" t="s">
        <v>353</v>
      </c>
      <c r="B153" s="89">
        <f>VLOOKUP(A153,Площадь!D:E,2,0)</f>
        <v>59</v>
      </c>
      <c r="C153" s="37">
        <v>17.12</v>
      </c>
      <c r="G153" s="37">
        <f t="shared" si="74"/>
        <v>0.3291925556185023</v>
      </c>
      <c r="H153" s="37">
        <f t="shared" si="63"/>
        <v>0.3291925556185023</v>
      </c>
      <c r="I153" s="37">
        <f t="shared" si="64"/>
        <v>17.449192555618502</v>
      </c>
      <c r="K153" s="37">
        <f t="shared" ref="K153:K154" si="75">S153</f>
        <v>16.033000000000001</v>
      </c>
      <c r="L153" s="37">
        <f t="shared" si="55"/>
        <v>16.033000000000001</v>
      </c>
      <c r="M153" s="37">
        <f t="shared" si="66"/>
        <v>0</v>
      </c>
      <c r="N153" s="37">
        <f t="shared" si="56"/>
        <v>59</v>
      </c>
      <c r="P153" s="37">
        <f t="shared" si="67"/>
        <v>0</v>
      </c>
      <c r="Q153" s="37">
        <f t="shared" si="68"/>
        <v>16.033000000000001</v>
      </c>
      <c r="S153">
        <v>16.033000000000001</v>
      </c>
      <c r="T153" s="37">
        <f t="shared" si="62"/>
        <v>0</v>
      </c>
    </row>
    <row r="154" spans="1:20" x14ac:dyDescent="0.3">
      <c r="A154" s="88" t="s">
        <v>62</v>
      </c>
      <c r="B154" s="89">
        <f>VLOOKUP(A154,Площадь!D:E,2,0)</f>
        <v>33.5</v>
      </c>
      <c r="C154" s="37">
        <v>6.8010000000000002</v>
      </c>
      <c r="G154" s="37">
        <f t="shared" si="74"/>
        <v>0.18691441717321741</v>
      </c>
      <c r="H154" s="37">
        <f t="shared" si="63"/>
        <v>0.18691441717321741</v>
      </c>
      <c r="I154" s="37">
        <f t="shared" si="64"/>
        <v>6.9879144171732177</v>
      </c>
      <c r="K154" s="37">
        <f t="shared" si="75"/>
        <v>6.8010000000000002</v>
      </c>
      <c r="L154" s="37">
        <f t="shared" si="55"/>
        <v>6.8010000000000002</v>
      </c>
      <c r="M154" s="37">
        <f t="shared" si="66"/>
        <v>0</v>
      </c>
      <c r="N154" s="37">
        <f t="shared" si="56"/>
        <v>33.5</v>
      </c>
      <c r="P154" s="37">
        <f t="shared" si="67"/>
        <v>0</v>
      </c>
      <c r="Q154" s="37">
        <f t="shared" si="68"/>
        <v>6.8010000000000002</v>
      </c>
      <c r="S154">
        <v>6.8010000000000002</v>
      </c>
      <c r="T154" s="37">
        <f t="shared" si="62"/>
        <v>0</v>
      </c>
    </row>
    <row r="155" spans="1:20" x14ac:dyDescent="0.3">
      <c r="A155" s="88" t="s">
        <v>210</v>
      </c>
      <c r="B155" s="89">
        <f>VLOOKUP(A155,Площадь!D:E,2,0)</f>
        <v>32.5</v>
      </c>
      <c r="C155" s="37">
        <v>9.0839999999999996</v>
      </c>
      <c r="G155" s="37">
        <f t="shared" si="74"/>
        <v>0.18133488233222583</v>
      </c>
      <c r="H155" s="37">
        <f t="shared" si="63"/>
        <v>0.18133488233222583</v>
      </c>
      <c r="I155" s="37">
        <f t="shared" si="64"/>
        <v>9.2653348823322261</v>
      </c>
      <c r="K155" s="37">
        <f t="shared" si="65"/>
        <v>9.2653348823322261</v>
      </c>
      <c r="L155" s="37">
        <f t="shared" si="55"/>
        <v>10.760999999999999</v>
      </c>
      <c r="M155" s="37">
        <f t="shared" si="66"/>
        <v>1.4956651176677731</v>
      </c>
      <c r="N155" s="37">
        <f t="shared" si="56"/>
        <v>32.5</v>
      </c>
      <c r="P155" s="37">
        <f t="shared" si="67"/>
        <v>1.4956651176677731</v>
      </c>
      <c r="Q155" s="37">
        <f t="shared" si="68"/>
        <v>10.760999999999999</v>
      </c>
      <c r="S155">
        <v>10.760999999999999</v>
      </c>
      <c r="T155" s="37">
        <f t="shared" si="62"/>
        <v>0</v>
      </c>
    </row>
    <row r="156" spans="1:20" x14ac:dyDescent="0.3">
      <c r="A156" s="88" t="s">
        <v>116</v>
      </c>
      <c r="B156" s="89">
        <f>VLOOKUP(A156,Площадь!D:E,2,0)</f>
        <v>61.5</v>
      </c>
      <c r="C156" s="37">
        <v>10.561</v>
      </c>
      <c r="G156" s="37">
        <f t="shared" si="74"/>
        <v>0.34314139272098121</v>
      </c>
      <c r="H156" s="37">
        <f t="shared" si="63"/>
        <v>0.34314139272098121</v>
      </c>
      <c r="I156" s="37">
        <f t="shared" si="64"/>
        <v>10.90414139272098</v>
      </c>
      <c r="K156" s="37">
        <f t="shared" si="65"/>
        <v>10.90414139272098</v>
      </c>
      <c r="L156" s="37">
        <f t="shared" si="55"/>
        <v>12.053000000000001</v>
      </c>
      <c r="M156" s="37">
        <f t="shared" si="66"/>
        <v>1.1488586072790206</v>
      </c>
      <c r="N156" s="37">
        <f t="shared" si="56"/>
        <v>61.5</v>
      </c>
      <c r="P156" s="37">
        <f t="shared" si="67"/>
        <v>1.1488586072790206</v>
      </c>
      <c r="Q156" s="37">
        <f t="shared" si="68"/>
        <v>12.053000000000001</v>
      </c>
      <c r="S156">
        <v>12.053000000000001</v>
      </c>
      <c r="T156" s="37">
        <f t="shared" si="62"/>
        <v>0</v>
      </c>
    </row>
    <row r="157" spans="1:20" x14ac:dyDescent="0.3">
      <c r="A157" s="88" t="s">
        <v>175</v>
      </c>
      <c r="B157" s="89">
        <f>VLOOKUP(A157,Площадь!D:E,2,0)</f>
        <v>39.1</v>
      </c>
      <c r="C157" s="37">
        <v>10.93</v>
      </c>
      <c r="D157" s="37">
        <f>C157+E157</f>
        <v>11.036999999999999</v>
      </c>
      <c r="E157" s="37">
        <f>VLOOKUP(A157,'расход по ИПУ'!A:B,2,0)</f>
        <v>0.107</v>
      </c>
      <c r="F157" s="37">
        <f>B157</f>
        <v>39.1</v>
      </c>
      <c r="H157" s="37">
        <f t="shared" si="63"/>
        <v>0.107</v>
      </c>
      <c r="I157" s="37">
        <f t="shared" si="64"/>
        <v>11.036999999999999</v>
      </c>
      <c r="K157" s="37">
        <f t="shared" si="65"/>
        <v>11.036999999999999</v>
      </c>
      <c r="L157" s="37">
        <f t="shared" si="55"/>
        <v>12.02</v>
      </c>
      <c r="M157" s="37">
        <f t="shared" si="66"/>
        <v>0.98300000000000054</v>
      </c>
      <c r="N157" s="37">
        <f t="shared" si="56"/>
        <v>39.1</v>
      </c>
      <c r="P157" s="37">
        <f t="shared" si="67"/>
        <v>0.98300000000000054</v>
      </c>
      <c r="Q157" s="37">
        <f t="shared" si="68"/>
        <v>12.02</v>
      </c>
      <c r="S157">
        <v>12.02</v>
      </c>
      <c r="T157" s="37">
        <f t="shared" si="62"/>
        <v>0</v>
      </c>
    </row>
    <row r="158" spans="1:20" x14ac:dyDescent="0.3">
      <c r="A158" s="88" t="s">
        <v>189</v>
      </c>
      <c r="B158" s="89">
        <f>VLOOKUP(A158,Площадь!D:E,2,0)</f>
        <v>83.9</v>
      </c>
      <c r="C158" s="37">
        <v>8.8409999999999993</v>
      </c>
      <c r="G158" s="37">
        <f t="shared" ref="G158:G159" si="76">B158*$G$715</f>
        <v>0.46812297315919227</v>
      </c>
      <c r="H158" s="37">
        <f t="shared" si="63"/>
        <v>0.46812297315919227</v>
      </c>
      <c r="I158" s="37">
        <f t="shared" si="64"/>
        <v>9.3091229731591909</v>
      </c>
      <c r="K158" s="37">
        <f>S158</f>
        <v>8.8409999999999993</v>
      </c>
      <c r="L158" s="37">
        <f t="shared" si="55"/>
        <v>8.8409999999999993</v>
      </c>
      <c r="M158" s="37">
        <f t="shared" si="66"/>
        <v>0</v>
      </c>
      <c r="N158" s="37">
        <f t="shared" si="56"/>
        <v>83.9</v>
      </c>
      <c r="P158" s="37">
        <f t="shared" si="67"/>
        <v>0</v>
      </c>
      <c r="Q158" s="37">
        <f t="shared" si="68"/>
        <v>8.8409999999999993</v>
      </c>
      <c r="S158">
        <v>8.8409999999999993</v>
      </c>
      <c r="T158" s="37">
        <f t="shared" si="62"/>
        <v>0</v>
      </c>
    </row>
    <row r="159" spans="1:20" x14ac:dyDescent="0.3">
      <c r="A159" s="88" t="s">
        <v>133</v>
      </c>
      <c r="B159" s="89">
        <f>VLOOKUP(A159,Площадь!D:E,2,0)</f>
        <v>31.8</v>
      </c>
      <c r="C159" s="37">
        <v>9.8610000000000007</v>
      </c>
      <c r="G159" s="37">
        <f t="shared" si="76"/>
        <v>0.17742920794353176</v>
      </c>
      <c r="H159" s="37">
        <f t="shared" si="63"/>
        <v>0.17742920794353176</v>
      </c>
      <c r="I159" s="37">
        <f t="shared" si="64"/>
        <v>10.038429207943532</v>
      </c>
      <c r="K159" s="37">
        <f t="shared" si="65"/>
        <v>10.038429207943532</v>
      </c>
      <c r="L159" s="37">
        <f t="shared" si="55"/>
        <v>12.89</v>
      </c>
      <c r="M159" s="37">
        <f t="shared" si="66"/>
        <v>2.851570792056469</v>
      </c>
      <c r="N159" s="37">
        <f t="shared" si="56"/>
        <v>31.8</v>
      </c>
      <c r="P159" s="37">
        <f t="shared" si="67"/>
        <v>2.851570792056469</v>
      </c>
      <c r="Q159" s="37">
        <f t="shared" si="68"/>
        <v>12.89</v>
      </c>
      <c r="S159">
        <v>12.89</v>
      </c>
      <c r="T159" s="37">
        <f t="shared" si="62"/>
        <v>0</v>
      </c>
    </row>
    <row r="160" spans="1:20" x14ac:dyDescent="0.3">
      <c r="A160" s="88" t="s">
        <v>219</v>
      </c>
      <c r="B160" s="89">
        <f>VLOOKUP(A160,Площадь!D:E,2,0)</f>
        <v>32.1</v>
      </c>
      <c r="C160" s="37">
        <v>8.1470000000000002</v>
      </c>
      <c r="D160" s="37">
        <f t="shared" ref="D160:D161" si="77">C160+E160</f>
        <v>8.152000000000001</v>
      </c>
      <c r="E160" s="37">
        <f>VLOOKUP(A160,'расход по ИПУ'!A:B,2,0)</f>
        <v>5.0000000000000001E-3</v>
      </c>
      <c r="F160" s="37">
        <f t="shared" ref="F160:F161" si="78">B160</f>
        <v>32.1</v>
      </c>
      <c r="H160" s="37">
        <f t="shared" si="63"/>
        <v>5.0000000000000001E-3</v>
      </c>
      <c r="I160" s="37">
        <f t="shared" si="64"/>
        <v>8.152000000000001</v>
      </c>
      <c r="K160" s="37">
        <f t="shared" si="65"/>
        <v>8.152000000000001</v>
      </c>
      <c r="L160" s="37">
        <f t="shared" si="55"/>
        <v>8.7579999999999991</v>
      </c>
      <c r="M160" s="37">
        <f t="shared" si="66"/>
        <v>0.6059999999999981</v>
      </c>
      <c r="N160" s="37">
        <f t="shared" si="56"/>
        <v>32.1</v>
      </c>
      <c r="P160" s="37">
        <f t="shared" si="67"/>
        <v>0.6059999999999981</v>
      </c>
      <c r="Q160" s="37">
        <f t="shared" si="68"/>
        <v>8.7579999999999991</v>
      </c>
      <c r="S160">
        <v>8.7579999999999991</v>
      </c>
      <c r="T160" s="37">
        <f t="shared" si="62"/>
        <v>0</v>
      </c>
    </row>
    <row r="161" spans="1:20" x14ac:dyDescent="0.3">
      <c r="A161" s="88" t="s">
        <v>66</v>
      </c>
      <c r="B161" s="89">
        <f>VLOOKUP(A161,Площадь!D:E,2,0)</f>
        <v>39.299999999999997</v>
      </c>
      <c r="C161" s="37">
        <v>10.112</v>
      </c>
      <c r="D161" s="37">
        <f t="shared" si="77"/>
        <v>10.112</v>
      </c>
      <c r="E161" s="37">
        <f>VLOOKUP(A161,'расход по ИПУ'!A:B,2,0)</f>
        <v>0</v>
      </c>
      <c r="F161" s="37">
        <f t="shared" si="78"/>
        <v>39.299999999999997</v>
      </c>
      <c r="H161" s="37">
        <f t="shared" si="63"/>
        <v>0</v>
      </c>
      <c r="I161" s="37">
        <f t="shared" si="64"/>
        <v>10.112</v>
      </c>
      <c r="K161" s="37">
        <f t="shared" si="65"/>
        <v>10.112</v>
      </c>
      <c r="L161" s="37">
        <f t="shared" si="55"/>
        <v>13.532999999999999</v>
      </c>
      <c r="M161" s="37">
        <f t="shared" si="66"/>
        <v>3.4209999999999994</v>
      </c>
      <c r="N161" s="37">
        <f t="shared" si="56"/>
        <v>39.299999999999997</v>
      </c>
      <c r="P161" s="37">
        <f t="shared" si="67"/>
        <v>3.4209999999999994</v>
      </c>
      <c r="Q161" s="37">
        <f t="shared" si="68"/>
        <v>13.532999999999999</v>
      </c>
      <c r="S161">
        <v>13.532999999999999</v>
      </c>
      <c r="T161" s="37">
        <f t="shared" si="62"/>
        <v>0</v>
      </c>
    </row>
    <row r="162" spans="1:20" x14ac:dyDescent="0.3">
      <c r="A162" s="88" t="s">
        <v>292</v>
      </c>
      <c r="B162" s="89">
        <f>VLOOKUP(A162,Площадь!D:E,2,0)</f>
        <v>59</v>
      </c>
      <c r="C162" s="37">
        <v>11.494</v>
      </c>
      <c r="G162" s="37">
        <f t="shared" ref="G162:G163" si="79">B162*$G$715</f>
        <v>0.3291925556185023</v>
      </c>
      <c r="H162" s="37">
        <f t="shared" si="63"/>
        <v>0.3291925556185023</v>
      </c>
      <c r="I162" s="37">
        <f t="shared" si="64"/>
        <v>11.823192555618503</v>
      </c>
      <c r="K162" s="37">
        <f t="shared" si="65"/>
        <v>11.823192555618503</v>
      </c>
      <c r="L162" s="37">
        <f t="shared" si="55"/>
        <v>23.094000000000001</v>
      </c>
      <c r="M162" s="37">
        <f t="shared" si="66"/>
        <v>11.270807444381498</v>
      </c>
      <c r="N162" s="37">
        <f t="shared" si="56"/>
        <v>59</v>
      </c>
      <c r="P162" s="37">
        <f t="shared" si="67"/>
        <v>11.270807444381498</v>
      </c>
      <c r="Q162" s="37">
        <f t="shared" si="68"/>
        <v>23.094000000000001</v>
      </c>
      <c r="S162">
        <v>23.094000000000001</v>
      </c>
      <c r="T162" s="37">
        <f t="shared" si="62"/>
        <v>0</v>
      </c>
    </row>
    <row r="163" spans="1:20" x14ac:dyDescent="0.3">
      <c r="A163" s="88" t="s">
        <v>77</v>
      </c>
      <c r="B163" s="89">
        <f>VLOOKUP(A163,Площадь!D:E,2,0)</f>
        <v>33.5</v>
      </c>
      <c r="C163" s="37">
        <v>7.01</v>
      </c>
      <c r="G163" s="37">
        <f t="shared" si="79"/>
        <v>0.18691441717321741</v>
      </c>
      <c r="H163" s="37">
        <f t="shared" si="63"/>
        <v>0.18691441717321741</v>
      </c>
      <c r="I163" s="37">
        <f t="shared" si="64"/>
        <v>7.1969144171732173</v>
      </c>
      <c r="K163" s="37">
        <f t="shared" si="65"/>
        <v>7.1969144171732173</v>
      </c>
      <c r="L163" s="37">
        <f t="shared" si="55"/>
        <v>7.64</v>
      </c>
      <c r="M163" s="37">
        <f t="shared" si="66"/>
        <v>0.44308558282678234</v>
      </c>
      <c r="N163" s="37">
        <f t="shared" si="56"/>
        <v>33.5</v>
      </c>
      <c r="P163" s="37">
        <f t="shared" si="67"/>
        <v>0.44308558282678234</v>
      </c>
      <c r="Q163" s="37">
        <f t="shared" si="68"/>
        <v>7.64</v>
      </c>
      <c r="S163">
        <v>7.64</v>
      </c>
      <c r="T163" s="37">
        <f t="shared" si="62"/>
        <v>0</v>
      </c>
    </row>
    <row r="164" spans="1:20" x14ac:dyDescent="0.3">
      <c r="A164" s="88" t="s">
        <v>272</v>
      </c>
      <c r="B164" s="89">
        <f>VLOOKUP(A164,Площадь!D:E,2,0)</f>
        <v>46.3</v>
      </c>
      <c r="C164" s="37">
        <v>7.181</v>
      </c>
      <c r="D164" s="37">
        <f>C164+E164</f>
        <v>7.5810000000000004</v>
      </c>
      <c r="E164" s="37">
        <f>VLOOKUP(A164,'расход по ИПУ'!A:B,2,0)</f>
        <v>0.4</v>
      </c>
      <c r="F164" s="37">
        <f>B164</f>
        <v>46.3</v>
      </c>
      <c r="H164" s="37">
        <f t="shared" si="63"/>
        <v>0.4</v>
      </c>
      <c r="I164" s="37">
        <f t="shared" si="64"/>
        <v>7.5810000000000004</v>
      </c>
      <c r="K164" s="37">
        <f t="shared" si="65"/>
        <v>7.5810000000000004</v>
      </c>
      <c r="L164" s="37">
        <f t="shared" si="55"/>
        <v>9.0690000000000008</v>
      </c>
      <c r="M164" s="37">
        <f t="shared" si="66"/>
        <v>1.4880000000000004</v>
      </c>
      <c r="N164" s="37">
        <f t="shared" si="56"/>
        <v>46.3</v>
      </c>
      <c r="P164" s="37">
        <f t="shared" si="67"/>
        <v>1.4880000000000004</v>
      </c>
      <c r="Q164" s="37">
        <f t="shared" si="68"/>
        <v>9.0690000000000008</v>
      </c>
      <c r="S164">
        <v>9.0690000000000008</v>
      </c>
      <c r="T164" s="37">
        <f t="shared" si="62"/>
        <v>0</v>
      </c>
    </row>
    <row r="165" spans="1:20" x14ac:dyDescent="0.3">
      <c r="A165" s="88" t="s">
        <v>106</v>
      </c>
      <c r="B165" s="89">
        <f>VLOOKUP(A165,Площадь!D:E,2,0)</f>
        <v>85.1</v>
      </c>
      <c r="C165" s="37">
        <v>10.814</v>
      </c>
      <c r="G165" s="37">
        <f t="shared" ref="G165:G171" si="80">B165*$G$715</f>
        <v>0.47481841496838206</v>
      </c>
      <c r="H165" s="37">
        <f t="shared" si="63"/>
        <v>0.47481841496838206</v>
      </c>
      <c r="I165" s="37">
        <f t="shared" si="64"/>
        <v>11.288818414968382</v>
      </c>
      <c r="K165" s="37">
        <f>S165</f>
        <v>10.814</v>
      </c>
      <c r="L165" s="37">
        <f t="shared" si="55"/>
        <v>10.814</v>
      </c>
      <c r="M165" s="37">
        <f t="shared" si="66"/>
        <v>0</v>
      </c>
      <c r="N165" s="37">
        <f t="shared" si="56"/>
        <v>85.1</v>
      </c>
      <c r="P165" s="37">
        <f t="shared" si="67"/>
        <v>0</v>
      </c>
      <c r="Q165" s="37">
        <f t="shared" si="68"/>
        <v>10.814</v>
      </c>
      <c r="S165">
        <v>10.814</v>
      </c>
      <c r="T165" s="37">
        <f t="shared" si="62"/>
        <v>0</v>
      </c>
    </row>
    <row r="166" spans="1:20" x14ac:dyDescent="0.3">
      <c r="A166" s="88" t="s">
        <v>229</v>
      </c>
      <c r="B166" s="89">
        <f>VLOOKUP(A166,Площадь!D:E,2,0)</f>
        <v>56.2</v>
      </c>
      <c r="C166" s="37">
        <v>9.5969999999999995</v>
      </c>
      <c r="G166" s="37">
        <f t="shared" si="80"/>
        <v>0.31356985806372595</v>
      </c>
      <c r="H166" s="37">
        <f t="shared" si="63"/>
        <v>0.31356985806372595</v>
      </c>
      <c r="I166" s="37">
        <f t="shared" si="64"/>
        <v>9.9105698580637256</v>
      </c>
      <c r="K166" s="37">
        <f t="shared" si="65"/>
        <v>9.9105698580637256</v>
      </c>
      <c r="L166" s="37">
        <f t="shared" si="55"/>
        <v>10.012</v>
      </c>
      <c r="M166" s="37">
        <f t="shared" si="66"/>
        <v>0.10143014193627486</v>
      </c>
      <c r="N166" s="37">
        <f t="shared" si="56"/>
        <v>56.2</v>
      </c>
      <c r="P166" s="37">
        <f t="shared" si="67"/>
        <v>0.10143014193627486</v>
      </c>
      <c r="Q166" s="37">
        <f t="shared" si="68"/>
        <v>10.012</v>
      </c>
      <c r="S166">
        <v>10.012</v>
      </c>
      <c r="T166" s="37">
        <f t="shared" si="62"/>
        <v>0</v>
      </c>
    </row>
    <row r="167" spans="1:20" x14ac:dyDescent="0.3">
      <c r="A167" s="88" t="s">
        <v>307</v>
      </c>
      <c r="B167" s="89">
        <f>VLOOKUP(A167,Площадь!D:E,2,0)</f>
        <v>45.5</v>
      </c>
      <c r="C167" s="37">
        <v>4.6040000000000001</v>
      </c>
      <c r="G167" s="37">
        <f t="shared" si="80"/>
        <v>0.25386883526511617</v>
      </c>
      <c r="H167" s="37">
        <f t="shared" si="63"/>
        <v>0.25386883526511617</v>
      </c>
      <c r="I167" s="37">
        <f t="shared" si="64"/>
        <v>4.8578688352651165</v>
      </c>
      <c r="K167" s="37">
        <f t="shared" ref="K167:K168" si="81">S167</f>
        <v>4.6040000000000001</v>
      </c>
      <c r="L167" s="37">
        <f t="shared" si="55"/>
        <v>4.6040000000000001</v>
      </c>
      <c r="M167" s="37">
        <f t="shared" si="66"/>
        <v>0</v>
      </c>
      <c r="N167" s="37">
        <f t="shared" si="56"/>
        <v>45.5</v>
      </c>
      <c r="P167" s="37">
        <f t="shared" si="67"/>
        <v>0</v>
      </c>
      <c r="Q167" s="37">
        <f t="shared" si="68"/>
        <v>4.6040000000000001</v>
      </c>
      <c r="S167">
        <v>4.6040000000000001</v>
      </c>
      <c r="T167" s="37">
        <f t="shared" si="62"/>
        <v>0</v>
      </c>
    </row>
    <row r="168" spans="1:20" x14ac:dyDescent="0.3">
      <c r="A168" s="88" t="s">
        <v>315</v>
      </c>
      <c r="B168" s="89">
        <f>VLOOKUP(A168,Площадь!D:E,2,0)</f>
        <v>45.9</v>
      </c>
      <c r="C168" s="37">
        <v>6.1760000000000002</v>
      </c>
      <c r="G168" s="37">
        <f t="shared" si="80"/>
        <v>0.25610064920151282</v>
      </c>
      <c r="H168" s="37">
        <f t="shared" si="63"/>
        <v>0.25610064920151282</v>
      </c>
      <c r="I168" s="37">
        <f t="shared" si="64"/>
        <v>6.4321006492015131</v>
      </c>
      <c r="K168" s="37">
        <f t="shared" si="81"/>
        <v>6.3090000000000002</v>
      </c>
      <c r="L168" s="37">
        <f t="shared" si="55"/>
        <v>6.3090000000000002</v>
      </c>
      <c r="M168" s="37">
        <f t="shared" si="66"/>
        <v>0</v>
      </c>
      <c r="N168" s="37">
        <f t="shared" si="56"/>
        <v>45.9</v>
      </c>
      <c r="P168" s="37">
        <f t="shared" si="67"/>
        <v>0</v>
      </c>
      <c r="Q168" s="37">
        <f t="shared" si="68"/>
        <v>6.3090000000000002</v>
      </c>
      <c r="S168">
        <v>6.3090000000000002</v>
      </c>
      <c r="T168" s="37">
        <f t="shared" si="62"/>
        <v>0</v>
      </c>
    </row>
    <row r="169" spans="1:20" x14ac:dyDescent="0.3">
      <c r="A169" s="88" t="s">
        <v>143</v>
      </c>
      <c r="B169" s="89">
        <f>VLOOKUP(A169,Площадь!D:E,2,0)</f>
        <v>80.7</v>
      </c>
      <c r="C169" s="37">
        <v>9.3190000000000008</v>
      </c>
      <c r="G169" s="37">
        <f t="shared" si="80"/>
        <v>0.45026846166801926</v>
      </c>
      <c r="H169" s="37">
        <f t="shared" si="63"/>
        <v>0.45026846166801926</v>
      </c>
      <c r="I169" s="37">
        <f t="shared" si="64"/>
        <v>9.7692684616680197</v>
      </c>
      <c r="K169" s="37">
        <f t="shared" si="65"/>
        <v>9.7692684616680197</v>
      </c>
      <c r="L169" s="37">
        <f t="shared" si="55"/>
        <v>14.856</v>
      </c>
      <c r="M169" s="37">
        <f t="shared" si="66"/>
        <v>5.0867315383319802</v>
      </c>
      <c r="N169" s="37">
        <f t="shared" si="56"/>
        <v>80.7</v>
      </c>
      <c r="P169" s="37">
        <f t="shared" si="67"/>
        <v>5.0867315383319802</v>
      </c>
      <c r="Q169" s="37">
        <f t="shared" si="68"/>
        <v>14.856</v>
      </c>
      <c r="S169">
        <v>14.856</v>
      </c>
      <c r="T169" s="37">
        <f t="shared" si="62"/>
        <v>0</v>
      </c>
    </row>
    <row r="170" spans="1:20" x14ac:dyDescent="0.3">
      <c r="A170" s="88" t="s">
        <v>202</v>
      </c>
      <c r="B170" s="89">
        <f>VLOOKUP(A170,Площадь!D:E,2,0)</f>
        <v>55.9</v>
      </c>
      <c r="C170" s="37">
        <v>5.1269999999999998</v>
      </c>
      <c r="G170" s="37">
        <f t="shared" si="80"/>
        <v>0.31189599761142844</v>
      </c>
      <c r="H170" s="37">
        <f t="shared" si="63"/>
        <v>0.31189599761142844</v>
      </c>
      <c r="I170" s="37">
        <f t="shared" si="64"/>
        <v>5.4388959976114286</v>
      </c>
      <c r="K170" s="37">
        <f>S170</f>
        <v>5.1269999999999998</v>
      </c>
      <c r="L170" s="37">
        <f t="shared" si="55"/>
        <v>5.1269999999999998</v>
      </c>
      <c r="M170" s="37">
        <f t="shared" si="66"/>
        <v>0</v>
      </c>
      <c r="N170" s="37">
        <f t="shared" si="56"/>
        <v>55.9</v>
      </c>
      <c r="P170" s="37">
        <f t="shared" si="67"/>
        <v>0</v>
      </c>
      <c r="Q170" s="37">
        <f t="shared" si="68"/>
        <v>5.1269999999999998</v>
      </c>
      <c r="S170">
        <v>5.1269999999999998</v>
      </c>
      <c r="T170" s="37">
        <f t="shared" si="62"/>
        <v>0</v>
      </c>
    </row>
    <row r="171" spans="1:20" x14ac:dyDescent="0.3">
      <c r="A171" s="88" t="s">
        <v>55</v>
      </c>
      <c r="B171" s="89">
        <f>VLOOKUP(A171,Площадь!D:E,2,0)</f>
        <v>83</v>
      </c>
      <c r="C171" s="37">
        <v>9.4060000000000006</v>
      </c>
      <c r="G171" s="37">
        <f t="shared" si="80"/>
        <v>0.46310139180229981</v>
      </c>
      <c r="H171" s="37">
        <f t="shared" si="63"/>
        <v>0.46310139180229981</v>
      </c>
      <c r="I171" s="37">
        <f t="shared" si="64"/>
        <v>9.8691013918022996</v>
      </c>
      <c r="K171" s="37">
        <f t="shared" si="65"/>
        <v>9.8691013918022996</v>
      </c>
      <c r="L171" s="37">
        <f t="shared" si="55"/>
        <v>11.893000000000001</v>
      </c>
      <c r="M171" s="37">
        <f t="shared" si="66"/>
        <v>2.0238986081977011</v>
      </c>
      <c r="N171" s="37">
        <f t="shared" si="56"/>
        <v>83</v>
      </c>
      <c r="P171" s="37">
        <f t="shared" si="67"/>
        <v>2.0238986081977011</v>
      </c>
      <c r="Q171" s="37">
        <f t="shared" si="68"/>
        <v>11.893000000000001</v>
      </c>
      <c r="S171">
        <v>11.893000000000001</v>
      </c>
      <c r="T171" s="37">
        <f t="shared" si="62"/>
        <v>0</v>
      </c>
    </row>
    <row r="172" spans="1:20" x14ac:dyDescent="0.3">
      <c r="A172" s="88" t="s">
        <v>115</v>
      </c>
      <c r="B172" s="89">
        <f>VLOOKUP(A172,Площадь!D:E,2,0)</f>
        <v>47.4</v>
      </c>
      <c r="C172" s="37">
        <v>10.129</v>
      </c>
      <c r="D172" s="37">
        <f>C172+E172</f>
        <v>10.129</v>
      </c>
      <c r="E172" s="37">
        <f>VLOOKUP(A172,'расход по ИПУ'!A:B,2,0)</f>
        <v>0</v>
      </c>
      <c r="F172" s="37">
        <f>B172</f>
        <v>47.4</v>
      </c>
      <c r="H172" s="37">
        <f t="shared" si="63"/>
        <v>0</v>
      </c>
      <c r="I172" s="37">
        <f t="shared" si="64"/>
        <v>10.129</v>
      </c>
      <c r="K172" s="37">
        <f t="shared" si="65"/>
        <v>10.129</v>
      </c>
      <c r="L172" s="37">
        <f t="shared" si="55"/>
        <v>12.819000000000001</v>
      </c>
      <c r="M172" s="37">
        <f t="shared" si="66"/>
        <v>2.6900000000000013</v>
      </c>
      <c r="N172" s="37">
        <f t="shared" si="56"/>
        <v>47.4</v>
      </c>
      <c r="P172" s="37">
        <f t="shared" si="67"/>
        <v>2.6900000000000013</v>
      </c>
      <c r="Q172" s="37">
        <f t="shared" si="68"/>
        <v>12.819000000000001</v>
      </c>
      <c r="S172">
        <v>12.819000000000001</v>
      </c>
      <c r="T172" s="37">
        <f t="shared" si="62"/>
        <v>0</v>
      </c>
    </row>
    <row r="173" spans="1:20" x14ac:dyDescent="0.3">
      <c r="A173" s="88" t="s">
        <v>338</v>
      </c>
      <c r="B173" s="89">
        <f>VLOOKUP(A173,Площадь!D:E,2,0)</f>
        <v>53.3</v>
      </c>
      <c r="C173" s="37">
        <v>6.4889999999999999</v>
      </c>
      <c r="G173" s="37">
        <f t="shared" ref="G173:G179" si="82">B173*$G$715</f>
        <v>0.29738920702485039</v>
      </c>
      <c r="H173" s="37">
        <f t="shared" si="63"/>
        <v>0.29738920702485039</v>
      </c>
      <c r="I173" s="37">
        <f t="shared" si="64"/>
        <v>6.7863892070248504</v>
      </c>
      <c r="K173" s="37">
        <f t="shared" si="65"/>
        <v>6.7863892070248504</v>
      </c>
      <c r="L173" s="37">
        <f t="shared" si="55"/>
        <v>7.4279999999999999</v>
      </c>
      <c r="M173" s="37">
        <f t="shared" si="66"/>
        <v>0.64161079297514956</v>
      </c>
      <c r="N173" s="37">
        <f t="shared" si="56"/>
        <v>53.3</v>
      </c>
      <c r="P173" s="37">
        <f t="shared" si="67"/>
        <v>0.64161079297514956</v>
      </c>
      <c r="Q173" s="37">
        <f t="shared" si="68"/>
        <v>7.4279999999999999</v>
      </c>
      <c r="S173">
        <v>7.4279999999999999</v>
      </c>
      <c r="T173" s="37">
        <f t="shared" si="62"/>
        <v>0</v>
      </c>
    </row>
    <row r="174" spans="1:20" x14ac:dyDescent="0.3">
      <c r="A174" s="88" t="s">
        <v>268</v>
      </c>
      <c r="B174" s="89">
        <f>VLOOKUP(A174,Площадь!D:E,2,0)</f>
        <v>61.4</v>
      </c>
      <c r="C174" s="37">
        <v>17.178999999999998</v>
      </c>
      <c r="G174" s="37">
        <f t="shared" si="82"/>
        <v>0.34258343923688206</v>
      </c>
      <c r="H174" s="37">
        <f t="shared" si="63"/>
        <v>0.34258343923688206</v>
      </c>
      <c r="I174" s="37">
        <f t="shared" si="64"/>
        <v>17.521583439236881</v>
      </c>
      <c r="K174" s="37">
        <f t="shared" si="65"/>
        <v>17.521583439236881</v>
      </c>
      <c r="L174" s="37">
        <f t="shared" ref="L174:L237" si="83">K174+M174</f>
        <v>21.710999999999999</v>
      </c>
      <c r="M174" s="37">
        <f t="shared" si="66"/>
        <v>4.1894165607631173</v>
      </c>
      <c r="N174" s="37">
        <f t="shared" ref="N174:N237" si="84">B174</f>
        <v>61.4</v>
      </c>
      <c r="P174" s="37">
        <f t="shared" si="67"/>
        <v>4.1894165607631173</v>
      </c>
      <c r="Q174" s="37">
        <f t="shared" si="68"/>
        <v>21.710999999999999</v>
      </c>
      <c r="S174">
        <v>21.710999999999999</v>
      </c>
      <c r="T174" s="37">
        <f t="shared" si="62"/>
        <v>0</v>
      </c>
    </row>
    <row r="175" spans="1:20" x14ac:dyDescent="0.3">
      <c r="A175" s="88" t="s">
        <v>76</v>
      </c>
      <c r="B175" s="89">
        <f>VLOOKUP(A175,Площадь!D:E,2,0)</f>
        <v>79.8</v>
      </c>
      <c r="C175" s="37">
        <v>17.177</v>
      </c>
      <c r="G175" s="37">
        <f t="shared" si="82"/>
        <v>0.4452468803111268</v>
      </c>
      <c r="H175" s="37">
        <f t="shared" si="63"/>
        <v>0.4452468803111268</v>
      </c>
      <c r="I175" s="37">
        <f t="shared" si="64"/>
        <v>17.622246880311128</v>
      </c>
      <c r="K175" s="37">
        <f t="shared" si="65"/>
        <v>17.622246880311128</v>
      </c>
      <c r="L175" s="37">
        <f t="shared" si="83"/>
        <v>21.135999999999999</v>
      </c>
      <c r="M175" s="37">
        <f t="shared" si="66"/>
        <v>3.5137531196888716</v>
      </c>
      <c r="N175" s="37">
        <f t="shared" si="84"/>
        <v>79.8</v>
      </c>
      <c r="P175" s="37">
        <f t="shared" si="67"/>
        <v>3.5137531196888716</v>
      </c>
      <c r="Q175" s="37">
        <f t="shared" si="68"/>
        <v>21.135999999999999</v>
      </c>
      <c r="S175">
        <v>21.135999999999999</v>
      </c>
      <c r="T175" s="37">
        <f t="shared" si="62"/>
        <v>0</v>
      </c>
    </row>
    <row r="176" spans="1:20" x14ac:dyDescent="0.3">
      <c r="A176" s="88" t="s">
        <v>78</v>
      </c>
      <c r="B176" s="89">
        <f>VLOOKUP(A176,Площадь!D:E,2,0)</f>
        <v>31.4</v>
      </c>
      <c r="C176" s="37">
        <v>2.7040000000000002</v>
      </c>
      <c r="G176" s="37">
        <f t="shared" si="82"/>
        <v>0.1751973940071351</v>
      </c>
      <c r="H176" s="37">
        <f t="shared" si="63"/>
        <v>0.1751973940071351</v>
      </c>
      <c r="I176" s="37">
        <f t="shared" si="64"/>
        <v>2.8791973940071354</v>
      </c>
      <c r="K176" s="37">
        <f t="shared" si="65"/>
        <v>2.8791973940071354</v>
      </c>
      <c r="L176" s="37">
        <f t="shared" si="83"/>
        <v>4.8819999999999997</v>
      </c>
      <c r="M176" s="37">
        <f t="shared" si="66"/>
        <v>2.0028026059928643</v>
      </c>
      <c r="N176" s="37">
        <f t="shared" si="84"/>
        <v>31.4</v>
      </c>
      <c r="P176" s="37">
        <f t="shared" si="67"/>
        <v>2.0028026059928643</v>
      </c>
      <c r="Q176" s="37">
        <f t="shared" si="68"/>
        <v>4.8819999999999997</v>
      </c>
      <c r="S176">
        <v>4.8819999999999997</v>
      </c>
      <c r="T176" s="37">
        <f t="shared" si="62"/>
        <v>0</v>
      </c>
    </row>
    <row r="177" spans="1:20" x14ac:dyDescent="0.3">
      <c r="A177" s="88" t="s">
        <v>222</v>
      </c>
      <c r="B177" s="89">
        <f>VLOOKUP(A177,Площадь!D:E,2,0)</f>
        <v>52</v>
      </c>
      <c r="C177" s="37">
        <v>14.087999999999999</v>
      </c>
      <c r="G177" s="37">
        <f t="shared" si="82"/>
        <v>0.29013581173156133</v>
      </c>
      <c r="H177" s="37">
        <f t="shared" si="63"/>
        <v>0.29013581173156133</v>
      </c>
      <c r="I177" s="37">
        <f t="shared" si="64"/>
        <v>14.378135811731561</v>
      </c>
      <c r="K177" s="37">
        <f t="shared" si="65"/>
        <v>14.378135811731561</v>
      </c>
      <c r="L177" s="37">
        <f t="shared" si="83"/>
        <v>18.936</v>
      </c>
      <c r="M177" s="37">
        <f t="shared" si="66"/>
        <v>4.5578641882684394</v>
      </c>
      <c r="N177" s="37">
        <f t="shared" si="84"/>
        <v>52</v>
      </c>
      <c r="P177" s="37">
        <f t="shared" si="67"/>
        <v>4.5578641882684394</v>
      </c>
      <c r="Q177" s="37">
        <f t="shared" si="68"/>
        <v>18.936</v>
      </c>
      <c r="S177">
        <v>18.936</v>
      </c>
      <c r="T177" s="37">
        <f t="shared" si="62"/>
        <v>0</v>
      </c>
    </row>
    <row r="178" spans="1:20" x14ac:dyDescent="0.3">
      <c r="A178" s="88" t="s">
        <v>317</v>
      </c>
      <c r="B178" s="89">
        <f>VLOOKUP(A178,Площадь!D:E,2,0)</f>
        <v>60</v>
      </c>
      <c r="C178" s="37">
        <v>14.847</v>
      </c>
      <c r="G178" s="37">
        <f t="shared" si="82"/>
        <v>0.33477209045949385</v>
      </c>
      <c r="H178" s="37">
        <f t="shared" si="63"/>
        <v>0.33477209045949385</v>
      </c>
      <c r="I178" s="37">
        <f t="shared" si="64"/>
        <v>15.181772090459493</v>
      </c>
      <c r="K178" s="37">
        <f t="shared" si="65"/>
        <v>15.181772090459493</v>
      </c>
      <c r="L178" s="37">
        <f t="shared" si="83"/>
        <v>18.513000000000002</v>
      </c>
      <c r="M178" s="37">
        <f t="shared" si="66"/>
        <v>3.3312279095405088</v>
      </c>
      <c r="N178" s="37">
        <f t="shared" si="84"/>
        <v>60</v>
      </c>
      <c r="P178" s="37">
        <f t="shared" si="67"/>
        <v>3.3312279095405088</v>
      </c>
      <c r="Q178" s="37">
        <f t="shared" si="68"/>
        <v>18.513000000000002</v>
      </c>
      <c r="S178">
        <v>18.513000000000002</v>
      </c>
      <c r="T178" s="37">
        <f t="shared" si="62"/>
        <v>0</v>
      </c>
    </row>
    <row r="179" spans="1:20" x14ac:dyDescent="0.3">
      <c r="A179" s="88" t="s">
        <v>186</v>
      </c>
      <c r="B179" s="89">
        <f>VLOOKUP(A179,Площадь!D:E,2,0)</f>
        <v>78.400000000000006</v>
      </c>
      <c r="C179" s="37">
        <v>17.559999999999999</v>
      </c>
      <c r="G179" s="37">
        <f t="shared" si="82"/>
        <v>0.43743553153373865</v>
      </c>
      <c r="H179" s="37">
        <f t="shared" si="63"/>
        <v>0.43743553153373865</v>
      </c>
      <c r="I179" s="37">
        <f t="shared" si="64"/>
        <v>17.997435531533739</v>
      </c>
      <c r="K179" s="37">
        <f t="shared" si="65"/>
        <v>17.997435531533739</v>
      </c>
      <c r="L179" s="37">
        <f t="shared" si="83"/>
        <v>22.114999999999998</v>
      </c>
      <c r="M179" s="37">
        <f t="shared" si="66"/>
        <v>4.1175644684662593</v>
      </c>
      <c r="N179" s="37">
        <f t="shared" si="84"/>
        <v>78.400000000000006</v>
      </c>
      <c r="P179" s="37">
        <f t="shared" si="67"/>
        <v>4.1175644684662593</v>
      </c>
      <c r="Q179" s="37">
        <f t="shared" si="68"/>
        <v>22.114999999999998</v>
      </c>
      <c r="S179">
        <v>22.114999999999998</v>
      </c>
      <c r="T179" s="37">
        <f t="shared" si="62"/>
        <v>0</v>
      </c>
    </row>
    <row r="180" spans="1:20" x14ac:dyDescent="0.3">
      <c r="A180" s="88" t="s">
        <v>240</v>
      </c>
      <c r="B180" s="89">
        <f>VLOOKUP(A180,Площадь!D:E,2,0)</f>
        <v>55.8</v>
      </c>
      <c r="C180" s="37">
        <v>13.04</v>
      </c>
      <c r="D180" s="37">
        <f>C180+E180</f>
        <v>14.239999999999998</v>
      </c>
      <c r="E180" s="37">
        <f>VLOOKUP(A180,'расход по ИПУ'!A:B,2,0)</f>
        <v>1.2</v>
      </c>
      <c r="F180" s="37">
        <f>B180</f>
        <v>55.8</v>
      </c>
      <c r="H180" s="37">
        <f t="shared" si="63"/>
        <v>1.2</v>
      </c>
      <c r="I180" s="37">
        <f t="shared" si="64"/>
        <v>14.239999999999998</v>
      </c>
      <c r="K180" s="37">
        <f>S180</f>
        <v>13.406000000000001</v>
      </c>
      <c r="L180" s="37">
        <f t="shared" si="83"/>
        <v>13.406000000000001</v>
      </c>
      <c r="M180" s="37">
        <f t="shared" si="66"/>
        <v>0</v>
      </c>
      <c r="N180" s="37">
        <f t="shared" si="84"/>
        <v>55.8</v>
      </c>
      <c r="P180" s="37">
        <f t="shared" si="67"/>
        <v>0</v>
      </c>
      <c r="Q180" s="37">
        <f t="shared" si="68"/>
        <v>13.406000000000001</v>
      </c>
      <c r="S180">
        <v>13.406000000000001</v>
      </c>
      <c r="T180" s="37">
        <f t="shared" si="62"/>
        <v>0</v>
      </c>
    </row>
    <row r="181" spans="1:20" x14ac:dyDescent="0.3">
      <c r="A181" s="88" t="s">
        <v>113</v>
      </c>
      <c r="B181" s="89">
        <f>VLOOKUP(A181,Площадь!D:E,2,0)</f>
        <v>30.2</v>
      </c>
      <c r="C181" s="37">
        <v>10.356</v>
      </c>
      <c r="G181" s="37">
        <f t="shared" ref="G181:G182" si="85">B181*$G$715</f>
        <v>0.16850195219794523</v>
      </c>
      <c r="H181" s="37">
        <f t="shared" si="63"/>
        <v>0.16850195219794523</v>
      </c>
      <c r="I181" s="37">
        <f t="shared" si="64"/>
        <v>10.524501952197944</v>
      </c>
      <c r="K181" s="37">
        <f t="shared" si="65"/>
        <v>10.524501952197944</v>
      </c>
      <c r="L181" s="37">
        <f t="shared" si="83"/>
        <v>12.507</v>
      </c>
      <c r="M181" s="37">
        <f t="shared" si="66"/>
        <v>1.9824980478020553</v>
      </c>
      <c r="N181" s="37">
        <f t="shared" si="84"/>
        <v>30.2</v>
      </c>
      <c r="P181" s="37">
        <f t="shared" si="67"/>
        <v>1.9824980478020553</v>
      </c>
      <c r="Q181" s="37">
        <f t="shared" si="68"/>
        <v>12.507</v>
      </c>
      <c r="S181">
        <v>12.507</v>
      </c>
      <c r="T181" s="37">
        <f t="shared" si="62"/>
        <v>0</v>
      </c>
    </row>
    <row r="182" spans="1:20" x14ac:dyDescent="0.3">
      <c r="A182" s="88" t="s">
        <v>126</v>
      </c>
      <c r="B182" s="89">
        <f>VLOOKUP(A182,Площадь!D:E,2,0)</f>
        <v>52</v>
      </c>
      <c r="C182" s="37">
        <v>4.8630000000000004</v>
      </c>
      <c r="G182" s="37">
        <f t="shared" si="85"/>
        <v>0.29013581173156133</v>
      </c>
      <c r="H182" s="37">
        <f t="shared" si="63"/>
        <v>0.29013581173156133</v>
      </c>
      <c r="I182" s="37">
        <f t="shared" si="64"/>
        <v>5.1531358117315618</v>
      </c>
      <c r="K182" s="37">
        <f>S182</f>
        <v>4.8630000000000004</v>
      </c>
      <c r="L182" s="37">
        <f t="shared" si="83"/>
        <v>4.8630000000000004</v>
      </c>
      <c r="M182" s="37">
        <f t="shared" si="66"/>
        <v>0</v>
      </c>
      <c r="N182" s="37">
        <f t="shared" si="84"/>
        <v>52</v>
      </c>
      <c r="P182" s="37">
        <f t="shared" si="67"/>
        <v>0</v>
      </c>
      <c r="Q182" s="37">
        <f t="shared" si="68"/>
        <v>4.8630000000000004</v>
      </c>
      <c r="S182">
        <v>4.8630000000000004</v>
      </c>
      <c r="T182" s="37">
        <f t="shared" si="62"/>
        <v>0</v>
      </c>
    </row>
    <row r="183" spans="1:20" x14ac:dyDescent="0.3">
      <c r="A183" s="88" t="s">
        <v>123</v>
      </c>
      <c r="B183" s="89">
        <f>VLOOKUP(A183,Площадь!D:E,2,0)</f>
        <v>60</v>
      </c>
      <c r="C183" s="37">
        <v>14.627000000000001</v>
      </c>
      <c r="D183" s="37">
        <f>C183+E183</f>
        <v>14.627000000000001</v>
      </c>
      <c r="E183" s="37">
        <f>VLOOKUP(A183,'расход по ИПУ'!A:B,2,0)</f>
        <v>0</v>
      </c>
      <c r="F183" s="37">
        <f>B183</f>
        <v>60</v>
      </c>
      <c r="H183" s="37">
        <f t="shared" si="63"/>
        <v>0</v>
      </c>
      <c r="I183" s="37">
        <f t="shared" si="64"/>
        <v>14.627000000000001</v>
      </c>
      <c r="K183" s="37">
        <f t="shared" si="65"/>
        <v>14.627000000000001</v>
      </c>
      <c r="L183" s="37">
        <f t="shared" si="83"/>
        <v>17.64</v>
      </c>
      <c r="M183" s="37">
        <f t="shared" si="66"/>
        <v>3.0129999999999999</v>
      </c>
      <c r="N183" s="37">
        <f t="shared" si="84"/>
        <v>60</v>
      </c>
      <c r="P183" s="37">
        <f t="shared" si="67"/>
        <v>3.0129999999999999</v>
      </c>
      <c r="Q183" s="37">
        <f t="shared" si="68"/>
        <v>17.64</v>
      </c>
      <c r="S183">
        <v>17.64</v>
      </c>
      <c r="T183" s="37">
        <f t="shared" si="62"/>
        <v>0</v>
      </c>
    </row>
    <row r="184" spans="1:20" x14ac:dyDescent="0.3">
      <c r="A184" s="88" t="s">
        <v>185</v>
      </c>
      <c r="B184" s="89">
        <f>VLOOKUP(A184,Площадь!D:E,2,0)</f>
        <v>78.400000000000006</v>
      </c>
      <c r="C184" s="37">
        <v>14.7</v>
      </c>
      <c r="G184" s="37">
        <f t="shared" ref="G184:G188" si="86">B184*$G$715</f>
        <v>0.43743553153373865</v>
      </c>
      <c r="H184" s="37">
        <f t="shared" si="63"/>
        <v>0.43743553153373865</v>
      </c>
      <c r="I184" s="37">
        <f t="shared" si="64"/>
        <v>15.137435531533738</v>
      </c>
      <c r="K184" s="37">
        <f t="shared" si="65"/>
        <v>15.137435531533738</v>
      </c>
      <c r="L184" s="37">
        <f t="shared" si="83"/>
        <v>18.026</v>
      </c>
      <c r="M184" s="37">
        <f t="shared" si="66"/>
        <v>2.8885644684662619</v>
      </c>
      <c r="N184" s="37">
        <f t="shared" si="84"/>
        <v>78.400000000000006</v>
      </c>
      <c r="P184" s="37">
        <f t="shared" si="67"/>
        <v>2.8885644684662619</v>
      </c>
      <c r="Q184" s="37">
        <f t="shared" si="68"/>
        <v>18.026</v>
      </c>
      <c r="S184">
        <v>18.026</v>
      </c>
      <c r="T184" s="37">
        <f t="shared" si="62"/>
        <v>0</v>
      </c>
    </row>
    <row r="185" spans="1:20" x14ac:dyDescent="0.3">
      <c r="A185" s="88" t="s">
        <v>350</v>
      </c>
      <c r="B185" s="89">
        <f>VLOOKUP(A185,Площадь!D:E,2,0)</f>
        <v>30.2</v>
      </c>
      <c r="C185" s="37">
        <v>4.9050000000000002</v>
      </c>
      <c r="G185" s="37">
        <f t="shared" si="86"/>
        <v>0.16850195219794523</v>
      </c>
      <c r="H185" s="37">
        <f t="shared" si="63"/>
        <v>0.16850195219794523</v>
      </c>
      <c r="I185" s="37">
        <f t="shared" si="64"/>
        <v>5.0735019521979456</v>
      </c>
      <c r="K185" s="37">
        <f>S185</f>
        <v>4.9050000000000002</v>
      </c>
      <c r="L185" s="37">
        <f t="shared" si="83"/>
        <v>4.9050000000000002</v>
      </c>
      <c r="M185" s="37">
        <f t="shared" si="66"/>
        <v>0</v>
      </c>
      <c r="N185" s="37">
        <f t="shared" si="84"/>
        <v>30.2</v>
      </c>
      <c r="P185" s="37">
        <f t="shared" si="67"/>
        <v>0</v>
      </c>
      <c r="Q185" s="37">
        <f t="shared" si="68"/>
        <v>4.9050000000000002</v>
      </c>
      <c r="S185">
        <v>4.9050000000000002</v>
      </c>
      <c r="T185" s="37">
        <f t="shared" si="62"/>
        <v>0</v>
      </c>
    </row>
    <row r="186" spans="1:20" x14ac:dyDescent="0.3">
      <c r="A186" s="88" t="s">
        <v>178</v>
      </c>
      <c r="B186" s="89">
        <f>VLOOKUP(A186,Площадь!D:E,2,0)</f>
        <v>52</v>
      </c>
      <c r="C186" s="37">
        <v>14.371</v>
      </c>
      <c r="G186" s="37">
        <f t="shared" si="86"/>
        <v>0.29013581173156133</v>
      </c>
      <c r="H186" s="37">
        <f t="shared" si="63"/>
        <v>0.29013581173156133</v>
      </c>
      <c r="I186" s="37">
        <f t="shared" si="64"/>
        <v>14.661135811731562</v>
      </c>
      <c r="K186" s="37">
        <f t="shared" si="65"/>
        <v>14.661135811731562</v>
      </c>
      <c r="L186" s="37">
        <f t="shared" si="83"/>
        <v>18.766999999999999</v>
      </c>
      <c r="M186" s="37">
        <f t="shared" si="66"/>
        <v>4.1058641882684377</v>
      </c>
      <c r="N186" s="37">
        <f t="shared" si="84"/>
        <v>52</v>
      </c>
      <c r="P186" s="37">
        <f t="shared" si="67"/>
        <v>4.1058641882684377</v>
      </c>
      <c r="Q186" s="37">
        <f t="shared" si="68"/>
        <v>18.766999999999999</v>
      </c>
      <c r="S186">
        <v>18.766999999999999</v>
      </c>
      <c r="T186" s="37">
        <f t="shared" si="62"/>
        <v>0</v>
      </c>
    </row>
    <row r="187" spans="1:20" x14ac:dyDescent="0.3">
      <c r="A187" s="88" t="s">
        <v>267</v>
      </c>
      <c r="B187" s="89">
        <f>VLOOKUP(A187,Площадь!D:E,2,0)</f>
        <v>60</v>
      </c>
      <c r="C187" s="37">
        <v>8.3680000000000003</v>
      </c>
      <c r="G187" s="37">
        <f t="shared" si="86"/>
        <v>0.33477209045949385</v>
      </c>
      <c r="H187" s="37">
        <f t="shared" si="63"/>
        <v>0.33477209045949385</v>
      </c>
      <c r="I187" s="37">
        <f t="shared" si="64"/>
        <v>8.7027720904594936</v>
      </c>
      <c r="K187" s="37">
        <f t="shared" si="65"/>
        <v>8.7027720904594936</v>
      </c>
      <c r="L187" s="37">
        <f t="shared" si="83"/>
        <v>11.202999999999999</v>
      </c>
      <c r="M187" s="37">
        <f t="shared" si="66"/>
        <v>2.5002279095405058</v>
      </c>
      <c r="N187" s="37">
        <f t="shared" si="84"/>
        <v>60</v>
      </c>
      <c r="P187" s="37">
        <f t="shared" si="67"/>
        <v>2.5002279095405058</v>
      </c>
      <c r="Q187" s="37">
        <f t="shared" si="68"/>
        <v>11.202999999999999</v>
      </c>
      <c r="S187">
        <v>11.202999999999999</v>
      </c>
      <c r="T187" s="37">
        <f t="shared" si="62"/>
        <v>0</v>
      </c>
    </row>
    <row r="188" spans="1:20" x14ac:dyDescent="0.3">
      <c r="A188" s="88" t="s">
        <v>233</v>
      </c>
      <c r="B188" s="89">
        <f>VLOOKUP(A188,Площадь!D:E,2,0)</f>
        <v>78.400000000000006</v>
      </c>
      <c r="C188" s="37">
        <v>13.733000000000001</v>
      </c>
      <c r="G188" s="37">
        <f t="shared" si="86"/>
        <v>0.43743553153373865</v>
      </c>
      <c r="H188" s="37">
        <f t="shared" si="63"/>
        <v>0.43743553153373865</v>
      </c>
      <c r="I188" s="37">
        <f t="shared" si="64"/>
        <v>14.170435531533739</v>
      </c>
      <c r="K188" s="37">
        <f t="shared" si="65"/>
        <v>14.170435531533739</v>
      </c>
      <c r="L188" s="37">
        <f t="shared" si="83"/>
        <v>15.212</v>
      </c>
      <c r="M188" s="37">
        <f t="shared" si="66"/>
        <v>1.0415644684662606</v>
      </c>
      <c r="N188" s="37">
        <f t="shared" si="84"/>
        <v>78.400000000000006</v>
      </c>
      <c r="P188" s="37">
        <f t="shared" si="67"/>
        <v>1.0415644684662606</v>
      </c>
      <c r="Q188" s="37">
        <f t="shared" si="68"/>
        <v>15.212</v>
      </c>
      <c r="S188">
        <v>15.212</v>
      </c>
      <c r="T188" s="37">
        <f t="shared" si="62"/>
        <v>0</v>
      </c>
    </row>
    <row r="189" spans="1:20" x14ac:dyDescent="0.3">
      <c r="A189" s="88" t="s">
        <v>255</v>
      </c>
      <c r="B189" s="89">
        <f>VLOOKUP(A189,Площадь!D:E,2,0)</f>
        <v>30.2</v>
      </c>
      <c r="C189" s="37">
        <v>8.7889999999999997</v>
      </c>
      <c r="D189" s="37">
        <f>C189+E189</f>
        <v>8.7889999999999997</v>
      </c>
      <c r="E189" s="37">
        <f>VLOOKUP(A189,'расход по ИПУ'!A:B,2,0)</f>
        <v>0</v>
      </c>
      <c r="F189" s="37">
        <f>B189</f>
        <v>30.2</v>
      </c>
      <c r="H189" s="37">
        <f t="shared" si="63"/>
        <v>0</v>
      </c>
      <c r="I189" s="37">
        <f t="shared" si="64"/>
        <v>8.7889999999999997</v>
      </c>
      <c r="K189" s="37">
        <f t="shared" si="65"/>
        <v>8.7889999999999997</v>
      </c>
      <c r="L189" s="37">
        <f t="shared" si="83"/>
        <v>10.705</v>
      </c>
      <c r="M189" s="37">
        <f t="shared" si="66"/>
        <v>1.9160000000000004</v>
      </c>
      <c r="N189" s="37">
        <f t="shared" si="84"/>
        <v>30.2</v>
      </c>
      <c r="P189" s="37">
        <f t="shared" si="67"/>
        <v>1.9160000000000004</v>
      </c>
      <c r="Q189" s="37">
        <f t="shared" si="68"/>
        <v>10.705</v>
      </c>
      <c r="S189">
        <v>10.705</v>
      </c>
      <c r="T189" s="37">
        <f t="shared" si="62"/>
        <v>0</v>
      </c>
    </row>
    <row r="190" spans="1:20" x14ac:dyDescent="0.3">
      <c r="A190" s="88" t="s">
        <v>329</v>
      </c>
      <c r="B190" s="89">
        <f>VLOOKUP(A190,Площадь!D:E,2,0)</f>
        <v>52</v>
      </c>
      <c r="C190" s="37">
        <v>10.329000000000001</v>
      </c>
      <c r="G190" s="37">
        <f t="shared" ref="G190:G194" si="87">B190*$G$715</f>
        <v>0.29013581173156133</v>
      </c>
      <c r="H190" s="37">
        <f t="shared" si="63"/>
        <v>0.29013581173156133</v>
      </c>
      <c r="I190" s="37">
        <f t="shared" si="64"/>
        <v>10.619135811731562</v>
      </c>
      <c r="K190" s="37">
        <f t="shared" si="65"/>
        <v>10.619135811731562</v>
      </c>
      <c r="L190" s="37">
        <f t="shared" si="83"/>
        <v>12.965</v>
      </c>
      <c r="M190" s="37">
        <f t="shared" si="66"/>
        <v>2.3458641882684379</v>
      </c>
      <c r="N190" s="37">
        <f t="shared" si="84"/>
        <v>52</v>
      </c>
      <c r="P190" s="37">
        <f t="shared" si="67"/>
        <v>2.3458641882684379</v>
      </c>
      <c r="Q190" s="37">
        <f t="shared" si="68"/>
        <v>12.965</v>
      </c>
      <c r="S190">
        <v>12.965</v>
      </c>
      <c r="T190" s="37">
        <f t="shared" si="62"/>
        <v>0</v>
      </c>
    </row>
    <row r="191" spans="1:20" x14ac:dyDescent="0.3">
      <c r="A191" s="88" t="s">
        <v>336</v>
      </c>
      <c r="B191" s="89">
        <f>VLOOKUP(A191,Площадь!D:E,2,0)</f>
        <v>55.7</v>
      </c>
      <c r="C191" s="37">
        <v>1.5189999999999999</v>
      </c>
      <c r="G191" s="37">
        <f t="shared" si="87"/>
        <v>0.31078009064323014</v>
      </c>
      <c r="H191" s="37">
        <f t="shared" si="63"/>
        <v>0.31078009064323014</v>
      </c>
      <c r="I191" s="37">
        <f t="shared" si="64"/>
        <v>1.82978009064323</v>
      </c>
      <c r="K191" s="37">
        <f t="shared" si="65"/>
        <v>1.82978009064323</v>
      </c>
      <c r="L191" s="37">
        <f t="shared" si="83"/>
        <v>7.5190000000000001</v>
      </c>
      <c r="M191" s="37">
        <f t="shared" si="66"/>
        <v>5.6892199093567699</v>
      </c>
      <c r="N191" s="37">
        <f t="shared" si="84"/>
        <v>55.7</v>
      </c>
      <c r="P191" s="37">
        <f t="shared" si="67"/>
        <v>5.6892199093567699</v>
      </c>
      <c r="Q191" s="37">
        <f t="shared" si="68"/>
        <v>7.5190000000000001</v>
      </c>
      <c r="S191">
        <v>7.5190000000000001</v>
      </c>
      <c r="T191" s="37">
        <f t="shared" si="62"/>
        <v>0</v>
      </c>
    </row>
    <row r="192" spans="1:20" x14ac:dyDescent="0.3">
      <c r="A192" s="88" t="s">
        <v>84</v>
      </c>
      <c r="B192" s="89">
        <f>VLOOKUP(A192,Площадь!D:E,2,0)</f>
        <v>60</v>
      </c>
      <c r="C192" s="37">
        <v>7.9210000000000003</v>
      </c>
      <c r="G192" s="37">
        <f t="shared" si="87"/>
        <v>0.33477209045949385</v>
      </c>
      <c r="H192" s="37">
        <f t="shared" si="63"/>
        <v>0.33477209045949385</v>
      </c>
      <c r="I192" s="37">
        <f t="shared" si="64"/>
        <v>8.2557720904594944</v>
      </c>
      <c r="K192" s="37">
        <f t="shared" ref="K192:K193" si="88">S192</f>
        <v>7.9210000000000003</v>
      </c>
      <c r="L192" s="37">
        <f t="shared" si="83"/>
        <v>7.9210000000000003</v>
      </c>
      <c r="M192" s="37">
        <f t="shared" si="66"/>
        <v>0</v>
      </c>
      <c r="N192" s="37">
        <f t="shared" si="84"/>
        <v>60</v>
      </c>
      <c r="P192" s="37">
        <f t="shared" si="67"/>
        <v>0</v>
      </c>
      <c r="Q192" s="37">
        <f t="shared" si="68"/>
        <v>7.9210000000000003</v>
      </c>
      <c r="S192">
        <v>7.9210000000000003</v>
      </c>
      <c r="T192" s="37">
        <f t="shared" si="62"/>
        <v>0</v>
      </c>
    </row>
    <row r="193" spans="1:20" x14ac:dyDescent="0.3">
      <c r="A193" s="88" t="s">
        <v>199</v>
      </c>
      <c r="B193" s="89">
        <f>VLOOKUP(A193,Площадь!D:E,2,0)</f>
        <v>78.400000000000006</v>
      </c>
      <c r="C193" s="37">
        <v>8.6010000000000009</v>
      </c>
      <c r="G193" s="37">
        <f t="shared" si="87"/>
        <v>0.43743553153373865</v>
      </c>
      <c r="H193" s="37">
        <f t="shared" si="63"/>
        <v>0.43743553153373865</v>
      </c>
      <c r="I193" s="37">
        <f t="shared" si="64"/>
        <v>9.0384355315337395</v>
      </c>
      <c r="K193" s="37">
        <f t="shared" si="88"/>
        <v>8.6010000000000009</v>
      </c>
      <c r="L193" s="37">
        <f t="shared" si="83"/>
        <v>8.6010000000000009</v>
      </c>
      <c r="M193" s="37">
        <f t="shared" si="66"/>
        <v>0</v>
      </c>
      <c r="N193" s="37">
        <f t="shared" si="84"/>
        <v>78.400000000000006</v>
      </c>
      <c r="P193" s="37">
        <f t="shared" si="67"/>
        <v>0</v>
      </c>
      <c r="Q193" s="37">
        <f t="shared" si="68"/>
        <v>8.6010000000000009</v>
      </c>
      <c r="S193">
        <v>8.6010000000000009</v>
      </c>
      <c r="T193" s="37">
        <f t="shared" si="62"/>
        <v>0</v>
      </c>
    </row>
    <row r="194" spans="1:20" x14ac:dyDescent="0.3">
      <c r="A194" s="88" t="s">
        <v>105</v>
      </c>
      <c r="B194" s="89">
        <f>VLOOKUP(A194,Площадь!D:E,2,0)</f>
        <v>30.2</v>
      </c>
      <c r="C194" s="37">
        <v>11.028</v>
      </c>
      <c r="G194" s="37">
        <f t="shared" si="87"/>
        <v>0.16850195219794523</v>
      </c>
      <c r="H194" s="37">
        <f t="shared" si="63"/>
        <v>0.16850195219794523</v>
      </c>
      <c r="I194" s="37">
        <f t="shared" si="64"/>
        <v>11.196501952197945</v>
      </c>
      <c r="K194" s="37">
        <f t="shared" si="65"/>
        <v>11.196501952197945</v>
      </c>
      <c r="L194" s="37">
        <f t="shared" si="83"/>
        <v>14.222</v>
      </c>
      <c r="M194" s="37">
        <f t="shared" si="66"/>
        <v>3.0254980478020546</v>
      </c>
      <c r="N194" s="37">
        <f t="shared" si="84"/>
        <v>30.2</v>
      </c>
      <c r="P194" s="37">
        <f t="shared" si="67"/>
        <v>3.0254980478020546</v>
      </c>
      <c r="Q194" s="37">
        <f t="shared" si="68"/>
        <v>14.222</v>
      </c>
      <c r="S194">
        <v>14.222</v>
      </c>
      <c r="T194" s="37">
        <f t="shared" ref="T194:T257" si="89">S194-Q194</f>
        <v>0</v>
      </c>
    </row>
    <row r="195" spans="1:20" x14ac:dyDescent="0.3">
      <c r="A195" s="88" t="s">
        <v>302</v>
      </c>
      <c r="B195" s="89">
        <f>VLOOKUP(A195,Площадь!D:E,2,0)</f>
        <v>52</v>
      </c>
      <c r="C195" s="37">
        <v>6.4829999999999997</v>
      </c>
      <c r="D195" s="37">
        <f>C195+E195</f>
        <v>6.4829999999999997</v>
      </c>
      <c r="E195" s="37">
        <f>VLOOKUP(A195,'расход по ИПУ'!A:B,2,0)</f>
        <v>0</v>
      </c>
      <c r="F195" s="37">
        <f>B195</f>
        <v>52</v>
      </c>
      <c r="H195" s="37">
        <f t="shared" ref="H195:H258" si="90">E195+G195</f>
        <v>0</v>
      </c>
      <c r="I195" s="37">
        <f t="shared" ref="I195:I258" si="91">C195+H195</f>
        <v>6.4829999999999997</v>
      </c>
      <c r="K195" s="37">
        <f t="shared" ref="K195:K258" si="92">I195</f>
        <v>6.4829999999999997</v>
      </c>
      <c r="L195" s="37">
        <f t="shared" si="83"/>
        <v>6.4829999999999997</v>
      </c>
      <c r="M195" s="37">
        <f t="shared" ref="M195:M258" si="93">S195-K195</f>
        <v>0</v>
      </c>
      <c r="N195" s="37">
        <f t="shared" si="84"/>
        <v>52</v>
      </c>
      <c r="P195" s="37">
        <f t="shared" ref="P195:P258" si="94">M195+O195</f>
        <v>0</v>
      </c>
      <c r="Q195" s="37">
        <f t="shared" ref="Q195:Q258" si="95">K195+P195</f>
        <v>6.4829999999999997</v>
      </c>
      <c r="S195">
        <v>6.4829999999999997</v>
      </c>
      <c r="T195" s="37">
        <f t="shared" si="89"/>
        <v>0</v>
      </c>
    </row>
    <row r="196" spans="1:20" x14ac:dyDescent="0.3">
      <c r="A196" s="88" t="s">
        <v>181</v>
      </c>
      <c r="B196" s="89">
        <f>VLOOKUP(A196,Площадь!D:E,2,0)</f>
        <v>60</v>
      </c>
      <c r="C196" s="37">
        <v>7.0339999999999998</v>
      </c>
      <c r="G196" s="37">
        <f t="shared" ref="G196:G199" si="96">B196*$G$715</f>
        <v>0.33477209045949385</v>
      </c>
      <c r="H196" s="37">
        <f t="shared" si="90"/>
        <v>0.33477209045949385</v>
      </c>
      <c r="I196" s="37">
        <f t="shared" si="91"/>
        <v>7.368772090459494</v>
      </c>
      <c r="K196" s="37">
        <f>S196</f>
        <v>7.0339999999999998</v>
      </c>
      <c r="L196" s="37">
        <f t="shared" si="83"/>
        <v>7.0339999999999998</v>
      </c>
      <c r="M196" s="37">
        <f t="shared" si="93"/>
        <v>0</v>
      </c>
      <c r="N196" s="37">
        <f t="shared" si="84"/>
        <v>60</v>
      </c>
      <c r="P196" s="37">
        <f t="shared" si="94"/>
        <v>0</v>
      </c>
      <c r="Q196" s="37">
        <f t="shared" si="95"/>
        <v>7.0339999999999998</v>
      </c>
      <c r="S196">
        <v>7.0339999999999998</v>
      </c>
      <c r="T196" s="37">
        <f t="shared" si="89"/>
        <v>0</v>
      </c>
    </row>
    <row r="197" spans="1:20" x14ac:dyDescent="0.3">
      <c r="A197" s="88" t="s">
        <v>242</v>
      </c>
      <c r="B197" s="89">
        <f>VLOOKUP(A197,Площадь!D:E,2,0)</f>
        <v>78.400000000000006</v>
      </c>
      <c r="C197" s="37">
        <v>16.251000000000001</v>
      </c>
      <c r="G197" s="37">
        <f t="shared" si="96"/>
        <v>0.43743553153373865</v>
      </c>
      <c r="H197" s="37">
        <f t="shared" si="90"/>
        <v>0.43743553153373865</v>
      </c>
      <c r="I197" s="37">
        <f t="shared" si="91"/>
        <v>16.688435531533742</v>
      </c>
      <c r="K197" s="37">
        <f t="shared" si="92"/>
        <v>16.688435531533742</v>
      </c>
      <c r="L197" s="37">
        <f t="shared" si="83"/>
        <v>20.780999999999999</v>
      </c>
      <c r="M197" s="37">
        <f t="shared" si="93"/>
        <v>4.0925644684662572</v>
      </c>
      <c r="N197" s="37">
        <f t="shared" si="84"/>
        <v>78.400000000000006</v>
      </c>
      <c r="P197" s="37">
        <f t="shared" si="94"/>
        <v>4.0925644684662572</v>
      </c>
      <c r="Q197" s="37">
        <f t="shared" si="95"/>
        <v>20.780999999999999</v>
      </c>
      <c r="S197">
        <v>20.780999999999999</v>
      </c>
      <c r="T197" s="37">
        <f t="shared" si="89"/>
        <v>0</v>
      </c>
    </row>
    <row r="198" spans="1:20" x14ac:dyDescent="0.3">
      <c r="A198" s="88" t="s">
        <v>241</v>
      </c>
      <c r="B198" s="89">
        <f>VLOOKUP(A198,Площадь!D:E,2,0)</f>
        <v>30.2</v>
      </c>
      <c r="C198" s="37">
        <v>6.4710000000000001</v>
      </c>
      <c r="G198" s="37">
        <f t="shared" si="96"/>
        <v>0.16850195219794523</v>
      </c>
      <c r="H198" s="37">
        <f t="shared" si="90"/>
        <v>0.16850195219794523</v>
      </c>
      <c r="I198" s="37">
        <f t="shared" si="91"/>
        <v>6.6395019521979455</v>
      </c>
      <c r="K198" s="37">
        <f t="shared" ref="K198:K199" si="97">S198</f>
        <v>6.4710000000000001</v>
      </c>
      <c r="L198" s="37">
        <f t="shared" si="83"/>
        <v>6.4710000000000001</v>
      </c>
      <c r="M198" s="37">
        <f t="shared" si="93"/>
        <v>0</v>
      </c>
      <c r="N198" s="37">
        <f t="shared" si="84"/>
        <v>30.2</v>
      </c>
      <c r="P198" s="37">
        <f t="shared" si="94"/>
        <v>0</v>
      </c>
      <c r="Q198" s="37">
        <f t="shared" si="95"/>
        <v>6.4710000000000001</v>
      </c>
      <c r="S198">
        <v>6.4710000000000001</v>
      </c>
      <c r="T198" s="37">
        <f t="shared" si="89"/>
        <v>0</v>
      </c>
    </row>
    <row r="199" spans="1:20" x14ac:dyDescent="0.3">
      <c r="A199" s="88" t="s">
        <v>318</v>
      </c>
      <c r="B199" s="89">
        <f>VLOOKUP(A199,Площадь!D:E,2,0)</f>
        <v>52</v>
      </c>
      <c r="C199" s="37">
        <v>1E-3</v>
      </c>
      <c r="G199" s="37">
        <f t="shared" si="96"/>
        <v>0.29013581173156133</v>
      </c>
      <c r="H199" s="37">
        <f t="shared" si="90"/>
        <v>0.29013581173156133</v>
      </c>
      <c r="I199" s="37">
        <f t="shared" si="91"/>
        <v>0.29113581173156133</v>
      </c>
      <c r="K199" s="37">
        <f t="shared" si="97"/>
        <v>1E-3</v>
      </c>
      <c r="L199" s="37">
        <f t="shared" si="83"/>
        <v>1E-3</v>
      </c>
      <c r="M199" s="37">
        <f t="shared" si="93"/>
        <v>0</v>
      </c>
      <c r="N199" s="37">
        <f t="shared" si="84"/>
        <v>52</v>
      </c>
      <c r="P199" s="37">
        <f t="shared" si="94"/>
        <v>0</v>
      </c>
      <c r="Q199" s="37">
        <f t="shared" si="95"/>
        <v>1E-3</v>
      </c>
      <c r="S199" s="37">
        <v>1E-3</v>
      </c>
      <c r="T199" s="37">
        <f t="shared" si="89"/>
        <v>0</v>
      </c>
    </row>
    <row r="200" spans="1:20" x14ac:dyDescent="0.3">
      <c r="A200" s="88" t="s">
        <v>128</v>
      </c>
      <c r="B200" s="89">
        <f>VLOOKUP(A200,Площадь!D:E,2,0)</f>
        <v>60</v>
      </c>
      <c r="C200" s="37">
        <v>16.443000000000001</v>
      </c>
      <c r="D200" s="37">
        <f>C200+E200</f>
        <v>18.022000000000002</v>
      </c>
      <c r="E200" s="37">
        <f>VLOOKUP(A200,'расход по ИПУ'!A:B,2,0)</f>
        <v>1.579</v>
      </c>
      <c r="F200" s="37">
        <f>B200</f>
        <v>60</v>
      </c>
      <c r="H200" s="37">
        <f t="shared" si="90"/>
        <v>1.579</v>
      </c>
      <c r="I200" s="37">
        <f t="shared" si="91"/>
        <v>18.022000000000002</v>
      </c>
      <c r="K200" s="37">
        <f t="shared" si="92"/>
        <v>18.022000000000002</v>
      </c>
      <c r="L200" s="37">
        <f t="shared" si="83"/>
        <v>19.600000000000001</v>
      </c>
      <c r="M200" s="37">
        <f t="shared" si="93"/>
        <v>1.5779999999999994</v>
      </c>
      <c r="N200" s="37">
        <f t="shared" si="84"/>
        <v>60</v>
      </c>
      <c r="P200" s="37">
        <f t="shared" si="94"/>
        <v>1.5779999999999994</v>
      </c>
      <c r="Q200" s="37">
        <f t="shared" si="95"/>
        <v>19.600000000000001</v>
      </c>
      <c r="S200">
        <v>19.600000000000001</v>
      </c>
      <c r="T200" s="37">
        <f t="shared" si="89"/>
        <v>0</v>
      </c>
    </row>
    <row r="201" spans="1:20" x14ac:dyDescent="0.3">
      <c r="A201" s="88" t="s">
        <v>129</v>
      </c>
      <c r="B201" s="89">
        <f>VLOOKUP(A201,Площадь!D:E,2,0)</f>
        <v>78.400000000000006</v>
      </c>
      <c r="C201" s="37">
        <v>18.006</v>
      </c>
      <c r="G201" s="37">
        <f>B201*$G$715</f>
        <v>0.43743553153373865</v>
      </c>
      <c r="H201" s="37">
        <f t="shared" si="90"/>
        <v>0.43743553153373865</v>
      </c>
      <c r="I201" s="37">
        <f t="shared" si="91"/>
        <v>18.443435531533741</v>
      </c>
      <c r="K201" s="37">
        <f t="shared" si="92"/>
        <v>18.443435531533741</v>
      </c>
      <c r="L201" s="37">
        <f t="shared" si="83"/>
        <v>20.306000000000001</v>
      </c>
      <c r="M201" s="37">
        <f t="shared" si="93"/>
        <v>1.8625644684662603</v>
      </c>
      <c r="N201" s="37">
        <f t="shared" si="84"/>
        <v>78.400000000000006</v>
      </c>
      <c r="P201" s="37">
        <f t="shared" si="94"/>
        <v>1.8625644684662603</v>
      </c>
      <c r="Q201" s="37">
        <f t="shared" si="95"/>
        <v>20.306000000000001</v>
      </c>
      <c r="S201">
        <v>20.306000000000001</v>
      </c>
      <c r="T201" s="37">
        <f t="shared" si="89"/>
        <v>0</v>
      </c>
    </row>
    <row r="202" spans="1:20" x14ac:dyDescent="0.3">
      <c r="A202" s="88" t="s">
        <v>356</v>
      </c>
      <c r="B202" s="89">
        <f>VLOOKUP(A202,Площадь!D:E,2,0)</f>
        <v>83.9</v>
      </c>
      <c r="C202" s="37">
        <v>1.413</v>
      </c>
      <c r="D202" s="37">
        <f>C202+E202</f>
        <v>1.413</v>
      </c>
      <c r="E202" s="37">
        <f>VLOOKUP(A202,'расход по ИПУ'!A:B,2,0)</f>
        <v>0</v>
      </c>
      <c r="F202" s="37">
        <f>B202</f>
        <v>83.9</v>
      </c>
      <c r="H202" s="37">
        <f t="shared" si="90"/>
        <v>0</v>
      </c>
      <c r="I202" s="37">
        <f t="shared" si="91"/>
        <v>1.413</v>
      </c>
      <c r="K202" s="37">
        <f t="shared" si="92"/>
        <v>1.413</v>
      </c>
      <c r="L202" s="37">
        <f t="shared" si="83"/>
        <v>1.413</v>
      </c>
      <c r="M202" s="37">
        <f t="shared" si="93"/>
        <v>0</v>
      </c>
      <c r="N202" s="37">
        <f t="shared" si="84"/>
        <v>83.9</v>
      </c>
      <c r="P202" s="37">
        <f t="shared" si="94"/>
        <v>0</v>
      </c>
      <c r="Q202" s="37">
        <f t="shared" si="95"/>
        <v>1.413</v>
      </c>
      <c r="S202">
        <v>1.413</v>
      </c>
      <c r="T202" s="37">
        <f t="shared" si="89"/>
        <v>0</v>
      </c>
    </row>
    <row r="203" spans="1:20" x14ac:dyDescent="0.3">
      <c r="A203" s="88" t="s">
        <v>330</v>
      </c>
      <c r="B203" s="89">
        <f>VLOOKUP(A203,Площадь!D:E,2,0)</f>
        <v>30.2</v>
      </c>
      <c r="C203" s="37">
        <v>11.679</v>
      </c>
      <c r="G203" s="37">
        <f>B203*$G$715</f>
        <v>0.16850195219794523</v>
      </c>
      <c r="H203" s="37">
        <f t="shared" si="90"/>
        <v>0.16850195219794523</v>
      </c>
      <c r="I203" s="37">
        <f t="shared" si="91"/>
        <v>11.847501952197945</v>
      </c>
      <c r="K203" s="37">
        <f t="shared" si="92"/>
        <v>11.847501952197945</v>
      </c>
      <c r="L203" s="37">
        <f t="shared" si="83"/>
        <v>14.98</v>
      </c>
      <c r="M203" s="37">
        <f t="shared" si="93"/>
        <v>3.1324980478020557</v>
      </c>
      <c r="N203" s="37">
        <f t="shared" si="84"/>
        <v>30.2</v>
      </c>
      <c r="P203" s="37">
        <f t="shared" si="94"/>
        <v>3.1324980478020557</v>
      </c>
      <c r="Q203" s="37">
        <f t="shared" si="95"/>
        <v>14.98</v>
      </c>
      <c r="S203">
        <v>14.98</v>
      </c>
      <c r="T203" s="37">
        <f t="shared" si="89"/>
        <v>0</v>
      </c>
    </row>
    <row r="204" spans="1:20" x14ac:dyDescent="0.3">
      <c r="A204" s="88" t="s">
        <v>303</v>
      </c>
      <c r="B204" s="89">
        <f>VLOOKUP(A204,Площадь!D:E,2,0)</f>
        <v>52</v>
      </c>
      <c r="C204" s="37">
        <v>11.548999999999999</v>
      </c>
      <c r="D204" s="37">
        <f>C204+E204</f>
        <v>11.548999999999999</v>
      </c>
      <c r="E204" s="37">
        <f>VLOOKUP(A204,'расход по ИПУ'!A:B,2,0)</f>
        <v>0</v>
      </c>
      <c r="F204" s="37">
        <f>B204</f>
        <v>52</v>
      </c>
      <c r="H204" s="37">
        <f t="shared" si="90"/>
        <v>0</v>
      </c>
      <c r="I204" s="37">
        <f t="shared" si="91"/>
        <v>11.548999999999999</v>
      </c>
      <c r="K204" s="37">
        <f t="shared" si="92"/>
        <v>11.548999999999999</v>
      </c>
      <c r="L204" s="37">
        <f t="shared" si="83"/>
        <v>12.428000000000001</v>
      </c>
      <c r="M204" s="37">
        <f t="shared" si="93"/>
        <v>0.87900000000000134</v>
      </c>
      <c r="N204" s="37">
        <f t="shared" si="84"/>
        <v>52</v>
      </c>
      <c r="P204" s="37">
        <f t="shared" si="94"/>
        <v>0.87900000000000134</v>
      </c>
      <c r="Q204" s="37">
        <f t="shared" si="95"/>
        <v>12.428000000000001</v>
      </c>
      <c r="S204">
        <v>12.428000000000001</v>
      </c>
      <c r="T204" s="37">
        <f t="shared" si="89"/>
        <v>0</v>
      </c>
    </row>
    <row r="205" spans="1:20" x14ac:dyDescent="0.3">
      <c r="A205" s="88" t="s">
        <v>358</v>
      </c>
      <c r="B205" s="89">
        <f>VLOOKUP(A205,Площадь!D:E,2,0)</f>
        <v>60</v>
      </c>
      <c r="C205" s="37">
        <v>8.3019999999999996</v>
      </c>
      <c r="G205" s="37">
        <f>B205*$G$715</f>
        <v>0.33477209045949385</v>
      </c>
      <c r="H205" s="37">
        <f t="shared" si="90"/>
        <v>0.33477209045949385</v>
      </c>
      <c r="I205" s="37">
        <f t="shared" si="91"/>
        <v>8.6367720904594929</v>
      </c>
      <c r="K205" s="37">
        <f t="shared" si="92"/>
        <v>8.6367720904594929</v>
      </c>
      <c r="L205" s="37">
        <f t="shared" si="83"/>
        <v>12.551</v>
      </c>
      <c r="M205" s="37">
        <f t="shared" si="93"/>
        <v>3.9142279095405073</v>
      </c>
      <c r="N205" s="37">
        <f t="shared" si="84"/>
        <v>60</v>
      </c>
      <c r="P205" s="37">
        <f t="shared" si="94"/>
        <v>3.9142279095405073</v>
      </c>
      <c r="Q205" s="37">
        <f t="shared" si="95"/>
        <v>12.551</v>
      </c>
      <c r="S205">
        <v>12.551</v>
      </c>
      <c r="T205" s="37">
        <f t="shared" si="89"/>
        <v>0</v>
      </c>
    </row>
    <row r="206" spans="1:20" x14ac:dyDescent="0.3">
      <c r="A206" s="88" t="s">
        <v>112</v>
      </c>
      <c r="B206" s="89">
        <f>VLOOKUP(A206,Площадь!D:E,2,0)</f>
        <v>78.400000000000006</v>
      </c>
      <c r="C206" s="37">
        <v>10.803000000000001</v>
      </c>
      <c r="D206" s="37">
        <f t="shared" ref="D206:D209" si="98">C206+E206</f>
        <v>10.813000000000001</v>
      </c>
      <c r="E206" s="37">
        <f>VLOOKUP(A206,'расход по ИПУ'!A:B,2,0)</f>
        <v>0.01</v>
      </c>
      <c r="F206" s="37">
        <f t="shared" ref="F206:F209" si="99">B206</f>
        <v>78.400000000000006</v>
      </c>
      <c r="H206" s="37">
        <f t="shared" si="90"/>
        <v>0.01</v>
      </c>
      <c r="I206" s="37">
        <f t="shared" si="91"/>
        <v>10.813000000000001</v>
      </c>
      <c r="K206" s="37">
        <f t="shared" si="92"/>
        <v>10.813000000000001</v>
      </c>
      <c r="L206" s="37">
        <f t="shared" si="83"/>
        <v>11.948</v>
      </c>
      <c r="M206" s="37">
        <f t="shared" si="93"/>
        <v>1.1349999999999998</v>
      </c>
      <c r="N206" s="37">
        <f t="shared" si="84"/>
        <v>78.400000000000006</v>
      </c>
      <c r="P206" s="37">
        <f t="shared" si="94"/>
        <v>1.1349999999999998</v>
      </c>
      <c r="Q206" s="37">
        <f t="shared" si="95"/>
        <v>11.948</v>
      </c>
      <c r="S206">
        <v>11.948</v>
      </c>
      <c r="T206" s="37">
        <f t="shared" si="89"/>
        <v>0</v>
      </c>
    </row>
    <row r="207" spans="1:20" x14ac:dyDescent="0.3">
      <c r="A207" s="88" t="s">
        <v>169</v>
      </c>
      <c r="B207" s="89">
        <f>VLOOKUP(A207,Площадь!D:E,2,0)</f>
        <v>30.2</v>
      </c>
      <c r="C207" s="37">
        <v>8.2569999999999997</v>
      </c>
      <c r="D207" s="37">
        <f t="shared" si="98"/>
        <v>8.6549999999999994</v>
      </c>
      <c r="E207" s="37">
        <f>VLOOKUP(A207,'расход по ИПУ'!A:B,2,0)</f>
        <v>0.39800000000000002</v>
      </c>
      <c r="F207" s="37">
        <f t="shared" si="99"/>
        <v>30.2</v>
      </c>
      <c r="H207" s="37">
        <f t="shared" si="90"/>
        <v>0.39800000000000002</v>
      </c>
      <c r="I207" s="37">
        <f t="shared" si="91"/>
        <v>8.6549999999999994</v>
      </c>
      <c r="K207" s="37">
        <f t="shared" si="92"/>
        <v>8.6549999999999994</v>
      </c>
      <c r="L207" s="37">
        <f t="shared" si="83"/>
        <v>10.098000000000001</v>
      </c>
      <c r="M207" s="37">
        <f t="shared" si="93"/>
        <v>1.4430000000000014</v>
      </c>
      <c r="N207" s="37">
        <f t="shared" si="84"/>
        <v>30.2</v>
      </c>
      <c r="P207" s="37">
        <f t="shared" si="94"/>
        <v>1.4430000000000014</v>
      </c>
      <c r="Q207" s="37">
        <f t="shared" si="95"/>
        <v>10.098000000000001</v>
      </c>
      <c r="S207">
        <v>10.098000000000001</v>
      </c>
      <c r="T207" s="37">
        <f t="shared" si="89"/>
        <v>0</v>
      </c>
    </row>
    <row r="208" spans="1:20" x14ac:dyDescent="0.3">
      <c r="A208" s="88" t="s">
        <v>130</v>
      </c>
      <c r="B208" s="89">
        <f>VLOOKUP(A208,Площадь!D:E,2,0)</f>
        <v>52</v>
      </c>
      <c r="C208" s="37">
        <v>11.012</v>
      </c>
      <c r="D208" s="37">
        <f t="shared" si="98"/>
        <v>11.012</v>
      </c>
      <c r="E208" s="37">
        <f>VLOOKUP(A208,'расход по ИПУ'!A:B,2,0)</f>
        <v>0</v>
      </c>
      <c r="F208" s="37">
        <f t="shared" si="99"/>
        <v>52</v>
      </c>
      <c r="H208" s="37">
        <f t="shared" si="90"/>
        <v>0</v>
      </c>
      <c r="I208" s="37">
        <f t="shared" si="91"/>
        <v>11.012</v>
      </c>
      <c r="K208" s="37">
        <f t="shared" si="92"/>
        <v>11.012</v>
      </c>
      <c r="L208" s="37">
        <f t="shared" si="83"/>
        <v>12.497</v>
      </c>
      <c r="M208" s="37">
        <f t="shared" si="93"/>
        <v>1.4849999999999994</v>
      </c>
      <c r="N208" s="37">
        <f t="shared" si="84"/>
        <v>52</v>
      </c>
      <c r="P208" s="37">
        <f t="shared" si="94"/>
        <v>1.4849999999999994</v>
      </c>
      <c r="Q208" s="37">
        <f t="shared" si="95"/>
        <v>12.497</v>
      </c>
      <c r="S208">
        <v>12.497</v>
      </c>
      <c r="T208" s="37">
        <f t="shared" si="89"/>
        <v>0</v>
      </c>
    </row>
    <row r="209" spans="1:20" x14ac:dyDescent="0.3">
      <c r="A209" s="88" t="s">
        <v>326</v>
      </c>
      <c r="B209" s="89">
        <f>VLOOKUP(A209,Площадь!D:E,2,0)</f>
        <v>60</v>
      </c>
      <c r="C209" s="37">
        <v>15.497999999999999</v>
      </c>
      <c r="D209" s="37">
        <f t="shared" si="98"/>
        <v>15.497999999999999</v>
      </c>
      <c r="E209" s="37">
        <f>VLOOKUP(A209,'расход по ИПУ'!A:B,2,0)</f>
        <v>0</v>
      </c>
      <c r="F209" s="37">
        <f t="shared" si="99"/>
        <v>60</v>
      </c>
      <c r="H209" s="37">
        <f t="shared" si="90"/>
        <v>0</v>
      </c>
      <c r="I209" s="37">
        <f t="shared" si="91"/>
        <v>15.497999999999999</v>
      </c>
      <c r="K209" s="37">
        <f t="shared" si="92"/>
        <v>15.497999999999999</v>
      </c>
      <c r="L209" s="37">
        <f t="shared" si="83"/>
        <v>20.742000000000001</v>
      </c>
      <c r="M209" s="37">
        <f t="shared" si="93"/>
        <v>5.2440000000000015</v>
      </c>
      <c r="N209" s="37">
        <f t="shared" si="84"/>
        <v>60</v>
      </c>
      <c r="P209" s="37">
        <f t="shared" si="94"/>
        <v>5.2440000000000015</v>
      </c>
      <c r="Q209" s="37">
        <f t="shared" si="95"/>
        <v>20.742000000000001</v>
      </c>
      <c r="S209">
        <v>20.742000000000001</v>
      </c>
      <c r="T209" s="37">
        <f t="shared" si="89"/>
        <v>0</v>
      </c>
    </row>
    <row r="210" spans="1:20" x14ac:dyDescent="0.3">
      <c r="A210" s="88" t="s">
        <v>220</v>
      </c>
      <c r="B210" s="89">
        <f>VLOOKUP(A210,Площадь!D:E,2,0)</f>
        <v>78.400000000000006</v>
      </c>
      <c r="C210" s="37">
        <v>17.03</v>
      </c>
      <c r="G210" s="37">
        <f>B210*$G$715</f>
        <v>0.43743553153373865</v>
      </c>
      <c r="H210" s="37">
        <f t="shared" si="90"/>
        <v>0.43743553153373865</v>
      </c>
      <c r="I210" s="37">
        <f t="shared" si="91"/>
        <v>17.467435531533742</v>
      </c>
      <c r="K210" s="37">
        <f t="shared" si="92"/>
        <v>17.467435531533742</v>
      </c>
      <c r="L210" s="37">
        <f t="shared" si="83"/>
        <v>23.858000000000001</v>
      </c>
      <c r="M210" s="37">
        <f t="shared" si="93"/>
        <v>6.390564468466259</v>
      </c>
      <c r="N210" s="37">
        <f t="shared" si="84"/>
        <v>78.400000000000006</v>
      </c>
      <c r="P210" s="37">
        <f t="shared" si="94"/>
        <v>6.390564468466259</v>
      </c>
      <c r="Q210" s="37">
        <f t="shared" si="95"/>
        <v>23.858000000000001</v>
      </c>
      <c r="S210">
        <v>23.858000000000001</v>
      </c>
      <c r="T210" s="37">
        <f t="shared" si="89"/>
        <v>0</v>
      </c>
    </row>
    <row r="211" spans="1:20" x14ac:dyDescent="0.3">
      <c r="A211" s="88" t="s">
        <v>227</v>
      </c>
      <c r="B211" s="89">
        <f>VLOOKUP(A211,Площадь!D:E,2,0)</f>
        <v>30.2</v>
      </c>
      <c r="C211" s="37">
        <v>8.4710000000000001</v>
      </c>
      <c r="D211" s="37">
        <f>C211+E211</f>
        <v>8.9009999999999998</v>
      </c>
      <c r="E211" s="37">
        <f>VLOOKUP(A211,'расход по ИПУ'!A:B,2,0)</f>
        <v>0.43</v>
      </c>
      <c r="F211" s="37">
        <f>B211</f>
        <v>30.2</v>
      </c>
      <c r="H211" s="37">
        <f t="shared" si="90"/>
        <v>0.43</v>
      </c>
      <c r="I211" s="37">
        <f t="shared" si="91"/>
        <v>8.9009999999999998</v>
      </c>
      <c r="K211" s="37">
        <f t="shared" si="92"/>
        <v>8.9009999999999998</v>
      </c>
      <c r="L211" s="37">
        <f t="shared" si="83"/>
        <v>9.4009999999999998</v>
      </c>
      <c r="M211" s="37">
        <f t="shared" si="93"/>
        <v>0.5</v>
      </c>
      <c r="N211" s="37">
        <f t="shared" si="84"/>
        <v>30.2</v>
      </c>
      <c r="P211" s="37">
        <f t="shared" si="94"/>
        <v>0.5</v>
      </c>
      <c r="Q211" s="37">
        <f t="shared" si="95"/>
        <v>9.4009999999999998</v>
      </c>
      <c r="S211">
        <v>9.4009999999999998</v>
      </c>
      <c r="T211" s="37">
        <f t="shared" si="89"/>
        <v>0</v>
      </c>
    </row>
    <row r="212" spans="1:20" x14ac:dyDescent="0.3">
      <c r="A212" s="88" t="s">
        <v>296</v>
      </c>
      <c r="B212" s="89">
        <f>VLOOKUP(A212,Площадь!D:E,2,0)</f>
        <v>52</v>
      </c>
      <c r="C212" s="37">
        <v>11.275</v>
      </c>
      <c r="G212" s="37">
        <f t="shared" ref="G212:G213" si="100">B212*$G$715</f>
        <v>0.29013581173156133</v>
      </c>
      <c r="H212" s="37">
        <f t="shared" si="90"/>
        <v>0.29013581173156133</v>
      </c>
      <c r="I212" s="37">
        <f t="shared" si="91"/>
        <v>11.565135811731562</v>
      </c>
      <c r="K212" s="37">
        <f t="shared" si="92"/>
        <v>11.565135811731562</v>
      </c>
      <c r="L212" s="37">
        <f t="shared" si="83"/>
        <v>15.009</v>
      </c>
      <c r="M212" s="37">
        <f t="shared" si="93"/>
        <v>3.4438641882684387</v>
      </c>
      <c r="N212" s="37">
        <f t="shared" si="84"/>
        <v>52</v>
      </c>
      <c r="P212" s="37">
        <f t="shared" si="94"/>
        <v>3.4438641882684387</v>
      </c>
      <c r="Q212" s="37">
        <f t="shared" si="95"/>
        <v>15.009</v>
      </c>
      <c r="S212">
        <v>15.009</v>
      </c>
      <c r="T212" s="37">
        <f t="shared" si="89"/>
        <v>0</v>
      </c>
    </row>
    <row r="213" spans="1:20" x14ac:dyDescent="0.3">
      <c r="A213" s="88" t="s">
        <v>173</v>
      </c>
      <c r="B213" s="89">
        <f>VLOOKUP(A213,Площадь!D:E,2,0)</f>
        <v>80.7</v>
      </c>
      <c r="C213" s="37">
        <v>15.981</v>
      </c>
      <c r="G213" s="37">
        <f t="shared" si="100"/>
        <v>0.45026846166801926</v>
      </c>
      <c r="H213" s="37">
        <f t="shared" si="90"/>
        <v>0.45026846166801926</v>
      </c>
      <c r="I213" s="37">
        <f t="shared" si="91"/>
        <v>16.431268461668019</v>
      </c>
      <c r="K213" s="37">
        <f t="shared" si="92"/>
        <v>16.431268461668019</v>
      </c>
      <c r="L213" s="37">
        <f t="shared" si="83"/>
        <v>18.294</v>
      </c>
      <c r="M213" s="37">
        <f t="shared" si="93"/>
        <v>1.8627315383319818</v>
      </c>
      <c r="N213" s="37">
        <f t="shared" si="84"/>
        <v>80.7</v>
      </c>
      <c r="P213" s="37">
        <f t="shared" si="94"/>
        <v>1.8627315383319818</v>
      </c>
      <c r="Q213" s="37">
        <f t="shared" si="95"/>
        <v>18.294</v>
      </c>
      <c r="S213">
        <v>18.294</v>
      </c>
      <c r="T213" s="37">
        <f t="shared" si="89"/>
        <v>0</v>
      </c>
    </row>
    <row r="214" spans="1:20" x14ac:dyDescent="0.3">
      <c r="A214" s="88" t="s">
        <v>230</v>
      </c>
      <c r="B214" s="89">
        <f>VLOOKUP(A214,Площадь!D:E,2,0)</f>
        <v>60</v>
      </c>
      <c r="C214" s="37">
        <v>13.420999999999999</v>
      </c>
      <c r="D214" s="37">
        <f t="shared" ref="D214:D216" si="101">C214+E214</f>
        <v>13.420999999999999</v>
      </c>
      <c r="E214" s="37">
        <f>VLOOKUP(A214,'расход по ИПУ'!A:B,2,0)</f>
        <v>0</v>
      </c>
      <c r="F214" s="37">
        <f t="shared" ref="F214:F216" si="102">B214</f>
        <v>60</v>
      </c>
      <c r="H214" s="37">
        <f t="shared" si="90"/>
        <v>0</v>
      </c>
      <c r="I214" s="37">
        <f t="shared" si="91"/>
        <v>13.420999999999999</v>
      </c>
      <c r="K214" s="37">
        <f t="shared" si="92"/>
        <v>13.420999999999999</v>
      </c>
      <c r="L214" s="37">
        <f t="shared" si="83"/>
        <v>16.855</v>
      </c>
      <c r="M214" s="37">
        <f t="shared" si="93"/>
        <v>3.4340000000000011</v>
      </c>
      <c r="N214" s="37">
        <f t="shared" si="84"/>
        <v>60</v>
      </c>
      <c r="P214" s="37">
        <f t="shared" si="94"/>
        <v>3.4340000000000011</v>
      </c>
      <c r="Q214" s="37">
        <f t="shared" si="95"/>
        <v>16.855</v>
      </c>
      <c r="S214">
        <v>16.855</v>
      </c>
      <c r="T214" s="37">
        <f t="shared" si="89"/>
        <v>0</v>
      </c>
    </row>
    <row r="215" spans="1:20" x14ac:dyDescent="0.3">
      <c r="A215" s="88" t="s">
        <v>278</v>
      </c>
      <c r="B215" s="89">
        <f>VLOOKUP(A215,Площадь!D:E,2,0)</f>
        <v>78.400000000000006</v>
      </c>
      <c r="C215" s="37">
        <v>14.36</v>
      </c>
      <c r="D215" s="37">
        <f t="shared" si="101"/>
        <v>15.157</v>
      </c>
      <c r="E215" s="37">
        <f>VLOOKUP(A215,'расход по ИПУ'!A:B,2,0)</f>
        <v>0.79700000000000004</v>
      </c>
      <c r="F215" s="37">
        <f t="shared" si="102"/>
        <v>78.400000000000006</v>
      </c>
      <c r="H215" s="37">
        <f t="shared" si="90"/>
        <v>0.79700000000000004</v>
      </c>
      <c r="I215" s="37">
        <f t="shared" si="91"/>
        <v>15.157</v>
      </c>
      <c r="K215" s="37">
        <f t="shared" si="92"/>
        <v>15.157</v>
      </c>
      <c r="L215" s="37">
        <f t="shared" si="83"/>
        <v>16.535</v>
      </c>
      <c r="M215" s="37">
        <f t="shared" si="93"/>
        <v>1.3780000000000001</v>
      </c>
      <c r="N215" s="37">
        <f t="shared" si="84"/>
        <v>78.400000000000006</v>
      </c>
      <c r="P215" s="37">
        <f t="shared" si="94"/>
        <v>1.3780000000000001</v>
      </c>
      <c r="Q215" s="37">
        <f t="shared" si="95"/>
        <v>16.535</v>
      </c>
      <c r="S215">
        <v>16.535</v>
      </c>
      <c r="T215" s="37">
        <f t="shared" si="89"/>
        <v>0</v>
      </c>
    </row>
    <row r="216" spans="1:20" x14ac:dyDescent="0.3">
      <c r="A216" s="88" t="s">
        <v>313</v>
      </c>
      <c r="B216" s="89">
        <f>VLOOKUP(A216,Площадь!D:E,2,0)</f>
        <v>30.2</v>
      </c>
      <c r="C216" s="37">
        <v>7.3419999999999996</v>
      </c>
      <c r="D216" s="37">
        <f t="shared" si="101"/>
        <v>7.4729999999999999</v>
      </c>
      <c r="E216" s="37">
        <f>VLOOKUP(A216,'расход по ИПУ'!A:B,2,0)</f>
        <v>0.13100000000000001</v>
      </c>
      <c r="F216" s="37">
        <f t="shared" si="102"/>
        <v>30.2</v>
      </c>
      <c r="H216" s="37">
        <f t="shared" si="90"/>
        <v>0.13100000000000001</v>
      </c>
      <c r="I216" s="37">
        <f t="shared" si="91"/>
        <v>7.4729999999999999</v>
      </c>
      <c r="K216" s="37">
        <f t="shared" si="92"/>
        <v>7.4729999999999999</v>
      </c>
      <c r="L216" s="37">
        <f t="shared" si="83"/>
        <v>8.4849999999999994</v>
      </c>
      <c r="M216" s="37">
        <f t="shared" si="93"/>
        <v>1.0119999999999996</v>
      </c>
      <c r="N216" s="37">
        <f t="shared" si="84"/>
        <v>30.2</v>
      </c>
      <c r="P216" s="37">
        <f t="shared" si="94"/>
        <v>1.0119999999999996</v>
      </c>
      <c r="Q216" s="37">
        <f t="shared" si="95"/>
        <v>8.4849999999999994</v>
      </c>
      <c r="S216">
        <v>8.4849999999999994</v>
      </c>
      <c r="T216" s="37">
        <f t="shared" si="89"/>
        <v>0</v>
      </c>
    </row>
    <row r="217" spans="1:20" x14ac:dyDescent="0.3">
      <c r="A217" s="88" t="s">
        <v>110</v>
      </c>
      <c r="B217" s="89">
        <f>VLOOKUP(A217,Площадь!D:E,2,0)</f>
        <v>52</v>
      </c>
      <c r="C217" s="37">
        <v>12.590999999999999</v>
      </c>
      <c r="G217" s="37">
        <f>B217*$G$715</f>
        <v>0.29013581173156133</v>
      </c>
      <c r="H217" s="37">
        <f t="shared" si="90"/>
        <v>0.29013581173156133</v>
      </c>
      <c r="I217" s="37">
        <f t="shared" si="91"/>
        <v>12.881135811731561</v>
      </c>
      <c r="K217" s="37">
        <f t="shared" si="92"/>
        <v>12.881135811731561</v>
      </c>
      <c r="L217" s="37">
        <f t="shared" si="83"/>
        <v>16.739999999999998</v>
      </c>
      <c r="M217" s="37">
        <f t="shared" si="93"/>
        <v>3.8588641882684378</v>
      </c>
      <c r="N217" s="37">
        <f t="shared" si="84"/>
        <v>52</v>
      </c>
      <c r="P217" s="37">
        <f t="shared" si="94"/>
        <v>3.8588641882684378</v>
      </c>
      <c r="Q217" s="37">
        <f t="shared" si="95"/>
        <v>16.739999999999998</v>
      </c>
      <c r="S217">
        <v>16.739999999999998</v>
      </c>
      <c r="T217" s="37">
        <f t="shared" si="89"/>
        <v>0</v>
      </c>
    </row>
    <row r="218" spans="1:20" x14ac:dyDescent="0.3">
      <c r="A218" s="88" t="s">
        <v>275</v>
      </c>
      <c r="B218" s="89">
        <f>VLOOKUP(A218,Площадь!D:E,2,0)</f>
        <v>60</v>
      </c>
      <c r="C218" s="37">
        <v>16.89</v>
      </c>
      <c r="D218" s="37">
        <f>C218+E218</f>
        <v>16.89</v>
      </c>
      <c r="E218" s="37">
        <f>VLOOKUP(A218,'расход по ИПУ'!A:B,2,0)</f>
        <v>0</v>
      </c>
      <c r="F218" s="37">
        <f>B218</f>
        <v>60</v>
      </c>
      <c r="H218" s="37">
        <f t="shared" si="90"/>
        <v>0</v>
      </c>
      <c r="I218" s="37">
        <f t="shared" si="91"/>
        <v>16.89</v>
      </c>
      <c r="K218" s="37">
        <f t="shared" si="92"/>
        <v>16.89</v>
      </c>
      <c r="L218" s="37">
        <f t="shared" si="83"/>
        <v>22.068999999999999</v>
      </c>
      <c r="M218" s="37">
        <f t="shared" si="93"/>
        <v>5.1789999999999985</v>
      </c>
      <c r="N218" s="37">
        <f t="shared" si="84"/>
        <v>60</v>
      </c>
      <c r="P218" s="37">
        <f t="shared" si="94"/>
        <v>5.1789999999999985</v>
      </c>
      <c r="Q218" s="37">
        <f t="shared" si="95"/>
        <v>22.068999999999999</v>
      </c>
      <c r="S218">
        <v>22.068999999999999</v>
      </c>
      <c r="T218" s="37">
        <f t="shared" si="89"/>
        <v>0</v>
      </c>
    </row>
    <row r="219" spans="1:20" x14ac:dyDescent="0.3">
      <c r="A219" s="88" t="s">
        <v>319</v>
      </c>
      <c r="B219" s="89">
        <f>VLOOKUP(A219,Площадь!D:E,2,0)</f>
        <v>78.400000000000006</v>
      </c>
      <c r="C219" s="37">
        <v>6.51</v>
      </c>
      <c r="G219" s="37">
        <f>B219*$G$715</f>
        <v>0.43743553153373865</v>
      </c>
      <c r="H219" s="37">
        <f t="shared" si="90"/>
        <v>0.43743553153373865</v>
      </c>
      <c r="I219" s="37">
        <f t="shared" si="91"/>
        <v>6.9474355315337384</v>
      </c>
      <c r="K219" s="37">
        <f t="shared" si="92"/>
        <v>6.9474355315337384</v>
      </c>
      <c r="L219" s="37">
        <f t="shared" si="83"/>
        <v>7.7990000000000004</v>
      </c>
      <c r="M219" s="37">
        <f t="shared" si="93"/>
        <v>0.85156446846626199</v>
      </c>
      <c r="N219" s="37">
        <f t="shared" si="84"/>
        <v>78.400000000000006</v>
      </c>
      <c r="P219" s="37">
        <f t="shared" si="94"/>
        <v>0.85156446846626199</v>
      </c>
      <c r="Q219" s="37">
        <f t="shared" si="95"/>
        <v>7.7990000000000004</v>
      </c>
      <c r="S219">
        <v>7.7990000000000004</v>
      </c>
      <c r="T219" s="37">
        <f t="shared" si="89"/>
        <v>0</v>
      </c>
    </row>
    <row r="220" spans="1:20" x14ac:dyDescent="0.3">
      <c r="A220" s="88" t="s">
        <v>235</v>
      </c>
      <c r="B220" s="89">
        <f>VLOOKUP(A220,Площадь!D:E,2,0)</f>
        <v>30.2</v>
      </c>
      <c r="C220" s="37">
        <v>4.03</v>
      </c>
      <c r="D220" s="37">
        <f t="shared" ref="D220:D221" si="103">C220+E220</f>
        <v>4.03</v>
      </c>
      <c r="E220" s="37">
        <f>VLOOKUP(A220,'расход по ИПУ'!A:B,2,0)</f>
        <v>0</v>
      </c>
      <c r="F220" s="37">
        <f t="shared" ref="F220:F221" si="104">B220</f>
        <v>30.2</v>
      </c>
      <c r="H220" s="37">
        <f t="shared" si="90"/>
        <v>0</v>
      </c>
      <c r="I220" s="37">
        <f t="shared" si="91"/>
        <v>4.03</v>
      </c>
      <c r="K220" s="37">
        <f t="shared" si="92"/>
        <v>4.03</v>
      </c>
      <c r="L220" s="37">
        <f t="shared" si="83"/>
        <v>4.54</v>
      </c>
      <c r="M220" s="37">
        <f t="shared" si="93"/>
        <v>0.50999999999999979</v>
      </c>
      <c r="N220" s="37">
        <f t="shared" si="84"/>
        <v>30.2</v>
      </c>
      <c r="P220" s="37">
        <f t="shared" si="94"/>
        <v>0.50999999999999979</v>
      </c>
      <c r="Q220" s="37">
        <f t="shared" si="95"/>
        <v>4.54</v>
      </c>
      <c r="S220">
        <v>4.54</v>
      </c>
      <c r="T220" s="37">
        <f t="shared" si="89"/>
        <v>0</v>
      </c>
    </row>
    <row r="221" spans="1:20" x14ac:dyDescent="0.3">
      <c r="A221" s="88" t="s">
        <v>170</v>
      </c>
      <c r="B221" s="89">
        <f>VLOOKUP(A221,Площадь!D:E,2,0)</f>
        <v>52</v>
      </c>
      <c r="C221" s="37">
        <v>16.071999999999999</v>
      </c>
      <c r="D221" s="37">
        <f t="shared" si="103"/>
        <v>16.834</v>
      </c>
      <c r="E221" s="37">
        <f>VLOOKUP(A221,'расход по ИПУ'!A:B,2,0)</f>
        <v>0.76200000000000001</v>
      </c>
      <c r="F221" s="37">
        <f t="shared" si="104"/>
        <v>52</v>
      </c>
      <c r="H221" s="37">
        <f t="shared" si="90"/>
        <v>0.76200000000000001</v>
      </c>
      <c r="I221" s="37">
        <f t="shared" si="91"/>
        <v>16.834</v>
      </c>
      <c r="K221" s="37">
        <f t="shared" si="92"/>
        <v>16.834</v>
      </c>
      <c r="L221" s="37">
        <f t="shared" si="83"/>
        <v>20.138999999999999</v>
      </c>
      <c r="M221" s="37">
        <f t="shared" si="93"/>
        <v>3.3049999999999997</v>
      </c>
      <c r="N221" s="37">
        <f t="shared" si="84"/>
        <v>52</v>
      </c>
      <c r="P221" s="37">
        <f t="shared" si="94"/>
        <v>3.3049999999999997</v>
      </c>
      <c r="Q221" s="37">
        <f t="shared" si="95"/>
        <v>20.138999999999999</v>
      </c>
      <c r="S221">
        <v>20.138999999999999</v>
      </c>
      <c r="T221" s="37">
        <f t="shared" si="89"/>
        <v>0</v>
      </c>
    </row>
    <row r="222" spans="1:20" x14ac:dyDescent="0.3">
      <c r="A222" s="88" t="s">
        <v>299</v>
      </c>
      <c r="B222" s="89">
        <f>VLOOKUP(A222,Площадь!D:E,2,0)</f>
        <v>60</v>
      </c>
      <c r="C222" s="37">
        <v>12.664</v>
      </c>
      <c r="G222" s="37">
        <f>B222*$G$715</f>
        <v>0.33477209045949385</v>
      </c>
      <c r="H222" s="37">
        <f t="shared" si="90"/>
        <v>0.33477209045949385</v>
      </c>
      <c r="I222" s="37">
        <f t="shared" si="91"/>
        <v>12.998772090459493</v>
      </c>
      <c r="K222" s="37">
        <f t="shared" si="92"/>
        <v>12.998772090459493</v>
      </c>
      <c r="L222" s="37">
        <f t="shared" si="83"/>
        <v>15.621</v>
      </c>
      <c r="M222" s="37">
        <f t="shared" si="93"/>
        <v>2.6222279095405074</v>
      </c>
      <c r="N222" s="37">
        <f t="shared" si="84"/>
        <v>60</v>
      </c>
      <c r="P222" s="37">
        <f t="shared" si="94"/>
        <v>2.6222279095405074</v>
      </c>
      <c r="Q222" s="37">
        <f t="shared" si="95"/>
        <v>15.621</v>
      </c>
      <c r="S222">
        <v>15.621</v>
      </c>
      <c r="T222" s="37">
        <f t="shared" si="89"/>
        <v>0</v>
      </c>
    </row>
    <row r="223" spans="1:20" x14ac:dyDescent="0.3">
      <c r="A223" s="88" t="s">
        <v>305</v>
      </c>
      <c r="B223" s="89">
        <f>VLOOKUP(A223,Площадь!D:E,2,0)</f>
        <v>78.400000000000006</v>
      </c>
      <c r="C223" s="37">
        <v>23.298999999999999</v>
      </c>
      <c r="D223" s="37">
        <f>C223+E223</f>
        <v>23.298999999999999</v>
      </c>
      <c r="E223" s="37">
        <f>VLOOKUP(A223,'расход по ИПУ'!A:B,2,0)</f>
        <v>0</v>
      </c>
      <c r="F223" s="37">
        <f>B223</f>
        <v>78.400000000000006</v>
      </c>
      <c r="H223" s="37">
        <f t="shared" si="90"/>
        <v>0</v>
      </c>
      <c r="I223" s="37">
        <f t="shared" si="91"/>
        <v>23.298999999999999</v>
      </c>
      <c r="K223" s="37">
        <f t="shared" si="92"/>
        <v>23.298999999999999</v>
      </c>
      <c r="L223" s="37">
        <f t="shared" si="83"/>
        <v>29.811</v>
      </c>
      <c r="M223" s="37">
        <f t="shared" si="93"/>
        <v>6.5120000000000005</v>
      </c>
      <c r="N223" s="37">
        <f t="shared" si="84"/>
        <v>78.400000000000006</v>
      </c>
      <c r="P223" s="37">
        <f t="shared" si="94"/>
        <v>6.5120000000000005</v>
      </c>
      <c r="Q223" s="37">
        <f t="shared" si="95"/>
        <v>29.811</v>
      </c>
      <c r="S223">
        <v>29.811</v>
      </c>
      <c r="T223" s="37">
        <f t="shared" si="89"/>
        <v>0</v>
      </c>
    </row>
    <row r="224" spans="1:20" x14ac:dyDescent="0.3">
      <c r="A224" s="88" t="s">
        <v>103</v>
      </c>
      <c r="B224" s="89">
        <f>VLOOKUP(A224,Площадь!D:E,2,0)</f>
        <v>57.2</v>
      </c>
      <c r="C224" s="37">
        <v>15.225</v>
      </c>
      <c r="G224" s="37">
        <f t="shared" ref="G224:G228" si="105">B224*$G$715</f>
        <v>0.3191493929047175</v>
      </c>
      <c r="H224" s="37">
        <f t="shared" si="90"/>
        <v>0.3191493929047175</v>
      </c>
      <c r="I224" s="37">
        <f t="shared" si="91"/>
        <v>15.544149392904718</v>
      </c>
      <c r="K224" s="37">
        <f t="shared" si="92"/>
        <v>15.544149392904718</v>
      </c>
      <c r="L224" s="37">
        <f t="shared" si="83"/>
        <v>17.376999999999999</v>
      </c>
      <c r="M224" s="37">
        <f t="shared" si="93"/>
        <v>1.8328506070952812</v>
      </c>
      <c r="N224" s="37">
        <f t="shared" si="84"/>
        <v>57.2</v>
      </c>
      <c r="P224" s="37">
        <f t="shared" si="94"/>
        <v>1.8328506070952812</v>
      </c>
      <c r="Q224" s="37">
        <f t="shared" si="95"/>
        <v>17.376999999999999</v>
      </c>
      <c r="S224">
        <v>17.376999999999999</v>
      </c>
      <c r="T224" s="37">
        <f t="shared" si="89"/>
        <v>0</v>
      </c>
    </row>
    <row r="225" spans="1:20" x14ac:dyDescent="0.3">
      <c r="A225" s="88" t="s">
        <v>304</v>
      </c>
      <c r="B225" s="89">
        <f>VLOOKUP(A225,Площадь!D:E,2,0)</f>
        <v>55.8</v>
      </c>
      <c r="C225" s="37">
        <v>15.051</v>
      </c>
      <c r="G225" s="37">
        <f t="shared" si="105"/>
        <v>0.31133804412732929</v>
      </c>
      <c r="H225" s="37">
        <f t="shared" si="90"/>
        <v>0.31133804412732929</v>
      </c>
      <c r="I225" s="37">
        <f t="shared" si="91"/>
        <v>15.362338044127329</v>
      </c>
      <c r="K225" s="37">
        <f t="shared" si="92"/>
        <v>15.362338044127329</v>
      </c>
      <c r="L225" s="37">
        <f t="shared" si="83"/>
        <v>20.158999999999999</v>
      </c>
      <c r="M225" s="37">
        <f t="shared" si="93"/>
        <v>4.7966619558726702</v>
      </c>
      <c r="N225" s="37">
        <f t="shared" si="84"/>
        <v>55.8</v>
      </c>
      <c r="P225" s="37">
        <f t="shared" si="94"/>
        <v>4.7966619558726702</v>
      </c>
      <c r="Q225" s="37">
        <f t="shared" si="95"/>
        <v>20.158999999999999</v>
      </c>
      <c r="S225">
        <v>20.158999999999999</v>
      </c>
      <c r="T225" s="37">
        <f t="shared" si="89"/>
        <v>0</v>
      </c>
    </row>
    <row r="226" spans="1:20" x14ac:dyDescent="0.3">
      <c r="A226" s="88" t="s">
        <v>306</v>
      </c>
      <c r="B226" s="89">
        <f>VLOOKUP(A226,Площадь!D:E,2,0)</f>
        <v>30.2</v>
      </c>
      <c r="C226" s="37">
        <v>6.3449999999999998</v>
      </c>
      <c r="G226" s="37">
        <f t="shared" si="105"/>
        <v>0.16850195219794523</v>
      </c>
      <c r="H226" s="37">
        <f t="shared" si="90"/>
        <v>0.16850195219794523</v>
      </c>
      <c r="I226" s="37">
        <f t="shared" si="91"/>
        <v>6.5135019521979451</v>
      </c>
      <c r="K226" s="37">
        <f>S226</f>
        <v>6.3460000000000001</v>
      </c>
      <c r="L226" s="37">
        <f t="shared" si="83"/>
        <v>6.3460000000000001</v>
      </c>
      <c r="M226" s="37">
        <f t="shared" si="93"/>
        <v>0</v>
      </c>
      <c r="N226" s="37">
        <f t="shared" si="84"/>
        <v>30.2</v>
      </c>
      <c r="P226" s="37">
        <f t="shared" si="94"/>
        <v>0</v>
      </c>
      <c r="Q226" s="37">
        <f t="shared" si="95"/>
        <v>6.3460000000000001</v>
      </c>
      <c r="S226">
        <v>6.3460000000000001</v>
      </c>
      <c r="T226" s="37">
        <f t="shared" si="89"/>
        <v>0</v>
      </c>
    </row>
    <row r="227" spans="1:20" x14ac:dyDescent="0.3">
      <c r="A227" s="88" t="s">
        <v>290</v>
      </c>
      <c r="B227" s="89">
        <f>VLOOKUP(A227,Площадь!D:E,2,0)</f>
        <v>52</v>
      </c>
      <c r="C227" s="37">
        <v>7.742</v>
      </c>
      <c r="G227" s="37">
        <f t="shared" si="105"/>
        <v>0.29013581173156133</v>
      </c>
      <c r="H227" s="37">
        <f t="shared" si="90"/>
        <v>0.29013581173156133</v>
      </c>
      <c r="I227" s="37">
        <f t="shared" si="91"/>
        <v>8.0321358117315604</v>
      </c>
      <c r="K227" s="37">
        <f t="shared" si="92"/>
        <v>8.0321358117315604</v>
      </c>
      <c r="L227" s="37">
        <f t="shared" si="83"/>
        <v>9.2249999999999996</v>
      </c>
      <c r="M227" s="37">
        <f t="shared" si="93"/>
        <v>1.1928641882684392</v>
      </c>
      <c r="N227" s="37">
        <f t="shared" si="84"/>
        <v>52</v>
      </c>
      <c r="P227" s="37">
        <f t="shared" si="94"/>
        <v>1.1928641882684392</v>
      </c>
      <c r="Q227" s="37">
        <f t="shared" si="95"/>
        <v>9.2249999999999996</v>
      </c>
      <c r="S227">
        <v>9.2249999999999996</v>
      </c>
      <c r="T227" s="37">
        <f t="shared" si="89"/>
        <v>0</v>
      </c>
    </row>
    <row r="228" spans="1:20" x14ac:dyDescent="0.3">
      <c r="A228" s="88" t="s">
        <v>194</v>
      </c>
      <c r="B228" s="89">
        <f>VLOOKUP(A228,Площадь!D:E,2,0)</f>
        <v>60</v>
      </c>
      <c r="C228" s="37">
        <v>14.747999999999999</v>
      </c>
      <c r="G228" s="37">
        <f t="shared" si="105"/>
        <v>0.33477209045949385</v>
      </c>
      <c r="H228" s="37">
        <f t="shared" si="90"/>
        <v>0.33477209045949385</v>
      </c>
      <c r="I228" s="37">
        <f t="shared" si="91"/>
        <v>15.082772090459493</v>
      </c>
      <c r="K228" s="37">
        <f>S228</f>
        <v>14.747999999999999</v>
      </c>
      <c r="L228" s="37">
        <f t="shared" si="83"/>
        <v>14.747999999999999</v>
      </c>
      <c r="M228" s="37">
        <f t="shared" si="93"/>
        <v>0</v>
      </c>
      <c r="N228" s="37">
        <f t="shared" si="84"/>
        <v>60</v>
      </c>
      <c r="P228" s="37">
        <f t="shared" si="94"/>
        <v>0</v>
      </c>
      <c r="Q228" s="37">
        <f t="shared" si="95"/>
        <v>14.747999999999999</v>
      </c>
      <c r="S228">
        <v>14.747999999999999</v>
      </c>
      <c r="T228" s="37">
        <f t="shared" si="89"/>
        <v>0</v>
      </c>
    </row>
    <row r="229" spans="1:20" x14ac:dyDescent="0.3">
      <c r="A229" s="88" t="s">
        <v>254</v>
      </c>
      <c r="B229" s="89">
        <f>VLOOKUP(A229,Площадь!D:E,2,0)</f>
        <v>78.400000000000006</v>
      </c>
      <c r="C229" s="37">
        <v>14.164999999999999</v>
      </c>
      <c r="D229" s="37">
        <f t="shared" ref="D229:D230" si="106">C229+E229</f>
        <v>14.719999999999999</v>
      </c>
      <c r="E229" s="37">
        <f>VLOOKUP(A229,'расход по ИПУ'!A:B,2,0)</f>
        <v>0.55500000000000005</v>
      </c>
      <c r="F229" s="37">
        <f t="shared" ref="F229:F230" si="107">B229</f>
        <v>78.400000000000006</v>
      </c>
      <c r="H229" s="37">
        <f t="shared" si="90"/>
        <v>0.55500000000000005</v>
      </c>
      <c r="I229" s="37">
        <f t="shared" si="91"/>
        <v>14.719999999999999</v>
      </c>
      <c r="K229" s="37">
        <f t="shared" si="92"/>
        <v>14.719999999999999</v>
      </c>
      <c r="L229" s="37">
        <f t="shared" si="83"/>
        <v>16.809999999999999</v>
      </c>
      <c r="M229" s="37">
        <f t="shared" si="93"/>
        <v>2.09</v>
      </c>
      <c r="N229" s="37">
        <f t="shared" si="84"/>
        <v>78.400000000000006</v>
      </c>
      <c r="P229" s="37">
        <f t="shared" si="94"/>
        <v>2.09</v>
      </c>
      <c r="Q229" s="37">
        <f t="shared" si="95"/>
        <v>16.809999999999999</v>
      </c>
      <c r="S229">
        <v>16.809999999999999</v>
      </c>
      <c r="T229" s="37">
        <f t="shared" si="89"/>
        <v>0</v>
      </c>
    </row>
    <row r="230" spans="1:20" x14ac:dyDescent="0.3">
      <c r="A230" s="88" t="s">
        <v>195</v>
      </c>
      <c r="B230" s="89">
        <f>VLOOKUP(A230,Площадь!D:E,2,0)</f>
        <v>30.2</v>
      </c>
      <c r="C230" s="37">
        <v>8.8089999999999993</v>
      </c>
      <c r="D230" s="37">
        <f t="shared" si="106"/>
        <v>8.8089999999999993</v>
      </c>
      <c r="E230" s="37">
        <f>VLOOKUP(A230,'расход по ИПУ'!A:B,2,0)</f>
        <v>0</v>
      </c>
      <c r="F230" s="37">
        <f t="shared" si="107"/>
        <v>30.2</v>
      </c>
      <c r="H230" s="37">
        <f t="shared" si="90"/>
        <v>0</v>
      </c>
      <c r="I230" s="37">
        <f t="shared" si="91"/>
        <v>8.8089999999999993</v>
      </c>
      <c r="K230" s="37">
        <f t="shared" si="92"/>
        <v>8.8089999999999993</v>
      </c>
      <c r="L230" s="37">
        <f t="shared" si="83"/>
        <v>10.316000000000001</v>
      </c>
      <c r="M230" s="37">
        <f t="shared" si="93"/>
        <v>1.5070000000000014</v>
      </c>
      <c r="N230" s="37">
        <f t="shared" si="84"/>
        <v>30.2</v>
      </c>
      <c r="P230" s="37">
        <f t="shared" si="94"/>
        <v>1.5070000000000014</v>
      </c>
      <c r="Q230" s="37">
        <f t="shared" si="95"/>
        <v>10.316000000000001</v>
      </c>
      <c r="S230">
        <v>10.316000000000001</v>
      </c>
      <c r="T230" s="37">
        <f t="shared" si="89"/>
        <v>0</v>
      </c>
    </row>
    <row r="231" spans="1:20" x14ac:dyDescent="0.3">
      <c r="A231" s="88" t="s">
        <v>312</v>
      </c>
      <c r="B231" s="89">
        <f>VLOOKUP(A231,Площадь!D:E,2,0)</f>
        <v>52</v>
      </c>
      <c r="C231" s="37">
        <v>10.539</v>
      </c>
      <c r="G231" s="37">
        <f t="shared" ref="G231:G234" si="108">B231*$G$715</f>
        <v>0.29013581173156133</v>
      </c>
      <c r="H231" s="37">
        <f t="shared" si="90"/>
        <v>0.29013581173156133</v>
      </c>
      <c r="I231" s="37">
        <f t="shared" si="91"/>
        <v>10.829135811731561</v>
      </c>
      <c r="K231" s="37">
        <f t="shared" si="92"/>
        <v>10.829135811731561</v>
      </c>
      <c r="L231" s="37">
        <f t="shared" si="83"/>
        <v>10.958</v>
      </c>
      <c r="M231" s="37">
        <f t="shared" si="93"/>
        <v>0.12886418826843915</v>
      </c>
      <c r="N231" s="37">
        <f t="shared" si="84"/>
        <v>52</v>
      </c>
      <c r="P231" s="37">
        <f t="shared" si="94"/>
        <v>0.12886418826843915</v>
      </c>
      <c r="Q231" s="37">
        <f t="shared" si="95"/>
        <v>10.958</v>
      </c>
      <c r="S231">
        <v>10.958</v>
      </c>
      <c r="T231" s="37">
        <f t="shared" si="89"/>
        <v>0</v>
      </c>
    </row>
    <row r="232" spans="1:20" x14ac:dyDescent="0.3">
      <c r="A232" s="88" t="s">
        <v>270</v>
      </c>
      <c r="B232" s="89">
        <f>VLOOKUP(A232,Площадь!D:E,2,0)</f>
        <v>60</v>
      </c>
      <c r="C232" s="37">
        <v>16.157</v>
      </c>
      <c r="G232" s="37">
        <f t="shared" si="108"/>
        <v>0.33477209045949385</v>
      </c>
      <c r="H232" s="37">
        <f t="shared" si="90"/>
        <v>0.33477209045949385</v>
      </c>
      <c r="I232" s="37">
        <f t="shared" si="91"/>
        <v>16.491772090459495</v>
      </c>
      <c r="K232" s="37">
        <f>S232</f>
        <v>10.848000000000001</v>
      </c>
      <c r="L232" s="37">
        <f t="shared" si="83"/>
        <v>10.848000000000001</v>
      </c>
      <c r="M232" s="37">
        <f t="shared" si="93"/>
        <v>0</v>
      </c>
      <c r="N232" s="37">
        <f t="shared" si="84"/>
        <v>60</v>
      </c>
      <c r="P232" s="37">
        <f t="shared" si="94"/>
        <v>0</v>
      </c>
      <c r="Q232" s="37">
        <f t="shared" si="95"/>
        <v>10.848000000000001</v>
      </c>
      <c r="S232">
        <v>10.848000000000001</v>
      </c>
      <c r="T232" s="37">
        <f t="shared" si="89"/>
        <v>0</v>
      </c>
    </row>
    <row r="233" spans="1:20" x14ac:dyDescent="0.3">
      <c r="A233" s="88" t="s">
        <v>196</v>
      </c>
      <c r="B233" s="89">
        <f>VLOOKUP(A233,Площадь!D:E,2,0)</f>
        <v>78.400000000000006</v>
      </c>
      <c r="C233" s="37">
        <v>14.643000000000001</v>
      </c>
      <c r="G233" s="37">
        <f t="shared" si="108"/>
        <v>0.43743553153373865</v>
      </c>
      <c r="H233" s="37">
        <f t="shared" si="90"/>
        <v>0.43743553153373865</v>
      </c>
      <c r="I233" s="37">
        <f t="shared" si="91"/>
        <v>15.080435531533739</v>
      </c>
      <c r="K233" s="37">
        <f t="shared" si="92"/>
        <v>15.080435531533739</v>
      </c>
      <c r="L233" s="37">
        <f t="shared" si="83"/>
        <v>15.651</v>
      </c>
      <c r="M233" s="37">
        <f t="shared" si="93"/>
        <v>0.57056446846626052</v>
      </c>
      <c r="N233" s="37">
        <f t="shared" si="84"/>
        <v>78.400000000000006</v>
      </c>
      <c r="P233" s="37">
        <f t="shared" si="94"/>
        <v>0.57056446846626052</v>
      </c>
      <c r="Q233" s="37">
        <f t="shared" si="95"/>
        <v>15.651</v>
      </c>
      <c r="S233">
        <v>15.651</v>
      </c>
      <c r="T233" s="37">
        <f t="shared" si="89"/>
        <v>0</v>
      </c>
    </row>
    <row r="234" spans="1:20" x14ac:dyDescent="0.3">
      <c r="A234" s="88" t="s">
        <v>344</v>
      </c>
      <c r="B234" s="89">
        <f>VLOOKUP(A234,Площадь!D:E,2,0)</f>
        <v>30.2</v>
      </c>
      <c r="C234" s="37">
        <v>5.0910000000000002</v>
      </c>
      <c r="G234" s="37">
        <f t="shared" si="108"/>
        <v>0.16850195219794523</v>
      </c>
      <c r="H234" s="37">
        <f t="shared" si="90"/>
        <v>0.16850195219794523</v>
      </c>
      <c r="I234" s="37">
        <f t="shared" si="91"/>
        <v>5.2595019521979456</v>
      </c>
      <c r="K234" s="37">
        <f>S234</f>
        <v>5.0910000000000002</v>
      </c>
      <c r="L234" s="37">
        <f t="shared" si="83"/>
        <v>5.0910000000000002</v>
      </c>
      <c r="M234" s="37">
        <f t="shared" si="93"/>
        <v>0</v>
      </c>
      <c r="N234" s="37">
        <f t="shared" si="84"/>
        <v>30.2</v>
      </c>
      <c r="P234" s="37">
        <f t="shared" si="94"/>
        <v>0</v>
      </c>
      <c r="Q234" s="37">
        <f t="shared" si="95"/>
        <v>5.0910000000000002</v>
      </c>
      <c r="S234">
        <v>5.0910000000000002</v>
      </c>
      <c r="T234" s="37">
        <f t="shared" si="89"/>
        <v>0</v>
      </c>
    </row>
    <row r="235" spans="1:20" x14ac:dyDescent="0.3">
      <c r="A235" s="88" t="s">
        <v>104</v>
      </c>
      <c r="B235" s="89">
        <f>VLOOKUP(A235,Площадь!D:E,2,0)</f>
        <v>52</v>
      </c>
      <c r="C235" s="37">
        <v>14.452</v>
      </c>
      <c r="D235" s="37">
        <f t="shared" ref="D235:D238" si="109">C235+E235</f>
        <v>15.15</v>
      </c>
      <c r="E235" s="37">
        <f>VLOOKUP(A235,'расход по ИПУ'!A:B,2,0)</f>
        <v>0.69799999999999995</v>
      </c>
      <c r="F235" s="37">
        <f t="shared" ref="F235:F238" si="110">B235</f>
        <v>52</v>
      </c>
      <c r="H235" s="37">
        <f t="shared" si="90"/>
        <v>0.69799999999999995</v>
      </c>
      <c r="I235" s="37">
        <f t="shared" si="91"/>
        <v>15.15</v>
      </c>
      <c r="K235" s="37">
        <f t="shared" si="92"/>
        <v>15.15</v>
      </c>
      <c r="L235" s="37">
        <f t="shared" si="83"/>
        <v>16.355</v>
      </c>
      <c r="M235" s="37">
        <f t="shared" si="93"/>
        <v>1.2050000000000001</v>
      </c>
      <c r="N235" s="37">
        <f t="shared" si="84"/>
        <v>52</v>
      </c>
      <c r="P235" s="37">
        <f t="shared" si="94"/>
        <v>1.2050000000000001</v>
      </c>
      <c r="Q235" s="37">
        <f t="shared" si="95"/>
        <v>16.355</v>
      </c>
      <c r="S235">
        <v>16.355</v>
      </c>
      <c r="T235" s="37">
        <f t="shared" si="89"/>
        <v>0</v>
      </c>
    </row>
    <row r="236" spans="1:20" x14ac:dyDescent="0.3">
      <c r="A236" s="88" t="s">
        <v>359</v>
      </c>
      <c r="B236" s="89">
        <f>VLOOKUP(A236,Площадь!D:E,2,0)</f>
        <v>55.7</v>
      </c>
      <c r="C236" s="37">
        <v>11.244</v>
      </c>
      <c r="D236" s="37">
        <f t="shared" si="109"/>
        <v>11.244</v>
      </c>
      <c r="E236" s="37">
        <f>VLOOKUP(A236,'расход по ИПУ'!A:B,2,0)</f>
        <v>0</v>
      </c>
      <c r="F236" s="37">
        <f t="shared" si="110"/>
        <v>55.7</v>
      </c>
      <c r="H236" s="37">
        <f t="shared" si="90"/>
        <v>0</v>
      </c>
      <c r="I236" s="37">
        <f t="shared" si="91"/>
        <v>11.244</v>
      </c>
      <c r="K236" s="37">
        <f t="shared" si="92"/>
        <v>11.244</v>
      </c>
      <c r="L236" s="37">
        <f t="shared" si="83"/>
        <v>13.04</v>
      </c>
      <c r="M236" s="37">
        <f t="shared" si="93"/>
        <v>1.7959999999999994</v>
      </c>
      <c r="N236" s="37">
        <f t="shared" si="84"/>
        <v>55.7</v>
      </c>
      <c r="P236" s="37">
        <f t="shared" si="94"/>
        <v>1.7959999999999994</v>
      </c>
      <c r="Q236" s="37">
        <f t="shared" si="95"/>
        <v>13.04</v>
      </c>
      <c r="S236">
        <v>13.04</v>
      </c>
      <c r="T236" s="37">
        <f t="shared" si="89"/>
        <v>0</v>
      </c>
    </row>
    <row r="237" spans="1:20" x14ac:dyDescent="0.3">
      <c r="A237" s="88" t="s">
        <v>211</v>
      </c>
      <c r="B237" s="89">
        <f>VLOOKUP(A237,Площадь!D:E,2,0)</f>
        <v>60</v>
      </c>
      <c r="C237" s="37">
        <v>14.116</v>
      </c>
      <c r="D237" s="37">
        <f t="shared" si="109"/>
        <v>15.434999999999999</v>
      </c>
      <c r="E237" s="37">
        <f>VLOOKUP(A237,'расход по ИПУ'!A:B,2,0)</f>
        <v>1.319</v>
      </c>
      <c r="F237" s="37">
        <f t="shared" si="110"/>
        <v>60</v>
      </c>
      <c r="H237" s="37">
        <f t="shared" si="90"/>
        <v>1.319</v>
      </c>
      <c r="I237" s="37">
        <f t="shared" si="91"/>
        <v>15.434999999999999</v>
      </c>
      <c r="K237" s="37">
        <f t="shared" si="92"/>
        <v>15.434999999999999</v>
      </c>
      <c r="L237" s="37">
        <f t="shared" si="83"/>
        <v>23.423999999999999</v>
      </c>
      <c r="M237" s="37">
        <f t="shared" si="93"/>
        <v>7.9890000000000008</v>
      </c>
      <c r="N237" s="37">
        <f t="shared" si="84"/>
        <v>60</v>
      </c>
      <c r="P237" s="37">
        <f t="shared" si="94"/>
        <v>7.9890000000000008</v>
      </c>
      <c r="Q237" s="37">
        <f t="shared" si="95"/>
        <v>23.423999999999999</v>
      </c>
      <c r="S237">
        <v>23.423999999999999</v>
      </c>
      <c r="T237" s="37">
        <f t="shared" si="89"/>
        <v>0</v>
      </c>
    </row>
    <row r="238" spans="1:20" x14ac:dyDescent="0.3">
      <c r="A238" s="88" t="s">
        <v>316</v>
      </c>
      <c r="B238" s="89">
        <f>VLOOKUP(A238,Площадь!D:E,2,0)</f>
        <v>78.400000000000006</v>
      </c>
      <c r="C238" s="37">
        <v>16.206</v>
      </c>
      <c r="D238" s="37">
        <f t="shared" si="109"/>
        <v>18.154</v>
      </c>
      <c r="E238" s="37">
        <f>VLOOKUP(A238,'расход по ИПУ'!A:B,2,0)</f>
        <v>1.948</v>
      </c>
      <c r="F238" s="37">
        <f t="shared" si="110"/>
        <v>78.400000000000006</v>
      </c>
      <c r="H238" s="37">
        <f t="shared" si="90"/>
        <v>1.948</v>
      </c>
      <c r="I238" s="37">
        <f t="shared" si="91"/>
        <v>18.154</v>
      </c>
      <c r="K238" s="37">
        <f t="shared" si="92"/>
        <v>18.154</v>
      </c>
      <c r="L238" s="37">
        <f t="shared" ref="L238:L301" si="111">K238+M238</f>
        <v>18.600999999999999</v>
      </c>
      <c r="M238" s="37">
        <f t="shared" si="93"/>
        <v>0.44699999999999918</v>
      </c>
      <c r="N238" s="37">
        <f t="shared" ref="N238:N301" si="112">B238</f>
        <v>78.400000000000006</v>
      </c>
      <c r="P238" s="37">
        <f t="shared" si="94"/>
        <v>0.44699999999999918</v>
      </c>
      <c r="Q238" s="37">
        <f t="shared" si="95"/>
        <v>18.600999999999999</v>
      </c>
      <c r="S238">
        <v>18.600999999999999</v>
      </c>
      <c r="T238" s="37">
        <f t="shared" si="89"/>
        <v>0</v>
      </c>
    </row>
    <row r="239" spans="1:20" x14ac:dyDescent="0.3">
      <c r="A239" s="88" t="s">
        <v>280</v>
      </c>
      <c r="B239" s="89">
        <f>VLOOKUP(A239,Площадь!D:E,2,0)</f>
        <v>30.2</v>
      </c>
      <c r="C239" s="37">
        <v>11.304</v>
      </c>
      <c r="G239" s="37">
        <f>B239*$G$715</f>
        <v>0.16850195219794523</v>
      </c>
      <c r="H239" s="37">
        <f t="shared" si="90"/>
        <v>0.16850195219794523</v>
      </c>
      <c r="I239" s="37">
        <f t="shared" si="91"/>
        <v>11.472501952197945</v>
      </c>
      <c r="K239" s="37">
        <f t="shared" si="92"/>
        <v>11.472501952197945</v>
      </c>
      <c r="L239" s="37">
        <f t="shared" si="111"/>
        <v>15.744</v>
      </c>
      <c r="M239" s="37">
        <f t="shared" si="93"/>
        <v>4.271498047802055</v>
      </c>
      <c r="N239" s="37">
        <f t="shared" si="112"/>
        <v>30.2</v>
      </c>
      <c r="P239" s="37">
        <f t="shared" si="94"/>
        <v>4.271498047802055</v>
      </c>
      <c r="Q239" s="37">
        <f t="shared" si="95"/>
        <v>15.744</v>
      </c>
      <c r="S239">
        <v>15.744</v>
      </c>
      <c r="T239" s="37">
        <f t="shared" si="89"/>
        <v>0</v>
      </c>
    </row>
    <row r="240" spans="1:20" x14ac:dyDescent="0.3">
      <c r="A240" s="88" t="s">
        <v>263</v>
      </c>
      <c r="B240" s="89">
        <f>VLOOKUP(A240,Площадь!D:E,2,0)</f>
        <v>52</v>
      </c>
      <c r="C240" s="37">
        <v>11.132999999999999</v>
      </c>
      <c r="D240" s="37">
        <f>C240+E240</f>
        <v>12.253</v>
      </c>
      <c r="E240" s="37">
        <f>VLOOKUP(A240,'расход по ИПУ'!A:B,2,0)</f>
        <v>1.1200000000000001</v>
      </c>
      <c r="F240" s="37">
        <f>B240</f>
        <v>52</v>
      </c>
      <c r="H240" s="37">
        <f t="shared" si="90"/>
        <v>1.1200000000000001</v>
      </c>
      <c r="I240" s="37">
        <f t="shared" si="91"/>
        <v>12.253</v>
      </c>
      <c r="K240" s="37">
        <f t="shared" si="92"/>
        <v>12.253</v>
      </c>
      <c r="L240" s="37">
        <f t="shared" si="111"/>
        <v>22.396999999999998</v>
      </c>
      <c r="M240" s="37">
        <f t="shared" si="93"/>
        <v>10.143999999999998</v>
      </c>
      <c r="N240" s="37">
        <f t="shared" si="112"/>
        <v>52</v>
      </c>
      <c r="P240" s="37">
        <f t="shared" si="94"/>
        <v>10.143999999999998</v>
      </c>
      <c r="Q240" s="37">
        <f t="shared" si="95"/>
        <v>22.396999999999998</v>
      </c>
      <c r="S240">
        <v>22.396999999999998</v>
      </c>
      <c r="T240" s="37">
        <f t="shared" si="89"/>
        <v>0</v>
      </c>
    </row>
    <row r="241" spans="1:20" x14ac:dyDescent="0.3">
      <c r="A241" s="88" t="s">
        <v>131</v>
      </c>
      <c r="B241" s="89">
        <f>VLOOKUP(A241,Площадь!D:E,2,0)</f>
        <v>60</v>
      </c>
      <c r="C241" s="37">
        <v>7.7060000000000004</v>
      </c>
      <c r="G241" s="37">
        <f t="shared" ref="G241:G244" si="113">B241*$G$715</f>
        <v>0.33477209045949385</v>
      </c>
      <c r="H241" s="37">
        <f t="shared" si="90"/>
        <v>0.33477209045949385</v>
      </c>
      <c r="I241" s="37">
        <f t="shared" si="91"/>
        <v>8.0407720904594946</v>
      </c>
      <c r="K241" s="37">
        <f>S241</f>
        <v>7.7060000000000004</v>
      </c>
      <c r="L241" s="37">
        <f t="shared" si="111"/>
        <v>7.7060000000000004</v>
      </c>
      <c r="M241" s="37">
        <f t="shared" si="93"/>
        <v>0</v>
      </c>
      <c r="N241" s="37">
        <f t="shared" si="112"/>
        <v>60</v>
      </c>
      <c r="P241" s="37">
        <f t="shared" si="94"/>
        <v>0</v>
      </c>
      <c r="Q241" s="37">
        <f t="shared" si="95"/>
        <v>7.7060000000000004</v>
      </c>
      <c r="S241">
        <v>7.7060000000000004</v>
      </c>
      <c r="T241" s="37">
        <f t="shared" si="89"/>
        <v>0</v>
      </c>
    </row>
    <row r="242" spans="1:20" x14ac:dyDescent="0.3">
      <c r="A242" s="88" t="s">
        <v>97</v>
      </c>
      <c r="B242" s="89">
        <f>VLOOKUP(A242,Площадь!D:E,2,0)</f>
        <v>78.400000000000006</v>
      </c>
      <c r="C242" s="37">
        <v>18.552</v>
      </c>
      <c r="G242" s="37">
        <f t="shared" si="113"/>
        <v>0.43743553153373865</v>
      </c>
      <c r="H242" s="37">
        <f t="shared" si="90"/>
        <v>0.43743553153373865</v>
      </c>
      <c r="I242" s="37">
        <f t="shared" si="91"/>
        <v>18.98943553153374</v>
      </c>
      <c r="K242" s="37">
        <f t="shared" si="92"/>
        <v>18.98943553153374</v>
      </c>
      <c r="L242" s="37">
        <f t="shared" si="111"/>
        <v>23.02</v>
      </c>
      <c r="M242" s="37">
        <f t="shared" si="93"/>
        <v>4.0305644684662596</v>
      </c>
      <c r="N242" s="37">
        <f t="shared" si="112"/>
        <v>78.400000000000006</v>
      </c>
      <c r="P242" s="37">
        <f t="shared" si="94"/>
        <v>4.0305644684662596</v>
      </c>
      <c r="Q242" s="37">
        <f t="shared" si="95"/>
        <v>23.02</v>
      </c>
      <c r="S242">
        <v>23.02</v>
      </c>
      <c r="T242" s="37">
        <f t="shared" si="89"/>
        <v>0</v>
      </c>
    </row>
    <row r="243" spans="1:20" x14ac:dyDescent="0.3">
      <c r="A243" s="88" t="s">
        <v>259</v>
      </c>
      <c r="B243" s="89">
        <f>VLOOKUP(A243,Площадь!D:E,2,0)</f>
        <v>30.2</v>
      </c>
      <c r="C243" s="37">
        <v>4.5469999999999997</v>
      </c>
      <c r="G243" s="37">
        <f t="shared" si="113"/>
        <v>0.16850195219794523</v>
      </c>
      <c r="H243" s="37">
        <f t="shared" si="90"/>
        <v>0.16850195219794523</v>
      </c>
      <c r="I243" s="37">
        <f t="shared" si="91"/>
        <v>4.7155019521979451</v>
      </c>
      <c r="K243" s="37">
        <f>S243</f>
        <v>4.5469999999999997</v>
      </c>
      <c r="L243" s="37">
        <f t="shared" si="111"/>
        <v>4.5469999999999997</v>
      </c>
      <c r="M243" s="37">
        <f t="shared" si="93"/>
        <v>0</v>
      </c>
      <c r="N243" s="37">
        <f t="shared" si="112"/>
        <v>30.2</v>
      </c>
      <c r="P243" s="37">
        <f t="shared" si="94"/>
        <v>0</v>
      </c>
      <c r="Q243" s="37">
        <f t="shared" si="95"/>
        <v>4.5469999999999997</v>
      </c>
      <c r="S243">
        <v>4.5469999999999997</v>
      </c>
      <c r="T243" s="37">
        <f t="shared" si="89"/>
        <v>0</v>
      </c>
    </row>
    <row r="244" spans="1:20" x14ac:dyDescent="0.3">
      <c r="A244" s="88" t="s">
        <v>286</v>
      </c>
      <c r="B244" s="89">
        <f>VLOOKUP(A244,Площадь!D:E,2,0)</f>
        <v>52</v>
      </c>
      <c r="C244" s="37">
        <v>12.016999999999999</v>
      </c>
      <c r="G244" s="37">
        <f t="shared" si="113"/>
        <v>0.29013581173156133</v>
      </c>
      <c r="H244" s="37">
        <f t="shared" si="90"/>
        <v>0.29013581173156133</v>
      </c>
      <c r="I244" s="37">
        <f t="shared" si="91"/>
        <v>12.307135811731561</v>
      </c>
      <c r="K244" s="37">
        <f t="shared" si="92"/>
        <v>12.307135811731561</v>
      </c>
      <c r="L244" s="37">
        <f t="shared" si="111"/>
        <v>14.798999999999999</v>
      </c>
      <c r="M244" s="37">
        <f t="shared" si="93"/>
        <v>2.4918641882684387</v>
      </c>
      <c r="N244" s="37">
        <f t="shared" si="112"/>
        <v>52</v>
      </c>
      <c r="P244" s="37">
        <f t="shared" si="94"/>
        <v>2.4918641882684387</v>
      </c>
      <c r="Q244" s="37">
        <f t="shared" si="95"/>
        <v>14.798999999999999</v>
      </c>
      <c r="S244">
        <v>14.798999999999999</v>
      </c>
      <c r="T244" s="37">
        <f t="shared" si="89"/>
        <v>0</v>
      </c>
    </row>
    <row r="245" spans="1:20" x14ac:dyDescent="0.3">
      <c r="A245" s="88" t="s">
        <v>197</v>
      </c>
      <c r="B245" s="89">
        <f>VLOOKUP(A245,Площадь!D:E,2,0)</f>
        <v>60</v>
      </c>
      <c r="C245" s="37">
        <v>11.611000000000001</v>
      </c>
      <c r="D245" s="37">
        <f>C245+E245</f>
        <v>11.611000000000001</v>
      </c>
      <c r="E245" s="37">
        <f>VLOOKUP(A245,'расход по ИПУ'!A:B,2,0)</f>
        <v>0</v>
      </c>
      <c r="F245" s="37">
        <f>B245</f>
        <v>60</v>
      </c>
      <c r="H245" s="37">
        <f t="shared" si="90"/>
        <v>0</v>
      </c>
      <c r="I245" s="37">
        <f t="shared" si="91"/>
        <v>11.611000000000001</v>
      </c>
      <c r="K245" s="37">
        <f t="shared" si="92"/>
        <v>11.611000000000001</v>
      </c>
      <c r="L245" s="37">
        <f t="shared" si="111"/>
        <v>13.545</v>
      </c>
      <c r="M245" s="37">
        <f t="shared" si="93"/>
        <v>1.9339999999999993</v>
      </c>
      <c r="N245" s="37">
        <f t="shared" si="112"/>
        <v>60</v>
      </c>
      <c r="P245" s="37">
        <f t="shared" si="94"/>
        <v>1.9339999999999993</v>
      </c>
      <c r="Q245" s="37">
        <f t="shared" si="95"/>
        <v>13.545</v>
      </c>
      <c r="S245">
        <v>13.545</v>
      </c>
      <c r="T245" s="37">
        <f t="shared" si="89"/>
        <v>0</v>
      </c>
    </row>
    <row r="246" spans="1:20" x14ac:dyDescent="0.3">
      <c r="A246" s="88" t="s">
        <v>224</v>
      </c>
      <c r="B246" s="89">
        <f>VLOOKUP(A246,Площадь!D:E,2,0)</f>
        <v>78.400000000000006</v>
      </c>
      <c r="C246" s="37">
        <v>21.46</v>
      </c>
      <c r="G246" s="37">
        <f t="shared" ref="G246:G247" si="114">B246*$G$715</f>
        <v>0.43743553153373865</v>
      </c>
      <c r="H246" s="37">
        <f t="shared" si="90"/>
        <v>0.43743553153373865</v>
      </c>
      <c r="I246" s="37">
        <f t="shared" si="91"/>
        <v>21.897435531533741</v>
      </c>
      <c r="K246" s="37">
        <f t="shared" si="92"/>
        <v>21.897435531533741</v>
      </c>
      <c r="L246" s="37">
        <f t="shared" si="111"/>
        <v>24.562000000000001</v>
      </c>
      <c r="M246" s="37">
        <f t="shared" si="93"/>
        <v>2.6645644684662599</v>
      </c>
      <c r="N246" s="37">
        <f t="shared" si="112"/>
        <v>78.400000000000006</v>
      </c>
      <c r="P246" s="37">
        <f t="shared" si="94"/>
        <v>2.6645644684662599</v>
      </c>
      <c r="Q246" s="37">
        <f t="shared" si="95"/>
        <v>24.562000000000001</v>
      </c>
      <c r="S246">
        <v>24.562000000000001</v>
      </c>
      <c r="T246" s="37">
        <f t="shared" si="89"/>
        <v>0</v>
      </c>
    </row>
    <row r="247" spans="1:20" x14ac:dyDescent="0.3">
      <c r="A247" s="88" t="s">
        <v>231</v>
      </c>
      <c r="B247" s="89">
        <f>VLOOKUP(A247,Площадь!D:E,2,0)</f>
        <v>83.9</v>
      </c>
      <c r="C247" s="37">
        <v>11.236000000000001</v>
      </c>
      <c r="G247" s="37">
        <f t="shared" si="114"/>
        <v>0.46812297315919227</v>
      </c>
      <c r="H247" s="37">
        <f t="shared" si="90"/>
        <v>0.46812297315919227</v>
      </c>
      <c r="I247" s="37">
        <f t="shared" si="91"/>
        <v>11.704122973159192</v>
      </c>
      <c r="K247" s="37">
        <f t="shared" si="92"/>
        <v>11.704122973159192</v>
      </c>
      <c r="L247" s="37">
        <f t="shared" si="111"/>
        <v>13.257999999999999</v>
      </c>
      <c r="M247" s="37">
        <f t="shared" si="93"/>
        <v>1.5538770268408069</v>
      </c>
      <c r="N247" s="37">
        <f t="shared" si="112"/>
        <v>83.9</v>
      </c>
      <c r="P247" s="37">
        <f t="shared" si="94"/>
        <v>1.5538770268408069</v>
      </c>
      <c r="Q247" s="37">
        <f t="shared" si="95"/>
        <v>13.257999999999999</v>
      </c>
      <c r="S247">
        <v>13.257999999999999</v>
      </c>
      <c r="T247" s="37">
        <f t="shared" si="89"/>
        <v>0</v>
      </c>
    </row>
    <row r="248" spans="1:20" x14ac:dyDescent="0.3">
      <c r="A248" s="88" t="s">
        <v>293</v>
      </c>
      <c r="B248" s="89">
        <f>VLOOKUP(A248,Площадь!D:E,2,0)</f>
        <v>30.2</v>
      </c>
      <c r="C248" s="37">
        <v>9.6579999999999995</v>
      </c>
      <c r="D248" s="37">
        <f>C248+E248</f>
        <v>10.657999999999999</v>
      </c>
      <c r="E248" s="37">
        <f>VLOOKUP(A248,'расход по ИПУ'!A:B,2,0)</f>
        <v>1</v>
      </c>
      <c r="F248" s="37">
        <f>B248</f>
        <v>30.2</v>
      </c>
      <c r="H248" s="37">
        <f t="shared" si="90"/>
        <v>1</v>
      </c>
      <c r="I248" s="37">
        <f t="shared" si="91"/>
        <v>10.657999999999999</v>
      </c>
      <c r="K248" s="37">
        <f t="shared" si="92"/>
        <v>10.657999999999999</v>
      </c>
      <c r="L248" s="37">
        <f t="shared" si="111"/>
        <v>11.89</v>
      </c>
      <c r="M248" s="37">
        <f t="shared" si="93"/>
        <v>1.2320000000000011</v>
      </c>
      <c r="N248" s="37">
        <f t="shared" si="112"/>
        <v>30.2</v>
      </c>
      <c r="P248" s="37">
        <f t="shared" si="94"/>
        <v>1.2320000000000011</v>
      </c>
      <c r="Q248" s="37">
        <f t="shared" si="95"/>
        <v>11.89</v>
      </c>
      <c r="S248">
        <v>11.89</v>
      </c>
      <c r="T248" s="37">
        <f t="shared" si="89"/>
        <v>0</v>
      </c>
    </row>
    <row r="249" spans="1:20" x14ac:dyDescent="0.3">
      <c r="A249" s="88" t="s">
        <v>192</v>
      </c>
      <c r="B249" s="89">
        <f>VLOOKUP(A249,Площадь!D:E,2,0)</f>
        <v>52</v>
      </c>
      <c r="C249" s="37">
        <v>15.52</v>
      </c>
      <c r="G249" s="37">
        <f>B249*$G$715</f>
        <v>0.29013581173156133</v>
      </c>
      <c r="H249" s="37">
        <f t="shared" si="90"/>
        <v>0.29013581173156133</v>
      </c>
      <c r="I249" s="37">
        <f t="shared" si="91"/>
        <v>15.810135811731561</v>
      </c>
      <c r="K249" s="37">
        <f t="shared" si="92"/>
        <v>15.810135811731561</v>
      </c>
      <c r="L249" s="37">
        <f t="shared" si="111"/>
        <v>16.707999999999998</v>
      </c>
      <c r="M249" s="37">
        <f t="shared" si="93"/>
        <v>0.8978641882684375</v>
      </c>
      <c r="N249" s="37">
        <f t="shared" si="112"/>
        <v>52</v>
      </c>
      <c r="P249" s="37">
        <f t="shared" si="94"/>
        <v>0.8978641882684375</v>
      </c>
      <c r="Q249" s="37">
        <f t="shared" si="95"/>
        <v>16.707999999999998</v>
      </c>
      <c r="S249">
        <v>16.707999999999998</v>
      </c>
      <c r="T249" s="37">
        <f t="shared" si="89"/>
        <v>0</v>
      </c>
    </row>
    <row r="250" spans="1:20" x14ac:dyDescent="0.3">
      <c r="A250" s="88" t="s">
        <v>320</v>
      </c>
      <c r="B250" s="89">
        <f>VLOOKUP(A250,Площадь!D:E,2,0)</f>
        <v>60</v>
      </c>
      <c r="C250" s="37">
        <v>11.891</v>
      </c>
      <c r="D250" s="37">
        <f t="shared" ref="D250:D251" si="115">C250+E250</f>
        <v>11.891</v>
      </c>
      <c r="E250" s="37">
        <f>VLOOKUP(A250,'расход по ИПУ'!A:B,2,0)</f>
        <v>0</v>
      </c>
      <c r="F250" s="37">
        <f t="shared" ref="F250:F251" si="116">B250</f>
        <v>60</v>
      </c>
      <c r="H250" s="37">
        <f t="shared" si="90"/>
        <v>0</v>
      </c>
      <c r="I250" s="37">
        <f t="shared" si="91"/>
        <v>11.891</v>
      </c>
      <c r="K250" s="37">
        <f t="shared" si="92"/>
        <v>11.891</v>
      </c>
      <c r="L250" s="37">
        <f t="shared" si="111"/>
        <v>12.148999999999999</v>
      </c>
      <c r="M250" s="37">
        <f t="shared" si="93"/>
        <v>0.25799999999999912</v>
      </c>
      <c r="N250" s="37">
        <f t="shared" si="112"/>
        <v>60</v>
      </c>
      <c r="P250" s="37">
        <f t="shared" si="94"/>
        <v>0.25799999999999912</v>
      </c>
      <c r="Q250" s="37">
        <f t="shared" si="95"/>
        <v>12.148999999999999</v>
      </c>
      <c r="S250">
        <v>12.148999999999999</v>
      </c>
      <c r="T250" s="37">
        <f t="shared" si="89"/>
        <v>0</v>
      </c>
    </row>
    <row r="251" spans="1:20" x14ac:dyDescent="0.3">
      <c r="A251" s="88" t="s">
        <v>465</v>
      </c>
      <c r="B251" s="89">
        <f>VLOOKUP(A251,Площадь!D:E,2,0)</f>
        <v>78.400000000000006</v>
      </c>
      <c r="C251" s="37">
        <v>12.821999999999999</v>
      </c>
      <c r="D251" s="37">
        <f t="shared" si="115"/>
        <v>12.821999999999999</v>
      </c>
      <c r="E251" s="37">
        <f>VLOOKUP(A251,'расход по ИПУ'!A:B,2,0)</f>
        <v>0</v>
      </c>
      <c r="F251" s="37">
        <f t="shared" si="116"/>
        <v>78.400000000000006</v>
      </c>
      <c r="H251" s="37">
        <f t="shared" si="90"/>
        <v>0</v>
      </c>
      <c r="I251" s="37">
        <f t="shared" si="91"/>
        <v>12.821999999999999</v>
      </c>
      <c r="K251" s="37">
        <f t="shared" si="92"/>
        <v>12.821999999999999</v>
      </c>
      <c r="L251" s="37">
        <f t="shared" si="111"/>
        <v>14.948</v>
      </c>
      <c r="M251" s="37">
        <f t="shared" si="93"/>
        <v>2.1260000000000012</v>
      </c>
      <c r="N251" s="37">
        <f t="shared" si="112"/>
        <v>78.400000000000006</v>
      </c>
      <c r="P251" s="37">
        <f t="shared" si="94"/>
        <v>2.1260000000000012</v>
      </c>
      <c r="Q251" s="37">
        <f t="shared" si="95"/>
        <v>14.948</v>
      </c>
      <c r="S251">
        <v>14.948</v>
      </c>
      <c r="T251" s="37">
        <f t="shared" si="89"/>
        <v>0</v>
      </c>
    </row>
    <row r="252" spans="1:20" x14ac:dyDescent="0.3">
      <c r="A252" s="88" t="s">
        <v>413</v>
      </c>
      <c r="B252" s="89">
        <f>VLOOKUP(A252,Площадь!D:E,2,0)</f>
        <v>30.2</v>
      </c>
      <c r="C252" s="37">
        <v>6.9379999999999997</v>
      </c>
      <c r="G252" s="37">
        <f t="shared" ref="G252:G253" si="117">B252*$G$715</f>
        <v>0.16850195219794523</v>
      </c>
      <c r="H252" s="37">
        <f t="shared" si="90"/>
        <v>0.16850195219794523</v>
      </c>
      <c r="I252" s="37">
        <f t="shared" si="91"/>
        <v>7.1065019521979451</v>
      </c>
      <c r="K252" s="37">
        <f t="shared" si="92"/>
        <v>7.1065019521979451</v>
      </c>
      <c r="L252" s="37">
        <f t="shared" si="111"/>
        <v>9.7829999999999995</v>
      </c>
      <c r="M252" s="37">
        <f t="shared" si="93"/>
        <v>2.6764980478020544</v>
      </c>
      <c r="N252" s="37">
        <f t="shared" si="112"/>
        <v>30.2</v>
      </c>
      <c r="P252" s="37">
        <f t="shared" si="94"/>
        <v>2.6764980478020544</v>
      </c>
      <c r="Q252" s="37">
        <f t="shared" si="95"/>
        <v>9.7829999999999995</v>
      </c>
      <c r="S252">
        <v>9.7829999999999995</v>
      </c>
      <c r="T252" s="37">
        <f t="shared" si="89"/>
        <v>0</v>
      </c>
    </row>
    <row r="253" spans="1:20" x14ac:dyDescent="0.3">
      <c r="A253" s="88" t="s">
        <v>478</v>
      </c>
      <c r="B253" s="89">
        <f>VLOOKUP(A253,Площадь!D:E,2,0)</f>
        <v>52</v>
      </c>
      <c r="C253" s="37">
        <v>10.994</v>
      </c>
      <c r="G253" s="37">
        <f t="shared" si="117"/>
        <v>0.29013581173156133</v>
      </c>
      <c r="H253" s="37">
        <f t="shared" si="90"/>
        <v>0.29013581173156133</v>
      </c>
      <c r="I253" s="37">
        <f t="shared" si="91"/>
        <v>11.284135811731561</v>
      </c>
      <c r="K253" s="37">
        <f t="shared" si="92"/>
        <v>11.284135811731561</v>
      </c>
      <c r="L253" s="37">
        <f t="shared" si="111"/>
        <v>12.044</v>
      </c>
      <c r="M253" s="37">
        <f t="shared" si="93"/>
        <v>0.75986418826843938</v>
      </c>
      <c r="N253" s="37">
        <f t="shared" si="112"/>
        <v>52</v>
      </c>
      <c r="P253" s="37">
        <f t="shared" si="94"/>
        <v>0.75986418826843938</v>
      </c>
      <c r="Q253" s="37">
        <f t="shared" si="95"/>
        <v>12.044</v>
      </c>
      <c r="S253">
        <v>12.044</v>
      </c>
      <c r="T253" s="37">
        <f t="shared" si="89"/>
        <v>0</v>
      </c>
    </row>
    <row r="254" spans="1:20" x14ac:dyDescent="0.3">
      <c r="A254" s="88" t="s">
        <v>424</v>
      </c>
      <c r="B254" s="89">
        <f>VLOOKUP(A254,Площадь!D:E,2,0)</f>
        <v>60</v>
      </c>
      <c r="C254" s="37">
        <v>17.655999999999999</v>
      </c>
      <c r="D254" s="37">
        <f>C254+E254</f>
        <v>17.655999999999999</v>
      </c>
      <c r="E254" s="37">
        <f>VLOOKUP(A254,'расход по ИПУ'!A:B,2,0)</f>
        <v>0</v>
      </c>
      <c r="F254" s="37">
        <f>B254</f>
        <v>60</v>
      </c>
      <c r="H254" s="37">
        <f t="shared" si="90"/>
        <v>0</v>
      </c>
      <c r="I254" s="37">
        <f t="shared" si="91"/>
        <v>17.655999999999999</v>
      </c>
      <c r="K254" s="37">
        <f t="shared" si="92"/>
        <v>17.655999999999999</v>
      </c>
      <c r="L254" s="37">
        <f t="shared" si="111"/>
        <v>20.582000000000001</v>
      </c>
      <c r="M254" s="37">
        <f t="shared" si="93"/>
        <v>2.9260000000000019</v>
      </c>
      <c r="N254" s="37">
        <f t="shared" si="112"/>
        <v>60</v>
      </c>
      <c r="P254" s="37">
        <f t="shared" si="94"/>
        <v>2.9260000000000019</v>
      </c>
      <c r="Q254" s="37">
        <f t="shared" si="95"/>
        <v>20.582000000000001</v>
      </c>
      <c r="S254">
        <v>20.582000000000001</v>
      </c>
      <c r="T254" s="37">
        <f t="shared" si="89"/>
        <v>0</v>
      </c>
    </row>
    <row r="255" spans="1:20" x14ac:dyDescent="0.3">
      <c r="A255" s="88" t="s">
        <v>483</v>
      </c>
      <c r="B255" s="89">
        <f>VLOOKUP(A255,Площадь!D:E,2,0)</f>
        <v>78.400000000000006</v>
      </c>
      <c r="C255" s="37">
        <v>17.77</v>
      </c>
      <c r="G255" s="37">
        <f t="shared" ref="G255:G257" si="118">B255*$G$715</f>
        <v>0.43743553153373865</v>
      </c>
      <c r="H255" s="37">
        <f t="shared" si="90"/>
        <v>0.43743553153373865</v>
      </c>
      <c r="I255" s="37">
        <f t="shared" si="91"/>
        <v>18.20743553153374</v>
      </c>
      <c r="K255" s="37">
        <f>S255</f>
        <v>17.202000000000002</v>
      </c>
      <c r="L255" s="37">
        <f t="shared" si="111"/>
        <v>17.202000000000002</v>
      </c>
      <c r="M255" s="37">
        <f t="shared" si="93"/>
        <v>0</v>
      </c>
      <c r="N255" s="37">
        <f t="shared" si="112"/>
        <v>78.400000000000006</v>
      </c>
      <c r="P255" s="37">
        <f t="shared" si="94"/>
        <v>0</v>
      </c>
      <c r="Q255" s="37">
        <f t="shared" si="95"/>
        <v>17.202000000000002</v>
      </c>
      <c r="S255">
        <v>17.202000000000002</v>
      </c>
      <c r="T255" s="37">
        <f t="shared" si="89"/>
        <v>0</v>
      </c>
    </row>
    <row r="256" spans="1:20" x14ac:dyDescent="0.3">
      <c r="A256" s="88" t="s">
        <v>463</v>
      </c>
      <c r="B256" s="89">
        <f>VLOOKUP(A256,Площадь!D:E,2,0)</f>
        <v>30.2</v>
      </c>
      <c r="C256" s="37">
        <v>9.2189999999999994</v>
      </c>
      <c r="G256" s="37">
        <f t="shared" si="118"/>
        <v>0.16850195219794523</v>
      </c>
      <c r="H256" s="37">
        <f t="shared" si="90"/>
        <v>0.16850195219794523</v>
      </c>
      <c r="I256" s="37">
        <f t="shared" si="91"/>
        <v>9.3875019521979439</v>
      </c>
      <c r="K256" s="37">
        <f t="shared" si="92"/>
        <v>9.3875019521979439</v>
      </c>
      <c r="L256" s="37">
        <f t="shared" si="111"/>
        <v>9.7959999999999994</v>
      </c>
      <c r="M256" s="37">
        <f t="shared" si="93"/>
        <v>0.40849804780205545</v>
      </c>
      <c r="N256" s="37">
        <f t="shared" si="112"/>
        <v>30.2</v>
      </c>
      <c r="P256" s="37">
        <f t="shared" si="94"/>
        <v>0.40849804780205545</v>
      </c>
      <c r="Q256" s="37">
        <f t="shared" si="95"/>
        <v>9.7959999999999994</v>
      </c>
      <c r="S256">
        <v>9.7959999999999994</v>
      </c>
      <c r="T256" s="37">
        <f t="shared" si="89"/>
        <v>0</v>
      </c>
    </row>
    <row r="257" spans="1:20" x14ac:dyDescent="0.3">
      <c r="A257" s="88" t="s">
        <v>423</v>
      </c>
      <c r="B257" s="89">
        <f>VLOOKUP(A257,Площадь!D:E,2,0)</f>
        <v>52</v>
      </c>
      <c r="C257" s="37">
        <v>21.193000000000001</v>
      </c>
      <c r="G257" s="37">
        <f t="shared" si="118"/>
        <v>0.29013581173156133</v>
      </c>
      <c r="H257" s="37">
        <f t="shared" si="90"/>
        <v>0.29013581173156133</v>
      </c>
      <c r="I257" s="37">
        <f t="shared" si="91"/>
        <v>21.483135811731565</v>
      </c>
      <c r="K257" s="37">
        <f>S257</f>
        <v>12.044</v>
      </c>
      <c r="L257" s="37">
        <f t="shared" si="111"/>
        <v>12.044</v>
      </c>
      <c r="M257" s="37">
        <f t="shared" si="93"/>
        <v>0</v>
      </c>
      <c r="N257" s="37">
        <f t="shared" si="112"/>
        <v>52</v>
      </c>
      <c r="P257" s="37">
        <f t="shared" si="94"/>
        <v>0</v>
      </c>
      <c r="Q257" s="37">
        <f t="shared" si="95"/>
        <v>12.044</v>
      </c>
      <c r="S257">
        <v>12.044</v>
      </c>
      <c r="T257" s="37">
        <f t="shared" si="89"/>
        <v>0</v>
      </c>
    </row>
    <row r="258" spans="1:20" x14ac:dyDescent="0.3">
      <c r="A258" s="88" t="s">
        <v>136</v>
      </c>
      <c r="B258" s="89">
        <f>VLOOKUP(A258,Площадь!D:E,2,0)</f>
        <v>80.7</v>
      </c>
      <c r="C258" s="37">
        <v>17.469000000000001</v>
      </c>
      <c r="D258" s="37">
        <f t="shared" ref="D258:D259" si="119">C258+E258</f>
        <v>17.469000000000001</v>
      </c>
      <c r="E258" s="37">
        <f>VLOOKUP(A258,'расход по ИПУ'!A:B,2,0)</f>
        <v>0</v>
      </c>
      <c r="F258" s="37">
        <f t="shared" ref="F258:F259" si="120">B258</f>
        <v>80.7</v>
      </c>
      <c r="H258" s="37">
        <f t="shared" si="90"/>
        <v>0</v>
      </c>
      <c r="I258" s="37">
        <f t="shared" si="91"/>
        <v>17.469000000000001</v>
      </c>
      <c r="K258" s="37">
        <f t="shared" si="92"/>
        <v>17.469000000000001</v>
      </c>
      <c r="L258" s="37">
        <f t="shared" si="111"/>
        <v>19.713000000000001</v>
      </c>
      <c r="M258" s="37">
        <f t="shared" si="93"/>
        <v>2.2439999999999998</v>
      </c>
      <c r="N258" s="37">
        <f t="shared" si="112"/>
        <v>80.7</v>
      </c>
      <c r="P258" s="37">
        <f t="shared" si="94"/>
        <v>2.2439999999999998</v>
      </c>
      <c r="Q258" s="37">
        <f t="shared" si="95"/>
        <v>19.713000000000001</v>
      </c>
      <c r="S258">
        <v>19.713000000000001</v>
      </c>
      <c r="T258" s="37">
        <f t="shared" ref="T258:T321" si="121">S258-Q258</f>
        <v>0</v>
      </c>
    </row>
    <row r="259" spans="1:20" x14ac:dyDescent="0.3">
      <c r="A259" s="88" t="s">
        <v>451</v>
      </c>
      <c r="B259" s="89">
        <f>VLOOKUP(A259,Площадь!D:E,2,0)</f>
        <v>60</v>
      </c>
      <c r="C259" s="37">
        <v>17.106000000000002</v>
      </c>
      <c r="D259" s="37">
        <f t="shared" si="119"/>
        <v>17.108000000000001</v>
      </c>
      <c r="E259" s="37">
        <f>VLOOKUP(A259,'расход по ИПУ'!A:B,2,0)</f>
        <v>2E-3</v>
      </c>
      <c r="F259" s="37">
        <f t="shared" si="120"/>
        <v>60</v>
      </c>
      <c r="H259" s="37">
        <f t="shared" ref="H259:H322" si="122">E259+G259</f>
        <v>2E-3</v>
      </c>
      <c r="I259" s="37">
        <f t="shared" ref="I259:I322" si="123">C259+H259</f>
        <v>17.108000000000001</v>
      </c>
      <c r="K259" s="37">
        <f t="shared" ref="K259:K322" si="124">I259</f>
        <v>17.108000000000001</v>
      </c>
      <c r="L259" s="37">
        <f t="shared" si="111"/>
        <v>17.727</v>
      </c>
      <c r="M259" s="37">
        <f t="shared" ref="M259:M322" si="125">S259-K259</f>
        <v>0.61899999999999977</v>
      </c>
      <c r="N259" s="37">
        <f t="shared" si="112"/>
        <v>60</v>
      </c>
      <c r="P259" s="37">
        <f t="shared" ref="P259:P322" si="126">M259+O259</f>
        <v>0.61899999999999977</v>
      </c>
      <c r="Q259" s="37">
        <f t="shared" ref="Q259:Q322" si="127">K259+P259</f>
        <v>17.727</v>
      </c>
      <c r="S259">
        <v>17.727</v>
      </c>
      <c r="T259" s="37">
        <f t="shared" si="121"/>
        <v>0</v>
      </c>
    </row>
    <row r="260" spans="1:20" x14ac:dyDescent="0.3">
      <c r="A260" s="88" t="s">
        <v>493</v>
      </c>
      <c r="B260" s="89">
        <f>VLOOKUP(A260,Площадь!D:E,2,0)</f>
        <v>78.400000000000006</v>
      </c>
      <c r="C260" s="37">
        <v>15.768000000000001</v>
      </c>
      <c r="G260" s="37">
        <f>B260*$G$715</f>
        <v>0.43743553153373865</v>
      </c>
      <c r="H260" s="37">
        <f t="shared" si="122"/>
        <v>0.43743553153373865</v>
      </c>
      <c r="I260" s="37">
        <f t="shared" si="123"/>
        <v>16.205435531533741</v>
      </c>
      <c r="K260" s="37">
        <f t="shared" si="124"/>
        <v>16.205435531533741</v>
      </c>
      <c r="L260" s="37">
        <f t="shared" si="111"/>
        <v>19.16</v>
      </c>
      <c r="M260" s="37">
        <f t="shared" si="125"/>
        <v>2.9545644684662591</v>
      </c>
      <c r="N260" s="37">
        <f t="shared" si="112"/>
        <v>78.400000000000006</v>
      </c>
      <c r="P260" s="37">
        <f t="shared" si="126"/>
        <v>2.9545644684662591</v>
      </c>
      <c r="Q260" s="37">
        <f t="shared" si="127"/>
        <v>19.16</v>
      </c>
      <c r="S260">
        <v>19.16</v>
      </c>
      <c r="T260" s="37">
        <f t="shared" si="121"/>
        <v>0</v>
      </c>
    </row>
    <row r="261" spans="1:20" x14ac:dyDescent="0.3">
      <c r="A261" s="88" t="s">
        <v>416</v>
      </c>
      <c r="B261" s="89">
        <f>VLOOKUP(A261,Площадь!D:E,2,0)</f>
        <v>30.2</v>
      </c>
      <c r="C261" s="37">
        <v>16.731999999999999</v>
      </c>
      <c r="D261" s="37">
        <f>C261+E261</f>
        <v>17.055</v>
      </c>
      <c r="E261" s="37">
        <f>VLOOKUP(A261,'расход по ИПУ'!A:B,2,0)</f>
        <v>0.32300000000000001</v>
      </c>
      <c r="F261" s="37">
        <f>B261</f>
        <v>30.2</v>
      </c>
      <c r="H261" s="37">
        <f t="shared" si="122"/>
        <v>0.32300000000000001</v>
      </c>
      <c r="I261" s="37">
        <f t="shared" si="123"/>
        <v>17.055</v>
      </c>
      <c r="K261" s="37">
        <f t="shared" si="124"/>
        <v>17.055</v>
      </c>
      <c r="L261" s="37">
        <f t="shared" si="111"/>
        <v>18.661000000000001</v>
      </c>
      <c r="M261" s="37">
        <f t="shared" si="125"/>
        <v>1.6060000000000016</v>
      </c>
      <c r="N261" s="37">
        <f t="shared" si="112"/>
        <v>30.2</v>
      </c>
      <c r="P261" s="37">
        <f t="shared" si="126"/>
        <v>1.6060000000000016</v>
      </c>
      <c r="Q261" s="37">
        <f t="shared" si="127"/>
        <v>18.661000000000001</v>
      </c>
      <c r="S261">
        <v>18.661000000000001</v>
      </c>
      <c r="T261" s="37">
        <f t="shared" si="121"/>
        <v>0</v>
      </c>
    </row>
    <row r="262" spans="1:20" x14ac:dyDescent="0.3">
      <c r="A262" s="88" t="s">
        <v>475</v>
      </c>
      <c r="B262" s="89">
        <f>VLOOKUP(A262,Площадь!D:E,2,0)</f>
        <v>73</v>
      </c>
      <c r="C262" s="37">
        <v>39.780999999999999</v>
      </c>
      <c r="G262" s="37">
        <f t="shared" ref="G262:G265" si="128">B262*$G$715</f>
        <v>0.40730604339238419</v>
      </c>
      <c r="H262" s="37">
        <f t="shared" si="122"/>
        <v>0.40730604339238419</v>
      </c>
      <c r="I262" s="37">
        <f t="shared" si="123"/>
        <v>40.18830604339238</v>
      </c>
      <c r="K262" s="37">
        <f t="shared" si="124"/>
        <v>40.18830604339238</v>
      </c>
      <c r="L262" s="37">
        <f t="shared" si="111"/>
        <v>43.252000000000002</v>
      </c>
      <c r="M262" s="37">
        <f t="shared" si="125"/>
        <v>3.0636939566076222</v>
      </c>
      <c r="N262" s="37">
        <f t="shared" si="112"/>
        <v>73</v>
      </c>
      <c r="P262" s="37">
        <f t="shared" si="126"/>
        <v>3.0636939566076222</v>
      </c>
      <c r="Q262" s="37">
        <f t="shared" si="127"/>
        <v>43.252000000000002</v>
      </c>
      <c r="S262">
        <v>43.252000000000002</v>
      </c>
      <c r="T262" s="37">
        <f t="shared" si="121"/>
        <v>0</v>
      </c>
    </row>
    <row r="263" spans="1:20" x14ac:dyDescent="0.3">
      <c r="A263" s="88" t="s">
        <v>461</v>
      </c>
      <c r="B263" s="89">
        <f>VLOOKUP(A263,Площадь!D:E,2,0)</f>
        <v>84.7</v>
      </c>
      <c r="C263" s="37">
        <v>47.171999999999997</v>
      </c>
      <c r="G263" s="37">
        <f t="shared" si="128"/>
        <v>0.47258660103198552</v>
      </c>
      <c r="H263" s="37">
        <f t="shared" si="122"/>
        <v>0.47258660103198552</v>
      </c>
      <c r="I263" s="37">
        <f t="shared" si="123"/>
        <v>47.644586601031982</v>
      </c>
      <c r="K263" s="37">
        <f t="shared" si="124"/>
        <v>47.644586601031982</v>
      </c>
      <c r="L263" s="37">
        <f t="shared" si="111"/>
        <v>54.713000000000001</v>
      </c>
      <c r="M263" s="37">
        <f t="shared" si="125"/>
        <v>7.0684133989680191</v>
      </c>
      <c r="N263" s="37">
        <f t="shared" si="112"/>
        <v>84.7</v>
      </c>
      <c r="P263" s="37">
        <f t="shared" si="126"/>
        <v>7.0684133989680191</v>
      </c>
      <c r="Q263" s="37">
        <f t="shared" si="127"/>
        <v>54.713000000000001</v>
      </c>
      <c r="S263">
        <v>54.713000000000001</v>
      </c>
      <c r="T263" s="37">
        <f t="shared" si="121"/>
        <v>0</v>
      </c>
    </row>
    <row r="264" spans="1:20" x14ac:dyDescent="0.3">
      <c r="A264" s="88" t="s">
        <v>425</v>
      </c>
      <c r="B264" s="89">
        <f>VLOOKUP(A264,Площадь!D:E,2,0)</f>
        <v>110.1</v>
      </c>
      <c r="C264" s="37">
        <v>28.148</v>
      </c>
      <c r="G264" s="37">
        <f t="shared" si="128"/>
        <v>0.61430678599317123</v>
      </c>
      <c r="H264" s="37">
        <f t="shared" si="122"/>
        <v>0.61430678599317123</v>
      </c>
      <c r="I264" s="37">
        <f t="shared" si="123"/>
        <v>28.762306785993172</v>
      </c>
      <c r="K264" s="37">
        <f t="shared" si="124"/>
        <v>28.762306785993172</v>
      </c>
      <c r="L264" s="37">
        <f t="shared" si="111"/>
        <v>37.698</v>
      </c>
      <c r="M264" s="37">
        <f t="shared" si="125"/>
        <v>8.9356932140068288</v>
      </c>
      <c r="N264" s="37">
        <f t="shared" si="112"/>
        <v>110.1</v>
      </c>
      <c r="P264" s="37">
        <f t="shared" si="126"/>
        <v>8.9356932140068288</v>
      </c>
      <c r="Q264" s="37">
        <f t="shared" si="127"/>
        <v>37.698</v>
      </c>
      <c r="S264">
        <v>37.698</v>
      </c>
      <c r="T264" s="37">
        <f t="shared" si="121"/>
        <v>0</v>
      </c>
    </row>
    <row r="265" spans="1:20" x14ac:dyDescent="0.3">
      <c r="A265" s="88" t="s">
        <v>442</v>
      </c>
      <c r="B265" s="89">
        <f>VLOOKUP(A265,Площадь!D:E,2,0)</f>
        <v>42.7</v>
      </c>
      <c r="C265" s="37">
        <v>28.693999999999999</v>
      </c>
      <c r="G265" s="37">
        <f t="shared" si="128"/>
        <v>0.23824613771033981</v>
      </c>
      <c r="H265" s="37">
        <f t="shared" si="122"/>
        <v>0.23824613771033981</v>
      </c>
      <c r="I265" s="37">
        <f t="shared" si="123"/>
        <v>28.93224613771034</v>
      </c>
      <c r="K265" s="37">
        <f t="shared" si="124"/>
        <v>28.93224613771034</v>
      </c>
      <c r="L265" s="37">
        <f t="shared" si="111"/>
        <v>30.009</v>
      </c>
      <c r="M265" s="37">
        <f t="shared" si="125"/>
        <v>1.0767538622896602</v>
      </c>
      <c r="N265" s="37">
        <f t="shared" si="112"/>
        <v>42.7</v>
      </c>
      <c r="P265" s="37">
        <f t="shared" si="126"/>
        <v>1.0767538622896602</v>
      </c>
      <c r="Q265" s="37">
        <f t="shared" si="127"/>
        <v>30.009</v>
      </c>
      <c r="S265">
        <v>30.009</v>
      </c>
      <c r="T265" s="37">
        <f t="shared" si="121"/>
        <v>0</v>
      </c>
    </row>
    <row r="266" spans="1:20" x14ac:dyDescent="0.3">
      <c r="A266" s="88" t="s">
        <v>491</v>
      </c>
      <c r="B266" s="89">
        <f>VLOOKUP(A266,Площадь!D:E,2,0)</f>
        <v>64.7</v>
      </c>
      <c r="C266" s="37">
        <v>28.460999999999999</v>
      </c>
      <c r="D266" s="37">
        <f>C266+E266</f>
        <v>30.126999999999999</v>
      </c>
      <c r="E266" s="37">
        <f>VLOOKUP(A266,'расход по ИПУ'!A:B,2,0)</f>
        <v>1.6659999999999999</v>
      </c>
      <c r="F266" s="37">
        <f>B266</f>
        <v>64.7</v>
      </c>
      <c r="H266" s="37">
        <f t="shared" si="122"/>
        <v>1.6659999999999999</v>
      </c>
      <c r="I266" s="37">
        <f t="shared" si="123"/>
        <v>30.126999999999999</v>
      </c>
      <c r="K266" s="37">
        <f t="shared" si="124"/>
        <v>30.126999999999999</v>
      </c>
      <c r="L266" s="37">
        <f t="shared" si="111"/>
        <v>32.015000000000001</v>
      </c>
      <c r="M266" s="37">
        <f t="shared" si="125"/>
        <v>1.8880000000000017</v>
      </c>
      <c r="N266" s="37">
        <f t="shared" si="112"/>
        <v>64.7</v>
      </c>
      <c r="P266" s="37">
        <f t="shared" si="126"/>
        <v>1.8880000000000017</v>
      </c>
      <c r="Q266" s="37">
        <f t="shared" si="127"/>
        <v>32.015000000000001</v>
      </c>
      <c r="S266">
        <v>32.015000000000001</v>
      </c>
      <c r="T266" s="37">
        <f t="shared" si="121"/>
        <v>0</v>
      </c>
    </row>
    <row r="267" spans="1:20" x14ac:dyDescent="0.3">
      <c r="A267" s="88" t="s">
        <v>479</v>
      </c>
      <c r="B267" s="89">
        <f>VLOOKUP(A267,Площадь!D:E,2,0)</f>
        <v>57.9</v>
      </c>
      <c r="C267" s="37">
        <v>28.745000000000001</v>
      </c>
      <c r="G267" s="37">
        <f t="shared" ref="G267:G273" si="129">B267*$G$715</f>
        <v>0.32305506729341155</v>
      </c>
      <c r="H267" s="37">
        <f t="shared" si="122"/>
        <v>0.32305506729341155</v>
      </c>
      <c r="I267" s="37">
        <f t="shared" si="123"/>
        <v>29.068055067293411</v>
      </c>
      <c r="K267" s="37">
        <f t="shared" si="124"/>
        <v>29.068055067293411</v>
      </c>
      <c r="L267" s="37">
        <f t="shared" si="111"/>
        <v>41.518999999999998</v>
      </c>
      <c r="M267" s="37">
        <f t="shared" si="125"/>
        <v>12.450944932706587</v>
      </c>
      <c r="N267" s="37">
        <f t="shared" si="112"/>
        <v>57.9</v>
      </c>
      <c r="P267" s="37">
        <f t="shared" si="126"/>
        <v>12.450944932706587</v>
      </c>
      <c r="Q267" s="37">
        <f t="shared" si="127"/>
        <v>41.518999999999998</v>
      </c>
      <c r="S267">
        <v>41.518999999999998</v>
      </c>
      <c r="T267" s="37">
        <f t="shared" si="121"/>
        <v>0</v>
      </c>
    </row>
    <row r="268" spans="1:20" x14ac:dyDescent="0.3">
      <c r="A268" s="88" t="s">
        <v>449</v>
      </c>
      <c r="B268" s="89">
        <f>VLOOKUP(A268,Площадь!D:E,2,0)</f>
        <v>84.9</v>
      </c>
      <c r="C268" s="37">
        <v>20.010000000000002</v>
      </c>
      <c r="G268" s="37">
        <f t="shared" si="129"/>
        <v>0.47370250800018382</v>
      </c>
      <c r="H268" s="37">
        <f t="shared" si="122"/>
        <v>0.47370250800018382</v>
      </c>
      <c r="I268" s="37">
        <f t="shared" si="123"/>
        <v>20.483702508000185</v>
      </c>
      <c r="K268" s="37">
        <f t="shared" si="124"/>
        <v>20.483702508000185</v>
      </c>
      <c r="L268" s="37">
        <f t="shared" si="111"/>
        <v>25.741</v>
      </c>
      <c r="M268" s="37">
        <f t="shared" si="125"/>
        <v>5.2572974919998146</v>
      </c>
      <c r="N268" s="37">
        <f t="shared" si="112"/>
        <v>84.9</v>
      </c>
      <c r="P268" s="37">
        <f t="shared" si="126"/>
        <v>5.2572974919998146</v>
      </c>
      <c r="Q268" s="37">
        <f t="shared" si="127"/>
        <v>25.741</v>
      </c>
      <c r="S268">
        <v>25.741</v>
      </c>
      <c r="T268" s="37">
        <f t="shared" si="121"/>
        <v>0</v>
      </c>
    </row>
    <row r="269" spans="1:20" x14ac:dyDescent="0.3">
      <c r="A269" s="88" t="s">
        <v>127</v>
      </c>
      <c r="B269" s="89">
        <f>VLOOKUP(A269,Площадь!D:E,2,0)</f>
        <v>55.8</v>
      </c>
      <c r="C269" s="37">
        <v>12.993</v>
      </c>
      <c r="G269" s="37">
        <f t="shared" si="129"/>
        <v>0.31133804412732929</v>
      </c>
      <c r="H269" s="37">
        <f t="shared" si="122"/>
        <v>0.31133804412732929</v>
      </c>
      <c r="I269" s="37">
        <f t="shared" si="123"/>
        <v>13.304338044127329</v>
      </c>
      <c r="K269" s="37">
        <f t="shared" si="124"/>
        <v>13.304338044127329</v>
      </c>
      <c r="L269" s="37">
        <f t="shared" si="111"/>
        <v>15.666</v>
      </c>
      <c r="M269" s="37">
        <f t="shared" si="125"/>
        <v>2.3616619558726715</v>
      </c>
      <c r="N269" s="37">
        <f t="shared" si="112"/>
        <v>55.8</v>
      </c>
      <c r="P269" s="37">
        <f t="shared" si="126"/>
        <v>2.3616619558726715</v>
      </c>
      <c r="Q269" s="37">
        <f t="shared" si="127"/>
        <v>15.666</v>
      </c>
      <c r="S269">
        <v>15.666</v>
      </c>
      <c r="T269" s="37">
        <f t="shared" si="121"/>
        <v>0</v>
      </c>
    </row>
    <row r="270" spans="1:20" x14ac:dyDescent="0.3">
      <c r="A270" s="88" t="s">
        <v>437</v>
      </c>
      <c r="B270" s="89">
        <f>VLOOKUP(A270,Площадь!D:E,2,0)</f>
        <v>80.5</v>
      </c>
      <c r="C270" s="37">
        <v>25.382000000000001</v>
      </c>
      <c r="G270" s="37">
        <f t="shared" si="129"/>
        <v>0.44915255469982091</v>
      </c>
      <c r="H270" s="37">
        <f t="shared" si="122"/>
        <v>0.44915255469982091</v>
      </c>
      <c r="I270" s="37">
        <f t="shared" si="123"/>
        <v>25.831152554699823</v>
      </c>
      <c r="K270" s="37">
        <f t="shared" si="124"/>
        <v>25.831152554699823</v>
      </c>
      <c r="L270" s="37">
        <f t="shared" si="111"/>
        <v>27.696999999999999</v>
      </c>
      <c r="M270" s="37">
        <f t="shared" si="125"/>
        <v>1.8658474453001759</v>
      </c>
      <c r="N270" s="37">
        <f t="shared" si="112"/>
        <v>80.5</v>
      </c>
      <c r="P270" s="37">
        <f t="shared" si="126"/>
        <v>1.8658474453001759</v>
      </c>
      <c r="Q270" s="37">
        <f t="shared" si="127"/>
        <v>27.696999999999999</v>
      </c>
      <c r="S270">
        <v>27.696999999999999</v>
      </c>
      <c r="T270" s="37">
        <f t="shared" si="121"/>
        <v>0</v>
      </c>
    </row>
    <row r="271" spans="1:20" x14ac:dyDescent="0.3">
      <c r="A271" s="88" t="s">
        <v>426</v>
      </c>
      <c r="B271" s="89">
        <f>VLOOKUP(A271,Площадь!D:E,2,0)</f>
        <v>63.3</v>
      </c>
      <c r="C271" s="37">
        <v>16.303000000000001</v>
      </c>
      <c r="G271" s="37">
        <f t="shared" si="129"/>
        <v>0.35318455543476601</v>
      </c>
      <c r="H271" s="37">
        <f t="shared" si="122"/>
        <v>0.35318455543476601</v>
      </c>
      <c r="I271" s="37">
        <f t="shared" si="123"/>
        <v>16.656184555434766</v>
      </c>
      <c r="K271" s="37">
        <f t="shared" si="124"/>
        <v>16.656184555434766</v>
      </c>
      <c r="L271" s="37">
        <f t="shared" si="111"/>
        <v>18.54</v>
      </c>
      <c r="M271" s="37">
        <f t="shared" si="125"/>
        <v>1.8838154445652329</v>
      </c>
      <c r="N271" s="37">
        <f t="shared" si="112"/>
        <v>63.3</v>
      </c>
      <c r="P271" s="37">
        <f t="shared" si="126"/>
        <v>1.8838154445652329</v>
      </c>
      <c r="Q271" s="37">
        <f t="shared" si="127"/>
        <v>18.54</v>
      </c>
      <c r="S271">
        <v>18.54</v>
      </c>
      <c r="T271" s="37">
        <f t="shared" si="121"/>
        <v>0</v>
      </c>
    </row>
    <row r="272" spans="1:20" x14ac:dyDescent="0.3">
      <c r="A272" s="88" t="s">
        <v>486</v>
      </c>
      <c r="B272" s="89">
        <f>VLOOKUP(A272,Площадь!D:E,2,0)</f>
        <v>56.9</v>
      </c>
      <c r="C272" s="37">
        <v>14.574999999999999</v>
      </c>
      <c r="G272" s="37">
        <f t="shared" si="129"/>
        <v>0.31747553245242</v>
      </c>
      <c r="H272" s="37">
        <f t="shared" si="122"/>
        <v>0.31747553245242</v>
      </c>
      <c r="I272" s="37">
        <f t="shared" si="123"/>
        <v>14.892475532452419</v>
      </c>
      <c r="K272" s="37">
        <f>S272</f>
        <v>14.574999999999999</v>
      </c>
      <c r="L272" s="37">
        <f t="shared" si="111"/>
        <v>14.574999999999999</v>
      </c>
      <c r="M272" s="37">
        <f t="shared" si="125"/>
        <v>0</v>
      </c>
      <c r="N272" s="37">
        <f t="shared" si="112"/>
        <v>56.9</v>
      </c>
      <c r="P272" s="37">
        <f t="shared" si="126"/>
        <v>0</v>
      </c>
      <c r="Q272" s="37">
        <f t="shared" si="127"/>
        <v>14.574999999999999</v>
      </c>
      <c r="S272">
        <v>14.574999999999999</v>
      </c>
      <c r="T272" s="37">
        <f t="shared" si="121"/>
        <v>0</v>
      </c>
    </row>
    <row r="273" spans="1:20" x14ac:dyDescent="0.3">
      <c r="A273" s="88" t="s">
        <v>421</v>
      </c>
      <c r="B273" s="89">
        <f>VLOOKUP(A273,Площадь!D:E,2,0)</f>
        <v>83.5</v>
      </c>
      <c r="C273" s="37">
        <v>14.679</v>
      </c>
      <c r="G273" s="37">
        <f t="shared" si="129"/>
        <v>0.46589115922279561</v>
      </c>
      <c r="H273" s="37">
        <f t="shared" si="122"/>
        <v>0.46589115922279561</v>
      </c>
      <c r="I273" s="37">
        <f t="shared" si="123"/>
        <v>15.144891159222796</v>
      </c>
      <c r="K273" s="37">
        <f t="shared" si="124"/>
        <v>15.144891159222796</v>
      </c>
      <c r="L273" s="37">
        <f t="shared" si="111"/>
        <v>20.052</v>
      </c>
      <c r="M273" s="37">
        <f t="shared" si="125"/>
        <v>4.9071088407772034</v>
      </c>
      <c r="N273" s="37">
        <f t="shared" si="112"/>
        <v>83.5</v>
      </c>
      <c r="P273" s="37">
        <f t="shared" si="126"/>
        <v>4.9071088407772034</v>
      </c>
      <c r="Q273" s="37">
        <f t="shared" si="127"/>
        <v>20.052</v>
      </c>
      <c r="S273">
        <v>20.052</v>
      </c>
      <c r="T273" s="37">
        <f t="shared" si="121"/>
        <v>0</v>
      </c>
    </row>
    <row r="274" spans="1:20" x14ac:dyDescent="0.3">
      <c r="A274" s="88" t="s">
        <v>459</v>
      </c>
      <c r="B274" s="89">
        <f>VLOOKUP(A274,Площадь!D:E,2,0)</f>
        <v>78.900000000000006</v>
      </c>
      <c r="C274" s="37">
        <v>18.812000000000001</v>
      </c>
      <c r="D274" s="37">
        <f>C274+E274</f>
        <v>18.812000000000001</v>
      </c>
      <c r="E274" s="37">
        <f>VLOOKUP(A274,'расход по ИПУ'!A:B,2,0)</f>
        <v>0</v>
      </c>
      <c r="F274" s="37">
        <f>B274</f>
        <v>78.900000000000006</v>
      </c>
      <c r="H274" s="37">
        <f t="shared" si="122"/>
        <v>0</v>
      </c>
      <c r="I274" s="37">
        <f t="shared" si="123"/>
        <v>18.812000000000001</v>
      </c>
      <c r="K274" s="37">
        <f t="shared" si="124"/>
        <v>18.812000000000001</v>
      </c>
      <c r="L274" s="37">
        <f t="shared" si="111"/>
        <v>20.093</v>
      </c>
      <c r="M274" s="37">
        <f t="shared" si="125"/>
        <v>1.2809999999999988</v>
      </c>
      <c r="N274" s="37">
        <f t="shared" si="112"/>
        <v>78.900000000000006</v>
      </c>
      <c r="P274" s="37">
        <f t="shared" si="126"/>
        <v>1.2809999999999988</v>
      </c>
      <c r="Q274" s="37">
        <f t="shared" si="127"/>
        <v>20.093</v>
      </c>
      <c r="S274">
        <v>20.093</v>
      </c>
      <c r="T274" s="37">
        <f t="shared" si="121"/>
        <v>0</v>
      </c>
    </row>
    <row r="275" spans="1:20" x14ac:dyDescent="0.3">
      <c r="A275" s="88" t="s">
        <v>415</v>
      </c>
      <c r="B275" s="89">
        <f>VLOOKUP(A275,Площадь!D:E,2,0)</f>
        <v>63.3</v>
      </c>
      <c r="C275" s="37">
        <v>15.722</v>
      </c>
      <c r="G275" s="37">
        <f>B275*$G$715</f>
        <v>0.35318455543476601</v>
      </c>
      <c r="H275" s="37">
        <f t="shared" si="122"/>
        <v>0.35318455543476601</v>
      </c>
      <c r="I275" s="37">
        <f t="shared" si="123"/>
        <v>16.075184555434767</v>
      </c>
      <c r="K275" s="37">
        <f t="shared" si="124"/>
        <v>16.075184555434767</v>
      </c>
      <c r="L275" s="37">
        <f t="shared" si="111"/>
        <v>20.143000000000001</v>
      </c>
      <c r="M275" s="37">
        <f t="shared" si="125"/>
        <v>4.0678154445652339</v>
      </c>
      <c r="N275" s="37">
        <f t="shared" si="112"/>
        <v>63.3</v>
      </c>
      <c r="P275" s="37">
        <f t="shared" si="126"/>
        <v>4.0678154445652339</v>
      </c>
      <c r="Q275" s="37">
        <f t="shared" si="127"/>
        <v>20.143000000000001</v>
      </c>
      <c r="S275">
        <v>20.143000000000001</v>
      </c>
      <c r="T275" s="37">
        <f t="shared" si="121"/>
        <v>0</v>
      </c>
    </row>
    <row r="276" spans="1:20" x14ac:dyDescent="0.3">
      <c r="A276" s="88" t="s">
        <v>446</v>
      </c>
      <c r="B276" s="89">
        <f>VLOOKUP(A276,Площадь!D:E,2,0)</f>
        <v>56.9</v>
      </c>
      <c r="C276" s="37">
        <v>8.7840000000000007</v>
      </c>
      <c r="D276" s="37">
        <f>C276+E276</f>
        <v>8.8840000000000003</v>
      </c>
      <c r="E276" s="37">
        <f>VLOOKUP(A276,'расход по ИПУ'!A:B,2,0)</f>
        <v>0.1</v>
      </c>
      <c r="F276" s="37">
        <f>B276</f>
        <v>56.9</v>
      </c>
      <c r="H276" s="37">
        <f t="shared" si="122"/>
        <v>0.1</v>
      </c>
      <c r="I276" s="37">
        <f t="shared" si="123"/>
        <v>8.8840000000000003</v>
      </c>
      <c r="K276" s="37">
        <f t="shared" si="124"/>
        <v>8.8840000000000003</v>
      </c>
      <c r="L276" s="37">
        <f t="shared" si="111"/>
        <v>10.323</v>
      </c>
      <c r="M276" s="37">
        <f t="shared" si="125"/>
        <v>1.4390000000000001</v>
      </c>
      <c r="N276" s="37">
        <f t="shared" si="112"/>
        <v>56.9</v>
      </c>
      <c r="P276" s="37">
        <f t="shared" si="126"/>
        <v>1.4390000000000001</v>
      </c>
      <c r="Q276" s="37">
        <f t="shared" si="127"/>
        <v>10.323</v>
      </c>
      <c r="S276">
        <v>10.323</v>
      </c>
      <c r="T276" s="37">
        <f t="shared" si="121"/>
        <v>0</v>
      </c>
    </row>
    <row r="277" spans="1:20" x14ac:dyDescent="0.3">
      <c r="A277" s="88" t="s">
        <v>447</v>
      </c>
      <c r="B277" s="89">
        <f>VLOOKUP(A277,Площадь!D:E,2,0)</f>
        <v>83.5</v>
      </c>
      <c r="C277" s="37">
        <v>9.3469999999999995</v>
      </c>
      <c r="G277" s="37">
        <f t="shared" ref="G277:G280" si="130">B277*$G$715</f>
        <v>0.46589115922279561</v>
      </c>
      <c r="H277" s="37">
        <f t="shared" si="122"/>
        <v>0.46589115922279561</v>
      </c>
      <c r="I277" s="37">
        <f t="shared" si="123"/>
        <v>9.8128911592227954</v>
      </c>
      <c r="K277" s="37">
        <f t="shared" si="124"/>
        <v>9.8128911592227954</v>
      </c>
      <c r="L277" s="37">
        <f t="shared" si="111"/>
        <v>11.938000000000001</v>
      </c>
      <c r="M277" s="37">
        <f t="shared" si="125"/>
        <v>2.1251088407772052</v>
      </c>
      <c r="N277" s="37">
        <f t="shared" si="112"/>
        <v>83.5</v>
      </c>
      <c r="P277" s="37">
        <f t="shared" si="126"/>
        <v>2.1251088407772052</v>
      </c>
      <c r="Q277" s="37">
        <f t="shared" si="127"/>
        <v>11.938000000000001</v>
      </c>
      <c r="S277">
        <v>11.938000000000001</v>
      </c>
      <c r="T277" s="37">
        <f t="shared" si="121"/>
        <v>0</v>
      </c>
    </row>
    <row r="278" spans="1:20" x14ac:dyDescent="0.3">
      <c r="A278" s="88" t="s">
        <v>428</v>
      </c>
      <c r="B278" s="89">
        <f>VLOOKUP(A278,Площадь!D:E,2,0)</f>
        <v>78.900000000000006</v>
      </c>
      <c r="C278" s="37">
        <v>10.944000000000001</v>
      </c>
      <c r="G278" s="37">
        <f t="shared" si="130"/>
        <v>0.44022529895423446</v>
      </c>
      <c r="H278" s="37">
        <f t="shared" si="122"/>
        <v>0.44022529895423446</v>
      </c>
      <c r="I278" s="37">
        <f t="shared" si="123"/>
        <v>11.384225298954235</v>
      </c>
      <c r="K278" s="37">
        <f t="shared" si="124"/>
        <v>11.384225298954235</v>
      </c>
      <c r="L278" s="37">
        <f t="shared" si="111"/>
        <v>14.896000000000001</v>
      </c>
      <c r="M278" s="37">
        <f t="shared" si="125"/>
        <v>3.5117747010457663</v>
      </c>
      <c r="N278" s="37">
        <f t="shared" si="112"/>
        <v>78.900000000000006</v>
      </c>
      <c r="P278" s="37">
        <f t="shared" si="126"/>
        <v>3.5117747010457663</v>
      </c>
      <c r="Q278" s="37">
        <f t="shared" si="127"/>
        <v>14.896000000000001</v>
      </c>
      <c r="S278">
        <v>14.896000000000001</v>
      </c>
      <c r="T278" s="37">
        <f t="shared" si="121"/>
        <v>0</v>
      </c>
    </row>
    <row r="279" spans="1:20" x14ac:dyDescent="0.3">
      <c r="A279" s="88" t="s">
        <v>456</v>
      </c>
      <c r="B279" s="89">
        <f>VLOOKUP(A279,Площадь!D:E,2,0)</f>
        <v>63.3</v>
      </c>
      <c r="C279" s="37">
        <v>16.678999999999998</v>
      </c>
      <c r="G279" s="37">
        <f t="shared" si="130"/>
        <v>0.35318455543476601</v>
      </c>
      <c r="H279" s="37">
        <f t="shared" si="122"/>
        <v>0.35318455543476601</v>
      </c>
      <c r="I279" s="37">
        <f t="shared" si="123"/>
        <v>17.032184555434764</v>
      </c>
      <c r="K279" s="37">
        <f t="shared" si="124"/>
        <v>17.032184555434764</v>
      </c>
      <c r="L279" s="37">
        <f t="shared" si="111"/>
        <v>21.207999999999998</v>
      </c>
      <c r="M279" s="37">
        <f t="shared" si="125"/>
        <v>4.1758154445652345</v>
      </c>
      <c r="N279" s="37">
        <f t="shared" si="112"/>
        <v>63.3</v>
      </c>
      <c r="P279" s="37">
        <f t="shared" si="126"/>
        <v>4.1758154445652345</v>
      </c>
      <c r="Q279" s="37">
        <f t="shared" si="127"/>
        <v>21.207999999999998</v>
      </c>
      <c r="S279">
        <v>21.207999999999998</v>
      </c>
      <c r="T279" s="37">
        <f t="shared" si="121"/>
        <v>0</v>
      </c>
    </row>
    <row r="280" spans="1:20" x14ac:dyDescent="0.3">
      <c r="A280" s="88" t="s">
        <v>138</v>
      </c>
      <c r="B280" s="89">
        <f>VLOOKUP(A280,Площадь!D:E,2,0)</f>
        <v>55.7</v>
      </c>
      <c r="C280" s="37">
        <v>9.8699999999999992</v>
      </c>
      <c r="G280" s="37">
        <f t="shared" si="130"/>
        <v>0.31078009064323014</v>
      </c>
      <c r="H280" s="37">
        <f t="shared" si="122"/>
        <v>0.31078009064323014</v>
      </c>
      <c r="I280" s="37">
        <f t="shared" si="123"/>
        <v>10.18078009064323</v>
      </c>
      <c r="K280" s="37">
        <f t="shared" si="124"/>
        <v>10.18078009064323</v>
      </c>
      <c r="L280" s="37">
        <f t="shared" si="111"/>
        <v>10.723000000000001</v>
      </c>
      <c r="M280" s="37">
        <f t="shared" si="125"/>
        <v>0.54221990935677056</v>
      </c>
      <c r="N280" s="37">
        <f t="shared" si="112"/>
        <v>55.7</v>
      </c>
      <c r="P280" s="37">
        <f t="shared" si="126"/>
        <v>0.54221990935677056</v>
      </c>
      <c r="Q280" s="37">
        <f t="shared" si="127"/>
        <v>10.723000000000001</v>
      </c>
      <c r="S280">
        <v>10.723000000000001</v>
      </c>
      <c r="T280" s="37">
        <f t="shared" si="121"/>
        <v>0</v>
      </c>
    </row>
    <row r="281" spans="1:20" x14ac:dyDescent="0.3">
      <c r="A281" s="88" t="s">
        <v>468</v>
      </c>
      <c r="B281" s="89">
        <f>VLOOKUP(A281,Площадь!D:E,2,0)</f>
        <v>56.9</v>
      </c>
      <c r="C281" s="37">
        <v>13.939</v>
      </c>
      <c r="D281" s="37">
        <f t="shared" ref="D281:D282" si="131">C281+E281</f>
        <v>13.939</v>
      </c>
      <c r="E281" s="37">
        <f>VLOOKUP(A281,'расход по ИПУ'!A:B,2,0)</f>
        <v>0</v>
      </c>
      <c r="F281" s="37">
        <f t="shared" ref="F281:F282" si="132">B281</f>
        <v>56.9</v>
      </c>
      <c r="H281" s="37">
        <f t="shared" si="122"/>
        <v>0</v>
      </c>
      <c r="I281" s="37">
        <f t="shared" si="123"/>
        <v>13.939</v>
      </c>
      <c r="K281" s="37">
        <f t="shared" si="124"/>
        <v>13.939</v>
      </c>
      <c r="L281" s="37">
        <f t="shared" si="111"/>
        <v>14.923</v>
      </c>
      <c r="M281" s="37">
        <f t="shared" si="125"/>
        <v>0.98399999999999999</v>
      </c>
      <c r="N281" s="37">
        <f t="shared" si="112"/>
        <v>56.9</v>
      </c>
      <c r="P281" s="37">
        <f t="shared" si="126"/>
        <v>0.98399999999999999</v>
      </c>
      <c r="Q281" s="37">
        <f t="shared" si="127"/>
        <v>14.923</v>
      </c>
      <c r="S281">
        <v>14.923</v>
      </c>
      <c r="T281" s="37">
        <f t="shared" si="121"/>
        <v>0</v>
      </c>
    </row>
    <row r="282" spans="1:20" x14ac:dyDescent="0.3">
      <c r="A282" s="88" t="s">
        <v>495</v>
      </c>
      <c r="B282" s="89">
        <f>VLOOKUP(A282,Площадь!D:E,2,0)</f>
        <v>83.5</v>
      </c>
      <c r="C282" s="37">
        <v>14.602</v>
      </c>
      <c r="D282" s="37">
        <f t="shared" si="131"/>
        <v>15.472</v>
      </c>
      <c r="E282" s="37">
        <f>VLOOKUP(A282,'расход по ИПУ'!A:B,2,0)</f>
        <v>0.87</v>
      </c>
      <c r="F282" s="37">
        <f t="shared" si="132"/>
        <v>83.5</v>
      </c>
      <c r="H282" s="37">
        <f t="shared" si="122"/>
        <v>0.87</v>
      </c>
      <c r="I282" s="37">
        <f t="shared" si="123"/>
        <v>15.472</v>
      </c>
      <c r="K282" s="37">
        <f t="shared" si="124"/>
        <v>15.472</v>
      </c>
      <c r="L282" s="37">
        <f t="shared" si="111"/>
        <v>18.484999999999999</v>
      </c>
      <c r="M282" s="37">
        <f t="shared" si="125"/>
        <v>3.0129999999999999</v>
      </c>
      <c r="N282" s="37">
        <f t="shared" si="112"/>
        <v>83.5</v>
      </c>
      <c r="P282" s="37">
        <f t="shared" si="126"/>
        <v>3.0129999999999999</v>
      </c>
      <c r="Q282" s="37">
        <f t="shared" si="127"/>
        <v>18.484999999999999</v>
      </c>
      <c r="S282">
        <v>18.484999999999999</v>
      </c>
      <c r="T282" s="37">
        <f t="shared" si="121"/>
        <v>0</v>
      </c>
    </row>
    <row r="283" spans="1:20" x14ac:dyDescent="0.3">
      <c r="A283" s="88" t="s">
        <v>458</v>
      </c>
      <c r="B283" s="89">
        <f>VLOOKUP(A283,Площадь!D:E,2,0)</f>
        <v>78.900000000000006</v>
      </c>
      <c r="C283" s="37">
        <v>14.961</v>
      </c>
      <c r="G283" s="37">
        <f t="shared" ref="G283:G285" si="133">B283*$G$715</f>
        <v>0.44022529895423446</v>
      </c>
      <c r="H283" s="37">
        <f t="shared" si="122"/>
        <v>0.44022529895423446</v>
      </c>
      <c r="I283" s="37">
        <f t="shared" si="123"/>
        <v>15.401225298954234</v>
      </c>
      <c r="K283" s="37">
        <f t="shared" si="124"/>
        <v>15.401225298954234</v>
      </c>
      <c r="L283" s="37">
        <f t="shared" si="111"/>
        <v>18.488</v>
      </c>
      <c r="M283" s="37">
        <f t="shared" si="125"/>
        <v>3.0867747010457656</v>
      </c>
      <c r="N283" s="37">
        <f t="shared" si="112"/>
        <v>78.900000000000006</v>
      </c>
      <c r="P283" s="37">
        <f t="shared" si="126"/>
        <v>3.0867747010457656</v>
      </c>
      <c r="Q283" s="37">
        <f t="shared" si="127"/>
        <v>18.488</v>
      </c>
      <c r="S283">
        <v>18.488</v>
      </c>
      <c r="T283" s="37">
        <f t="shared" si="121"/>
        <v>0</v>
      </c>
    </row>
    <row r="284" spans="1:20" x14ac:dyDescent="0.3">
      <c r="A284" s="88" t="s">
        <v>444</v>
      </c>
      <c r="B284" s="89">
        <f>VLOOKUP(A284,Площадь!D:E,2,0)</f>
        <v>63.3</v>
      </c>
      <c r="C284" s="37">
        <v>7.4359999999999999</v>
      </c>
      <c r="G284" s="37">
        <f t="shared" si="133"/>
        <v>0.35318455543476601</v>
      </c>
      <c r="H284" s="37">
        <f t="shared" si="122"/>
        <v>0.35318455543476601</v>
      </c>
      <c r="I284" s="37">
        <f t="shared" si="123"/>
        <v>7.7891845554347663</v>
      </c>
      <c r="K284" s="37">
        <f t="shared" ref="K284:K285" si="134">S284</f>
        <v>7.4359999999999999</v>
      </c>
      <c r="L284" s="37">
        <f t="shared" si="111"/>
        <v>7.4359999999999999</v>
      </c>
      <c r="M284" s="37">
        <f t="shared" si="125"/>
        <v>0</v>
      </c>
      <c r="N284" s="37">
        <f t="shared" si="112"/>
        <v>63.3</v>
      </c>
      <c r="P284" s="37">
        <f t="shared" si="126"/>
        <v>0</v>
      </c>
      <c r="Q284" s="37">
        <f t="shared" si="127"/>
        <v>7.4359999999999999</v>
      </c>
      <c r="S284">
        <v>7.4359999999999999</v>
      </c>
      <c r="T284" s="37">
        <f t="shared" si="121"/>
        <v>0</v>
      </c>
    </row>
    <row r="285" spans="1:20" x14ac:dyDescent="0.3">
      <c r="A285" s="88" t="s">
        <v>417</v>
      </c>
      <c r="B285" s="89">
        <f>VLOOKUP(A285,Площадь!D:E,2,0)</f>
        <v>56.9</v>
      </c>
      <c r="C285" s="37">
        <v>6.0670000000000002</v>
      </c>
      <c r="G285" s="37">
        <f t="shared" si="133"/>
        <v>0.31747553245242</v>
      </c>
      <c r="H285" s="37">
        <f t="shared" si="122"/>
        <v>0.31747553245242</v>
      </c>
      <c r="I285" s="37">
        <f t="shared" si="123"/>
        <v>6.3844755324524201</v>
      </c>
      <c r="K285" s="37">
        <f t="shared" si="134"/>
        <v>6.0670000000000002</v>
      </c>
      <c r="L285" s="37">
        <f t="shared" si="111"/>
        <v>6.0670000000000002</v>
      </c>
      <c r="M285" s="37">
        <f t="shared" si="125"/>
        <v>0</v>
      </c>
      <c r="N285" s="37">
        <f t="shared" si="112"/>
        <v>56.9</v>
      </c>
      <c r="P285" s="37">
        <f t="shared" si="126"/>
        <v>0</v>
      </c>
      <c r="Q285" s="37">
        <f t="shared" si="127"/>
        <v>6.0670000000000002</v>
      </c>
      <c r="S285">
        <v>6.0670000000000002</v>
      </c>
      <c r="T285" s="37">
        <f t="shared" si="121"/>
        <v>0</v>
      </c>
    </row>
    <row r="286" spans="1:20" x14ac:dyDescent="0.3">
      <c r="A286" s="88" t="s">
        <v>457</v>
      </c>
      <c r="B286" s="89">
        <f>VLOOKUP(A286,Площадь!D:E,2,0)</f>
        <v>83.5</v>
      </c>
      <c r="C286" s="37">
        <v>11.394</v>
      </c>
      <c r="D286" s="37">
        <f t="shared" ref="D286:D287" si="135">C286+E286</f>
        <v>11.853</v>
      </c>
      <c r="E286" s="37">
        <f>VLOOKUP(A286,'расход по ИПУ'!A:B,2,0)</f>
        <v>0.45900000000000002</v>
      </c>
      <c r="F286" s="37">
        <f t="shared" ref="F286:F287" si="136">B286</f>
        <v>83.5</v>
      </c>
      <c r="H286" s="37">
        <f t="shared" si="122"/>
        <v>0.45900000000000002</v>
      </c>
      <c r="I286" s="37">
        <f t="shared" si="123"/>
        <v>11.853</v>
      </c>
      <c r="K286" s="37">
        <f t="shared" si="124"/>
        <v>11.853</v>
      </c>
      <c r="L286" s="37">
        <f t="shared" si="111"/>
        <v>14.147</v>
      </c>
      <c r="M286" s="37">
        <f t="shared" si="125"/>
        <v>2.2940000000000005</v>
      </c>
      <c r="N286" s="37">
        <f t="shared" si="112"/>
        <v>83.5</v>
      </c>
      <c r="P286" s="37">
        <f t="shared" si="126"/>
        <v>2.2940000000000005</v>
      </c>
      <c r="Q286" s="37">
        <f t="shared" si="127"/>
        <v>14.147</v>
      </c>
      <c r="S286">
        <v>14.147</v>
      </c>
      <c r="T286" s="37">
        <f t="shared" si="121"/>
        <v>0</v>
      </c>
    </row>
    <row r="287" spans="1:20" x14ac:dyDescent="0.3">
      <c r="A287" s="88" t="s">
        <v>472</v>
      </c>
      <c r="B287" s="89">
        <f>VLOOKUP(A287,Площадь!D:E,2,0)</f>
        <v>78.900000000000006</v>
      </c>
      <c r="C287" s="37">
        <v>12.711</v>
      </c>
      <c r="D287" s="37">
        <f t="shared" si="135"/>
        <v>13.681000000000001</v>
      </c>
      <c r="E287" s="37">
        <f>VLOOKUP(A287,'расход по ИПУ'!A:B,2,0)</f>
        <v>0.97</v>
      </c>
      <c r="F287" s="37">
        <f t="shared" si="136"/>
        <v>78.900000000000006</v>
      </c>
      <c r="H287" s="37">
        <f t="shared" si="122"/>
        <v>0.97</v>
      </c>
      <c r="I287" s="37">
        <f t="shared" si="123"/>
        <v>13.681000000000001</v>
      </c>
      <c r="K287" s="37">
        <f>S287</f>
        <v>13.62</v>
      </c>
      <c r="L287" s="37">
        <f t="shared" si="111"/>
        <v>13.62</v>
      </c>
      <c r="M287" s="37">
        <f t="shared" si="125"/>
        <v>0</v>
      </c>
      <c r="N287" s="37">
        <f t="shared" si="112"/>
        <v>78.900000000000006</v>
      </c>
      <c r="P287" s="37">
        <f t="shared" si="126"/>
        <v>0</v>
      </c>
      <c r="Q287" s="37">
        <f t="shared" si="127"/>
        <v>13.62</v>
      </c>
      <c r="S287">
        <v>13.62</v>
      </c>
      <c r="T287" s="37">
        <f t="shared" si="121"/>
        <v>0</v>
      </c>
    </row>
    <row r="288" spans="1:20" x14ac:dyDescent="0.3">
      <c r="A288" s="88" t="s">
        <v>419</v>
      </c>
      <c r="B288" s="89">
        <f>VLOOKUP(A288,Площадь!D:E,2,0)</f>
        <v>63.3</v>
      </c>
      <c r="C288" s="37">
        <v>17.411999999999999</v>
      </c>
      <c r="G288" s="37">
        <f t="shared" ref="G288:G291" si="137">B288*$G$715</f>
        <v>0.35318455543476601</v>
      </c>
      <c r="H288" s="37">
        <f t="shared" si="122"/>
        <v>0.35318455543476601</v>
      </c>
      <c r="I288" s="37">
        <f t="shared" si="123"/>
        <v>17.765184555434764</v>
      </c>
      <c r="K288" s="37">
        <f t="shared" si="124"/>
        <v>17.765184555434764</v>
      </c>
      <c r="L288" s="37">
        <f t="shared" si="111"/>
        <v>22.777000000000001</v>
      </c>
      <c r="M288" s="37">
        <f t="shared" si="125"/>
        <v>5.0118154445652365</v>
      </c>
      <c r="N288" s="37">
        <f t="shared" si="112"/>
        <v>63.3</v>
      </c>
      <c r="P288" s="37">
        <f t="shared" si="126"/>
        <v>5.0118154445652365</v>
      </c>
      <c r="Q288" s="37">
        <f t="shared" si="127"/>
        <v>22.777000000000001</v>
      </c>
      <c r="S288">
        <v>22.777000000000001</v>
      </c>
      <c r="T288" s="37">
        <f t="shared" si="121"/>
        <v>0</v>
      </c>
    </row>
    <row r="289" spans="1:20" x14ac:dyDescent="0.3">
      <c r="A289" s="88" t="s">
        <v>435</v>
      </c>
      <c r="B289" s="89">
        <f>VLOOKUP(A289,Площадь!D:E,2,0)</f>
        <v>56.9</v>
      </c>
      <c r="C289" s="37">
        <v>13.553000000000001</v>
      </c>
      <c r="G289" s="37">
        <f t="shared" si="137"/>
        <v>0.31747553245242</v>
      </c>
      <c r="H289" s="37">
        <f t="shared" si="122"/>
        <v>0.31747553245242</v>
      </c>
      <c r="I289" s="37">
        <f t="shared" si="123"/>
        <v>13.870475532452421</v>
      </c>
      <c r="K289" s="37">
        <f t="shared" si="124"/>
        <v>13.870475532452421</v>
      </c>
      <c r="L289" s="37">
        <f t="shared" si="111"/>
        <v>15.808</v>
      </c>
      <c r="M289" s="37">
        <f t="shared" si="125"/>
        <v>1.9375244675475791</v>
      </c>
      <c r="N289" s="37">
        <f t="shared" si="112"/>
        <v>56.9</v>
      </c>
      <c r="P289" s="37">
        <f t="shared" si="126"/>
        <v>1.9375244675475791</v>
      </c>
      <c r="Q289" s="37">
        <f t="shared" si="127"/>
        <v>15.808</v>
      </c>
      <c r="S289">
        <v>15.808</v>
      </c>
      <c r="T289" s="37">
        <f t="shared" si="121"/>
        <v>0</v>
      </c>
    </row>
    <row r="290" spans="1:20" x14ac:dyDescent="0.3">
      <c r="A290" s="88" t="s">
        <v>464</v>
      </c>
      <c r="B290" s="89">
        <f>VLOOKUP(A290,Площадь!D:E,2,0)</f>
        <v>83.5</v>
      </c>
      <c r="C290" s="37">
        <v>14.452</v>
      </c>
      <c r="G290" s="37">
        <f t="shared" si="137"/>
        <v>0.46589115922279561</v>
      </c>
      <c r="H290" s="37">
        <f t="shared" si="122"/>
        <v>0.46589115922279561</v>
      </c>
      <c r="I290" s="37">
        <f t="shared" si="123"/>
        <v>14.917891159222796</v>
      </c>
      <c r="K290" s="37">
        <f t="shared" si="124"/>
        <v>14.917891159222796</v>
      </c>
      <c r="L290" s="37">
        <f t="shared" si="111"/>
        <v>17.292999999999999</v>
      </c>
      <c r="M290" s="37">
        <f t="shared" si="125"/>
        <v>2.3751088407772034</v>
      </c>
      <c r="N290" s="37">
        <f t="shared" si="112"/>
        <v>83.5</v>
      </c>
      <c r="P290" s="37">
        <f t="shared" si="126"/>
        <v>2.3751088407772034</v>
      </c>
      <c r="Q290" s="37">
        <f t="shared" si="127"/>
        <v>17.292999999999999</v>
      </c>
      <c r="S290">
        <v>17.292999999999999</v>
      </c>
      <c r="T290" s="37">
        <f t="shared" si="121"/>
        <v>0</v>
      </c>
    </row>
    <row r="291" spans="1:20" x14ac:dyDescent="0.3">
      <c r="A291" s="88" t="s">
        <v>247</v>
      </c>
      <c r="B291" s="89">
        <f>VLOOKUP(A291,Площадь!D:E,2,0)</f>
        <v>83.9</v>
      </c>
      <c r="C291" s="37">
        <v>17.468</v>
      </c>
      <c r="G291" s="37">
        <f t="shared" si="137"/>
        <v>0.46812297315919227</v>
      </c>
      <c r="H291" s="37">
        <f t="shared" si="122"/>
        <v>0.46812297315919227</v>
      </c>
      <c r="I291" s="37">
        <f t="shared" si="123"/>
        <v>17.936122973159193</v>
      </c>
      <c r="K291" s="37">
        <f t="shared" si="124"/>
        <v>17.936122973159193</v>
      </c>
      <c r="L291" s="37">
        <f t="shared" si="111"/>
        <v>23.728000000000002</v>
      </c>
      <c r="M291" s="37">
        <f t="shared" si="125"/>
        <v>5.7918770268408082</v>
      </c>
      <c r="N291" s="37">
        <f t="shared" si="112"/>
        <v>83.9</v>
      </c>
      <c r="P291" s="37">
        <f t="shared" si="126"/>
        <v>5.7918770268408082</v>
      </c>
      <c r="Q291" s="37">
        <f t="shared" si="127"/>
        <v>23.728000000000002</v>
      </c>
      <c r="S291">
        <v>23.728000000000002</v>
      </c>
      <c r="T291" s="37">
        <f t="shared" si="121"/>
        <v>0</v>
      </c>
    </row>
    <row r="292" spans="1:20" x14ac:dyDescent="0.3">
      <c r="A292" s="88" t="s">
        <v>481</v>
      </c>
      <c r="B292" s="89">
        <f>VLOOKUP(A292,Площадь!D:E,2,0)</f>
        <v>78.900000000000006</v>
      </c>
      <c r="C292" s="37">
        <v>15.807</v>
      </c>
      <c r="D292" s="37">
        <f t="shared" ref="D292:D294" si="138">C292+E292</f>
        <v>15.807</v>
      </c>
      <c r="E292" s="37">
        <f>VLOOKUP(A292,'расход по ИПУ'!A:B,2,0)</f>
        <v>0</v>
      </c>
      <c r="F292" s="37">
        <f t="shared" ref="F292:F294" si="139">B292</f>
        <v>78.900000000000006</v>
      </c>
      <c r="H292" s="37">
        <f t="shared" si="122"/>
        <v>0</v>
      </c>
      <c r="I292" s="37">
        <f t="shared" si="123"/>
        <v>15.807</v>
      </c>
      <c r="K292" s="37">
        <f t="shared" si="124"/>
        <v>15.807</v>
      </c>
      <c r="L292" s="37">
        <f t="shared" si="111"/>
        <v>18.344999999999999</v>
      </c>
      <c r="M292" s="37">
        <f t="shared" si="125"/>
        <v>2.5379999999999985</v>
      </c>
      <c r="N292" s="37">
        <f t="shared" si="112"/>
        <v>78.900000000000006</v>
      </c>
      <c r="P292" s="37">
        <f t="shared" si="126"/>
        <v>2.5379999999999985</v>
      </c>
      <c r="Q292" s="37">
        <f t="shared" si="127"/>
        <v>18.344999999999999</v>
      </c>
      <c r="S292">
        <v>18.344999999999999</v>
      </c>
      <c r="T292" s="37">
        <f t="shared" si="121"/>
        <v>0</v>
      </c>
    </row>
    <row r="293" spans="1:20" x14ac:dyDescent="0.3">
      <c r="A293" s="88" t="s">
        <v>469</v>
      </c>
      <c r="B293" s="89">
        <f>VLOOKUP(A293,Площадь!D:E,2,0)</f>
        <v>63.3</v>
      </c>
      <c r="C293" s="37">
        <v>14.218</v>
      </c>
      <c r="D293" s="37">
        <f t="shared" si="138"/>
        <v>14.992000000000001</v>
      </c>
      <c r="E293" s="37">
        <f>VLOOKUP(A293,'расход по ИПУ'!A:B,2,0)</f>
        <v>0.77400000000000002</v>
      </c>
      <c r="F293" s="37">
        <f t="shared" si="139"/>
        <v>63.3</v>
      </c>
      <c r="H293" s="37">
        <f t="shared" si="122"/>
        <v>0.77400000000000002</v>
      </c>
      <c r="I293" s="37">
        <f t="shared" si="123"/>
        <v>14.992000000000001</v>
      </c>
      <c r="K293" s="37">
        <f t="shared" si="124"/>
        <v>14.992000000000001</v>
      </c>
      <c r="L293" s="37">
        <f t="shared" si="111"/>
        <v>18.071999999999999</v>
      </c>
      <c r="M293" s="37">
        <f t="shared" si="125"/>
        <v>3.0799999999999983</v>
      </c>
      <c r="N293" s="37">
        <f t="shared" si="112"/>
        <v>63.3</v>
      </c>
      <c r="P293" s="37">
        <f t="shared" si="126"/>
        <v>3.0799999999999983</v>
      </c>
      <c r="Q293" s="37">
        <f t="shared" si="127"/>
        <v>18.071999999999999</v>
      </c>
      <c r="S293">
        <v>18.071999999999999</v>
      </c>
      <c r="T293" s="37">
        <f t="shared" si="121"/>
        <v>0</v>
      </c>
    </row>
    <row r="294" spans="1:20" x14ac:dyDescent="0.3">
      <c r="A294" s="88" t="s">
        <v>473</v>
      </c>
      <c r="B294" s="89">
        <f>VLOOKUP(A294,Площадь!D:E,2,0)</f>
        <v>56.9</v>
      </c>
      <c r="C294" s="37">
        <v>11.731</v>
      </c>
      <c r="D294" s="37">
        <f t="shared" si="138"/>
        <v>11.731</v>
      </c>
      <c r="E294" s="37">
        <f>VLOOKUP(A294,'расход по ИПУ'!A:B,2,0)</f>
        <v>0</v>
      </c>
      <c r="F294" s="37">
        <f t="shared" si="139"/>
        <v>56.9</v>
      </c>
      <c r="H294" s="37">
        <f t="shared" si="122"/>
        <v>0</v>
      </c>
      <c r="I294" s="37">
        <f t="shared" si="123"/>
        <v>11.731</v>
      </c>
      <c r="K294" s="37">
        <f t="shared" si="124"/>
        <v>11.731</v>
      </c>
      <c r="L294" s="37">
        <f t="shared" si="111"/>
        <v>14.292</v>
      </c>
      <c r="M294" s="37">
        <f t="shared" si="125"/>
        <v>2.5609999999999999</v>
      </c>
      <c r="N294" s="37">
        <f t="shared" si="112"/>
        <v>56.9</v>
      </c>
      <c r="P294" s="37">
        <f t="shared" si="126"/>
        <v>2.5609999999999999</v>
      </c>
      <c r="Q294" s="37">
        <f t="shared" si="127"/>
        <v>14.292</v>
      </c>
      <c r="S294">
        <v>14.292</v>
      </c>
      <c r="T294" s="37">
        <f t="shared" si="121"/>
        <v>0</v>
      </c>
    </row>
    <row r="295" spans="1:20" x14ac:dyDescent="0.3">
      <c r="A295" s="88" t="s">
        <v>485</v>
      </c>
      <c r="B295" s="89">
        <f>VLOOKUP(A295,Площадь!D:E,2,0)</f>
        <v>83.5</v>
      </c>
      <c r="C295" s="37">
        <v>16.634</v>
      </c>
      <c r="G295" s="37">
        <f t="shared" ref="G295:G296" si="140">B295*$G$715</f>
        <v>0.46589115922279561</v>
      </c>
      <c r="H295" s="37">
        <f t="shared" si="122"/>
        <v>0.46589115922279561</v>
      </c>
      <c r="I295" s="37">
        <f t="shared" si="123"/>
        <v>17.099891159222796</v>
      </c>
      <c r="K295" s="37">
        <f t="shared" si="124"/>
        <v>17.099891159222796</v>
      </c>
      <c r="L295" s="37">
        <f t="shared" si="111"/>
        <v>19.206</v>
      </c>
      <c r="M295" s="37">
        <f t="shared" si="125"/>
        <v>2.1061088407772033</v>
      </c>
      <c r="N295" s="37">
        <f t="shared" si="112"/>
        <v>83.5</v>
      </c>
      <c r="P295" s="37">
        <f t="shared" si="126"/>
        <v>2.1061088407772033</v>
      </c>
      <c r="Q295" s="37">
        <f t="shared" si="127"/>
        <v>19.206</v>
      </c>
      <c r="S295">
        <v>19.206</v>
      </c>
      <c r="T295" s="37">
        <f t="shared" si="121"/>
        <v>0</v>
      </c>
    </row>
    <row r="296" spans="1:20" x14ac:dyDescent="0.3">
      <c r="A296" s="88" t="s">
        <v>497</v>
      </c>
      <c r="B296" s="89">
        <f>VLOOKUP(A296,Площадь!D:E,2,0)</f>
        <v>78.900000000000006</v>
      </c>
      <c r="C296" s="37">
        <v>9.4640000000000004</v>
      </c>
      <c r="G296" s="37">
        <f t="shared" si="140"/>
        <v>0.44022529895423446</v>
      </c>
      <c r="H296" s="37">
        <f t="shared" si="122"/>
        <v>0.44022529895423446</v>
      </c>
      <c r="I296" s="37">
        <f t="shared" si="123"/>
        <v>9.9042252989542341</v>
      </c>
      <c r="K296" s="37">
        <f t="shared" si="124"/>
        <v>9.9042252989542341</v>
      </c>
      <c r="L296" s="37">
        <f t="shared" si="111"/>
        <v>10.742000000000001</v>
      </c>
      <c r="M296" s="37">
        <f t="shared" si="125"/>
        <v>0.83777470104576679</v>
      </c>
      <c r="N296" s="37">
        <f t="shared" si="112"/>
        <v>78.900000000000006</v>
      </c>
      <c r="P296" s="37">
        <f t="shared" si="126"/>
        <v>0.83777470104576679</v>
      </c>
      <c r="Q296" s="37">
        <f t="shared" si="127"/>
        <v>10.742000000000001</v>
      </c>
      <c r="S296">
        <v>10.742000000000001</v>
      </c>
      <c r="T296" s="37">
        <f t="shared" si="121"/>
        <v>0</v>
      </c>
    </row>
    <row r="297" spans="1:20" x14ac:dyDescent="0.3">
      <c r="A297" s="88" t="s">
        <v>490</v>
      </c>
      <c r="B297" s="89">
        <f>VLOOKUP(A297,Площадь!D:E,2,0)</f>
        <v>63.3</v>
      </c>
      <c r="C297" s="37">
        <v>13.93</v>
      </c>
      <c r="D297" s="37">
        <f>C297+E297</f>
        <v>15.779</v>
      </c>
      <c r="E297" s="37">
        <f>VLOOKUP(A297,'расход по ИПУ'!A:B,2,0)</f>
        <v>1.849</v>
      </c>
      <c r="F297" s="37">
        <f>B297</f>
        <v>63.3</v>
      </c>
      <c r="H297" s="37">
        <f t="shared" si="122"/>
        <v>1.849</v>
      </c>
      <c r="I297" s="37">
        <f t="shared" si="123"/>
        <v>15.779</v>
      </c>
      <c r="K297" s="37">
        <f t="shared" si="124"/>
        <v>15.779</v>
      </c>
      <c r="L297" s="37">
        <f t="shared" si="111"/>
        <v>16.62</v>
      </c>
      <c r="M297" s="37">
        <f t="shared" si="125"/>
        <v>0.84100000000000108</v>
      </c>
      <c r="N297" s="37">
        <f t="shared" si="112"/>
        <v>63.3</v>
      </c>
      <c r="P297" s="37">
        <f t="shared" si="126"/>
        <v>0.84100000000000108</v>
      </c>
      <c r="Q297" s="37">
        <f t="shared" si="127"/>
        <v>16.62</v>
      </c>
      <c r="S297">
        <v>16.62</v>
      </c>
      <c r="T297" s="37">
        <f t="shared" si="121"/>
        <v>0</v>
      </c>
    </row>
    <row r="298" spans="1:20" x14ac:dyDescent="0.3">
      <c r="A298" s="88" t="s">
        <v>453</v>
      </c>
      <c r="B298" s="89">
        <f>VLOOKUP(A298,Площадь!D:E,2,0)</f>
        <v>56.9</v>
      </c>
      <c r="C298" s="37">
        <v>13.669</v>
      </c>
      <c r="G298" s="37">
        <f t="shared" ref="G298:G300" si="141">B298*$G$715</f>
        <v>0.31747553245242</v>
      </c>
      <c r="H298" s="37">
        <f t="shared" si="122"/>
        <v>0.31747553245242</v>
      </c>
      <c r="I298" s="37">
        <f t="shared" si="123"/>
        <v>13.98647553245242</v>
      </c>
      <c r="K298" s="37">
        <f t="shared" si="124"/>
        <v>13.98647553245242</v>
      </c>
      <c r="L298" s="37">
        <f t="shared" si="111"/>
        <v>16.454000000000001</v>
      </c>
      <c r="M298" s="37">
        <f t="shared" si="125"/>
        <v>2.4675244675475803</v>
      </c>
      <c r="N298" s="37">
        <f t="shared" si="112"/>
        <v>56.9</v>
      </c>
      <c r="P298" s="37">
        <f t="shared" si="126"/>
        <v>2.4675244675475803</v>
      </c>
      <c r="Q298" s="37">
        <f t="shared" si="127"/>
        <v>16.454000000000001</v>
      </c>
      <c r="S298">
        <v>16.454000000000001</v>
      </c>
      <c r="T298" s="37">
        <f t="shared" si="121"/>
        <v>0</v>
      </c>
    </row>
    <row r="299" spans="1:20" x14ac:dyDescent="0.3">
      <c r="A299" s="88" t="s">
        <v>484</v>
      </c>
      <c r="B299" s="89">
        <f>VLOOKUP(A299,Площадь!D:E,2,0)</f>
        <v>83.5</v>
      </c>
      <c r="C299" s="37">
        <v>13.371</v>
      </c>
      <c r="G299" s="37">
        <f t="shared" si="141"/>
        <v>0.46589115922279561</v>
      </c>
      <c r="H299" s="37">
        <f t="shared" si="122"/>
        <v>0.46589115922279561</v>
      </c>
      <c r="I299" s="37">
        <f t="shared" si="123"/>
        <v>13.836891159222796</v>
      </c>
      <c r="K299" s="37">
        <f t="shared" si="124"/>
        <v>13.836891159222796</v>
      </c>
      <c r="L299" s="37">
        <f t="shared" si="111"/>
        <v>16.582000000000001</v>
      </c>
      <c r="M299" s="37">
        <f t="shared" si="125"/>
        <v>2.7451088407772044</v>
      </c>
      <c r="N299" s="37">
        <f t="shared" si="112"/>
        <v>83.5</v>
      </c>
      <c r="P299" s="37">
        <f t="shared" si="126"/>
        <v>2.7451088407772044</v>
      </c>
      <c r="Q299" s="37">
        <f t="shared" si="127"/>
        <v>16.582000000000001</v>
      </c>
      <c r="S299">
        <v>16.582000000000001</v>
      </c>
      <c r="T299" s="37">
        <f t="shared" si="121"/>
        <v>0</v>
      </c>
    </row>
    <row r="300" spans="1:20" x14ac:dyDescent="0.3">
      <c r="A300" s="88" t="s">
        <v>443</v>
      </c>
      <c r="B300" s="89">
        <f>VLOOKUP(A300,Площадь!D:E,2,0)</f>
        <v>78.900000000000006</v>
      </c>
      <c r="C300" s="37">
        <v>15.79</v>
      </c>
      <c r="G300" s="37">
        <f t="shared" si="141"/>
        <v>0.44022529895423446</v>
      </c>
      <c r="H300" s="37">
        <f t="shared" si="122"/>
        <v>0.44022529895423446</v>
      </c>
      <c r="I300" s="37">
        <f t="shared" si="123"/>
        <v>16.230225298954235</v>
      </c>
      <c r="K300" s="37">
        <f t="shared" si="124"/>
        <v>16.230225298954235</v>
      </c>
      <c r="L300" s="37">
        <f t="shared" si="111"/>
        <v>21.437000000000001</v>
      </c>
      <c r="M300" s="37">
        <f t="shared" si="125"/>
        <v>5.2067747010457666</v>
      </c>
      <c r="N300" s="37">
        <f t="shared" si="112"/>
        <v>78.900000000000006</v>
      </c>
      <c r="P300" s="37">
        <f t="shared" si="126"/>
        <v>5.2067747010457666</v>
      </c>
      <c r="Q300" s="37">
        <f t="shared" si="127"/>
        <v>21.437000000000001</v>
      </c>
      <c r="S300">
        <v>21.437000000000001</v>
      </c>
      <c r="T300" s="37">
        <f t="shared" si="121"/>
        <v>0</v>
      </c>
    </row>
    <row r="301" spans="1:20" x14ac:dyDescent="0.3">
      <c r="A301" s="88" t="s">
        <v>501</v>
      </c>
      <c r="B301" s="89">
        <f>VLOOKUP(A301,Площадь!D:E,2,0)</f>
        <v>63.3</v>
      </c>
      <c r="C301" s="37">
        <v>10.659000000000001</v>
      </c>
      <c r="D301" s="37">
        <f>C301+E301</f>
        <v>10.752000000000001</v>
      </c>
      <c r="E301" s="37">
        <f>VLOOKUP(A301,'расход по ИПУ'!A:B,2,0)</f>
        <v>9.2999999999999999E-2</v>
      </c>
      <c r="F301" s="37">
        <f>B301</f>
        <v>63.3</v>
      </c>
      <c r="H301" s="37">
        <f t="shared" si="122"/>
        <v>9.2999999999999999E-2</v>
      </c>
      <c r="I301" s="37">
        <f t="shared" si="123"/>
        <v>10.752000000000001</v>
      </c>
      <c r="K301" s="37">
        <f t="shared" si="124"/>
        <v>10.752000000000001</v>
      </c>
      <c r="L301" s="37">
        <f t="shared" si="111"/>
        <v>11.951000000000001</v>
      </c>
      <c r="M301" s="37">
        <f t="shared" si="125"/>
        <v>1.1989999999999998</v>
      </c>
      <c r="N301" s="37">
        <f t="shared" si="112"/>
        <v>63.3</v>
      </c>
      <c r="P301" s="37">
        <f t="shared" si="126"/>
        <v>1.1989999999999998</v>
      </c>
      <c r="Q301" s="37">
        <f t="shared" si="127"/>
        <v>11.951000000000001</v>
      </c>
      <c r="S301">
        <v>11.951000000000001</v>
      </c>
      <c r="T301" s="37">
        <f t="shared" si="121"/>
        <v>0</v>
      </c>
    </row>
    <row r="302" spans="1:20" x14ac:dyDescent="0.3">
      <c r="A302" s="88" t="s">
        <v>264</v>
      </c>
      <c r="B302" s="89">
        <f>VLOOKUP(A302,Площадь!D:E,2,0)</f>
        <v>80.7</v>
      </c>
      <c r="C302" s="37">
        <v>8.2430000000000003</v>
      </c>
      <c r="G302" s="37">
        <f t="shared" ref="G302:G306" si="142">B302*$G$715</f>
        <v>0.45026846166801926</v>
      </c>
      <c r="H302" s="37">
        <f t="shared" si="122"/>
        <v>0.45026846166801926</v>
      </c>
      <c r="I302" s="37">
        <f t="shared" si="123"/>
        <v>8.6932684616680191</v>
      </c>
      <c r="K302" s="37">
        <f t="shared" ref="K302:K303" si="143">S302</f>
        <v>8.2439999999999998</v>
      </c>
      <c r="L302" s="37">
        <f t="shared" ref="L302:L365" si="144">K302+M302</f>
        <v>8.2439999999999998</v>
      </c>
      <c r="M302" s="37">
        <f t="shared" si="125"/>
        <v>0</v>
      </c>
      <c r="N302" s="37">
        <f t="shared" ref="N302:N365" si="145">B302</f>
        <v>80.7</v>
      </c>
      <c r="P302" s="37">
        <f t="shared" si="126"/>
        <v>0</v>
      </c>
      <c r="Q302" s="37">
        <f t="shared" si="127"/>
        <v>8.2439999999999998</v>
      </c>
      <c r="S302">
        <v>8.2439999999999998</v>
      </c>
      <c r="T302" s="37">
        <f t="shared" si="121"/>
        <v>0</v>
      </c>
    </row>
    <row r="303" spans="1:20" x14ac:dyDescent="0.3">
      <c r="A303" s="88" t="s">
        <v>489</v>
      </c>
      <c r="B303" s="89">
        <f>VLOOKUP(A303,Площадь!D:E,2,0)</f>
        <v>56.9</v>
      </c>
      <c r="C303" s="37">
        <v>5.944</v>
      </c>
      <c r="G303" s="37">
        <f t="shared" si="142"/>
        <v>0.31747553245242</v>
      </c>
      <c r="H303" s="37">
        <f t="shared" si="122"/>
        <v>0.31747553245242</v>
      </c>
      <c r="I303" s="37">
        <f t="shared" si="123"/>
        <v>6.2614755324524198</v>
      </c>
      <c r="K303" s="37">
        <f t="shared" si="143"/>
        <v>5.944</v>
      </c>
      <c r="L303" s="37">
        <f t="shared" si="144"/>
        <v>5.944</v>
      </c>
      <c r="M303" s="37">
        <f t="shared" si="125"/>
        <v>0</v>
      </c>
      <c r="N303" s="37">
        <f t="shared" si="145"/>
        <v>56.9</v>
      </c>
      <c r="P303" s="37">
        <f t="shared" si="126"/>
        <v>0</v>
      </c>
      <c r="Q303" s="37">
        <f t="shared" si="127"/>
        <v>5.944</v>
      </c>
      <c r="S303">
        <v>5.944</v>
      </c>
      <c r="T303" s="37">
        <f t="shared" si="121"/>
        <v>0</v>
      </c>
    </row>
    <row r="304" spans="1:20" x14ac:dyDescent="0.3">
      <c r="A304" s="88" t="s">
        <v>429</v>
      </c>
      <c r="B304" s="89">
        <f>VLOOKUP(A304,Площадь!D:E,2,0)</f>
        <v>83.5</v>
      </c>
      <c r="C304" s="37">
        <v>11.138999999999999</v>
      </c>
      <c r="G304" s="37">
        <f t="shared" si="142"/>
        <v>0.46589115922279561</v>
      </c>
      <c r="H304" s="37">
        <f t="shared" si="122"/>
        <v>0.46589115922279561</v>
      </c>
      <c r="I304" s="37">
        <f t="shared" si="123"/>
        <v>11.604891159222795</v>
      </c>
      <c r="K304" s="37">
        <f t="shared" si="124"/>
        <v>11.604891159222795</v>
      </c>
      <c r="L304" s="37">
        <f t="shared" si="144"/>
        <v>12.784000000000001</v>
      </c>
      <c r="M304" s="37">
        <f t="shared" si="125"/>
        <v>1.1791088407772055</v>
      </c>
      <c r="N304" s="37">
        <f t="shared" si="145"/>
        <v>83.5</v>
      </c>
      <c r="P304" s="37">
        <f t="shared" si="126"/>
        <v>1.1791088407772055</v>
      </c>
      <c r="Q304" s="37">
        <f t="shared" si="127"/>
        <v>12.784000000000001</v>
      </c>
      <c r="S304">
        <v>12.784000000000001</v>
      </c>
      <c r="T304" s="37">
        <f t="shared" si="121"/>
        <v>0</v>
      </c>
    </row>
    <row r="305" spans="1:20" x14ac:dyDescent="0.3">
      <c r="A305" s="88" t="s">
        <v>492</v>
      </c>
      <c r="B305" s="89">
        <f>VLOOKUP(A305,Площадь!D:E,2,0)</f>
        <v>78.900000000000006</v>
      </c>
      <c r="C305" s="37">
        <v>7.9130000000000003</v>
      </c>
      <c r="G305" s="37">
        <f t="shared" si="142"/>
        <v>0.44022529895423446</v>
      </c>
      <c r="H305" s="37">
        <f t="shared" si="122"/>
        <v>0.44022529895423446</v>
      </c>
      <c r="I305" s="37">
        <f t="shared" si="123"/>
        <v>8.3532252989542339</v>
      </c>
      <c r="K305" s="37">
        <f t="shared" si="124"/>
        <v>8.3532252989542339</v>
      </c>
      <c r="L305" s="37">
        <f t="shared" si="144"/>
        <v>10.571</v>
      </c>
      <c r="M305" s="37">
        <f t="shared" si="125"/>
        <v>2.2177747010457658</v>
      </c>
      <c r="N305" s="37">
        <f t="shared" si="145"/>
        <v>78.900000000000006</v>
      </c>
      <c r="P305" s="37">
        <f t="shared" si="126"/>
        <v>2.2177747010457658</v>
      </c>
      <c r="Q305" s="37">
        <f t="shared" si="127"/>
        <v>10.571</v>
      </c>
      <c r="S305">
        <v>10.571</v>
      </c>
      <c r="T305" s="37">
        <f t="shared" si="121"/>
        <v>0</v>
      </c>
    </row>
    <row r="306" spans="1:20" x14ac:dyDescent="0.3">
      <c r="A306" s="88" t="s">
        <v>427</v>
      </c>
      <c r="B306" s="89">
        <f>VLOOKUP(A306,Площадь!D:E,2,0)</f>
        <v>63.3</v>
      </c>
      <c r="C306" s="37">
        <v>13.512</v>
      </c>
      <c r="G306" s="37">
        <f t="shared" si="142"/>
        <v>0.35318455543476601</v>
      </c>
      <c r="H306" s="37">
        <f t="shared" si="122"/>
        <v>0.35318455543476601</v>
      </c>
      <c r="I306" s="37">
        <f t="shared" si="123"/>
        <v>13.865184555434766</v>
      </c>
      <c r="K306" s="37">
        <f t="shared" si="124"/>
        <v>13.865184555434766</v>
      </c>
      <c r="L306" s="37">
        <f t="shared" si="144"/>
        <v>15.954000000000001</v>
      </c>
      <c r="M306" s="37">
        <f t="shared" si="125"/>
        <v>2.0888154445652347</v>
      </c>
      <c r="N306" s="37">
        <f t="shared" si="145"/>
        <v>63.3</v>
      </c>
      <c r="P306" s="37">
        <f t="shared" si="126"/>
        <v>2.0888154445652347</v>
      </c>
      <c r="Q306" s="37">
        <f t="shared" si="127"/>
        <v>15.954000000000001</v>
      </c>
      <c r="S306">
        <v>15.954000000000001</v>
      </c>
      <c r="T306" s="37">
        <f t="shared" si="121"/>
        <v>0</v>
      </c>
    </row>
    <row r="307" spans="1:20" x14ac:dyDescent="0.3">
      <c r="A307" s="88" t="s">
        <v>477</v>
      </c>
      <c r="B307" s="89">
        <f>VLOOKUP(A307,Площадь!D:E,2,0)</f>
        <v>56.9</v>
      </c>
      <c r="C307" s="37">
        <v>11.959</v>
      </c>
      <c r="D307" s="37">
        <f>C307+E307</f>
        <v>13.286999999999999</v>
      </c>
      <c r="E307" s="37">
        <f>VLOOKUP(A307,'расход по ИПУ'!A:B,2,0)</f>
        <v>1.3280000000000001</v>
      </c>
      <c r="F307" s="37">
        <f>B307</f>
        <v>56.9</v>
      </c>
      <c r="H307" s="37">
        <f t="shared" si="122"/>
        <v>1.3280000000000001</v>
      </c>
      <c r="I307" s="37">
        <f t="shared" si="123"/>
        <v>13.286999999999999</v>
      </c>
      <c r="K307" s="37">
        <f t="shared" si="124"/>
        <v>13.286999999999999</v>
      </c>
      <c r="L307" s="37">
        <f t="shared" si="144"/>
        <v>14.27</v>
      </c>
      <c r="M307" s="37">
        <f t="shared" si="125"/>
        <v>0.98300000000000054</v>
      </c>
      <c r="N307" s="37">
        <f t="shared" si="145"/>
        <v>56.9</v>
      </c>
      <c r="P307" s="37">
        <f t="shared" si="126"/>
        <v>0.98300000000000054</v>
      </c>
      <c r="Q307" s="37">
        <f t="shared" si="127"/>
        <v>14.27</v>
      </c>
      <c r="S307">
        <v>14.27</v>
      </c>
      <c r="T307" s="37">
        <f t="shared" si="121"/>
        <v>0</v>
      </c>
    </row>
    <row r="308" spans="1:20" x14ac:dyDescent="0.3">
      <c r="A308" s="88" t="s">
        <v>494</v>
      </c>
      <c r="B308" s="89">
        <f>VLOOKUP(A308,Площадь!D:E,2,0)</f>
        <v>83.5</v>
      </c>
      <c r="C308" s="37">
        <v>14.522</v>
      </c>
      <c r="G308" s="37">
        <f>B308*$G$715</f>
        <v>0.46589115922279561</v>
      </c>
      <c r="H308" s="37">
        <f t="shared" si="122"/>
        <v>0.46589115922279561</v>
      </c>
      <c r="I308" s="37">
        <f t="shared" si="123"/>
        <v>14.987891159222796</v>
      </c>
      <c r="K308" s="37">
        <f t="shared" si="124"/>
        <v>14.987891159222796</v>
      </c>
      <c r="L308" s="37">
        <f t="shared" si="144"/>
        <v>15.147</v>
      </c>
      <c r="M308" s="37">
        <f t="shared" si="125"/>
        <v>0.15910884077720411</v>
      </c>
      <c r="N308" s="37">
        <f t="shared" si="145"/>
        <v>83.5</v>
      </c>
      <c r="P308" s="37">
        <f t="shared" si="126"/>
        <v>0.15910884077720411</v>
      </c>
      <c r="Q308" s="37">
        <f t="shared" si="127"/>
        <v>15.147</v>
      </c>
      <c r="S308">
        <v>15.147</v>
      </c>
      <c r="T308" s="37">
        <f t="shared" si="121"/>
        <v>0</v>
      </c>
    </row>
    <row r="309" spans="1:20" x14ac:dyDescent="0.3">
      <c r="A309" s="88" t="s">
        <v>450</v>
      </c>
      <c r="B309" s="89">
        <f>VLOOKUP(A309,Площадь!D:E,2,0)</f>
        <v>78.900000000000006</v>
      </c>
      <c r="C309" s="37">
        <v>17.265999999999998</v>
      </c>
      <c r="D309" s="37">
        <f>C309+E309</f>
        <v>17.887999999999998</v>
      </c>
      <c r="E309" s="37">
        <f>VLOOKUP(A309,'расход по ИПУ'!A:B,2,0)</f>
        <v>0.622</v>
      </c>
      <c r="F309" s="37">
        <f>B309</f>
        <v>78.900000000000006</v>
      </c>
      <c r="H309" s="37">
        <f t="shared" si="122"/>
        <v>0.622</v>
      </c>
      <c r="I309" s="37">
        <f t="shared" si="123"/>
        <v>17.887999999999998</v>
      </c>
      <c r="K309" s="37">
        <f t="shared" si="124"/>
        <v>17.887999999999998</v>
      </c>
      <c r="L309" s="37">
        <f t="shared" si="144"/>
        <v>21.152000000000001</v>
      </c>
      <c r="M309" s="37">
        <f t="shared" si="125"/>
        <v>3.2640000000000029</v>
      </c>
      <c r="N309" s="37">
        <f t="shared" si="145"/>
        <v>78.900000000000006</v>
      </c>
      <c r="P309" s="37">
        <f t="shared" si="126"/>
        <v>3.2640000000000029</v>
      </c>
      <c r="Q309" s="37">
        <f t="shared" si="127"/>
        <v>21.152000000000001</v>
      </c>
      <c r="S309">
        <v>21.152000000000001</v>
      </c>
      <c r="T309" s="37">
        <f t="shared" si="121"/>
        <v>0</v>
      </c>
    </row>
    <row r="310" spans="1:20" x14ac:dyDescent="0.3">
      <c r="A310" s="88" t="s">
        <v>496</v>
      </c>
      <c r="B310" s="89">
        <f>VLOOKUP(A310,Площадь!D:E,2,0)</f>
        <v>63.3</v>
      </c>
      <c r="C310" s="37">
        <v>12.589</v>
      </c>
      <c r="G310" s="37">
        <f t="shared" ref="G310:G313" si="146">B310*$G$715</f>
        <v>0.35318455543476601</v>
      </c>
      <c r="H310" s="37">
        <f t="shared" si="122"/>
        <v>0.35318455543476601</v>
      </c>
      <c r="I310" s="37">
        <f t="shared" si="123"/>
        <v>12.942184555434766</v>
      </c>
      <c r="K310" s="37">
        <f t="shared" si="124"/>
        <v>12.942184555434766</v>
      </c>
      <c r="L310" s="37">
        <f t="shared" si="144"/>
        <v>14.513</v>
      </c>
      <c r="M310" s="37">
        <f t="shared" si="125"/>
        <v>1.570815444565234</v>
      </c>
      <c r="N310" s="37">
        <f t="shared" si="145"/>
        <v>63.3</v>
      </c>
      <c r="P310" s="37">
        <f t="shared" si="126"/>
        <v>1.570815444565234</v>
      </c>
      <c r="Q310" s="37">
        <f t="shared" si="127"/>
        <v>14.513</v>
      </c>
      <c r="S310">
        <v>14.513</v>
      </c>
      <c r="T310" s="37">
        <f t="shared" si="121"/>
        <v>0</v>
      </c>
    </row>
    <row r="311" spans="1:20" x14ac:dyDescent="0.3">
      <c r="A311" s="88" t="s">
        <v>499</v>
      </c>
      <c r="B311" s="89">
        <f>VLOOKUP(A311,Площадь!D:E,2,0)</f>
        <v>56.9</v>
      </c>
      <c r="C311" s="37">
        <v>6.0359999999999996</v>
      </c>
      <c r="G311" s="37">
        <f t="shared" si="146"/>
        <v>0.31747553245242</v>
      </c>
      <c r="H311" s="37">
        <f t="shared" si="122"/>
        <v>0.31747553245242</v>
      </c>
      <c r="I311" s="37">
        <f t="shared" si="123"/>
        <v>6.3534755324524195</v>
      </c>
      <c r="K311" s="37">
        <f>S311</f>
        <v>6.0359999999999996</v>
      </c>
      <c r="L311" s="37">
        <f t="shared" si="144"/>
        <v>6.0359999999999996</v>
      </c>
      <c r="M311" s="37">
        <f t="shared" si="125"/>
        <v>0</v>
      </c>
      <c r="N311" s="37">
        <f t="shared" si="145"/>
        <v>56.9</v>
      </c>
      <c r="P311" s="37">
        <f t="shared" si="126"/>
        <v>0</v>
      </c>
      <c r="Q311" s="37">
        <f t="shared" si="127"/>
        <v>6.0359999999999996</v>
      </c>
      <c r="S311">
        <v>6.0359999999999996</v>
      </c>
      <c r="T311" s="37">
        <f t="shared" si="121"/>
        <v>0</v>
      </c>
    </row>
    <row r="312" spans="1:20" x14ac:dyDescent="0.3">
      <c r="A312" s="88" t="s">
        <v>431</v>
      </c>
      <c r="B312" s="89">
        <f>VLOOKUP(A312,Площадь!D:E,2,0)</f>
        <v>83.5</v>
      </c>
      <c r="C312" s="37">
        <v>14.945</v>
      </c>
      <c r="G312" s="37">
        <f t="shared" si="146"/>
        <v>0.46589115922279561</v>
      </c>
      <c r="H312" s="37">
        <f t="shared" si="122"/>
        <v>0.46589115922279561</v>
      </c>
      <c r="I312" s="37">
        <f t="shared" si="123"/>
        <v>15.410891159222796</v>
      </c>
      <c r="K312" s="37">
        <f t="shared" si="124"/>
        <v>15.410891159222796</v>
      </c>
      <c r="L312" s="37">
        <f t="shared" si="144"/>
        <v>20.276</v>
      </c>
      <c r="M312" s="37">
        <f t="shared" si="125"/>
        <v>4.8651088407772036</v>
      </c>
      <c r="N312" s="37">
        <f t="shared" si="145"/>
        <v>83.5</v>
      </c>
      <c r="P312" s="37">
        <f t="shared" si="126"/>
        <v>4.8651088407772036</v>
      </c>
      <c r="Q312" s="37">
        <f t="shared" si="127"/>
        <v>20.276</v>
      </c>
      <c r="S312">
        <v>20.276</v>
      </c>
      <c r="T312" s="37">
        <f t="shared" si="121"/>
        <v>0</v>
      </c>
    </row>
    <row r="313" spans="1:20" x14ac:dyDescent="0.3">
      <c r="A313" s="88" t="s">
        <v>261</v>
      </c>
      <c r="B313" s="89">
        <f>VLOOKUP(A313,Площадь!D:E,2,0)</f>
        <v>55.8</v>
      </c>
      <c r="C313" s="37">
        <v>14.026</v>
      </c>
      <c r="G313" s="37">
        <f t="shared" si="146"/>
        <v>0.31133804412732929</v>
      </c>
      <c r="H313" s="37">
        <f t="shared" si="122"/>
        <v>0.31133804412732929</v>
      </c>
      <c r="I313" s="37">
        <f t="shared" si="123"/>
        <v>14.337338044127328</v>
      </c>
      <c r="K313" s="37">
        <f t="shared" si="124"/>
        <v>14.337338044127328</v>
      </c>
      <c r="L313" s="37">
        <f t="shared" si="144"/>
        <v>17.344999999999999</v>
      </c>
      <c r="M313" s="37">
        <f t="shared" si="125"/>
        <v>3.0076619558726705</v>
      </c>
      <c r="N313" s="37">
        <f t="shared" si="145"/>
        <v>55.8</v>
      </c>
      <c r="P313" s="37">
        <f t="shared" si="126"/>
        <v>3.0076619558726705</v>
      </c>
      <c r="Q313" s="37">
        <f t="shared" si="127"/>
        <v>17.344999999999999</v>
      </c>
      <c r="S313">
        <v>17.344999999999999</v>
      </c>
      <c r="T313" s="37">
        <f t="shared" si="121"/>
        <v>0</v>
      </c>
    </row>
    <row r="314" spans="1:20" x14ac:dyDescent="0.3">
      <c r="A314" s="88" t="s">
        <v>434</v>
      </c>
      <c r="B314" s="89">
        <f>VLOOKUP(A314,Площадь!D:E,2,0)</f>
        <v>78.900000000000006</v>
      </c>
      <c r="C314" s="37">
        <v>3.746</v>
      </c>
      <c r="D314" s="37">
        <f t="shared" ref="D314:D315" si="147">C314+E314</f>
        <v>3.746</v>
      </c>
      <c r="E314" s="37">
        <f>VLOOKUP(A314,'расход по ИПУ'!A:B,2,0)</f>
        <v>0</v>
      </c>
      <c r="F314" s="37">
        <f t="shared" ref="F314:F315" si="148">B314</f>
        <v>78.900000000000006</v>
      </c>
      <c r="H314" s="37">
        <f t="shared" si="122"/>
        <v>0</v>
      </c>
      <c r="I314" s="37">
        <f t="shared" si="123"/>
        <v>3.746</v>
      </c>
      <c r="K314" s="37">
        <f t="shared" si="124"/>
        <v>3.746</v>
      </c>
      <c r="L314" s="37">
        <f t="shared" si="144"/>
        <v>3.746</v>
      </c>
      <c r="M314" s="37">
        <f t="shared" si="125"/>
        <v>0</v>
      </c>
      <c r="N314" s="37">
        <f t="shared" si="145"/>
        <v>78.900000000000006</v>
      </c>
      <c r="P314" s="37">
        <f t="shared" si="126"/>
        <v>0</v>
      </c>
      <c r="Q314" s="37">
        <f t="shared" si="127"/>
        <v>3.746</v>
      </c>
      <c r="S314">
        <v>3.746</v>
      </c>
      <c r="T314" s="37">
        <f t="shared" si="121"/>
        <v>0</v>
      </c>
    </row>
    <row r="315" spans="1:20" x14ac:dyDescent="0.3">
      <c r="A315" s="88" t="s">
        <v>445</v>
      </c>
      <c r="B315" s="89">
        <f>VLOOKUP(A315,Площадь!D:E,2,0)</f>
        <v>63.3</v>
      </c>
      <c r="C315" s="37">
        <v>17.873000000000001</v>
      </c>
      <c r="D315" s="37">
        <f t="shared" si="147"/>
        <v>18.400000000000002</v>
      </c>
      <c r="E315" s="37">
        <f>VLOOKUP(A315,'расход по ИПУ'!A:B,2,0)</f>
        <v>0.52700000000000002</v>
      </c>
      <c r="F315" s="37">
        <f t="shared" si="148"/>
        <v>63.3</v>
      </c>
      <c r="H315" s="37">
        <f t="shared" si="122"/>
        <v>0.52700000000000002</v>
      </c>
      <c r="I315" s="37">
        <f t="shared" si="123"/>
        <v>18.400000000000002</v>
      </c>
      <c r="K315" s="37">
        <f t="shared" si="124"/>
        <v>18.400000000000002</v>
      </c>
      <c r="L315" s="37">
        <f t="shared" si="144"/>
        <v>20.85</v>
      </c>
      <c r="M315" s="37">
        <f t="shared" si="125"/>
        <v>2.4499999999999993</v>
      </c>
      <c r="N315" s="37">
        <f t="shared" si="145"/>
        <v>63.3</v>
      </c>
      <c r="P315" s="37">
        <f t="shared" si="126"/>
        <v>2.4499999999999993</v>
      </c>
      <c r="Q315" s="37">
        <f t="shared" si="127"/>
        <v>20.85</v>
      </c>
      <c r="S315">
        <v>20.85</v>
      </c>
      <c r="T315" s="37">
        <f t="shared" si="121"/>
        <v>0</v>
      </c>
    </row>
    <row r="316" spans="1:20" x14ac:dyDescent="0.3">
      <c r="A316" s="88" t="s">
        <v>418</v>
      </c>
      <c r="B316" s="89">
        <f>VLOOKUP(A316,Площадь!D:E,2,0)</f>
        <v>56.9</v>
      </c>
      <c r="C316" s="37">
        <v>11.295</v>
      </c>
      <c r="G316" s="37">
        <f t="shared" ref="G316:G317" si="149">B316*$G$715</f>
        <v>0.31747553245242</v>
      </c>
      <c r="H316" s="37">
        <f t="shared" si="122"/>
        <v>0.31747553245242</v>
      </c>
      <c r="I316" s="37">
        <f t="shared" si="123"/>
        <v>11.61247553245242</v>
      </c>
      <c r="K316" s="37">
        <f t="shared" si="124"/>
        <v>11.61247553245242</v>
      </c>
      <c r="L316" s="37">
        <f t="shared" si="144"/>
        <v>12.493</v>
      </c>
      <c r="M316" s="37">
        <f t="shared" si="125"/>
        <v>0.88052446754758051</v>
      </c>
      <c r="N316" s="37">
        <f t="shared" si="145"/>
        <v>56.9</v>
      </c>
      <c r="P316" s="37">
        <f t="shared" si="126"/>
        <v>0.88052446754758051</v>
      </c>
      <c r="Q316" s="37">
        <f t="shared" si="127"/>
        <v>12.493</v>
      </c>
      <c r="S316">
        <v>12.493</v>
      </c>
      <c r="T316" s="37">
        <f t="shared" si="121"/>
        <v>0</v>
      </c>
    </row>
    <row r="317" spans="1:20" x14ac:dyDescent="0.3">
      <c r="A317" s="88" t="s">
        <v>438</v>
      </c>
      <c r="B317" s="89">
        <f>VLOOKUP(A317,Площадь!D:E,2,0)</f>
        <v>83.5</v>
      </c>
      <c r="C317" s="37">
        <v>22.884</v>
      </c>
      <c r="G317" s="37">
        <f t="shared" si="149"/>
        <v>0.46589115922279561</v>
      </c>
      <c r="H317" s="37">
        <f t="shared" si="122"/>
        <v>0.46589115922279561</v>
      </c>
      <c r="I317" s="37">
        <f t="shared" si="123"/>
        <v>23.349891159222796</v>
      </c>
      <c r="K317" s="37">
        <f t="shared" si="124"/>
        <v>23.349891159222796</v>
      </c>
      <c r="L317" s="37">
        <f t="shared" si="144"/>
        <v>25.893999999999998</v>
      </c>
      <c r="M317" s="37">
        <f t="shared" si="125"/>
        <v>2.5441088407772021</v>
      </c>
      <c r="N317" s="37">
        <f t="shared" si="145"/>
        <v>83.5</v>
      </c>
      <c r="P317" s="37">
        <f t="shared" si="126"/>
        <v>2.5441088407772021</v>
      </c>
      <c r="Q317" s="37">
        <f t="shared" si="127"/>
        <v>25.893999999999998</v>
      </c>
      <c r="S317">
        <v>25.893999999999998</v>
      </c>
      <c r="T317" s="37">
        <f t="shared" si="121"/>
        <v>0</v>
      </c>
    </row>
    <row r="318" spans="1:20" x14ac:dyDescent="0.3">
      <c r="A318" s="88" t="s">
        <v>441</v>
      </c>
      <c r="B318" s="89">
        <f>VLOOKUP(A318,Площадь!D:E,2,0)</f>
        <v>78.900000000000006</v>
      </c>
      <c r="C318" s="37">
        <v>10.895</v>
      </c>
      <c r="D318" s="37">
        <f>C318+E318</f>
        <v>10.895</v>
      </c>
      <c r="E318" s="37">
        <f>VLOOKUP(A318,'расход по ИПУ'!A:B,2,0)</f>
        <v>0</v>
      </c>
      <c r="F318" s="37">
        <f>B318</f>
        <v>78.900000000000006</v>
      </c>
      <c r="H318" s="37">
        <f t="shared" si="122"/>
        <v>0</v>
      </c>
      <c r="I318" s="37">
        <f t="shared" si="123"/>
        <v>10.895</v>
      </c>
      <c r="K318" s="37">
        <f t="shared" si="124"/>
        <v>10.895</v>
      </c>
      <c r="L318" s="37">
        <f t="shared" si="144"/>
        <v>10.895</v>
      </c>
      <c r="M318" s="37">
        <f t="shared" si="125"/>
        <v>0</v>
      </c>
      <c r="N318" s="37">
        <f t="shared" si="145"/>
        <v>78.900000000000006</v>
      </c>
      <c r="P318" s="37">
        <f t="shared" si="126"/>
        <v>0</v>
      </c>
      <c r="Q318" s="37">
        <f t="shared" si="127"/>
        <v>10.895</v>
      </c>
      <c r="S318">
        <v>10.895</v>
      </c>
      <c r="T318" s="37">
        <f t="shared" si="121"/>
        <v>0</v>
      </c>
    </row>
    <row r="319" spans="1:20" x14ac:dyDescent="0.3">
      <c r="A319" s="88" t="s">
        <v>498</v>
      </c>
      <c r="B319" s="89">
        <f>VLOOKUP(A319,Площадь!D:E,2,0)</f>
        <v>63.3</v>
      </c>
      <c r="C319" s="37">
        <v>10.146000000000001</v>
      </c>
      <c r="G319" s="37">
        <f t="shared" ref="G319:G320" si="150">B319*$G$715</f>
        <v>0.35318455543476601</v>
      </c>
      <c r="H319" s="37">
        <f t="shared" si="122"/>
        <v>0.35318455543476601</v>
      </c>
      <c r="I319" s="37">
        <f t="shared" si="123"/>
        <v>10.499184555434766</v>
      </c>
      <c r="K319" s="37">
        <f t="shared" si="124"/>
        <v>10.499184555434766</v>
      </c>
      <c r="L319" s="37">
        <f t="shared" si="144"/>
        <v>11.321</v>
      </c>
      <c r="M319" s="37">
        <f t="shared" si="125"/>
        <v>0.82181544456523348</v>
      </c>
      <c r="N319" s="37">
        <f t="shared" si="145"/>
        <v>63.3</v>
      </c>
      <c r="P319" s="37">
        <f t="shared" si="126"/>
        <v>0.82181544456523348</v>
      </c>
      <c r="Q319" s="37">
        <f t="shared" si="127"/>
        <v>11.321</v>
      </c>
      <c r="S319">
        <v>11.321</v>
      </c>
      <c r="T319" s="37">
        <f t="shared" si="121"/>
        <v>0</v>
      </c>
    </row>
    <row r="320" spans="1:20" x14ac:dyDescent="0.3">
      <c r="A320" s="88" t="s">
        <v>420</v>
      </c>
      <c r="B320" s="89">
        <f>VLOOKUP(A320,Площадь!D:E,2,0)</f>
        <v>56.9</v>
      </c>
      <c r="C320" s="37">
        <v>8.0030000000000001</v>
      </c>
      <c r="G320" s="37">
        <f t="shared" si="150"/>
        <v>0.31747553245242</v>
      </c>
      <c r="H320" s="37">
        <f t="shared" si="122"/>
        <v>0.31747553245242</v>
      </c>
      <c r="I320" s="37">
        <f t="shared" si="123"/>
        <v>8.32047553245242</v>
      </c>
      <c r="K320" s="37">
        <f>S320</f>
        <v>8.0030000000000001</v>
      </c>
      <c r="L320" s="37">
        <f t="shared" si="144"/>
        <v>8.0030000000000001</v>
      </c>
      <c r="M320" s="37">
        <f t="shared" si="125"/>
        <v>0</v>
      </c>
      <c r="N320" s="37">
        <f t="shared" si="145"/>
        <v>56.9</v>
      </c>
      <c r="P320" s="37">
        <f t="shared" si="126"/>
        <v>0</v>
      </c>
      <c r="Q320" s="37">
        <f t="shared" si="127"/>
        <v>8.0030000000000001</v>
      </c>
      <c r="S320">
        <v>8.0030000000000001</v>
      </c>
      <c r="T320" s="37">
        <f t="shared" si="121"/>
        <v>0</v>
      </c>
    </row>
    <row r="321" spans="1:20" x14ac:dyDescent="0.3">
      <c r="A321" s="88" t="s">
        <v>448</v>
      </c>
      <c r="B321" s="89">
        <f>VLOOKUP(A321,Площадь!D:E,2,0)</f>
        <v>83.5</v>
      </c>
      <c r="C321" s="37">
        <v>9.3919999999999995</v>
      </c>
      <c r="D321" s="37">
        <f>C321+E321</f>
        <v>9.3919999999999995</v>
      </c>
      <c r="E321" s="37">
        <f>VLOOKUP(A321,'расход по ИПУ'!A:B,2,0)</f>
        <v>0</v>
      </c>
      <c r="F321" s="37">
        <f>B321</f>
        <v>83.5</v>
      </c>
      <c r="H321" s="37">
        <f t="shared" si="122"/>
        <v>0</v>
      </c>
      <c r="I321" s="37">
        <f t="shared" si="123"/>
        <v>9.3919999999999995</v>
      </c>
      <c r="K321" s="37">
        <f t="shared" si="124"/>
        <v>9.3919999999999995</v>
      </c>
      <c r="L321" s="37">
        <f t="shared" si="144"/>
        <v>9.3919999999999995</v>
      </c>
      <c r="M321" s="37">
        <f t="shared" si="125"/>
        <v>0</v>
      </c>
      <c r="N321" s="37">
        <f t="shared" si="145"/>
        <v>83.5</v>
      </c>
      <c r="P321" s="37">
        <f t="shared" si="126"/>
        <v>0</v>
      </c>
      <c r="Q321" s="37">
        <f t="shared" si="127"/>
        <v>9.3919999999999995</v>
      </c>
      <c r="S321">
        <v>9.3919999999999995</v>
      </c>
      <c r="T321" s="37">
        <f t="shared" si="121"/>
        <v>0</v>
      </c>
    </row>
    <row r="322" spans="1:20" x14ac:dyDescent="0.3">
      <c r="A322" s="88" t="s">
        <v>460</v>
      </c>
      <c r="B322" s="89">
        <f>VLOOKUP(A322,Площадь!D:E,2,0)</f>
        <v>78.900000000000006</v>
      </c>
      <c r="C322" s="37">
        <v>22.643999999999998</v>
      </c>
      <c r="G322" s="37">
        <f t="shared" ref="G322:G325" si="151">B322*$G$715</f>
        <v>0.44022529895423446</v>
      </c>
      <c r="H322" s="37">
        <f t="shared" si="122"/>
        <v>0.44022529895423446</v>
      </c>
      <c r="I322" s="37">
        <f t="shared" si="123"/>
        <v>23.084225298954234</v>
      </c>
      <c r="K322" s="37">
        <f t="shared" si="124"/>
        <v>23.084225298954234</v>
      </c>
      <c r="L322" s="37">
        <f t="shared" si="144"/>
        <v>27.265000000000001</v>
      </c>
      <c r="M322" s="37">
        <f t="shared" si="125"/>
        <v>4.1807747010457668</v>
      </c>
      <c r="N322" s="37">
        <f t="shared" si="145"/>
        <v>78.900000000000006</v>
      </c>
      <c r="P322" s="37">
        <f t="shared" si="126"/>
        <v>4.1807747010457668</v>
      </c>
      <c r="Q322" s="37">
        <f t="shared" si="127"/>
        <v>27.265000000000001</v>
      </c>
      <c r="S322">
        <v>27.265000000000001</v>
      </c>
      <c r="T322" s="37">
        <f t="shared" ref="T322:T385" si="152">S322-Q322</f>
        <v>0</v>
      </c>
    </row>
    <row r="323" spans="1:20" x14ac:dyDescent="0.3">
      <c r="A323" s="88" t="s">
        <v>471</v>
      </c>
      <c r="B323" s="89">
        <f>VLOOKUP(A323,Площадь!D:E,2,0)</f>
        <v>63.3</v>
      </c>
      <c r="C323" s="37">
        <v>22.902000000000001</v>
      </c>
      <c r="G323" s="37">
        <f t="shared" si="151"/>
        <v>0.35318455543476601</v>
      </c>
      <c r="H323" s="37">
        <f t="shared" ref="H323:H386" si="153">E323+G323</f>
        <v>0.35318455543476601</v>
      </c>
      <c r="I323" s="37">
        <f t="shared" ref="I323:I386" si="154">C323+H323</f>
        <v>23.255184555434766</v>
      </c>
      <c r="K323" s="37">
        <f t="shared" ref="K323:K386" si="155">I323</f>
        <v>23.255184555434766</v>
      </c>
      <c r="L323" s="37">
        <f t="shared" si="144"/>
        <v>28.550999999999998</v>
      </c>
      <c r="M323" s="37">
        <f t="shared" ref="M323:M386" si="156">S323-K323</f>
        <v>5.2958154445652319</v>
      </c>
      <c r="N323" s="37">
        <f t="shared" si="145"/>
        <v>63.3</v>
      </c>
      <c r="P323" s="37">
        <f t="shared" ref="P323:P386" si="157">M323+O323</f>
        <v>5.2958154445652319</v>
      </c>
      <c r="Q323" s="37">
        <f t="shared" ref="Q323:Q386" si="158">K323+P323</f>
        <v>28.550999999999998</v>
      </c>
      <c r="S323">
        <v>28.550999999999998</v>
      </c>
      <c r="T323" s="37">
        <f t="shared" si="152"/>
        <v>0</v>
      </c>
    </row>
    <row r="324" spans="1:20" x14ac:dyDescent="0.3">
      <c r="A324" s="88" t="s">
        <v>331</v>
      </c>
      <c r="B324" s="89">
        <f>VLOOKUP(A324,Площадь!D:E,2,0)</f>
        <v>55.7</v>
      </c>
      <c r="C324" s="37">
        <v>9.0960000000000001</v>
      </c>
      <c r="G324" s="37">
        <f t="shared" si="151"/>
        <v>0.31078009064323014</v>
      </c>
      <c r="H324" s="37">
        <f t="shared" si="153"/>
        <v>0.31078009064323014</v>
      </c>
      <c r="I324" s="37">
        <f t="shared" si="154"/>
        <v>9.4067800906432311</v>
      </c>
      <c r="K324" s="37">
        <f t="shared" si="155"/>
        <v>9.4067800906432311</v>
      </c>
      <c r="L324" s="37">
        <f t="shared" si="144"/>
        <v>14.422000000000001</v>
      </c>
      <c r="M324" s="37">
        <f t="shared" si="156"/>
        <v>5.0152199093567695</v>
      </c>
      <c r="N324" s="37">
        <f t="shared" si="145"/>
        <v>55.7</v>
      </c>
      <c r="P324" s="37">
        <f t="shared" si="157"/>
        <v>5.0152199093567695</v>
      </c>
      <c r="Q324" s="37">
        <f t="shared" si="158"/>
        <v>14.422000000000001</v>
      </c>
      <c r="S324">
        <v>14.422000000000001</v>
      </c>
      <c r="T324" s="37">
        <f t="shared" si="152"/>
        <v>0</v>
      </c>
    </row>
    <row r="325" spans="1:20" x14ac:dyDescent="0.3">
      <c r="A325" s="88" t="s">
        <v>439</v>
      </c>
      <c r="B325" s="89">
        <f>VLOOKUP(A325,Площадь!D:E,2,0)</f>
        <v>56.9</v>
      </c>
      <c r="C325" s="37">
        <v>16.207999999999998</v>
      </c>
      <c r="G325" s="37">
        <f t="shared" si="151"/>
        <v>0.31747553245242</v>
      </c>
      <c r="H325" s="37">
        <f t="shared" si="153"/>
        <v>0.31747553245242</v>
      </c>
      <c r="I325" s="37">
        <f t="shared" si="154"/>
        <v>16.525475532452418</v>
      </c>
      <c r="K325" s="37">
        <f t="shared" si="155"/>
        <v>16.525475532452418</v>
      </c>
      <c r="L325" s="37">
        <f t="shared" si="144"/>
        <v>21.414000000000001</v>
      </c>
      <c r="M325" s="37">
        <f t="shared" si="156"/>
        <v>4.8885244675475832</v>
      </c>
      <c r="N325" s="37">
        <f t="shared" si="145"/>
        <v>56.9</v>
      </c>
      <c r="P325" s="37">
        <f t="shared" si="157"/>
        <v>4.8885244675475832</v>
      </c>
      <c r="Q325" s="37">
        <f t="shared" si="158"/>
        <v>21.414000000000001</v>
      </c>
      <c r="S325">
        <v>21.414000000000001</v>
      </c>
      <c r="T325" s="37">
        <f t="shared" si="152"/>
        <v>0</v>
      </c>
    </row>
    <row r="326" spans="1:20" x14ac:dyDescent="0.3">
      <c r="A326" s="88" t="s">
        <v>467</v>
      </c>
      <c r="B326" s="89">
        <f>VLOOKUP(A326,Площадь!D:E,2,0)</f>
        <v>83.5</v>
      </c>
      <c r="C326" s="37">
        <v>17.791</v>
      </c>
      <c r="D326" s="37">
        <f>C326+E326</f>
        <v>17.791</v>
      </c>
      <c r="E326" s="37">
        <f>VLOOKUP(A326,'расход по ИПУ'!A:B,2,0)</f>
        <v>0</v>
      </c>
      <c r="F326" s="37">
        <f>B326</f>
        <v>83.5</v>
      </c>
      <c r="H326" s="37">
        <f t="shared" si="153"/>
        <v>0</v>
      </c>
      <c r="I326" s="37">
        <f t="shared" si="154"/>
        <v>17.791</v>
      </c>
      <c r="K326" s="37">
        <f t="shared" si="155"/>
        <v>17.791</v>
      </c>
      <c r="L326" s="37">
        <f t="shared" si="144"/>
        <v>21.414000000000001</v>
      </c>
      <c r="M326" s="37">
        <f t="shared" si="156"/>
        <v>3.6230000000000011</v>
      </c>
      <c r="N326" s="37">
        <f t="shared" si="145"/>
        <v>83.5</v>
      </c>
      <c r="P326" s="37">
        <f t="shared" si="157"/>
        <v>3.6230000000000011</v>
      </c>
      <c r="Q326" s="37">
        <f t="shared" si="158"/>
        <v>21.414000000000001</v>
      </c>
      <c r="S326">
        <v>21.414000000000001</v>
      </c>
      <c r="T326" s="37">
        <f t="shared" si="152"/>
        <v>0</v>
      </c>
    </row>
    <row r="327" spans="1:20" x14ac:dyDescent="0.3">
      <c r="A327" s="88" t="s">
        <v>436</v>
      </c>
      <c r="B327" s="89">
        <f>VLOOKUP(A327,Площадь!D:E,2,0)</f>
        <v>78.900000000000006</v>
      </c>
      <c r="C327" s="37">
        <v>19.963999999999999</v>
      </c>
      <c r="G327" s="37">
        <f>B327*$G$715</f>
        <v>0.44022529895423446</v>
      </c>
      <c r="H327" s="37">
        <f t="shared" si="153"/>
        <v>0.44022529895423446</v>
      </c>
      <c r="I327" s="37">
        <f t="shared" si="154"/>
        <v>20.404225298954234</v>
      </c>
      <c r="K327" s="37">
        <f t="shared" si="155"/>
        <v>20.404225298954234</v>
      </c>
      <c r="L327" s="37">
        <f t="shared" si="144"/>
        <v>23.268999999999998</v>
      </c>
      <c r="M327" s="37">
        <f t="shared" si="156"/>
        <v>2.8647747010457643</v>
      </c>
      <c r="N327" s="37">
        <f t="shared" si="145"/>
        <v>78.900000000000006</v>
      </c>
      <c r="P327" s="37">
        <f t="shared" si="157"/>
        <v>2.8647747010457643</v>
      </c>
      <c r="Q327" s="37">
        <f t="shared" si="158"/>
        <v>23.268999999999998</v>
      </c>
      <c r="S327">
        <v>23.268999999999998</v>
      </c>
      <c r="T327" s="37">
        <f t="shared" si="152"/>
        <v>0</v>
      </c>
    </row>
    <row r="328" spans="1:20" x14ac:dyDescent="0.3">
      <c r="A328" s="88" t="s">
        <v>452</v>
      </c>
      <c r="B328" s="89">
        <f>VLOOKUP(A328,Площадь!D:E,2,0)</f>
        <v>63.3</v>
      </c>
      <c r="C328" s="37">
        <v>16.853000000000002</v>
      </c>
      <c r="D328" s="37">
        <f>C328+E328</f>
        <v>16.853000000000002</v>
      </c>
      <c r="E328" s="37">
        <f>VLOOKUP(A328,'расход по ИПУ'!A:B,2,0)</f>
        <v>0</v>
      </c>
      <c r="F328" s="37">
        <f>B328</f>
        <v>63.3</v>
      </c>
      <c r="H328" s="37">
        <f t="shared" si="153"/>
        <v>0</v>
      </c>
      <c r="I328" s="37">
        <f t="shared" si="154"/>
        <v>16.853000000000002</v>
      </c>
      <c r="K328" s="37">
        <f t="shared" si="155"/>
        <v>16.853000000000002</v>
      </c>
      <c r="L328" s="37">
        <f t="shared" si="144"/>
        <v>17.155999999999999</v>
      </c>
      <c r="M328" s="37">
        <f t="shared" si="156"/>
        <v>0.30299999999999727</v>
      </c>
      <c r="N328" s="37">
        <f t="shared" si="145"/>
        <v>63.3</v>
      </c>
      <c r="P328" s="37">
        <f t="shared" si="157"/>
        <v>0.30299999999999727</v>
      </c>
      <c r="Q328" s="37">
        <f t="shared" si="158"/>
        <v>17.155999999999999</v>
      </c>
      <c r="S328">
        <v>17.155999999999999</v>
      </c>
      <c r="T328" s="37">
        <f t="shared" si="152"/>
        <v>0</v>
      </c>
    </row>
    <row r="329" spans="1:20" x14ac:dyDescent="0.3">
      <c r="A329" s="88" t="s">
        <v>433</v>
      </c>
      <c r="B329" s="89">
        <f>VLOOKUP(A329,Площадь!D:E,2,0)</f>
        <v>56.9</v>
      </c>
      <c r="C329" s="37">
        <v>11.381</v>
      </c>
      <c r="G329" s="37">
        <f t="shared" ref="G329:G330" si="159">B329*$G$715</f>
        <v>0.31747553245242</v>
      </c>
      <c r="H329" s="37">
        <f t="shared" si="153"/>
        <v>0.31747553245242</v>
      </c>
      <c r="I329" s="37">
        <f t="shared" si="154"/>
        <v>11.69847553245242</v>
      </c>
      <c r="K329" s="37">
        <f t="shared" si="155"/>
        <v>11.69847553245242</v>
      </c>
      <c r="L329" s="37">
        <f t="shared" si="144"/>
        <v>12.571</v>
      </c>
      <c r="M329" s="37">
        <f t="shared" si="156"/>
        <v>0.87252446754757962</v>
      </c>
      <c r="N329" s="37">
        <f t="shared" si="145"/>
        <v>56.9</v>
      </c>
      <c r="P329" s="37">
        <f t="shared" si="157"/>
        <v>0.87252446754757962</v>
      </c>
      <c r="Q329" s="37">
        <f t="shared" si="158"/>
        <v>12.571</v>
      </c>
      <c r="S329">
        <v>12.571</v>
      </c>
      <c r="T329" s="37">
        <f t="shared" si="152"/>
        <v>0</v>
      </c>
    </row>
    <row r="330" spans="1:20" x14ac:dyDescent="0.3">
      <c r="A330" s="88" t="s">
        <v>432</v>
      </c>
      <c r="B330" s="89">
        <f>VLOOKUP(A330,Площадь!D:E,2,0)</f>
        <v>83.5</v>
      </c>
      <c r="C330" s="37">
        <v>10.271000000000001</v>
      </c>
      <c r="G330" s="37">
        <f t="shared" si="159"/>
        <v>0.46589115922279561</v>
      </c>
      <c r="H330" s="37">
        <f t="shared" si="153"/>
        <v>0.46589115922279561</v>
      </c>
      <c r="I330" s="37">
        <f t="shared" si="154"/>
        <v>10.736891159222797</v>
      </c>
      <c r="K330" s="37">
        <f>S330</f>
        <v>10.368</v>
      </c>
      <c r="L330" s="37">
        <f t="shared" si="144"/>
        <v>10.368</v>
      </c>
      <c r="M330" s="37">
        <f t="shared" si="156"/>
        <v>0</v>
      </c>
      <c r="N330" s="37">
        <f t="shared" si="145"/>
        <v>83.5</v>
      </c>
      <c r="P330" s="37">
        <f t="shared" si="157"/>
        <v>0</v>
      </c>
      <c r="Q330" s="37">
        <f t="shared" si="158"/>
        <v>10.368</v>
      </c>
      <c r="S330">
        <v>10.368</v>
      </c>
      <c r="T330" s="37">
        <f t="shared" si="152"/>
        <v>0</v>
      </c>
    </row>
    <row r="331" spans="1:20" x14ac:dyDescent="0.3">
      <c r="A331" s="88" t="s">
        <v>480</v>
      </c>
      <c r="B331" s="89">
        <f>VLOOKUP(A331,Площадь!D:E,2,0)</f>
        <v>78.900000000000006</v>
      </c>
      <c r="C331" s="37">
        <v>12.366</v>
      </c>
      <c r="D331" s="37">
        <f t="shared" ref="D331:D332" si="160">C331+E331</f>
        <v>12.366</v>
      </c>
      <c r="E331" s="37">
        <f>VLOOKUP(A331,'расход по ИПУ'!A:B,2,0)</f>
        <v>0</v>
      </c>
      <c r="F331" s="37">
        <f t="shared" ref="F331:F332" si="161">B331</f>
        <v>78.900000000000006</v>
      </c>
      <c r="H331" s="37">
        <f t="shared" si="153"/>
        <v>0</v>
      </c>
      <c r="I331" s="37">
        <f t="shared" si="154"/>
        <v>12.366</v>
      </c>
      <c r="K331" s="37">
        <f t="shared" si="155"/>
        <v>12.366</v>
      </c>
      <c r="L331" s="37">
        <f t="shared" si="144"/>
        <v>14.006</v>
      </c>
      <c r="M331" s="37">
        <f t="shared" si="156"/>
        <v>1.6400000000000006</v>
      </c>
      <c r="N331" s="37">
        <f t="shared" si="145"/>
        <v>78.900000000000006</v>
      </c>
      <c r="P331" s="37">
        <f t="shared" si="157"/>
        <v>1.6400000000000006</v>
      </c>
      <c r="Q331" s="37">
        <f t="shared" si="158"/>
        <v>14.006</v>
      </c>
      <c r="S331">
        <v>14.006</v>
      </c>
      <c r="T331" s="37">
        <f t="shared" si="152"/>
        <v>0</v>
      </c>
    </row>
    <row r="332" spans="1:20" x14ac:dyDescent="0.3">
      <c r="A332" s="88" t="s">
        <v>482</v>
      </c>
      <c r="B332" s="89">
        <f>VLOOKUP(A332,Площадь!D:E,2,0)</f>
        <v>63.3</v>
      </c>
      <c r="C332" s="37">
        <v>10.475</v>
      </c>
      <c r="D332" s="37">
        <f t="shared" si="160"/>
        <v>11.452</v>
      </c>
      <c r="E332" s="37">
        <f>VLOOKUP(A332,'расход по ИПУ'!A:B,2,0)</f>
        <v>0.97699999999999998</v>
      </c>
      <c r="F332" s="37">
        <f t="shared" si="161"/>
        <v>63.3</v>
      </c>
      <c r="H332" s="37">
        <f t="shared" si="153"/>
        <v>0.97699999999999998</v>
      </c>
      <c r="I332" s="37">
        <f t="shared" si="154"/>
        <v>11.452</v>
      </c>
      <c r="K332" s="37">
        <f t="shared" si="155"/>
        <v>11.452</v>
      </c>
      <c r="L332" s="37">
        <f t="shared" si="144"/>
        <v>13.930999999999999</v>
      </c>
      <c r="M332" s="37">
        <f t="shared" si="156"/>
        <v>2.4789999999999992</v>
      </c>
      <c r="N332" s="37">
        <f t="shared" si="145"/>
        <v>63.3</v>
      </c>
      <c r="P332" s="37">
        <f t="shared" si="157"/>
        <v>2.4789999999999992</v>
      </c>
      <c r="Q332" s="37">
        <f t="shared" si="158"/>
        <v>13.930999999999999</v>
      </c>
      <c r="S332">
        <v>13.930999999999999</v>
      </c>
      <c r="T332" s="37">
        <f t="shared" si="152"/>
        <v>0</v>
      </c>
    </row>
    <row r="333" spans="1:20" x14ac:dyDescent="0.3">
      <c r="A333" s="88" t="s">
        <v>476</v>
      </c>
      <c r="B333" s="89">
        <f>VLOOKUP(A333,Площадь!D:E,2,0)</f>
        <v>56.9</v>
      </c>
      <c r="C333" s="37">
        <v>5.2370000000000001</v>
      </c>
      <c r="G333" s="37">
        <f t="shared" ref="G333:G336" si="162">B333*$G$715</f>
        <v>0.31747553245242</v>
      </c>
      <c r="H333" s="37">
        <f t="shared" si="153"/>
        <v>0.31747553245242</v>
      </c>
      <c r="I333" s="37">
        <f t="shared" si="154"/>
        <v>5.55447553245242</v>
      </c>
      <c r="K333" s="37">
        <f>S333</f>
        <v>5.2869999999999999</v>
      </c>
      <c r="L333" s="37">
        <f t="shared" si="144"/>
        <v>5.2869999999999999</v>
      </c>
      <c r="M333" s="37">
        <f t="shared" si="156"/>
        <v>0</v>
      </c>
      <c r="N333" s="37">
        <f t="shared" si="145"/>
        <v>56.9</v>
      </c>
      <c r="P333" s="37">
        <f t="shared" si="157"/>
        <v>0</v>
      </c>
      <c r="Q333" s="37">
        <f t="shared" si="158"/>
        <v>5.2869999999999999</v>
      </c>
      <c r="S333">
        <v>5.2869999999999999</v>
      </c>
      <c r="T333" s="37">
        <f t="shared" si="152"/>
        <v>0</v>
      </c>
    </row>
    <row r="334" spans="1:20" x14ac:dyDescent="0.3">
      <c r="A334" s="88" t="s">
        <v>422</v>
      </c>
      <c r="B334" s="89">
        <f>VLOOKUP(A334,Площадь!D:E,2,0)</f>
        <v>83.5</v>
      </c>
      <c r="C334" s="37">
        <v>5.3319999999999999</v>
      </c>
      <c r="G334" s="37">
        <f t="shared" si="162"/>
        <v>0.46589115922279561</v>
      </c>
      <c r="H334" s="37">
        <f t="shared" si="153"/>
        <v>0.46589115922279561</v>
      </c>
      <c r="I334" s="37">
        <f t="shared" si="154"/>
        <v>5.7978911592227957</v>
      </c>
      <c r="K334" s="37">
        <f t="shared" si="155"/>
        <v>5.7978911592227957</v>
      </c>
      <c r="L334" s="37">
        <f t="shared" si="144"/>
        <v>6.0439999999999996</v>
      </c>
      <c r="M334" s="37">
        <f t="shared" si="156"/>
        <v>0.24610884077720385</v>
      </c>
      <c r="N334" s="37">
        <f t="shared" si="145"/>
        <v>83.5</v>
      </c>
      <c r="P334" s="37">
        <f t="shared" si="157"/>
        <v>0.24610884077720385</v>
      </c>
      <c r="Q334" s="37">
        <f t="shared" si="158"/>
        <v>6.0439999999999996</v>
      </c>
      <c r="S334">
        <v>6.0439999999999996</v>
      </c>
      <c r="T334" s="37">
        <f t="shared" si="152"/>
        <v>0</v>
      </c>
    </row>
    <row r="335" spans="1:20" x14ac:dyDescent="0.3">
      <c r="A335" s="88" t="s">
        <v>279</v>
      </c>
      <c r="B335" s="89">
        <f>VLOOKUP(A335,Площадь!D:E,2,0)</f>
        <v>85.1</v>
      </c>
      <c r="C335" s="37">
        <v>18.166</v>
      </c>
      <c r="G335" s="37">
        <f t="shared" si="162"/>
        <v>0.47481841496838206</v>
      </c>
      <c r="H335" s="37">
        <f t="shared" si="153"/>
        <v>0.47481841496838206</v>
      </c>
      <c r="I335" s="37">
        <f t="shared" si="154"/>
        <v>18.640818414968383</v>
      </c>
      <c r="K335" s="37">
        <f t="shared" si="155"/>
        <v>18.640818414968383</v>
      </c>
      <c r="L335" s="37">
        <f t="shared" si="144"/>
        <v>21.161999999999999</v>
      </c>
      <c r="M335" s="37">
        <f t="shared" si="156"/>
        <v>2.5211815850316164</v>
      </c>
      <c r="N335" s="37">
        <f t="shared" si="145"/>
        <v>85.1</v>
      </c>
      <c r="P335" s="37">
        <f t="shared" si="157"/>
        <v>2.5211815850316164</v>
      </c>
      <c r="Q335" s="37">
        <f t="shared" si="158"/>
        <v>21.161999999999999</v>
      </c>
      <c r="S335">
        <v>21.161999999999999</v>
      </c>
      <c r="T335" s="37">
        <f t="shared" si="152"/>
        <v>0</v>
      </c>
    </row>
    <row r="336" spans="1:20" x14ac:dyDescent="0.3">
      <c r="A336" s="88" t="s">
        <v>137</v>
      </c>
      <c r="B336" s="89">
        <f>VLOOKUP(A336,Площадь!D:E,2,0)</f>
        <v>83.9</v>
      </c>
      <c r="C336" s="37">
        <v>8.1509999999999998</v>
      </c>
      <c r="G336" s="37">
        <f t="shared" si="162"/>
        <v>0.46812297315919227</v>
      </c>
      <c r="H336" s="37">
        <f t="shared" si="153"/>
        <v>0.46812297315919227</v>
      </c>
      <c r="I336" s="37">
        <f t="shared" si="154"/>
        <v>8.6191229731591914</v>
      </c>
      <c r="K336" s="37">
        <f t="shared" si="155"/>
        <v>8.6191229731591914</v>
      </c>
      <c r="L336" s="37">
        <f t="shared" si="144"/>
        <v>9.2129999999999992</v>
      </c>
      <c r="M336" s="37">
        <f t="shared" si="156"/>
        <v>0.59387702684080779</v>
      </c>
      <c r="N336" s="37">
        <f t="shared" si="145"/>
        <v>83.9</v>
      </c>
      <c r="P336" s="37">
        <f t="shared" si="157"/>
        <v>0.59387702684080779</v>
      </c>
      <c r="Q336" s="37">
        <f t="shared" si="158"/>
        <v>9.2129999999999992</v>
      </c>
      <c r="S336">
        <v>9.2129999999999992</v>
      </c>
      <c r="T336" s="37">
        <f t="shared" si="152"/>
        <v>0</v>
      </c>
    </row>
    <row r="337" spans="1:20" x14ac:dyDescent="0.3">
      <c r="A337" s="88" t="s">
        <v>440</v>
      </c>
      <c r="B337" s="89">
        <f>VLOOKUP(A337,Площадь!D:E,2,0)</f>
        <v>78.900000000000006</v>
      </c>
      <c r="C337" s="37">
        <v>8.5730000000000004</v>
      </c>
      <c r="D337" s="37">
        <f>C337+E337</f>
        <v>8.5730000000000004</v>
      </c>
      <c r="E337" s="37">
        <f>VLOOKUP(A337,'расход по ИПУ'!A:B,2,0)</f>
        <v>0</v>
      </c>
      <c r="F337" s="37">
        <f>B337</f>
        <v>78.900000000000006</v>
      </c>
      <c r="H337" s="37">
        <f t="shared" si="153"/>
        <v>0</v>
      </c>
      <c r="I337" s="37">
        <f t="shared" si="154"/>
        <v>8.5730000000000004</v>
      </c>
      <c r="K337" s="37">
        <f t="shared" si="155"/>
        <v>8.5730000000000004</v>
      </c>
      <c r="L337" s="37">
        <f t="shared" si="144"/>
        <v>11.302</v>
      </c>
      <c r="M337" s="37">
        <f t="shared" si="156"/>
        <v>2.7289999999999992</v>
      </c>
      <c r="N337" s="37">
        <f t="shared" si="145"/>
        <v>78.900000000000006</v>
      </c>
      <c r="P337" s="37">
        <f t="shared" si="157"/>
        <v>2.7289999999999992</v>
      </c>
      <c r="Q337" s="37">
        <f t="shared" si="158"/>
        <v>11.302</v>
      </c>
      <c r="S337">
        <v>11.302</v>
      </c>
      <c r="T337" s="37">
        <f t="shared" si="152"/>
        <v>0</v>
      </c>
    </row>
    <row r="338" spans="1:20" x14ac:dyDescent="0.3">
      <c r="A338" s="88" t="s">
        <v>500</v>
      </c>
      <c r="B338" s="89">
        <f>VLOOKUP(A338,Площадь!D:E,2,0)</f>
        <v>63.3</v>
      </c>
      <c r="C338" s="37">
        <v>11.887</v>
      </c>
      <c r="G338" s="37">
        <f t="shared" ref="G338:G340" si="163">B338*$G$715</f>
        <v>0.35318455543476601</v>
      </c>
      <c r="H338" s="37">
        <f t="shared" si="153"/>
        <v>0.35318455543476601</v>
      </c>
      <c r="I338" s="37">
        <f t="shared" si="154"/>
        <v>12.240184555434766</v>
      </c>
      <c r="K338" s="37">
        <f t="shared" si="155"/>
        <v>12.240184555434766</v>
      </c>
      <c r="L338" s="37">
        <f t="shared" si="144"/>
        <v>14.507</v>
      </c>
      <c r="M338" s="37">
        <f t="shared" si="156"/>
        <v>2.2668154445652338</v>
      </c>
      <c r="N338" s="37">
        <f t="shared" si="145"/>
        <v>63.3</v>
      </c>
      <c r="P338" s="37">
        <f t="shared" si="157"/>
        <v>2.2668154445652338</v>
      </c>
      <c r="Q338" s="37">
        <f t="shared" si="158"/>
        <v>14.507</v>
      </c>
      <c r="S338">
        <v>14.507</v>
      </c>
      <c r="T338" s="37">
        <f t="shared" si="152"/>
        <v>0</v>
      </c>
    </row>
    <row r="339" spans="1:20" x14ac:dyDescent="0.3">
      <c r="A339" s="88" t="s">
        <v>455</v>
      </c>
      <c r="B339" s="89">
        <f>VLOOKUP(A339,Площадь!D:E,2,0)</f>
        <v>56.9</v>
      </c>
      <c r="C339" s="37">
        <v>15.925000000000001</v>
      </c>
      <c r="G339" s="37">
        <f t="shared" si="163"/>
        <v>0.31747553245242</v>
      </c>
      <c r="H339" s="37">
        <f t="shared" si="153"/>
        <v>0.31747553245242</v>
      </c>
      <c r="I339" s="37">
        <f t="shared" si="154"/>
        <v>16.242475532452421</v>
      </c>
      <c r="K339" s="37">
        <f>S339</f>
        <v>15.965999999999999</v>
      </c>
      <c r="L339" s="37">
        <f t="shared" si="144"/>
        <v>15.965999999999999</v>
      </c>
      <c r="M339" s="37">
        <f t="shared" si="156"/>
        <v>0</v>
      </c>
      <c r="N339" s="37">
        <f t="shared" si="145"/>
        <v>56.9</v>
      </c>
      <c r="P339" s="37">
        <f t="shared" si="157"/>
        <v>0</v>
      </c>
      <c r="Q339" s="37">
        <f t="shared" si="158"/>
        <v>15.965999999999999</v>
      </c>
      <c r="S339">
        <v>15.965999999999999</v>
      </c>
      <c r="T339" s="37">
        <f t="shared" si="152"/>
        <v>0</v>
      </c>
    </row>
    <row r="340" spans="1:20" x14ac:dyDescent="0.3">
      <c r="A340" s="88" t="s">
        <v>454</v>
      </c>
      <c r="B340" s="89">
        <f>VLOOKUP(A340,Площадь!D:E,2,0)</f>
        <v>83.5</v>
      </c>
      <c r="C340" s="37">
        <v>19.353000000000002</v>
      </c>
      <c r="G340" s="37">
        <f t="shared" si="163"/>
        <v>0.46589115922279561</v>
      </c>
      <c r="H340" s="37">
        <f t="shared" si="153"/>
        <v>0.46589115922279561</v>
      </c>
      <c r="I340" s="37">
        <f t="shared" si="154"/>
        <v>19.818891159222797</v>
      </c>
      <c r="K340" s="37">
        <f t="shared" si="155"/>
        <v>19.818891159222797</v>
      </c>
      <c r="L340" s="37">
        <f t="shared" si="144"/>
        <v>24.96</v>
      </c>
      <c r="M340" s="37">
        <f t="shared" si="156"/>
        <v>5.1411088407772034</v>
      </c>
      <c r="N340" s="37">
        <f t="shared" si="145"/>
        <v>83.5</v>
      </c>
      <c r="P340" s="37">
        <f t="shared" si="157"/>
        <v>5.1411088407772034</v>
      </c>
      <c r="Q340" s="37">
        <f t="shared" si="158"/>
        <v>24.96</v>
      </c>
      <c r="S340">
        <v>24.96</v>
      </c>
      <c r="T340" s="37">
        <f t="shared" si="152"/>
        <v>0</v>
      </c>
    </row>
    <row r="341" spans="1:20" x14ac:dyDescent="0.3">
      <c r="A341" s="88" t="s">
        <v>487</v>
      </c>
      <c r="B341" s="89">
        <f>VLOOKUP(A341,Площадь!D:E,2,0)</f>
        <v>78.900000000000006</v>
      </c>
      <c r="C341" s="37">
        <v>19.436</v>
      </c>
      <c r="D341" s="37">
        <f>C341+E341</f>
        <v>21.02</v>
      </c>
      <c r="E341" s="37">
        <f>VLOOKUP(A341,'расход по ИПУ'!A:B,2,0)</f>
        <v>1.5840000000000001</v>
      </c>
      <c r="F341" s="37">
        <f>B341</f>
        <v>78.900000000000006</v>
      </c>
      <c r="H341" s="37">
        <f t="shared" si="153"/>
        <v>1.5840000000000001</v>
      </c>
      <c r="I341" s="37">
        <f t="shared" si="154"/>
        <v>21.02</v>
      </c>
      <c r="K341" s="37">
        <f>S341</f>
        <v>21.007000000000001</v>
      </c>
      <c r="L341" s="37">
        <f t="shared" si="144"/>
        <v>21.007000000000001</v>
      </c>
      <c r="M341" s="37">
        <f t="shared" si="156"/>
        <v>0</v>
      </c>
      <c r="N341" s="37">
        <f t="shared" si="145"/>
        <v>78.900000000000006</v>
      </c>
      <c r="P341" s="37">
        <f t="shared" si="157"/>
        <v>0</v>
      </c>
      <c r="Q341" s="37">
        <f t="shared" si="158"/>
        <v>21.007000000000001</v>
      </c>
      <c r="S341">
        <v>21.007000000000001</v>
      </c>
      <c r="T341" s="37">
        <f t="shared" si="152"/>
        <v>0</v>
      </c>
    </row>
    <row r="342" spans="1:20" x14ac:dyDescent="0.3">
      <c r="A342" s="88" t="s">
        <v>412</v>
      </c>
      <c r="B342" s="89">
        <f>VLOOKUP(A342,Площадь!D:E,2,0)</f>
        <v>63.3</v>
      </c>
      <c r="C342" s="37">
        <v>12.74</v>
      </c>
      <c r="G342" s="37">
        <f>B342*$G$715</f>
        <v>0.35318455543476601</v>
      </c>
      <c r="H342" s="37">
        <f t="shared" si="153"/>
        <v>0.35318455543476601</v>
      </c>
      <c r="I342" s="37">
        <f t="shared" si="154"/>
        <v>13.093184555434766</v>
      </c>
      <c r="K342" s="37">
        <f t="shared" si="155"/>
        <v>13.093184555434766</v>
      </c>
      <c r="L342" s="37">
        <f t="shared" si="144"/>
        <v>15.044</v>
      </c>
      <c r="M342" s="37">
        <f t="shared" si="156"/>
        <v>1.9508154445652348</v>
      </c>
      <c r="N342" s="37">
        <f t="shared" si="145"/>
        <v>63.3</v>
      </c>
      <c r="P342" s="37">
        <f t="shared" si="157"/>
        <v>1.9508154445652348</v>
      </c>
      <c r="Q342" s="37">
        <f t="shared" si="158"/>
        <v>15.044</v>
      </c>
      <c r="S342">
        <v>15.044</v>
      </c>
      <c r="T342" s="37">
        <f t="shared" si="152"/>
        <v>0</v>
      </c>
    </row>
    <row r="343" spans="1:20" x14ac:dyDescent="0.3">
      <c r="A343" s="88" t="s">
        <v>466</v>
      </c>
      <c r="B343" s="89">
        <f>VLOOKUP(A343,Площадь!D:E,2,0)</f>
        <v>56.9</v>
      </c>
      <c r="C343" s="37">
        <v>11.769</v>
      </c>
      <c r="D343" s="37">
        <f>C343+E343</f>
        <v>12.271000000000001</v>
      </c>
      <c r="E343" s="37">
        <f>VLOOKUP(A343,'расход по ИПУ'!A:B,2,0)</f>
        <v>0.502</v>
      </c>
      <c r="F343" s="37">
        <f>B343</f>
        <v>56.9</v>
      </c>
      <c r="H343" s="37">
        <f t="shared" si="153"/>
        <v>0.502</v>
      </c>
      <c r="I343" s="37">
        <f t="shared" si="154"/>
        <v>12.271000000000001</v>
      </c>
      <c r="K343" s="37">
        <f t="shared" si="155"/>
        <v>12.271000000000001</v>
      </c>
      <c r="L343" s="37">
        <f t="shared" si="144"/>
        <v>12.641</v>
      </c>
      <c r="M343" s="37">
        <f t="shared" si="156"/>
        <v>0.36999999999999922</v>
      </c>
      <c r="N343" s="37">
        <f t="shared" si="145"/>
        <v>56.9</v>
      </c>
      <c r="P343" s="37">
        <f t="shared" si="157"/>
        <v>0.36999999999999922</v>
      </c>
      <c r="Q343" s="37">
        <f t="shared" si="158"/>
        <v>12.641</v>
      </c>
      <c r="S343">
        <v>12.641</v>
      </c>
      <c r="T343" s="37">
        <f t="shared" si="152"/>
        <v>0</v>
      </c>
    </row>
    <row r="344" spans="1:20" x14ac:dyDescent="0.3">
      <c r="A344" s="88" t="s">
        <v>474</v>
      </c>
      <c r="B344" s="89">
        <f>VLOOKUP(A344,Площадь!D:E,2,0)</f>
        <v>83.5</v>
      </c>
      <c r="C344" s="37">
        <v>13.77</v>
      </c>
      <c r="G344" s="37">
        <f t="shared" ref="G344:G347" si="164">B344*$G$715</f>
        <v>0.46589115922279561</v>
      </c>
      <c r="H344" s="37">
        <f t="shared" si="153"/>
        <v>0.46589115922279561</v>
      </c>
      <c r="I344" s="37">
        <f t="shared" si="154"/>
        <v>14.235891159222795</v>
      </c>
      <c r="K344" s="37">
        <f t="shared" si="155"/>
        <v>14.235891159222795</v>
      </c>
      <c r="L344" s="37">
        <f t="shared" si="144"/>
        <v>14.414999999999999</v>
      </c>
      <c r="M344" s="37">
        <f t="shared" si="156"/>
        <v>0.17910884077720368</v>
      </c>
      <c r="N344" s="37">
        <f t="shared" si="145"/>
        <v>83.5</v>
      </c>
      <c r="P344" s="37">
        <f t="shared" si="157"/>
        <v>0.17910884077720368</v>
      </c>
      <c r="Q344" s="37">
        <f t="shared" si="158"/>
        <v>14.414999999999999</v>
      </c>
      <c r="S344">
        <v>14.414999999999999</v>
      </c>
      <c r="T344" s="37">
        <f t="shared" si="152"/>
        <v>0</v>
      </c>
    </row>
    <row r="345" spans="1:20" x14ac:dyDescent="0.3">
      <c r="A345" s="88" t="s">
        <v>414</v>
      </c>
      <c r="B345" s="89">
        <f>VLOOKUP(A345,Площадь!D:E,2,0)</f>
        <v>78.900000000000006</v>
      </c>
      <c r="C345" s="37">
        <v>20.187000000000001</v>
      </c>
      <c r="G345" s="37">
        <f t="shared" si="164"/>
        <v>0.44022529895423446</v>
      </c>
      <c r="H345" s="37">
        <f t="shared" si="153"/>
        <v>0.44022529895423446</v>
      </c>
      <c r="I345" s="37">
        <f t="shared" si="154"/>
        <v>20.627225298954237</v>
      </c>
      <c r="K345" s="37">
        <f t="shared" si="155"/>
        <v>20.627225298954237</v>
      </c>
      <c r="L345" s="37">
        <f t="shared" si="144"/>
        <v>23.984999999999999</v>
      </c>
      <c r="M345" s="37">
        <f t="shared" si="156"/>
        <v>3.3577747010457628</v>
      </c>
      <c r="N345" s="37">
        <f t="shared" si="145"/>
        <v>78.900000000000006</v>
      </c>
      <c r="P345" s="37">
        <f t="shared" si="157"/>
        <v>3.3577747010457628</v>
      </c>
      <c r="Q345" s="37">
        <f t="shared" si="158"/>
        <v>23.984999999999999</v>
      </c>
      <c r="S345">
        <v>23.984999999999999</v>
      </c>
      <c r="T345" s="37">
        <f t="shared" si="152"/>
        <v>0</v>
      </c>
    </row>
    <row r="346" spans="1:20" x14ac:dyDescent="0.3">
      <c r="A346" s="88" t="s">
        <v>430</v>
      </c>
      <c r="B346" s="89">
        <f>VLOOKUP(A346,Площадь!D:E,2,0)</f>
        <v>63.3</v>
      </c>
      <c r="C346" s="37">
        <v>17.181999999999999</v>
      </c>
      <c r="G346" s="37">
        <f t="shared" si="164"/>
        <v>0.35318455543476601</v>
      </c>
      <c r="H346" s="37">
        <f t="shared" si="153"/>
        <v>0.35318455543476601</v>
      </c>
      <c r="I346" s="37">
        <f t="shared" si="154"/>
        <v>17.535184555434764</v>
      </c>
      <c r="K346" s="37">
        <f t="shared" si="155"/>
        <v>17.535184555434764</v>
      </c>
      <c r="L346" s="37">
        <f t="shared" si="144"/>
        <v>21.184999999999999</v>
      </c>
      <c r="M346" s="37">
        <f t="shared" si="156"/>
        <v>3.6498154445652347</v>
      </c>
      <c r="N346" s="37">
        <f t="shared" si="145"/>
        <v>63.3</v>
      </c>
      <c r="P346" s="37">
        <f t="shared" si="157"/>
        <v>3.6498154445652347</v>
      </c>
      <c r="Q346" s="37">
        <f t="shared" si="158"/>
        <v>21.184999999999999</v>
      </c>
      <c r="S346">
        <v>21.184999999999999</v>
      </c>
      <c r="T346" s="37">
        <f t="shared" si="152"/>
        <v>0</v>
      </c>
    </row>
    <row r="347" spans="1:20" x14ac:dyDescent="0.3">
      <c r="A347" s="88" t="s">
        <v>332</v>
      </c>
      <c r="B347" s="89">
        <f>VLOOKUP(A347,Площадь!D:E,2,0)</f>
        <v>80.7</v>
      </c>
      <c r="C347" s="37">
        <v>9.5950000000000006</v>
      </c>
      <c r="G347" s="37">
        <f t="shared" si="164"/>
        <v>0.45026846166801926</v>
      </c>
      <c r="H347" s="37">
        <f t="shared" si="153"/>
        <v>0.45026846166801926</v>
      </c>
      <c r="I347" s="37">
        <f t="shared" si="154"/>
        <v>10.045268461668019</v>
      </c>
      <c r="K347" s="37">
        <f t="shared" si="155"/>
        <v>10.045268461668019</v>
      </c>
      <c r="L347" s="37">
        <f t="shared" si="144"/>
        <v>12.22</v>
      </c>
      <c r="M347" s="37">
        <f t="shared" si="156"/>
        <v>2.1747315383319812</v>
      </c>
      <c r="N347" s="37">
        <f t="shared" si="145"/>
        <v>80.7</v>
      </c>
      <c r="P347" s="37">
        <f t="shared" si="157"/>
        <v>2.1747315383319812</v>
      </c>
      <c r="Q347" s="37">
        <f t="shared" si="158"/>
        <v>12.22</v>
      </c>
      <c r="S347">
        <v>12.22</v>
      </c>
      <c r="T347" s="37">
        <f t="shared" si="152"/>
        <v>0</v>
      </c>
    </row>
    <row r="348" spans="1:20" x14ac:dyDescent="0.3">
      <c r="A348" s="88" t="s">
        <v>470</v>
      </c>
      <c r="B348" s="89">
        <f>VLOOKUP(A348,Площадь!D:E,2,0)</f>
        <v>56.9</v>
      </c>
      <c r="C348" s="37">
        <v>6.8760000000000003</v>
      </c>
      <c r="D348" s="37">
        <f>C348+E348</f>
        <v>7.149</v>
      </c>
      <c r="E348" s="37">
        <f>VLOOKUP(A348,'расход по ИПУ'!A:B,2,0)</f>
        <v>0.27300000000000002</v>
      </c>
      <c r="F348" s="37">
        <f>B348</f>
        <v>56.9</v>
      </c>
      <c r="H348" s="37">
        <f t="shared" si="153"/>
        <v>0.27300000000000002</v>
      </c>
      <c r="I348" s="37">
        <f t="shared" si="154"/>
        <v>7.149</v>
      </c>
      <c r="K348" s="37">
        <f t="shared" ref="K348:K349" si="165">S348</f>
        <v>7.1319999999999997</v>
      </c>
      <c r="L348" s="37">
        <f t="shared" si="144"/>
        <v>7.1319999999999997</v>
      </c>
      <c r="M348" s="37">
        <f t="shared" si="156"/>
        <v>0</v>
      </c>
      <c r="N348" s="37">
        <f t="shared" si="145"/>
        <v>56.9</v>
      </c>
      <c r="P348" s="37">
        <f t="shared" si="157"/>
        <v>0</v>
      </c>
      <c r="Q348" s="37">
        <f t="shared" si="158"/>
        <v>7.1319999999999997</v>
      </c>
      <c r="S348">
        <v>7.1319999999999997</v>
      </c>
      <c r="T348" s="37">
        <f t="shared" si="152"/>
        <v>0</v>
      </c>
    </row>
    <row r="349" spans="1:20" x14ac:dyDescent="0.3">
      <c r="A349" s="88" t="s">
        <v>488</v>
      </c>
      <c r="B349" s="89">
        <f>VLOOKUP(A349,Площадь!D:E,2,0)</f>
        <v>83.5</v>
      </c>
      <c r="C349" s="37">
        <v>11.795999999999999</v>
      </c>
      <c r="G349" s="37">
        <f t="shared" ref="G349:G351" si="166">B349*$G$715</f>
        <v>0.46589115922279561</v>
      </c>
      <c r="H349" s="37">
        <f t="shared" si="153"/>
        <v>0.46589115922279561</v>
      </c>
      <c r="I349" s="37">
        <f t="shared" si="154"/>
        <v>12.261891159222795</v>
      </c>
      <c r="K349" s="37">
        <f t="shared" si="165"/>
        <v>12.053000000000001</v>
      </c>
      <c r="L349" s="37">
        <f t="shared" si="144"/>
        <v>12.053000000000001</v>
      </c>
      <c r="M349" s="37">
        <f t="shared" si="156"/>
        <v>0</v>
      </c>
      <c r="N349" s="37">
        <f t="shared" si="145"/>
        <v>83.5</v>
      </c>
      <c r="P349" s="37">
        <f t="shared" si="157"/>
        <v>0</v>
      </c>
      <c r="Q349" s="37">
        <f t="shared" si="158"/>
        <v>12.053000000000001</v>
      </c>
      <c r="S349">
        <v>12.053000000000001</v>
      </c>
      <c r="T349" s="37">
        <f t="shared" si="152"/>
        <v>0</v>
      </c>
    </row>
    <row r="350" spans="1:20" x14ac:dyDescent="0.3">
      <c r="A350" s="88" t="s">
        <v>462</v>
      </c>
      <c r="B350" s="89">
        <f>VLOOKUP(A350,Площадь!D:E,2,0)</f>
        <v>78.900000000000006</v>
      </c>
      <c r="C350" s="37">
        <v>17.079000000000001</v>
      </c>
      <c r="G350" s="37">
        <f t="shared" si="166"/>
        <v>0.44022529895423446</v>
      </c>
      <c r="H350" s="37">
        <f t="shared" si="153"/>
        <v>0.44022529895423446</v>
      </c>
      <c r="I350" s="37">
        <f t="shared" si="154"/>
        <v>17.519225298954236</v>
      </c>
      <c r="K350" s="37">
        <f t="shared" si="155"/>
        <v>17.519225298954236</v>
      </c>
      <c r="L350" s="37">
        <f t="shared" si="144"/>
        <v>18.571000000000002</v>
      </c>
      <c r="M350" s="37">
        <f t="shared" si="156"/>
        <v>1.0517747010457654</v>
      </c>
      <c r="N350" s="37">
        <f t="shared" si="145"/>
        <v>78.900000000000006</v>
      </c>
      <c r="P350" s="37">
        <f t="shared" si="157"/>
        <v>1.0517747010457654</v>
      </c>
      <c r="Q350" s="37">
        <f t="shared" si="158"/>
        <v>18.571000000000002</v>
      </c>
      <c r="S350">
        <v>18.571000000000002</v>
      </c>
      <c r="T350" s="37">
        <f t="shared" si="152"/>
        <v>0</v>
      </c>
    </row>
    <row r="351" spans="1:20" x14ac:dyDescent="0.3">
      <c r="A351" s="88" t="s">
        <v>1240</v>
      </c>
      <c r="B351" s="89">
        <f>VLOOKUP(A351,Площадь!D:E,2,0)</f>
        <v>63.3</v>
      </c>
      <c r="C351" s="37">
        <v>15.015000000000001</v>
      </c>
      <c r="G351" s="37">
        <f t="shared" si="166"/>
        <v>0.35318455543476601</v>
      </c>
      <c r="H351" s="37">
        <f t="shared" si="153"/>
        <v>0.35318455543476601</v>
      </c>
      <c r="I351" s="37">
        <f t="shared" si="154"/>
        <v>15.368184555434766</v>
      </c>
      <c r="K351" s="37">
        <f t="shared" si="155"/>
        <v>15.368184555434766</v>
      </c>
      <c r="L351" s="37">
        <f t="shared" si="144"/>
        <v>20.254999999999999</v>
      </c>
      <c r="M351" s="37">
        <f t="shared" si="156"/>
        <v>4.886815444565233</v>
      </c>
      <c r="N351" s="37">
        <f t="shared" si="145"/>
        <v>63.3</v>
      </c>
      <c r="P351" s="37">
        <f t="shared" si="157"/>
        <v>4.886815444565233</v>
      </c>
      <c r="Q351" s="37">
        <f t="shared" si="158"/>
        <v>20.254999999999999</v>
      </c>
      <c r="S351">
        <v>20.254999999999999</v>
      </c>
      <c r="T351" s="37">
        <f t="shared" si="152"/>
        <v>0</v>
      </c>
    </row>
    <row r="352" spans="1:20" x14ac:dyDescent="0.3">
      <c r="A352" s="88" t="s">
        <v>679</v>
      </c>
      <c r="B352" s="89">
        <f>VLOOKUP(A352,Площадь!D:E,2,0)</f>
        <v>56.9</v>
      </c>
      <c r="C352" s="37">
        <v>10.48</v>
      </c>
      <c r="D352" s="37">
        <f>C352+E352</f>
        <v>10.48</v>
      </c>
      <c r="E352" s="37">
        <f>VLOOKUP(A352,'расход по ИПУ'!A:B,2,0)</f>
        <v>0</v>
      </c>
      <c r="F352" s="37">
        <f>B352</f>
        <v>56.9</v>
      </c>
      <c r="H352" s="37">
        <f t="shared" si="153"/>
        <v>0</v>
      </c>
      <c r="I352" s="37">
        <f t="shared" si="154"/>
        <v>10.48</v>
      </c>
      <c r="K352" s="37">
        <f t="shared" si="155"/>
        <v>10.48</v>
      </c>
      <c r="L352" s="37">
        <f t="shared" si="144"/>
        <v>11.76</v>
      </c>
      <c r="M352" s="37">
        <f t="shared" si="156"/>
        <v>1.2799999999999994</v>
      </c>
      <c r="N352" s="37">
        <f t="shared" si="145"/>
        <v>56.9</v>
      </c>
      <c r="P352" s="37">
        <f t="shared" si="157"/>
        <v>1.2799999999999994</v>
      </c>
      <c r="Q352" s="37">
        <f t="shared" si="158"/>
        <v>11.76</v>
      </c>
      <c r="S352">
        <v>11.76</v>
      </c>
      <c r="T352" s="37">
        <f t="shared" si="152"/>
        <v>0</v>
      </c>
    </row>
    <row r="353" spans="1:20" x14ac:dyDescent="0.3">
      <c r="A353" s="88" t="s">
        <v>824</v>
      </c>
      <c r="B353" s="89">
        <f>VLOOKUP(A353,Площадь!D:E,2,0)</f>
        <v>83.5</v>
      </c>
      <c r="C353" s="37">
        <v>21.687000000000001</v>
      </c>
      <c r="G353" s="37">
        <f t="shared" ref="G353:G359" si="167">B353*$G$715</f>
        <v>0.46589115922279561</v>
      </c>
      <c r="H353" s="37">
        <f t="shared" si="153"/>
        <v>0.46589115922279561</v>
      </c>
      <c r="I353" s="37">
        <f t="shared" si="154"/>
        <v>22.152891159222797</v>
      </c>
      <c r="K353" s="37">
        <f t="shared" si="155"/>
        <v>22.152891159222797</v>
      </c>
      <c r="L353" s="37">
        <f t="shared" si="144"/>
        <v>26.134</v>
      </c>
      <c r="M353" s="37">
        <f t="shared" si="156"/>
        <v>3.9811088407772033</v>
      </c>
      <c r="N353" s="37">
        <f t="shared" si="145"/>
        <v>83.5</v>
      </c>
      <c r="P353" s="37">
        <f t="shared" si="157"/>
        <v>3.9811088407772033</v>
      </c>
      <c r="Q353" s="37">
        <f t="shared" si="158"/>
        <v>26.134</v>
      </c>
      <c r="S353">
        <v>26.134</v>
      </c>
      <c r="T353" s="37">
        <f t="shared" si="152"/>
        <v>0</v>
      </c>
    </row>
    <row r="354" spans="1:20" x14ac:dyDescent="0.3">
      <c r="A354" s="88" t="s">
        <v>1023</v>
      </c>
      <c r="B354" s="89">
        <f>VLOOKUP(A354,Площадь!D:E,2,0)</f>
        <v>78.900000000000006</v>
      </c>
      <c r="C354" s="37">
        <v>8.4600000000000009</v>
      </c>
      <c r="G354" s="37">
        <f t="shared" si="167"/>
        <v>0.44022529895423446</v>
      </c>
      <c r="H354" s="37">
        <f t="shared" si="153"/>
        <v>0.44022529895423446</v>
      </c>
      <c r="I354" s="37">
        <f t="shared" si="154"/>
        <v>8.9002252989542345</v>
      </c>
      <c r="K354" s="37">
        <f t="shared" si="155"/>
        <v>8.9002252989542345</v>
      </c>
      <c r="L354" s="37">
        <f t="shared" si="144"/>
        <v>12.944000000000001</v>
      </c>
      <c r="M354" s="37">
        <f t="shared" si="156"/>
        <v>4.0437747010457663</v>
      </c>
      <c r="N354" s="37">
        <f t="shared" si="145"/>
        <v>78.900000000000006</v>
      </c>
      <c r="P354" s="37">
        <f t="shared" si="157"/>
        <v>4.0437747010457663</v>
      </c>
      <c r="Q354" s="37">
        <f t="shared" si="158"/>
        <v>12.944000000000001</v>
      </c>
      <c r="S354">
        <v>12.944000000000001</v>
      </c>
      <c r="T354" s="37">
        <f t="shared" si="152"/>
        <v>0</v>
      </c>
    </row>
    <row r="355" spans="1:20" x14ac:dyDescent="0.3">
      <c r="A355" s="88" t="s">
        <v>731</v>
      </c>
      <c r="B355" s="89">
        <f>VLOOKUP(A355,Площадь!D:E,2,0)</f>
        <v>88.7</v>
      </c>
      <c r="C355" s="37">
        <v>20.216000000000001</v>
      </c>
      <c r="G355" s="37">
        <f t="shared" si="167"/>
        <v>0.49490474039595178</v>
      </c>
      <c r="H355" s="37">
        <f t="shared" si="153"/>
        <v>0.49490474039595178</v>
      </c>
      <c r="I355" s="37">
        <f t="shared" si="154"/>
        <v>20.710904740395954</v>
      </c>
      <c r="K355" s="37">
        <f t="shared" si="155"/>
        <v>20.710904740395954</v>
      </c>
      <c r="L355" s="37">
        <f t="shared" si="144"/>
        <v>34.817</v>
      </c>
      <c r="M355" s="37">
        <f t="shared" si="156"/>
        <v>14.106095259604047</v>
      </c>
      <c r="N355" s="37">
        <f t="shared" si="145"/>
        <v>88.7</v>
      </c>
      <c r="P355" s="37">
        <f t="shared" si="157"/>
        <v>14.106095259604047</v>
      </c>
      <c r="Q355" s="37">
        <f t="shared" si="158"/>
        <v>34.817</v>
      </c>
      <c r="S355">
        <v>34.817</v>
      </c>
      <c r="T355" s="37">
        <f t="shared" si="152"/>
        <v>0</v>
      </c>
    </row>
    <row r="356" spans="1:20" x14ac:dyDescent="0.3">
      <c r="A356" s="88" t="s">
        <v>728</v>
      </c>
      <c r="B356" s="89">
        <f>VLOOKUP(A356,Площадь!D:E,2,0)</f>
        <v>79.900000000000006</v>
      </c>
      <c r="C356" s="37">
        <v>10.617000000000001</v>
      </c>
      <c r="G356" s="37">
        <f t="shared" si="167"/>
        <v>0.44580483379522601</v>
      </c>
      <c r="H356" s="37">
        <f t="shared" si="153"/>
        <v>0.44580483379522601</v>
      </c>
      <c r="I356" s="37">
        <f t="shared" si="154"/>
        <v>11.062804833795227</v>
      </c>
      <c r="K356" s="37">
        <f t="shared" si="155"/>
        <v>11.062804833795227</v>
      </c>
      <c r="L356" s="37">
        <f t="shared" si="144"/>
        <v>12.742000000000001</v>
      </c>
      <c r="M356" s="37">
        <f t="shared" si="156"/>
        <v>1.6791951662047744</v>
      </c>
      <c r="N356" s="37">
        <f t="shared" si="145"/>
        <v>79.900000000000006</v>
      </c>
      <c r="P356" s="37">
        <f t="shared" si="157"/>
        <v>1.6791951662047744</v>
      </c>
      <c r="Q356" s="37">
        <f t="shared" si="158"/>
        <v>12.742000000000001</v>
      </c>
      <c r="S356">
        <v>12.742000000000001</v>
      </c>
      <c r="T356" s="37">
        <f t="shared" si="152"/>
        <v>0</v>
      </c>
    </row>
    <row r="357" spans="1:20" x14ac:dyDescent="0.3">
      <c r="A357" s="88" t="s">
        <v>707</v>
      </c>
      <c r="B357" s="89">
        <f>VLOOKUP(A357,Площадь!D:E,2,0)</f>
        <v>117.6</v>
      </c>
      <c r="C357" s="37">
        <v>11.172000000000001</v>
      </c>
      <c r="G357" s="37">
        <f t="shared" si="167"/>
        <v>0.6561532973006079</v>
      </c>
      <c r="H357" s="37">
        <f t="shared" si="153"/>
        <v>0.6561532973006079</v>
      </c>
      <c r="I357" s="37">
        <f t="shared" si="154"/>
        <v>11.828153297300609</v>
      </c>
      <c r="K357" s="37">
        <f t="shared" ref="K357:K358" si="168">S357</f>
        <v>11.172000000000001</v>
      </c>
      <c r="L357" s="37">
        <f t="shared" si="144"/>
        <v>11.172000000000001</v>
      </c>
      <c r="M357" s="37">
        <f t="shared" si="156"/>
        <v>0</v>
      </c>
      <c r="N357" s="37">
        <f t="shared" si="145"/>
        <v>117.6</v>
      </c>
      <c r="P357" s="37">
        <f t="shared" si="157"/>
        <v>0</v>
      </c>
      <c r="Q357" s="37">
        <f t="shared" si="158"/>
        <v>11.172000000000001</v>
      </c>
      <c r="S357">
        <v>11.172000000000001</v>
      </c>
      <c r="T357" s="37">
        <f t="shared" si="152"/>
        <v>0</v>
      </c>
    </row>
    <row r="358" spans="1:20" x14ac:dyDescent="0.3">
      <c r="A358" s="88" t="s">
        <v>193</v>
      </c>
      <c r="B358" s="89">
        <f>VLOOKUP(A358,Площадь!D:E,2,0)</f>
        <v>55.8</v>
      </c>
      <c r="C358" s="37">
        <v>6.2</v>
      </c>
      <c r="G358" s="37">
        <f t="shared" si="167"/>
        <v>0.31133804412732929</v>
      </c>
      <c r="H358" s="37">
        <f t="shared" si="153"/>
        <v>0.31133804412732929</v>
      </c>
      <c r="I358" s="37">
        <f t="shared" si="154"/>
        <v>6.5113380441273296</v>
      </c>
      <c r="K358" s="37">
        <f t="shared" si="168"/>
        <v>6.2</v>
      </c>
      <c r="L358" s="37">
        <f t="shared" si="144"/>
        <v>6.2</v>
      </c>
      <c r="M358" s="37">
        <f t="shared" si="156"/>
        <v>0</v>
      </c>
      <c r="N358" s="37">
        <f t="shared" si="145"/>
        <v>55.8</v>
      </c>
      <c r="P358" s="37">
        <f t="shared" si="157"/>
        <v>0</v>
      </c>
      <c r="Q358" s="37">
        <f t="shared" si="158"/>
        <v>6.2</v>
      </c>
      <c r="S358">
        <v>6.2</v>
      </c>
      <c r="T358" s="37">
        <f t="shared" si="152"/>
        <v>0</v>
      </c>
    </row>
    <row r="359" spans="1:20" x14ac:dyDescent="0.3">
      <c r="A359" s="88" t="s">
        <v>691</v>
      </c>
      <c r="B359" s="89">
        <f>VLOOKUP(A359,Площадь!D:E,2,0)</f>
        <v>110.9</v>
      </c>
      <c r="C359" s="37">
        <v>25.859000000000002</v>
      </c>
      <c r="G359" s="37">
        <f t="shared" si="167"/>
        <v>0.61877041386596454</v>
      </c>
      <c r="H359" s="37">
        <f t="shared" si="153"/>
        <v>0.61877041386596454</v>
      </c>
      <c r="I359" s="37">
        <f t="shared" si="154"/>
        <v>26.477770413865965</v>
      </c>
      <c r="K359" s="37">
        <f t="shared" si="155"/>
        <v>26.477770413865965</v>
      </c>
      <c r="L359" s="37">
        <f t="shared" si="144"/>
        <v>31.658999999999999</v>
      </c>
      <c r="M359" s="37">
        <f t="shared" si="156"/>
        <v>5.1812295861340338</v>
      </c>
      <c r="N359" s="37">
        <f t="shared" si="145"/>
        <v>110.9</v>
      </c>
      <c r="P359" s="37">
        <f t="shared" si="157"/>
        <v>5.1812295861340338</v>
      </c>
      <c r="Q359" s="37">
        <f t="shared" si="158"/>
        <v>31.658999999999999</v>
      </c>
      <c r="S359">
        <v>31.658999999999999</v>
      </c>
      <c r="T359" s="37">
        <f t="shared" si="152"/>
        <v>0</v>
      </c>
    </row>
    <row r="360" spans="1:20" x14ac:dyDescent="0.3">
      <c r="A360" s="88" t="s">
        <v>1219</v>
      </c>
      <c r="B360" s="89">
        <f>VLOOKUP(A360,Площадь!D:E,2,0)</f>
        <v>34.799999999999997</v>
      </c>
      <c r="C360" s="37">
        <v>10.220000000000001</v>
      </c>
      <c r="D360" s="37">
        <f t="shared" ref="D360:D361" si="169">C360+E360</f>
        <v>10.752000000000001</v>
      </c>
      <c r="E360" s="37">
        <f>VLOOKUP(A360,'расход по ИПУ'!A:B,2,0)</f>
        <v>0.53200000000000003</v>
      </c>
      <c r="F360" s="37">
        <f t="shared" ref="F360:F361" si="170">B360</f>
        <v>34.799999999999997</v>
      </c>
      <c r="H360" s="37">
        <f t="shared" si="153"/>
        <v>0.53200000000000003</v>
      </c>
      <c r="I360" s="37">
        <f t="shared" si="154"/>
        <v>10.752000000000001</v>
      </c>
      <c r="K360" s="37">
        <f t="shared" si="155"/>
        <v>10.752000000000001</v>
      </c>
      <c r="L360" s="37">
        <f t="shared" si="144"/>
        <v>13.419</v>
      </c>
      <c r="M360" s="37">
        <f t="shared" si="156"/>
        <v>2.6669999999999998</v>
      </c>
      <c r="N360" s="37">
        <f t="shared" si="145"/>
        <v>34.799999999999997</v>
      </c>
      <c r="P360" s="37">
        <f t="shared" si="157"/>
        <v>2.6669999999999998</v>
      </c>
      <c r="Q360" s="37">
        <f t="shared" si="158"/>
        <v>13.419</v>
      </c>
      <c r="S360">
        <v>13.419</v>
      </c>
      <c r="T360" s="37">
        <f t="shared" si="152"/>
        <v>0</v>
      </c>
    </row>
    <row r="361" spans="1:20" x14ac:dyDescent="0.3">
      <c r="A361" s="88" t="s">
        <v>743</v>
      </c>
      <c r="B361" s="89">
        <f>VLOOKUP(A361,Площадь!D:E,2,0)</f>
        <v>59.9</v>
      </c>
      <c r="C361" s="37">
        <v>11.733000000000001</v>
      </c>
      <c r="D361" s="37">
        <f t="shared" si="169"/>
        <v>12.379000000000001</v>
      </c>
      <c r="E361" s="37">
        <f>VLOOKUP(A361,'расход по ИПУ'!A:B,2,0)</f>
        <v>0.64600000000000002</v>
      </c>
      <c r="F361" s="37">
        <f t="shared" si="170"/>
        <v>59.9</v>
      </c>
      <c r="H361" s="37">
        <f t="shared" si="153"/>
        <v>0.64600000000000002</v>
      </c>
      <c r="I361" s="37">
        <f t="shared" si="154"/>
        <v>12.379000000000001</v>
      </c>
      <c r="K361" s="37">
        <f t="shared" si="155"/>
        <v>12.379000000000001</v>
      </c>
      <c r="L361" s="37">
        <f t="shared" si="144"/>
        <v>15.548</v>
      </c>
      <c r="M361" s="37">
        <f t="shared" si="156"/>
        <v>3.1689999999999987</v>
      </c>
      <c r="N361" s="37">
        <f t="shared" si="145"/>
        <v>59.9</v>
      </c>
      <c r="P361" s="37">
        <f t="shared" si="157"/>
        <v>3.1689999999999987</v>
      </c>
      <c r="Q361" s="37">
        <f t="shared" si="158"/>
        <v>15.548</v>
      </c>
      <c r="S361">
        <v>15.548</v>
      </c>
      <c r="T361" s="37">
        <f t="shared" si="152"/>
        <v>0</v>
      </c>
    </row>
    <row r="362" spans="1:20" x14ac:dyDescent="0.3">
      <c r="A362" s="88" t="s">
        <v>622</v>
      </c>
      <c r="B362" s="89">
        <f>VLOOKUP(A362,Площадь!D:E,2,0)</f>
        <v>41</v>
      </c>
      <c r="C362" s="37">
        <v>4.88</v>
      </c>
      <c r="G362" s="37">
        <f t="shared" ref="G362:G364" si="171">B362*$G$715</f>
        <v>0.22876092848065413</v>
      </c>
      <c r="H362" s="37">
        <f t="shared" si="153"/>
        <v>0.22876092848065413</v>
      </c>
      <c r="I362" s="37">
        <f t="shared" si="154"/>
        <v>5.1087609284806543</v>
      </c>
      <c r="K362" s="37">
        <f t="shared" si="155"/>
        <v>5.1087609284806543</v>
      </c>
      <c r="L362" s="37">
        <f t="shared" si="144"/>
        <v>8.2390000000000008</v>
      </c>
      <c r="M362" s="37">
        <f t="shared" si="156"/>
        <v>3.1302390715193464</v>
      </c>
      <c r="N362" s="37">
        <f t="shared" si="145"/>
        <v>41</v>
      </c>
      <c r="P362" s="37">
        <f t="shared" si="157"/>
        <v>3.1302390715193464</v>
      </c>
      <c r="Q362" s="37">
        <f t="shared" si="158"/>
        <v>8.2390000000000008</v>
      </c>
      <c r="S362">
        <v>8.2390000000000008</v>
      </c>
      <c r="T362" s="37">
        <f t="shared" si="152"/>
        <v>0</v>
      </c>
    </row>
    <row r="363" spans="1:20" x14ac:dyDescent="0.3">
      <c r="A363" s="88" t="s">
        <v>1002</v>
      </c>
      <c r="B363" s="89">
        <f>VLOOKUP(A363,Площадь!D:E,2,0)</f>
        <v>33.4</v>
      </c>
      <c r="C363" s="37">
        <v>6.6660000000000004</v>
      </c>
      <c r="G363" s="37">
        <f t="shared" si="171"/>
        <v>0.18635646368911823</v>
      </c>
      <c r="H363" s="37">
        <f t="shared" si="153"/>
        <v>0.18635646368911823</v>
      </c>
      <c r="I363" s="37">
        <f t="shared" si="154"/>
        <v>6.8523564636891185</v>
      </c>
      <c r="K363" s="37">
        <f t="shared" si="155"/>
        <v>6.8523564636891185</v>
      </c>
      <c r="L363" s="37">
        <f t="shared" si="144"/>
        <v>8.33</v>
      </c>
      <c r="M363" s="37">
        <f t="shared" si="156"/>
        <v>1.4776435363108815</v>
      </c>
      <c r="N363" s="37">
        <f t="shared" si="145"/>
        <v>33.4</v>
      </c>
      <c r="P363" s="37">
        <f t="shared" si="157"/>
        <v>1.4776435363108815</v>
      </c>
      <c r="Q363" s="37">
        <f t="shared" si="158"/>
        <v>8.33</v>
      </c>
      <c r="S363">
        <v>8.33</v>
      </c>
      <c r="T363" s="37">
        <f t="shared" si="152"/>
        <v>0</v>
      </c>
    </row>
    <row r="364" spans="1:20" x14ac:dyDescent="0.3">
      <c r="A364" s="88" t="s">
        <v>1161</v>
      </c>
      <c r="B364" s="89">
        <f>VLOOKUP(A364,Площадь!D:E,2,0)</f>
        <v>33.1</v>
      </c>
      <c r="C364" s="37">
        <v>11.3</v>
      </c>
      <c r="G364" s="37">
        <f t="shared" si="171"/>
        <v>0.18468260323682079</v>
      </c>
      <c r="H364" s="37">
        <f t="shared" si="153"/>
        <v>0.18468260323682079</v>
      </c>
      <c r="I364" s="37">
        <f t="shared" si="154"/>
        <v>11.484682603236822</v>
      </c>
      <c r="K364" s="37">
        <f t="shared" si="155"/>
        <v>11.484682603236822</v>
      </c>
      <c r="L364" s="37">
        <f t="shared" si="144"/>
        <v>13.349</v>
      </c>
      <c r="M364" s="37">
        <f t="shared" si="156"/>
        <v>1.8643173967631785</v>
      </c>
      <c r="N364" s="37">
        <f t="shared" si="145"/>
        <v>33.1</v>
      </c>
      <c r="P364" s="37">
        <f t="shared" si="157"/>
        <v>1.8643173967631785</v>
      </c>
      <c r="Q364" s="37">
        <f t="shared" si="158"/>
        <v>13.349</v>
      </c>
      <c r="S364">
        <v>13.349</v>
      </c>
      <c r="T364" s="37">
        <f t="shared" si="152"/>
        <v>0</v>
      </c>
    </row>
    <row r="365" spans="1:20" x14ac:dyDescent="0.3">
      <c r="A365" s="88" t="s">
        <v>1003</v>
      </c>
      <c r="B365" s="89">
        <f>VLOOKUP(A365,Площадь!D:E,2,0)</f>
        <v>40.799999999999997</v>
      </c>
      <c r="C365" s="37">
        <v>8.4239999999999995</v>
      </c>
      <c r="D365" s="37">
        <f>C365+E365</f>
        <v>8.9610000000000003</v>
      </c>
      <c r="E365" s="37">
        <f>VLOOKUP(A365,'расход по ИПУ'!A:B,2,0)</f>
        <v>0.53700000000000003</v>
      </c>
      <c r="F365" s="37">
        <f>B365</f>
        <v>40.799999999999997</v>
      </c>
      <c r="H365" s="37">
        <f t="shared" si="153"/>
        <v>0.53700000000000003</v>
      </c>
      <c r="I365" s="37">
        <f t="shared" si="154"/>
        <v>8.9610000000000003</v>
      </c>
      <c r="K365" s="37">
        <f t="shared" si="155"/>
        <v>8.9610000000000003</v>
      </c>
      <c r="L365" s="37">
        <f t="shared" si="144"/>
        <v>10.401</v>
      </c>
      <c r="M365" s="37">
        <f t="shared" si="156"/>
        <v>1.4399999999999995</v>
      </c>
      <c r="N365" s="37">
        <f t="shared" si="145"/>
        <v>40.799999999999997</v>
      </c>
      <c r="P365" s="37">
        <f t="shared" si="157"/>
        <v>1.4399999999999995</v>
      </c>
      <c r="Q365" s="37">
        <f t="shared" si="158"/>
        <v>10.401</v>
      </c>
      <c r="S365">
        <v>10.401</v>
      </c>
      <c r="T365" s="37">
        <f t="shared" si="152"/>
        <v>0</v>
      </c>
    </row>
    <row r="366" spans="1:20" x14ac:dyDescent="0.3">
      <c r="A366" s="88" t="s">
        <v>1238</v>
      </c>
      <c r="B366" s="89">
        <f>VLOOKUP(A366,Площадь!D:E,2,0)</f>
        <v>62.8</v>
      </c>
      <c r="C366" s="37">
        <v>6.4059999999999997</v>
      </c>
      <c r="G366" s="37">
        <f t="shared" ref="G366:G378" si="172">B366*$G$715</f>
        <v>0.35039478801427021</v>
      </c>
      <c r="H366" s="37">
        <f t="shared" si="153"/>
        <v>0.35039478801427021</v>
      </c>
      <c r="I366" s="37">
        <f t="shared" si="154"/>
        <v>6.7563947880142701</v>
      </c>
      <c r="K366" s="37">
        <f t="shared" si="155"/>
        <v>6.7563947880142701</v>
      </c>
      <c r="L366" s="37">
        <f t="shared" ref="L366:L429" si="173">K366+M366</f>
        <v>10.096</v>
      </c>
      <c r="M366" s="37">
        <f t="shared" si="156"/>
        <v>3.33960521198573</v>
      </c>
      <c r="N366" s="37">
        <f t="shared" ref="N366:N429" si="174">B366</f>
        <v>62.8</v>
      </c>
      <c r="P366" s="37">
        <f t="shared" si="157"/>
        <v>3.33960521198573</v>
      </c>
      <c r="Q366" s="37">
        <f t="shared" si="158"/>
        <v>10.096</v>
      </c>
      <c r="S366">
        <v>10.096</v>
      </c>
      <c r="T366" s="37">
        <f t="shared" si="152"/>
        <v>0</v>
      </c>
    </row>
    <row r="367" spans="1:20" x14ac:dyDescent="0.3">
      <c r="A367" s="88" t="s">
        <v>1035</v>
      </c>
      <c r="B367" s="89">
        <f>VLOOKUP(A367,Площадь!D:E,2,0)</f>
        <v>33.700000000000003</v>
      </c>
      <c r="C367" s="37">
        <v>6.2720000000000002</v>
      </c>
      <c r="G367" s="37">
        <f t="shared" si="172"/>
        <v>0.18803032414141574</v>
      </c>
      <c r="H367" s="37">
        <f t="shared" si="153"/>
        <v>0.18803032414141574</v>
      </c>
      <c r="I367" s="37">
        <f t="shared" si="154"/>
        <v>6.4600303241414156</v>
      </c>
      <c r="K367" s="37">
        <f t="shared" si="155"/>
        <v>6.4600303241414156</v>
      </c>
      <c r="L367" s="37">
        <f t="shared" si="173"/>
        <v>9.2119999999999997</v>
      </c>
      <c r="M367" s="37">
        <f t="shared" si="156"/>
        <v>2.7519696758585841</v>
      </c>
      <c r="N367" s="37">
        <f t="shared" si="174"/>
        <v>33.700000000000003</v>
      </c>
      <c r="P367" s="37">
        <f t="shared" si="157"/>
        <v>2.7519696758585841</v>
      </c>
      <c r="Q367" s="37">
        <f t="shared" si="158"/>
        <v>9.2119999999999997</v>
      </c>
      <c r="S367">
        <v>9.2119999999999997</v>
      </c>
      <c r="T367" s="37">
        <f t="shared" si="152"/>
        <v>0</v>
      </c>
    </row>
    <row r="368" spans="1:20" x14ac:dyDescent="0.3">
      <c r="A368" s="88" t="s">
        <v>749</v>
      </c>
      <c r="B368" s="89">
        <f>VLOOKUP(A368,Площадь!D:E,2,0)</f>
        <v>33.700000000000003</v>
      </c>
      <c r="C368" s="37">
        <v>4.8609999999999998</v>
      </c>
      <c r="G368" s="37">
        <f t="shared" si="172"/>
        <v>0.18803032414141574</v>
      </c>
      <c r="H368" s="37">
        <f t="shared" si="153"/>
        <v>0.18803032414141574</v>
      </c>
      <c r="I368" s="37">
        <f t="shared" si="154"/>
        <v>5.0490303241414152</v>
      </c>
      <c r="K368" s="37">
        <f t="shared" si="155"/>
        <v>5.0490303241414152</v>
      </c>
      <c r="L368" s="37">
        <f t="shared" si="173"/>
        <v>6.1779999999999999</v>
      </c>
      <c r="M368" s="37">
        <f t="shared" si="156"/>
        <v>1.1289696758585848</v>
      </c>
      <c r="N368" s="37">
        <f t="shared" si="174"/>
        <v>33.700000000000003</v>
      </c>
      <c r="P368" s="37">
        <f t="shared" si="157"/>
        <v>1.1289696758585848</v>
      </c>
      <c r="Q368" s="37">
        <f t="shared" si="158"/>
        <v>6.1779999999999999</v>
      </c>
      <c r="S368">
        <v>6.1779999999999999</v>
      </c>
      <c r="T368" s="37">
        <f t="shared" si="152"/>
        <v>0</v>
      </c>
    </row>
    <row r="369" spans="1:20" x14ac:dyDescent="0.3">
      <c r="A369" s="88" t="s">
        <v>333</v>
      </c>
      <c r="B369" s="89">
        <f>VLOOKUP(A369,Площадь!D:E,2,0)</f>
        <v>55.7</v>
      </c>
      <c r="C369" s="37">
        <v>9.7249999999999996</v>
      </c>
      <c r="G369" s="37">
        <f t="shared" si="172"/>
        <v>0.31078009064323014</v>
      </c>
      <c r="H369" s="37">
        <f t="shared" si="153"/>
        <v>0.31078009064323014</v>
      </c>
      <c r="I369" s="37">
        <f t="shared" si="154"/>
        <v>10.035780090643231</v>
      </c>
      <c r="K369" s="37">
        <f t="shared" si="155"/>
        <v>10.035780090643231</v>
      </c>
      <c r="L369" s="37">
        <f t="shared" si="173"/>
        <v>12.66</v>
      </c>
      <c r="M369" s="37">
        <f t="shared" si="156"/>
        <v>2.6242199093567695</v>
      </c>
      <c r="N369" s="37">
        <f t="shared" si="174"/>
        <v>55.7</v>
      </c>
      <c r="P369" s="37">
        <f t="shared" si="157"/>
        <v>2.6242199093567695</v>
      </c>
      <c r="Q369" s="37">
        <f t="shared" si="158"/>
        <v>12.66</v>
      </c>
      <c r="S369">
        <v>12.66</v>
      </c>
      <c r="T369" s="37">
        <f t="shared" si="152"/>
        <v>0</v>
      </c>
    </row>
    <row r="370" spans="1:20" x14ac:dyDescent="0.3">
      <c r="A370" s="88" t="s">
        <v>532</v>
      </c>
      <c r="B370" s="89">
        <f>VLOOKUP(A370,Площадь!D:E,2,0)</f>
        <v>59</v>
      </c>
      <c r="C370" s="37">
        <v>12.664</v>
      </c>
      <c r="G370" s="37">
        <f t="shared" si="172"/>
        <v>0.3291925556185023</v>
      </c>
      <c r="H370" s="37">
        <f t="shared" si="153"/>
        <v>0.3291925556185023</v>
      </c>
      <c r="I370" s="37">
        <f t="shared" si="154"/>
        <v>12.993192555618503</v>
      </c>
      <c r="K370" s="37">
        <f t="shared" si="155"/>
        <v>12.993192555618503</v>
      </c>
      <c r="L370" s="37">
        <f t="shared" si="173"/>
        <v>17.766999999999999</v>
      </c>
      <c r="M370" s="37">
        <f t="shared" si="156"/>
        <v>4.7738074443814966</v>
      </c>
      <c r="N370" s="37">
        <f t="shared" si="174"/>
        <v>59</v>
      </c>
      <c r="P370" s="37">
        <f t="shared" si="157"/>
        <v>4.7738074443814966</v>
      </c>
      <c r="Q370" s="37">
        <f t="shared" si="158"/>
        <v>17.766999999999999</v>
      </c>
      <c r="S370">
        <v>17.766999999999999</v>
      </c>
      <c r="T370" s="37">
        <f t="shared" si="152"/>
        <v>0</v>
      </c>
    </row>
    <row r="371" spans="1:20" x14ac:dyDescent="0.3">
      <c r="A371" s="88" t="s">
        <v>1202</v>
      </c>
      <c r="B371" s="89">
        <f>VLOOKUP(A371,Площадь!D:E,2,0)</f>
        <v>39.299999999999997</v>
      </c>
      <c r="C371" s="37">
        <v>6.09</v>
      </c>
      <c r="G371" s="37">
        <f t="shared" si="172"/>
        <v>0.21927571925096845</v>
      </c>
      <c r="H371" s="37">
        <f t="shared" si="153"/>
        <v>0.21927571925096845</v>
      </c>
      <c r="I371" s="37">
        <f t="shared" si="154"/>
        <v>6.3092757192509685</v>
      </c>
      <c r="K371" s="37">
        <f t="shared" si="155"/>
        <v>6.3092757192509685</v>
      </c>
      <c r="L371" s="37">
        <f t="shared" si="173"/>
        <v>9.3130000000000006</v>
      </c>
      <c r="M371" s="37">
        <f t="shared" si="156"/>
        <v>3.0037242807490321</v>
      </c>
      <c r="N371" s="37">
        <f t="shared" si="174"/>
        <v>39.299999999999997</v>
      </c>
      <c r="P371" s="37">
        <f t="shared" si="157"/>
        <v>3.0037242807490321</v>
      </c>
      <c r="Q371" s="37">
        <f t="shared" si="158"/>
        <v>9.3130000000000006</v>
      </c>
      <c r="S371">
        <v>9.3130000000000006</v>
      </c>
      <c r="T371" s="37">
        <f t="shared" si="152"/>
        <v>0</v>
      </c>
    </row>
    <row r="372" spans="1:20" x14ac:dyDescent="0.3">
      <c r="A372" s="88" t="s">
        <v>1050</v>
      </c>
      <c r="B372" s="89">
        <f>VLOOKUP(A372,Площадь!D:E,2,0)</f>
        <v>32.1</v>
      </c>
      <c r="C372" s="37">
        <v>8.57</v>
      </c>
      <c r="G372" s="37">
        <f t="shared" si="172"/>
        <v>0.17910306839582923</v>
      </c>
      <c r="H372" s="37">
        <f t="shared" si="153"/>
        <v>0.17910306839582923</v>
      </c>
      <c r="I372" s="37">
        <f t="shared" si="154"/>
        <v>8.7491030683958293</v>
      </c>
      <c r="K372" s="37">
        <f t="shared" si="155"/>
        <v>8.7491030683958293</v>
      </c>
      <c r="L372" s="37">
        <f t="shared" si="173"/>
        <v>10.436999999999999</v>
      </c>
      <c r="M372" s="37">
        <f t="shared" si="156"/>
        <v>1.6878969316041701</v>
      </c>
      <c r="N372" s="37">
        <f t="shared" si="174"/>
        <v>32.1</v>
      </c>
      <c r="P372" s="37">
        <f t="shared" si="157"/>
        <v>1.6878969316041701</v>
      </c>
      <c r="Q372" s="37">
        <f t="shared" si="158"/>
        <v>10.436999999999999</v>
      </c>
      <c r="S372">
        <v>10.436999999999999</v>
      </c>
      <c r="T372" s="37">
        <f t="shared" si="152"/>
        <v>0</v>
      </c>
    </row>
    <row r="373" spans="1:20" x14ac:dyDescent="0.3">
      <c r="A373" s="88" t="s">
        <v>754</v>
      </c>
      <c r="B373" s="89">
        <f>VLOOKUP(A373,Площадь!D:E,2,0)</f>
        <v>31.8</v>
      </c>
      <c r="C373" s="37">
        <v>0.35099999999999998</v>
      </c>
      <c r="G373" s="37">
        <f t="shared" si="172"/>
        <v>0.17742920794353176</v>
      </c>
      <c r="H373" s="37">
        <f t="shared" si="153"/>
        <v>0.17742920794353176</v>
      </c>
      <c r="I373" s="37">
        <f t="shared" si="154"/>
        <v>0.52842920794353176</v>
      </c>
      <c r="K373" s="37">
        <f t="shared" si="155"/>
        <v>0.52842920794353176</v>
      </c>
      <c r="L373" s="37">
        <f t="shared" si="173"/>
        <v>1.5669999999999999</v>
      </c>
      <c r="M373" s="37">
        <f t="shared" si="156"/>
        <v>1.0385707920564682</v>
      </c>
      <c r="N373" s="37">
        <f t="shared" si="174"/>
        <v>31.8</v>
      </c>
      <c r="P373" s="37">
        <f t="shared" si="157"/>
        <v>1.0385707920564682</v>
      </c>
      <c r="Q373" s="37">
        <f t="shared" si="158"/>
        <v>1.5669999999999999</v>
      </c>
      <c r="S373">
        <v>1.5669999999999999</v>
      </c>
      <c r="T373" s="37">
        <f t="shared" si="152"/>
        <v>0</v>
      </c>
    </row>
    <row r="374" spans="1:20" x14ac:dyDescent="0.3">
      <c r="A374" s="88" t="s">
        <v>973</v>
      </c>
      <c r="B374" s="89">
        <f>VLOOKUP(A374,Площадь!D:E,2,0)</f>
        <v>39.1</v>
      </c>
      <c r="C374" s="37">
        <v>1E-3</v>
      </c>
      <c r="G374" s="37">
        <f t="shared" si="172"/>
        <v>0.21815981228277018</v>
      </c>
      <c r="H374" s="37">
        <f t="shared" si="153"/>
        <v>0.21815981228277018</v>
      </c>
      <c r="I374" s="37">
        <f t="shared" si="154"/>
        <v>0.21915981228277018</v>
      </c>
      <c r="K374" s="37">
        <f t="shared" si="155"/>
        <v>0.21915981228277018</v>
      </c>
      <c r="L374" s="37">
        <f t="shared" si="173"/>
        <v>3.2080000000000002</v>
      </c>
      <c r="M374" s="37">
        <f t="shared" si="156"/>
        <v>2.9888401877172299</v>
      </c>
      <c r="N374" s="37">
        <f t="shared" si="174"/>
        <v>39.1</v>
      </c>
      <c r="P374" s="37">
        <f t="shared" si="157"/>
        <v>2.9888401877172299</v>
      </c>
      <c r="Q374" s="37">
        <f t="shared" si="158"/>
        <v>3.2080000000000002</v>
      </c>
      <c r="S374">
        <v>3.2080000000000002</v>
      </c>
      <c r="T374" s="37">
        <f t="shared" si="152"/>
        <v>0</v>
      </c>
    </row>
    <row r="375" spans="1:20" x14ac:dyDescent="0.3">
      <c r="A375" s="88" t="s">
        <v>734</v>
      </c>
      <c r="B375" s="89">
        <f>VLOOKUP(A375,Площадь!D:E,2,0)</f>
        <v>62</v>
      </c>
      <c r="C375" s="37">
        <v>5.99</v>
      </c>
      <c r="G375" s="37">
        <f t="shared" si="172"/>
        <v>0.34593116014147701</v>
      </c>
      <c r="H375" s="37">
        <f t="shared" si="153"/>
        <v>0.34593116014147701</v>
      </c>
      <c r="I375" s="37">
        <f t="shared" si="154"/>
        <v>6.3359311601414774</v>
      </c>
      <c r="K375" s="37">
        <f>S375</f>
        <v>5.99</v>
      </c>
      <c r="L375" s="37">
        <f t="shared" si="173"/>
        <v>5.99</v>
      </c>
      <c r="M375" s="37">
        <f t="shared" si="156"/>
        <v>0</v>
      </c>
      <c r="N375" s="37">
        <f t="shared" si="174"/>
        <v>62</v>
      </c>
      <c r="P375" s="37">
        <f t="shared" si="157"/>
        <v>0</v>
      </c>
      <c r="Q375" s="37">
        <f t="shared" si="158"/>
        <v>5.99</v>
      </c>
      <c r="S375">
        <v>5.99</v>
      </c>
      <c r="T375" s="37">
        <f t="shared" si="152"/>
        <v>0</v>
      </c>
    </row>
    <row r="376" spans="1:20" x14ac:dyDescent="0.3">
      <c r="A376" s="88" t="s">
        <v>1009</v>
      </c>
      <c r="B376" s="89">
        <f>VLOOKUP(A376,Площадь!D:E,2,0)</f>
        <v>32.5</v>
      </c>
      <c r="C376" s="37">
        <v>8.0459999999999994</v>
      </c>
      <c r="G376" s="37">
        <f t="shared" si="172"/>
        <v>0.18133488233222583</v>
      </c>
      <c r="H376" s="37">
        <f t="shared" si="153"/>
        <v>0.18133488233222583</v>
      </c>
      <c r="I376" s="37">
        <f t="shared" si="154"/>
        <v>8.2273348823322259</v>
      </c>
      <c r="K376" s="37">
        <f t="shared" si="155"/>
        <v>8.2273348823322259</v>
      </c>
      <c r="L376" s="37">
        <f t="shared" si="173"/>
        <v>10.324999999999999</v>
      </c>
      <c r="M376" s="37">
        <f t="shared" si="156"/>
        <v>2.0976651176677734</v>
      </c>
      <c r="N376" s="37">
        <f t="shared" si="174"/>
        <v>32.5</v>
      </c>
      <c r="P376" s="37">
        <f t="shared" si="157"/>
        <v>2.0976651176677734</v>
      </c>
      <c r="Q376" s="37">
        <f t="shared" si="158"/>
        <v>10.324999999999999</v>
      </c>
      <c r="S376">
        <v>10.324999999999999</v>
      </c>
      <c r="T376" s="37">
        <f t="shared" si="152"/>
        <v>0</v>
      </c>
    </row>
    <row r="377" spans="1:20" x14ac:dyDescent="0.3">
      <c r="A377" s="88" t="s">
        <v>1053</v>
      </c>
      <c r="B377" s="89">
        <f>VLOOKUP(A377,Площадь!D:E,2,0)</f>
        <v>33.700000000000003</v>
      </c>
      <c r="C377" s="37">
        <v>5.399</v>
      </c>
      <c r="G377" s="37">
        <f t="shared" si="172"/>
        <v>0.18803032414141574</v>
      </c>
      <c r="H377" s="37">
        <f t="shared" si="153"/>
        <v>0.18803032414141574</v>
      </c>
      <c r="I377" s="37">
        <f t="shared" si="154"/>
        <v>5.5870303241414154</v>
      </c>
      <c r="K377" s="37">
        <f t="shared" si="155"/>
        <v>5.5870303241414154</v>
      </c>
      <c r="L377" s="37">
        <f t="shared" si="173"/>
        <v>7.5389999999999997</v>
      </c>
      <c r="M377" s="37">
        <f t="shared" si="156"/>
        <v>1.9519696758585843</v>
      </c>
      <c r="N377" s="37">
        <f t="shared" si="174"/>
        <v>33.700000000000003</v>
      </c>
      <c r="P377" s="37">
        <f t="shared" si="157"/>
        <v>1.9519696758585843</v>
      </c>
      <c r="Q377" s="37">
        <f t="shared" si="158"/>
        <v>7.5389999999999997</v>
      </c>
      <c r="S377">
        <v>7.5389999999999997</v>
      </c>
      <c r="T377" s="37">
        <f t="shared" si="152"/>
        <v>0</v>
      </c>
    </row>
    <row r="378" spans="1:20" x14ac:dyDescent="0.3">
      <c r="A378" s="88" t="s">
        <v>928</v>
      </c>
      <c r="B378" s="89">
        <f>VLOOKUP(A378,Площадь!D:E,2,0)</f>
        <v>59</v>
      </c>
      <c r="C378" s="37">
        <v>11.509</v>
      </c>
      <c r="G378" s="37">
        <f t="shared" si="172"/>
        <v>0.3291925556185023</v>
      </c>
      <c r="H378" s="37">
        <f t="shared" si="153"/>
        <v>0.3291925556185023</v>
      </c>
      <c r="I378" s="37">
        <f t="shared" si="154"/>
        <v>11.838192555618503</v>
      </c>
      <c r="K378" s="37">
        <f t="shared" si="155"/>
        <v>11.838192555618503</v>
      </c>
      <c r="L378" s="37">
        <f t="shared" si="173"/>
        <v>14.226000000000001</v>
      </c>
      <c r="M378" s="37">
        <f t="shared" si="156"/>
        <v>2.3878074443814974</v>
      </c>
      <c r="N378" s="37">
        <f t="shared" si="174"/>
        <v>59</v>
      </c>
      <c r="P378" s="37">
        <f t="shared" si="157"/>
        <v>2.3878074443814974</v>
      </c>
      <c r="Q378" s="37">
        <f t="shared" si="158"/>
        <v>14.226000000000001</v>
      </c>
      <c r="S378">
        <v>14.226000000000001</v>
      </c>
      <c r="T378" s="37">
        <f t="shared" si="152"/>
        <v>0</v>
      </c>
    </row>
    <row r="379" spans="1:20" x14ac:dyDescent="0.3">
      <c r="A379" s="88" t="s">
        <v>1150</v>
      </c>
      <c r="B379" s="89">
        <f>VLOOKUP(A379,Площадь!D:E,2,0)</f>
        <v>39.299999999999997</v>
      </c>
      <c r="C379" s="37">
        <v>4.8449999999999998</v>
      </c>
      <c r="D379" s="37">
        <f>C379+E379</f>
        <v>4.8449999999999998</v>
      </c>
      <c r="E379" s="37">
        <f>VLOOKUP(A379,'расход по ИПУ'!A:B,2,0)</f>
        <v>0</v>
      </c>
      <c r="F379" s="37">
        <f>B379</f>
        <v>39.299999999999997</v>
      </c>
      <c r="H379" s="37">
        <f t="shared" si="153"/>
        <v>0</v>
      </c>
      <c r="I379" s="37">
        <f t="shared" si="154"/>
        <v>4.8449999999999998</v>
      </c>
      <c r="K379" s="37">
        <f t="shared" si="155"/>
        <v>4.8449999999999998</v>
      </c>
      <c r="L379" s="37">
        <f t="shared" si="173"/>
        <v>5.8609999999999998</v>
      </c>
      <c r="M379" s="37">
        <f t="shared" si="156"/>
        <v>1.016</v>
      </c>
      <c r="N379" s="37">
        <f t="shared" si="174"/>
        <v>39.299999999999997</v>
      </c>
      <c r="P379" s="37">
        <f t="shared" si="157"/>
        <v>1.016</v>
      </c>
      <c r="Q379" s="37">
        <f t="shared" si="158"/>
        <v>5.8609999999999998</v>
      </c>
      <c r="S379">
        <v>5.8609999999999998</v>
      </c>
      <c r="T379" s="37">
        <f t="shared" si="152"/>
        <v>0</v>
      </c>
    </row>
    <row r="380" spans="1:20" x14ac:dyDescent="0.3">
      <c r="A380" s="88" t="s">
        <v>225</v>
      </c>
      <c r="B380" s="89">
        <f>VLOOKUP(A380,Площадь!D:E,2,0)</f>
        <v>83.9</v>
      </c>
      <c r="C380" s="37">
        <v>17.780999999999999</v>
      </c>
      <c r="G380" s="37">
        <f t="shared" ref="G380:G383" si="175">B380*$G$715</f>
        <v>0.46812297315919227</v>
      </c>
      <c r="H380" s="37">
        <f t="shared" si="153"/>
        <v>0.46812297315919227</v>
      </c>
      <c r="I380" s="37">
        <f t="shared" si="154"/>
        <v>18.249122973159192</v>
      </c>
      <c r="K380" s="37">
        <f t="shared" si="155"/>
        <v>18.249122973159192</v>
      </c>
      <c r="L380" s="37">
        <f t="shared" si="173"/>
        <v>24.22</v>
      </c>
      <c r="M380" s="37">
        <f t="shared" si="156"/>
        <v>5.9708770268408067</v>
      </c>
      <c r="N380" s="37">
        <f t="shared" si="174"/>
        <v>83.9</v>
      </c>
      <c r="P380" s="37">
        <f t="shared" si="157"/>
        <v>5.9708770268408067</v>
      </c>
      <c r="Q380" s="37">
        <f t="shared" si="158"/>
        <v>24.22</v>
      </c>
      <c r="S380">
        <v>24.22</v>
      </c>
      <c r="T380" s="37">
        <f t="shared" si="152"/>
        <v>0</v>
      </c>
    </row>
    <row r="381" spans="1:20" x14ac:dyDescent="0.3">
      <c r="A381" s="88" t="s">
        <v>732</v>
      </c>
      <c r="B381" s="89">
        <f>VLOOKUP(A381,Площадь!D:E,2,0)</f>
        <v>32.1</v>
      </c>
      <c r="C381" s="37">
        <v>3.3570000000000002</v>
      </c>
      <c r="G381" s="37">
        <f t="shared" si="175"/>
        <v>0.17910306839582923</v>
      </c>
      <c r="H381" s="37">
        <f t="shared" si="153"/>
        <v>0.17910306839582923</v>
      </c>
      <c r="I381" s="37">
        <f t="shared" si="154"/>
        <v>3.5361030683958292</v>
      </c>
      <c r="K381" s="37">
        <f>S381</f>
        <v>3.3570000000000002</v>
      </c>
      <c r="L381" s="37">
        <f t="shared" si="173"/>
        <v>3.3570000000000002</v>
      </c>
      <c r="M381" s="37">
        <f t="shared" si="156"/>
        <v>0</v>
      </c>
      <c r="N381" s="37">
        <f t="shared" si="174"/>
        <v>32.1</v>
      </c>
      <c r="P381" s="37">
        <f t="shared" si="157"/>
        <v>0</v>
      </c>
      <c r="Q381" s="37">
        <f t="shared" si="158"/>
        <v>3.3570000000000002</v>
      </c>
      <c r="S381">
        <v>3.3570000000000002</v>
      </c>
      <c r="T381" s="37">
        <f t="shared" si="152"/>
        <v>0</v>
      </c>
    </row>
    <row r="382" spans="1:20" x14ac:dyDescent="0.3">
      <c r="A382" s="88" t="s">
        <v>994</v>
      </c>
      <c r="B382" s="89">
        <f>VLOOKUP(A382,Площадь!D:E,2,0)</f>
        <v>31.8</v>
      </c>
      <c r="C382" s="37">
        <v>7.68</v>
      </c>
      <c r="G382" s="37">
        <f t="shared" si="175"/>
        <v>0.17742920794353176</v>
      </c>
      <c r="H382" s="37">
        <f t="shared" si="153"/>
        <v>0.17742920794353176</v>
      </c>
      <c r="I382" s="37">
        <f t="shared" si="154"/>
        <v>7.8574292079435315</v>
      </c>
      <c r="K382" s="37">
        <f t="shared" si="155"/>
        <v>7.8574292079435315</v>
      </c>
      <c r="L382" s="37">
        <f t="shared" si="173"/>
        <v>9.2919999999999998</v>
      </c>
      <c r="M382" s="37">
        <f t="shared" si="156"/>
        <v>1.4345707920564683</v>
      </c>
      <c r="N382" s="37">
        <f t="shared" si="174"/>
        <v>31.8</v>
      </c>
      <c r="P382" s="37">
        <f t="shared" si="157"/>
        <v>1.4345707920564683</v>
      </c>
      <c r="Q382" s="37">
        <f t="shared" si="158"/>
        <v>9.2919999999999998</v>
      </c>
      <c r="S382">
        <v>9.2919999999999998</v>
      </c>
      <c r="T382" s="37">
        <f t="shared" si="152"/>
        <v>0</v>
      </c>
    </row>
    <row r="383" spans="1:20" x14ac:dyDescent="0.3">
      <c r="A383" s="88" t="s">
        <v>735</v>
      </c>
      <c r="B383" s="89">
        <f>VLOOKUP(A383,Площадь!D:E,2,0)</f>
        <v>39.1</v>
      </c>
      <c r="C383" s="37">
        <v>7.4550000000000001</v>
      </c>
      <c r="G383" s="37">
        <f t="shared" si="175"/>
        <v>0.21815981228277018</v>
      </c>
      <c r="H383" s="37">
        <f t="shared" si="153"/>
        <v>0.21815981228277018</v>
      </c>
      <c r="I383" s="37">
        <f t="shared" si="154"/>
        <v>7.67315981228277</v>
      </c>
      <c r="K383" s="37">
        <f t="shared" si="155"/>
        <v>7.67315981228277</v>
      </c>
      <c r="L383" s="37">
        <f t="shared" si="173"/>
        <v>8.7929999999999993</v>
      </c>
      <c r="M383" s="37">
        <f t="shared" si="156"/>
        <v>1.1198401877172293</v>
      </c>
      <c r="N383" s="37">
        <f t="shared" si="174"/>
        <v>39.1</v>
      </c>
      <c r="P383" s="37">
        <f t="shared" si="157"/>
        <v>1.1198401877172293</v>
      </c>
      <c r="Q383" s="37">
        <f t="shared" si="158"/>
        <v>8.7929999999999993</v>
      </c>
      <c r="S383">
        <v>8.7929999999999993</v>
      </c>
      <c r="T383" s="37">
        <f t="shared" si="152"/>
        <v>0</v>
      </c>
    </row>
    <row r="384" spans="1:20" x14ac:dyDescent="0.3">
      <c r="A384" s="88" t="s">
        <v>696</v>
      </c>
      <c r="B384" s="89">
        <f>VLOOKUP(A384,Площадь!D:E,2,0)</f>
        <v>62</v>
      </c>
      <c r="C384" s="37">
        <v>10.332000000000001</v>
      </c>
      <c r="D384" s="37">
        <f t="shared" ref="D384:D386" si="176">C384+E384</f>
        <v>10.762</v>
      </c>
      <c r="E384" s="37">
        <f>VLOOKUP(A384,'расход по ИПУ'!A:B,2,0)</f>
        <v>0.43</v>
      </c>
      <c r="F384" s="37">
        <f t="shared" ref="F384:F386" si="177">B384</f>
        <v>62</v>
      </c>
      <c r="H384" s="37">
        <f t="shared" si="153"/>
        <v>0.43</v>
      </c>
      <c r="I384" s="37">
        <f t="shared" si="154"/>
        <v>10.762</v>
      </c>
      <c r="K384" s="37">
        <f t="shared" si="155"/>
        <v>10.762</v>
      </c>
      <c r="L384" s="37">
        <f t="shared" si="173"/>
        <v>12.608000000000001</v>
      </c>
      <c r="M384" s="37">
        <f t="shared" si="156"/>
        <v>1.8460000000000001</v>
      </c>
      <c r="N384" s="37">
        <f t="shared" si="174"/>
        <v>62</v>
      </c>
      <c r="P384" s="37">
        <f t="shared" si="157"/>
        <v>1.8460000000000001</v>
      </c>
      <c r="Q384" s="37">
        <f t="shared" si="158"/>
        <v>12.608000000000001</v>
      </c>
      <c r="S384">
        <v>12.608000000000001</v>
      </c>
      <c r="T384" s="37">
        <f t="shared" si="152"/>
        <v>0</v>
      </c>
    </row>
    <row r="385" spans="1:20" x14ac:dyDescent="0.3">
      <c r="A385" s="88" t="s">
        <v>744</v>
      </c>
      <c r="B385" s="89">
        <f>VLOOKUP(A385,Площадь!D:E,2,0)</f>
        <v>32.5</v>
      </c>
      <c r="C385" s="37">
        <v>5.5789999999999997</v>
      </c>
      <c r="D385" s="37">
        <f t="shared" si="176"/>
        <v>5.7789999999999999</v>
      </c>
      <c r="E385" s="37">
        <f>VLOOKUP(A385,'расход по ИПУ'!A:B,2,0)</f>
        <v>0.2</v>
      </c>
      <c r="F385" s="37">
        <f t="shared" si="177"/>
        <v>32.5</v>
      </c>
      <c r="H385" s="37">
        <f t="shared" si="153"/>
        <v>0.2</v>
      </c>
      <c r="I385" s="37">
        <f t="shared" si="154"/>
        <v>5.7789999999999999</v>
      </c>
      <c r="K385" s="37">
        <f>S385</f>
        <v>5.5789999999999997</v>
      </c>
      <c r="L385" s="37">
        <f t="shared" si="173"/>
        <v>5.5789999999999997</v>
      </c>
      <c r="M385" s="37">
        <f t="shared" si="156"/>
        <v>0</v>
      </c>
      <c r="N385" s="37">
        <f t="shared" si="174"/>
        <v>32.5</v>
      </c>
      <c r="P385" s="37">
        <f t="shared" si="157"/>
        <v>0</v>
      </c>
      <c r="Q385" s="37">
        <f t="shared" si="158"/>
        <v>5.5789999999999997</v>
      </c>
      <c r="S385">
        <v>5.5789999999999997</v>
      </c>
      <c r="T385" s="37">
        <f t="shared" si="152"/>
        <v>0</v>
      </c>
    </row>
    <row r="386" spans="1:20" x14ac:dyDescent="0.3">
      <c r="A386" s="88" t="s">
        <v>825</v>
      </c>
      <c r="B386" s="89">
        <f>VLOOKUP(A386,Площадь!D:E,2,0)</f>
        <v>33.700000000000003</v>
      </c>
      <c r="C386" s="37">
        <v>7.31</v>
      </c>
      <c r="D386" s="37">
        <f t="shared" si="176"/>
        <v>7.4949999999999992</v>
      </c>
      <c r="E386" s="37">
        <f>VLOOKUP(A386,'расход по ИПУ'!A:B,2,0)</f>
        <v>0.185</v>
      </c>
      <c r="F386" s="37">
        <f t="shared" si="177"/>
        <v>33.700000000000003</v>
      </c>
      <c r="H386" s="37">
        <f t="shared" si="153"/>
        <v>0.185</v>
      </c>
      <c r="I386" s="37">
        <f t="shared" si="154"/>
        <v>7.4949999999999992</v>
      </c>
      <c r="K386" s="37">
        <f t="shared" si="155"/>
        <v>7.4949999999999992</v>
      </c>
      <c r="L386" s="37">
        <f t="shared" si="173"/>
        <v>8.2469999999999999</v>
      </c>
      <c r="M386" s="37">
        <f t="shared" si="156"/>
        <v>0.75200000000000067</v>
      </c>
      <c r="N386" s="37">
        <f t="shared" si="174"/>
        <v>33.700000000000003</v>
      </c>
      <c r="P386" s="37">
        <f t="shared" si="157"/>
        <v>0.75200000000000067</v>
      </c>
      <c r="Q386" s="37">
        <f t="shared" si="158"/>
        <v>8.2469999999999999</v>
      </c>
      <c r="S386">
        <v>8.2469999999999999</v>
      </c>
      <c r="T386" s="37">
        <f t="shared" ref="T386:T449" si="178">S386-Q386</f>
        <v>0</v>
      </c>
    </row>
    <row r="387" spans="1:20" x14ac:dyDescent="0.3">
      <c r="A387" s="88" t="s">
        <v>809</v>
      </c>
      <c r="B387" s="89">
        <f>VLOOKUP(A387,Площадь!D:E,2,0)</f>
        <v>59</v>
      </c>
      <c r="C387" s="37">
        <v>10.016</v>
      </c>
      <c r="G387" s="37">
        <f t="shared" ref="G387:G390" si="179">B387*$G$715</f>
        <v>0.3291925556185023</v>
      </c>
      <c r="H387" s="37">
        <f t="shared" ref="H387:H450" si="180">E387+G387</f>
        <v>0.3291925556185023</v>
      </c>
      <c r="I387" s="37">
        <f t="shared" ref="I387:I450" si="181">C387+H387</f>
        <v>10.345192555618503</v>
      </c>
      <c r="K387" s="37">
        <f t="shared" ref="K387:K450" si="182">I387</f>
        <v>10.345192555618503</v>
      </c>
      <c r="L387" s="37">
        <f t="shared" si="173"/>
        <v>11.689</v>
      </c>
      <c r="M387" s="37">
        <f t="shared" ref="M387:M450" si="183">S387-K387</f>
        <v>1.3438074443814969</v>
      </c>
      <c r="N387" s="37">
        <f t="shared" si="174"/>
        <v>59</v>
      </c>
      <c r="P387" s="37">
        <f t="shared" ref="P387:P450" si="184">M387+O387</f>
        <v>1.3438074443814969</v>
      </c>
      <c r="Q387" s="37">
        <f t="shared" ref="Q387:Q450" si="185">K387+P387</f>
        <v>11.689</v>
      </c>
      <c r="S387">
        <v>11.689</v>
      </c>
      <c r="T387" s="37">
        <f t="shared" si="178"/>
        <v>0</v>
      </c>
    </row>
    <row r="388" spans="1:20" x14ac:dyDescent="0.3">
      <c r="A388" s="88" t="s">
        <v>1193</v>
      </c>
      <c r="B388" s="89">
        <f>VLOOKUP(A388,Площадь!D:E,2,0)</f>
        <v>39.299999999999997</v>
      </c>
      <c r="C388" s="37">
        <v>6.3620000000000001</v>
      </c>
      <c r="G388" s="37">
        <f t="shared" si="179"/>
        <v>0.21927571925096845</v>
      </c>
      <c r="H388" s="37">
        <f t="shared" si="180"/>
        <v>0.21927571925096845</v>
      </c>
      <c r="I388" s="37">
        <f t="shared" si="181"/>
        <v>6.5812757192509688</v>
      </c>
      <c r="K388" s="37">
        <f t="shared" si="182"/>
        <v>6.5812757192509688</v>
      </c>
      <c r="L388" s="37">
        <f t="shared" si="173"/>
        <v>7.3810000000000002</v>
      </c>
      <c r="M388" s="37">
        <f t="shared" si="183"/>
        <v>0.79972428074903146</v>
      </c>
      <c r="N388" s="37">
        <f t="shared" si="174"/>
        <v>39.299999999999997</v>
      </c>
      <c r="P388" s="37">
        <f t="shared" si="184"/>
        <v>0.79972428074903146</v>
      </c>
      <c r="Q388" s="37">
        <f t="shared" si="185"/>
        <v>7.3810000000000002</v>
      </c>
      <c r="S388">
        <v>7.3810000000000002</v>
      </c>
      <c r="T388" s="37">
        <f t="shared" si="178"/>
        <v>0</v>
      </c>
    </row>
    <row r="389" spans="1:20" x14ac:dyDescent="0.3">
      <c r="A389" s="88" t="s">
        <v>719</v>
      </c>
      <c r="B389" s="89">
        <f>VLOOKUP(A389,Площадь!D:E,2,0)</f>
        <v>32.1</v>
      </c>
      <c r="C389" s="37">
        <v>4.4560000000000004</v>
      </c>
      <c r="G389" s="37">
        <f t="shared" si="179"/>
        <v>0.17910306839582923</v>
      </c>
      <c r="H389" s="37">
        <f t="shared" si="180"/>
        <v>0.17910306839582923</v>
      </c>
      <c r="I389" s="37">
        <f t="shared" si="181"/>
        <v>4.6351030683958294</v>
      </c>
      <c r="K389" s="37">
        <f t="shared" si="182"/>
        <v>4.6351030683958294</v>
      </c>
      <c r="L389" s="37">
        <f t="shared" si="173"/>
        <v>7.4320000000000004</v>
      </c>
      <c r="M389" s="37">
        <f t="shared" si="183"/>
        <v>2.796896931604171</v>
      </c>
      <c r="N389" s="37">
        <f t="shared" si="174"/>
        <v>32.1</v>
      </c>
      <c r="P389" s="37">
        <f t="shared" si="184"/>
        <v>2.796896931604171</v>
      </c>
      <c r="Q389" s="37">
        <f t="shared" si="185"/>
        <v>7.4320000000000004</v>
      </c>
      <c r="S389">
        <v>7.4320000000000004</v>
      </c>
      <c r="T389" s="37">
        <f t="shared" si="178"/>
        <v>0</v>
      </c>
    </row>
    <row r="390" spans="1:20" x14ac:dyDescent="0.3">
      <c r="A390" s="88" t="s">
        <v>1038</v>
      </c>
      <c r="B390" s="89">
        <f>VLOOKUP(A390,Площадь!D:E,2,0)</f>
        <v>31.8</v>
      </c>
      <c r="C390" s="37">
        <v>4.9539999999999997</v>
      </c>
      <c r="G390" s="37">
        <f t="shared" si="179"/>
        <v>0.17742920794353176</v>
      </c>
      <c r="H390" s="37">
        <f t="shared" si="180"/>
        <v>0.17742920794353176</v>
      </c>
      <c r="I390" s="37">
        <f t="shared" si="181"/>
        <v>5.1314292079435315</v>
      </c>
      <c r="K390" s="37">
        <f t="shared" si="182"/>
        <v>5.1314292079435315</v>
      </c>
      <c r="L390" s="37">
        <f t="shared" si="173"/>
        <v>7.5350000000000001</v>
      </c>
      <c r="M390" s="37">
        <f t="shared" si="183"/>
        <v>2.4035707920564686</v>
      </c>
      <c r="N390" s="37">
        <f t="shared" si="174"/>
        <v>31.8</v>
      </c>
      <c r="P390" s="37">
        <f t="shared" si="184"/>
        <v>2.4035707920564686</v>
      </c>
      <c r="Q390" s="37">
        <f t="shared" si="185"/>
        <v>7.5350000000000001</v>
      </c>
      <c r="S390">
        <v>7.5350000000000001</v>
      </c>
      <c r="T390" s="37">
        <f t="shared" si="178"/>
        <v>0</v>
      </c>
    </row>
    <row r="391" spans="1:20" x14ac:dyDescent="0.3">
      <c r="A391" s="88" t="s">
        <v>294</v>
      </c>
      <c r="B391" s="89">
        <f>VLOOKUP(A391,Площадь!D:E,2,0)</f>
        <v>80.7</v>
      </c>
      <c r="C391" s="37">
        <v>20.266999999999999</v>
      </c>
      <c r="D391" s="37">
        <f t="shared" ref="D391:D393" si="186">C391+E391</f>
        <v>20.628</v>
      </c>
      <c r="E391" s="37">
        <f>VLOOKUP(A391,'расход по ИПУ'!A:B,2,0)</f>
        <v>0.36099999999999999</v>
      </c>
      <c r="F391" s="37">
        <f t="shared" ref="F391:F393" si="187">B391</f>
        <v>80.7</v>
      </c>
      <c r="H391" s="37">
        <f t="shared" si="180"/>
        <v>0.36099999999999999</v>
      </c>
      <c r="I391" s="37">
        <f t="shared" si="181"/>
        <v>20.628</v>
      </c>
      <c r="K391" s="37">
        <f t="shared" si="182"/>
        <v>20.628</v>
      </c>
      <c r="L391" s="37">
        <f t="shared" si="173"/>
        <v>23.571000000000002</v>
      </c>
      <c r="M391" s="37">
        <f t="shared" si="183"/>
        <v>2.9430000000000014</v>
      </c>
      <c r="N391" s="37">
        <f t="shared" si="174"/>
        <v>80.7</v>
      </c>
      <c r="P391" s="37">
        <f t="shared" si="184"/>
        <v>2.9430000000000014</v>
      </c>
      <c r="Q391" s="37">
        <f t="shared" si="185"/>
        <v>23.571000000000002</v>
      </c>
      <c r="S391">
        <v>23.571000000000002</v>
      </c>
      <c r="T391" s="37">
        <f t="shared" si="178"/>
        <v>0</v>
      </c>
    </row>
    <row r="392" spans="1:20" x14ac:dyDescent="0.3">
      <c r="A392" s="88" t="s">
        <v>644</v>
      </c>
      <c r="B392" s="89">
        <f>VLOOKUP(A392,Площадь!D:E,2,0)</f>
        <v>39.1</v>
      </c>
      <c r="C392" s="37">
        <v>4.3150000000000004</v>
      </c>
      <c r="D392" s="37">
        <f t="shared" si="186"/>
        <v>4.4300000000000006</v>
      </c>
      <c r="E392" s="37">
        <f>VLOOKUP(A392,'расход по ИПУ'!A:B,2,0)</f>
        <v>0.115</v>
      </c>
      <c r="F392" s="37">
        <f t="shared" si="187"/>
        <v>39.1</v>
      </c>
      <c r="H392" s="37">
        <f t="shared" si="180"/>
        <v>0.115</v>
      </c>
      <c r="I392" s="37">
        <f t="shared" si="181"/>
        <v>4.4300000000000006</v>
      </c>
      <c r="K392" s="37">
        <f t="shared" si="182"/>
        <v>4.4300000000000006</v>
      </c>
      <c r="L392" s="37">
        <f t="shared" si="173"/>
        <v>5.4409999999999998</v>
      </c>
      <c r="M392" s="37">
        <f t="shared" si="183"/>
        <v>1.0109999999999992</v>
      </c>
      <c r="N392" s="37">
        <f t="shared" si="174"/>
        <v>39.1</v>
      </c>
      <c r="P392" s="37">
        <f t="shared" si="184"/>
        <v>1.0109999999999992</v>
      </c>
      <c r="Q392" s="37">
        <f t="shared" si="185"/>
        <v>5.4409999999999998</v>
      </c>
      <c r="S392">
        <v>5.4409999999999998</v>
      </c>
      <c r="T392" s="37">
        <f t="shared" si="178"/>
        <v>0</v>
      </c>
    </row>
    <row r="393" spans="1:20" x14ac:dyDescent="0.3">
      <c r="A393" s="88" t="s">
        <v>736</v>
      </c>
      <c r="B393" s="89">
        <f>VLOOKUP(A393,Площадь!D:E,2,0)</f>
        <v>62</v>
      </c>
      <c r="C393" s="37">
        <v>6.1769999999999996</v>
      </c>
      <c r="D393" s="37">
        <f t="shared" si="186"/>
        <v>6.1769999999999996</v>
      </c>
      <c r="E393" s="37">
        <f>VLOOKUP(A393,'расход по ИПУ'!A:B,2,0)</f>
        <v>0</v>
      </c>
      <c r="F393" s="37">
        <f t="shared" si="187"/>
        <v>62</v>
      </c>
      <c r="H393" s="37">
        <f t="shared" si="180"/>
        <v>0</v>
      </c>
      <c r="I393" s="37">
        <f t="shared" si="181"/>
        <v>6.1769999999999996</v>
      </c>
      <c r="K393" s="37">
        <f t="shared" si="182"/>
        <v>6.1769999999999996</v>
      </c>
      <c r="L393" s="37">
        <f t="shared" si="173"/>
        <v>7.6</v>
      </c>
      <c r="M393" s="37">
        <f t="shared" si="183"/>
        <v>1.423</v>
      </c>
      <c r="N393" s="37">
        <f t="shared" si="174"/>
        <v>62</v>
      </c>
      <c r="P393" s="37">
        <f t="shared" si="184"/>
        <v>1.423</v>
      </c>
      <c r="Q393" s="37">
        <f t="shared" si="185"/>
        <v>7.6</v>
      </c>
      <c r="S393">
        <v>7.6</v>
      </c>
      <c r="T393" s="37">
        <f t="shared" si="178"/>
        <v>0</v>
      </c>
    </row>
    <row r="394" spans="1:20" x14ac:dyDescent="0.3">
      <c r="A394" s="88" t="s">
        <v>600</v>
      </c>
      <c r="B394" s="89">
        <f>VLOOKUP(A394,Площадь!D:E,2,0)</f>
        <v>32.5</v>
      </c>
      <c r="C394" s="37">
        <v>6.3259999999999996</v>
      </c>
      <c r="G394" s="37">
        <f t="shared" ref="G394:G395" si="188">B394*$G$715</f>
        <v>0.18133488233222583</v>
      </c>
      <c r="H394" s="37">
        <f t="shared" si="180"/>
        <v>0.18133488233222583</v>
      </c>
      <c r="I394" s="37">
        <f t="shared" si="181"/>
        <v>6.5073348823322252</v>
      </c>
      <c r="K394" s="37">
        <f t="shared" si="182"/>
        <v>6.5073348823322252</v>
      </c>
      <c r="L394" s="37">
        <f t="shared" si="173"/>
        <v>8.532</v>
      </c>
      <c r="M394" s="37">
        <f t="shared" si="183"/>
        <v>2.0246651176677748</v>
      </c>
      <c r="N394" s="37">
        <f t="shared" si="174"/>
        <v>32.5</v>
      </c>
      <c r="P394" s="37">
        <f t="shared" si="184"/>
        <v>2.0246651176677748</v>
      </c>
      <c r="Q394" s="37">
        <f t="shared" si="185"/>
        <v>8.532</v>
      </c>
      <c r="S394">
        <v>8.532</v>
      </c>
      <c r="T394" s="37">
        <f t="shared" si="178"/>
        <v>0</v>
      </c>
    </row>
    <row r="395" spans="1:20" x14ac:dyDescent="0.3">
      <c r="A395" s="88" t="s">
        <v>929</v>
      </c>
      <c r="B395" s="89">
        <f>VLOOKUP(A395,Площадь!D:E,2,0)</f>
        <v>33.700000000000003</v>
      </c>
      <c r="C395" s="37">
        <v>3.6720000000000002</v>
      </c>
      <c r="G395" s="37">
        <f t="shared" si="188"/>
        <v>0.18803032414141574</v>
      </c>
      <c r="H395" s="37">
        <f t="shared" si="180"/>
        <v>0.18803032414141574</v>
      </c>
      <c r="I395" s="37">
        <f t="shared" si="181"/>
        <v>3.860030324141416</v>
      </c>
      <c r="K395" s="37">
        <f>S395</f>
        <v>3.7240000000000002</v>
      </c>
      <c r="L395" s="37">
        <f t="shared" si="173"/>
        <v>3.7240000000000002</v>
      </c>
      <c r="M395" s="37">
        <f t="shared" si="183"/>
        <v>0</v>
      </c>
      <c r="N395" s="37">
        <f t="shared" si="174"/>
        <v>33.700000000000003</v>
      </c>
      <c r="P395" s="37">
        <f t="shared" si="184"/>
        <v>0</v>
      </c>
      <c r="Q395" s="37">
        <f t="shared" si="185"/>
        <v>3.7240000000000002</v>
      </c>
      <c r="S395">
        <v>3.7240000000000002</v>
      </c>
      <c r="T395" s="37">
        <f t="shared" si="178"/>
        <v>0</v>
      </c>
    </row>
    <row r="396" spans="1:20" x14ac:dyDescent="0.3">
      <c r="A396" s="88" t="s">
        <v>623</v>
      </c>
      <c r="B396" s="89">
        <f>VLOOKUP(A396,Площадь!D:E,2,0)</f>
        <v>59</v>
      </c>
      <c r="C396" s="37">
        <v>1E-3</v>
      </c>
      <c r="D396" s="37">
        <f>C396+E396</f>
        <v>1E-3</v>
      </c>
      <c r="E396" s="37">
        <f>VLOOKUP(A396,'расход по ИПУ'!A:B,2,0)</f>
        <v>0</v>
      </c>
      <c r="F396" s="37">
        <f>B396</f>
        <v>59</v>
      </c>
      <c r="H396" s="37">
        <f t="shared" si="180"/>
        <v>0</v>
      </c>
      <c r="I396" s="37">
        <f t="shared" si="181"/>
        <v>1E-3</v>
      </c>
      <c r="K396" s="37">
        <f t="shared" si="182"/>
        <v>1E-3</v>
      </c>
      <c r="L396" s="37">
        <f t="shared" si="173"/>
        <v>1.0269999999999999</v>
      </c>
      <c r="M396" s="37">
        <f t="shared" si="183"/>
        <v>1.026</v>
      </c>
      <c r="N396" s="37">
        <f t="shared" si="174"/>
        <v>59</v>
      </c>
      <c r="P396" s="37">
        <f t="shared" si="184"/>
        <v>1.026</v>
      </c>
      <c r="Q396" s="37">
        <f t="shared" si="185"/>
        <v>1.0269999999999999</v>
      </c>
      <c r="S396">
        <v>1.0269999999999999</v>
      </c>
      <c r="T396" s="37">
        <f t="shared" si="178"/>
        <v>0</v>
      </c>
    </row>
    <row r="397" spans="1:20" x14ac:dyDescent="0.3">
      <c r="A397" s="88" t="s">
        <v>726</v>
      </c>
      <c r="B397" s="89">
        <f>VLOOKUP(A397,Площадь!D:E,2,0)</f>
        <v>39.299999999999997</v>
      </c>
      <c r="C397" s="37">
        <v>7.6609999999999996</v>
      </c>
      <c r="G397" s="37">
        <f>B397*$G$715</f>
        <v>0.21927571925096845</v>
      </c>
      <c r="H397" s="37">
        <f t="shared" si="180"/>
        <v>0.21927571925096845</v>
      </c>
      <c r="I397" s="37">
        <f t="shared" si="181"/>
        <v>7.8802757192509683</v>
      </c>
      <c r="K397" s="37">
        <f t="shared" si="182"/>
        <v>7.8802757192509683</v>
      </c>
      <c r="L397" s="37">
        <f t="shared" si="173"/>
        <v>10.105</v>
      </c>
      <c r="M397" s="37">
        <f t="shared" si="183"/>
        <v>2.2247242807490322</v>
      </c>
      <c r="N397" s="37">
        <f t="shared" si="174"/>
        <v>39.299999999999997</v>
      </c>
      <c r="P397" s="37">
        <f t="shared" si="184"/>
        <v>2.2247242807490322</v>
      </c>
      <c r="Q397" s="37">
        <f t="shared" si="185"/>
        <v>10.105</v>
      </c>
      <c r="S397">
        <v>10.105</v>
      </c>
      <c r="T397" s="37">
        <f t="shared" si="178"/>
        <v>0</v>
      </c>
    </row>
    <row r="398" spans="1:20" x14ac:dyDescent="0.3">
      <c r="A398" s="88" t="s">
        <v>1061</v>
      </c>
      <c r="B398" s="89">
        <f>VLOOKUP(A398,Площадь!D:E,2,0)</f>
        <v>32.1</v>
      </c>
      <c r="C398" s="37">
        <v>4.766</v>
      </c>
      <c r="D398" s="37">
        <f t="shared" ref="D398:D402" si="189">C398+E398</f>
        <v>4.7670000000000003</v>
      </c>
      <c r="E398" s="37">
        <f>VLOOKUP(A398,'расход по ИПУ'!A:B,2,0)</f>
        <v>1E-3</v>
      </c>
      <c r="F398" s="37">
        <f t="shared" ref="F398:F402" si="190">B398</f>
        <v>32.1</v>
      </c>
      <c r="H398" s="37">
        <f t="shared" si="180"/>
        <v>1E-3</v>
      </c>
      <c r="I398" s="37">
        <f t="shared" si="181"/>
        <v>4.7670000000000003</v>
      </c>
      <c r="K398" s="37">
        <f t="shared" si="182"/>
        <v>4.7670000000000003</v>
      </c>
      <c r="L398" s="37">
        <f t="shared" si="173"/>
        <v>6.851</v>
      </c>
      <c r="M398" s="37">
        <f t="shared" si="183"/>
        <v>2.0839999999999996</v>
      </c>
      <c r="N398" s="37">
        <f t="shared" si="174"/>
        <v>32.1</v>
      </c>
      <c r="P398" s="37">
        <f t="shared" si="184"/>
        <v>2.0839999999999996</v>
      </c>
      <c r="Q398" s="37">
        <f t="shared" si="185"/>
        <v>6.851</v>
      </c>
      <c r="S398">
        <v>6.851</v>
      </c>
      <c r="T398" s="37">
        <f t="shared" si="178"/>
        <v>0</v>
      </c>
    </row>
    <row r="399" spans="1:20" x14ac:dyDescent="0.3">
      <c r="A399" s="88" t="s">
        <v>586</v>
      </c>
      <c r="B399" s="89">
        <f>VLOOKUP(A399,Площадь!D:E,2,0)</f>
        <v>31.8</v>
      </c>
      <c r="C399" s="37">
        <v>3.3639999999999999</v>
      </c>
      <c r="D399" s="37">
        <f t="shared" si="189"/>
        <v>3.3639999999999999</v>
      </c>
      <c r="E399" s="37">
        <f>VLOOKUP(A399,'расход по ИПУ'!A:B,2,0)</f>
        <v>0</v>
      </c>
      <c r="F399" s="37">
        <f t="shared" si="190"/>
        <v>31.8</v>
      </c>
      <c r="H399" s="37">
        <f t="shared" si="180"/>
        <v>0</v>
      </c>
      <c r="I399" s="37">
        <f t="shared" si="181"/>
        <v>3.3639999999999999</v>
      </c>
      <c r="K399" s="37">
        <f t="shared" si="182"/>
        <v>3.3639999999999999</v>
      </c>
      <c r="L399" s="37">
        <f t="shared" si="173"/>
        <v>5.8159999999999998</v>
      </c>
      <c r="M399" s="37">
        <f t="shared" si="183"/>
        <v>2.452</v>
      </c>
      <c r="N399" s="37">
        <f t="shared" si="174"/>
        <v>31.8</v>
      </c>
      <c r="P399" s="37">
        <f t="shared" si="184"/>
        <v>2.452</v>
      </c>
      <c r="Q399" s="37">
        <f t="shared" si="185"/>
        <v>5.8159999999999998</v>
      </c>
      <c r="S399">
        <v>5.8159999999999998</v>
      </c>
      <c r="T399" s="37">
        <f t="shared" si="178"/>
        <v>0</v>
      </c>
    </row>
    <row r="400" spans="1:20" x14ac:dyDescent="0.3">
      <c r="A400" s="88" t="s">
        <v>763</v>
      </c>
      <c r="B400" s="89">
        <f>VLOOKUP(A400,Площадь!D:E,2,0)</f>
        <v>39.1</v>
      </c>
      <c r="C400" s="37">
        <v>7.9450000000000003</v>
      </c>
      <c r="D400" s="37">
        <f t="shared" si="189"/>
        <v>7.9450000000000003</v>
      </c>
      <c r="E400" s="37">
        <f>VLOOKUP(A400,'расход по ИПУ'!A:B,2,0)</f>
        <v>0</v>
      </c>
      <c r="F400" s="37">
        <f t="shared" si="190"/>
        <v>39.1</v>
      </c>
      <c r="H400" s="37">
        <f t="shared" si="180"/>
        <v>0</v>
      </c>
      <c r="I400" s="37">
        <f t="shared" si="181"/>
        <v>7.9450000000000003</v>
      </c>
      <c r="K400" s="37">
        <f t="shared" si="182"/>
        <v>7.9450000000000003</v>
      </c>
      <c r="L400" s="37">
        <f t="shared" si="173"/>
        <v>9.2520000000000007</v>
      </c>
      <c r="M400" s="37">
        <f t="shared" si="183"/>
        <v>1.3070000000000004</v>
      </c>
      <c r="N400" s="37">
        <f t="shared" si="174"/>
        <v>39.1</v>
      </c>
      <c r="P400" s="37">
        <f t="shared" si="184"/>
        <v>1.3070000000000004</v>
      </c>
      <c r="Q400" s="37">
        <f t="shared" si="185"/>
        <v>9.2520000000000007</v>
      </c>
      <c r="S400">
        <v>9.2520000000000007</v>
      </c>
      <c r="T400" s="37">
        <f t="shared" si="178"/>
        <v>0</v>
      </c>
    </row>
    <row r="401" spans="1:20" x14ac:dyDescent="0.3">
      <c r="A401" s="88" t="s">
        <v>695</v>
      </c>
      <c r="B401" s="89">
        <f>VLOOKUP(A401,Площадь!D:E,2,0)</f>
        <v>62</v>
      </c>
      <c r="C401" s="37">
        <v>11.654</v>
      </c>
      <c r="D401" s="37">
        <f t="shared" si="189"/>
        <v>11.654</v>
      </c>
      <c r="E401" s="37">
        <f>VLOOKUP(A401,'расход по ИПУ'!A:B,2,0)</f>
        <v>0</v>
      </c>
      <c r="F401" s="37">
        <f t="shared" si="190"/>
        <v>62</v>
      </c>
      <c r="H401" s="37">
        <f t="shared" si="180"/>
        <v>0</v>
      </c>
      <c r="I401" s="37">
        <f t="shared" si="181"/>
        <v>11.654</v>
      </c>
      <c r="K401" s="37">
        <f t="shared" si="182"/>
        <v>11.654</v>
      </c>
      <c r="L401" s="37">
        <f t="shared" si="173"/>
        <v>15.177</v>
      </c>
      <c r="M401" s="37">
        <f t="shared" si="183"/>
        <v>3.5229999999999997</v>
      </c>
      <c r="N401" s="37">
        <f t="shared" si="174"/>
        <v>62</v>
      </c>
      <c r="P401" s="37">
        <f t="shared" si="184"/>
        <v>3.5229999999999997</v>
      </c>
      <c r="Q401" s="37">
        <f t="shared" si="185"/>
        <v>15.177</v>
      </c>
      <c r="S401">
        <v>15.177</v>
      </c>
      <c r="T401" s="37">
        <f t="shared" si="178"/>
        <v>0</v>
      </c>
    </row>
    <row r="402" spans="1:20" x14ac:dyDescent="0.3">
      <c r="A402" s="88" t="s">
        <v>93</v>
      </c>
      <c r="B402" s="89">
        <f>VLOOKUP(A402,Площадь!D:E,2,0)</f>
        <v>55.8</v>
      </c>
      <c r="C402" s="37">
        <v>10.920999999999999</v>
      </c>
      <c r="D402" s="37">
        <f t="shared" si="189"/>
        <v>10.920999999999999</v>
      </c>
      <c r="E402" s="37">
        <f>VLOOKUP(A402,'расход по ИПУ'!A:B,2,0)</f>
        <v>0</v>
      </c>
      <c r="F402" s="37">
        <f t="shared" si="190"/>
        <v>55.8</v>
      </c>
      <c r="H402" s="37">
        <f t="shared" si="180"/>
        <v>0</v>
      </c>
      <c r="I402" s="37">
        <f t="shared" si="181"/>
        <v>10.920999999999999</v>
      </c>
      <c r="K402" s="37">
        <f t="shared" si="182"/>
        <v>10.920999999999999</v>
      </c>
      <c r="L402" s="37">
        <f t="shared" si="173"/>
        <v>12.58</v>
      </c>
      <c r="M402" s="37">
        <f t="shared" si="183"/>
        <v>1.6590000000000007</v>
      </c>
      <c r="N402" s="37">
        <f t="shared" si="174"/>
        <v>55.8</v>
      </c>
      <c r="P402" s="37">
        <f t="shared" si="184"/>
        <v>1.6590000000000007</v>
      </c>
      <c r="Q402" s="37">
        <f t="shared" si="185"/>
        <v>12.58</v>
      </c>
      <c r="S402">
        <v>12.58</v>
      </c>
      <c r="T402" s="37">
        <f t="shared" si="178"/>
        <v>0</v>
      </c>
    </row>
    <row r="403" spans="1:20" x14ac:dyDescent="0.3">
      <c r="A403" s="88" t="s">
        <v>998</v>
      </c>
      <c r="B403" s="89">
        <f>VLOOKUP(A403,Площадь!D:E,2,0)</f>
        <v>32.5</v>
      </c>
      <c r="C403" s="37">
        <v>2.6110000000000002</v>
      </c>
      <c r="G403" s="37">
        <f t="shared" ref="G403:G405" si="191">B403*$G$715</f>
        <v>0.18133488233222583</v>
      </c>
      <c r="H403" s="37">
        <f t="shared" si="180"/>
        <v>0.18133488233222583</v>
      </c>
      <c r="I403" s="37">
        <f t="shared" si="181"/>
        <v>2.7923348823322263</v>
      </c>
      <c r="K403" s="37">
        <f t="shared" si="182"/>
        <v>2.7923348823322263</v>
      </c>
      <c r="L403" s="37">
        <f t="shared" si="173"/>
        <v>4.234</v>
      </c>
      <c r="M403" s="37">
        <f t="shared" si="183"/>
        <v>1.4416651176677737</v>
      </c>
      <c r="N403" s="37">
        <f t="shared" si="174"/>
        <v>32.5</v>
      </c>
      <c r="P403" s="37">
        <f t="shared" si="184"/>
        <v>1.4416651176677737</v>
      </c>
      <c r="Q403" s="37">
        <f t="shared" si="185"/>
        <v>4.234</v>
      </c>
      <c r="S403">
        <v>4.234</v>
      </c>
      <c r="T403" s="37">
        <f t="shared" si="178"/>
        <v>0</v>
      </c>
    </row>
    <row r="404" spans="1:20" x14ac:dyDescent="0.3">
      <c r="A404" s="88" t="s">
        <v>1037</v>
      </c>
      <c r="B404" s="89">
        <f>VLOOKUP(A404,Площадь!D:E,2,0)</f>
        <v>33.700000000000003</v>
      </c>
      <c r="C404" s="37">
        <v>4.0190000000000001</v>
      </c>
      <c r="G404" s="37">
        <f t="shared" si="191"/>
        <v>0.18803032414141574</v>
      </c>
      <c r="H404" s="37">
        <f t="shared" si="180"/>
        <v>0.18803032414141574</v>
      </c>
      <c r="I404" s="37">
        <f t="shared" si="181"/>
        <v>4.2070303241414155</v>
      </c>
      <c r="K404" s="37">
        <f t="shared" si="182"/>
        <v>4.2070303241414155</v>
      </c>
      <c r="L404" s="37">
        <f t="shared" si="173"/>
        <v>6.5919999999999996</v>
      </c>
      <c r="M404" s="37">
        <f t="shared" si="183"/>
        <v>2.3849696758585841</v>
      </c>
      <c r="N404" s="37">
        <f t="shared" si="174"/>
        <v>33.700000000000003</v>
      </c>
      <c r="P404" s="37">
        <f t="shared" si="184"/>
        <v>2.3849696758585841</v>
      </c>
      <c r="Q404" s="37">
        <f t="shared" si="185"/>
        <v>6.5919999999999996</v>
      </c>
      <c r="S404">
        <v>6.5919999999999996</v>
      </c>
      <c r="T404" s="37">
        <f t="shared" si="178"/>
        <v>0</v>
      </c>
    </row>
    <row r="405" spans="1:20" x14ac:dyDescent="0.3">
      <c r="A405" s="88" t="s">
        <v>628</v>
      </c>
      <c r="B405" s="89">
        <f>VLOOKUP(A405,Площадь!D:E,2,0)</f>
        <v>59</v>
      </c>
      <c r="C405" s="37">
        <v>6.077</v>
      </c>
      <c r="G405" s="37">
        <f t="shared" si="191"/>
        <v>0.3291925556185023</v>
      </c>
      <c r="H405" s="37">
        <f t="shared" si="180"/>
        <v>0.3291925556185023</v>
      </c>
      <c r="I405" s="37">
        <f t="shared" si="181"/>
        <v>6.4061925556185022</v>
      </c>
      <c r="K405" s="37">
        <f t="shared" si="182"/>
        <v>6.4061925556185022</v>
      </c>
      <c r="L405" s="37">
        <f t="shared" si="173"/>
        <v>10.279</v>
      </c>
      <c r="M405" s="37">
        <f t="shared" si="183"/>
        <v>3.8728074443814977</v>
      </c>
      <c r="N405" s="37">
        <f t="shared" si="174"/>
        <v>59</v>
      </c>
      <c r="P405" s="37">
        <f t="shared" si="184"/>
        <v>3.8728074443814977</v>
      </c>
      <c r="Q405" s="37">
        <f t="shared" si="185"/>
        <v>10.279</v>
      </c>
      <c r="S405">
        <v>10.279</v>
      </c>
      <c r="T405" s="37">
        <f t="shared" si="178"/>
        <v>0</v>
      </c>
    </row>
    <row r="406" spans="1:20" x14ac:dyDescent="0.3">
      <c r="A406" s="88" t="s">
        <v>1028</v>
      </c>
      <c r="B406" s="89">
        <f>VLOOKUP(A406,Площадь!D:E,2,0)</f>
        <v>39.299999999999997</v>
      </c>
      <c r="C406" s="37">
        <v>4.9039999999999999</v>
      </c>
      <c r="D406" s="37">
        <f>C406+E406</f>
        <v>5.6950000000000003</v>
      </c>
      <c r="E406" s="37">
        <f>VLOOKUP(A406,'расход по ИПУ'!A:B,2,0)</f>
        <v>0.79100000000000004</v>
      </c>
      <c r="F406" s="37">
        <f>B406</f>
        <v>39.299999999999997</v>
      </c>
      <c r="H406" s="37">
        <f t="shared" si="180"/>
        <v>0.79100000000000004</v>
      </c>
      <c r="I406" s="37">
        <f t="shared" si="181"/>
        <v>5.6950000000000003</v>
      </c>
      <c r="K406" s="37">
        <f t="shared" si="182"/>
        <v>5.6950000000000003</v>
      </c>
      <c r="L406" s="37">
        <f t="shared" si="173"/>
        <v>6.2720000000000002</v>
      </c>
      <c r="M406" s="37">
        <f t="shared" si="183"/>
        <v>0.57699999999999996</v>
      </c>
      <c r="N406" s="37">
        <f t="shared" si="174"/>
        <v>39.299999999999997</v>
      </c>
      <c r="P406" s="37">
        <f t="shared" si="184"/>
        <v>0.57699999999999996</v>
      </c>
      <c r="Q406" s="37">
        <f t="shared" si="185"/>
        <v>6.2720000000000002</v>
      </c>
      <c r="S406">
        <v>6.2720000000000002</v>
      </c>
      <c r="T406" s="37">
        <f t="shared" si="178"/>
        <v>0</v>
      </c>
    </row>
    <row r="407" spans="1:20" x14ac:dyDescent="0.3">
      <c r="A407" s="88" t="s">
        <v>764</v>
      </c>
      <c r="B407" s="89">
        <f>VLOOKUP(A407,Площадь!D:E,2,0)</f>
        <v>32.1</v>
      </c>
      <c r="C407" s="37">
        <v>0.55500000000000005</v>
      </c>
      <c r="G407" s="37">
        <f t="shared" ref="G407:G408" si="192">B407*$G$715</f>
        <v>0.17910306839582923</v>
      </c>
      <c r="H407" s="37">
        <f t="shared" si="180"/>
        <v>0.17910306839582923</v>
      </c>
      <c r="I407" s="37">
        <f t="shared" si="181"/>
        <v>0.73410306839582928</v>
      </c>
      <c r="K407" s="37">
        <f t="shared" si="182"/>
        <v>0.73410306839582928</v>
      </c>
      <c r="L407" s="37">
        <f t="shared" si="173"/>
        <v>1.175</v>
      </c>
      <c r="M407" s="37">
        <f t="shared" si="183"/>
        <v>0.44089693160417076</v>
      </c>
      <c r="N407" s="37">
        <f t="shared" si="174"/>
        <v>32.1</v>
      </c>
      <c r="P407" s="37">
        <f t="shared" si="184"/>
        <v>0.44089693160417076</v>
      </c>
      <c r="Q407" s="37">
        <f t="shared" si="185"/>
        <v>1.175</v>
      </c>
      <c r="S407">
        <v>1.175</v>
      </c>
      <c r="T407" s="37">
        <f t="shared" si="178"/>
        <v>0</v>
      </c>
    </row>
    <row r="408" spans="1:20" x14ac:dyDescent="0.3">
      <c r="A408" s="88" t="s">
        <v>521</v>
      </c>
      <c r="B408" s="89">
        <f>VLOOKUP(A408,Площадь!D:E,2,0)</f>
        <v>31.8</v>
      </c>
      <c r="C408" s="37">
        <v>1E-3</v>
      </c>
      <c r="G408" s="37">
        <f t="shared" si="192"/>
        <v>0.17742920794353176</v>
      </c>
      <c r="H408" s="37">
        <f t="shared" si="180"/>
        <v>0.17742920794353176</v>
      </c>
      <c r="I408" s="37">
        <f t="shared" si="181"/>
        <v>0.17842920794353176</v>
      </c>
      <c r="K408" s="37">
        <f t="shared" si="182"/>
        <v>0.17842920794353176</v>
      </c>
      <c r="L408" s="37">
        <f t="shared" si="173"/>
        <v>1.3460000000000001</v>
      </c>
      <c r="M408" s="37">
        <f t="shared" si="183"/>
        <v>1.1675707920564684</v>
      </c>
      <c r="N408" s="37">
        <f t="shared" si="174"/>
        <v>31.8</v>
      </c>
      <c r="P408" s="37">
        <f t="shared" si="184"/>
        <v>1.1675707920564684</v>
      </c>
      <c r="Q408" s="37">
        <f t="shared" si="185"/>
        <v>1.3460000000000001</v>
      </c>
      <c r="S408">
        <v>1.3460000000000001</v>
      </c>
      <c r="T408" s="37">
        <f t="shared" si="178"/>
        <v>0</v>
      </c>
    </row>
    <row r="409" spans="1:20" x14ac:dyDescent="0.3">
      <c r="A409" s="88" t="s">
        <v>985</v>
      </c>
      <c r="B409" s="89">
        <f>VLOOKUP(A409,Площадь!D:E,2,0)</f>
        <v>39.1</v>
      </c>
      <c r="C409" s="37">
        <v>2.29</v>
      </c>
      <c r="D409" s="37">
        <f>C409+E409</f>
        <v>3.9299999999999997</v>
      </c>
      <c r="E409" s="37">
        <f>VLOOKUP(A409,'расход по ИПУ'!A:B,2,0)</f>
        <v>1.64</v>
      </c>
      <c r="F409" s="37">
        <f>B409</f>
        <v>39.1</v>
      </c>
      <c r="H409" s="37">
        <f t="shared" si="180"/>
        <v>1.64</v>
      </c>
      <c r="I409" s="37">
        <f t="shared" si="181"/>
        <v>3.9299999999999997</v>
      </c>
      <c r="K409" s="37">
        <f t="shared" si="182"/>
        <v>3.9299999999999997</v>
      </c>
      <c r="L409" s="37">
        <f t="shared" si="173"/>
        <v>4.8579999999999997</v>
      </c>
      <c r="M409" s="37">
        <f t="shared" si="183"/>
        <v>0.92799999999999994</v>
      </c>
      <c r="N409" s="37">
        <f t="shared" si="174"/>
        <v>39.1</v>
      </c>
      <c r="P409" s="37">
        <f t="shared" si="184"/>
        <v>0.92799999999999994</v>
      </c>
      <c r="Q409" s="37">
        <f t="shared" si="185"/>
        <v>4.8579999999999997</v>
      </c>
      <c r="S409">
        <v>4.8579999999999997</v>
      </c>
      <c r="T409" s="37">
        <f t="shared" si="178"/>
        <v>0</v>
      </c>
    </row>
    <row r="410" spans="1:20" x14ac:dyDescent="0.3">
      <c r="A410" s="88" t="s">
        <v>561</v>
      </c>
      <c r="B410" s="89">
        <f>VLOOKUP(A410,Площадь!D:E,2,0)</f>
        <v>62</v>
      </c>
      <c r="C410" s="37">
        <v>1E-3</v>
      </c>
      <c r="G410" s="37">
        <f t="shared" ref="G410:G411" si="193">B410*$G$715</f>
        <v>0.34593116014147701</v>
      </c>
      <c r="H410" s="37">
        <f t="shared" si="180"/>
        <v>0.34593116014147701</v>
      </c>
      <c r="I410" s="37">
        <f t="shared" si="181"/>
        <v>0.34693116014147701</v>
      </c>
      <c r="K410" s="37">
        <f>S410</f>
        <v>1E-3</v>
      </c>
      <c r="L410" s="37">
        <f t="shared" si="173"/>
        <v>1E-3</v>
      </c>
      <c r="M410" s="37">
        <f t="shared" si="183"/>
        <v>0</v>
      </c>
      <c r="N410" s="37">
        <f t="shared" si="174"/>
        <v>62</v>
      </c>
      <c r="P410" s="37">
        <f t="shared" si="184"/>
        <v>0</v>
      </c>
      <c r="Q410" s="37">
        <f t="shared" si="185"/>
        <v>1E-3</v>
      </c>
      <c r="S410" s="37">
        <v>1E-3</v>
      </c>
      <c r="T410" s="37">
        <f t="shared" si="178"/>
        <v>0</v>
      </c>
    </row>
    <row r="411" spans="1:20" x14ac:dyDescent="0.3">
      <c r="A411" s="88" t="s">
        <v>1099</v>
      </c>
      <c r="B411" s="89">
        <f>VLOOKUP(A411,Площадь!D:E,2,0)</f>
        <v>32.5</v>
      </c>
      <c r="C411" s="37">
        <v>3.7410000000000001</v>
      </c>
      <c r="G411" s="37">
        <f t="shared" si="193"/>
        <v>0.18133488233222583</v>
      </c>
      <c r="H411" s="37">
        <f t="shared" si="180"/>
        <v>0.18133488233222583</v>
      </c>
      <c r="I411" s="37">
        <f t="shared" si="181"/>
        <v>3.9223348823322262</v>
      </c>
      <c r="K411" s="37">
        <f t="shared" si="182"/>
        <v>3.9223348823322262</v>
      </c>
      <c r="L411" s="37">
        <f t="shared" si="173"/>
        <v>5.2919999999999998</v>
      </c>
      <c r="M411" s="37">
        <f t="shared" si="183"/>
        <v>1.3696651176677737</v>
      </c>
      <c r="N411" s="37">
        <f t="shared" si="174"/>
        <v>32.5</v>
      </c>
      <c r="P411" s="37">
        <f t="shared" si="184"/>
        <v>1.3696651176677737</v>
      </c>
      <c r="Q411" s="37">
        <f t="shared" si="185"/>
        <v>5.2919999999999998</v>
      </c>
      <c r="S411">
        <v>5.2919999999999998</v>
      </c>
      <c r="T411" s="37">
        <f t="shared" si="178"/>
        <v>0</v>
      </c>
    </row>
    <row r="412" spans="1:20" x14ac:dyDescent="0.3">
      <c r="A412" s="88" t="s">
        <v>826</v>
      </c>
      <c r="B412" s="89">
        <f>VLOOKUP(A412,Площадь!D:E,2,0)</f>
        <v>33.700000000000003</v>
      </c>
      <c r="C412" s="37">
        <v>7.91</v>
      </c>
      <c r="D412" s="37">
        <f>C412+E412</f>
        <v>8.3030000000000008</v>
      </c>
      <c r="E412" s="37">
        <f>VLOOKUP(A412,'расход по ИПУ'!A:B,2,0)</f>
        <v>0.39300000000000002</v>
      </c>
      <c r="F412" s="37">
        <f>B412</f>
        <v>33.700000000000003</v>
      </c>
      <c r="H412" s="37">
        <f t="shared" si="180"/>
        <v>0.39300000000000002</v>
      </c>
      <c r="I412" s="37">
        <f t="shared" si="181"/>
        <v>8.3030000000000008</v>
      </c>
      <c r="K412" s="37">
        <f t="shared" si="182"/>
        <v>8.3030000000000008</v>
      </c>
      <c r="L412" s="37">
        <f t="shared" si="173"/>
        <v>10.861000000000001</v>
      </c>
      <c r="M412" s="37">
        <f t="shared" si="183"/>
        <v>2.5579999999999998</v>
      </c>
      <c r="N412" s="37">
        <f t="shared" si="174"/>
        <v>33.700000000000003</v>
      </c>
      <c r="P412" s="37">
        <f t="shared" si="184"/>
        <v>2.5579999999999998</v>
      </c>
      <c r="Q412" s="37">
        <f t="shared" si="185"/>
        <v>10.861000000000001</v>
      </c>
      <c r="S412">
        <v>10.861000000000001</v>
      </c>
      <c r="T412" s="37">
        <f t="shared" si="178"/>
        <v>0</v>
      </c>
    </row>
    <row r="413" spans="1:20" x14ac:dyDescent="0.3">
      <c r="A413" s="88" t="s">
        <v>260</v>
      </c>
      <c r="B413" s="89">
        <f>VLOOKUP(A413,Площадь!D:E,2,0)</f>
        <v>55.7</v>
      </c>
      <c r="C413" s="37">
        <v>13.779</v>
      </c>
      <c r="G413" s="37">
        <f>B413*$G$715</f>
        <v>0.31078009064323014</v>
      </c>
      <c r="H413" s="37">
        <f t="shared" si="180"/>
        <v>0.31078009064323014</v>
      </c>
      <c r="I413" s="37">
        <f t="shared" si="181"/>
        <v>14.089780090643231</v>
      </c>
      <c r="K413" s="37">
        <f t="shared" si="182"/>
        <v>14.089780090643231</v>
      </c>
      <c r="L413" s="37">
        <f t="shared" si="173"/>
        <v>18.541</v>
      </c>
      <c r="M413" s="37">
        <f t="shared" si="183"/>
        <v>4.4512199093567695</v>
      </c>
      <c r="N413" s="37">
        <f t="shared" si="174"/>
        <v>55.7</v>
      </c>
      <c r="P413" s="37">
        <f t="shared" si="184"/>
        <v>4.4512199093567695</v>
      </c>
      <c r="Q413" s="37">
        <f t="shared" si="185"/>
        <v>18.541</v>
      </c>
      <c r="S413">
        <v>18.541</v>
      </c>
      <c r="T413" s="37">
        <f t="shared" si="178"/>
        <v>0</v>
      </c>
    </row>
    <row r="414" spans="1:20" x14ac:dyDescent="0.3">
      <c r="A414" s="88" t="s">
        <v>718</v>
      </c>
      <c r="B414" s="89">
        <f>VLOOKUP(A414,Площадь!D:E,2,0)</f>
        <v>59</v>
      </c>
      <c r="C414" s="37">
        <v>3.3479999999999999</v>
      </c>
      <c r="D414" s="37">
        <f>C414+E414</f>
        <v>3.4779999999999998</v>
      </c>
      <c r="E414" s="37">
        <f>VLOOKUP(A414,'расход по ИПУ'!A:B,2,0)</f>
        <v>0.13</v>
      </c>
      <c r="F414" s="37">
        <f>B414</f>
        <v>59</v>
      </c>
      <c r="H414" s="37">
        <f t="shared" si="180"/>
        <v>0.13</v>
      </c>
      <c r="I414" s="37">
        <f t="shared" si="181"/>
        <v>3.4779999999999998</v>
      </c>
      <c r="K414" s="37">
        <f t="shared" si="182"/>
        <v>3.4779999999999998</v>
      </c>
      <c r="L414" s="37">
        <f t="shared" si="173"/>
        <v>4.327</v>
      </c>
      <c r="M414" s="37">
        <f t="shared" si="183"/>
        <v>0.8490000000000002</v>
      </c>
      <c r="N414" s="37">
        <f t="shared" si="174"/>
        <v>59</v>
      </c>
      <c r="P414" s="37">
        <f t="shared" si="184"/>
        <v>0.8490000000000002</v>
      </c>
      <c r="Q414" s="37">
        <f t="shared" si="185"/>
        <v>4.327</v>
      </c>
      <c r="S414">
        <v>4.327</v>
      </c>
      <c r="T414" s="37">
        <f t="shared" si="178"/>
        <v>0</v>
      </c>
    </row>
    <row r="415" spans="1:20" x14ac:dyDescent="0.3">
      <c r="A415" s="88" t="s">
        <v>768</v>
      </c>
      <c r="B415" s="89">
        <f>VLOOKUP(A415,Площадь!D:E,2,0)</f>
        <v>39.299999999999997</v>
      </c>
      <c r="C415" s="37">
        <v>1E-3</v>
      </c>
      <c r="G415" s="37">
        <f>B415*$G$715</f>
        <v>0.21927571925096845</v>
      </c>
      <c r="H415" s="37">
        <f t="shared" si="180"/>
        <v>0.21927571925096845</v>
      </c>
      <c r="I415" s="37">
        <f t="shared" si="181"/>
        <v>0.22027571925096845</v>
      </c>
      <c r="K415" s="37">
        <f t="shared" si="182"/>
        <v>0.22027571925096845</v>
      </c>
      <c r="L415" s="37">
        <f t="shared" si="173"/>
        <v>0.46700000000000003</v>
      </c>
      <c r="M415" s="37">
        <f t="shared" si="183"/>
        <v>0.24672428074903158</v>
      </c>
      <c r="N415" s="37">
        <f t="shared" si="174"/>
        <v>39.299999999999997</v>
      </c>
      <c r="P415" s="37">
        <f t="shared" si="184"/>
        <v>0.24672428074903158</v>
      </c>
      <c r="Q415" s="37">
        <f t="shared" si="185"/>
        <v>0.46700000000000003</v>
      </c>
      <c r="S415">
        <v>0.46700000000000003</v>
      </c>
      <c r="T415" s="37">
        <f t="shared" si="178"/>
        <v>0</v>
      </c>
    </row>
    <row r="416" spans="1:20" x14ac:dyDescent="0.3">
      <c r="A416" s="88" t="s">
        <v>750</v>
      </c>
      <c r="B416" s="89">
        <f>VLOOKUP(A416,Площадь!D:E,2,0)</f>
        <v>32.1</v>
      </c>
      <c r="C416" s="37">
        <v>9.7810000000000006</v>
      </c>
      <c r="D416" s="37">
        <f t="shared" ref="D416:D417" si="194">C416+E416</f>
        <v>9.7810000000000006</v>
      </c>
      <c r="E416" s="37">
        <f>VLOOKUP(A416,'расход по ИПУ'!A:B,2,0)</f>
        <v>0</v>
      </c>
      <c r="F416" s="37">
        <f t="shared" ref="F416:F417" si="195">B416</f>
        <v>32.1</v>
      </c>
      <c r="H416" s="37">
        <f t="shared" si="180"/>
        <v>0</v>
      </c>
      <c r="I416" s="37">
        <f t="shared" si="181"/>
        <v>9.7810000000000006</v>
      </c>
      <c r="K416" s="37">
        <f t="shared" si="182"/>
        <v>9.7810000000000006</v>
      </c>
      <c r="L416" s="37">
        <f t="shared" si="173"/>
        <v>9.7810000000000006</v>
      </c>
      <c r="M416" s="37">
        <f t="shared" si="183"/>
        <v>0</v>
      </c>
      <c r="N416" s="37">
        <f t="shared" si="174"/>
        <v>32.1</v>
      </c>
      <c r="P416" s="37">
        <f t="shared" si="184"/>
        <v>0</v>
      </c>
      <c r="Q416" s="37">
        <f t="shared" si="185"/>
        <v>9.7810000000000006</v>
      </c>
      <c r="S416">
        <v>9.7810000000000006</v>
      </c>
      <c r="T416" s="37">
        <f t="shared" si="178"/>
        <v>0</v>
      </c>
    </row>
    <row r="417" spans="1:20" x14ac:dyDescent="0.3">
      <c r="A417" s="88" t="s">
        <v>1223</v>
      </c>
      <c r="B417" s="89">
        <f>VLOOKUP(A417,Площадь!D:E,2,0)</f>
        <v>31.8</v>
      </c>
      <c r="C417" s="37">
        <v>8.6549999999999994</v>
      </c>
      <c r="D417" s="37">
        <f t="shared" si="194"/>
        <v>9.0859999999999985</v>
      </c>
      <c r="E417" s="37">
        <f>VLOOKUP(A417,'расход по ИПУ'!A:B,2,0)</f>
        <v>0.43099999999999999</v>
      </c>
      <c r="F417" s="37">
        <f t="shared" si="195"/>
        <v>31.8</v>
      </c>
      <c r="H417" s="37">
        <f t="shared" si="180"/>
        <v>0.43099999999999999</v>
      </c>
      <c r="I417" s="37">
        <f t="shared" si="181"/>
        <v>9.0859999999999985</v>
      </c>
      <c r="K417" s="37">
        <f t="shared" si="182"/>
        <v>9.0859999999999985</v>
      </c>
      <c r="L417" s="37">
        <f t="shared" si="173"/>
        <v>9.8710000000000004</v>
      </c>
      <c r="M417" s="37">
        <f t="shared" si="183"/>
        <v>0.78500000000000192</v>
      </c>
      <c r="N417" s="37">
        <f t="shared" si="174"/>
        <v>31.8</v>
      </c>
      <c r="P417" s="37">
        <f t="shared" si="184"/>
        <v>0.78500000000000192</v>
      </c>
      <c r="Q417" s="37">
        <f t="shared" si="185"/>
        <v>9.8710000000000004</v>
      </c>
      <c r="S417">
        <v>9.8710000000000004</v>
      </c>
      <c r="T417" s="37">
        <f t="shared" si="178"/>
        <v>0</v>
      </c>
    </row>
    <row r="418" spans="1:20" x14ac:dyDescent="0.3">
      <c r="A418" s="88" t="s">
        <v>1241</v>
      </c>
      <c r="B418" s="89">
        <f>VLOOKUP(A418,Площадь!D:E,2,0)</f>
        <v>39.1</v>
      </c>
      <c r="C418" s="37">
        <v>7.9260000000000002</v>
      </c>
      <c r="G418" s="37">
        <f t="shared" ref="G418:G420" si="196">B418*$G$715</f>
        <v>0.21815981228277018</v>
      </c>
      <c r="H418" s="37">
        <f t="shared" si="180"/>
        <v>0.21815981228277018</v>
      </c>
      <c r="I418" s="37">
        <f t="shared" si="181"/>
        <v>8.144159812282771</v>
      </c>
      <c r="K418" s="37">
        <f t="shared" ref="K418:K419" si="197">S418</f>
        <v>7.9260000000000002</v>
      </c>
      <c r="L418" s="37">
        <f t="shared" si="173"/>
        <v>7.9260000000000002</v>
      </c>
      <c r="M418" s="37">
        <f t="shared" si="183"/>
        <v>0</v>
      </c>
      <c r="N418" s="37">
        <f t="shared" si="174"/>
        <v>39.1</v>
      </c>
      <c r="P418" s="37">
        <f t="shared" si="184"/>
        <v>0</v>
      </c>
      <c r="Q418" s="37">
        <f t="shared" si="185"/>
        <v>7.9260000000000002</v>
      </c>
      <c r="S418">
        <v>7.9260000000000002</v>
      </c>
      <c r="T418" s="37">
        <f t="shared" si="178"/>
        <v>0</v>
      </c>
    </row>
    <row r="419" spans="1:20" x14ac:dyDescent="0.3">
      <c r="A419" s="88" t="s">
        <v>1243</v>
      </c>
      <c r="B419" s="89">
        <f>VLOOKUP(A419,Площадь!D:E,2,0)</f>
        <v>62</v>
      </c>
      <c r="C419" s="37">
        <v>6.633</v>
      </c>
      <c r="G419" s="37">
        <f t="shared" si="196"/>
        <v>0.34593116014147701</v>
      </c>
      <c r="H419" s="37">
        <f t="shared" si="180"/>
        <v>0.34593116014147701</v>
      </c>
      <c r="I419" s="37">
        <f t="shared" si="181"/>
        <v>6.9789311601414772</v>
      </c>
      <c r="K419" s="37">
        <f t="shared" si="197"/>
        <v>6.633</v>
      </c>
      <c r="L419" s="37">
        <f t="shared" si="173"/>
        <v>6.633</v>
      </c>
      <c r="M419" s="37">
        <f t="shared" si="183"/>
        <v>0</v>
      </c>
      <c r="N419" s="37">
        <f t="shared" si="174"/>
        <v>62</v>
      </c>
      <c r="P419" s="37">
        <f t="shared" si="184"/>
        <v>0</v>
      </c>
      <c r="Q419" s="37">
        <f t="shared" si="185"/>
        <v>6.633</v>
      </c>
      <c r="S419">
        <v>6.633</v>
      </c>
      <c r="T419" s="37">
        <f t="shared" si="178"/>
        <v>0</v>
      </c>
    </row>
    <row r="420" spans="1:20" x14ac:dyDescent="0.3">
      <c r="A420" s="88" t="s">
        <v>733</v>
      </c>
      <c r="B420" s="89">
        <f>VLOOKUP(A420,Площадь!D:E,2,0)</f>
        <v>32.5</v>
      </c>
      <c r="C420" s="37">
        <v>2.5270000000000001</v>
      </c>
      <c r="G420" s="37">
        <f t="shared" si="196"/>
        <v>0.18133488233222583</v>
      </c>
      <c r="H420" s="37">
        <f t="shared" si="180"/>
        <v>0.18133488233222583</v>
      </c>
      <c r="I420" s="37">
        <f t="shared" si="181"/>
        <v>2.7083348823322257</v>
      </c>
      <c r="K420" s="37">
        <f t="shared" si="182"/>
        <v>2.7083348823322257</v>
      </c>
      <c r="L420" s="37">
        <f t="shared" si="173"/>
        <v>4.0389999999999997</v>
      </c>
      <c r="M420" s="37">
        <f t="shared" si="183"/>
        <v>1.330665117667774</v>
      </c>
      <c r="N420" s="37">
        <f t="shared" si="174"/>
        <v>32.5</v>
      </c>
      <c r="P420" s="37">
        <f t="shared" si="184"/>
        <v>1.330665117667774</v>
      </c>
      <c r="Q420" s="37">
        <f t="shared" si="185"/>
        <v>4.0389999999999997</v>
      </c>
      <c r="S420">
        <v>4.0389999999999997</v>
      </c>
      <c r="T420" s="37">
        <f t="shared" si="178"/>
        <v>0</v>
      </c>
    </row>
    <row r="421" spans="1:20" x14ac:dyDescent="0.3">
      <c r="A421" s="88" t="s">
        <v>603</v>
      </c>
      <c r="B421" s="89">
        <f>VLOOKUP(A421,Площадь!D:E,2,0)</f>
        <v>33.700000000000003</v>
      </c>
      <c r="C421" s="37">
        <v>3.8610000000000002</v>
      </c>
      <c r="D421" s="37">
        <f t="shared" ref="D421:D423" si="198">C421+E421</f>
        <v>3.8610000000000002</v>
      </c>
      <c r="E421" s="37">
        <f>VLOOKUP(A421,'расход по ИПУ'!A:B,2,0)</f>
        <v>0</v>
      </c>
      <c r="F421" s="37">
        <f t="shared" ref="F421:F423" si="199">B421</f>
        <v>33.700000000000003</v>
      </c>
      <c r="H421" s="37">
        <f t="shared" si="180"/>
        <v>0</v>
      </c>
      <c r="I421" s="37">
        <f t="shared" si="181"/>
        <v>3.8610000000000002</v>
      </c>
      <c r="K421" s="37">
        <f t="shared" si="182"/>
        <v>3.8610000000000002</v>
      </c>
      <c r="L421" s="37">
        <f t="shared" si="173"/>
        <v>4.5250000000000004</v>
      </c>
      <c r="M421" s="37">
        <f t="shared" si="183"/>
        <v>0.66400000000000015</v>
      </c>
      <c r="N421" s="37">
        <f t="shared" si="174"/>
        <v>33.700000000000003</v>
      </c>
      <c r="P421" s="37">
        <f t="shared" si="184"/>
        <v>0.66400000000000015</v>
      </c>
      <c r="Q421" s="37">
        <f t="shared" si="185"/>
        <v>4.5250000000000004</v>
      </c>
      <c r="S421">
        <v>4.5250000000000004</v>
      </c>
      <c r="T421" s="37">
        <f t="shared" si="178"/>
        <v>0</v>
      </c>
    </row>
    <row r="422" spans="1:20" x14ac:dyDescent="0.3">
      <c r="A422" s="88" t="s">
        <v>1001</v>
      </c>
      <c r="B422" s="89">
        <f>VLOOKUP(A422,Площадь!D:E,2,0)</f>
        <v>59</v>
      </c>
      <c r="C422" s="37">
        <v>9.6129999999999995</v>
      </c>
      <c r="D422" s="37">
        <f t="shared" si="198"/>
        <v>10.35</v>
      </c>
      <c r="E422" s="37">
        <f>VLOOKUP(A422,'расход по ИПУ'!A:B,2,0)</f>
        <v>0.73699999999999999</v>
      </c>
      <c r="F422" s="37">
        <f t="shared" si="199"/>
        <v>59</v>
      </c>
      <c r="H422" s="37">
        <f t="shared" si="180"/>
        <v>0.73699999999999999</v>
      </c>
      <c r="I422" s="37">
        <f t="shared" si="181"/>
        <v>10.35</v>
      </c>
      <c r="K422" s="37">
        <f t="shared" si="182"/>
        <v>10.35</v>
      </c>
      <c r="L422" s="37">
        <f t="shared" si="173"/>
        <v>12.542</v>
      </c>
      <c r="M422" s="37">
        <f t="shared" si="183"/>
        <v>2.1920000000000002</v>
      </c>
      <c r="N422" s="37">
        <f t="shared" si="174"/>
        <v>59</v>
      </c>
      <c r="P422" s="37">
        <f t="shared" si="184"/>
        <v>2.1920000000000002</v>
      </c>
      <c r="Q422" s="37">
        <f t="shared" si="185"/>
        <v>12.542</v>
      </c>
      <c r="S422">
        <v>12.542</v>
      </c>
      <c r="T422" s="37">
        <f t="shared" si="178"/>
        <v>0</v>
      </c>
    </row>
    <row r="423" spans="1:20" x14ac:dyDescent="0.3">
      <c r="A423" s="88" t="s">
        <v>806</v>
      </c>
      <c r="B423" s="89">
        <f>VLOOKUP(A423,Площадь!D:E,2,0)</f>
        <v>39.299999999999997</v>
      </c>
      <c r="C423" s="37">
        <v>3.0030000000000001</v>
      </c>
      <c r="D423" s="37">
        <f t="shared" si="198"/>
        <v>3.0030000000000001</v>
      </c>
      <c r="E423" s="37">
        <f>VLOOKUP(A423,'расход по ИПУ'!A:B,2,0)</f>
        <v>0</v>
      </c>
      <c r="F423" s="37">
        <f t="shared" si="199"/>
        <v>39.299999999999997</v>
      </c>
      <c r="H423" s="37">
        <f t="shared" si="180"/>
        <v>0</v>
      </c>
      <c r="I423" s="37">
        <f t="shared" si="181"/>
        <v>3.0030000000000001</v>
      </c>
      <c r="K423" s="37">
        <f t="shared" si="182"/>
        <v>3.0030000000000001</v>
      </c>
      <c r="L423" s="37">
        <f t="shared" si="173"/>
        <v>5.2770000000000001</v>
      </c>
      <c r="M423" s="37">
        <f t="shared" si="183"/>
        <v>2.274</v>
      </c>
      <c r="N423" s="37">
        <f t="shared" si="174"/>
        <v>39.299999999999997</v>
      </c>
      <c r="P423" s="37">
        <f t="shared" si="184"/>
        <v>2.274</v>
      </c>
      <c r="Q423" s="37">
        <f t="shared" si="185"/>
        <v>5.2770000000000001</v>
      </c>
      <c r="S423">
        <v>5.2770000000000001</v>
      </c>
      <c r="T423" s="37">
        <f t="shared" si="178"/>
        <v>0</v>
      </c>
    </row>
    <row r="424" spans="1:20" x14ac:dyDescent="0.3">
      <c r="A424" s="88" t="s">
        <v>135</v>
      </c>
      <c r="B424" s="89">
        <f>VLOOKUP(A424,Площадь!D:E,2,0)</f>
        <v>83.9</v>
      </c>
      <c r="C424" s="37">
        <v>18.224</v>
      </c>
      <c r="G424" s="37">
        <f t="shared" ref="G424:G425" si="200">B424*$G$715</f>
        <v>0.46812297315919227</v>
      </c>
      <c r="H424" s="37">
        <f t="shared" si="180"/>
        <v>0.46812297315919227</v>
      </c>
      <c r="I424" s="37">
        <f t="shared" si="181"/>
        <v>18.692122973159194</v>
      </c>
      <c r="K424" s="37">
        <f t="shared" si="182"/>
        <v>18.692122973159194</v>
      </c>
      <c r="L424" s="37">
        <f t="shared" si="173"/>
        <v>21.472000000000001</v>
      </c>
      <c r="M424" s="37">
        <f t="shared" si="183"/>
        <v>2.7798770268408077</v>
      </c>
      <c r="N424" s="37">
        <f t="shared" si="174"/>
        <v>83.9</v>
      </c>
      <c r="P424" s="37">
        <f t="shared" si="184"/>
        <v>2.7798770268408077</v>
      </c>
      <c r="Q424" s="37">
        <f t="shared" si="185"/>
        <v>21.472000000000001</v>
      </c>
      <c r="S424">
        <v>21.472000000000001</v>
      </c>
      <c r="T424" s="37">
        <f t="shared" si="178"/>
        <v>0</v>
      </c>
    </row>
    <row r="425" spans="1:20" x14ac:dyDescent="0.3">
      <c r="A425" s="88" t="s">
        <v>1057</v>
      </c>
      <c r="B425" s="89">
        <f>VLOOKUP(A425,Площадь!D:E,2,0)</f>
        <v>32.1</v>
      </c>
      <c r="C425" s="37">
        <v>6.0529999999999999</v>
      </c>
      <c r="G425" s="37">
        <f t="shared" si="200"/>
        <v>0.17910306839582923</v>
      </c>
      <c r="H425" s="37">
        <f t="shared" si="180"/>
        <v>0.17910306839582923</v>
      </c>
      <c r="I425" s="37">
        <f t="shared" si="181"/>
        <v>6.2321030683958289</v>
      </c>
      <c r="K425" s="37">
        <f t="shared" si="182"/>
        <v>6.2321030683958289</v>
      </c>
      <c r="L425" s="37">
        <f t="shared" si="173"/>
        <v>7.6509999999999998</v>
      </c>
      <c r="M425" s="37">
        <f t="shared" si="183"/>
        <v>1.4188969316041709</v>
      </c>
      <c r="N425" s="37">
        <f t="shared" si="174"/>
        <v>32.1</v>
      </c>
      <c r="P425" s="37">
        <f t="shared" si="184"/>
        <v>1.4188969316041709</v>
      </c>
      <c r="Q425" s="37">
        <f t="shared" si="185"/>
        <v>7.6509999999999998</v>
      </c>
      <c r="S425">
        <v>7.6509999999999998</v>
      </c>
      <c r="T425" s="37">
        <f t="shared" si="178"/>
        <v>0</v>
      </c>
    </row>
    <row r="426" spans="1:20" x14ac:dyDescent="0.3">
      <c r="A426" s="88" t="s">
        <v>522</v>
      </c>
      <c r="B426" s="89">
        <f>VLOOKUP(A426,Площадь!D:E,2,0)</f>
        <v>31.8</v>
      </c>
      <c r="C426" s="37">
        <v>4.8840000000000003</v>
      </c>
      <c r="D426" s="37">
        <f t="shared" ref="D426:D427" si="201">C426+E426</f>
        <v>5.0180000000000007</v>
      </c>
      <c r="E426" s="37">
        <f>VLOOKUP(A426,'расход по ИПУ'!A:B,2,0)</f>
        <v>0.13400000000000001</v>
      </c>
      <c r="F426" s="37">
        <f t="shared" ref="F426:F427" si="202">B426</f>
        <v>31.8</v>
      </c>
      <c r="H426" s="37">
        <f t="shared" si="180"/>
        <v>0.13400000000000001</v>
      </c>
      <c r="I426" s="37">
        <f t="shared" si="181"/>
        <v>5.0180000000000007</v>
      </c>
      <c r="K426" s="37">
        <f t="shared" si="182"/>
        <v>5.0180000000000007</v>
      </c>
      <c r="L426" s="37">
        <f t="shared" si="173"/>
        <v>5.859</v>
      </c>
      <c r="M426" s="37">
        <f t="shared" si="183"/>
        <v>0.8409999999999993</v>
      </c>
      <c r="N426" s="37">
        <f t="shared" si="174"/>
        <v>31.8</v>
      </c>
      <c r="P426" s="37">
        <f t="shared" si="184"/>
        <v>0.8409999999999993</v>
      </c>
      <c r="Q426" s="37">
        <f t="shared" si="185"/>
        <v>5.859</v>
      </c>
      <c r="S426">
        <v>5.859</v>
      </c>
      <c r="T426" s="37">
        <f t="shared" si="178"/>
        <v>0</v>
      </c>
    </row>
    <row r="427" spans="1:20" x14ac:dyDescent="0.3">
      <c r="A427" s="88" t="s">
        <v>810</v>
      </c>
      <c r="B427" s="89">
        <f>VLOOKUP(A427,Площадь!D:E,2,0)</f>
        <v>39.1</v>
      </c>
      <c r="C427" s="37">
        <v>5.6870000000000003</v>
      </c>
      <c r="D427" s="37">
        <f t="shared" si="201"/>
        <v>6.9870000000000001</v>
      </c>
      <c r="E427" s="37">
        <f>VLOOKUP(A427,'расход по ИПУ'!A:B,2,0)</f>
        <v>1.3</v>
      </c>
      <c r="F427" s="37">
        <f t="shared" si="202"/>
        <v>39.1</v>
      </c>
      <c r="H427" s="37">
        <f t="shared" si="180"/>
        <v>1.3</v>
      </c>
      <c r="I427" s="37">
        <f t="shared" si="181"/>
        <v>6.9870000000000001</v>
      </c>
      <c r="K427" s="37">
        <f t="shared" si="182"/>
        <v>6.9870000000000001</v>
      </c>
      <c r="L427" s="37">
        <f t="shared" si="173"/>
        <v>7.1950000000000003</v>
      </c>
      <c r="M427" s="37">
        <f t="shared" si="183"/>
        <v>0.20800000000000018</v>
      </c>
      <c r="N427" s="37">
        <f t="shared" si="174"/>
        <v>39.1</v>
      </c>
      <c r="P427" s="37">
        <f t="shared" si="184"/>
        <v>0.20800000000000018</v>
      </c>
      <c r="Q427" s="37">
        <f t="shared" si="185"/>
        <v>7.1950000000000003</v>
      </c>
      <c r="S427">
        <v>7.1950000000000003</v>
      </c>
      <c r="T427" s="37">
        <f t="shared" si="178"/>
        <v>0</v>
      </c>
    </row>
    <row r="428" spans="1:20" x14ac:dyDescent="0.3">
      <c r="A428" s="88" t="s">
        <v>595</v>
      </c>
      <c r="B428" s="89">
        <f>VLOOKUP(A428,Площадь!D:E,2,0)</f>
        <v>62</v>
      </c>
      <c r="C428" s="37">
        <v>9.4410000000000007</v>
      </c>
      <c r="G428" s="37">
        <f t="shared" ref="G428:G430" si="203">B428*$G$715</f>
        <v>0.34593116014147701</v>
      </c>
      <c r="H428" s="37">
        <f t="shared" si="180"/>
        <v>0.34593116014147701</v>
      </c>
      <c r="I428" s="37">
        <f t="shared" si="181"/>
        <v>9.7869311601414779</v>
      </c>
      <c r="K428" s="37">
        <f t="shared" si="182"/>
        <v>9.7869311601414779</v>
      </c>
      <c r="L428" s="37">
        <f t="shared" si="173"/>
        <v>15.166</v>
      </c>
      <c r="M428" s="37">
        <f t="shared" si="183"/>
        <v>5.3790688398585225</v>
      </c>
      <c r="N428" s="37">
        <f t="shared" si="174"/>
        <v>62</v>
      </c>
      <c r="P428" s="37">
        <f t="shared" si="184"/>
        <v>5.3790688398585225</v>
      </c>
      <c r="Q428" s="37">
        <f t="shared" si="185"/>
        <v>15.166</v>
      </c>
      <c r="S428">
        <v>15.166</v>
      </c>
      <c r="T428" s="37">
        <f t="shared" si="178"/>
        <v>0</v>
      </c>
    </row>
    <row r="429" spans="1:20" x14ac:dyDescent="0.3">
      <c r="A429" s="88" t="s">
        <v>629</v>
      </c>
      <c r="B429" s="89">
        <f>VLOOKUP(A429,Площадь!D:E,2,0)</f>
        <v>32.5</v>
      </c>
      <c r="C429" s="37">
        <v>3.133</v>
      </c>
      <c r="G429" s="37">
        <f t="shared" si="203"/>
        <v>0.18133488233222583</v>
      </c>
      <c r="H429" s="37">
        <f t="shared" si="180"/>
        <v>0.18133488233222583</v>
      </c>
      <c r="I429" s="37">
        <f t="shared" si="181"/>
        <v>3.3143348823322256</v>
      </c>
      <c r="K429" s="37">
        <f t="shared" ref="K429:K430" si="204">S429</f>
        <v>3.133</v>
      </c>
      <c r="L429" s="37">
        <f t="shared" si="173"/>
        <v>3.133</v>
      </c>
      <c r="M429" s="37">
        <f t="shared" si="183"/>
        <v>0</v>
      </c>
      <c r="N429" s="37">
        <f t="shared" si="174"/>
        <v>32.5</v>
      </c>
      <c r="P429" s="37">
        <f t="shared" si="184"/>
        <v>0</v>
      </c>
      <c r="Q429" s="37">
        <f t="shared" si="185"/>
        <v>3.133</v>
      </c>
      <c r="S429">
        <v>3.133</v>
      </c>
      <c r="T429" s="37">
        <f t="shared" si="178"/>
        <v>0</v>
      </c>
    </row>
    <row r="430" spans="1:20" x14ac:dyDescent="0.3">
      <c r="A430" s="88" t="s">
        <v>1068</v>
      </c>
      <c r="B430" s="89">
        <f>VLOOKUP(A430,Площадь!D:E,2,0)</f>
        <v>33.700000000000003</v>
      </c>
      <c r="C430" s="37">
        <v>2.5830000000000002</v>
      </c>
      <c r="G430" s="37">
        <f t="shared" si="203"/>
        <v>0.18803032414141574</v>
      </c>
      <c r="H430" s="37">
        <f t="shared" si="180"/>
        <v>0.18803032414141574</v>
      </c>
      <c r="I430" s="37">
        <f t="shared" si="181"/>
        <v>2.771030324141416</v>
      </c>
      <c r="K430" s="37">
        <f t="shared" si="204"/>
        <v>2.5830000000000002</v>
      </c>
      <c r="L430" s="37">
        <f t="shared" ref="L430:L493" si="205">K430+M430</f>
        <v>2.5830000000000002</v>
      </c>
      <c r="M430" s="37">
        <f t="shared" si="183"/>
        <v>0</v>
      </c>
      <c r="N430" s="37">
        <f t="shared" ref="N430:N493" si="206">B430</f>
        <v>33.700000000000003</v>
      </c>
      <c r="P430" s="37">
        <f t="shared" si="184"/>
        <v>0</v>
      </c>
      <c r="Q430" s="37">
        <f t="shared" si="185"/>
        <v>2.5830000000000002</v>
      </c>
      <c r="S430">
        <v>2.5830000000000002</v>
      </c>
      <c r="T430" s="37">
        <f t="shared" si="178"/>
        <v>0</v>
      </c>
    </row>
    <row r="431" spans="1:20" x14ac:dyDescent="0.3">
      <c r="A431" s="88" t="s">
        <v>652</v>
      </c>
      <c r="B431" s="89">
        <f>VLOOKUP(A431,Площадь!D:E,2,0)</f>
        <v>59</v>
      </c>
      <c r="C431" s="37">
        <v>9.31</v>
      </c>
      <c r="D431" s="37">
        <f>C431+E431</f>
        <v>9.31</v>
      </c>
      <c r="E431" s="37">
        <f>VLOOKUP(A431,'расход по ИПУ'!A:B,2,0)</f>
        <v>0</v>
      </c>
      <c r="F431" s="37">
        <f>B431</f>
        <v>59</v>
      </c>
      <c r="H431" s="37">
        <f t="shared" si="180"/>
        <v>0</v>
      </c>
      <c r="I431" s="37">
        <f t="shared" si="181"/>
        <v>9.31</v>
      </c>
      <c r="K431" s="37">
        <f t="shared" si="182"/>
        <v>9.31</v>
      </c>
      <c r="L431" s="37">
        <f t="shared" si="205"/>
        <v>10.173999999999999</v>
      </c>
      <c r="M431" s="37">
        <f t="shared" si="183"/>
        <v>0.86399999999999899</v>
      </c>
      <c r="N431" s="37">
        <f t="shared" si="206"/>
        <v>59</v>
      </c>
      <c r="P431" s="37">
        <f t="shared" si="184"/>
        <v>0.86399999999999899</v>
      </c>
      <c r="Q431" s="37">
        <f t="shared" si="185"/>
        <v>10.173999999999999</v>
      </c>
      <c r="S431">
        <v>10.173999999999999</v>
      </c>
      <c r="T431" s="37">
        <f t="shared" si="178"/>
        <v>0</v>
      </c>
    </row>
    <row r="432" spans="1:20" x14ac:dyDescent="0.3">
      <c r="A432" s="88" t="s">
        <v>739</v>
      </c>
      <c r="B432" s="89">
        <f>VLOOKUP(A432,Площадь!D:E,2,0)</f>
        <v>39.299999999999997</v>
      </c>
      <c r="C432" s="37">
        <v>4.617</v>
      </c>
      <c r="G432" s="37">
        <f t="shared" ref="G432:G433" si="207">B432*$G$715</f>
        <v>0.21927571925096845</v>
      </c>
      <c r="H432" s="37">
        <f t="shared" si="180"/>
        <v>0.21927571925096845</v>
      </c>
      <c r="I432" s="37">
        <f t="shared" si="181"/>
        <v>4.8362757192509687</v>
      </c>
      <c r="K432" s="37">
        <f t="shared" si="182"/>
        <v>4.8362757192509687</v>
      </c>
      <c r="L432" s="37">
        <f t="shared" si="205"/>
        <v>7.4980000000000002</v>
      </c>
      <c r="M432" s="37">
        <f t="shared" si="183"/>
        <v>2.6617242807490316</v>
      </c>
      <c r="N432" s="37">
        <f t="shared" si="206"/>
        <v>39.299999999999997</v>
      </c>
      <c r="P432" s="37">
        <f t="shared" si="184"/>
        <v>2.6617242807490316</v>
      </c>
      <c r="Q432" s="37">
        <f t="shared" si="185"/>
        <v>7.4980000000000002</v>
      </c>
      <c r="S432">
        <v>7.4980000000000002</v>
      </c>
      <c r="T432" s="37">
        <f t="shared" si="178"/>
        <v>0</v>
      </c>
    </row>
    <row r="433" spans="1:20" x14ac:dyDescent="0.3">
      <c r="A433" s="88" t="s">
        <v>697</v>
      </c>
      <c r="B433" s="89">
        <f>VLOOKUP(A433,Площадь!D:E,2,0)</f>
        <v>32.1</v>
      </c>
      <c r="C433" s="37">
        <v>2.7709999999999999</v>
      </c>
      <c r="G433" s="37">
        <f t="shared" si="207"/>
        <v>0.17910306839582923</v>
      </c>
      <c r="H433" s="37">
        <f t="shared" si="180"/>
        <v>0.17910306839582923</v>
      </c>
      <c r="I433" s="37">
        <f t="shared" si="181"/>
        <v>2.9501030683958289</v>
      </c>
      <c r="K433" s="37">
        <f t="shared" si="182"/>
        <v>2.9501030683958289</v>
      </c>
      <c r="L433" s="37">
        <f t="shared" si="205"/>
        <v>4.4130000000000003</v>
      </c>
      <c r="M433" s="37">
        <f t="shared" si="183"/>
        <v>1.4628969316041713</v>
      </c>
      <c r="N433" s="37">
        <f t="shared" si="206"/>
        <v>32.1</v>
      </c>
      <c r="P433" s="37">
        <f t="shared" si="184"/>
        <v>1.4628969316041713</v>
      </c>
      <c r="Q433" s="37">
        <f t="shared" si="185"/>
        <v>4.4130000000000003</v>
      </c>
      <c r="S433">
        <v>4.4130000000000003</v>
      </c>
      <c r="T433" s="37">
        <f t="shared" si="178"/>
        <v>0</v>
      </c>
    </row>
    <row r="434" spans="1:20" x14ac:dyDescent="0.3">
      <c r="A434" s="88" t="s">
        <v>1054</v>
      </c>
      <c r="B434" s="89">
        <f>VLOOKUP(A434,Площадь!D:E,2,0)</f>
        <v>31.8</v>
      </c>
      <c r="C434" s="37">
        <v>5.4450000000000003</v>
      </c>
      <c r="D434" s="37">
        <f>C434+E434</f>
        <v>5.4450000000000003</v>
      </c>
      <c r="E434" s="37">
        <f>VLOOKUP(A434,'расход по ИПУ'!A:B,2,0)</f>
        <v>0</v>
      </c>
      <c r="F434" s="37">
        <f>B434</f>
        <v>31.8</v>
      </c>
      <c r="H434" s="37">
        <f t="shared" si="180"/>
        <v>0</v>
      </c>
      <c r="I434" s="37">
        <f t="shared" si="181"/>
        <v>5.4450000000000003</v>
      </c>
      <c r="K434" s="37">
        <f t="shared" si="182"/>
        <v>5.4450000000000003</v>
      </c>
      <c r="L434" s="37">
        <f t="shared" si="205"/>
        <v>7.0069999999999997</v>
      </c>
      <c r="M434" s="37">
        <f t="shared" si="183"/>
        <v>1.5619999999999994</v>
      </c>
      <c r="N434" s="37">
        <f t="shared" si="206"/>
        <v>31.8</v>
      </c>
      <c r="P434" s="37">
        <f t="shared" si="184"/>
        <v>1.5619999999999994</v>
      </c>
      <c r="Q434" s="37">
        <f t="shared" si="185"/>
        <v>7.0069999999999997</v>
      </c>
      <c r="S434">
        <v>7.0069999999999997</v>
      </c>
      <c r="T434" s="37">
        <f t="shared" si="178"/>
        <v>0</v>
      </c>
    </row>
    <row r="435" spans="1:20" x14ac:dyDescent="0.3">
      <c r="A435" s="88" t="s">
        <v>205</v>
      </c>
      <c r="B435" s="89">
        <f>VLOOKUP(A435,Площадь!D:E,2,0)</f>
        <v>80.7</v>
      </c>
      <c r="C435" s="37">
        <v>21.95</v>
      </c>
      <c r="G435" s="37">
        <f>B435*$G$715</f>
        <v>0.45026846166801926</v>
      </c>
      <c r="H435" s="37">
        <f t="shared" si="180"/>
        <v>0.45026846166801926</v>
      </c>
      <c r="I435" s="37">
        <f t="shared" si="181"/>
        <v>22.40026846166802</v>
      </c>
      <c r="K435" s="37">
        <f t="shared" si="182"/>
        <v>22.40026846166802</v>
      </c>
      <c r="L435" s="37">
        <f t="shared" si="205"/>
        <v>24.83</v>
      </c>
      <c r="M435" s="37">
        <f t="shared" si="183"/>
        <v>2.4297315383319784</v>
      </c>
      <c r="N435" s="37">
        <f t="shared" si="206"/>
        <v>80.7</v>
      </c>
      <c r="P435" s="37">
        <f t="shared" si="184"/>
        <v>2.4297315383319784</v>
      </c>
      <c r="Q435" s="37">
        <f t="shared" si="185"/>
        <v>24.83</v>
      </c>
      <c r="S435">
        <v>24.83</v>
      </c>
      <c r="T435" s="37">
        <f t="shared" si="178"/>
        <v>0</v>
      </c>
    </row>
    <row r="436" spans="1:20" x14ac:dyDescent="0.3">
      <c r="A436" s="88" t="s">
        <v>698</v>
      </c>
      <c r="B436" s="89">
        <f>VLOOKUP(A436,Площадь!D:E,2,0)</f>
        <v>39.1</v>
      </c>
      <c r="C436" s="37">
        <v>4.7130000000000001</v>
      </c>
      <c r="D436" s="37">
        <f t="shared" ref="D436:D442" si="208">C436+E436</f>
        <v>5.2910000000000004</v>
      </c>
      <c r="E436" s="37">
        <f>VLOOKUP(A436,'расход по ИПУ'!A:B,2,0)</f>
        <v>0.57799999999999996</v>
      </c>
      <c r="F436" s="37">
        <f t="shared" ref="F436:F442" si="209">B436</f>
        <v>39.1</v>
      </c>
      <c r="H436" s="37">
        <f t="shared" si="180"/>
        <v>0.57799999999999996</v>
      </c>
      <c r="I436" s="37">
        <f t="shared" si="181"/>
        <v>5.2910000000000004</v>
      </c>
      <c r="K436" s="37">
        <f>S436</f>
        <v>4.7130000000000001</v>
      </c>
      <c r="L436" s="37">
        <f t="shared" si="205"/>
        <v>4.7130000000000001</v>
      </c>
      <c r="M436" s="37">
        <f t="shared" si="183"/>
        <v>0</v>
      </c>
      <c r="N436" s="37">
        <f t="shared" si="206"/>
        <v>39.1</v>
      </c>
      <c r="P436" s="37">
        <f t="shared" si="184"/>
        <v>0</v>
      </c>
      <c r="Q436" s="37">
        <f t="shared" si="185"/>
        <v>4.7130000000000001</v>
      </c>
      <c r="S436">
        <v>4.7130000000000001</v>
      </c>
      <c r="T436" s="37">
        <f t="shared" si="178"/>
        <v>0</v>
      </c>
    </row>
    <row r="437" spans="1:20" x14ac:dyDescent="0.3">
      <c r="A437" s="88" t="s">
        <v>1185</v>
      </c>
      <c r="B437" s="89">
        <f>VLOOKUP(A437,Площадь!D:E,2,0)</f>
        <v>62</v>
      </c>
      <c r="C437" s="37">
        <v>10.795999999999999</v>
      </c>
      <c r="D437" s="37">
        <f t="shared" si="208"/>
        <v>10.795999999999999</v>
      </c>
      <c r="E437" s="37">
        <f>VLOOKUP(A437,'расход по ИПУ'!A:B,2,0)</f>
        <v>0</v>
      </c>
      <c r="F437" s="37">
        <f t="shared" si="209"/>
        <v>62</v>
      </c>
      <c r="H437" s="37">
        <f t="shared" si="180"/>
        <v>0</v>
      </c>
      <c r="I437" s="37">
        <f t="shared" si="181"/>
        <v>10.795999999999999</v>
      </c>
      <c r="K437" s="37">
        <f t="shared" si="182"/>
        <v>10.795999999999999</v>
      </c>
      <c r="L437" s="37">
        <f t="shared" si="205"/>
        <v>14.327</v>
      </c>
      <c r="M437" s="37">
        <f t="shared" si="183"/>
        <v>3.5310000000000006</v>
      </c>
      <c r="N437" s="37">
        <f t="shared" si="206"/>
        <v>62</v>
      </c>
      <c r="P437" s="37">
        <f t="shared" si="184"/>
        <v>3.5310000000000006</v>
      </c>
      <c r="Q437" s="37">
        <f t="shared" si="185"/>
        <v>14.327</v>
      </c>
      <c r="S437">
        <v>14.327</v>
      </c>
      <c r="T437" s="37">
        <f t="shared" si="178"/>
        <v>0</v>
      </c>
    </row>
    <row r="438" spans="1:20" x14ac:dyDescent="0.3">
      <c r="A438" s="88" t="s">
        <v>751</v>
      </c>
      <c r="B438" s="89">
        <f>VLOOKUP(A438,Площадь!D:E,2,0)</f>
        <v>32.5</v>
      </c>
      <c r="C438" s="37">
        <v>6.8869999999999996</v>
      </c>
      <c r="D438" s="37">
        <f t="shared" si="208"/>
        <v>6.8869999999999996</v>
      </c>
      <c r="E438" s="37">
        <f>VLOOKUP(A438,'расход по ИПУ'!A:B,2,0)</f>
        <v>0</v>
      </c>
      <c r="F438" s="37">
        <f t="shared" si="209"/>
        <v>32.5</v>
      </c>
      <c r="H438" s="37">
        <f t="shared" si="180"/>
        <v>0</v>
      </c>
      <c r="I438" s="37">
        <f t="shared" si="181"/>
        <v>6.8869999999999996</v>
      </c>
      <c r="K438" s="37">
        <f t="shared" si="182"/>
        <v>6.8869999999999996</v>
      </c>
      <c r="L438" s="37">
        <f t="shared" si="205"/>
        <v>9.66</v>
      </c>
      <c r="M438" s="37">
        <f t="shared" si="183"/>
        <v>2.7730000000000006</v>
      </c>
      <c r="N438" s="37">
        <f t="shared" si="206"/>
        <v>32.5</v>
      </c>
      <c r="P438" s="37">
        <f t="shared" si="184"/>
        <v>2.7730000000000006</v>
      </c>
      <c r="Q438" s="37">
        <f t="shared" si="185"/>
        <v>9.66</v>
      </c>
      <c r="S438">
        <v>9.66</v>
      </c>
      <c r="T438" s="37">
        <f t="shared" si="178"/>
        <v>0</v>
      </c>
    </row>
    <row r="439" spans="1:20" x14ac:dyDescent="0.3">
      <c r="A439" s="88" t="s">
        <v>1108</v>
      </c>
      <c r="B439" s="89">
        <f>VLOOKUP(A439,Площадь!D:E,2,0)</f>
        <v>33.700000000000003</v>
      </c>
      <c r="C439" s="37">
        <v>8.3260000000000005</v>
      </c>
      <c r="D439" s="37">
        <f t="shared" si="208"/>
        <v>8.3260000000000005</v>
      </c>
      <c r="E439" s="37">
        <f>VLOOKUP(A439,'расход по ИПУ'!A:B,2,0)</f>
        <v>0</v>
      </c>
      <c r="F439" s="37">
        <f t="shared" si="209"/>
        <v>33.700000000000003</v>
      </c>
      <c r="H439" s="37">
        <f t="shared" si="180"/>
        <v>0</v>
      </c>
      <c r="I439" s="37">
        <f t="shared" si="181"/>
        <v>8.3260000000000005</v>
      </c>
      <c r="K439" s="37">
        <f t="shared" si="182"/>
        <v>8.3260000000000005</v>
      </c>
      <c r="L439" s="37">
        <f t="shared" si="205"/>
        <v>8.657</v>
      </c>
      <c r="M439" s="37">
        <f t="shared" si="183"/>
        <v>0.33099999999999952</v>
      </c>
      <c r="N439" s="37">
        <f t="shared" si="206"/>
        <v>33.700000000000003</v>
      </c>
      <c r="P439" s="37">
        <f t="shared" si="184"/>
        <v>0.33099999999999952</v>
      </c>
      <c r="Q439" s="37">
        <f t="shared" si="185"/>
        <v>8.657</v>
      </c>
      <c r="S439">
        <v>8.657</v>
      </c>
      <c r="T439" s="37">
        <f t="shared" si="178"/>
        <v>0</v>
      </c>
    </row>
    <row r="440" spans="1:20" x14ac:dyDescent="0.3">
      <c r="A440" s="88" t="s">
        <v>604</v>
      </c>
      <c r="B440" s="89">
        <f>VLOOKUP(A440,Площадь!D:E,2,0)</f>
        <v>59</v>
      </c>
      <c r="C440" s="37">
        <v>11.215</v>
      </c>
      <c r="D440" s="37">
        <f t="shared" si="208"/>
        <v>11.832000000000001</v>
      </c>
      <c r="E440" s="37">
        <f>VLOOKUP(A440,'расход по ИПУ'!A:B,2,0)</f>
        <v>0.61699999999999999</v>
      </c>
      <c r="F440" s="37">
        <f t="shared" si="209"/>
        <v>59</v>
      </c>
      <c r="H440" s="37">
        <f t="shared" si="180"/>
        <v>0.61699999999999999</v>
      </c>
      <c r="I440" s="37">
        <f t="shared" si="181"/>
        <v>11.832000000000001</v>
      </c>
      <c r="K440" s="37">
        <f t="shared" si="182"/>
        <v>11.832000000000001</v>
      </c>
      <c r="L440" s="37">
        <f t="shared" si="205"/>
        <v>14.448</v>
      </c>
      <c r="M440" s="37">
        <f t="shared" si="183"/>
        <v>2.6159999999999997</v>
      </c>
      <c r="N440" s="37">
        <f t="shared" si="206"/>
        <v>59</v>
      </c>
      <c r="P440" s="37">
        <f t="shared" si="184"/>
        <v>2.6159999999999997</v>
      </c>
      <c r="Q440" s="37">
        <f t="shared" si="185"/>
        <v>14.448</v>
      </c>
      <c r="S440">
        <v>14.448</v>
      </c>
      <c r="T440" s="37">
        <f t="shared" si="178"/>
        <v>0</v>
      </c>
    </row>
    <row r="441" spans="1:20" x14ac:dyDescent="0.3">
      <c r="A441" s="88" t="s">
        <v>1124</v>
      </c>
      <c r="B441" s="89">
        <f>VLOOKUP(A441,Площадь!D:E,2,0)</f>
        <v>39.299999999999997</v>
      </c>
      <c r="C441" s="37">
        <v>6.35</v>
      </c>
      <c r="D441" s="37">
        <f t="shared" si="208"/>
        <v>6.35</v>
      </c>
      <c r="E441" s="37">
        <f>VLOOKUP(A441,'расход по ИПУ'!A:B,2,0)</f>
        <v>0</v>
      </c>
      <c r="F441" s="37">
        <f t="shared" si="209"/>
        <v>39.299999999999997</v>
      </c>
      <c r="H441" s="37">
        <f t="shared" si="180"/>
        <v>0</v>
      </c>
      <c r="I441" s="37">
        <f t="shared" si="181"/>
        <v>6.35</v>
      </c>
      <c r="K441" s="37">
        <f t="shared" si="182"/>
        <v>6.35</v>
      </c>
      <c r="L441" s="37">
        <f t="shared" si="205"/>
        <v>7.1230000000000002</v>
      </c>
      <c r="M441" s="37">
        <f t="shared" si="183"/>
        <v>0.77300000000000058</v>
      </c>
      <c r="N441" s="37">
        <f t="shared" si="206"/>
        <v>39.299999999999997</v>
      </c>
      <c r="P441" s="37">
        <f t="shared" si="184"/>
        <v>0.77300000000000058</v>
      </c>
      <c r="Q441" s="37">
        <f t="shared" si="185"/>
        <v>7.1230000000000002</v>
      </c>
      <c r="S441">
        <v>7.1230000000000002</v>
      </c>
      <c r="T441" s="37">
        <f t="shared" si="178"/>
        <v>0</v>
      </c>
    </row>
    <row r="442" spans="1:20" x14ac:dyDescent="0.3">
      <c r="A442" s="88" t="s">
        <v>937</v>
      </c>
      <c r="B442" s="89">
        <f>VLOOKUP(A442,Площадь!D:E,2,0)</f>
        <v>32.1</v>
      </c>
      <c r="C442" s="37">
        <v>6.774</v>
      </c>
      <c r="D442" s="37">
        <f t="shared" si="208"/>
        <v>6.774</v>
      </c>
      <c r="E442" s="37">
        <f>VLOOKUP(A442,'расход по ИПУ'!A:B,2,0)</f>
        <v>0</v>
      </c>
      <c r="F442" s="37">
        <f t="shared" si="209"/>
        <v>32.1</v>
      </c>
      <c r="H442" s="37">
        <f t="shared" si="180"/>
        <v>0</v>
      </c>
      <c r="I442" s="37">
        <f t="shared" si="181"/>
        <v>6.774</v>
      </c>
      <c r="K442" s="37">
        <f t="shared" si="182"/>
        <v>6.774</v>
      </c>
      <c r="L442" s="37">
        <f t="shared" si="205"/>
        <v>9.1170000000000009</v>
      </c>
      <c r="M442" s="37">
        <f t="shared" si="183"/>
        <v>2.3430000000000009</v>
      </c>
      <c r="N442" s="37">
        <f t="shared" si="206"/>
        <v>32.1</v>
      </c>
      <c r="P442" s="37">
        <f t="shared" si="184"/>
        <v>2.3430000000000009</v>
      </c>
      <c r="Q442" s="37">
        <f t="shared" si="185"/>
        <v>9.1170000000000009</v>
      </c>
      <c r="S442">
        <v>9.1170000000000009</v>
      </c>
      <c r="T442" s="37">
        <f t="shared" si="178"/>
        <v>0</v>
      </c>
    </row>
    <row r="443" spans="1:20" x14ac:dyDescent="0.3">
      <c r="A443" s="88" t="s">
        <v>1139</v>
      </c>
      <c r="B443" s="89">
        <f>VLOOKUP(A443,Площадь!D:E,2,0)</f>
        <v>31.8</v>
      </c>
      <c r="C443" s="37">
        <v>6.5810000000000004</v>
      </c>
      <c r="G443" s="37">
        <f t="shared" ref="G443:G445" si="210">B443*$G$715</f>
        <v>0.17742920794353176</v>
      </c>
      <c r="H443" s="37">
        <f t="shared" si="180"/>
        <v>0.17742920794353176</v>
      </c>
      <c r="I443" s="37">
        <f t="shared" si="181"/>
        <v>6.7584292079435322</v>
      </c>
      <c r="K443" s="37">
        <f t="shared" si="182"/>
        <v>6.7584292079435322</v>
      </c>
      <c r="L443" s="37">
        <f t="shared" si="205"/>
        <v>8.3390000000000004</v>
      </c>
      <c r="M443" s="37">
        <f t="shared" si="183"/>
        <v>1.5805707920564682</v>
      </c>
      <c r="N443" s="37">
        <f t="shared" si="206"/>
        <v>31.8</v>
      </c>
      <c r="P443" s="37">
        <f t="shared" si="184"/>
        <v>1.5805707920564682</v>
      </c>
      <c r="Q443" s="37">
        <f t="shared" si="185"/>
        <v>8.3390000000000004</v>
      </c>
      <c r="S443">
        <v>8.3390000000000004</v>
      </c>
      <c r="T443" s="37">
        <f t="shared" si="178"/>
        <v>0</v>
      </c>
    </row>
    <row r="444" spans="1:20" x14ac:dyDescent="0.3">
      <c r="A444" s="88" t="s">
        <v>533</v>
      </c>
      <c r="B444" s="89">
        <f>VLOOKUP(A444,Площадь!D:E,2,0)</f>
        <v>39.1</v>
      </c>
      <c r="C444" s="37">
        <v>8.5310000000000006</v>
      </c>
      <c r="G444" s="37">
        <f t="shared" si="210"/>
        <v>0.21815981228277018</v>
      </c>
      <c r="H444" s="37">
        <f t="shared" si="180"/>
        <v>0.21815981228277018</v>
      </c>
      <c r="I444" s="37">
        <f t="shared" si="181"/>
        <v>8.7491598122827714</v>
      </c>
      <c r="K444" s="37">
        <f t="shared" si="182"/>
        <v>8.7491598122827714</v>
      </c>
      <c r="L444" s="37">
        <f t="shared" si="205"/>
        <v>11.111000000000001</v>
      </c>
      <c r="M444" s="37">
        <f t="shared" si="183"/>
        <v>2.3618401877172293</v>
      </c>
      <c r="N444" s="37">
        <f t="shared" si="206"/>
        <v>39.1</v>
      </c>
      <c r="P444" s="37">
        <f t="shared" si="184"/>
        <v>2.3618401877172293</v>
      </c>
      <c r="Q444" s="37">
        <f t="shared" si="185"/>
        <v>11.111000000000001</v>
      </c>
      <c r="S444">
        <v>11.111000000000001</v>
      </c>
      <c r="T444" s="37">
        <f t="shared" si="178"/>
        <v>0</v>
      </c>
    </row>
    <row r="445" spans="1:20" x14ac:dyDescent="0.3">
      <c r="A445" s="88" t="s">
        <v>708</v>
      </c>
      <c r="B445" s="89">
        <f>VLOOKUP(A445,Площадь!D:E,2,0)</f>
        <v>62</v>
      </c>
      <c r="C445" s="37">
        <v>14.721</v>
      </c>
      <c r="G445" s="37">
        <f t="shared" si="210"/>
        <v>0.34593116014147701</v>
      </c>
      <c r="H445" s="37">
        <f t="shared" si="180"/>
        <v>0.34593116014147701</v>
      </c>
      <c r="I445" s="37">
        <f t="shared" si="181"/>
        <v>15.066931160141477</v>
      </c>
      <c r="K445" s="37">
        <f t="shared" si="182"/>
        <v>15.066931160141477</v>
      </c>
      <c r="L445" s="37">
        <f t="shared" si="205"/>
        <v>19.600999999999999</v>
      </c>
      <c r="M445" s="37">
        <f t="shared" si="183"/>
        <v>4.5340688398585218</v>
      </c>
      <c r="N445" s="37">
        <f t="shared" si="206"/>
        <v>62</v>
      </c>
      <c r="P445" s="37">
        <f t="shared" si="184"/>
        <v>4.5340688398585218</v>
      </c>
      <c r="Q445" s="37">
        <f t="shared" si="185"/>
        <v>19.600999999999999</v>
      </c>
      <c r="S445">
        <v>19.600999999999999</v>
      </c>
      <c r="T445" s="37">
        <f t="shared" si="178"/>
        <v>0</v>
      </c>
    </row>
    <row r="446" spans="1:20" x14ac:dyDescent="0.3">
      <c r="A446" s="88" t="s">
        <v>323</v>
      </c>
      <c r="B446" s="89">
        <f>VLOOKUP(A446,Площадь!D:E,2,0)</f>
        <v>80.7</v>
      </c>
      <c r="C446" s="37">
        <v>15.292</v>
      </c>
      <c r="D446" s="37">
        <f>C446+E446</f>
        <v>15.294</v>
      </c>
      <c r="E446" s="37">
        <f>VLOOKUP(A446,'расход по ИПУ'!A:B,2,0)</f>
        <v>2E-3</v>
      </c>
      <c r="F446" s="37">
        <f>B446</f>
        <v>80.7</v>
      </c>
      <c r="H446" s="37">
        <f t="shared" si="180"/>
        <v>2E-3</v>
      </c>
      <c r="I446" s="37">
        <f t="shared" si="181"/>
        <v>15.294</v>
      </c>
      <c r="K446" s="37">
        <f t="shared" si="182"/>
        <v>15.294</v>
      </c>
      <c r="L446" s="37">
        <f t="shared" si="205"/>
        <v>18.058</v>
      </c>
      <c r="M446" s="37">
        <f t="shared" si="183"/>
        <v>2.7639999999999993</v>
      </c>
      <c r="N446" s="37">
        <f t="shared" si="206"/>
        <v>80.7</v>
      </c>
      <c r="P446" s="37">
        <f t="shared" si="184"/>
        <v>2.7639999999999993</v>
      </c>
      <c r="Q446" s="37">
        <f t="shared" si="185"/>
        <v>18.058</v>
      </c>
      <c r="S446">
        <v>18.058</v>
      </c>
      <c r="T446" s="37">
        <f t="shared" si="178"/>
        <v>0</v>
      </c>
    </row>
    <row r="447" spans="1:20" x14ac:dyDescent="0.3">
      <c r="A447" s="88" t="s">
        <v>252</v>
      </c>
      <c r="B447" s="89">
        <f>VLOOKUP(A447,Площадь!D:E,2,0)</f>
        <v>55.8</v>
      </c>
      <c r="C447" s="37">
        <v>17.417999999999999</v>
      </c>
      <c r="G447" s="37">
        <f>B447*$G$715</f>
        <v>0.31133804412732929</v>
      </c>
      <c r="H447" s="37">
        <f t="shared" si="180"/>
        <v>0.31133804412732929</v>
      </c>
      <c r="I447" s="37">
        <f t="shared" si="181"/>
        <v>17.729338044127328</v>
      </c>
      <c r="K447" s="37">
        <f t="shared" si="182"/>
        <v>17.729338044127328</v>
      </c>
      <c r="L447" s="37">
        <f t="shared" si="205"/>
        <v>22.58</v>
      </c>
      <c r="M447" s="37">
        <f t="shared" si="183"/>
        <v>4.8506619558726705</v>
      </c>
      <c r="N447" s="37">
        <f t="shared" si="206"/>
        <v>55.8</v>
      </c>
      <c r="P447" s="37">
        <f t="shared" si="184"/>
        <v>4.8506619558726705</v>
      </c>
      <c r="Q447" s="37">
        <f t="shared" si="185"/>
        <v>22.58</v>
      </c>
      <c r="S447">
        <v>22.58</v>
      </c>
      <c r="T447" s="37">
        <f t="shared" si="178"/>
        <v>0</v>
      </c>
    </row>
    <row r="448" spans="1:20" x14ac:dyDescent="0.3">
      <c r="A448" s="88" t="s">
        <v>938</v>
      </c>
      <c r="B448" s="89">
        <f>VLOOKUP(A448,Площадь!D:E,2,0)</f>
        <v>32.5</v>
      </c>
      <c r="C448" s="37">
        <v>3.8029999999999999</v>
      </c>
      <c r="D448" s="37">
        <f>C448+E448</f>
        <v>3.8029999999999999</v>
      </c>
      <c r="E448" s="37">
        <f>VLOOKUP(A448,'расход по ИПУ'!A:B,2,0)</f>
        <v>0</v>
      </c>
      <c r="F448" s="37">
        <f>B448</f>
        <v>32.5</v>
      </c>
      <c r="H448" s="37">
        <f t="shared" si="180"/>
        <v>0</v>
      </c>
      <c r="I448" s="37">
        <f t="shared" si="181"/>
        <v>3.8029999999999999</v>
      </c>
      <c r="K448" s="37">
        <f t="shared" si="182"/>
        <v>3.8029999999999999</v>
      </c>
      <c r="L448" s="37">
        <f t="shared" si="205"/>
        <v>4.7130000000000001</v>
      </c>
      <c r="M448" s="37">
        <f t="shared" si="183"/>
        <v>0.91000000000000014</v>
      </c>
      <c r="N448" s="37">
        <f t="shared" si="206"/>
        <v>32.5</v>
      </c>
      <c r="P448" s="37">
        <f t="shared" si="184"/>
        <v>0.91000000000000014</v>
      </c>
      <c r="Q448" s="37">
        <f t="shared" si="185"/>
        <v>4.7130000000000001</v>
      </c>
      <c r="S448">
        <v>4.7130000000000001</v>
      </c>
      <c r="T448" s="37">
        <f t="shared" si="178"/>
        <v>0</v>
      </c>
    </row>
    <row r="449" spans="1:20" x14ac:dyDescent="0.3">
      <c r="A449" s="88" t="s">
        <v>1189</v>
      </c>
      <c r="B449" s="89">
        <f>VLOOKUP(A449,Площадь!D:E,2,0)</f>
        <v>33.700000000000003</v>
      </c>
      <c r="C449" s="37">
        <v>8.5350000000000001</v>
      </c>
      <c r="G449" s="37">
        <f t="shared" ref="G449:G450" si="211">B449*$G$715</f>
        <v>0.18803032414141574</v>
      </c>
      <c r="H449" s="37">
        <f t="shared" si="180"/>
        <v>0.18803032414141574</v>
      </c>
      <c r="I449" s="37">
        <f t="shared" si="181"/>
        <v>8.7230303241414155</v>
      </c>
      <c r="K449" s="37">
        <f t="shared" si="182"/>
        <v>8.7230303241414155</v>
      </c>
      <c r="L449" s="37">
        <f t="shared" si="205"/>
        <v>9.0630000000000006</v>
      </c>
      <c r="M449" s="37">
        <f t="shared" si="183"/>
        <v>0.33996967585858506</v>
      </c>
      <c r="N449" s="37">
        <f t="shared" si="206"/>
        <v>33.700000000000003</v>
      </c>
      <c r="P449" s="37">
        <f t="shared" si="184"/>
        <v>0.33996967585858506</v>
      </c>
      <c r="Q449" s="37">
        <f t="shared" si="185"/>
        <v>9.0630000000000006</v>
      </c>
      <c r="S449">
        <v>9.0630000000000006</v>
      </c>
      <c r="T449" s="37">
        <f t="shared" si="178"/>
        <v>0</v>
      </c>
    </row>
    <row r="450" spans="1:20" x14ac:dyDescent="0.3">
      <c r="A450" s="88" t="s">
        <v>1072</v>
      </c>
      <c r="B450" s="89">
        <f>VLOOKUP(A450,Площадь!D:E,2,0)</f>
        <v>59</v>
      </c>
      <c r="C450" s="37">
        <v>4.5259999999999998</v>
      </c>
      <c r="G450" s="37">
        <f t="shared" si="211"/>
        <v>0.3291925556185023</v>
      </c>
      <c r="H450" s="37">
        <f t="shared" si="180"/>
        <v>0.3291925556185023</v>
      </c>
      <c r="I450" s="37">
        <f t="shared" si="181"/>
        <v>4.855192555618502</v>
      </c>
      <c r="K450" s="37">
        <f t="shared" si="182"/>
        <v>4.855192555618502</v>
      </c>
      <c r="L450" s="37">
        <f t="shared" si="205"/>
        <v>5.6970000000000001</v>
      </c>
      <c r="M450" s="37">
        <f t="shared" si="183"/>
        <v>0.84180744438149802</v>
      </c>
      <c r="N450" s="37">
        <f t="shared" si="206"/>
        <v>59</v>
      </c>
      <c r="P450" s="37">
        <f t="shared" si="184"/>
        <v>0.84180744438149802</v>
      </c>
      <c r="Q450" s="37">
        <f t="shared" si="185"/>
        <v>5.6970000000000001</v>
      </c>
      <c r="S450">
        <v>5.6970000000000001</v>
      </c>
      <c r="T450" s="37">
        <f t="shared" ref="T450:T513" si="212">S450-Q450</f>
        <v>0</v>
      </c>
    </row>
    <row r="451" spans="1:20" x14ac:dyDescent="0.3">
      <c r="A451" s="88" t="s">
        <v>1125</v>
      </c>
      <c r="B451" s="89">
        <f>VLOOKUP(A451,Площадь!D:E,2,0)</f>
        <v>39.299999999999997</v>
      </c>
      <c r="C451" s="37">
        <v>5.992</v>
      </c>
      <c r="D451" s="37">
        <f>C451+E451</f>
        <v>5.992</v>
      </c>
      <c r="E451" s="37">
        <f>VLOOKUP(A451,'расход по ИПУ'!A:B,2,0)</f>
        <v>0</v>
      </c>
      <c r="F451" s="37">
        <f>B451</f>
        <v>39.299999999999997</v>
      </c>
      <c r="H451" s="37">
        <f t="shared" ref="H451:H514" si="213">E451+G451</f>
        <v>0</v>
      </c>
      <c r="I451" s="37">
        <f t="shared" ref="I451:I514" si="214">C451+H451</f>
        <v>5.992</v>
      </c>
      <c r="K451" s="37">
        <f t="shared" ref="K451:K514" si="215">I451</f>
        <v>5.992</v>
      </c>
      <c r="L451" s="37">
        <f t="shared" si="205"/>
        <v>6.7629999999999999</v>
      </c>
      <c r="M451" s="37">
        <f t="shared" ref="M451:M514" si="216">S451-K451</f>
        <v>0.77099999999999991</v>
      </c>
      <c r="N451" s="37">
        <f t="shared" si="206"/>
        <v>39.299999999999997</v>
      </c>
      <c r="P451" s="37">
        <f t="shared" ref="P451:P514" si="217">M451+O451</f>
        <v>0.77099999999999991</v>
      </c>
      <c r="Q451" s="37">
        <f t="shared" ref="Q451:Q514" si="218">K451+P451</f>
        <v>6.7629999999999999</v>
      </c>
      <c r="S451">
        <v>6.7629999999999999</v>
      </c>
      <c r="T451" s="37">
        <f t="shared" si="212"/>
        <v>0</v>
      </c>
    </row>
    <row r="452" spans="1:20" x14ac:dyDescent="0.3">
      <c r="A452" s="88" t="s">
        <v>1140</v>
      </c>
      <c r="B452" s="89">
        <f>VLOOKUP(A452,Площадь!D:E,2,0)</f>
        <v>32.1</v>
      </c>
      <c r="C452" s="37">
        <v>2.5910000000000002</v>
      </c>
      <c r="G452" s="37">
        <f>B452*$G$715</f>
        <v>0.17910306839582923</v>
      </c>
      <c r="H452" s="37">
        <f t="shared" si="213"/>
        <v>0.17910306839582923</v>
      </c>
      <c r="I452" s="37">
        <f t="shared" si="214"/>
        <v>2.7701030683958292</v>
      </c>
      <c r="K452" s="37">
        <f t="shared" si="215"/>
        <v>2.7701030683958292</v>
      </c>
      <c r="L452" s="37">
        <f t="shared" si="205"/>
        <v>3.5190000000000001</v>
      </c>
      <c r="M452" s="37">
        <f t="shared" si="216"/>
        <v>0.74889693160417092</v>
      </c>
      <c r="N452" s="37">
        <f t="shared" si="206"/>
        <v>32.1</v>
      </c>
      <c r="P452" s="37">
        <f t="shared" si="217"/>
        <v>0.74889693160417092</v>
      </c>
      <c r="Q452" s="37">
        <f t="shared" si="218"/>
        <v>3.5190000000000001</v>
      </c>
      <c r="S452">
        <v>3.5190000000000001</v>
      </c>
      <c r="T452" s="37">
        <f t="shared" si="212"/>
        <v>0</v>
      </c>
    </row>
    <row r="453" spans="1:20" x14ac:dyDescent="0.3">
      <c r="A453" s="88" t="s">
        <v>1062</v>
      </c>
      <c r="B453" s="89">
        <f>VLOOKUP(A453,Площадь!D:E,2,0)</f>
        <v>31.8</v>
      </c>
      <c r="C453" s="37">
        <v>5.43</v>
      </c>
      <c r="D453" s="37">
        <f>C453+E453</f>
        <v>5.43</v>
      </c>
      <c r="E453" s="37">
        <f>VLOOKUP(A453,'расход по ИПУ'!A:B,2,0)</f>
        <v>0</v>
      </c>
      <c r="F453" s="37">
        <f>B453</f>
        <v>31.8</v>
      </c>
      <c r="H453" s="37">
        <f t="shared" si="213"/>
        <v>0</v>
      </c>
      <c r="I453" s="37">
        <f t="shared" si="214"/>
        <v>5.43</v>
      </c>
      <c r="K453" s="37">
        <f t="shared" si="215"/>
        <v>5.43</v>
      </c>
      <c r="L453" s="37">
        <f t="shared" si="205"/>
        <v>8.4930000000000003</v>
      </c>
      <c r="M453" s="37">
        <f t="shared" si="216"/>
        <v>3.0630000000000006</v>
      </c>
      <c r="N453" s="37">
        <f t="shared" si="206"/>
        <v>31.8</v>
      </c>
      <c r="P453" s="37">
        <f t="shared" si="217"/>
        <v>3.0630000000000006</v>
      </c>
      <c r="Q453" s="37">
        <f t="shared" si="218"/>
        <v>8.4930000000000003</v>
      </c>
      <c r="S453">
        <v>8.4930000000000003</v>
      </c>
      <c r="T453" s="37">
        <f t="shared" si="212"/>
        <v>0</v>
      </c>
    </row>
    <row r="454" spans="1:20" x14ac:dyDescent="0.3">
      <c r="A454" s="88" t="s">
        <v>740</v>
      </c>
      <c r="B454" s="89">
        <f>VLOOKUP(A454,Площадь!D:E,2,0)</f>
        <v>39.1</v>
      </c>
      <c r="C454" s="37">
        <v>0.53400000000000003</v>
      </c>
      <c r="G454" s="37">
        <f t="shared" ref="G454:G457" si="219">B454*$G$715</f>
        <v>0.21815981228277018</v>
      </c>
      <c r="H454" s="37">
        <f t="shared" si="213"/>
        <v>0.21815981228277018</v>
      </c>
      <c r="I454" s="37">
        <f t="shared" si="214"/>
        <v>0.75215981228277018</v>
      </c>
      <c r="K454" s="37">
        <f t="shared" si="215"/>
        <v>0.75215981228277018</v>
      </c>
      <c r="L454" s="37">
        <f t="shared" si="205"/>
        <v>3.3570000000000002</v>
      </c>
      <c r="M454" s="37">
        <f t="shared" si="216"/>
        <v>2.60484018771723</v>
      </c>
      <c r="N454" s="37">
        <f t="shared" si="206"/>
        <v>39.1</v>
      </c>
      <c r="P454" s="37">
        <f t="shared" si="217"/>
        <v>2.60484018771723</v>
      </c>
      <c r="Q454" s="37">
        <f t="shared" si="218"/>
        <v>3.3570000000000002</v>
      </c>
      <c r="S454">
        <v>3.3570000000000002</v>
      </c>
      <c r="T454" s="37">
        <f t="shared" si="212"/>
        <v>0</v>
      </c>
    </row>
    <row r="455" spans="1:20" x14ac:dyDescent="0.3">
      <c r="A455" s="88" t="s">
        <v>745</v>
      </c>
      <c r="B455" s="89">
        <f>VLOOKUP(A455,Площадь!D:E,2,0)</f>
        <v>62</v>
      </c>
      <c r="C455" s="37">
        <v>0.91500000000000004</v>
      </c>
      <c r="G455" s="37">
        <f t="shared" si="219"/>
        <v>0.34593116014147701</v>
      </c>
      <c r="H455" s="37">
        <f t="shared" si="213"/>
        <v>0.34593116014147701</v>
      </c>
      <c r="I455" s="37">
        <f t="shared" si="214"/>
        <v>1.260931160141477</v>
      </c>
      <c r="K455" s="37">
        <f>S455</f>
        <v>0.91500000000000004</v>
      </c>
      <c r="L455" s="37">
        <f t="shared" si="205"/>
        <v>0.91500000000000004</v>
      </c>
      <c r="M455" s="37">
        <f t="shared" si="216"/>
        <v>0</v>
      </c>
      <c r="N455" s="37">
        <f t="shared" si="206"/>
        <v>62</v>
      </c>
      <c r="P455" s="37">
        <f t="shared" si="217"/>
        <v>0</v>
      </c>
      <c r="Q455" s="37">
        <f t="shared" si="218"/>
        <v>0.91500000000000004</v>
      </c>
      <c r="S455">
        <v>0.91500000000000004</v>
      </c>
      <c r="T455" s="37">
        <f t="shared" si="212"/>
        <v>0</v>
      </c>
    </row>
    <row r="456" spans="1:20" x14ac:dyDescent="0.3">
      <c r="A456" s="88" t="s">
        <v>1237</v>
      </c>
      <c r="B456" s="89">
        <f>VLOOKUP(A456,Площадь!D:E,2,0)</f>
        <v>32.5</v>
      </c>
      <c r="C456" s="37">
        <v>6.5449999999999999</v>
      </c>
      <c r="G456" s="37">
        <f t="shared" si="219"/>
        <v>0.18133488233222583</v>
      </c>
      <c r="H456" s="37">
        <f t="shared" si="213"/>
        <v>0.18133488233222583</v>
      </c>
      <c r="I456" s="37">
        <f t="shared" si="214"/>
        <v>6.7263348823322255</v>
      </c>
      <c r="K456" s="37">
        <f t="shared" si="215"/>
        <v>6.7263348823322255</v>
      </c>
      <c r="L456" s="37">
        <f t="shared" si="205"/>
        <v>8.3699999999999992</v>
      </c>
      <c r="M456" s="37">
        <f t="shared" si="216"/>
        <v>1.6436651176677737</v>
      </c>
      <c r="N456" s="37">
        <f t="shared" si="206"/>
        <v>32.5</v>
      </c>
      <c r="P456" s="37">
        <f t="shared" si="217"/>
        <v>1.6436651176677737</v>
      </c>
      <c r="Q456" s="37">
        <f t="shared" si="218"/>
        <v>8.3699999999999992</v>
      </c>
      <c r="S456">
        <v>8.3699999999999992</v>
      </c>
      <c r="T456" s="37">
        <f t="shared" si="212"/>
        <v>0</v>
      </c>
    </row>
    <row r="457" spans="1:20" x14ac:dyDescent="0.3">
      <c r="A457" s="88" t="s">
        <v>709</v>
      </c>
      <c r="B457" s="89">
        <f>VLOOKUP(A457,Площадь!D:E,2,0)</f>
        <v>33.700000000000003</v>
      </c>
      <c r="C457" s="37">
        <v>4.2830000000000004</v>
      </c>
      <c r="G457" s="37">
        <f t="shared" si="219"/>
        <v>0.18803032414141574</v>
      </c>
      <c r="H457" s="37">
        <f t="shared" si="213"/>
        <v>0.18803032414141574</v>
      </c>
      <c r="I457" s="37">
        <f t="shared" si="214"/>
        <v>4.4710303241414158</v>
      </c>
      <c r="K457" s="37">
        <f t="shared" si="215"/>
        <v>4.4710303241414158</v>
      </c>
      <c r="L457" s="37">
        <f t="shared" si="205"/>
        <v>5.5730000000000004</v>
      </c>
      <c r="M457" s="37">
        <f t="shared" si="216"/>
        <v>1.1019696758585846</v>
      </c>
      <c r="N457" s="37">
        <f t="shared" si="206"/>
        <v>33.700000000000003</v>
      </c>
      <c r="P457" s="37">
        <f t="shared" si="217"/>
        <v>1.1019696758585846</v>
      </c>
      <c r="Q457" s="37">
        <f t="shared" si="218"/>
        <v>5.5730000000000004</v>
      </c>
      <c r="S457">
        <v>5.5730000000000004</v>
      </c>
      <c r="T457" s="37">
        <f t="shared" si="212"/>
        <v>0</v>
      </c>
    </row>
    <row r="458" spans="1:20" x14ac:dyDescent="0.3">
      <c r="A458" s="88" t="s">
        <v>287</v>
      </c>
      <c r="B458" s="89">
        <f>VLOOKUP(A458,Площадь!D:E,2,0)</f>
        <v>55.7</v>
      </c>
      <c r="C458" s="37">
        <v>10.305999999999999</v>
      </c>
      <c r="D458" s="37">
        <f>C458+E458</f>
        <v>10.305999999999999</v>
      </c>
      <c r="E458" s="37">
        <f>VLOOKUP(A458,'расход по ИПУ'!A:B,2,0)</f>
        <v>0</v>
      </c>
      <c r="F458" s="37">
        <f>B458</f>
        <v>55.7</v>
      </c>
      <c r="H458" s="37">
        <f t="shared" si="213"/>
        <v>0</v>
      </c>
      <c r="I458" s="37">
        <f t="shared" si="214"/>
        <v>10.305999999999999</v>
      </c>
      <c r="K458" s="37">
        <f t="shared" si="215"/>
        <v>10.305999999999999</v>
      </c>
      <c r="L458" s="37">
        <f t="shared" si="205"/>
        <v>10.353</v>
      </c>
      <c r="M458" s="37">
        <f t="shared" si="216"/>
        <v>4.7000000000000597E-2</v>
      </c>
      <c r="N458" s="37">
        <f t="shared" si="206"/>
        <v>55.7</v>
      </c>
      <c r="P458" s="37">
        <f t="shared" si="217"/>
        <v>4.7000000000000597E-2</v>
      </c>
      <c r="Q458" s="37">
        <f t="shared" si="218"/>
        <v>10.353</v>
      </c>
      <c r="S458">
        <v>10.353</v>
      </c>
      <c r="T458" s="37">
        <f t="shared" si="212"/>
        <v>0</v>
      </c>
    </row>
    <row r="459" spans="1:20" x14ac:dyDescent="0.3">
      <c r="A459" s="88" t="s">
        <v>1029</v>
      </c>
      <c r="B459" s="89">
        <f>VLOOKUP(A459,Площадь!D:E,2,0)</f>
        <v>59</v>
      </c>
      <c r="C459" s="37">
        <v>14.944000000000001</v>
      </c>
      <c r="G459" s="37">
        <f t="shared" ref="G459:G460" si="220">B459*$G$715</f>
        <v>0.3291925556185023</v>
      </c>
      <c r="H459" s="37">
        <f t="shared" si="213"/>
        <v>0.3291925556185023</v>
      </c>
      <c r="I459" s="37">
        <f t="shared" si="214"/>
        <v>15.273192555618504</v>
      </c>
      <c r="K459" s="37">
        <f t="shared" si="215"/>
        <v>15.273192555618504</v>
      </c>
      <c r="L459" s="37">
        <f t="shared" si="205"/>
        <v>17.905999999999999</v>
      </c>
      <c r="M459" s="37">
        <f t="shared" si="216"/>
        <v>2.6328074443814948</v>
      </c>
      <c r="N459" s="37">
        <f t="shared" si="206"/>
        <v>59</v>
      </c>
      <c r="P459" s="37">
        <f t="shared" si="217"/>
        <v>2.6328074443814948</v>
      </c>
      <c r="Q459" s="37">
        <f t="shared" si="218"/>
        <v>17.905999999999999</v>
      </c>
      <c r="S459">
        <v>17.905999999999999</v>
      </c>
      <c r="T459" s="37">
        <f t="shared" si="212"/>
        <v>0</v>
      </c>
    </row>
    <row r="460" spans="1:20" x14ac:dyDescent="0.3">
      <c r="A460" s="88" t="s">
        <v>752</v>
      </c>
      <c r="B460" s="89">
        <f>VLOOKUP(A460,Площадь!D:E,2,0)</f>
        <v>39.299999999999997</v>
      </c>
      <c r="C460" s="37">
        <v>1.234</v>
      </c>
      <c r="G460" s="37">
        <f t="shared" si="220"/>
        <v>0.21927571925096845</v>
      </c>
      <c r="H460" s="37">
        <f t="shared" si="213"/>
        <v>0.21927571925096845</v>
      </c>
      <c r="I460" s="37">
        <f t="shared" si="214"/>
        <v>1.4532757192509684</v>
      </c>
      <c r="K460" s="37">
        <f t="shared" si="215"/>
        <v>1.4532757192509684</v>
      </c>
      <c r="L460" s="37">
        <f t="shared" si="205"/>
        <v>2.234</v>
      </c>
      <c r="M460" s="37">
        <f t="shared" si="216"/>
        <v>0.78072428074903155</v>
      </c>
      <c r="N460" s="37">
        <f t="shared" si="206"/>
        <v>39.299999999999997</v>
      </c>
      <c r="P460" s="37">
        <f t="shared" si="217"/>
        <v>0.78072428074903155</v>
      </c>
      <c r="Q460" s="37">
        <f t="shared" si="218"/>
        <v>2.234</v>
      </c>
      <c r="S460">
        <v>2.234</v>
      </c>
      <c r="T460" s="37">
        <f t="shared" si="212"/>
        <v>0</v>
      </c>
    </row>
    <row r="461" spans="1:20" x14ac:dyDescent="0.3">
      <c r="A461" s="88" t="s">
        <v>710</v>
      </c>
      <c r="B461" s="89">
        <f>VLOOKUP(A461,Площадь!D:E,2,0)</f>
        <v>32.1</v>
      </c>
      <c r="C461" s="37">
        <v>3.319</v>
      </c>
      <c r="D461" s="37">
        <f>C461+E461</f>
        <v>3.44</v>
      </c>
      <c r="E461" s="37">
        <f>VLOOKUP(A461,'расход по ИПУ'!A:B,2,0)</f>
        <v>0.121</v>
      </c>
      <c r="F461" s="37">
        <f>B461</f>
        <v>32.1</v>
      </c>
      <c r="H461" s="37">
        <f t="shared" si="213"/>
        <v>0.121</v>
      </c>
      <c r="I461" s="37">
        <f t="shared" si="214"/>
        <v>3.44</v>
      </c>
      <c r="K461" s="37">
        <f t="shared" si="215"/>
        <v>3.44</v>
      </c>
      <c r="L461" s="37">
        <f t="shared" si="205"/>
        <v>3.5529999999999999</v>
      </c>
      <c r="M461" s="37">
        <f t="shared" si="216"/>
        <v>0.11299999999999999</v>
      </c>
      <c r="N461" s="37">
        <f t="shared" si="206"/>
        <v>32.1</v>
      </c>
      <c r="P461" s="37">
        <f t="shared" si="217"/>
        <v>0.11299999999999999</v>
      </c>
      <c r="Q461" s="37">
        <f t="shared" si="218"/>
        <v>3.5529999999999999</v>
      </c>
      <c r="S461">
        <v>3.5529999999999999</v>
      </c>
      <c r="T461" s="37">
        <f t="shared" si="212"/>
        <v>0</v>
      </c>
    </row>
    <row r="462" spans="1:20" x14ac:dyDescent="0.3">
      <c r="A462" s="88" t="s">
        <v>1203</v>
      </c>
      <c r="B462" s="89">
        <f>VLOOKUP(A462,Площадь!D:E,2,0)</f>
        <v>31.8</v>
      </c>
      <c r="C462" s="37">
        <v>1.0880000000000001</v>
      </c>
      <c r="G462" s="37">
        <f t="shared" ref="G462:G465" si="221">B462*$G$715</f>
        <v>0.17742920794353176</v>
      </c>
      <c r="H462" s="37">
        <f t="shared" si="213"/>
        <v>0.17742920794353176</v>
      </c>
      <c r="I462" s="37">
        <f t="shared" si="214"/>
        <v>1.2654292079435319</v>
      </c>
      <c r="K462" s="37">
        <f>S462</f>
        <v>1.0880000000000001</v>
      </c>
      <c r="L462" s="37">
        <f t="shared" si="205"/>
        <v>1.0880000000000001</v>
      </c>
      <c r="M462" s="37">
        <f t="shared" si="216"/>
        <v>0</v>
      </c>
      <c r="N462" s="37">
        <f t="shared" si="206"/>
        <v>31.8</v>
      </c>
      <c r="P462" s="37">
        <f t="shared" si="217"/>
        <v>0</v>
      </c>
      <c r="Q462" s="37">
        <f t="shared" si="218"/>
        <v>1.0880000000000001</v>
      </c>
      <c r="S462">
        <v>1.0880000000000001</v>
      </c>
      <c r="T462" s="37">
        <f t="shared" si="212"/>
        <v>0</v>
      </c>
    </row>
    <row r="463" spans="1:20" x14ac:dyDescent="0.3">
      <c r="A463" s="88" t="s">
        <v>1100</v>
      </c>
      <c r="B463" s="89">
        <f>VLOOKUP(A463,Площадь!D:E,2,0)</f>
        <v>39.1</v>
      </c>
      <c r="C463" s="37">
        <v>7.2640000000000002</v>
      </c>
      <c r="G463" s="37">
        <f t="shared" si="221"/>
        <v>0.21815981228277018</v>
      </c>
      <c r="H463" s="37">
        <f t="shared" si="213"/>
        <v>0.21815981228277018</v>
      </c>
      <c r="I463" s="37">
        <f t="shared" si="214"/>
        <v>7.4821598122827702</v>
      </c>
      <c r="K463" s="37">
        <f t="shared" si="215"/>
        <v>7.4821598122827702</v>
      </c>
      <c r="L463" s="37">
        <f t="shared" si="205"/>
        <v>10.476000000000001</v>
      </c>
      <c r="M463" s="37">
        <f t="shared" si="216"/>
        <v>2.9938401877172307</v>
      </c>
      <c r="N463" s="37">
        <f t="shared" si="206"/>
        <v>39.1</v>
      </c>
      <c r="P463" s="37">
        <f t="shared" si="217"/>
        <v>2.9938401877172307</v>
      </c>
      <c r="Q463" s="37">
        <f t="shared" si="218"/>
        <v>10.476000000000001</v>
      </c>
      <c r="S463">
        <v>10.476000000000001</v>
      </c>
      <c r="T463" s="37">
        <f t="shared" si="212"/>
        <v>0</v>
      </c>
    </row>
    <row r="464" spans="1:20" x14ac:dyDescent="0.3">
      <c r="A464" s="88" t="s">
        <v>1153</v>
      </c>
      <c r="B464" s="89">
        <f>VLOOKUP(A464,Площадь!D:E,2,0)</f>
        <v>62</v>
      </c>
      <c r="C464" s="37">
        <v>1.575</v>
      </c>
      <c r="G464" s="37">
        <f t="shared" si="221"/>
        <v>0.34593116014147701</v>
      </c>
      <c r="H464" s="37">
        <f t="shared" si="213"/>
        <v>0.34593116014147701</v>
      </c>
      <c r="I464" s="37">
        <f t="shared" si="214"/>
        <v>1.9209311601414769</v>
      </c>
      <c r="K464" s="37">
        <f t="shared" ref="K464:K465" si="222">S464</f>
        <v>1.911</v>
      </c>
      <c r="L464" s="37">
        <f t="shared" si="205"/>
        <v>1.911</v>
      </c>
      <c r="M464" s="37">
        <f t="shared" si="216"/>
        <v>0</v>
      </c>
      <c r="N464" s="37">
        <f t="shared" si="206"/>
        <v>62</v>
      </c>
      <c r="P464" s="37">
        <f t="shared" si="217"/>
        <v>0</v>
      </c>
      <c r="Q464" s="37">
        <f t="shared" si="218"/>
        <v>1.911</v>
      </c>
      <c r="S464">
        <v>1.911</v>
      </c>
      <c r="T464" s="37">
        <f t="shared" si="212"/>
        <v>0</v>
      </c>
    </row>
    <row r="465" spans="1:20" x14ac:dyDescent="0.3">
      <c r="A465" s="88" t="s">
        <v>523</v>
      </c>
      <c r="B465" s="89">
        <f>VLOOKUP(A465,Площадь!D:E,2,0)</f>
        <v>32.5</v>
      </c>
      <c r="C465" s="37">
        <v>0.89700000000000002</v>
      </c>
      <c r="G465" s="37">
        <f t="shared" si="221"/>
        <v>0.18133488233222583</v>
      </c>
      <c r="H465" s="37">
        <f t="shared" si="213"/>
        <v>0.18133488233222583</v>
      </c>
      <c r="I465" s="37">
        <f t="shared" si="214"/>
        <v>1.0783348823322259</v>
      </c>
      <c r="K465" s="37">
        <f t="shared" si="222"/>
        <v>0.89700000000000002</v>
      </c>
      <c r="L465" s="37">
        <f t="shared" si="205"/>
        <v>0.89700000000000002</v>
      </c>
      <c r="M465" s="37">
        <f t="shared" si="216"/>
        <v>0</v>
      </c>
      <c r="N465" s="37">
        <f t="shared" si="206"/>
        <v>32.5</v>
      </c>
      <c r="P465" s="37">
        <f t="shared" si="217"/>
        <v>0</v>
      </c>
      <c r="Q465" s="37">
        <f t="shared" si="218"/>
        <v>0.89700000000000002</v>
      </c>
      <c r="S465">
        <v>0.89700000000000002</v>
      </c>
      <c r="T465" s="37">
        <f t="shared" si="212"/>
        <v>0</v>
      </c>
    </row>
    <row r="466" spans="1:20" x14ac:dyDescent="0.3">
      <c r="A466" s="88" t="s">
        <v>1121</v>
      </c>
      <c r="B466" s="89">
        <f>VLOOKUP(A466,Площадь!D:E,2,0)</f>
        <v>33.700000000000003</v>
      </c>
      <c r="C466" s="37">
        <v>7.9089999999999998</v>
      </c>
      <c r="D466" s="37">
        <f t="shared" ref="D466:D470" si="223">C466+E466</f>
        <v>8.1649999999999991</v>
      </c>
      <c r="E466" s="37">
        <f>VLOOKUP(A466,'расход по ИПУ'!A:B,2,0)</f>
        <v>0.25600000000000001</v>
      </c>
      <c r="F466" s="37">
        <f t="shared" ref="F466:F470" si="224">B466</f>
        <v>33.700000000000003</v>
      </c>
      <c r="H466" s="37">
        <f t="shared" si="213"/>
        <v>0.25600000000000001</v>
      </c>
      <c r="I466" s="37">
        <f t="shared" si="214"/>
        <v>8.1649999999999991</v>
      </c>
      <c r="K466" s="37">
        <f t="shared" si="215"/>
        <v>8.1649999999999991</v>
      </c>
      <c r="L466" s="37">
        <f t="shared" si="205"/>
        <v>9.8559999999999999</v>
      </c>
      <c r="M466" s="37">
        <f t="shared" si="216"/>
        <v>1.6910000000000007</v>
      </c>
      <c r="N466" s="37">
        <f t="shared" si="206"/>
        <v>33.700000000000003</v>
      </c>
      <c r="P466" s="37">
        <f t="shared" si="217"/>
        <v>1.6910000000000007</v>
      </c>
      <c r="Q466" s="37">
        <f t="shared" si="218"/>
        <v>9.8559999999999999</v>
      </c>
      <c r="S466">
        <v>9.8559999999999999</v>
      </c>
      <c r="T466" s="37">
        <f t="shared" si="212"/>
        <v>0</v>
      </c>
    </row>
    <row r="467" spans="1:20" x14ac:dyDescent="0.3">
      <c r="A467" s="88" t="s">
        <v>562</v>
      </c>
      <c r="B467" s="89">
        <f>VLOOKUP(A467,Площадь!D:E,2,0)</f>
        <v>59</v>
      </c>
      <c r="C467" s="37">
        <v>5.3719999999999999</v>
      </c>
      <c r="D467" s="37">
        <f t="shared" si="223"/>
        <v>5.3719999999999999</v>
      </c>
      <c r="E467" s="37">
        <f>VLOOKUP(A467,'расход по ИПУ'!A:B,2,0)</f>
        <v>0</v>
      </c>
      <c r="F467" s="37">
        <f t="shared" si="224"/>
        <v>59</v>
      </c>
      <c r="H467" s="37">
        <f t="shared" si="213"/>
        <v>0</v>
      </c>
      <c r="I467" s="37">
        <f t="shared" si="214"/>
        <v>5.3719999999999999</v>
      </c>
      <c r="K467" s="37">
        <f t="shared" si="215"/>
        <v>5.3719999999999999</v>
      </c>
      <c r="L467" s="37">
        <f t="shared" si="205"/>
        <v>7.33</v>
      </c>
      <c r="M467" s="37">
        <f t="shared" si="216"/>
        <v>1.9580000000000002</v>
      </c>
      <c r="N467" s="37">
        <f t="shared" si="206"/>
        <v>59</v>
      </c>
      <c r="P467" s="37">
        <f t="shared" si="217"/>
        <v>1.9580000000000002</v>
      </c>
      <c r="Q467" s="37">
        <f t="shared" si="218"/>
        <v>7.33</v>
      </c>
      <c r="S467">
        <v>7.33</v>
      </c>
      <c r="T467" s="37">
        <f t="shared" si="212"/>
        <v>0</v>
      </c>
    </row>
    <row r="468" spans="1:20" x14ac:dyDescent="0.3">
      <c r="A468" s="88" t="s">
        <v>1143</v>
      </c>
      <c r="B468" s="89">
        <f>VLOOKUP(A468,Площадь!D:E,2,0)</f>
        <v>39.299999999999997</v>
      </c>
      <c r="C468" s="37">
        <v>4.5860000000000003</v>
      </c>
      <c r="D468" s="37">
        <f t="shared" si="223"/>
        <v>4.5860000000000003</v>
      </c>
      <c r="E468" s="37">
        <f>VLOOKUP(A468,'расход по ИПУ'!A:B,2,0)</f>
        <v>0</v>
      </c>
      <c r="F468" s="37">
        <f t="shared" si="224"/>
        <v>39.299999999999997</v>
      </c>
      <c r="H468" s="37">
        <f t="shared" si="213"/>
        <v>0</v>
      </c>
      <c r="I468" s="37">
        <f t="shared" si="214"/>
        <v>4.5860000000000003</v>
      </c>
      <c r="K468" s="37">
        <f t="shared" si="215"/>
        <v>4.5860000000000003</v>
      </c>
      <c r="L468" s="37">
        <f t="shared" si="205"/>
        <v>6.63</v>
      </c>
      <c r="M468" s="37">
        <f t="shared" si="216"/>
        <v>2.0439999999999996</v>
      </c>
      <c r="N468" s="37">
        <f t="shared" si="206"/>
        <v>39.299999999999997</v>
      </c>
      <c r="P468" s="37">
        <f t="shared" si="217"/>
        <v>2.0439999999999996</v>
      </c>
      <c r="Q468" s="37">
        <f t="shared" si="218"/>
        <v>6.63</v>
      </c>
      <c r="S468">
        <v>6.63</v>
      </c>
      <c r="T468" s="37">
        <f t="shared" si="212"/>
        <v>0</v>
      </c>
    </row>
    <row r="469" spans="1:20" x14ac:dyDescent="0.3">
      <c r="A469" s="88" t="s">
        <v>217</v>
      </c>
      <c r="B469" s="89">
        <f>VLOOKUP(A469,Площадь!D:E,2,0)</f>
        <v>83.9</v>
      </c>
      <c r="C469" s="37">
        <v>15.78</v>
      </c>
      <c r="D469" s="37">
        <f t="shared" si="223"/>
        <v>16.079999999999998</v>
      </c>
      <c r="E469" s="37">
        <f>VLOOKUP(A469,'расход по ИПУ'!A:B,2,0)</f>
        <v>0.3</v>
      </c>
      <c r="F469" s="37">
        <f t="shared" si="224"/>
        <v>83.9</v>
      </c>
      <c r="H469" s="37">
        <f t="shared" si="213"/>
        <v>0.3</v>
      </c>
      <c r="I469" s="37">
        <f t="shared" si="214"/>
        <v>16.079999999999998</v>
      </c>
      <c r="K469" s="37">
        <f t="shared" si="215"/>
        <v>16.079999999999998</v>
      </c>
      <c r="L469" s="37">
        <f t="shared" si="205"/>
        <v>19.574000000000002</v>
      </c>
      <c r="M469" s="37">
        <f t="shared" si="216"/>
        <v>3.4940000000000033</v>
      </c>
      <c r="N469" s="37">
        <f t="shared" si="206"/>
        <v>83.9</v>
      </c>
      <c r="P469" s="37">
        <f t="shared" si="217"/>
        <v>3.4940000000000033</v>
      </c>
      <c r="Q469" s="37">
        <f t="shared" si="218"/>
        <v>19.574000000000002</v>
      </c>
      <c r="S469">
        <v>19.574000000000002</v>
      </c>
      <c r="T469" s="37">
        <f t="shared" si="212"/>
        <v>0</v>
      </c>
    </row>
    <row r="470" spans="1:20" x14ac:dyDescent="0.3">
      <c r="A470" s="88" t="s">
        <v>1215</v>
      </c>
      <c r="B470" s="89">
        <f>VLOOKUP(A470,Площадь!D:E,2,0)</f>
        <v>32.1</v>
      </c>
      <c r="C470" s="37">
        <v>5.6790000000000003</v>
      </c>
      <c r="D470" s="37">
        <f t="shared" si="223"/>
        <v>5.6790000000000003</v>
      </c>
      <c r="E470" s="37">
        <f>VLOOKUP(A470,'расход по ИПУ'!A:B,2,0)</f>
        <v>0</v>
      </c>
      <c r="F470" s="37">
        <f t="shared" si="224"/>
        <v>32.1</v>
      </c>
      <c r="H470" s="37">
        <f t="shared" si="213"/>
        <v>0</v>
      </c>
      <c r="I470" s="37">
        <f t="shared" si="214"/>
        <v>5.6790000000000003</v>
      </c>
      <c r="K470" s="37">
        <f t="shared" si="215"/>
        <v>5.6790000000000003</v>
      </c>
      <c r="L470" s="37">
        <f t="shared" si="205"/>
        <v>6.9619999999999997</v>
      </c>
      <c r="M470" s="37">
        <f t="shared" si="216"/>
        <v>1.2829999999999995</v>
      </c>
      <c r="N470" s="37">
        <f t="shared" si="206"/>
        <v>32.1</v>
      </c>
      <c r="P470" s="37">
        <f t="shared" si="217"/>
        <v>1.2829999999999995</v>
      </c>
      <c r="Q470" s="37">
        <f t="shared" si="218"/>
        <v>6.9619999999999997</v>
      </c>
      <c r="S470">
        <v>6.9619999999999997</v>
      </c>
      <c r="T470" s="37">
        <f t="shared" si="212"/>
        <v>0</v>
      </c>
    </row>
    <row r="471" spans="1:20" x14ac:dyDescent="0.3">
      <c r="A471" s="88" t="s">
        <v>1209</v>
      </c>
      <c r="B471" s="89">
        <f>VLOOKUP(A471,Площадь!D:E,2,0)</f>
        <v>31.8</v>
      </c>
      <c r="C471" s="37">
        <v>1.232</v>
      </c>
      <c r="G471" s="37">
        <f t="shared" ref="G471:G472" si="225">B471*$G$715</f>
        <v>0.17742920794353176</v>
      </c>
      <c r="H471" s="37">
        <f t="shared" si="213"/>
        <v>0.17742920794353176</v>
      </c>
      <c r="I471" s="37">
        <f t="shared" si="214"/>
        <v>1.4094292079435318</v>
      </c>
      <c r="K471" s="37">
        <f t="shared" si="215"/>
        <v>1.4094292079435318</v>
      </c>
      <c r="L471" s="37">
        <f t="shared" si="205"/>
        <v>3.0449999999999999</v>
      </c>
      <c r="M471" s="37">
        <f t="shared" si="216"/>
        <v>1.6355707920564682</v>
      </c>
      <c r="N471" s="37">
        <f t="shared" si="206"/>
        <v>31.8</v>
      </c>
      <c r="P471" s="37">
        <f t="shared" si="217"/>
        <v>1.6355707920564682</v>
      </c>
      <c r="Q471" s="37">
        <f t="shared" si="218"/>
        <v>3.0449999999999999</v>
      </c>
      <c r="S471">
        <v>3.0449999999999999</v>
      </c>
      <c r="T471" s="37">
        <f t="shared" si="212"/>
        <v>0</v>
      </c>
    </row>
    <row r="472" spans="1:20" x14ac:dyDescent="0.3">
      <c r="A472" s="88" t="s">
        <v>589</v>
      </c>
      <c r="B472" s="89">
        <f>VLOOKUP(A472,Площадь!D:E,2,0)</f>
        <v>39.1</v>
      </c>
      <c r="C472" s="37">
        <v>10.135</v>
      </c>
      <c r="G472" s="37">
        <f t="shared" si="225"/>
        <v>0.21815981228277018</v>
      </c>
      <c r="H472" s="37">
        <f t="shared" si="213"/>
        <v>0.21815981228277018</v>
      </c>
      <c r="I472" s="37">
        <f t="shared" si="214"/>
        <v>10.353159812282771</v>
      </c>
      <c r="K472" s="37">
        <f t="shared" si="215"/>
        <v>10.353159812282771</v>
      </c>
      <c r="L472" s="37">
        <f t="shared" si="205"/>
        <v>11.307</v>
      </c>
      <c r="M472" s="37">
        <f t="shared" si="216"/>
        <v>0.95384018771722978</v>
      </c>
      <c r="N472" s="37">
        <f t="shared" si="206"/>
        <v>39.1</v>
      </c>
      <c r="P472" s="37">
        <f t="shared" si="217"/>
        <v>0.95384018771722978</v>
      </c>
      <c r="Q472" s="37">
        <f t="shared" si="218"/>
        <v>11.307</v>
      </c>
      <c r="S472">
        <v>11.307</v>
      </c>
      <c r="T472" s="37">
        <f t="shared" si="212"/>
        <v>0</v>
      </c>
    </row>
    <row r="473" spans="1:20" x14ac:dyDescent="0.3">
      <c r="A473" s="88" t="s">
        <v>1242</v>
      </c>
      <c r="B473" s="89">
        <f>VLOOKUP(A473,Площадь!D:E,2,0)</f>
        <v>62</v>
      </c>
      <c r="C473" s="37">
        <v>16.803999999999998</v>
      </c>
      <c r="D473" s="37">
        <f t="shared" ref="D473:D474" si="226">C473+E473</f>
        <v>17.38</v>
      </c>
      <c r="E473" s="37">
        <f>VLOOKUP(A473,'расход по ИПУ'!A:B,2,0)</f>
        <v>0.57599999999999996</v>
      </c>
      <c r="F473" s="37">
        <f t="shared" ref="F473:F474" si="227">B473</f>
        <v>62</v>
      </c>
      <c r="H473" s="37">
        <f t="shared" si="213"/>
        <v>0.57599999999999996</v>
      </c>
      <c r="I473" s="37">
        <f t="shared" si="214"/>
        <v>17.38</v>
      </c>
      <c r="K473" s="37">
        <f t="shared" si="215"/>
        <v>17.38</v>
      </c>
      <c r="L473" s="37">
        <f t="shared" si="205"/>
        <v>19.888000000000002</v>
      </c>
      <c r="M473" s="37">
        <f t="shared" si="216"/>
        <v>2.5080000000000027</v>
      </c>
      <c r="N473" s="37">
        <f t="shared" si="206"/>
        <v>62</v>
      </c>
      <c r="P473" s="37">
        <f t="shared" si="217"/>
        <v>2.5080000000000027</v>
      </c>
      <c r="Q473" s="37">
        <f t="shared" si="218"/>
        <v>19.888000000000002</v>
      </c>
      <c r="S473">
        <v>19.888000000000002</v>
      </c>
      <c r="T473" s="37">
        <f t="shared" si="212"/>
        <v>0</v>
      </c>
    </row>
    <row r="474" spans="1:20" x14ac:dyDescent="0.3">
      <c r="A474" s="88" t="s">
        <v>1204</v>
      </c>
      <c r="B474" s="89">
        <f>VLOOKUP(A474,Площадь!D:E,2,0)</f>
        <v>32.5</v>
      </c>
      <c r="C474" s="37">
        <v>6.806</v>
      </c>
      <c r="D474" s="37">
        <f t="shared" si="226"/>
        <v>6.9180000000000001</v>
      </c>
      <c r="E474" s="37">
        <f>VLOOKUP(A474,'расход по ИПУ'!A:B,2,0)</f>
        <v>0.112</v>
      </c>
      <c r="F474" s="37">
        <f t="shared" si="227"/>
        <v>32.5</v>
      </c>
      <c r="H474" s="37">
        <f t="shared" si="213"/>
        <v>0.112</v>
      </c>
      <c r="I474" s="37">
        <f t="shared" si="214"/>
        <v>6.9180000000000001</v>
      </c>
      <c r="K474" s="37">
        <f t="shared" si="215"/>
        <v>6.9180000000000001</v>
      </c>
      <c r="L474" s="37">
        <f t="shared" si="205"/>
        <v>7.2610000000000001</v>
      </c>
      <c r="M474" s="37">
        <f t="shared" si="216"/>
        <v>0.34299999999999997</v>
      </c>
      <c r="N474" s="37">
        <f t="shared" si="206"/>
        <v>32.5</v>
      </c>
      <c r="P474" s="37">
        <f t="shared" si="217"/>
        <v>0.34299999999999997</v>
      </c>
      <c r="Q474" s="37">
        <f t="shared" si="218"/>
        <v>7.2610000000000001</v>
      </c>
      <c r="S474">
        <v>7.2610000000000001</v>
      </c>
      <c r="T474" s="37">
        <f t="shared" si="212"/>
        <v>0</v>
      </c>
    </row>
    <row r="475" spans="1:20" x14ac:dyDescent="0.3">
      <c r="A475" s="88" t="s">
        <v>788</v>
      </c>
      <c r="B475" s="89">
        <f>VLOOKUP(A475,Площадь!D:E,2,0)</f>
        <v>33.6</v>
      </c>
      <c r="C475" s="37">
        <v>3.6469999999999998</v>
      </c>
      <c r="G475" s="37">
        <f>B475*$G$715</f>
        <v>0.18747237065731656</v>
      </c>
      <c r="H475" s="37">
        <f t="shared" si="213"/>
        <v>0.18747237065731656</v>
      </c>
      <c r="I475" s="37">
        <f t="shared" si="214"/>
        <v>3.8344723706573163</v>
      </c>
      <c r="K475" s="37">
        <f>S475</f>
        <v>3.6469999999999998</v>
      </c>
      <c r="L475" s="37">
        <f t="shared" si="205"/>
        <v>3.6469999999999998</v>
      </c>
      <c r="M475" s="37">
        <f t="shared" si="216"/>
        <v>0</v>
      </c>
      <c r="N475" s="37">
        <f t="shared" si="206"/>
        <v>33.6</v>
      </c>
      <c r="P475" s="37">
        <f t="shared" si="217"/>
        <v>0</v>
      </c>
      <c r="Q475" s="37">
        <f t="shared" si="218"/>
        <v>3.6469999999999998</v>
      </c>
      <c r="S475">
        <v>3.6469999999999998</v>
      </c>
      <c r="T475" s="37">
        <f t="shared" si="212"/>
        <v>0</v>
      </c>
    </row>
    <row r="476" spans="1:20" x14ac:dyDescent="0.3">
      <c r="A476" s="88" t="s">
        <v>524</v>
      </c>
      <c r="B476" s="89">
        <f>VLOOKUP(A476,Площадь!D:E,2,0)</f>
        <v>59</v>
      </c>
      <c r="C476" s="37">
        <v>13.32</v>
      </c>
      <c r="D476" s="37">
        <f>C476+E476</f>
        <v>13.32</v>
      </c>
      <c r="E476" s="37">
        <f>VLOOKUP(A476,'расход по ИПУ'!A:B,2,0)</f>
        <v>0</v>
      </c>
      <c r="F476" s="37">
        <f>B476</f>
        <v>59</v>
      </c>
      <c r="H476" s="37">
        <f t="shared" si="213"/>
        <v>0</v>
      </c>
      <c r="I476" s="37">
        <f t="shared" si="214"/>
        <v>13.32</v>
      </c>
      <c r="K476" s="37">
        <f t="shared" si="215"/>
        <v>13.32</v>
      </c>
      <c r="L476" s="37">
        <f t="shared" si="205"/>
        <v>17.666</v>
      </c>
      <c r="M476" s="37">
        <f t="shared" si="216"/>
        <v>4.3460000000000001</v>
      </c>
      <c r="N476" s="37">
        <f t="shared" si="206"/>
        <v>59</v>
      </c>
      <c r="P476" s="37">
        <f t="shared" si="217"/>
        <v>4.3460000000000001</v>
      </c>
      <c r="Q476" s="37">
        <f t="shared" si="218"/>
        <v>17.666</v>
      </c>
      <c r="S476">
        <v>17.666</v>
      </c>
      <c r="T476" s="37">
        <f t="shared" si="212"/>
        <v>0</v>
      </c>
    </row>
    <row r="477" spans="1:20" x14ac:dyDescent="0.3">
      <c r="A477" s="88" t="s">
        <v>1214</v>
      </c>
      <c r="B477" s="89">
        <f>VLOOKUP(A477,Площадь!D:E,2,0)</f>
        <v>39.299999999999997</v>
      </c>
      <c r="C477" s="37">
        <v>4.7229999999999999</v>
      </c>
      <c r="G477" s="37">
        <f t="shared" ref="G477:G478" si="228">B477*$G$715</f>
        <v>0.21927571925096845</v>
      </c>
      <c r="H477" s="37">
        <f t="shared" si="213"/>
        <v>0.21927571925096845</v>
      </c>
      <c r="I477" s="37">
        <f t="shared" si="214"/>
        <v>4.9422757192509685</v>
      </c>
      <c r="K477" s="37">
        <f t="shared" ref="K477:K478" si="229">S477</f>
        <v>4.7229999999999999</v>
      </c>
      <c r="L477" s="37">
        <f t="shared" si="205"/>
        <v>4.7229999999999999</v>
      </c>
      <c r="M477" s="37">
        <f t="shared" si="216"/>
        <v>0</v>
      </c>
      <c r="N477" s="37">
        <f t="shared" si="206"/>
        <v>39.299999999999997</v>
      </c>
      <c r="P477" s="37">
        <f t="shared" si="217"/>
        <v>0</v>
      </c>
      <c r="Q477" s="37">
        <f t="shared" si="218"/>
        <v>4.7229999999999999</v>
      </c>
      <c r="S477">
        <v>4.7229999999999999</v>
      </c>
      <c r="T477" s="37">
        <f t="shared" si="212"/>
        <v>0</v>
      </c>
    </row>
    <row r="478" spans="1:20" x14ac:dyDescent="0.3">
      <c r="A478" s="88" t="s">
        <v>1085</v>
      </c>
      <c r="B478" s="89">
        <f>VLOOKUP(A478,Площадь!D:E,2,0)</f>
        <v>32.1</v>
      </c>
      <c r="C478" s="37">
        <v>3.0000000000000001E-3</v>
      </c>
      <c r="G478" s="37">
        <f t="shared" si="228"/>
        <v>0.17910306839582923</v>
      </c>
      <c r="H478" s="37">
        <f t="shared" si="213"/>
        <v>0.17910306839582923</v>
      </c>
      <c r="I478" s="37">
        <f t="shared" si="214"/>
        <v>0.18210306839582924</v>
      </c>
      <c r="K478" s="37">
        <f t="shared" si="229"/>
        <v>3.0000000000000001E-3</v>
      </c>
      <c r="L478" s="37">
        <f t="shared" si="205"/>
        <v>3.0000000000000001E-3</v>
      </c>
      <c r="M478" s="37">
        <f t="shared" si="216"/>
        <v>0</v>
      </c>
      <c r="N478" s="37">
        <f t="shared" si="206"/>
        <v>32.1</v>
      </c>
      <c r="P478" s="37">
        <f t="shared" si="217"/>
        <v>0</v>
      </c>
      <c r="Q478" s="37">
        <f t="shared" si="218"/>
        <v>3.0000000000000001E-3</v>
      </c>
      <c r="S478">
        <v>3.0000000000000001E-3</v>
      </c>
      <c r="T478" s="37">
        <f t="shared" si="212"/>
        <v>0</v>
      </c>
    </row>
    <row r="479" spans="1:20" x14ac:dyDescent="0.3">
      <c r="A479" s="88" t="s">
        <v>848</v>
      </c>
      <c r="B479" s="89">
        <f>VLOOKUP(A479,Площадь!D:E,2,0)</f>
        <v>31.8</v>
      </c>
      <c r="C479" s="37">
        <v>9.2490000000000006</v>
      </c>
      <c r="D479" s="37">
        <f>C479+E479</f>
        <v>9.43</v>
      </c>
      <c r="E479" s="37">
        <f>VLOOKUP(A479,'расход по ИПУ'!A:B,2,0)</f>
        <v>0.18099999999999999</v>
      </c>
      <c r="F479" s="37">
        <f>B479</f>
        <v>31.8</v>
      </c>
      <c r="H479" s="37">
        <f t="shared" si="213"/>
        <v>0.18099999999999999</v>
      </c>
      <c r="I479" s="37">
        <f t="shared" si="214"/>
        <v>9.43</v>
      </c>
      <c r="K479" s="37">
        <f t="shared" si="215"/>
        <v>9.43</v>
      </c>
      <c r="L479" s="37">
        <f t="shared" si="205"/>
        <v>9.6039999999999992</v>
      </c>
      <c r="M479" s="37">
        <f t="shared" si="216"/>
        <v>0.17399999999999949</v>
      </c>
      <c r="N479" s="37">
        <f t="shared" si="206"/>
        <v>31.8</v>
      </c>
      <c r="P479" s="37">
        <f t="shared" si="217"/>
        <v>0.17399999999999949</v>
      </c>
      <c r="Q479" s="37">
        <f t="shared" si="218"/>
        <v>9.6039999999999992</v>
      </c>
      <c r="S479">
        <v>9.6039999999999992</v>
      </c>
      <c r="T479" s="37">
        <f t="shared" si="212"/>
        <v>0</v>
      </c>
    </row>
    <row r="480" spans="1:20" x14ac:dyDescent="0.3">
      <c r="A480" s="88" t="s">
        <v>132</v>
      </c>
      <c r="B480" s="89">
        <f>VLOOKUP(A480,Площадь!D:E,2,0)</f>
        <v>80.7</v>
      </c>
      <c r="C480" s="37">
        <v>20.49</v>
      </c>
      <c r="G480" s="37">
        <f t="shared" ref="G480:G482" si="230">B480*$G$715</f>
        <v>0.45026846166801926</v>
      </c>
      <c r="H480" s="37">
        <f t="shared" si="213"/>
        <v>0.45026846166801926</v>
      </c>
      <c r="I480" s="37">
        <f t="shared" si="214"/>
        <v>20.940268461668019</v>
      </c>
      <c r="K480" s="37">
        <f t="shared" si="215"/>
        <v>20.940268461668019</v>
      </c>
      <c r="L480" s="37">
        <f t="shared" si="205"/>
        <v>24.2</v>
      </c>
      <c r="M480" s="37">
        <f t="shared" si="216"/>
        <v>3.2597315383319803</v>
      </c>
      <c r="N480" s="37">
        <f t="shared" si="206"/>
        <v>80.7</v>
      </c>
      <c r="P480" s="37">
        <f t="shared" si="217"/>
        <v>3.2597315383319803</v>
      </c>
      <c r="Q480" s="37">
        <f t="shared" si="218"/>
        <v>24.2</v>
      </c>
      <c r="S480">
        <v>24.2</v>
      </c>
      <c r="T480" s="37">
        <f t="shared" si="212"/>
        <v>0</v>
      </c>
    </row>
    <row r="481" spans="1:20" x14ac:dyDescent="0.3">
      <c r="A481" s="88" t="s">
        <v>632</v>
      </c>
      <c r="B481" s="89">
        <f>VLOOKUP(A481,Площадь!D:E,2,0)</f>
        <v>39.1</v>
      </c>
      <c r="C481" s="37">
        <v>6.431</v>
      </c>
      <c r="G481" s="37">
        <f t="shared" si="230"/>
        <v>0.21815981228277018</v>
      </c>
      <c r="H481" s="37">
        <f t="shared" si="213"/>
        <v>0.21815981228277018</v>
      </c>
      <c r="I481" s="37">
        <f t="shared" si="214"/>
        <v>6.64915981228277</v>
      </c>
      <c r="K481" s="37">
        <f t="shared" ref="K481:K482" si="231">S481</f>
        <v>6.431</v>
      </c>
      <c r="L481" s="37">
        <f t="shared" si="205"/>
        <v>6.431</v>
      </c>
      <c r="M481" s="37">
        <f t="shared" si="216"/>
        <v>0</v>
      </c>
      <c r="N481" s="37">
        <f t="shared" si="206"/>
        <v>39.1</v>
      </c>
      <c r="P481" s="37">
        <f t="shared" si="217"/>
        <v>0</v>
      </c>
      <c r="Q481" s="37">
        <f t="shared" si="218"/>
        <v>6.431</v>
      </c>
      <c r="S481">
        <v>6.431</v>
      </c>
      <c r="T481" s="37">
        <f t="shared" si="212"/>
        <v>0</v>
      </c>
    </row>
    <row r="482" spans="1:20" x14ac:dyDescent="0.3">
      <c r="A482" s="88" t="s">
        <v>1073</v>
      </c>
      <c r="B482" s="89">
        <f>VLOOKUP(A482,Площадь!D:E,2,0)</f>
        <v>62</v>
      </c>
      <c r="C482" s="37">
        <v>10.103999999999999</v>
      </c>
      <c r="G482" s="37">
        <f t="shared" si="230"/>
        <v>0.34593116014147701</v>
      </c>
      <c r="H482" s="37">
        <f t="shared" si="213"/>
        <v>0.34593116014147701</v>
      </c>
      <c r="I482" s="37">
        <f t="shared" si="214"/>
        <v>10.449931160141476</v>
      </c>
      <c r="K482" s="37">
        <f t="shared" si="231"/>
        <v>10.103999999999999</v>
      </c>
      <c r="L482" s="37">
        <f t="shared" si="205"/>
        <v>10.103999999999999</v>
      </c>
      <c r="M482" s="37">
        <f t="shared" si="216"/>
        <v>0</v>
      </c>
      <c r="N482" s="37">
        <f t="shared" si="206"/>
        <v>62</v>
      </c>
      <c r="P482" s="37">
        <f t="shared" si="217"/>
        <v>0</v>
      </c>
      <c r="Q482" s="37">
        <f t="shared" si="218"/>
        <v>10.103999999999999</v>
      </c>
      <c r="S482">
        <v>10.103999999999999</v>
      </c>
      <c r="T482" s="37">
        <f t="shared" si="212"/>
        <v>0</v>
      </c>
    </row>
    <row r="483" spans="1:20" x14ac:dyDescent="0.3">
      <c r="A483" s="88" t="s">
        <v>653</v>
      </c>
      <c r="B483" s="89">
        <f>VLOOKUP(A483,Площадь!D:E,2,0)</f>
        <v>32.5</v>
      </c>
      <c r="C483" s="37">
        <v>12.111000000000001</v>
      </c>
      <c r="D483" s="37">
        <f>C483+E483</f>
        <v>13.465</v>
      </c>
      <c r="E483" s="37">
        <f>VLOOKUP(A483,'расход по ИПУ'!A:B,2,0)</f>
        <v>1.3540000000000001</v>
      </c>
      <c r="F483" s="37">
        <f>B483</f>
        <v>32.5</v>
      </c>
      <c r="H483" s="37">
        <f t="shared" si="213"/>
        <v>1.3540000000000001</v>
      </c>
      <c r="I483" s="37">
        <f t="shared" si="214"/>
        <v>13.465</v>
      </c>
      <c r="K483" s="37">
        <f t="shared" si="215"/>
        <v>13.465</v>
      </c>
      <c r="L483" s="37">
        <f t="shared" si="205"/>
        <v>15.308</v>
      </c>
      <c r="M483" s="37">
        <f t="shared" si="216"/>
        <v>1.843</v>
      </c>
      <c r="N483" s="37">
        <f t="shared" si="206"/>
        <v>32.5</v>
      </c>
      <c r="P483" s="37">
        <f t="shared" si="217"/>
        <v>1.843</v>
      </c>
      <c r="Q483" s="37">
        <f t="shared" si="218"/>
        <v>15.308</v>
      </c>
      <c r="S483">
        <v>15.308</v>
      </c>
      <c r="T483" s="37">
        <f t="shared" si="212"/>
        <v>0</v>
      </c>
    </row>
    <row r="484" spans="1:20" x14ac:dyDescent="0.3">
      <c r="A484" s="88" t="s">
        <v>1074</v>
      </c>
      <c r="B484" s="89">
        <f>VLOOKUP(A484,Площадь!D:E,2,0)</f>
        <v>33.6</v>
      </c>
      <c r="C484" s="37">
        <v>3.6909999999999998</v>
      </c>
      <c r="G484" s="37">
        <f>B484*$G$715</f>
        <v>0.18747237065731656</v>
      </c>
      <c r="H484" s="37">
        <f t="shared" si="213"/>
        <v>0.18747237065731656</v>
      </c>
      <c r="I484" s="37">
        <f t="shared" si="214"/>
        <v>3.8784723706573163</v>
      </c>
      <c r="K484" s="37">
        <f>S484</f>
        <v>3.6909999999999998</v>
      </c>
      <c r="L484" s="37">
        <f t="shared" si="205"/>
        <v>3.6909999999999998</v>
      </c>
      <c r="M484" s="37">
        <f t="shared" si="216"/>
        <v>0</v>
      </c>
      <c r="N484" s="37">
        <f t="shared" si="206"/>
        <v>33.6</v>
      </c>
      <c r="P484" s="37">
        <f t="shared" si="217"/>
        <v>0</v>
      </c>
      <c r="Q484" s="37">
        <f t="shared" si="218"/>
        <v>3.6909999999999998</v>
      </c>
      <c r="S484">
        <v>3.6909999999999998</v>
      </c>
      <c r="T484" s="37">
        <f t="shared" si="212"/>
        <v>0</v>
      </c>
    </row>
    <row r="485" spans="1:20" x14ac:dyDescent="0.3">
      <c r="A485" s="88" t="s">
        <v>801</v>
      </c>
      <c r="B485" s="89">
        <f>VLOOKUP(A485,Площадь!D:E,2,0)</f>
        <v>59</v>
      </c>
      <c r="C485" s="37">
        <v>10.057</v>
      </c>
      <c r="D485" s="37">
        <f>C485+E485</f>
        <v>10.16</v>
      </c>
      <c r="E485" s="37">
        <f>VLOOKUP(A485,'расход по ИПУ'!A:B,2,0)</f>
        <v>0.10299999999999999</v>
      </c>
      <c r="F485" s="37">
        <f>B485</f>
        <v>59</v>
      </c>
      <c r="H485" s="37">
        <f t="shared" si="213"/>
        <v>0.10299999999999999</v>
      </c>
      <c r="I485" s="37">
        <f t="shared" si="214"/>
        <v>10.16</v>
      </c>
      <c r="K485" s="37">
        <f t="shared" si="215"/>
        <v>10.16</v>
      </c>
      <c r="L485" s="37">
        <f t="shared" si="205"/>
        <v>10.68</v>
      </c>
      <c r="M485" s="37">
        <f t="shared" si="216"/>
        <v>0.51999999999999957</v>
      </c>
      <c r="N485" s="37">
        <f t="shared" si="206"/>
        <v>59</v>
      </c>
      <c r="P485" s="37">
        <f t="shared" si="217"/>
        <v>0.51999999999999957</v>
      </c>
      <c r="Q485" s="37">
        <f t="shared" si="218"/>
        <v>10.68</v>
      </c>
      <c r="S485">
        <v>10.68</v>
      </c>
      <c r="T485" s="37">
        <f t="shared" si="212"/>
        <v>0</v>
      </c>
    </row>
    <row r="486" spans="1:20" x14ac:dyDescent="0.3">
      <c r="A486" s="88" t="s">
        <v>711</v>
      </c>
      <c r="B486" s="89">
        <f>VLOOKUP(A486,Площадь!D:E,2,0)</f>
        <v>39.299999999999997</v>
      </c>
      <c r="C486" s="37">
        <v>11.209</v>
      </c>
      <c r="G486" s="37">
        <f t="shared" ref="G486:G487" si="232">B486*$G$715</f>
        <v>0.21927571925096845</v>
      </c>
      <c r="H486" s="37">
        <f t="shared" si="213"/>
        <v>0.21927571925096845</v>
      </c>
      <c r="I486" s="37">
        <f t="shared" si="214"/>
        <v>11.428275719250967</v>
      </c>
      <c r="K486" s="37">
        <f t="shared" si="215"/>
        <v>11.428275719250967</v>
      </c>
      <c r="L486" s="37">
        <f t="shared" si="205"/>
        <v>13.888</v>
      </c>
      <c r="M486" s="37">
        <f t="shared" si="216"/>
        <v>2.4597242807490325</v>
      </c>
      <c r="N486" s="37">
        <f t="shared" si="206"/>
        <v>39.299999999999997</v>
      </c>
      <c r="P486" s="37">
        <f t="shared" si="217"/>
        <v>2.4597242807490325</v>
      </c>
      <c r="Q486" s="37">
        <f t="shared" si="218"/>
        <v>13.888</v>
      </c>
      <c r="S486">
        <v>13.888</v>
      </c>
      <c r="T486" s="37">
        <f t="shared" si="212"/>
        <v>0</v>
      </c>
    </row>
    <row r="487" spans="1:20" x14ac:dyDescent="0.3">
      <c r="A487" s="88" t="s">
        <v>802</v>
      </c>
      <c r="B487" s="89">
        <f>VLOOKUP(A487,Площадь!D:E,2,0)</f>
        <v>32.1</v>
      </c>
      <c r="C487" s="37">
        <v>7.641</v>
      </c>
      <c r="G487" s="37">
        <f t="shared" si="232"/>
        <v>0.17910306839582923</v>
      </c>
      <c r="H487" s="37">
        <f t="shared" si="213"/>
        <v>0.17910306839582923</v>
      </c>
      <c r="I487" s="37">
        <f t="shared" si="214"/>
        <v>7.820103068395829</v>
      </c>
      <c r="K487" s="37">
        <f>S487</f>
        <v>7.7110000000000003</v>
      </c>
      <c r="L487" s="37">
        <f t="shared" si="205"/>
        <v>7.7110000000000003</v>
      </c>
      <c r="M487" s="37">
        <f t="shared" si="216"/>
        <v>0</v>
      </c>
      <c r="N487" s="37">
        <f t="shared" si="206"/>
        <v>32.1</v>
      </c>
      <c r="P487" s="37">
        <f t="shared" si="217"/>
        <v>0</v>
      </c>
      <c r="Q487" s="37">
        <f t="shared" si="218"/>
        <v>7.7110000000000003</v>
      </c>
      <c r="S487">
        <v>7.7110000000000003</v>
      </c>
      <c r="T487" s="37">
        <f t="shared" si="212"/>
        <v>0</v>
      </c>
    </row>
    <row r="488" spans="1:20" x14ac:dyDescent="0.3">
      <c r="A488" s="88" t="s">
        <v>675</v>
      </c>
      <c r="B488" s="89">
        <f>VLOOKUP(A488,Площадь!D:E,2,0)</f>
        <v>31.8</v>
      </c>
      <c r="C488" s="37">
        <v>1.615</v>
      </c>
      <c r="D488" s="37">
        <f t="shared" ref="D488:D489" si="233">C488+E488</f>
        <v>1.6239999999999999</v>
      </c>
      <c r="E488" s="37">
        <f>VLOOKUP(A488,'расход по ИПУ'!A:B,2,0)</f>
        <v>8.9999999999999993E-3</v>
      </c>
      <c r="F488" s="37">
        <f t="shared" ref="F488:F489" si="234">B488</f>
        <v>31.8</v>
      </c>
      <c r="H488" s="37">
        <f t="shared" si="213"/>
        <v>8.9999999999999993E-3</v>
      </c>
      <c r="I488" s="37">
        <f t="shared" si="214"/>
        <v>1.6239999999999999</v>
      </c>
      <c r="K488" s="37">
        <f t="shared" si="215"/>
        <v>1.6239999999999999</v>
      </c>
      <c r="L488" s="37">
        <f t="shared" si="205"/>
        <v>3.5209999999999999</v>
      </c>
      <c r="M488" s="37">
        <f t="shared" si="216"/>
        <v>1.897</v>
      </c>
      <c r="N488" s="37">
        <f t="shared" si="206"/>
        <v>31.8</v>
      </c>
      <c r="P488" s="37">
        <f t="shared" si="217"/>
        <v>1.897</v>
      </c>
      <c r="Q488" s="37">
        <f t="shared" si="218"/>
        <v>3.5209999999999999</v>
      </c>
      <c r="S488">
        <v>3.5209999999999999</v>
      </c>
      <c r="T488" s="37">
        <f t="shared" si="212"/>
        <v>0</v>
      </c>
    </row>
    <row r="489" spans="1:20" x14ac:dyDescent="0.3">
      <c r="A489" s="88" t="s">
        <v>1069</v>
      </c>
      <c r="B489" s="89">
        <f>VLOOKUP(A489,Площадь!D:E,2,0)</f>
        <v>39.1</v>
      </c>
      <c r="C489" s="37">
        <v>9.6349999999999998</v>
      </c>
      <c r="D489" s="37">
        <f t="shared" si="233"/>
        <v>10.01</v>
      </c>
      <c r="E489" s="37">
        <f>VLOOKUP(A489,'расход по ИПУ'!A:B,2,0)</f>
        <v>0.375</v>
      </c>
      <c r="F489" s="37">
        <f t="shared" si="234"/>
        <v>39.1</v>
      </c>
      <c r="H489" s="37">
        <f t="shared" si="213"/>
        <v>0.375</v>
      </c>
      <c r="I489" s="37">
        <f t="shared" si="214"/>
        <v>10.01</v>
      </c>
      <c r="K489" s="37">
        <f t="shared" si="215"/>
        <v>10.01</v>
      </c>
      <c r="L489" s="37">
        <f t="shared" si="205"/>
        <v>10.018000000000001</v>
      </c>
      <c r="M489" s="37">
        <f t="shared" si="216"/>
        <v>8.0000000000008953E-3</v>
      </c>
      <c r="N489" s="37">
        <f t="shared" si="206"/>
        <v>39.1</v>
      </c>
      <c r="P489" s="37">
        <f t="shared" si="217"/>
        <v>8.0000000000008953E-3</v>
      </c>
      <c r="Q489" s="37">
        <f t="shared" si="218"/>
        <v>10.018000000000001</v>
      </c>
      <c r="S489">
        <v>10.018000000000001</v>
      </c>
      <c r="T489" s="37">
        <f t="shared" si="212"/>
        <v>0</v>
      </c>
    </row>
    <row r="490" spans="1:20" x14ac:dyDescent="0.3">
      <c r="A490" s="88" t="s">
        <v>1216</v>
      </c>
      <c r="B490" s="89">
        <f>VLOOKUP(A490,Площадь!D:E,2,0)</f>
        <v>62</v>
      </c>
      <c r="C490" s="37">
        <v>6.3129999999999997</v>
      </c>
      <c r="G490" s="37">
        <f>B490*$G$715</f>
        <v>0.34593116014147701</v>
      </c>
      <c r="H490" s="37">
        <f t="shared" si="213"/>
        <v>0.34593116014147701</v>
      </c>
      <c r="I490" s="37">
        <f t="shared" si="214"/>
        <v>6.6589311601414769</v>
      </c>
      <c r="K490" s="37">
        <f t="shared" si="215"/>
        <v>6.6589311601414769</v>
      </c>
      <c r="L490" s="37">
        <f t="shared" si="205"/>
        <v>9.125</v>
      </c>
      <c r="M490" s="37">
        <f t="shared" si="216"/>
        <v>2.4660688398585231</v>
      </c>
      <c r="N490" s="37">
        <f t="shared" si="206"/>
        <v>62</v>
      </c>
      <c r="P490" s="37">
        <f t="shared" si="217"/>
        <v>2.4660688398585231</v>
      </c>
      <c r="Q490" s="37">
        <f t="shared" si="218"/>
        <v>9.125</v>
      </c>
      <c r="S490">
        <v>9.125</v>
      </c>
      <c r="T490" s="37">
        <f t="shared" si="212"/>
        <v>0</v>
      </c>
    </row>
    <row r="491" spans="1:20" x14ac:dyDescent="0.3">
      <c r="A491" s="88" t="s">
        <v>221</v>
      </c>
      <c r="B491" s="89">
        <f>VLOOKUP(A491,Площадь!D:E,2,0)</f>
        <v>55.8</v>
      </c>
      <c r="C491" s="37">
        <v>11.597</v>
      </c>
      <c r="D491" s="37">
        <f>C491+E491</f>
        <v>11.696999999999999</v>
      </c>
      <c r="E491" s="37">
        <f>VLOOKUP(A491,'расход по ИПУ'!A:B,2,0)</f>
        <v>0.1</v>
      </c>
      <c r="F491" s="37">
        <f>B491</f>
        <v>55.8</v>
      </c>
      <c r="H491" s="37">
        <f t="shared" si="213"/>
        <v>0.1</v>
      </c>
      <c r="I491" s="37">
        <f t="shared" si="214"/>
        <v>11.696999999999999</v>
      </c>
      <c r="K491" s="37">
        <f>S491</f>
        <v>11.6</v>
      </c>
      <c r="L491" s="37">
        <f t="shared" si="205"/>
        <v>11.6</v>
      </c>
      <c r="M491" s="37">
        <f t="shared" si="216"/>
        <v>0</v>
      </c>
      <c r="N491" s="37">
        <f t="shared" si="206"/>
        <v>55.8</v>
      </c>
      <c r="P491" s="37">
        <f t="shared" si="217"/>
        <v>0</v>
      </c>
      <c r="Q491" s="37">
        <f t="shared" si="218"/>
        <v>11.6</v>
      </c>
      <c r="S491">
        <v>11.6</v>
      </c>
      <c r="T491" s="37">
        <f t="shared" si="212"/>
        <v>0</v>
      </c>
    </row>
    <row r="492" spans="1:20" x14ac:dyDescent="0.3">
      <c r="A492" s="88" t="s">
        <v>910</v>
      </c>
      <c r="B492" s="89">
        <f>VLOOKUP(A492,Площадь!D:E,2,0)</f>
        <v>32.5</v>
      </c>
      <c r="C492" s="37">
        <v>1.58</v>
      </c>
      <c r="G492" s="37">
        <f t="shared" ref="G492:G493" si="235">B492*$G$715</f>
        <v>0.18133488233222583</v>
      </c>
      <c r="H492" s="37">
        <f t="shared" si="213"/>
        <v>0.18133488233222583</v>
      </c>
      <c r="I492" s="37">
        <f t="shared" si="214"/>
        <v>1.7613348823322259</v>
      </c>
      <c r="K492" s="37">
        <f t="shared" si="215"/>
        <v>1.7613348823322259</v>
      </c>
      <c r="L492" s="37">
        <f t="shared" si="205"/>
        <v>3.9809999999999999</v>
      </c>
      <c r="M492" s="37">
        <f t="shared" si="216"/>
        <v>2.2196651176677742</v>
      </c>
      <c r="N492" s="37">
        <f t="shared" si="206"/>
        <v>32.5</v>
      </c>
      <c r="P492" s="37">
        <f t="shared" si="217"/>
        <v>2.2196651176677742</v>
      </c>
      <c r="Q492" s="37">
        <f t="shared" si="218"/>
        <v>3.9809999999999999</v>
      </c>
      <c r="S492">
        <v>3.9809999999999999</v>
      </c>
      <c r="T492" s="37">
        <f t="shared" si="212"/>
        <v>0</v>
      </c>
    </row>
    <row r="493" spans="1:20" x14ac:dyDescent="0.3">
      <c r="A493" s="88" t="s">
        <v>866</v>
      </c>
      <c r="B493" s="89">
        <f>VLOOKUP(A493,Площадь!D:E,2,0)</f>
        <v>47.6</v>
      </c>
      <c r="C493" s="37">
        <v>10.851000000000001</v>
      </c>
      <c r="G493" s="37">
        <f t="shared" si="235"/>
        <v>0.26558585843119847</v>
      </c>
      <c r="H493" s="37">
        <f t="shared" si="213"/>
        <v>0.26558585843119847</v>
      </c>
      <c r="I493" s="37">
        <f t="shared" si="214"/>
        <v>11.116585858431199</v>
      </c>
      <c r="K493" s="37">
        <f t="shared" si="215"/>
        <v>11.116585858431199</v>
      </c>
      <c r="L493" s="37">
        <f t="shared" si="205"/>
        <v>14.348000000000001</v>
      </c>
      <c r="M493" s="37">
        <f t="shared" si="216"/>
        <v>3.231414141568802</v>
      </c>
      <c r="N493" s="37">
        <f t="shared" si="206"/>
        <v>47.6</v>
      </c>
      <c r="P493" s="37">
        <f t="shared" si="217"/>
        <v>3.231414141568802</v>
      </c>
      <c r="Q493" s="37">
        <f t="shared" si="218"/>
        <v>14.348000000000001</v>
      </c>
      <c r="S493">
        <v>14.348000000000001</v>
      </c>
      <c r="T493" s="37">
        <f t="shared" si="212"/>
        <v>0</v>
      </c>
    </row>
    <row r="494" spans="1:20" x14ac:dyDescent="0.3">
      <c r="A494" s="88" t="s">
        <v>896</v>
      </c>
      <c r="B494" s="89">
        <f>VLOOKUP(A494,Площадь!D:E,2,0)</f>
        <v>83.5</v>
      </c>
      <c r="C494" s="37">
        <v>11.9</v>
      </c>
      <c r="D494" s="37">
        <f t="shared" ref="D494:D495" si="236">C494+E494</f>
        <v>12.4</v>
      </c>
      <c r="E494" s="37">
        <f>VLOOKUP(A494,'расход по ИПУ'!A:B,2,0)</f>
        <v>0.5</v>
      </c>
      <c r="F494" s="37">
        <f t="shared" ref="F494:F495" si="237">B494</f>
        <v>83.5</v>
      </c>
      <c r="H494" s="37">
        <f t="shared" si="213"/>
        <v>0.5</v>
      </c>
      <c r="I494" s="37">
        <f t="shared" si="214"/>
        <v>12.4</v>
      </c>
      <c r="K494" s="37">
        <f t="shared" si="215"/>
        <v>12.4</v>
      </c>
      <c r="L494" s="37">
        <f t="shared" ref="L494:L557" si="238">K494+M494</f>
        <v>15.145</v>
      </c>
      <c r="M494" s="37">
        <f t="shared" si="216"/>
        <v>2.7449999999999992</v>
      </c>
      <c r="N494" s="37">
        <f t="shared" ref="N494:N557" si="239">B494</f>
        <v>83.5</v>
      </c>
      <c r="P494" s="37">
        <f t="shared" si="217"/>
        <v>2.7449999999999992</v>
      </c>
      <c r="Q494" s="37">
        <f t="shared" si="218"/>
        <v>15.145</v>
      </c>
      <c r="S494">
        <v>15.145</v>
      </c>
      <c r="T494" s="37">
        <f t="shared" si="212"/>
        <v>0</v>
      </c>
    </row>
    <row r="495" spans="1:20" x14ac:dyDescent="0.3">
      <c r="A495" s="88" t="s">
        <v>942</v>
      </c>
      <c r="B495" s="89">
        <f>VLOOKUP(A495,Площадь!D:E,2,0)</f>
        <v>55.8</v>
      </c>
      <c r="C495" s="37">
        <v>5.1219999999999999</v>
      </c>
      <c r="D495" s="37">
        <f t="shared" si="236"/>
        <v>6.5149999999999997</v>
      </c>
      <c r="E495" s="37">
        <f>VLOOKUP(A495,'расход по ИПУ'!A:B,2,0)</f>
        <v>1.393</v>
      </c>
      <c r="F495" s="37">
        <f t="shared" si="237"/>
        <v>55.8</v>
      </c>
      <c r="H495" s="37">
        <f t="shared" si="213"/>
        <v>1.393</v>
      </c>
      <c r="I495" s="37">
        <f t="shared" si="214"/>
        <v>6.5149999999999997</v>
      </c>
      <c r="K495" s="37">
        <f>S495</f>
        <v>5.335</v>
      </c>
      <c r="L495" s="37">
        <f t="shared" si="238"/>
        <v>5.335</v>
      </c>
      <c r="M495" s="37">
        <f t="shared" si="216"/>
        <v>0</v>
      </c>
      <c r="N495" s="37">
        <f t="shared" si="239"/>
        <v>55.8</v>
      </c>
      <c r="P495" s="37">
        <f t="shared" si="217"/>
        <v>0</v>
      </c>
      <c r="Q495" s="37">
        <f t="shared" si="218"/>
        <v>5.335</v>
      </c>
      <c r="S495">
        <v>5.335</v>
      </c>
      <c r="T495" s="37">
        <f t="shared" si="212"/>
        <v>0</v>
      </c>
    </row>
    <row r="496" spans="1:20" x14ac:dyDescent="0.3">
      <c r="A496" s="88" t="s">
        <v>682</v>
      </c>
      <c r="B496" s="89">
        <f>VLOOKUP(A496,Площадь!D:E,2,0)</f>
        <v>45.6</v>
      </c>
      <c r="C496" s="37">
        <v>12.42</v>
      </c>
      <c r="G496" s="37">
        <f>B496*$G$715</f>
        <v>0.25442678874921532</v>
      </c>
      <c r="H496" s="37">
        <f t="shared" si="213"/>
        <v>0.25442678874921532</v>
      </c>
      <c r="I496" s="37">
        <f t="shared" si="214"/>
        <v>12.674426788749216</v>
      </c>
      <c r="K496" s="37">
        <f t="shared" si="215"/>
        <v>12.674426788749216</v>
      </c>
      <c r="L496" s="37">
        <f t="shared" si="238"/>
        <v>14.782999999999999</v>
      </c>
      <c r="M496" s="37">
        <f t="shared" si="216"/>
        <v>2.1085732112507838</v>
      </c>
      <c r="N496" s="37">
        <f t="shared" si="239"/>
        <v>45.6</v>
      </c>
      <c r="P496" s="37">
        <f t="shared" si="217"/>
        <v>2.1085732112507838</v>
      </c>
      <c r="Q496" s="37">
        <f t="shared" si="218"/>
        <v>14.782999999999999</v>
      </c>
      <c r="S496">
        <v>14.782999999999999</v>
      </c>
      <c r="T496" s="37">
        <f t="shared" si="212"/>
        <v>0</v>
      </c>
    </row>
    <row r="497" spans="1:20" x14ac:dyDescent="0.3">
      <c r="A497" s="88" t="s">
        <v>899</v>
      </c>
      <c r="B497" s="89">
        <f>VLOOKUP(A497,Площадь!D:E,2,0)</f>
        <v>45.1</v>
      </c>
      <c r="C497" s="37">
        <v>5.7469999999999999</v>
      </c>
      <c r="D497" s="37">
        <f>C497+E497</f>
        <v>5.7469999999999999</v>
      </c>
      <c r="E497" s="37">
        <f>VLOOKUP(A497,'расход по ИПУ'!A:B,2,0)</f>
        <v>0</v>
      </c>
      <c r="F497" s="37">
        <f>B497</f>
        <v>45.1</v>
      </c>
      <c r="H497" s="37">
        <f t="shared" si="213"/>
        <v>0</v>
      </c>
      <c r="I497" s="37">
        <f t="shared" si="214"/>
        <v>5.7469999999999999</v>
      </c>
      <c r="K497" s="37">
        <f t="shared" si="215"/>
        <v>5.7469999999999999</v>
      </c>
      <c r="L497" s="37">
        <f t="shared" si="238"/>
        <v>8.7750000000000004</v>
      </c>
      <c r="M497" s="37">
        <f t="shared" si="216"/>
        <v>3.0280000000000005</v>
      </c>
      <c r="N497" s="37">
        <f t="shared" si="239"/>
        <v>45.1</v>
      </c>
      <c r="P497" s="37">
        <f t="shared" si="217"/>
        <v>3.0280000000000005</v>
      </c>
      <c r="Q497" s="37">
        <f t="shared" si="218"/>
        <v>8.7750000000000004</v>
      </c>
      <c r="S497">
        <v>8.7750000000000004</v>
      </c>
      <c r="T497" s="37">
        <f t="shared" si="212"/>
        <v>0</v>
      </c>
    </row>
    <row r="498" spans="1:20" x14ac:dyDescent="0.3">
      <c r="A498" s="88" t="s">
        <v>662</v>
      </c>
      <c r="B498" s="89">
        <f>VLOOKUP(A498,Площадь!D:E,2,0)</f>
        <v>56</v>
      </c>
      <c r="C498" s="37">
        <v>10.753</v>
      </c>
      <c r="G498" s="37">
        <f t="shared" ref="G498:G499" si="240">B498*$G$715</f>
        <v>0.31245395109552759</v>
      </c>
      <c r="H498" s="37">
        <f t="shared" si="213"/>
        <v>0.31245395109552759</v>
      </c>
      <c r="I498" s="37">
        <f t="shared" si="214"/>
        <v>11.065453951095527</v>
      </c>
      <c r="K498" s="37">
        <f t="shared" si="215"/>
        <v>11.065453951095527</v>
      </c>
      <c r="L498" s="37">
        <f t="shared" si="238"/>
        <v>14.661</v>
      </c>
      <c r="M498" s="37">
        <f t="shared" si="216"/>
        <v>3.5955460489044722</v>
      </c>
      <c r="N498" s="37">
        <f t="shared" si="239"/>
        <v>56</v>
      </c>
      <c r="P498" s="37">
        <f t="shared" si="217"/>
        <v>3.5955460489044722</v>
      </c>
      <c r="Q498" s="37">
        <f t="shared" si="218"/>
        <v>14.661</v>
      </c>
      <c r="S498">
        <v>14.661</v>
      </c>
      <c r="T498" s="37">
        <f t="shared" si="212"/>
        <v>0</v>
      </c>
    </row>
    <row r="499" spans="1:20" x14ac:dyDescent="0.3">
      <c r="A499" s="88" t="s">
        <v>1235</v>
      </c>
      <c r="B499" s="89">
        <f>VLOOKUP(A499,Площадь!D:E,2,0)</f>
        <v>86.8</v>
      </c>
      <c r="C499" s="37">
        <v>20.934000000000001</v>
      </c>
      <c r="G499" s="37">
        <f t="shared" si="240"/>
        <v>0.48430362419806777</v>
      </c>
      <c r="H499" s="37">
        <f t="shared" si="213"/>
        <v>0.48430362419806777</v>
      </c>
      <c r="I499" s="37">
        <f t="shared" si="214"/>
        <v>21.418303624198067</v>
      </c>
      <c r="K499" s="37">
        <f t="shared" si="215"/>
        <v>21.418303624198067</v>
      </c>
      <c r="L499" s="37">
        <f t="shared" si="238"/>
        <v>27.42</v>
      </c>
      <c r="M499" s="37">
        <f t="shared" si="216"/>
        <v>6.0016963758019344</v>
      </c>
      <c r="N499" s="37">
        <f t="shared" si="239"/>
        <v>86.8</v>
      </c>
      <c r="P499" s="37">
        <f t="shared" si="217"/>
        <v>6.0016963758019344</v>
      </c>
      <c r="Q499" s="37">
        <f t="shared" si="218"/>
        <v>27.42</v>
      </c>
      <c r="S499">
        <v>27.42</v>
      </c>
      <c r="T499" s="37">
        <f t="shared" si="212"/>
        <v>0</v>
      </c>
    </row>
    <row r="500" spans="1:20" x14ac:dyDescent="0.3">
      <c r="A500" s="88" t="s">
        <v>1180</v>
      </c>
      <c r="B500" s="89">
        <f>VLOOKUP(A500,Площадь!D:E,2,0)</f>
        <v>46.4</v>
      </c>
      <c r="C500" s="37">
        <v>8.39</v>
      </c>
      <c r="D500" s="37">
        <f>C500+E500</f>
        <v>8.5500000000000007</v>
      </c>
      <c r="E500" s="37">
        <f>VLOOKUP(A500,'расход по ИПУ'!A:B,2,0)</f>
        <v>0.16</v>
      </c>
      <c r="F500" s="37">
        <f>B500</f>
        <v>46.4</v>
      </c>
      <c r="H500" s="37">
        <f t="shared" si="213"/>
        <v>0.16</v>
      </c>
      <c r="I500" s="37">
        <f t="shared" si="214"/>
        <v>8.5500000000000007</v>
      </c>
      <c r="K500" s="37">
        <f t="shared" si="215"/>
        <v>8.5500000000000007</v>
      </c>
      <c r="L500" s="37">
        <f t="shared" si="238"/>
        <v>11.238</v>
      </c>
      <c r="M500" s="37">
        <f t="shared" si="216"/>
        <v>2.6879999999999988</v>
      </c>
      <c r="N500" s="37">
        <f t="shared" si="239"/>
        <v>46.4</v>
      </c>
      <c r="P500" s="37">
        <f t="shared" si="217"/>
        <v>2.6879999999999988</v>
      </c>
      <c r="Q500" s="37">
        <f t="shared" si="218"/>
        <v>11.238</v>
      </c>
      <c r="S500">
        <v>11.238</v>
      </c>
      <c r="T500" s="37">
        <f t="shared" si="212"/>
        <v>0</v>
      </c>
    </row>
    <row r="501" spans="1:20" x14ac:dyDescent="0.3">
      <c r="A501" s="88" t="s">
        <v>712</v>
      </c>
      <c r="B501" s="89">
        <f>VLOOKUP(A501,Площадь!D:E,2,0)</f>
        <v>34.799999999999997</v>
      </c>
      <c r="C501" s="37">
        <v>5.0119999999999996</v>
      </c>
      <c r="G501" s="37">
        <f t="shared" ref="G501:G507" si="241">B501*$G$715</f>
        <v>0.19416781246650641</v>
      </c>
      <c r="H501" s="37">
        <f t="shared" si="213"/>
        <v>0.19416781246650641</v>
      </c>
      <c r="I501" s="37">
        <f t="shared" si="214"/>
        <v>5.2061678124665063</v>
      </c>
      <c r="K501" s="37">
        <f t="shared" si="215"/>
        <v>5.2061678124665063</v>
      </c>
      <c r="L501" s="37">
        <f t="shared" si="238"/>
        <v>7.7220000000000004</v>
      </c>
      <c r="M501" s="37">
        <f t="shared" si="216"/>
        <v>2.5158321875334941</v>
      </c>
      <c r="N501" s="37">
        <f t="shared" si="239"/>
        <v>34.799999999999997</v>
      </c>
      <c r="P501" s="37">
        <f t="shared" si="217"/>
        <v>2.5158321875334941</v>
      </c>
      <c r="Q501" s="37">
        <f t="shared" si="218"/>
        <v>7.7220000000000004</v>
      </c>
      <c r="S501">
        <v>7.7220000000000004</v>
      </c>
      <c r="T501" s="37">
        <f t="shared" si="212"/>
        <v>0</v>
      </c>
    </row>
    <row r="502" spans="1:20" x14ac:dyDescent="0.3">
      <c r="A502" s="88" t="s">
        <v>339</v>
      </c>
      <c r="B502" s="89">
        <f>VLOOKUP(A502,Площадь!D:E,2,0)</f>
        <v>55.7</v>
      </c>
      <c r="C502" s="37">
        <v>8.4870000000000001</v>
      </c>
      <c r="G502" s="37">
        <f t="shared" si="241"/>
        <v>0.31078009064323014</v>
      </c>
      <c r="H502" s="37">
        <f t="shared" si="213"/>
        <v>0.31078009064323014</v>
      </c>
      <c r="I502" s="37">
        <f t="shared" si="214"/>
        <v>8.7977800906432311</v>
      </c>
      <c r="K502" s="37">
        <f>S502</f>
        <v>8.4870000000000001</v>
      </c>
      <c r="L502" s="37">
        <f t="shared" si="238"/>
        <v>8.4870000000000001</v>
      </c>
      <c r="M502" s="37">
        <f t="shared" si="216"/>
        <v>0</v>
      </c>
      <c r="N502" s="37">
        <f t="shared" si="239"/>
        <v>55.7</v>
      </c>
      <c r="P502" s="37">
        <f t="shared" si="217"/>
        <v>0</v>
      </c>
      <c r="Q502" s="37">
        <f t="shared" si="218"/>
        <v>8.4870000000000001</v>
      </c>
      <c r="S502">
        <v>8.4870000000000001</v>
      </c>
      <c r="T502" s="37">
        <f t="shared" si="212"/>
        <v>0</v>
      </c>
    </row>
    <row r="503" spans="1:20" x14ac:dyDescent="0.3">
      <c r="A503" s="88" t="s">
        <v>954</v>
      </c>
      <c r="B503" s="89">
        <f>VLOOKUP(A503,Площадь!D:E,2,0)</f>
        <v>61.7</v>
      </c>
      <c r="C503" s="37">
        <v>12.627000000000001</v>
      </c>
      <c r="G503" s="37">
        <f t="shared" si="241"/>
        <v>0.34425729968917951</v>
      </c>
      <c r="H503" s="37">
        <f t="shared" si="213"/>
        <v>0.34425729968917951</v>
      </c>
      <c r="I503" s="37">
        <f t="shared" si="214"/>
        <v>12.97125729968918</v>
      </c>
      <c r="K503" s="37">
        <f t="shared" si="215"/>
        <v>12.97125729968918</v>
      </c>
      <c r="L503" s="37">
        <f t="shared" si="238"/>
        <v>17.335000000000001</v>
      </c>
      <c r="M503" s="37">
        <f t="shared" si="216"/>
        <v>4.3637427003108211</v>
      </c>
      <c r="N503" s="37">
        <f t="shared" si="239"/>
        <v>61.7</v>
      </c>
      <c r="P503" s="37">
        <f t="shared" si="217"/>
        <v>4.3637427003108211</v>
      </c>
      <c r="Q503" s="37">
        <f t="shared" si="218"/>
        <v>17.335000000000001</v>
      </c>
      <c r="S503">
        <v>17.335000000000001</v>
      </c>
      <c r="T503" s="37">
        <f t="shared" si="212"/>
        <v>0</v>
      </c>
    </row>
    <row r="504" spans="1:20" x14ac:dyDescent="0.3">
      <c r="A504" s="88" t="s">
        <v>911</v>
      </c>
      <c r="B504" s="89">
        <f>VLOOKUP(A504,Площадь!D:E,2,0)</f>
        <v>41</v>
      </c>
      <c r="C504" s="37">
        <v>6.109</v>
      </c>
      <c r="G504" s="37">
        <f t="shared" si="241"/>
        <v>0.22876092848065413</v>
      </c>
      <c r="H504" s="37">
        <f t="shared" si="213"/>
        <v>0.22876092848065413</v>
      </c>
      <c r="I504" s="37">
        <f t="shared" si="214"/>
        <v>6.3377609284806544</v>
      </c>
      <c r="K504" s="37">
        <f t="shared" ref="K504:K505" si="242">S504</f>
        <v>6.109</v>
      </c>
      <c r="L504" s="37">
        <f t="shared" si="238"/>
        <v>6.109</v>
      </c>
      <c r="M504" s="37">
        <f t="shared" si="216"/>
        <v>0</v>
      </c>
      <c r="N504" s="37">
        <f t="shared" si="239"/>
        <v>41</v>
      </c>
      <c r="P504" s="37">
        <f t="shared" si="217"/>
        <v>0</v>
      </c>
      <c r="Q504" s="37">
        <f t="shared" si="218"/>
        <v>6.109</v>
      </c>
      <c r="S504">
        <v>6.109</v>
      </c>
      <c r="T504" s="37">
        <f t="shared" si="212"/>
        <v>0</v>
      </c>
    </row>
    <row r="505" spans="1:20" x14ac:dyDescent="0.3">
      <c r="A505" s="88" t="s">
        <v>864</v>
      </c>
      <c r="B505" s="89">
        <f>VLOOKUP(A505,Площадь!D:E,2,0)</f>
        <v>33.4</v>
      </c>
      <c r="C505" s="37">
        <v>5.524</v>
      </c>
      <c r="G505" s="37">
        <f t="shared" si="241"/>
        <v>0.18635646368911823</v>
      </c>
      <c r="H505" s="37">
        <f t="shared" si="213"/>
        <v>0.18635646368911823</v>
      </c>
      <c r="I505" s="37">
        <f t="shared" si="214"/>
        <v>5.7103564636891182</v>
      </c>
      <c r="K505" s="37">
        <f t="shared" si="242"/>
        <v>5.524</v>
      </c>
      <c r="L505" s="37">
        <f t="shared" si="238"/>
        <v>5.524</v>
      </c>
      <c r="M505" s="37">
        <f t="shared" si="216"/>
        <v>0</v>
      </c>
      <c r="N505" s="37">
        <f t="shared" si="239"/>
        <v>33.4</v>
      </c>
      <c r="P505" s="37">
        <f t="shared" si="217"/>
        <v>0</v>
      </c>
      <c r="Q505" s="37">
        <f t="shared" si="218"/>
        <v>5.524</v>
      </c>
      <c r="S505">
        <v>5.524</v>
      </c>
      <c r="T505" s="37">
        <f t="shared" si="212"/>
        <v>0</v>
      </c>
    </row>
    <row r="506" spans="1:20" x14ac:dyDescent="0.3">
      <c r="A506" s="88" t="s">
        <v>952</v>
      </c>
      <c r="B506" s="89">
        <f>VLOOKUP(A506,Площадь!D:E,2,0)</f>
        <v>33.1</v>
      </c>
      <c r="C506" s="37">
        <v>5.2839999999999998</v>
      </c>
      <c r="G506" s="37">
        <f t="shared" si="241"/>
        <v>0.18468260323682079</v>
      </c>
      <c r="H506" s="37">
        <f t="shared" si="213"/>
        <v>0.18468260323682079</v>
      </c>
      <c r="I506" s="37">
        <f t="shared" si="214"/>
        <v>5.4686826032368208</v>
      </c>
      <c r="K506" s="37">
        <f t="shared" si="215"/>
        <v>5.4686826032368208</v>
      </c>
      <c r="L506" s="37">
        <f t="shared" si="238"/>
        <v>5.625</v>
      </c>
      <c r="M506" s="37">
        <f t="shared" si="216"/>
        <v>0.15631739676317924</v>
      </c>
      <c r="N506" s="37">
        <f t="shared" si="239"/>
        <v>33.1</v>
      </c>
      <c r="P506" s="37">
        <f t="shared" si="217"/>
        <v>0.15631739676317924</v>
      </c>
      <c r="Q506" s="37">
        <f t="shared" si="218"/>
        <v>5.625</v>
      </c>
      <c r="S506">
        <v>5.625</v>
      </c>
      <c r="T506" s="37">
        <f t="shared" si="212"/>
        <v>0</v>
      </c>
    </row>
    <row r="507" spans="1:20" x14ac:dyDescent="0.3">
      <c r="A507" s="88" t="s">
        <v>960</v>
      </c>
      <c r="B507" s="89">
        <f>VLOOKUP(A507,Площадь!D:E,2,0)</f>
        <v>40.799999999999997</v>
      </c>
      <c r="C507" s="37">
        <v>5.1669999999999998</v>
      </c>
      <c r="G507" s="37">
        <f t="shared" si="241"/>
        <v>0.2276450215124558</v>
      </c>
      <c r="H507" s="37">
        <f t="shared" si="213"/>
        <v>0.2276450215124558</v>
      </c>
      <c r="I507" s="37">
        <f t="shared" si="214"/>
        <v>5.3946450215124555</v>
      </c>
      <c r="K507" s="37">
        <f t="shared" si="215"/>
        <v>5.3946450215124555</v>
      </c>
      <c r="L507" s="37">
        <f t="shared" si="238"/>
        <v>8.4969999999999999</v>
      </c>
      <c r="M507" s="37">
        <f t="shared" si="216"/>
        <v>3.1023549784875444</v>
      </c>
      <c r="N507" s="37">
        <f t="shared" si="239"/>
        <v>40.799999999999997</v>
      </c>
      <c r="P507" s="37">
        <f t="shared" si="217"/>
        <v>3.1023549784875444</v>
      </c>
      <c r="Q507" s="37">
        <f t="shared" si="218"/>
        <v>8.4969999999999999</v>
      </c>
      <c r="S507">
        <v>8.4969999999999999</v>
      </c>
      <c r="T507" s="37">
        <f t="shared" si="212"/>
        <v>0</v>
      </c>
    </row>
    <row r="508" spans="1:20" x14ac:dyDescent="0.3">
      <c r="A508" s="88" t="s">
        <v>961</v>
      </c>
      <c r="B508" s="89">
        <f>VLOOKUP(A508,Площадь!D:E,2,0)</f>
        <v>61</v>
      </c>
      <c r="C508" s="37">
        <v>15.13</v>
      </c>
      <c r="D508" s="37">
        <f>C508+E508</f>
        <v>15.13</v>
      </c>
      <c r="E508" s="37">
        <f>VLOOKUP(A508,'расход по ИПУ'!A:B,2,0)</f>
        <v>0</v>
      </c>
      <c r="F508" s="37">
        <f>B508</f>
        <v>61</v>
      </c>
      <c r="H508" s="37">
        <f t="shared" si="213"/>
        <v>0</v>
      </c>
      <c r="I508" s="37">
        <f t="shared" si="214"/>
        <v>15.13</v>
      </c>
      <c r="K508" s="37">
        <f t="shared" si="215"/>
        <v>15.13</v>
      </c>
      <c r="L508" s="37">
        <f t="shared" si="238"/>
        <v>18.922000000000001</v>
      </c>
      <c r="M508" s="37">
        <f t="shared" si="216"/>
        <v>3.7919999999999998</v>
      </c>
      <c r="N508" s="37">
        <f t="shared" si="239"/>
        <v>61</v>
      </c>
      <c r="P508" s="37">
        <f t="shared" si="217"/>
        <v>3.7919999999999998</v>
      </c>
      <c r="Q508" s="37">
        <f t="shared" si="218"/>
        <v>18.922000000000001</v>
      </c>
      <c r="S508">
        <v>18.922000000000001</v>
      </c>
      <c r="T508" s="37">
        <f t="shared" si="212"/>
        <v>0</v>
      </c>
    </row>
    <row r="509" spans="1:20" x14ac:dyDescent="0.3">
      <c r="A509" s="88" t="s">
        <v>903</v>
      </c>
      <c r="B509" s="89">
        <f>VLOOKUP(A509,Площадь!D:E,2,0)</f>
        <v>33.700000000000003</v>
      </c>
      <c r="C509" s="37">
        <v>5.8639999999999999</v>
      </c>
      <c r="G509" s="37">
        <f t="shared" ref="G509:G515" si="243">B509*$G$715</f>
        <v>0.18803032414141574</v>
      </c>
      <c r="H509" s="37">
        <f t="shared" si="213"/>
        <v>0.18803032414141574</v>
      </c>
      <c r="I509" s="37">
        <f t="shared" si="214"/>
        <v>6.0520303241414153</v>
      </c>
      <c r="K509" s="37">
        <f t="shared" si="215"/>
        <v>6.0520303241414153</v>
      </c>
      <c r="L509" s="37">
        <f t="shared" si="238"/>
        <v>7.6</v>
      </c>
      <c r="M509" s="37">
        <f t="shared" si="216"/>
        <v>1.5479696758585844</v>
      </c>
      <c r="N509" s="37">
        <f t="shared" si="239"/>
        <v>33.700000000000003</v>
      </c>
      <c r="P509" s="37">
        <f t="shared" si="217"/>
        <v>1.5479696758585844</v>
      </c>
      <c r="Q509" s="37">
        <f t="shared" si="218"/>
        <v>7.6</v>
      </c>
      <c r="S509">
        <v>7.6</v>
      </c>
      <c r="T509" s="37">
        <f t="shared" si="212"/>
        <v>0</v>
      </c>
    </row>
    <row r="510" spans="1:20" x14ac:dyDescent="0.3">
      <c r="A510" s="88" t="s">
        <v>917</v>
      </c>
      <c r="B510" s="89">
        <f>VLOOKUP(A510,Площадь!D:E,2,0)</f>
        <v>33.700000000000003</v>
      </c>
      <c r="C510" s="37">
        <v>4.7009999999999996</v>
      </c>
      <c r="G510" s="37">
        <f t="shared" si="243"/>
        <v>0.18803032414141574</v>
      </c>
      <c r="H510" s="37">
        <f t="shared" si="213"/>
        <v>0.18803032414141574</v>
      </c>
      <c r="I510" s="37">
        <f t="shared" si="214"/>
        <v>4.889030324141415</v>
      </c>
      <c r="K510" s="37">
        <f t="shared" si="215"/>
        <v>4.889030324141415</v>
      </c>
      <c r="L510" s="37">
        <f t="shared" si="238"/>
        <v>5.5830000000000002</v>
      </c>
      <c r="M510" s="37">
        <f t="shared" si="216"/>
        <v>0.69396967585858516</v>
      </c>
      <c r="N510" s="37">
        <f t="shared" si="239"/>
        <v>33.700000000000003</v>
      </c>
      <c r="P510" s="37">
        <f t="shared" si="217"/>
        <v>0.69396967585858516</v>
      </c>
      <c r="Q510" s="37">
        <f t="shared" si="218"/>
        <v>5.5830000000000002</v>
      </c>
      <c r="S510">
        <v>5.5830000000000002</v>
      </c>
      <c r="T510" s="37">
        <f t="shared" si="212"/>
        <v>0</v>
      </c>
    </row>
    <row r="511" spans="1:20" x14ac:dyDescent="0.3">
      <c r="A511" s="88" t="s">
        <v>920</v>
      </c>
      <c r="B511" s="89">
        <f>VLOOKUP(A511,Площадь!D:E,2,0)</f>
        <v>60.9</v>
      </c>
      <c r="C511" s="37">
        <v>12.893000000000001</v>
      </c>
      <c r="G511" s="37">
        <f t="shared" si="243"/>
        <v>0.33979367181638626</v>
      </c>
      <c r="H511" s="37">
        <f t="shared" si="213"/>
        <v>0.33979367181638626</v>
      </c>
      <c r="I511" s="37">
        <f t="shared" si="214"/>
        <v>13.232793671816387</v>
      </c>
      <c r="K511" s="37">
        <f t="shared" si="215"/>
        <v>13.232793671816387</v>
      </c>
      <c r="L511" s="37">
        <f t="shared" si="238"/>
        <v>17.442</v>
      </c>
      <c r="M511" s="37">
        <f t="shared" si="216"/>
        <v>4.2092063281836136</v>
      </c>
      <c r="N511" s="37">
        <f t="shared" si="239"/>
        <v>60.9</v>
      </c>
      <c r="P511" s="37">
        <f t="shared" si="217"/>
        <v>4.2092063281836136</v>
      </c>
      <c r="Q511" s="37">
        <f t="shared" si="218"/>
        <v>17.442</v>
      </c>
      <c r="S511">
        <v>17.442</v>
      </c>
      <c r="T511" s="37">
        <f t="shared" si="212"/>
        <v>0</v>
      </c>
    </row>
    <row r="512" spans="1:20" x14ac:dyDescent="0.3">
      <c r="A512" s="88" t="s">
        <v>1194</v>
      </c>
      <c r="B512" s="89">
        <f>VLOOKUP(A512,Площадь!D:E,2,0)</f>
        <v>39.299999999999997</v>
      </c>
      <c r="C512" s="37">
        <v>10.085000000000001</v>
      </c>
      <c r="G512" s="37">
        <f t="shared" si="243"/>
        <v>0.21927571925096845</v>
      </c>
      <c r="H512" s="37">
        <f t="shared" si="213"/>
        <v>0.21927571925096845</v>
      </c>
      <c r="I512" s="37">
        <f t="shared" si="214"/>
        <v>10.304275719250969</v>
      </c>
      <c r="K512" s="37">
        <f t="shared" si="215"/>
        <v>10.304275719250969</v>
      </c>
      <c r="L512" s="37">
        <f t="shared" si="238"/>
        <v>12.169</v>
      </c>
      <c r="M512" s="37">
        <f t="shared" si="216"/>
        <v>1.8647242807490318</v>
      </c>
      <c r="N512" s="37">
        <f t="shared" si="239"/>
        <v>39.299999999999997</v>
      </c>
      <c r="P512" s="37">
        <f t="shared" si="217"/>
        <v>1.8647242807490318</v>
      </c>
      <c r="Q512" s="37">
        <f t="shared" si="218"/>
        <v>12.169</v>
      </c>
      <c r="S512">
        <v>12.169</v>
      </c>
      <c r="T512" s="37">
        <f t="shared" si="212"/>
        <v>0</v>
      </c>
    </row>
    <row r="513" spans="1:20" x14ac:dyDescent="0.3">
      <c r="A513" s="88" t="s">
        <v>360</v>
      </c>
      <c r="B513" s="89">
        <f>VLOOKUP(A513,Площадь!D:E,2,0)</f>
        <v>83.9</v>
      </c>
      <c r="C513" s="37">
        <v>14.486000000000001</v>
      </c>
      <c r="G513" s="37">
        <f t="shared" si="243"/>
        <v>0.46812297315919227</v>
      </c>
      <c r="H513" s="37">
        <f t="shared" si="213"/>
        <v>0.46812297315919227</v>
      </c>
      <c r="I513" s="37">
        <f t="shared" si="214"/>
        <v>14.954122973159192</v>
      </c>
      <c r="K513" s="37">
        <f>S513</f>
        <v>14.723000000000001</v>
      </c>
      <c r="L513" s="37">
        <f t="shared" si="238"/>
        <v>14.723000000000001</v>
      </c>
      <c r="M513" s="37">
        <f t="shared" si="216"/>
        <v>0</v>
      </c>
      <c r="N513" s="37">
        <f t="shared" si="239"/>
        <v>83.9</v>
      </c>
      <c r="P513" s="37">
        <f t="shared" si="217"/>
        <v>0</v>
      </c>
      <c r="Q513" s="37">
        <f t="shared" si="218"/>
        <v>14.723000000000001</v>
      </c>
      <c r="S513">
        <v>14.723000000000001</v>
      </c>
      <c r="T513" s="37">
        <f t="shared" si="212"/>
        <v>0</v>
      </c>
    </row>
    <row r="514" spans="1:20" x14ac:dyDescent="0.3">
      <c r="A514" s="88" t="s">
        <v>667</v>
      </c>
      <c r="B514" s="89">
        <f>VLOOKUP(A514,Площадь!D:E,2,0)</f>
        <v>32.1</v>
      </c>
      <c r="C514" s="37">
        <v>6.91</v>
      </c>
      <c r="G514" s="37">
        <f t="shared" si="243"/>
        <v>0.17910306839582923</v>
      </c>
      <c r="H514" s="37">
        <f t="shared" si="213"/>
        <v>0.17910306839582923</v>
      </c>
      <c r="I514" s="37">
        <f t="shared" si="214"/>
        <v>7.0891030683958292</v>
      </c>
      <c r="K514" s="37">
        <f t="shared" si="215"/>
        <v>7.0891030683958292</v>
      </c>
      <c r="L514" s="37">
        <f t="shared" si="238"/>
        <v>7.5709999999999997</v>
      </c>
      <c r="M514" s="37">
        <f t="shared" si="216"/>
        <v>0.48189693160417058</v>
      </c>
      <c r="N514" s="37">
        <f t="shared" si="239"/>
        <v>32.1</v>
      </c>
      <c r="P514" s="37">
        <f t="shared" si="217"/>
        <v>0.48189693160417058</v>
      </c>
      <c r="Q514" s="37">
        <f t="shared" si="218"/>
        <v>7.5709999999999997</v>
      </c>
      <c r="S514">
        <v>7.5709999999999997</v>
      </c>
      <c r="T514" s="37">
        <f t="shared" ref="T514:T577" si="244">S514-Q514</f>
        <v>0</v>
      </c>
    </row>
    <row r="515" spans="1:20" x14ac:dyDescent="0.3">
      <c r="A515" s="88" t="s">
        <v>1190</v>
      </c>
      <c r="B515" s="89">
        <f>VLOOKUP(A515,Площадь!D:E,2,0)</f>
        <v>31.8</v>
      </c>
      <c r="C515" s="37">
        <v>7.8280000000000003</v>
      </c>
      <c r="G515" s="37">
        <f t="shared" si="243"/>
        <v>0.17742920794353176</v>
      </c>
      <c r="H515" s="37">
        <f t="shared" ref="H515:H578" si="245">E515+G515</f>
        <v>0.17742920794353176</v>
      </c>
      <c r="I515" s="37">
        <f t="shared" ref="I515:I578" si="246">C515+H515</f>
        <v>8.0054292079435321</v>
      </c>
      <c r="K515" s="37">
        <f t="shared" ref="K515:K578" si="247">I515</f>
        <v>8.0054292079435321</v>
      </c>
      <c r="L515" s="37">
        <f t="shared" si="238"/>
        <v>10.519</v>
      </c>
      <c r="M515" s="37">
        <f t="shared" ref="M515:M578" si="248">S515-K515</f>
        <v>2.5135707920564681</v>
      </c>
      <c r="N515" s="37">
        <f t="shared" si="239"/>
        <v>31.8</v>
      </c>
      <c r="P515" s="37">
        <f t="shared" ref="P515:P578" si="249">M515+O515</f>
        <v>2.5135707920564681</v>
      </c>
      <c r="Q515" s="37">
        <f t="shared" ref="Q515:Q578" si="250">K515+P515</f>
        <v>10.519</v>
      </c>
      <c r="S515">
        <v>10.519</v>
      </c>
      <c r="T515" s="37">
        <f t="shared" si="244"/>
        <v>0</v>
      </c>
    </row>
    <row r="516" spans="1:20" x14ac:dyDescent="0.3">
      <c r="A516" s="88" t="s">
        <v>860</v>
      </c>
      <c r="B516" s="89">
        <f>VLOOKUP(A516,Площадь!D:E,2,0)</f>
        <v>39.1</v>
      </c>
      <c r="C516" s="37">
        <v>9.2449999999999992</v>
      </c>
      <c r="D516" s="37">
        <f>C516+E516</f>
        <v>9.2449999999999992</v>
      </c>
      <c r="E516" s="37">
        <f>VLOOKUP(A516,'расход по ИПУ'!A:B,2,0)</f>
        <v>0</v>
      </c>
      <c r="F516" s="37">
        <f>B516</f>
        <v>39.1</v>
      </c>
      <c r="H516" s="37">
        <f t="shared" si="245"/>
        <v>0</v>
      </c>
      <c r="I516" s="37">
        <f t="shared" si="246"/>
        <v>9.2449999999999992</v>
      </c>
      <c r="K516" s="37">
        <f t="shared" si="247"/>
        <v>9.2449999999999992</v>
      </c>
      <c r="L516" s="37">
        <f t="shared" si="238"/>
        <v>10.295</v>
      </c>
      <c r="M516" s="37">
        <f t="shared" si="248"/>
        <v>1.0500000000000007</v>
      </c>
      <c r="N516" s="37">
        <f t="shared" si="239"/>
        <v>39.1</v>
      </c>
      <c r="P516" s="37">
        <f t="shared" si="249"/>
        <v>1.0500000000000007</v>
      </c>
      <c r="Q516" s="37">
        <f t="shared" si="250"/>
        <v>10.295</v>
      </c>
      <c r="S516">
        <v>10.295</v>
      </c>
      <c r="T516" s="37">
        <f t="shared" si="244"/>
        <v>0</v>
      </c>
    </row>
    <row r="517" spans="1:20" x14ac:dyDescent="0.3">
      <c r="A517" s="88" t="s">
        <v>1045</v>
      </c>
      <c r="B517" s="89">
        <f>VLOOKUP(A517,Площадь!D:E,2,0)</f>
        <v>60.1</v>
      </c>
      <c r="C517" s="37">
        <v>13.083</v>
      </c>
      <c r="G517" s="37">
        <f>B517*$G$715</f>
        <v>0.335330043943593</v>
      </c>
      <c r="H517" s="37">
        <f t="shared" si="245"/>
        <v>0.335330043943593</v>
      </c>
      <c r="I517" s="37">
        <f t="shared" si="246"/>
        <v>13.418330043943593</v>
      </c>
      <c r="K517" s="37">
        <f t="shared" si="247"/>
        <v>13.418330043943593</v>
      </c>
      <c r="L517" s="37">
        <f t="shared" si="238"/>
        <v>17.917999999999999</v>
      </c>
      <c r="M517" s="37">
        <f t="shared" si="248"/>
        <v>4.4996699560564064</v>
      </c>
      <c r="N517" s="37">
        <f t="shared" si="239"/>
        <v>60.1</v>
      </c>
      <c r="P517" s="37">
        <f t="shared" si="249"/>
        <v>4.4996699560564064</v>
      </c>
      <c r="Q517" s="37">
        <f t="shared" si="250"/>
        <v>17.917999999999999</v>
      </c>
      <c r="S517">
        <v>17.917999999999999</v>
      </c>
      <c r="T517" s="37">
        <f t="shared" si="244"/>
        <v>0</v>
      </c>
    </row>
    <row r="518" spans="1:20" x14ac:dyDescent="0.3">
      <c r="A518" s="88" t="s">
        <v>888</v>
      </c>
      <c r="B518" s="89">
        <f>VLOOKUP(A518,Площадь!D:E,2,0)</f>
        <v>32.5</v>
      </c>
      <c r="C518" s="37">
        <v>6.9</v>
      </c>
      <c r="D518" s="37">
        <f t="shared" ref="D518:D520" si="251">C518+E518</f>
        <v>7.0060000000000002</v>
      </c>
      <c r="E518" s="37">
        <f>VLOOKUP(A518,'расход по ИПУ'!A:B,2,0)</f>
        <v>0.106</v>
      </c>
      <c r="F518" s="37">
        <f t="shared" ref="F518:F520" si="252">B518</f>
        <v>32.5</v>
      </c>
      <c r="H518" s="37">
        <f t="shared" si="245"/>
        <v>0.106</v>
      </c>
      <c r="I518" s="37">
        <f t="shared" si="246"/>
        <v>7.0060000000000002</v>
      </c>
      <c r="K518" s="37">
        <f t="shared" si="247"/>
        <v>7.0060000000000002</v>
      </c>
      <c r="L518" s="37">
        <f t="shared" si="238"/>
        <v>8.2929999999999993</v>
      </c>
      <c r="M518" s="37">
        <f t="shared" si="248"/>
        <v>1.286999999999999</v>
      </c>
      <c r="N518" s="37">
        <f t="shared" si="239"/>
        <v>32.5</v>
      </c>
      <c r="P518" s="37">
        <f t="shared" si="249"/>
        <v>1.286999999999999</v>
      </c>
      <c r="Q518" s="37">
        <f t="shared" si="250"/>
        <v>8.2929999999999993</v>
      </c>
      <c r="S518">
        <v>8.2929999999999993</v>
      </c>
      <c r="T518" s="37">
        <f t="shared" si="244"/>
        <v>0</v>
      </c>
    </row>
    <row r="519" spans="1:20" x14ac:dyDescent="0.3">
      <c r="A519" s="88" t="s">
        <v>875</v>
      </c>
      <c r="B519" s="89">
        <f>VLOOKUP(A519,Площадь!D:E,2,0)</f>
        <v>33.700000000000003</v>
      </c>
      <c r="C519" s="37">
        <v>7.4989999999999997</v>
      </c>
      <c r="D519" s="37">
        <f t="shared" si="251"/>
        <v>7.7309999999999999</v>
      </c>
      <c r="E519" s="37">
        <f>VLOOKUP(A519,'расход по ИПУ'!A:B,2,0)</f>
        <v>0.23200000000000001</v>
      </c>
      <c r="F519" s="37">
        <f t="shared" si="252"/>
        <v>33.700000000000003</v>
      </c>
      <c r="H519" s="37">
        <f t="shared" si="245"/>
        <v>0.23200000000000001</v>
      </c>
      <c r="I519" s="37">
        <f t="shared" si="246"/>
        <v>7.7309999999999999</v>
      </c>
      <c r="K519" s="37">
        <f t="shared" si="247"/>
        <v>7.7309999999999999</v>
      </c>
      <c r="L519" s="37">
        <f t="shared" si="238"/>
        <v>9.0050000000000008</v>
      </c>
      <c r="M519" s="37">
        <f t="shared" si="248"/>
        <v>1.2740000000000009</v>
      </c>
      <c r="N519" s="37">
        <f t="shared" si="239"/>
        <v>33.700000000000003</v>
      </c>
      <c r="P519" s="37">
        <f t="shared" si="249"/>
        <v>1.2740000000000009</v>
      </c>
      <c r="Q519" s="37">
        <f t="shared" si="250"/>
        <v>9.0050000000000008</v>
      </c>
      <c r="S519">
        <v>9.0050000000000008</v>
      </c>
      <c r="T519" s="37">
        <f t="shared" si="244"/>
        <v>0</v>
      </c>
    </row>
    <row r="520" spans="1:20" x14ac:dyDescent="0.3">
      <c r="A520" s="88" t="s">
        <v>879</v>
      </c>
      <c r="B520" s="89">
        <f>VLOOKUP(A520,Площадь!D:E,2,0)</f>
        <v>60.9</v>
      </c>
      <c r="C520" s="37">
        <v>7.8159999999999998</v>
      </c>
      <c r="D520" s="37">
        <f t="shared" si="251"/>
        <v>8.3070000000000004</v>
      </c>
      <c r="E520" s="37">
        <f>VLOOKUP(A520,'расход по ИПУ'!A:B,2,0)</f>
        <v>0.49099999999999999</v>
      </c>
      <c r="F520" s="37">
        <f t="shared" si="252"/>
        <v>60.9</v>
      </c>
      <c r="H520" s="37">
        <f t="shared" si="245"/>
        <v>0.49099999999999999</v>
      </c>
      <c r="I520" s="37">
        <f t="shared" si="246"/>
        <v>8.3070000000000004</v>
      </c>
      <c r="K520" s="37">
        <f t="shared" si="247"/>
        <v>8.3070000000000004</v>
      </c>
      <c r="L520" s="37">
        <f t="shared" si="238"/>
        <v>11.343</v>
      </c>
      <c r="M520" s="37">
        <f t="shared" si="248"/>
        <v>3.0359999999999996</v>
      </c>
      <c r="N520" s="37">
        <f t="shared" si="239"/>
        <v>60.9</v>
      </c>
      <c r="P520" s="37">
        <f t="shared" si="249"/>
        <v>3.0359999999999996</v>
      </c>
      <c r="Q520" s="37">
        <f t="shared" si="250"/>
        <v>11.343</v>
      </c>
      <c r="S520">
        <v>11.343</v>
      </c>
      <c r="T520" s="37">
        <f t="shared" si="244"/>
        <v>0</v>
      </c>
    </row>
    <row r="521" spans="1:20" x14ac:dyDescent="0.3">
      <c r="A521" s="88" t="s">
        <v>1227</v>
      </c>
      <c r="B521" s="89">
        <f>VLOOKUP(A521,Площадь!D:E,2,0)</f>
        <v>39.299999999999997</v>
      </c>
      <c r="C521" s="37">
        <v>6.76</v>
      </c>
      <c r="G521" s="37">
        <f t="shared" ref="G521:G524" si="253">B521*$G$715</f>
        <v>0.21927571925096845</v>
      </c>
      <c r="H521" s="37">
        <f t="shared" si="245"/>
        <v>0.21927571925096845</v>
      </c>
      <c r="I521" s="37">
        <f t="shared" si="246"/>
        <v>6.9792757192509685</v>
      </c>
      <c r="K521" s="37">
        <f t="shared" si="247"/>
        <v>6.9792757192509685</v>
      </c>
      <c r="L521" s="37">
        <f t="shared" si="238"/>
        <v>8.4610000000000003</v>
      </c>
      <c r="M521" s="37">
        <f t="shared" si="248"/>
        <v>1.4817242807490318</v>
      </c>
      <c r="N521" s="37">
        <f t="shared" si="239"/>
        <v>39.299999999999997</v>
      </c>
      <c r="P521" s="37">
        <f t="shared" si="249"/>
        <v>1.4817242807490318</v>
      </c>
      <c r="Q521" s="37">
        <f t="shared" si="250"/>
        <v>8.4610000000000003</v>
      </c>
      <c r="S521">
        <v>8.4610000000000003</v>
      </c>
      <c r="T521" s="37">
        <f t="shared" si="244"/>
        <v>0</v>
      </c>
    </row>
    <row r="522" spans="1:20" x14ac:dyDescent="0.3">
      <c r="A522" s="88" t="s">
        <v>891</v>
      </c>
      <c r="B522" s="89">
        <f>VLOOKUP(A522,Площадь!D:E,2,0)</f>
        <v>32.1</v>
      </c>
      <c r="C522" s="37">
        <v>6.806</v>
      </c>
      <c r="G522" s="37">
        <f t="shared" si="253"/>
        <v>0.17910306839582923</v>
      </c>
      <c r="H522" s="37">
        <f t="shared" si="245"/>
        <v>0.17910306839582923</v>
      </c>
      <c r="I522" s="37">
        <f t="shared" si="246"/>
        <v>6.9851030683958291</v>
      </c>
      <c r="K522" s="37">
        <f t="shared" si="247"/>
        <v>6.9851030683958291</v>
      </c>
      <c r="L522" s="37">
        <f t="shared" si="238"/>
        <v>9.3239999999999998</v>
      </c>
      <c r="M522" s="37">
        <f t="shared" si="248"/>
        <v>2.3388969316041708</v>
      </c>
      <c r="N522" s="37">
        <f t="shared" si="239"/>
        <v>32.1</v>
      </c>
      <c r="P522" s="37">
        <f t="shared" si="249"/>
        <v>2.3388969316041708</v>
      </c>
      <c r="Q522" s="37">
        <f t="shared" si="250"/>
        <v>9.3239999999999998</v>
      </c>
      <c r="S522">
        <v>9.3239999999999998</v>
      </c>
      <c r="T522" s="37">
        <f t="shared" si="244"/>
        <v>0</v>
      </c>
    </row>
    <row r="523" spans="1:20" x14ac:dyDescent="0.3">
      <c r="A523" s="88" t="s">
        <v>1176</v>
      </c>
      <c r="B523" s="89">
        <f>VLOOKUP(A523,Площадь!D:E,2,0)</f>
        <v>31.8</v>
      </c>
      <c r="C523" s="37">
        <v>7.9770000000000003</v>
      </c>
      <c r="G523" s="37">
        <f t="shared" si="253"/>
        <v>0.17742920794353176</v>
      </c>
      <c r="H523" s="37">
        <f t="shared" si="245"/>
        <v>0.17742920794353176</v>
      </c>
      <c r="I523" s="37">
        <f t="shared" si="246"/>
        <v>8.1544292079435312</v>
      </c>
      <c r="K523" s="37">
        <f t="shared" si="247"/>
        <v>8.1544292079435312</v>
      </c>
      <c r="L523" s="37">
        <f t="shared" si="238"/>
        <v>10.646000000000001</v>
      </c>
      <c r="M523" s="37">
        <f t="shared" si="248"/>
        <v>2.4915707920564696</v>
      </c>
      <c r="N523" s="37">
        <f t="shared" si="239"/>
        <v>31.8</v>
      </c>
      <c r="P523" s="37">
        <f t="shared" si="249"/>
        <v>2.4915707920564696</v>
      </c>
      <c r="Q523" s="37">
        <f t="shared" si="250"/>
        <v>10.646000000000001</v>
      </c>
      <c r="S523">
        <v>10.646000000000001</v>
      </c>
      <c r="T523" s="37">
        <f t="shared" si="244"/>
        <v>0</v>
      </c>
    </row>
    <row r="524" spans="1:20" x14ac:dyDescent="0.3">
      <c r="A524" s="88" t="s">
        <v>284</v>
      </c>
      <c r="B524" s="89">
        <f>VLOOKUP(A524,Площадь!D:E,2,0)</f>
        <v>80.7</v>
      </c>
      <c r="C524" s="37">
        <v>24.02</v>
      </c>
      <c r="G524" s="37">
        <f t="shared" si="253"/>
        <v>0.45026846166801926</v>
      </c>
      <c r="H524" s="37">
        <f t="shared" si="245"/>
        <v>0.45026846166801926</v>
      </c>
      <c r="I524" s="37">
        <f t="shared" si="246"/>
        <v>24.47026846166802</v>
      </c>
      <c r="K524" s="37">
        <f t="shared" si="247"/>
        <v>24.47026846166802</v>
      </c>
      <c r="L524" s="37">
        <f t="shared" si="238"/>
        <v>28.821999999999999</v>
      </c>
      <c r="M524" s="37">
        <f t="shared" si="248"/>
        <v>4.351731538331979</v>
      </c>
      <c r="N524" s="37">
        <f t="shared" si="239"/>
        <v>80.7</v>
      </c>
      <c r="P524" s="37">
        <f t="shared" si="249"/>
        <v>4.351731538331979</v>
      </c>
      <c r="Q524" s="37">
        <f t="shared" si="250"/>
        <v>28.821999999999999</v>
      </c>
      <c r="S524">
        <v>28.821999999999999</v>
      </c>
      <c r="T524" s="37">
        <f t="shared" si="244"/>
        <v>0</v>
      </c>
    </row>
    <row r="525" spans="1:20" x14ac:dyDescent="0.3">
      <c r="A525" s="88" t="s">
        <v>1169</v>
      </c>
      <c r="B525" s="89">
        <f>VLOOKUP(A525,Площадь!D:E,2,0)</f>
        <v>39.1</v>
      </c>
      <c r="C525" s="37">
        <v>4.2560000000000002</v>
      </c>
      <c r="D525" s="37">
        <f>C525+E525</f>
        <v>4.2570000000000006</v>
      </c>
      <c r="E525" s="37">
        <f>VLOOKUP(A525,'расход по ИПУ'!A:B,2,0)</f>
        <v>1E-3</v>
      </c>
      <c r="F525" s="37">
        <f>B525</f>
        <v>39.1</v>
      </c>
      <c r="H525" s="37">
        <f t="shared" si="245"/>
        <v>1E-3</v>
      </c>
      <c r="I525" s="37">
        <f t="shared" si="246"/>
        <v>4.2570000000000006</v>
      </c>
      <c r="K525" s="37">
        <f t="shared" si="247"/>
        <v>4.2570000000000006</v>
      </c>
      <c r="L525" s="37">
        <f t="shared" si="238"/>
        <v>5.141</v>
      </c>
      <c r="M525" s="37">
        <f t="shared" si="248"/>
        <v>0.88399999999999945</v>
      </c>
      <c r="N525" s="37">
        <f t="shared" si="239"/>
        <v>39.1</v>
      </c>
      <c r="P525" s="37">
        <f t="shared" si="249"/>
        <v>0.88399999999999945</v>
      </c>
      <c r="Q525" s="37">
        <f t="shared" si="250"/>
        <v>5.141</v>
      </c>
      <c r="S525">
        <v>5.141</v>
      </c>
      <c r="T525" s="37">
        <f t="shared" si="244"/>
        <v>0</v>
      </c>
    </row>
    <row r="526" spans="1:20" x14ac:dyDescent="0.3">
      <c r="A526" s="88" t="s">
        <v>1195</v>
      </c>
      <c r="B526" s="89">
        <f>VLOOKUP(A526,Площадь!D:E,2,0)</f>
        <v>60.1</v>
      </c>
      <c r="C526" s="37">
        <v>6.0519999999999996</v>
      </c>
      <c r="G526" s="37">
        <f t="shared" ref="G526:G528" si="254">B526*$G$715</f>
        <v>0.335330043943593</v>
      </c>
      <c r="H526" s="37">
        <f t="shared" si="245"/>
        <v>0.335330043943593</v>
      </c>
      <c r="I526" s="37">
        <f t="shared" si="246"/>
        <v>6.3873300439435923</v>
      </c>
      <c r="K526" s="37">
        <f>S526</f>
        <v>6.0519999999999996</v>
      </c>
      <c r="L526" s="37">
        <f t="shared" si="238"/>
        <v>6.0519999999999996</v>
      </c>
      <c r="M526" s="37">
        <f t="shared" si="248"/>
        <v>0</v>
      </c>
      <c r="N526" s="37">
        <f t="shared" si="239"/>
        <v>60.1</v>
      </c>
      <c r="P526" s="37">
        <f t="shared" si="249"/>
        <v>0</v>
      </c>
      <c r="Q526" s="37">
        <f t="shared" si="250"/>
        <v>6.0519999999999996</v>
      </c>
      <c r="S526">
        <v>6.0519999999999996</v>
      </c>
      <c r="T526" s="37">
        <f t="shared" si="244"/>
        <v>0</v>
      </c>
    </row>
    <row r="527" spans="1:20" x14ac:dyDescent="0.3">
      <c r="A527" s="88" t="s">
        <v>912</v>
      </c>
      <c r="B527" s="89">
        <f>VLOOKUP(A527,Площадь!D:E,2,0)</f>
        <v>32.5</v>
      </c>
      <c r="C527" s="37">
        <v>6.407</v>
      </c>
      <c r="G527" s="37">
        <f t="shared" si="254"/>
        <v>0.18133488233222583</v>
      </c>
      <c r="H527" s="37">
        <f t="shared" si="245"/>
        <v>0.18133488233222583</v>
      </c>
      <c r="I527" s="37">
        <f t="shared" si="246"/>
        <v>6.5883348823322256</v>
      </c>
      <c r="K527" s="37">
        <f t="shared" si="247"/>
        <v>6.5883348823322256</v>
      </c>
      <c r="L527" s="37">
        <f t="shared" si="238"/>
        <v>7.0330000000000004</v>
      </c>
      <c r="M527" s="37">
        <f t="shared" si="248"/>
        <v>0.44466511766777472</v>
      </c>
      <c r="N527" s="37">
        <f t="shared" si="239"/>
        <v>32.5</v>
      </c>
      <c r="P527" s="37">
        <f t="shared" si="249"/>
        <v>0.44466511766777472</v>
      </c>
      <c r="Q527" s="37">
        <f t="shared" si="250"/>
        <v>7.0330000000000004</v>
      </c>
      <c r="S527">
        <v>7.0330000000000004</v>
      </c>
      <c r="T527" s="37">
        <f t="shared" si="244"/>
        <v>0</v>
      </c>
    </row>
    <row r="528" spans="1:20" x14ac:dyDescent="0.3">
      <c r="A528" s="88" t="s">
        <v>1228</v>
      </c>
      <c r="B528" s="89">
        <f>VLOOKUP(A528,Площадь!D:E,2,0)</f>
        <v>33.700000000000003</v>
      </c>
      <c r="C528" s="37">
        <v>7.6719999999999997</v>
      </c>
      <c r="G528" s="37">
        <f t="shared" si="254"/>
        <v>0.18803032414141574</v>
      </c>
      <c r="H528" s="37">
        <f t="shared" si="245"/>
        <v>0.18803032414141574</v>
      </c>
      <c r="I528" s="37">
        <f t="shared" si="246"/>
        <v>7.8600303241414151</v>
      </c>
      <c r="K528" s="37">
        <f t="shared" si="247"/>
        <v>7.8600303241414151</v>
      </c>
      <c r="L528" s="37">
        <f t="shared" si="238"/>
        <v>10.605</v>
      </c>
      <c r="M528" s="37">
        <f t="shared" si="248"/>
        <v>2.7449696758585853</v>
      </c>
      <c r="N528" s="37">
        <f t="shared" si="239"/>
        <v>33.700000000000003</v>
      </c>
      <c r="P528" s="37">
        <f t="shared" si="249"/>
        <v>2.7449696758585853</v>
      </c>
      <c r="Q528" s="37">
        <f t="shared" si="250"/>
        <v>10.605</v>
      </c>
      <c r="S528">
        <v>10.605</v>
      </c>
      <c r="T528" s="37">
        <f t="shared" si="244"/>
        <v>0</v>
      </c>
    </row>
    <row r="529" spans="1:20" x14ac:dyDescent="0.3">
      <c r="A529" s="88" t="s">
        <v>1224</v>
      </c>
      <c r="B529" s="89">
        <f>VLOOKUP(A529,Площадь!D:E,2,0)</f>
        <v>60.9</v>
      </c>
      <c r="C529" s="37">
        <v>10.826000000000001</v>
      </c>
      <c r="D529" s="37">
        <f>C529+E529</f>
        <v>10.826000000000001</v>
      </c>
      <c r="E529" s="37">
        <f>VLOOKUP(A529,'расход по ИПУ'!A:B,2,0)</f>
        <v>0</v>
      </c>
      <c r="F529" s="37">
        <f>B529</f>
        <v>60.9</v>
      </c>
      <c r="H529" s="37">
        <f t="shared" si="245"/>
        <v>0</v>
      </c>
      <c r="I529" s="37">
        <f t="shared" si="246"/>
        <v>10.826000000000001</v>
      </c>
      <c r="K529" s="37">
        <f t="shared" si="247"/>
        <v>10.826000000000001</v>
      </c>
      <c r="L529" s="37">
        <f t="shared" si="238"/>
        <v>13.27</v>
      </c>
      <c r="M529" s="37">
        <f t="shared" si="248"/>
        <v>2.4439999999999991</v>
      </c>
      <c r="N529" s="37">
        <f t="shared" si="239"/>
        <v>60.9</v>
      </c>
      <c r="P529" s="37">
        <f t="shared" si="249"/>
        <v>2.4439999999999991</v>
      </c>
      <c r="Q529" s="37">
        <f t="shared" si="250"/>
        <v>13.27</v>
      </c>
      <c r="S529">
        <v>13.27</v>
      </c>
      <c r="T529" s="37">
        <f t="shared" si="244"/>
        <v>0</v>
      </c>
    </row>
    <row r="530" spans="1:20" x14ac:dyDescent="0.3">
      <c r="A530" s="88" t="s">
        <v>1236</v>
      </c>
      <c r="B530" s="89">
        <f>VLOOKUP(A530,Площадь!D:E,2,0)</f>
        <v>39.299999999999997</v>
      </c>
      <c r="C530" s="37">
        <v>8.8040000000000003</v>
      </c>
      <c r="G530" s="37">
        <f>B530*$G$715</f>
        <v>0.21927571925096845</v>
      </c>
      <c r="H530" s="37">
        <f t="shared" si="245"/>
        <v>0.21927571925096845</v>
      </c>
      <c r="I530" s="37">
        <f t="shared" si="246"/>
        <v>9.0232757192509681</v>
      </c>
      <c r="K530" s="37">
        <f t="shared" si="247"/>
        <v>9.0232757192509681</v>
      </c>
      <c r="L530" s="37">
        <f t="shared" si="238"/>
        <v>11.98</v>
      </c>
      <c r="M530" s="37">
        <f t="shared" si="248"/>
        <v>2.9567242807490324</v>
      </c>
      <c r="N530" s="37">
        <f t="shared" si="239"/>
        <v>39.299999999999997</v>
      </c>
      <c r="P530" s="37">
        <f t="shared" si="249"/>
        <v>2.9567242807490324</v>
      </c>
      <c r="Q530" s="37">
        <f t="shared" si="250"/>
        <v>11.98</v>
      </c>
      <c r="S530">
        <v>11.98</v>
      </c>
      <c r="T530" s="37">
        <f t="shared" si="244"/>
        <v>0</v>
      </c>
    </row>
    <row r="531" spans="1:20" x14ac:dyDescent="0.3">
      <c r="A531" s="88" t="s">
        <v>915</v>
      </c>
      <c r="B531" s="89">
        <f>VLOOKUP(A531,Площадь!D:E,2,0)</f>
        <v>32.1</v>
      </c>
      <c r="C531" s="37">
        <v>5.2110000000000003</v>
      </c>
      <c r="D531" s="37">
        <f>C531+E531</f>
        <v>5.2110000000000003</v>
      </c>
      <c r="E531" s="37">
        <f>VLOOKUP(A531,'расход по ИПУ'!A:B,2,0)</f>
        <v>0</v>
      </c>
      <c r="F531" s="37">
        <f>B531</f>
        <v>32.1</v>
      </c>
      <c r="H531" s="37">
        <f t="shared" si="245"/>
        <v>0</v>
      </c>
      <c r="I531" s="37">
        <f t="shared" si="246"/>
        <v>5.2110000000000003</v>
      </c>
      <c r="K531" s="37">
        <f t="shared" si="247"/>
        <v>5.2110000000000003</v>
      </c>
      <c r="L531" s="37">
        <f t="shared" si="238"/>
        <v>16.295000000000002</v>
      </c>
      <c r="M531" s="37">
        <f t="shared" si="248"/>
        <v>11.084000000000001</v>
      </c>
      <c r="N531" s="37">
        <f t="shared" si="239"/>
        <v>32.1</v>
      </c>
      <c r="P531" s="37">
        <f t="shared" si="249"/>
        <v>11.084000000000001</v>
      </c>
      <c r="Q531" s="37">
        <f t="shared" si="250"/>
        <v>16.295000000000002</v>
      </c>
      <c r="S531">
        <v>16.295000000000002</v>
      </c>
      <c r="T531" s="37">
        <f t="shared" si="244"/>
        <v>0</v>
      </c>
    </row>
    <row r="532" spans="1:20" x14ac:dyDescent="0.3">
      <c r="A532" s="88" t="s">
        <v>1177</v>
      </c>
      <c r="B532" s="89">
        <f>VLOOKUP(A532,Площадь!D:E,2,0)</f>
        <v>31.8</v>
      </c>
      <c r="C532" s="37">
        <v>7.1740000000000004</v>
      </c>
      <c r="G532" s="37">
        <f t="shared" ref="G532:G533" si="255">B532*$G$715</f>
        <v>0.17742920794353176</v>
      </c>
      <c r="H532" s="37">
        <f t="shared" si="245"/>
        <v>0.17742920794353176</v>
      </c>
      <c r="I532" s="37">
        <f t="shared" si="246"/>
        <v>7.3514292079435322</v>
      </c>
      <c r="K532" s="37">
        <f t="shared" si="247"/>
        <v>7.3514292079435322</v>
      </c>
      <c r="L532" s="37">
        <f t="shared" si="238"/>
        <v>9.1059999999999999</v>
      </c>
      <c r="M532" s="37">
        <f t="shared" si="248"/>
        <v>1.7545707920564677</v>
      </c>
      <c r="N532" s="37">
        <f t="shared" si="239"/>
        <v>31.8</v>
      </c>
      <c r="P532" s="37">
        <f t="shared" si="249"/>
        <v>1.7545707920564677</v>
      </c>
      <c r="Q532" s="37">
        <f t="shared" si="250"/>
        <v>9.1059999999999999</v>
      </c>
      <c r="S532">
        <v>9.1059999999999999</v>
      </c>
      <c r="T532" s="37">
        <f t="shared" si="244"/>
        <v>0</v>
      </c>
    </row>
    <row r="533" spans="1:20" x14ac:dyDescent="0.3">
      <c r="A533" s="88" t="s">
        <v>981</v>
      </c>
      <c r="B533" s="89">
        <f>VLOOKUP(A533,Площадь!D:E,2,0)</f>
        <v>39.1</v>
      </c>
      <c r="C533" s="37">
        <v>6.9729999999999999</v>
      </c>
      <c r="G533" s="37">
        <f t="shared" si="255"/>
        <v>0.21815981228277018</v>
      </c>
      <c r="H533" s="37">
        <f t="shared" si="245"/>
        <v>0.21815981228277018</v>
      </c>
      <c r="I533" s="37">
        <f t="shared" si="246"/>
        <v>7.1911598122827698</v>
      </c>
      <c r="K533" s="37">
        <f t="shared" si="247"/>
        <v>7.1911598122827698</v>
      </c>
      <c r="L533" s="37">
        <f t="shared" si="238"/>
        <v>18.414999999999999</v>
      </c>
      <c r="M533" s="37">
        <f t="shared" si="248"/>
        <v>11.223840187717229</v>
      </c>
      <c r="N533" s="37">
        <f t="shared" si="239"/>
        <v>39.1</v>
      </c>
      <c r="P533" s="37">
        <f t="shared" si="249"/>
        <v>11.223840187717229</v>
      </c>
      <c r="Q533" s="37">
        <f t="shared" si="250"/>
        <v>18.414999999999999</v>
      </c>
      <c r="S533">
        <v>18.414999999999999</v>
      </c>
      <c r="T533" s="37">
        <f t="shared" si="244"/>
        <v>0</v>
      </c>
    </row>
    <row r="534" spans="1:20" x14ac:dyDescent="0.3">
      <c r="A534" s="88" t="s">
        <v>853</v>
      </c>
      <c r="B534" s="89">
        <f>VLOOKUP(A534,Площадь!D:E,2,0)</f>
        <v>60.1</v>
      </c>
      <c r="C534" s="37">
        <v>11.148999999999999</v>
      </c>
      <c r="D534" s="37">
        <f>C534+E534</f>
        <v>11.148999999999999</v>
      </c>
      <c r="E534" s="37">
        <f>VLOOKUP(A534,'расход по ИПУ'!A:B,2,0)</f>
        <v>0</v>
      </c>
      <c r="F534" s="37">
        <f>B534</f>
        <v>60.1</v>
      </c>
      <c r="H534" s="37">
        <f t="shared" si="245"/>
        <v>0</v>
      </c>
      <c r="I534" s="37">
        <f t="shared" si="246"/>
        <v>11.148999999999999</v>
      </c>
      <c r="K534" s="37">
        <f t="shared" si="247"/>
        <v>11.148999999999999</v>
      </c>
      <c r="L534" s="37">
        <f t="shared" si="238"/>
        <v>12.646000000000001</v>
      </c>
      <c r="M534" s="37">
        <f t="shared" si="248"/>
        <v>1.4970000000000017</v>
      </c>
      <c r="N534" s="37">
        <f t="shared" si="239"/>
        <v>60.1</v>
      </c>
      <c r="P534" s="37">
        <f t="shared" si="249"/>
        <v>1.4970000000000017</v>
      </c>
      <c r="Q534" s="37">
        <f t="shared" si="250"/>
        <v>12.646000000000001</v>
      </c>
      <c r="S534">
        <v>12.646000000000001</v>
      </c>
      <c r="T534" s="37">
        <f t="shared" si="244"/>
        <v>0</v>
      </c>
    </row>
    <row r="535" spans="1:20" x14ac:dyDescent="0.3">
      <c r="A535" s="88" t="s">
        <v>334</v>
      </c>
      <c r="B535" s="89">
        <f>VLOOKUP(A535,Площадь!D:E,2,0)</f>
        <v>55.8</v>
      </c>
      <c r="C535" s="37">
        <v>16.829999999999998</v>
      </c>
      <c r="G535" s="37">
        <f t="shared" ref="G535:G536" si="256">B535*$G$715</f>
        <v>0.31133804412732929</v>
      </c>
      <c r="H535" s="37">
        <f t="shared" si="245"/>
        <v>0.31133804412732929</v>
      </c>
      <c r="I535" s="37">
        <f t="shared" si="246"/>
        <v>17.141338044127327</v>
      </c>
      <c r="K535" s="37">
        <f t="shared" si="247"/>
        <v>17.141338044127327</v>
      </c>
      <c r="L535" s="37">
        <f t="shared" si="238"/>
        <v>19.481000000000002</v>
      </c>
      <c r="M535" s="37">
        <f t="shared" si="248"/>
        <v>2.3396619558726748</v>
      </c>
      <c r="N535" s="37">
        <f t="shared" si="239"/>
        <v>55.8</v>
      </c>
      <c r="P535" s="37">
        <f t="shared" si="249"/>
        <v>2.3396619558726748</v>
      </c>
      <c r="Q535" s="37">
        <f t="shared" si="250"/>
        <v>19.481000000000002</v>
      </c>
      <c r="S535">
        <v>19.481000000000002</v>
      </c>
      <c r="T535" s="37">
        <f t="shared" si="244"/>
        <v>0</v>
      </c>
    </row>
    <row r="536" spans="1:20" x14ac:dyDescent="0.3">
      <c r="A536" s="88" t="s">
        <v>893</v>
      </c>
      <c r="B536" s="89">
        <f>VLOOKUP(A536,Площадь!D:E,2,0)</f>
        <v>32.5</v>
      </c>
      <c r="C536" s="37">
        <v>6.8419999999999996</v>
      </c>
      <c r="G536" s="37">
        <f t="shared" si="256"/>
        <v>0.18133488233222583</v>
      </c>
      <c r="H536" s="37">
        <f t="shared" si="245"/>
        <v>0.18133488233222583</v>
      </c>
      <c r="I536" s="37">
        <f t="shared" si="246"/>
        <v>7.0233348823322252</v>
      </c>
      <c r="K536" s="37">
        <f t="shared" si="247"/>
        <v>7.0233348823322252</v>
      </c>
      <c r="L536" s="37">
        <f t="shared" si="238"/>
        <v>9.1660000000000004</v>
      </c>
      <c r="M536" s="37">
        <f t="shared" si="248"/>
        <v>2.1426651176677751</v>
      </c>
      <c r="N536" s="37">
        <f t="shared" si="239"/>
        <v>32.5</v>
      </c>
      <c r="P536" s="37">
        <f t="shared" si="249"/>
        <v>2.1426651176677751</v>
      </c>
      <c r="Q536" s="37">
        <f t="shared" si="250"/>
        <v>9.1660000000000004</v>
      </c>
      <c r="S536">
        <v>9.1660000000000004</v>
      </c>
      <c r="T536" s="37">
        <f t="shared" si="244"/>
        <v>0</v>
      </c>
    </row>
    <row r="537" spans="1:20" x14ac:dyDescent="0.3">
      <c r="A537" s="88" t="s">
        <v>968</v>
      </c>
      <c r="B537" s="89">
        <f>VLOOKUP(A537,Площадь!D:E,2,0)</f>
        <v>33.700000000000003</v>
      </c>
      <c r="C537" s="37">
        <v>6.9240000000000004</v>
      </c>
      <c r="D537" s="37">
        <f t="shared" ref="D537:D538" si="257">C537+E537</f>
        <v>6.9240000000000004</v>
      </c>
      <c r="E537" s="37">
        <f>VLOOKUP(A537,'расход по ИПУ'!A:B,2,0)</f>
        <v>0</v>
      </c>
      <c r="F537" s="37">
        <f t="shared" ref="F537:F538" si="258">B537</f>
        <v>33.700000000000003</v>
      </c>
      <c r="H537" s="37">
        <f t="shared" si="245"/>
        <v>0</v>
      </c>
      <c r="I537" s="37">
        <f t="shared" si="246"/>
        <v>6.9240000000000004</v>
      </c>
      <c r="K537" s="37">
        <f t="shared" si="247"/>
        <v>6.9240000000000004</v>
      </c>
      <c r="L537" s="37">
        <f t="shared" si="238"/>
        <v>8.1760000000000002</v>
      </c>
      <c r="M537" s="37">
        <f t="shared" si="248"/>
        <v>1.2519999999999998</v>
      </c>
      <c r="N537" s="37">
        <f t="shared" si="239"/>
        <v>33.700000000000003</v>
      </c>
      <c r="P537" s="37">
        <f t="shared" si="249"/>
        <v>1.2519999999999998</v>
      </c>
      <c r="Q537" s="37">
        <f t="shared" si="250"/>
        <v>8.1760000000000002</v>
      </c>
      <c r="S537">
        <v>8.1760000000000002</v>
      </c>
      <c r="T537" s="37">
        <f t="shared" si="244"/>
        <v>0</v>
      </c>
    </row>
    <row r="538" spans="1:20" x14ac:dyDescent="0.3">
      <c r="A538" s="88" t="s">
        <v>876</v>
      </c>
      <c r="B538" s="89">
        <f>VLOOKUP(A538,Площадь!D:E,2,0)</f>
        <v>60.9</v>
      </c>
      <c r="C538" s="37">
        <v>10.016</v>
      </c>
      <c r="D538" s="37">
        <f t="shared" si="257"/>
        <v>10.016</v>
      </c>
      <c r="E538" s="37">
        <f>VLOOKUP(A538,'расход по ИПУ'!A:B,2,0)</f>
        <v>0</v>
      </c>
      <c r="F538" s="37">
        <f t="shared" si="258"/>
        <v>60.9</v>
      </c>
      <c r="H538" s="37">
        <f t="shared" si="245"/>
        <v>0</v>
      </c>
      <c r="I538" s="37">
        <f t="shared" si="246"/>
        <v>10.016</v>
      </c>
      <c r="K538" s="37">
        <f t="shared" si="247"/>
        <v>10.016</v>
      </c>
      <c r="L538" s="37">
        <f t="shared" si="238"/>
        <v>12.141</v>
      </c>
      <c r="M538" s="37">
        <f t="shared" si="248"/>
        <v>2.125</v>
      </c>
      <c r="N538" s="37">
        <f t="shared" si="239"/>
        <v>60.9</v>
      </c>
      <c r="P538" s="37">
        <f t="shared" si="249"/>
        <v>2.125</v>
      </c>
      <c r="Q538" s="37">
        <f t="shared" si="250"/>
        <v>12.141</v>
      </c>
      <c r="S538">
        <v>12.141</v>
      </c>
      <c r="T538" s="37">
        <f t="shared" si="244"/>
        <v>0</v>
      </c>
    </row>
    <row r="539" spans="1:20" x14ac:dyDescent="0.3">
      <c r="A539" s="88" t="s">
        <v>897</v>
      </c>
      <c r="B539" s="89">
        <f>VLOOKUP(A539,Площадь!D:E,2,0)</f>
        <v>39.299999999999997</v>
      </c>
      <c r="C539" s="37">
        <v>3.8119999999999998</v>
      </c>
      <c r="G539" s="37">
        <f t="shared" ref="G539:G540" si="259">B539*$G$715</f>
        <v>0.21927571925096845</v>
      </c>
      <c r="H539" s="37">
        <f t="shared" si="245"/>
        <v>0.21927571925096845</v>
      </c>
      <c r="I539" s="37">
        <f t="shared" si="246"/>
        <v>4.0312757192509681</v>
      </c>
      <c r="K539" s="37">
        <f t="shared" si="247"/>
        <v>4.0312757192509681</v>
      </c>
      <c r="L539" s="37">
        <f t="shared" si="238"/>
        <v>6.35</v>
      </c>
      <c r="M539" s="37">
        <f t="shared" si="248"/>
        <v>2.3187242807490316</v>
      </c>
      <c r="N539" s="37">
        <f t="shared" si="239"/>
        <v>39.299999999999997</v>
      </c>
      <c r="P539" s="37">
        <f t="shared" si="249"/>
        <v>2.3187242807490316</v>
      </c>
      <c r="Q539" s="37">
        <f t="shared" si="250"/>
        <v>6.35</v>
      </c>
      <c r="S539">
        <v>6.35</v>
      </c>
      <c r="T539" s="37">
        <f t="shared" si="244"/>
        <v>0</v>
      </c>
    </row>
    <row r="540" spans="1:20" x14ac:dyDescent="0.3">
      <c r="A540" s="88" t="s">
        <v>870</v>
      </c>
      <c r="B540" s="89">
        <f>VLOOKUP(A540,Площадь!D:E,2,0)</f>
        <v>32.1</v>
      </c>
      <c r="C540" s="37">
        <v>3.2429999999999999</v>
      </c>
      <c r="G540" s="37">
        <f t="shared" si="259"/>
        <v>0.17910306839582923</v>
      </c>
      <c r="H540" s="37">
        <f t="shared" si="245"/>
        <v>0.17910306839582923</v>
      </c>
      <c r="I540" s="37">
        <f t="shared" si="246"/>
        <v>3.4221030683958293</v>
      </c>
      <c r="K540" s="37">
        <f>S540</f>
        <v>3.2429999999999999</v>
      </c>
      <c r="L540" s="37">
        <f t="shared" si="238"/>
        <v>3.2429999999999999</v>
      </c>
      <c r="M540" s="37">
        <f t="shared" si="248"/>
        <v>0</v>
      </c>
      <c r="N540" s="37">
        <f t="shared" si="239"/>
        <v>32.1</v>
      </c>
      <c r="P540" s="37">
        <f t="shared" si="249"/>
        <v>0</v>
      </c>
      <c r="Q540" s="37">
        <f t="shared" si="250"/>
        <v>3.2429999999999999</v>
      </c>
      <c r="S540">
        <v>3.2429999999999999</v>
      </c>
      <c r="T540" s="37">
        <f t="shared" si="244"/>
        <v>0</v>
      </c>
    </row>
    <row r="541" spans="1:20" x14ac:dyDescent="0.3">
      <c r="A541" s="88" t="s">
        <v>1179</v>
      </c>
      <c r="B541" s="89">
        <f>VLOOKUP(A541,Площадь!D:E,2,0)</f>
        <v>31.8</v>
      </c>
      <c r="C541" s="37">
        <v>3.28</v>
      </c>
      <c r="D541" s="37">
        <f>C541+E541</f>
        <v>3.28</v>
      </c>
      <c r="E541" s="37">
        <f>VLOOKUP(A541,'расход по ИПУ'!A:B,2,0)</f>
        <v>0</v>
      </c>
      <c r="F541" s="37">
        <f>B541</f>
        <v>31.8</v>
      </c>
      <c r="H541" s="37">
        <f t="shared" si="245"/>
        <v>0</v>
      </c>
      <c r="I541" s="37">
        <f t="shared" si="246"/>
        <v>3.28</v>
      </c>
      <c r="K541" s="37">
        <f t="shared" si="247"/>
        <v>3.28</v>
      </c>
      <c r="L541" s="37">
        <f t="shared" si="238"/>
        <v>4.9210000000000003</v>
      </c>
      <c r="M541" s="37">
        <f t="shared" si="248"/>
        <v>1.6410000000000005</v>
      </c>
      <c r="N541" s="37">
        <f t="shared" si="239"/>
        <v>31.8</v>
      </c>
      <c r="P541" s="37">
        <f t="shared" si="249"/>
        <v>1.6410000000000005</v>
      </c>
      <c r="Q541" s="37">
        <f t="shared" si="250"/>
        <v>4.9210000000000003</v>
      </c>
      <c r="S541">
        <v>4.9210000000000003</v>
      </c>
      <c r="T541" s="37">
        <f t="shared" si="244"/>
        <v>0</v>
      </c>
    </row>
    <row r="542" spans="1:20" x14ac:dyDescent="0.3">
      <c r="A542" s="88" t="s">
        <v>648</v>
      </c>
      <c r="B542" s="89">
        <f>VLOOKUP(A542,Площадь!D:E,2,0)</f>
        <v>39.1</v>
      </c>
      <c r="C542" s="37">
        <v>6.5140000000000002</v>
      </c>
      <c r="G542" s="37">
        <f t="shared" ref="G542:G543" si="260">B542*$G$715</f>
        <v>0.21815981228277018</v>
      </c>
      <c r="H542" s="37">
        <f t="shared" si="245"/>
        <v>0.21815981228277018</v>
      </c>
      <c r="I542" s="37">
        <f t="shared" si="246"/>
        <v>6.7321598122827702</v>
      </c>
      <c r="K542" s="37">
        <f t="shared" si="247"/>
        <v>6.7321598122827702</v>
      </c>
      <c r="L542" s="37">
        <f t="shared" si="238"/>
        <v>8.016</v>
      </c>
      <c r="M542" s="37">
        <f t="shared" si="248"/>
        <v>1.2838401877172299</v>
      </c>
      <c r="N542" s="37">
        <f t="shared" si="239"/>
        <v>39.1</v>
      </c>
      <c r="P542" s="37">
        <f t="shared" si="249"/>
        <v>1.2838401877172299</v>
      </c>
      <c r="Q542" s="37">
        <f t="shared" si="250"/>
        <v>8.016</v>
      </c>
      <c r="S542">
        <v>8.016</v>
      </c>
      <c r="T542" s="37">
        <f t="shared" si="244"/>
        <v>0</v>
      </c>
    </row>
    <row r="543" spans="1:20" x14ac:dyDescent="0.3">
      <c r="A543" s="88" t="s">
        <v>663</v>
      </c>
      <c r="B543" s="89">
        <f>VLOOKUP(A543,Площадь!D:E,2,0)</f>
        <v>60.1</v>
      </c>
      <c r="C543" s="37">
        <v>9.4009999999999998</v>
      </c>
      <c r="G543" s="37">
        <f t="shared" si="260"/>
        <v>0.335330043943593</v>
      </c>
      <c r="H543" s="37">
        <f t="shared" si="245"/>
        <v>0.335330043943593</v>
      </c>
      <c r="I543" s="37">
        <f t="shared" si="246"/>
        <v>9.7363300439435925</v>
      </c>
      <c r="K543" s="37">
        <f t="shared" si="247"/>
        <v>9.7363300439435925</v>
      </c>
      <c r="L543" s="37">
        <f t="shared" si="238"/>
        <v>10.802</v>
      </c>
      <c r="M543" s="37">
        <f t="shared" si="248"/>
        <v>1.0656699560564071</v>
      </c>
      <c r="N543" s="37">
        <f t="shared" si="239"/>
        <v>60.1</v>
      </c>
      <c r="P543" s="37">
        <f t="shared" si="249"/>
        <v>1.0656699560564071</v>
      </c>
      <c r="Q543" s="37">
        <f t="shared" si="250"/>
        <v>10.802</v>
      </c>
      <c r="S543">
        <v>10.802</v>
      </c>
      <c r="T543" s="37">
        <f t="shared" si="244"/>
        <v>0</v>
      </c>
    </row>
    <row r="544" spans="1:20" x14ac:dyDescent="0.3">
      <c r="A544" s="88" t="s">
        <v>921</v>
      </c>
      <c r="B544" s="89">
        <f>VLOOKUP(A544,Площадь!D:E,2,0)</f>
        <v>32.5</v>
      </c>
      <c r="C544" s="37">
        <v>6.3280000000000003</v>
      </c>
      <c r="D544" s="37">
        <f t="shared" ref="D544:D545" si="261">C544+E544</f>
        <v>6.3280000000000003</v>
      </c>
      <c r="E544" s="37">
        <f>VLOOKUP(A544,'расход по ИПУ'!A:B,2,0)</f>
        <v>0</v>
      </c>
      <c r="F544" s="37">
        <f t="shared" ref="F544:F545" si="262">B544</f>
        <v>32.5</v>
      </c>
      <c r="H544" s="37">
        <f t="shared" si="245"/>
        <v>0</v>
      </c>
      <c r="I544" s="37">
        <f t="shared" si="246"/>
        <v>6.3280000000000003</v>
      </c>
      <c r="K544" s="37">
        <f t="shared" si="247"/>
        <v>6.3280000000000003</v>
      </c>
      <c r="L544" s="37">
        <f t="shared" si="238"/>
        <v>8.7140000000000004</v>
      </c>
      <c r="M544" s="37">
        <f t="shared" si="248"/>
        <v>2.3860000000000001</v>
      </c>
      <c r="N544" s="37">
        <f t="shared" si="239"/>
        <v>32.5</v>
      </c>
      <c r="P544" s="37">
        <f t="shared" si="249"/>
        <v>2.3860000000000001</v>
      </c>
      <c r="Q544" s="37">
        <f t="shared" si="250"/>
        <v>8.7140000000000004</v>
      </c>
      <c r="S544">
        <v>8.7140000000000004</v>
      </c>
      <c r="T544" s="37">
        <f t="shared" si="244"/>
        <v>0</v>
      </c>
    </row>
    <row r="545" spans="1:20" x14ac:dyDescent="0.3">
      <c r="A545" s="88" t="s">
        <v>1171</v>
      </c>
      <c r="B545" s="89">
        <f>VLOOKUP(A545,Площадь!D:E,2,0)</f>
        <v>33.700000000000003</v>
      </c>
      <c r="C545" s="37">
        <v>6.4740000000000002</v>
      </c>
      <c r="D545" s="37">
        <f t="shared" si="261"/>
        <v>6.4740000000000002</v>
      </c>
      <c r="E545" s="37">
        <f>VLOOKUP(A545,'расход по ИПУ'!A:B,2,0)</f>
        <v>0</v>
      </c>
      <c r="F545" s="37">
        <f t="shared" si="262"/>
        <v>33.700000000000003</v>
      </c>
      <c r="H545" s="37">
        <f t="shared" si="245"/>
        <v>0</v>
      </c>
      <c r="I545" s="37">
        <f t="shared" si="246"/>
        <v>6.4740000000000002</v>
      </c>
      <c r="K545" s="37">
        <f t="shared" si="247"/>
        <v>6.4740000000000002</v>
      </c>
      <c r="L545" s="37">
        <f t="shared" si="238"/>
        <v>6.7839999999999998</v>
      </c>
      <c r="M545" s="37">
        <f t="shared" si="248"/>
        <v>0.30999999999999961</v>
      </c>
      <c r="N545" s="37">
        <f t="shared" si="239"/>
        <v>33.700000000000003</v>
      </c>
      <c r="P545" s="37">
        <f t="shared" si="249"/>
        <v>0.30999999999999961</v>
      </c>
      <c r="Q545" s="37">
        <f t="shared" si="250"/>
        <v>6.7839999999999998</v>
      </c>
      <c r="S545">
        <v>6.7839999999999998</v>
      </c>
      <c r="T545" s="37">
        <f t="shared" si="244"/>
        <v>0</v>
      </c>
    </row>
    <row r="546" spans="1:20" x14ac:dyDescent="0.3">
      <c r="A546" s="88" t="s">
        <v>361</v>
      </c>
      <c r="B546" s="89">
        <f>VLOOKUP(A546,Площадь!D:E,2,0)</f>
        <v>55.7</v>
      </c>
      <c r="C546" s="37">
        <v>6.319</v>
      </c>
      <c r="G546" s="37">
        <f t="shared" ref="G546:G547" si="263">B546*$G$715</f>
        <v>0.31078009064323014</v>
      </c>
      <c r="H546" s="37">
        <f t="shared" si="245"/>
        <v>0.31078009064323014</v>
      </c>
      <c r="I546" s="37">
        <f t="shared" si="246"/>
        <v>6.62978009064323</v>
      </c>
      <c r="K546" s="37">
        <f t="shared" si="247"/>
        <v>6.62978009064323</v>
      </c>
      <c r="L546" s="37">
        <f t="shared" si="238"/>
        <v>7.5839999999999996</v>
      </c>
      <c r="M546" s="37">
        <f t="shared" si="248"/>
        <v>0.95421990935676959</v>
      </c>
      <c r="N546" s="37">
        <f t="shared" si="239"/>
        <v>55.7</v>
      </c>
      <c r="P546" s="37">
        <f t="shared" si="249"/>
        <v>0.95421990935676959</v>
      </c>
      <c r="Q546" s="37">
        <f t="shared" si="250"/>
        <v>7.5839999999999996</v>
      </c>
      <c r="S546">
        <v>7.5839999999999996</v>
      </c>
      <c r="T546" s="37">
        <f t="shared" si="244"/>
        <v>0</v>
      </c>
    </row>
    <row r="547" spans="1:20" x14ac:dyDescent="0.3">
      <c r="A547" s="88" t="s">
        <v>873</v>
      </c>
      <c r="B547" s="89">
        <f>VLOOKUP(A547,Площадь!D:E,2,0)</f>
        <v>60.9</v>
      </c>
      <c r="C547" s="37">
        <v>13.164999999999999</v>
      </c>
      <c r="G547" s="37">
        <f t="shared" si="263"/>
        <v>0.33979367181638626</v>
      </c>
      <c r="H547" s="37">
        <f t="shared" si="245"/>
        <v>0.33979367181638626</v>
      </c>
      <c r="I547" s="37">
        <f t="shared" si="246"/>
        <v>13.504793671816385</v>
      </c>
      <c r="K547" s="37">
        <f t="shared" si="247"/>
        <v>13.504793671816385</v>
      </c>
      <c r="L547" s="37">
        <f t="shared" si="238"/>
        <v>17.702999999999999</v>
      </c>
      <c r="M547" s="37">
        <f t="shared" si="248"/>
        <v>4.1982063281836144</v>
      </c>
      <c r="N547" s="37">
        <f t="shared" si="239"/>
        <v>60.9</v>
      </c>
      <c r="P547" s="37">
        <f t="shared" si="249"/>
        <v>4.1982063281836144</v>
      </c>
      <c r="Q547" s="37">
        <f t="shared" si="250"/>
        <v>17.702999999999999</v>
      </c>
      <c r="S547">
        <v>17.702999999999999</v>
      </c>
      <c r="T547" s="37">
        <f t="shared" si="244"/>
        <v>0</v>
      </c>
    </row>
    <row r="548" spans="1:20" x14ac:dyDescent="0.3">
      <c r="A548" s="88" t="s">
        <v>720</v>
      </c>
      <c r="B548" s="89">
        <f>VLOOKUP(A548,Площадь!D:E,2,0)</f>
        <v>39.299999999999997</v>
      </c>
      <c r="C548" s="37">
        <v>8.3360000000000003</v>
      </c>
      <c r="D548" s="37">
        <f>C548+E548</f>
        <v>8.5410000000000004</v>
      </c>
      <c r="E548" s="37">
        <f>VLOOKUP(A548,'расход по ИПУ'!A:B,2,0)</f>
        <v>0.20499999999999999</v>
      </c>
      <c r="F548" s="37">
        <f>B548</f>
        <v>39.299999999999997</v>
      </c>
      <c r="H548" s="37">
        <f t="shared" si="245"/>
        <v>0.20499999999999999</v>
      </c>
      <c r="I548" s="37">
        <f t="shared" si="246"/>
        <v>8.5410000000000004</v>
      </c>
      <c r="K548" s="37">
        <f t="shared" si="247"/>
        <v>8.5410000000000004</v>
      </c>
      <c r="L548" s="37">
        <f t="shared" si="238"/>
        <v>9.9559999999999995</v>
      </c>
      <c r="M548" s="37">
        <f t="shared" si="248"/>
        <v>1.4149999999999991</v>
      </c>
      <c r="N548" s="37">
        <f t="shared" si="239"/>
        <v>39.299999999999997</v>
      </c>
      <c r="P548" s="37">
        <f t="shared" si="249"/>
        <v>1.4149999999999991</v>
      </c>
      <c r="Q548" s="37">
        <f t="shared" si="250"/>
        <v>9.9559999999999995</v>
      </c>
      <c r="S548">
        <v>9.9559999999999995</v>
      </c>
      <c r="T548" s="37">
        <f t="shared" si="244"/>
        <v>0</v>
      </c>
    </row>
    <row r="549" spans="1:20" x14ac:dyDescent="0.3">
      <c r="A549" s="88" t="s">
        <v>997</v>
      </c>
      <c r="B549" s="89">
        <f>VLOOKUP(A549,Площадь!D:E,2,0)</f>
        <v>32.1</v>
      </c>
      <c r="C549" s="37">
        <v>7.2039999999999997</v>
      </c>
      <c r="G549" s="37">
        <f t="shared" ref="G549:G556" si="264">B549*$G$715</f>
        <v>0.17910306839582923</v>
      </c>
      <c r="H549" s="37">
        <f t="shared" si="245"/>
        <v>0.17910306839582923</v>
      </c>
      <c r="I549" s="37">
        <f t="shared" si="246"/>
        <v>7.3831030683958287</v>
      </c>
      <c r="K549" s="37">
        <f t="shared" si="247"/>
        <v>7.3831030683958287</v>
      </c>
      <c r="L549" s="37">
        <f t="shared" si="238"/>
        <v>8.7940000000000005</v>
      </c>
      <c r="M549" s="37">
        <f t="shared" si="248"/>
        <v>1.4108969316041717</v>
      </c>
      <c r="N549" s="37">
        <f t="shared" si="239"/>
        <v>32.1</v>
      </c>
      <c r="P549" s="37">
        <f t="shared" si="249"/>
        <v>1.4108969316041717</v>
      </c>
      <c r="Q549" s="37">
        <f t="shared" si="250"/>
        <v>8.7940000000000005</v>
      </c>
      <c r="S549">
        <v>8.7940000000000005</v>
      </c>
      <c r="T549" s="37">
        <f t="shared" si="244"/>
        <v>0</v>
      </c>
    </row>
    <row r="550" spans="1:20" x14ac:dyDescent="0.3">
      <c r="A550" s="88" t="s">
        <v>969</v>
      </c>
      <c r="B550" s="89">
        <f>VLOOKUP(A550,Площадь!D:E,2,0)</f>
        <v>31.8</v>
      </c>
      <c r="C550" s="37">
        <v>8.3290000000000006</v>
      </c>
      <c r="G550" s="37">
        <f t="shared" si="264"/>
        <v>0.17742920794353176</v>
      </c>
      <c r="H550" s="37">
        <f t="shared" si="245"/>
        <v>0.17742920794353176</v>
      </c>
      <c r="I550" s="37">
        <f t="shared" si="246"/>
        <v>8.5064292079435315</v>
      </c>
      <c r="K550" s="37">
        <f t="shared" si="247"/>
        <v>8.5064292079435315</v>
      </c>
      <c r="L550" s="37">
        <f t="shared" si="238"/>
        <v>11.116</v>
      </c>
      <c r="M550" s="37">
        <f t="shared" si="248"/>
        <v>2.6095707920564681</v>
      </c>
      <c r="N550" s="37">
        <f t="shared" si="239"/>
        <v>31.8</v>
      </c>
      <c r="P550" s="37">
        <f t="shared" si="249"/>
        <v>2.6095707920564681</v>
      </c>
      <c r="Q550" s="37">
        <f t="shared" si="250"/>
        <v>11.116</v>
      </c>
      <c r="S550">
        <v>11.116</v>
      </c>
      <c r="T550" s="37">
        <f t="shared" si="244"/>
        <v>0</v>
      </c>
    </row>
    <row r="551" spans="1:20" x14ac:dyDescent="0.3">
      <c r="A551" s="88" t="s">
        <v>854</v>
      </c>
      <c r="B551" s="89">
        <f>VLOOKUP(A551,Площадь!D:E,2,0)</f>
        <v>39.1</v>
      </c>
      <c r="C551" s="37">
        <v>8.3379999999999992</v>
      </c>
      <c r="G551" s="37">
        <f t="shared" si="264"/>
        <v>0.21815981228277018</v>
      </c>
      <c r="H551" s="37">
        <f t="shared" si="245"/>
        <v>0.21815981228277018</v>
      </c>
      <c r="I551" s="37">
        <f t="shared" si="246"/>
        <v>8.55615981228277</v>
      </c>
      <c r="K551" s="37">
        <f t="shared" si="247"/>
        <v>8.55615981228277</v>
      </c>
      <c r="L551" s="37">
        <f t="shared" si="238"/>
        <v>10.173999999999999</v>
      </c>
      <c r="M551" s="37">
        <f t="shared" si="248"/>
        <v>1.6178401877172295</v>
      </c>
      <c r="N551" s="37">
        <f t="shared" si="239"/>
        <v>39.1</v>
      </c>
      <c r="P551" s="37">
        <f t="shared" si="249"/>
        <v>1.6178401877172295</v>
      </c>
      <c r="Q551" s="37">
        <f t="shared" si="250"/>
        <v>10.173999999999999</v>
      </c>
      <c r="S551">
        <v>10.173999999999999</v>
      </c>
      <c r="T551" s="37">
        <f t="shared" si="244"/>
        <v>0</v>
      </c>
    </row>
    <row r="552" spans="1:20" x14ac:dyDescent="0.3">
      <c r="A552" s="88" t="s">
        <v>932</v>
      </c>
      <c r="B552" s="89">
        <f>VLOOKUP(A552,Площадь!D:E,2,0)</f>
        <v>60.1</v>
      </c>
      <c r="C552" s="37">
        <v>10.569000000000001</v>
      </c>
      <c r="G552" s="37">
        <f t="shared" si="264"/>
        <v>0.335330043943593</v>
      </c>
      <c r="H552" s="37">
        <f t="shared" si="245"/>
        <v>0.335330043943593</v>
      </c>
      <c r="I552" s="37">
        <f t="shared" si="246"/>
        <v>10.904330043943594</v>
      </c>
      <c r="K552" s="37">
        <f t="shared" si="247"/>
        <v>10.904330043943594</v>
      </c>
      <c r="L552" s="37">
        <f t="shared" si="238"/>
        <v>14.163</v>
      </c>
      <c r="M552" s="37">
        <f t="shared" si="248"/>
        <v>3.2586699560564067</v>
      </c>
      <c r="N552" s="37">
        <f t="shared" si="239"/>
        <v>60.1</v>
      </c>
      <c r="P552" s="37">
        <f t="shared" si="249"/>
        <v>3.2586699560564067</v>
      </c>
      <c r="Q552" s="37">
        <f t="shared" si="250"/>
        <v>14.163</v>
      </c>
      <c r="S552">
        <v>14.163</v>
      </c>
      <c r="T552" s="37">
        <f t="shared" si="244"/>
        <v>0</v>
      </c>
    </row>
    <row r="553" spans="1:20" x14ac:dyDescent="0.3">
      <c r="A553" s="88" t="s">
        <v>713</v>
      </c>
      <c r="B553" s="89">
        <f>VLOOKUP(A553,Площадь!D:E,2,0)</f>
        <v>32.5</v>
      </c>
      <c r="C553" s="37">
        <v>6.7370000000000001</v>
      </c>
      <c r="G553" s="37">
        <f t="shared" si="264"/>
        <v>0.18133488233222583</v>
      </c>
      <c r="H553" s="37">
        <f t="shared" si="245"/>
        <v>0.18133488233222583</v>
      </c>
      <c r="I553" s="37">
        <f t="shared" si="246"/>
        <v>6.9183348823322257</v>
      </c>
      <c r="K553" s="37">
        <f t="shared" si="247"/>
        <v>6.9183348823322257</v>
      </c>
      <c r="L553" s="37">
        <f t="shared" si="238"/>
        <v>8.4700000000000006</v>
      </c>
      <c r="M553" s="37">
        <f t="shared" si="248"/>
        <v>1.5516651176677749</v>
      </c>
      <c r="N553" s="37">
        <f t="shared" si="239"/>
        <v>32.5</v>
      </c>
      <c r="P553" s="37">
        <f t="shared" si="249"/>
        <v>1.5516651176677749</v>
      </c>
      <c r="Q553" s="37">
        <f t="shared" si="250"/>
        <v>8.4700000000000006</v>
      </c>
      <c r="S553">
        <v>8.4700000000000006</v>
      </c>
      <c r="T553" s="37">
        <f t="shared" si="244"/>
        <v>0</v>
      </c>
    </row>
    <row r="554" spans="1:20" x14ac:dyDescent="0.3">
      <c r="A554" s="88" t="s">
        <v>871</v>
      </c>
      <c r="B554" s="89">
        <f>VLOOKUP(A554,Площадь!D:E,2,0)</f>
        <v>33.700000000000003</v>
      </c>
      <c r="C554" s="37">
        <v>3.7549999999999999</v>
      </c>
      <c r="G554" s="37">
        <f t="shared" si="264"/>
        <v>0.18803032414141574</v>
      </c>
      <c r="H554" s="37">
        <f t="shared" si="245"/>
        <v>0.18803032414141574</v>
      </c>
      <c r="I554" s="37">
        <f t="shared" si="246"/>
        <v>3.9430303241414157</v>
      </c>
      <c r="K554" s="37">
        <f>S554</f>
        <v>3.7549999999999999</v>
      </c>
      <c r="L554" s="37">
        <f t="shared" si="238"/>
        <v>3.7549999999999999</v>
      </c>
      <c r="M554" s="37">
        <f t="shared" si="248"/>
        <v>0</v>
      </c>
      <c r="N554" s="37">
        <f t="shared" si="239"/>
        <v>33.700000000000003</v>
      </c>
      <c r="P554" s="37">
        <f t="shared" si="249"/>
        <v>0</v>
      </c>
      <c r="Q554" s="37">
        <f t="shared" si="250"/>
        <v>3.7549999999999999</v>
      </c>
      <c r="S554">
        <v>3.7549999999999999</v>
      </c>
      <c r="T554" s="37">
        <f t="shared" si="244"/>
        <v>0</v>
      </c>
    </row>
    <row r="555" spans="1:20" x14ac:dyDescent="0.3">
      <c r="A555" s="88" t="s">
        <v>982</v>
      </c>
      <c r="B555" s="89">
        <f>VLOOKUP(A555,Площадь!D:E,2,0)</f>
        <v>60.9</v>
      </c>
      <c r="C555" s="37">
        <v>13.337999999999999</v>
      </c>
      <c r="G555" s="37">
        <f t="shared" si="264"/>
        <v>0.33979367181638626</v>
      </c>
      <c r="H555" s="37">
        <f t="shared" si="245"/>
        <v>0.33979367181638626</v>
      </c>
      <c r="I555" s="37">
        <f t="shared" si="246"/>
        <v>13.677793671816385</v>
      </c>
      <c r="K555" s="37">
        <f t="shared" si="247"/>
        <v>13.677793671816385</v>
      </c>
      <c r="L555" s="37">
        <f t="shared" si="238"/>
        <v>15.664999999999999</v>
      </c>
      <c r="M555" s="37">
        <f t="shared" si="248"/>
        <v>1.9872063281836141</v>
      </c>
      <c r="N555" s="37">
        <f t="shared" si="239"/>
        <v>60.9</v>
      </c>
      <c r="P555" s="37">
        <f t="shared" si="249"/>
        <v>1.9872063281836141</v>
      </c>
      <c r="Q555" s="37">
        <f t="shared" si="250"/>
        <v>15.664999999999999</v>
      </c>
      <c r="S555">
        <v>15.664999999999999</v>
      </c>
      <c r="T555" s="37">
        <f t="shared" si="244"/>
        <v>0</v>
      </c>
    </row>
    <row r="556" spans="1:20" x14ac:dyDescent="0.3">
      <c r="A556" s="88" t="s">
        <v>1004</v>
      </c>
      <c r="B556" s="89">
        <f>VLOOKUP(A556,Площадь!D:E,2,0)</f>
        <v>39.299999999999997</v>
      </c>
      <c r="C556" s="37">
        <v>8.3390000000000004</v>
      </c>
      <c r="G556" s="37">
        <f t="shared" si="264"/>
        <v>0.21927571925096845</v>
      </c>
      <c r="H556" s="37">
        <f t="shared" si="245"/>
        <v>0.21927571925096845</v>
      </c>
      <c r="I556" s="37">
        <f t="shared" si="246"/>
        <v>8.5582757192509682</v>
      </c>
      <c r="K556" s="37">
        <f t="shared" si="247"/>
        <v>8.5582757192509682</v>
      </c>
      <c r="L556" s="37">
        <f t="shared" si="238"/>
        <v>9.8450000000000006</v>
      </c>
      <c r="M556" s="37">
        <f t="shared" si="248"/>
        <v>1.2867242807490324</v>
      </c>
      <c r="N556" s="37">
        <f t="shared" si="239"/>
        <v>39.299999999999997</v>
      </c>
      <c r="P556" s="37">
        <f t="shared" si="249"/>
        <v>1.2867242807490324</v>
      </c>
      <c r="Q556" s="37">
        <f t="shared" si="250"/>
        <v>9.8450000000000006</v>
      </c>
      <c r="S556">
        <v>9.8450000000000006</v>
      </c>
      <c r="T556" s="37">
        <f t="shared" si="244"/>
        <v>0</v>
      </c>
    </row>
    <row r="557" spans="1:20" x14ac:dyDescent="0.3">
      <c r="A557" s="88" t="s">
        <v>248</v>
      </c>
      <c r="B557" s="89">
        <f>VLOOKUP(A557,Площадь!D:E,2,0)</f>
        <v>55.8</v>
      </c>
      <c r="C557" s="37">
        <v>13.085000000000001</v>
      </c>
      <c r="D557" s="37">
        <f t="shared" ref="D557:D559" si="265">C557+E557</f>
        <v>13.411000000000001</v>
      </c>
      <c r="E557" s="37">
        <f>VLOOKUP(A557,'расход по ИПУ'!A:B,2,0)</f>
        <v>0.32600000000000001</v>
      </c>
      <c r="F557" s="37">
        <f t="shared" ref="F557:F559" si="266">B557</f>
        <v>55.8</v>
      </c>
      <c r="H557" s="37">
        <f t="shared" si="245"/>
        <v>0.32600000000000001</v>
      </c>
      <c r="I557" s="37">
        <f t="shared" si="246"/>
        <v>13.411000000000001</v>
      </c>
      <c r="K557" s="37">
        <f t="shared" si="247"/>
        <v>13.411000000000001</v>
      </c>
      <c r="L557" s="37">
        <f t="shared" si="238"/>
        <v>13.952999999999999</v>
      </c>
      <c r="M557" s="37">
        <f t="shared" si="248"/>
        <v>0.54199999999999804</v>
      </c>
      <c r="N557" s="37">
        <f t="shared" si="239"/>
        <v>55.8</v>
      </c>
      <c r="P557" s="37">
        <f t="shared" si="249"/>
        <v>0.54199999999999804</v>
      </c>
      <c r="Q557" s="37">
        <f t="shared" si="250"/>
        <v>13.952999999999999</v>
      </c>
      <c r="S557">
        <v>13.952999999999999</v>
      </c>
      <c r="T557" s="37">
        <f t="shared" si="244"/>
        <v>0</v>
      </c>
    </row>
    <row r="558" spans="1:20" x14ac:dyDescent="0.3">
      <c r="A558" s="88" t="s">
        <v>345</v>
      </c>
      <c r="B558" s="89">
        <f>VLOOKUP(A558,Площадь!D:E,2,0)</f>
        <v>83.9</v>
      </c>
      <c r="C558" s="37">
        <v>14.686999999999999</v>
      </c>
      <c r="D558" s="37">
        <f t="shared" si="265"/>
        <v>14.686999999999999</v>
      </c>
      <c r="E558" s="37">
        <f>VLOOKUP(A558,'расход по ИПУ'!A:B,2,0)</f>
        <v>0</v>
      </c>
      <c r="F558" s="37">
        <f t="shared" si="266"/>
        <v>83.9</v>
      </c>
      <c r="H558" s="37">
        <f t="shared" si="245"/>
        <v>0</v>
      </c>
      <c r="I558" s="37">
        <f t="shared" si="246"/>
        <v>14.686999999999999</v>
      </c>
      <c r="K558" s="37">
        <f>S558</f>
        <v>7.452</v>
      </c>
      <c r="L558" s="37">
        <f t="shared" ref="L558:L621" si="267">K558+M558</f>
        <v>7.452</v>
      </c>
      <c r="M558" s="37">
        <f t="shared" si="248"/>
        <v>0</v>
      </c>
      <c r="N558" s="37">
        <f t="shared" ref="N558:N621" si="268">B558</f>
        <v>83.9</v>
      </c>
      <c r="P558" s="37">
        <f t="shared" si="249"/>
        <v>0</v>
      </c>
      <c r="Q558" s="37">
        <f t="shared" si="250"/>
        <v>7.452</v>
      </c>
      <c r="S558">
        <v>7.452</v>
      </c>
      <c r="T558" s="37">
        <f t="shared" si="244"/>
        <v>0</v>
      </c>
    </row>
    <row r="559" spans="1:20" x14ac:dyDescent="0.3">
      <c r="A559" s="88" t="s">
        <v>737</v>
      </c>
      <c r="B559" s="89">
        <f>VLOOKUP(A559,Площадь!D:E,2,0)</f>
        <v>32.1</v>
      </c>
      <c r="C559" s="37">
        <v>6.1130000000000004</v>
      </c>
      <c r="D559" s="37">
        <f t="shared" si="265"/>
        <v>6.4490000000000007</v>
      </c>
      <c r="E559" s="37">
        <f>VLOOKUP(A559,'расход по ИПУ'!A:B,2,0)</f>
        <v>0.33600000000000002</v>
      </c>
      <c r="F559" s="37">
        <f t="shared" si="266"/>
        <v>32.1</v>
      </c>
      <c r="H559" s="37">
        <f t="shared" si="245"/>
        <v>0.33600000000000002</v>
      </c>
      <c r="I559" s="37">
        <f t="shared" si="246"/>
        <v>6.4490000000000007</v>
      </c>
      <c r="K559" s="37">
        <f t="shared" si="247"/>
        <v>6.4490000000000007</v>
      </c>
      <c r="L559" s="37">
        <f t="shared" si="267"/>
        <v>7.0069999999999997</v>
      </c>
      <c r="M559" s="37">
        <f t="shared" si="248"/>
        <v>0.55799999999999894</v>
      </c>
      <c r="N559" s="37">
        <f t="shared" si="268"/>
        <v>32.1</v>
      </c>
      <c r="P559" s="37">
        <f t="shared" si="249"/>
        <v>0.55799999999999894</v>
      </c>
      <c r="Q559" s="37">
        <f t="shared" si="250"/>
        <v>7.0069999999999997</v>
      </c>
      <c r="S559">
        <v>7.0069999999999997</v>
      </c>
      <c r="T559" s="37">
        <f t="shared" si="244"/>
        <v>0</v>
      </c>
    </row>
    <row r="560" spans="1:20" x14ac:dyDescent="0.3">
      <c r="A560" s="88" t="s">
        <v>883</v>
      </c>
      <c r="B560" s="89">
        <f>VLOOKUP(A560,Площадь!D:E,2,0)</f>
        <v>31.8</v>
      </c>
      <c r="C560" s="37">
        <v>6.5220000000000002</v>
      </c>
      <c r="G560" s="37">
        <f>B560*$G$715</f>
        <v>0.17742920794353176</v>
      </c>
      <c r="H560" s="37">
        <f t="shared" si="245"/>
        <v>0.17742920794353176</v>
      </c>
      <c r="I560" s="37">
        <f t="shared" si="246"/>
        <v>6.699429207943532</v>
      </c>
      <c r="K560" s="37">
        <f>S560</f>
        <v>6.5220000000000002</v>
      </c>
      <c r="L560" s="37">
        <f t="shared" si="267"/>
        <v>6.5220000000000002</v>
      </c>
      <c r="M560" s="37">
        <f t="shared" si="248"/>
        <v>0</v>
      </c>
      <c r="N560" s="37">
        <f t="shared" si="268"/>
        <v>31.8</v>
      </c>
      <c r="P560" s="37">
        <f t="shared" si="249"/>
        <v>0</v>
      </c>
      <c r="Q560" s="37">
        <f t="shared" si="250"/>
        <v>6.5220000000000002</v>
      </c>
      <c r="S560">
        <v>6.5220000000000002</v>
      </c>
      <c r="T560" s="37">
        <f t="shared" si="244"/>
        <v>0</v>
      </c>
    </row>
    <row r="561" spans="1:20" x14ac:dyDescent="0.3">
      <c r="A561" s="88" t="s">
        <v>666</v>
      </c>
      <c r="B561" s="89">
        <f>VLOOKUP(A561,Площадь!D:E,2,0)</f>
        <v>39.1</v>
      </c>
      <c r="C561" s="37">
        <v>8.7270000000000003</v>
      </c>
      <c r="D561" s="37">
        <f t="shared" ref="D561:D562" si="269">C561+E561</f>
        <v>8.7270000000000003</v>
      </c>
      <c r="E561" s="37">
        <f>VLOOKUP(A561,'расход по ИПУ'!A:B,2,0)</f>
        <v>0</v>
      </c>
      <c r="F561" s="37">
        <f t="shared" ref="F561:F562" si="270">B561</f>
        <v>39.1</v>
      </c>
      <c r="H561" s="37">
        <f t="shared" si="245"/>
        <v>0</v>
      </c>
      <c r="I561" s="37">
        <f t="shared" si="246"/>
        <v>8.7270000000000003</v>
      </c>
      <c r="K561" s="37">
        <f t="shared" si="247"/>
        <v>8.7270000000000003</v>
      </c>
      <c r="L561" s="37">
        <f t="shared" si="267"/>
        <v>8.7270000000000003</v>
      </c>
      <c r="M561" s="37">
        <f t="shared" si="248"/>
        <v>0</v>
      </c>
      <c r="N561" s="37">
        <f t="shared" si="268"/>
        <v>39.1</v>
      </c>
      <c r="P561" s="37">
        <f t="shared" si="249"/>
        <v>0</v>
      </c>
      <c r="Q561" s="37">
        <f t="shared" si="250"/>
        <v>8.7270000000000003</v>
      </c>
      <c r="S561">
        <v>8.7270000000000003</v>
      </c>
      <c r="T561" s="37">
        <f t="shared" si="244"/>
        <v>0</v>
      </c>
    </row>
    <row r="562" spans="1:20" x14ac:dyDescent="0.3">
      <c r="A562" s="88" t="s">
        <v>1164</v>
      </c>
      <c r="B562" s="89">
        <f>VLOOKUP(A562,Площадь!D:E,2,0)</f>
        <v>60.1</v>
      </c>
      <c r="C562" s="37">
        <v>17.068000000000001</v>
      </c>
      <c r="D562" s="37">
        <f t="shared" si="269"/>
        <v>17.068000000000001</v>
      </c>
      <c r="E562" s="37">
        <f>VLOOKUP(A562,'расход по ИПУ'!A:B,2,0)</f>
        <v>0</v>
      </c>
      <c r="F562" s="37">
        <f t="shared" si="270"/>
        <v>60.1</v>
      </c>
      <c r="H562" s="37">
        <f t="shared" si="245"/>
        <v>0</v>
      </c>
      <c r="I562" s="37">
        <f t="shared" si="246"/>
        <v>17.068000000000001</v>
      </c>
      <c r="K562" s="37">
        <f>S562</f>
        <v>14.936</v>
      </c>
      <c r="L562" s="37">
        <f t="shared" si="267"/>
        <v>14.936</v>
      </c>
      <c r="M562" s="37">
        <f t="shared" si="248"/>
        <v>0</v>
      </c>
      <c r="N562" s="37">
        <f t="shared" si="268"/>
        <v>60.1</v>
      </c>
      <c r="P562" s="37">
        <f t="shared" si="249"/>
        <v>0</v>
      </c>
      <c r="Q562" s="37">
        <f t="shared" si="250"/>
        <v>14.936</v>
      </c>
      <c r="S562">
        <v>14.936</v>
      </c>
      <c r="T562" s="37">
        <f t="shared" si="244"/>
        <v>0</v>
      </c>
    </row>
    <row r="563" spans="1:20" x14ac:dyDescent="0.3">
      <c r="A563" s="88" t="s">
        <v>950</v>
      </c>
      <c r="B563" s="89">
        <f>VLOOKUP(A563,Площадь!D:E,2,0)</f>
        <v>32.5</v>
      </c>
      <c r="C563" s="37">
        <v>7.4720000000000004</v>
      </c>
      <c r="G563" s="37">
        <f>B563*$G$715</f>
        <v>0.18133488233222583</v>
      </c>
      <c r="H563" s="37">
        <f t="shared" si="245"/>
        <v>0.18133488233222583</v>
      </c>
      <c r="I563" s="37">
        <f t="shared" si="246"/>
        <v>7.653334882332226</v>
      </c>
      <c r="K563" s="37">
        <f t="shared" si="247"/>
        <v>7.653334882332226</v>
      </c>
      <c r="L563" s="37">
        <f t="shared" si="267"/>
        <v>9.6359999999999992</v>
      </c>
      <c r="M563" s="37">
        <f t="shared" si="248"/>
        <v>1.9826651176677732</v>
      </c>
      <c r="N563" s="37">
        <f t="shared" si="268"/>
        <v>32.5</v>
      </c>
      <c r="P563" s="37">
        <f t="shared" si="249"/>
        <v>1.9826651176677732</v>
      </c>
      <c r="Q563" s="37">
        <f t="shared" si="250"/>
        <v>9.6359999999999992</v>
      </c>
      <c r="S563">
        <v>9.6359999999999992</v>
      </c>
      <c r="T563" s="37">
        <f t="shared" si="244"/>
        <v>0</v>
      </c>
    </row>
    <row r="564" spans="1:20" x14ac:dyDescent="0.3">
      <c r="A564" s="88" t="s">
        <v>925</v>
      </c>
      <c r="B564" s="89">
        <f>VLOOKUP(A564,Площадь!D:E,2,0)</f>
        <v>33.700000000000003</v>
      </c>
      <c r="C564" s="37">
        <v>6.2839999999999998</v>
      </c>
      <c r="D564" s="37">
        <f t="shared" ref="D564:D565" si="271">C564+E564</f>
        <v>6.3259999999999996</v>
      </c>
      <c r="E564" s="37">
        <f>VLOOKUP(A564,'расход по ИПУ'!A:B,2,0)</f>
        <v>4.2000000000000003E-2</v>
      </c>
      <c r="F564" s="37">
        <f t="shared" ref="F564:F565" si="272">B564</f>
        <v>33.700000000000003</v>
      </c>
      <c r="H564" s="37">
        <f t="shared" si="245"/>
        <v>4.2000000000000003E-2</v>
      </c>
      <c r="I564" s="37">
        <f t="shared" si="246"/>
        <v>6.3259999999999996</v>
      </c>
      <c r="K564" s="37">
        <f t="shared" si="247"/>
        <v>6.3259999999999996</v>
      </c>
      <c r="L564" s="37">
        <f t="shared" si="267"/>
        <v>8.0090000000000003</v>
      </c>
      <c r="M564" s="37">
        <f t="shared" si="248"/>
        <v>1.6830000000000007</v>
      </c>
      <c r="N564" s="37">
        <f t="shared" si="268"/>
        <v>33.700000000000003</v>
      </c>
      <c r="P564" s="37">
        <f t="shared" si="249"/>
        <v>1.6830000000000007</v>
      </c>
      <c r="Q564" s="37">
        <f t="shared" si="250"/>
        <v>8.0090000000000003</v>
      </c>
      <c r="S564">
        <v>8.0090000000000003</v>
      </c>
      <c r="T564" s="37">
        <f t="shared" si="244"/>
        <v>0</v>
      </c>
    </row>
    <row r="565" spans="1:20" x14ac:dyDescent="0.3">
      <c r="A565" s="88" t="s">
        <v>686</v>
      </c>
      <c r="B565" s="89">
        <f>VLOOKUP(A565,Площадь!D:E,2,0)</f>
        <v>60.9</v>
      </c>
      <c r="C565" s="37">
        <v>12.654999999999999</v>
      </c>
      <c r="D565" s="37">
        <f t="shared" si="271"/>
        <v>12.654999999999999</v>
      </c>
      <c r="E565" s="37">
        <f>VLOOKUP(A565,'расход по ИПУ'!A:B,2,0)</f>
        <v>0</v>
      </c>
      <c r="F565" s="37">
        <f t="shared" si="272"/>
        <v>60.9</v>
      </c>
      <c r="H565" s="37">
        <f t="shared" si="245"/>
        <v>0</v>
      </c>
      <c r="I565" s="37">
        <f t="shared" si="246"/>
        <v>12.654999999999999</v>
      </c>
      <c r="K565" s="37">
        <f t="shared" si="247"/>
        <v>12.654999999999999</v>
      </c>
      <c r="L565" s="37">
        <f t="shared" si="267"/>
        <v>13.315</v>
      </c>
      <c r="M565" s="37">
        <f t="shared" si="248"/>
        <v>0.66000000000000014</v>
      </c>
      <c r="N565" s="37">
        <f t="shared" si="268"/>
        <v>60.9</v>
      </c>
      <c r="P565" s="37">
        <f t="shared" si="249"/>
        <v>0.66000000000000014</v>
      </c>
      <c r="Q565" s="37">
        <f t="shared" si="250"/>
        <v>13.315</v>
      </c>
      <c r="S565">
        <v>13.315</v>
      </c>
      <c r="T565" s="37">
        <f t="shared" si="244"/>
        <v>0</v>
      </c>
    </row>
    <row r="566" spans="1:20" x14ac:dyDescent="0.3">
      <c r="A566" s="88" t="s">
        <v>953</v>
      </c>
      <c r="B566" s="89">
        <f>VLOOKUP(A566,Площадь!D:E,2,0)</f>
        <v>39.299999999999997</v>
      </c>
      <c r="C566" s="37">
        <v>9.4369999999999994</v>
      </c>
      <c r="G566" s="37">
        <f t="shared" ref="G566:G568" si="273">B566*$G$715</f>
        <v>0.21927571925096845</v>
      </c>
      <c r="H566" s="37">
        <f t="shared" si="245"/>
        <v>0.21927571925096845</v>
      </c>
      <c r="I566" s="37">
        <f t="shared" si="246"/>
        <v>9.6562757192509672</v>
      </c>
      <c r="K566" s="37">
        <f t="shared" si="247"/>
        <v>9.6562757192509672</v>
      </c>
      <c r="L566" s="37">
        <f t="shared" si="267"/>
        <v>9.7119999999999997</v>
      </c>
      <c r="M566" s="37">
        <f t="shared" si="248"/>
        <v>5.5724280749032573E-2</v>
      </c>
      <c r="N566" s="37">
        <f t="shared" si="268"/>
        <v>39.299999999999997</v>
      </c>
      <c r="P566" s="37">
        <f t="shared" si="249"/>
        <v>5.5724280749032573E-2</v>
      </c>
      <c r="Q566" s="37">
        <f t="shared" si="250"/>
        <v>9.7119999999999997</v>
      </c>
      <c r="S566">
        <v>9.7119999999999997</v>
      </c>
      <c r="T566" s="37">
        <f t="shared" si="244"/>
        <v>0</v>
      </c>
    </row>
    <row r="567" spans="1:20" x14ac:dyDescent="0.3">
      <c r="A567" s="88" t="s">
        <v>1158</v>
      </c>
      <c r="B567" s="89">
        <f>VLOOKUP(A567,Площадь!D:E,2,0)</f>
        <v>32.1</v>
      </c>
      <c r="C567" s="37">
        <v>7.7249999999999996</v>
      </c>
      <c r="G567" s="37">
        <f t="shared" si="273"/>
        <v>0.17910306839582923</v>
      </c>
      <c r="H567" s="37">
        <f t="shared" si="245"/>
        <v>0.17910306839582923</v>
      </c>
      <c r="I567" s="37">
        <f t="shared" si="246"/>
        <v>7.9041030683958287</v>
      </c>
      <c r="K567" s="37">
        <f t="shared" si="247"/>
        <v>7.9041030683958287</v>
      </c>
      <c r="L567" s="37">
        <f t="shared" si="267"/>
        <v>9.8309999999999995</v>
      </c>
      <c r="M567" s="37">
        <f t="shared" si="248"/>
        <v>1.9268969316041709</v>
      </c>
      <c r="N567" s="37">
        <f t="shared" si="268"/>
        <v>32.1</v>
      </c>
      <c r="P567" s="37">
        <f t="shared" si="249"/>
        <v>1.9268969316041709</v>
      </c>
      <c r="Q567" s="37">
        <f t="shared" si="250"/>
        <v>9.8309999999999995</v>
      </c>
      <c r="S567">
        <v>9.8309999999999995</v>
      </c>
      <c r="T567" s="37">
        <f t="shared" si="244"/>
        <v>0</v>
      </c>
    </row>
    <row r="568" spans="1:20" x14ac:dyDescent="0.3">
      <c r="A568" s="88" t="s">
        <v>568</v>
      </c>
      <c r="B568" s="89">
        <f>VLOOKUP(A568,Площадь!D:E,2,0)</f>
        <v>31.8</v>
      </c>
      <c r="C568" s="37">
        <v>6.4829999999999997</v>
      </c>
      <c r="G568" s="37">
        <f t="shared" si="273"/>
        <v>0.17742920794353176</v>
      </c>
      <c r="H568" s="37">
        <f t="shared" si="245"/>
        <v>0.17742920794353176</v>
      </c>
      <c r="I568" s="37">
        <f t="shared" si="246"/>
        <v>6.6604292079435314</v>
      </c>
      <c r="K568" s="37">
        <f t="shared" si="247"/>
        <v>6.6604292079435314</v>
      </c>
      <c r="L568" s="37">
        <f t="shared" si="267"/>
        <v>8.5459999999999994</v>
      </c>
      <c r="M568" s="37">
        <f t="shared" si="248"/>
        <v>1.8855707920564679</v>
      </c>
      <c r="N568" s="37">
        <f t="shared" si="268"/>
        <v>31.8</v>
      </c>
      <c r="P568" s="37">
        <f t="shared" si="249"/>
        <v>1.8855707920564679</v>
      </c>
      <c r="Q568" s="37">
        <f t="shared" si="250"/>
        <v>8.5459999999999994</v>
      </c>
      <c r="S568">
        <v>8.5459999999999994</v>
      </c>
      <c r="T568" s="37">
        <f t="shared" si="244"/>
        <v>0</v>
      </c>
    </row>
    <row r="569" spans="1:20" x14ac:dyDescent="0.3">
      <c r="A569" s="88" t="s">
        <v>347</v>
      </c>
      <c r="B569" s="89">
        <f>VLOOKUP(A569,Площадь!D:E,2,0)</f>
        <v>80.7</v>
      </c>
      <c r="C569" s="37">
        <v>13.7</v>
      </c>
      <c r="D569" s="37">
        <f>C569+E569</f>
        <v>13.840999999999999</v>
      </c>
      <c r="E569" s="37">
        <f>VLOOKUP(A569,'расход по ИПУ'!A:B,2,0)</f>
        <v>0.14099999999999999</v>
      </c>
      <c r="F569" s="37">
        <f>B569</f>
        <v>80.7</v>
      </c>
      <c r="H569" s="37">
        <f t="shared" si="245"/>
        <v>0.14099999999999999</v>
      </c>
      <c r="I569" s="37">
        <f t="shared" si="246"/>
        <v>13.840999999999999</v>
      </c>
      <c r="K569" s="37">
        <f t="shared" si="247"/>
        <v>13.840999999999999</v>
      </c>
      <c r="L569" s="37">
        <f t="shared" si="267"/>
        <v>15.673</v>
      </c>
      <c r="M569" s="37">
        <f t="shared" si="248"/>
        <v>1.8320000000000007</v>
      </c>
      <c r="N569" s="37">
        <f t="shared" si="268"/>
        <v>80.7</v>
      </c>
      <c r="P569" s="37">
        <f t="shared" si="249"/>
        <v>1.8320000000000007</v>
      </c>
      <c r="Q569" s="37">
        <f t="shared" si="250"/>
        <v>15.673</v>
      </c>
      <c r="S569">
        <v>15.673</v>
      </c>
      <c r="T569" s="37">
        <f t="shared" si="244"/>
        <v>0</v>
      </c>
    </row>
    <row r="570" spans="1:20" x14ac:dyDescent="0.3">
      <c r="A570" s="88" t="s">
        <v>1181</v>
      </c>
      <c r="B570" s="89">
        <f>VLOOKUP(A570,Площадь!D:E,2,0)</f>
        <v>39.1</v>
      </c>
      <c r="C570" s="37">
        <v>9.0370000000000008</v>
      </c>
      <c r="G570" s="37">
        <f>B570*$G$715</f>
        <v>0.21815981228277018</v>
      </c>
      <c r="H570" s="37">
        <f t="shared" si="245"/>
        <v>0.21815981228277018</v>
      </c>
      <c r="I570" s="37">
        <f t="shared" si="246"/>
        <v>9.2551598122827716</v>
      </c>
      <c r="K570" s="37">
        <f t="shared" si="247"/>
        <v>9.2551598122827716</v>
      </c>
      <c r="L570" s="37">
        <f t="shared" si="267"/>
        <v>12.121</v>
      </c>
      <c r="M570" s="37">
        <f t="shared" si="248"/>
        <v>2.8658401877172288</v>
      </c>
      <c r="N570" s="37">
        <f t="shared" si="268"/>
        <v>39.1</v>
      </c>
      <c r="P570" s="37">
        <f t="shared" si="249"/>
        <v>2.8658401877172288</v>
      </c>
      <c r="Q570" s="37">
        <f t="shared" si="250"/>
        <v>12.121</v>
      </c>
      <c r="S570">
        <v>12.121</v>
      </c>
      <c r="T570" s="37">
        <f t="shared" si="244"/>
        <v>0</v>
      </c>
    </row>
    <row r="571" spans="1:20" x14ac:dyDescent="0.3">
      <c r="A571" s="88" t="s">
        <v>1154</v>
      </c>
      <c r="B571" s="89">
        <f>VLOOKUP(A571,Площадь!D:E,2,0)</f>
        <v>60.1</v>
      </c>
      <c r="C571" s="37">
        <v>8.5570000000000004</v>
      </c>
      <c r="D571" s="37">
        <f>C571+E571</f>
        <v>9.1710000000000012</v>
      </c>
      <c r="E571" s="37">
        <f>VLOOKUP(A571,'расход по ИПУ'!A:B,2,0)</f>
        <v>0.61399999999999999</v>
      </c>
      <c r="F571" s="37">
        <f>B571</f>
        <v>60.1</v>
      </c>
      <c r="H571" s="37">
        <f t="shared" si="245"/>
        <v>0.61399999999999999</v>
      </c>
      <c r="I571" s="37">
        <f t="shared" si="246"/>
        <v>9.1710000000000012</v>
      </c>
      <c r="K571" s="37">
        <f t="shared" si="247"/>
        <v>9.1710000000000012</v>
      </c>
      <c r="L571" s="37">
        <f t="shared" si="267"/>
        <v>11.413</v>
      </c>
      <c r="M571" s="37">
        <f t="shared" si="248"/>
        <v>2.2419999999999991</v>
      </c>
      <c r="N571" s="37">
        <f t="shared" si="268"/>
        <v>60.1</v>
      </c>
      <c r="P571" s="37">
        <f t="shared" si="249"/>
        <v>2.2419999999999991</v>
      </c>
      <c r="Q571" s="37">
        <f t="shared" si="250"/>
        <v>11.413</v>
      </c>
      <c r="S571">
        <v>11.413</v>
      </c>
      <c r="T571" s="37">
        <f t="shared" si="244"/>
        <v>0</v>
      </c>
    </row>
    <row r="572" spans="1:20" x14ac:dyDescent="0.3">
      <c r="A572" s="88" t="s">
        <v>1165</v>
      </c>
      <c r="B572" s="89">
        <f>VLOOKUP(A572,Площадь!D:E,2,0)</f>
        <v>32.5</v>
      </c>
      <c r="C572" s="37">
        <v>7.9139999999999997</v>
      </c>
      <c r="G572" s="37">
        <f t="shared" ref="G572:G574" si="274">B572*$G$715</f>
        <v>0.18133488233222583</v>
      </c>
      <c r="H572" s="37">
        <f t="shared" si="245"/>
        <v>0.18133488233222583</v>
      </c>
      <c r="I572" s="37">
        <f t="shared" si="246"/>
        <v>8.0953348823322262</v>
      </c>
      <c r="K572" s="37">
        <f>S572</f>
        <v>7.9139999999999997</v>
      </c>
      <c r="L572" s="37">
        <f t="shared" si="267"/>
        <v>7.9139999999999997</v>
      </c>
      <c r="M572" s="37">
        <f t="shared" si="248"/>
        <v>0</v>
      </c>
      <c r="N572" s="37">
        <f t="shared" si="268"/>
        <v>32.5</v>
      </c>
      <c r="P572" s="37">
        <f t="shared" si="249"/>
        <v>0</v>
      </c>
      <c r="Q572" s="37">
        <f t="shared" si="250"/>
        <v>7.9139999999999997</v>
      </c>
      <c r="S572">
        <v>7.9139999999999997</v>
      </c>
      <c r="T572" s="37">
        <f t="shared" si="244"/>
        <v>0</v>
      </c>
    </row>
    <row r="573" spans="1:20" x14ac:dyDescent="0.3">
      <c r="A573" s="88" t="s">
        <v>884</v>
      </c>
      <c r="B573" s="89">
        <f>VLOOKUP(A573,Площадь!D:E,2,0)</f>
        <v>33.700000000000003</v>
      </c>
      <c r="C573" s="37">
        <v>6.1769999999999996</v>
      </c>
      <c r="G573" s="37">
        <f t="shared" si="274"/>
        <v>0.18803032414141574</v>
      </c>
      <c r="H573" s="37">
        <f t="shared" si="245"/>
        <v>0.18803032414141574</v>
      </c>
      <c r="I573" s="37">
        <f t="shared" si="246"/>
        <v>6.365030324141415</v>
      </c>
      <c r="K573" s="37">
        <f t="shared" si="247"/>
        <v>6.365030324141415</v>
      </c>
      <c r="L573" s="37">
        <f t="shared" si="267"/>
        <v>8.0399999999999991</v>
      </c>
      <c r="M573" s="37">
        <f t="shared" si="248"/>
        <v>1.6749696758585841</v>
      </c>
      <c r="N573" s="37">
        <f t="shared" si="268"/>
        <v>33.700000000000003</v>
      </c>
      <c r="P573" s="37">
        <f t="shared" si="249"/>
        <v>1.6749696758585841</v>
      </c>
      <c r="Q573" s="37">
        <f t="shared" si="250"/>
        <v>8.0399999999999991</v>
      </c>
      <c r="S573">
        <v>8.0399999999999991</v>
      </c>
      <c r="T573" s="37">
        <f t="shared" si="244"/>
        <v>0</v>
      </c>
    </row>
    <row r="574" spans="1:20" x14ac:dyDescent="0.3">
      <c r="A574" s="88" t="s">
        <v>1157</v>
      </c>
      <c r="B574" s="89">
        <f>VLOOKUP(A574,Площадь!D:E,2,0)</f>
        <v>60.9</v>
      </c>
      <c r="C574" s="37">
        <v>5.5279999999999996</v>
      </c>
      <c r="G574" s="37">
        <f t="shared" si="274"/>
        <v>0.33979367181638626</v>
      </c>
      <c r="H574" s="37">
        <f t="shared" si="245"/>
        <v>0.33979367181638626</v>
      </c>
      <c r="I574" s="37">
        <f t="shared" si="246"/>
        <v>5.8677936718163854</v>
      </c>
      <c r="K574" s="37">
        <f>S574</f>
        <v>5.5279999999999996</v>
      </c>
      <c r="L574" s="37">
        <f t="shared" si="267"/>
        <v>5.5279999999999996</v>
      </c>
      <c r="M574" s="37">
        <f t="shared" si="248"/>
        <v>0</v>
      </c>
      <c r="N574" s="37">
        <f t="shared" si="268"/>
        <v>60.9</v>
      </c>
      <c r="P574" s="37">
        <f t="shared" si="249"/>
        <v>0</v>
      </c>
      <c r="Q574" s="37">
        <f t="shared" si="250"/>
        <v>5.5279999999999996</v>
      </c>
      <c r="S574">
        <v>5.5279999999999996</v>
      </c>
      <c r="T574" s="37">
        <f t="shared" si="244"/>
        <v>0</v>
      </c>
    </row>
    <row r="575" spans="1:20" x14ac:dyDescent="0.3">
      <c r="A575" s="88" t="s">
        <v>887</v>
      </c>
      <c r="B575" s="89">
        <f>VLOOKUP(A575,Площадь!D:E,2,0)</f>
        <v>39.299999999999997</v>
      </c>
      <c r="C575" s="37">
        <v>8.3019999999999996</v>
      </c>
      <c r="D575" s="37">
        <f>C575+E575</f>
        <v>8.3019999999999996</v>
      </c>
      <c r="E575" s="37">
        <f>VLOOKUP(A575,'расход по ИПУ'!A:B,2,0)</f>
        <v>0</v>
      </c>
      <c r="F575" s="37">
        <f>B575</f>
        <v>39.299999999999997</v>
      </c>
      <c r="H575" s="37">
        <f t="shared" si="245"/>
        <v>0</v>
      </c>
      <c r="I575" s="37">
        <f t="shared" si="246"/>
        <v>8.3019999999999996</v>
      </c>
      <c r="K575" s="37">
        <f t="shared" si="247"/>
        <v>8.3019999999999996</v>
      </c>
      <c r="L575" s="37">
        <f t="shared" si="267"/>
        <v>11.026</v>
      </c>
      <c r="M575" s="37">
        <f t="shared" si="248"/>
        <v>2.7240000000000002</v>
      </c>
      <c r="N575" s="37">
        <f t="shared" si="268"/>
        <v>39.299999999999997</v>
      </c>
      <c r="P575" s="37">
        <f t="shared" si="249"/>
        <v>2.7240000000000002</v>
      </c>
      <c r="Q575" s="37">
        <f t="shared" si="250"/>
        <v>11.026</v>
      </c>
      <c r="S575">
        <v>11.026</v>
      </c>
      <c r="T575" s="37">
        <f t="shared" si="244"/>
        <v>0</v>
      </c>
    </row>
    <row r="576" spans="1:20" x14ac:dyDescent="0.3">
      <c r="A576" s="88" t="s">
        <v>1095</v>
      </c>
      <c r="B576" s="89">
        <f>VLOOKUP(A576,Площадь!D:E,2,0)</f>
        <v>32.1</v>
      </c>
      <c r="C576" s="37">
        <v>8.1129999999999995</v>
      </c>
      <c r="G576" s="37">
        <f>B576*$G$715</f>
        <v>0.17910306839582923</v>
      </c>
      <c r="H576" s="37">
        <f t="shared" si="245"/>
        <v>0.17910306839582923</v>
      </c>
      <c r="I576" s="37">
        <f t="shared" si="246"/>
        <v>8.2921030683958286</v>
      </c>
      <c r="K576" s="37">
        <f t="shared" si="247"/>
        <v>8.2921030683958286</v>
      </c>
      <c r="L576" s="37">
        <f t="shared" si="267"/>
        <v>10.551</v>
      </c>
      <c r="M576" s="37">
        <f t="shared" si="248"/>
        <v>2.2588969316041716</v>
      </c>
      <c r="N576" s="37">
        <f t="shared" si="268"/>
        <v>32.1</v>
      </c>
      <c r="P576" s="37">
        <f t="shared" si="249"/>
        <v>2.2588969316041716</v>
      </c>
      <c r="Q576" s="37">
        <f t="shared" si="250"/>
        <v>10.551</v>
      </c>
      <c r="S576">
        <v>10.551</v>
      </c>
      <c r="T576" s="37">
        <f t="shared" si="244"/>
        <v>0</v>
      </c>
    </row>
    <row r="577" spans="1:20" x14ac:dyDescent="0.3">
      <c r="A577" s="88" t="s">
        <v>861</v>
      </c>
      <c r="B577" s="89">
        <f>VLOOKUP(A577,Площадь!D:E,2,0)</f>
        <v>31.8</v>
      </c>
      <c r="C577" s="37">
        <v>8.8949999999999996</v>
      </c>
      <c r="D577" s="37">
        <f t="shared" ref="D577:D580" si="275">C577+E577</f>
        <v>8.8949999999999996</v>
      </c>
      <c r="E577" s="37">
        <f>VLOOKUP(A577,'расход по ИПУ'!A:B,2,0)</f>
        <v>0</v>
      </c>
      <c r="F577" s="37">
        <f t="shared" ref="F577:F580" si="276">B577</f>
        <v>31.8</v>
      </c>
      <c r="H577" s="37">
        <f t="shared" si="245"/>
        <v>0</v>
      </c>
      <c r="I577" s="37">
        <f t="shared" si="246"/>
        <v>8.8949999999999996</v>
      </c>
      <c r="K577" s="37">
        <f t="shared" si="247"/>
        <v>8.8949999999999996</v>
      </c>
      <c r="L577" s="37">
        <f t="shared" si="267"/>
        <v>10.315</v>
      </c>
      <c r="M577" s="37">
        <f t="shared" si="248"/>
        <v>1.42</v>
      </c>
      <c r="N577" s="37">
        <f t="shared" si="268"/>
        <v>31.8</v>
      </c>
      <c r="P577" s="37">
        <f t="shared" si="249"/>
        <v>1.42</v>
      </c>
      <c r="Q577" s="37">
        <f t="shared" si="250"/>
        <v>10.315</v>
      </c>
      <c r="S577">
        <v>10.315</v>
      </c>
      <c r="T577" s="37">
        <f t="shared" si="244"/>
        <v>0</v>
      </c>
    </row>
    <row r="578" spans="1:20" x14ac:dyDescent="0.3">
      <c r="A578" s="88" t="s">
        <v>1019</v>
      </c>
      <c r="B578" s="89">
        <f>VLOOKUP(A578,Площадь!D:E,2,0)</f>
        <v>39.1</v>
      </c>
      <c r="C578" s="37">
        <v>6.3120000000000003</v>
      </c>
      <c r="D578" s="37">
        <f t="shared" si="275"/>
        <v>6.5120000000000005</v>
      </c>
      <c r="E578" s="37">
        <f>VLOOKUP(A578,'расход по ИПУ'!A:B,2,0)</f>
        <v>0.2</v>
      </c>
      <c r="F578" s="37">
        <f t="shared" si="276"/>
        <v>39.1</v>
      </c>
      <c r="H578" s="37">
        <f t="shared" si="245"/>
        <v>0.2</v>
      </c>
      <c r="I578" s="37">
        <f t="shared" si="246"/>
        <v>6.5120000000000005</v>
      </c>
      <c r="K578" s="37">
        <f t="shared" si="247"/>
        <v>6.5120000000000005</v>
      </c>
      <c r="L578" s="37">
        <f t="shared" si="267"/>
        <v>7.593</v>
      </c>
      <c r="M578" s="37">
        <f t="shared" si="248"/>
        <v>1.0809999999999995</v>
      </c>
      <c r="N578" s="37">
        <f t="shared" si="268"/>
        <v>39.1</v>
      </c>
      <c r="P578" s="37">
        <f t="shared" si="249"/>
        <v>1.0809999999999995</v>
      </c>
      <c r="Q578" s="37">
        <f t="shared" si="250"/>
        <v>7.593</v>
      </c>
      <c r="S578">
        <v>7.593</v>
      </c>
      <c r="T578" s="37">
        <f t="shared" ref="T578:T641" si="277">S578-Q578</f>
        <v>0</v>
      </c>
    </row>
    <row r="579" spans="1:20" x14ac:dyDescent="0.3">
      <c r="A579" s="88" t="s">
        <v>715</v>
      </c>
      <c r="B579" s="89">
        <f>VLOOKUP(A579,Площадь!D:E,2,0)</f>
        <v>60.1</v>
      </c>
      <c r="C579" s="37">
        <v>10.766999999999999</v>
      </c>
      <c r="D579" s="37">
        <f t="shared" si="275"/>
        <v>10.766999999999999</v>
      </c>
      <c r="E579" s="37">
        <f>VLOOKUP(A579,'расход по ИПУ'!A:B,2,0)</f>
        <v>0</v>
      </c>
      <c r="F579" s="37">
        <f t="shared" si="276"/>
        <v>60.1</v>
      </c>
      <c r="H579" s="37">
        <f t="shared" ref="H579:H642" si="278">E579+G579</f>
        <v>0</v>
      </c>
      <c r="I579" s="37">
        <f t="shared" ref="I579:I642" si="279">C579+H579</f>
        <v>10.766999999999999</v>
      </c>
      <c r="K579" s="37">
        <f t="shared" ref="K579:K640" si="280">I579</f>
        <v>10.766999999999999</v>
      </c>
      <c r="L579" s="37">
        <f t="shared" si="267"/>
        <v>12.18</v>
      </c>
      <c r="M579" s="37">
        <f t="shared" ref="M579:M642" si="281">S579-K579</f>
        <v>1.4130000000000003</v>
      </c>
      <c r="N579" s="37">
        <f t="shared" si="268"/>
        <v>60.1</v>
      </c>
      <c r="P579" s="37">
        <f t="shared" ref="P579:P642" si="282">M579+O579</f>
        <v>1.4130000000000003</v>
      </c>
      <c r="Q579" s="37">
        <f t="shared" ref="Q579:Q642" si="283">K579+P579</f>
        <v>12.18</v>
      </c>
      <c r="S579">
        <v>12.18</v>
      </c>
      <c r="T579" s="37">
        <f t="shared" si="277"/>
        <v>0</v>
      </c>
    </row>
    <row r="580" spans="1:20" x14ac:dyDescent="0.3">
      <c r="A580" s="88" t="s">
        <v>297</v>
      </c>
      <c r="B580" s="89">
        <f>VLOOKUP(A580,Площадь!D:E,2,0)</f>
        <v>55.8</v>
      </c>
      <c r="C580" s="37">
        <v>15.712999999999999</v>
      </c>
      <c r="D580" s="37">
        <f t="shared" si="275"/>
        <v>15.712999999999999</v>
      </c>
      <c r="E580" s="37">
        <f>VLOOKUP(A580,'расход по ИПУ'!A:B,2,0)</f>
        <v>0</v>
      </c>
      <c r="F580" s="37">
        <f t="shared" si="276"/>
        <v>55.8</v>
      </c>
      <c r="H580" s="37">
        <f t="shared" si="278"/>
        <v>0</v>
      </c>
      <c r="I580" s="37">
        <f t="shared" si="279"/>
        <v>15.712999999999999</v>
      </c>
      <c r="K580" s="37">
        <f t="shared" si="280"/>
        <v>15.712999999999999</v>
      </c>
      <c r="L580" s="37">
        <f t="shared" si="267"/>
        <v>17.126999999999999</v>
      </c>
      <c r="M580" s="37">
        <f t="shared" si="281"/>
        <v>1.4139999999999997</v>
      </c>
      <c r="N580" s="37">
        <f t="shared" si="268"/>
        <v>55.8</v>
      </c>
      <c r="P580" s="37">
        <f t="shared" si="282"/>
        <v>1.4139999999999997</v>
      </c>
      <c r="Q580" s="37">
        <f t="shared" si="283"/>
        <v>17.126999999999999</v>
      </c>
      <c r="S580">
        <v>17.126999999999999</v>
      </c>
      <c r="T580" s="37">
        <f t="shared" si="277"/>
        <v>0</v>
      </c>
    </row>
    <row r="581" spans="1:20" x14ac:dyDescent="0.3">
      <c r="A581" s="88" t="s">
        <v>1229</v>
      </c>
      <c r="B581" s="89">
        <f>VLOOKUP(A581,Площадь!D:E,2,0)</f>
        <v>32.5</v>
      </c>
      <c r="C581" s="37">
        <v>3.855</v>
      </c>
      <c r="G581" s="37">
        <f t="shared" ref="G581:G585" si="284">B581*$G$715</f>
        <v>0.18133488233222583</v>
      </c>
      <c r="H581" s="37">
        <f t="shared" si="278"/>
        <v>0.18133488233222583</v>
      </c>
      <c r="I581" s="37">
        <f t="shared" si="279"/>
        <v>4.036334882332226</v>
      </c>
      <c r="K581" s="37">
        <f>S581</f>
        <v>3.855</v>
      </c>
      <c r="L581" s="37">
        <f t="shared" si="267"/>
        <v>3.855</v>
      </c>
      <c r="M581" s="37">
        <f t="shared" si="281"/>
        <v>0</v>
      </c>
      <c r="N581" s="37">
        <f t="shared" si="268"/>
        <v>32.5</v>
      </c>
      <c r="P581" s="37">
        <f t="shared" si="282"/>
        <v>0</v>
      </c>
      <c r="Q581" s="37">
        <f t="shared" si="283"/>
        <v>3.855</v>
      </c>
      <c r="S581">
        <v>3.855</v>
      </c>
      <c r="T581" s="37">
        <f t="shared" si="277"/>
        <v>0</v>
      </c>
    </row>
    <row r="582" spans="1:20" x14ac:dyDescent="0.3">
      <c r="A582" s="88" t="s">
        <v>1225</v>
      </c>
      <c r="B582" s="89">
        <f>VLOOKUP(A582,Площадь!D:E,2,0)</f>
        <v>33.700000000000003</v>
      </c>
      <c r="C582" s="37">
        <v>6.6280000000000001</v>
      </c>
      <c r="G582" s="37">
        <f t="shared" si="284"/>
        <v>0.18803032414141574</v>
      </c>
      <c r="H582" s="37">
        <f t="shared" si="278"/>
        <v>0.18803032414141574</v>
      </c>
      <c r="I582" s="37">
        <f t="shared" si="279"/>
        <v>6.8160303241414155</v>
      </c>
      <c r="K582" s="37">
        <f t="shared" si="280"/>
        <v>6.8160303241414155</v>
      </c>
      <c r="L582" s="37">
        <f t="shared" si="267"/>
        <v>7.391</v>
      </c>
      <c r="M582" s="37">
        <f t="shared" si="281"/>
        <v>0.57496967585858449</v>
      </c>
      <c r="N582" s="37">
        <f t="shared" si="268"/>
        <v>33.700000000000003</v>
      </c>
      <c r="P582" s="37">
        <f t="shared" si="282"/>
        <v>0.57496967585858449</v>
      </c>
      <c r="Q582" s="37">
        <f t="shared" si="283"/>
        <v>7.391</v>
      </c>
      <c r="S582">
        <v>7.391</v>
      </c>
      <c r="T582" s="37">
        <f t="shared" si="277"/>
        <v>0</v>
      </c>
    </row>
    <row r="583" spans="1:20" x14ac:dyDescent="0.3">
      <c r="A583" s="88" t="s">
        <v>721</v>
      </c>
      <c r="B583" s="89">
        <f>VLOOKUP(A583,Площадь!D:E,2,0)</f>
        <v>60.9</v>
      </c>
      <c r="C583" s="37">
        <v>11.154999999999999</v>
      </c>
      <c r="G583" s="37">
        <f t="shared" si="284"/>
        <v>0.33979367181638626</v>
      </c>
      <c r="H583" s="37">
        <f t="shared" si="278"/>
        <v>0.33979367181638626</v>
      </c>
      <c r="I583" s="37">
        <f t="shared" si="279"/>
        <v>11.494793671816385</v>
      </c>
      <c r="K583" s="37">
        <f t="shared" si="280"/>
        <v>11.494793671816385</v>
      </c>
      <c r="L583" s="37">
        <f t="shared" si="267"/>
        <v>14.55</v>
      </c>
      <c r="M583" s="37">
        <f t="shared" si="281"/>
        <v>3.0552063281836155</v>
      </c>
      <c r="N583" s="37">
        <f t="shared" si="268"/>
        <v>60.9</v>
      </c>
      <c r="P583" s="37">
        <f t="shared" si="282"/>
        <v>3.0552063281836155</v>
      </c>
      <c r="Q583" s="37">
        <f t="shared" si="283"/>
        <v>14.55</v>
      </c>
      <c r="S583">
        <v>14.55</v>
      </c>
      <c r="T583" s="37">
        <f t="shared" si="277"/>
        <v>0</v>
      </c>
    </row>
    <row r="584" spans="1:20" x14ac:dyDescent="0.3">
      <c r="A584" s="88" t="s">
        <v>1231</v>
      </c>
      <c r="B584" s="89">
        <f>VLOOKUP(A584,Площадь!D:E,2,0)</f>
        <v>39.299999999999997</v>
      </c>
      <c r="C584" s="37">
        <v>10.448</v>
      </c>
      <c r="G584" s="37">
        <f t="shared" si="284"/>
        <v>0.21927571925096845</v>
      </c>
      <c r="H584" s="37">
        <f t="shared" si="278"/>
        <v>0.21927571925096845</v>
      </c>
      <c r="I584" s="37">
        <f t="shared" si="279"/>
        <v>10.667275719250968</v>
      </c>
      <c r="K584" s="37">
        <f t="shared" si="280"/>
        <v>10.667275719250968</v>
      </c>
      <c r="L584" s="37">
        <f t="shared" si="267"/>
        <v>12.362</v>
      </c>
      <c r="M584" s="37">
        <f t="shared" si="281"/>
        <v>1.6947242807490319</v>
      </c>
      <c r="N584" s="37">
        <f t="shared" si="268"/>
        <v>39.299999999999997</v>
      </c>
      <c r="P584" s="37">
        <f t="shared" si="282"/>
        <v>1.6947242807490319</v>
      </c>
      <c r="Q584" s="37">
        <f t="shared" si="283"/>
        <v>12.362</v>
      </c>
      <c r="S584">
        <v>12.362</v>
      </c>
      <c r="T584" s="37">
        <f t="shared" si="277"/>
        <v>0</v>
      </c>
    </row>
    <row r="585" spans="1:20" x14ac:dyDescent="0.3">
      <c r="A585" s="88" t="s">
        <v>889</v>
      </c>
      <c r="B585" s="89">
        <f>VLOOKUP(A585,Площадь!D:E,2,0)</f>
        <v>32.1</v>
      </c>
      <c r="C585" s="37">
        <v>3.351</v>
      </c>
      <c r="G585" s="37">
        <f t="shared" si="284"/>
        <v>0.17910306839582923</v>
      </c>
      <c r="H585" s="37">
        <f t="shared" si="278"/>
        <v>0.17910306839582923</v>
      </c>
      <c r="I585" s="37">
        <f t="shared" si="279"/>
        <v>3.530103068395829</v>
      </c>
      <c r="K585" s="37">
        <f t="shared" si="280"/>
        <v>3.530103068395829</v>
      </c>
      <c r="L585" s="37">
        <f t="shared" si="267"/>
        <v>4.6580000000000004</v>
      </c>
      <c r="M585" s="37">
        <f t="shared" si="281"/>
        <v>1.1278969316041714</v>
      </c>
      <c r="N585" s="37">
        <f t="shared" si="268"/>
        <v>32.1</v>
      </c>
      <c r="P585" s="37">
        <f t="shared" si="282"/>
        <v>1.1278969316041714</v>
      </c>
      <c r="Q585" s="37">
        <f t="shared" si="283"/>
        <v>4.6580000000000004</v>
      </c>
      <c r="S585">
        <v>4.6580000000000004</v>
      </c>
      <c r="T585" s="37">
        <f t="shared" si="277"/>
        <v>0</v>
      </c>
    </row>
    <row r="586" spans="1:20" x14ac:dyDescent="0.3">
      <c r="A586" s="88" t="s">
        <v>1199</v>
      </c>
      <c r="B586" s="89">
        <f>VLOOKUP(A586,Площадь!D:E,2,0)</f>
        <v>31.8</v>
      </c>
      <c r="C586" s="37">
        <v>3.2869999999999999</v>
      </c>
      <c r="D586" s="37">
        <f t="shared" ref="D586:D587" si="285">C586+E586</f>
        <v>3.2869999999999999</v>
      </c>
      <c r="E586" s="37">
        <f>VLOOKUP(A586,'расход по ИПУ'!A:B,2,0)</f>
        <v>0</v>
      </c>
      <c r="F586" s="37">
        <f t="shared" ref="F586:F587" si="286">B586</f>
        <v>31.8</v>
      </c>
      <c r="H586" s="37">
        <f t="shared" si="278"/>
        <v>0</v>
      </c>
      <c r="I586" s="37">
        <f t="shared" si="279"/>
        <v>3.2869999999999999</v>
      </c>
      <c r="K586" s="37">
        <f t="shared" si="280"/>
        <v>3.2869999999999999</v>
      </c>
      <c r="L586" s="37">
        <f t="shared" si="267"/>
        <v>3.2869999999999999</v>
      </c>
      <c r="M586" s="37">
        <f t="shared" si="281"/>
        <v>0</v>
      </c>
      <c r="N586" s="37">
        <f t="shared" si="268"/>
        <v>31.8</v>
      </c>
      <c r="P586" s="37">
        <f t="shared" si="282"/>
        <v>0</v>
      </c>
      <c r="Q586" s="37">
        <f t="shared" si="283"/>
        <v>3.2869999999999999</v>
      </c>
      <c r="S586">
        <v>3.2869999999999999</v>
      </c>
      <c r="T586" s="37">
        <f t="shared" si="277"/>
        <v>0</v>
      </c>
    </row>
    <row r="587" spans="1:20" x14ac:dyDescent="0.3">
      <c r="A587" s="88" t="s">
        <v>1184</v>
      </c>
      <c r="B587" s="89">
        <f>VLOOKUP(A587,Площадь!D:E,2,0)</f>
        <v>39.1</v>
      </c>
      <c r="C587" s="37">
        <v>6.718</v>
      </c>
      <c r="D587" s="37">
        <f t="shared" si="285"/>
        <v>7.16</v>
      </c>
      <c r="E587" s="37">
        <f>VLOOKUP(A587,'расход по ИПУ'!A:B,2,0)</f>
        <v>0.442</v>
      </c>
      <c r="F587" s="37">
        <f t="shared" si="286"/>
        <v>39.1</v>
      </c>
      <c r="H587" s="37">
        <f t="shared" si="278"/>
        <v>0.442</v>
      </c>
      <c r="I587" s="37">
        <f t="shared" si="279"/>
        <v>7.16</v>
      </c>
      <c r="K587" s="37">
        <f t="shared" si="280"/>
        <v>7.16</v>
      </c>
      <c r="L587" s="37">
        <f t="shared" si="267"/>
        <v>9.173</v>
      </c>
      <c r="M587" s="37">
        <f t="shared" si="281"/>
        <v>2.0129999999999999</v>
      </c>
      <c r="N587" s="37">
        <f t="shared" si="268"/>
        <v>39.1</v>
      </c>
      <c r="P587" s="37">
        <f t="shared" si="282"/>
        <v>2.0129999999999999</v>
      </c>
      <c r="Q587" s="37">
        <f t="shared" si="283"/>
        <v>9.173</v>
      </c>
      <c r="S587">
        <v>9.173</v>
      </c>
      <c r="T587" s="37">
        <f t="shared" si="277"/>
        <v>0</v>
      </c>
    </row>
    <row r="588" spans="1:20" x14ac:dyDescent="0.3">
      <c r="A588" s="88" t="s">
        <v>1233</v>
      </c>
      <c r="B588" s="89">
        <f>VLOOKUP(A588,Площадь!D:E,2,0)</f>
        <v>60.1</v>
      </c>
      <c r="C588" s="37">
        <v>9.0269999999999992</v>
      </c>
      <c r="G588" s="37">
        <f>B588*$G$715</f>
        <v>0.335330043943593</v>
      </c>
      <c r="H588" s="37">
        <f t="shared" si="278"/>
        <v>0.335330043943593</v>
      </c>
      <c r="I588" s="37">
        <f t="shared" si="279"/>
        <v>9.3623300439435919</v>
      </c>
      <c r="K588" s="37">
        <f t="shared" si="280"/>
        <v>9.3623300439435919</v>
      </c>
      <c r="L588" s="37">
        <f t="shared" si="267"/>
        <v>11.436</v>
      </c>
      <c r="M588" s="37">
        <f t="shared" si="281"/>
        <v>2.073669956056408</v>
      </c>
      <c r="N588" s="37">
        <f t="shared" si="268"/>
        <v>60.1</v>
      </c>
      <c r="P588" s="37">
        <f t="shared" si="282"/>
        <v>2.073669956056408</v>
      </c>
      <c r="Q588" s="37">
        <f t="shared" si="283"/>
        <v>11.436</v>
      </c>
      <c r="S588">
        <v>11.436</v>
      </c>
      <c r="T588" s="37">
        <f t="shared" si="277"/>
        <v>0</v>
      </c>
    </row>
    <row r="589" spans="1:20" x14ac:dyDescent="0.3">
      <c r="A589" s="88" t="s">
        <v>895</v>
      </c>
      <c r="B589" s="89">
        <f>VLOOKUP(A589,Площадь!D:E,2,0)</f>
        <v>32.5</v>
      </c>
      <c r="C589" s="37">
        <v>6.8659999999999997</v>
      </c>
      <c r="D589" s="37">
        <f t="shared" ref="D589:D590" si="287">C589+E589</f>
        <v>6.8659999999999997</v>
      </c>
      <c r="E589" s="37">
        <f>VLOOKUP(A589,'расход по ИПУ'!A:B,2,0)</f>
        <v>0</v>
      </c>
      <c r="F589" s="37">
        <f t="shared" ref="F589:F590" si="288">B589</f>
        <v>32.5</v>
      </c>
      <c r="H589" s="37">
        <f t="shared" si="278"/>
        <v>0</v>
      </c>
      <c r="I589" s="37">
        <f t="shared" si="279"/>
        <v>6.8659999999999997</v>
      </c>
      <c r="K589" s="37">
        <f t="shared" si="280"/>
        <v>6.8659999999999997</v>
      </c>
      <c r="L589" s="37">
        <f t="shared" si="267"/>
        <v>9.3160000000000007</v>
      </c>
      <c r="M589" s="37">
        <f t="shared" si="281"/>
        <v>2.4500000000000011</v>
      </c>
      <c r="N589" s="37">
        <f t="shared" si="268"/>
        <v>32.5</v>
      </c>
      <c r="P589" s="37">
        <f t="shared" si="282"/>
        <v>2.4500000000000011</v>
      </c>
      <c r="Q589" s="37">
        <f t="shared" si="283"/>
        <v>9.3160000000000007</v>
      </c>
      <c r="S589">
        <v>9.3160000000000007</v>
      </c>
      <c r="T589" s="37">
        <f t="shared" si="277"/>
        <v>0</v>
      </c>
    </row>
    <row r="590" spans="1:20" x14ac:dyDescent="0.3">
      <c r="A590" s="88" t="s">
        <v>898</v>
      </c>
      <c r="B590" s="89">
        <f>VLOOKUP(A590,Площадь!D:E,2,0)</f>
        <v>47.7</v>
      </c>
      <c r="C590" s="37">
        <v>5.8140000000000001</v>
      </c>
      <c r="D590" s="37">
        <f t="shared" si="287"/>
        <v>5.8159999999999998</v>
      </c>
      <c r="E590" s="37">
        <f>VLOOKUP(A590,'расход по ИПУ'!A:B,2,0)</f>
        <v>2E-3</v>
      </c>
      <c r="F590" s="37">
        <f t="shared" si="288"/>
        <v>47.7</v>
      </c>
      <c r="H590" s="37">
        <f t="shared" si="278"/>
        <v>2E-3</v>
      </c>
      <c r="I590" s="37">
        <f t="shared" si="279"/>
        <v>5.8159999999999998</v>
      </c>
      <c r="K590" s="37">
        <f t="shared" si="280"/>
        <v>5.8159999999999998</v>
      </c>
      <c r="L590" s="37">
        <f t="shared" si="267"/>
        <v>8.5399999999999991</v>
      </c>
      <c r="M590" s="37">
        <f t="shared" si="281"/>
        <v>2.7239999999999993</v>
      </c>
      <c r="N590" s="37">
        <f t="shared" si="268"/>
        <v>47.7</v>
      </c>
      <c r="P590" s="37">
        <f t="shared" si="282"/>
        <v>2.7239999999999993</v>
      </c>
      <c r="Q590" s="37">
        <f t="shared" si="283"/>
        <v>8.5399999999999991</v>
      </c>
      <c r="S590">
        <v>8.5399999999999991</v>
      </c>
      <c r="T590" s="37">
        <f t="shared" si="277"/>
        <v>0</v>
      </c>
    </row>
    <row r="591" spans="1:20" x14ac:dyDescent="0.3">
      <c r="A591" s="88" t="s">
        <v>262</v>
      </c>
      <c r="B591" s="89">
        <f>VLOOKUP(A591,Площадь!D:E,2,0)</f>
        <v>55.7</v>
      </c>
      <c r="C591" s="37">
        <v>15.94</v>
      </c>
      <c r="G591" s="37">
        <f t="shared" ref="G591:G592" si="289">B591*$G$715</f>
        <v>0.31078009064323014</v>
      </c>
      <c r="H591" s="37">
        <f t="shared" si="278"/>
        <v>0.31078009064323014</v>
      </c>
      <c r="I591" s="37">
        <f t="shared" si="279"/>
        <v>16.250780090643229</v>
      </c>
      <c r="K591" s="37">
        <f t="shared" si="280"/>
        <v>16.250780090643229</v>
      </c>
      <c r="L591" s="37">
        <f t="shared" si="267"/>
        <v>18.875</v>
      </c>
      <c r="M591" s="37">
        <f t="shared" si="281"/>
        <v>2.6242199093567713</v>
      </c>
      <c r="N591" s="37">
        <f t="shared" si="268"/>
        <v>55.7</v>
      </c>
      <c r="P591" s="37">
        <f t="shared" si="282"/>
        <v>2.6242199093567713</v>
      </c>
      <c r="Q591" s="37">
        <f t="shared" si="283"/>
        <v>18.875</v>
      </c>
      <c r="S591">
        <v>18.875</v>
      </c>
      <c r="T591" s="37">
        <f t="shared" si="277"/>
        <v>0</v>
      </c>
    </row>
    <row r="592" spans="1:20" x14ac:dyDescent="0.3">
      <c r="A592" s="88" t="s">
        <v>1232</v>
      </c>
      <c r="B592" s="89">
        <f>VLOOKUP(A592,Площадь!D:E,2,0)</f>
        <v>85.7</v>
      </c>
      <c r="C592" s="37">
        <v>4.835</v>
      </c>
      <c r="G592" s="37">
        <f t="shared" si="289"/>
        <v>0.47816613587297707</v>
      </c>
      <c r="H592" s="37">
        <f t="shared" si="278"/>
        <v>0.47816613587297707</v>
      </c>
      <c r="I592" s="37">
        <f t="shared" si="279"/>
        <v>5.3131661358729767</v>
      </c>
      <c r="K592" s="37">
        <f>S592</f>
        <v>4.835</v>
      </c>
      <c r="L592" s="37">
        <f t="shared" si="267"/>
        <v>4.835</v>
      </c>
      <c r="M592" s="37">
        <f t="shared" si="281"/>
        <v>0</v>
      </c>
      <c r="N592" s="37">
        <f t="shared" si="268"/>
        <v>85.7</v>
      </c>
      <c r="P592" s="37">
        <f t="shared" si="282"/>
        <v>0</v>
      </c>
      <c r="Q592" s="37">
        <f t="shared" si="283"/>
        <v>4.835</v>
      </c>
      <c r="S592">
        <v>4.835</v>
      </c>
      <c r="T592" s="37">
        <f t="shared" si="277"/>
        <v>0</v>
      </c>
    </row>
    <row r="593" spans="1:20" x14ac:dyDescent="0.3">
      <c r="A593" s="88" t="s">
        <v>962</v>
      </c>
      <c r="B593" s="89">
        <f>VLOOKUP(A593,Площадь!D:E,2,0)</f>
        <v>55.8</v>
      </c>
      <c r="C593" s="37">
        <v>11.278</v>
      </c>
      <c r="D593" s="37">
        <f>C593+E593</f>
        <v>11.278</v>
      </c>
      <c r="E593" s="37">
        <f>VLOOKUP(A593,'расход по ИПУ'!A:B,2,0)</f>
        <v>0</v>
      </c>
      <c r="F593" s="37">
        <f>B593</f>
        <v>55.8</v>
      </c>
      <c r="H593" s="37">
        <f t="shared" si="278"/>
        <v>0</v>
      </c>
      <c r="I593" s="37">
        <f t="shared" si="279"/>
        <v>11.278</v>
      </c>
      <c r="K593" s="37">
        <f t="shared" si="280"/>
        <v>11.278</v>
      </c>
      <c r="L593" s="37">
        <f t="shared" si="267"/>
        <v>12.218999999999999</v>
      </c>
      <c r="M593" s="37">
        <f t="shared" si="281"/>
        <v>0.94099999999999895</v>
      </c>
      <c r="N593" s="37">
        <f t="shared" si="268"/>
        <v>55.8</v>
      </c>
      <c r="P593" s="37">
        <f t="shared" si="282"/>
        <v>0.94099999999999895</v>
      </c>
      <c r="Q593" s="37">
        <f t="shared" si="283"/>
        <v>12.218999999999999</v>
      </c>
      <c r="S593">
        <v>12.218999999999999</v>
      </c>
      <c r="T593" s="37">
        <f t="shared" si="277"/>
        <v>0</v>
      </c>
    </row>
    <row r="594" spans="1:20" x14ac:dyDescent="0.3">
      <c r="A594" s="88" t="s">
        <v>935</v>
      </c>
      <c r="B594" s="89">
        <f>VLOOKUP(A594,Площадь!D:E,2,0)</f>
        <v>45.5</v>
      </c>
      <c r="C594" s="37">
        <v>5.5570000000000004</v>
      </c>
      <c r="G594" s="37">
        <f t="shared" ref="G594:G597" si="290">B594*$G$715</f>
        <v>0.25386883526511617</v>
      </c>
      <c r="H594" s="37">
        <f t="shared" si="278"/>
        <v>0.25386883526511617</v>
      </c>
      <c r="I594" s="37">
        <f t="shared" si="279"/>
        <v>5.8108688352651168</v>
      </c>
      <c r="K594" s="37">
        <f t="shared" si="280"/>
        <v>5.8108688352651168</v>
      </c>
      <c r="L594" s="37">
        <f t="shared" si="267"/>
        <v>8.5510000000000002</v>
      </c>
      <c r="M594" s="37">
        <f t="shared" si="281"/>
        <v>2.7401311647348834</v>
      </c>
      <c r="N594" s="37">
        <f t="shared" si="268"/>
        <v>45.5</v>
      </c>
      <c r="P594" s="37">
        <f t="shared" si="282"/>
        <v>2.7401311647348834</v>
      </c>
      <c r="Q594" s="37">
        <f t="shared" si="283"/>
        <v>8.5510000000000002</v>
      </c>
      <c r="S594">
        <v>8.5510000000000002</v>
      </c>
      <c r="T594" s="37">
        <f t="shared" si="277"/>
        <v>0</v>
      </c>
    </row>
    <row r="595" spans="1:20" x14ac:dyDescent="0.3">
      <c r="A595" s="88" t="s">
        <v>943</v>
      </c>
      <c r="B595" s="89">
        <f>VLOOKUP(A595,Площадь!D:E,2,0)</f>
        <v>45</v>
      </c>
      <c r="C595" s="37">
        <v>3.0790000000000002</v>
      </c>
      <c r="G595" s="37">
        <f t="shared" si="290"/>
        <v>0.25107906784462042</v>
      </c>
      <c r="H595" s="37">
        <f t="shared" si="278"/>
        <v>0.25107906784462042</v>
      </c>
      <c r="I595" s="37">
        <f t="shared" si="279"/>
        <v>3.3300790678446206</v>
      </c>
      <c r="K595" s="37">
        <f>S595</f>
        <v>3.1190000000000002</v>
      </c>
      <c r="L595" s="37">
        <f t="shared" si="267"/>
        <v>3.1190000000000002</v>
      </c>
      <c r="M595" s="37">
        <f t="shared" si="281"/>
        <v>0</v>
      </c>
      <c r="N595" s="37">
        <f t="shared" si="268"/>
        <v>45</v>
      </c>
      <c r="P595" s="37">
        <f t="shared" si="282"/>
        <v>0</v>
      </c>
      <c r="Q595" s="37">
        <f t="shared" si="283"/>
        <v>3.1190000000000002</v>
      </c>
      <c r="S595">
        <v>3.1190000000000002</v>
      </c>
      <c r="T595" s="37">
        <f t="shared" si="277"/>
        <v>0</v>
      </c>
    </row>
    <row r="596" spans="1:20" x14ac:dyDescent="0.3">
      <c r="A596" s="88" t="s">
        <v>1217</v>
      </c>
      <c r="B596" s="89">
        <f>VLOOKUP(A596,Площадь!D:E,2,0)</f>
        <v>56.2</v>
      </c>
      <c r="C596" s="37">
        <v>11.065</v>
      </c>
      <c r="G596" s="37">
        <f t="shared" si="290"/>
        <v>0.31356985806372595</v>
      </c>
      <c r="H596" s="37">
        <f t="shared" si="278"/>
        <v>0.31356985806372595</v>
      </c>
      <c r="I596" s="37">
        <f t="shared" si="279"/>
        <v>11.378569858063726</v>
      </c>
      <c r="K596" s="37">
        <f t="shared" si="280"/>
        <v>11.378569858063726</v>
      </c>
      <c r="L596" s="37">
        <f t="shared" si="267"/>
        <v>15.755000000000001</v>
      </c>
      <c r="M596" s="37">
        <f t="shared" si="281"/>
        <v>4.3764301419362752</v>
      </c>
      <c r="N596" s="37">
        <f t="shared" si="268"/>
        <v>56.2</v>
      </c>
      <c r="P596" s="37">
        <f t="shared" si="282"/>
        <v>4.3764301419362752</v>
      </c>
      <c r="Q596" s="37">
        <f t="shared" si="283"/>
        <v>15.755000000000001</v>
      </c>
      <c r="S596">
        <v>15.755000000000001</v>
      </c>
      <c r="T596" s="37">
        <f t="shared" si="277"/>
        <v>0</v>
      </c>
    </row>
    <row r="597" spans="1:20" x14ac:dyDescent="0.3">
      <c r="A597" s="88" t="s">
        <v>1020</v>
      </c>
      <c r="B597" s="89">
        <f>VLOOKUP(A597,Площадь!D:E,2,0)</f>
        <v>84.5</v>
      </c>
      <c r="C597" s="37">
        <v>13.04</v>
      </c>
      <c r="G597" s="37">
        <f t="shared" si="290"/>
        <v>0.47147069406378717</v>
      </c>
      <c r="H597" s="37">
        <f t="shared" si="278"/>
        <v>0.47147069406378717</v>
      </c>
      <c r="I597" s="37">
        <f t="shared" si="279"/>
        <v>13.511470694063787</v>
      </c>
      <c r="K597" s="37">
        <f t="shared" si="280"/>
        <v>13.511470694063787</v>
      </c>
      <c r="L597" s="37">
        <f t="shared" si="267"/>
        <v>17.481000000000002</v>
      </c>
      <c r="M597" s="37">
        <f t="shared" si="281"/>
        <v>3.9695293059362147</v>
      </c>
      <c r="N597" s="37">
        <f t="shared" si="268"/>
        <v>84.5</v>
      </c>
      <c r="P597" s="37">
        <f t="shared" si="282"/>
        <v>3.9695293059362147</v>
      </c>
      <c r="Q597" s="37">
        <f t="shared" si="283"/>
        <v>17.481000000000002</v>
      </c>
      <c r="S597">
        <v>17.481000000000002</v>
      </c>
      <c r="T597" s="37">
        <f t="shared" si="277"/>
        <v>0</v>
      </c>
    </row>
    <row r="598" spans="1:20" x14ac:dyDescent="0.3">
      <c r="A598" s="88" t="s">
        <v>725</v>
      </c>
      <c r="B598" s="89">
        <f>VLOOKUP(A598,Площадь!D:E,2,0)</f>
        <v>46.4</v>
      </c>
      <c r="C598" s="37">
        <v>11.426</v>
      </c>
      <c r="D598" s="37">
        <f t="shared" ref="D598:D599" si="291">C598+E598</f>
        <v>11.426</v>
      </c>
      <c r="E598" s="37">
        <f>VLOOKUP(A598,'расход по ИПУ'!A:B,2,0)</f>
        <v>0</v>
      </c>
      <c r="F598" s="37">
        <f t="shared" ref="F598:F599" si="292">B598</f>
        <v>46.4</v>
      </c>
      <c r="H598" s="37">
        <f t="shared" si="278"/>
        <v>0</v>
      </c>
      <c r="I598" s="37">
        <f t="shared" si="279"/>
        <v>11.426</v>
      </c>
      <c r="K598" s="37">
        <f t="shared" si="280"/>
        <v>11.426</v>
      </c>
      <c r="L598" s="37">
        <f t="shared" si="267"/>
        <v>15.664</v>
      </c>
      <c r="M598" s="37">
        <f t="shared" si="281"/>
        <v>4.2379999999999995</v>
      </c>
      <c r="N598" s="37">
        <f t="shared" si="268"/>
        <v>46.4</v>
      </c>
      <c r="P598" s="37">
        <f t="shared" si="282"/>
        <v>4.2379999999999995</v>
      </c>
      <c r="Q598" s="37">
        <f t="shared" si="283"/>
        <v>15.664</v>
      </c>
      <c r="S598">
        <v>15.664</v>
      </c>
      <c r="T598" s="37">
        <f t="shared" si="277"/>
        <v>0</v>
      </c>
    </row>
    <row r="599" spans="1:20" x14ac:dyDescent="0.3">
      <c r="A599" s="88" t="s">
        <v>1218</v>
      </c>
      <c r="B599" s="89">
        <f>VLOOKUP(A599,Площадь!D:E,2,0)</f>
        <v>41.4</v>
      </c>
      <c r="C599" s="37">
        <v>12.478999999999999</v>
      </c>
      <c r="D599" s="37">
        <f t="shared" si="291"/>
        <v>13.475999999999999</v>
      </c>
      <c r="E599" s="37">
        <f>VLOOKUP(A599,'расход по ИПУ'!A:B,2,0)</f>
        <v>0.997</v>
      </c>
      <c r="F599" s="37">
        <f t="shared" si="292"/>
        <v>41.4</v>
      </c>
      <c r="H599" s="37">
        <f t="shared" si="278"/>
        <v>0.997</v>
      </c>
      <c r="I599" s="37">
        <f t="shared" si="279"/>
        <v>13.475999999999999</v>
      </c>
      <c r="K599" s="37">
        <f t="shared" si="280"/>
        <v>13.475999999999999</v>
      </c>
      <c r="L599" s="37">
        <f t="shared" si="267"/>
        <v>15.295999999999999</v>
      </c>
      <c r="M599" s="37">
        <f t="shared" si="281"/>
        <v>1.8200000000000003</v>
      </c>
      <c r="N599" s="37">
        <f t="shared" si="268"/>
        <v>41.4</v>
      </c>
      <c r="P599" s="37">
        <f t="shared" si="282"/>
        <v>1.8200000000000003</v>
      </c>
      <c r="Q599" s="37">
        <f t="shared" si="283"/>
        <v>15.295999999999999</v>
      </c>
      <c r="S599">
        <v>15.295999999999999</v>
      </c>
      <c r="T599" s="37">
        <f t="shared" si="277"/>
        <v>0</v>
      </c>
    </row>
    <row r="600" spans="1:20" x14ac:dyDescent="0.3">
      <c r="A600" s="88" t="s">
        <v>670</v>
      </c>
      <c r="B600" s="89">
        <f>VLOOKUP(A600,Площадь!D:E,2,0)</f>
        <v>59.1</v>
      </c>
      <c r="C600" s="37">
        <v>13.577</v>
      </c>
      <c r="G600" s="37">
        <f t="shared" ref="G600:G606" si="293">B600*$G$715</f>
        <v>0.32975050910260145</v>
      </c>
      <c r="H600" s="37">
        <f t="shared" si="278"/>
        <v>0.32975050910260145</v>
      </c>
      <c r="I600" s="37">
        <f t="shared" si="279"/>
        <v>13.906750509102601</v>
      </c>
      <c r="K600" s="37">
        <f t="shared" si="280"/>
        <v>13.906750509102601</v>
      </c>
      <c r="L600" s="37">
        <f t="shared" si="267"/>
        <v>16.613</v>
      </c>
      <c r="M600" s="37">
        <f t="shared" si="281"/>
        <v>2.7062494908973989</v>
      </c>
      <c r="N600" s="37">
        <f t="shared" si="268"/>
        <v>59.1</v>
      </c>
      <c r="P600" s="37">
        <f t="shared" si="282"/>
        <v>2.7062494908973989</v>
      </c>
      <c r="Q600" s="37">
        <f t="shared" si="283"/>
        <v>16.613</v>
      </c>
      <c r="S600">
        <v>16.613</v>
      </c>
      <c r="T600" s="37">
        <f t="shared" si="277"/>
        <v>0</v>
      </c>
    </row>
    <row r="601" spans="1:20" x14ac:dyDescent="0.3">
      <c r="A601" s="88" t="s">
        <v>993</v>
      </c>
      <c r="B601" s="89">
        <f>VLOOKUP(A601,Площадь!D:E,2,0)</f>
        <v>66.2</v>
      </c>
      <c r="C601" s="37">
        <v>10.324</v>
      </c>
      <c r="G601" s="37">
        <f t="shared" si="293"/>
        <v>0.36936520647364157</v>
      </c>
      <c r="H601" s="37">
        <f t="shared" si="278"/>
        <v>0.36936520647364157</v>
      </c>
      <c r="I601" s="37">
        <f t="shared" si="279"/>
        <v>10.693365206473642</v>
      </c>
      <c r="K601" s="37">
        <f t="shared" si="280"/>
        <v>10.693365206473642</v>
      </c>
      <c r="L601" s="37">
        <f t="shared" si="267"/>
        <v>12.69</v>
      </c>
      <c r="M601" s="37">
        <f t="shared" si="281"/>
        <v>1.9966347935263578</v>
      </c>
      <c r="N601" s="37">
        <f t="shared" si="268"/>
        <v>66.2</v>
      </c>
      <c r="P601" s="37">
        <f t="shared" si="282"/>
        <v>1.9966347935263578</v>
      </c>
      <c r="Q601" s="37">
        <f t="shared" si="283"/>
        <v>12.69</v>
      </c>
      <c r="S601">
        <v>12.69</v>
      </c>
      <c r="T601" s="37">
        <f t="shared" si="277"/>
        <v>0</v>
      </c>
    </row>
    <row r="602" spans="1:20" x14ac:dyDescent="0.3">
      <c r="A602" s="88" t="s">
        <v>223</v>
      </c>
      <c r="B602" s="89">
        <f>VLOOKUP(A602,Площадь!D:E,2,0)</f>
        <v>83.9</v>
      </c>
      <c r="C602" s="37">
        <v>23.097000000000001</v>
      </c>
      <c r="G602" s="37">
        <f t="shared" si="293"/>
        <v>0.46812297315919227</v>
      </c>
      <c r="H602" s="37">
        <f t="shared" si="278"/>
        <v>0.46812297315919227</v>
      </c>
      <c r="I602" s="37">
        <f t="shared" si="279"/>
        <v>23.565122973159195</v>
      </c>
      <c r="K602" s="37">
        <f t="shared" si="280"/>
        <v>23.565122973159195</v>
      </c>
      <c r="L602" s="37">
        <f t="shared" si="267"/>
        <v>25.213999999999999</v>
      </c>
      <c r="M602" s="37">
        <f t="shared" si="281"/>
        <v>1.6488770268408039</v>
      </c>
      <c r="N602" s="37">
        <f t="shared" si="268"/>
        <v>83.9</v>
      </c>
      <c r="P602" s="37">
        <f t="shared" si="282"/>
        <v>1.6488770268408039</v>
      </c>
      <c r="Q602" s="37">
        <f t="shared" si="283"/>
        <v>25.213999999999999</v>
      </c>
      <c r="S602">
        <v>25.213999999999999</v>
      </c>
      <c r="T602" s="37">
        <f t="shared" si="277"/>
        <v>0</v>
      </c>
    </row>
    <row r="603" spans="1:20" x14ac:dyDescent="0.3">
      <c r="A603" s="88" t="s">
        <v>746</v>
      </c>
      <c r="B603" s="89">
        <f>VLOOKUP(A603,Площадь!D:E,2,0)</f>
        <v>75.8</v>
      </c>
      <c r="C603" s="37">
        <v>15.776999999999999</v>
      </c>
      <c r="G603" s="37">
        <f t="shared" si="293"/>
        <v>0.42292874094716054</v>
      </c>
      <c r="H603" s="37">
        <f t="shared" si="278"/>
        <v>0.42292874094716054</v>
      </c>
      <c r="I603" s="37">
        <f t="shared" si="279"/>
        <v>16.199928740947161</v>
      </c>
      <c r="K603" s="37">
        <f t="shared" si="280"/>
        <v>16.199928740947161</v>
      </c>
      <c r="L603" s="37">
        <f t="shared" si="267"/>
        <v>20.404</v>
      </c>
      <c r="M603" s="37">
        <f t="shared" si="281"/>
        <v>4.2040712590528386</v>
      </c>
      <c r="N603" s="37">
        <f t="shared" si="268"/>
        <v>75.8</v>
      </c>
      <c r="P603" s="37">
        <f t="shared" si="282"/>
        <v>4.2040712590528386</v>
      </c>
      <c r="Q603" s="37">
        <f t="shared" si="283"/>
        <v>20.404</v>
      </c>
      <c r="S603">
        <v>20.404</v>
      </c>
      <c r="T603" s="37">
        <f t="shared" si="277"/>
        <v>0</v>
      </c>
    </row>
    <row r="604" spans="1:20" x14ac:dyDescent="0.3">
      <c r="A604" s="88" t="s">
        <v>569</v>
      </c>
      <c r="B604" s="89">
        <f>VLOOKUP(A604,Площадь!D:E,2,0)</f>
        <v>40.200000000000003</v>
      </c>
      <c r="C604" s="37">
        <v>14.081</v>
      </c>
      <c r="G604" s="37">
        <f t="shared" si="293"/>
        <v>0.22429730060786091</v>
      </c>
      <c r="H604" s="37">
        <f t="shared" si="278"/>
        <v>0.22429730060786091</v>
      </c>
      <c r="I604" s="37">
        <f t="shared" si="279"/>
        <v>14.30529730060786</v>
      </c>
      <c r="K604" s="37">
        <f t="shared" si="280"/>
        <v>14.30529730060786</v>
      </c>
      <c r="L604" s="37">
        <f t="shared" si="267"/>
        <v>16.623999999999999</v>
      </c>
      <c r="M604" s="37">
        <f t="shared" si="281"/>
        <v>2.3187026993921389</v>
      </c>
      <c r="N604" s="37">
        <f t="shared" si="268"/>
        <v>40.200000000000003</v>
      </c>
      <c r="P604" s="37">
        <f t="shared" si="282"/>
        <v>2.3187026993921389</v>
      </c>
      <c r="Q604" s="37">
        <f t="shared" si="283"/>
        <v>16.623999999999999</v>
      </c>
      <c r="S604">
        <v>16.623999999999999</v>
      </c>
      <c r="T604" s="37">
        <f t="shared" si="277"/>
        <v>0</v>
      </c>
    </row>
    <row r="605" spans="1:20" x14ac:dyDescent="0.3">
      <c r="A605" s="88" t="s">
        <v>683</v>
      </c>
      <c r="B605" s="89">
        <f>VLOOKUP(A605,Площадь!D:E,2,0)</f>
        <v>57.9</v>
      </c>
      <c r="C605" s="37">
        <v>13.314</v>
      </c>
      <c r="G605" s="37">
        <f t="shared" si="293"/>
        <v>0.32305506729341155</v>
      </c>
      <c r="H605" s="37">
        <f t="shared" si="278"/>
        <v>0.32305506729341155</v>
      </c>
      <c r="I605" s="37">
        <f t="shared" si="279"/>
        <v>13.637055067293412</v>
      </c>
      <c r="K605" s="37">
        <f t="shared" si="280"/>
        <v>13.637055067293412</v>
      </c>
      <c r="L605" s="37">
        <f t="shared" si="267"/>
        <v>18.036000000000001</v>
      </c>
      <c r="M605" s="37">
        <f t="shared" si="281"/>
        <v>4.3989449327065895</v>
      </c>
      <c r="N605" s="37">
        <f t="shared" si="268"/>
        <v>57.9</v>
      </c>
      <c r="P605" s="37">
        <f t="shared" si="282"/>
        <v>4.3989449327065895</v>
      </c>
      <c r="Q605" s="37">
        <f t="shared" si="283"/>
        <v>18.036000000000001</v>
      </c>
      <c r="S605">
        <v>18.036000000000001</v>
      </c>
      <c r="T605" s="37">
        <f t="shared" si="277"/>
        <v>0</v>
      </c>
    </row>
    <row r="606" spans="1:20" x14ac:dyDescent="0.3">
      <c r="A606" s="88" t="s">
        <v>714</v>
      </c>
      <c r="B606" s="89">
        <f>VLOOKUP(A606,Площадь!D:E,2,0)</f>
        <v>65.099999999999994</v>
      </c>
      <c r="C606" s="37">
        <v>12.736000000000001</v>
      </c>
      <c r="G606" s="37">
        <f t="shared" si="293"/>
        <v>0.36322771814855082</v>
      </c>
      <c r="H606" s="37">
        <f t="shared" si="278"/>
        <v>0.36322771814855082</v>
      </c>
      <c r="I606" s="37">
        <f t="shared" si="279"/>
        <v>13.099227718148551</v>
      </c>
      <c r="K606" s="37">
        <f t="shared" si="280"/>
        <v>13.099227718148551</v>
      </c>
      <c r="L606" s="37">
        <f t="shared" si="267"/>
        <v>16.591000000000001</v>
      </c>
      <c r="M606" s="37">
        <f t="shared" si="281"/>
        <v>3.4917722818514498</v>
      </c>
      <c r="N606" s="37">
        <f t="shared" si="268"/>
        <v>65.099999999999994</v>
      </c>
      <c r="P606" s="37">
        <f t="shared" si="282"/>
        <v>3.4917722818514498</v>
      </c>
      <c r="Q606" s="37">
        <f t="shared" si="283"/>
        <v>16.591000000000001</v>
      </c>
      <c r="S606">
        <v>16.591000000000001</v>
      </c>
      <c r="T606" s="37">
        <f t="shared" si="277"/>
        <v>0</v>
      </c>
    </row>
    <row r="607" spans="1:20" x14ac:dyDescent="0.3">
      <c r="A607" s="88" t="s">
        <v>1206</v>
      </c>
      <c r="B607" s="89">
        <f>VLOOKUP(A607,Площадь!D:E,2,0)</f>
        <v>74.900000000000006</v>
      </c>
      <c r="C607" s="37">
        <v>24.366</v>
      </c>
      <c r="D607" s="37">
        <f>C607+E607</f>
        <v>26.148</v>
      </c>
      <c r="E607" s="37">
        <f>VLOOKUP(A607,'расход по ИПУ'!A:B,2,0)</f>
        <v>1.782</v>
      </c>
      <c r="F607" s="37">
        <f>B607</f>
        <v>74.900000000000006</v>
      </c>
      <c r="H607" s="37">
        <f t="shared" si="278"/>
        <v>1.782</v>
      </c>
      <c r="I607" s="37">
        <f t="shared" si="279"/>
        <v>26.148</v>
      </c>
      <c r="K607" s="37">
        <f>S607</f>
        <v>24.367999999999999</v>
      </c>
      <c r="L607" s="37">
        <f t="shared" si="267"/>
        <v>24.367999999999999</v>
      </c>
      <c r="M607" s="37">
        <f t="shared" si="281"/>
        <v>0</v>
      </c>
      <c r="N607" s="37">
        <f t="shared" si="268"/>
        <v>74.900000000000006</v>
      </c>
      <c r="P607" s="37">
        <f t="shared" si="282"/>
        <v>0</v>
      </c>
      <c r="Q607" s="37">
        <f t="shared" si="283"/>
        <v>24.367999999999999</v>
      </c>
      <c r="S607">
        <v>24.367999999999999</v>
      </c>
      <c r="T607" s="37">
        <f t="shared" si="277"/>
        <v>0</v>
      </c>
    </row>
    <row r="608" spans="1:20" x14ac:dyDescent="0.3">
      <c r="A608" s="88" t="s">
        <v>963</v>
      </c>
      <c r="B608" s="89">
        <f>VLOOKUP(A608,Площадь!D:E,2,0)</f>
        <v>40.200000000000003</v>
      </c>
      <c r="C608" s="37">
        <v>7.8369999999999997</v>
      </c>
      <c r="G608" s="37">
        <f t="shared" ref="G608:G610" si="294">B608*$G$715</f>
        <v>0.22429730060786091</v>
      </c>
      <c r="H608" s="37">
        <f t="shared" si="278"/>
        <v>0.22429730060786091</v>
      </c>
      <c r="I608" s="37">
        <f t="shared" si="279"/>
        <v>8.0612973006078601</v>
      </c>
      <c r="K608" s="37">
        <f t="shared" si="280"/>
        <v>8.0612973006078601</v>
      </c>
      <c r="L608" s="37">
        <f t="shared" si="267"/>
        <v>9.6389999999999993</v>
      </c>
      <c r="M608" s="37">
        <f t="shared" si="281"/>
        <v>1.5777026993921393</v>
      </c>
      <c r="N608" s="37">
        <f t="shared" si="268"/>
        <v>40.200000000000003</v>
      </c>
      <c r="P608" s="37">
        <f t="shared" si="282"/>
        <v>1.5777026993921393</v>
      </c>
      <c r="Q608" s="37">
        <f t="shared" si="283"/>
        <v>9.6389999999999993</v>
      </c>
      <c r="S608">
        <v>9.6389999999999993</v>
      </c>
      <c r="T608" s="37">
        <f t="shared" si="277"/>
        <v>0</v>
      </c>
    </row>
    <row r="609" spans="1:20" x14ac:dyDescent="0.3">
      <c r="A609" s="88" t="s">
        <v>964</v>
      </c>
      <c r="B609" s="89">
        <f>VLOOKUP(A609,Площадь!D:E,2,0)</f>
        <v>57.9</v>
      </c>
      <c r="C609" s="37">
        <v>7.0439999999999996</v>
      </c>
      <c r="G609" s="37">
        <f t="shared" si="294"/>
        <v>0.32305506729341155</v>
      </c>
      <c r="H609" s="37">
        <f t="shared" si="278"/>
        <v>0.32305506729341155</v>
      </c>
      <c r="I609" s="37">
        <f t="shared" si="279"/>
        <v>7.3670550672934114</v>
      </c>
      <c r="K609" s="37">
        <f t="shared" ref="K609:K610" si="295">S609</f>
        <v>7.0439999999999996</v>
      </c>
      <c r="L609" s="37">
        <f t="shared" si="267"/>
        <v>7.0439999999999996</v>
      </c>
      <c r="M609" s="37">
        <f t="shared" si="281"/>
        <v>0</v>
      </c>
      <c r="N609" s="37">
        <f t="shared" si="268"/>
        <v>57.9</v>
      </c>
      <c r="P609" s="37">
        <f t="shared" si="282"/>
        <v>0</v>
      </c>
      <c r="Q609" s="37">
        <f t="shared" si="283"/>
        <v>7.0439999999999996</v>
      </c>
      <c r="S609">
        <v>7.0439999999999996</v>
      </c>
      <c r="T609" s="37">
        <f t="shared" si="277"/>
        <v>0</v>
      </c>
    </row>
    <row r="610" spans="1:20" x14ac:dyDescent="0.3">
      <c r="A610" s="88" t="s">
        <v>649</v>
      </c>
      <c r="B610" s="89">
        <f>VLOOKUP(A610,Площадь!D:E,2,0)</f>
        <v>65.099999999999994</v>
      </c>
      <c r="C610" s="37">
        <v>7.0720000000000001</v>
      </c>
      <c r="G610" s="37">
        <f t="shared" si="294"/>
        <v>0.36322771814855082</v>
      </c>
      <c r="H610" s="37">
        <f t="shared" si="278"/>
        <v>0.36322771814855082</v>
      </c>
      <c r="I610" s="37">
        <f t="shared" si="279"/>
        <v>7.4352277181485507</v>
      </c>
      <c r="K610" s="37">
        <f t="shared" si="295"/>
        <v>7.0720000000000001</v>
      </c>
      <c r="L610" s="37">
        <f t="shared" si="267"/>
        <v>7.0720000000000001</v>
      </c>
      <c r="M610" s="37">
        <f t="shared" si="281"/>
        <v>0</v>
      </c>
      <c r="N610" s="37">
        <f t="shared" si="268"/>
        <v>65.099999999999994</v>
      </c>
      <c r="P610" s="37">
        <f t="shared" si="282"/>
        <v>0</v>
      </c>
      <c r="Q610" s="37">
        <f t="shared" si="283"/>
        <v>7.0720000000000001</v>
      </c>
      <c r="S610">
        <v>7.0720000000000001</v>
      </c>
      <c r="T610" s="37">
        <f t="shared" si="277"/>
        <v>0</v>
      </c>
    </row>
    <row r="611" spans="1:20" x14ac:dyDescent="0.3">
      <c r="A611" s="88" t="s">
        <v>1049</v>
      </c>
      <c r="B611" s="89">
        <f>VLOOKUP(A611,Площадь!D:E,2,0)</f>
        <v>74.900000000000006</v>
      </c>
      <c r="C611" s="37">
        <v>8.8170000000000002</v>
      </c>
      <c r="D611" s="37">
        <f>C611+E611</f>
        <v>8.8170000000000002</v>
      </c>
      <c r="E611" s="37">
        <f>VLOOKUP(A611,'расход по ИПУ'!A:B,2,0)</f>
        <v>0</v>
      </c>
      <c r="F611" s="37">
        <f>B611</f>
        <v>74.900000000000006</v>
      </c>
      <c r="H611" s="37">
        <f t="shared" si="278"/>
        <v>0</v>
      </c>
      <c r="I611" s="37">
        <f t="shared" si="279"/>
        <v>8.8170000000000002</v>
      </c>
      <c r="K611" s="37">
        <f t="shared" si="280"/>
        <v>8.8170000000000002</v>
      </c>
      <c r="L611" s="37">
        <f t="shared" si="267"/>
        <v>8.8170000000000002</v>
      </c>
      <c r="M611" s="37">
        <f t="shared" si="281"/>
        <v>0</v>
      </c>
      <c r="N611" s="37">
        <f t="shared" si="268"/>
        <v>74.900000000000006</v>
      </c>
      <c r="P611" s="37">
        <f t="shared" si="282"/>
        <v>0</v>
      </c>
      <c r="Q611" s="37">
        <f t="shared" si="283"/>
        <v>8.8170000000000002</v>
      </c>
      <c r="S611">
        <v>8.8170000000000002</v>
      </c>
      <c r="T611" s="37">
        <f t="shared" si="277"/>
        <v>0</v>
      </c>
    </row>
    <row r="612" spans="1:20" x14ac:dyDescent="0.3">
      <c r="A612" s="88" t="s">
        <v>716</v>
      </c>
      <c r="B612" s="89">
        <f>VLOOKUP(A612,Площадь!D:E,2,0)</f>
        <v>40.200000000000003</v>
      </c>
      <c r="C612" s="37">
        <v>12.318</v>
      </c>
      <c r="G612" s="37">
        <f t="shared" ref="G612:G615" si="296">B612*$G$715</f>
        <v>0.22429730060786091</v>
      </c>
      <c r="H612" s="37">
        <f t="shared" si="278"/>
        <v>0.22429730060786091</v>
      </c>
      <c r="I612" s="37">
        <f t="shared" si="279"/>
        <v>12.54229730060786</v>
      </c>
      <c r="K612" s="37">
        <f t="shared" si="280"/>
        <v>12.54229730060786</v>
      </c>
      <c r="L612" s="37">
        <f t="shared" si="267"/>
        <v>14.26</v>
      </c>
      <c r="M612" s="37">
        <f t="shared" si="281"/>
        <v>1.7177026993921398</v>
      </c>
      <c r="N612" s="37">
        <f t="shared" si="268"/>
        <v>40.200000000000003</v>
      </c>
      <c r="P612" s="37">
        <f t="shared" si="282"/>
        <v>1.7177026993921398</v>
      </c>
      <c r="Q612" s="37">
        <f t="shared" si="283"/>
        <v>14.26</v>
      </c>
      <c r="S612">
        <v>14.26</v>
      </c>
      <c r="T612" s="37">
        <f t="shared" si="277"/>
        <v>0</v>
      </c>
    </row>
    <row r="613" spans="1:20" x14ac:dyDescent="0.3">
      <c r="A613" s="88" t="s">
        <v>351</v>
      </c>
      <c r="B613" s="89">
        <f>VLOOKUP(A613,Площадь!D:E,2,0)</f>
        <v>80.7</v>
      </c>
      <c r="C613" s="37">
        <v>16.681000000000001</v>
      </c>
      <c r="G613" s="37">
        <f t="shared" si="296"/>
        <v>0.45026846166801926</v>
      </c>
      <c r="H613" s="37">
        <f t="shared" si="278"/>
        <v>0.45026846166801926</v>
      </c>
      <c r="I613" s="37">
        <f t="shared" si="279"/>
        <v>17.131268461668022</v>
      </c>
      <c r="K613" s="37">
        <f t="shared" si="280"/>
        <v>17.131268461668022</v>
      </c>
      <c r="L613" s="37">
        <f t="shared" si="267"/>
        <v>20.654</v>
      </c>
      <c r="M613" s="37">
        <f t="shared" si="281"/>
        <v>3.5227315383319784</v>
      </c>
      <c r="N613" s="37">
        <f t="shared" si="268"/>
        <v>80.7</v>
      </c>
      <c r="P613" s="37">
        <f t="shared" si="282"/>
        <v>3.5227315383319784</v>
      </c>
      <c r="Q613" s="37">
        <f t="shared" si="283"/>
        <v>20.654</v>
      </c>
      <c r="S613">
        <v>20.654</v>
      </c>
      <c r="T613" s="37">
        <f t="shared" si="277"/>
        <v>0</v>
      </c>
    </row>
    <row r="614" spans="1:20" x14ac:dyDescent="0.3">
      <c r="A614" s="88" t="s">
        <v>729</v>
      </c>
      <c r="B614" s="89">
        <f>VLOOKUP(A614,Площадь!D:E,2,0)</f>
        <v>57.9</v>
      </c>
      <c r="C614" s="37">
        <v>13.016999999999999</v>
      </c>
      <c r="G614" s="37">
        <f t="shared" si="296"/>
        <v>0.32305506729341155</v>
      </c>
      <c r="H614" s="37">
        <f t="shared" si="278"/>
        <v>0.32305506729341155</v>
      </c>
      <c r="I614" s="37">
        <f t="shared" si="279"/>
        <v>13.340055067293411</v>
      </c>
      <c r="K614" s="37">
        <f t="shared" si="280"/>
        <v>13.340055067293411</v>
      </c>
      <c r="L614" s="37">
        <f t="shared" si="267"/>
        <v>16.666</v>
      </c>
      <c r="M614" s="37">
        <f t="shared" si="281"/>
        <v>3.3259449327065891</v>
      </c>
      <c r="N614" s="37">
        <f t="shared" si="268"/>
        <v>57.9</v>
      </c>
      <c r="P614" s="37">
        <f t="shared" si="282"/>
        <v>3.3259449327065891</v>
      </c>
      <c r="Q614" s="37">
        <f t="shared" si="283"/>
        <v>16.666</v>
      </c>
      <c r="S614">
        <v>16.666</v>
      </c>
      <c r="T614" s="37">
        <f t="shared" si="277"/>
        <v>0</v>
      </c>
    </row>
    <row r="615" spans="1:20" x14ac:dyDescent="0.3">
      <c r="A615" s="88" t="s">
        <v>1226</v>
      </c>
      <c r="B615" s="89">
        <f>VLOOKUP(A615,Площадь!D:E,2,0)</f>
        <v>65.099999999999994</v>
      </c>
      <c r="C615" s="37">
        <v>11.071999999999999</v>
      </c>
      <c r="G615" s="37">
        <f t="shared" si="296"/>
        <v>0.36322771814855082</v>
      </c>
      <c r="H615" s="37">
        <f t="shared" si="278"/>
        <v>0.36322771814855082</v>
      </c>
      <c r="I615" s="37">
        <f t="shared" si="279"/>
        <v>11.43522771814855</v>
      </c>
      <c r="K615" s="37">
        <f t="shared" si="280"/>
        <v>11.43522771814855</v>
      </c>
      <c r="L615" s="37">
        <f t="shared" si="267"/>
        <v>12.042</v>
      </c>
      <c r="M615" s="37">
        <f t="shared" si="281"/>
        <v>0.60677228185145005</v>
      </c>
      <c r="N615" s="37">
        <f t="shared" si="268"/>
        <v>65.099999999999994</v>
      </c>
      <c r="P615" s="37">
        <f t="shared" si="282"/>
        <v>0.60677228185145005</v>
      </c>
      <c r="Q615" s="37">
        <f t="shared" si="283"/>
        <v>12.042</v>
      </c>
      <c r="S615">
        <v>12.042</v>
      </c>
      <c r="T615" s="37">
        <f t="shared" si="277"/>
        <v>0</v>
      </c>
    </row>
    <row r="616" spans="1:20" x14ac:dyDescent="0.3">
      <c r="A616" s="88" t="s">
        <v>865</v>
      </c>
      <c r="B616" s="89">
        <f>VLOOKUP(A616,Площадь!D:E,2,0)</f>
        <v>74.900000000000006</v>
      </c>
      <c r="C616" s="37">
        <v>12.068</v>
      </c>
      <c r="D616" s="37">
        <f>C616+E616</f>
        <v>12.62</v>
      </c>
      <c r="E616" s="37">
        <f>VLOOKUP(A616,'расход по ИПУ'!A:B,2,0)</f>
        <v>0.55200000000000005</v>
      </c>
      <c r="F616" s="37">
        <f>B616</f>
        <v>74.900000000000006</v>
      </c>
      <c r="H616" s="37">
        <f t="shared" si="278"/>
        <v>0.55200000000000005</v>
      </c>
      <c r="I616" s="37">
        <f t="shared" si="279"/>
        <v>12.62</v>
      </c>
      <c r="K616" s="37">
        <f t="shared" si="280"/>
        <v>12.62</v>
      </c>
      <c r="L616" s="37">
        <f t="shared" si="267"/>
        <v>13.973000000000001</v>
      </c>
      <c r="M616" s="37">
        <f t="shared" si="281"/>
        <v>1.3530000000000015</v>
      </c>
      <c r="N616" s="37">
        <f t="shared" si="268"/>
        <v>74.900000000000006</v>
      </c>
      <c r="P616" s="37">
        <f t="shared" si="282"/>
        <v>1.3530000000000015</v>
      </c>
      <c r="Q616" s="37">
        <f t="shared" si="283"/>
        <v>13.973000000000001</v>
      </c>
      <c r="S616">
        <v>13.973000000000001</v>
      </c>
      <c r="T616" s="37">
        <f t="shared" si="277"/>
        <v>0</v>
      </c>
    </row>
    <row r="617" spans="1:20" x14ac:dyDescent="0.3">
      <c r="A617" s="88" t="s">
        <v>1096</v>
      </c>
      <c r="B617" s="89">
        <f>VLOOKUP(A617,Площадь!D:E,2,0)</f>
        <v>40.200000000000003</v>
      </c>
      <c r="C617" s="37">
        <v>11.698</v>
      </c>
      <c r="G617" s="37">
        <f>B617*$G$715</f>
        <v>0.22429730060786091</v>
      </c>
      <c r="H617" s="37">
        <f t="shared" si="278"/>
        <v>0.22429730060786091</v>
      </c>
      <c r="I617" s="37">
        <f t="shared" si="279"/>
        <v>11.922297300607861</v>
      </c>
      <c r="K617" s="37">
        <f t="shared" si="280"/>
        <v>11.922297300607861</v>
      </c>
      <c r="L617" s="37">
        <f t="shared" si="267"/>
        <v>13.226000000000001</v>
      </c>
      <c r="M617" s="37">
        <f t="shared" si="281"/>
        <v>1.3037026993921401</v>
      </c>
      <c r="N617" s="37">
        <f t="shared" si="268"/>
        <v>40.200000000000003</v>
      </c>
      <c r="P617" s="37">
        <f t="shared" si="282"/>
        <v>1.3037026993921401</v>
      </c>
      <c r="Q617" s="37">
        <f t="shared" si="283"/>
        <v>13.226000000000001</v>
      </c>
      <c r="S617">
        <v>13.226000000000001</v>
      </c>
      <c r="T617" s="37">
        <f t="shared" si="277"/>
        <v>0</v>
      </c>
    </row>
    <row r="618" spans="1:20" x14ac:dyDescent="0.3">
      <c r="A618" s="88" t="s">
        <v>747</v>
      </c>
      <c r="B618" s="89">
        <f>VLOOKUP(A618,Площадь!D:E,2,0)</f>
        <v>57.9</v>
      </c>
      <c r="C618" s="37">
        <v>3.6659999999999999</v>
      </c>
      <c r="D618" s="37">
        <f t="shared" ref="D618:D621" si="297">C618+E618</f>
        <v>3.6659999999999999</v>
      </c>
      <c r="E618" s="37">
        <f>VLOOKUP(A618,'расход по ИПУ'!A:B,2,0)</f>
        <v>0</v>
      </c>
      <c r="F618" s="37">
        <f t="shared" ref="F618:F621" si="298">B618</f>
        <v>57.9</v>
      </c>
      <c r="H618" s="37">
        <f t="shared" si="278"/>
        <v>0</v>
      </c>
      <c r="I618" s="37">
        <f t="shared" si="279"/>
        <v>3.6659999999999999</v>
      </c>
      <c r="K618" s="37">
        <f t="shared" si="280"/>
        <v>3.6659999999999999</v>
      </c>
      <c r="L618" s="37">
        <f t="shared" si="267"/>
        <v>3.6659999999999999</v>
      </c>
      <c r="M618" s="37">
        <f t="shared" si="281"/>
        <v>0</v>
      </c>
      <c r="N618" s="37">
        <f t="shared" si="268"/>
        <v>57.9</v>
      </c>
      <c r="P618" s="37">
        <f t="shared" si="282"/>
        <v>0</v>
      </c>
      <c r="Q618" s="37">
        <f t="shared" si="283"/>
        <v>3.6659999999999999</v>
      </c>
      <c r="S618">
        <v>3.6659999999999999</v>
      </c>
      <c r="T618" s="37">
        <f t="shared" si="277"/>
        <v>0</v>
      </c>
    </row>
    <row r="619" spans="1:20" x14ac:dyDescent="0.3">
      <c r="A619" s="88" t="s">
        <v>1239</v>
      </c>
      <c r="B619" s="89">
        <f>VLOOKUP(A619,Площадь!D:E,2,0)</f>
        <v>65.099999999999994</v>
      </c>
      <c r="C619" s="37">
        <v>10.46</v>
      </c>
      <c r="D619" s="37">
        <f t="shared" si="297"/>
        <v>11.698</v>
      </c>
      <c r="E619" s="37">
        <f>VLOOKUP(A619,'расход по ИПУ'!A:B,2,0)</f>
        <v>1.238</v>
      </c>
      <c r="F619" s="37">
        <f t="shared" si="298"/>
        <v>65.099999999999994</v>
      </c>
      <c r="H619" s="37">
        <f t="shared" si="278"/>
        <v>1.238</v>
      </c>
      <c r="I619" s="37">
        <f t="shared" si="279"/>
        <v>11.698</v>
      </c>
      <c r="K619" s="37">
        <f t="shared" si="280"/>
        <v>11.698</v>
      </c>
      <c r="L619" s="37">
        <f t="shared" si="267"/>
        <v>13.590999999999999</v>
      </c>
      <c r="M619" s="37">
        <f t="shared" si="281"/>
        <v>1.8929999999999989</v>
      </c>
      <c r="N619" s="37">
        <f t="shared" si="268"/>
        <v>65.099999999999994</v>
      </c>
      <c r="P619" s="37">
        <f t="shared" si="282"/>
        <v>1.8929999999999989</v>
      </c>
      <c r="Q619" s="37">
        <f t="shared" si="283"/>
        <v>13.590999999999999</v>
      </c>
      <c r="S619">
        <v>13.590999999999999</v>
      </c>
      <c r="T619" s="37">
        <f t="shared" si="277"/>
        <v>0</v>
      </c>
    </row>
    <row r="620" spans="1:20" x14ac:dyDescent="0.3">
      <c r="A620" s="88" t="s">
        <v>880</v>
      </c>
      <c r="B620" s="89">
        <f>VLOOKUP(A620,Площадь!D:E,2,0)</f>
        <v>74.900000000000006</v>
      </c>
      <c r="C620" s="37">
        <v>8.3369999999999997</v>
      </c>
      <c r="D620" s="37">
        <f t="shared" si="297"/>
        <v>9.0190000000000001</v>
      </c>
      <c r="E620" s="37">
        <f>VLOOKUP(A620,'расход по ИПУ'!A:B,2,0)</f>
        <v>0.68200000000000005</v>
      </c>
      <c r="F620" s="37">
        <f t="shared" si="298"/>
        <v>74.900000000000006</v>
      </c>
      <c r="H620" s="37">
        <f t="shared" si="278"/>
        <v>0.68200000000000005</v>
      </c>
      <c r="I620" s="37">
        <f t="shared" si="279"/>
        <v>9.0190000000000001</v>
      </c>
      <c r="K620" s="37">
        <f t="shared" si="280"/>
        <v>9.0190000000000001</v>
      </c>
      <c r="L620" s="37">
        <f t="shared" si="267"/>
        <v>11.199</v>
      </c>
      <c r="M620" s="37">
        <f t="shared" si="281"/>
        <v>2.1799999999999997</v>
      </c>
      <c r="N620" s="37">
        <f t="shared" si="268"/>
        <v>74.900000000000006</v>
      </c>
      <c r="P620" s="37">
        <f t="shared" si="282"/>
        <v>2.1799999999999997</v>
      </c>
      <c r="Q620" s="37">
        <f t="shared" si="283"/>
        <v>11.199</v>
      </c>
      <c r="S620">
        <v>11.199</v>
      </c>
      <c r="T620" s="37">
        <f t="shared" si="277"/>
        <v>0</v>
      </c>
    </row>
    <row r="621" spans="1:20" x14ac:dyDescent="0.3">
      <c r="A621" s="88" t="s">
        <v>723</v>
      </c>
      <c r="B621" s="89">
        <f>VLOOKUP(A621,Площадь!D:E,2,0)</f>
        <v>40.200000000000003</v>
      </c>
      <c r="C621" s="37">
        <v>8.0139999999999993</v>
      </c>
      <c r="D621" s="37">
        <f t="shared" si="297"/>
        <v>8.0139999999999993</v>
      </c>
      <c r="E621" s="37">
        <f>VLOOKUP(A621,'расход по ИПУ'!A:B,2,0)</f>
        <v>0</v>
      </c>
      <c r="F621" s="37">
        <f t="shared" si="298"/>
        <v>40.200000000000003</v>
      </c>
      <c r="H621" s="37">
        <f t="shared" si="278"/>
        <v>0</v>
      </c>
      <c r="I621" s="37">
        <f t="shared" si="279"/>
        <v>8.0139999999999993</v>
      </c>
      <c r="K621" s="37">
        <f t="shared" si="280"/>
        <v>8.0139999999999993</v>
      </c>
      <c r="L621" s="37">
        <f t="shared" si="267"/>
        <v>9.9350000000000005</v>
      </c>
      <c r="M621" s="37">
        <f t="shared" si="281"/>
        <v>1.9210000000000012</v>
      </c>
      <c r="N621" s="37">
        <f t="shared" si="268"/>
        <v>40.200000000000003</v>
      </c>
      <c r="P621" s="37">
        <f t="shared" si="282"/>
        <v>1.9210000000000012</v>
      </c>
      <c r="Q621" s="37">
        <f t="shared" si="283"/>
        <v>9.9350000000000005</v>
      </c>
      <c r="S621">
        <v>9.9350000000000005</v>
      </c>
      <c r="T621" s="37">
        <f t="shared" si="277"/>
        <v>0</v>
      </c>
    </row>
    <row r="622" spans="1:20" x14ac:dyDescent="0.3">
      <c r="A622" s="88" t="s">
        <v>1033</v>
      </c>
      <c r="B622" s="89">
        <f>VLOOKUP(A622,Площадь!D:E,2,0)</f>
        <v>57.9</v>
      </c>
      <c r="C622" s="37">
        <v>15.015000000000001</v>
      </c>
      <c r="G622" s="37">
        <f t="shared" ref="G622:G623" si="299">B622*$G$715</f>
        <v>0.32305506729341155</v>
      </c>
      <c r="H622" s="37">
        <f t="shared" si="278"/>
        <v>0.32305506729341155</v>
      </c>
      <c r="I622" s="37">
        <f t="shared" si="279"/>
        <v>15.338055067293412</v>
      </c>
      <c r="K622" s="37">
        <f t="shared" si="280"/>
        <v>15.338055067293412</v>
      </c>
      <c r="L622" s="37">
        <f t="shared" ref="L622:L685" si="300">K622+M622</f>
        <v>19.63</v>
      </c>
      <c r="M622" s="37">
        <f t="shared" si="281"/>
        <v>4.2919449327065866</v>
      </c>
      <c r="N622" s="37">
        <f t="shared" ref="N622:N685" si="301">B622</f>
        <v>57.9</v>
      </c>
      <c r="P622" s="37">
        <f t="shared" si="282"/>
        <v>4.2919449327065866</v>
      </c>
      <c r="Q622" s="37">
        <f t="shared" si="283"/>
        <v>19.63</v>
      </c>
      <c r="S622">
        <v>19.63</v>
      </c>
      <c r="T622" s="37">
        <f t="shared" si="277"/>
        <v>0</v>
      </c>
    </row>
    <row r="623" spans="1:20" x14ac:dyDescent="0.3">
      <c r="A623" s="88" t="s">
        <v>656</v>
      </c>
      <c r="B623" s="89">
        <f>VLOOKUP(A623,Площадь!D:E,2,0)</f>
        <v>65.099999999999994</v>
      </c>
      <c r="C623" s="37">
        <v>12.244999999999999</v>
      </c>
      <c r="G623" s="37">
        <f t="shared" si="299"/>
        <v>0.36322771814855082</v>
      </c>
      <c r="H623" s="37">
        <f t="shared" si="278"/>
        <v>0.36322771814855082</v>
      </c>
      <c r="I623" s="37">
        <f t="shared" si="279"/>
        <v>12.60822771814855</v>
      </c>
      <c r="K623" s="37">
        <f t="shared" si="280"/>
        <v>12.60822771814855</v>
      </c>
      <c r="L623" s="37">
        <f t="shared" si="300"/>
        <v>15.013</v>
      </c>
      <c r="M623" s="37">
        <f t="shared" si="281"/>
        <v>2.4047722818514501</v>
      </c>
      <c r="N623" s="37">
        <f t="shared" si="301"/>
        <v>65.099999999999994</v>
      </c>
      <c r="P623" s="37">
        <f t="shared" si="282"/>
        <v>2.4047722818514501</v>
      </c>
      <c r="Q623" s="37">
        <f t="shared" si="283"/>
        <v>15.013</v>
      </c>
      <c r="S623">
        <v>15.013</v>
      </c>
      <c r="T623" s="37">
        <f t="shared" si="277"/>
        <v>0</v>
      </c>
    </row>
    <row r="624" spans="1:20" x14ac:dyDescent="0.3">
      <c r="A624" s="88" t="s">
        <v>214</v>
      </c>
      <c r="B624" s="89">
        <f>VLOOKUP(A624,Площадь!D:E,2,0)</f>
        <v>55.8</v>
      </c>
      <c r="C624" s="37">
        <v>15.384</v>
      </c>
      <c r="D624" s="37">
        <f t="shared" ref="D624:D627" si="302">C624+E624</f>
        <v>16.428000000000001</v>
      </c>
      <c r="E624" s="37">
        <v>1.044</v>
      </c>
      <c r="F624" s="37">
        <f t="shared" ref="F624:F627" si="303">B624</f>
        <v>55.8</v>
      </c>
      <c r="H624" s="37">
        <f t="shared" si="278"/>
        <v>1.044</v>
      </c>
      <c r="I624" s="37">
        <f t="shared" si="279"/>
        <v>16.428000000000001</v>
      </c>
      <c r="K624" s="37">
        <f t="shared" si="280"/>
        <v>16.428000000000001</v>
      </c>
      <c r="L624" s="37">
        <f t="shared" si="300"/>
        <v>18.896999999999998</v>
      </c>
      <c r="M624" s="37">
        <f t="shared" si="281"/>
        <v>2.4689999999999976</v>
      </c>
      <c r="N624" s="37">
        <f t="shared" si="301"/>
        <v>55.8</v>
      </c>
      <c r="P624" s="37">
        <f t="shared" si="282"/>
        <v>2.4689999999999976</v>
      </c>
      <c r="Q624" s="37">
        <f t="shared" si="283"/>
        <v>18.896999999999998</v>
      </c>
      <c r="S624">
        <v>18.896999999999998</v>
      </c>
      <c r="T624" s="37">
        <f t="shared" si="277"/>
        <v>0</v>
      </c>
    </row>
    <row r="625" spans="1:20" x14ac:dyDescent="0.3">
      <c r="A625" s="88" t="s">
        <v>1200</v>
      </c>
      <c r="B625" s="89">
        <f>VLOOKUP(A625,Площадь!D:E,2,0)</f>
        <v>74.900000000000006</v>
      </c>
      <c r="C625" s="37">
        <v>8.3970000000000002</v>
      </c>
      <c r="D625" s="37">
        <f t="shared" si="302"/>
        <v>8.3990000000000009</v>
      </c>
      <c r="E625" s="37">
        <f>VLOOKUP(A625,'расход по ИПУ'!A:B,2,0)</f>
        <v>2E-3</v>
      </c>
      <c r="F625" s="37">
        <f t="shared" si="303"/>
        <v>74.900000000000006</v>
      </c>
      <c r="H625" s="37">
        <f t="shared" si="278"/>
        <v>2E-3</v>
      </c>
      <c r="I625" s="37">
        <f t="shared" si="279"/>
        <v>8.3990000000000009</v>
      </c>
      <c r="K625" s="37">
        <f t="shared" si="280"/>
        <v>8.3990000000000009</v>
      </c>
      <c r="L625" s="37">
        <f t="shared" si="300"/>
        <v>10.207000000000001</v>
      </c>
      <c r="M625" s="37">
        <f t="shared" si="281"/>
        <v>1.8079999999999998</v>
      </c>
      <c r="N625" s="37">
        <f t="shared" si="301"/>
        <v>74.900000000000006</v>
      </c>
      <c r="P625" s="37">
        <f t="shared" si="282"/>
        <v>1.8079999999999998</v>
      </c>
      <c r="Q625" s="37">
        <f t="shared" si="283"/>
        <v>10.207000000000001</v>
      </c>
      <c r="S625">
        <v>10.207000000000001</v>
      </c>
      <c r="T625" s="37">
        <f t="shared" si="277"/>
        <v>0</v>
      </c>
    </row>
    <row r="626" spans="1:20" x14ac:dyDescent="0.3">
      <c r="A626" s="88" t="s">
        <v>741</v>
      </c>
      <c r="B626" s="89">
        <f>VLOOKUP(A626,Площадь!D:E,2,0)</f>
        <v>40.200000000000003</v>
      </c>
      <c r="C626" s="37">
        <v>10.631</v>
      </c>
      <c r="D626" s="37">
        <f t="shared" si="302"/>
        <v>11.875</v>
      </c>
      <c r="E626" s="37">
        <f>VLOOKUP(A626,'расход по ИПУ'!A:B,2,0)</f>
        <v>1.244</v>
      </c>
      <c r="F626" s="37">
        <f t="shared" si="303"/>
        <v>40.200000000000003</v>
      </c>
      <c r="H626" s="37">
        <f t="shared" si="278"/>
        <v>1.244</v>
      </c>
      <c r="I626" s="37">
        <f t="shared" si="279"/>
        <v>11.875</v>
      </c>
      <c r="K626" s="37">
        <f t="shared" si="280"/>
        <v>11.875</v>
      </c>
      <c r="L626" s="37">
        <f t="shared" si="300"/>
        <v>13.313000000000001</v>
      </c>
      <c r="M626" s="37">
        <f t="shared" si="281"/>
        <v>1.4380000000000006</v>
      </c>
      <c r="N626" s="37">
        <f t="shared" si="301"/>
        <v>40.200000000000003</v>
      </c>
      <c r="P626" s="37">
        <f t="shared" si="282"/>
        <v>1.4380000000000006</v>
      </c>
      <c r="Q626" s="37">
        <f t="shared" si="283"/>
        <v>13.313000000000001</v>
      </c>
      <c r="S626">
        <v>13.313000000000001</v>
      </c>
      <c r="T626" s="37">
        <f t="shared" si="277"/>
        <v>0</v>
      </c>
    </row>
    <row r="627" spans="1:20" x14ac:dyDescent="0.3">
      <c r="A627" s="88" t="s">
        <v>730</v>
      </c>
      <c r="B627" s="89">
        <f>VLOOKUP(A627,Площадь!D:E,2,0)</f>
        <v>57.9</v>
      </c>
      <c r="C627" s="37">
        <v>14.291</v>
      </c>
      <c r="D627" s="37">
        <f t="shared" si="302"/>
        <v>15.531000000000001</v>
      </c>
      <c r="E627" s="37">
        <f>VLOOKUP(A627,'расход по ИПУ'!A:B,2,0)</f>
        <v>1.24</v>
      </c>
      <c r="F627" s="37">
        <f t="shared" si="303"/>
        <v>57.9</v>
      </c>
      <c r="H627" s="37">
        <f t="shared" si="278"/>
        <v>1.24</v>
      </c>
      <c r="I627" s="37">
        <f t="shared" si="279"/>
        <v>15.531000000000001</v>
      </c>
      <c r="K627" s="37">
        <f t="shared" si="280"/>
        <v>15.531000000000001</v>
      </c>
      <c r="L627" s="37">
        <f t="shared" si="300"/>
        <v>16.948</v>
      </c>
      <c r="M627" s="37">
        <f t="shared" si="281"/>
        <v>1.4169999999999998</v>
      </c>
      <c r="N627" s="37">
        <f t="shared" si="301"/>
        <v>57.9</v>
      </c>
      <c r="P627" s="37">
        <f t="shared" si="282"/>
        <v>1.4169999999999998</v>
      </c>
      <c r="Q627" s="37">
        <f t="shared" si="283"/>
        <v>16.948</v>
      </c>
      <c r="S627">
        <v>16.948</v>
      </c>
      <c r="T627" s="37">
        <f t="shared" si="277"/>
        <v>0</v>
      </c>
    </row>
    <row r="628" spans="1:20" x14ac:dyDescent="0.3">
      <c r="A628" s="88" t="s">
        <v>1149</v>
      </c>
      <c r="B628" s="89">
        <f>VLOOKUP(A628,Площадь!D:E,2,0)</f>
        <v>65.099999999999994</v>
      </c>
      <c r="C628" s="37">
        <v>6.1820000000000004</v>
      </c>
      <c r="G628" s="37">
        <f>B628*$G$715</f>
        <v>0.36322771814855082</v>
      </c>
      <c r="H628" s="37">
        <f t="shared" si="278"/>
        <v>0.36322771814855082</v>
      </c>
      <c r="I628" s="37">
        <f t="shared" si="279"/>
        <v>6.545227718148551</v>
      </c>
      <c r="K628" s="37">
        <f t="shared" si="280"/>
        <v>6.545227718148551</v>
      </c>
      <c r="L628" s="37">
        <f t="shared" si="300"/>
        <v>6.5620000000000003</v>
      </c>
      <c r="M628" s="37">
        <f t="shared" si="281"/>
        <v>1.67722818514493E-2</v>
      </c>
      <c r="N628" s="37">
        <f t="shared" si="301"/>
        <v>65.099999999999994</v>
      </c>
      <c r="P628" s="37">
        <f t="shared" si="282"/>
        <v>1.67722818514493E-2</v>
      </c>
      <c r="Q628" s="37">
        <f t="shared" si="283"/>
        <v>6.5620000000000003</v>
      </c>
      <c r="S628">
        <v>6.5620000000000003</v>
      </c>
      <c r="T628" s="37">
        <f t="shared" si="277"/>
        <v>0</v>
      </c>
    </row>
    <row r="629" spans="1:20" x14ac:dyDescent="0.3">
      <c r="A629" s="88" t="s">
        <v>614</v>
      </c>
      <c r="B629" s="89">
        <f>VLOOKUP(A629,Площадь!D:E,2,0)</f>
        <v>74.900000000000006</v>
      </c>
      <c r="C629" s="37">
        <v>10.557</v>
      </c>
      <c r="D629" s="37">
        <f>C629+E629</f>
        <v>10.625</v>
      </c>
      <c r="E629" s="37">
        <f>VLOOKUP(A629,'расход по ИПУ'!A:B,2,0)</f>
        <v>6.8000000000000005E-2</v>
      </c>
      <c r="F629" s="37">
        <f>B629</f>
        <v>74.900000000000006</v>
      </c>
      <c r="H629" s="37">
        <f t="shared" si="278"/>
        <v>6.8000000000000005E-2</v>
      </c>
      <c r="I629" s="37">
        <f t="shared" si="279"/>
        <v>10.625</v>
      </c>
      <c r="K629" s="37">
        <f t="shared" si="280"/>
        <v>10.625</v>
      </c>
      <c r="L629" s="37">
        <f t="shared" si="300"/>
        <v>11.275</v>
      </c>
      <c r="M629" s="37">
        <f t="shared" si="281"/>
        <v>0.65000000000000036</v>
      </c>
      <c r="N629" s="37">
        <f t="shared" si="301"/>
        <v>74.900000000000006</v>
      </c>
      <c r="P629" s="37">
        <f t="shared" si="282"/>
        <v>0.65000000000000036</v>
      </c>
      <c r="Q629" s="37">
        <f t="shared" si="283"/>
        <v>11.275</v>
      </c>
      <c r="S629">
        <v>11.275</v>
      </c>
      <c r="T629" s="37">
        <f t="shared" si="277"/>
        <v>0</v>
      </c>
    </row>
    <row r="630" spans="1:20" x14ac:dyDescent="0.3">
      <c r="A630" s="88" t="s">
        <v>1172</v>
      </c>
      <c r="B630" s="89">
        <f>VLOOKUP(A630,Площадь!D:E,2,0)</f>
        <v>84</v>
      </c>
      <c r="C630" s="37">
        <v>17.585999999999999</v>
      </c>
      <c r="G630" s="37">
        <f t="shared" ref="G630:G635" si="304">B630*$G$715</f>
        <v>0.46868092664329142</v>
      </c>
      <c r="H630" s="37">
        <f t="shared" si="278"/>
        <v>0.46868092664329142</v>
      </c>
      <c r="I630" s="37">
        <f t="shared" si="279"/>
        <v>18.054680926643289</v>
      </c>
      <c r="K630" s="37">
        <f t="shared" si="280"/>
        <v>18.054680926643289</v>
      </c>
      <c r="L630" s="37">
        <f t="shared" si="300"/>
        <v>18.702999999999999</v>
      </c>
      <c r="M630" s="37">
        <f t="shared" si="281"/>
        <v>0.64831907335670991</v>
      </c>
      <c r="N630" s="37">
        <f t="shared" si="301"/>
        <v>84</v>
      </c>
      <c r="P630" s="37">
        <f t="shared" si="282"/>
        <v>0.64831907335670991</v>
      </c>
      <c r="Q630" s="37">
        <f t="shared" si="283"/>
        <v>18.702999999999999</v>
      </c>
      <c r="S630">
        <v>18.702999999999999</v>
      </c>
      <c r="T630" s="37">
        <f t="shared" si="277"/>
        <v>0</v>
      </c>
    </row>
    <row r="631" spans="1:20" x14ac:dyDescent="0.3">
      <c r="A631" s="88" t="s">
        <v>1222</v>
      </c>
      <c r="B631" s="89">
        <f>VLOOKUP(A631,Площадь!D:E,2,0)</f>
        <v>51.2</v>
      </c>
      <c r="C631" s="37">
        <v>10.475</v>
      </c>
      <c r="G631" s="37">
        <f t="shared" si="304"/>
        <v>0.28567218385876808</v>
      </c>
      <c r="H631" s="37">
        <f t="shared" si="278"/>
        <v>0.28567218385876808</v>
      </c>
      <c r="I631" s="37">
        <f t="shared" si="279"/>
        <v>10.760672183858768</v>
      </c>
      <c r="K631" s="37">
        <f t="shared" si="280"/>
        <v>10.760672183858768</v>
      </c>
      <c r="L631" s="37">
        <f t="shared" si="300"/>
        <v>14.419</v>
      </c>
      <c r="M631" s="37">
        <f t="shared" si="281"/>
        <v>3.6583278161412327</v>
      </c>
      <c r="N631" s="37">
        <f t="shared" si="301"/>
        <v>51.2</v>
      </c>
      <c r="P631" s="37">
        <f t="shared" si="282"/>
        <v>3.6583278161412327</v>
      </c>
      <c r="Q631" s="37">
        <f t="shared" si="283"/>
        <v>14.419</v>
      </c>
      <c r="S631">
        <v>14.419</v>
      </c>
      <c r="T631" s="37">
        <f t="shared" si="277"/>
        <v>0</v>
      </c>
    </row>
    <row r="632" spans="1:20" x14ac:dyDescent="0.3">
      <c r="A632" s="88" t="s">
        <v>798</v>
      </c>
      <c r="B632" s="89">
        <f>VLOOKUP(A632,Площадь!D:E,2,0)</f>
        <v>50.9</v>
      </c>
      <c r="C632" s="37">
        <v>10.112</v>
      </c>
      <c r="G632" s="37">
        <f t="shared" si="304"/>
        <v>0.28399832340647063</v>
      </c>
      <c r="H632" s="37">
        <f t="shared" si="278"/>
        <v>0.28399832340647063</v>
      </c>
      <c r="I632" s="37">
        <f t="shared" si="279"/>
        <v>10.39599832340647</v>
      </c>
      <c r="K632" s="37">
        <f t="shared" si="280"/>
        <v>10.39599832340647</v>
      </c>
      <c r="L632" s="37">
        <f t="shared" si="300"/>
        <v>13.042</v>
      </c>
      <c r="M632" s="37">
        <f t="shared" si="281"/>
        <v>2.6460016765935297</v>
      </c>
      <c r="N632" s="37">
        <f t="shared" si="301"/>
        <v>50.9</v>
      </c>
      <c r="P632" s="37">
        <f t="shared" si="282"/>
        <v>2.6460016765935297</v>
      </c>
      <c r="Q632" s="37">
        <f t="shared" si="283"/>
        <v>13.042</v>
      </c>
      <c r="S632">
        <v>13.042</v>
      </c>
      <c r="T632" s="37">
        <f t="shared" si="277"/>
        <v>0</v>
      </c>
    </row>
    <row r="633" spans="1:20" x14ac:dyDescent="0.3">
      <c r="A633" s="88" t="s">
        <v>890</v>
      </c>
      <c r="B633" s="89">
        <f>VLOOKUP(A633,Площадь!D:E,2,0)</f>
        <v>71.599999999999994</v>
      </c>
      <c r="C633" s="37">
        <v>17.791</v>
      </c>
      <c r="G633" s="37">
        <f t="shared" si="304"/>
        <v>0.39949469461499598</v>
      </c>
      <c r="H633" s="37">
        <f t="shared" si="278"/>
        <v>0.39949469461499598</v>
      </c>
      <c r="I633" s="37">
        <f t="shared" si="279"/>
        <v>18.190494694614998</v>
      </c>
      <c r="K633" s="37">
        <f>S633</f>
        <v>17.056000000000001</v>
      </c>
      <c r="L633" s="37">
        <f t="shared" si="300"/>
        <v>17.056000000000001</v>
      </c>
      <c r="M633" s="37">
        <f t="shared" si="281"/>
        <v>0</v>
      </c>
      <c r="N633" s="37">
        <f t="shared" si="301"/>
        <v>71.599999999999994</v>
      </c>
      <c r="P633" s="37">
        <f t="shared" si="282"/>
        <v>0</v>
      </c>
      <c r="Q633" s="37">
        <f t="shared" si="283"/>
        <v>17.056000000000001</v>
      </c>
      <c r="S633">
        <v>17.056000000000001</v>
      </c>
      <c r="T633" s="37">
        <f t="shared" si="277"/>
        <v>0</v>
      </c>
    </row>
    <row r="634" spans="1:20" x14ac:dyDescent="0.3">
      <c r="A634" s="88" t="s">
        <v>936</v>
      </c>
      <c r="B634" s="89">
        <f>VLOOKUP(A634,Площадь!D:E,2,0)</f>
        <v>82.6</v>
      </c>
      <c r="C634" s="37">
        <v>21.251999999999999</v>
      </c>
      <c r="G634" s="37">
        <f t="shared" si="304"/>
        <v>0.46086957786590316</v>
      </c>
      <c r="H634" s="37">
        <f t="shared" si="278"/>
        <v>0.46086957786590316</v>
      </c>
      <c r="I634" s="37">
        <f t="shared" si="279"/>
        <v>21.712869577865902</v>
      </c>
      <c r="K634" s="37">
        <f t="shared" si="280"/>
        <v>21.712869577865902</v>
      </c>
      <c r="L634" s="37">
        <f t="shared" si="300"/>
        <v>26.12</v>
      </c>
      <c r="M634" s="37">
        <f t="shared" si="281"/>
        <v>4.4071304221340988</v>
      </c>
      <c r="N634" s="37">
        <f t="shared" si="301"/>
        <v>82.6</v>
      </c>
      <c r="P634" s="37">
        <f t="shared" si="282"/>
        <v>4.4071304221340988</v>
      </c>
      <c r="Q634" s="37">
        <f t="shared" si="283"/>
        <v>26.12</v>
      </c>
      <c r="S634">
        <v>26.12</v>
      </c>
      <c r="T634" s="37">
        <f t="shared" si="277"/>
        <v>0</v>
      </c>
    </row>
    <row r="635" spans="1:20" x14ac:dyDescent="0.3">
      <c r="A635" s="88" t="s">
        <v>256</v>
      </c>
      <c r="B635" s="89">
        <f>VLOOKUP(A635,Площадь!D:E,2,0)</f>
        <v>55.7</v>
      </c>
      <c r="C635" s="37">
        <v>11.548</v>
      </c>
      <c r="G635" s="37">
        <f t="shared" si="304"/>
        <v>0.31078009064323014</v>
      </c>
      <c r="H635" s="37">
        <f t="shared" si="278"/>
        <v>0.31078009064323014</v>
      </c>
      <c r="I635" s="37">
        <f t="shared" si="279"/>
        <v>11.858780090643231</v>
      </c>
      <c r="K635" s="37">
        <f>S635</f>
        <v>11.548</v>
      </c>
      <c r="L635" s="37">
        <f t="shared" si="300"/>
        <v>11.548</v>
      </c>
      <c r="M635" s="37">
        <f t="shared" si="281"/>
        <v>0</v>
      </c>
      <c r="N635" s="37">
        <f t="shared" si="301"/>
        <v>55.7</v>
      </c>
      <c r="P635" s="37">
        <f t="shared" si="282"/>
        <v>0</v>
      </c>
      <c r="Q635" s="37">
        <f t="shared" si="283"/>
        <v>11.548</v>
      </c>
      <c r="S635">
        <v>11.548</v>
      </c>
      <c r="T635" s="37">
        <f t="shared" si="277"/>
        <v>0</v>
      </c>
    </row>
    <row r="636" spans="1:20" x14ac:dyDescent="0.3">
      <c r="A636" s="88" t="s">
        <v>617</v>
      </c>
      <c r="B636" s="89">
        <f>VLOOKUP(A636,Площадь!D:E,2,0)</f>
        <v>50.2</v>
      </c>
      <c r="C636" s="37">
        <v>12.164999999999999</v>
      </c>
      <c r="D636" s="37">
        <f>C636+E636</f>
        <v>12.164999999999999</v>
      </c>
      <c r="E636" s="37">
        <f>VLOOKUP(A636,'расход по ИПУ'!A:B,2,0)</f>
        <v>0</v>
      </c>
      <c r="F636" s="37">
        <f>B636</f>
        <v>50.2</v>
      </c>
      <c r="H636" s="37">
        <f t="shared" si="278"/>
        <v>0</v>
      </c>
      <c r="I636" s="37">
        <f t="shared" si="279"/>
        <v>12.164999999999999</v>
      </c>
      <c r="K636" s="37">
        <f t="shared" si="280"/>
        <v>12.164999999999999</v>
      </c>
      <c r="L636" s="37">
        <f t="shared" si="300"/>
        <v>14.744999999999999</v>
      </c>
      <c r="M636" s="37">
        <f t="shared" si="281"/>
        <v>2.58</v>
      </c>
      <c r="N636" s="37">
        <f t="shared" si="301"/>
        <v>50.2</v>
      </c>
      <c r="P636" s="37">
        <f t="shared" si="282"/>
        <v>2.58</v>
      </c>
      <c r="Q636" s="37">
        <f t="shared" si="283"/>
        <v>14.744999999999999</v>
      </c>
      <c r="S636">
        <v>14.744999999999999</v>
      </c>
      <c r="T636" s="37">
        <f t="shared" si="277"/>
        <v>0</v>
      </c>
    </row>
    <row r="637" spans="1:20" x14ac:dyDescent="0.3">
      <c r="A637" s="88" t="s">
        <v>738</v>
      </c>
      <c r="B637" s="89">
        <f>VLOOKUP(A637,Площадь!D:E,2,0)</f>
        <v>49.8</v>
      </c>
      <c r="C637" s="37">
        <v>12.090999999999999</v>
      </c>
      <c r="G637" s="37">
        <f>B637*$G$715</f>
        <v>0.27786083508137988</v>
      </c>
      <c r="H637" s="37">
        <f t="shared" si="278"/>
        <v>0.27786083508137988</v>
      </c>
      <c r="I637" s="37">
        <f t="shared" si="279"/>
        <v>12.36886083508138</v>
      </c>
      <c r="K637" s="37">
        <f t="shared" si="280"/>
        <v>12.36886083508138</v>
      </c>
      <c r="L637" s="37">
        <f t="shared" si="300"/>
        <v>13.316000000000001</v>
      </c>
      <c r="M637" s="37">
        <f t="shared" si="281"/>
        <v>0.94713916491862093</v>
      </c>
      <c r="N637" s="37">
        <f t="shared" si="301"/>
        <v>49.8</v>
      </c>
      <c r="P637" s="37">
        <f t="shared" si="282"/>
        <v>0.94713916491862093</v>
      </c>
      <c r="Q637" s="37">
        <f t="shared" si="283"/>
        <v>13.316000000000001</v>
      </c>
      <c r="S637">
        <v>13.316000000000001</v>
      </c>
      <c r="T637" s="37">
        <f t="shared" si="277"/>
        <v>0</v>
      </c>
    </row>
    <row r="638" spans="1:20" x14ac:dyDescent="0.3">
      <c r="A638" s="88" t="s">
        <v>572</v>
      </c>
      <c r="B638" s="89">
        <f>VLOOKUP(A638,Площадь!D:E,2,0)</f>
        <v>72.5</v>
      </c>
      <c r="C638" s="37">
        <v>18.437999999999999</v>
      </c>
      <c r="D638" s="37">
        <f>C638+E638</f>
        <v>18.437999999999999</v>
      </c>
      <c r="E638" s="37">
        <f>VLOOKUP(A638,'расход по ИПУ'!A:B,2,0)</f>
        <v>0</v>
      </c>
      <c r="F638" s="37">
        <f>B638</f>
        <v>72.5</v>
      </c>
      <c r="H638" s="37">
        <f t="shared" si="278"/>
        <v>0</v>
      </c>
      <c r="I638" s="37">
        <f t="shared" si="279"/>
        <v>18.437999999999999</v>
      </c>
      <c r="K638" s="37">
        <f t="shared" si="280"/>
        <v>18.437999999999999</v>
      </c>
      <c r="L638" s="37">
        <f t="shared" si="300"/>
        <v>21.599</v>
      </c>
      <c r="M638" s="37">
        <f t="shared" si="281"/>
        <v>3.1610000000000014</v>
      </c>
      <c r="N638" s="37">
        <f t="shared" si="301"/>
        <v>72.5</v>
      </c>
      <c r="P638" s="37">
        <f t="shared" si="282"/>
        <v>3.1610000000000014</v>
      </c>
      <c r="Q638" s="37">
        <f t="shared" si="283"/>
        <v>21.599</v>
      </c>
      <c r="S638">
        <v>21.599</v>
      </c>
      <c r="T638" s="37">
        <f t="shared" si="277"/>
        <v>0</v>
      </c>
    </row>
    <row r="639" spans="1:20" x14ac:dyDescent="0.3">
      <c r="A639" s="88" t="s">
        <v>799</v>
      </c>
      <c r="B639" s="89">
        <f>VLOOKUP(A639,Площадь!D:E,2,0)</f>
        <v>82.6</v>
      </c>
      <c r="C639" s="37">
        <v>15.608000000000001</v>
      </c>
      <c r="G639" s="37">
        <f t="shared" ref="G639:G642" si="305">B639*$G$715</f>
        <v>0.46086957786590316</v>
      </c>
      <c r="H639" s="37">
        <f t="shared" si="278"/>
        <v>0.46086957786590316</v>
      </c>
      <c r="I639" s="37">
        <f t="shared" si="279"/>
        <v>16.068869577865904</v>
      </c>
      <c r="K639" s="37">
        <f t="shared" si="280"/>
        <v>16.068869577865904</v>
      </c>
      <c r="L639" s="37">
        <f t="shared" si="300"/>
        <v>16.649000000000001</v>
      </c>
      <c r="M639" s="37">
        <f t="shared" si="281"/>
        <v>0.58013042213409705</v>
      </c>
      <c r="N639" s="37">
        <f t="shared" si="301"/>
        <v>82.6</v>
      </c>
      <c r="P639" s="37">
        <f t="shared" si="282"/>
        <v>0.58013042213409705</v>
      </c>
      <c r="Q639" s="37">
        <f t="shared" si="283"/>
        <v>16.649000000000001</v>
      </c>
      <c r="S639">
        <v>16.649000000000001</v>
      </c>
      <c r="T639" s="37">
        <f t="shared" si="277"/>
        <v>0</v>
      </c>
    </row>
    <row r="640" spans="1:20" x14ac:dyDescent="0.3">
      <c r="A640" s="88" t="s">
        <v>618</v>
      </c>
      <c r="B640" s="89">
        <f>VLOOKUP(A640,Площадь!D:E,2,0)</f>
        <v>50.2</v>
      </c>
      <c r="C640" s="37">
        <v>11.744999999999999</v>
      </c>
      <c r="G640" s="37">
        <f t="shared" si="305"/>
        <v>0.28009264901777653</v>
      </c>
      <c r="H640" s="37">
        <f t="shared" si="278"/>
        <v>0.28009264901777653</v>
      </c>
      <c r="I640" s="37">
        <f t="shared" si="279"/>
        <v>12.025092649017775</v>
      </c>
      <c r="K640" s="37">
        <f t="shared" si="280"/>
        <v>12.025092649017775</v>
      </c>
      <c r="L640" s="37">
        <f t="shared" si="300"/>
        <v>12.458</v>
      </c>
      <c r="M640" s="37">
        <f t="shared" si="281"/>
        <v>0.43290735098222477</v>
      </c>
      <c r="N640" s="37">
        <f t="shared" si="301"/>
        <v>50.2</v>
      </c>
      <c r="P640" s="37">
        <f t="shared" si="282"/>
        <v>0.43290735098222477</v>
      </c>
      <c r="Q640" s="37">
        <f t="shared" si="283"/>
        <v>12.458</v>
      </c>
      <c r="S640">
        <v>12.458</v>
      </c>
      <c r="T640" s="37">
        <f t="shared" si="277"/>
        <v>0</v>
      </c>
    </row>
    <row r="641" spans="1:20" x14ac:dyDescent="0.3">
      <c r="A641" s="88" t="s">
        <v>784</v>
      </c>
      <c r="B641" s="89">
        <f>VLOOKUP(A641,Площадь!D:E,2,0)</f>
        <v>49.8</v>
      </c>
      <c r="C641" s="37">
        <v>13.406000000000001</v>
      </c>
      <c r="G641" s="37">
        <f t="shared" si="305"/>
        <v>0.27786083508137988</v>
      </c>
      <c r="H641" s="37">
        <f t="shared" si="278"/>
        <v>0.27786083508137988</v>
      </c>
      <c r="I641" s="37">
        <f t="shared" si="279"/>
        <v>13.683860835081381</v>
      </c>
      <c r="K641" s="37">
        <f t="shared" ref="K641:K642" si="306">S641</f>
        <v>13.486000000000001</v>
      </c>
      <c r="L641" s="37">
        <f t="shared" si="300"/>
        <v>13.486000000000001</v>
      </c>
      <c r="M641" s="37">
        <f t="shared" si="281"/>
        <v>0</v>
      </c>
      <c r="N641" s="37">
        <f t="shared" si="301"/>
        <v>49.8</v>
      </c>
      <c r="P641" s="37">
        <f t="shared" si="282"/>
        <v>0</v>
      </c>
      <c r="Q641" s="37">
        <f t="shared" si="283"/>
        <v>13.486000000000001</v>
      </c>
      <c r="S641">
        <v>13.486000000000001</v>
      </c>
      <c r="T641" s="37">
        <f t="shared" si="277"/>
        <v>0</v>
      </c>
    </row>
    <row r="642" spans="1:20" x14ac:dyDescent="0.3">
      <c r="A642" s="88" t="s">
        <v>560</v>
      </c>
      <c r="B642" s="89">
        <f>VLOOKUP(A642,Площадь!D:E,2,0)</f>
        <v>72.5</v>
      </c>
      <c r="C642" s="37">
        <v>7.0469999999999997</v>
      </c>
      <c r="G642" s="37">
        <f t="shared" si="305"/>
        <v>0.40451627597188838</v>
      </c>
      <c r="H642" s="37">
        <f t="shared" si="278"/>
        <v>0.40451627597188838</v>
      </c>
      <c r="I642" s="37">
        <f t="shared" si="279"/>
        <v>7.4515162759718878</v>
      </c>
      <c r="K642" s="37">
        <f t="shared" si="306"/>
        <v>7.0469999999999997</v>
      </c>
      <c r="L642" s="37">
        <f t="shared" si="300"/>
        <v>7.0469999999999997</v>
      </c>
      <c r="M642" s="37">
        <f t="shared" si="281"/>
        <v>0</v>
      </c>
      <c r="N642" s="37">
        <f t="shared" si="301"/>
        <v>72.5</v>
      </c>
      <c r="P642" s="37">
        <f t="shared" si="282"/>
        <v>0</v>
      </c>
      <c r="Q642" s="37">
        <f t="shared" si="283"/>
        <v>7.0469999999999997</v>
      </c>
      <c r="S642">
        <v>7.0469999999999997</v>
      </c>
      <c r="T642" s="37">
        <f t="shared" ref="T642:T705" si="307">S642-Q642</f>
        <v>0</v>
      </c>
    </row>
    <row r="643" spans="1:20" x14ac:dyDescent="0.3">
      <c r="A643" s="88" t="s">
        <v>748</v>
      </c>
      <c r="B643" s="89">
        <f>VLOOKUP(A643,Площадь!D:E,2,0)</f>
        <v>82.6</v>
      </c>
      <c r="C643" s="37">
        <v>17.407</v>
      </c>
      <c r="D643" s="37">
        <f>C643+E643</f>
        <v>18.407</v>
      </c>
      <c r="E643" s="37">
        <f>VLOOKUP(A643,'расход по ИПУ'!A:B,2,0)</f>
        <v>1</v>
      </c>
      <c r="F643" s="37">
        <f>B643</f>
        <v>82.6</v>
      </c>
      <c r="H643" s="37">
        <f t="shared" ref="H643:H706" si="308">E643+G643</f>
        <v>1</v>
      </c>
      <c r="I643" s="37">
        <f t="shared" ref="I643:I706" si="309">C643+H643</f>
        <v>18.407</v>
      </c>
      <c r="K643" s="37">
        <f t="shared" ref="K643:K706" si="310">I643</f>
        <v>18.407</v>
      </c>
      <c r="L643" s="37">
        <f t="shared" si="300"/>
        <v>20.542999999999999</v>
      </c>
      <c r="M643" s="37">
        <f t="shared" ref="M643:M694" si="311">S643-K643</f>
        <v>2.1359999999999992</v>
      </c>
      <c r="N643" s="37">
        <f t="shared" si="301"/>
        <v>82.6</v>
      </c>
      <c r="P643" s="37">
        <f t="shared" ref="P643:P706" si="312">M643+O643</f>
        <v>2.1359999999999992</v>
      </c>
      <c r="Q643" s="37">
        <f t="shared" ref="Q643:Q706" si="313">K643+P643</f>
        <v>20.542999999999999</v>
      </c>
      <c r="S643">
        <v>20.542999999999999</v>
      </c>
      <c r="T643" s="37">
        <f t="shared" si="307"/>
        <v>0</v>
      </c>
    </row>
    <row r="644" spans="1:20" x14ac:dyDescent="0.3">
      <c r="A644" s="88" t="s">
        <v>1168</v>
      </c>
      <c r="B644" s="89">
        <f>VLOOKUP(A644,Площадь!D:E,2,0)</f>
        <v>50.2</v>
      </c>
      <c r="C644" s="37">
        <v>5.9580000000000002</v>
      </c>
      <c r="G644" s="37">
        <f t="shared" ref="G644:G645" si="314">B644*$G$715</f>
        <v>0.28009264901777653</v>
      </c>
      <c r="H644" s="37">
        <f t="shared" si="308"/>
        <v>0.28009264901777653</v>
      </c>
      <c r="I644" s="37">
        <f t="shared" si="309"/>
        <v>6.2380926490177764</v>
      </c>
      <c r="K644" s="37">
        <f t="shared" si="310"/>
        <v>6.2380926490177764</v>
      </c>
      <c r="L644" s="37">
        <f t="shared" si="300"/>
        <v>7.4359999999999999</v>
      </c>
      <c r="M644" s="37">
        <f t="shared" si="311"/>
        <v>1.1979073509822236</v>
      </c>
      <c r="N644" s="37">
        <f t="shared" si="301"/>
        <v>50.2</v>
      </c>
      <c r="P644" s="37">
        <f t="shared" si="312"/>
        <v>1.1979073509822236</v>
      </c>
      <c r="Q644" s="37">
        <f t="shared" si="313"/>
        <v>7.4359999999999999</v>
      </c>
      <c r="S644">
        <v>7.4359999999999999</v>
      </c>
      <c r="T644" s="37">
        <f t="shared" si="307"/>
        <v>0</v>
      </c>
    </row>
    <row r="645" spans="1:20" x14ac:dyDescent="0.3">
      <c r="A645" s="88" t="s">
        <v>659</v>
      </c>
      <c r="B645" s="89">
        <f>VLOOKUP(A645,Площадь!D:E,2,0)</f>
        <v>49.8</v>
      </c>
      <c r="C645" s="37">
        <v>10.724</v>
      </c>
      <c r="G645" s="37">
        <f t="shared" si="314"/>
        <v>0.27786083508137988</v>
      </c>
      <c r="H645" s="37">
        <f t="shared" si="308"/>
        <v>0.27786083508137988</v>
      </c>
      <c r="I645" s="37">
        <f t="shared" si="309"/>
        <v>11.001860835081381</v>
      </c>
      <c r="K645" s="37">
        <f t="shared" si="310"/>
        <v>11.001860835081381</v>
      </c>
      <c r="L645" s="37">
        <f t="shared" si="300"/>
        <v>13.199</v>
      </c>
      <c r="M645" s="37">
        <f t="shared" si="311"/>
        <v>2.1971391649186192</v>
      </c>
      <c r="N645" s="37">
        <f t="shared" si="301"/>
        <v>49.8</v>
      </c>
      <c r="P645" s="37">
        <f t="shared" si="312"/>
        <v>2.1971391649186192</v>
      </c>
      <c r="Q645" s="37">
        <f t="shared" si="313"/>
        <v>13.199</v>
      </c>
      <c r="S645">
        <v>13.199</v>
      </c>
      <c r="T645" s="37">
        <f t="shared" si="307"/>
        <v>0</v>
      </c>
    </row>
    <row r="646" spans="1:20" x14ac:dyDescent="0.3">
      <c r="A646" s="88" t="s">
        <v>321</v>
      </c>
      <c r="B646" s="89">
        <f>VLOOKUP(A646,Площадь!D:E,2,0)</f>
        <v>83.9</v>
      </c>
      <c r="C646" s="37">
        <v>13.323</v>
      </c>
      <c r="D646" s="37">
        <f t="shared" ref="D646:D649" si="315">C646+E646</f>
        <v>15.268000000000001</v>
      </c>
      <c r="E646" s="37">
        <f>VLOOKUP(A646,'расход по ИПУ'!A:B,2,0)</f>
        <v>1.9450000000000001</v>
      </c>
      <c r="F646" s="37">
        <f t="shared" ref="F646:F649" si="316">B646</f>
        <v>83.9</v>
      </c>
      <c r="H646" s="37">
        <f t="shared" si="308"/>
        <v>1.9450000000000001</v>
      </c>
      <c r="I646" s="37">
        <f t="shared" si="309"/>
        <v>15.268000000000001</v>
      </c>
      <c r="K646" s="37">
        <f t="shared" si="310"/>
        <v>15.268000000000001</v>
      </c>
      <c r="L646" s="37">
        <f t="shared" si="300"/>
        <v>18.602</v>
      </c>
      <c r="M646" s="37">
        <f t="shared" si="311"/>
        <v>3.3339999999999996</v>
      </c>
      <c r="N646" s="37">
        <f t="shared" si="301"/>
        <v>83.9</v>
      </c>
      <c r="P646" s="37">
        <f t="shared" si="312"/>
        <v>3.3339999999999996</v>
      </c>
      <c r="Q646" s="37">
        <f t="shared" si="313"/>
        <v>18.602</v>
      </c>
      <c r="S646">
        <v>18.602</v>
      </c>
      <c r="T646" s="37">
        <f t="shared" si="307"/>
        <v>0</v>
      </c>
    </row>
    <row r="647" spans="1:20" x14ac:dyDescent="0.3">
      <c r="A647" s="88" t="s">
        <v>785</v>
      </c>
      <c r="B647" s="89">
        <f>VLOOKUP(A647,Площадь!D:E,2,0)</f>
        <v>72.5</v>
      </c>
      <c r="C647" s="37">
        <v>6.1870000000000003</v>
      </c>
      <c r="D647" s="37">
        <f t="shared" si="315"/>
        <v>6.1870000000000003</v>
      </c>
      <c r="E647" s="37">
        <f>VLOOKUP(A647,'расход по ИПУ'!A:B,2,0)</f>
        <v>0</v>
      </c>
      <c r="F647" s="37">
        <f t="shared" si="316"/>
        <v>72.5</v>
      </c>
      <c r="H647" s="37">
        <f t="shared" si="308"/>
        <v>0</v>
      </c>
      <c r="I647" s="37">
        <f t="shared" si="309"/>
        <v>6.1870000000000003</v>
      </c>
      <c r="K647" s="37">
        <f t="shared" si="310"/>
        <v>6.1870000000000003</v>
      </c>
      <c r="L647" s="37">
        <f t="shared" si="300"/>
        <v>6.1870000000000003</v>
      </c>
      <c r="M647" s="37">
        <f t="shared" si="311"/>
        <v>0</v>
      </c>
      <c r="N647" s="37">
        <f t="shared" si="301"/>
        <v>72.5</v>
      </c>
      <c r="P647" s="37">
        <f t="shared" si="312"/>
        <v>0</v>
      </c>
      <c r="Q647" s="37">
        <f t="shared" si="313"/>
        <v>6.1870000000000003</v>
      </c>
      <c r="S647">
        <v>6.1870000000000003</v>
      </c>
      <c r="T647" s="37">
        <f t="shared" si="307"/>
        <v>0</v>
      </c>
    </row>
    <row r="648" spans="1:20" x14ac:dyDescent="0.3">
      <c r="A648" s="88" t="s">
        <v>727</v>
      </c>
      <c r="B648" s="89">
        <f>VLOOKUP(A648,Площадь!D:E,2,0)</f>
        <v>82.6</v>
      </c>
      <c r="C648" s="37">
        <v>11.313000000000001</v>
      </c>
      <c r="D648" s="37">
        <f t="shared" si="315"/>
        <v>11.426</v>
      </c>
      <c r="E648" s="37">
        <f>VLOOKUP(A648,'расход по ИПУ'!A:B,2,0)</f>
        <v>0.113</v>
      </c>
      <c r="F648" s="37">
        <f t="shared" si="316"/>
        <v>82.6</v>
      </c>
      <c r="H648" s="37">
        <f t="shared" si="308"/>
        <v>0.113</v>
      </c>
      <c r="I648" s="37">
        <f t="shared" si="309"/>
        <v>11.426</v>
      </c>
      <c r="K648" s="37">
        <f t="shared" si="310"/>
        <v>11.426</v>
      </c>
      <c r="L648" s="37">
        <f t="shared" si="300"/>
        <v>12.272</v>
      </c>
      <c r="M648" s="37">
        <f t="shared" si="311"/>
        <v>0.84600000000000009</v>
      </c>
      <c r="N648" s="37">
        <f t="shared" si="301"/>
        <v>82.6</v>
      </c>
      <c r="P648" s="37">
        <f t="shared" si="312"/>
        <v>0.84600000000000009</v>
      </c>
      <c r="Q648" s="37">
        <f t="shared" si="313"/>
        <v>12.272</v>
      </c>
      <c r="S648">
        <v>12.272</v>
      </c>
      <c r="T648" s="37">
        <f t="shared" si="307"/>
        <v>0</v>
      </c>
    </row>
    <row r="649" spans="1:20" x14ac:dyDescent="0.3">
      <c r="A649" s="88" t="s">
        <v>1008</v>
      </c>
      <c r="B649" s="89">
        <f>VLOOKUP(A649,Площадь!D:E,2,0)</f>
        <v>50.2</v>
      </c>
      <c r="C649" s="37">
        <v>8.8019999999999996</v>
      </c>
      <c r="D649" s="37">
        <f t="shared" si="315"/>
        <v>10.533999999999999</v>
      </c>
      <c r="E649" s="37">
        <f>VLOOKUP(A649,'расход по ИПУ'!A:B,2,0)</f>
        <v>1.732</v>
      </c>
      <c r="F649" s="37">
        <f t="shared" si="316"/>
        <v>50.2</v>
      </c>
      <c r="H649" s="37">
        <f t="shared" si="308"/>
        <v>1.732</v>
      </c>
      <c r="I649" s="37">
        <f t="shared" si="309"/>
        <v>10.533999999999999</v>
      </c>
      <c r="K649" s="37">
        <f t="shared" si="310"/>
        <v>10.533999999999999</v>
      </c>
      <c r="L649" s="37">
        <f t="shared" si="300"/>
        <v>10.65</v>
      </c>
      <c r="M649" s="37">
        <f t="shared" si="311"/>
        <v>0.11600000000000144</v>
      </c>
      <c r="N649" s="37">
        <f t="shared" si="301"/>
        <v>50.2</v>
      </c>
      <c r="P649" s="37">
        <f t="shared" si="312"/>
        <v>0.11600000000000144</v>
      </c>
      <c r="Q649" s="37">
        <f t="shared" si="313"/>
        <v>10.65</v>
      </c>
      <c r="S649">
        <v>10.65</v>
      </c>
      <c r="T649" s="37">
        <f t="shared" si="307"/>
        <v>0</v>
      </c>
    </row>
    <row r="650" spans="1:20" x14ac:dyDescent="0.3">
      <c r="A650" s="88" t="s">
        <v>1034</v>
      </c>
      <c r="B650" s="89">
        <f>VLOOKUP(A650,Площадь!D:E,2,0)</f>
        <v>49.8</v>
      </c>
      <c r="C650" s="37">
        <v>13.349</v>
      </c>
      <c r="G650" s="37">
        <f>B650*$G$715</f>
        <v>0.27786083508137988</v>
      </c>
      <c r="H650" s="37">
        <f t="shared" si="308"/>
        <v>0.27786083508137988</v>
      </c>
      <c r="I650" s="37">
        <f t="shared" si="309"/>
        <v>13.626860835081381</v>
      </c>
      <c r="K650" s="37">
        <f t="shared" si="310"/>
        <v>13.626860835081381</v>
      </c>
      <c r="L650" s="37">
        <f t="shared" si="300"/>
        <v>17.332999999999998</v>
      </c>
      <c r="M650" s="37">
        <f t="shared" si="311"/>
        <v>3.7061391649186177</v>
      </c>
      <c r="N650" s="37">
        <f t="shared" si="301"/>
        <v>49.8</v>
      </c>
      <c r="P650" s="37">
        <f t="shared" si="312"/>
        <v>3.7061391649186177</v>
      </c>
      <c r="Q650" s="37">
        <f t="shared" si="313"/>
        <v>17.332999999999998</v>
      </c>
      <c r="S650">
        <v>17.332999999999998</v>
      </c>
      <c r="T650" s="37">
        <f t="shared" si="307"/>
        <v>0</v>
      </c>
    </row>
    <row r="651" spans="1:20" x14ac:dyDescent="0.3">
      <c r="A651" s="88" t="s">
        <v>687</v>
      </c>
      <c r="B651" s="89">
        <f>VLOOKUP(A651,Площадь!D:E,2,0)</f>
        <v>72.5</v>
      </c>
      <c r="C651" s="37">
        <v>19.216000000000001</v>
      </c>
      <c r="D651" s="37">
        <f>C651+E651</f>
        <v>20.36</v>
      </c>
      <c r="E651" s="37">
        <f>VLOOKUP(A651,'расход по ИПУ'!A:B,2,0)</f>
        <v>1.1439999999999999</v>
      </c>
      <c r="F651" s="37">
        <f>B651</f>
        <v>72.5</v>
      </c>
      <c r="H651" s="37">
        <f t="shared" si="308"/>
        <v>1.1439999999999999</v>
      </c>
      <c r="I651" s="37">
        <f t="shared" si="309"/>
        <v>20.36</v>
      </c>
      <c r="K651" s="37">
        <f t="shared" si="310"/>
        <v>20.36</v>
      </c>
      <c r="L651" s="37">
        <f t="shared" si="300"/>
        <v>23.695</v>
      </c>
      <c r="M651" s="37">
        <f t="shared" si="311"/>
        <v>3.3350000000000009</v>
      </c>
      <c r="N651" s="37">
        <f t="shared" si="301"/>
        <v>72.5</v>
      </c>
      <c r="P651" s="37">
        <f t="shared" si="312"/>
        <v>3.3350000000000009</v>
      </c>
      <c r="Q651" s="37">
        <f t="shared" si="313"/>
        <v>23.695</v>
      </c>
      <c r="S651">
        <v>23.695</v>
      </c>
      <c r="T651" s="37">
        <f t="shared" si="307"/>
        <v>0</v>
      </c>
    </row>
    <row r="652" spans="1:20" x14ac:dyDescent="0.3">
      <c r="A652" s="88" t="s">
        <v>1024</v>
      </c>
      <c r="B652" s="89">
        <f>VLOOKUP(A652,Площадь!D:E,2,0)</f>
        <v>82.6</v>
      </c>
      <c r="C652" s="37">
        <v>16.876999999999999</v>
      </c>
      <c r="G652" s="37">
        <f t="shared" ref="G652:G654" si="317">B652*$G$715</f>
        <v>0.46086957786590316</v>
      </c>
      <c r="H652" s="37">
        <f t="shared" si="308"/>
        <v>0.46086957786590316</v>
      </c>
      <c r="I652" s="37">
        <f t="shared" si="309"/>
        <v>17.337869577865902</v>
      </c>
      <c r="K652" s="37">
        <f t="shared" si="310"/>
        <v>17.337869577865902</v>
      </c>
      <c r="L652" s="37">
        <f t="shared" si="300"/>
        <v>21.314</v>
      </c>
      <c r="M652" s="37">
        <f t="shared" si="311"/>
        <v>3.9761304221340978</v>
      </c>
      <c r="N652" s="37">
        <f t="shared" si="301"/>
        <v>82.6</v>
      </c>
      <c r="P652" s="37">
        <f t="shared" si="312"/>
        <v>3.9761304221340978</v>
      </c>
      <c r="Q652" s="37">
        <f t="shared" si="313"/>
        <v>21.314</v>
      </c>
      <c r="S652">
        <v>21.314</v>
      </c>
      <c r="T652" s="37">
        <f t="shared" si="307"/>
        <v>0</v>
      </c>
    </row>
    <row r="653" spans="1:20" x14ac:dyDescent="0.3">
      <c r="A653" s="88" t="s">
        <v>717</v>
      </c>
      <c r="B653" s="89">
        <f>VLOOKUP(A653,Площадь!D:E,2,0)</f>
        <v>50.2</v>
      </c>
      <c r="C653" s="37">
        <v>9.2330000000000005</v>
      </c>
      <c r="G653" s="37">
        <f t="shared" si="317"/>
        <v>0.28009264901777653</v>
      </c>
      <c r="H653" s="37">
        <f t="shared" si="308"/>
        <v>0.28009264901777653</v>
      </c>
      <c r="I653" s="37">
        <f t="shared" si="309"/>
        <v>9.5130926490177767</v>
      </c>
      <c r="K653" s="37">
        <f t="shared" si="310"/>
        <v>9.5130926490177767</v>
      </c>
      <c r="L653" s="37">
        <f t="shared" si="300"/>
        <v>10.159000000000001</v>
      </c>
      <c r="M653" s="37">
        <f t="shared" si="311"/>
        <v>0.64590735098222396</v>
      </c>
      <c r="N653" s="37">
        <f t="shared" si="301"/>
        <v>50.2</v>
      </c>
      <c r="P653" s="37">
        <f t="shared" si="312"/>
        <v>0.64590735098222396</v>
      </c>
      <c r="Q653" s="37">
        <f t="shared" si="313"/>
        <v>10.159000000000001</v>
      </c>
      <c r="S653">
        <v>10.159000000000001</v>
      </c>
      <c r="T653" s="37">
        <f t="shared" si="307"/>
        <v>0</v>
      </c>
    </row>
    <row r="654" spans="1:20" x14ac:dyDescent="0.3">
      <c r="A654" s="88" t="s">
        <v>1234</v>
      </c>
      <c r="B654" s="89">
        <f>VLOOKUP(A654,Площадь!D:E,2,0)</f>
        <v>49.8</v>
      </c>
      <c r="C654" s="37">
        <v>6.4349999999999996</v>
      </c>
      <c r="G654" s="37">
        <f t="shared" si="317"/>
        <v>0.27786083508137988</v>
      </c>
      <c r="H654" s="37">
        <f t="shared" si="308"/>
        <v>0.27786083508137988</v>
      </c>
      <c r="I654" s="37">
        <f t="shared" si="309"/>
        <v>6.7128608350813792</v>
      </c>
      <c r="K654" s="37">
        <f t="shared" si="310"/>
        <v>6.7128608350813792</v>
      </c>
      <c r="L654" s="37">
        <f t="shared" si="300"/>
        <v>7.415</v>
      </c>
      <c r="M654" s="37">
        <f t="shared" si="311"/>
        <v>0.70213916491862083</v>
      </c>
      <c r="N654" s="37">
        <f t="shared" si="301"/>
        <v>49.8</v>
      </c>
      <c r="P654" s="37">
        <f t="shared" si="312"/>
        <v>0.70213916491862083</v>
      </c>
      <c r="Q654" s="37">
        <f t="shared" si="313"/>
        <v>7.415</v>
      </c>
      <c r="S654">
        <v>7.415</v>
      </c>
      <c r="T654" s="37">
        <f t="shared" si="307"/>
        <v>0</v>
      </c>
    </row>
    <row r="655" spans="1:20" x14ac:dyDescent="0.3">
      <c r="A655" s="88" t="s">
        <v>722</v>
      </c>
      <c r="B655" s="89">
        <f>VLOOKUP(A655,Площадь!D:E,2,0)</f>
        <v>72.5</v>
      </c>
      <c r="C655" s="37">
        <v>13.754</v>
      </c>
      <c r="D655" s="37">
        <f t="shared" ref="D655:D656" si="318">C655+E655</f>
        <v>15.058</v>
      </c>
      <c r="E655" s="37">
        <f>VLOOKUP(A655,'расход по ИПУ'!A:B,2,0)</f>
        <v>1.304</v>
      </c>
      <c r="F655" s="37">
        <f t="shared" ref="F655:F656" si="319">B655</f>
        <v>72.5</v>
      </c>
      <c r="H655" s="37">
        <f t="shared" si="308"/>
        <v>1.304</v>
      </c>
      <c r="I655" s="37">
        <f t="shared" si="309"/>
        <v>15.058</v>
      </c>
      <c r="K655" s="37">
        <f t="shared" si="310"/>
        <v>15.058</v>
      </c>
      <c r="L655" s="37">
        <f t="shared" si="300"/>
        <v>15.721</v>
      </c>
      <c r="M655" s="37">
        <f t="shared" si="311"/>
        <v>0.66300000000000026</v>
      </c>
      <c r="N655" s="37">
        <f t="shared" si="301"/>
        <v>72.5</v>
      </c>
      <c r="P655" s="37">
        <f t="shared" si="312"/>
        <v>0.66300000000000026</v>
      </c>
      <c r="Q655" s="37">
        <f t="shared" si="313"/>
        <v>15.721</v>
      </c>
      <c r="S655">
        <v>15.721</v>
      </c>
      <c r="T655" s="37">
        <f t="shared" si="307"/>
        <v>0</v>
      </c>
    </row>
    <row r="656" spans="1:20" x14ac:dyDescent="0.3">
      <c r="A656" s="88" t="s">
        <v>724</v>
      </c>
      <c r="B656" s="89">
        <f>VLOOKUP(A656,Площадь!D:E,2,0)</f>
        <v>82.6</v>
      </c>
      <c r="C656" s="37">
        <v>6.7919999999999998</v>
      </c>
      <c r="D656" s="37">
        <f t="shared" si="318"/>
        <v>6.7949999999999999</v>
      </c>
      <c r="E656" s="37">
        <f>VLOOKUP(A656,'расход по ИПУ'!A:B,2,0)</f>
        <v>3.0000000000000001E-3</v>
      </c>
      <c r="F656" s="37">
        <f t="shared" si="319"/>
        <v>82.6</v>
      </c>
      <c r="H656" s="37">
        <f t="shared" si="308"/>
        <v>3.0000000000000001E-3</v>
      </c>
      <c r="I656" s="37">
        <f t="shared" si="309"/>
        <v>6.7949999999999999</v>
      </c>
      <c r="K656" s="37">
        <f>S656</f>
        <v>6.7919999999999998</v>
      </c>
      <c r="L656" s="37">
        <f t="shared" si="300"/>
        <v>6.7919999999999998</v>
      </c>
      <c r="M656" s="37">
        <f t="shared" si="311"/>
        <v>0</v>
      </c>
      <c r="N656" s="37">
        <f t="shared" si="301"/>
        <v>82.6</v>
      </c>
      <c r="P656" s="37">
        <f t="shared" si="312"/>
        <v>0</v>
      </c>
      <c r="Q656" s="37">
        <f t="shared" si="313"/>
        <v>6.7919999999999998</v>
      </c>
      <c r="S656">
        <v>6.7919999999999998</v>
      </c>
      <c r="T656" s="37">
        <f t="shared" si="307"/>
        <v>0</v>
      </c>
    </row>
    <row r="657" spans="1:20" x14ac:dyDescent="0.3">
      <c r="A657" s="88" t="s">
        <v>363</v>
      </c>
      <c r="B657" s="89">
        <f>VLOOKUP(A657,Площадь!D:E,2,0)</f>
        <v>80.7</v>
      </c>
      <c r="C657" s="37">
        <v>21.207999999999998</v>
      </c>
      <c r="G657" s="37">
        <f t="shared" ref="G657:G658" si="320">B657*$G$715</f>
        <v>0.45026846166801926</v>
      </c>
      <c r="H657" s="37">
        <f t="shared" si="308"/>
        <v>0.45026846166801926</v>
      </c>
      <c r="I657" s="37">
        <f t="shared" si="309"/>
        <v>21.658268461668019</v>
      </c>
      <c r="K657" s="37">
        <f t="shared" si="310"/>
        <v>21.658268461668019</v>
      </c>
      <c r="L657" s="37">
        <f t="shared" si="300"/>
        <v>25.393000000000001</v>
      </c>
      <c r="M657" s="37">
        <f t="shared" si="311"/>
        <v>3.7347315383319817</v>
      </c>
      <c r="N657" s="37">
        <f t="shared" si="301"/>
        <v>80.7</v>
      </c>
      <c r="P657" s="37">
        <f t="shared" si="312"/>
        <v>3.7347315383319817</v>
      </c>
      <c r="Q657" s="37">
        <f t="shared" si="313"/>
        <v>25.393000000000001</v>
      </c>
      <c r="S657">
        <v>25.393000000000001</v>
      </c>
      <c r="T657" s="37">
        <f t="shared" si="307"/>
        <v>0</v>
      </c>
    </row>
    <row r="658" spans="1:20" x14ac:dyDescent="0.3">
      <c r="A658" s="88" t="s">
        <v>678</v>
      </c>
      <c r="B658" s="89">
        <f>VLOOKUP(A658,Площадь!D:E,2,0)</f>
        <v>50.2</v>
      </c>
      <c r="C658" s="37">
        <v>11.885999999999999</v>
      </c>
      <c r="G658" s="37">
        <f t="shared" si="320"/>
        <v>0.28009264901777653</v>
      </c>
      <c r="H658" s="37">
        <f t="shared" si="308"/>
        <v>0.28009264901777653</v>
      </c>
      <c r="I658" s="37">
        <f t="shared" si="309"/>
        <v>12.166092649017775</v>
      </c>
      <c r="K658" s="37">
        <f t="shared" si="310"/>
        <v>12.166092649017775</v>
      </c>
      <c r="L658" s="37">
        <f t="shared" si="300"/>
        <v>14.958</v>
      </c>
      <c r="M658" s="37">
        <f t="shared" si="311"/>
        <v>2.7919073509822248</v>
      </c>
      <c r="N658" s="37">
        <f t="shared" si="301"/>
        <v>50.2</v>
      </c>
      <c r="P658" s="37">
        <f t="shared" si="312"/>
        <v>2.7919073509822248</v>
      </c>
      <c r="Q658" s="37">
        <f t="shared" si="313"/>
        <v>14.958</v>
      </c>
      <c r="S658">
        <v>14.958</v>
      </c>
      <c r="T658" s="37">
        <f t="shared" si="307"/>
        <v>0</v>
      </c>
    </row>
    <row r="659" spans="1:20" x14ac:dyDescent="0.3">
      <c r="A659" s="88" t="s">
        <v>531</v>
      </c>
      <c r="B659" s="89">
        <f>VLOOKUP(A659,Площадь!D:E,2,0)</f>
        <v>49.8</v>
      </c>
      <c r="C659" s="37">
        <v>7.8620000000000001</v>
      </c>
      <c r="D659" s="37">
        <f t="shared" ref="D659:D661" si="321">C659+E659</f>
        <v>8.2620000000000005</v>
      </c>
      <c r="E659" s="37">
        <f>VLOOKUP(A659,'расход по ИПУ'!A:B,2,0)</f>
        <v>0.4</v>
      </c>
      <c r="F659" s="37">
        <f t="shared" ref="F659:F661" si="322">B659</f>
        <v>49.8</v>
      </c>
      <c r="H659" s="37">
        <f t="shared" si="308"/>
        <v>0.4</v>
      </c>
      <c r="I659" s="37">
        <f t="shared" si="309"/>
        <v>8.2620000000000005</v>
      </c>
      <c r="K659" s="37">
        <f t="shared" si="310"/>
        <v>8.2620000000000005</v>
      </c>
      <c r="L659" s="37">
        <f t="shared" si="300"/>
        <v>9.4939999999999998</v>
      </c>
      <c r="M659" s="37">
        <f t="shared" si="311"/>
        <v>1.2319999999999993</v>
      </c>
      <c r="N659" s="37">
        <f t="shared" si="301"/>
        <v>49.8</v>
      </c>
      <c r="P659" s="37">
        <f t="shared" si="312"/>
        <v>1.2319999999999993</v>
      </c>
      <c r="Q659" s="37">
        <f t="shared" si="313"/>
        <v>9.4939999999999998</v>
      </c>
      <c r="S659">
        <v>9.4939999999999998</v>
      </c>
      <c r="T659" s="37">
        <f t="shared" si="307"/>
        <v>0</v>
      </c>
    </row>
    <row r="660" spans="1:20" x14ac:dyDescent="0.3">
      <c r="A660" s="88" t="s">
        <v>742</v>
      </c>
      <c r="B660" s="89">
        <f>VLOOKUP(A660,Площадь!D:E,2,0)</f>
        <v>72.5</v>
      </c>
      <c r="C660" s="37">
        <v>11.91</v>
      </c>
      <c r="D660" s="37">
        <f t="shared" si="321"/>
        <v>12.186999999999999</v>
      </c>
      <c r="E660" s="37">
        <f>VLOOKUP(A660,'расход по ИПУ'!A:B,2,0)</f>
        <v>0.27700000000000002</v>
      </c>
      <c r="F660" s="37">
        <f t="shared" si="322"/>
        <v>72.5</v>
      </c>
      <c r="H660" s="37">
        <f t="shared" si="308"/>
        <v>0.27700000000000002</v>
      </c>
      <c r="I660" s="37">
        <f t="shared" si="309"/>
        <v>12.186999999999999</v>
      </c>
      <c r="K660" s="37">
        <f t="shared" si="310"/>
        <v>12.186999999999999</v>
      </c>
      <c r="L660" s="37">
        <f t="shared" si="300"/>
        <v>13.429</v>
      </c>
      <c r="M660" s="37">
        <f t="shared" si="311"/>
        <v>1.2420000000000009</v>
      </c>
      <c r="N660" s="37">
        <f t="shared" si="301"/>
        <v>72.5</v>
      </c>
      <c r="P660" s="37">
        <f t="shared" si="312"/>
        <v>1.2420000000000009</v>
      </c>
      <c r="Q660" s="37">
        <f t="shared" si="313"/>
        <v>13.429</v>
      </c>
      <c r="S660">
        <v>13.429</v>
      </c>
      <c r="T660" s="37">
        <f t="shared" si="307"/>
        <v>0</v>
      </c>
    </row>
    <row r="661" spans="1:20" x14ac:dyDescent="0.3">
      <c r="A661" s="88" t="s">
        <v>257</v>
      </c>
      <c r="B661" s="89">
        <f>VLOOKUP(A661,Площадь!D:E,2,0)</f>
        <v>55.7</v>
      </c>
      <c r="C661" s="37">
        <v>13.601000000000001</v>
      </c>
      <c r="D661" s="37">
        <f t="shared" si="321"/>
        <v>13.601000000000001</v>
      </c>
      <c r="E661" s="37">
        <f>VLOOKUP(A661,'расход по ИПУ'!A:B,2,0)</f>
        <v>0</v>
      </c>
      <c r="F661" s="37">
        <f t="shared" si="322"/>
        <v>55.7</v>
      </c>
      <c r="H661" s="37">
        <f t="shared" si="308"/>
        <v>0</v>
      </c>
      <c r="I661" s="37">
        <f t="shared" si="309"/>
        <v>13.601000000000001</v>
      </c>
      <c r="K661" s="37">
        <f t="shared" si="310"/>
        <v>13.601000000000001</v>
      </c>
      <c r="L661" s="37">
        <f t="shared" si="300"/>
        <v>16.23</v>
      </c>
      <c r="M661" s="37">
        <f t="shared" si="311"/>
        <v>2.6289999999999996</v>
      </c>
      <c r="N661" s="37">
        <f t="shared" si="301"/>
        <v>55.7</v>
      </c>
      <c r="P661" s="37">
        <f t="shared" si="312"/>
        <v>2.6289999999999996</v>
      </c>
      <c r="Q661" s="37">
        <f t="shared" si="313"/>
        <v>16.23</v>
      </c>
      <c r="S661">
        <v>16.23</v>
      </c>
      <c r="T661" s="37">
        <f t="shared" si="307"/>
        <v>0</v>
      </c>
    </row>
    <row r="662" spans="1:20" x14ac:dyDescent="0.3">
      <c r="A662" s="88" t="s">
        <v>265</v>
      </c>
      <c r="B662" s="89">
        <f>VLOOKUP(A662,Площадь!D:E,2,0)</f>
        <v>55.8</v>
      </c>
      <c r="C662" s="37">
        <v>12.762</v>
      </c>
      <c r="G662" s="37">
        <f>B662*$G$715</f>
        <v>0.31133804412732929</v>
      </c>
      <c r="H662" s="37">
        <f t="shared" si="308"/>
        <v>0.31133804412732929</v>
      </c>
      <c r="I662" s="37">
        <f t="shared" si="309"/>
        <v>13.073338044127329</v>
      </c>
      <c r="K662" s="37">
        <f t="shared" si="310"/>
        <v>13.073338044127329</v>
      </c>
      <c r="L662" s="37">
        <f t="shared" si="300"/>
        <v>15.414999999999999</v>
      </c>
      <c r="M662" s="37">
        <f t="shared" si="311"/>
        <v>2.3416619558726701</v>
      </c>
      <c r="N662" s="37">
        <f t="shared" si="301"/>
        <v>55.8</v>
      </c>
      <c r="P662" s="37">
        <f t="shared" si="312"/>
        <v>2.3416619558726701</v>
      </c>
      <c r="Q662" s="37">
        <f t="shared" si="313"/>
        <v>15.414999999999999</v>
      </c>
      <c r="S662">
        <v>15.414999999999999</v>
      </c>
      <c r="T662" s="37">
        <f t="shared" si="307"/>
        <v>0</v>
      </c>
    </row>
    <row r="663" spans="1:20" x14ac:dyDescent="0.3">
      <c r="A663" s="88" t="s">
        <v>322</v>
      </c>
      <c r="B663" s="89">
        <f>VLOOKUP(A663,Площадь!D:E,2,0)</f>
        <v>55.7</v>
      </c>
      <c r="C663" s="37">
        <v>11.286</v>
      </c>
      <c r="D663" s="37">
        <f>C663+E663</f>
        <v>12.055999999999999</v>
      </c>
      <c r="E663" s="37">
        <f>VLOOKUP(A663,'расход по ИПУ'!A:B,2,0)</f>
        <v>0.77</v>
      </c>
      <c r="F663" s="37">
        <f>B663</f>
        <v>55.7</v>
      </c>
      <c r="H663" s="37">
        <f t="shared" si="308"/>
        <v>0.77</v>
      </c>
      <c r="I663" s="37">
        <f t="shared" si="309"/>
        <v>12.055999999999999</v>
      </c>
      <c r="K663" s="37">
        <f t="shared" si="310"/>
        <v>12.055999999999999</v>
      </c>
      <c r="L663" s="37">
        <f t="shared" si="300"/>
        <v>14.622999999999999</v>
      </c>
      <c r="M663" s="37">
        <f t="shared" si="311"/>
        <v>2.5670000000000002</v>
      </c>
      <c r="N663" s="37">
        <f t="shared" si="301"/>
        <v>55.7</v>
      </c>
      <c r="P663" s="37">
        <f t="shared" si="312"/>
        <v>2.5670000000000002</v>
      </c>
      <c r="Q663" s="37">
        <f t="shared" si="313"/>
        <v>14.622999999999999</v>
      </c>
      <c r="S663">
        <v>14.622999999999999</v>
      </c>
      <c r="T663" s="37">
        <f t="shared" si="307"/>
        <v>0</v>
      </c>
    </row>
    <row r="664" spans="1:20" x14ac:dyDescent="0.3">
      <c r="A664" s="88" t="s">
        <v>237</v>
      </c>
      <c r="B664" s="89">
        <f>VLOOKUP(A664,Площадь!D:E,2,0)</f>
        <v>83.9</v>
      </c>
      <c r="C664" s="37">
        <v>17.852</v>
      </c>
      <c r="G664" s="37">
        <f t="shared" ref="G664:G667" si="323">B664*$G$715</f>
        <v>0.46812297315919227</v>
      </c>
      <c r="H664" s="37">
        <f t="shared" si="308"/>
        <v>0.46812297315919227</v>
      </c>
      <c r="I664" s="37">
        <f t="shared" si="309"/>
        <v>18.320122973159194</v>
      </c>
      <c r="K664" s="37">
        <f t="shared" si="310"/>
        <v>18.320122973159194</v>
      </c>
      <c r="L664" s="37">
        <f t="shared" si="300"/>
        <v>27.317</v>
      </c>
      <c r="M664" s="37">
        <f t="shared" si="311"/>
        <v>8.9968770268408065</v>
      </c>
      <c r="N664" s="37">
        <f t="shared" si="301"/>
        <v>83.9</v>
      </c>
      <c r="P664" s="37">
        <f t="shared" si="312"/>
        <v>8.9968770268408065</v>
      </c>
      <c r="Q664" s="37">
        <f t="shared" si="313"/>
        <v>27.317</v>
      </c>
      <c r="S664">
        <v>27.317</v>
      </c>
      <c r="T664" s="37">
        <f t="shared" si="307"/>
        <v>0</v>
      </c>
    </row>
    <row r="665" spans="1:20" x14ac:dyDescent="0.3">
      <c r="A665" s="88" t="s">
        <v>309</v>
      </c>
      <c r="B665" s="89">
        <f>VLOOKUP(A665,Площадь!D:E,2,0)</f>
        <v>80.7</v>
      </c>
      <c r="C665" s="37">
        <v>22.2</v>
      </c>
      <c r="G665" s="37">
        <f t="shared" si="323"/>
        <v>0.45026846166801926</v>
      </c>
      <c r="H665" s="37">
        <f t="shared" si="308"/>
        <v>0.45026846166801926</v>
      </c>
      <c r="I665" s="37">
        <f t="shared" si="309"/>
        <v>22.65026846166802</v>
      </c>
      <c r="K665" s="37">
        <f t="shared" si="310"/>
        <v>22.65026846166802</v>
      </c>
      <c r="L665" s="37">
        <f t="shared" si="300"/>
        <v>25.507000000000001</v>
      </c>
      <c r="M665" s="37">
        <f t="shared" si="311"/>
        <v>2.8567315383319816</v>
      </c>
      <c r="N665" s="37">
        <f t="shared" si="301"/>
        <v>80.7</v>
      </c>
      <c r="P665" s="37">
        <f t="shared" si="312"/>
        <v>2.8567315383319816</v>
      </c>
      <c r="Q665" s="37">
        <f t="shared" si="313"/>
        <v>25.507000000000001</v>
      </c>
      <c r="S665">
        <v>25.507000000000001</v>
      </c>
      <c r="T665" s="37">
        <f t="shared" si="307"/>
        <v>0</v>
      </c>
    </row>
    <row r="666" spans="1:20" x14ac:dyDescent="0.3">
      <c r="A666" s="88" t="s">
        <v>364</v>
      </c>
      <c r="B666" s="89">
        <f>VLOOKUP(A666,Площадь!D:E,2,0)</f>
        <v>55.8</v>
      </c>
      <c r="C666" s="37">
        <v>15.576000000000001</v>
      </c>
      <c r="G666" s="37">
        <f t="shared" si="323"/>
        <v>0.31133804412732929</v>
      </c>
      <c r="H666" s="37">
        <f t="shared" si="308"/>
        <v>0.31133804412732929</v>
      </c>
      <c r="I666" s="37">
        <f t="shared" si="309"/>
        <v>15.887338044127329</v>
      </c>
      <c r="K666" s="37">
        <f t="shared" si="310"/>
        <v>15.887338044127329</v>
      </c>
      <c r="L666" s="37">
        <f t="shared" si="300"/>
        <v>16.498999999999999</v>
      </c>
      <c r="M666" s="37">
        <f t="shared" si="311"/>
        <v>0.61166195587266969</v>
      </c>
      <c r="N666" s="37">
        <f t="shared" si="301"/>
        <v>55.8</v>
      </c>
      <c r="P666" s="37">
        <f t="shared" si="312"/>
        <v>0.61166195587266969</v>
      </c>
      <c r="Q666" s="37">
        <f t="shared" si="313"/>
        <v>16.498999999999999</v>
      </c>
      <c r="S666">
        <v>16.498999999999999</v>
      </c>
      <c r="T666" s="37">
        <f t="shared" si="307"/>
        <v>0</v>
      </c>
    </row>
    <row r="667" spans="1:20" x14ac:dyDescent="0.3">
      <c r="A667" s="88" t="s">
        <v>184</v>
      </c>
      <c r="B667" s="89">
        <f>VLOOKUP(A667,Площадь!D:E,2,0)</f>
        <v>55.7</v>
      </c>
      <c r="C667" s="37">
        <v>14.31</v>
      </c>
      <c r="G667" s="37">
        <f t="shared" si="323"/>
        <v>0.31078009064323014</v>
      </c>
      <c r="H667" s="37">
        <f t="shared" si="308"/>
        <v>0.31078009064323014</v>
      </c>
      <c r="I667" s="37">
        <f t="shared" si="309"/>
        <v>14.620780090643231</v>
      </c>
      <c r="K667" s="37">
        <f t="shared" si="310"/>
        <v>14.620780090643231</v>
      </c>
      <c r="L667" s="37">
        <f t="shared" si="300"/>
        <v>15.015000000000001</v>
      </c>
      <c r="M667" s="37">
        <f t="shared" si="311"/>
        <v>0.39421990935676909</v>
      </c>
      <c r="N667" s="37">
        <f t="shared" si="301"/>
        <v>55.7</v>
      </c>
      <c r="P667" s="37">
        <f t="shared" si="312"/>
        <v>0.39421990935676909</v>
      </c>
      <c r="Q667" s="37">
        <f t="shared" si="313"/>
        <v>15.015000000000001</v>
      </c>
      <c r="S667">
        <v>15.015000000000001</v>
      </c>
      <c r="T667" s="37">
        <f t="shared" si="307"/>
        <v>0</v>
      </c>
    </row>
    <row r="668" spans="1:20" x14ac:dyDescent="0.3">
      <c r="A668" s="88" t="s">
        <v>314</v>
      </c>
      <c r="B668" s="89">
        <f>VLOOKUP(A668,Площадь!D:E,2,0)</f>
        <v>83.9</v>
      </c>
      <c r="C668" s="37">
        <v>14.025</v>
      </c>
      <c r="D668" s="37">
        <f t="shared" ref="D668:D669" si="324">C668+E668</f>
        <v>14.501000000000001</v>
      </c>
      <c r="E668" s="37">
        <f>VLOOKUP(A668,'расход по ИПУ'!A:B,2,0)</f>
        <v>0.47599999999999998</v>
      </c>
      <c r="F668" s="37">
        <f t="shared" ref="F668:F669" si="325">B668</f>
        <v>83.9</v>
      </c>
      <c r="H668" s="37">
        <f t="shared" si="308"/>
        <v>0.47599999999999998</v>
      </c>
      <c r="I668" s="37">
        <f t="shared" si="309"/>
        <v>14.501000000000001</v>
      </c>
      <c r="K668" s="37">
        <f t="shared" si="310"/>
        <v>14.501000000000001</v>
      </c>
      <c r="L668" s="37">
        <f t="shared" si="300"/>
        <v>16.437999999999999</v>
      </c>
      <c r="M668" s="37">
        <f t="shared" si="311"/>
        <v>1.9369999999999976</v>
      </c>
      <c r="N668" s="37">
        <f t="shared" si="301"/>
        <v>83.9</v>
      </c>
      <c r="P668" s="37">
        <f t="shared" si="312"/>
        <v>1.9369999999999976</v>
      </c>
      <c r="Q668" s="37">
        <f t="shared" si="313"/>
        <v>16.437999999999999</v>
      </c>
      <c r="S668">
        <v>16.437999999999999</v>
      </c>
      <c r="T668" s="37">
        <f t="shared" si="307"/>
        <v>0</v>
      </c>
    </row>
    <row r="669" spans="1:20" x14ac:dyDescent="0.3">
      <c r="A669" s="88" t="s">
        <v>283</v>
      </c>
      <c r="B669" s="89">
        <f>VLOOKUP(A669,Площадь!D:E,2,0)</f>
        <v>80.7</v>
      </c>
      <c r="C669" s="37">
        <v>23.841000000000001</v>
      </c>
      <c r="D669" s="37">
        <f t="shared" si="324"/>
        <v>23.841000000000001</v>
      </c>
      <c r="E669" s="37">
        <f>VLOOKUP(A669,'расход по ИПУ'!A:B,2,0)</f>
        <v>0</v>
      </c>
      <c r="F669" s="37">
        <f t="shared" si="325"/>
        <v>80.7</v>
      </c>
      <c r="H669" s="37">
        <f t="shared" si="308"/>
        <v>0</v>
      </c>
      <c r="I669" s="37">
        <f t="shared" si="309"/>
        <v>23.841000000000001</v>
      </c>
      <c r="K669" s="37">
        <f t="shared" si="310"/>
        <v>23.841000000000001</v>
      </c>
      <c r="L669" s="37">
        <f t="shared" si="300"/>
        <v>27.146000000000001</v>
      </c>
      <c r="M669" s="37">
        <f t="shared" si="311"/>
        <v>3.3049999999999997</v>
      </c>
      <c r="N669" s="37">
        <f t="shared" si="301"/>
        <v>80.7</v>
      </c>
      <c r="P669" s="37">
        <f t="shared" si="312"/>
        <v>3.3049999999999997</v>
      </c>
      <c r="Q669" s="37">
        <f t="shared" si="313"/>
        <v>27.146000000000001</v>
      </c>
      <c r="S669">
        <v>27.146000000000001</v>
      </c>
      <c r="T669" s="37">
        <f t="shared" si="307"/>
        <v>0</v>
      </c>
    </row>
    <row r="670" spans="1:20" x14ac:dyDescent="0.3">
      <c r="A670" s="88" t="s">
        <v>298</v>
      </c>
      <c r="B670" s="89">
        <f>VLOOKUP(A670,Площадь!D:E,2,0)</f>
        <v>55.8</v>
      </c>
      <c r="C670" s="37">
        <v>11.023</v>
      </c>
      <c r="G670" s="37">
        <f t="shared" ref="G670:G672" si="326">B670*$G$715</f>
        <v>0.31133804412732929</v>
      </c>
      <c r="H670" s="37">
        <f t="shared" si="308"/>
        <v>0.31133804412732929</v>
      </c>
      <c r="I670" s="37">
        <f t="shared" si="309"/>
        <v>11.334338044127328</v>
      </c>
      <c r="K670" s="37">
        <f>S670</f>
        <v>11.023</v>
      </c>
      <c r="L670" s="37">
        <f t="shared" si="300"/>
        <v>11.023</v>
      </c>
      <c r="M670" s="37">
        <f t="shared" si="311"/>
        <v>0</v>
      </c>
      <c r="N670" s="37">
        <f t="shared" si="301"/>
        <v>55.8</v>
      </c>
      <c r="P670" s="37">
        <f t="shared" si="312"/>
        <v>0</v>
      </c>
      <c r="Q670" s="37">
        <f t="shared" si="313"/>
        <v>11.023</v>
      </c>
      <c r="S670">
        <v>11.023</v>
      </c>
      <c r="T670" s="37">
        <f t="shared" si="307"/>
        <v>0</v>
      </c>
    </row>
    <row r="671" spans="1:20" x14ac:dyDescent="0.3">
      <c r="A671" s="88" t="s">
        <v>341</v>
      </c>
      <c r="B671" s="89">
        <f>VLOOKUP(A671,Площадь!D:E,2,0)</f>
        <v>55.7</v>
      </c>
      <c r="C671" s="37">
        <v>14.47</v>
      </c>
      <c r="G671" s="37">
        <f t="shared" si="326"/>
        <v>0.31078009064323014</v>
      </c>
      <c r="H671" s="37">
        <f t="shared" si="308"/>
        <v>0.31078009064323014</v>
      </c>
      <c r="I671" s="37">
        <f t="shared" si="309"/>
        <v>14.780780090643232</v>
      </c>
      <c r="K671" s="37">
        <f t="shared" si="310"/>
        <v>14.780780090643232</v>
      </c>
      <c r="L671" s="37">
        <f t="shared" si="300"/>
        <v>17.859000000000002</v>
      </c>
      <c r="M671" s="37">
        <f t="shared" si="311"/>
        <v>3.0782199093567701</v>
      </c>
      <c r="N671" s="37">
        <f t="shared" si="301"/>
        <v>55.7</v>
      </c>
      <c r="P671" s="37">
        <f t="shared" si="312"/>
        <v>3.0782199093567701</v>
      </c>
      <c r="Q671" s="37">
        <f t="shared" si="313"/>
        <v>17.859000000000002</v>
      </c>
      <c r="S671">
        <v>17.859000000000002</v>
      </c>
      <c r="T671" s="37">
        <f t="shared" si="307"/>
        <v>0</v>
      </c>
    </row>
    <row r="672" spans="1:20" x14ac:dyDescent="0.3">
      <c r="A672" s="88" t="s">
        <v>335</v>
      </c>
      <c r="B672" s="89">
        <f>VLOOKUP(A672,Площадь!D:E,2,0)</f>
        <v>83.9</v>
      </c>
      <c r="C672" s="37">
        <v>3.5550000000000002</v>
      </c>
      <c r="G672" s="37">
        <f t="shared" si="326"/>
        <v>0.46812297315919227</v>
      </c>
      <c r="H672" s="37">
        <f t="shared" si="308"/>
        <v>0.46812297315919227</v>
      </c>
      <c r="I672" s="37">
        <f t="shared" si="309"/>
        <v>4.0231229731591922</v>
      </c>
      <c r="K672" s="37">
        <f t="shared" si="310"/>
        <v>4.0231229731591922</v>
      </c>
      <c r="L672" s="37">
        <f t="shared" si="300"/>
        <v>6.165</v>
      </c>
      <c r="M672" s="37">
        <f t="shared" si="311"/>
        <v>2.1418770268408078</v>
      </c>
      <c r="N672" s="37">
        <f t="shared" si="301"/>
        <v>83.9</v>
      </c>
      <c r="P672" s="37">
        <f t="shared" si="312"/>
        <v>2.1418770268408078</v>
      </c>
      <c r="Q672" s="37">
        <f t="shared" si="313"/>
        <v>6.165</v>
      </c>
      <c r="S672">
        <v>6.165</v>
      </c>
      <c r="T672" s="37">
        <f t="shared" si="307"/>
        <v>0</v>
      </c>
    </row>
    <row r="673" spans="1:20" x14ac:dyDescent="0.3">
      <c r="A673" s="88" t="s">
        <v>212</v>
      </c>
      <c r="B673" s="89">
        <f>VLOOKUP(A673,Площадь!D:E,2,0)</f>
        <v>83.9</v>
      </c>
      <c r="C673" s="37">
        <v>20.446000000000002</v>
      </c>
      <c r="D673" s="37">
        <f>C673+E673</f>
        <v>20.446000000000002</v>
      </c>
      <c r="E673" s="37">
        <f>VLOOKUP(A673,'расход по ИПУ'!A:B,2,0)</f>
        <v>0</v>
      </c>
      <c r="F673" s="37">
        <f>B673</f>
        <v>83.9</v>
      </c>
      <c r="H673" s="37">
        <f t="shared" si="308"/>
        <v>0</v>
      </c>
      <c r="I673" s="37">
        <f t="shared" si="309"/>
        <v>20.446000000000002</v>
      </c>
      <c r="K673" s="37">
        <f t="shared" si="310"/>
        <v>20.446000000000002</v>
      </c>
      <c r="L673" s="37">
        <f t="shared" si="300"/>
        <v>23.463000000000001</v>
      </c>
      <c r="M673" s="37">
        <f t="shared" si="311"/>
        <v>3.0169999999999995</v>
      </c>
      <c r="N673" s="37">
        <f t="shared" si="301"/>
        <v>83.9</v>
      </c>
      <c r="P673" s="37">
        <f t="shared" si="312"/>
        <v>3.0169999999999995</v>
      </c>
      <c r="Q673" s="37">
        <f t="shared" si="313"/>
        <v>23.463000000000001</v>
      </c>
      <c r="S673">
        <v>23.463000000000001</v>
      </c>
      <c r="T673" s="37">
        <f t="shared" si="307"/>
        <v>0</v>
      </c>
    </row>
    <row r="674" spans="1:20" x14ac:dyDescent="0.3">
      <c r="A674" s="88" t="s">
        <v>354</v>
      </c>
      <c r="B674" s="89">
        <f>VLOOKUP(A674,Площадь!D:E,2,0)</f>
        <v>110.9</v>
      </c>
      <c r="C674" s="37">
        <v>15.954000000000001</v>
      </c>
      <c r="G674" s="37">
        <f>B674*$G$715</f>
        <v>0.61877041386596454</v>
      </c>
      <c r="H674" s="37">
        <f t="shared" si="308"/>
        <v>0.61877041386596454</v>
      </c>
      <c r="I674" s="37">
        <f t="shared" si="309"/>
        <v>16.572770413865964</v>
      </c>
      <c r="K674" s="37">
        <f>S674</f>
        <v>15.954000000000001</v>
      </c>
      <c r="L674" s="37">
        <f t="shared" si="300"/>
        <v>15.954000000000001</v>
      </c>
      <c r="M674" s="37">
        <f t="shared" si="311"/>
        <v>0</v>
      </c>
      <c r="N674" s="37">
        <f t="shared" si="301"/>
        <v>110.9</v>
      </c>
      <c r="P674" s="37">
        <f t="shared" si="312"/>
        <v>0</v>
      </c>
      <c r="Q674" s="37">
        <f t="shared" si="313"/>
        <v>15.954000000000001</v>
      </c>
      <c r="S674">
        <v>15.954000000000001</v>
      </c>
      <c r="T674" s="37">
        <f t="shared" si="307"/>
        <v>0</v>
      </c>
    </row>
    <row r="675" spans="1:20" x14ac:dyDescent="0.3">
      <c r="A675" s="88" t="s">
        <v>234</v>
      </c>
      <c r="B675" s="89">
        <f>VLOOKUP(A675,Площадь!D:E,2,0)</f>
        <v>78.2</v>
      </c>
      <c r="C675" s="37">
        <v>19.63</v>
      </c>
      <c r="D675" s="37">
        <f>C675+E675</f>
        <v>19.63</v>
      </c>
      <c r="E675" s="37">
        <f>VLOOKUP(A675,'расход по ИПУ'!A:B,2,0)</f>
        <v>0</v>
      </c>
      <c r="F675" s="37">
        <f>B675</f>
        <v>78.2</v>
      </c>
      <c r="H675" s="37">
        <f t="shared" si="308"/>
        <v>0</v>
      </c>
      <c r="I675" s="37">
        <f t="shared" si="309"/>
        <v>19.63</v>
      </c>
      <c r="K675" s="37">
        <f t="shared" si="310"/>
        <v>19.63</v>
      </c>
      <c r="L675" s="37">
        <f t="shared" si="300"/>
        <v>26.065999999999999</v>
      </c>
      <c r="M675" s="37">
        <f t="shared" si="311"/>
        <v>6.4359999999999999</v>
      </c>
      <c r="N675" s="37">
        <f t="shared" si="301"/>
        <v>78.2</v>
      </c>
      <c r="P675" s="37">
        <f t="shared" si="312"/>
        <v>6.4359999999999999</v>
      </c>
      <c r="Q675" s="37">
        <f t="shared" si="313"/>
        <v>26.065999999999999</v>
      </c>
      <c r="S675">
        <v>26.065999999999999</v>
      </c>
      <c r="T675" s="37">
        <f t="shared" si="307"/>
        <v>0</v>
      </c>
    </row>
    <row r="676" spans="1:20" x14ac:dyDescent="0.3">
      <c r="A676" s="88" t="s">
        <v>343</v>
      </c>
      <c r="B676" s="89">
        <f>VLOOKUP(A676,Площадь!D:E,2,0)</f>
        <v>78.8</v>
      </c>
      <c r="C676" s="37">
        <v>11.27</v>
      </c>
      <c r="G676" s="37">
        <f>B676*$G$715</f>
        <v>0.43966734547013525</v>
      </c>
      <c r="H676" s="37">
        <f t="shared" si="308"/>
        <v>0.43966734547013525</v>
      </c>
      <c r="I676" s="37">
        <f t="shared" si="309"/>
        <v>11.709667345470136</v>
      </c>
      <c r="K676" s="37">
        <f>S676</f>
        <v>11.27</v>
      </c>
      <c r="L676" s="37">
        <f t="shared" si="300"/>
        <v>11.27</v>
      </c>
      <c r="M676" s="37">
        <f t="shared" si="311"/>
        <v>0</v>
      </c>
      <c r="N676" s="37">
        <f t="shared" si="301"/>
        <v>78.8</v>
      </c>
      <c r="P676" s="37">
        <f t="shared" si="312"/>
        <v>0</v>
      </c>
      <c r="Q676" s="37">
        <f t="shared" si="313"/>
        <v>11.27</v>
      </c>
      <c r="S676">
        <v>11.27</v>
      </c>
      <c r="T676" s="37">
        <f t="shared" si="307"/>
        <v>0</v>
      </c>
    </row>
    <row r="677" spans="1:20" x14ac:dyDescent="0.3">
      <c r="A677" s="88" t="s">
        <v>232</v>
      </c>
      <c r="B677" s="89">
        <f>VLOOKUP(A677,Площадь!D:E,2,0)</f>
        <v>118.4</v>
      </c>
      <c r="C677" s="37">
        <v>26.585999999999999</v>
      </c>
      <c r="D677" s="37">
        <f t="shared" ref="D677:D678" si="327">C677+E677</f>
        <v>26.585999999999999</v>
      </c>
      <c r="E677" s="37">
        <f>VLOOKUP(A677,'расход по ИПУ'!A:B,2,0)</f>
        <v>0</v>
      </c>
      <c r="F677" s="37">
        <f t="shared" ref="F677:F678" si="328">B677</f>
        <v>118.4</v>
      </c>
      <c r="H677" s="37">
        <f t="shared" si="308"/>
        <v>0</v>
      </c>
      <c r="I677" s="37">
        <f t="shared" si="309"/>
        <v>26.585999999999999</v>
      </c>
      <c r="K677" s="37">
        <f t="shared" si="310"/>
        <v>26.585999999999999</v>
      </c>
      <c r="L677" s="37">
        <f t="shared" si="300"/>
        <v>26.995999999999999</v>
      </c>
      <c r="M677" s="37">
        <f t="shared" si="311"/>
        <v>0.41000000000000014</v>
      </c>
      <c r="N677" s="37">
        <f t="shared" si="301"/>
        <v>118.4</v>
      </c>
      <c r="P677" s="37">
        <f t="shared" si="312"/>
        <v>0.41000000000000014</v>
      </c>
      <c r="Q677" s="37">
        <f t="shared" si="313"/>
        <v>26.995999999999999</v>
      </c>
      <c r="S677">
        <v>26.995999999999999</v>
      </c>
      <c r="T677" s="37">
        <f t="shared" si="307"/>
        <v>0</v>
      </c>
    </row>
    <row r="678" spans="1:20" x14ac:dyDescent="0.3">
      <c r="A678" s="88" t="s">
        <v>213</v>
      </c>
      <c r="B678" s="89">
        <f>VLOOKUP(A678,Площадь!D:E,2,0)</f>
        <v>33.700000000000003</v>
      </c>
      <c r="C678" s="37">
        <v>0.03</v>
      </c>
      <c r="D678" s="37">
        <f t="shared" si="327"/>
        <v>0.03</v>
      </c>
      <c r="E678" s="37">
        <f>VLOOKUP(A678,'расход по ИПУ'!A:B,2,0)</f>
        <v>0</v>
      </c>
      <c r="F678" s="37">
        <f t="shared" si="328"/>
        <v>33.700000000000003</v>
      </c>
      <c r="H678" s="37">
        <f t="shared" si="308"/>
        <v>0</v>
      </c>
      <c r="I678" s="37">
        <f t="shared" si="309"/>
        <v>0.03</v>
      </c>
      <c r="K678" s="37">
        <f t="shared" si="310"/>
        <v>0.03</v>
      </c>
      <c r="L678" s="37">
        <f t="shared" si="300"/>
        <v>1.1140000000000001</v>
      </c>
      <c r="M678" s="37">
        <f t="shared" si="311"/>
        <v>1.0840000000000001</v>
      </c>
      <c r="N678" s="37">
        <f t="shared" si="301"/>
        <v>33.700000000000003</v>
      </c>
      <c r="P678" s="37">
        <f t="shared" si="312"/>
        <v>1.0840000000000001</v>
      </c>
      <c r="Q678" s="37">
        <f t="shared" si="313"/>
        <v>1.1140000000000001</v>
      </c>
      <c r="S678">
        <v>1.1140000000000001</v>
      </c>
      <c r="T678" s="37">
        <f t="shared" si="307"/>
        <v>0</v>
      </c>
    </row>
    <row r="679" spans="1:20" x14ac:dyDescent="0.3">
      <c r="A679" s="88" t="s">
        <v>342</v>
      </c>
      <c r="B679" s="89">
        <f>VLOOKUP(A679,Площадь!D:E,2,0)</f>
        <v>62.4</v>
      </c>
      <c r="C679" s="37">
        <v>14.217000000000001</v>
      </c>
      <c r="G679" s="37">
        <f t="shared" ref="G679:G680" si="329">B679*$G$715</f>
        <v>0.34816297407787361</v>
      </c>
      <c r="H679" s="37">
        <f t="shared" si="308"/>
        <v>0.34816297407787361</v>
      </c>
      <c r="I679" s="37">
        <f t="shared" si="309"/>
        <v>14.565162974077873</v>
      </c>
      <c r="K679" s="37">
        <f t="shared" si="310"/>
        <v>14.565162974077873</v>
      </c>
      <c r="L679" s="37">
        <f t="shared" si="300"/>
        <v>14.653</v>
      </c>
      <c r="M679" s="37">
        <f t="shared" si="311"/>
        <v>8.7837025922127054E-2</v>
      </c>
      <c r="N679" s="37">
        <f t="shared" si="301"/>
        <v>62.4</v>
      </c>
      <c r="P679" s="37">
        <f t="shared" si="312"/>
        <v>8.7837025922127054E-2</v>
      </c>
      <c r="Q679" s="37">
        <f t="shared" si="313"/>
        <v>14.653</v>
      </c>
      <c r="S679">
        <v>14.653</v>
      </c>
      <c r="T679" s="37">
        <f t="shared" si="307"/>
        <v>0</v>
      </c>
    </row>
    <row r="680" spans="1:20" x14ac:dyDescent="0.3">
      <c r="A680" s="88" t="s">
        <v>340</v>
      </c>
      <c r="B680" s="89">
        <f>VLOOKUP(A680,Площадь!D:E,2,0)</f>
        <v>40.799999999999997</v>
      </c>
      <c r="C680" s="37">
        <v>7.3140000000000001</v>
      </c>
      <c r="G680" s="37">
        <f t="shared" si="329"/>
        <v>0.2276450215124558</v>
      </c>
      <c r="H680" s="37">
        <f t="shared" si="308"/>
        <v>0.2276450215124558</v>
      </c>
      <c r="I680" s="37">
        <f t="shared" si="309"/>
        <v>7.5416450215124557</v>
      </c>
      <c r="K680" s="37">
        <f t="shared" si="310"/>
        <v>7.5416450215124557</v>
      </c>
      <c r="L680" s="37">
        <f t="shared" si="300"/>
        <v>10.465</v>
      </c>
      <c r="M680" s="37">
        <f t="shared" si="311"/>
        <v>2.9233549784875441</v>
      </c>
      <c r="N680" s="37">
        <f t="shared" si="301"/>
        <v>40.799999999999997</v>
      </c>
      <c r="P680" s="37">
        <f t="shared" si="312"/>
        <v>2.9233549784875441</v>
      </c>
      <c r="Q680" s="37">
        <f t="shared" si="313"/>
        <v>10.465</v>
      </c>
      <c r="S680">
        <v>10.465</v>
      </c>
      <c r="T680" s="37">
        <f t="shared" si="307"/>
        <v>0</v>
      </c>
    </row>
    <row r="681" spans="1:20" x14ac:dyDescent="0.3">
      <c r="A681" s="88" t="s">
        <v>365</v>
      </c>
      <c r="B681" s="89">
        <f>VLOOKUP(A681,Площадь!D:E,2,0)</f>
        <v>33.299999999999997</v>
      </c>
      <c r="C681" s="37">
        <v>5.2119999999999997</v>
      </c>
      <c r="D681" s="37">
        <f t="shared" ref="D681:D682" si="330">C681+E681</f>
        <v>5.2119999999999997</v>
      </c>
      <c r="E681" s="37">
        <f>VLOOKUP(A681,'расход по ИПУ'!A:B,2,0)</f>
        <v>0</v>
      </c>
      <c r="F681" s="37">
        <f t="shared" ref="F681:F682" si="331">B681</f>
        <v>33.299999999999997</v>
      </c>
      <c r="H681" s="37">
        <f t="shared" si="308"/>
        <v>0</v>
      </c>
      <c r="I681" s="37">
        <f t="shared" si="309"/>
        <v>5.2119999999999997</v>
      </c>
      <c r="K681" s="37">
        <f t="shared" si="310"/>
        <v>5.2119999999999997</v>
      </c>
      <c r="L681" s="37">
        <f t="shared" si="300"/>
        <v>6.7649999999999997</v>
      </c>
      <c r="M681" s="37">
        <f t="shared" si="311"/>
        <v>1.5529999999999999</v>
      </c>
      <c r="N681" s="37">
        <f t="shared" si="301"/>
        <v>33.299999999999997</v>
      </c>
      <c r="P681" s="37">
        <f t="shared" si="312"/>
        <v>1.5529999999999999</v>
      </c>
      <c r="Q681" s="37">
        <f t="shared" si="313"/>
        <v>6.7649999999999997</v>
      </c>
      <c r="S681">
        <v>6.7649999999999997</v>
      </c>
      <c r="T681" s="37">
        <f t="shared" si="307"/>
        <v>0</v>
      </c>
    </row>
    <row r="682" spans="1:20" x14ac:dyDescent="0.3">
      <c r="A682" s="88" t="s">
        <v>253</v>
      </c>
      <c r="B682" s="89">
        <f>VLOOKUP(A682,Площадь!D:E,2,0)</f>
        <v>33.6</v>
      </c>
      <c r="C682" s="37">
        <v>6.3170000000000002</v>
      </c>
      <c r="D682" s="37">
        <f t="shared" si="330"/>
        <v>6.5190000000000001</v>
      </c>
      <c r="E682" s="37">
        <f>VLOOKUP(A682,'расход по ИПУ'!A:B,2,0)</f>
        <v>0.20200000000000001</v>
      </c>
      <c r="F682" s="37">
        <f t="shared" si="331"/>
        <v>33.6</v>
      </c>
      <c r="H682" s="37">
        <f t="shared" si="308"/>
        <v>0.20200000000000001</v>
      </c>
      <c r="I682" s="37">
        <f t="shared" si="309"/>
        <v>6.5190000000000001</v>
      </c>
      <c r="K682" s="37">
        <f t="shared" si="310"/>
        <v>6.5190000000000001</v>
      </c>
      <c r="L682" s="37">
        <f t="shared" si="300"/>
        <v>7.4420000000000002</v>
      </c>
      <c r="M682" s="37">
        <f t="shared" si="311"/>
        <v>0.92300000000000004</v>
      </c>
      <c r="N682" s="37">
        <f t="shared" si="301"/>
        <v>33.6</v>
      </c>
      <c r="P682" s="37">
        <f t="shared" si="312"/>
        <v>0.92300000000000004</v>
      </c>
      <c r="Q682" s="37">
        <f t="shared" si="313"/>
        <v>7.4420000000000002</v>
      </c>
      <c r="S682">
        <v>7.4420000000000002</v>
      </c>
      <c r="T682" s="37">
        <f t="shared" si="307"/>
        <v>0</v>
      </c>
    </row>
    <row r="683" spans="1:20" x14ac:dyDescent="0.3">
      <c r="A683" s="88" t="s">
        <v>349</v>
      </c>
      <c r="B683" s="89">
        <f>VLOOKUP(A683,Площадь!D:E,2,0)</f>
        <v>80.7</v>
      </c>
      <c r="C683" s="37">
        <v>19.62</v>
      </c>
      <c r="G683" s="37">
        <f t="shared" ref="G683:G690" si="332">B683*$G$715</f>
        <v>0.45026846166801926</v>
      </c>
      <c r="H683" s="37">
        <f t="shared" si="308"/>
        <v>0.45026846166801926</v>
      </c>
      <c r="I683" s="37">
        <f t="shared" si="309"/>
        <v>20.070268461668022</v>
      </c>
      <c r="K683" s="37">
        <f t="shared" si="310"/>
        <v>20.070268461668022</v>
      </c>
      <c r="L683" s="37">
        <f t="shared" si="300"/>
        <v>25.013000000000002</v>
      </c>
      <c r="M683" s="37">
        <f t="shared" si="311"/>
        <v>4.9427315383319801</v>
      </c>
      <c r="N683" s="37">
        <f t="shared" si="301"/>
        <v>80.7</v>
      </c>
      <c r="P683" s="37">
        <f t="shared" si="312"/>
        <v>4.9427315383319801</v>
      </c>
      <c r="Q683" s="37">
        <f t="shared" si="313"/>
        <v>25.013000000000002</v>
      </c>
      <c r="S683">
        <v>25.013000000000002</v>
      </c>
      <c r="T683" s="37">
        <f t="shared" si="307"/>
        <v>0</v>
      </c>
    </row>
    <row r="684" spans="1:20" x14ac:dyDescent="0.3">
      <c r="A684" s="88" t="s">
        <v>249</v>
      </c>
      <c r="B684" s="89">
        <f>VLOOKUP(A684,Площадь!D:E,2,0)</f>
        <v>40.9</v>
      </c>
      <c r="C684" s="37">
        <v>9.0830000000000002</v>
      </c>
      <c r="G684" s="37">
        <f t="shared" si="332"/>
        <v>0.22820297499655498</v>
      </c>
      <c r="H684" s="37">
        <f t="shared" si="308"/>
        <v>0.22820297499655498</v>
      </c>
      <c r="I684" s="37">
        <f t="shared" si="309"/>
        <v>9.3112029749965544</v>
      </c>
      <c r="K684" s="37">
        <f t="shared" si="310"/>
        <v>9.3112029749965544</v>
      </c>
      <c r="L684" s="37">
        <f t="shared" si="300"/>
        <v>10.467000000000001</v>
      </c>
      <c r="M684" s="37">
        <f t="shared" si="311"/>
        <v>1.1557970250034462</v>
      </c>
      <c r="N684" s="37">
        <f t="shared" si="301"/>
        <v>40.9</v>
      </c>
      <c r="P684" s="37">
        <f t="shared" si="312"/>
        <v>1.1557970250034462</v>
      </c>
      <c r="Q684" s="37">
        <f t="shared" si="313"/>
        <v>10.467000000000001</v>
      </c>
      <c r="S684">
        <v>10.467000000000001</v>
      </c>
      <c r="T684" s="37">
        <f t="shared" si="307"/>
        <v>0</v>
      </c>
    </row>
    <row r="685" spans="1:20" x14ac:dyDescent="0.3">
      <c r="A685" s="88" t="s">
        <v>190</v>
      </c>
      <c r="B685" s="89">
        <f>VLOOKUP(A685,Площадь!D:E,2,0)</f>
        <v>59.9</v>
      </c>
      <c r="C685" s="37">
        <v>14.346</v>
      </c>
      <c r="G685" s="37">
        <f t="shared" si="332"/>
        <v>0.3342141369753947</v>
      </c>
      <c r="H685" s="37">
        <f t="shared" si="308"/>
        <v>0.3342141369753947</v>
      </c>
      <c r="I685" s="37">
        <f t="shared" si="309"/>
        <v>14.680214136975394</v>
      </c>
      <c r="K685" s="37">
        <f t="shared" si="310"/>
        <v>14.680214136975394</v>
      </c>
      <c r="L685" s="37">
        <f t="shared" si="300"/>
        <v>19.417000000000002</v>
      </c>
      <c r="M685" s="37">
        <f t="shared" si="311"/>
        <v>4.7367858630246076</v>
      </c>
      <c r="N685" s="37">
        <f t="shared" si="301"/>
        <v>59.9</v>
      </c>
      <c r="P685" s="37">
        <f t="shared" si="312"/>
        <v>4.7367858630246076</v>
      </c>
      <c r="Q685" s="37">
        <f t="shared" si="313"/>
        <v>19.417000000000002</v>
      </c>
      <c r="S685">
        <v>19.417000000000002</v>
      </c>
      <c r="T685" s="37">
        <f t="shared" si="307"/>
        <v>0</v>
      </c>
    </row>
    <row r="686" spans="1:20" x14ac:dyDescent="0.3">
      <c r="A686" s="88" t="s">
        <v>277</v>
      </c>
      <c r="B686" s="89">
        <f>VLOOKUP(A686,Площадь!D:E,2,0)</f>
        <v>34.6</v>
      </c>
      <c r="C686" s="37">
        <v>8.8529999999999998</v>
      </c>
      <c r="G686" s="37">
        <f t="shared" si="332"/>
        <v>0.19305190549830814</v>
      </c>
      <c r="H686" s="37">
        <f t="shared" si="308"/>
        <v>0.19305190549830814</v>
      </c>
      <c r="I686" s="37">
        <f t="shared" si="309"/>
        <v>9.0460519054983077</v>
      </c>
      <c r="K686" s="37">
        <f t="shared" si="310"/>
        <v>9.0460519054983077</v>
      </c>
      <c r="L686" s="37">
        <f t="shared" ref="L686:L694" si="333">K686+M686</f>
        <v>12.071999999999999</v>
      </c>
      <c r="M686" s="37">
        <f t="shared" si="311"/>
        <v>3.0259480945016914</v>
      </c>
      <c r="N686" s="37">
        <f t="shared" ref="N686:N694" si="334">B686</f>
        <v>34.6</v>
      </c>
      <c r="P686" s="37">
        <f t="shared" si="312"/>
        <v>3.0259480945016914</v>
      </c>
      <c r="Q686" s="37">
        <f t="shared" si="313"/>
        <v>12.071999999999999</v>
      </c>
      <c r="S686">
        <v>12.071999999999999</v>
      </c>
      <c r="T686" s="37">
        <f t="shared" si="307"/>
        <v>0</v>
      </c>
    </row>
    <row r="687" spans="1:20" x14ac:dyDescent="0.3">
      <c r="A687" s="88" t="s">
        <v>308</v>
      </c>
      <c r="B687" s="89">
        <f>VLOOKUP(A687,Площадь!D:E,2,0)</f>
        <v>32.5</v>
      </c>
      <c r="C687" s="37">
        <v>5.7930000000000001</v>
      </c>
      <c r="G687" s="37">
        <f t="shared" si="332"/>
        <v>0.18133488233222583</v>
      </c>
      <c r="H687" s="37">
        <f t="shared" si="308"/>
        <v>0.18133488233222583</v>
      </c>
      <c r="I687" s="37">
        <f t="shared" si="309"/>
        <v>5.9743348823322258</v>
      </c>
      <c r="K687" s="37">
        <f t="shared" si="310"/>
        <v>5.9743348823322258</v>
      </c>
      <c r="L687" s="37">
        <f t="shared" si="333"/>
        <v>7.9809999999999999</v>
      </c>
      <c r="M687" s="37">
        <f t="shared" si="311"/>
        <v>2.0066651176677741</v>
      </c>
      <c r="N687" s="37">
        <f t="shared" si="334"/>
        <v>32.5</v>
      </c>
      <c r="P687" s="37">
        <f t="shared" si="312"/>
        <v>2.0066651176677741</v>
      </c>
      <c r="Q687" s="37">
        <f t="shared" si="313"/>
        <v>7.9809999999999999</v>
      </c>
      <c r="S687">
        <v>7.9809999999999999</v>
      </c>
      <c r="T687" s="37">
        <f t="shared" si="307"/>
        <v>0</v>
      </c>
    </row>
    <row r="688" spans="1:20" x14ac:dyDescent="0.3">
      <c r="A688" s="88" t="s">
        <v>215</v>
      </c>
      <c r="B688" s="89">
        <f>VLOOKUP(A688,Площадь!D:E,2,0)</f>
        <v>61.5</v>
      </c>
      <c r="C688" s="37">
        <v>1.8640000000000001</v>
      </c>
      <c r="G688" s="37">
        <f t="shared" si="332"/>
        <v>0.34314139272098121</v>
      </c>
      <c r="H688" s="37">
        <f t="shared" si="308"/>
        <v>0.34314139272098121</v>
      </c>
      <c r="I688" s="37">
        <f t="shared" si="309"/>
        <v>2.2071413927209811</v>
      </c>
      <c r="K688" s="37">
        <f t="shared" si="310"/>
        <v>2.2071413927209811</v>
      </c>
      <c r="L688" s="37">
        <f t="shared" si="333"/>
        <v>6.2770000000000001</v>
      </c>
      <c r="M688" s="37">
        <f t="shared" si="311"/>
        <v>4.069858607279019</v>
      </c>
      <c r="N688" s="37">
        <f t="shared" si="334"/>
        <v>61.5</v>
      </c>
      <c r="P688" s="37">
        <f t="shared" si="312"/>
        <v>4.069858607279019</v>
      </c>
      <c r="Q688" s="37">
        <f t="shared" si="313"/>
        <v>6.2770000000000001</v>
      </c>
      <c r="S688">
        <v>6.2770000000000001</v>
      </c>
      <c r="T688" s="37">
        <f t="shared" si="307"/>
        <v>0</v>
      </c>
    </row>
    <row r="689" spans="1:20" x14ac:dyDescent="0.3">
      <c r="A689" s="88" t="s">
        <v>276</v>
      </c>
      <c r="B689" s="89">
        <f>VLOOKUP(A689,Площадь!D:E,2,0)</f>
        <v>39.1</v>
      </c>
      <c r="C689" s="37">
        <v>5.2610000000000001</v>
      </c>
      <c r="G689" s="37">
        <f t="shared" si="332"/>
        <v>0.21815981228277018</v>
      </c>
      <c r="H689" s="37">
        <f t="shared" si="308"/>
        <v>0.21815981228277018</v>
      </c>
      <c r="I689" s="37">
        <f t="shared" si="309"/>
        <v>5.47915981228277</v>
      </c>
      <c r="K689" s="37">
        <f t="shared" si="310"/>
        <v>5.47915981228277</v>
      </c>
      <c r="L689" s="37">
        <f t="shared" si="333"/>
        <v>6.4359999999999999</v>
      </c>
      <c r="M689" s="37">
        <f t="shared" si="311"/>
        <v>0.9568401877172299</v>
      </c>
      <c r="N689" s="37">
        <f t="shared" si="334"/>
        <v>39.1</v>
      </c>
      <c r="P689" s="37">
        <f t="shared" si="312"/>
        <v>0.9568401877172299</v>
      </c>
      <c r="Q689" s="37">
        <f t="shared" si="313"/>
        <v>6.4359999999999999</v>
      </c>
      <c r="S689">
        <v>6.4359999999999999</v>
      </c>
      <c r="T689" s="37">
        <f t="shared" si="307"/>
        <v>0</v>
      </c>
    </row>
    <row r="690" spans="1:20" x14ac:dyDescent="0.3">
      <c r="A690" s="88" t="s">
        <v>357</v>
      </c>
      <c r="B690" s="89">
        <f>VLOOKUP(A690,Площадь!D:E,2,0)</f>
        <v>31.8</v>
      </c>
      <c r="C690" s="37">
        <v>7.9320000000000004</v>
      </c>
      <c r="G690" s="37">
        <f t="shared" si="332"/>
        <v>0.17742920794353176</v>
      </c>
      <c r="H690" s="37">
        <f t="shared" si="308"/>
        <v>0.17742920794353176</v>
      </c>
      <c r="I690" s="37">
        <f t="shared" si="309"/>
        <v>8.1094292079435313</v>
      </c>
      <c r="K690" s="37">
        <f>S690</f>
        <v>4.9089999999999998</v>
      </c>
      <c r="L690" s="37">
        <f t="shared" si="333"/>
        <v>4.9089999999999998</v>
      </c>
      <c r="M690" s="37">
        <f t="shared" si="311"/>
        <v>0</v>
      </c>
      <c r="N690" s="37">
        <f t="shared" si="334"/>
        <v>31.8</v>
      </c>
      <c r="P690" s="37">
        <f t="shared" si="312"/>
        <v>0</v>
      </c>
      <c r="Q690" s="37">
        <f t="shared" si="313"/>
        <v>4.9089999999999998</v>
      </c>
      <c r="S690">
        <v>4.9089999999999998</v>
      </c>
      <c r="T690" s="37">
        <f t="shared" si="307"/>
        <v>0</v>
      </c>
    </row>
    <row r="691" spans="1:20" x14ac:dyDescent="0.3">
      <c r="A691" s="88" t="s">
        <v>348</v>
      </c>
      <c r="B691" s="89">
        <f>VLOOKUP(A691,Площадь!D:E,2,0)</f>
        <v>32.1</v>
      </c>
      <c r="C691" s="37">
        <v>5.6269999999999998</v>
      </c>
      <c r="D691" s="37">
        <f>C691+E691</f>
        <v>5.6269999999999998</v>
      </c>
      <c r="E691" s="37">
        <f>VLOOKUP(A691,'расход по ИПУ'!A:B,2,0)</f>
        <v>0</v>
      </c>
      <c r="F691" s="37">
        <f>B691</f>
        <v>32.1</v>
      </c>
      <c r="H691" s="37">
        <f t="shared" si="308"/>
        <v>0</v>
      </c>
      <c r="I691" s="37">
        <f t="shared" si="309"/>
        <v>5.6269999999999998</v>
      </c>
      <c r="K691" s="37">
        <f t="shared" si="310"/>
        <v>5.6269999999999998</v>
      </c>
      <c r="L691" s="37">
        <f t="shared" si="333"/>
        <v>7.2370000000000001</v>
      </c>
      <c r="M691" s="37">
        <f t="shared" si="311"/>
        <v>1.6100000000000003</v>
      </c>
      <c r="N691" s="37">
        <f t="shared" si="334"/>
        <v>32.1</v>
      </c>
      <c r="P691" s="37">
        <f t="shared" si="312"/>
        <v>1.6100000000000003</v>
      </c>
      <c r="Q691" s="37">
        <f t="shared" si="313"/>
        <v>7.2370000000000001</v>
      </c>
      <c r="S691">
        <v>7.2370000000000001</v>
      </c>
      <c r="T691" s="37">
        <f t="shared" si="307"/>
        <v>0</v>
      </c>
    </row>
    <row r="692" spans="1:20" x14ac:dyDescent="0.3">
      <c r="A692" s="88" t="s">
        <v>355</v>
      </c>
      <c r="B692" s="89">
        <f>VLOOKUP(A692,Площадь!D:E,2,0)</f>
        <v>39.299999999999997</v>
      </c>
      <c r="C692" s="37">
        <v>3.8010000000000002</v>
      </c>
      <c r="G692" s="37">
        <f t="shared" ref="G692:G709" si="335">B692*$G$715</f>
        <v>0.21927571925096845</v>
      </c>
      <c r="H692" s="37">
        <f t="shared" si="308"/>
        <v>0.21927571925096845</v>
      </c>
      <c r="I692" s="37">
        <f t="shared" si="309"/>
        <v>4.0202757192509688</v>
      </c>
      <c r="K692" s="37">
        <f t="shared" si="310"/>
        <v>4.0202757192509688</v>
      </c>
      <c r="L692" s="37">
        <f t="shared" si="333"/>
        <v>4.4409999999999998</v>
      </c>
      <c r="M692" s="37">
        <f t="shared" si="311"/>
        <v>0.42072428074903101</v>
      </c>
      <c r="N692" s="37">
        <f t="shared" si="334"/>
        <v>39.299999999999997</v>
      </c>
      <c r="P692" s="37">
        <f t="shared" si="312"/>
        <v>0.42072428074903101</v>
      </c>
      <c r="Q692" s="37">
        <f t="shared" si="313"/>
        <v>4.4409999999999998</v>
      </c>
      <c r="S692">
        <v>4.4409999999999998</v>
      </c>
      <c r="T692" s="37">
        <f t="shared" si="307"/>
        <v>0</v>
      </c>
    </row>
    <row r="693" spans="1:20" x14ac:dyDescent="0.3">
      <c r="A693" s="88" t="s">
        <v>362</v>
      </c>
      <c r="B693" s="89">
        <f>VLOOKUP(A693,Площадь!D:E,2,0)</f>
        <v>59</v>
      </c>
      <c r="C693" s="37">
        <v>2.008</v>
      </c>
      <c r="G693" s="37">
        <f t="shared" si="335"/>
        <v>0.3291925556185023</v>
      </c>
      <c r="H693" s="37">
        <f t="shared" si="308"/>
        <v>0.3291925556185023</v>
      </c>
      <c r="I693" s="37">
        <f t="shared" si="309"/>
        <v>2.3371925556185023</v>
      </c>
      <c r="K693" s="37">
        <f>S693</f>
        <v>2.008</v>
      </c>
      <c r="L693" s="37">
        <f t="shared" si="333"/>
        <v>2.008</v>
      </c>
      <c r="M693" s="37">
        <f t="shared" si="311"/>
        <v>0</v>
      </c>
      <c r="N693" s="37">
        <f t="shared" si="334"/>
        <v>59</v>
      </c>
      <c r="P693" s="37">
        <f t="shared" si="312"/>
        <v>0</v>
      </c>
      <c r="Q693" s="37">
        <f t="shared" si="313"/>
        <v>2.008</v>
      </c>
      <c r="S693">
        <v>2.008</v>
      </c>
      <c r="T693" s="37">
        <f t="shared" si="307"/>
        <v>0</v>
      </c>
    </row>
    <row r="694" spans="1:20" x14ac:dyDescent="0.3">
      <c r="A694" s="88" t="s">
        <v>906</v>
      </c>
      <c r="B694" s="89">
        <f>VLOOKUP(A694,Площадь!D:E,2,0)</f>
        <v>79.8</v>
      </c>
      <c r="C694" s="37">
        <v>94.22</v>
      </c>
      <c r="G694" s="37">
        <f t="shared" si="335"/>
        <v>0.4452468803111268</v>
      </c>
      <c r="H694" s="37">
        <f t="shared" si="308"/>
        <v>0.4452468803111268</v>
      </c>
      <c r="I694" s="37">
        <f t="shared" si="309"/>
        <v>94.66524688031113</v>
      </c>
      <c r="K694" s="37">
        <f t="shared" si="310"/>
        <v>94.66524688031113</v>
      </c>
      <c r="L694" s="37">
        <f t="shared" si="333"/>
        <v>120</v>
      </c>
      <c r="M694" s="37">
        <f t="shared" si="311"/>
        <v>25.33475311968887</v>
      </c>
      <c r="N694" s="37">
        <f t="shared" si="334"/>
        <v>79.8</v>
      </c>
      <c r="P694" s="37">
        <f t="shared" si="312"/>
        <v>25.33475311968887</v>
      </c>
      <c r="Q694" s="37">
        <f t="shared" si="313"/>
        <v>120</v>
      </c>
      <c r="S694">
        <v>120</v>
      </c>
      <c r="T694" s="37">
        <f t="shared" si="307"/>
        <v>0</v>
      </c>
    </row>
    <row r="695" spans="1:20" x14ac:dyDescent="0.3">
      <c r="A695" s="88" t="s">
        <v>877</v>
      </c>
      <c r="B695" s="89">
        <f>VLOOKUP(A695,Площадь!D:E,2,0)</f>
        <v>46.9</v>
      </c>
      <c r="G695" s="37">
        <f t="shared" si="335"/>
        <v>0.26168018404250437</v>
      </c>
      <c r="H695" s="37">
        <f t="shared" si="308"/>
        <v>0.26168018404250437</v>
      </c>
      <c r="I695" s="37">
        <f t="shared" si="309"/>
        <v>0.26168018404250437</v>
      </c>
      <c r="K695" s="37">
        <f t="shared" si="310"/>
        <v>0.26168018404250437</v>
      </c>
      <c r="O695" s="37">
        <f t="shared" ref="O695:O709" si="336">B695*$O$715</f>
        <v>1.7579937931899454</v>
      </c>
      <c r="P695" s="37">
        <f t="shared" si="312"/>
        <v>1.7579937931899454</v>
      </c>
      <c r="Q695" s="37">
        <f t="shared" si="313"/>
        <v>2.0196739772324497</v>
      </c>
      <c r="T695" s="37">
        <f t="shared" si="307"/>
        <v>-2.0196739772324497</v>
      </c>
    </row>
    <row r="696" spans="1:20" x14ac:dyDescent="0.3">
      <c r="A696" s="88" t="s">
        <v>684</v>
      </c>
      <c r="B696" s="89">
        <f>VLOOKUP(A696,Площадь!D:E,2,0)</f>
        <v>77.900000000000006</v>
      </c>
      <c r="C696" s="37">
        <v>21.89</v>
      </c>
      <c r="G696" s="37">
        <f t="shared" si="335"/>
        <v>0.43464576411324291</v>
      </c>
      <c r="H696" s="37">
        <f t="shared" si="308"/>
        <v>0.43464576411324291</v>
      </c>
      <c r="I696" s="37">
        <f t="shared" si="309"/>
        <v>22.324645764113242</v>
      </c>
      <c r="K696" s="37">
        <f t="shared" si="310"/>
        <v>22.324645764113242</v>
      </c>
      <c r="O696" s="37">
        <f t="shared" si="336"/>
        <v>2.919993954999931</v>
      </c>
      <c r="P696" s="37">
        <f t="shared" si="312"/>
        <v>2.919993954999931</v>
      </c>
      <c r="Q696" s="37">
        <f t="shared" si="313"/>
        <v>25.244639719113174</v>
      </c>
      <c r="T696" s="37">
        <f t="shared" si="307"/>
        <v>-25.244639719113174</v>
      </c>
    </row>
    <row r="697" spans="1:20" x14ac:dyDescent="0.3">
      <c r="A697" s="88" t="s">
        <v>1093</v>
      </c>
      <c r="B697" s="89">
        <f>VLOOKUP(A697,Площадь!D:E,2,0)</f>
        <v>101.8</v>
      </c>
      <c r="G697" s="37">
        <f t="shared" si="335"/>
        <v>0.56799664681294126</v>
      </c>
      <c r="H697" s="37">
        <f t="shared" si="308"/>
        <v>0.56799664681294126</v>
      </c>
      <c r="I697" s="37">
        <f t="shared" si="309"/>
        <v>0.56799664681294126</v>
      </c>
      <c r="K697" s="37">
        <f t="shared" si="310"/>
        <v>0.56799664681294126</v>
      </c>
      <c r="O697" s="37">
        <f t="shared" si="336"/>
        <v>3.8158585958792419</v>
      </c>
      <c r="P697" s="37">
        <f t="shared" si="312"/>
        <v>3.8158585958792419</v>
      </c>
      <c r="Q697" s="37">
        <f t="shared" si="313"/>
        <v>4.3838552426921833</v>
      </c>
      <c r="T697" s="37">
        <f t="shared" si="307"/>
        <v>-4.3838552426921833</v>
      </c>
    </row>
    <row r="698" spans="1:20" x14ac:dyDescent="0.3">
      <c r="A698" s="88" t="s">
        <v>990</v>
      </c>
      <c r="B698" s="89">
        <f>VLOOKUP(A698,Площадь!D:E,2,0)</f>
        <v>99.7</v>
      </c>
      <c r="G698" s="37">
        <f t="shared" si="335"/>
        <v>0.55627962364685901</v>
      </c>
      <c r="H698" s="37">
        <f t="shared" si="308"/>
        <v>0.55627962364685901</v>
      </c>
      <c r="I698" s="37">
        <f t="shared" si="309"/>
        <v>0.55627962364685901</v>
      </c>
      <c r="K698" s="37">
        <f t="shared" si="310"/>
        <v>0.55627962364685901</v>
      </c>
      <c r="O698" s="37">
        <f t="shared" si="336"/>
        <v>3.7371424558856621</v>
      </c>
      <c r="P698" s="37">
        <f t="shared" si="312"/>
        <v>3.7371424558856621</v>
      </c>
      <c r="Q698" s="37">
        <f t="shared" si="313"/>
        <v>4.2934220795325206</v>
      </c>
      <c r="T698" s="37">
        <f t="shared" si="307"/>
        <v>-4.2934220795325206</v>
      </c>
    </row>
    <row r="699" spans="1:20" x14ac:dyDescent="0.3">
      <c r="A699" s="88" t="s">
        <v>855</v>
      </c>
      <c r="B699" s="89">
        <f>VLOOKUP(A699,Площадь!D:E,2,0)</f>
        <v>78.2</v>
      </c>
      <c r="G699" s="37">
        <f t="shared" si="335"/>
        <v>0.43631962456554035</v>
      </c>
      <c r="H699" s="37">
        <f t="shared" si="308"/>
        <v>0.43631962456554035</v>
      </c>
      <c r="I699" s="37">
        <f t="shared" si="309"/>
        <v>0.43631962456554035</v>
      </c>
      <c r="K699" s="37">
        <f t="shared" si="310"/>
        <v>0.43631962456554035</v>
      </c>
      <c r="O699" s="37">
        <f t="shared" si="336"/>
        <v>2.9312391178561565</v>
      </c>
      <c r="P699" s="37">
        <f t="shared" si="312"/>
        <v>2.9312391178561565</v>
      </c>
      <c r="Q699" s="37">
        <f t="shared" si="313"/>
        <v>3.3675587424216968</v>
      </c>
      <c r="T699" s="37">
        <f t="shared" si="307"/>
        <v>-3.3675587424216968</v>
      </c>
    </row>
    <row r="700" spans="1:20" x14ac:dyDescent="0.3">
      <c r="A700" s="88" t="s">
        <v>946</v>
      </c>
      <c r="B700" s="89">
        <f>VLOOKUP(A700,Площадь!D:E,2,0)</f>
        <v>101.9</v>
      </c>
      <c r="G700" s="37">
        <f t="shared" si="335"/>
        <v>0.56855460029704041</v>
      </c>
      <c r="H700" s="37">
        <f t="shared" si="308"/>
        <v>0.56855460029704041</v>
      </c>
      <c r="I700" s="37">
        <f t="shared" si="309"/>
        <v>0.56855460029704041</v>
      </c>
      <c r="K700" s="37">
        <f t="shared" si="310"/>
        <v>0.56855460029704041</v>
      </c>
      <c r="O700" s="37">
        <f t="shared" si="336"/>
        <v>3.8196069834979838</v>
      </c>
      <c r="P700" s="37">
        <f t="shared" si="312"/>
        <v>3.8196069834979838</v>
      </c>
      <c r="Q700" s="37">
        <f t="shared" si="313"/>
        <v>4.3881615837950241</v>
      </c>
      <c r="T700" s="37">
        <f t="shared" si="307"/>
        <v>-4.3881615837950241</v>
      </c>
    </row>
    <row r="701" spans="1:20" x14ac:dyDescent="0.3">
      <c r="A701" s="88" t="s">
        <v>916</v>
      </c>
      <c r="B701" s="89">
        <f>VLOOKUP(A701,Площадь!D:E,2,0)</f>
        <v>98.6</v>
      </c>
      <c r="G701" s="37">
        <f t="shared" si="335"/>
        <v>0.55014213532176826</v>
      </c>
      <c r="H701" s="37">
        <f t="shared" si="308"/>
        <v>0.55014213532176826</v>
      </c>
      <c r="I701" s="37">
        <f t="shared" si="309"/>
        <v>0.55014213532176826</v>
      </c>
      <c r="K701" s="37">
        <f t="shared" si="310"/>
        <v>0.55014213532176826</v>
      </c>
      <c r="O701" s="37">
        <f t="shared" si="336"/>
        <v>3.6959101920795012</v>
      </c>
      <c r="P701" s="37">
        <f t="shared" si="312"/>
        <v>3.6959101920795012</v>
      </c>
      <c r="Q701" s="37">
        <f t="shared" si="313"/>
        <v>4.2460523274012694</v>
      </c>
      <c r="T701" s="37">
        <f t="shared" si="307"/>
        <v>-4.2460523274012694</v>
      </c>
    </row>
    <row r="702" spans="1:20" x14ac:dyDescent="0.3">
      <c r="A702" s="88" t="s">
        <v>951</v>
      </c>
      <c r="B702" s="89">
        <f>VLOOKUP(A702,Площадь!D:E,2,0)</f>
        <v>26.4</v>
      </c>
      <c r="G702" s="37">
        <f t="shared" si="335"/>
        <v>0.14729971980217729</v>
      </c>
      <c r="H702" s="37">
        <f t="shared" si="308"/>
        <v>0.14729971980217729</v>
      </c>
      <c r="I702" s="37">
        <f t="shared" si="309"/>
        <v>0.14729971980217729</v>
      </c>
      <c r="K702" s="37">
        <f t="shared" si="310"/>
        <v>0.14729971980217729</v>
      </c>
      <c r="O702" s="37">
        <f t="shared" si="336"/>
        <v>0.98957433134785833</v>
      </c>
      <c r="P702" s="37">
        <f t="shared" si="312"/>
        <v>0.98957433134785833</v>
      </c>
      <c r="Q702" s="37">
        <f t="shared" si="313"/>
        <v>1.1368740511500357</v>
      </c>
      <c r="T702" s="37">
        <f t="shared" si="307"/>
        <v>-1.1368740511500357</v>
      </c>
    </row>
    <row r="703" spans="1:20" x14ac:dyDescent="0.3">
      <c r="A703" s="88" t="s">
        <v>2445</v>
      </c>
      <c r="B703" s="89">
        <f>VLOOKUP(A703,Площадь!D:E,2,0)</f>
        <v>76.400000000000006</v>
      </c>
      <c r="C703" s="37">
        <v>55.526000000000003</v>
      </c>
      <c r="G703" s="37">
        <f t="shared" si="335"/>
        <v>0.42627646185175555</v>
      </c>
      <c r="H703" s="37">
        <f t="shared" si="308"/>
        <v>0.42627646185175555</v>
      </c>
      <c r="I703" s="37">
        <f t="shared" si="309"/>
        <v>55.95227646185176</v>
      </c>
      <c r="K703" s="37">
        <f t="shared" si="310"/>
        <v>55.95227646185176</v>
      </c>
      <c r="O703" s="37">
        <f t="shared" si="336"/>
        <v>2.8637681407188027</v>
      </c>
      <c r="P703" s="37">
        <f t="shared" si="312"/>
        <v>2.8637681407188027</v>
      </c>
      <c r="Q703" s="37">
        <f t="shared" si="313"/>
        <v>58.816044602570564</v>
      </c>
      <c r="T703" s="37">
        <f t="shared" si="307"/>
        <v>-58.816044602570564</v>
      </c>
    </row>
    <row r="704" spans="1:20" x14ac:dyDescent="0.3">
      <c r="A704" s="88" t="s">
        <v>1415</v>
      </c>
      <c r="B704" s="89">
        <f>VLOOKUP(A704,Площадь!D:E,2,0)</f>
        <v>120</v>
      </c>
      <c r="G704" s="37">
        <f t="shared" si="335"/>
        <v>0.66954418091898771</v>
      </c>
      <c r="H704" s="37">
        <f t="shared" si="308"/>
        <v>0.66954418091898771</v>
      </c>
      <c r="I704" s="37">
        <f t="shared" si="309"/>
        <v>0.66954418091898771</v>
      </c>
      <c r="K704" s="37">
        <f t="shared" si="310"/>
        <v>0.66954418091898771</v>
      </c>
      <c r="O704" s="37">
        <f t="shared" si="336"/>
        <v>4.4980651424902653</v>
      </c>
      <c r="P704" s="37">
        <f t="shared" si="312"/>
        <v>4.4980651424902653</v>
      </c>
      <c r="Q704" s="37">
        <f t="shared" si="313"/>
        <v>5.1676093234092528</v>
      </c>
      <c r="T704" s="37">
        <f t="shared" si="307"/>
        <v>-5.1676093234092528</v>
      </c>
    </row>
    <row r="705" spans="1:20" x14ac:dyDescent="0.3">
      <c r="A705" s="88" t="s">
        <v>874</v>
      </c>
      <c r="B705" s="89">
        <f>VLOOKUP(A705,Площадь!D:E,2,0)</f>
        <v>67.2</v>
      </c>
      <c r="C705" s="37">
        <v>29.440999999999999</v>
      </c>
      <c r="G705" s="37">
        <f t="shared" si="335"/>
        <v>0.37494474131463312</v>
      </c>
      <c r="H705" s="37">
        <f t="shared" si="308"/>
        <v>0.37494474131463312</v>
      </c>
      <c r="I705" s="37">
        <f t="shared" si="309"/>
        <v>29.815944741314631</v>
      </c>
      <c r="K705" s="37">
        <f t="shared" si="310"/>
        <v>29.815944741314631</v>
      </c>
      <c r="O705" s="37">
        <f t="shared" si="336"/>
        <v>2.5189164797945489</v>
      </c>
      <c r="P705" s="37">
        <f t="shared" si="312"/>
        <v>2.5189164797945489</v>
      </c>
      <c r="Q705" s="37">
        <f t="shared" si="313"/>
        <v>32.334861221109179</v>
      </c>
      <c r="T705" s="37">
        <f t="shared" si="307"/>
        <v>-32.334861221109179</v>
      </c>
    </row>
    <row r="706" spans="1:20" x14ac:dyDescent="0.3">
      <c r="A706" s="88" t="s">
        <v>2122</v>
      </c>
      <c r="B706" s="89">
        <f>VLOOKUP(A706,Площадь!D:E,2,0)</f>
        <v>44.4</v>
      </c>
      <c r="C706" s="37">
        <v>1E-3</v>
      </c>
      <c r="G706" s="37">
        <f t="shared" si="335"/>
        <v>0.24773134694002544</v>
      </c>
      <c r="H706" s="37">
        <f t="shared" si="308"/>
        <v>0.24773134694002544</v>
      </c>
      <c r="I706" s="37">
        <f t="shared" si="309"/>
        <v>0.24873134694002544</v>
      </c>
      <c r="K706" s="37">
        <f t="shared" si="310"/>
        <v>0.24873134694002544</v>
      </c>
      <c r="O706" s="37">
        <f t="shared" si="336"/>
        <v>1.6642841027213982</v>
      </c>
      <c r="P706" s="37">
        <f t="shared" si="312"/>
        <v>1.6642841027213982</v>
      </c>
      <c r="Q706" s="37">
        <f t="shared" si="313"/>
        <v>1.9130154496614236</v>
      </c>
      <c r="T706" s="37">
        <f t="shared" ref="T706:T713" si="337">S706-Q706</f>
        <v>-1.9130154496614236</v>
      </c>
    </row>
    <row r="707" spans="1:20" x14ac:dyDescent="0.3">
      <c r="A707" s="88" t="s">
        <v>1230</v>
      </c>
      <c r="B707" s="89">
        <f>VLOOKUP(A707,Площадь!D:E,2,0)</f>
        <v>136.6</v>
      </c>
      <c r="C707" s="37">
        <v>535.92700000000002</v>
      </c>
      <c r="G707" s="37">
        <f t="shared" si="335"/>
        <v>0.76216445927944765</v>
      </c>
      <c r="H707" s="37">
        <f t="shared" ref="H707:H713" si="338">E707+G707</f>
        <v>0.76216445927944765</v>
      </c>
      <c r="I707" s="37">
        <f t="shared" ref="I707:I713" si="339">C707+H707</f>
        <v>536.68916445927948</v>
      </c>
      <c r="K707" s="37">
        <f t="shared" ref="K707:K713" si="340">I707</f>
        <v>536.68916445927948</v>
      </c>
      <c r="O707" s="37">
        <f t="shared" si="336"/>
        <v>5.1202974872014186</v>
      </c>
      <c r="P707" s="37">
        <f t="shared" ref="P707:P713" si="341">M707+O707</f>
        <v>5.1202974872014186</v>
      </c>
      <c r="Q707" s="37">
        <f t="shared" ref="Q707:Q713" si="342">K707+P707</f>
        <v>541.80946194648095</v>
      </c>
      <c r="T707" s="37">
        <f t="shared" si="337"/>
        <v>-541.80946194648095</v>
      </c>
    </row>
    <row r="708" spans="1:20" x14ac:dyDescent="0.3">
      <c r="A708" s="88" t="s">
        <v>907</v>
      </c>
      <c r="B708" s="89">
        <f>VLOOKUP(A708,Площадь!D:E,2,0)</f>
        <v>190.4</v>
      </c>
      <c r="C708" s="37">
        <v>37.609000000000002</v>
      </c>
      <c r="G708" s="37">
        <f t="shared" si="335"/>
        <v>1.0623434337247939</v>
      </c>
      <c r="H708" s="37">
        <f t="shared" si="338"/>
        <v>1.0623434337247939</v>
      </c>
      <c r="I708" s="37">
        <f t="shared" si="339"/>
        <v>38.671343433724793</v>
      </c>
      <c r="K708" s="37">
        <f t="shared" si="340"/>
        <v>38.671343433724793</v>
      </c>
      <c r="O708" s="37">
        <f t="shared" si="336"/>
        <v>7.1369300260845545</v>
      </c>
      <c r="P708" s="37">
        <f t="shared" si="341"/>
        <v>7.1369300260845545</v>
      </c>
      <c r="Q708" s="37">
        <f t="shared" si="342"/>
        <v>45.80827345980935</v>
      </c>
      <c r="T708" s="37">
        <f t="shared" si="337"/>
        <v>-45.80827345980935</v>
      </c>
    </row>
    <row r="709" spans="1:20" x14ac:dyDescent="0.3">
      <c r="A709" s="88" t="s">
        <v>947</v>
      </c>
      <c r="B709" s="89">
        <f>VLOOKUP(A709,Площадь!D:E,2,0)</f>
        <v>63.8</v>
      </c>
      <c r="C709" s="37">
        <v>1.208</v>
      </c>
      <c r="G709" s="37">
        <f t="shared" si="335"/>
        <v>0.35597432285526176</v>
      </c>
      <c r="H709" s="37">
        <f t="shared" si="338"/>
        <v>0.35597432285526176</v>
      </c>
      <c r="I709" s="37">
        <f t="shared" si="339"/>
        <v>1.5639743228552616</v>
      </c>
      <c r="K709" s="37">
        <f t="shared" si="340"/>
        <v>1.5639743228552616</v>
      </c>
      <c r="O709" s="37">
        <f t="shared" si="336"/>
        <v>2.3914713007573245</v>
      </c>
      <c r="P709" s="37">
        <f t="shared" si="341"/>
        <v>2.3914713007573245</v>
      </c>
      <c r="Q709" s="37">
        <f t="shared" si="342"/>
        <v>3.9554456236125861</v>
      </c>
      <c r="T709" s="37">
        <f t="shared" si="337"/>
        <v>-3.9554456236125861</v>
      </c>
    </row>
    <row r="710" spans="1:20" x14ac:dyDescent="0.3">
      <c r="A710" s="88" t="s">
        <v>645</v>
      </c>
      <c r="B710" s="89">
        <f>VLOOKUP(A710,Площадь!D:E,2,0)</f>
        <v>33</v>
      </c>
      <c r="C710" s="37">
        <v>3.0779999999999998</v>
      </c>
      <c r="D710" s="37">
        <f>C710+E710</f>
        <v>3.0859999999999999</v>
      </c>
      <c r="E710" s="37">
        <f>VLOOKUP(A710,'расход по ИПУ'!A:B,2,0)</f>
        <v>8.0000000000000002E-3</v>
      </c>
      <c r="F710" s="37">
        <f>B710</f>
        <v>33</v>
      </c>
      <c r="H710" s="37">
        <f t="shared" si="338"/>
        <v>8.0000000000000002E-3</v>
      </c>
      <c r="I710" s="37">
        <f t="shared" si="339"/>
        <v>3.0859999999999999</v>
      </c>
      <c r="K710" s="37">
        <f t="shared" si="340"/>
        <v>3.0859999999999999</v>
      </c>
      <c r="L710" s="37">
        <f>K710+M710</f>
        <v>3.2149999999999999</v>
      </c>
      <c r="M710" s="37">
        <f t="shared" ref="M710" si="343">S710-K710</f>
        <v>0.129</v>
      </c>
      <c r="N710" s="37">
        <f>B710</f>
        <v>33</v>
      </c>
      <c r="P710" s="37">
        <f t="shared" si="341"/>
        <v>0.129</v>
      </c>
      <c r="Q710" s="37">
        <f t="shared" si="342"/>
        <v>3.2149999999999999</v>
      </c>
      <c r="S710">
        <v>3.2149999999999999</v>
      </c>
      <c r="T710" s="37">
        <f t="shared" si="337"/>
        <v>0</v>
      </c>
    </row>
    <row r="711" spans="1:20" x14ac:dyDescent="0.3">
      <c r="A711" s="88" t="s">
        <v>965</v>
      </c>
      <c r="B711" s="89">
        <f>VLOOKUP(A711,Площадь!D:E,2,0)</f>
        <v>69.7</v>
      </c>
      <c r="C711" s="37">
        <v>1.9950000000000001</v>
      </c>
      <c r="G711" s="37">
        <f t="shared" ref="G711:G713" si="344">B711*$G$715</f>
        <v>0.38889357841711203</v>
      </c>
      <c r="H711" s="37">
        <f t="shared" si="338"/>
        <v>0.38889357841711203</v>
      </c>
      <c r="I711" s="37">
        <f t="shared" si="339"/>
        <v>2.383893578417112</v>
      </c>
      <c r="K711" s="37">
        <f t="shared" si="340"/>
        <v>2.383893578417112</v>
      </c>
      <c r="O711" s="37">
        <f t="shared" ref="O711:O713" si="345">B711*$O$715</f>
        <v>2.6126261702630957</v>
      </c>
      <c r="P711" s="37">
        <f t="shared" si="341"/>
        <v>2.6126261702630957</v>
      </c>
      <c r="Q711" s="37">
        <f t="shared" si="342"/>
        <v>4.9965197486802078</v>
      </c>
      <c r="T711" s="37">
        <f t="shared" si="337"/>
        <v>-4.9965197486802078</v>
      </c>
    </row>
    <row r="712" spans="1:20" x14ac:dyDescent="0.3">
      <c r="A712" s="88" t="s">
        <v>852</v>
      </c>
      <c r="B712" s="89">
        <f>VLOOKUP(A712,Площадь!D:E,2,0)</f>
        <v>57.7</v>
      </c>
      <c r="C712" s="37">
        <v>0.54700000000000004</v>
      </c>
      <c r="G712" s="37">
        <f t="shared" si="344"/>
        <v>0.3219391603252133</v>
      </c>
      <c r="H712" s="37">
        <f t="shared" si="338"/>
        <v>0.3219391603252133</v>
      </c>
      <c r="I712" s="37">
        <f t="shared" si="339"/>
        <v>0.86893916032521334</v>
      </c>
      <c r="K712" s="37">
        <f t="shared" si="340"/>
        <v>0.86893916032521334</v>
      </c>
      <c r="O712" s="37">
        <f t="shared" si="345"/>
        <v>2.1628196560140696</v>
      </c>
      <c r="P712" s="37">
        <f t="shared" si="341"/>
        <v>2.1628196560140696</v>
      </c>
      <c r="Q712" s="37">
        <f t="shared" si="342"/>
        <v>3.0317588163392828</v>
      </c>
      <c r="T712" s="37">
        <f t="shared" si="337"/>
        <v>-3.0317588163392828</v>
      </c>
    </row>
    <row r="713" spans="1:20" x14ac:dyDescent="0.3">
      <c r="A713" s="88" t="s">
        <v>939</v>
      </c>
      <c r="B713" s="89">
        <f>VLOOKUP(A713,Площадь!D:E,2,0)</f>
        <v>80.900000000000006</v>
      </c>
      <c r="C713" s="37">
        <v>35.314999999999998</v>
      </c>
      <c r="G713" s="37">
        <f t="shared" si="344"/>
        <v>0.45138436863621756</v>
      </c>
      <c r="H713" s="37">
        <f t="shared" si="338"/>
        <v>0.45138436863621756</v>
      </c>
      <c r="I713" s="37">
        <f t="shared" si="339"/>
        <v>35.766384368636217</v>
      </c>
      <c r="K713" s="37">
        <f t="shared" si="340"/>
        <v>35.766384368636217</v>
      </c>
      <c r="O713" s="37">
        <f t="shared" si="345"/>
        <v>3.0324455835621875</v>
      </c>
      <c r="P713" s="37">
        <f t="shared" si="341"/>
        <v>3.0324455835621875</v>
      </c>
      <c r="Q713" s="37">
        <f t="shared" si="342"/>
        <v>38.798829952198403</v>
      </c>
      <c r="T713" s="37">
        <f t="shared" si="337"/>
        <v>-38.798829952198403</v>
      </c>
    </row>
    <row r="715" spans="1:20" x14ac:dyDescent="0.3">
      <c r="E715" s="38">
        <f>SUM(E2:E713)</f>
        <v>72.881</v>
      </c>
      <c r="F715" s="38">
        <f>SUM(F2:F713)</f>
        <v>13062.199999999997</v>
      </c>
      <c r="G715" s="106">
        <f>E715/F715</f>
        <v>5.5795348409915643E-3</v>
      </c>
      <c r="H715" s="38">
        <f>SUM(H2:H713)</f>
        <v>212.29460525791973</v>
      </c>
      <c r="M715" s="38">
        <f>SUM(M2:M713)</f>
        <v>1367.0744484313525</v>
      </c>
      <c r="N715" s="38">
        <f>SUM(N2:N713)</f>
        <v>36470.999999999964</v>
      </c>
      <c r="O715" s="106">
        <f>M715/N715</f>
        <v>3.7483876187418878E-2</v>
      </c>
      <c r="P715" s="38">
        <f>SUM(P2:P713)</f>
        <v>1426.2165082798626</v>
      </c>
    </row>
  </sheetData>
  <autoFilter ref="A1:X71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8"/>
  <sheetViews>
    <sheetView workbookViewId="0">
      <selection activeCell="A7" sqref="A1:XFD7"/>
    </sheetView>
  </sheetViews>
  <sheetFormatPr defaultRowHeight="14.4" x14ac:dyDescent="0.3"/>
  <cols>
    <col min="1" max="16384" width="8.88671875" style="52"/>
  </cols>
  <sheetData>
    <row r="1" spans="1:11" x14ac:dyDescent="0.3">
      <c r="A1" s="95" t="s">
        <v>1255</v>
      </c>
      <c r="B1" s="94" t="s">
        <v>1256</v>
      </c>
      <c r="C1" s="94" t="s">
        <v>1257</v>
      </c>
      <c r="D1" s="94" t="s">
        <v>1258</v>
      </c>
      <c r="E1" s="94" t="s">
        <v>1259</v>
      </c>
      <c r="F1" s="94" t="s">
        <v>1260</v>
      </c>
      <c r="G1" s="94" t="s">
        <v>1261</v>
      </c>
      <c r="H1" s="94" t="s">
        <v>1262</v>
      </c>
      <c r="I1" s="94" t="s">
        <v>1263</v>
      </c>
      <c r="J1" s="94" t="s">
        <v>1264</v>
      </c>
      <c r="K1" s="96" t="s">
        <v>411</v>
      </c>
    </row>
    <row r="2" spans="1:11" x14ac:dyDescent="0.3">
      <c r="A2" s="95" t="s">
        <v>398</v>
      </c>
      <c r="B2" s="96" t="s">
        <v>399</v>
      </c>
      <c r="C2" s="96" t="s">
        <v>399</v>
      </c>
      <c r="D2" s="96" t="s">
        <v>399</v>
      </c>
      <c r="E2" s="96" t="s">
        <v>399</v>
      </c>
      <c r="F2" s="96" t="s">
        <v>399</v>
      </c>
      <c r="G2" s="96" t="s">
        <v>399</v>
      </c>
      <c r="H2" s="96" t="s">
        <v>399</v>
      </c>
      <c r="I2" s="96" t="s">
        <v>399</v>
      </c>
      <c r="J2" s="96" t="s">
        <v>399</v>
      </c>
      <c r="K2" s="96" t="s">
        <v>399</v>
      </c>
    </row>
    <row r="3" spans="1:11" x14ac:dyDescent="0.3">
      <c r="A3" s="94"/>
      <c r="B3" s="96" t="s">
        <v>1265</v>
      </c>
      <c r="C3" s="96" t="s">
        <v>1265</v>
      </c>
      <c r="D3" s="96" t="s">
        <v>1265</v>
      </c>
      <c r="E3" s="96" t="s">
        <v>1265</v>
      </c>
      <c r="F3" s="96" t="s">
        <v>1265</v>
      </c>
      <c r="G3" s="96" t="s">
        <v>1265</v>
      </c>
      <c r="H3" s="96" t="s">
        <v>1265</v>
      </c>
      <c r="I3" s="96" t="s">
        <v>1265</v>
      </c>
      <c r="J3" s="96" t="s">
        <v>1265</v>
      </c>
      <c r="K3" s="96" t="s">
        <v>1265</v>
      </c>
    </row>
    <row r="4" spans="1:11" x14ac:dyDescent="0.3">
      <c r="A4" s="94" t="s">
        <v>2928</v>
      </c>
      <c r="B4" s="97">
        <v>1213.943</v>
      </c>
      <c r="C4" s="98">
        <v>285.87900000000002</v>
      </c>
      <c r="D4" s="97">
        <v>2295.2939999999999</v>
      </c>
      <c r="E4" s="98">
        <v>18.277000000000001</v>
      </c>
      <c r="F4" s="98">
        <v>7.95</v>
      </c>
      <c r="G4" s="98">
        <v>13.872</v>
      </c>
      <c r="H4" s="98">
        <v>62.329000000000001</v>
      </c>
      <c r="I4" s="98">
        <v>249.47399999999999</v>
      </c>
      <c r="J4" s="98">
        <v>148.25200000000001</v>
      </c>
      <c r="K4" s="97">
        <v>4295.2700000000004</v>
      </c>
    </row>
    <row r="5" spans="1:11" x14ac:dyDescent="0.3">
      <c r="A5" s="99" t="s">
        <v>323</v>
      </c>
      <c r="B5" s="100">
        <v>2E-3</v>
      </c>
      <c r="C5" s="101"/>
      <c r="D5" s="101"/>
      <c r="E5" s="101"/>
      <c r="F5" s="101"/>
      <c r="G5" s="101"/>
      <c r="H5" s="101"/>
      <c r="I5" s="101"/>
      <c r="J5" s="101"/>
      <c r="K5" s="102">
        <v>2E-3</v>
      </c>
    </row>
    <row r="6" spans="1:11" x14ac:dyDescent="0.3">
      <c r="A6" s="99" t="s">
        <v>248</v>
      </c>
      <c r="B6" s="100">
        <v>0.32600000000000001</v>
      </c>
      <c r="C6" s="100">
        <v>1.0999999999999999E-2</v>
      </c>
      <c r="D6" s="101"/>
      <c r="E6" s="101"/>
      <c r="F6" s="101"/>
      <c r="G6" s="101"/>
      <c r="H6" s="101"/>
      <c r="I6" s="100">
        <v>4.2999999999999997E-2</v>
      </c>
      <c r="J6" s="101"/>
      <c r="K6" s="102">
        <v>0.38</v>
      </c>
    </row>
    <row r="7" spans="1:11" x14ac:dyDescent="0.3">
      <c r="A7" s="99" t="s">
        <v>208</v>
      </c>
      <c r="B7" s="100">
        <v>0.70299999999999996</v>
      </c>
      <c r="C7" s="100">
        <v>5.0999999999999997E-2</v>
      </c>
      <c r="D7" s="101"/>
      <c r="E7" s="101"/>
      <c r="F7" s="101"/>
      <c r="G7" s="101"/>
      <c r="H7" s="100">
        <v>0.45100000000000001</v>
      </c>
      <c r="I7" s="100">
        <v>1.1279999999999999</v>
      </c>
      <c r="J7" s="100">
        <v>1.3480000000000001</v>
      </c>
      <c r="K7" s="102">
        <v>3.681</v>
      </c>
    </row>
    <row r="8" spans="1:11" x14ac:dyDescent="0.3">
      <c r="A8" s="99" t="s">
        <v>294</v>
      </c>
      <c r="B8" s="100">
        <v>0.36099999999999999</v>
      </c>
      <c r="C8" s="100">
        <v>0.06</v>
      </c>
      <c r="D8" s="101"/>
      <c r="E8" s="101"/>
      <c r="F8" s="101"/>
      <c r="G8" s="101"/>
      <c r="H8" s="100">
        <v>0.45</v>
      </c>
      <c r="I8" s="100">
        <v>1.0449999999999999</v>
      </c>
      <c r="J8" s="100">
        <v>1.3560000000000001</v>
      </c>
      <c r="K8" s="102">
        <v>3.2719999999999998</v>
      </c>
    </row>
    <row r="9" spans="1:11" x14ac:dyDescent="0.3">
      <c r="A9" s="99" t="s">
        <v>240</v>
      </c>
      <c r="B9" s="100">
        <v>1.2</v>
      </c>
      <c r="C9" s="101"/>
      <c r="D9" s="101"/>
      <c r="E9" s="101"/>
      <c r="F9" s="101"/>
      <c r="G9" s="101"/>
      <c r="H9" s="101"/>
      <c r="I9" s="100">
        <v>0.6</v>
      </c>
      <c r="J9" s="101"/>
      <c r="K9" s="102">
        <v>1.8</v>
      </c>
    </row>
    <row r="10" spans="1:11" x14ac:dyDescent="0.3">
      <c r="A10" s="99" t="s">
        <v>217</v>
      </c>
      <c r="B10" s="100">
        <v>0.3</v>
      </c>
      <c r="C10" s="101"/>
      <c r="D10" s="101"/>
      <c r="E10" s="101"/>
      <c r="F10" s="101"/>
      <c r="G10" s="101"/>
      <c r="H10" s="101"/>
      <c r="I10" s="101"/>
      <c r="J10" s="101"/>
      <c r="K10" s="102">
        <v>0.3</v>
      </c>
    </row>
    <row r="11" spans="1:11" x14ac:dyDescent="0.3">
      <c r="A11" s="99" t="s">
        <v>221</v>
      </c>
      <c r="B11" s="100">
        <v>0.1</v>
      </c>
      <c r="C11" s="100">
        <v>0.1</v>
      </c>
      <c r="D11" s="101"/>
      <c r="E11" s="101"/>
      <c r="F11" s="101"/>
      <c r="G11" s="101"/>
      <c r="H11" s="101"/>
      <c r="I11" s="101"/>
      <c r="J11" s="101"/>
      <c r="K11" s="102">
        <v>0.2</v>
      </c>
    </row>
    <row r="12" spans="1:11" x14ac:dyDescent="0.3">
      <c r="A12" s="99" t="s">
        <v>347</v>
      </c>
      <c r="B12" s="100">
        <v>0.14099999999999999</v>
      </c>
      <c r="C12" s="101"/>
      <c r="D12" s="100">
        <v>1.2999999999999999E-2</v>
      </c>
      <c r="E12" s="101"/>
      <c r="F12" s="101"/>
      <c r="G12" s="101"/>
      <c r="H12" s="101"/>
      <c r="I12" s="100">
        <v>0.63600000000000001</v>
      </c>
      <c r="J12" s="100">
        <v>0.95099999999999996</v>
      </c>
      <c r="K12" s="102">
        <v>1.7410000000000001</v>
      </c>
    </row>
    <row r="13" spans="1:11" x14ac:dyDescent="0.3">
      <c r="A13" s="99" t="s">
        <v>309</v>
      </c>
      <c r="B13" s="100">
        <v>2.8450000000000002</v>
      </c>
      <c r="C13" s="100">
        <v>0.87</v>
      </c>
      <c r="D13" s="103">
        <v>2264.13</v>
      </c>
      <c r="E13" s="101"/>
      <c r="F13" s="101"/>
      <c r="G13" s="101"/>
      <c r="H13" s="101"/>
      <c r="I13" s="101"/>
      <c r="J13" s="101"/>
      <c r="K13" s="104">
        <v>2267.8449999999998</v>
      </c>
    </row>
    <row r="14" spans="1:11" x14ac:dyDescent="0.3">
      <c r="A14" s="99" t="s">
        <v>214</v>
      </c>
      <c r="B14" s="103">
        <v>1044</v>
      </c>
      <c r="C14" s="100">
        <v>217</v>
      </c>
      <c r="D14" s="101"/>
      <c r="E14" s="101"/>
      <c r="F14" s="101"/>
      <c r="G14" s="101"/>
      <c r="H14" s="101"/>
      <c r="I14" s="101"/>
      <c r="J14" s="101"/>
      <c r="K14" s="104">
        <v>1261</v>
      </c>
    </row>
    <row r="15" spans="1:11" x14ac:dyDescent="0.3">
      <c r="A15" s="99" t="s">
        <v>321</v>
      </c>
      <c r="B15" s="100">
        <v>1.9450000000000001</v>
      </c>
      <c r="C15" s="100">
        <v>0.22600000000000001</v>
      </c>
      <c r="D15" s="101"/>
      <c r="E15" s="100">
        <v>9.1999999999999998E-2</v>
      </c>
      <c r="F15" s="101"/>
      <c r="G15" s="101"/>
      <c r="H15" s="100">
        <v>0.23699999999999999</v>
      </c>
      <c r="I15" s="100">
        <v>2.7</v>
      </c>
      <c r="J15" s="101"/>
      <c r="K15" s="102">
        <v>5.2</v>
      </c>
    </row>
    <row r="16" spans="1:11" x14ac:dyDescent="0.3">
      <c r="A16" s="99" t="s">
        <v>322</v>
      </c>
      <c r="B16" s="100">
        <v>0.77</v>
      </c>
      <c r="C16" s="101"/>
      <c r="D16" s="101"/>
      <c r="E16" s="101"/>
      <c r="F16" s="101"/>
      <c r="G16" s="101"/>
      <c r="H16" s="101"/>
      <c r="I16" s="100">
        <v>1.718</v>
      </c>
      <c r="J16" s="101"/>
      <c r="K16" s="102">
        <v>2.488</v>
      </c>
    </row>
    <row r="17" spans="1:11" x14ac:dyDescent="0.3">
      <c r="A17" s="99" t="s">
        <v>314</v>
      </c>
      <c r="B17" s="100">
        <v>0.47599999999999998</v>
      </c>
      <c r="C17" s="100">
        <v>3.9E-2</v>
      </c>
      <c r="D17" s="101"/>
      <c r="E17" s="101"/>
      <c r="F17" s="101"/>
      <c r="G17" s="101"/>
      <c r="H17" s="100">
        <v>0.24099999999999999</v>
      </c>
      <c r="I17" s="100">
        <v>0.65900000000000003</v>
      </c>
      <c r="J17" s="100">
        <v>0.80600000000000005</v>
      </c>
      <c r="K17" s="102">
        <v>2.2210000000000001</v>
      </c>
    </row>
    <row r="18" spans="1:11" x14ac:dyDescent="0.3">
      <c r="A18" s="99" t="s">
        <v>253</v>
      </c>
      <c r="B18" s="100">
        <v>0.20200000000000001</v>
      </c>
      <c r="C18" s="100">
        <v>4.8000000000000001E-2</v>
      </c>
      <c r="D18" s="101"/>
      <c r="E18" s="101"/>
      <c r="F18" s="101"/>
      <c r="G18" s="101"/>
      <c r="H18" s="100">
        <v>0.125</v>
      </c>
      <c r="I18" s="100">
        <v>0.22500000000000001</v>
      </c>
      <c r="J18" s="100">
        <v>0.35</v>
      </c>
      <c r="K18" s="102">
        <v>0.95</v>
      </c>
    </row>
    <row r="19" spans="1:11" x14ac:dyDescent="0.3">
      <c r="A19" s="99" t="s">
        <v>71</v>
      </c>
      <c r="B19" s="100">
        <v>1.484</v>
      </c>
      <c r="C19" s="100">
        <v>0.03</v>
      </c>
      <c r="D19" s="101"/>
      <c r="E19" s="101"/>
      <c r="F19" s="101"/>
      <c r="G19" s="101"/>
      <c r="H19" s="101"/>
      <c r="I19" s="101"/>
      <c r="J19" s="101"/>
      <c r="K19" s="102">
        <v>1.514</v>
      </c>
    </row>
    <row r="20" spans="1:11" x14ac:dyDescent="0.3">
      <c r="A20" s="99" t="s">
        <v>152</v>
      </c>
      <c r="B20" s="100">
        <v>1.1140000000000001</v>
      </c>
      <c r="C20" s="100">
        <v>8.4000000000000005E-2</v>
      </c>
      <c r="D20" s="101"/>
      <c r="E20" s="101"/>
      <c r="F20" s="101"/>
      <c r="G20" s="101"/>
      <c r="H20" s="100">
        <v>5.0000000000000001E-3</v>
      </c>
      <c r="I20" s="100">
        <v>3.6999999999999998E-2</v>
      </c>
      <c r="J20" s="100">
        <v>0.29699999999999999</v>
      </c>
      <c r="K20" s="102">
        <v>1.5369999999999999</v>
      </c>
    </row>
    <row r="21" spans="1:11" x14ac:dyDescent="0.3">
      <c r="A21" s="99" t="s">
        <v>49</v>
      </c>
      <c r="B21" s="100">
        <v>0.151</v>
      </c>
      <c r="C21" s="100">
        <v>2.8000000000000001E-2</v>
      </c>
      <c r="D21" s="101"/>
      <c r="E21" s="101"/>
      <c r="F21" s="101"/>
      <c r="G21" s="101"/>
      <c r="H21" s="100">
        <v>1.2E-2</v>
      </c>
      <c r="I21" s="100">
        <v>0.123</v>
      </c>
      <c r="J21" s="100">
        <v>0.22800000000000001</v>
      </c>
      <c r="K21" s="102">
        <v>0.54200000000000004</v>
      </c>
    </row>
    <row r="22" spans="1:11" x14ac:dyDescent="0.3">
      <c r="A22" s="99" t="s">
        <v>54</v>
      </c>
      <c r="B22" s="100">
        <v>0.50600000000000001</v>
      </c>
      <c r="C22" s="100">
        <v>6.0999999999999999E-2</v>
      </c>
      <c r="D22" s="101"/>
      <c r="E22" s="101"/>
      <c r="F22" s="101"/>
      <c r="G22" s="101"/>
      <c r="H22" s="100">
        <v>7.0000000000000001E-3</v>
      </c>
      <c r="I22" s="100">
        <v>0.60399999999999998</v>
      </c>
      <c r="J22" s="101"/>
      <c r="K22" s="102">
        <v>1.1779999999999999</v>
      </c>
    </row>
    <row r="23" spans="1:11" x14ac:dyDescent="0.3">
      <c r="A23" s="99" t="s">
        <v>147</v>
      </c>
      <c r="B23" s="100">
        <v>5.1740000000000004</v>
      </c>
      <c r="C23" s="101"/>
      <c r="D23" s="101"/>
      <c r="E23" s="101"/>
      <c r="F23" s="101"/>
      <c r="G23" s="101"/>
      <c r="H23" s="101"/>
      <c r="I23" s="101"/>
      <c r="J23" s="101"/>
      <c r="K23" s="102">
        <v>5.1740000000000004</v>
      </c>
    </row>
    <row r="24" spans="1:11" x14ac:dyDescent="0.3">
      <c r="A24" s="99" t="s">
        <v>288</v>
      </c>
      <c r="B24" s="100">
        <v>0.16500000000000001</v>
      </c>
      <c r="C24" s="100">
        <v>1E-3</v>
      </c>
      <c r="D24" s="101"/>
      <c r="E24" s="101"/>
      <c r="F24" s="101"/>
      <c r="G24" s="101"/>
      <c r="H24" s="100">
        <v>0.06</v>
      </c>
      <c r="I24" s="100">
        <v>0.27400000000000002</v>
      </c>
      <c r="J24" s="100">
        <v>0.32200000000000001</v>
      </c>
      <c r="K24" s="102">
        <v>0.82199999999999995</v>
      </c>
    </row>
    <row r="25" spans="1:11" x14ac:dyDescent="0.3">
      <c r="A25" s="99" t="s">
        <v>142</v>
      </c>
      <c r="B25" s="100">
        <v>0.46200000000000002</v>
      </c>
      <c r="C25" s="100">
        <v>2.1000000000000001E-2</v>
      </c>
      <c r="D25" s="101"/>
      <c r="E25" s="101"/>
      <c r="F25" s="101"/>
      <c r="G25" s="101"/>
      <c r="H25" s="100">
        <v>0.307</v>
      </c>
      <c r="I25" s="100">
        <v>0.86599999999999999</v>
      </c>
      <c r="J25" s="100">
        <v>0.71499999999999997</v>
      </c>
      <c r="K25" s="102">
        <v>2.371</v>
      </c>
    </row>
    <row r="26" spans="1:11" x14ac:dyDescent="0.3">
      <c r="A26" s="99" t="s">
        <v>200</v>
      </c>
      <c r="B26" s="100">
        <v>0.214</v>
      </c>
      <c r="C26" s="101"/>
      <c r="D26" s="101"/>
      <c r="E26" s="101"/>
      <c r="F26" s="101"/>
      <c r="G26" s="101"/>
      <c r="H26" s="100">
        <v>4.7910000000000004</v>
      </c>
      <c r="I26" s="100">
        <v>0.84</v>
      </c>
      <c r="J26" s="101"/>
      <c r="K26" s="102">
        <v>5.8449999999999998</v>
      </c>
    </row>
    <row r="27" spans="1:11" x14ac:dyDescent="0.3">
      <c r="A27" s="99" t="s">
        <v>162</v>
      </c>
      <c r="B27" s="100">
        <v>0.29399999999999998</v>
      </c>
      <c r="C27" s="101"/>
      <c r="D27" s="101"/>
      <c r="E27" s="101"/>
      <c r="F27" s="101"/>
      <c r="G27" s="101"/>
      <c r="H27" s="100">
        <v>0.54400000000000004</v>
      </c>
      <c r="I27" s="100">
        <v>0.89600000000000002</v>
      </c>
      <c r="J27" s="100">
        <v>0.73099999999999998</v>
      </c>
      <c r="K27" s="102">
        <v>2.4649999999999999</v>
      </c>
    </row>
    <row r="28" spans="1:11" x14ac:dyDescent="0.3">
      <c r="A28" s="99" t="s">
        <v>159</v>
      </c>
      <c r="B28" s="100">
        <v>8.7999999999999995E-2</v>
      </c>
      <c r="C28" s="101"/>
      <c r="D28" s="101"/>
      <c r="E28" s="101"/>
      <c r="F28" s="101"/>
      <c r="G28" s="101"/>
      <c r="H28" s="101"/>
      <c r="I28" s="100">
        <v>0.106</v>
      </c>
      <c r="J28" s="101"/>
      <c r="K28" s="102">
        <v>0.19400000000000001</v>
      </c>
    </row>
    <row r="29" spans="1:11" x14ac:dyDescent="0.3">
      <c r="A29" s="99" t="s">
        <v>99</v>
      </c>
      <c r="B29" s="100">
        <v>0.41</v>
      </c>
      <c r="C29" s="101"/>
      <c r="D29" s="101"/>
      <c r="E29" s="101"/>
      <c r="F29" s="100">
        <v>0.45</v>
      </c>
      <c r="G29" s="101"/>
      <c r="H29" s="101"/>
      <c r="I29" s="101"/>
      <c r="J29" s="101"/>
      <c r="K29" s="102">
        <v>0.86</v>
      </c>
    </row>
    <row r="30" spans="1:11" x14ac:dyDescent="0.3">
      <c r="A30" s="99" t="s">
        <v>218</v>
      </c>
      <c r="B30" s="100">
        <v>0.26700000000000002</v>
      </c>
      <c r="C30" s="100">
        <v>0.13700000000000001</v>
      </c>
      <c r="D30" s="101"/>
      <c r="E30" s="101"/>
      <c r="F30" s="101"/>
      <c r="G30" s="101"/>
      <c r="H30" s="101"/>
      <c r="I30" s="101"/>
      <c r="J30" s="101"/>
      <c r="K30" s="102">
        <v>0.40400000000000003</v>
      </c>
    </row>
    <row r="31" spans="1:11" x14ac:dyDescent="0.3">
      <c r="A31" s="99" t="s">
        <v>163</v>
      </c>
      <c r="B31" s="100">
        <v>0.72599999999999998</v>
      </c>
      <c r="C31" s="101"/>
      <c r="D31" s="100">
        <v>9.7000000000000003E-2</v>
      </c>
      <c r="E31" s="101"/>
      <c r="F31" s="100">
        <v>8.9999999999999993E-3</v>
      </c>
      <c r="G31" s="101"/>
      <c r="H31" s="101"/>
      <c r="I31" s="101"/>
      <c r="J31" s="101"/>
      <c r="K31" s="102">
        <v>0.83199999999999996</v>
      </c>
    </row>
    <row r="32" spans="1:11" x14ac:dyDescent="0.3">
      <c r="A32" s="99" t="s">
        <v>188</v>
      </c>
      <c r="B32" s="100">
        <v>0.02</v>
      </c>
      <c r="C32" s="101"/>
      <c r="D32" s="101"/>
      <c r="E32" s="101"/>
      <c r="F32" s="101"/>
      <c r="G32" s="101"/>
      <c r="H32" s="100">
        <v>2E-3</v>
      </c>
      <c r="I32" s="100">
        <v>0.19900000000000001</v>
      </c>
      <c r="J32" s="100">
        <v>0.29199999999999998</v>
      </c>
      <c r="K32" s="102">
        <v>0.51300000000000001</v>
      </c>
    </row>
    <row r="33" spans="1:11" x14ac:dyDescent="0.3">
      <c r="A33" s="99" t="s">
        <v>182</v>
      </c>
      <c r="B33" s="100">
        <v>0.44500000000000001</v>
      </c>
      <c r="C33" s="100">
        <v>2.8000000000000001E-2</v>
      </c>
      <c r="D33" s="101"/>
      <c r="E33" s="101"/>
      <c r="F33" s="101"/>
      <c r="G33" s="101"/>
      <c r="H33" s="100">
        <v>0.17899999999999999</v>
      </c>
      <c r="I33" s="100">
        <v>0.17</v>
      </c>
      <c r="J33" s="100">
        <v>0.65700000000000003</v>
      </c>
      <c r="K33" s="102">
        <v>1.4790000000000001</v>
      </c>
    </row>
    <row r="34" spans="1:11" x14ac:dyDescent="0.3">
      <c r="A34" s="99" t="s">
        <v>301</v>
      </c>
      <c r="B34" s="100">
        <v>0.17199999999999999</v>
      </c>
      <c r="C34" s="100">
        <v>0.02</v>
      </c>
      <c r="D34" s="101"/>
      <c r="E34" s="101"/>
      <c r="F34" s="101"/>
      <c r="G34" s="101"/>
      <c r="H34" s="101"/>
      <c r="I34" s="100">
        <v>0.217</v>
      </c>
      <c r="J34" s="100">
        <v>0.60499999999999998</v>
      </c>
      <c r="K34" s="102">
        <v>1.014</v>
      </c>
    </row>
    <row r="35" spans="1:11" x14ac:dyDescent="0.3">
      <c r="A35" s="99" t="s">
        <v>82</v>
      </c>
      <c r="B35" s="100">
        <v>0.33900000000000002</v>
      </c>
      <c r="C35" s="100">
        <v>0.02</v>
      </c>
      <c r="D35" s="101"/>
      <c r="E35" s="101"/>
      <c r="F35" s="101"/>
      <c r="G35" s="101"/>
      <c r="H35" s="100">
        <v>0.13700000000000001</v>
      </c>
      <c r="I35" s="100">
        <v>0.39400000000000002</v>
      </c>
      <c r="J35" s="101"/>
      <c r="K35" s="102">
        <v>0.89</v>
      </c>
    </row>
    <row r="36" spans="1:11" x14ac:dyDescent="0.3">
      <c r="A36" s="99" t="s">
        <v>92</v>
      </c>
      <c r="B36" s="100">
        <v>0.55700000000000005</v>
      </c>
      <c r="C36" s="100">
        <v>7.0000000000000001E-3</v>
      </c>
      <c r="D36" s="101"/>
      <c r="E36" s="101"/>
      <c r="F36" s="101"/>
      <c r="G36" s="101"/>
      <c r="H36" s="101"/>
      <c r="I36" s="101"/>
      <c r="J36" s="101"/>
      <c r="K36" s="102">
        <v>0.56399999999999995</v>
      </c>
    </row>
    <row r="37" spans="1:11" x14ac:dyDescent="0.3">
      <c r="A37" s="99" t="s">
        <v>120</v>
      </c>
      <c r="B37" s="100">
        <v>3.5999999999999997E-2</v>
      </c>
      <c r="C37" s="100">
        <v>4.4999999999999998E-2</v>
      </c>
      <c r="D37" s="101"/>
      <c r="E37" s="101"/>
      <c r="F37" s="101"/>
      <c r="G37" s="101"/>
      <c r="H37" s="100">
        <v>0.05</v>
      </c>
      <c r="I37" s="100">
        <v>0.753</v>
      </c>
      <c r="J37" s="100">
        <v>0.60699999999999998</v>
      </c>
      <c r="K37" s="102">
        <v>1.4910000000000001</v>
      </c>
    </row>
    <row r="38" spans="1:11" x14ac:dyDescent="0.3">
      <c r="A38" s="99" t="s">
        <v>45</v>
      </c>
      <c r="B38" s="100">
        <v>0.6</v>
      </c>
      <c r="C38" s="100">
        <v>0.1</v>
      </c>
      <c r="D38" s="101"/>
      <c r="E38" s="101"/>
      <c r="F38" s="101"/>
      <c r="G38" s="101"/>
      <c r="H38" s="101"/>
      <c r="I38" s="101"/>
      <c r="J38" s="101"/>
      <c r="K38" s="102">
        <v>0.7</v>
      </c>
    </row>
    <row r="39" spans="1:11" x14ac:dyDescent="0.3">
      <c r="A39" s="99" t="s">
        <v>83</v>
      </c>
      <c r="B39" s="100">
        <v>0.621</v>
      </c>
      <c r="C39" s="100">
        <v>0.35499999999999998</v>
      </c>
      <c r="D39" s="101"/>
      <c r="E39" s="101"/>
      <c r="F39" s="101"/>
      <c r="G39" s="101"/>
      <c r="H39" s="101"/>
      <c r="I39" s="100">
        <v>1.0089999999999999</v>
      </c>
      <c r="J39" s="100">
        <v>1.2629999999999999</v>
      </c>
      <c r="K39" s="102">
        <v>3.2480000000000002</v>
      </c>
    </row>
    <row r="40" spans="1:11" x14ac:dyDescent="0.3">
      <c r="A40" s="99" t="s">
        <v>244</v>
      </c>
      <c r="B40" s="100">
        <v>0.26400000000000001</v>
      </c>
      <c r="C40" s="100">
        <v>5.8999999999999997E-2</v>
      </c>
      <c r="D40" s="101"/>
      <c r="E40" s="101"/>
      <c r="F40" s="101"/>
      <c r="G40" s="101"/>
      <c r="H40" s="101"/>
      <c r="I40" s="100">
        <v>0.67800000000000005</v>
      </c>
      <c r="J40" s="100">
        <v>0.90100000000000002</v>
      </c>
      <c r="K40" s="102">
        <v>1.9019999999999999</v>
      </c>
    </row>
    <row r="41" spans="1:11" x14ac:dyDescent="0.3">
      <c r="A41" s="99" t="s">
        <v>311</v>
      </c>
      <c r="B41" s="100">
        <v>0.33500000000000002</v>
      </c>
      <c r="C41" s="100">
        <v>5.7000000000000002E-2</v>
      </c>
      <c r="D41" s="101"/>
      <c r="E41" s="101"/>
      <c r="F41" s="101"/>
      <c r="G41" s="101"/>
      <c r="H41" s="100">
        <v>4.2999999999999997E-2</v>
      </c>
      <c r="I41" s="100">
        <v>2.5999999999999999E-2</v>
      </c>
      <c r="J41" s="101"/>
      <c r="K41" s="102">
        <v>0.46100000000000002</v>
      </c>
    </row>
    <row r="42" spans="1:11" x14ac:dyDescent="0.3">
      <c r="A42" s="99" t="s">
        <v>111</v>
      </c>
      <c r="B42" s="100">
        <v>0.44600000000000001</v>
      </c>
      <c r="C42" s="101"/>
      <c r="D42" s="101"/>
      <c r="E42" s="101"/>
      <c r="F42" s="101"/>
      <c r="G42" s="101"/>
      <c r="H42" s="101"/>
      <c r="I42" s="100">
        <v>1.246</v>
      </c>
      <c r="J42" s="101"/>
      <c r="K42" s="102">
        <v>1.6919999999999999</v>
      </c>
    </row>
    <row r="43" spans="1:11" x14ac:dyDescent="0.3">
      <c r="A43" s="99" t="s">
        <v>102</v>
      </c>
      <c r="B43" s="100">
        <v>0.42299999999999999</v>
      </c>
      <c r="C43" s="101"/>
      <c r="D43" s="101"/>
      <c r="E43" s="101"/>
      <c r="F43" s="101"/>
      <c r="G43" s="101"/>
      <c r="H43" s="100">
        <v>0.29699999999999999</v>
      </c>
      <c r="I43" s="100">
        <v>0.13100000000000001</v>
      </c>
      <c r="J43" s="100">
        <v>0.60799999999999998</v>
      </c>
      <c r="K43" s="102">
        <v>1.4590000000000001</v>
      </c>
    </row>
    <row r="44" spans="1:11" x14ac:dyDescent="0.3">
      <c r="A44" s="99" t="s">
        <v>175</v>
      </c>
      <c r="B44" s="100">
        <v>0.107</v>
      </c>
      <c r="C44" s="101"/>
      <c r="D44" s="101"/>
      <c r="E44" s="101"/>
      <c r="F44" s="101"/>
      <c r="G44" s="101"/>
      <c r="H44" s="101"/>
      <c r="I44" s="100">
        <v>7.4999999999999997E-2</v>
      </c>
      <c r="J44" s="100">
        <v>0.89600000000000002</v>
      </c>
      <c r="K44" s="102">
        <v>1.0780000000000001</v>
      </c>
    </row>
    <row r="45" spans="1:11" x14ac:dyDescent="0.3">
      <c r="A45" s="99" t="s">
        <v>219</v>
      </c>
      <c r="B45" s="100">
        <v>5.0000000000000001E-3</v>
      </c>
      <c r="C45" s="101"/>
      <c r="D45" s="101"/>
      <c r="E45" s="101"/>
      <c r="F45" s="101"/>
      <c r="G45" s="101"/>
      <c r="H45" s="101"/>
      <c r="I45" s="100">
        <v>0.188</v>
      </c>
      <c r="J45" s="101"/>
      <c r="K45" s="102">
        <v>0.193</v>
      </c>
    </row>
    <row r="46" spans="1:11" x14ac:dyDescent="0.3">
      <c r="A46" s="99" t="s">
        <v>272</v>
      </c>
      <c r="B46" s="100">
        <v>0.4</v>
      </c>
      <c r="C46" s="101"/>
      <c r="D46" s="101"/>
      <c r="E46" s="101"/>
      <c r="F46" s="101"/>
      <c r="G46" s="101"/>
      <c r="H46" s="101"/>
      <c r="I46" s="100">
        <v>0.442</v>
      </c>
      <c r="J46" s="100">
        <v>0.79800000000000004</v>
      </c>
      <c r="K46" s="102">
        <v>1.64</v>
      </c>
    </row>
    <row r="47" spans="1:11" x14ac:dyDescent="0.3">
      <c r="A47" s="99" t="s">
        <v>178</v>
      </c>
      <c r="B47" s="100">
        <v>4.2889999999999997</v>
      </c>
      <c r="C47" s="100">
        <v>7.5999999999999998E-2</v>
      </c>
      <c r="D47" s="101"/>
      <c r="E47" s="101"/>
      <c r="F47" s="101"/>
      <c r="G47" s="101"/>
      <c r="H47" s="100">
        <v>0.59199999999999997</v>
      </c>
      <c r="I47" s="100">
        <v>1.282</v>
      </c>
      <c r="J47" s="100">
        <v>1.742</v>
      </c>
      <c r="K47" s="102">
        <v>7.9809999999999999</v>
      </c>
    </row>
    <row r="48" spans="1:11" x14ac:dyDescent="0.3">
      <c r="A48" s="99" t="s">
        <v>112</v>
      </c>
      <c r="B48" s="100">
        <v>0.01</v>
      </c>
      <c r="C48" s="100">
        <v>1E-3</v>
      </c>
      <c r="D48" s="101"/>
      <c r="E48" s="101"/>
      <c r="F48" s="101"/>
      <c r="G48" s="101"/>
      <c r="H48" s="100">
        <v>0.107</v>
      </c>
      <c r="I48" s="100">
        <v>0.40400000000000003</v>
      </c>
      <c r="J48" s="100">
        <v>0.432</v>
      </c>
      <c r="K48" s="102">
        <v>0.95399999999999996</v>
      </c>
    </row>
    <row r="49" spans="1:11" x14ac:dyDescent="0.3">
      <c r="A49" s="99" t="s">
        <v>128</v>
      </c>
      <c r="B49" s="100">
        <v>1.579</v>
      </c>
      <c r="C49" s="101"/>
      <c r="D49" s="101"/>
      <c r="E49" s="101"/>
      <c r="F49" s="100">
        <v>2.5999999999999999E-2</v>
      </c>
      <c r="G49" s="101"/>
      <c r="H49" s="101"/>
      <c r="I49" s="101"/>
      <c r="J49" s="100">
        <v>2.1949999999999998</v>
      </c>
      <c r="K49" s="102">
        <v>3.8</v>
      </c>
    </row>
    <row r="50" spans="1:11" x14ac:dyDescent="0.3">
      <c r="A50" s="99" t="s">
        <v>169</v>
      </c>
      <c r="B50" s="100">
        <v>0.39800000000000002</v>
      </c>
      <c r="C50" s="100">
        <v>0.14000000000000001</v>
      </c>
      <c r="D50" s="101"/>
      <c r="E50" s="101"/>
      <c r="F50" s="101"/>
      <c r="G50" s="101"/>
      <c r="H50" s="100">
        <v>0.48799999999999999</v>
      </c>
      <c r="I50" s="100">
        <v>1.0129999999999999</v>
      </c>
      <c r="J50" s="101"/>
      <c r="K50" s="102">
        <v>2.0390000000000001</v>
      </c>
    </row>
    <row r="51" spans="1:11" x14ac:dyDescent="0.3">
      <c r="A51" s="99" t="s">
        <v>227</v>
      </c>
      <c r="B51" s="100">
        <v>0.43</v>
      </c>
      <c r="C51" s="100">
        <v>1.6E-2</v>
      </c>
      <c r="D51" s="101"/>
      <c r="E51" s="101"/>
      <c r="F51" s="101"/>
      <c r="G51" s="101"/>
      <c r="H51" s="100">
        <v>0.19600000000000001</v>
      </c>
      <c r="I51" s="100">
        <v>0.161</v>
      </c>
      <c r="J51" s="100">
        <v>0.45400000000000001</v>
      </c>
      <c r="K51" s="102">
        <v>1.2569999999999999</v>
      </c>
    </row>
    <row r="52" spans="1:11" x14ac:dyDescent="0.3">
      <c r="A52" s="99" t="s">
        <v>278</v>
      </c>
      <c r="B52" s="100">
        <v>0.79700000000000004</v>
      </c>
      <c r="C52" s="100">
        <v>0.30199999999999999</v>
      </c>
      <c r="D52" s="101"/>
      <c r="E52" s="101"/>
      <c r="F52" s="101"/>
      <c r="G52" s="101"/>
      <c r="H52" s="100">
        <v>0.42</v>
      </c>
      <c r="I52" s="100">
        <v>0.52700000000000002</v>
      </c>
      <c r="J52" s="100">
        <v>0.91700000000000004</v>
      </c>
      <c r="K52" s="102">
        <v>2.9630000000000001</v>
      </c>
    </row>
    <row r="53" spans="1:11" x14ac:dyDescent="0.3">
      <c r="A53" s="99" t="s">
        <v>313</v>
      </c>
      <c r="B53" s="100">
        <v>0.13100000000000001</v>
      </c>
      <c r="C53" s="100">
        <v>1.2999999999999999E-2</v>
      </c>
      <c r="D53" s="101"/>
      <c r="E53" s="101"/>
      <c r="F53" s="101"/>
      <c r="G53" s="101"/>
      <c r="H53" s="100">
        <v>0.03</v>
      </c>
      <c r="I53" s="100">
        <v>0.24099999999999999</v>
      </c>
      <c r="J53" s="101"/>
      <c r="K53" s="102">
        <v>0.41499999999999998</v>
      </c>
    </row>
    <row r="54" spans="1:11" x14ac:dyDescent="0.3">
      <c r="A54" s="99" t="s">
        <v>296</v>
      </c>
      <c r="B54" s="100">
        <v>2</v>
      </c>
      <c r="C54" s="101"/>
      <c r="D54" s="101"/>
      <c r="E54" s="101"/>
      <c r="F54" s="101"/>
      <c r="G54" s="101"/>
      <c r="H54" s="101"/>
      <c r="I54" s="101"/>
      <c r="J54" s="101"/>
      <c r="K54" s="102">
        <v>2</v>
      </c>
    </row>
    <row r="55" spans="1:11" x14ac:dyDescent="0.3">
      <c r="A55" s="99" t="s">
        <v>170</v>
      </c>
      <c r="B55" s="100">
        <v>0.76200000000000001</v>
      </c>
      <c r="C55" s="101"/>
      <c r="D55" s="100">
        <v>0.04</v>
      </c>
      <c r="E55" s="101"/>
      <c r="F55" s="101"/>
      <c r="G55" s="101"/>
      <c r="H55" s="100">
        <v>0.80800000000000005</v>
      </c>
      <c r="I55" s="100">
        <v>1.629</v>
      </c>
      <c r="J55" s="100">
        <v>1.109</v>
      </c>
      <c r="K55" s="102">
        <v>4.3479999999999999</v>
      </c>
    </row>
    <row r="56" spans="1:11" x14ac:dyDescent="0.3">
      <c r="A56" s="99" t="s">
        <v>254</v>
      </c>
      <c r="B56" s="100">
        <v>0.55500000000000005</v>
      </c>
      <c r="C56" s="100">
        <v>6.5000000000000002E-2</v>
      </c>
      <c r="D56" s="101"/>
      <c r="E56" s="101"/>
      <c r="F56" s="100">
        <v>1E-3</v>
      </c>
      <c r="G56" s="101"/>
      <c r="H56" s="100">
        <v>0.2</v>
      </c>
      <c r="I56" s="101"/>
      <c r="J56" s="100">
        <v>0.2</v>
      </c>
      <c r="K56" s="102">
        <v>1.0209999999999999</v>
      </c>
    </row>
    <row r="57" spans="1:11" x14ac:dyDescent="0.3">
      <c r="A57" s="99" t="s">
        <v>104</v>
      </c>
      <c r="B57" s="100">
        <v>0.69799999999999995</v>
      </c>
      <c r="C57" s="100">
        <v>1.6E-2</v>
      </c>
      <c r="D57" s="101"/>
      <c r="E57" s="101"/>
      <c r="F57" s="101"/>
      <c r="G57" s="101"/>
      <c r="H57" s="100">
        <v>0.221</v>
      </c>
      <c r="I57" s="100">
        <v>0.50800000000000001</v>
      </c>
      <c r="J57" s="101"/>
      <c r="K57" s="102">
        <v>1.4430000000000001</v>
      </c>
    </row>
    <row r="58" spans="1:11" x14ac:dyDescent="0.3">
      <c r="A58" s="99" t="s">
        <v>211</v>
      </c>
      <c r="B58" s="100">
        <v>1.319</v>
      </c>
      <c r="C58" s="100">
        <v>2.5999999999999999E-2</v>
      </c>
      <c r="D58" s="101"/>
      <c r="E58" s="101"/>
      <c r="F58" s="101"/>
      <c r="G58" s="101"/>
      <c r="H58" s="101"/>
      <c r="I58" s="100">
        <v>2.1</v>
      </c>
      <c r="J58" s="101"/>
      <c r="K58" s="102">
        <v>3.4449999999999998</v>
      </c>
    </row>
    <row r="59" spans="1:11" x14ac:dyDescent="0.3">
      <c r="A59" s="99" t="s">
        <v>316</v>
      </c>
      <c r="B59" s="100">
        <v>1.948</v>
      </c>
      <c r="C59" s="101"/>
      <c r="D59" s="100">
        <v>0.312</v>
      </c>
      <c r="E59" s="100">
        <v>1E-3</v>
      </c>
      <c r="F59" s="101"/>
      <c r="G59" s="101"/>
      <c r="H59" s="100">
        <v>0.26700000000000002</v>
      </c>
      <c r="I59" s="100">
        <v>0.495</v>
      </c>
      <c r="J59" s="100">
        <v>0.628</v>
      </c>
      <c r="K59" s="102">
        <v>3.6509999999999998</v>
      </c>
    </row>
    <row r="60" spans="1:11" x14ac:dyDescent="0.3">
      <c r="A60" s="99" t="s">
        <v>263</v>
      </c>
      <c r="B60" s="100">
        <v>1.1200000000000001</v>
      </c>
      <c r="C60" s="100">
        <v>0.45300000000000001</v>
      </c>
      <c r="D60" s="101"/>
      <c r="E60" s="101"/>
      <c r="F60" s="101"/>
      <c r="G60" s="101"/>
      <c r="H60" s="101"/>
      <c r="I60" s="100">
        <v>2.7210000000000001</v>
      </c>
      <c r="J60" s="101"/>
      <c r="K60" s="102">
        <v>4.2939999999999996</v>
      </c>
    </row>
    <row r="61" spans="1:11" x14ac:dyDescent="0.3">
      <c r="A61" s="99" t="s">
        <v>293</v>
      </c>
      <c r="B61" s="100">
        <v>1</v>
      </c>
      <c r="C61" s="100">
        <v>0.52500000000000002</v>
      </c>
      <c r="D61" s="100">
        <v>0.2</v>
      </c>
      <c r="E61" s="101"/>
      <c r="F61" s="101"/>
      <c r="G61" s="101"/>
      <c r="H61" s="101"/>
      <c r="I61" s="100">
        <v>0.66900000000000004</v>
      </c>
      <c r="J61" s="101"/>
      <c r="K61" s="102">
        <v>2.3940000000000001</v>
      </c>
    </row>
    <row r="62" spans="1:11" x14ac:dyDescent="0.3">
      <c r="A62" s="99" t="s">
        <v>451</v>
      </c>
      <c r="B62" s="100">
        <v>2E-3</v>
      </c>
      <c r="C62" s="100">
        <v>1E-3</v>
      </c>
      <c r="D62" s="100">
        <v>1E-3</v>
      </c>
      <c r="E62" s="100">
        <v>2E-3</v>
      </c>
      <c r="F62" s="100">
        <v>2E-3</v>
      </c>
      <c r="G62" s="100">
        <v>1E-3</v>
      </c>
      <c r="H62" s="100">
        <v>3.7999999999999999E-2</v>
      </c>
      <c r="I62" s="100">
        <v>7.9000000000000001E-2</v>
      </c>
      <c r="J62" s="100">
        <v>0.39400000000000002</v>
      </c>
      <c r="K62" s="102">
        <v>0.52</v>
      </c>
    </row>
    <row r="63" spans="1:11" x14ac:dyDescent="0.3">
      <c r="A63" s="99" t="s">
        <v>416</v>
      </c>
      <c r="B63" s="100">
        <v>0.32300000000000001</v>
      </c>
      <c r="C63" s="101"/>
      <c r="D63" s="101"/>
      <c r="E63" s="101"/>
      <c r="F63" s="101"/>
      <c r="G63" s="101"/>
      <c r="H63" s="100">
        <v>0.32</v>
      </c>
      <c r="I63" s="100">
        <v>0.65600000000000003</v>
      </c>
      <c r="J63" s="101"/>
      <c r="K63" s="102">
        <v>1.2989999999999999</v>
      </c>
    </row>
    <row r="64" spans="1:11" x14ac:dyDescent="0.3">
      <c r="A64" s="99" t="s">
        <v>475</v>
      </c>
      <c r="B64" s="100">
        <v>2.391</v>
      </c>
      <c r="C64" s="101"/>
      <c r="D64" s="101"/>
      <c r="E64" s="101"/>
      <c r="F64" s="101"/>
      <c r="G64" s="101"/>
      <c r="H64" s="101"/>
      <c r="I64" s="100">
        <v>1.8180000000000001</v>
      </c>
      <c r="J64" s="101"/>
      <c r="K64" s="102">
        <v>4.2089999999999996</v>
      </c>
    </row>
    <row r="65" spans="1:11" x14ac:dyDescent="0.3">
      <c r="A65" s="99" t="s">
        <v>495</v>
      </c>
      <c r="B65" s="100">
        <v>0.87</v>
      </c>
      <c r="C65" s="100">
        <v>0.33800000000000002</v>
      </c>
      <c r="D65" s="101"/>
      <c r="E65" s="101"/>
      <c r="F65" s="101"/>
      <c r="G65" s="101"/>
      <c r="H65" s="101"/>
      <c r="I65" s="100">
        <v>1.5429999999999999</v>
      </c>
      <c r="J65" s="100">
        <v>1.196</v>
      </c>
      <c r="K65" s="102">
        <v>3.9470000000000001</v>
      </c>
    </row>
    <row r="66" spans="1:11" x14ac:dyDescent="0.3">
      <c r="A66" s="99" t="s">
        <v>491</v>
      </c>
      <c r="B66" s="100">
        <v>1.6659999999999999</v>
      </c>
      <c r="C66" s="100">
        <v>8.6999999999999994E-2</v>
      </c>
      <c r="D66" s="101"/>
      <c r="E66" s="101"/>
      <c r="F66" s="101"/>
      <c r="G66" s="101"/>
      <c r="H66" s="100">
        <v>0.76200000000000001</v>
      </c>
      <c r="I66" s="100">
        <v>1.2529999999999999</v>
      </c>
      <c r="J66" s="101"/>
      <c r="K66" s="102">
        <v>3.7679999999999998</v>
      </c>
    </row>
    <row r="67" spans="1:11" x14ac:dyDescent="0.3">
      <c r="A67" s="99" t="s">
        <v>446</v>
      </c>
      <c r="B67" s="100">
        <v>0.1</v>
      </c>
      <c r="C67" s="100">
        <v>0.15</v>
      </c>
      <c r="D67" s="100">
        <v>0.184</v>
      </c>
      <c r="E67" s="101"/>
      <c r="F67" s="101"/>
      <c r="G67" s="101"/>
      <c r="H67" s="100">
        <v>6.5000000000000002E-2</v>
      </c>
      <c r="I67" s="100">
        <v>1.0999999999999999E-2</v>
      </c>
      <c r="J67" s="100">
        <v>1.1919999999999999</v>
      </c>
      <c r="K67" s="102">
        <v>1.702</v>
      </c>
    </row>
    <row r="68" spans="1:11" x14ac:dyDescent="0.3">
      <c r="A68" s="99" t="s">
        <v>457</v>
      </c>
      <c r="B68" s="100">
        <v>0.45900000000000002</v>
      </c>
      <c r="C68" s="100">
        <v>0.33500000000000002</v>
      </c>
      <c r="D68" s="101"/>
      <c r="E68" s="101"/>
      <c r="F68" s="101"/>
      <c r="G68" s="101"/>
      <c r="H68" s="101"/>
      <c r="I68" s="100">
        <v>0.752</v>
      </c>
      <c r="J68" s="100">
        <v>1.0029999999999999</v>
      </c>
      <c r="K68" s="102">
        <v>2.5489999999999999</v>
      </c>
    </row>
    <row r="69" spans="1:11" x14ac:dyDescent="0.3">
      <c r="A69" s="99" t="s">
        <v>472</v>
      </c>
      <c r="B69" s="100">
        <v>0.97</v>
      </c>
      <c r="C69" s="100">
        <v>0.14000000000000001</v>
      </c>
      <c r="D69" s="101"/>
      <c r="E69" s="101"/>
      <c r="F69" s="101"/>
      <c r="G69" s="101"/>
      <c r="H69" s="101"/>
      <c r="I69" s="100">
        <v>2.0070000000000001</v>
      </c>
      <c r="J69" s="101"/>
      <c r="K69" s="102">
        <v>3.117</v>
      </c>
    </row>
    <row r="70" spans="1:11" x14ac:dyDescent="0.3">
      <c r="A70" s="99" t="s">
        <v>464</v>
      </c>
      <c r="B70" s="100">
        <v>6.5250000000000004</v>
      </c>
      <c r="C70" s="100">
        <v>0.05</v>
      </c>
      <c r="D70" s="101"/>
      <c r="E70" s="101"/>
      <c r="F70" s="101"/>
      <c r="G70" s="101"/>
      <c r="H70" s="100">
        <v>0.11799999999999999</v>
      </c>
      <c r="I70" s="100">
        <v>1.0569999999999999</v>
      </c>
      <c r="J70" s="101"/>
      <c r="K70" s="102">
        <v>7.75</v>
      </c>
    </row>
    <row r="71" spans="1:11" x14ac:dyDescent="0.3">
      <c r="A71" s="99" t="s">
        <v>469</v>
      </c>
      <c r="B71" s="100">
        <v>0.77400000000000002</v>
      </c>
      <c r="C71" s="100">
        <v>5.8999999999999997E-2</v>
      </c>
      <c r="D71" s="101"/>
      <c r="E71" s="101"/>
      <c r="F71" s="101"/>
      <c r="G71" s="101"/>
      <c r="H71" s="100">
        <v>0.78</v>
      </c>
      <c r="I71" s="100">
        <v>1.4</v>
      </c>
      <c r="J71" s="100">
        <v>1</v>
      </c>
      <c r="K71" s="102">
        <v>4.0129999999999999</v>
      </c>
    </row>
    <row r="72" spans="1:11" x14ac:dyDescent="0.3">
      <c r="A72" s="99" t="s">
        <v>501</v>
      </c>
      <c r="B72" s="100">
        <v>9.2999999999999999E-2</v>
      </c>
      <c r="C72" s="100">
        <v>1.2E-2</v>
      </c>
      <c r="D72" s="100">
        <v>1E-3</v>
      </c>
      <c r="E72" s="100">
        <v>1E-3</v>
      </c>
      <c r="F72" s="100">
        <v>1E-3</v>
      </c>
      <c r="G72" s="100">
        <v>1E-3</v>
      </c>
      <c r="H72" s="100">
        <v>1E-3</v>
      </c>
      <c r="I72" s="100">
        <v>0.308</v>
      </c>
      <c r="J72" s="100">
        <v>0.71599999999999997</v>
      </c>
      <c r="K72" s="102">
        <v>1.1339999999999999</v>
      </c>
    </row>
    <row r="73" spans="1:11" x14ac:dyDescent="0.3">
      <c r="A73" s="99" t="s">
        <v>490</v>
      </c>
      <c r="B73" s="100">
        <v>1.849</v>
      </c>
      <c r="C73" s="100">
        <v>0.186</v>
      </c>
      <c r="D73" s="101"/>
      <c r="E73" s="101"/>
      <c r="F73" s="101"/>
      <c r="G73" s="101"/>
      <c r="H73" s="101"/>
      <c r="I73" s="100">
        <v>1.101</v>
      </c>
      <c r="J73" s="100">
        <v>1.085</v>
      </c>
      <c r="K73" s="102">
        <v>4.2210000000000001</v>
      </c>
    </row>
    <row r="74" spans="1:11" x14ac:dyDescent="0.3">
      <c r="A74" s="99" t="s">
        <v>477</v>
      </c>
      <c r="B74" s="100">
        <v>1.3280000000000001</v>
      </c>
      <c r="C74" s="101"/>
      <c r="D74" s="101"/>
      <c r="E74" s="101"/>
      <c r="F74" s="101"/>
      <c r="G74" s="101"/>
      <c r="H74" s="101"/>
      <c r="I74" s="100">
        <v>0.39100000000000001</v>
      </c>
      <c r="J74" s="100">
        <v>1.1739999999999999</v>
      </c>
      <c r="K74" s="102">
        <v>2.8929999999999998</v>
      </c>
    </row>
    <row r="75" spans="1:11" x14ac:dyDescent="0.3">
      <c r="A75" s="99" t="s">
        <v>450</v>
      </c>
      <c r="B75" s="100">
        <v>0.622</v>
      </c>
      <c r="C75" s="100">
        <v>7.0000000000000001E-3</v>
      </c>
      <c r="D75" s="101"/>
      <c r="E75" s="101"/>
      <c r="F75" s="101"/>
      <c r="G75" s="101"/>
      <c r="H75" s="100">
        <v>0.60899999999999999</v>
      </c>
      <c r="I75" s="100">
        <v>1.1719999999999999</v>
      </c>
      <c r="J75" s="100">
        <v>1.502</v>
      </c>
      <c r="K75" s="102">
        <v>3.9119999999999999</v>
      </c>
    </row>
    <row r="76" spans="1:11" x14ac:dyDescent="0.3">
      <c r="A76" s="99" t="s">
        <v>445</v>
      </c>
      <c r="B76" s="100">
        <v>0.52700000000000002</v>
      </c>
      <c r="C76" s="101"/>
      <c r="D76" s="101"/>
      <c r="E76" s="101"/>
      <c r="F76" s="101"/>
      <c r="G76" s="101"/>
      <c r="H76" s="100">
        <v>0.34200000000000003</v>
      </c>
      <c r="I76" s="100">
        <v>1.0289999999999999</v>
      </c>
      <c r="J76" s="101"/>
      <c r="K76" s="102">
        <v>1.8979999999999999</v>
      </c>
    </row>
    <row r="77" spans="1:11" x14ac:dyDescent="0.3">
      <c r="A77" s="99" t="s">
        <v>460</v>
      </c>
      <c r="B77" s="100">
        <v>7.4290000000000003</v>
      </c>
      <c r="C77" s="100">
        <v>0.03</v>
      </c>
      <c r="D77" s="101"/>
      <c r="E77" s="101"/>
      <c r="F77" s="101"/>
      <c r="G77" s="101"/>
      <c r="H77" s="101"/>
      <c r="I77" s="100">
        <v>2.206</v>
      </c>
      <c r="J77" s="101"/>
      <c r="K77" s="102">
        <v>9.6649999999999991</v>
      </c>
    </row>
    <row r="78" spans="1:11" x14ac:dyDescent="0.3">
      <c r="A78" s="99" t="s">
        <v>482</v>
      </c>
      <c r="B78" s="100">
        <v>0.97699999999999998</v>
      </c>
      <c r="C78" s="100">
        <v>0.83199999999999996</v>
      </c>
      <c r="D78" s="101"/>
      <c r="E78" s="101"/>
      <c r="F78" s="101"/>
      <c r="G78" s="101"/>
      <c r="H78" s="101"/>
      <c r="I78" s="100">
        <v>1.044</v>
      </c>
      <c r="J78" s="100">
        <v>1.073</v>
      </c>
      <c r="K78" s="102">
        <v>3.9260000000000002</v>
      </c>
    </row>
    <row r="79" spans="1:11" x14ac:dyDescent="0.3">
      <c r="A79" s="99" t="s">
        <v>487</v>
      </c>
      <c r="B79" s="100">
        <v>1.5840000000000001</v>
      </c>
      <c r="C79" s="101"/>
      <c r="D79" s="101"/>
      <c r="E79" s="101"/>
      <c r="F79" s="101"/>
      <c r="G79" s="101"/>
      <c r="H79" s="100">
        <v>1.236</v>
      </c>
      <c r="I79" s="100">
        <v>0.34799999999999998</v>
      </c>
      <c r="J79" s="101"/>
      <c r="K79" s="102">
        <v>3.1680000000000001</v>
      </c>
    </row>
    <row r="80" spans="1:11" x14ac:dyDescent="0.3">
      <c r="A80" s="99" t="s">
        <v>466</v>
      </c>
      <c r="B80" s="100">
        <v>0.502</v>
      </c>
      <c r="C80" s="100">
        <v>1.7999999999999999E-2</v>
      </c>
      <c r="D80" s="100">
        <v>1E-3</v>
      </c>
      <c r="E80" s="101"/>
      <c r="F80" s="101"/>
      <c r="G80" s="101"/>
      <c r="H80" s="100">
        <v>1E-3</v>
      </c>
      <c r="I80" s="100">
        <v>8.9999999999999993E-3</v>
      </c>
      <c r="J80" s="100">
        <v>0.47899999999999998</v>
      </c>
      <c r="K80" s="102">
        <v>1.01</v>
      </c>
    </row>
    <row r="81" spans="1:11" x14ac:dyDescent="0.3">
      <c r="A81" s="99" t="s">
        <v>414</v>
      </c>
      <c r="B81" s="100">
        <v>2.8069999999999999</v>
      </c>
      <c r="C81" s="101"/>
      <c r="D81" s="101"/>
      <c r="E81" s="101"/>
      <c r="F81" s="101"/>
      <c r="G81" s="101"/>
      <c r="H81" s="101"/>
      <c r="I81" s="100">
        <v>1</v>
      </c>
      <c r="J81" s="100">
        <v>2</v>
      </c>
      <c r="K81" s="102">
        <v>5.8070000000000004</v>
      </c>
    </row>
    <row r="82" spans="1:11" x14ac:dyDescent="0.3">
      <c r="A82" s="99" t="s">
        <v>470</v>
      </c>
      <c r="B82" s="100">
        <v>0.27300000000000002</v>
      </c>
      <c r="C82" s="101"/>
      <c r="D82" s="100">
        <v>1E-3</v>
      </c>
      <c r="E82" s="101"/>
      <c r="F82" s="101"/>
      <c r="G82" s="101"/>
      <c r="H82" s="101"/>
      <c r="I82" s="100">
        <v>2.3E-2</v>
      </c>
      <c r="J82" s="100">
        <v>0.112</v>
      </c>
      <c r="K82" s="102">
        <v>0.40899999999999997</v>
      </c>
    </row>
    <row r="83" spans="1:11" x14ac:dyDescent="0.3">
      <c r="A83" s="99" t="s">
        <v>1219</v>
      </c>
      <c r="B83" s="100">
        <v>0.53200000000000003</v>
      </c>
      <c r="C83" s="100">
        <v>0.19800000000000001</v>
      </c>
      <c r="D83" s="100">
        <v>0.08</v>
      </c>
      <c r="E83" s="101"/>
      <c r="F83" s="101"/>
      <c r="G83" s="101"/>
      <c r="H83" s="100">
        <v>0.1</v>
      </c>
      <c r="I83" s="100">
        <v>1</v>
      </c>
      <c r="J83" s="100">
        <v>1.0900000000000001</v>
      </c>
      <c r="K83" s="102">
        <v>3</v>
      </c>
    </row>
    <row r="84" spans="1:11" x14ac:dyDescent="0.3">
      <c r="A84" s="99" t="s">
        <v>743</v>
      </c>
      <c r="B84" s="100">
        <v>0.64600000000000002</v>
      </c>
      <c r="C84" s="100">
        <v>0.16700000000000001</v>
      </c>
      <c r="D84" s="101"/>
      <c r="E84" s="101"/>
      <c r="F84" s="101"/>
      <c r="G84" s="101"/>
      <c r="H84" s="100">
        <v>0.46200000000000002</v>
      </c>
      <c r="I84" s="100">
        <v>1.4630000000000001</v>
      </c>
      <c r="J84" s="100">
        <v>1.087</v>
      </c>
      <c r="K84" s="102">
        <v>3.8250000000000002</v>
      </c>
    </row>
    <row r="85" spans="1:11" x14ac:dyDescent="0.3">
      <c r="A85" s="99" t="s">
        <v>1003</v>
      </c>
      <c r="B85" s="100">
        <v>0.53700000000000003</v>
      </c>
      <c r="C85" s="100">
        <v>0.17100000000000001</v>
      </c>
      <c r="D85" s="101"/>
      <c r="E85" s="101"/>
      <c r="F85" s="101"/>
      <c r="G85" s="101"/>
      <c r="H85" s="100">
        <v>8.7999999999999995E-2</v>
      </c>
      <c r="I85" s="100">
        <v>0.74399999999999999</v>
      </c>
      <c r="J85" s="100">
        <v>0.70499999999999996</v>
      </c>
      <c r="K85" s="102">
        <v>2.2450000000000001</v>
      </c>
    </row>
    <row r="86" spans="1:11" x14ac:dyDescent="0.3">
      <c r="A86" s="99" t="s">
        <v>749</v>
      </c>
      <c r="B86" s="100">
        <v>2</v>
      </c>
      <c r="C86" s="101"/>
      <c r="D86" s="101"/>
      <c r="E86" s="101"/>
      <c r="F86" s="101"/>
      <c r="G86" s="101"/>
      <c r="H86" s="100">
        <v>3</v>
      </c>
      <c r="I86" s="100">
        <v>10</v>
      </c>
      <c r="J86" s="101"/>
      <c r="K86" s="102">
        <v>15</v>
      </c>
    </row>
    <row r="87" spans="1:11" x14ac:dyDescent="0.3">
      <c r="A87" s="99" t="s">
        <v>1202</v>
      </c>
      <c r="B87" s="100">
        <v>7.0860000000000003</v>
      </c>
      <c r="C87" s="101"/>
      <c r="D87" s="101"/>
      <c r="E87" s="101"/>
      <c r="F87" s="101"/>
      <c r="G87" s="101"/>
      <c r="H87" s="101"/>
      <c r="I87" s="101"/>
      <c r="J87" s="101"/>
      <c r="K87" s="102">
        <v>7.0860000000000003</v>
      </c>
    </row>
    <row r="88" spans="1:11" x14ac:dyDescent="0.3">
      <c r="A88" s="99" t="s">
        <v>696</v>
      </c>
      <c r="B88" s="100">
        <v>0.43</v>
      </c>
      <c r="C88" s="101"/>
      <c r="D88" s="101"/>
      <c r="E88" s="101"/>
      <c r="F88" s="101"/>
      <c r="G88" s="101"/>
      <c r="H88" s="101"/>
      <c r="I88" s="101"/>
      <c r="J88" s="100">
        <v>1.5449999999999999</v>
      </c>
      <c r="K88" s="102">
        <v>1.9750000000000001</v>
      </c>
    </row>
    <row r="89" spans="1:11" x14ac:dyDescent="0.3">
      <c r="A89" s="99" t="s">
        <v>744</v>
      </c>
      <c r="B89" s="100">
        <v>0.2</v>
      </c>
      <c r="C89" s="101"/>
      <c r="D89" s="101"/>
      <c r="E89" s="101"/>
      <c r="F89" s="101"/>
      <c r="G89" s="101"/>
      <c r="H89" s="101"/>
      <c r="I89" s="101"/>
      <c r="J89" s="101"/>
      <c r="K89" s="102">
        <v>0.2</v>
      </c>
    </row>
    <row r="90" spans="1:11" x14ac:dyDescent="0.3">
      <c r="A90" s="99" t="s">
        <v>825</v>
      </c>
      <c r="B90" s="100">
        <v>0.185</v>
      </c>
      <c r="C90" s="100">
        <v>5.0000000000000001E-3</v>
      </c>
      <c r="D90" s="101"/>
      <c r="E90" s="101"/>
      <c r="F90" s="101"/>
      <c r="G90" s="101"/>
      <c r="H90" s="100">
        <v>2E-3</v>
      </c>
      <c r="I90" s="100">
        <v>0.253</v>
      </c>
      <c r="J90" s="100">
        <v>0.41</v>
      </c>
      <c r="K90" s="102">
        <v>0.85499999999999998</v>
      </c>
    </row>
    <row r="91" spans="1:11" x14ac:dyDescent="0.3">
      <c r="A91" s="99" t="s">
        <v>644</v>
      </c>
      <c r="B91" s="100">
        <v>0.115</v>
      </c>
      <c r="C91" s="101"/>
      <c r="D91" s="101"/>
      <c r="E91" s="101"/>
      <c r="F91" s="101"/>
      <c r="G91" s="101"/>
      <c r="H91" s="100">
        <v>0.14499999999999999</v>
      </c>
      <c r="I91" s="100">
        <v>0.14000000000000001</v>
      </c>
      <c r="J91" s="100">
        <v>0.2</v>
      </c>
      <c r="K91" s="102">
        <v>0.6</v>
      </c>
    </row>
    <row r="92" spans="1:11" x14ac:dyDescent="0.3">
      <c r="A92" s="99" t="s">
        <v>1061</v>
      </c>
      <c r="B92" s="100">
        <v>1E-3</v>
      </c>
      <c r="C92" s="101"/>
      <c r="D92" s="101"/>
      <c r="E92" s="101"/>
      <c r="F92" s="101"/>
      <c r="G92" s="101"/>
      <c r="H92" s="100">
        <v>0.317</v>
      </c>
      <c r="I92" s="100">
        <v>0.97</v>
      </c>
      <c r="J92" s="100">
        <v>0.57799999999999996</v>
      </c>
      <c r="K92" s="102">
        <v>1.8660000000000001</v>
      </c>
    </row>
    <row r="93" spans="1:11" x14ac:dyDescent="0.3">
      <c r="A93" s="99" t="s">
        <v>1037</v>
      </c>
      <c r="B93" s="100">
        <v>3</v>
      </c>
      <c r="C93" s="100">
        <v>5</v>
      </c>
      <c r="D93" s="100">
        <v>2</v>
      </c>
      <c r="E93" s="101"/>
      <c r="F93" s="101"/>
      <c r="G93" s="101"/>
      <c r="H93" s="100">
        <v>1</v>
      </c>
      <c r="I93" s="100">
        <v>2</v>
      </c>
      <c r="J93" s="101"/>
      <c r="K93" s="102">
        <v>13</v>
      </c>
    </row>
    <row r="94" spans="1:11" x14ac:dyDescent="0.3">
      <c r="A94" s="99" t="s">
        <v>1028</v>
      </c>
      <c r="B94" s="100">
        <v>0.79100000000000004</v>
      </c>
      <c r="C94" s="101"/>
      <c r="D94" s="101"/>
      <c r="E94" s="101"/>
      <c r="F94" s="101"/>
      <c r="G94" s="101"/>
      <c r="H94" s="101"/>
      <c r="I94" s="101"/>
      <c r="J94" s="101"/>
      <c r="K94" s="102">
        <v>0.79100000000000004</v>
      </c>
    </row>
    <row r="95" spans="1:11" x14ac:dyDescent="0.3">
      <c r="A95" s="99" t="s">
        <v>985</v>
      </c>
      <c r="B95" s="100">
        <v>1.64</v>
      </c>
      <c r="C95" s="101"/>
      <c r="D95" s="101"/>
      <c r="E95" s="101"/>
      <c r="F95" s="101"/>
      <c r="G95" s="101"/>
      <c r="H95" s="100">
        <v>0.73699999999999999</v>
      </c>
      <c r="I95" s="100">
        <v>0.78800000000000003</v>
      </c>
      <c r="J95" s="100">
        <v>0.60599999999999998</v>
      </c>
      <c r="K95" s="102">
        <v>3.7709999999999999</v>
      </c>
    </row>
    <row r="96" spans="1:11" x14ac:dyDescent="0.3">
      <c r="A96" s="99" t="s">
        <v>826</v>
      </c>
      <c r="B96" s="100">
        <v>0.39300000000000002</v>
      </c>
      <c r="C96" s="100">
        <v>0.105</v>
      </c>
      <c r="D96" s="101"/>
      <c r="E96" s="101"/>
      <c r="F96" s="101"/>
      <c r="G96" s="101"/>
      <c r="H96" s="100">
        <v>0.35199999999999998</v>
      </c>
      <c r="I96" s="100">
        <v>1.1879999999999999</v>
      </c>
      <c r="J96" s="100">
        <v>1.06</v>
      </c>
      <c r="K96" s="102">
        <v>3.0979999999999999</v>
      </c>
    </row>
    <row r="97" spans="1:11" x14ac:dyDescent="0.3">
      <c r="A97" s="99" t="s">
        <v>718</v>
      </c>
      <c r="B97" s="100">
        <v>0.13</v>
      </c>
      <c r="C97" s="100">
        <v>0.02</v>
      </c>
      <c r="D97" s="101"/>
      <c r="E97" s="101"/>
      <c r="F97" s="101"/>
      <c r="G97" s="101"/>
      <c r="H97" s="101"/>
      <c r="I97" s="100">
        <v>0.03</v>
      </c>
      <c r="J97" s="101"/>
      <c r="K97" s="102">
        <v>0.18</v>
      </c>
    </row>
    <row r="98" spans="1:11" x14ac:dyDescent="0.3">
      <c r="A98" s="99" t="s">
        <v>1223</v>
      </c>
      <c r="B98" s="100">
        <v>0.43099999999999999</v>
      </c>
      <c r="C98" s="100">
        <v>9.4E-2</v>
      </c>
      <c r="D98" s="101"/>
      <c r="E98" s="101"/>
      <c r="F98" s="101"/>
      <c r="G98" s="101"/>
      <c r="H98" s="101"/>
      <c r="I98" s="100">
        <v>0.70399999999999996</v>
      </c>
      <c r="J98" s="101"/>
      <c r="K98" s="102">
        <v>1.2290000000000001</v>
      </c>
    </row>
    <row r="99" spans="1:11" x14ac:dyDescent="0.3">
      <c r="A99" s="99" t="s">
        <v>810</v>
      </c>
      <c r="B99" s="100">
        <v>1.3</v>
      </c>
      <c r="C99" s="101"/>
      <c r="D99" s="101"/>
      <c r="E99" s="101"/>
      <c r="F99" s="101"/>
      <c r="G99" s="101"/>
      <c r="H99" s="101"/>
      <c r="I99" s="100">
        <v>0.1</v>
      </c>
      <c r="J99" s="100">
        <v>0.3</v>
      </c>
      <c r="K99" s="102">
        <v>1.7</v>
      </c>
    </row>
    <row r="100" spans="1:11" x14ac:dyDescent="0.3">
      <c r="A100" s="99" t="s">
        <v>1001</v>
      </c>
      <c r="B100" s="100">
        <v>0.73699999999999999</v>
      </c>
      <c r="C100" s="101"/>
      <c r="D100" s="100">
        <v>7.5999999999999998E-2</v>
      </c>
      <c r="E100" s="101"/>
      <c r="F100" s="101"/>
      <c r="G100" s="101"/>
      <c r="H100" s="101"/>
      <c r="I100" s="100">
        <v>1.6479999999999999</v>
      </c>
      <c r="J100" s="101"/>
      <c r="K100" s="102">
        <v>2.4609999999999999</v>
      </c>
    </row>
    <row r="101" spans="1:11" x14ac:dyDescent="0.3">
      <c r="A101" s="99" t="s">
        <v>522</v>
      </c>
      <c r="B101" s="100">
        <v>0.13400000000000001</v>
      </c>
      <c r="C101" s="101"/>
      <c r="D101" s="101"/>
      <c r="E101" s="101"/>
      <c r="F101" s="101"/>
      <c r="G101" s="101"/>
      <c r="H101" s="100">
        <v>0.09</v>
      </c>
      <c r="I101" s="100">
        <v>0.27800000000000002</v>
      </c>
      <c r="J101" s="100">
        <v>0.47199999999999998</v>
      </c>
      <c r="K101" s="102">
        <v>0.97399999999999998</v>
      </c>
    </row>
    <row r="102" spans="1:11" x14ac:dyDescent="0.3">
      <c r="A102" s="99" t="s">
        <v>698</v>
      </c>
      <c r="B102" s="100">
        <v>0.57799999999999996</v>
      </c>
      <c r="C102" s="101"/>
      <c r="D102" s="101"/>
      <c r="E102" s="101"/>
      <c r="F102" s="101"/>
      <c r="G102" s="101"/>
      <c r="H102" s="101"/>
      <c r="I102" s="101"/>
      <c r="J102" s="101"/>
      <c r="K102" s="102">
        <v>0.57799999999999996</v>
      </c>
    </row>
    <row r="103" spans="1:11" x14ac:dyDescent="0.3">
      <c r="A103" s="99" t="s">
        <v>604</v>
      </c>
      <c r="B103" s="100">
        <v>0.61699999999999999</v>
      </c>
      <c r="C103" s="100">
        <v>0.105</v>
      </c>
      <c r="D103" s="101"/>
      <c r="E103" s="101"/>
      <c r="F103" s="101"/>
      <c r="G103" s="101"/>
      <c r="H103" s="100">
        <v>0.58699999999999997</v>
      </c>
      <c r="I103" s="100">
        <v>0.74</v>
      </c>
      <c r="J103" s="101"/>
      <c r="K103" s="102">
        <v>2.0489999999999999</v>
      </c>
    </row>
    <row r="104" spans="1:11" x14ac:dyDescent="0.3">
      <c r="A104" s="99" t="s">
        <v>533</v>
      </c>
      <c r="B104" s="100">
        <v>4.109</v>
      </c>
      <c r="C104" s="101"/>
      <c r="D104" s="101"/>
      <c r="E104" s="101"/>
      <c r="F104" s="101"/>
      <c r="G104" s="101"/>
      <c r="H104" s="101"/>
      <c r="I104" s="101"/>
      <c r="J104" s="101"/>
      <c r="K104" s="102">
        <v>4.109</v>
      </c>
    </row>
    <row r="105" spans="1:11" x14ac:dyDescent="0.3">
      <c r="A105" s="99" t="s">
        <v>710</v>
      </c>
      <c r="B105" s="100">
        <v>0.121</v>
      </c>
      <c r="C105" s="100">
        <v>2E-3</v>
      </c>
      <c r="D105" s="101"/>
      <c r="E105" s="101"/>
      <c r="F105" s="101"/>
      <c r="G105" s="101"/>
      <c r="H105" s="100">
        <v>1.4E-2</v>
      </c>
      <c r="I105" s="100">
        <v>4.5999999999999999E-2</v>
      </c>
      <c r="J105" s="100">
        <v>0.123</v>
      </c>
      <c r="K105" s="102">
        <v>0.30599999999999999</v>
      </c>
    </row>
    <row r="106" spans="1:11" x14ac:dyDescent="0.3">
      <c r="A106" s="99" t="s">
        <v>1121</v>
      </c>
      <c r="B106" s="100">
        <v>0.25600000000000001</v>
      </c>
      <c r="C106" s="101"/>
      <c r="D106" s="101"/>
      <c r="E106" s="101"/>
      <c r="F106" s="101"/>
      <c r="G106" s="101"/>
      <c r="H106" s="100">
        <v>0.28699999999999998</v>
      </c>
      <c r="I106" s="100">
        <v>0.70799999999999996</v>
      </c>
      <c r="J106" s="100">
        <v>0.56000000000000005</v>
      </c>
      <c r="K106" s="102">
        <v>1.8109999999999999</v>
      </c>
    </row>
    <row r="107" spans="1:11" x14ac:dyDescent="0.3">
      <c r="A107" s="99" t="s">
        <v>1242</v>
      </c>
      <c r="B107" s="100">
        <v>0.57599999999999996</v>
      </c>
      <c r="C107" s="101"/>
      <c r="D107" s="101"/>
      <c r="E107" s="101"/>
      <c r="F107" s="101"/>
      <c r="G107" s="101"/>
      <c r="H107" s="100">
        <v>0.434</v>
      </c>
      <c r="I107" s="100">
        <v>0.83699999999999997</v>
      </c>
      <c r="J107" s="100">
        <v>1.19</v>
      </c>
      <c r="K107" s="102">
        <v>3.0369999999999999</v>
      </c>
    </row>
    <row r="108" spans="1:11" x14ac:dyDescent="0.3">
      <c r="A108" s="99" t="s">
        <v>1204</v>
      </c>
      <c r="B108" s="100">
        <v>0.112</v>
      </c>
      <c r="C108" s="101"/>
      <c r="D108" s="101"/>
      <c r="E108" s="101"/>
      <c r="F108" s="101"/>
      <c r="G108" s="101"/>
      <c r="H108" s="100">
        <v>5.6000000000000001E-2</v>
      </c>
      <c r="I108" s="100">
        <v>2E-3</v>
      </c>
      <c r="J108" s="100">
        <v>0.35299999999999998</v>
      </c>
      <c r="K108" s="102">
        <v>0.52300000000000002</v>
      </c>
    </row>
    <row r="109" spans="1:11" x14ac:dyDescent="0.3">
      <c r="A109" s="99" t="s">
        <v>848</v>
      </c>
      <c r="B109" s="100">
        <v>0.18099999999999999</v>
      </c>
      <c r="C109" s="101"/>
      <c r="D109" s="101"/>
      <c r="E109" s="101"/>
      <c r="F109" s="101"/>
      <c r="G109" s="101"/>
      <c r="H109" s="101"/>
      <c r="I109" s="101"/>
      <c r="J109" s="100">
        <v>0.16700000000000001</v>
      </c>
      <c r="K109" s="102">
        <v>0.34799999999999998</v>
      </c>
    </row>
    <row r="110" spans="1:11" x14ac:dyDescent="0.3">
      <c r="A110" s="99" t="s">
        <v>653</v>
      </c>
      <c r="B110" s="100">
        <v>1.3540000000000001</v>
      </c>
      <c r="C110" s="101"/>
      <c r="D110" s="100">
        <v>5.7000000000000002E-2</v>
      </c>
      <c r="E110" s="101"/>
      <c r="F110" s="101"/>
      <c r="G110" s="101"/>
      <c r="H110" s="100">
        <v>0.745</v>
      </c>
      <c r="I110" s="100">
        <v>1.19</v>
      </c>
      <c r="J110" s="100">
        <v>0.82499999999999996</v>
      </c>
      <c r="K110" s="102">
        <v>4.1710000000000003</v>
      </c>
    </row>
    <row r="111" spans="1:11" x14ac:dyDescent="0.3">
      <c r="A111" s="99" t="s">
        <v>801</v>
      </c>
      <c r="B111" s="100">
        <v>0.10299999999999999</v>
      </c>
      <c r="C111" s="100">
        <v>7.0000000000000007E-2</v>
      </c>
      <c r="D111" s="101"/>
      <c r="E111" s="101"/>
      <c r="F111" s="101"/>
      <c r="G111" s="101"/>
      <c r="H111" s="100">
        <v>5.5E-2</v>
      </c>
      <c r="I111" s="100">
        <v>8.8999999999999996E-2</v>
      </c>
      <c r="J111" s="100">
        <v>0.39100000000000001</v>
      </c>
      <c r="K111" s="102">
        <v>0.70799999999999996</v>
      </c>
    </row>
    <row r="112" spans="1:11" x14ac:dyDescent="0.3">
      <c r="A112" s="99" t="s">
        <v>1069</v>
      </c>
      <c r="B112" s="100">
        <v>0.375</v>
      </c>
      <c r="C112" s="100">
        <v>2.8000000000000001E-2</v>
      </c>
      <c r="D112" s="101"/>
      <c r="E112" s="101"/>
      <c r="F112" s="101"/>
      <c r="G112" s="101"/>
      <c r="H112" s="101"/>
      <c r="I112" s="100">
        <v>0.32600000000000001</v>
      </c>
      <c r="J112" s="100">
        <v>0.04</v>
      </c>
      <c r="K112" s="102">
        <v>0.76900000000000002</v>
      </c>
    </row>
    <row r="113" spans="1:11" x14ac:dyDescent="0.3">
      <c r="A113" s="99" t="s">
        <v>896</v>
      </c>
      <c r="B113" s="100">
        <v>0.5</v>
      </c>
      <c r="C113" s="100">
        <v>0.01</v>
      </c>
      <c r="D113" s="100">
        <v>0.01</v>
      </c>
      <c r="E113" s="101"/>
      <c r="F113" s="101"/>
      <c r="G113" s="101"/>
      <c r="H113" s="100">
        <v>0.27</v>
      </c>
      <c r="I113" s="100">
        <v>1.01</v>
      </c>
      <c r="J113" s="101"/>
      <c r="K113" s="102">
        <v>1.8</v>
      </c>
    </row>
    <row r="114" spans="1:11" x14ac:dyDescent="0.3">
      <c r="A114" s="99" t="s">
        <v>675</v>
      </c>
      <c r="B114" s="100">
        <v>8.9999999999999993E-3</v>
      </c>
      <c r="C114" s="101"/>
      <c r="D114" s="101"/>
      <c r="E114" s="101"/>
      <c r="F114" s="101"/>
      <c r="G114" s="101"/>
      <c r="H114" s="101"/>
      <c r="I114" s="100">
        <v>1.597</v>
      </c>
      <c r="J114" s="101"/>
      <c r="K114" s="102">
        <v>1.6060000000000001</v>
      </c>
    </row>
    <row r="115" spans="1:11" x14ac:dyDescent="0.3">
      <c r="A115" s="99" t="s">
        <v>942</v>
      </c>
      <c r="B115" s="100">
        <v>1.393</v>
      </c>
      <c r="C115" s="100">
        <v>0.222</v>
      </c>
      <c r="D115" s="101"/>
      <c r="E115" s="101"/>
      <c r="F115" s="101"/>
      <c r="G115" s="101"/>
      <c r="H115" s="101"/>
      <c r="I115" s="101"/>
      <c r="J115" s="100">
        <v>2.4940000000000002</v>
      </c>
      <c r="K115" s="102">
        <v>4.109</v>
      </c>
    </row>
    <row r="116" spans="1:11" x14ac:dyDescent="0.3">
      <c r="A116" s="99" t="s">
        <v>1180</v>
      </c>
      <c r="B116" s="100">
        <v>0.16</v>
      </c>
      <c r="C116" s="101"/>
      <c r="D116" s="101"/>
      <c r="E116" s="101"/>
      <c r="F116" s="101"/>
      <c r="G116" s="101"/>
      <c r="H116" s="101"/>
      <c r="I116" s="100">
        <v>1.1299999999999999</v>
      </c>
      <c r="J116" s="100">
        <v>1.21</v>
      </c>
      <c r="K116" s="102">
        <v>2.5</v>
      </c>
    </row>
    <row r="117" spans="1:11" x14ac:dyDescent="0.3">
      <c r="A117" s="99" t="s">
        <v>888</v>
      </c>
      <c r="B117" s="100">
        <v>0.106</v>
      </c>
      <c r="C117" s="101"/>
      <c r="D117" s="101"/>
      <c r="E117" s="101"/>
      <c r="F117" s="101"/>
      <c r="G117" s="101"/>
      <c r="H117" s="101"/>
      <c r="I117" s="100">
        <v>0.7</v>
      </c>
      <c r="J117" s="101"/>
      <c r="K117" s="102">
        <v>0.80600000000000005</v>
      </c>
    </row>
    <row r="118" spans="1:11" x14ac:dyDescent="0.3">
      <c r="A118" s="99" t="s">
        <v>875</v>
      </c>
      <c r="B118" s="100">
        <v>0.23200000000000001</v>
      </c>
      <c r="C118" s="101"/>
      <c r="D118" s="101"/>
      <c r="E118" s="101"/>
      <c r="F118" s="100">
        <v>1E-3</v>
      </c>
      <c r="G118" s="101"/>
      <c r="H118" s="100">
        <v>5.0000000000000001E-3</v>
      </c>
      <c r="I118" s="100">
        <v>0.78500000000000003</v>
      </c>
      <c r="J118" s="101"/>
      <c r="K118" s="102">
        <v>1.0229999999999999</v>
      </c>
    </row>
    <row r="119" spans="1:11" x14ac:dyDescent="0.3">
      <c r="A119" s="99" t="s">
        <v>879</v>
      </c>
      <c r="B119" s="100">
        <v>0.49099999999999999</v>
      </c>
      <c r="C119" s="101"/>
      <c r="D119" s="101"/>
      <c r="E119" s="101"/>
      <c r="F119" s="101"/>
      <c r="G119" s="101"/>
      <c r="H119" s="101"/>
      <c r="I119" s="100">
        <v>0.22500000000000001</v>
      </c>
      <c r="J119" s="101"/>
      <c r="K119" s="102">
        <v>0.71599999999999997</v>
      </c>
    </row>
    <row r="120" spans="1:11" x14ac:dyDescent="0.3">
      <c r="A120" s="99" t="s">
        <v>1176</v>
      </c>
      <c r="B120" s="100">
        <v>7.9669999999999996</v>
      </c>
      <c r="C120" s="101"/>
      <c r="D120" s="101"/>
      <c r="E120" s="101"/>
      <c r="F120" s="101"/>
      <c r="G120" s="101"/>
      <c r="H120" s="101"/>
      <c r="I120" s="101"/>
      <c r="J120" s="101"/>
      <c r="K120" s="102">
        <v>7.9669999999999996</v>
      </c>
    </row>
    <row r="121" spans="1:11" x14ac:dyDescent="0.3">
      <c r="A121" s="99" t="s">
        <v>1169</v>
      </c>
      <c r="B121" s="100">
        <v>1E-3</v>
      </c>
      <c r="C121" s="101"/>
      <c r="D121" s="101"/>
      <c r="E121" s="101"/>
      <c r="F121" s="101"/>
      <c r="G121" s="101"/>
      <c r="H121" s="100">
        <v>1E-3</v>
      </c>
      <c r="I121" s="100">
        <v>0.255</v>
      </c>
      <c r="J121" s="100">
        <v>0.29799999999999999</v>
      </c>
      <c r="K121" s="102">
        <v>0.55500000000000005</v>
      </c>
    </row>
    <row r="122" spans="1:11" x14ac:dyDescent="0.3">
      <c r="A122" s="99" t="s">
        <v>720</v>
      </c>
      <c r="B122" s="100">
        <v>0.20499999999999999</v>
      </c>
      <c r="C122" s="100">
        <v>1E-3</v>
      </c>
      <c r="D122" s="101"/>
      <c r="E122" s="101"/>
      <c r="F122" s="101"/>
      <c r="G122" s="101"/>
      <c r="H122" s="100">
        <v>0.35299999999999998</v>
      </c>
      <c r="I122" s="100">
        <v>0.54600000000000004</v>
      </c>
      <c r="J122" s="100">
        <v>0.505</v>
      </c>
      <c r="K122" s="102">
        <v>1.61</v>
      </c>
    </row>
    <row r="123" spans="1:11" x14ac:dyDescent="0.3">
      <c r="A123" s="99" t="s">
        <v>737</v>
      </c>
      <c r="B123" s="100">
        <v>0.33600000000000002</v>
      </c>
      <c r="C123" s="100">
        <v>7.0000000000000001E-3</v>
      </c>
      <c r="D123" s="101"/>
      <c r="E123" s="101"/>
      <c r="F123" s="101"/>
      <c r="G123" s="101"/>
      <c r="H123" s="101"/>
      <c r="I123" s="100">
        <v>0.32500000000000001</v>
      </c>
      <c r="J123" s="100">
        <v>0.38500000000000001</v>
      </c>
      <c r="K123" s="102">
        <v>1.0529999999999999</v>
      </c>
    </row>
    <row r="124" spans="1:11" x14ac:dyDescent="0.3">
      <c r="A124" s="99" t="s">
        <v>925</v>
      </c>
      <c r="B124" s="100">
        <v>4.2000000000000003E-2</v>
      </c>
      <c r="C124" s="101"/>
      <c r="D124" s="101"/>
      <c r="E124" s="101"/>
      <c r="F124" s="101"/>
      <c r="G124" s="101"/>
      <c r="H124" s="100">
        <v>0.316</v>
      </c>
      <c r="I124" s="100">
        <v>0.39900000000000002</v>
      </c>
      <c r="J124" s="100">
        <v>0.71499999999999997</v>
      </c>
      <c r="K124" s="102">
        <v>1.472</v>
      </c>
    </row>
    <row r="125" spans="1:11" x14ac:dyDescent="0.3">
      <c r="A125" s="99" t="s">
        <v>1154</v>
      </c>
      <c r="B125" s="100">
        <v>0.61399999999999999</v>
      </c>
      <c r="C125" s="100">
        <v>0.39900000000000002</v>
      </c>
      <c r="D125" s="101"/>
      <c r="E125" s="101"/>
      <c r="F125" s="101"/>
      <c r="G125" s="101"/>
      <c r="H125" s="100">
        <v>0.55900000000000005</v>
      </c>
      <c r="I125" s="100">
        <v>0.871</v>
      </c>
      <c r="J125" s="101"/>
      <c r="K125" s="102">
        <v>2.4430000000000001</v>
      </c>
    </row>
    <row r="126" spans="1:11" x14ac:dyDescent="0.3">
      <c r="A126" s="99" t="s">
        <v>1184</v>
      </c>
      <c r="B126" s="100">
        <v>0.442</v>
      </c>
      <c r="C126" s="100">
        <v>1.0999999999999999E-2</v>
      </c>
      <c r="D126" s="101"/>
      <c r="E126" s="101"/>
      <c r="F126" s="101"/>
      <c r="G126" s="101"/>
      <c r="H126" s="101"/>
      <c r="I126" s="100">
        <v>1.3919999999999999</v>
      </c>
      <c r="J126" s="101"/>
      <c r="K126" s="102">
        <v>1.845</v>
      </c>
    </row>
    <row r="127" spans="1:11" x14ac:dyDescent="0.3">
      <c r="A127" s="99" t="s">
        <v>1019</v>
      </c>
      <c r="B127" s="100">
        <v>0.2</v>
      </c>
      <c r="C127" s="100">
        <v>0.1</v>
      </c>
      <c r="D127" s="101"/>
      <c r="E127" s="101"/>
      <c r="F127" s="101"/>
      <c r="G127" s="101"/>
      <c r="H127" s="101"/>
      <c r="I127" s="101"/>
      <c r="J127" s="101"/>
      <c r="K127" s="102">
        <v>0.3</v>
      </c>
    </row>
    <row r="128" spans="1:11" x14ac:dyDescent="0.3">
      <c r="A128" s="99" t="s">
        <v>1233</v>
      </c>
      <c r="B128" s="100">
        <v>3.7410000000000001</v>
      </c>
      <c r="C128" s="100">
        <v>0.98399999999999999</v>
      </c>
      <c r="D128" s="100">
        <v>0.99</v>
      </c>
      <c r="E128" s="101"/>
      <c r="F128" s="100">
        <v>0.03</v>
      </c>
      <c r="G128" s="100">
        <v>0.01</v>
      </c>
      <c r="H128" s="100">
        <v>1E-3</v>
      </c>
      <c r="I128" s="100">
        <v>0.55900000000000005</v>
      </c>
      <c r="J128" s="101"/>
      <c r="K128" s="102">
        <v>6.3150000000000004</v>
      </c>
    </row>
    <row r="129" spans="1:11" x14ac:dyDescent="0.3">
      <c r="A129" s="99" t="s">
        <v>898</v>
      </c>
      <c r="B129" s="100">
        <v>2E-3</v>
      </c>
      <c r="C129" s="101"/>
      <c r="D129" s="101"/>
      <c r="E129" s="101"/>
      <c r="F129" s="101"/>
      <c r="G129" s="101"/>
      <c r="H129" s="101"/>
      <c r="I129" s="100">
        <v>0.106</v>
      </c>
      <c r="J129" s="100">
        <v>1.1000000000000001</v>
      </c>
      <c r="K129" s="102">
        <v>1.208</v>
      </c>
    </row>
    <row r="130" spans="1:11" x14ac:dyDescent="0.3">
      <c r="A130" s="99" t="s">
        <v>1206</v>
      </c>
      <c r="B130" s="100">
        <v>1.782</v>
      </c>
      <c r="C130" s="101"/>
      <c r="D130" s="101"/>
      <c r="E130" s="101"/>
      <c r="F130" s="101"/>
      <c r="G130" s="101"/>
      <c r="H130" s="101"/>
      <c r="I130" s="101"/>
      <c r="J130" s="101"/>
      <c r="K130" s="102">
        <v>1.782</v>
      </c>
    </row>
    <row r="131" spans="1:11" x14ac:dyDescent="0.3">
      <c r="A131" s="99" t="s">
        <v>1218</v>
      </c>
      <c r="B131" s="100">
        <v>0.997</v>
      </c>
      <c r="C131" s="100">
        <v>6.0999999999999999E-2</v>
      </c>
      <c r="D131" s="101"/>
      <c r="E131" s="101"/>
      <c r="F131" s="101"/>
      <c r="G131" s="101"/>
      <c r="H131" s="100">
        <v>0.68799999999999994</v>
      </c>
      <c r="I131" s="100">
        <v>1.1140000000000001</v>
      </c>
      <c r="J131" s="101"/>
      <c r="K131" s="102">
        <v>2.86</v>
      </c>
    </row>
    <row r="132" spans="1:11" x14ac:dyDescent="0.3">
      <c r="A132" s="99" t="s">
        <v>714</v>
      </c>
      <c r="B132" s="100">
        <v>4.202</v>
      </c>
      <c r="C132" s="101"/>
      <c r="D132" s="101"/>
      <c r="E132" s="100">
        <v>0.04</v>
      </c>
      <c r="F132" s="101"/>
      <c r="G132" s="101"/>
      <c r="H132" s="101"/>
      <c r="I132" s="100">
        <v>2.0489999999999999</v>
      </c>
      <c r="J132" s="101"/>
      <c r="K132" s="102">
        <v>6.2910000000000004</v>
      </c>
    </row>
    <row r="133" spans="1:11" x14ac:dyDescent="0.3">
      <c r="A133" s="99" t="s">
        <v>865</v>
      </c>
      <c r="B133" s="100">
        <v>0.55200000000000005</v>
      </c>
      <c r="C133" s="100">
        <v>0.02</v>
      </c>
      <c r="D133" s="100">
        <v>8.0000000000000002E-3</v>
      </c>
      <c r="E133" s="101"/>
      <c r="F133" s="101"/>
      <c r="G133" s="101"/>
      <c r="H133" s="100">
        <v>0.41199999999999998</v>
      </c>
      <c r="I133" s="100">
        <v>0.61</v>
      </c>
      <c r="J133" s="100">
        <v>0.65500000000000003</v>
      </c>
      <c r="K133" s="102">
        <v>2.2570000000000001</v>
      </c>
    </row>
    <row r="134" spans="1:11" x14ac:dyDescent="0.3">
      <c r="A134" s="99" t="s">
        <v>1033</v>
      </c>
      <c r="B134" s="100">
        <v>2.5550000000000002</v>
      </c>
      <c r="C134" s="101"/>
      <c r="D134" s="100">
        <v>0.14399999999999999</v>
      </c>
      <c r="E134" s="101"/>
      <c r="F134" s="101"/>
      <c r="G134" s="101"/>
      <c r="H134" s="101"/>
      <c r="I134" s="100">
        <v>2.129</v>
      </c>
      <c r="J134" s="100">
        <v>1.286</v>
      </c>
      <c r="K134" s="102">
        <v>6.1139999999999999</v>
      </c>
    </row>
    <row r="135" spans="1:11" x14ac:dyDescent="0.3">
      <c r="A135" s="99" t="s">
        <v>1239</v>
      </c>
      <c r="B135" s="100">
        <v>1.238</v>
      </c>
      <c r="C135" s="100">
        <v>0.53700000000000003</v>
      </c>
      <c r="D135" s="101"/>
      <c r="E135" s="101"/>
      <c r="F135" s="101"/>
      <c r="G135" s="101"/>
      <c r="H135" s="101"/>
      <c r="I135" s="100">
        <v>0.84399999999999997</v>
      </c>
      <c r="J135" s="100">
        <v>1.595</v>
      </c>
      <c r="K135" s="102">
        <v>4.2140000000000004</v>
      </c>
    </row>
    <row r="136" spans="1:11" x14ac:dyDescent="0.3">
      <c r="A136" s="99" t="s">
        <v>880</v>
      </c>
      <c r="B136" s="100">
        <v>0.68200000000000005</v>
      </c>
      <c r="C136" s="100">
        <v>0.151</v>
      </c>
      <c r="D136" s="101"/>
      <c r="E136" s="101"/>
      <c r="F136" s="101"/>
      <c r="G136" s="101"/>
      <c r="H136" s="101"/>
      <c r="I136" s="100">
        <v>0.996</v>
      </c>
      <c r="J136" s="100">
        <v>0.86899999999999999</v>
      </c>
      <c r="K136" s="102">
        <v>2.698</v>
      </c>
    </row>
    <row r="137" spans="1:11" x14ac:dyDescent="0.3">
      <c r="A137" s="99" t="s">
        <v>1200</v>
      </c>
      <c r="B137" s="100">
        <v>2E-3</v>
      </c>
      <c r="C137" s="101"/>
      <c r="D137" s="101"/>
      <c r="E137" s="101"/>
      <c r="F137" s="101"/>
      <c r="G137" s="101"/>
      <c r="H137" s="100">
        <v>0.1</v>
      </c>
      <c r="I137" s="100">
        <v>0.5</v>
      </c>
      <c r="J137" s="101"/>
      <c r="K137" s="102">
        <v>0.60199999999999998</v>
      </c>
    </row>
    <row r="138" spans="1:11" x14ac:dyDescent="0.3">
      <c r="A138" s="99" t="s">
        <v>741</v>
      </c>
      <c r="B138" s="100">
        <v>1.244</v>
      </c>
      <c r="C138" s="101"/>
      <c r="D138" s="101"/>
      <c r="E138" s="101"/>
      <c r="F138" s="101"/>
      <c r="G138" s="100">
        <v>0.14099999999999999</v>
      </c>
      <c r="H138" s="101"/>
      <c r="I138" s="101"/>
      <c r="J138" s="101"/>
      <c r="K138" s="102">
        <v>1.385</v>
      </c>
    </row>
    <row r="139" spans="1:11" x14ac:dyDescent="0.3">
      <c r="A139" s="99" t="s">
        <v>730</v>
      </c>
      <c r="B139" s="100">
        <v>1.24</v>
      </c>
      <c r="C139" s="101"/>
      <c r="D139" s="101"/>
      <c r="E139" s="101"/>
      <c r="F139" s="101"/>
      <c r="G139" s="101"/>
      <c r="H139" s="101"/>
      <c r="I139" s="101"/>
      <c r="J139" s="101"/>
      <c r="K139" s="102">
        <v>1.24</v>
      </c>
    </row>
    <row r="140" spans="1:11" x14ac:dyDescent="0.3">
      <c r="A140" s="99" t="s">
        <v>614</v>
      </c>
      <c r="B140" s="100">
        <v>6.8000000000000005E-2</v>
      </c>
      <c r="C140" s="101"/>
      <c r="D140" s="101"/>
      <c r="E140" s="101"/>
      <c r="F140" s="101"/>
      <c r="G140" s="101"/>
      <c r="H140" s="100">
        <v>0.15</v>
      </c>
      <c r="I140" s="100">
        <v>0.26400000000000001</v>
      </c>
      <c r="J140" s="100">
        <v>0.34100000000000003</v>
      </c>
      <c r="K140" s="102">
        <v>0.82299999999999995</v>
      </c>
    </row>
    <row r="141" spans="1:11" x14ac:dyDescent="0.3">
      <c r="A141" s="99" t="s">
        <v>748</v>
      </c>
      <c r="B141" s="100">
        <v>1</v>
      </c>
      <c r="C141" s="101"/>
      <c r="D141" s="101"/>
      <c r="E141" s="101"/>
      <c r="F141" s="101"/>
      <c r="G141" s="101"/>
      <c r="H141" s="101"/>
      <c r="I141" s="100">
        <v>2</v>
      </c>
      <c r="J141" s="101"/>
      <c r="K141" s="102">
        <v>3</v>
      </c>
    </row>
    <row r="142" spans="1:11" x14ac:dyDescent="0.3">
      <c r="A142" s="99" t="s">
        <v>936</v>
      </c>
      <c r="B142" s="100">
        <v>9.15</v>
      </c>
      <c r="C142" s="101"/>
      <c r="D142" s="101"/>
      <c r="E142" s="101"/>
      <c r="F142" s="101"/>
      <c r="G142" s="101"/>
      <c r="H142" s="101"/>
      <c r="I142" s="101"/>
      <c r="J142" s="101"/>
      <c r="K142" s="102">
        <v>9.15</v>
      </c>
    </row>
    <row r="143" spans="1:11" x14ac:dyDescent="0.3">
      <c r="A143" s="99" t="s">
        <v>738</v>
      </c>
      <c r="B143" s="100">
        <v>4.5389999999999997</v>
      </c>
      <c r="C143" s="101"/>
      <c r="D143" s="101"/>
      <c r="E143" s="101"/>
      <c r="F143" s="101"/>
      <c r="G143" s="101"/>
      <c r="H143" s="101"/>
      <c r="I143" s="101"/>
      <c r="J143" s="101"/>
      <c r="K143" s="102">
        <v>4.5389999999999997</v>
      </c>
    </row>
    <row r="144" spans="1:11" x14ac:dyDescent="0.3">
      <c r="A144" s="99" t="s">
        <v>618</v>
      </c>
      <c r="B144" s="100">
        <v>3</v>
      </c>
      <c r="C144" s="101"/>
      <c r="D144" s="101"/>
      <c r="E144" s="101"/>
      <c r="F144" s="101"/>
      <c r="G144" s="101"/>
      <c r="H144" s="100">
        <v>1E-3</v>
      </c>
      <c r="I144" s="101"/>
      <c r="J144" s="100">
        <v>1E-3</v>
      </c>
      <c r="K144" s="102">
        <v>3.0019999999999998</v>
      </c>
    </row>
    <row r="145" spans="1:11" x14ac:dyDescent="0.3">
      <c r="A145" s="99" t="s">
        <v>659</v>
      </c>
      <c r="B145" s="100">
        <v>3.3069999999999999</v>
      </c>
      <c r="C145" s="100">
        <v>0.27400000000000002</v>
      </c>
      <c r="D145" s="101"/>
      <c r="E145" s="101"/>
      <c r="F145" s="101"/>
      <c r="G145" s="101"/>
      <c r="H145" s="100">
        <v>0.63300000000000001</v>
      </c>
      <c r="I145" s="100">
        <v>0.64300000000000002</v>
      </c>
      <c r="J145" s="100">
        <v>0.65</v>
      </c>
      <c r="K145" s="102">
        <v>5.5069999999999997</v>
      </c>
    </row>
    <row r="146" spans="1:11" x14ac:dyDescent="0.3">
      <c r="A146" s="99" t="s">
        <v>687</v>
      </c>
      <c r="B146" s="100">
        <v>1.1439999999999999</v>
      </c>
      <c r="C146" s="100">
        <v>0.51500000000000001</v>
      </c>
      <c r="D146" s="101"/>
      <c r="E146" s="101"/>
      <c r="F146" s="101"/>
      <c r="G146" s="101"/>
      <c r="H146" s="101"/>
      <c r="I146" s="100">
        <v>1.78</v>
      </c>
      <c r="J146" s="100">
        <v>1.044</v>
      </c>
      <c r="K146" s="102">
        <v>4.4829999999999997</v>
      </c>
    </row>
    <row r="147" spans="1:11" x14ac:dyDescent="0.3">
      <c r="A147" s="99" t="s">
        <v>727</v>
      </c>
      <c r="B147" s="100">
        <v>0.113</v>
      </c>
      <c r="C147" s="101"/>
      <c r="D147" s="101"/>
      <c r="E147" s="101"/>
      <c r="F147" s="101"/>
      <c r="G147" s="101"/>
      <c r="H147" s="101"/>
      <c r="I147" s="100">
        <v>0.372</v>
      </c>
      <c r="J147" s="100">
        <v>0.378</v>
      </c>
      <c r="K147" s="102">
        <v>0.86299999999999999</v>
      </c>
    </row>
    <row r="148" spans="1:11" x14ac:dyDescent="0.3">
      <c r="A148" s="99" t="s">
        <v>1008</v>
      </c>
      <c r="B148" s="100">
        <v>1.732</v>
      </c>
      <c r="C148" s="101"/>
      <c r="D148" s="100">
        <v>1E-3</v>
      </c>
      <c r="E148" s="100">
        <v>1E-3</v>
      </c>
      <c r="F148" s="100">
        <v>1E-3</v>
      </c>
      <c r="G148" s="100">
        <v>1E-3</v>
      </c>
      <c r="H148" s="100">
        <v>6.4000000000000001E-2</v>
      </c>
      <c r="I148" s="101"/>
      <c r="J148" s="100">
        <v>0.5</v>
      </c>
      <c r="K148" s="102">
        <v>2.2999999999999998</v>
      </c>
    </row>
    <row r="149" spans="1:11" x14ac:dyDescent="0.3">
      <c r="A149" s="99" t="s">
        <v>724</v>
      </c>
      <c r="B149" s="100">
        <v>3.0000000000000001E-3</v>
      </c>
      <c r="C149" s="101"/>
      <c r="D149" s="101"/>
      <c r="E149" s="101"/>
      <c r="F149" s="101"/>
      <c r="G149" s="101"/>
      <c r="H149" s="101"/>
      <c r="I149" s="101"/>
      <c r="J149" s="101"/>
      <c r="K149" s="102">
        <v>3.0000000000000001E-3</v>
      </c>
    </row>
    <row r="150" spans="1:11" x14ac:dyDescent="0.3">
      <c r="A150" s="99" t="s">
        <v>531</v>
      </c>
      <c r="B150" s="100">
        <v>0.4</v>
      </c>
      <c r="C150" s="101"/>
      <c r="D150" s="101"/>
      <c r="E150" s="101"/>
      <c r="F150" s="101"/>
      <c r="G150" s="101"/>
      <c r="H150" s="100">
        <v>0.4</v>
      </c>
      <c r="I150" s="100">
        <v>0.5</v>
      </c>
      <c r="J150" s="101"/>
      <c r="K150" s="102">
        <v>1.3</v>
      </c>
    </row>
    <row r="151" spans="1:11" x14ac:dyDescent="0.3">
      <c r="A151" s="99" t="s">
        <v>722</v>
      </c>
      <c r="B151" s="100">
        <v>1.304</v>
      </c>
      <c r="C151" s="101"/>
      <c r="D151" s="101"/>
      <c r="E151" s="101"/>
      <c r="F151" s="101"/>
      <c r="G151" s="101"/>
      <c r="H151" s="100">
        <v>0.159</v>
      </c>
      <c r="I151" s="100">
        <v>0.66300000000000003</v>
      </c>
      <c r="J151" s="101"/>
      <c r="K151" s="102">
        <v>2.1259999999999999</v>
      </c>
    </row>
    <row r="152" spans="1:11" x14ac:dyDescent="0.3">
      <c r="A152" s="99" t="s">
        <v>742</v>
      </c>
      <c r="B152" s="100">
        <v>0.27700000000000002</v>
      </c>
      <c r="C152" s="100">
        <v>2.5000000000000001E-2</v>
      </c>
      <c r="D152" s="101"/>
      <c r="E152" s="101"/>
      <c r="F152" s="101"/>
      <c r="G152" s="101"/>
      <c r="H152" s="100">
        <v>0.15</v>
      </c>
      <c r="I152" s="100">
        <v>0.59</v>
      </c>
      <c r="J152" s="101"/>
      <c r="K152" s="102">
        <v>1.042</v>
      </c>
    </row>
    <row r="153" spans="1:11" x14ac:dyDescent="0.3">
      <c r="A153" s="99" t="s">
        <v>906</v>
      </c>
      <c r="B153" s="100">
        <v>9.99</v>
      </c>
      <c r="C153" s="101"/>
      <c r="D153" s="101"/>
      <c r="E153" s="101"/>
      <c r="F153" s="101"/>
      <c r="G153" s="101"/>
      <c r="H153" s="100">
        <v>9.7799999999999994</v>
      </c>
      <c r="I153" s="100">
        <v>6</v>
      </c>
      <c r="J153" s="100">
        <v>10</v>
      </c>
      <c r="K153" s="102">
        <v>35.770000000000003</v>
      </c>
    </row>
    <row r="154" spans="1:11" x14ac:dyDescent="0.3">
      <c r="A154" s="99" t="s">
        <v>645</v>
      </c>
      <c r="B154" s="100">
        <v>8.0000000000000002E-3</v>
      </c>
      <c r="C154" s="101"/>
      <c r="D154" s="100">
        <v>1E-3</v>
      </c>
      <c r="E154" s="101"/>
      <c r="F154" s="100">
        <v>1E-3</v>
      </c>
      <c r="G154" s="100">
        <v>0.02</v>
      </c>
      <c r="H154" s="100">
        <v>0.01</v>
      </c>
      <c r="I154" s="100">
        <v>5.0000000000000001E-3</v>
      </c>
      <c r="J154" s="100">
        <v>0.1</v>
      </c>
      <c r="K154" s="102">
        <v>0.14499999999999999</v>
      </c>
    </row>
    <row r="155" spans="1:11" x14ac:dyDescent="0.3">
      <c r="A155" s="99" t="s">
        <v>1049</v>
      </c>
      <c r="B155" s="101"/>
      <c r="C155" s="100">
        <v>-8.8160000000000007</v>
      </c>
      <c r="D155" s="101"/>
      <c r="E155" s="101"/>
      <c r="F155" s="101"/>
      <c r="G155" s="101"/>
      <c r="H155" s="101"/>
      <c r="I155" s="101"/>
      <c r="J155" s="101"/>
      <c r="K155" s="102">
        <v>-8.8160000000000007</v>
      </c>
    </row>
    <row r="156" spans="1:11" x14ac:dyDescent="0.3">
      <c r="A156" s="99" t="s">
        <v>1215</v>
      </c>
      <c r="B156" s="101"/>
      <c r="C156" s="100">
        <v>1.3160000000000001</v>
      </c>
      <c r="D156" s="101"/>
      <c r="E156" s="101"/>
      <c r="F156" s="101"/>
      <c r="G156" s="101"/>
      <c r="H156" s="101"/>
      <c r="I156" s="101"/>
      <c r="J156" s="101"/>
      <c r="K156" s="102">
        <v>1.3160000000000001</v>
      </c>
    </row>
    <row r="157" spans="1:11" x14ac:dyDescent="0.3">
      <c r="A157" s="99" t="s">
        <v>1108</v>
      </c>
      <c r="B157" s="101"/>
      <c r="C157" s="100">
        <v>4.8810000000000002</v>
      </c>
      <c r="D157" s="101"/>
      <c r="E157" s="101"/>
      <c r="F157" s="100">
        <v>-4.8810000000000002</v>
      </c>
      <c r="G157" s="101"/>
      <c r="H157" s="101"/>
      <c r="I157" s="101"/>
      <c r="J157" s="101"/>
      <c r="K157" s="112"/>
    </row>
    <row r="158" spans="1:11" x14ac:dyDescent="0.3">
      <c r="A158" s="99" t="s">
        <v>1062</v>
      </c>
      <c r="B158" s="101"/>
      <c r="C158" s="100">
        <v>0.623</v>
      </c>
      <c r="D158" s="101"/>
      <c r="E158" s="101"/>
      <c r="F158" s="101"/>
      <c r="G158" s="101"/>
      <c r="H158" s="101"/>
      <c r="I158" s="100">
        <v>1.645</v>
      </c>
      <c r="J158" s="100">
        <v>0.90800000000000003</v>
      </c>
      <c r="K158" s="102">
        <v>3.1760000000000002</v>
      </c>
    </row>
    <row r="159" spans="1:11" x14ac:dyDescent="0.3">
      <c r="A159" s="99" t="s">
        <v>1185</v>
      </c>
      <c r="B159" s="101"/>
      <c r="C159" s="100">
        <v>2.226</v>
      </c>
      <c r="D159" s="101"/>
      <c r="E159" s="101"/>
      <c r="F159" s="101"/>
      <c r="G159" s="101"/>
      <c r="H159" s="100">
        <v>0.75</v>
      </c>
      <c r="I159" s="100">
        <v>0.95</v>
      </c>
      <c r="J159" s="101"/>
      <c r="K159" s="102">
        <v>3.9260000000000002</v>
      </c>
    </row>
    <row r="160" spans="1:11" x14ac:dyDescent="0.3">
      <c r="A160" s="99" t="s">
        <v>652</v>
      </c>
      <c r="B160" s="101"/>
      <c r="C160" s="100">
        <v>2</v>
      </c>
      <c r="D160" s="101"/>
      <c r="E160" s="101"/>
      <c r="F160" s="101"/>
      <c r="G160" s="101"/>
      <c r="H160" s="100">
        <v>0.1</v>
      </c>
      <c r="I160" s="100">
        <v>0.1</v>
      </c>
      <c r="J160" s="101"/>
      <c r="K160" s="102">
        <v>2.2000000000000002</v>
      </c>
    </row>
    <row r="161" spans="1:11" x14ac:dyDescent="0.3">
      <c r="A161" s="99" t="s">
        <v>586</v>
      </c>
      <c r="B161" s="101"/>
      <c r="C161" s="100">
        <v>2.5999999999999999E-2</v>
      </c>
      <c r="D161" s="100">
        <v>1E-3</v>
      </c>
      <c r="E161" s="101"/>
      <c r="F161" s="101"/>
      <c r="G161" s="101"/>
      <c r="H161" s="100">
        <v>0.19600000000000001</v>
      </c>
      <c r="I161" s="100">
        <v>0.879</v>
      </c>
      <c r="J161" s="100">
        <v>0.89200000000000002</v>
      </c>
      <c r="K161" s="102">
        <v>1.994</v>
      </c>
    </row>
    <row r="162" spans="1:11" x14ac:dyDescent="0.3">
      <c r="A162" s="99" t="s">
        <v>481</v>
      </c>
      <c r="B162" s="101"/>
      <c r="C162" s="100">
        <v>1.847</v>
      </c>
      <c r="D162" s="101"/>
      <c r="E162" s="101"/>
      <c r="F162" s="101"/>
      <c r="G162" s="101"/>
      <c r="H162" s="101"/>
      <c r="I162" s="100">
        <v>1.413</v>
      </c>
      <c r="J162" s="101"/>
      <c r="K162" s="102">
        <v>3.26</v>
      </c>
    </row>
    <row r="163" spans="1:11" x14ac:dyDescent="0.3">
      <c r="A163" s="99" t="s">
        <v>459</v>
      </c>
      <c r="B163" s="101"/>
      <c r="C163" s="100">
        <v>5.4939999999999998</v>
      </c>
      <c r="D163" s="101"/>
      <c r="E163" s="101"/>
      <c r="F163" s="101"/>
      <c r="G163" s="101"/>
      <c r="H163" s="101"/>
      <c r="I163" s="100">
        <v>9.9000000000000005E-2</v>
      </c>
      <c r="J163" s="100">
        <v>0.83099999999999996</v>
      </c>
      <c r="K163" s="102">
        <v>6.4240000000000004</v>
      </c>
    </row>
    <row r="164" spans="1:11" x14ac:dyDescent="0.3">
      <c r="A164" s="99" t="s">
        <v>230</v>
      </c>
      <c r="B164" s="101"/>
      <c r="C164" s="100">
        <v>0.621</v>
      </c>
      <c r="D164" s="101"/>
      <c r="E164" s="101"/>
      <c r="F164" s="100">
        <v>8.9999999999999993E-3</v>
      </c>
      <c r="G164" s="101"/>
      <c r="H164" s="101"/>
      <c r="I164" s="100">
        <v>1.66</v>
      </c>
      <c r="J164" s="101"/>
      <c r="K164" s="102">
        <v>2.29</v>
      </c>
    </row>
    <row r="165" spans="1:11" x14ac:dyDescent="0.3">
      <c r="A165" s="99" t="s">
        <v>130</v>
      </c>
      <c r="B165" s="101"/>
      <c r="C165" s="100">
        <v>3.1139999999999999</v>
      </c>
      <c r="D165" s="101"/>
      <c r="E165" s="101"/>
      <c r="F165" s="101"/>
      <c r="G165" s="101"/>
      <c r="H165" s="101"/>
      <c r="I165" s="101"/>
      <c r="J165" s="101"/>
      <c r="K165" s="102">
        <v>3.1139999999999999</v>
      </c>
    </row>
    <row r="166" spans="1:11" x14ac:dyDescent="0.3">
      <c r="A166" s="99" t="s">
        <v>326</v>
      </c>
      <c r="B166" s="101"/>
      <c r="C166" s="100">
        <v>1E-3</v>
      </c>
      <c r="D166" s="101"/>
      <c r="E166" s="101"/>
      <c r="F166" s="101"/>
      <c r="G166" s="101"/>
      <c r="H166" s="101"/>
      <c r="I166" s="101"/>
      <c r="J166" s="101"/>
      <c r="K166" s="102">
        <v>1E-3</v>
      </c>
    </row>
    <row r="167" spans="1:11" x14ac:dyDescent="0.3">
      <c r="A167" s="99" t="s">
        <v>255</v>
      </c>
      <c r="B167" s="101"/>
      <c r="C167" s="100">
        <v>0.81299999999999994</v>
      </c>
      <c r="D167" s="101"/>
      <c r="E167" s="101"/>
      <c r="F167" s="101"/>
      <c r="G167" s="101"/>
      <c r="H167" s="101"/>
      <c r="I167" s="100">
        <v>0.502</v>
      </c>
      <c r="J167" s="100">
        <v>0.80600000000000005</v>
      </c>
      <c r="K167" s="102">
        <v>2.121</v>
      </c>
    </row>
    <row r="168" spans="1:11" x14ac:dyDescent="0.3">
      <c r="A168" s="99" t="s">
        <v>96</v>
      </c>
      <c r="B168" s="101"/>
      <c r="C168" s="100">
        <v>6.45</v>
      </c>
      <c r="D168" s="101"/>
      <c r="E168" s="101"/>
      <c r="F168" s="101"/>
      <c r="G168" s="101"/>
      <c r="H168" s="101"/>
      <c r="I168" s="101"/>
      <c r="J168" s="101"/>
      <c r="K168" s="102">
        <v>6.45</v>
      </c>
    </row>
    <row r="169" spans="1:11" x14ac:dyDescent="0.3">
      <c r="A169" s="99" t="s">
        <v>251</v>
      </c>
      <c r="B169" s="101"/>
      <c r="C169" s="100">
        <v>9.2889999999999997</v>
      </c>
      <c r="D169" s="101"/>
      <c r="E169" s="101"/>
      <c r="F169" s="101"/>
      <c r="G169" s="101"/>
      <c r="H169" s="101"/>
      <c r="I169" s="100">
        <v>2.0270000000000001</v>
      </c>
      <c r="J169" s="100">
        <v>1.056</v>
      </c>
      <c r="K169" s="102">
        <v>12.372</v>
      </c>
    </row>
    <row r="170" spans="1:11" x14ac:dyDescent="0.3">
      <c r="A170" s="99" t="s">
        <v>144</v>
      </c>
      <c r="B170" s="101"/>
      <c r="C170" s="100">
        <v>1</v>
      </c>
      <c r="D170" s="101"/>
      <c r="E170" s="101"/>
      <c r="F170" s="101"/>
      <c r="G170" s="101"/>
      <c r="H170" s="101"/>
      <c r="I170" s="101"/>
      <c r="J170" s="101"/>
      <c r="K170" s="102">
        <v>1</v>
      </c>
    </row>
    <row r="171" spans="1:11" x14ac:dyDescent="0.3">
      <c r="A171" s="99" t="s">
        <v>168</v>
      </c>
      <c r="B171" s="101"/>
      <c r="C171" s="100">
        <v>8.1000000000000003E-2</v>
      </c>
      <c r="D171" s="101"/>
      <c r="E171" s="101"/>
      <c r="F171" s="101"/>
      <c r="G171" s="101"/>
      <c r="H171" s="101"/>
      <c r="I171" s="100">
        <v>0.35199999999999998</v>
      </c>
      <c r="J171" s="101"/>
      <c r="K171" s="102">
        <v>0.433</v>
      </c>
    </row>
    <row r="172" spans="1:11" x14ac:dyDescent="0.3">
      <c r="A172" s="99" t="s">
        <v>139</v>
      </c>
      <c r="B172" s="101"/>
      <c r="C172" s="100">
        <v>1.5049999999999999</v>
      </c>
      <c r="D172" s="101"/>
      <c r="E172" s="101"/>
      <c r="F172" s="101"/>
      <c r="G172" s="101"/>
      <c r="H172" s="101"/>
      <c r="I172" s="101"/>
      <c r="J172" s="101"/>
      <c r="K172" s="102">
        <v>1.5049999999999999</v>
      </c>
    </row>
    <row r="173" spans="1:11" x14ac:dyDescent="0.3">
      <c r="A173" s="99" t="s">
        <v>273</v>
      </c>
      <c r="B173" s="101"/>
      <c r="C173" s="100">
        <v>0.88100000000000001</v>
      </c>
      <c r="D173" s="100">
        <v>0.193</v>
      </c>
      <c r="E173" s="101"/>
      <c r="F173" s="101"/>
      <c r="G173" s="101"/>
      <c r="H173" s="101"/>
      <c r="I173" s="100">
        <v>0.21199999999999999</v>
      </c>
      <c r="J173" s="101"/>
      <c r="K173" s="102">
        <v>1.286</v>
      </c>
    </row>
    <row r="174" spans="1:11" x14ac:dyDescent="0.3">
      <c r="A174" s="99" t="s">
        <v>124</v>
      </c>
      <c r="B174" s="101"/>
      <c r="C174" s="100">
        <v>0.72</v>
      </c>
      <c r="D174" s="101"/>
      <c r="E174" s="101"/>
      <c r="F174" s="101"/>
      <c r="G174" s="101"/>
      <c r="H174" s="101"/>
      <c r="I174" s="101"/>
      <c r="J174" s="101"/>
      <c r="K174" s="102">
        <v>0.72</v>
      </c>
    </row>
    <row r="175" spans="1:11" x14ac:dyDescent="0.3">
      <c r="A175" s="99" t="s">
        <v>234</v>
      </c>
      <c r="B175" s="101"/>
      <c r="C175" s="100">
        <v>7.4039999999999999</v>
      </c>
      <c r="D175" s="101"/>
      <c r="E175" s="101"/>
      <c r="F175" s="101"/>
      <c r="G175" s="101"/>
      <c r="H175" s="101"/>
      <c r="I175" s="101"/>
      <c r="J175" s="100">
        <v>4.2430000000000003</v>
      </c>
      <c r="K175" s="102">
        <v>11.647</v>
      </c>
    </row>
    <row r="176" spans="1:11" x14ac:dyDescent="0.3">
      <c r="A176" s="99" t="s">
        <v>136</v>
      </c>
      <c r="B176" s="101"/>
      <c r="C176" s="100">
        <v>9.6760000000000002</v>
      </c>
      <c r="D176" s="101"/>
      <c r="E176" s="101"/>
      <c r="F176" s="101"/>
      <c r="G176" s="101"/>
      <c r="H176" s="101"/>
      <c r="I176" s="101"/>
      <c r="J176" s="100">
        <v>1.0529999999999999</v>
      </c>
      <c r="K176" s="102">
        <v>10.728999999999999</v>
      </c>
    </row>
    <row r="177" spans="1:11" x14ac:dyDescent="0.3">
      <c r="A177" s="99" t="s">
        <v>198</v>
      </c>
      <c r="B177" s="101"/>
      <c r="C177" s="100">
        <v>2.109</v>
      </c>
      <c r="D177" s="100">
        <v>8.7999999999999995E-2</v>
      </c>
      <c r="E177" s="101"/>
      <c r="F177" s="101"/>
      <c r="G177" s="101"/>
      <c r="H177" s="100">
        <v>0.2</v>
      </c>
      <c r="I177" s="101"/>
      <c r="J177" s="100">
        <v>2</v>
      </c>
      <c r="K177" s="102">
        <v>4.3970000000000002</v>
      </c>
    </row>
    <row r="178" spans="1:11" x14ac:dyDescent="0.3">
      <c r="A178" s="99" t="s">
        <v>359</v>
      </c>
      <c r="B178" s="101"/>
      <c r="C178" s="101"/>
      <c r="D178" s="100">
        <v>4.4489999999999998</v>
      </c>
      <c r="E178" s="101"/>
      <c r="F178" s="101"/>
      <c r="G178" s="101"/>
      <c r="H178" s="101"/>
      <c r="I178" s="101"/>
      <c r="J178" s="101"/>
      <c r="K178" s="102">
        <v>4.4489999999999998</v>
      </c>
    </row>
    <row r="179" spans="1:11" x14ac:dyDescent="0.3">
      <c r="A179" s="99" t="s">
        <v>345</v>
      </c>
      <c r="B179" s="101"/>
      <c r="C179" s="101"/>
      <c r="D179" s="100">
        <v>1.1000000000000001</v>
      </c>
      <c r="E179" s="101"/>
      <c r="F179" s="101"/>
      <c r="G179" s="101"/>
      <c r="H179" s="101"/>
      <c r="I179" s="101"/>
      <c r="J179" s="101"/>
      <c r="K179" s="102">
        <v>1.1000000000000001</v>
      </c>
    </row>
    <row r="180" spans="1:11" x14ac:dyDescent="0.3">
      <c r="A180" s="99" t="s">
        <v>59</v>
      </c>
      <c r="B180" s="101"/>
      <c r="C180" s="101"/>
      <c r="D180" s="100">
        <v>2.294</v>
      </c>
      <c r="E180" s="101"/>
      <c r="F180" s="101"/>
      <c r="G180" s="101"/>
      <c r="H180" s="100">
        <v>5.0999999999999997E-2</v>
      </c>
      <c r="I180" s="100">
        <v>0.26</v>
      </c>
      <c r="J180" s="101"/>
      <c r="K180" s="102">
        <v>2.605</v>
      </c>
    </row>
    <row r="181" spans="1:11" x14ac:dyDescent="0.3">
      <c r="A181" s="99" t="s">
        <v>48</v>
      </c>
      <c r="B181" s="101"/>
      <c r="C181" s="101"/>
      <c r="D181" s="100">
        <v>0.52</v>
      </c>
      <c r="E181" s="101"/>
      <c r="F181" s="101"/>
      <c r="G181" s="100">
        <v>0.1</v>
      </c>
      <c r="H181" s="101"/>
      <c r="I181" s="100">
        <v>0.4</v>
      </c>
      <c r="J181" s="101"/>
      <c r="K181" s="102">
        <v>1.02</v>
      </c>
    </row>
    <row r="182" spans="1:11" x14ac:dyDescent="0.3">
      <c r="A182" s="99" t="s">
        <v>74</v>
      </c>
      <c r="B182" s="101"/>
      <c r="C182" s="101"/>
      <c r="D182" s="100">
        <v>1.1359999999999999</v>
      </c>
      <c r="E182" s="101"/>
      <c r="F182" s="101"/>
      <c r="G182" s="101"/>
      <c r="H182" s="101"/>
      <c r="I182" s="101"/>
      <c r="J182" s="101"/>
      <c r="K182" s="102">
        <v>1.1359999999999999</v>
      </c>
    </row>
    <row r="183" spans="1:11" x14ac:dyDescent="0.3">
      <c r="A183" s="99" t="s">
        <v>119</v>
      </c>
      <c r="B183" s="101"/>
      <c r="C183" s="101"/>
      <c r="D183" s="100">
        <v>8</v>
      </c>
      <c r="E183" s="101"/>
      <c r="F183" s="101"/>
      <c r="G183" s="101"/>
      <c r="H183" s="100">
        <v>0.1</v>
      </c>
      <c r="I183" s="101"/>
      <c r="J183" s="100">
        <v>2.9</v>
      </c>
      <c r="K183" s="102">
        <v>11</v>
      </c>
    </row>
    <row r="184" spans="1:11" x14ac:dyDescent="0.3">
      <c r="A184" s="99" t="s">
        <v>305</v>
      </c>
      <c r="B184" s="101"/>
      <c r="C184" s="101"/>
      <c r="D184" s="100">
        <v>3.02</v>
      </c>
      <c r="E184" s="101"/>
      <c r="F184" s="101"/>
      <c r="G184" s="101"/>
      <c r="H184" s="101"/>
      <c r="I184" s="100">
        <v>3.802</v>
      </c>
      <c r="J184" s="100">
        <v>1.82</v>
      </c>
      <c r="K184" s="102">
        <v>8.6419999999999995</v>
      </c>
    </row>
    <row r="185" spans="1:11" x14ac:dyDescent="0.3">
      <c r="A185" s="99" t="s">
        <v>440</v>
      </c>
      <c r="B185" s="101"/>
      <c r="C185" s="101"/>
      <c r="D185" s="100">
        <v>6.0949999999999998</v>
      </c>
      <c r="E185" s="101"/>
      <c r="F185" s="101"/>
      <c r="G185" s="101"/>
      <c r="H185" s="100">
        <v>0.57499999999999996</v>
      </c>
      <c r="I185" s="101"/>
      <c r="J185" s="101"/>
      <c r="K185" s="102">
        <v>6.67</v>
      </c>
    </row>
    <row r="186" spans="1:11" x14ac:dyDescent="0.3">
      <c r="A186" s="99" t="s">
        <v>1199</v>
      </c>
      <c r="B186" s="101"/>
      <c r="C186" s="101"/>
      <c r="D186" s="100">
        <v>5.0999999999999997E-2</v>
      </c>
      <c r="E186" s="101"/>
      <c r="F186" s="101"/>
      <c r="G186" s="101"/>
      <c r="H186" s="100">
        <v>0.29299999999999998</v>
      </c>
      <c r="I186" s="100">
        <v>0.246</v>
      </c>
      <c r="J186" s="101"/>
      <c r="K186" s="102">
        <v>0.59</v>
      </c>
    </row>
    <row r="187" spans="1:11" x14ac:dyDescent="0.3">
      <c r="A187" s="99" t="s">
        <v>785</v>
      </c>
      <c r="B187" s="101"/>
      <c r="C187" s="101"/>
      <c r="D187" s="101"/>
      <c r="E187" s="100">
        <v>2E-3</v>
      </c>
      <c r="F187" s="101"/>
      <c r="G187" s="101"/>
      <c r="H187" s="101"/>
      <c r="I187" s="101"/>
      <c r="J187" s="101"/>
      <c r="K187" s="102">
        <v>2E-3</v>
      </c>
    </row>
    <row r="188" spans="1:11" x14ac:dyDescent="0.3">
      <c r="A188" s="99" t="s">
        <v>876</v>
      </c>
      <c r="B188" s="101"/>
      <c r="C188" s="101"/>
      <c r="D188" s="101"/>
      <c r="E188" s="100">
        <v>5.4589999999999996</v>
      </c>
      <c r="F188" s="101"/>
      <c r="G188" s="101"/>
      <c r="H188" s="101"/>
      <c r="I188" s="100">
        <v>0.86799999999999999</v>
      </c>
      <c r="J188" s="100">
        <v>0.73199999999999998</v>
      </c>
      <c r="K188" s="102">
        <v>7.0590000000000002</v>
      </c>
    </row>
    <row r="189" spans="1:11" x14ac:dyDescent="0.3">
      <c r="A189" s="99" t="s">
        <v>623</v>
      </c>
      <c r="B189" s="101"/>
      <c r="C189" s="101"/>
      <c r="D189" s="101"/>
      <c r="E189" s="100">
        <v>2.1000000000000001E-2</v>
      </c>
      <c r="F189" s="100">
        <v>5.0000000000000001E-3</v>
      </c>
      <c r="G189" s="101"/>
      <c r="H189" s="101"/>
      <c r="I189" s="101"/>
      <c r="J189" s="101"/>
      <c r="K189" s="102">
        <v>2.5999999999999999E-2</v>
      </c>
    </row>
    <row r="190" spans="1:11" x14ac:dyDescent="0.3">
      <c r="A190" s="99" t="s">
        <v>441</v>
      </c>
      <c r="B190" s="101"/>
      <c r="C190" s="101"/>
      <c r="D190" s="101"/>
      <c r="E190" s="100">
        <v>1E-3</v>
      </c>
      <c r="F190" s="101"/>
      <c r="G190" s="101"/>
      <c r="H190" s="101"/>
      <c r="I190" s="101"/>
      <c r="J190" s="101"/>
      <c r="K190" s="102">
        <v>1E-3</v>
      </c>
    </row>
    <row r="191" spans="1:11" x14ac:dyDescent="0.3">
      <c r="A191" s="99" t="s">
        <v>473</v>
      </c>
      <c r="B191" s="101"/>
      <c r="C191" s="101"/>
      <c r="D191" s="101"/>
      <c r="E191" s="100">
        <v>5.7649999999999997</v>
      </c>
      <c r="F191" s="101"/>
      <c r="G191" s="101"/>
      <c r="H191" s="100">
        <v>0.54</v>
      </c>
      <c r="I191" s="100">
        <v>0.74099999999999999</v>
      </c>
      <c r="J191" s="101"/>
      <c r="K191" s="102">
        <v>7.0460000000000003</v>
      </c>
    </row>
    <row r="192" spans="1:11" x14ac:dyDescent="0.3">
      <c r="A192" s="99" t="s">
        <v>209</v>
      </c>
      <c r="B192" s="101"/>
      <c r="C192" s="101"/>
      <c r="D192" s="101"/>
      <c r="E192" s="100">
        <v>1.4E-2</v>
      </c>
      <c r="F192" s="101"/>
      <c r="G192" s="101"/>
      <c r="H192" s="101"/>
      <c r="I192" s="101"/>
      <c r="J192" s="101"/>
      <c r="K192" s="102">
        <v>1.4E-2</v>
      </c>
    </row>
    <row r="193" spans="1:11" x14ac:dyDescent="0.3">
      <c r="A193" s="99" t="s">
        <v>348</v>
      </c>
      <c r="B193" s="101"/>
      <c r="C193" s="101"/>
      <c r="D193" s="101"/>
      <c r="E193" s="100">
        <v>2.8780000000000001</v>
      </c>
      <c r="F193" s="101"/>
      <c r="G193" s="101"/>
      <c r="H193" s="100">
        <v>3.7999999999999999E-2</v>
      </c>
      <c r="I193" s="100">
        <v>2.2269999999999999</v>
      </c>
      <c r="J193" s="100">
        <v>0.82399999999999995</v>
      </c>
      <c r="K193" s="102">
        <v>5.9669999999999996</v>
      </c>
    </row>
    <row r="194" spans="1:11" x14ac:dyDescent="0.3">
      <c r="A194" s="99" t="s">
        <v>287</v>
      </c>
      <c r="B194" s="101"/>
      <c r="C194" s="101"/>
      <c r="D194" s="101"/>
      <c r="E194" s="100">
        <v>4</v>
      </c>
      <c r="F194" s="101"/>
      <c r="G194" s="100">
        <v>1.496</v>
      </c>
      <c r="H194" s="100">
        <v>0.1</v>
      </c>
      <c r="I194" s="100">
        <v>1E-3</v>
      </c>
      <c r="J194" s="100">
        <v>2E-3</v>
      </c>
      <c r="K194" s="102">
        <v>5.5990000000000002</v>
      </c>
    </row>
    <row r="195" spans="1:11" x14ac:dyDescent="0.3">
      <c r="A195" s="99" t="s">
        <v>356</v>
      </c>
      <c r="B195" s="101"/>
      <c r="C195" s="101"/>
      <c r="D195" s="101"/>
      <c r="E195" s="101"/>
      <c r="F195" s="100">
        <v>1E-3</v>
      </c>
      <c r="G195" s="101"/>
      <c r="H195" s="100">
        <v>1E-3</v>
      </c>
      <c r="I195" s="101"/>
      <c r="J195" s="101"/>
      <c r="K195" s="102">
        <v>2E-3</v>
      </c>
    </row>
    <row r="196" spans="1:11" x14ac:dyDescent="0.3">
      <c r="A196" s="99" t="s">
        <v>302</v>
      </c>
      <c r="B196" s="101"/>
      <c r="C196" s="101"/>
      <c r="D196" s="101"/>
      <c r="E196" s="101"/>
      <c r="F196" s="100">
        <v>1.2E-2</v>
      </c>
      <c r="G196" s="101"/>
      <c r="H196" s="101"/>
      <c r="I196" s="101"/>
      <c r="J196" s="101"/>
      <c r="K196" s="102">
        <v>1.2E-2</v>
      </c>
    </row>
    <row r="197" spans="1:11" x14ac:dyDescent="0.3">
      <c r="A197" s="99" t="s">
        <v>695</v>
      </c>
      <c r="B197" s="101"/>
      <c r="C197" s="101"/>
      <c r="D197" s="101"/>
      <c r="E197" s="101"/>
      <c r="F197" s="100">
        <v>1.2929999999999999</v>
      </c>
      <c r="G197" s="101"/>
      <c r="H197" s="101"/>
      <c r="I197" s="101"/>
      <c r="J197" s="101"/>
      <c r="K197" s="102">
        <v>1.2929999999999999</v>
      </c>
    </row>
    <row r="198" spans="1:11" x14ac:dyDescent="0.3">
      <c r="A198" s="99" t="s">
        <v>899</v>
      </c>
      <c r="B198" s="101"/>
      <c r="C198" s="101"/>
      <c r="D198" s="101"/>
      <c r="E198" s="101"/>
      <c r="F198" s="100">
        <v>0.253</v>
      </c>
      <c r="G198" s="101"/>
      <c r="H198" s="101"/>
      <c r="I198" s="100">
        <v>0.8</v>
      </c>
      <c r="J198" s="100">
        <v>0.2</v>
      </c>
      <c r="K198" s="102">
        <v>1.2529999999999999</v>
      </c>
    </row>
    <row r="199" spans="1:11" x14ac:dyDescent="0.3">
      <c r="A199" s="99" t="s">
        <v>1224</v>
      </c>
      <c r="B199" s="101"/>
      <c r="C199" s="101"/>
      <c r="D199" s="101"/>
      <c r="E199" s="101"/>
      <c r="F199" s="100">
        <v>6.5049999999999999</v>
      </c>
      <c r="G199" s="101"/>
      <c r="H199" s="100">
        <v>0.625</v>
      </c>
      <c r="I199" s="101"/>
      <c r="J199" s="101"/>
      <c r="K199" s="102">
        <v>7.13</v>
      </c>
    </row>
    <row r="200" spans="1:11" x14ac:dyDescent="0.3">
      <c r="A200" s="99" t="s">
        <v>915</v>
      </c>
      <c r="B200" s="101"/>
      <c r="C200" s="101"/>
      <c r="D200" s="101"/>
      <c r="E200" s="101"/>
      <c r="F200" s="100">
        <v>2.036</v>
      </c>
      <c r="G200" s="101"/>
      <c r="H200" s="101"/>
      <c r="I200" s="101"/>
      <c r="J200" s="100">
        <v>0.82899999999999996</v>
      </c>
      <c r="K200" s="102">
        <v>2.8650000000000002</v>
      </c>
    </row>
    <row r="201" spans="1:11" x14ac:dyDescent="0.3">
      <c r="A201" s="99" t="s">
        <v>572</v>
      </c>
      <c r="B201" s="101"/>
      <c r="C201" s="101"/>
      <c r="D201" s="101"/>
      <c r="E201" s="101"/>
      <c r="F201" s="100">
        <v>2.1949999999999998</v>
      </c>
      <c r="G201" s="101"/>
      <c r="H201" s="100">
        <v>0.46200000000000002</v>
      </c>
      <c r="I201" s="100">
        <v>0.89300000000000002</v>
      </c>
      <c r="J201" s="100">
        <v>1.2070000000000001</v>
      </c>
      <c r="K201" s="102">
        <v>4.7569999999999997</v>
      </c>
    </row>
    <row r="202" spans="1:11" x14ac:dyDescent="0.3">
      <c r="A202" s="99" t="s">
        <v>320</v>
      </c>
      <c r="B202" s="101"/>
      <c r="C202" s="101"/>
      <c r="D202" s="101"/>
      <c r="E202" s="101"/>
      <c r="F202" s="101"/>
      <c r="G202" s="100">
        <v>8.0000000000000002E-3</v>
      </c>
      <c r="H202" s="100">
        <v>0.1</v>
      </c>
      <c r="I202" s="100">
        <v>0.5</v>
      </c>
      <c r="J202" s="101"/>
      <c r="K202" s="102">
        <v>0.60799999999999998</v>
      </c>
    </row>
    <row r="203" spans="1:11" x14ac:dyDescent="0.3">
      <c r="A203" s="99" t="s">
        <v>465</v>
      </c>
      <c r="B203" s="101"/>
      <c r="C203" s="101"/>
      <c r="D203" s="101"/>
      <c r="E203" s="101"/>
      <c r="F203" s="101"/>
      <c r="G203" s="100">
        <v>0.89300000000000002</v>
      </c>
      <c r="H203" s="100">
        <v>1.1080000000000001</v>
      </c>
      <c r="I203" s="101"/>
      <c r="J203" s="101"/>
      <c r="K203" s="102">
        <v>2.0009999999999999</v>
      </c>
    </row>
    <row r="204" spans="1:11" x14ac:dyDescent="0.3">
      <c r="A204" s="99" t="s">
        <v>66</v>
      </c>
      <c r="B204" s="101"/>
      <c r="C204" s="101"/>
      <c r="D204" s="101"/>
      <c r="E204" s="101"/>
      <c r="F204" s="101"/>
      <c r="G204" s="100">
        <v>0.24</v>
      </c>
      <c r="H204" s="101"/>
      <c r="I204" s="101"/>
      <c r="J204" s="101"/>
      <c r="K204" s="102">
        <v>0.24</v>
      </c>
    </row>
    <row r="205" spans="1:11" x14ac:dyDescent="0.3">
      <c r="A205" s="99" t="s">
        <v>122</v>
      </c>
      <c r="B205" s="101"/>
      <c r="C205" s="101"/>
      <c r="D205" s="101"/>
      <c r="E205" s="101"/>
      <c r="F205" s="101"/>
      <c r="G205" s="100">
        <v>10.173999999999999</v>
      </c>
      <c r="H205" s="101"/>
      <c r="I205" s="101"/>
      <c r="J205" s="100">
        <v>4.0990000000000002</v>
      </c>
      <c r="K205" s="102">
        <v>14.273</v>
      </c>
    </row>
    <row r="206" spans="1:11" x14ac:dyDescent="0.3">
      <c r="A206" s="99" t="s">
        <v>204</v>
      </c>
      <c r="B206" s="101"/>
      <c r="C206" s="101"/>
      <c r="D206" s="101"/>
      <c r="E206" s="101"/>
      <c r="F206" s="101"/>
      <c r="G206" s="100">
        <v>0.78700000000000003</v>
      </c>
      <c r="H206" s="101"/>
      <c r="I206" s="101"/>
      <c r="J206" s="101"/>
      <c r="K206" s="102">
        <v>0.78700000000000003</v>
      </c>
    </row>
    <row r="207" spans="1:11" x14ac:dyDescent="0.3">
      <c r="A207" s="99" t="s">
        <v>50</v>
      </c>
      <c r="B207" s="101"/>
      <c r="C207" s="101"/>
      <c r="D207" s="101"/>
      <c r="E207" s="101"/>
      <c r="F207" s="101"/>
      <c r="G207" s="101"/>
      <c r="H207" s="100">
        <v>2.0859999999999999</v>
      </c>
      <c r="I207" s="101"/>
      <c r="J207" s="101"/>
      <c r="K207" s="102">
        <v>2.0859999999999999</v>
      </c>
    </row>
    <row r="208" spans="1:11" x14ac:dyDescent="0.3">
      <c r="A208" s="99" t="s">
        <v>346</v>
      </c>
      <c r="B208" s="101"/>
      <c r="C208" s="101"/>
      <c r="D208" s="101"/>
      <c r="E208" s="101"/>
      <c r="F208" s="101"/>
      <c r="G208" s="101"/>
      <c r="H208" s="100">
        <v>0.69899999999999995</v>
      </c>
      <c r="I208" s="100">
        <v>0.47299999999999998</v>
      </c>
      <c r="J208" s="100">
        <v>0.8</v>
      </c>
      <c r="K208" s="102">
        <v>1.972</v>
      </c>
    </row>
    <row r="209" spans="1:11" x14ac:dyDescent="0.3">
      <c r="A209" s="99" t="s">
        <v>310</v>
      </c>
      <c r="B209" s="101"/>
      <c r="C209" s="101"/>
      <c r="D209" s="101"/>
      <c r="E209" s="101"/>
      <c r="F209" s="101"/>
      <c r="G209" s="101"/>
      <c r="H209" s="100">
        <v>7.8E-2</v>
      </c>
      <c r="I209" s="101"/>
      <c r="J209" s="100">
        <v>2.383</v>
      </c>
      <c r="K209" s="102">
        <v>2.4609999999999999</v>
      </c>
    </row>
    <row r="210" spans="1:11" x14ac:dyDescent="0.3">
      <c r="A210" s="99" t="s">
        <v>235</v>
      </c>
      <c r="B210" s="101"/>
      <c r="C210" s="101"/>
      <c r="D210" s="101"/>
      <c r="E210" s="101"/>
      <c r="F210" s="101"/>
      <c r="G210" s="101"/>
      <c r="H210" s="100">
        <v>1</v>
      </c>
      <c r="I210" s="101"/>
      <c r="J210" s="101"/>
      <c r="K210" s="102">
        <v>1</v>
      </c>
    </row>
    <row r="211" spans="1:11" x14ac:dyDescent="0.3">
      <c r="A211" s="99" t="s">
        <v>452</v>
      </c>
      <c r="B211" s="101"/>
      <c r="C211" s="101"/>
      <c r="D211" s="101"/>
      <c r="E211" s="101"/>
      <c r="F211" s="101"/>
      <c r="G211" s="101"/>
      <c r="H211" s="100">
        <v>0.02</v>
      </c>
      <c r="I211" s="101"/>
      <c r="J211" s="101"/>
      <c r="K211" s="102">
        <v>0.02</v>
      </c>
    </row>
    <row r="212" spans="1:11" x14ac:dyDescent="0.3">
      <c r="A212" s="99" t="s">
        <v>679</v>
      </c>
      <c r="B212" s="101"/>
      <c r="C212" s="101"/>
      <c r="D212" s="101"/>
      <c r="E212" s="101"/>
      <c r="F212" s="101"/>
      <c r="G212" s="101"/>
      <c r="H212" s="100">
        <v>5.1550000000000002</v>
      </c>
      <c r="I212" s="101"/>
      <c r="J212" s="101"/>
      <c r="K212" s="102">
        <v>5.1550000000000002</v>
      </c>
    </row>
    <row r="213" spans="1:11" x14ac:dyDescent="0.3">
      <c r="A213" s="99" t="s">
        <v>524</v>
      </c>
      <c r="B213" s="101"/>
      <c r="C213" s="101"/>
      <c r="D213" s="101"/>
      <c r="E213" s="101"/>
      <c r="F213" s="101"/>
      <c r="G213" s="101"/>
      <c r="H213" s="100">
        <v>3.012</v>
      </c>
      <c r="I213" s="101"/>
      <c r="J213" s="101"/>
      <c r="K213" s="102">
        <v>3.012</v>
      </c>
    </row>
    <row r="214" spans="1:11" x14ac:dyDescent="0.3">
      <c r="A214" s="99" t="s">
        <v>1143</v>
      </c>
      <c r="B214" s="101"/>
      <c r="C214" s="101"/>
      <c r="D214" s="101"/>
      <c r="E214" s="101"/>
      <c r="F214" s="101"/>
      <c r="G214" s="101"/>
      <c r="H214" s="100">
        <v>0.14299999999999999</v>
      </c>
      <c r="I214" s="100">
        <v>0.627</v>
      </c>
      <c r="J214" s="100">
        <v>0.64400000000000002</v>
      </c>
      <c r="K214" s="102">
        <v>1.4139999999999999</v>
      </c>
    </row>
    <row r="215" spans="1:11" x14ac:dyDescent="0.3">
      <c r="A215" s="99" t="s">
        <v>1125</v>
      </c>
      <c r="B215" s="101"/>
      <c r="C215" s="101"/>
      <c r="D215" s="101"/>
      <c r="E215" s="101"/>
      <c r="F215" s="101"/>
      <c r="G215" s="101"/>
      <c r="H215" s="100">
        <v>0.39800000000000002</v>
      </c>
      <c r="I215" s="101"/>
      <c r="J215" s="101"/>
      <c r="K215" s="102">
        <v>0.39800000000000002</v>
      </c>
    </row>
    <row r="216" spans="1:11" x14ac:dyDescent="0.3">
      <c r="A216" s="99" t="s">
        <v>562</v>
      </c>
      <c r="B216" s="101"/>
      <c r="C216" s="101"/>
      <c r="D216" s="101"/>
      <c r="E216" s="101"/>
      <c r="F216" s="101"/>
      <c r="G216" s="101"/>
      <c r="H216" s="100">
        <v>0.313</v>
      </c>
      <c r="I216" s="100">
        <v>0.63300000000000001</v>
      </c>
      <c r="J216" s="101"/>
      <c r="K216" s="102">
        <v>0.94599999999999995</v>
      </c>
    </row>
    <row r="217" spans="1:11" x14ac:dyDescent="0.3">
      <c r="A217" s="99" t="s">
        <v>887</v>
      </c>
      <c r="B217" s="101"/>
      <c r="C217" s="101"/>
      <c r="D217" s="101"/>
      <c r="E217" s="101"/>
      <c r="F217" s="101"/>
      <c r="G217" s="101"/>
      <c r="H217" s="100">
        <v>4.8460000000000001</v>
      </c>
      <c r="I217" s="100">
        <v>0.435</v>
      </c>
      <c r="J217" s="101"/>
      <c r="K217" s="102">
        <v>5.2809999999999997</v>
      </c>
    </row>
    <row r="218" spans="1:11" x14ac:dyDescent="0.3">
      <c r="A218" s="99" t="s">
        <v>968</v>
      </c>
      <c r="B218" s="101"/>
      <c r="C218" s="101"/>
      <c r="D218" s="101"/>
      <c r="E218" s="101"/>
      <c r="F218" s="101"/>
      <c r="G218" s="101"/>
      <c r="H218" s="100">
        <v>0.13800000000000001</v>
      </c>
      <c r="I218" s="100">
        <v>0.38200000000000001</v>
      </c>
      <c r="J218" s="100">
        <v>0.53400000000000003</v>
      </c>
      <c r="K218" s="102">
        <v>1.054</v>
      </c>
    </row>
    <row r="219" spans="1:11" x14ac:dyDescent="0.3">
      <c r="A219" s="99" t="s">
        <v>1179</v>
      </c>
      <c r="B219" s="101"/>
      <c r="C219" s="101"/>
      <c r="D219" s="101"/>
      <c r="E219" s="101"/>
      <c r="F219" s="101"/>
      <c r="G219" s="101"/>
      <c r="H219" s="100">
        <v>0.34499999999999997</v>
      </c>
      <c r="I219" s="100">
        <v>0.41899999999999998</v>
      </c>
      <c r="J219" s="100">
        <v>0.55100000000000005</v>
      </c>
      <c r="K219" s="102">
        <v>1.3149999999999999</v>
      </c>
    </row>
    <row r="220" spans="1:11" x14ac:dyDescent="0.3">
      <c r="A220" s="99" t="s">
        <v>921</v>
      </c>
      <c r="B220" s="101"/>
      <c r="C220" s="101"/>
      <c r="D220" s="101"/>
      <c r="E220" s="101"/>
      <c r="F220" s="101"/>
      <c r="G220" s="101"/>
      <c r="H220" s="100">
        <v>0.79100000000000004</v>
      </c>
      <c r="I220" s="100">
        <v>0.78600000000000003</v>
      </c>
      <c r="J220" s="101"/>
      <c r="K220" s="102">
        <v>1.577</v>
      </c>
    </row>
    <row r="221" spans="1:11" x14ac:dyDescent="0.3">
      <c r="A221" s="99" t="s">
        <v>1171</v>
      </c>
      <c r="B221" s="101"/>
      <c r="C221" s="101"/>
      <c r="D221" s="101"/>
      <c r="E221" s="101"/>
      <c r="F221" s="101"/>
      <c r="G221" s="101"/>
      <c r="H221" s="100">
        <v>4.0000000000000001E-3</v>
      </c>
      <c r="I221" s="100">
        <v>1.4999999999999999E-2</v>
      </c>
      <c r="J221" s="100">
        <v>0.13800000000000001</v>
      </c>
      <c r="K221" s="102">
        <v>0.157</v>
      </c>
    </row>
    <row r="222" spans="1:11" x14ac:dyDescent="0.3">
      <c r="A222" s="99" t="s">
        <v>617</v>
      </c>
      <c r="B222" s="101"/>
      <c r="C222" s="101"/>
      <c r="D222" s="101"/>
      <c r="E222" s="101"/>
      <c r="F222" s="101"/>
      <c r="G222" s="101"/>
      <c r="H222" s="101"/>
      <c r="I222" s="100">
        <v>1E-3</v>
      </c>
      <c r="J222" s="101"/>
      <c r="K222" s="102">
        <v>1E-3</v>
      </c>
    </row>
    <row r="223" spans="1:11" x14ac:dyDescent="0.3">
      <c r="A223" s="99" t="s">
        <v>723</v>
      </c>
      <c r="B223" s="101"/>
      <c r="C223" s="101"/>
      <c r="D223" s="101"/>
      <c r="E223" s="101"/>
      <c r="F223" s="101"/>
      <c r="G223" s="101"/>
      <c r="H223" s="101"/>
      <c r="I223" s="100">
        <v>3.2770000000000001</v>
      </c>
      <c r="J223" s="101"/>
      <c r="K223" s="102">
        <v>3.2770000000000001</v>
      </c>
    </row>
    <row r="224" spans="1:11" x14ac:dyDescent="0.3">
      <c r="A224" s="99" t="s">
        <v>666</v>
      </c>
      <c r="B224" s="101"/>
      <c r="C224" s="101"/>
      <c r="D224" s="101"/>
      <c r="E224" s="101"/>
      <c r="F224" s="101"/>
      <c r="G224" s="101"/>
      <c r="H224" s="101"/>
      <c r="I224" s="100">
        <v>0.67</v>
      </c>
      <c r="J224" s="101"/>
      <c r="K224" s="102">
        <v>0.67</v>
      </c>
    </row>
    <row r="225" spans="1:11" x14ac:dyDescent="0.3">
      <c r="A225" s="99" t="s">
        <v>1164</v>
      </c>
      <c r="B225" s="101"/>
      <c r="C225" s="101"/>
      <c r="D225" s="101"/>
      <c r="E225" s="101"/>
      <c r="F225" s="101"/>
      <c r="G225" s="101"/>
      <c r="H225" s="101"/>
      <c r="I225" s="100">
        <v>0.63900000000000001</v>
      </c>
      <c r="J225" s="101"/>
      <c r="K225" s="102">
        <v>0.63900000000000001</v>
      </c>
    </row>
    <row r="226" spans="1:11" x14ac:dyDescent="0.3">
      <c r="A226" s="99" t="s">
        <v>686</v>
      </c>
      <c r="B226" s="101"/>
      <c r="C226" s="101"/>
      <c r="D226" s="101"/>
      <c r="E226" s="101"/>
      <c r="F226" s="101"/>
      <c r="G226" s="101"/>
      <c r="H226" s="101"/>
      <c r="I226" s="100">
        <v>1.024</v>
      </c>
      <c r="J226" s="100">
        <v>1.0580000000000001</v>
      </c>
      <c r="K226" s="102">
        <v>2.0819999999999999</v>
      </c>
    </row>
    <row r="227" spans="1:11" x14ac:dyDescent="0.3">
      <c r="A227" s="99" t="s">
        <v>861</v>
      </c>
      <c r="B227" s="101"/>
      <c r="C227" s="101"/>
      <c r="D227" s="101"/>
      <c r="E227" s="101"/>
      <c r="F227" s="101"/>
      <c r="G227" s="101"/>
      <c r="H227" s="101"/>
      <c r="I227" s="100">
        <v>4.5750000000000002</v>
      </c>
      <c r="J227" s="100">
        <v>0.52500000000000002</v>
      </c>
      <c r="K227" s="102">
        <v>5.0999999999999996</v>
      </c>
    </row>
    <row r="228" spans="1:11" x14ac:dyDescent="0.3">
      <c r="A228" s="99" t="s">
        <v>715</v>
      </c>
      <c r="B228" s="101"/>
      <c r="C228" s="101"/>
      <c r="D228" s="101"/>
      <c r="E228" s="101"/>
      <c r="F228" s="101"/>
      <c r="G228" s="101"/>
      <c r="H228" s="101"/>
      <c r="I228" s="100">
        <v>0.97299999999999998</v>
      </c>
      <c r="J228" s="100">
        <v>0.47599999999999998</v>
      </c>
      <c r="K228" s="102">
        <v>1.4490000000000001</v>
      </c>
    </row>
    <row r="229" spans="1:11" x14ac:dyDescent="0.3">
      <c r="A229" s="99" t="s">
        <v>747</v>
      </c>
      <c r="B229" s="101"/>
      <c r="C229" s="101"/>
      <c r="D229" s="101"/>
      <c r="E229" s="101"/>
      <c r="F229" s="101"/>
      <c r="G229" s="101"/>
      <c r="H229" s="101"/>
      <c r="I229" s="100">
        <v>0.94299999999999995</v>
      </c>
      <c r="J229" s="101"/>
      <c r="K229" s="102">
        <v>0.94299999999999995</v>
      </c>
    </row>
    <row r="230" spans="1:11" x14ac:dyDescent="0.3">
      <c r="A230" s="99" t="s">
        <v>895</v>
      </c>
      <c r="B230" s="101"/>
      <c r="C230" s="101"/>
      <c r="D230" s="101"/>
      <c r="E230" s="101"/>
      <c r="F230" s="101"/>
      <c r="G230" s="101"/>
      <c r="H230" s="101"/>
      <c r="I230" s="100">
        <v>4.7210000000000001</v>
      </c>
      <c r="J230" s="101"/>
      <c r="K230" s="102">
        <v>4.7210000000000001</v>
      </c>
    </row>
    <row r="231" spans="1:11" x14ac:dyDescent="0.3">
      <c r="A231" s="99" t="s">
        <v>962</v>
      </c>
      <c r="B231" s="101"/>
      <c r="C231" s="101"/>
      <c r="D231" s="101"/>
      <c r="E231" s="101"/>
      <c r="F231" s="101"/>
      <c r="G231" s="101"/>
      <c r="H231" s="101"/>
      <c r="I231" s="100">
        <v>9.0850000000000009</v>
      </c>
      <c r="J231" s="101"/>
      <c r="K231" s="102">
        <v>9.0850000000000009</v>
      </c>
    </row>
    <row r="232" spans="1:11" x14ac:dyDescent="0.3">
      <c r="A232" s="99" t="s">
        <v>725</v>
      </c>
      <c r="B232" s="101"/>
      <c r="C232" s="101"/>
      <c r="D232" s="101"/>
      <c r="E232" s="101"/>
      <c r="F232" s="101"/>
      <c r="G232" s="101"/>
      <c r="H232" s="101"/>
      <c r="I232" s="100">
        <v>7</v>
      </c>
      <c r="J232" s="100">
        <v>1</v>
      </c>
      <c r="K232" s="102">
        <v>8</v>
      </c>
    </row>
    <row r="233" spans="1:11" x14ac:dyDescent="0.3">
      <c r="A233" s="99" t="s">
        <v>750</v>
      </c>
      <c r="B233" s="101"/>
      <c r="C233" s="101"/>
      <c r="D233" s="101"/>
      <c r="E233" s="101"/>
      <c r="F233" s="101"/>
      <c r="G233" s="101"/>
      <c r="H233" s="101"/>
      <c r="I233" s="100">
        <v>5.8230000000000004</v>
      </c>
      <c r="J233" s="101"/>
      <c r="K233" s="102">
        <v>5.8230000000000004</v>
      </c>
    </row>
    <row r="234" spans="1:11" x14ac:dyDescent="0.3">
      <c r="A234" s="99" t="s">
        <v>603</v>
      </c>
      <c r="B234" s="101"/>
      <c r="C234" s="101"/>
      <c r="D234" s="101"/>
      <c r="E234" s="101"/>
      <c r="F234" s="101"/>
      <c r="G234" s="101"/>
      <c r="H234" s="101"/>
      <c r="I234" s="100">
        <v>0.12</v>
      </c>
      <c r="J234" s="100">
        <v>0.43</v>
      </c>
      <c r="K234" s="102">
        <v>0.55000000000000004</v>
      </c>
    </row>
    <row r="235" spans="1:11" x14ac:dyDescent="0.3">
      <c r="A235" s="99" t="s">
        <v>763</v>
      </c>
      <c r="B235" s="101"/>
      <c r="C235" s="101"/>
      <c r="D235" s="101"/>
      <c r="E235" s="101"/>
      <c r="F235" s="101"/>
      <c r="G235" s="101"/>
      <c r="H235" s="101"/>
      <c r="I235" s="100">
        <v>4.8150000000000004</v>
      </c>
      <c r="J235" s="101"/>
      <c r="K235" s="102">
        <v>4.8150000000000004</v>
      </c>
    </row>
    <row r="236" spans="1:11" x14ac:dyDescent="0.3">
      <c r="A236" s="99" t="s">
        <v>751</v>
      </c>
      <c r="B236" s="101"/>
      <c r="C236" s="101"/>
      <c r="D236" s="101"/>
      <c r="E236" s="101"/>
      <c r="F236" s="101"/>
      <c r="G236" s="101"/>
      <c r="H236" s="101"/>
      <c r="I236" s="100">
        <v>6.0679999999999996</v>
      </c>
      <c r="J236" s="101"/>
      <c r="K236" s="102">
        <v>6.0679999999999996</v>
      </c>
    </row>
    <row r="237" spans="1:11" x14ac:dyDescent="0.3">
      <c r="A237" s="99" t="s">
        <v>1124</v>
      </c>
      <c r="B237" s="101"/>
      <c r="C237" s="101"/>
      <c r="D237" s="101"/>
      <c r="E237" s="101"/>
      <c r="F237" s="101"/>
      <c r="G237" s="101"/>
      <c r="H237" s="101"/>
      <c r="I237" s="100">
        <v>2.6680000000000001</v>
      </c>
      <c r="J237" s="101"/>
      <c r="K237" s="102">
        <v>2.6680000000000001</v>
      </c>
    </row>
    <row r="238" spans="1:11" x14ac:dyDescent="0.3">
      <c r="A238" s="99" t="s">
        <v>937</v>
      </c>
      <c r="B238" s="101"/>
      <c r="C238" s="101"/>
      <c r="D238" s="101"/>
      <c r="E238" s="101"/>
      <c r="F238" s="101"/>
      <c r="G238" s="101"/>
      <c r="H238" s="101"/>
      <c r="I238" s="100">
        <v>2</v>
      </c>
      <c r="J238" s="100">
        <v>1</v>
      </c>
      <c r="K238" s="102">
        <v>3</v>
      </c>
    </row>
    <row r="239" spans="1:11" x14ac:dyDescent="0.3">
      <c r="A239" s="99" t="s">
        <v>860</v>
      </c>
      <c r="B239" s="101"/>
      <c r="C239" s="101"/>
      <c r="D239" s="101"/>
      <c r="E239" s="101"/>
      <c r="F239" s="101"/>
      <c r="G239" s="101"/>
      <c r="H239" s="101"/>
      <c r="I239" s="100">
        <v>5.6970000000000001</v>
      </c>
      <c r="J239" s="101"/>
      <c r="K239" s="102">
        <v>5.6970000000000001</v>
      </c>
    </row>
    <row r="240" spans="1:11" x14ac:dyDescent="0.3">
      <c r="A240" s="99" t="s">
        <v>853</v>
      </c>
      <c r="B240" s="101"/>
      <c r="C240" s="101"/>
      <c r="D240" s="101"/>
      <c r="E240" s="101"/>
      <c r="F240" s="101"/>
      <c r="G240" s="101"/>
      <c r="H240" s="101"/>
      <c r="I240" s="100">
        <v>1.4970000000000001</v>
      </c>
      <c r="J240" s="101"/>
      <c r="K240" s="102">
        <v>1.4970000000000001</v>
      </c>
    </row>
    <row r="241" spans="1:11" x14ac:dyDescent="0.3">
      <c r="A241" s="99" t="s">
        <v>961</v>
      </c>
      <c r="B241" s="101"/>
      <c r="C241" s="101"/>
      <c r="D241" s="101"/>
      <c r="E241" s="101"/>
      <c r="F241" s="101"/>
      <c r="G241" s="101"/>
      <c r="H241" s="101"/>
      <c r="I241" s="100">
        <v>0.5</v>
      </c>
      <c r="J241" s="100">
        <v>1</v>
      </c>
      <c r="K241" s="102">
        <v>1.5</v>
      </c>
    </row>
    <row r="242" spans="1:11" x14ac:dyDescent="0.3">
      <c r="A242" s="99" t="s">
        <v>736</v>
      </c>
      <c r="B242" s="101"/>
      <c r="C242" s="101"/>
      <c r="D242" s="101"/>
      <c r="E242" s="101"/>
      <c r="F242" s="101"/>
      <c r="G242" s="101"/>
      <c r="H242" s="101"/>
      <c r="I242" s="100">
        <v>0.59</v>
      </c>
      <c r="J242" s="100">
        <v>0.61399999999999999</v>
      </c>
      <c r="K242" s="102">
        <v>1.204</v>
      </c>
    </row>
    <row r="243" spans="1:11" x14ac:dyDescent="0.3">
      <c r="A243" s="99" t="s">
        <v>1150</v>
      </c>
      <c r="B243" s="101"/>
      <c r="C243" s="101"/>
      <c r="D243" s="101"/>
      <c r="E243" s="101"/>
      <c r="F243" s="101"/>
      <c r="G243" s="101"/>
      <c r="H243" s="101"/>
      <c r="I243" s="100">
        <v>5.2430000000000003</v>
      </c>
      <c r="J243" s="101"/>
      <c r="K243" s="102">
        <v>5.2430000000000003</v>
      </c>
    </row>
    <row r="244" spans="1:11" x14ac:dyDescent="0.3">
      <c r="A244" s="99" t="s">
        <v>467</v>
      </c>
      <c r="B244" s="101"/>
      <c r="C244" s="101"/>
      <c r="D244" s="101"/>
      <c r="E244" s="101"/>
      <c r="F244" s="101"/>
      <c r="G244" s="101"/>
      <c r="H244" s="101"/>
      <c r="I244" s="100">
        <v>3.6739999999999999</v>
      </c>
      <c r="J244" s="101"/>
      <c r="K244" s="102">
        <v>3.6739999999999999</v>
      </c>
    </row>
    <row r="245" spans="1:11" x14ac:dyDescent="0.3">
      <c r="A245" s="99" t="s">
        <v>480</v>
      </c>
      <c r="B245" s="101"/>
      <c r="C245" s="101"/>
      <c r="D245" s="101"/>
      <c r="E245" s="101"/>
      <c r="F245" s="101"/>
      <c r="G245" s="101"/>
      <c r="H245" s="101"/>
      <c r="I245" s="100">
        <v>3.4430000000000001</v>
      </c>
      <c r="J245" s="100">
        <v>0.64</v>
      </c>
      <c r="K245" s="102">
        <v>4.0830000000000002</v>
      </c>
    </row>
    <row r="246" spans="1:11" x14ac:dyDescent="0.3">
      <c r="A246" s="99" t="s">
        <v>468</v>
      </c>
      <c r="B246" s="101"/>
      <c r="C246" s="101"/>
      <c r="D246" s="101"/>
      <c r="E246" s="101"/>
      <c r="F246" s="101"/>
      <c r="G246" s="101"/>
      <c r="H246" s="101"/>
      <c r="I246" s="100">
        <v>0.42399999999999999</v>
      </c>
      <c r="J246" s="100">
        <v>0.55000000000000004</v>
      </c>
      <c r="K246" s="102">
        <v>0.97399999999999998</v>
      </c>
    </row>
    <row r="247" spans="1:11" x14ac:dyDescent="0.3">
      <c r="A247" s="99" t="s">
        <v>424</v>
      </c>
      <c r="B247" s="101"/>
      <c r="C247" s="101"/>
      <c r="D247" s="101"/>
      <c r="E247" s="101"/>
      <c r="F247" s="101"/>
      <c r="G247" s="101"/>
      <c r="H247" s="101"/>
      <c r="I247" s="100">
        <v>0.123</v>
      </c>
      <c r="J247" s="101"/>
      <c r="K247" s="102">
        <v>0.123</v>
      </c>
    </row>
    <row r="248" spans="1:11" x14ac:dyDescent="0.3">
      <c r="A248" s="99" t="s">
        <v>197</v>
      </c>
      <c r="B248" s="101"/>
      <c r="C248" s="101"/>
      <c r="D248" s="101"/>
      <c r="E248" s="101"/>
      <c r="F248" s="101"/>
      <c r="G248" s="101"/>
      <c r="H248" s="101"/>
      <c r="I248" s="100">
        <v>7.2999999999999995E-2</v>
      </c>
      <c r="J248" s="101"/>
      <c r="K248" s="102">
        <v>7.2999999999999995E-2</v>
      </c>
    </row>
    <row r="249" spans="1:11" x14ac:dyDescent="0.3">
      <c r="A249" s="99" t="s">
        <v>275</v>
      </c>
      <c r="B249" s="101"/>
      <c r="C249" s="101"/>
      <c r="D249" s="101"/>
      <c r="E249" s="101"/>
      <c r="F249" s="101"/>
      <c r="G249" s="101"/>
      <c r="H249" s="101"/>
      <c r="I249" s="100">
        <v>2E-3</v>
      </c>
      <c r="J249" s="100">
        <v>0.1</v>
      </c>
      <c r="K249" s="102">
        <v>0.10199999999999999</v>
      </c>
    </row>
    <row r="250" spans="1:11" x14ac:dyDescent="0.3">
      <c r="A250" s="99" t="s">
        <v>303</v>
      </c>
      <c r="B250" s="101"/>
      <c r="C250" s="101"/>
      <c r="D250" s="101"/>
      <c r="E250" s="101"/>
      <c r="F250" s="101"/>
      <c r="G250" s="101"/>
      <c r="H250" s="101"/>
      <c r="I250" s="100">
        <v>8.2000000000000003E-2</v>
      </c>
      <c r="J250" s="100">
        <v>0.36199999999999999</v>
      </c>
      <c r="K250" s="102">
        <v>0.44400000000000001</v>
      </c>
    </row>
    <row r="251" spans="1:11" x14ac:dyDescent="0.3">
      <c r="A251" s="99" t="s">
        <v>115</v>
      </c>
      <c r="B251" s="101"/>
      <c r="C251" s="101"/>
      <c r="D251" s="101"/>
      <c r="E251" s="101"/>
      <c r="F251" s="101"/>
      <c r="G251" s="101"/>
      <c r="H251" s="101"/>
      <c r="I251" s="100">
        <v>7.2530000000000001</v>
      </c>
      <c r="J251" s="101"/>
      <c r="K251" s="102">
        <v>7.2530000000000001</v>
      </c>
    </row>
    <row r="252" spans="1:11" x14ac:dyDescent="0.3">
      <c r="A252" s="99" t="s">
        <v>123</v>
      </c>
      <c r="B252" s="101"/>
      <c r="C252" s="101"/>
      <c r="D252" s="101"/>
      <c r="E252" s="101"/>
      <c r="F252" s="101"/>
      <c r="G252" s="101"/>
      <c r="H252" s="101"/>
      <c r="I252" s="100">
        <v>2.3140000000000001</v>
      </c>
      <c r="J252" s="101"/>
      <c r="K252" s="102">
        <v>2.3140000000000001</v>
      </c>
    </row>
    <row r="253" spans="1:11" x14ac:dyDescent="0.3">
      <c r="A253" s="99" t="s">
        <v>86</v>
      </c>
      <c r="B253" s="101"/>
      <c r="C253" s="101"/>
      <c r="D253" s="101"/>
      <c r="E253" s="101"/>
      <c r="F253" s="101"/>
      <c r="G253" s="101"/>
      <c r="H253" s="101"/>
      <c r="I253" s="100">
        <v>1.8520000000000001</v>
      </c>
      <c r="J253" s="101"/>
      <c r="K253" s="102">
        <v>1.8520000000000001</v>
      </c>
    </row>
    <row r="254" spans="1:11" x14ac:dyDescent="0.3">
      <c r="A254" s="99" t="s">
        <v>140</v>
      </c>
      <c r="B254" s="101"/>
      <c r="C254" s="101"/>
      <c r="D254" s="101"/>
      <c r="E254" s="101"/>
      <c r="F254" s="101"/>
      <c r="G254" s="101"/>
      <c r="H254" s="101"/>
      <c r="I254" s="100">
        <v>1</v>
      </c>
      <c r="J254" s="101"/>
      <c r="K254" s="102">
        <v>1</v>
      </c>
    </row>
    <row r="255" spans="1:11" x14ac:dyDescent="0.3">
      <c r="A255" s="99" t="s">
        <v>150</v>
      </c>
      <c r="B255" s="101"/>
      <c r="C255" s="101"/>
      <c r="D255" s="101"/>
      <c r="E255" s="101"/>
      <c r="F255" s="101"/>
      <c r="G255" s="101"/>
      <c r="H255" s="101"/>
      <c r="I255" s="100">
        <v>0.5</v>
      </c>
      <c r="J255" s="100">
        <v>0.2</v>
      </c>
      <c r="K255" s="102">
        <v>0.7</v>
      </c>
    </row>
    <row r="256" spans="1:11" x14ac:dyDescent="0.3">
      <c r="A256" s="99" t="s">
        <v>297</v>
      </c>
      <c r="B256" s="101"/>
      <c r="C256" s="101"/>
      <c r="D256" s="101"/>
      <c r="E256" s="101"/>
      <c r="F256" s="101"/>
      <c r="G256" s="101"/>
      <c r="H256" s="101"/>
      <c r="I256" s="100">
        <v>1.417</v>
      </c>
      <c r="J256" s="101"/>
      <c r="K256" s="102">
        <v>1.417</v>
      </c>
    </row>
    <row r="257" spans="1:11" x14ac:dyDescent="0.3">
      <c r="A257" s="99" t="s">
        <v>365</v>
      </c>
      <c r="B257" s="101"/>
      <c r="C257" s="101"/>
      <c r="D257" s="101"/>
      <c r="E257" s="101"/>
      <c r="F257" s="101"/>
      <c r="G257" s="101"/>
      <c r="H257" s="101"/>
      <c r="I257" s="100">
        <v>1.046</v>
      </c>
      <c r="J257" s="101"/>
      <c r="K257" s="102">
        <v>1.046</v>
      </c>
    </row>
    <row r="258" spans="1:11" x14ac:dyDescent="0.3">
      <c r="A258" s="99" t="s">
        <v>70</v>
      </c>
      <c r="B258" s="101"/>
      <c r="C258" s="101"/>
      <c r="D258" s="101"/>
      <c r="E258" s="101"/>
      <c r="F258" s="101"/>
      <c r="G258" s="101"/>
      <c r="H258" s="101"/>
      <c r="I258" s="100">
        <v>1.1160000000000001</v>
      </c>
      <c r="J258" s="100">
        <v>0.88800000000000001</v>
      </c>
      <c r="K258" s="102">
        <v>2.004</v>
      </c>
    </row>
    <row r="259" spans="1:11" x14ac:dyDescent="0.3">
      <c r="A259" s="99" t="s">
        <v>266</v>
      </c>
      <c r="B259" s="101"/>
      <c r="C259" s="101"/>
      <c r="D259" s="101"/>
      <c r="E259" s="101"/>
      <c r="F259" s="101"/>
      <c r="G259" s="101"/>
      <c r="H259" s="101"/>
      <c r="I259" s="100">
        <v>0.1</v>
      </c>
      <c r="J259" s="101"/>
      <c r="K259" s="102">
        <v>0.1</v>
      </c>
    </row>
    <row r="260" spans="1:11" x14ac:dyDescent="0.3">
      <c r="A260" s="99" t="s">
        <v>228</v>
      </c>
      <c r="B260" s="101"/>
      <c r="C260" s="101"/>
      <c r="D260" s="101"/>
      <c r="E260" s="101"/>
      <c r="F260" s="101"/>
      <c r="G260" s="101"/>
      <c r="H260" s="101"/>
      <c r="I260" s="100">
        <v>4.7910000000000004</v>
      </c>
      <c r="J260" s="101"/>
      <c r="K260" s="102">
        <v>4.7910000000000004</v>
      </c>
    </row>
    <row r="261" spans="1:11" x14ac:dyDescent="0.3">
      <c r="A261" s="99" t="s">
        <v>281</v>
      </c>
      <c r="B261" s="101"/>
      <c r="C261" s="101"/>
      <c r="D261" s="101"/>
      <c r="E261" s="101"/>
      <c r="F261" s="101"/>
      <c r="G261" s="101"/>
      <c r="H261" s="101"/>
      <c r="I261" s="100">
        <v>0.97899999999999998</v>
      </c>
      <c r="J261" s="101"/>
      <c r="K261" s="102">
        <v>0.97899999999999998</v>
      </c>
    </row>
    <row r="262" spans="1:11" x14ac:dyDescent="0.3">
      <c r="A262" s="99" t="s">
        <v>44</v>
      </c>
      <c r="B262" s="101"/>
      <c r="C262" s="101"/>
      <c r="D262" s="101"/>
      <c r="E262" s="101"/>
      <c r="F262" s="101"/>
      <c r="G262" s="101"/>
      <c r="H262" s="101"/>
      <c r="I262" s="100">
        <v>6.1040000000000001</v>
      </c>
      <c r="J262" s="101"/>
      <c r="K262" s="102">
        <v>6.1040000000000001</v>
      </c>
    </row>
    <row r="263" spans="1:11" x14ac:dyDescent="0.3">
      <c r="A263" s="99" t="s">
        <v>157</v>
      </c>
      <c r="B263" s="101"/>
      <c r="C263" s="101"/>
      <c r="D263" s="101"/>
      <c r="E263" s="101"/>
      <c r="F263" s="101"/>
      <c r="G263" s="101"/>
      <c r="H263" s="101"/>
      <c r="I263" s="100">
        <v>3.617</v>
      </c>
      <c r="J263" s="101"/>
      <c r="K263" s="102">
        <v>3.617</v>
      </c>
    </row>
    <row r="264" spans="1:11" x14ac:dyDescent="0.3">
      <c r="A264" s="99" t="s">
        <v>283</v>
      </c>
      <c r="B264" s="101"/>
      <c r="C264" s="101"/>
      <c r="D264" s="101"/>
      <c r="E264" s="101"/>
      <c r="F264" s="101"/>
      <c r="G264" s="101"/>
      <c r="H264" s="101"/>
      <c r="I264" s="100">
        <v>9</v>
      </c>
      <c r="J264" s="101"/>
      <c r="K264" s="102">
        <v>9</v>
      </c>
    </row>
    <row r="265" spans="1:11" x14ac:dyDescent="0.3">
      <c r="A265" s="99" t="s">
        <v>212</v>
      </c>
      <c r="B265" s="101"/>
      <c r="C265" s="101"/>
      <c r="D265" s="101"/>
      <c r="E265" s="101"/>
      <c r="F265" s="101"/>
      <c r="G265" s="101"/>
      <c r="H265" s="101"/>
      <c r="I265" s="100">
        <v>2</v>
      </c>
      <c r="J265" s="101"/>
      <c r="K265" s="102">
        <v>2</v>
      </c>
    </row>
    <row r="266" spans="1:11" x14ac:dyDescent="0.3">
      <c r="A266" s="99" t="s">
        <v>274</v>
      </c>
      <c r="B266" s="101"/>
      <c r="C266" s="101"/>
      <c r="D266" s="101"/>
      <c r="E266" s="101"/>
      <c r="F266" s="101"/>
      <c r="G266" s="101"/>
      <c r="H266" s="101"/>
      <c r="I266" s="100">
        <v>1</v>
      </c>
      <c r="J266" s="100">
        <v>1</v>
      </c>
      <c r="K266" s="102">
        <v>2</v>
      </c>
    </row>
    <row r="267" spans="1:11" x14ac:dyDescent="0.3">
      <c r="A267" s="99" t="s">
        <v>93</v>
      </c>
      <c r="B267" s="101"/>
      <c r="C267" s="101"/>
      <c r="D267" s="101"/>
      <c r="E267" s="101"/>
      <c r="F267" s="101"/>
      <c r="G267" s="101"/>
      <c r="H267" s="101"/>
      <c r="I267" s="100">
        <v>0.1</v>
      </c>
      <c r="J267" s="100">
        <v>0.5</v>
      </c>
      <c r="K267" s="102">
        <v>0.6</v>
      </c>
    </row>
    <row r="268" spans="1:11" x14ac:dyDescent="0.3">
      <c r="A268" s="99" t="s">
        <v>257</v>
      </c>
      <c r="B268" s="101"/>
      <c r="C268" s="101"/>
      <c r="D268" s="101"/>
      <c r="E268" s="101"/>
      <c r="F268" s="101"/>
      <c r="G268" s="101"/>
      <c r="H268" s="101"/>
      <c r="I268" s="101"/>
      <c r="J268" s="100">
        <v>8.2270000000000003</v>
      </c>
      <c r="K268" s="102">
        <v>8.2270000000000003</v>
      </c>
    </row>
    <row r="269" spans="1:11" x14ac:dyDescent="0.3">
      <c r="A269" s="99" t="s">
        <v>232</v>
      </c>
      <c r="B269" s="101"/>
      <c r="C269" s="101"/>
      <c r="D269" s="101"/>
      <c r="E269" s="101"/>
      <c r="F269" s="101"/>
      <c r="G269" s="101"/>
      <c r="H269" s="101"/>
      <c r="I269" s="101"/>
      <c r="J269" s="100">
        <v>11.48</v>
      </c>
      <c r="K269" s="102">
        <v>11.48</v>
      </c>
    </row>
    <row r="270" spans="1:11" x14ac:dyDescent="0.3">
      <c r="A270" s="99" t="s">
        <v>213</v>
      </c>
      <c r="B270" s="101"/>
      <c r="C270" s="101"/>
      <c r="D270" s="101"/>
      <c r="E270" s="101"/>
      <c r="F270" s="101"/>
      <c r="G270" s="101"/>
      <c r="H270" s="101"/>
      <c r="I270" s="101"/>
      <c r="J270" s="100">
        <v>0.01</v>
      </c>
      <c r="K270" s="102">
        <v>0.01</v>
      </c>
    </row>
    <row r="271" spans="1:11" x14ac:dyDescent="0.3">
      <c r="A271" s="99" t="s">
        <v>291</v>
      </c>
      <c r="B271" s="101"/>
      <c r="C271" s="101"/>
      <c r="D271" s="101"/>
      <c r="E271" s="101"/>
      <c r="F271" s="101"/>
      <c r="G271" s="101"/>
      <c r="H271" s="101"/>
      <c r="I271" s="101"/>
      <c r="J271" s="100">
        <v>5.8999999999999997E-2</v>
      </c>
      <c r="K271" s="102">
        <v>5.8999999999999997E-2</v>
      </c>
    </row>
    <row r="272" spans="1:11" x14ac:dyDescent="0.3">
      <c r="A272" s="99" t="s">
        <v>195</v>
      </c>
      <c r="B272" s="101"/>
      <c r="C272" s="101"/>
      <c r="D272" s="101"/>
      <c r="E272" s="101"/>
      <c r="F272" s="101"/>
      <c r="G272" s="101"/>
      <c r="H272" s="101"/>
      <c r="I272" s="101"/>
      <c r="J272" s="100">
        <v>3.47</v>
      </c>
      <c r="K272" s="102">
        <v>3.47</v>
      </c>
    </row>
    <row r="273" spans="1:11" x14ac:dyDescent="0.3">
      <c r="A273" s="99" t="s">
        <v>448</v>
      </c>
      <c r="B273" s="101"/>
      <c r="C273" s="101"/>
      <c r="D273" s="101"/>
      <c r="E273" s="101"/>
      <c r="F273" s="101"/>
      <c r="G273" s="101"/>
      <c r="H273" s="101"/>
      <c r="I273" s="101"/>
      <c r="J273" s="100">
        <v>9.391</v>
      </c>
      <c r="K273" s="102">
        <v>9.391</v>
      </c>
    </row>
    <row r="274" spans="1:11" x14ac:dyDescent="0.3">
      <c r="A274" s="99" t="s">
        <v>434</v>
      </c>
      <c r="B274" s="101"/>
      <c r="C274" s="101"/>
      <c r="D274" s="101"/>
      <c r="E274" s="101"/>
      <c r="F274" s="101"/>
      <c r="G274" s="101"/>
      <c r="H274" s="101"/>
      <c r="I274" s="101"/>
      <c r="J274" s="100">
        <v>9.7000000000000003E-2</v>
      </c>
      <c r="K274" s="102">
        <v>9.7000000000000003E-2</v>
      </c>
    </row>
    <row r="275" spans="1:11" x14ac:dyDescent="0.3">
      <c r="A275" s="99" t="s">
        <v>938</v>
      </c>
      <c r="B275" s="101"/>
      <c r="C275" s="101"/>
      <c r="D275" s="101"/>
      <c r="E275" s="101"/>
      <c r="F275" s="101"/>
      <c r="G275" s="101"/>
      <c r="H275" s="101"/>
      <c r="I275" s="101"/>
      <c r="J275" s="100">
        <v>4.6989999999999998</v>
      </c>
      <c r="K275" s="102">
        <v>4.6989999999999998</v>
      </c>
    </row>
    <row r="276" spans="1:11" x14ac:dyDescent="0.3">
      <c r="A276" s="99" t="s">
        <v>1054</v>
      </c>
      <c r="B276" s="101"/>
      <c r="C276" s="101"/>
      <c r="D276" s="101"/>
      <c r="E276" s="101"/>
      <c r="F276" s="101"/>
      <c r="G276" s="101"/>
      <c r="H276" s="101"/>
      <c r="I276" s="101"/>
      <c r="J276" s="100">
        <v>0.41099999999999998</v>
      </c>
      <c r="K276" s="102">
        <v>0.41099999999999998</v>
      </c>
    </row>
    <row r="277" spans="1:11" x14ac:dyDescent="0.3">
      <c r="A277" s="99" t="s">
        <v>806</v>
      </c>
      <c r="B277" s="101"/>
      <c r="C277" s="101"/>
      <c r="D277" s="101"/>
      <c r="E277" s="101"/>
      <c r="F277" s="101"/>
      <c r="G277" s="101"/>
      <c r="H277" s="101"/>
      <c r="I277" s="101"/>
      <c r="J277" s="100">
        <v>0.45100000000000001</v>
      </c>
      <c r="K277" s="102">
        <v>0.45100000000000001</v>
      </c>
    </row>
    <row r="278" spans="1:11" x14ac:dyDescent="0.3">
      <c r="A278" s="95" t="s">
        <v>411</v>
      </c>
      <c r="B278" s="97">
        <v>1213.943</v>
      </c>
      <c r="C278" s="98">
        <v>285.87900000000002</v>
      </c>
      <c r="D278" s="97">
        <v>2295.2939999999999</v>
      </c>
      <c r="E278" s="98">
        <v>18.277000000000001</v>
      </c>
      <c r="F278" s="98">
        <v>7.95</v>
      </c>
      <c r="G278" s="98">
        <v>13.872</v>
      </c>
      <c r="H278" s="98">
        <v>62.329000000000001</v>
      </c>
      <c r="I278" s="98">
        <v>249.47399999999999</v>
      </c>
      <c r="J278" s="98">
        <v>148.25200000000001</v>
      </c>
      <c r="K278" s="97">
        <v>4295.2700000000004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635"/>
  <sheetViews>
    <sheetView zoomScale="80" zoomScaleNormal="80" workbookViewId="0">
      <pane xSplit="4" ySplit="2" topLeftCell="AY1583" activePane="bottomRight" state="frozen"/>
      <selection pane="topRight" activeCell="E1" sqref="E1"/>
      <selection pane="bottomLeft" activeCell="A3" sqref="A3"/>
      <selection pane="bottomRight" activeCell="B1" sqref="B1:AX1048576"/>
    </sheetView>
  </sheetViews>
  <sheetFormatPr defaultRowHeight="14.4" x14ac:dyDescent="0.3"/>
  <cols>
    <col min="1" max="1" width="22.33203125" customWidth="1"/>
    <col min="2" max="2" width="7.88671875" hidden="1" customWidth="1"/>
    <col min="3" max="3" width="7.44140625" hidden="1" customWidth="1"/>
    <col min="4" max="4" width="17" hidden="1" customWidth="1"/>
    <col min="5" max="13" width="6.44140625" hidden="1" customWidth="1"/>
    <col min="14" max="16" width="7.44140625" hidden="1" customWidth="1"/>
    <col min="17" max="18" width="11.44140625" hidden="1" customWidth="1"/>
    <col min="19" max="19" width="12.5546875" hidden="1" customWidth="1"/>
    <col min="20" max="20" width="10" hidden="1" customWidth="1"/>
    <col min="21" max="22" width="0" hidden="1" customWidth="1"/>
    <col min="23" max="24" width="9.33203125" hidden="1" customWidth="1"/>
    <col min="25" max="25" width="12.33203125" hidden="1" customWidth="1"/>
    <col min="26" max="29" width="9.109375" hidden="1" customWidth="1"/>
    <col min="30" max="31" width="9.44140625" hidden="1" customWidth="1"/>
    <col min="32" max="32" width="12.6640625" hidden="1" customWidth="1"/>
    <col min="33" max="34" width="0" hidden="1" customWidth="1"/>
    <col min="35" max="38" width="10.21875" hidden="1" customWidth="1"/>
    <col min="39" max="43" width="9.109375" hidden="1" customWidth="1"/>
    <col min="44" max="44" width="11.5546875" hidden="1" customWidth="1"/>
    <col min="45" max="45" width="11.88671875" hidden="1" customWidth="1"/>
    <col min="46" max="46" width="12" hidden="1" customWidth="1"/>
    <col min="47" max="47" width="0" hidden="1" customWidth="1"/>
    <col min="48" max="50" width="13.88671875" hidden="1" customWidth="1"/>
    <col min="51" max="51" width="13.88671875" bestFit="1" customWidth="1"/>
    <col min="52" max="56" width="10.109375" hidden="1" customWidth="1"/>
    <col min="57" max="59" width="13.88671875" bestFit="1" customWidth="1"/>
    <col min="60" max="61" width="15" bestFit="1" customWidth="1"/>
    <col min="62" max="62" width="13.77734375" bestFit="1" customWidth="1"/>
    <col min="63" max="63" width="15.6640625" bestFit="1" customWidth="1"/>
  </cols>
  <sheetData>
    <row r="1" spans="1:63" x14ac:dyDescent="0.3">
      <c r="A1" s="53"/>
      <c r="E1">
        <v>31</v>
      </c>
      <c r="F1">
        <v>28</v>
      </c>
      <c r="G1">
        <v>31</v>
      </c>
      <c r="H1">
        <v>30</v>
      </c>
      <c r="I1">
        <v>31</v>
      </c>
      <c r="J1">
        <v>30</v>
      </c>
      <c r="K1">
        <v>31</v>
      </c>
      <c r="L1">
        <v>31</v>
      </c>
      <c r="M1">
        <v>30</v>
      </c>
      <c r="N1">
        <v>31</v>
      </c>
      <c r="O1">
        <v>30</v>
      </c>
      <c r="P1">
        <v>31</v>
      </c>
      <c r="T1" s="50">
        <f>расш!G17</f>
        <v>0</v>
      </c>
      <c r="U1" s="50">
        <f>расш!G18</f>
        <v>0</v>
      </c>
      <c r="V1" s="50">
        <f>расш!G19</f>
        <v>0</v>
      </c>
      <c r="W1" s="50">
        <f>расш!P1</f>
        <v>1</v>
      </c>
      <c r="X1" s="50"/>
      <c r="Y1" s="69"/>
      <c r="Z1" s="69"/>
      <c r="AA1" s="69"/>
      <c r="AB1" s="69"/>
      <c r="AC1" s="69"/>
      <c r="AD1" s="50">
        <f>расш!P7</f>
        <v>0.3876077441106881</v>
      </c>
      <c r="AE1" s="50">
        <f>расш!P8</f>
        <v>0.2698185084914963</v>
      </c>
      <c r="AF1" s="50">
        <f>расш!P9</f>
        <v>0.34257374739781565</v>
      </c>
      <c r="AG1" s="70">
        <f>SUM(T1:AF1)</f>
        <v>2</v>
      </c>
      <c r="AI1" s="50">
        <f>расш!M3</f>
        <v>0</v>
      </c>
      <c r="AJ1" s="50">
        <f>расш!M4</f>
        <v>0</v>
      </c>
      <c r="AK1" s="50">
        <f>расш!M5</f>
        <v>0</v>
      </c>
      <c r="AL1" s="50">
        <f>расш!M6</f>
        <v>1.1324392615566045E-2</v>
      </c>
      <c r="AR1" s="50">
        <f>расш!M12</f>
        <v>1.4895685006140837E-2</v>
      </c>
      <c r="AS1" s="50">
        <f>расш!M13</f>
        <v>1.3332007865225868E-2</v>
      </c>
      <c r="AT1" s="50">
        <f>расш!M14</f>
        <v>1.8308132567933975E-2</v>
      </c>
      <c r="AV1" s="109">
        <f>расш!C14</f>
        <v>2684.36</v>
      </c>
      <c r="AW1" s="109">
        <f>AV1</f>
        <v>2684.36</v>
      </c>
      <c r="AX1" s="109">
        <f t="shared" ref="AX1:BG1" si="0">AW1</f>
        <v>2684.36</v>
      </c>
      <c r="AY1" s="109">
        <f t="shared" si="0"/>
        <v>2684.36</v>
      </c>
      <c r="AZ1" s="109">
        <f t="shared" si="0"/>
        <v>2684.36</v>
      </c>
      <c r="BA1" s="109">
        <f t="shared" si="0"/>
        <v>2684.36</v>
      </c>
      <c r="BB1" s="109">
        <f t="shared" si="0"/>
        <v>2684.36</v>
      </c>
      <c r="BC1" s="109">
        <f t="shared" si="0"/>
        <v>2684.36</v>
      </c>
      <c r="BD1" s="109">
        <f t="shared" si="0"/>
        <v>2684.36</v>
      </c>
      <c r="BE1" s="109">
        <f t="shared" si="0"/>
        <v>2684.36</v>
      </c>
      <c r="BF1" s="109">
        <f t="shared" si="0"/>
        <v>2684.36</v>
      </c>
      <c r="BG1" s="109">
        <f t="shared" si="0"/>
        <v>2684.36</v>
      </c>
    </row>
    <row r="2" spans="1:63" s="48" customFormat="1" ht="139.19999999999999" x14ac:dyDescent="0.3">
      <c r="A2" s="65" t="s">
        <v>2929</v>
      </c>
      <c r="B2" s="54" t="s">
        <v>400</v>
      </c>
      <c r="C2" s="54" t="s">
        <v>389</v>
      </c>
      <c r="D2" s="55" t="s">
        <v>401</v>
      </c>
      <c r="E2" s="66">
        <v>1</v>
      </c>
      <c r="F2" s="66">
        <v>2</v>
      </c>
      <c r="G2" s="66">
        <v>3</v>
      </c>
      <c r="H2" s="66">
        <v>4</v>
      </c>
      <c r="I2" s="66">
        <v>5</v>
      </c>
      <c r="J2" s="66">
        <v>6</v>
      </c>
      <c r="K2" s="66">
        <v>7</v>
      </c>
      <c r="L2" s="66">
        <v>8</v>
      </c>
      <c r="M2" s="66">
        <v>9</v>
      </c>
      <c r="N2" s="66">
        <v>10</v>
      </c>
      <c r="O2" s="66">
        <v>11</v>
      </c>
      <c r="P2" s="66">
        <v>12</v>
      </c>
      <c r="Q2" s="66" t="s">
        <v>407</v>
      </c>
      <c r="R2" s="107" t="s">
        <v>1268</v>
      </c>
      <c r="S2" s="107" t="s">
        <v>1269</v>
      </c>
      <c r="T2" s="66">
        <v>1</v>
      </c>
      <c r="U2" s="66">
        <v>2</v>
      </c>
      <c r="V2" s="66">
        <v>3</v>
      </c>
      <c r="W2" s="66">
        <v>4</v>
      </c>
      <c r="X2" s="56" t="s">
        <v>402</v>
      </c>
      <c r="Y2" s="57">
        <v>5</v>
      </c>
      <c r="Z2" s="57">
        <v>6</v>
      </c>
      <c r="AA2" s="57">
        <v>7</v>
      </c>
      <c r="AB2" s="57">
        <v>8</v>
      </c>
      <c r="AC2" s="57">
        <v>9</v>
      </c>
      <c r="AD2" s="66">
        <v>10</v>
      </c>
      <c r="AE2" s="66">
        <v>11</v>
      </c>
      <c r="AF2" s="66">
        <v>12</v>
      </c>
      <c r="AG2" s="56" t="s">
        <v>403</v>
      </c>
      <c r="AH2" s="58" t="s">
        <v>404</v>
      </c>
      <c r="AI2" s="59">
        <v>1</v>
      </c>
      <c r="AJ2" s="60">
        <v>2</v>
      </c>
      <c r="AK2" s="60">
        <v>3</v>
      </c>
      <c r="AL2" s="60">
        <v>4</v>
      </c>
      <c r="AM2" s="61">
        <v>5</v>
      </c>
      <c r="AN2" s="61">
        <v>6</v>
      </c>
      <c r="AO2" s="61">
        <v>7</v>
      </c>
      <c r="AP2" s="61">
        <v>8</v>
      </c>
      <c r="AQ2" s="61">
        <v>9</v>
      </c>
      <c r="AR2" s="67">
        <v>10</v>
      </c>
      <c r="AS2" s="67">
        <v>11</v>
      </c>
      <c r="AT2" s="67">
        <v>12</v>
      </c>
      <c r="AU2" s="62" t="s">
        <v>405</v>
      </c>
      <c r="AV2" s="63">
        <v>1</v>
      </c>
      <c r="AW2" s="63">
        <v>2</v>
      </c>
      <c r="AX2" s="63">
        <v>3</v>
      </c>
      <c r="AY2" s="63">
        <v>4</v>
      </c>
      <c r="AZ2" s="61">
        <v>5</v>
      </c>
      <c r="BA2" s="61">
        <v>6</v>
      </c>
      <c r="BB2" s="61">
        <v>7</v>
      </c>
      <c r="BC2" s="61">
        <v>8</v>
      </c>
      <c r="BD2" s="61">
        <v>9</v>
      </c>
      <c r="BE2" s="68">
        <v>10</v>
      </c>
      <c r="BF2" s="68">
        <v>11</v>
      </c>
      <c r="BG2" s="68">
        <v>12</v>
      </c>
      <c r="BH2" s="64" t="s">
        <v>406</v>
      </c>
      <c r="BI2" s="48" t="s">
        <v>408</v>
      </c>
      <c r="BJ2" s="48" t="s">
        <v>409</v>
      </c>
      <c r="BK2" s="48" t="s">
        <v>410</v>
      </c>
    </row>
    <row r="3" spans="1:63" x14ac:dyDescent="0.3">
      <c r="A3" s="77" t="s">
        <v>1325</v>
      </c>
      <c r="B3" s="77" t="s">
        <v>819</v>
      </c>
      <c r="C3" s="77">
        <f>VLOOKUP(B3,Площадь!A:B,2,0)</f>
        <v>16.7</v>
      </c>
      <c r="D3" s="113"/>
      <c r="E3">
        <v>31</v>
      </c>
      <c r="F3">
        <v>28</v>
      </c>
      <c r="G3">
        <v>31</v>
      </c>
      <c r="H3">
        <v>30</v>
      </c>
      <c r="I3">
        <v>31</v>
      </c>
      <c r="J3">
        <v>30</v>
      </c>
      <c r="K3">
        <v>31</v>
      </c>
      <c r="L3">
        <v>31</v>
      </c>
      <c r="M3">
        <v>30</v>
      </c>
      <c r="N3">
        <v>31</v>
      </c>
      <c r="O3">
        <v>30</v>
      </c>
      <c r="P3">
        <v>31</v>
      </c>
      <c r="Q3">
        <f>SUM(E3:P3)</f>
        <v>365</v>
      </c>
      <c r="R3" s="108"/>
      <c r="S3" s="91"/>
      <c r="T3" s="50">
        <f>R3*$T$1/31*E3</f>
        <v>0</v>
      </c>
      <c r="U3" s="50">
        <f>R3*$U$1/28*F3</f>
        <v>0</v>
      </c>
      <c r="V3" s="50">
        <f>R3*$V$1/31*G3</f>
        <v>0</v>
      </c>
      <c r="W3" s="50">
        <f>R3*W$1/30*H3</f>
        <v>0</v>
      </c>
      <c r="X3" s="50">
        <f>SUM(T3:W3)-R3</f>
        <v>0</v>
      </c>
      <c r="Y3" s="50"/>
      <c r="Z3" s="50"/>
      <c r="AA3" s="50"/>
      <c r="AB3" s="50"/>
      <c r="AC3" s="50"/>
      <c r="AD3" s="50">
        <f>(S3*$AD$1)/31*N3</f>
        <v>0</v>
      </c>
      <c r="AE3" s="50">
        <f>(S3*$AE$1)/30*O3</f>
        <v>0</v>
      </c>
      <c r="AF3" s="50">
        <f>(S3*$AF$1)/31*P3</f>
        <v>0</v>
      </c>
      <c r="AG3" s="50">
        <f t="shared" ref="AG3" si="1">S3-AD3-AE3-AF3</f>
        <v>0</v>
      </c>
      <c r="AI3" s="50">
        <f>(C3*$AI$1)/31*E3</f>
        <v>0</v>
      </c>
      <c r="AJ3" s="50">
        <f>(C3*$AJ$1)/28*F3</f>
        <v>0</v>
      </c>
      <c r="AK3" s="50">
        <f>(C3*$AK$1)/31*G3</f>
        <v>0</v>
      </c>
      <c r="AL3" s="50">
        <f>(C3*$AL$1)/30*H3</f>
        <v>0.18911735667995294</v>
      </c>
      <c r="AR3" s="50">
        <f>(C3*$AR$1)/31*N3</f>
        <v>0.24875793960255196</v>
      </c>
      <c r="AS3" s="50">
        <f>(C3*$AS$1)/30*O3</f>
        <v>0.22264453134927198</v>
      </c>
      <c r="AT3" s="50">
        <f>(C3*$AT$1)/31*P3</f>
        <v>0.3057458138844974</v>
      </c>
      <c r="AV3" s="49">
        <f>(T3+AI3)*$AV$1</f>
        <v>0</v>
      </c>
      <c r="AW3" s="49">
        <f>(U3+AJ3)*$AW$1</f>
        <v>0</v>
      </c>
      <c r="AX3" s="49">
        <f>(V3+AK3)*$AX$1</f>
        <v>0</v>
      </c>
      <c r="AY3" s="49">
        <f>(W3+AL3)*$AY$1</f>
        <v>507.6590675773985</v>
      </c>
      <c r="AZ3" s="49">
        <f>(Y3+AM3)*$AZ$1</f>
        <v>0</v>
      </c>
      <c r="BA3" s="49">
        <f>(Z3+AN3)*$BA$1</f>
        <v>0</v>
      </c>
      <c r="BB3" s="49">
        <f>(AA3+AO3)*$BB$1</f>
        <v>0</v>
      </c>
      <c r="BC3" s="49">
        <f>(AB3+AP3)*$BC$1</f>
        <v>0</v>
      </c>
      <c r="BD3" s="49">
        <f>(AC3+AQ3)*$BD$1</f>
        <v>0</v>
      </c>
      <c r="BE3" s="49">
        <f>(AD3+AR3)*$BE$1</f>
        <v>667.75586275150647</v>
      </c>
      <c r="BF3" s="49">
        <f>(AE3+AS3)*$BF$1</f>
        <v>597.65807417273174</v>
      </c>
      <c r="BG3" s="49">
        <f>(AF3+AT3)*$BG$1</f>
        <v>820.73183295898946</v>
      </c>
      <c r="BH3" s="72">
        <f>SUM(AV3:BG3)</f>
        <v>2593.804837460626</v>
      </c>
      <c r="BI3" s="49">
        <f>VLOOKUP(A3,'1_12'!A:O,15,0)</f>
        <v>6455.3400000000011</v>
      </c>
      <c r="BJ3" s="73">
        <f>BH3-BI3</f>
        <v>-3861.5351625393751</v>
      </c>
      <c r="BK3" s="50">
        <f>(SUM(T3:W3)+SUM(AD3:AF3)+SUM(AI3:AL3)+SUM(AR3:AT3))/12/C3</f>
        <v>4.8216848379055597E-3</v>
      </c>
    </row>
    <row r="4" spans="1:63" x14ac:dyDescent="0.3">
      <c r="A4" s="77" t="s">
        <v>1682</v>
      </c>
      <c r="B4" s="77" t="s">
        <v>868</v>
      </c>
      <c r="C4" s="77">
        <f>VLOOKUP(B4,Площадь!A:B,2,0)</f>
        <v>15.2</v>
      </c>
      <c r="D4" s="113"/>
      <c r="E4">
        <v>31</v>
      </c>
      <c r="F4">
        <v>28</v>
      </c>
      <c r="G4">
        <v>28</v>
      </c>
      <c r="Q4">
        <f>SUM(E4:P4)</f>
        <v>87</v>
      </c>
      <c r="R4" s="108"/>
      <c r="S4" s="91"/>
      <c r="T4" s="50">
        <f t="shared" ref="T4:T67" si="2">R4*$T$1/31*E4</f>
        <v>0</v>
      </c>
      <c r="U4" s="50">
        <f t="shared" ref="U4:U67" si="3">R4*$U$1/28*F4</f>
        <v>0</v>
      </c>
      <c r="V4" s="50">
        <f t="shared" ref="V4:V67" si="4">R4*$V$1/31*G4</f>
        <v>0</v>
      </c>
      <c r="W4" s="50">
        <f t="shared" ref="W4:W67" si="5">R4*W$1/30*H4</f>
        <v>0</v>
      </c>
      <c r="X4" s="50">
        <f t="shared" ref="X4:X67" si="6">SUM(T4:W4)-R4</f>
        <v>0</v>
      </c>
      <c r="Y4" s="50"/>
      <c r="Z4" s="50"/>
      <c r="AA4" s="50"/>
      <c r="AB4" s="50"/>
      <c r="AC4" s="50"/>
      <c r="AD4" s="50">
        <f t="shared" ref="AD4:AD67" si="7">(S4*$AD$1)/31*N4</f>
        <v>0</v>
      </c>
      <c r="AE4" s="50">
        <f t="shared" ref="AE4:AE67" si="8">(S4*$AE$1)/30*O4</f>
        <v>0</v>
      </c>
      <c r="AF4" s="50">
        <f t="shared" ref="AF4:AF67" si="9">(S4*$AF$1)/31*P4</f>
        <v>0</v>
      </c>
      <c r="AG4" s="50">
        <f t="shared" ref="AG4:AG67" si="10">S4-AD4-AE4-AF4</f>
        <v>0</v>
      </c>
      <c r="AI4" s="50">
        <f t="shared" ref="AI4:AI67" si="11">(C4*$AI$1)/31*E4</f>
        <v>0</v>
      </c>
      <c r="AJ4" s="50">
        <f t="shared" ref="AJ4:AJ67" si="12">(C4*$AJ$1)/28*F4</f>
        <v>0</v>
      </c>
      <c r="AK4" s="50">
        <f t="shared" ref="AK4:AK67" si="13">(C4*$AK$1)/31*G4</f>
        <v>0</v>
      </c>
      <c r="AL4" s="50">
        <f t="shared" ref="AL4:AL67" si="14">(C4*$AL$1)/30*H4</f>
        <v>0</v>
      </c>
      <c r="AR4" s="50">
        <f t="shared" ref="AR4:AR67" si="15">(C4*$AR$1)/31*N4</f>
        <v>0</v>
      </c>
      <c r="AS4" s="50">
        <f t="shared" ref="AS4:AS67" si="16">(C4*$AS$1)/30*O4</f>
        <v>0</v>
      </c>
      <c r="AT4" s="50">
        <f t="shared" ref="AT4:AT67" si="17">(C4*$AT$1)/31*P4</f>
        <v>0</v>
      </c>
      <c r="AV4" s="49">
        <f t="shared" ref="AV4:AV67" si="18">(T4+AI4)*$AV$1</f>
        <v>0</v>
      </c>
      <c r="AW4" s="49">
        <f t="shared" ref="AW4:AW67" si="19">(U4+AJ4)*$AW$1</f>
        <v>0</v>
      </c>
      <c r="AX4" s="49">
        <f t="shared" ref="AX4:AX67" si="20">(V4+AK4)*$AX$1</f>
        <v>0</v>
      </c>
      <c r="AY4" s="49">
        <f t="shared" ref="AY4:AY67" si="21">(W4+AL4)*$AY$1</f>
        <v>0</v>
      </c>
      <c r="AZ4" s="49">
        <f t="shared" ref="AZ4:AZ67" si="22">(Y4+AM4)*$AZ$1</f>
        <v>0</v>
      </c>
      <c r="BA4" s="49">
        <f t="shared" ref="BA4:BA67" si="23">(Z4+AN4)*$BA$1</f>
        <v>0</v>
      </c>
      <c r="BB4" s="49">
        <f t="shared" ref="BB4:BB67" si="24">(AA4+AO4)*$BB$1</f>
        <v>0</v>
      </c>
      <c r="BC4" s="49">
        <f t="shared" ref="BC4:BC67" si="25">(AB4+AP4)*$BC$1</f>
        <v>0</v>
      </c>
      <c r="BD4" s="49">
        <f t="shared" ref="BD4:BD67" si="26">(AC4+AQ4)*$BD$1</f>
        <v>0</v>
      </c>
      <c r="BE4" s="49">
        <f t="shared" ref="BE4:BE67" si="27">(AD4+AR4)*$BE$1</f>
        <v>0</v>
      </c>
      <c r="BF4" s="49">
        <f t="shared" ref="BF4:BF67" si="28">(AE4+AS4)*$BF$1</f>
        <v>0</v>
      </c>
      <c r="BG4" s="49">
        <f t="shared" ref="BG4:BG67" si="29">(AF4+AT4)*$BG$1</f>
        <v>0</v>
      </c>
      <c r="BH4" s="72">
        <f t="shared" ref="BH4:BH67" si="30">SUM(AV4:BG4)</f>
        <v>0</v>
      </c>
      <c r="BI4" s="49">
        <f>VLOOKUP(A4,'1_12'!A:O,15,0)</f>
        <v>0</v>
      </c>
      <c r="BJ4" s="73">
        <f t="shared" ref="BJ4:BJ67" si="31">BH4-BI4</f>
        <v>0</v>
      </c>
      <c r="BK4" s="50">
        <f t="shared" ref="BK4:BK67" si="32">(SUM(T4:W4)+SUM(AD4:AF4)+SUM(AI4:AL4)+SUM(AR4:AT4))/12/C4</f>
        <v>0</v>
      </c>
    </row>
    <row r="5" spans="1:63" x14ac:dyDescent="0.3">
      <c r="A5" s="77" t="s">
        <v>2669</v>
      </c>
      <c r="B5" s="77" t="s">
        <v>868</v>
      </c>
      <c r="C5" s="77">
        <f>VLOOKUP(B5,Площадь!A:B,2,0)</f>
        <v>15.2</v>
      </c>
      <c r="D5" s="113">
        <v>45014</v>
      </c>
      <c r="G5">
        <f>31-G4</f>
        <v>3</v>
      </c>
      <c r="H5">
        <v>30</v>
      </c>
      <c r="I5">
        <v>31</v>
      </c>
      <c r="J5">
        <v>30</v>
      </c>
      <c r="K5">
        <v>31</v>
      </c>
      <c r="L5">
        <v>31</v>
      </c>
      <c r="M5">
        <v>30</v>
      </c>
      <c r="N5">
        <v>31</v>
      </c>
      <c r="O5">
        <v>30</v>
      </c>
      <c r="P5">
        <v>31</v>
      </c>
      <c r="Q5">
        <f t="shared" ref="Q5:Q52" si="33">SUM(E5:P5)</f>
        <v>278</v>
      </c>
      <c r="R5" s="108"/>
      <c r="S5" s="91"/>
      <c r="T5" s="50">
        <f t="shared" si="2"/>
        <v>0</v>
      </c>
      <c r="U5" s="50">
        <f t="shared" si="3"/>
        <v>0</v>
      </c>
      <c r="V5" s="50">
        <f t="shared" si="4"/>
        <v>0</v>
      </c>
      <c r="W5" s="50">
        <f t="shared" si="5"/>
        <v>0</v>
      </c>
      <c r="X5" s="50">
        <f t="shared" si="6"/>
        <v>0</v>
      </c>
      <c r="Y5" s="50"/>
      <c r="Z5" s="50"/>
      <c r="AA5" s="50"/>
      <c r="AB5" s="50"/>
      <c r="AC5" s="50"/>
      <c r="AD5" s="50">
        <f t="shared" si="7"/>
        <v>0</v>
      </c>
      <c r="AE5" s="50">
        <f t="shared" si="8"/>
        <v>0</v>
      </c>
      <c r="AF5" s="50">
        <f t="shared" si="9"/>
        <v>0</v>
      </c>
      <c r="AG5" s="50">
        <f t="shared" si="10"/>
        <v>0</v>
      </c>
      <c r="AI5" s="50">
        <f t="shared" si="11"/>
        <v>0</v>
      </c>
      <c r="AJ5" s="50">
        <f t="shared" si="12"/>
        <v>0</v>
      </c>
      <c r="AK5" s="50">
        <f t="shared" si="13"/>
        <v>0</v>
      </c>
      <c r="AL5" s="50">
        <f t="shared" si="14"/>
        <v>0.17213076775660388</v>
      </c>
      <c r="AR5" s="50">
        <f t="shared" si="15"/>
        <v>0.22641441209334071</v>
      </c>
      <c r="AS5" s="50">
        <f t="shared" si="16"/>
        <v>0.2026465195514332</v>
      </c>
      <c r="AT5" s="50">
        <f t="shared" si="17"/>
        <v>0.27828361503259641</v>
      </c>
      <c r="AV5" s="49">
        <f t="shared" si="18"/>
        <v>0</v>
      </c>
      <c r="AW5" s="49">
        <f t="shared" si="19"/>
        <v>0</v>
      </c>
      <c r="AX5" s="49">
        <f t="shared" si="20"/>
        <v>0</v>
      </c>
      <c r="AY5" s="49">
        <f t="shared" si="21"/>
        <v>462.06094773511722</v>
      </c>
      <c r="AZ5" s="49">
        <f t="shared" si="22"/>
        <v>0</v>
      </c>
      <c r="BA5" s="49">
        <f t="shared" si="23"/>
        <v>0</v>
      </c>
      <c r="BB5" s="49">
        <f t="shared" si="24"/>
        <v>0</v>
      </c>
      <c r="BC5" s="49">
        <f t="shared" si="25"/>
        <v>0</v>
      </c>
      <c r="BD5" s="49">
        <f t="shared" si="26"/>
        <v>0</v>
      </c>
      <c r="BE5" s="49">
        <f t="shared" si="27"/>
        <v>607.77779124688004</v>
      </c>
      <c r="BF5" s="49">
        <f t="shared" si="28"/>
        <v>543.97621122308522</v>
      </c>
      <c r="BG5" s="49">
        <f t="shared" si="29"/>
        <v>747.01340484890056</v>
      </c>
      <c r="BH5" s="72">
        <f t="shared" si="30"/>
        <v>2360.8283550539827</v>
      </c>
      <c r="BI5" s="49">
        <f>VLOOKUP(A5,'1_12'!A:O,15,0)</f>
        <v>5875.5500000000011</v>
      </c>
      <c r="BJ5" s="73">
        <f t="shared" si="31"/>
        <v>-3514.7216449460184</v>
      </c>
      <c r="BK5" s="50">
        <f t="shared" si="32"/>
        <v>4.8216848379055597E-3</v>
      </c>
    </row>
    <row r="6" spans="1:63" x14ac:dyDescent="0.3">
      <c r="A6" s="77" t="s">
        <v>1744</v>
      </c>
      <c r="B6" s="77" t="s">
        <v>1122</v>
      </c>
      <c r="C6" s="77">
        <f>VLOOKUP(B6,Площадь!A:B,2,0)</f>
        <v>15.8</v>
      </c>
      <c r="D6" s="113"/>
      <c r="E6">
        <v>31</v>
      </c>
      <c r="F6">
        <v>28</v>
      </c>
      <c r="G6">
        <v>31</v>
      </c>
      <c r="H6">
        <v>13</v>
      </c>
      <c r="Q6">
        <f t="shared" si="33"/>
        <v>103</v>
      </c>
      <c r="R6" s="108"/>
      <c r="S6" s="91"/>
      <c r="T6" s="50">
        <f t="shared" si="2"/>
        <v>0</v>
      </c>
      <c r="U6" s="50">
        <f t="shared" si="3"/>
        <v>0</v>
      </c>
      <c r="V6" s="50">
        <f t="shared" si="4"/>
        <v>0</v>
      </c>
      <c r="W6" s="50">
        <f t="shared" si="5"/>
        <v>0</v>
      </c>
      <c r="X6" s="50">
        <f t="shared" si="6"/>
        <v>0</v>
      </c>
      <c r="Y6" s="50"/>
      <c r="Z6" s="50"/>
      <c r="AA6" s="50"/>
      <c r="AB6" s="50"/>
      <c r="AC6" s="50"/>
      <c r="AD6" s="50">
        <f t="shared" si="7"/>
        <v>0</v>
      </c>
      <c r="AE6" s="50">
        <f t="shared" si="8"/>
        <v>0</v>
      </c>
      <c r="AF6" s="50">
        <f t="shared" si="9"/>
        <v>0</v>
      </c>
      <c r="AG6" s="50">
        <f t="shared" si="10"/>
        <v>0</v>
      </c>
      <c r="AI6" s="50">
        <f t="shared" si="11"/>
        <v>0</v>
      </c>
      <c r="AJ6" s="50">
        <f t="shared" si="12"/>
        <v>0</v>
      </c>
      <c r="AK6" s="50">
        <f t="shared" si="13"/>
        <v>0</v>
      </c>
      <c r="AL6" s="50">
        <f t="shared" si="14"/>
        <v>7.7534341441242202E-2</v>
      </c>
      <c r="AR6" s="50">
        <f t="shared" si="15"/>
        <v>0</v>
      </c>
      <c r="AS6" s="50">
        <f t="shared" si="16"/>
        <v>0</v>
      </c>
      <c r="AT6" s="50">
        <f t="shared" si="17"/>
        <v>0</v>
      </c>
      <c r="AV6" s="49">
        <f t="shared" si="18"/>
        <v>0</v>
      </c>
      <c r="AW6" s="49">
        <f t="shared" si="19"/>
        <v>0</v>
      </c>
      <c r="AX6" s="49">
        <f t="shared" si="20"/>
        <v>0</v>
      </c>
      <c r="AY6" s="49">
        <f t="shared" si="21"/>
        <v>208.13008479121294</v>
      </c>
      <c r="AZ6" s="49">
        <f t="shared" si="22"/>
        <v>0</v>
      </c>
      <c r="BA6" s="49">
        <f t="shared" si="23"/>
        <v>0</v>
      </c>
      <c r="BB6" s="49">
        <f t="shared" si="24"/>
        <v>0</v>
      </c>
      <c r="BC6" s="49">
        <f t="shared" si="25"/>
        <v>0</v>
      </c>
      <c r="BD6" s="49">
        <f t="shared" si="26"/>
        <v>0</v>
      </c>
      <c r="BE6" s="49">
        <f t="shared" si="27"/>
        <v>0</v>
      </c>
      <c r="BF6" s="49">
        <f t="shared" si="28"/>
        <v>0</v>
      </c>
      <c r="BG6" s="49">
        <f t="shared" si="29"/>
        <v>0</v>
      </c>
      <c r="BH6" s="72">
        <f t="shared" si="30"/>
        <v>208.13008479121294</v>
      </c>
      <c r="BI6" s="49">
        <f>VLOOKUP(A6,'1_12'!A:O,15,0)</f>
        <v>293.94</v>
      </c>
      <c r="BJ6" s="73">
        <f t="shared" si="31"/>
        <v>-85.809915208787061</v>
      </c>
      <c r="BK6" s="50">
        <f t="shared" si="32"/>
        <v>4.0893640000655169E-4</v>
      </c>
    </row>
    <row r="7" spans="1:63" x14ac:dyDescent="0.3">
      <c r="A7" s="77" t="s">
        <v>2661</v>
      </c>
      <c r="B7" s="77" t="s">
        <v>1122</v>
      </c>
      <c r="C7" s="77">
        <f>VLOOKUP(B7,Площадь!A:B,2,0)</f>
        <v>15.8</v>
      </c>
      <c r="D7" s="113">
        <v>45030</v>
      </c>
      <c r="H7">
        <f>30-H6</f>
        <v>17</v>
      </c>
      <c r="I7">
        <v>31</v>
      </c>
      <c r="J7">
        <v>30</v>
      </c>
      <c r="K7">
        <v>31</v>
      </c>
      <c r="L7">
        <v>31</v>
      </c>
      <c r="M7">
        <v>30</v>
      </c>
      <c r="N7">
        <v>31</v>
      </c>
      <c r="O7">
        <v>30</v>
      </c>
      <c r="P7">
        <v>31</v>
      </c>
      <c r="Q7">
        <f t="shared" si="33"/>
        <v>262</v>
      </c>
      <c r="R7" s="108"/>
      <c r="S7" s="91"/>
      <c r="T7" s="50">
        <f t="shared" si="2"/>
        <v>0</v>
      </c>
      <c r="U7" s="50">
        <f t="shared" si="3"/>
        <v>0</v>
      </c>
      <c r="V7" s="50">
        <f t="shared" si="4"/>
        <v>0</v>
      </c>
      <c r="W7" s="50">
        <f t="shared" si="5"/>
        <v>0</v>
      </c>
      <c r="X7" s="50">
        <f t="shared" si="6"/>
        <v>0</v>
      </c>
      <c r="Y7" s="50"/>
      <c r="Z7" s="50"/>
      <c r="AA7" s="50"/>
      <c r="AB7" s="50"/>
      <c r="AC7" s="50"/>
      <c r="AD7" s="50">
        <f t="shared" si="7"/>
        <v>0</v>
      </c>
      <c r="AE7" s="50">
        <f t="shared" si="8"/>
        <v>0</v>
      </c>
      <c r="AF7" s="50">
        <f t="shared" si="9"/>
        <v>0</v>
      </c>
      <c r="AG7" s="50">
        <f t="shared" si="10"/>
        <v>0</v>
      </c>
      <c r="AI7" s="50">
        <f t="shared" si="11"/>
        <v>0</v>
      </c>
      <c r="AJ7" s="50">
        <f t="shared" si="12"/>
        <v>0</v>
      </c>
      <c r="AK7" s="50">
        <f t="shared" si="13"/>
        <v>0</v>
      </c>
      <c r="AL7" s="50">
        <f t="shared" si="14"/>
        <v>0.10139106188470134</v>
      </c>
      <c r="AR7" s="50">
        <f t="shared" si="15"/>
        <v>0.23535182309702524</v>
      </c>
      <c r="AS7" s="50">
        <f t="shared" si="16"/>
        <v>0.21064572427056874</v>
      </c>
      <c r="AT7" s="50">
        <f t="shared" si="17"/>
        <v>0.28926849457335685</v>
      </c>
      <c r="AV7" s="49">
        <f t="shared" si="18"/>
        <v>0</v>
      </c>
      <c r="AW7" s="49">
        <f t="shared" si="19"/>
        <v>0</v>
      </c>
      <c r="AX7" s="49">
        <f t="shared" si="20"/>
        <v>0</v>
      </c>
      <c r="AY7" s="49">
        <f t="shared" si="21"/>
        <v>272.17011088081694</v>
      </c>
      <c r="AZ7" s="49">
        <f t="shared" si="22"/>
        <v>0</v>
      </c>
      <c r="BA7" s="49">
        <f t="shared" si="23"/>
        <v>0</v>
      </c>
      <c r="BB7" s="49">
        <f t="shared" si="24"/>
        <v>0</v>
      </c>
      <c r="BC7" s="49">
        <f t="shared" si="25"/>
        <v>0</v>
      </c>
      <c r="BD7" s="49">
        <f t="shared" si="26"/>
        <v>0</v>
      </c>
      <c r="BE7" s="49">
        <f t="shared" si="27"/>
        <v>631.76901984873075</v>
      </c>
      <c r="BF7" s="49">
        <f t="shared" si="28"/>
        <v>565.44895640294396</v>
      </c>
      <c r="BG7" s="49">
        <f t="shared" si="29"/>
        <v>776.50077609293623</v>
      </c>
      <c r="BH7" s="72">
        <f t="shared" si="30"/>
        <v>2245.8888632254279</v>
      </c>
      <c r="BI7" s="49">
        <f>VLOOKUP(A7,'1_12'!A:O,15,0)</f>
        <v>5813.28</v>
      </c>
      <c r="BJ7" s="73">
        <f t="shared" si="31"/>
        <v>-3567.3911367745718</v>
      </c>
      <c r="BK7" s="50">
        <f t="shared" si="32"/>
        <v>4.4127484378990098E-3</v>
      </c>
    </row>
    <row r="8" spans="1:63" x14ac:dyDescent="0.3">
      <c r="A8" s="77" t="s">
        <v>1876</v>
      </c>
      <c r="B8" s="77" t="s">
        <v>796</v>
      </c>
      <c r="C8" s="77">
        <f>VLOOKUP(B8,Площадь!A:B,2,0)</f>
        <v>13.8</v>
      </c>
      <c r="D8" s="113"/>
      <c r="E8">
        <v>31</v>
      </c>
      <c r="F8">
        <v>28</v>
      </c>
      <c r="G8">
        <v>10</v>
      </c>
      <c r="Q8">
        <f t="shared" si="33"/>
        <v>69</v>
      </c>
      <c r="R8" s="108"/>
      <c r="S8" s="91"/>
      <c r="T8" s="50">
        <f t="shared" si="2"/>
        <v>0</v>
      </c>
      <c r="U8" s="50">
        <f t="shared" si="3"/>
        <v>0</v>
      </c>
      <c r="V8" s="50">
        <f t="shared" si="4"/>
        <v>0</v>
      </c>
      <c r="W8" s="50">
        <f t="shared" si="5"/>
        <v>0</v>
      </c>
      <c r="X8" s="50">
        <f t="shared" si="6"/>
        <v>0</v>
      </c>
      <c r="Y8" s="50"/>
      <c r="Z8" s="50"/>
      <c r="AA8" s="50"/>
      <c r="AB8" s="50"/>
      <c r="AC8" s="50"/>
      <c r="AD8" s="50">
        <f t="shared" si="7"/>
        <v>0</v>
      </c>
      <c r="AE8" s="50">
        <f t="shared" si="8"/>
        <v>0</v>
      </c>
      <c r="AF8" s="50">
        <f t="shared" si="9"/>
        <v>0</v>
      </c>
      <c r="AG8" s="50">
        <f t="shared" si="10"/>
        <v>0</v>
      </c>
      <c r="AI8" s="50">
        <f t="shared" si="11"/>
        <v>0</v>
      </c>
      <c r="AJ8" s="50">
        <f t="shared" si="12"/>
        <v>0</v>
      </c>
      <c r="AK8" s="50">
        <f t="shared" si="13"/>
        <v>0</v>
      </c>
      <c r="AL8" s="50">
        <f t="shared" si="14"/>
        <v>0</v>
      </c>
      <c r="AR8" s="50">
        <f t="shared" si="15"/>
        <v>0</v>
      </c>
      <c r="AS8" s="50">
        <f t="shared" si="16"/>
        <v>0</v>
      </c>
      <c r="AT8" s="50">
        <f t="shared" si="17"/>
        <v>0</v>
      </c>
      <c r="AV8" s="49">
        <f t="shared" si="18"/>
        <v>0</v>
      </c>
      <c r="AW8" s="49">
        <f t="shared" si="19"/>
        <v>0</v>
      </c>
      <c r="AX8" s="49">
        <f t="shared" si="20"/>
        <v>0</v>
      </c>
      <c r="AY8" s="49">
        <f t="shared" si="21"/>
        <v>0</v>
      </c>
      <c r="AZ8" s="49">
        <f t="shared" si="22"/>
        <v>0</v>
      </c>
      <c r="BA8" s="49">
        <f t="shared" si="23"/>
        <v>0</v>
      </c>
      <c r="BB8" s="49">
        <f t="shared" si="24"/>
        <v>0</v>
      </c>
      <c r="BC8" s="49">
        <f t="shared" si="25"/>
        <v>0</v>
      </c>
      <c r="BD8" s="49">
        <f t="shared" si="26"/>
        <v>0</v>
      </c>
      <c r="BE8" s="49">
        <f t="shared" si="27"/>
        <v>0</v>
      </c>
      <c r="BF8" s="49">
        <f t="shared" si="28"/>
        <v>0</v>
      </c>
      <c r="BG8" s="49">
        <f t="shared" si="29"/>
        <v>0</v>
      </c>
      <c r="BH8" s="72">
        <f t="shared" si="30"/>
        <v>0</v>
      </c>
      <c r="BI8" s="49">
        <f>VLOOKUP(A8,'1_12'!A:O,15,0)</f>
        <v>0</v>
      </c>
      <c r="BJ8" s="73">
        <f t="shared" si="31"/>
        <v>0</v>
      </c>
      <c r="BK8" s="50">
        <f t="shared" si="32"/>
        <v>0</v>
      </c>
    </row>
    <row r="9" spans="1:63" x14ac:dyDescent="0.3">
      <c r="A9" s="77" t="s">
        <v>2528</v>
      </c>
      <c r="B9" s="77" t="s">
        <v>796</v>
      </c>
      <c r="C9" s="77">
        <f>VLOOKUP(B9,Площадь!A:B,2,0)</f>
        <v>13.8</v>
      </c>
      <c r="D9" s="113">
        <v>44996</v>
      </c>
      <c r="G9">
        <f>31-G8</f>
        <v>21</v>
      </c>
      <c r="H9">
        <v>30</v>
      </c>
      <c r="I9">
        <v>31</v>
      </c>
      <c r="J9">
        <v>30</v>
      </c>
      <c r="K9">
        <v>31</v>
      </c>
      <c r="L9">
        <v>31</v>
      </c>
      <c r="M9">
        <v>30</v>
      </c>
      <c r="N9">
        <v>31</v>
      </c>
      <c r="O9">
        <v>30</v>
      </c>
      <c r="P9">
        <v>31</v>
      </c>
      <c r="Q9">
        <f t="shared" si="33"/>
        <v>296</v>
      </c>
      <c r="R9" s="108"/>
      <c r="S9" s="91"/>
      <c r="T9" s="50">
        <f t="shared" si="2"/>
        <v>0</v>
      </c>
      <c r="U9" s="50">
        <f t="shared" si="3"/>
        <v>0</v>
      </c>
      <c r="V9" s="50">
        <f t="shared" si="4"/>
        <v>0</v>
      </c>
      <c r="W9" s="50">
        <f t="shared" si="5"/>
        <v>0</v>
      </c>
      <c r="X9" s="50">
        <f t="shared" si="6"/>
        <v>0</v>
      </c>
      <c r="Y9" s="50"/>
      <c r="Z9" s="50"/>
      <c r="AA9" s="50"/>
      <c r="AB9" s="50"/>
      <c r="AC9" s="50"/>
      <c r="AD9" s="50">
        <f t="shared" si="7"/>
        <v>0</v>
      </c>
      <c r="AE9" s="50">
        <f t="shared" si="8"/>
        <v>0</v>
      </c>
      <c r="AF9" s="50">
        <f t="shared" si="9"/>
        <v>0</v>
      </c>
      <c r="AG9" s="50">
        <f t="shared" si="10"/>
        <v>0</v>
      </c>
      <c r="AI9" s="50">
        <f t="shared" si="11"/>
        <v>0</v>
      </c>
      <c r="AJ9" s="50">
        <f t="shared" si="12"/>
        <v>0</v>
      </c>
      <c r="AK9" s="50">
        <f t="shared" si="13"/>
        <v>0</v>
      </c>
      <c r="AL9" s="50">
        <f t="shared" si="14"/>
        <v>0.15627661809481144</v>
      </c>
      <c r="AR9" s="50">
        <f t="shared" si="15"/>
        <v>0.20556045308474355</v>
      </c>
      <c r="AS9" s="50">
        <f t="shared" si="16"/>
        <v>0.183981708540117</v>
      </c>
      <c r="AT9" s="50">
        <f t="shared" si="17"/>
        <v>0.25265222943748888</v>
      </c>
      <c r="AV9" s="49">
        <f t="shared" si="18"/>
        <v>0</v>
      </c>
      <c r="AW9" s="49">
        <f t="shared" si="19"/>
        <v>0</v>
      </c>
      <c r="AX9" s="49">
        <f t="shared" si="20"/>
        <v>0</v>
      </c>
      <c r="AY9" s="49">
        <f t="shared" si="21"/>
        <v>419.50270254898805</v>
      </c>
      <c r="AZ9" s="49">
        <f t="shared" si="22"/>
        <v>0</v>
      </c>
      <c r="BA9" s="49">
        <f t="shared" si="23"/>
        <v>0</v>
      </c>
      <c r="BB9" s="49">
        <f t="shared" si="24"/>
        <v>0</v>
      </c>
      <c r="BC9" s="49">
        <f t="shared" si="25"/>
        <v>0</v>
      </c>
      <c r="BD9" s="49">
        <f t="shared" si="26"/>
        <v>0</v>
      </c>
      <c r="BE9" s="49">
        <f t="shared" si="27"/>
        <v>551.79825784256218</v>
      </c>
      <c r="BF9" s="49">
        <f t="shared" si="28"/>
        <v>493.87313913674848</v>
      </c>
      <c r="BG9" s="49">
        <f t="shared" si="29"/>
        <v>678.20953861281771</v>
      </c>
      <c r="BH9" s="72">
        <f t="shared" si="30"/>
        <v>2143.3836381411165</v>
      </c>
      <c r="BI9" s="49">
        <f>VLOOKUP(A9,'1_12'!A:O,15,0)</f>
        <v>5334.39</v>
      </c>
      <c r="BJ9" s="73">
        <f t="shared" si="31"/>
        <v>-3191.0063618588838</v>
      </c>
      <c r="BK9" s="50">
        <f t="shared" si="32"/>
        <v>4.8216848379055597E-3</v>
      </c>
    </row>
    <row r="10" spans="1:63" x14ac:dyDescent="0.3">
      <c r="A10" s="77" t="s">
        <v>1612</v>
      </c>
      <c r="B10" s="77" t="s">
        <v>525</v>
      </c>
      <c r="C10" s="77">
        <f>VLOOKUP(B10,Площадь!A:B,2,0)</f>
        <v>15.8</v>
      </c>
      <c r="D10" s="113"/>
      <c r="E10">
        <v>31</v>
      </c>
      <c r="F10">
        <v>28</v>
      </c>
      <c r="G10">
        <v>31</v>
      </c>
      <c r="H10">
        <v>13</v>
      </c>
      <c r="Q10">
        <f t="shared" si="33"/>
        <v>103</v>
      </c>
      <c r="R10" s="108"/>
      <c r="S10" s="91"/>
      <c r="T10" s="50">
        <f t="shared" si="2"/>
        <v>0</v>
      </c>
      <c r="U10" s="50">
        <f t="shared" si="3"/>
        <v>0</v>
      </c>
      <c r="V10" s="50">
        <f t="shared" si="4"/>
        <v>0</v>
      </c>
      <c r="W10" s="50">
        <f t="shared" si="5"/>
        <v>0</v>
      </c>
      <c r="X10" s="50">
        <f t="shared" si="6"/>
        <v>0</v>
      </c>
      <c r="Y10" s="50"/>
      <c r="Z10" s="50"/>
      <c r="AA10" s="50"/>
      <c r="AB10" s="50"/>
      <c r="AC10" s="50"/>
      <c r="AD10" s="50">
        <f t="shared" si="7"/>
        <v>0</v>
      </c>
      <c r="AE10" s="50">
        <f t="shared" si="8"/>
        <v>0</v>
      </c>
      <c r="AF10" s="50">
        <f t="shared" si="9"/>
        <v>0</v>
      </c>
      <c r="AG10" s="50">
        <f t="shared" si="10"/>
        <v>0</v>
      </c>
      <c r="AI10" s="50">
        <f t="shared" si="11"/>
        <v>0</v>
      </c>
      <c r="AJ10" s="50">
        <f t="shared" si="12"/>
        <v>0</v>
      </c>
      <c r="AK10" s="50">
        <f t="shared" si="13"/>
        <v>0</v>
      </c>
      <c r="AL10" s="50">
        <f t="shared" si="14"/>
        <v>7.7534341441242202E-2</v>
      </c>
      <c r="AR10" s="50">
        <f t="shared" si="15"/>
        <v>0</v>
      </c>
      <c r="AS10" s="50">
        <f t="shared" si="16"/>
        <v>0</v>
      </c>
      <c r="AT10" s="50">
        <f t="shared" si="17"/>
        <v>0</v>
      </c>
      <c r="AV10" s="49">
        <f t="shared" si="18"/>
        <v>0</v>
      </c>
      <c r="AW10" s="49">
        <f t="shared" si="19"/>
        <v>0</v>
      </c>
      <c r="AX10" s="49">
        <f t="shared" si="20"/>
        <v>0</v>
      </c>
      <c r="AY10" s="49">
        <f t="shared" si="21"/>
        <v>208.13008479121294</v>
      </c>
      <c r="AZ10" s="49">
        <f t="shared" si="22"/>
        <v>0</v>
      </c>
      <c r="BA10" s="49">
        <f t="shared" si="23"/>
        <v>0</v>
      </c>
      <c r="BB10" s="49">
        <f t="shared" si="24"/>
        <v>0</v>
      </c>
      <c r="BC10" s="49">
        <f t="shared" si="25"/>
        <v>0</v>
      </c>
      <c r="BD10" s="49">
        <f t="shared" si="26"/>
        <v>0</v>
      </c>
      <c r="BE10" s="49">
        <f t="shared" si="27"/>
        <v>0</v>
      </c>
      <c r="BF10" s="49">
        <f t="shared" si="28"/>
        <v>0</v>
      </c>
      <c r="BG10" s="49">
        <f t="shared" si="29"/>
        <v>0</v>
      </c>
      <c r="BH10" s="72">
        <f t="shared" si="30"/>
        <v>208.13008479121294</v>
      </c>
      <c r="BI10" s="49">
        <f>VLOOKUP(A10,'1_12'!A:O,15,0)</f>
        <v>293.94</v>
      </c>
      <c r="BJ10" s="73">
        <f t="shared" si="31"/>
        <v>-85.809915208787061</v>
      </c>
      <c r="BK10" s="50">
        <f t="shared" si="32"/>
        <v>4.0893640000655169E-4</v>
      </c>
    </row>
    <row r="11" spans="1:63" x14ac:dyDescent="0.3">
      <c r="A11" s="77" t="s">
        <v>2648</v>
      </c>
      <c r="B11" s="77" t="s">
        <v>525</v>
      </c>
      <c r="C11" s="77">
        <f>VLOOKUP(B11,Площадь!A:B,2,0)</f>
        <v>15.8</v>
      </c>
      <c r="D11" s="113">
        <v>45030</v>
      </c>
      <c r="H11">
        <f>30-H10</f>
        <v>17</v>
      </c>
      <c r="I11">
        <v>31</v>
      </c>
      <c r="J11">
        <v>30</v>
      </c>
      <c r="K11">
        <v>31</v>
      </c>
      <c r="L11">
        <v>31</v>
      </c>
      <c r="M11">
        <v>30</v>
      </c>
      <c r="N11">
        <v>31</v>
      </c>
      <c r="O11">
        <v>30</v>
      </c>
      <c r="P11">
        <v>31</v>
      </c>
      <c r="Q11">
        <f t="shared" si="33"/>
        <v>262</v>
      </c>
      <c r="R11" s="108"/>
      <c r="S11" s="91"/>
      <c r="T11" s="50">
        <f t="shared" si="2"/>
        <v>0</v>
      </c>
      <c r="U11" s="50">
        <f t="shared" si="3"/>
        <v>0</v>
      </c>
      <c r="V11" s="50">
        <f t="shared" si="4"/>
        <v>0</v>
      </c>
      <c r="W11" s="50">
        <f t="shared" si="5"/>
        <v>0</v>
      </c>
      <c r="X11" s="50">
        <f t="shared" si="6"/>
        <v>0</v>
      </c>
      <c r="Y11" s="50"/>
      <c r="Z11" s="50"/>
      <c r="AA11" s="50"/>
      <c r="AB11" s="50"/>
      <c r="AC11" s="50"/>
      <c r="AD11" s="50">
        <f t="shared" si="7"/>
        <v>0</v>
      </c>
      <c r="AE11" s="50">
        <f t="shared" si="8"/>
        <v>0</v>
      </c>
      <c r="AF11" s="50">
        <f t="shared" si="9"/>
        <v>0</v>
      </c>
      <c r="AG11" s="50">
        <f t="shared" si="10"/>
        <v>0</v>
      </c>
      <c r="AI11" s="50">
        <f t="shared" si="11"/>
        <v>0</v>
      </c>
      <c r="AJ11" s="50">
        <f t="shared" si="12"/>
        <v>0</v>
      </c>
      <c r="AK11" s="50">
        <f t="shared" si="13"/>
        <v>0</v>
      </c>
      <c r="AL11" s="50">
        <f t="shared" si="14"/>
        <v>0.10139106188470134</v>
      </c>
      <c r="AR11" s="50">
        <f t="shared" si="15"/>
        <v>0.23535182309702524</v>
      </c>
      <c r="AS11" s="50">
        <f t="shared" si="16"/>
        <v>0.21064572427056874</v>
      </c>
      <c r="AT11" s="50">
        <f t="shared" si="17"/>
        <v>0.28926849457335685</v>
      </c>
      <c r="AV11" s="49">
        <f t="shared" si="18"/>
        <v>0</v>
      </c>
      <c r="AW11" s="49">
        <f t="shared" si="19"/>
        <v>0</v>
      </c>
      <c r="AX11" s="49">
        <f t="shared" si="20"/>
        <v>0</v>
      </c>
      <c r="AY11" s="49">
        <f t="shared" si="21"/>
        <v>272.17011088081694</v>
      </c>
      <c r="AZ11" s="49">
        <f t="shared" si="22"/>
        <v>0</v>
      </c>
      <c r="BA11" s="49">
        <f t="shared" si="23"/>
        <v>0</v>
      </c>
      <c r="BB11" s="49">
        <f t="shared" si="24"/>
        <v>0</v>
      </c>
      <c r="BC11" s="49">
        <f t="shared" si="25"/>
        <v>0</v>
      </c>
      <c r="BD11" s="49">
        <f t="shared" si="26"/>
        <v>0</v>
      </c>
      <c r="BE11" s="49">
        <f t="shared" si="27"/>
        <v>631.76901984873075</v>
      </c>
      <c r="BF11" s="49">
        <f t="shared" si="28"/>
        <v>565.44895640294396</v>
      </c>
      <c r="BG11" s="49">
        <f t="shared" si="29"/>
        <v>776.50077609293623</v>
      </c>
      <c r="BH11" s="72">
        <f t="shared" si="30"/>
        <v>2245.8888632254279</v>
      </c>
      <c r="BI11" s="49">
        <f>VLOOKUP(A11,'1_12'!A:O,15,0)</f>
        <v>5813.28</v>
      </c>
      <c r="BJ11" s="73">
        <f t="shared" si="31"/>
        <v>-3567.3911367745718</v>
      </c>
      <c r="BK11" s="50">
        <f t="shared" si="32"/>
        <v>4.4127484378990098E-3</v>
      </c>
    </row>
    <row r="12" spans="1:63" x14ac:dyDescent="0.3">
      <c r="A12" s="77" t="s">
        <v>1673</v>
      </c>
      <c r="B12" s="77" t="s">
        <v>583</v>
      </c>
      <c r="C12" s="77">
        <f>VLOOKUP(B12,Площадь!A:B,2,0)</f>
        <v>17.899999999999999</v>
      </c>
      <c r="D12" s="113"/>
      <c r="E12">
        <v>31</v>
      </c>
      <c r="F12">
        <v>28</v>
      </c>
      <c r="G12">
        <v>31</v>
      </c>
      <c r="H12">
        <v>7</v>
      </c>
      <c r="Q12">
        <f t="shared" si="33"/>
        <v>97</v>
      </c>
      <c r="R12" s="108"/>
      <c r="S12" s="91"/>
      <c r="T12" s="50">
        <f t="shared" si="2"/>
        <v>0</v>
      </c>
      <c r="U12" s="50">
        <f t="shared" si="3"/>
        <v>0</v>
      </c>
      <c r="V12" s="50">
        <f t="shared" si="4"/>
        <v>0</v>
      </c>
      <c r="W12" s="50">
        <f t="shared" si="5"/>
        <v>0</v>
      </c>
      <c r="X12" s="50">
        <f t="shared" si="6"/>
        <v>0</v>
      </c>
      <c r="Y12" s="50"/>
      <c r="Z12" s="50"/>
      <c r="AA12" s="50"/>
      <c r="AB12" s="50"/>
      <c r="AC12" s="50"/>
      <c r="AD12" s="50">
        <f t="shared" si="7"/>
        <v>0</v>
      </c>
      <c r="AE12" s="50">
        <f t="shared" si="8"/>
        <v>0</v>
      </c>
      <c r="AF12" s="50">
        <f t="shared" si="9"/>
        <v>0</v>
      </c>
      <c r="AG12" s="50">
        <f t="shared" si="10"/>
        <v>0</v>
      </c>
      <c r="AI12" s="50">
        <f t="shared" si="11"/>
        <v>0</v>
      </c>
      <c r="AJ12" s="50">
        <f t="shared" si="12"/>
        <v>0</v>
      </c>
      <c r="AK12" s="50">
        <f t="shared" si="13"/>
        <v>0</v>
      </c>
      <c r="AL12" s="50">
        <f t="shared" si="14"/>
        <v>4.7298213157680846E-2</v>
      </c>
      <c r="AR12" s="50">
        <f t="shared" si="15"/>
        <v>0</v>
      </c>
      <c r="AS12" s="50">
        <f t="shared" si="16"/>
        <v>0</v>
      </c>
      <c r="AT12" s="50">
        <f t="shared" si="17"/>
        <v>0</v>
      </c>
      <c r="AV12" s="49">
        <f t="shared" si="18"/>
        <v>0</v>
      </c>
      <c r="AW12" s="49">
        <f t="shared" si="19"/>
        <v>0</v>
      </c>
      <c r="AX12" s="49">
        <f t="shared" si="20"/>
        <v>0</v>
      </c>
      <c r="AY12" s="49">
        <f t="shared" si="21"/>
        <v>126.96543147195216</v>
      </c>
      <c r="AZ12" s="49">
        <f t="shared" si="22"/>
        <v>0</v>
      </c>
      <c r="BA12" s="49">
        <f t="shared" si="23"/>
        <v>0</v>
      </c>
      <c r="BB12" s="49">
        <f t="shared" si="24"/>
        <v>0</v>
      </c>
      <c r="BC12" s="49">
        <f t="shared" si="25"/>
        <v>0</v>
      </c>
      <c r="BD12" s="49">
        <f t="shared" si="26"/>
        <v>0</v>
      </c>
      <c r="BE12" s="49">
        <f t="shared" si="27"/>
        <v>0</v>
      </c>
      <c r="BF12" s="49">
        <f t="shared" si="28"/>
        <v>0</v>
      </c>
      <c r="BG12" s="49">
        <f t="shared" si="29"/>
        <v>0</v>
      </c>
      <c r="BH12" s="72">
        <f t="shared" si="30"/>
        <v>126.96543147195216</v>
      </c>
      <c r="BI12" s="49">
        <f>VLOOKUP(A12,'1_12'!A:O,15,0)</f>
        <v>179.32</v>
      </c>
      <c r="BJ12" s="73">
        <f t="shared" si="31"/>
        <v>-52.354568528047835</v>
      </c>
      <c r="BK12" s="50">
        <f t="shared" si="32"/>
        <v>2.2019652308045089E-4</v>
      </c>
    </row>
    <row r="13" spans="1:63" x14ac:dyDescent="0.3">
      <c r="A13" s="77" t="s">
        <v>2635</v>
      </c>
      <c r="B13" s="77" t="s">
        <v>583</v>
      </c>
      <c r="C13" s="77">
        <f>VLOOKUP(B13,Площадь!A:B,2,0)</f>
        <v>17.899999999999999</v>
      </c>
      <c r="D13" s="113">
        <v>45024</v>
      </c>
      <c r="H13">
        <f>30-H12</f>
        <v>23</v>
      </c>
      <c r="I13">
        <v>31</v>
      </c>
      <c r="J13">
        <v>30</v>
      </c>
      <c r="K13">
        <v>31</v>
      </c>
      <c r="L13">
        <v>31</v>
      </c>
      <c r="M13">
        <v>30</v>
      </c>
      <c r="N13">
        <v>31</v>
      </c>
      <c r="O13">
        <v>30</v>
      </c>
      <c r="P13">
        <v>31</v>
      </c>
      <c r="Q13">
        <f t="shared" si="33"/>
        <v>268</v>
      </c>
      <c r="R13" s="108"/>
      <c r="S13" s="91"/>
      <c r="T13" s="50">
        <f t="shared" si="2"/>
        <v>0</v>
      </c>
      <c r="U13" s="50">
        <f t="shared" si="3"/>
        <v>0</v>
      </c>
      <c r="V13" s="50">
        <f t="shared" si="4"/>
        <v>0</v>
      </c>
      <c r="W13" s="50">
        <f t="shared" si="5"/>
        <v>0</v>
      </c>
      <c r="X13" s="50">
        <f t="shared" si="6"/>
        <v>0</v>
      </c>
      <c r="Y13" s="50"/>
      <c r="Z13" s="50"/>
      <c r="AA13" s="50"/>
      <c r="AB13" s="50"/>
      <c r="AC13" s="50"/>
      <c r="AD13" s="50">
        <f t="shared" si="7"/>
        <v>0</v>
      </c>
      <c r="AE13" s="50">
        <f t="shared" si="8"/>
        <v>0</v>
      </c>
      <c r="AF13" s="50">
        <f t="shared" si="9"/>
        <v>0</v>
      </c>
      <c r="AG13" s="50">
        <f t="shared" si="10"/>
        <v>0</v>
      </c>
      <c r="AI13" s="50">
        <f t="shared" si="11"/>
        <v>0</v>
      </c>
      <c r="AJ13" s="50">
        <f t="shared" si="12"/>
        <v>0</v>
      </c>
      <c r="AK13" s="50">
        <f t="shared" si="13"/>
        <v>0</v>
      </c>
      <c r="AL13" s="50">
        <f t="shared" si="14"/>
        <v>0.15540841466095134</v>
      </c>
      <c r="AR13" s="50">
        <f t="shared" si="15"/>
        <v>0.26663276160992094</v>
      </c>
      <c r="AS13" s="50">
        <f t="shared" si="16"/>
        <v>0.23864294078754303</v>
      </c>
      <c r="AT13" s="50">
        <f t="shared" si="17"/>
        <v>0.32771557296601811</v>
      </c>
      <c r="AV13" s="49">
        <f t="shared" si="18"/>
        <v>0</v>
      </c>
      <c r="AW13" s="49">
        <f t="shared" si="19"/>
        <v>0</v>
      </c>
      <c r="AX13" s="49">
        <f t="shared" si="20"/>
        <v>0</v>
      </c>
      <c r="AY13" s="49">
        <f t="shared" si="21"/>
        <v>417.17213197927134</v>
      </c>
      <c r="AZ13" s="49">
        <f t="shared" si="22"/>
        <v>0</v>
      </c>
      <c r="BA13" s="49">
        <f t="shared" si="23"/>
        <v>0</v>
      </c>
      <c r="BB13" s="49">
        <f t="shared" si="24"/>
        <v>0</v>
      </c>
      <c r="BC13" s="49">
        <f t="shared" si="25"/>
        <v>0</v>
      </c>
      <c r="BD13" s="49">
        <f t="shared" si="26"/>
        <v>0</v>
      </c>
      <c r="BE13" s="49">
        <f t="shared" si="27"/>
        <v>715.73831995520743</v>
      </c>
      <c r="BF13" s="49">
        <f t="shared" si="28"/>
        <v>640.60356453244901</v>
      </c>
      <c r="BG13" s="49">
        <f t="shared" si="29"/>
        <v>879.70657544706046</v>
      </c>
      <c r="BH13" s="72">
        <f t="shared" si="30"/>
        <v>2653.2205919139883</v>
      </c>
      <c r="BI13" s="49">
        <f>VLOOKUP(A13,'1_12'!A:O,15,0)</f>
        <v>6739.6200000000008</v>
      </c>
      <c r="BJ13" s="73">
        <f t="shared" si="31"/>
        <v>-4086.3994080860125</v>
      </c>
      <c r="BK13" s="50">
        <f t="shared" si="32"/>
        <v>4.6014883148251086E-3</v>
      </c>
    </row>
    <row r="14" spans="1:63" x14ac:dyDescent="0.3">
      <c r="A14" s="77" t="s">
        <v>1365</v>
      </c>
      <c r="B14" s="77" t="s">
        <v>528</v>
      </c>
      <c r="C14" s="77">
        <f>VLOOKUP(B14,Площадь!A:B,2,0)</f>
        <v>13.8</v>
      </c>
      <c r="D14" s="113"/>
      <c r="E14">
        <v>31</v>
      </c>
      <c r="F14">
        <v>28</v>
      </c>
      <c r="G14">
        <v>31</v>
      </c>
      <c r="H14">
        <v>7</v>
      </c>
      <c r="Q14">
        <f t="shared" si="33"/>
        <v>97</v>
      </c>
      <c r="R14" s="108"/>
      <c r="S14" s="91"/>
      <c r="T14" s="50">
        <f t="shared" si="2"/>
        <v>0</v>
      </c>
      <c r="U14" s="50">
        <f t="shared" si="3"/>
        <v>0</v>
      </c>
      <c r="V14" s="50">
        <f t="shared" si="4"/>
        <v>0</v>
      </c>
      <c r="W14" s="50">
        <f t="shared" si="5"/>
        <v>0</v>
      </c>
      <c r="X14" s="50">
        <f t="shared" si="6"/>
        <v>0</v>
      </c>
      <c r="Y14" s="50"/>
      <c r="Z14" s="50"/>
      <c r="AA14" s="50"/>
      <c r="AB14" s="50"/>
      <c r="AC14" s="50"/>
      <c r="AD14" s="50">
        <f t="shared" si="7"/>
        <v>0</v>
      </c>
      <c r="AE14" s="50">
        <f t="shared" si="8"/>
        <v>0</v>
      </c>
      <c r="AF14" s="50">
        <f t="shared" si="9"/>
        <v>0</v>
      </c>
      <c r="AG14" s="50">
        <f t="shared" si="10"/>
        <v>0</v>
      </c>
      <c r="AI14" s="50">
        <f t="shared" si="11"/>
        <v>0</v>
      </c>
      <c r="AJ14" s="50">
        <f t="shared" si="12"/>
        <v>0</v>
      </c>
      <c r="AK14" s="50">
        <f t="shared" si="13"/>
        <v>0</v>
      </c>
      <c r="AL14" s="50">
        <f t="shared" si="14"/>
        <v>3.6464544222122669E-2</v>
      </c>
      <c r="AR14" s="50">
        <f t="shared" si="15"/>
        <v>0</v>
      </c>
      <c r="AS14" s="50">
        <f t="shared" si="16"/>
        <v>0</v>
      </c>
      <c r="AT14" s="50">
        <f t="shared" si="17"/>
        <v>0</v>
      </c>
      <c r="AV14" s="49">
        <f t="shared" si="18"/>
        <v>0</v>
      </c>
      <c r="AW14" s="49">
        <f t="shared" si="19"/>
        <v>0</v>
      </c>
      <c r="AX14" s="49">
        <f t="shared" si="20"/>
        <v>0</v>
      </c>
      <c r="AY14" s="49">
        <f t="shared" si="21"/>
        <v>97.883963928097216</v>
      </c>
      <c r="AZ14" s="49">
        <f t="shared" si="22"/>
        <v>0</v>
      </c>
      <c r="BA14" s="49">
        <f t="shared" si="23"/>
        <v>0</v>
      </c>
      <c r="BB14" s="49">
        <f t="shared" si="24"/>
        <v>0</v>
      </c>
      <c r="BC14" s="49">
        <f t="shared" si="25"/>
        <v>0</v>
      </c>
      <c r="BD14" s="49">
        <f t="shared" si="26"/>
        <v>0</v>
      </c>
      <c r="BE14" s="49">
        <f t="shared" si="27"/>
        <v>0</v>
      </c>
      <c r="BF14" s="49">
        <f t="shared" si="28"/>
        <v>0</v>
      </c>
      <c r="BG14" s="49">
        <f t="shared" si="29"/>
        <v>0</v>
      </c>
      <c r="BH14" s="72">
        <f t="shared" si="30"/>
        <v>97.883963928097216</v>
      </c>
      <c r="BI14" s="49">
        <f>VLOOKUP(A14,'1_12'!A:O,15,0)</f>
        <v>138.24</v>
      </c>
      <c r="BJ14" s="73">
        <f t="shared" si="31"/>
        <v>-40.356036071902793</v>
      </c>
      <c r="BK14" s="50">
        <f t="shared" si="32"/>
        <v>2.2019652308045087E-4</v>
      </c>
    </row>
    <row r="15" spans="1:63" x14ac:dyDescent="0.3">
      <c r="A15" s="77" t="s">
        <v>2603</v>
      </c>
      <c r="B15" s="77" t="s">
        <v>528</v>
      </c>
      <c r="C15" s="77">
        <f>VLOOKUP(B15,Площадь!A:B,2,0)</f>
        <v>13.8</v>
      </c>
      <c r="D15" s="113">
        <v>45024</v>
      </c>
      <c r="H15">
        <f>30-H14</f>
        <v>23</v>
      </c>
      <c r="I15">
        <v>31</v>
      </c>
      <c r="J15">
        <v>30</v>
      </c>
      <c r="K15">
        <v>31</v>
      </c>
      <c r="L15">
        <v>31</v>
      </c>
      <c r="M15">
        <v>30</v>
      </c>
      <c r="N15">
        <v>31</v>
      </c>
      <c r="O15">
        <v>30</v>
      </c>
      <c r="P15">
        <v>31</v>
      </c>
      <c r="Q15">
        <f t="shared" si="33"/>
        <v>268</v>
      </c>
      <c r="R15" s="108"/>
      <c r="S15" s="91"/>
      <c r="T15" s="50">
        <f t="shared" si="2"/>
        <v>0</v>
      </c>
      <c r="U15" s="50">
        <f t="shared" si="3"/>
        <v>0</v>
      </c>
      <c r="V15" s="50">
        <f t="shared" si="4"/>
        <v>0</v>
      </c>
      <c r="W15" s="50">
        <f t="shared" si="5"/>
        <v>0</v>
      </c>
      <c r="X15" s="50">
        <f t="shared" si="6"/>
        <v>0</v>
      </c>
      <c r="Y15" s="50"/>
      <c r="Z15" s="50"/>
      <c r="AA15" s="50"/>
      <c r="AB15" s="50"/>
      <c r="AC15" s="50"/>
      <c r="AD15" s="50">
        <f t="shared" si="7"/>
        <v>0</v>
      </c>
      <c r="AE15" s="50">
        <f t="shared" si="8"/>
        <v>0</v>
      </c>
      <c r="AF15" s="50">
        <f t="shared" si="9"/>
        <v>0</v>
      </c>
      <c r="AG15" s="50">
        <f t="shared" si="10"/>
        <v>0</v>
      </c>
      <c r="AI15" s="50">
        <f t="shared" si="11"/>
        <v>0</v>
      </c>
      <c r="AJ15" s="50">
        <f t="shared" si="12"/>
        <v>0</v>
      </c>
      <c r="AK15" s="50">
        <f t="shared" si="13"/>
        <v>0</v>
      </c>
      <c r="AL15" s="50">
        <f t="shared" si="14"/>
        <v>0.11981207387268877</v>
      </c>
      <c r="AR15" s="50">
        <f t="shared" si="15"/>
        <v>0.20556045308474355</v>
      </c>
      <c r="AS15" s="50">
        <f t="shared" si="16"/>
        <v>0.183981708540117</v>
      </c>
      <c r="AT15" s="50">
        <f t="shared" si="17"/>
        <v>0.25265222943748888</v>
      </c>
      <c r="AV15" s="49">
        <f t="shared" si="18"/>
        <v>0</v>
      </c>
      <c r="AW15" s="49">
        <f t="shared" si="19"/>
        <v>0</v>
      </c>
      <c r="AX15" s="49">
        <f t="shared" si="20"/>
        <v>0</v>
      </c>
      <c r="AY15" s="49">
        <f t="shared" si="21"/>
        <v>321.61873862089084</v>
      </c>
      <c r="AZ15" s="49">
        <f t="shared" si="22"/>
        <v>0</v>
      </c>
      <c r="BA15" s="49">
        <f t="shared" si="23"/>
        <v>0</v>
      </c>
      <c r="BB15" s="49">
        <f t="shared" si="24"/>
        <v>0</v>
      </c>
      <c r="BC15" s="49">
        <f t="shared" si="25"/>
        <v>0</v>
      </c>
      <c r="BD15" s="49">
        <f t="shared" si="26"/>
        <v>0</v>
      </c>
      <c r="BE15" s="49">
        <f t="shared" si="27"/>
        <v>551.79825784256218</v>
      </c>
      <c r="BF15" s="49">
        <f t="shared" si="28"/>
        <v>493.87313913674848</v>
      </c>
      <c r="BG15" s="49">
        <f t="shared" si="29"/>
        <v>678.20953861281771</v>
      </c>
      <c r="BH15" s="72">
        <f t="shared" si="30"/>
        <v>2045.4996742130193</v>
      </c>
      <c r="BI15" s="49">
        <f>VLOOKUP(A15,'1_12'!A:O,15,0)</f>
        <v>5196.1400000000003</v>
      </c>
      <c r="BJ15" s="73">
        <f t="shared" si="31"/>
        <v>-3150.6403257869811</v>
      </c>
      <c r="BK15" s="50">
        <f t="shared" si="32"/>
        <v>4.6014883148251095E-3</v>
      </c>
    </row>
    <row r="16" spans="1:63" x14ac:dyDescent="0.3">
      <c r="A16" s="77" t="s">
        <v>1395</v>
      </c>
      <c r="B16" s="77" t="s">
        <v>566</v>
      </c>
      <c r="C16" s="77">
        <f>VLOOKUP(B16,Площадь!A:B,2,0)</f>
        <v>15.8</v>
      </c>
      <c r="D16" s="113"/>
      <c r="E16">
        <v>31</v>
      </c>
      <c r="F16">
        <v>28</v>
      </c>
      <c r="G16">
        <v>9</v>
      </c>
      <c r="Q16">
        <f t="shared" si="33"/>
        <v>68</v>
      </c>
      <c r="R16" s="108"/>
      <c r="S16" s="91"/>
      <c r="T16" s="50">
        <f t="shared" si="2"/>
        <v>0</v>
      </c>
      <c r="U16" s="50">
        <f t="shared" si="3"/>
        <v>0</v>
      </c>
      <c r="V16" s="50">
        <f t="shared" si="4"/>
        <v>0</v>
      </c>
      <c r="W16" s="50">
        <f t="shared" si="5"/>
        <v>0</v>
      </c>
      <c r="X16" s="50">
        <f t="shared" si="6"/>
        <v>0</v>
      </c>
      <c r="Y16" s="50"/>
      <c r="Z16" s="50"/>
      <c r="AA16" s="50"/>
      <c r="AB16" s="50"/>
      <c r="AC16" s="50"/>
      <c r="AD16" s="50">
        <f t="shared" si="7"/>
        <v>0</v>
      </c>
      <c r="AE16" s="50">
        <f t="shared" si="8"/>
        <v>0</v>
      </c>
      <c r="AF16" s="50">
        <f t="shared" si="9"/>
        <v>0</v>
      </c>
      <c r="AG16" s="50">
        <f t="shared" si="10"/>
        <v>0</v>
      </c>
      <c r="AI16" s="50">
        <f t="shared" si="11"/>
        <v>0</v>
      </c>
      <c r="AJ16" s="50">
        <f t="shared" si="12"/>
        <v>0</v>
      </c>
      <c r="AK16" s="50">
        <f t="shared" si="13"/>
        <v>0</v>
      </c>
      <c r="AL16" s="50">
        <f t="shared" si="14"/>
        <v>0</v>
      </c>
      <c r="AR16" s="50">
        <f t="shared" si="15"/>
        <v>0</v>
      </c>
      <c r="AS16" s="50">
        <f t="shared" si="16"/>
        <v>0</v>
      </c>
      <c r="AT16" s="50">
        <f t="shared" si="17"/>
        <v>0</v>
      </c>
      <c r="AV16" s="49">
        <f t="shared" si="18"/>
        <v>0</v>
      </c>
      <c r="AW16" s="49">
        <f t="shared" si="19"/>
        <v>0</v>
      </c>
      <c r="AX16" s="49">
        <f t="shared" si="20"/>
        <v>0</v>
      </c>
      <c r="AY16" s="49">
        <f t="shared" si="21"/>
        <v>0</v>
      </c>
      <c r="AZ16" s="49">
        <f t="shared" si="22"/>
        <v>0</v>
      </c>
      <c r="BA16" s="49">
        <f t="shared" si="23"/>
        <v>0</v>
      </c>
      <c r="BB16" s="49">
        <f t="shared" si="24"/>
        <v>0</v>
      </c>
      <c r="BC16" s="49">
        <f t="shared" si="25"/>
        <v>0</v>
      </c>
      <c r="BD16" s="49">
        <f t="shared" si="26"/>
        <v>0</v>
      </c>
      <c r="BE16" s="49">
        <f t="shared" si="27"/>
        <v>0</v>
      </c>
      <c r="BF16" s="49">
        <f t="shared" si="28"/>
        <v>0</v>
      </c>
      <c r="BG16" s="49">
        <f t="shared" si="29"/>
        <v>0</v>
      </c>
      <c r="BH16" s="72">
        <f t="shared" si="30"/>
        <v>0</v>
      </c>
      <c r="BI16" s="49">
        <f>VLOOKUP(A16,'1_12'!A:O,15,0)</f>
        <v>0</v>
      </c>
      <c r="BJ16" s="73">
        <f t="shared" si="31"/>
        <v>0</v>
      </c>
      <c r="BK16" s="50">
        <f t="shared" si="32"/>
        <v>0</v>
      </c>
    </row>
    <row r="17" spans="1:63" x14ac:dyDescent="0.3">
      <c r="A17" s="77" t="s">
        <v>2475</v>
      </c>
      <c r="B17" s="77" t="s">
        <v>566</v>
      </c>
      <c r="C17" s="77">
        <f>VLOOKUP(B17,Площадь!A:B,2,0)</f>
        <v>15.8</v>
      </c>
      <c r="D17" s="113">
        <v>44995</v>
      </c>
      <c r="G17">
        <f>31-G16</f>
        <v>22</v>
      </c>
      <c r="H17">
        <v>30</v>
      </c>
      <c r="I17">
        <v>31</v>
      </c>
      <c r="J17">
        <v>30</v>
      </c>
      <c r="K17">
        <v>31</v>
      </c>
      <c r="L17">
        <v>31</v>
      </c>
      <c r="M17">
        <v>30</v>
      </c>
      <c r="N17">
        <v>31</v>
      </c>
      <c r="O17">
        <v>30</v>
      </c>
      <c r="P17">
        <v>31</v>
      </c>
      <c r="Q17">
        <f t="shared" si="33"/>
        <v>297</v>
      </c>
      <c r="R17" s="108"/>
      <c r="S17" s="91"/>
      <c r="T17" s="50">
        <f t="shared" si="2"/>
        <v>0</v>
      </c>
      <c r="U17" s="50">
        <f t="shared" si="3"/>
        <v>0</v>
      </c>
      <c r="V17" s="50">
        <f t="shared" si="4"/>
        <v>0</v>
      </c>
      <c r="W17" s="50">
        <f t="shared" si="5"/>
        <v>0</v>
      </c>
      <c r="X17" s="50">
        <f t="shared" si="6"/>
        <v>0</v>
      </c>
      <c r="Y17" s="50"/>
      <c r="Z17" s="50"/>
      <c r="AA17" s="50"/>
      <c r="AB17" s="50"/>
      <c r="AC17" s="50"/>
      <c r="AD17" s="50">
        <f t="shared" si="7"/>
        <v>0</v>
      </c>
      <c r="AE17" s="50">
        <f t="shared" si="8"/>
        <v>0</v>
      </c>
      <c r="AF17" s="50">
        <f t="shared" si="9"/>
        <v>0</v>
      </c>
      <c r="AG17" s="50">
        <f t="shared" si="10"/>
        <v>0</v>
      </c>
      <c r="AI17" s="50">
        <f t="shared" si="11"/>
        <v>0</v>
      </c>
      <c r="AJ17" s="50">
        <f t="shared" si="12"/>
        <v>0</v>
      </c>
      <c r="AK17" s="50">
        <f t="shared" si="13"/>
        <v>0</v>
      </c>
      <c r="AL17" s="50">
        <f t="shared" si="14"/>
        <v>0.17892540332594353</v>
      </c>
      <c r="AR17" s="50">
        <f t="shared" si="15"/>
        <v>0.23535182309702524</v>
      </c>
      <c r="AS17" s="50">
        <f t="shared" si="16"/>
        <v>0.21064572427056874</v>
      </c>
      <c r="AT17" s="50">
        <f t="shared" si="17"/>
        <v>0.28926849457335685</v>
      </c>
      <c r="AV17" s="49">
        <f t="shared" si="18"/>
        <v>0</v>
      </c>
      <c r="AW17" s="49">
        <f t="shared" si="19"/>
        <v>0</v>
      </c>
      <c r="AX17" s="49">
        <f t="shared" si="20"/>
        <v>0</v>
      </c>
      <c r="AY17" s="49">
        <f t="shared" si="21"/>
        <v>480.30019567202982</v>
      </c>
      <c r="AZ17" s="49">
        <f t="shared" si="22"/>
        <v>0</v>
      </c>
      <c r="BA17" s="49">
        <f t="shared" si="23"/>
        <v>0</v>
      </c>
      <c r="BB17" s="49">
        <f t="shared" si="24"/>
        <v>0</v>
      </c>
      <c r="BC17" s="49">
        <f t="shared" si="25"/>
        <v>0</v>
      </c>
      <c r="BD17" s="49">
        <f t="shared" si="26"/>
        <v>0</v>
      </c>
      <c r="BE17" s="49">
        <f t="shared" si="27"/>
        <v>631.76901984873075</v>
      </c>
      <c r="BF17" s="49">
        <f t="shared" si="28"/>
        <v>565.44895640294396</v>
      </c>
      <c r="BG17" s="49">
        <f t="shared" si="29"/>
        <v>776.50077609293623</v>
      </c>
      <c r="BH17" s="72">
        <f t="shared" si="30"/>
        <v>2454.0189480166405</v>
      </c>
      <c r="BI17" s="49">
        <f>VLOOKUP(A17,'1_12'!A:O,15,0)</f>
        <v>6107.49</v>
      </c>
      <c r="BJ17" s="73">
        <f t="shared" si="31"/>
        <v>-3653.4710519833593</v>
      </c>
      <c r="BK17" s="50">
        <f t="shared" si="32"/>
        <v>4.8216848379055615E-3</v>
      </c>
    </row>
    <row r="18" spans="1:63" x14ac:dyDescent="0.3">
      <c r="A18" s="77" t="s">
        <v>1404</v>
      </c>
      <c r="B18" s="77" t="s">
        <v>571</v>
      </c>
      <c r="C18" s="77">
        <f>VLOOKUP(B18,Площадь!A:B,2,0)</f>
        <v>15.8</v>
      </c>
      <c r="D18" s="113"/>
      <c r="E18">
        <v>31</v>
      </c>
      <c r="F18">
        <v>28</v>
      </c>
      <c r="G18">
        <v>31</v>
      </c>
      <c r="H18">
        <v>7</v>
      </c>
      <c r="Q18">
        <f t="shared" si="33"/>
        <v>97</v>
      </c>
      <c r="R18" s="108"/>
      <c r="S18" s="91"/>
      <c r="T18" s="50">
        <f t="shared" si="2"/>
        <v>0</v>
      </c>
      <c r="U18" s="50">
        <f t="shared" si="3"/>
        <v>0</v>
      </c>
      <c r="V18" s="50">
        <f t="shared" si="4"/>
        <v>0</v>
      </c>
      <c r="W18" s="50">
        <f t="shared" si="5"/>
        <v>0</v>
      </c>
      <c r="X18" s="50">
        <f t="shared" si="6"/>
        <v>0</v>
      </c>
      <c r="Y18" s="50"/>
      <c r="Z18" s="50"/>
      <c r="AA18" s="50"/>
      <c r="AB18" s="50"/>
      <c r="AC18" s="50"/>
      <c r="AD18" s="50">
        <f t="shared" si="7"/>
        <v>0</v>
      </c>
      <c r="AE18" s="50">
        <f t="shared" si="8"/>
        <v>0</v>
      </c>
      <c r="AF18" s="50">
        <f t="shared" si="9"/>
        <v>0</v>
      </c>
      <c r="AG18" s="50">
        <f t="shared" si="10"/>
        <v>0</v>
      </c>
      <c r="AI18" s="50">
        <f t="shared" si="11"/>
        <v>0</v>
      </c>
      <c r="AJ18" s="50">
        <f t="shared" si="12"/>
        <v>0</v>
      </c>
      <c r="AK18" s="50">
        <f t="shared" si="13"/>
        <v>0</v>
      </c>
      <c r="AL18" s="50">
        <f t="shared" si="14"/>
        <v>4.1749260776053496E-2</v>
      </c>
      <c r="AR18" s="50">
        <f t="shared" si="15"/>
        <v>0</v>
      </c>
      <c r="AS18" s="50">
        <f t="shared" si="16"/>
        <v>0</v>
      </c>
      <c r="AT18" s="50">
        <f t="shared" si="17"/>
        <v>0</v>
      </c>
      <c r="AV18" s="49">
        <f t="shared" si="18"/>
        <v>0</v>
      </c>
      <c r="AW18" s="49">
        <f t="shared" si="19"/>
        <v>0</v>
      </c>
      <c r="AX18" s="49">
        <f t="shared" si="20"/>
        <v>0</v>
      </c>
      <c r="AY18" s="49">
        <f t="shared" si="21"/>
        <v>112.07004565680697</v>
      </c>
      <c r="AZ18" s="49">
        <f t="shared" si="22"/>
        <v>0</v>
      </c>
      <c r="BA18" s="49">
        <f t="shared" si="23"/>
        <v>0</v>
      </c>
      <c r="BB18" s="49">
        <f t="shared" si="24"/>
        <v>0</v>
      </c>
      <c r="BC18" s="49">
        <f t="shared" si="25"/>
        <v>0</v>
      </c>
      <c r="BD18" s="49">
        <f t="shared" si="26"/>
        <v>0</v>
      </c>
      <c r="BE18" s="49">
        <f t="shared" si="27"/>
        <v>0</v>
      </c>
      <c r="BF18" s="49">
        <f t="shared" si="28"/>
        <v>0</v>
      </c>
      <c r="BG18" s="49">
        <f t="shared" si="29"/>
        <v>0</v>
      </c>
      <c r="BH18" s="72">
        <f t="shared" si="30"/>
        <v>112.07004565680697</v>
      </c>
      <c r="BI18" s="49">
        <f>VLOOKUP(A18,'1_12'!A:O,15,0)</f>
        <v>158.38</v>
      </c>
      <c r="BJ18" s="73">
        <f t="shared" si="31"/>
        <v>-46.309954343193027</v>
      </c>
      <c r="BK18" s="50">
        <f t="shared" si="32"/>
        <v>2.2019652308045092E-4</v>
      </c>
    </row>
    <row r="19" spans="1:63" x14ac:dyDescent="0.3">
      <c r="A19" s="77" t="s">
        <v>2597</v>
      </c>
      <c r="B19" s="77" t="s">
        <v>571</v>
      </c>
      <c r="C19" s="77">
        <f>VLOOKUP(B19,Площадь!A:B,2,0)</f>
        <v>15.8</v>
      </c>
      <c r="D19" s="113">
        <v>45024</v>
      </c>
      <c r="H19">
        <f>30-H18</f>
        <v>23</v>
      </c>
      <c r="I19">
        <v>31</v>
      </c>
      <c r="J19">
        <v>30</v>
      </c>
      <c r="K19">
        <v>31</v>
      </c>
      <c r="L19">
        <v>31</v>
      </c>
      <c r="M19">
        <v>30</v>
      </c>
      <c r="N19">
        <v>31</v>
      </c>
      <c r="O19">
        <v>30</v>
      </c>
      <c r="P19">
        <v>31</v>
      </c>
      <c r="Q19">
        <f t="shared" si="33"/>
        <v>268</v>
      </c>
      <c r="R19" s="108"/>
      <c r="S19" s="91"/>
      <c r="T19" s="50">
        <f t="shared" si="2"/>
        <v>0</v>
      </c>
      <c r="U19" s="50">
        <f t="shared" si="3"/>
        <v>0</v>
      </c>
      <c r="V19" s="50">
        <f t="shared" si="4"/>
        <v>0</v>
      </c>
      <c r="W19" s="50">
        <f t="shared" si="5"/>
        <v>0</v>
      </c>
      <c r="X19" s="50">
        <f t="shared" si="6"/>
        <v>0</v>
      </c>
      <c r="Y19" s="50"/>
      <c r="Z19" s="50"/>
      <c r="AA19" s="50"/>
      <c r="AB19" s="50"/>
      <c r="AC19" s="50"/>
      <c r="AD19" s="50">
        <f t="shared" si="7"/>
        <v>0</v>
      </c>
      <c r="AE19" s="50">
        <f t="shared" si="8"/>
        <v>0</v>
      </c>
      <c r="AF19" s="50">
        <f t="shared" si="9"/>
        <v>0</v>
      </c>
      <c r="AG19" s="50">
        <f t="shared" si="10"/>
        <v>0</v>
      </c>
      <c r="AI19" s="50">
        <f t="shared" si="11"/>
        <v>0</v>
      </c>
      <c r="AJ19" s="50">
        <f t="shared" si="12"/>
        <v>0</v>
      </c>
      <c r="AK19" s="50">
        <f t="shared" si="13"/>
        <v>0</v>
      </c>
      <c r="AL19" s="50">
        <f t="shared" si="14"/>
        <v>0.13717614254989005</v>
      </c>
      <c r="AR19" s="50">
        <f t="shared" si="15"/>
        <v>0.23535182309702524</v>
      </c>
      <c r="AS19" s="50">
        <f t="shared" si="16"/>
        <v>0.21064572427056874</v>
      </c>
      <c r="AT19" s="50">
        <f t="shared" si="17"/>
        <v>0.28926849457335685</v>
      </c>
      <c r="AV19" s="49">
        <f t="shared" si="18"/>
        <v>0</v>
      </c>
      <c r="AW19" s="49">
        <f t="shared" si="19"/>
        <v>0</v>
      </c>
      <c r="AX19" s="49">
        <f t="shared" si="20"/>
        <v>0</v>
      </c>
      <c r="AY19" s="49">
        <f t="shared" si="21"/>
        <v>368.23015001522288</v>
      </c>
      <c r="AZ19" s="49">
        <f t="shared" si="22"/>
        <v>0</v>
      </c>
      <c r="BA19" s="49">
        <f t="shared" si="23"/>
        <v>0</v>
      </c>
      <c r="BB19" s="49">
        <f t="shared" si="24"/>
        <v>0</v>
      </c>
      <c r="BC19" s="49">
        <f t="shared" si="25"/>
        <v>0</v>
      </c>
      <c r="BD19" s="49">
        <f t="shared" si="26"/>
        <v>0</v>
      </c>
      <c r="BE19" s="49">
        <f t="shared" si="27"/>
        <v>631.76901984873075</v>
      </c>
      <c r="BF19" s="49">
        <f t="shared" si="28"/>
        <v>565.44895640294396</v>
      </c>
      <c r="BG19" s="49">
        <f t="shared" si="29"/>
        <v>776.50077609293623</v>
      </c>
      <c r="BH19" s="72">
        <f t="shared" si="30"/>
        <v>2341.9489023598339</v>
      </c>
      <c r="BI19" s="49">
        <f>VLOOKUP(A19,'1_12'!A:O,15,0)</f>
        <v>5949.11</v>
      </c>
      <c r="BJ19" s="73">
        <f t="shared" si="31"/>
        <v>-3607.1610976401657</v>
      </c>
      <c r="BK19" s="50">
        <f t="shared" si="32"/>
        <v>4.6014883148251104E-3</v>
      </c>
    </row>
    <row r="20" spans="1:63" x14ac:dyDescent="0.3">
      <c r="A20" s="77" t="s">
        <v>1697</v>
      </c>
      <c r="B20" s="77" t="s">
        <v>900</v>
      </c>
      <c r="C20" s="77">
        <f>VLOOKUP(B20,Площадь!A:B,2,0)</f>
        <v>13.8</v>
      </c>
      <c r="D20" s="113"/>
      <c r="E20">
        <v>31</v>
      </c>
      <c r="F20">
        <v>28</v>
      </c>
      <c r="G20">
        <v>31</v>
      </c>
      <c r="H20">
        <v>7</v>
      </c>
      <c r="Q20">
        <f t="shared" si="33"/>
        <v>97</v>
      </c>
      <c r="R20" s="108"/>
      <c r="S20" s="91"/>
      <c r="T20" s="50">
        <f t="shared" si="2"/>
        <v>0</v>
      </c>
      <c r="U20" s="50">
        <f t="shared" si="3"/>
        <v>0</v>
      </c>
      <c r="V20" s="50">
        <f t="shared" si="4"/>
        <v>0</v>
      </c>
      <c r="W20" s="50">
        <f t="shared" si="5"/>
        <v>0</v>
      </c>
      <c r="X20" s="50">
        <f t="shared" si="6"/>
        <v>0</v>
      </c>
      <c r="Y20" s="50"/>
      <c r="Z20" s="50"/>
      <c r="AA20" s="50"/>
      <c r="AB20" s="50"/>
      <c r="AC20" s="50"/>
      <c r="AD20" s="50">
        <f t="shared" si="7"/>
        <v>0</v>
      </c>
      <c r="AE20" s="50">
        <f t="shared" si="8"/>
        <v>0</v>
      </c>
      <c r="AF20" s="50">
        <f t="shared" si="9"/>
        <v>0</v>
      </c>
      <c r="AG20" s="50">
        <f t="shared" si="10"/>
        <v>0</v>
      </c>
      <c r="AI20" s="50">
        <f t="shared" si="11"/>
        <v>0</v>
      </c>
      <c r="AJ20" s="50">
        <f t="shared" si="12"/>
        <v>0</v>
      </c>
      <c r="AK20" s="50">
        <f t="shared" si="13"/>
        <v>0</v>
      </c>
      <c r="AL20" s="50">
        <f t="shared" si="14"/>
        <v>3.6464544222122669E-2</v>
      </c>
      <c r="AR20" s="50">
        <f t="shared" si="15"/>
        <v>0</v>
      </c>
      <c r="AS20" s="50">
        <f t="shared" si="16"/>
        <v>0</v>
      </c>
      <c r="AT20" s="50">
        <f t="shared" si="17"/>
        <v>0</v>
      </c>
      <c r="AV20" s="49">
        <f t="shared" si="18"/>
        <v>0</v>
      </c>
      <c r="AW20" s="49">
        <f t="shared" si="19"/>
        <v>0</v>
      </c>
      <c r="AX20" s="49">
        <f t="shared" si="20"/>
        <v>0</v>
      </c>
      <c r="AY20" s="49">
        <f t="shared" si="21"/>
        <v>97.883963928097216</v>
      </c>
      <c r="AZ20" s="49">
        <f t="shared" si="22"/>
        <v>0</v>
      </c>
      <c r="BA20" s="49">
        <f t="shared" si="23"/>
        <v>0</v>
      </c>
      <c r="BB20" s="49">
        <f t="shared" si="24"/>
        <v>0</v>
      </c>
      <c r="BC20" s="49">
        <f t="shared" si="25"/>
        <v>0</v>
      </c>
      <c r="BD20" s="49">
        <f t="shared" si="26"/>
        <v>0</v>
      </c>
      <c r="BE20" s="49">
        <f t="shared" si="27"/>
        <v>0</v>
      </c>
      <c r="BF20" s="49">
        <f t="shared" si="28"/>
        <v>0</v>
      </c>
      <c r="BG20" s="49">
        <f t="shared" si="29"/>
        <v>0</v>
      </c>
      <c r="BH20" s="72">
        <f t="shared" si="30"/>
        <v>97.883963928097216</v>
      </c>
      <c r="BI20" s="49">
        <f>VLOOKUP(A20,'1_12'!A:O,15,0)</f>
        <v>138.24</v>
      </c>
      <c r="BJ20" s="73">
        <f t="shared" si="31"/>
        <v>-40.356036071902793</v>
      </c>
      <c r="BK20" s="50">
        <f t="shared" si="32"/>
        <v>2.2019652308045087E-4</v>
      </c>
    </row>
    <row r="21" spans="1:63" x14ac:dyDescent="0.3">
      <c r="A21" s="77" t="s">
        <v>2665</v>
      </c>
      <c r="B21" s="77" t="s">
        <v>900</v>
      </c>
      <c r="C21" s="77">
        <f>VLOOKUP(B21,Площадь!A:B,2,0)</f>
        <v>13.8</v>
      </c>
      <c r="D21" s="113">
        <v>45024</v>
      </c>
      <c r="H21">
        <f>30-H20</f>
        <v>23</v>
      </c>
      <c r="I21">
        <v>31</v>
      </c>
      <c r="J21">
        <v>30</v>
      </c>
      <c r="K21">
        <v>31</v>
      </c>
      <c r="L21">
        <v>31</v>
      </c>
      <c r="M21">
        <v>30</v>
      </c>
      <c r="N21">
        <v>31</v>
      </c>
      <c r="O21">
        <v>30</v>
      </c>
      <c r="P21">
        <v>31</v>
      </c>
      <c r="Q21">
        <f t="shared" si="33"/>
        <v>268</v>
      </c>
      <c r="R21" s="108"/>
      <c r="S21" s="91"/>
      <c r="T21" s="50">
        <f t="shared" si="2"/>
        <v>0</v>
      </c>
      <c r="U21" s="50">
        <f t="shared" si="3"/>
        <v>0</v>
      </c>
      <c r="V21" s="50">
        <f t="shared" si="4"/>
        <v>0</v>
      </c>
      <c r="W21" s="50">
        <f t="shared" si="5"/>
        <v>0</v>
      </c>
      <c r="X21" s="50">
        <f t="shared" si="6"/>
        <v>0</v>
      </c>
      <c r="Y21" s="50"/>
      <c r="Z21" s="50"/>
      <c r="AA21" s="50"/>
      <c r="AB21" s="50"/>
      <c r="AC21" s="50"/>
      <c r="AD21" s="50">
        <f t="shared" si="7"/>
        <v>0</v>
      </c>
      <c r="AE21" s="50">
        <f t="shared" si="8"/>
        <v>0</v>
      </c>
      <c r="AF21" s="50">
        <f t="shared" si="9"/>
        <v>0</v>
      </c>
      <c r="AG21" s="50">
        <f t="shared" si="10"/>
        <v>0</v>
      </c>
      <c r="AI21" s="50">
        <f t="shared" si="11"/>
        <v>0</v>
      </c>
      <c r="AJ21" s="50">
        <f t="shared" si="12"/>
        <v>0</v>
      </c>
      <c r="AK21" s="50">
        <f t="shared" si="13"/>
        <v>0</v>
      </c>
      <c r="AL21" s="50">
        <f t="shared" si="14"/>
        <v>0.11981207387268877</v>
      </c>
      <c r="AR21" s="50">
        <f t="shared" si="15"/>
        <v>0.20556045308474355</v>
      </c>
      <c r="AS21" s="50">
        <f t="shared" si="16"/>
        <v>0.183981708540117</v>
      </c>
      <c r="AT21" s="50">
        <f t="shared" si="17"/>
        <v>0.25265222943748888</v>
      </c>
      <c r="AV21" s="49">
        <f t="shared" si="18"/>
        <v>0</v>
      </c>
      <c r="AW21" s="49">
        <f t="shared" si="19"/>
        <v>0</v>
      </c>
      <c r="AX21" s="49">
        <f t="shared" si="20"/>
        <v>0</v>
      </c>
      <c r="AY21" s="49">
        <f t="shared" si="21"/>
        <v>321.61873862089084</v>
      </c>
      <c r="AZ21" s="49">
        <f t="shared" si="22"/>
        <v>0</v>
      </c>
      <c r="BA21" s="49">
        <f t="shared" si="23"/>
        <v>0</v>
      </c>
      <c r="BB21" s="49">
        <f t="shared" si="24"/>
        <v>0</v>
      </c>
      <c r="BC21" s="49">
        <f t="shared" si="25"/>
        <v>0</v>
      </c>
      <c r="BD21" s="49">
        <f t="shared" si="26"/>
        <v>0</v>
      </c>
      <c r="BE21" s="49">
        <f t="shared" si="27"/>
        <v>551.79825784256218</v>
      </c>
      <c r="BF21" s="49">
        <f t="shared" si="28"/>
        <v>493.87313913674848</v>
      </c>
      <c r="BG21" s="49">
        <f t="shared" si="29"/>
        <v>678.20953861281771</v>
      </c>
      <c r="BH21" s="72">
        <f t="shared" si="30"/>
        <v>2045.4996742130193</v>
      </c>
      <c r="BI21" s="49">
        <f>VLOOKUP(A21,'1_12'!A:O,15,0)</f>
        <v>5196.1400000000003</v>
      </c>
      <c r="BJ21" s="73">
        <f t="shared" si="31"/>
        <v>-3150.6403257869811</v>
      </c>
      <c r="BK21" s="50">
        <f t="shared" si="32"/>
        <v>4.6014883148251095E-3</v>
      </c>
    </row>
    <row r="22" spans="1:63" x14ac:dyDescent="0.3">
      <c r="A22" s="77" t="s">
        <v>1618</v>
      </c>
      <c r="B22" s="77" t="s">
        <v>546</v>
      </c>
      <c r="C22" s="77">
        <f>VLOOKUP(B22,Площадь!A:B,2,0)</f>
        <v>15.6</v>
      </c>
      <c r="D22" s="113"/>
      <c r="E22">
        <v>31</v>
      </c>
      <c r="F22">
        <v>28</v>
      </c>
      <c r="G22">
        <v>17</v>
      </c>
      <c r="Q22">
        <f t="shared" si="33"/>
        <v>76</v>
      </c>
      <c r="R22" s="108"/>
      <c r="S22" s="91"/>
      <c r="T22" s="50">
        <f t="shared" si="2"/>
        <v>0</v>
      </c>
      <c r="U22" s="50">
        <f t="shared" si="3"/>
        <v>0</v>
      </c>
      <c r="V22" s="50">
        <f t="shared" si="4"/>
        <v>0</v>
      </c>
      <c r="W22" s="50">
        <f t="shared" si="5"/>
        <v>0</v>
      </c>
      <c r="X22" s="50">
        <f t="shared" si="6"/>
        <v>0</v>
      </c>
      <c r="Y22" s="50"/>
      <c r="Z22" s="50"/>
      <c r="AA22" s="50"/>
      <c r="AB22" s="50"/>
      <c r="AC22" s="50"/>
      <c r="AD22" s="50">
        <f t="shared" si="7"/>
        <v>0</v>
      </c>
      <c r="AE22" s="50">
        <f t="shared" si="8"/>
        <v>0</v>
      </c>
      <c r="AF22" s="50">
        <f t="shared" si="9"/>
        <v>0</v>
      </c>
      <c r="AG22" s="50">
        <f t="shared" si="10"/>
        <v>0</v>
      </c>
      <c r="AI22" s="50">
        <f t="shared" si="11"/>
        <v>0</v>
      </c>
      <c r="AJ22" s="50">
        <f t="shared" si="12"/>
        <v>0</v>
      </c>
      <c r="AK22" s="50">
        <f t="shared" si="13"/>
        <v>0</v>
      </c>
      <c r="AL22" s="50">
        <f t="shared" si="14"/>
        <v>0</v>
      </c>
      <c r="AR22" s="50">
        <f t="shared" si="15"/>
        <v>0</v>
      </c>
      <c r="AS22" s="50">
        <f t="shared" si="16"/>
        <v>0</v>
      </c>
      <c r="AT22" s="50">
        <f t="shared" si="17"/>
        <v>0</v>
      </c>
      <c r="AV22" s="49">
        <f t="shared" si="18"/>
        <v>0</v>
      </c>
      <c r="AW22" s="49">
        <f t="shared" si="19"/>
        <v>0</v>
      </c>
      <c r="AX22" s="49">
        <f t="shared" si="20"/>
        <v>0</v>
      </c>
      <c r="AY22" s="49">
        <f t="shared" si="21"/>
        <v>0</v>
      </c>
      <c r="AZ22" s="49">
        <f t="shared" si="22"/>
        <v>0</v>
      </c>
      <c r="BA22" s="49">
        <f t="shared" si="23"/>
        <v>0</v>
      </c>
      <c r="BB22" s="49">
        <f t="shared" si="24"/>
        <v>0</v>
      </c>
      <c r="BC22" s="49">
        <f t="shared" si="25"/>
        <v>0</v>
      </c>
      <c r="BD22" s="49">
        <f t="shared" si="26"/>
        <v>0</v>
      </c>
      <c r="BE22" s="49">
        <f t="shared" si="27"/>
        <v>0</v>
      </c>
      <c r="BF22" s="49">
        <f t="shared" si="28"/>
        <v>0</v>
      </c>
      <c r="BG22" s="49">
        <f t="shared" si="29"/>
        <v>0</v>
      </c>
      <c r="BH22" s="72">
        <f t="shared" si="30"/>
        <v>0</v>
      </c>
      <c r="BI22" s="49">
        <f>VLOOKUP(A22,'1_12'!A:O,15,0)</f>
        <v>0</v>
      </c>
      <c r="BJ22" s="73">
        <f t="shared" si="31"/>
        <v>0</v>
      </c>
      <c r="BK22" s="50">
        <f t="shared" si="32"/>
        <v>0</v>
      </c>
    </row>
    <row r="23" spans="1:63" x14ac:dyDescent="0.3">
      <c r="A23" s="77" t="s">
        <v>2497</v>
      </c>
      <c r="B23" s="77" t="s">
        <v>546</v>
      </c>
      <c r="C23" s="77">
        <f>VLOOKUP(B23,Площадь!A:B,2,0)</f>
        <v>15.6</v>
      </c>
      <c r="D23" s="113">
        <v>45003</v>
      </c>
      <c r="G23">
        <f>31-G22</f>
        <v>14</v>
      </c>
      <c r="H23">
        <v>30</v>
      </c>
      <c r="I23">
        <v>31</v>
      </c>
      <c r="J23">
        <v>30</v>
      </c>
      <c r="K23">
        <v>31</v>
      </c>
      <c r="L23">
        <v>31</v>
      </c>
      <c r="M23">
        <v>30</v>
      </c>
      <c r="N23">
        <v>31</v>
      </c>
      <c r="O23">
        <v>30</v>
      </c>
      <c r="P23">
        <v>31</v>
      </c>
      <c r="Q23">
        <f t="shared" si="33"/>
        <v>289</v>
      </c>
      <c r="R23" s="108"/>
      <c r="S23" s="91"/>
      <c r="T23" s="50">
        <f t="shared" si="2"/>
        <v>0</v>
      </c>
      <c r="U23" s="50">
        <f t="shared" si="3"/>
        <v>0</v>
      </c>
      <c r="V23" s="50">
        <f t="shared" si="4"/>
        <v>0</v>
      </c>
      <c r="W23" s="50">
        <f t="shared" si="5"/>
        <v>0</v>
      </c>
      <c r="X23" s="50">
        <f t="shared" si="6"/>
        <v>0</v>
      </c>
      <c r="Y23" s="50"/>
      <c r="Z23" s="50"/>
      <c r="AA23" s="50"/>
      <c r="AB23" s="50"/>
      <c r="AC23" s="50"/>
      <c r="AD23" s="50">
        <f t="shared" si="7"/>
        <v>0</v>
      </c>
      <c r="AE23" s="50">
        <f t="shared" si="8"/>
        <v>0</v>
      </c>
      <c r="AF23" s="50">
        <f t="shared" si="9"/>
        <v>0</v>
      </c>
      <c r="AG23" s="50">
        <f t="shared" si="10"/>
        <v>0</v>
      </c>
      <c r="AI23" s="50">
        <f t="shared" si="11"/>
        <v>0</v>
      </c>
      <c r="AJ23" s="50">
        <f t="shared" si="12"/>
        <v>0</v>
      </c>
      <c r="AK23" s="50">
        <f t="shared" si="13"/>
        <v>0</v>
      </c>
      <c r="AL23" s="50">
        <f t="shared" si="14"/>
        <v>0.17666052480283029</v>
      </c>
      <c r="AR23" s="50">
        <f t="shared" si="15"/>
        <v>0.23237268609579706</v>
      </c>
      <c r="AS23" s="50">
        <f t="shared" si="16"/>
        <v>0.20797932269752353</v>
      </c>
      <c r="AT23" s="50">
        <f t="shared" si="17"/>
        <v>0.28560686805977004</v>
      </c>
      <c r="AV23" s="49">
        <f t="shared" si="18"/>
        <v>0</v>
      </c>
      <c r="AW23" s="49">
        <f t="shared" si="19"/>
        <v>0</v>
      </c>
      <c r="AX23" s="49">
        <f t="shared" si="20"/>
        <v>0</v>
      </c>
      <c r="AY23" s="49">
        <f t="shared" si="21"/>
        <v>474.22044635972554</v>
      </c>
      <c r="AZ23" s="49">
        <f t="shared" si="22"/>
        <v>0</v>
      </c>
      <c r="BA23" s="49">
        <f t="shared" si="23"/>
        <v>0</v>
      </c>
      <c r="BB23" s="49">
        <f t="shared" si="24"/>
        <v>0</v>
      </c>
      <c r="BC23" s="49">
        <f t="shared" si="25"/>
        <v>0</v>
      </c>
      <c r="BD23" s="49">
        <f t="shared" si="26"/>
        <v>0</v>
      </c>
      <c r="BE23" s="49">
        <f t="shared" si="27"/>
        <v>623.77194364811385</v>
      </c>
      <c r="BF23" s="49">
        <f t="shared" si="28"/>
        <v>558.29137467632427</v>
      </c>
      <c r="BG23" s="49">
        <f t="shared" si="29"/>
        <v>766.67165234492438</v>
      </c>
      <c r="BH23" s="72">
        <f t="shared" si="30"/>
        <v>2422.955417029088</v>
      </c>
      <c r="BI23" s="49">
        <f>VLOOKUP(A23,'1_12'!A:O,15,0)</f>
        <v>6030.18</v>
      </c>
      <c r="BJ23" s="73">
        <f t="shared" si="31"/>
        <v>-3607.2245829709123</v>
      </c>
      <c r="BK23" s="50">
        <f t="shared" si="32"/>
        <v>4.8216848379055615E-3</v>
      </c>
    </row>
    <row r="24" spans="1:63" x14ac:dyDescent="0.3">
      <c r="A24" s="77" t="s">
        <v>2007</v>
      </c>
      <c r="B24" s="77" t="s">
        <v>753</v>
      </c>
      <c r="C24" s="77">
        <f>VLOOKUP(B24,Площадь!A:B,2,0)</f>
        <v>15.6</v>
      </c>
      <c r="D24" s="113"/>
      <c r="E24">
        <v>31</v>
      </c>
      <c r="F24">
        <v>28</v>
      </c>
      <c r="G24">
        <v>24</v>
      </c>
      <c r="Q24">
        <f t="shared" si="33"/>
        <v>83</v>
      </c>
      <c r="R24" s="108"/>
      <c r="S24" s="91"/>
      <c r="T24" s="50">
        <f t="shared" si="2"/>
        <v>0</v>
      </c>
      <c r="U24" s="50">
        <f t="shared" si="3"/>
        <v>0</v>
      </c>
      <c r="V24" s="50">
        <f t="shared" si="4"/>
        <v>0</v>
      </c>
      <c r="W24" s="50">
        <f t="shared" si="5"/>
        <v>0</v>
      </c>
      <c r="X24" s="50">
        <f t="shared" si="6"/>
        <v>0</v>
      </c>
      <c r="Y24" s="50"/>
      <c r="Z24" s="50"/>
      <c r="AA24" s="50"/>
      <c r="AB24" s="50"/>
      <c r="AC24" s="50"/>
      <c r="AD24" s="50">
        <f t="shared" si="7"/>
        <v>0</v>
      </c>
      <c r="AE24" s="50">
        <f t="shared" si="8"/>
        <v>0</v>
      </c>
      <c r="AF24" s="50">
        <f t="shared" si="9"/>
        <v>0</v>
      </c>
      <c r="AG24" s="50">
        <f t="shared" si="10"/>
        <v>0</v>
      </c>
      <c r="AI24" s="50">
        <f t="shared" si="11"/>
        <v>0</v>
      </c>
      <c r="AJ24" s="50">
        <f t="shared" si="12"/>
        <v>0</v>
      </c>
      <c r="AK24" s="50">
        <f t="shared" si="13"/>
        <v>0</v>
      </c>
      <c r="AL24" s="50">
        <f t="shared" si="14"/>
        <v>0</v>
      </c>
      <c r="AR24" s="50">
        <f t="shared" si="15"/>
        <v>0</v>
      </c>
      <c r="AS24" s="50">
        <f t="shared" si="16"/>
        <v>0</v>
      </c>
      <c r="AT24" s="50">
        <f t="shared" si="17"/>
        <v>0</v>
      </c>
      <c r="AV24" s="49">
        <f t="shared" si="18"/>
        <v>0</v>
      </c>
      <c r="AW24" s="49">
        <f t="shared" si="19"/>
        <v>0</v>
      </c>
      <c r="AX24" s="49">
        <f t="shared" si="20"/>
        <v>0</v>
      </c>
      <c r="AY24" s="49">
        <f t="shared" si="21"/>
        <v>0</v>
      </c>
      <c r="AZ24" s="49">
        <f t="shared" si="22"/>
        <v>0</v>
      </c>
      <c r="BA24" s="49">
        <f t="shared" si="23"/>
        <v>0</v>
      </c>
      <c r="BB24" s="49">
        <f t="shared" si="24"/>
        <v>0</v>
      </c>
      <c r="BC24" s="49">
        <f t="shared" si="25"/>
        <v>0</v>
      </c>
      <c r="BD24" s="49">
        <f t="shared" si="26"/>
        <v>0</v>
      </c>
      <c r="BE24" s="49">
        <f t="shared" si="27"/>
        <v>0</v>
      </c>
      <c r="BF24" s="49">
        <f t="shared" si="28"/>
        <v>0</v>
      </c>
      <c r="BG24" s="49">
        <f t="shared" si="29"/>
        <v>0</v>
      </c>
      <c r="BH24" s="72">
        <f t="shared" si="30"/>
        <v>0</v>
      </c>
      <c r="BI24" s="49">
        <f>VLOOKUP(A24,'1_12'!A:O,15,0)</f>
        <v>0</v>
      </c>
      <c r="BJ24" s="73">
        <f t="shared" si="31"/>
        <v>0</v>
      </c>
      <c r="BK24" s="50">
        <f t="shared" si="32"/>
        <v>0</v>
      </c>
    </row>
    <row r="25" spans="1:63" x14ac:dyDescent="0.3">
      <c r="A25" s="77" t="s">
        <v>2705</v>
      </c>
      <c r="B25" s="77" t="s">
        <v>753</v>
      </c>
      <c r="C25" s="77">
        <f>VLOOKUP(B25,Площадь!A:B,2,0)</f>
        <v>15.6</v>
      </c>
      <c r="D25" s="113">
        <v>45010</v>
      </c>
      <c r="G25">
        <f>31-G24</f>
        <v>7</v>
      </c>
      <c r="H25">
        <v>30</v>
      </c>
      <c r="I25">
        <v>31</v>
      </c>
      <c r="J25">
        <v>30</v>
      </c>
      <c r="K25">
        <v>31</v>
      </c>
      <c r="L25">
        <v>31</v>
      </c>
      <c r="M25">
        <v>30</v>
      </c>
      <c r="N25">
        <v>31</v>
      </c>
      <c r="O25">
        <v>30</v>
      </c>
      <c r="P25">
        <v>31</v>
      </c>
      <c r="Q25">
        <f t="shared" si="33"/>
        <v>282</v>
      </c>
      <c r="R25" s="108"/>
      <c r="S25" s="91"/>
      <c r="T25" s="50">
        <f t="shared" si="2"/>
        <v>0</v>
      </c>
      <c r="U25" s="50">
        <f t="shared" si="3"/>
        <v>0</v>
      </c>
      <c r="V25" s="50">
        <f t="shared" si="4"/>
        <v>0</v>
      </c>
      <c r="W25" s="50">
        <f t="shared" si="5"/>
        <v>0</v>
      </c>
      <c r="X25" s="50">
        <f t="shared" si="6"/>
        <v>0</v>
      </c>
      <c r="Y25" s="50"/>
      <c r="Z25" s="50"/>
      <c r="AA25" s="50"/>
      <c r="AB25" s="50"/>
      <c r="AC25" s="50"/>
      <c r="AD25" s="50">
        <f t="shared" si="7"/>
        <v>0</v>
      </c>
      <c r="AE25" s="50">
        <f t="shared" si="8"/>
        <v>0</v>
      </c>
      <c r="AF25" s="50">
        <f t="shared" si="9"/>
        <v>0</v>
      </c>
      <c r="AG25" s="50">
        <f t="shared" si="10"/>
        <v>0</v>
      </c>
      <c r="AI25" s="50">
        <f t="shared" si="11"/>
        <v>0</v>
      </c>
      <c r="AJ25" s="50">
        <f t="shared" si="12"/>
        <v>0</v>
      </c>
      <c r="AK25" s="50">
        <f t="shared" si="13"/>
        <v>0</v>
      </c>
      <c r="AL25" s="50">
        <f t="shared" si="14"/>
        <v>0.17666052480283029</v>
      </c>
      <c r="AR25" s="50">
        <f t="shared" si="15"/>
        <v>0.23237268609579706</v>
      </c>
      <c r="AS25" s="50">
        <f t="shared" si="16"/>
        <v>0.20797932269752353</v>
      </c>
      <c r="AT25" s="50">
        <f t="shared" si="17"/>
        <v>0.28560686805977004</v>
      </c>
      <c r="AV25" s="49">
        <f t="shared" si="18"/>
        <v>0</v>
      </c>
      <c r="AW25" s="49">
        <f t="shared" si="19"/>
        <v>0</v>
      </c>
      <c r="AX25" s="49">
        <f t="shared" si="20"/>
        <v>0</v>
      </c>
      <c r="AY25" s="49">
        <f t="shared" si="21"/>
        <v>474.22044635972554</v>
      </c>
      <c r="AZ25" s="49">
        <f t="shared" si="22"/>
        <v>0</v>
      </c>
      <c r="BA25" s="49">
        <f t="shared" si="23"/>
        <v>0</v>
      </c>
      <c r="BB25" s="49">
        <f t="shared" si="24"/>
        <v>0</v>
      </c>
      <c r="BC25" s="49">
        <f t="shared" si="25"/>
        <v>0</v>
      </c>
      <c r="BD25" s="49">
        <f t="shared" si="26"/>
        <v>0</v>
      </c>
      <c r="BE25" s="49">
        <f t="shared" si="27"/>
        <v>623.77194364811385</v>
      </c>
      <c r="BF25" s="49">
        <f t="shared" si="28"/>
        <v>558.29137467632427</v>
      </c>
      <c r="BG25" s="49">
        <f t="shared" si="29"/>
        <v>766.67165234492438</v>
      </c>
      <c r="BH25" s="72">
        <f t="shared" si="30"/>
        <v>2422.955417029088</v>
      </c>
      <c r="BI25" s="49">
        <f>VLOOKUP(A25,'1_12'!A:O,15,0)</f>
        <v>6030.18</v>
      </c>
      <c r="BJ25" s="73">
        <f t="shared" si="31"/>
        <v>-3607.2245829709123</v>
      </c>
      <c r="BK25" s="50">
        <f t="shared" si="32"/>
        <v>4.8216848379055615E-3</v>
      </c>
    </row>
    <row r="26" spans="1:63" x14ac:dyDescent="0.3">
      <c r="A26" s="77" t="s">
        <v>1677</v>
      </c>
      <c r="B26" s="77" t="s">
        <v>886</v>
      </c>
      <c r="C26" s="77">
        <f>VLOOKUP(B26,Площадь!A:B,2,0)</f>
        <v>14.3</v>
      </c>
      <c r="D26" s="113"/>
      <c r="E26">
        <v>31</v>
      </c>
      <c r="F26">
        <v>28</v>
      </c>
      <c r="G26">
        <v>9</v>
      </c>
      <c r="Q26">
        <f t="shared" si="33"/>
        <v>68</v>
      </c>
      <c r="R26" s="108"/>
      <c r="S26" s="91"/>
      <c r="T26" s="50">
        <f t="shared" si="2"/>
        <v>0</v>
      </c>
      <c r="U26" s="50">
        <f t="shared" si="3"/>
        <v>0</v>
      </c>
      <c r="V26" s="50">
        <f t="shared" si="4"/>
        <v>0</v>
      </c>
      <c r="W26" s="50">
        <f t="shared" si="5"/>
        <v>0</v>
      </c>
      <c r="X26" s="50">
        <f t="shared" si="6"/>
        <v>0</v>
      </c>
      <c r="Y26" s="50"/>
      <c r="Z26" s="50"/>
      <c r="AA26" s="50"/>
      <c r="AB26" s="50"/>
      <c r="AC26" s="50"/>
      <c r="AD26" s="50">
        <f t="shared" si="7"/>
        <v>0</v>
      </c>
      <c r="AE26" s="50">
        <f t="shared" si="8"/>
        <v>0</v>
      </c>
      <c r="AF26" s="50">
        <f t="shared" si="9"/>
        <v>0</v>
      </c>
      <c r="AG26" s="50">
        <f t="shared" si="10"/>
        <v>0</v>
      </c>
      <c r="AI26" s="50">
        <f t="shared" si="11"/>
        <v>0</v>
      </c>
      <c r="AJ26" s="50">
        <f t="shared" si="12"/>
        <v>0</v>
      </c>
      <c r="AK26" s="50">
        <f t="shared" si="13"/>
        <v>0</v>
      </c>
      <c r="AL26" s="50">
        <f t="shared" si="14"/>
        <v>0</v>
      </c>
      <c r="AR26" s="50">
        <f t="shared" si="15"/>
        <v>0</v>
      </c>
      <c r="AS26" s="50">
        <f t="shared" si="16"/>
        <v>0</v>
      </c>
      <c r="AT26" s="50">
        <f t="shared" si="17"/>
        <v>0</v>
      </c>
      <c r="AV26" s="49">
        <f t="shared" si="18"/>
        <v>0</v>
      </c>
      <c r="AW26" s="49">
        <f t="shared" si="19"/>
        <v>0</v>
      </c>
      <c r="AX26" s="49">
        <f t="shared" si="20"/>
        <v>0</v>
      </c>
      <c r="AY26" s="49">
        <f t="shared" si="21"/>
        <v>0</v>
      </c>
      <c r="AZ26" s="49">
        <f t="shared" si="22"/>
        <v>0</v>
      </c>
      <c r="BA26" s="49">
        <f t="shared" si="23"/>
        <v>0</v>
      </c>
      <c r="BB26" s="49">
        <f t="shared" si="24"/>
        <v>0</v>
      </c>
      <c r="BC26" s="49">
        <f t="shared" si="25"/>
        <v>0</v>
      </c>
      <c r="BD26" s="49">
        <f t="shared" si="26"/>
        <v>0</v>
      </c>
      <c r="BE26" s="49">
        <f t="shared" si="27"/>
        <v>0</v>
      </c>
      <c r="BF26" s="49">
        <f t="shared" si="28"/>
        <v>0</v>
      </c>
      <c r="BG26" s="49">
        <f t="shared" si="29"/>
        <v>0</v>
      </c>
      <c r="BH26" s="72">
        <f t="shared" si="30"/>
        <v>0</v>
      </c>
      <c r="BI26" s="49">
        <f>VLOOKUP(A26,'1_12'!A:O,15,0)</f>
        <v>0</v>
      </c>
      <c r="BJ26" s="73">
        <f t="shared" si="31"/>
        <v>0</v>
      </c>
      <c r="BK26" s="50">
        <f t="shared" si="32"/>
        <v>0</v>
      </c>
    </row>
    <row r="27" spans="1:63" x14ac:dyDescent="0.3">
      <c r="A27" s="77" t="s">
        <v>2505</v>
      </c>
      <c r="B27" s="77" t="s">
        <v>886</v>
      </c>
      <c r="C27" s="77">
        <f>VLOOKUP(B27,Площадь!A:B,2,0)</f>
        <v>14.3</v>
      </c>
      <c r="D27" s="113">
        <v>44995</v>
      </c>
      <c r="G27">
        <f>31-G26</f>
        <v>22</v>
      </c>
      <c r="H27">
        <v>30</v>
      </c>
      <c r="I27">
        <v>31</v>
      </c>
      <c r="J27">
        <v>30</v>
      </c>
      <c r="K27">
        <v>31</v>
      </c>
      <c r="L27">
        <v>31</v>
      </c>
      <c r="M27">
        <v>30</v>
      </c>
      <c r="N27">
        <v>31</v>
      </c>
      <c r="O27">
        <v>30</v>
      </c>
      <c r="P27">
        <v>31</v>
      </c>
      <c r="Q27">
        <f t="shared" si="33"/>
        <v>297</v>
      </c>
      <c r="R27" s="108"/>
      <c r="S27" s="91"/>
      <c r="T27" s="50">
        <f t="shared" si="2"/>
        <v>0</v>
      </c>
      <c r="U27" s="50">
        <f t="shared" si="3"/>
        <v>0</v>
      </c>
      <c r="V27" s="50">
        <f t="shared" si="4"/>
        <v>0</v>
      </c>
      <c r="W27" s="50">
        <f t="shared" si="5"/>
        <v>0</v>
      </c>
      <c r="X27" s="50">
        <f t="shared" si="6"/>
        <v>0</v>
      </c>
      <c r="Y27" s="50"/>
      <c r="Z27" s="50"/>
      <c r="AA27" s="50"/>
      <c r="AB27" s="50"/>
      <c r="AC27" s="50"/>
      <c r="AD27" s="50">
        <f t="shared" si="7"/>
        <v>0</v>
      </c>
      <c r="AE27" s="50">
        <f t="shared" si="8"/>
        <v>0</v>
      </c>
      <c r="AF27" s="50">
        <f t="shared" si="9"/>
        <v>0</v>
      </c>
      <c r="AG27" s="50">
        <f t="shared" si="10"/>
        <v>0</v>
      </c>
      <c r="AI27" s="50">
        <f t="shared" si="11"/>
        <v>0</v>
      </c>
      <c r="AJ27" s="50">
        <f t="shared" si="12"/>
        <v>0</v>
      </c>
      <c r="AK27" s="50">
        <f t="shared" si="13"/>
        <v>0</v>
      </c>
      <c r="AL27" s="50">
        <f t="shared" si="14"/>
        <v>0.16193881440259444</v>
      </c>
      <c r="AR27" s="50">
        <f t="shared" si="15"/>
        <v>0.21300829558781398</v>
      </c>
      <c r="AS27" s="50">
        <f t="shared" si="16"/>
        <v>0.19064771247272994</v>
      </c>
      <c r="AT27" s="50">
        <f t="shared" si="17"/>
        <v>0.26180629572145586</v>
      </c>
      <c r="AV27" s="49">
        <f t="shared" si="18"/>
        <v>0</v>
      </c>
      <c r="AW27" s="49">
        <f t="shared" si="19"/>
        <v>0</v>
      </c>
      <c r="AX27" s="49">
        <f t="shared" si="20"/>
        <v>0</v>
      </c>
      <c r="AY27" s="49">
        <f t="shared" si="21"/>
        <v>434.70207582974842</v>
      </c>
      <c r="AZ27" s="49">
        <f t="shared" si="22"/>
        <v>0</v>
      </c>
      <c r="BA27" s="49">
        <f t="shared" si="23"/>
        <v>0</v>
      </c>
      <c r="BB27" s="49">
        <f t="shared" si="24"/>
        <v>0</v>
      </c>
      <c r="BC27" s="49">
        <f t="shared" si="25"/>
        <v>0</v>
      </c>
      <c r="BD27" s="49">
        <f t="shared" si="26"/>
        <v>0</v>
      </c>
      <c r="BE27" s="49">
        <f t="shared" si="27"/>
        <v>571.79094834410432</v>
      </c>
      <c r="BF27" s="49">
        <f t="shared" si="28"/>
        <v>511.76709345329738</v>
      </c>
      <c r="BG27" s="49">
        <f t="shared" si="29"/>
        <v>702.78234798284734</v>
      </c>
      <c r="BH27" s="72">
        <f t="shared" si="30"/>
        <v>2221.0424656099976</v>
      </c>
      <c r="BI27" s="49">
        <f>VLOOKUP(A27,'1_12'!A:O,15,0)</f>
        <v>5527.62</v>
      </c>
      <c r="BJ27" s="73">
        <f t="shared" si="31"/>
        <v>-3306.5775343900023</v>
      </c>
      <c r="BK27" s="50">
        <f t="shared" si="32"/>
        <v>4.8216848379055606E-3</v>
      </c>
    </row>
    <row r="28" spans="1:63" x14ac:dyDescent="0.3">
      <c r="A28" s="77" t="s">
        <v>1405</v>
      </c>
      <c r="B28" s="77" t="s">
        <v>567</v>
      </c>
      <c r="C28" s="77">
        <f>VLOOKUP(B28,Площадь!A:B,2,0)</f>
        <v>13.8</v>
      </c>
      <c r="D28" s="113"/>
      <c r="E28">
        <v>31</v>
      </c>
      <c r="F28">
        <v>28</v>
      </c>
      <c r="G28">
        <v>17</v>
      </c>
      <c r="Q28">
        <f t="shared" si="33"/>
        <v>76</v>
      </c>
      <c r="R28" s="108"/>
      <c r="S28" s="91"/>
      <c r="T28" s="50">
        <f t="shared" si="2"/>
        <v>0</v>
      </c>
      <c r="U28" s="50">
        <f t="shared" si="3"/>
        <v>0</v>
      </c>
      <c r="V28" s="50">
        <f t="shared" si="4"/>
        <v>0</v>
      </c>
      <c r="W28" s="50">
        <f t="shared" si="5"/>
        <v>0</v>
      </c>
      <c r="X28" s="50">
        <f t="shared" si="6"/>
        <v>0</v>
      </c>
      <c r="Y28" s="50"/>
      <c r="Z28" s="50"/>
      <c r="AA28" s="50"/>
      <c r="AB28" s="50"/>
      <c r="AC28" s="50"/>
      <c r="AD28" s="50">
        <f t="shared" si="7"/>
        <v>0</v>
      </c>
      <c r="AE28" s="50">
        <f t="shared" si="8"/>
        <v>0</v>
      </c>
      <c r="AF28" s="50">
        <f t="shared" si="9"/>
        <v>0</v>
      </c>
      <c r="AG28" s="50">
        <f t="shared" si="10"/>
        <v>0</v>
      </c>
      <c r="AI28" s="50">
        <f t="shared" si="11"/>
        <v>0</v>
      </c>
      <c r="AJ28" s="50">
        <f t="shared" si="12"/>
        <v>0</v>
      </c>
      <c r="AK28" s="50">
        <f t="shared" si="13"/>
        <v>0</v>
      </c>
      <c r="AL28" s="50">
        <f t="shared" si="14"/>
        <v>0</v>
      </c>
      <c r="AR28" s="50">
        <f t="shared" si="15"/>
        <v>0</v>
      </c>
      <c r="AS28" s="50">
        <f t="shared" si="16"/>
        <v>0</v>
      </c>
      <c r="AT28" s="50">
        <f t="shared" si="17"/>
        <v>0</v>
      </c>
      <c r="AV28" s="49">
        <f t="shared" si="18"/>
        <v>0</v>
      </c>
      <c r="AW28" s="49">
        <f t="shared" si="19"/>
        <v>0</v>
      </c>
      <c r="AX28" s="49">
        <f t="shared" si="20"/>
        <v>0</v>
      </c>
      <c r="AY28" s="49">
        <f t="shared" si="21"/>
        <v>0</v>
      </c>
      <c r="AZ28" s="49">
        <f t="shared" si="22"/>
        <v>0</v>
      </c>
      <c r="BA28" s="49">
        <f t="shared" si="23"/>
        <v>0</v>
      </c>
      <c r="BB28" s="49">
        <f t="shared" si="24"/>
        <v>0</v>
      </c>
      <c r="BC28" s="49">
        <f t="shared" si="25"/>
        <v>0</v>
      </c>
      <c r="BD28" s="49">
        <f t="shared" si="26"/>
        <v>0</v>
      </c>
      <c r="BE28" s="49">
        <f t="shared" si="27"/>
        <v>0</v>
      </c>
      <c r="BF28" s="49">
        <f t="shared" si="28"/>
        <v>0</v>
      </c>
      <c r="BG28" s="49">
        <f t="shared" si="29"/>
        <v>0</v>
      </c>
      <c r="BH28" s="72">
        <f t="shared" si="30"/>
        <v>0</v>
      </c>
      <c r="BI28" s="49">
        <f>VLOOKUP(A28,'1_12'!A:O,15,0)</f>
        <v>0</v>
      </c>
      <c r="BJ28" s="73">
        <f t="shared" si="31"/>
        <v>0</v>
      </c>
      <c r="BK28" s="50">
        <f t="shared" si="32"/>
        <v>0</v>
      </c>
    </row>
    <row r="29" spans="1:63" x14ac:dyDescent="0.3">
      <c r="A29" s="77" t="s">
        <v>2476</v>
      </c>
      <c r="B29" s="77" t="s">
        <v>567</v>
      </c>
      <c r="C29" s="77">
        <f>VLOOKUP(B29,Площадь!A:B,2,0)</f>
        <v>13.8</v>
      </c>
      <c r="D29" s="113">
        <v>45003</v>
      </c>
      <c r="G29">
        <f>31-G28</f>
        <v>14</v>
      </c>
      <c r="H29">
        <v>30</v>
      </c>
      <c r="I29">
        <v>31</v>
      </c>
      <c r="J29">
        <v>30</v>
      </c>
      <c r="K29">
        <v>31</v>
      </c>
      <c r="L29">
        <v>31</v>
      </c>
      <c r="M29">
        <v>30</v>
      </c>
      <c r="N29">
        <v>31</v>
      </c>
      <c r="O29">
        <v>30</v>
      </c>
      <c r="P29">
        <v>31</v>
      </c>
      <c r="Q29">
        <f t="shared" si="33"/>
        <v>289</v>
      </c>
      <c r="R29" s="108"/>
      <c r="S29" s="91"/>
      <c r="T29" s="50">
        <f t="shared" si="2"/>
        <v>0</v>
      </c>
      <c r="U29" s="50">
        <f t="shared" si="3"/>
        <v>0</v>
      </c>
      <c r="V29" s="50">
        <f t="shared" si="4"/>
        <v>0</v>
      </c>
      <c r="W29" s="50">
        <f t="shared" si="5"/>
        <v>0</v>
      </c>
      <c r="X29" s="50">
        <f t="shared" si="6"/>
        <v>0</v>
      </c>
      <c r="Y29" s="50"/>
      <c r="Z29" s="50"/>
      <c r="AA29" s="50"/>
      <c r="AB29" s="50"/>
      <c r="AC29" s="50"/>
      <c r="AD29" s="50">
        <f t="shared" si="7"/>
        <v>0</v>
      </c>
      <c r="AE29" s="50">
        <f t="shared" si="8"/>
        <v>0</v>
      </c>
      <c r="AF29" s="50">
        <f t="shared" si="9"/>
        <v>0</v>
      </c>
      <c r="AG29" s="50">
        <f t="shared" si="10"/>
        <v>0</v>
      </c>
      <c r="AI29" s="50">
        <f t="shared" si="11"/>
        <v>0</v>
      </c>
      <c r="AJ29" s="50">
        <f t="shared" si="12"/>
        <v>0</v>
      </c>
      <c r="AK29" s="50">
        <f t="shared" si="13"/>
        <v>0</v>
      </c>
      <c r="AL29" s="50">
        <f t="shared" si="14"/>
        <v>0.15627661809481144</v>
      </c>
      <c r="AR29" s="50">
        <f t="shared" si="15"/>
        <v>0.20556045308474355</v>
      </c>
      <c r="AS29" s="50">
        <f t="shared" si="16"/>
        <v>0.183981708540117</v>
      </c>
      <c r="AT29" s="50">
        <f t="shared" si="17"/>
        <v>0.25265222943748888</v>
      </c>
      <c r="AV29" s="49">
        <f t="shared" si="18"/>
        <v>0</v>
      </c>
      <c r="AW29" s="49">
        <f t="shared" si="19"/>
        <v>0</v>
      </c>
      <c r="AX29" s="49">
        <f t="shared" si="20"/>
        <v>0</v>
      </c>
      <c r="AY29" s="49">
        <f t="shared" si="21"/>
        <v>419.50270254898805</v>
      </c>
      <c r="AZ29" s="49">
        <f t="shared" si="22"/>
        <v>0</v>
      </c>
      <c r="BA29" s="49">
        <f t="shared" si="23"/>
        <v>0</v>
      </c>
      <c r="BB29" s="49">
        <f t="shared" si="24"/>
        <v>0</v>
      </c>
      <c r="BC29" s="49">
        <f t="shared" si="25"/>
        <v>0</v>
      </c>
      <c r="BD29" s="49">
        <f t="shared" si="26"/>
        <v>0</v>
      </c>
      <c r="BE29" s="49">
        <f t="shared" si="27"/>
        <v>551.79825784256218</v>
      </c>
      <c r="BF29" s="49">
        <f t="shared" si="28"/>
        <v>493.87313913674848</v>
      </c>
      <c r="BG29" s="49">
        <f t="shared" si="29"/>
        <v>678.20953861281771</v>
      </c>
      <c r="BH29" s="72">
        <f t="shared" si="30"/>
        <v>2143.3836381411165</v>
      </c>
      <c r="BI29" s="49">
        <f>VLOOKUP(A29,'1_12'!A:O,15,0)</f>
        <v>5334.39</v>
      </c>
      <c r="BJ29" s="73">
        <f t="shared" si="31"/>
        <v>-3191.0063618588838</v>
      </c>
      <c r="BK29" s="50">
        <f t="shared" si="32"/>
        <v>4.8216848379055597E-3</v>
      </c>
    </row>
    <row r="30" spans="1:63" x14ac:dyDescent="0.3">
      <c r="A30" s="77" t="s">
        <v>1991</v>
      </c>
      <c r="B30" s="77" t="s">
        <v>619</v>
      </c>
      <c r="C30" s="77">
        <f>VLOOKUP(B30,Площадь!A:B,2,0)</f>
        <v>15.8</v>
      </c>
      <c r="D30" s="113"/>
      <c r="E30">
        <v>31</v>
      </c>
      <c r="F30">
        <v>28</v>
      </c>
      <c r="G30">
        <v>23</v>
      </c>
      <c r="Q30">
        <f t="shared" si="33"/>
        <v>82</v>
      </c>
      <c r="R30" s="108"/>
      <c r="S30" s="91"/>
      <c r="T30" s="50">
        <f t="shared" si="2"/>
        <v>0</v>
      </c>
      <c r="U30" s="50">
        <f t="shared" si="3"/>
        <v>0</v>
      </c>
      <c r="V30" s="50">
        <f t="shared" si="4"/>
        <v>0</v>
      </c>
      <c r="W30" s="50">
        <f t="shared" si="5"/>
        <v>0</v>
      </c>
      <c r="X30" s="50">
        <f t="shared" si="6"/>
        <v>0</v>
      </c>
      <c r="Y30" s="50"/>
      <c r="Z30" s="50"/>
      <c r="AA30" s="50"/>
      <c r="AB30" s="50"/>
      <c r="AC30" s="50"/>
      <c r="AD30" s="50">
        <f t="shared" si="7"/>
        <v>0</v>
      </c>
      <c r="AE30" s="50">
        <f t="shared" si="8"/>
        <v>0</v>
      </c>
      <c r="AF30" s="50">
        <f t="shared" si="9"/>
        <v>0</v>
      </c>
      <c r="AG30" s="50">
        <f t="shared" si="10"/>
        <v>0</v>
      </c>
      <c r="AI30" s="50">
        <f t="shared" si="11"/>
        <v>0</v>
      </c>
      <c r="AJ30" s="50">
        <f t="shared" si="12"/>
        <v>0</v>
      </c>
      <c r="AK30" s="50">
        <f t="shared" si="13"/>
        <v>0</v>
      </c>
      <c r="AL30" s="50">
        <f t="shared" si="14"/>
        <v>0</v>
      </c>
      <c r="AR30" s="50">
        <f t="shared" si="15"/>
        <v>0</v>
      </c>
      <c r="AS30" s="50">
        <f t="shared" si="16"/>
        <v>0</v>
      </c>
      <c r="AT30" s="50">
        <f t="shared" si="17"/>
        <v>0</v>
      </c>
      <c r="AV30" s="49">
        <f t="shared" si="18"/>
        <v>0</v>
      </c>
      <c r="AW30" s="49">
        <f t="shared" si="19"/>
        <v>0</v>
      </c>
      <c r="AX30" s="49">
        <f t="shared" si="20"/>
        <v>0</v>
      </c>
      <c r="AY30" s="49">
        <f t="shared" si="21"/>
        <v>0</v>
      </c>
      <c r="AZ30" s="49">
        <f t="shared" si="22"/>
        <v>0</v>
      </c>
      <c r="BA30" s="49">
        <f t="shared" si="23"/>
        <v>0</v>
      </c>
      <c r="BB30" s="49">
        <f t="shared" si="24"/>
        <v>0</v>
      </c>
      <c r="BC30" s="49">
        <f t="shared" si="25"/>
        <v>0</v>
      </c>
      <c r="BD30" s="49">
        <f t="shared" si="26"/>
        <v>0</v>
      </c>
      <c r="BE30" s="49">
        <f t="shared" si="27"/>
        <v>0</v>
      </c>
      <c r="BF30" s="49">
        <f t="shared" si="28"/>
        <v>0</v>
      </c>
      <c r="BG30" s="49">
        <f t="shared" si="29"/>
        <v>0</v>
      </c>
      <c r="BH30" s="72">
        <f t="shared" si="30"/>
        <v>0</v>
      </c>
      <c r="BI30" s="49">
        <f>VLOOKUP(A30,'1_12'!A:O,15,0)</f>
        <v>0</v>
      </c>
      <c r="BJ30" s="73">
        <f t="shared" si="31"/>
        <v>0</v>
      </c>
      <c r="BK30" s="50">
        <f t="shared" si="32"/>
        <v>0</v>
      </c>
    </row>
    <row r="31" spans="1:63" x14ac:dyDescent="0.3">
      <c r="A31" s="77" t="s">
        <v>2710</v>
      </c>
      <c r="B31" s="77" t="s">
        <v>619</v>
      </c>
      <c r="C31" s="77">
        <f>VLOOKUP(B31,Площадь!A:B,2,0)</f>
        <v>15.8</v>
      </c>
      <c r="D31" s="113">
        <v>45009</v>
      </c>
      <c r="G31">
        <f>31-G30</f>
        <v>8</v>
      </c>
      <c r="H31">
        <v>30</v>
      </c>
      <c r="I31">
        <v>31</v>
      </c>
      <c r="J31">
        <v>30</v>
      </c>
      <c r="K31">
        <v>31</v>
      </c>
      <c r="L31">
        <v>31</v>
      </c>
      <c r="M31">
        <v>30</v>
      </c>
      <c r="N31">
        <v>31</v>
      </c>
      <c r="O31">
        <v>30</v>
      </c>
      <c r="P31">
        <v>31</v>
      </c>
      <c r="Q31">
        <f t="shared" si="33"/>
        <v>283</v>
      </c>
      <c r="R31" s="108"/>
      <c r="S31" s="91"/>
      <c r="T31" s="50">
        <f t="shared" si="2"/>
        <v>0</v>
      </c>
      <c r="U31" s="50">
        <f t="shared" si="3"/>
        <v>0</v>
      </c>
      <c r="V31" s="50">
        <f t="shared" si="4"/>
        <v>0</v>
      </c>
      <c r="W31" s="50">
        <f t="shared" si="5"/>
        <v>0</v>
      </c>
      <c r="X31" s="50">
        <f t="shared" si="6"/>
        <v>0</v>
      </c>
      <c r="Y31" s="50"/>
      <c r="Z31" s="50"/>
      <c r="AA31" s="50"/>
      <c r="AB31" s="50"/>
      <c r="AC31" s="50"/>
      <c r="AD31" s="50">
        <f t="shared" si="7"/>
        <v>0</v>
      </c>
      <c r="AE31" s="50">
        <f t="shared" si="8"/>
        <v>0</v>
      </c>
      <c r="AF31" s="50">
        <f t="shared" si="9"/>
        <v>0</v>
      </c>
      <c r="AG31" s="50">
        <f t="shared" si="10"/>
        <v>0</v>
      </c>
      <c r="AI31" s="50">
        <f t="shared" si="11"/>
        <v>0</v>
      </c>
      <c r="AJ31" s="50">
        <f t="shared" si="12"/>
        <v>0</v>
      </c>
      <c r="AK31" s="50">
        <f t="shared" si="13"/>
        <v>0</v>
      </c>
      <c r="AL31" s="50">
        <f t="shared" si="14"/>
        <v>0.17892540332594353</v>
      </c>
      <c r="AR31" s="50">
        <f t="shared" si="15"/>
        <v>0.23535182309702524</v>
      </c>
      <c r="AS31" s="50">
        <f t="shared" si="16"/>
        <v>0.21064572427056874</v>
      </c>
      <c r="AT31" s="50">
        <f t="shared" si="17"/>
        <v>0.28926849457335685</v>
      </c>
      <c r="AV31" s="49">
        <f t="shared" si="18"/>
        <v>0</v>
      </c>
      <c r="AW31" s="49">
        <f t="shared" si="19"/>
        <v>0</v>
      </c>
      <c r="AX31" s="49">
        <f t="shared" si="20"/>
        <v>0</v>
      </c>
      <c r="AY31" s="49">
        <f t="shared" si="21"/>
        <v>480.30019567202982</v>
      </c>
      <c r="AZ31" s="49">
        <f t="shared" si="22"/>
        <v>0</v>
      </c>
      <c r="BA31" s="49">
        <f t="shared" si="23"/>
        <v>0</v>
      </c>
      <c r="BB31" s="49">
        <f t="shared" si="24"/>
        <v>0</v>
      </c>
      <c r="BC31" s="49">
        <f t="shared" si="25"/>
        <v>0</v>
      </c>
      <c r="BD31" s="49">
        <f t="shared" si="26"/>
        <v>0</v>
      </c>
      <c r="BE31" s="49">
        <f t="shared" si="27"/>
        <v>631.76901984873075</v>
      </c>
      <c r="BF31" s="49">
        <f t="shared" si="28"/>
        <v>565.44895640294396</v>
      </c>
      <c r="BG31" s="49">
        <f t="shared" si="29"/>
        <v>776.50077609293623</v>
      </c>
      <c r="BH31" s="72">
        <f t="shared" si="30"/>
        <v>2454.0189480166405</v>
      </c>
      <c r="BI31" s="49">
        <f>VLOOKUP(A31,'1_12'!A:O,15,0)</f>
        <v>6107.49</v>
      </c>
      <c r="BJ31" s="73">
        <f t="shared" si="31"/>
        <v>-3653.4710519833593</v>
      </c>
      <c r="BK31" s="50">
        <f t="shared" si="32"/>
        <v>4.8216848379055615E-3</v>
      </c>
    </row>
    <row r="32" spans="1:63" x14ac:dyDescent="0.3">
      <c r="A32" s="77" t="s">
        <v>1294</v>
      </c>
      <c r="B32" s="77" t="s">
        <v>535</v>
      </c>
      <c r="C32" s="77">
        <f>VLOOKUP(B32,Площадь!A:B,2,0)</f>
        <v>15.8</v>
      </c>
      <c r="D32" s="113"/>
      <c r="E32">
        <v>31</v>
      </c>
      <c r="F32">
        <v>28</v>
      </c>
      <c r="G32">
        <v>6</v>
      </c>
      <c r="Q32">
        <f t="shared" si="33"/>
        <v>65</v>
      </c>
      <c r="R32" s="108"/>
      <c r="S32" s="91"/>
      <c r="T32" s="50">
        <f t="shared" si="2"/>
        <v>0</v>
      </c>
      <c r="U32" s="50">
        <f t="shared" si="3"/>
        <v>0</v>
      </c>
      <c r="V32" s="50">
        <f t="shared" si="4"/>
        <v>0</v>
      </c>
      <c r="W32" s="50">
        <f t="shared" si="5"/>
        <v>0</v>
      </c>
      <c r="X32" s="50">
        <f t="shared" si="6"/>
        <v>0</v>
      </c>
      <c r="Y32" s="50"/>
      <c r="Z32" s="50"/>
      <c r="AA32" s="50"/>
      <c r="AB32" s="50"/>
      <c r="AC32" s="50"/>
      <c r="AD32" s="50">
        <f t="shared" si="7"/>
        <v>0</v>
      </c>
      <c r="AE32" s="50">
        <f t="shared" si="8"/>
        <v>0</v>
      </c>
      <c r="AF32" s="50">
        <f t="shared" si="9"/>
        <v>0</v>
      </c>
      <c r="AG32" s="50">
        <f t="shared" si="10"/>
        <v>0</v>
      </c>
      <c r="AI32" s="50">
        <f t="shared" si="11"/>
        <v>0</v>
      </c>
      <c r="AJ32" s="50">
        <f t="shared" si="12"/>
        <v>0</v>
      </c>
      <c r="AK32" s="50">
        <f t="shared" si="13"/>
        <v>0</v>
      </c>
      <c r="AL32" s="50">
        <f t="shared" si="14"/>
        <v>0</v>
      </c>
      <c r="AR32" s="50">
        <f t="shared" si="15"/>
        <v>0</v>
      </c>
      <c r="AS32" s="50">
        <f t="shared" si="16"/>
        <v>0</v>
      </c>
      <c r="AT32" s="50">
        <f t="shared" si="17"/>
        <v>0</v>
      </c>
      <c r="AV32" s="49">
        <f t="shared" si="18"/>
        <v>0</v>
      </c>
      <c r="AW32" s="49">
        <f t="shared" si="19"/>
        <v>0</v>
      </c>
      <c r="AX32" s="49">
        <f t="shared" si="20"/>
        <v>0</v>
      </c>
      <c r="AY32" s="49">
        <f t="shared" si="21"/>
        <v>0</v>
      </c>
      <c r="AZ32" s="49">
        <f t="shared" si="22"/>
        <v>0</v>
      </c>
      <c r="BA32" s="49">
        <f t="shared" si="23"/>
        <v>0</v>
      </c>
      <c r="BB32" s="49">
        <f t="shared" si="24"/>
        <v>0</v>
      </c>
      <c r="BC32" s="49">
        <f t="shared" si="25"/>
        <v>0</v>
      </c>
      <c r="BD32" s="49">
        <f t="shared" si="26"/>
        <v>0</v>
      </c>
      <c r="BE32" s="49">
        <f t="shared" si="27"/>
        <v>0</v>
      </c>
      <c r="BF32" s="49">
        <f t="shared" si="28"/>
        <v>0</v>
      </c>
      <c r="BG32" s="49">
        <f t="shared" si="29"/>
        <v>0</v>
      </c>
      <c r="BH32" s="72">
        <f t="shared" si="30"/>
        <v>0</v>
      </c>
      <c r="BI32" s="49">
        <f>VLOOKUP(A32,'1_12'!A:O,15,0)</f>
        <v>0</v>
      </c>
      <c r="BJ32" s="73">
        <f t="shared" si="31"/>
        <v>0</v>
      </c>
      <c r="BK32" s="50">
        <f t="shared" si="32"/>
        <v>0</v>
      </c>
    </row>
    <row r="33" spans="1:63" x14ac:dyDescent="0.3">
      <c r="A33" s="77" t="s">
        <v>2460</v>
      </c>
      <c r="B33" s="77" t="s">
        <v>535</v>
      </c>
      <c r="C33" s="77">
        <f>VLOOKUP(B33,Площадь!A:B,2,0)</f>
        <v>15.8</v>
      </c>
      <c r="D33" s="113">
        <v>44992</v>
      </c>
      <c r="G33">
        <f>31-G32</f>
        <v>25</v>
      </c>
      <c r="H33">
        <v>30</v>
      </c>
      <c r="I33">
        <v>31</v>
      </c>
      <c r="J33">
        <v>30</v>
      </c>
      <c r="K33">
        <v>31</v>
      </c>
      <c r="L33">
        <v>31</v>
      </c>
      <c r="M33">
        <v>30</v>
      </c>
      <c r="N33">
        <v>31</v>
      </c>
      <c r="O33">
        <v>30</v>
      </c>
      <c r="P33">
        <v>31</v>
      </c>
      <c r="Q33">
        <f t="shared" si="33"/>
        <v>300</v>
      </c>
      <c r="R33" s="108"/>
      <c r="S33" s="91"/>
      <c r="T33" s="50">
        <f t="shared" si="2"/>
        <v>0</v>
      </c>
      <c r="U33" s="50">
        <f t="shared" si="3"/>
        <v>0</v>
      </c>
      <c r="V33" s="50">
        <f t="shared" si="4"/>
        <v>0</v>
      </c>
      <c r="W33" s="50">
        <f t="shared" si="5"/>
        <v>0</v>
      </c>
      <c r="X33" s="50">
        <f t="shared" si="6"/>
        <v>0</v>
      </c>
      <c r="Y33" s="50"/>
      <c r="Z33" s="50"/>
      <c r="AA33" s="50"/>
      <c r="AB33" s="50"/>
      <c r="AC33" s="50"/>
      <c r="AD33" s="50">
        <f t="shared" si="7"/>
        <v>0</v>
      </c>
      <c r="AE33" s="50">
        <f t="shared" si="8"/>
        <v>0</v>
      </c>
      <c r="AF33" s="50">
        <f t="shared" si="9"/>
        <v>0</v>
      </c>
      <c r="AG33" s="50">
        <f t="shared" si="10"/>
        <v>0</v>
      </c>
      <c r="AI33" s="50">
        <f t="shared" si="11"/>
        <v>0</v>
      </c>
      <c r="AJ33" s="50">
        <f t="shared" si="12"/>
        <v>0</v>
      </c>
      <c r="AK33" s="50">
        <f t="shared" si="13"/>
        <v>0</v>
      </c>
      <c r="AL33" s="50">
        <f t="shared" si="14"/>
        <v>0.17892540332594353</v>
      </c>
      <c r="AR33" s="50">
        <f t="shared" si="15"/>
        <v>0.23535182309702524</v>
      </c>
      <c r="AS33" s="50">
        <f t="shared" si="16"/>
        <v>0.21064572427056874</v>
      </c>
      <c r="AT33" s="50">
        <f t="shared" si="17"/>
        <v>0.28926849457335685</v>
      </c>
      <c r="AV33" s="49">
        <f t="shared" si="18"/>
        <v>0</v>
      </c>
      <c r="AW33" s="49">
        <f t="shared" si="19"/>
        <v>0</v>
      </c>
      <c r="AX33" s="49">
        <f t="shared" si="20"/>
        <v>0</v>
      </c>
      <c r="AY33" s="49">
        <f t="shared" si="21"/>
        <v>480.30019567202982</v>
      </c>
      <c r="AZ33" s="49">
        <f t="shared" si="22"/>
        <v>0</v>
      </c>
      <c r="BA33" s="49">
        <f t="shared" si="23"/>
        <v>0</v>
      </c>
      <c r="BB33" s="49">
        <f t="shared" si="24"/>
        <v>0</v>
      </c>
      <c r="BC33" s="49">
        <f t="shared" si="25"/>
        <v>0</v>
      </c>
      <c r="BD33" s="49">
        <f t="shared" si="26"/>
        <v>0</v>
      </c>
      <c r="BE33" s="49">
        <f t="shared" si="27"/>
        <v>631.76901984873075</v>
      </c>
      <c r="BF33" s="49">
        <f t="shared" si="28"/>
        <v>565.44895640294396</v>
      </c>
      <c r="BG33" s="49">
        <f t="shared" si="29"/>
        <v>776.50077609293623</v>
      </c>
      <c r="BH33" s="72">
        <f t="shared" si="30"/>
        <v>2454.0189480166405</v>
      </c>
      <c r="BI33" s="49">
        <f>VLOOKUP(A33,'1_12'!A:O,15,0)</f>
        <v>6107.49</v>
      </c>
      <c r="BJ33" s="73">
        <f t="shared" si="31"/>
        <v>-3653.4710519833593</v>
      </c>
      <c r="BK33" s="50">
        <f t="shared" si="32"/>
        <v>4.8216848379055615E-3</v>
      </c>
    </row>
    <row r="34" spans="1:63" x14ac:dyDescent="0.3">
      <c r="A34" s="77" t="s">
        <v>1300</v>
      </c>
      <c r="B34" s="77" t="s">
        <v>820</v>
      </c>
      <c r="C34" s="77">
        <f>VLOOKUP(B34,Площадь!A:B,2,0)</f>
        <v>14.3</v>
      </c>
      <c r="D34" s="113"/>
      <c r="E34">
        <v>31</v>
      </c>
      <c r="F34">
        <v>28</v>
      </c>
      <c r="G34">
        <v>31</v>
      </c>
      <c r="H34">
        <v>30</v>
      </c>
      <c r="I34">
        <v>15</v>
      </c>
      <c r="Q34">
        <f t="shared" si="33"/>
        <v>135</v>
      </c>
      <c r="R34" s="108"/>
      <c r="S34" s="91"/>
      <c r="T34" s="50">
        <f t="shared" si="2"/>
        <v>0</v>
      </c>
      <c r="U34" s="50">
        <f t="shared" si="3"/>
        <v>0</v>
      </c>
      <c r="V34" s="50">
        <f t="shared" si="4"/>
        <v>0</v>
      </c>
      <c r="W34" s="50">
        <f t="shared" si="5"/>
        <v>0</v>
      </c>
      <c r="X34" s="50">
        <f t="shared" si="6"/>
        <v>0</v>
      </c>
      <c r="Y34" s="50"/>
      <c r="Z34" s="50"/>
      <c r="AA34" s="50"/>
      <c r="AB34" s="50"/>
      <c r="AC34" s="50"/>
      <c r="AD34" s="50">
        <f t="shared" si="7"/>
        <v>0</v>
      </c>
      <c r="AE34" s="50">
        <f t="shared" si="8"/>
        <v>0</v>
      </c>
      <c r="AF34" s="50">
        <f t="shared" si="9"/>
        <v>0</v>
      </c>
      <c r="AG34" s="50">
        <f t="shared" si="10"/>
        <v>0</v>
      </c>
      <c r="AI34" s="50">
        <f t="shared" si="11"/>
        <v>0</v>
      </c>
      <c r="AJ34" s="50">
        <f t="shared" si="12"/>
        <v>0</v>
      </c>
      <c r="AK34" s="50">
        <f t="shared" si="13"/>
        <v>0</v>
      </c>
      <c r="AL34" s="50">
        <f t="shared" si="14"/>
        <v>0.16193881440259444</v>
      </c>
      <c r="AR34" s="50">
        <f t="shared" si="15"/>
        <v>0</v>
      </c>
      <c r="AS34" s="50">
        <f t="shared" si="16"/>
        <v>0</v>
      </c>
      <c r="AT34" s="50">
        <f t="shared" si="17"/>
        <v>0</v>
      </c>
      <c r="AV34" s="49">
        <f t="shared" si="18"/>
        <v>0</v>
      </c>
      <c r="AW34" s="49">
        <f t="shared" si="19"/>
        <v>0</v>
      </c>
      <c r="AX34" s="49">
        <f t="shared" si="20"/>
        <v>0</v>
      </c>
      <c r="AY34" s="49">
        <f t="shared" si="21"/>
        <v>434.70207582974842</v>
      </c>
      <c r="AZ34" s="49">
        <f t="shared" si="22"/>
        <v>0</v>
      </c>
      <c r="BA34" s="49">
        <f t="shared" si="23"/>
        <v>0</v>
      </c>
      <c r="BB34" s="49">
        <f t="shared" si="24"/>
        <v>0</v>
      </c>
      <c r="BC34" s="49">
        <f t="shared" si="25"/>
        <v>0</v>
      </c>
      <c r="BD34" s="49">
        <f t="shared" si="26"/>
        <v>0</v>
      </c>
      <c r="BE34" s="49">
        <f t="shared" si="27"/>
        <v>0</v>
      </c>
      <c r="BF34" s="49">
        <f t="shared" si="28"/>
        <v>0</v>
      </c>
      <c r="BG34" s="49">
        <f t="shared" si="29"/>
        <v>0</v>
      </c>
      <c r="BH34" s="72">
        <f t="shared" si="30"/>
        <v>434.70207582974842</v>
      </c>
      <c r="BI34" s="49">
        <f>VLOOKUP(A34,'1_12'!A:O,15,0)</f>
        <v>911.33999999999992</v>
      </c>
      <c r="BJ34" s="73">
        <f t="shared" si="31"/>
        <v>-476.63792417025149</v>
      </c>
      <c r="BK34" s="50">
        <f t="shared" si="32"/>
        <v>9.4369938463050365E-4</v>
      </c>
    </row>
    <row r="35" spans="1:63" x14ac:dyDescent="0.3">
      <c r="A35" s="77" t="s">
        <v>2754</v>
      </c>
      <c r="B35" s="77" t="s">
        <v>820</v>
      </c>
      <c r="C35" s="77">
        <f>VLOOKUP(B35,Площадь!A:B,2,0)</f>
        <v>14.3</v>
      </c>
      <c r="D35" s="113">
        <v>45062</v>
      </c>
      <c r="I35">
        <f>31-I34</f>
        <v>16</v>
      </c>
      <c r="J35">
        <v>30</v>
      </c>
      <c r="K35">
        <v>31</v>
      </c>
      <c r="L35">
        <v>31</v>
      </c>
      <c r="M35">
        <v>30</v>
      </c>
      <c r="N35">
        <v>31</v>
      </c>
      <c r="O35">
        <v>30</v>
      </c>
      <c r="P35">
        <v>31</v>
      </c>
      <c r="Q35">
        <f t="shared" si="33"/>
        <v>230</v>
      </c>
      <c r="R35" s="108"/>
      <c r="S35" s="91"/>
      <c r="T35" s="50">
        <f t="shared" si="2"/>
        <v>0</v>
      </c>
      <c r="U35" s="50">
        <f t="shared" si="3"/>
        <v>0</v>
      </c>
      <c r="V35" s="50">
        <f t="shared" si="4"/>
        <v>0</v>
      </c>
      <c r="W35" s="50">
        <f t="shared" si="5"/>
        <v>0</v>
      </c>
      <c r="X35" s="50">
        <f t="shared" si="6"/>
        <v>0</v>
      </c>
      <c r="Y35" s="50"/>
      <c r="Z35" s="50"/>
      <c r="AA35" s="50"/>
      <c r="AB35" s="50"/>
      <c r="AC35" s="50"/>
      <c r="AD35" s="50">
        <f t="shared" si="7"/>
        <v>0</v>
      </c>
      <c r="AE35" s="50">
        <f t="shared" si="8"/>
        <v>0</v>
      </c>
      <c r="AF35" s="50">
        <f t="shared" si="9"/>
        <v>0</v>
      </c>
      <c r="AG35" s="50">
        <f t="shared" si="10"/>
        <v>0</v>
      </c>
      <c r="AI35" s="50">
        <f t="shared" si="11"/>
        <v>0</v>
      </c>
      <c r="AJ35" s="50">
        <f t="shared" si="12"/>
        <v>0</v>
      </c>
      <c r="AK35" s="50">
        <f t="shared" si="13"/>
        <v>0</v>
      </c>
      <c r="AL35" s="50">
        <f t="shared" si="14"/>
        <v>0</v>
      </c>
      <c r="AR35" s="50">
        <f t="shared" si="15"/>
        <v>0.21300829558781398</v>
      </c>
      <c r="AS35" s="50">
        <f t="shared" si="16"/>
        <v>0.19064771247272994</v>
      </c>
      <c r="AT35" s="50">
        <f t="shared" si="17"/>
        <v>0.26180629572145586</v>
      </c>
      <c r="AV35" s="49">
        <f t="shared" si="18"/>
        <v>0</v>
      </c>
      <c r="AW35" s="49">
        <f t="shared" si="19"/>
        <v>0</v>
      </c>
      <c r="AX35" s="49">
        <f t="shared" si="20"/>
        <v>0</v>
      </c>
      <c r="AY35" s="49">
        <f t="shared" si="21"/>
        <v>0</v>
      </c>
      <c r="AZ35" s="49">
        <f t="shared" si="22"/>
        <v>0</v>
      </c>
      <c r="BA35" s="49">
        <f t="shared" si="23"/>
        <v>0</v>
      </c>
      <c r="BB35" s="49">
        <f t="shared" si="24"/>
        <v>0</v>
      </c>
      <c r="BC35" s="49">
        <f t="shared" si="25"/>
        <v>0</v>
      </c>
      <c r="BD35" s="49">
        <f t="shared" si="26"/>
        <v>0</v>
      </c>
      <c r="BE35" s="49">
        <f t="shared" si="27"/>
        <v>571.79094834410432</v>
      </c>
      <c r="BF35" s="49">
        <f t="shared" si="28"/>
        <v>511.76709345329738</v>
      </c>
      <c r="BG35" s="49">
        <f t="shared" si="29"/>
        <v>702.78234798284734</v>
      </c>
      <c r="BH35" s="72">
        <f t="shared" si="30"/>
        <v>1786.3403897802491</v>
      </c>
      <c r="BI35" s="49">
        <f>VLOOKUP(A35,'1_12'!A:O,15,0)</f>
        <v>4616.28</v>
      </c>
      <c r="BJ35" s="73">
        <f t="shared" si="31"/>
        <v>-2829.9396102197506</v>
      </c>
      <c r="BK35" s="50">
        <f t="shared" si="32"/>
        <v>3.8779854532750568E-3</v>
      </c>
    </row>
    <row r="36" spans="1:63" x14ac:dyDescent="0.3">
      <c r="A36" s="77" t="s">
        <v>1698</v>
      </c>
      <c r="B36" s="77" t="s">
        <v>588</v>
      </c>
      <c r="C36" s="77">
        <f>VLOOKUP(B36,Площадь!A:B,2,0)</f>
        <v>15.7</v>
      </c>
      <c r="D36" s="113"/>
      <c r="E36">
        <v>31</v>
      </c>
      <c r="F36">
        <v>28</v>
      </c>
      <c r="G36">
        <v>31</v>
      </c>
      <c r="H36">
        <v>20</v>
      </c>
      <c r="Q36">
        <f t="shared" si="33"/>
        <v>110</v>
      </c>
      <c r="R36" s="108"/>
      <c r="S36" s="91"/>
      <c r="T36" s="50">
        <f t="shared" si="2"/>
        <v>0</v>
      </c>
      <c r="U36" s="50">
        <f t="shared" si="3"/>
        <v>0</v>
      </c>
      <c r="V36" s="50">
        <f t="shared" si="4"/>
        <v>0</v>
      </c>
      <c r="W36" s="50">
        <f t="shared" si="5"/>
        <v>0</v>
      </c>
      <c r="X36" s="50">
        <f t="shared" si="6"/>
        <v>0</v>
      </c>
      <c r="Y36" s="50"/>
      <c r="Z36" s="50"/>
      <c r="AA36" s="50"/>
      <c r="AB36" s="50"/>
      <c r="AC36" s="50"/>
      <c r="AD36" s="50">
        <f t="shared" si="7"/>
        <v>0</v>
      </c>
      <c r="AE36" s="50">
        <f t="shared" si="8"/>
        <v>0</v>
      </c>
      <c r="AF36" s="50">
        <f t="shared" si="9"/>
        <v>0</v>
      </c>
      <c r="AG36" s="50">
        <f t="shared" si="10"/>
        <v>0</v>
      </c>
      <c r="AI36" s="50">
        <f t="shared" si="11"/>
        <v>0</v>
      </c>
      <c r="AJ36" s="50">
        <f t="shared" si="12"/>
        <v>0</v>
      </c>
      <c r="AK36" s="50">
        <f t="shared" si="13"/>
        <v>0</v>
      </c>
      <c r="AL36" s="50">
        <f t="shared" si="14"/>
        <v>0.11852864270959128</v>
      </c>
      <c r="AR36" s="50">
        <f t="shared" si="15"/>
        <v>0</v>
      </c>
      <c r="AS36" s="50">
        <f t="shared" si="16"/>
        <v>0</v>
      </c>
      <c r="AT36" s="50">
        <f t="shared" si="17"/>
        <v>0</v>
      </c>
      <c r="AV36" s="49">
        <f t="shared" si="18"/>
        <v>0</v>
      </c>
      <c r="AW36" s="49">
        <f t="shared" si="19"/>
        <v>0</v>
      </c>
      <c r="AX36" s="49">
        <f t="shared" si="20"/>
        <v>0</v>
      </c>
      <c r="AY36" s="49">
        <f t="shared" si="21"/>
        <v>318.17354734391847</v>
      </c>
      <c r="AZ36" s="49">
        <f t="shared" si="22"/>
        <v>0</v>
      </c>
      <c r="BA36" s="49">
        <f t="shared" si="23"/>
        <v>0</v>
      </c>
      <c r="BB36" s="49">
        <f t="shared" si="24"/>
        <v>0</v>
      </c>
      <c r="BC36" s="49">
        <f t="shared" si="25"/>
        <v>0</v>
      </c>
      <c r="BD36" s="49">
        <f t="shared" si="26"/>
        <v>0</v>
      </c>
      <c r="BE36" s="49">
        <f t="shared" si="27"/>
        <v>0</v>
      </c>
      <c r="BF36" s="49">
        <f t="shared" si="28"/>
        <v>0</v>
      </c>
      <c r="BG36" s="49">
        <f t="shared" si="29"/>
        <v>0</v>
      </c>
      <c r="BH36" s="72">
        <f t="shared" si="30"/>
        <v>318.17354734391847</v>
      </c>
      <c r="BI36" s="49">
        <f>VLOOKUP(A36,'1_12'!A:O,15,0)</f>
        <v>449.54</v>
      </c>
      <c r="BJ36" s="73">
        <f t="shared" si="31"/>
        <v>-131.36645265608155</v>
      </c>
      <c r="BK36" s="50">
        <f t="shared" si="32"/>
        <v>6.2913292308700258E-4</v>
      </c>
    </row>
    <row r="37" spans="1:63" x14ac:dyDescent="0.3">
      <c r="A37" s="77" t="s">
        <v>2664</v>
      </c>
      <c r="B37" s="77" t="s">
        <v>588</v>
      </c>
      <c r="C37" s="77">
        <f>VLOOKUP(B37,Площадь!A:B,2,0)</f>
        <v>15.7</v>
      </c>
      <c r="D37" s="113">
        <v>45037</v>
      </c>
      <c r="H37">
        <f>30-H36</f>
        <v>10</v>
      </c>
      <c r="I37">
        <v>31</v>
      </c>
      <c r="J37">
        <v>30</v>
      </c>
      <c r="K37">
        <v>31</v>
      </c>
      <c r="L37">
        <v>31</v>
      </c>
      <c r="M37">
        <v>30</v>
      </c>
      <c r="N37">
        <v>31</v>
      </c>
      <c r="O37">
        <v>30</v>
      </c>
      <c r="P37">
        <v>31</v>
      </c>
      <c r="Q37">
        <f t="shared" si="33"/>
        <v>255</v>
      </c>
      <c r="R37" s="108"/>
      <c r="S37" s="91"/>
      <c r="T37" s="50">
        <f t="shared" si="2"/>
        <v>0</v>
      </c>
      <c r="U37" s="50">
        <f t="shared" si="3"/>
        <v>0</v>
      </c>
      <c r="V37" s="50">
        <f t="shared" si="4"/>
        <v>0</v>
      </c>
      <c r="W37" s="50">
        <f t="shared" si="5"/>
        <v>0</v>
      </c>
      <c r="X37" s="50">
        <f t="shared" si="6"/>
        <v>0</v>
      </c>
      <c r="Y37" s="50"/>
      <c r="Z37" s="50"/>
      <c r="AA37" s="50"/>
      <c r="AB37" s="50"/>
      <c r="AC37" s="50"/>
      <c r="AD37" s="50">
        <f t="shared" si="7"/>
        <v>0</v>
      </c>
      <c r="AE37" s="50">
        <f t="shared" si="8"/>
        <v>0</v>
      </c>
      <c r="AF37" s="50">
        <f t="shared" si="9"/>
        <v>0</v>
      </c>
      <c r="AG37" s="50">
        <f t="shared" si="10"/>
        <v>0</v>
      </c>
      <c r="AI37" s="50">
        <f t="shared" si="11"/>
        <v>0</v>
      </c>
      <c r="AJ37" s="50">
        <f t="shared" si="12"/>
        <v>0</v>
      </c>
      <c r="AK37" s="50">
        <f t="shared" si="13"/>
        <v>0</v>
      </c>
      <c r="AL37" s="50">
        <f t="shared" si="14"/>
        <v>5.9264321354795639E-2</v>
      </c>
      <c r="AR37" s="50">
        <f t="shared" si="15"/>
        <v>0.23386225459641113</v>
      </c>
      <c r="AS37" s="50">
        <f t="shared" si="16"/>
        <v>0.20931252348404611</v>
      </c>
      <c r="AT37" s="50">
        <f t="shared" si="17"/>
        <v>0.28743768131656339</v>
      </c>
      <c r="AV37" s="49">
        <f t="shared" si="18"/>
        <v>0</v>
      </c>
      <c r="AW37" s="49">
        <f t="shared" si="19"/>
        <v>0</v>
      </c>
      <c r="AX37" s="49">
        <f t="shared" si="20"/>
        <v>0</v>
      </c>
      <c r="AY37" s="49">
        <f t="shared" si="21"/>
        <v>159.08677367195924</v>
      </c>
      <c r="AZ37" s="49">
        <f t="shared" si="22"/>
        <v>0</v>
      </c>
      <c r="BA37" s="49">
        <f t="shared" si="23"/>
        <v>0</v>
      </c>
      <c r="BB37" s="49">
        <f t="shared" si="24"/>
        <v>0</v>
      </c>
      <c r="BC37" s="49">
        <f t="shared" si="25"/>
        <v>0</v>
      </c>
      <c r="BD37" s="49">
        <f t="shared" si="26"/>
        <v>0</v>
      </c>
      <c r="BE37" s="49">
        <f t="shared" si="27"/>
        <v>627.77048174842218</v>
      </c>
      <c r="BF37" s="49">
        <f t="shared" si="28"/>
        <v>561.87016553963406</v>
      </c>
      <c r="BG37" s="49">
        <f t="shared" si="29"/>
        <v>771.58621421893008</v>
      </c>
      <c r="BH37" s="72">
        <f t="shared" si="30"/>
        <v>2120.3136351789453</v>
      </c>
      <c r="BI37" s="49">
        <f>VLOOKUP(A37,'1_12'!A:O,15,0)</f>
        <v>5619.2499999999982</v>
      </c>
      <c r="BJ37" s="73">
        <f t="shared" si="31"/>
        <v>-3498.9363648210528</v>
      </c>
      <c r="BK37" s="50">
        <f t="shared" si="32"/>
        <v>4.1925519148185578E-3</v>
      </c>
    </row>
    <row r="38" spans="1:63" x14ac:dyDescent="0.3">
      <c r="A38" s="77" t="s">
        <v>1590</v>
      </c>
      <c r="B38" s="77" t="s">
        <v>797</v>
      </c>
      <c r="C38" s="77">
        <f>VLOOKUP(B38,Площадь!A:B,2,0)</f>
        <v>15.8</v>
      </c>
      <c r="D38" s="113"/>
      <c r="E38">
        <v>31</v>
      </c>
      <c r="F38">
        <v>28</v>
      </c>
      <c r="G38">
        <v>31</v>
      </c>
      <c r="H38">
        <v>30</v>
      </c>
      <c r="I38">
        <v>23</v>
      </c>
      <c r="Q38">
        <f t="shared" si="33"/>
        <v>143</v>
      </c>
      <c r="R38" s="108"/>
      <c r="S38" s="91"/>
      <c r="T38" s="50">
        <f t="shared" si="2"/>
        <v>0</v>
      </c>
      <c r="U38" s="50">
        <f t="shared" si="3"/>
        <v>0</v>
      </c>
      <c r="V38" s="50">
        <f t="shared" si="4"/>
        <v>0</v>
      </c>
      <c r="W38" s="50">
        <f t="shared" si="5"/>
        <v>0</v>
      </c>
      <c r="X38" s="50">
        <f t="shared" si="6"/>
        <v>0</v>
      </c>
      <c r="Y38" s="50"/>
      <c r="Z38" s="50"/>
      <c r="AA38" s="50"/>
      <c r="AB38" s="50"/>
      <c r="AC38" s="50"/>
      <c r="AD38" s="50">
        <f t="shared" si="7"/>
        <v>0</v>
      </c>
      <c r="AE38" s="50">
        <f t="shared" si="8"/>
        <v>0</v>
      </c>
      <c r="AF38" s="50">
        <f t="shared" si="9"/>
        <v>0</v>
      </c>
      <c r="AG38" s="50">
        <f t="shared" si="10"/>
        <v>0</v>
      </c>
      <c r="AI38" s="50">
        <f t="shared" si="11"/>
        <v>0</v>
      </c>
      <c r="AJ38" s="50">
        <f t="shared" si="12"/>
        <v>0</v>
      </c>
      <c r="AK38" s="50">
        <f t="shared" si="13"/>
        <v>0</v>
      </c>
      <c r="AL38" s="50">
        <f t="shared" si="14"/>
        <v>0.17892540332594353</v>
      </c>
      <c r="AR38" s="50">
        <f t="shared" si="15"/>
        <v>0</v>
      </c>
      <c r="AS38" s="50">
        <f t="shared" si="16"/>
        <v>0</v>
      </c>
      <c r="AT38" s="50">
        <f t="shared" si="17"/>
        <v>0</v>
      </c>
      <c r="AV38" s="49">
        <f t="shared" si="18"/>
        <v>0</v>
      </c>
      <c r="AW38" s="49">
        <f t="shared" si="19"/>
        <v>0</v>
      </c>
      <c r="AX38" s="49">
        <f t="shared" si="20"/>
        <v>0</v>
      </c>
      <c r="AY38" s="49">
        <f t="shared" si="21"/>
        <v>480.30019567202982</v>
      </c>
      <c r="AZ38" s="49">
        <f t="shared" si="22"/>
        <v>0</v>
      </c>
      <c r="BA38" s="49">
        <f t="shared" si="23"/>
        <v>0</v>
      </c>
      <c r="BB38" s="49">
        <f t="shared" si="24"/>
        <v>0</v>
      </c>
      <c r="BC38" s="49">
        <f t="shared" si="25"/>
        <v>0</v>
      </c>
      <c r="BD38" s="49">
        <f t="shared" si="26"/>
        <v>0</v>
      </c>
      <c r="BE38" s="49">
        <f t="shared" si="27"/>
        <v>0</v>
      </c>
      <c r="BF38" s="49">
        <f t="shared" si="28"/>
        <v>0</v>
      </c>
      <c r="BG38" s="49">
        <f t="shared" si="29"/>
        <v>0</v>
      </c>
      <c r="BH38" s="72">
        <f t="shared" si="30"/>
        <v>480.30019567202982</v>
      </c>
      <c r="BI38" s="49">
        <f>VLOOKUP(A38,'1_12'!A:O,15,0)</f>
        <v>1357.22</v>
      </c>
      <c r="BJ38" s="73">
        <f t="shared" si="31"/>
        <v>-876.91980432797027</v>
      </c>
      <c r="BK38" s="50">
        <f t="shared" si="32"/>
        <v>9.4369938463050376E-4</v>
      </c>
    </row>
    <row r="39" spans="1:63" x14ac:dyDescent="0.3">
      <c r="A39" s="77" t="s">
        <v>2794</v>
      </c>
      <c r="B39" s="77" t="s">
        <v>797</v>
      </c>
      <c r="C39" s="77">
        <f>VLOOKUP(B39,Площадь!A:B,2,0)</f>
        <v>15.8</v>
      </c>
      <c r="D39" s="113">
        <v>45070</v>
      </c>
      <c r="I39">
        <f>31-I38</f>
        <v>8</v>
      </c>
      <c r="J39">
        <v>30</v>
      </c>
      <c r="K39">
        <v>31</v>
      </c>
      <c r="L39">
        <v>31</v>
      </c>
      <c r="M39">
        <v>30</v>
      </c>
      <c r="N39">
        <v>31</v>
      </c>
      <c r="O39">
        <v>30</v>
      </c>
      <c r="P39">
        <v>31</v>
      </c>
      <c r="Q39">
        <f t="shared" si="33"/>
        <v>222</v>
      </c>
      <c r="R39" s="108"/>
      <c r="S39" s="91"/>
      <c r="T39" s="50">
        <f t="shared" si="2"/>
        <v>0</v>
      </c>
      <c r="U39" s="50">
        <f t="shared" si="3"/>
        <v>0</v>
      </c>
      <c r="V39" s="50">
        <f t="shared" si="4"/>
        <v>0</v>
      </c>
      <c r="W39" s="50">
        <f t="shared" si="5"/>
        <v>0</v>
      </c>
      <c r="X39" s="50">
        <f t="shared" si="6"/>
        <v>0</v>
      </c>
      <c r="Y39" s="50"/>
      <c r="Z39" s="50"/>
      <c r="AA39" s="50"/>
      <c r="AB39" s="50"/>
      <c r="AC39" s="50"/>
      <c r="AD39" s="50">
        <f t="shared" si="7"/>
        <v>0</v>
      </c>
      <c r="AE39" s="50">
        <f t="shared" si="8"/>
        <v>0</v>
      </c>
      <c r="AF39" s="50">
        <f t="shared" si="9"/>
        <v>0</v>
      </c>
      <c r="AG39" s="50">
        <f t="shared" si="10"/>
        <v>0</v>
      </c>
      <c r="AI39" s="50">
        <f t="shared" si="11"/>
        <v>0</v>
      </c>
      <c r="AJ39" s="50">
        <f t="shared" si="12"/>
        <v>0</v>
      </c>
      <c r="AK39" s="50">
        <f t="shared" si="13"/>
        <v>0</v>
      </c>
      <c r="AL39" s="50">
        <f t="shared" si="14"/>
        <v>0</v>
      </c>
      <c r="AR39" s="50">
        <f t="shared" si="15"/>
        <v>0.23535182309702524</v>
      </c>
      <c r="AS39" s="50">
        <f t="shared" si="16"/>
        <v>0.21064572427056874</v>
      </c>
      <c r="AT39" s="50">
        <f t="shared" si="17"/>
        <v>0.28926849457335685</v>
      </c>
      <c r="AV39" s="49">
        <f t="shared" si="18"/>
        <v>0</v>
      </c>
      <c r="AW39" s="49">
        <f t="shared" si="19"/>
        <v>0</v>
      </c>
      <c r="AX39" s="49">
        <f t="shared" si="20"/>
        <v>0</v>
      </c>
      <c r="AY39" s="49">
        <f t="shared" si="21"/>
        <v>0</v>
      </c>
      <c r="AZ39" s="49">
        <f t="shared" si="22"/>
        <v>0</v>
      </c>
      <c r="BA39" s="49">
        <f t="shared" si="23"/>
        <v>0</v>
      </c>
      <c r="BB39" s="49">
        <f t="shared" si="24"/>
        <v>0</v>
      </c>
      <c r="BC39" s="49">
        <f t="shared" si="25"/>
        <v>0</v>
      </c>
      <c r="BD39" s="49">
        <f t="shared" si="26"/>
        <v>0</v>
      </c>
      <c r="BE39" s="49">
        <f t="shared" si="27"/>
        <v>631.76901984873075</v>
      </c>
      <c r="BF39" s="49">
        <f t="shared" si="28"/>
        <v>565.44895640294396</v>
      </c>
      <c r="BG39" s="49">
        <f t="shared" si="29"/>
        <v>776.50077609293623</v>
      </c>
      <c r="BH39" s="72">
        <f t="shared" si="30"/>
        <v>1973.7187523446109</v>
      </c>
      <c r="BI39" s="49">
        <f>VLOOKUP(A39,'1_12'!A:O,15,0)</f>
        <v>4750.2700000000004</v>
      </c>
      <c r="BJ39" s="73">
        <f t="shared" si="31"/>
        <v>-2776.5512476553895</v>
      </c>
      <c r="BK39" s="50">
        <f t="shared" si="32"/>
        <v>3.8779854532750573E-3</v>
      </c>
    </row>
    <row r="40" spans="1:63" x14ac:dyDescent="0.3">
      <c r="A40" s="77" t="s">
        <v>1568</v>
      </c>
      <c r="B40" s="77" t="s">
        <v>862</v>
      </c>
      <c r="C40" s="77">
        <f>VLOOKUP(B40,Площадь!A:B,2,0)</f>
        <v>13.8</v>
      </c>
      <c r="D40" s="113"/>
      <c r="E40">
        <v>31</v>
      </c>
      <c r="F40">
        <v>28</v>
      </c>
      <c r="G40">
        <v>31</v>
      </c>
      <c r="H40">
        <v>30</v>
      </c>
      <c r="I40">
        <v>16</v>
      </c>
      <c r="Q40">
        <f t="shared" si="33"/>
        <v>136</v>
      </c>
      <c r="R40" s="108"/>
      <c r="S40" s="91"/>
      <c r="T40" s="50">
        <f t="shared" si="2"/>
        <v>0</v>
      </c>
      <c r="U40" s="50">
        <f t="shared" si="3"/>
        <v>0</v>
      </c>
      <c r="V40" s="50">
        <f t="shared" si="4"/>
        <v>0</v>
      </c>
      <c r="W40" s="50">
        <f t="shared" si="5"/>
        <v>0</v>
      </c>
      <c r="X40" s="50">
        <f t="shared" si="6"/>
        <v>0</v>
      </c>
      <c r="Y40" s="50"/>
      <c r="Z40" s="50"/>
      <c r="AA40" s="50"/>
      <c r="AB40" s="50"/>
      <c r="AC40" s="50"/>
      <c r="AD40" s="50">
        <f t="shared" si="7"/>
        <v>0</v>
      </c>
      <c r="AE40" s="50">
        <f t="shared" si="8"/>
        <v>0</v>
      </c>
      <c r="AF40" s="50">
        <f t="shared" si="9"/>
        <v>0</v>
      </c>
      <c r="AG40" s="50">
        <f t="shared" si="10"/>
        <v>0</v>
      </c>
      <c r="AI40" s="50">
        <f t="shared" si="11"/>
        <v>0</v>
      </c>
      <c r="AJ40" s="50">
        <f t="shared" si="12"/>
        <v>0</v>
      </c>
      <c r="AK40" s="50">
        <f t="shared" si="13"/>
        <v>0</v>
      </c>
      <c r="AL40" s="50">
        <f t="shared" si="14"/>
        <v>0.15627661809481144</v>
      </c>
      <c r="AR40" s="50">
        <f t="shared" si="15"/>
        <v>0</v>
      </c>
      <c r="AS40" s="50">
        <f t="shared" si="16"/>
        <v>0</v>
      </c>
      <c r="AT40" s="50">
        <f t="shared" si="17"/>
        <v>0</v>
      </c>
      <c r="AV40" s="49">
        <f t="shared" si="18"/>
        <v>0</v>
      </c>
      <c r="AW40" s="49">
        <f t="shared" si="19"/>
        <v>0</v>
      </c>
      <c r="AX40" s="49">
        <f t="shared" si="20"/>
        <v>0</v>
      </c>
      <c r="AY40" s="49">
        <f t="shared" si="21"/>
        <v>419.50270254898805</v>
      </c>
      <c r="AZ40" s="49">
        <f t="shared" si="22"/>
        <v>0</v>
      </c>
      <c r="BA40" s="49">
        <f t="shared" si="23"/>
        <v>0</v>
      </c>
      <c r="BB40" s="49">
        <f t="shared" si="24"/>
        <v>0</v>
      </c>
      <c r="BC40" s="49">
        <f t="shared" si="25"/>
        <v>0</v>
      </c>
      <c r="BD40" s="49">
        <f t="shared" si="26"/>
        <v>0</v>
      </c>
      <c r="BE40" s="49">
        <f t="shared" si="27"/>
        <v>0</v>
      </c>
      <c r="BF40" s="49">
        <f t="shared" si="28"/>
        <v>0</v>
      </c>
      <c r="BG40" s="49">
        <f t="shared" si="29"/>
        <v>0</v>
      </c>
      <c r="BH40" s="72">
        <f t="shared" si="30"/>
        <v>419.50270254898805</v>
      </c>
      <c r="BI40" s="49">
        <f>VLOOKUP(A40,'1_12'!A:O,15,0)</f>
        <v>898.73</v>
      </c>
      <c r="BJ40" s="73">
        <f t="shared" si="31"/>
        <v>-479.22729745101196</v>
      </c>
      <c r="BK40" s="50">
        <f t="shared" si="32"/>
        <v>9.4369938463050376E-4</v>
      </c>
    </row>
    <row r="41" spans="1:63" x14ac:dyDescent="0.3">
      <c r="A41" s="77" t="s">
        <v>2762</v>
      </c>
      <c r="B41" s="77" t="s">
        <v>862</v>
      </c>
      <c r="C41" s="77">
        <f>VLOOKUP(B41,Площадь!A:B,2,0)</f>
        <v>13.8</v>
      </c>
      <c r="D41" s="113">
        <v>45063</v>
      </c>
      <c r="I41">
        <f>31-I40</f>
        <v>15</v>
      </c>
      <c r="J41">
        <v>30</v>
      </c>
      <c r="K41">
        <v>31</v>
      </c>
      <c r="L41">
        <v>31</v>
      </c>
      <c r="M41">
        <v>30</v>
      </c>
      <c r="N41">
        <v>31</v>
      </c>
      <c r="O41">
        <v>30</v>
      </c>
      <c r="P41">
        <v>31</v>
      </c>
      <c r="Q41">
        <f t="shared" si="33"/>
        <v>229</v>
      </c>
      <c r="R41" s="108"/>
      <c r="S41" s="91"/>
      <c r="T41" s="50">
        <f t="shared" si="2"/>
        <v>0</v>
      </c>
      <c r="U41" s="50">
        <f t="shared" si="3"/>
        <v>0</v>
      </c>
      <c r="V41" s="50">
        <f t="shared" si="4"/>
        <v>0</v>
      </c>
      <c r="W41" s="50">
        <f t="shared" si="5"/>
        <v>0</v>
      </c>
      <c r="X41" s="50">
        <f t="shared" si="6"/>
        <v>0</v>
      </c>
      <c r="Y41" s="50"/>
      <c r="Z41" s="50"/>
      <c r="AA41" s="50"/>
      <c r="AB41" s="50"/>
      <c r="AC41" s="50"/>
      <c r="AD41" s="50">
        <f t="shared" si="7"/>
        <v>0</v>
      </c>
      <c r="AE41" s="50">
        <f t="shared" si="8"/>
        <v>0</v>
      </c>
      <c r="AF41" s="50">
        <f t="shared" si="9"/>
        <v>0</v>
      </c>
      <c r="AG41" s="50">
        <f t="shared" si="10"/>
        <v>0</v>
      </c>
      <c r="AI41" s="50">
        <f t="shared" si="11"/>
        <v>0</v>
      </c>
      <c r="AJ41" s="50">
        <f t="shared" si="12"/>
        <v>0</v>
      </c>
      <c r="AK41" s="50">
        <f t="shared" si="13"/>
        <v>0</v>
      </c>
      <c r="AL41" s="50">
        <f t="shared" si="14"/>
        <v>0</v>
      </c>
      <c r="AR41" s="50">
        <f t="shared" si="15"/>
        <v>0.20556045308474355</v>
      </c>
      <c r="AS41" s="50">
        <f t="shared" si="16"/>
        <v>0.183981708540117</v>
      </c>
      <c r="AT41" s="50">
        <f t="shared" si="17"/>
        <v>0.25265222943748888</v>
      </c>
      <c r="AV41" s="49">
        <f t="shared" si="18"/>
        <v>0</v>
      </c>
      <c r="AW41" s="49">
        <f t="shared" si="19"/>
        <v>0</v>
      </c>
      <c r="AX41" s="49">
        <f t="shared" si="20"/>
        <v>0</v>
      </c>
      <c r="AY41" s="49">
        <f t="shared" si="21"/>
        <v>0</v>
      </c>
      <c r="AZ41" s="49">
        <f t="shared" si="22"/>
        <v>0</v>
      </c>
      <c r="BA41" s="49">
        <f t="shared" si="23"/>
        <v>0</v>
      </c>
      <c r="BB41" s="49">
        <f t="shared" si="24"/>
        <v>0</v>
      </c>
      <c r="BC41" s="49">
        <f t="shared" si="25"/>
        <v>0</v>
      </c>
      <c r="BD41" s="49">
        <f t="shared" si="26"/>
        <v>0</v>
      </c>
      <c r="BE41" s="49">
        <f t="shared" si="27"/>
        <v>551.79825784256218</v>
      </c>
      <c r="BF41" s="49">
        <f t="shared" si="28"/>
        <v>493.87313913674848</v>
      </c>
      <c r="BG41" s="49">
        <f t="shared" si="29"/>
        <v>678.20953861281771</v>
      </c>
      <c r="BH41" s="72">
        <f t="shared" si="30"/>
        <v>1723.8809355921285</v>
      </c>
      <c r="BI41" s="49">
        <f>VLOOKUP(A41,'1_12'!A:O,15,0)</f>
        <v>4435.66</v>
      </c>
      <c r="BJ41" s="73">
        <f t="shared" si="31"/>
        <v>-2711.7790644078714</v>
      </c>
      <c r="BK41" s="50">
        <f t="shared" si="32"/>
        <v>3.8779854532750568E-3</v>
      </c>
    </row>
    <row r="42" spans="1:63" x14ac:dyDescent="0.3">
      <c r="A42" s="77" t="s">
        <v>1358</v>
      </c>
      <c r="B42" s="77" t="s">
        <v>620</v>
      </c>
      <c r="C42" s="77">
        <f>VLOOKUP(B42,Площадь!A:B,2,0)</f>
        <v>15.7</v>
      </c>
      <c r="D42" s="113"/>
      <c r="E42">
        <v>31</v>
      </c>
      <c r="F42">
        <v>28</v>
      </c>
      <c r="G42">
        <v>15</v>
      </c>
      <c r="Q42">
        <f t="shared" si="33"/>
        <v>74</v>
      </c>
      <c r="R42" s="108"/>
      <c r="S42" s="91"/>
      <c r="T42" s="50">
        <f t="shared" si="2"/>
        <v>0</v>
      </c>
      <c r="U42" s="50">
        <f t="shared" si="3"/>
        <v>0</v>
      </c>
      <c r="V42" s="50">
        <f t="shared" si="4"/>
        <v>0</v>
      </c>
      <c r="W42" s="50">
        <f t="shared" si="5"/>
        <v>0</v>
      </c>
      <c r="X42" s="50">
        <f t="shared" si="6"/>
        <v>0</v>
      </c>
      <c r="Y42" s="50"/>
      <c r="Z42" s="50"/>
      <c r="AA42" s="50"/>
      <c r="AB42" s="50"/>
      <c r="AC42" s="50"/>
      <c r="AD42" s="50">
        <f t="shared" si="7"/>
        <v>0</v>
      </c>
      <c r="AE42" s="50">
        <f t="shared" si="8"/>
        <v>0</v>
      </c>
      <c r="AF42" s="50">
        <f t="shared" si="9"/>
        <v>0</v>
      </c>
      <c r="AG42" s="50">
        <f t="shared" si="10"/>
        <v>0</v>
      </c>
      <c r="AI42" s="50">
        <f t="shared" si="11"/>
        <v>0</v>
      </c>
      <c r="AJ42" s="50">
        <f t="shared" si="12"/>
        <v>0</v>
      </c>
      <c r="AK42" s="50">
        <f t="shared" si="13"/>
        <v>0</v>
      </c>
      <c r="AL42" s="50">
        <f t="shared" si="14"/>
        <v>0</v>
      </c>
      <c r="AR42" s="50">
        <f t="shared" si="15"/>
        <v>0</v>
      </c>
      <c r="AS42" s="50">
        <f t="shared" si="16"/>
        <v>0</v>
      </c>
      <c r="AT42" s="50">
        <f t="shared" si="17"/>
        <v>0</v>
      </c>
      <c r="AV42" s="49">
        <f t="shared" si="18"/>
        <v>0</v>
      </c>
      <c r="AW42" s="49">
        <f t="shared" si="19"/>
        <v>0</v>
      </c>
      <c r="AX42" s="49">
        <f t="shared" si="20"/>
        <v>0</v>
      </c>
      <c r="AY42" s="49">
        <f t="shared" si="21"/>
        <v>0</v>
      </c>
      <c r="AZ42" s="49">
        <f t="shared" si="22"/>
        <v>0</v>
      </c>
      <c r="BA42" s="49">
        <f t="shared" si="23"/>
        <v>0</v>
      </c>
      <c r="BB42" s="49">
        <f t="shared" si="24"/>
        <v>0</v>
      </c>
      <c r="BC42" s="49">
        <f t="shared" si="25"/>
        <v>0</v>
      </c>
      <c r="BD42" s="49">
        <f t="shared" si="26"/>
        <v>0</v>
      </c>
      <c r="BE42" s="49">
        <f t="shared" si="27"/>
        <v>0</v>
      </c>
      <c r="BF42" s="49">
        <f t="shared" si="28"/>
        <v>0</v>
      </c>
      <c r="BG42" s="49">
        <f t="shared" si="29"/>
        <v>0</v>
      </c>
      <c r="BH42" s="72">
        <f t="shared" si="30"/>
        <v>0</v>
      </c>
      <c r="BI42" s="49">
        <f>VLOOKUP(A42,'1_12'!A:O,15,0)</f>
        <v>0</v>
      </c>
      <c r="BJ42" s="73">
        <f t="shared" si="31"/>
        <v>0</v>
      </c>
      <c r="BK42" s="50">
        <f t="shared" si="32"/>
        <v>0</v>
      </c>
    </row>
    <row r="43" spans="1:63" x14ac:dyDescent="0.3">
      <c r="A43" s="77" t="s">
        <v>2470</v>
      </c>
      <c r="B43" s="77" t="s">
        <v>620</v>
      </c>
      <c r="C43" s="77">
        <f>VLOOKUP(B43,Площадь!A:B,2,0)</f>
        <v>15.7</v>
      </c>
      <c r="D43" s="113">
        <v>45001</v>
      </c>
      <c r="G43">
        <f>31-G42</f>
        <v>16</v>
      </c>
      <c r="H43">
        <v>30</v>
      </c>
      <c r="I43">
        <v>31</v>
      </c>
      <c r="J43">
        <v>30</v>
      </c>
      <c r="K43">
        <v>31</v>
      </c>
      <c r="L43">
        <v>31</v>
      </c>
      <c r="M43">
        <v>30</v>
      </c>
      <c r="N43">
        <v>31</v>
      </c>
      <c r="O43">
        <v>30</v>
      </c>
      <c r="P43">
        <v>31</v>
      </c>
      <c r="Q43">
        <f t="shared" si="33"/>
        <v>291</v>
      </c>
      <c r="R43" s="108"/>
      <c r="S43" s="91"/>
      <c r="T43" s="50">
        <f t="shared" si="2"/>
        <v>0</v>
      </c>
      <c r="U43" s="50">
        <f t="shared" si="3"/>
        <v>0</v>
      </c>
      <c r="V43" s="50">
        <f t="shared" si="4"/>
        <v>0</v>
      </c>
      <c r="W43" s="50">
        <f t="shared" si="5"/>
        <v>0</v>
      </c>
      <c r="X43" s="50">
        <f t="shared" si="6"/>
        <v>0</v>
      </c>
      <c r="Y43" s="50"/>
      <c r="Z43" s="50"/>
      <c r="AA43" s="50"/>
      <c r="AB43" s="50"/>
      <c r="AC43" s="50"/>
      <c r="AD43" s="50">
        <f t="shared" si="7"/>
        <v>0</v>
      </c>
      <c r="AE43" s="50">
        <f t="shared" si="8"/>
        <v>0</v>
      </c>
      <c r="AF43" s="50">
        <f t="shared" si="9"/>
        <v>0</v>
      </c>
      <c r="AG43" s="50">
        <f t="shared" si="10"/>
        <v>0</v>
      </c>
      <c r="AI43" s="50">
        <f t="shared" si="11"/>
        <v>0</v>
      </c>
      <c r="AJ43" s="50">
        <f t="shared" si="12"/>
        <v>0</v>
      </c>
      <c r="AK43" s="50">
        <f t="shared" si="13"/>
        <v>0</v>
      </c>
      <c r="AL43" s="50">
        <f t="shared" si="14"/>
        <v>0.17779296406438691</v>
      </c>
      <c r="AR43" s="50">
        <f t="shared" si="15"/>
        <v>0.23386225459641113</v>
      </c>
      <c r="AS43" s="50">
        <f t="shared" si="16"/>
        <v>0.20931252348404611</v>
      </c>
      <c r="AT43" s="50">
        <f t="shared" si="17"/>
        <v>0.28743768131656339</v>
      </c>
      <c r="AV43" s="49">
        <f t="shared" si="18"/>
        <v>0</v>
      </c>
      <c r="AW43" s="49">
        <f t="shared" si="19"/>
        <v>0</v>
      </c>
      <c r="AX43" s="49">
        <f t="shared" si="20"/>
        <v>0</v>
      </c>
      <c r="AY43" s="49">
        <f t="shared" si="21"/>
        <v>477.26032101587765</v>
      </c>
      <c r="AZ43" s="49">
        <f t="shared" si="22"/>
        <v>0</v>
      </c>
      <c r="BA43" s="49">
        <f t="shared" si="23"/>
        <v>0</v>
      </c>
      <c r="BB43" s="49">
        <f t="shared" si="24"/>
        <v>0</v>
      </c>
      <c r="BC43" s="49">
        <f t="shared" si="25"/>
        <v>0</v>
      </c>
      <c r="BD43" s="49">
        <f t="shared" si="26"/>
        <v>0</v>
      </c>
      <c r="BE43" s="49">
        <f t="shared" si="27"/>
        <v>627.77048174842218</v>
      </c>
      <c r="BF43" s="49">
        <f t="shared" si="28"/>
        <v>561.87016553963406</v>
      </c>
      <c r="BG43" s="49">
        <f t="shared" si="29"/>
        <v>771.58621421893008</v>
      </c>
      <c r="BH43" s="72">
        <f t="shared" si="30"/>
        <v>2438.4871825228638</v>
      </c>
      <c r="BI43" s="49">
        <f>VLOOKUP(A43,'1_12'!A:O,15,0)</f>
        <v>6068.7899999999991</v>
      </c>
      <c r="BJ43" s="73">
        <f t="shared" si="31"/>
        <v>-3630.3028174771352</v>
      </c>
      <c r="BK43" s="50">
        <f t="shared" si="32"/>
        <v>4.8216848379055615E-3</v>
      </c>
    </row>
    <row r="44" spans="1:63" x14ac:dyDescent="0.3">
      <c r="A44" s="77" t="s">
        <v>1310</v>
      </c>
      <c r="B44" s="77" t="s">
        <v>529</v>
      </c>
      <c r="C44" s="77">
        <f>VLOOKUP(B44,Площадь!A:B,2,0)</f>
        <v>15.8</v>
      </c>
      <c r="D44" s="113"/>
      <c r="E44">
        <v>31</v>
      </c>
      <c r="F44">
        <v>28</v>
      </c>
      <c r="G44">
        <v>8</v>
      </c>
      <c r="Q44">
        <f t="shared" si="33"/>
        <v>67</v>
      </c>
      <c r="R44" s="108"/>
      <c r="S44" s="91"/>
      <c r="T44" s="50">
        <f t="shared" si="2"/>
        <v>0</v>
      </c>
      <c r="U44" s="50">
        <f t="shared" si="3"/>
        <v>0</v>
      </c>
      <c r="V44" s="50">
        <f t="shared" si="4"/>
        <v>0</v>
      </c>
      <c r="W44" s="50">
        <f t="shared" si="5"/>
        <v>0</v>
      </c>
      <c r="X44" s="50">
        <f t="shared" si="6"/>
        <v>0</v>
      </c>
      <c r="Y44" s="50"/>
      <c r="Z44" s="50"/>
      <c r="AA44" s="50"/>
      <c r="AB44" s="50"/>
      <c r="AC44" s="50"/>
      <c r="AD44" s="50">
        <f t="shared" si="7"/>
        <v>0</v>
      </c>
      <c r="AE44" s="50">
        <f t="shared" si="8"/>
        <v>0</v>
      </c>
      <c r="AF44" s="50">
        <f t="shared" si="9"/>
        <v>0</v>
      </c>
      <c r="AG44" s="50">
        <f t="shared" si="10"/>
        <v>0</v>
      </c>
      <c r="AI44" s="50">
        <f t="shared" si="11"/>
        <v>0</v>
      </c>
      <c r="AJ44" s="50">
        <f t="shared" si="12"/>
        <v>0</v>
      </c>
      <c r="AK44" s="50">
        <f t="shared" si="13"/>
        <v>0</v>
      </c>
      <c r="AL44" s="50">
        <f t="shared" si="14"/>
        <v>0</v>
      </c>
      <c r="AR44" s="50">
        <f t="shared" si="15"/>
        <v>0</v>
      </c>
      <c r="AS44" s="50">
        <f t="shared" si="16"/>
        <v>0</v>
      </c>
      <c r="AT44" s="50">
        <f t="shared" si="17"/>
        <v>0</v>
      </c>
      <c r="AV44" s="49">
        <f t="shared" si="18"/>
        <v>0</v>
      </c>
      <c r="AW44" s="49">
        <f t="shared" si="19"/>
        <v>0</v>
      </c>
      <c r="AX44" s="49">
        <f t="shared" si="20"/>
        <v>0</v>
      </c>
      <c r="AY44" s="49">
        <f t="shared" si="21"/>
        <v>0</v>
      </c>
      <c r="AZ44" s="49">
        <f t="shared" si="22"/>
        <v>0</v>
      </c>
      <c r="BA44" s="49">
        <f t="shared" si="23"/>
        <v>0</v>
      </c>
      <c r="BB44" s="49">
        <f t="shared" si="24"/>
        <v>0</v>
      </c>
      <c r="BC44" s="49">
        <f t="shared" si="25"/>
        <v>0</v>
      </c>
      <c r="BD44" s="49">
        <f t="shared" si="26"/>
        <v>0</v>
      </c>
      <c r="BE44" s="49">
        <f t="shared" si="27"/>
        <v>0</v>
      </c>
      <c r="BF44" s="49">
        <f t="shared" si="28"/>
        <v>0</v>
      </c>
      <c r="BG44" s="49">
        <f t="shared" si="29"/>
        <v>0</v>
      </c>
      <c r="BH44" s="72">
        <f t="shared" si="30"/>
        <v>0</v>
      </c>
      <c r="BI44" s="49">
        <f>VLOOKUP(A44,'1_12'!A:O,15,0)</f>
        <v>0</v>
      </c>
      <c r="BJ44" s="73">
        <f t="shared" si="31"/>
        <v>0</v>
      </c>
      <c r="BK44" s="50">
        <f t="shared" si="32"/>
        <v>0</v>
      </c>
    </row>
    <row r="45" spans="1:63" x14ac:dyDescent="0.3">
      <c r="A45" s="77" t="s">
        <v>2461</v>
      </c>
      <c r="B45" s="77" t="s">
        <v>529</v>
      </c>
      <c r="C45" s="77">
        <f>VLOOKUP(B45,Площадь!A:B,2,0)</f>
        <v>15.8</v>
      </c>
      <c r="D45" s="113">
        <v>44994</v>
      </c>
      <c r="G45">
        <f>31-G44</f>
        <v>23</v>
      </c>
      <c r="H45">
        <v>30</v>
      </c>
      <c r="I45">
        <v>31</v>
      </c>
      <c r="J45">
        <v>30</v>
      </c>
      <c r="K45">
        <v>31</v>
      </c>
      <c r="L45">
        <v>31</v>
      </c>
      <c r="M45">
        <v>30</v>
      </c>
      <c r="N45">
        <v>31</v>
      </c>
      <c r="O45">
        <v>30</v>
      </c>
      <c r="P45">
        <v>31</v>
      </c>
      <c r="Q45">
        <f t="shared" si="33"/>
        <v>298</v>
      </c>
      <c r="R45" s="108"/>
      <c r="S45" s="91"/>
      <c r="T45" s="50">
        <f t="shared" si="2"/>
        <v>0</v>
      </c>
      <c r="U45" s="50">
        <f t="shared" si="3"/>
        <v>0</v>
      </c>
      <c r="V45" s="50">
        <f t="shared" si="4"/>
        <v>0</v>
      </c>
      <c r="W45" s="50">
        <f t="shared" si="5"/>
        <v>0</v>
      </c>
      <c r="X45" s="50">
        <f t="shared" si="6"/>
        <v>0</v>
      </c>
      <c r="Y45" s="50"/>
      <c r="Z45" s="50"/>
      <c r="AA45" s="50"/>
      <c r="AB45" s="50"/>
      <c r="AC45" s="50"/>
      <c r="AD45" s="50">
        <f t="shared" si="7"/>
        <v>0</v>
      </c>
      <c r="AE45" s="50">
        <f t="shared" si="8"/>
        <v>0</v>
      </c>
      <c r="AF45" s="50">
        <f t="shared" si="9"/>
        <v>0</v>
      </c>
      <c r="AG45" s="50">
        <f t="shared" si="10"/>
        <v>0</v>
      </c>
      <c r="AI45" s="50">
        <f t="shared" si="11"/>
        <v>0</v>
      </c>
      <c r="AJ45" s="50">
        <f t="shared" si="12"/>
        <v>0</v>
      </c>
      <c r="AK45" s="50">
        <f t="shared" si="13"/>
        <v>0</v>
      </c>
      <c r="AL45" s="50">
        <f t="shared" si="14"/>
        <v>0.17892540332594353</v>
      </c>
      <c r="AR45" s="50">
        <f t="shared" si="15"/>
        <v>0.23535182309702524</v>
      </c>
      <c r="AS45" s="50">
        <f t="shared" si="16"/>
        <v>0.21064572427056874</v>
      </c>
      <c r="AT45" s="50">
        <f t="shared" si="17"/>
        <v>0.28926849457335685</v>
      </c>
      <c r="AV45" s="49">
        <f t="shared" si="18"/>
        <v>0</v>
      </c>
      <c r="AW45" s="49">
        <f t="shared" si="19"/>
        <v>0</v>
      </c>
      <c r="AX45" s="49">
        <f t="shared" si="20"/>
        <v>0</v>
      </c>
      <c r="AY45" s="49">
        <f t="shared" si="21"/>
        <v>480.30019567202982</v>
      </c>
      <c r="AZ45" s="49">
        <f t="shared" si="22"/>
        <v>0</v>
      </c>
      <c r="BA45" s="49">
        <f t="shared" si="23"/>
        <v>0</v>
      </c>
      <c r="BB45" s="49">
        <f t="shared" si="24"/>
        <v>0</v>
      </c>
      <c r="BC45" s="49">
        <f t="shared" si="25"/>
        <v>0</v>
      </c>
      <c r="BD45" s="49">
        <f t="shared" si="26"/>
        <v>0</v>
      </c>
      <c r="BE45" s="49">
        <f t="shared" si="27"/>
        <v>631.76901984873075</v>
      </c>
      <c r="BF45" s="49">
        <f t="shared" si="28"/>
        <v>565.44895640294396</v>
      </c>
      <c r="BG45" s="49">
        <f t="shared" si="29"/>
        <v>776.50077609293623</v>
      </c>
      <c r="BH45" s="72">
        <f t="shared" si="30"/>
        <v>2454.0189480166405</v>
      </c>
      <c r="BI45" s="49">
        <f>VLOOKUP(A45,'1_12'!A:O,15,0)</f>
        <v>6107.49</v>
      </c>
      <c r="BJ45" s="73">
        <f t="shared" si="31"/>
        <v>-3653.4710519833593</v>
      </c>
      <c r="BK45" s="50">
        <f t="shared" si="32"/>
        <v>4.8216848379055615E-3</v>
      </c>
    </row>
    <row r="46" spans="1:63" x14ac:dyDescent="0.3">
      <c r="A46" s="77" t="s">
        <v>1381</v>
      </c>
      <c r="B46" s="77" t="s">
        <v>811</v>
      </c>
      <c r="C46" s="77">
        <f>VLOOKUP(B46,Площадь!A:B,2,0)</f>
        <v>13.8</v>
      </c>
      <c r="D46" s="113"/>
      <c r="E46">
        <v>31</v>
      </c>
      <c r="F46">
        <v>28</v>
      </c>
      <c r="G46">
        <v>8</v>
      </c>
      <c r="Q46">
        <f t="shared" si="33"/>
        <v>67</v>
      </c>
      <c r="R46" s="108"/>
      <c r="S46" s="91"/>
      <c r="T46" s="50">
        <f t="shared" si="2"/>
        <v>0</v>
      </c>
      <c r="U46" s="50">
        <f t="shared" si="3"/>
        <v>0</v>
      </c>
      <c r="V46" s="50">
        <f t="shared" si="4"/>
        <v>0</v>
      </c>
      <c r="W46" s="50">
        <f t="shared" si="5"/>
        <v>0</v>
      </c>
      <c r="X46" s="50">
        <f t="shared" si="6"/>
        <v>0</v>
      </c>
      <c r="Y46" s="50"/>
      <c r="Z46" s="50"/>
      <c r="AA46" s="50"/>
      <c r="AB46" s="50"/>
      <c r="AC46" s="50"/>
      <c r="AD46" s="50">
        <f t="shared" si="7"/>
        <v>0</v>
      </c>
      <c r="AE46" s="50">
        <f t="shared" si="8"/>
        <v>0</v>
      </c>
      <c r="AF46" s="50">
        <f t="shared" si="9"/>
        <v>0</v>
      </c>
      <c r="AG46" s="50">
        <f t="shared" si="10"/>
        <v>0</v>
      </c>
      <c r="AI46" s="50">
        <f t="shared" si="11"/>
        <v>0</v>
      </c>
      <c r="AJ46" s="50">
        <f t="shared" si="12"/>
        <v>0</v>
      </c>
      <c r="AK46" s="50">
        <f t="shared" si="13"/>
        <v>0</v>
      </c>
      <c r="AL46" s="50">
        <f t="shared" si="14"/>
        <v>0</v>
      </c>
      <c r="AR46" s="50">
        <f t="shared" si="15"/>
        <v>0</v>
      </c>
      <c r="AS46" s="50">
        <f t="shared" si="16"/>
        <v>0</v>
      </c>
      <c r="AT46" s="50">
        <f t="shared" si="17"/>
        <v>0</v>
      </c>
      <c r="AV46" s="49">
        <f t="shared" si="18"/>
        <v>0</v>
      </c>
      <c r="AW46" s="49">
        <f t="shared" si="19"/>
        <v>0</v>
      </c>
      <c r="AX46" s="49">
        <f t="shared" si="20"/>
        <v>0</v>
      </c>
      <c r="AY46" s="49">
        <f t="shared" si="21"/>
        <v>0</v>
      </c>
      <c r="AZ46" s="49">
        <f t="shared" si="22"/>
        <v>0</v>
      </c>
      <c r="BA46" s="49">
        <f t="shared" si="23"/>
        <v>0</v>
      </c>
      <c r="BB46" s="49">
        <f t="shared" si="24"/>
        <v>0</v>
      </c>
      <c r="BC46" s="49">
        <f t="shared" si="25"/>
        <v>0</v>
      </c>
      <c r="BD46" s="49">
        <f t="shared" si="26"/>
        <v>0</v>
      </c>
      <c r="BE46" s="49">
        <f t="shared" si="27"/>
        <v>0</v>
      </c>
      <c r="BF46" s="49">
        <f t="shared" si="28"/>
        <v>0</v>
      </c>
      <c r="BG46" s="49">
        <f t="shared" si="29"/>
        <v>0</v>
      </c>
      <c r="BH46" s="72">
        <f t="shared" si="30"/>
        <v>0</v>
      </c>
      <c r="BI46" s="49">
        <f>VLOOKUP(A46,'1_12'!A:O,15,0)</f>
        <v>0</v>
      </c>
      <c r="BJ46" s="73">
        <f t="shared" si="31"/>
        <v>0</v>
      </c>
      <c r="BK46" s="50">
        <f t="shared" si="32"/>
        <v>0</v>
      </c>
    </row>
    <row r="47" spans="1:63" x14ac:dyDescent="0.3">
      <c r="A47" s="77" t="s">
        <v>2474</v>
      </c>
      <c r="B47" s="77" t="s">
        <v>811</v>
      </c>
      <c r="C47" s="77">
        <f>VLOOKUP(B47,Площадь!A:B,2,0)</f>
        <v>13.8</v>
      </c>
      <c r="D47" s="113">
        <v>44994</v>
      </c>
      <c r="G47">
        <f>31-G46</f>
        <v>23</v>
      </c>
      <c r="H47">
        <v>30</v>
      </c>
      <c r="I47">
        <v>31</v>
      </c>
      <c r="J47">
        <v>30</v>
      </c>
      <c r="K47">
        <v>31</v>
      </c>
      <c r="L47">
        <v>31</v>
      </c>
      <c r="M47">
        <v>30</v>
      </c>
      <c r="N47">
        <v>31</v>
      </c>
      <c r="O47">
        <v>30</v>
      </c>
      <c r="P47">
        <v>31</v>
      </c>
      <c r="Q47">
        <f t="shared" si="33"/>
        <v>298</v>
      </c>
      <c r="R47" s="108"/>
      <c r="S47" s="91"/>
      <c r="T47" s="50">
        <f t="shared" si="2"/>
        <v>0</v>
      </c>
      <c r="U47" s="50">
        <f t="shared" si="3"/>
        <v>0</v>
      </c>
      <c r="V47" s="50">
        <f t="shared" si="4"/>
        <v>0</v>
      </c>
      <c r="W47" s="50">
        <f t="shared" si="5"/>
        <v>0</v>
      </c>
      <c r="X47" s="50">
        <f t="shared" si="6"/>
        <v>0</v>
      </c>
      <c r="Y47" s="50"/>
      <c r="Z47" s="50"/>
      <c r="AA47" s="50"/>
      <c r="AB47" s="50"/>
      <c r="AC47" s="50"/>
      <c r="AD47" s="50">
        <f t="shared" si="7"/>
        <v>0</v>
      </c>
      <c r="AE47" s="50">
        <f t="shared" si="8"/>
        <v>0</v>
      </c>
      <c r="AF47" s="50">
        <f t="shared" si="9"/>
        <v>0</v>
      </c>
      <c r="AG47" s="50">
        <f t="shared" si="10"/>
        <v>0</v>
      </c>
      <c r="AI47" s="50">
        <f t="shared" si="11"/>
        <v>0</v>
      </c>
      <c r="AJ47" s="50">
        <f t="shared" si="12"/>
        <v>0</v>
      </c>
      <c r="AK47" s="50">
        <f t="shared" si="13"/>
        <v>0</v>
      </c>
      <c r="AL47" s="50">
        <f t="shared" si="14"/>
        <v>0.15627661809481144</v>
      </c>
      <c r="AR47" s="50">
        <f t="shared" si="15"/>
        <v>0.20556045308474355</v>
      </c>
      <c r="AS47" s="50">
        <f t="shared" si="16"/>
        <v>0.183981708540117</v>
      </c>
      <c r="AT47" s="50">
        <f t="shared" si="17"/>
        <v>0.25265222943748888</v>
      </c>
      <c r="AV47" s="49">
        <f t="shared" si="18"/>
        <v>0</v>
      </c>
      <c r="AW47" s="49">
        <f t="shared" si="19"/>
        <v>0</v>
      </c>
      <c r="AX47" s="49">
        <f t="shared" si="20"/>
        <v>0</v>
      </c>
      <c r="AY47" s="49">
        <f t="shared" si="21"/>
        <v>419.50270254898805</v>
      </c>
      <c r="AZ47" s="49">
        <f t="shared" si="22"/>
        <v>0</v>
      </c>
      <c r="BA47" s="49">
        <f t="shared" si="23"/>
        <v>0</v>
      </c>
      <c r="BB47" s="49">
        <f t="shared" si="24"/>
        <v>0</v>
      </c>
      <c r="BC47" s="49">
        <f t="shared" si="25"/>
        <v>0</v>
      </c>
      <c r="BD47" s="49">
        <f t="shared" si="26"/>
        <v>0</v>
      </c>
      <c r="BE47" s="49">
        <f t="shared" si="27"/>
        <v>551.79825784256218</v>
      </c>
      <c r="BF47" s="49">
        <f t="shared" si="28"/>
        <v>493.87313913674848</v>
      </c>
      <c r="BG47" s="49">
        <f t="shared" si="29"/>
        <v>678.20953861281771</v>
      </c>
      <c r="BH47" s="72">
        <f t="shared" si="30"/>
        <v>2143.3836381411165</v>
      </c>
      <c r="BI47" s="49">
        <f>VLOOKUP(A47,'1_12'!A:O,15,0)</f>
        <v>5334.39</v>
      </c>
      <c r="BJ47" s="73">
        <f t="shared" si="31"/>
        <v>-3191.0063618588838</v>
      </c>
      <c r="BK47" s="50">
        <f t="shared" si="32"/>
        <v>4.8216848379055597E-3</v>
      </c>
    </row>
    <row r="48" spans="1:63" x14ac:dyDescent="0.3">
      <c r="A48" s="77" t="s">
        <v>1607</v>
      </c>
      <c r="B48" s="77" t="s">
        <v>857</v>
      </c>
      <c r="C48" s="77">
        <f>VLOOKUP(B48,Площадь!A:B,2,0)</f>
        <v>19.100000000000001</v>
      </c>
      <c r="D48" s="113"/>
      <c r="E48">
        <v>31</v>
      </c>
      <c r="F48">
        <v>28</v>
      </c>
      <c r="G48">
        <v>31</v>
      </c>
      <c r="H48">
        <v>30</v>
      </c>
      <c r="I48">
        <v>31</v>
      </c>
      <c r="J48">
        <v>30</v>
      </c>
      <c r="K48">
        <v>5</v>
      </c>
      <c r="Q48">
        <f t="shared" si="33"/>
        <v>186</v>
      </c>
      <c r="R48" s="108"/>
      <c r="S48" s="91"/>
      <c r="T48" s="50">
        <f t="shared" si="2"/>
        <v>0</v>
      </c>
      <c r="U48" s="50">
        <f t="shared" si="3"/>
        <v>0</v>
      </c>
      <c r="V48" s="50">
        <f t="shared" si="4"/>
        <v>0</v>
      </c>
      <c r="W48" s="50">
        <f t="shared" si="5"/>
        <v>0</v>
      </c>
      <c r="X48" s="50">
        <f t="shared" si="6"/>
        <v>0</v>
      </c>
      <c r="Y48" s="50"/>
      <c r="Z48" s="50"/>
      <c r="AA48" s="50"/>
      <c r="AB48" s="50"/>
      <c r="AC48" s="50"/>
      <c r="AD48" s="50">
        <f t="shared" si="7"/>
        <v>0</v>
      </c>
      <c r="AE48" s="50">
        <f t="shared" si="8"/>
        <v>0</v>
      </c>
      <c r="AF48" s="50">
        <f t="shared" si="9"/>
        <v>0</v>
      </c>
      <c r="AG48" s="50">
        <f t="shared" si="10"/>
        <v>0</v>
      </c>
      <c r="AI48" s="50">
        <f t="shared" si="11"/>
        <v>0</v>
      </c>
      <c r="AJ48" s="50">
        <f t="shared" si="12"/>
        <v>0</v>
      </c>
      <c r="AK48" s="50">
        <f t="shared" si="13"/>
        <v>0</v>
      </c>
      <c r="AL48" s="50">
        <f t="shared" si="14"/>
        <v>0.21629589895731147</v>
      </c>
      <c r="AR48" s="50">
        <f t="shared" si="15"/>
        <v>0</v>
      </c>
      <c r="AS48" s="50">
        <f t="shared" si="16"/>
        <v>0</v>
      </c>
      <c r="AT48" s="50">
        <f t="shared" si="17"/>
        <v>0</v>
      </c>
      <c r="AV48" s="49">
        <f t="shared" si="18"/>
        <v>0</v>
      </c>
      <c r="AW48" s="49">
        <f t="shared" si="19"/>
        <v>0</v>
      </c>
      <c r="AX48" s="49">
        <f t="shared" si="20"/>
        <v>0</v>
      </c>
      <c r="AY48" s="49">
        <f t="shared" si="21"/>
        <v>580.61605932504858</v>
      </c>
      <c r="AZ48" s="49">
        <f t="shared" si="22"/>
        <v>0</v>
      </c>
      <c r="BA48" s="49">
        <f t="shared" si="23"/>
        <v>0</v>
      </c>
      <c r="BB48" s="49">
        <f t="shared" si="24"/>
        <v>0</v>
      </c>
      <c r="BC48" s="49">
        <f t="shared" si="25"/>
        <v>0</v>
      </c>
      <c r="BD48" s="49">
        <f t="shared" si="26"/>
        <v>0</v>
      </c>
      <c r="BE48" s="49">
        <f t="shared" si="27"/>
        <v>0</v>
      </c>
      <c r="BF48" s="49">
        <f t="shared" si="28"/>
        <v>0</v>
      </c>
      <c r="BG48" s="49">
        <f t="shared" si="29"/>
        <v>0</v>
      </c>
      <c r="BH48" s="72">
        <f t="shared" si="30"/>
        <v>580.61605932504858</v>
      </c>
      <c r="BI48" s="49">
        <f>VLOOKUP(A48,'1_12'!A:O,15,0)</f>
        <v>2593.36</v>
      </c>
      <c r="BJ48" s="73">
        <f t="shared" si="31"/>
        <v>-2012.7439406749515</v>
      </c>
      <c r="BK48" s="50">
        <f t="shared" si="32"/>
        <v>9.4369938463050376E-4</v>
      </c>
    </row>
    <row r="49" spans="1:63" x14ac:dyDescent="0.3">
      <c r="A49" s="77" t="s">
        <v>2840</v>
      </c>
      <c r="B49" s="77" t="s">
        <v>857</v>
      </c>
      <c r="C49" s="77">
        <f>VLOOKUP(B49,Площадь!A:B,2,0)</f>
        <v>19.100000000000001</v>
      </c>
      <c r="D49" s="113">
        <v>45113</v>
      </c>
      <c r="K49">
        <f>31-K48</f>
        <v>26</v>
      </c>
      <c r="L49">
        <v>31</v>
      </c>
      <c r="M49">
        <v>30</v>
      </c>
      <c r="N49">
        <v>31</v>
      </c>
      <c r="O49">
        <v>30</v>
      </c>
      <c r="P49">
        <v>31</v>
      </c>
      <c r="Q49">
        <f t="shared" si="33"/>
        <v>179</v>
      </c>
      <c r="R49" s="108"/>
      <c r="S49" s="91"/>
      <c r="T49" s="50">
        <f t="shared" si="2"/>
        <v>0</v>
      </c>
      <c r="U49" s="50">
        <f t="shared" si="3"/>
        <v>0</v>
      </c>
      <c r="V49" s="50">
        <f t="shared" si="4"/>
        <v>0</v>
      </c>
      <c r="W49" s="50">
        <f t="shared" si="5"/>
        <v>0</v>
      </c>
      <c r="X49" s="50">
        <f t="shared" si="6"/>
        <v>0</v>
      </c>
      <c r="Y49" s="50"/>
      <c r="Z49" s="50"/>
      <c r="AA49" s="50"/>
      <c r="AB49" s="50"/>
      <c r="AC49" s="50"/>
      <c r="AD49" s="50">
        <f t="shared" si="7"/>
        <v>0</v>
      </c>
      <c r="AE49" s="50">
        <f t="shared" si="8"/>
        <v>0</v>
      </c>
      <c r="AF49" s="50">
        <f t="shared" si="9"/>
        <v>0</v>
      </c>
      <c r="AG49" s="50">
        <f t="shared" si="10"/>
        <v>0</v>
      </c>
      <c r="AI49" s="50">
        <f t="shared" si="11"/>
        <v>0</v>
      </c>
      <c r="AJ49" s="50">
        <f t="shared" si="12"/>
        <v>0</v>
      </c>
      <c r="AK49" s="50">
        <f t="shared" si="13"/>
        <v>0</v>
      </c>
      <c r="AL49" s="50">
        <f t="shared" si="14"/>
        <v>0</v>
      </c>
      <c r="AR49" s="50">
        <f t="shared" si="15"/>
        <v>0.28450758361729001</v>
      </c>
      <c r="AS49" s="50">
        <f t="shared" si="16"/>
        <v>0.25464135022581408</v>
      </c>
      <c r="AT49" s="50">
        <f t="shared" si="17"/>
        <v>0.34968533204753893</v>
      </c>
      <c r="AV49" s="49">
        <f t="shared" si="18"/>
        <v>0</v>
      </c>
      <c r="AW49" s="49">
        <f t="shared" si="19"/>
        <v>0</v>
      </c>
      <c r="AX49" s="49">
        <f t="shared" si="20"/>
        <v>0</v>
      </c>
      <c r="AY49" s="49">
        <f t="shared" si="21"/>
        <v>0</v>
      </c>
      <c r="AZ49" s="49">
        <f t="shared" si="22"/>
        <v>0</v>
      </c>
      <c r="BA49" s="49">
        <f t="shared" si="23"/>
        <v>0</v>
      </c>
      <c r="BB49" s="49">
        <f t="shared" si="24"/>
        <v>0</v>
      </c>
      <c r="BC49" s="49">
        <f t="shared" si="25"/>
        <v>0</v>
      </c>
      <c r="BD49" s="49">
        <f t="shared" si="26"/>
        <v>0</v>
      </c>
      <c r="BE49" s="49">
        <f t="shared" si="27"/>
        <v>763.72077715890862</v>
      </c>
      <c r="BF49" s="49">
        <f t="shared" si="28"/>
        <v>683.54905489216628</v>
      </c>
      <c r="BG49" s="49">
        <f t="shared" si="29"/>
        <v>938.68131793513169</v>
      </c>
      <c r="BH49" s="72">
        <f t="shared" si="30"/>
        <v>2385.9511499862065</v>
      </c>
      <c r="BI49" s="49">
        <f>VLOOKUP(A49,'1_12'!A:O,15,0)</f>
        <v>4789.97</v>
      </c>
      <c r="BJ49" s="73">
        <f t="shared" si="31"/>
        <v>-2404.0188500137938</v>
      </c>
      <c r="BK49" s="50">
        <f t="shared" si="32"/>
        <v>3.8779854532750568E-3</v>
      </c>
    </row>
    <row r="50" spans="1:63" x14ac:dyDescent="0.3">
      <c r="A50" s="77" t="s">
        <v>1577</v>
      </c>
      <c r="B50" s="77" t="s">
        <v>544</v>
      </c>
      <c r="C50" s="77">
        <f>VLOOKUP(B50,Площадь!A:B,2,0)</f>
        <v>15.7</v>
      </c>
      <c r="D50" s="113"/>
      <c r="E50">
        <v>31</v>
      </c>
      <c r="F50">
        <v>28</v>
      </c>
      <c r="G50">
        <v>31</v>
      </c>
      <c r="H50">
        <v>30</v>
      </c>
      <c r="I50">
        <v>31</v>
      </c>
      <c r="J50">
        <v>30</v>
      </c>
      <c r="K50">
        <v>31</v>
      </c>
      <c r="L50">
        <v>31</v>
      </c>
      <c r="M50">
        <v>5</v>
      </c>
      <c r="Q50">
        <f t="shared" si="33"/>
        <v>248</v>
      </c>
      <c r="R50" s="108"/>
      <c r="S50" s="91"/>
      <c r="T50" s="50">
        <f t="shared" si="2"/>
        <v>0</v>
      </c>
      <c r="U50" s="50">
        <f t="shared" si="3"/>
        <v>0</v>
      </c>
      <c r="V50" s="50">
        <f t="shared" si="4"/>
        <v>0</v>
      </c>
      <c r="W50" s="50">
        <f t="shared" si="5"/>
        <v>0</v>
      </c>
      <c r="X50" s="50">
        <f t="shared" si="6"/>
        <v>0</v>
      </c>
      <c r="Y50" s="50"/>
      <c r="Z50" s="50"/>
      <c r="AA50" s="50"/>
      <c r="AB50" s="50"/>
      <c r="AC50" s="50"/>
      <c r="AD50" s="50">
        <f t="shared" si="7"/>
        <v>0</v>
      </c>
      <c r="AE50" s="50">
        <f t="shared" si="8"/>
        <v>0</v>
      </c>
      <c r="AF50" s="50">
        <f t="shared" si="9"/>
        <v>0</v>
      </c>
      <c r="AG50" s="50">
        <f t="shared" si="10"/>
        <v>0</v>
      </c>
      <c r="AI50" s="50">
        <f t="shared" si="11"/>
        <v>0</v>
      </c>
      <c r="AJ50" s="50">
        <f t="shared" si="12"/>
        <v>0</v>
      </c>
      <c r="AK50" s="50">
        <f t="shared" si="13"/>
        <v>0</v>
      </c>
      <c r="AL50" s="50">
        <f t="shared" si="14"/>
        <v>0.17779296406438691</v>
      </c>
      <c r="AR50" s="50">
        <f t="shared" si="15"/>
        <v>0</v>
      </c>
      <c r="AS50" s="50">
        <f t="shared" si="16"/>
        <v>0</v>
      </c>
      <c r="AT50" s="50">
        <f t="shared" si="17"/>
        <v>0</v>
      </c>
      <c r="AV50" s="49">
        <f t="shared" si="18"/>
        <v>0</v>
      </c>
      <c r="AW50" s="49">
        <f t="shared" si="19"/>
        <v>0</v>
      </c>
      <c r="AX50" s="49">
        <f t="shared" si="20"/>
        <v>0</v>
      </c>
      <c r="AY50" s="49">
        <f t="shared" si="21"/>
        <v>477.26032101587765</v>
      </c>
      <c r="AZ50" s="49">
        <f t="shared" si="22"/>
        <v>0</v>
      </c>
      <c r="BA50" s="49">
        <f t="shared" si="23"/>
        <v>0</v>
      </c>
      <c r="BB50" s="49">
        <f t="shared" si="24"/>
        <v>0</v>
      </c>
      <c r="BC50" s="49">
        <f t="shared" si="25"/>
        <v>0</v>
      </c>
      <c r="BD50" s="49">
        <f t="shared" si="26"/>
        <v>0</v>
      </c>
      <c r="BE50" s="49">
        <f t="shared" si="27"/>
        <v>0</v>
      </c>
      <c r="BF50" s="49">
        <f t="shared" si="28"/>
        <v>0</v>
      </c>
      <c r="BG50" s="49">
        <f t="shared" si="29"/>
        <v>0</v>
      </c>
      <c r="BH50" s="72">
        <f t="shared" si="30"/>
        <v>477.26032101587765</v>
      </c>
      <c r="BI50" s="49">
        <f>VLOOKUP(A50,'1_12'!A:O,15,0)</f>
        <v>3483.93</v>
      </c>
      <c r="BJ50" s="73">
        <f t="shared" si="31"/>
        <v>-3006.6696789841221</v>
      </c>
      <c r="BK50" s="50">
        <f t="shared" si="32"/>
        <v>9.4369938463050387E-4</v>
      </c>
    </row>
    <row r="51" spans="1:63" x14ac:dyDescent="0.3">
      <c r="A51" s="77" t="s">
        <v>2886</v>
      </c>
      <c r="B51" s="77" t="s">
        <v>544</v>
      </c>
      <c r="C51" s="77">
        <f>VLOOKUP(B51,Площадь!A:B,2,0)</f>
        <v>15.7</v>
      </c>
      <c r="D51" s="113">
        <v>45175</v>
      </c>
      <c r="M51">
        <f>30-M50</f>
        <v>25</v>
      </c>
      <c r="N51">
        <v>31</v>
      </c>
      <c r="O51">
        <v>8</v>
      </c>
      <c r="Q51">
        <f t="shared" si="33"/>
        <v>64</v>
      </c>
      <c r="R51" s="108"/>
      <c r="S51" s="91"/>
      <c r="T51" s="50">
        <f t="shared" si="2"/>
        <v>0</v>
      </c>
      <c r="U51" s="50">
        <f t="shared" si="3"/>
        <v>0</v>
      </c>
      <c r="V51" s="50">
        <f t="shared" si="4"/>
        <v>0</v>
      </c>
      <c r="W51" s="50">
        <f t="shared" si="5"/>
        <v>0</v>
      </c>
      <c r="X51" s="50">
        <f t="shared" si="6"/>
        <v>0</v>
      </c>
      <c r="Y51" s="50"/>
      <c r="Z51" s="50"/>
      <c r="AA51" s="50"/>
      <c r="AB51" s="50"/>
      <c r="AC51" s="50"/>
      <c r="AD51" s="50">
        <f t="shared" si="7"/>
        <v>0</v>
      </c>
      <c r="AE51" s="50">
        <f t="shared" si="8"/>
        <v>0</v>
      </c>
      <c r="AF51" s="50">
        <f t="shared" si="9"/>
        <v>0</v>
      </c>
      <c r="AG51" s="50">
        <f t="shared" si="10"/>
        <v>0</v>
      </c>
      <c r="AI51" s="50">
        <f t="shared" si="11"/>
        <v>0</v>
      </c>
      <c r="AJ51" s="50">
        <f t="shared" si="12"/>
        <v>0</v>
      </c>
      <c r="AK51" s="50">
        <f t="shared" si="13"/>
        <v>0</v>
      </c>
      <c r="AL51" s="50">
        <f t="shared" si="14"/>
        <v>0</v>
      </c>
      <c r="AR51" s="50">
        <f t="shared" si="15"/>
        <v>0.23386225459641113</v>
      </c>
      <c r="AS51" s="50">
        <f t="shared" si="16"/>
        <v>5.5816672929078964E-2</v>
      </c>
      <c r="AT51" s="50">
        <f t="shared" si="17"/>
        <v>0</v>
      </c>
      <c r="AV51" s="49">
        <f t="shared" si="18"/>
        <v>0</v>
      </c>
      <c r="AW51" s="49">
        <f t="shared" si="19"/>
        <v>0</v>
      </c>
      <c r="AX51" s="49">
        <f t="shared" si="20"/>
        <v>0</v>
      </c>
      <c r="AY51" s="49">
        <f t="shared" si="21"/>
        <v>0</v>
      </c>
      <c r="AZ51" s="49">
        <f t="shared" si="22"/>
        <v>0</v>
      </c>
      <c r="BA51" s="49">
        <f t="shared" si="23"/>
        <v>0</v>
      </c>
      <c r="BB51" s="49">
        <f t="shared" si="24"/>
        <v>0</v>
      </c>
      <c r="BC51" s="49">
        <f t="shared" si="25"/>
        <v>0</v>
      </c>
      <c r="BD51" s="49">
        <f t="shared" si="26"/>
        <v>0</v>
      </c>
      <c r="BE51" s="49">
        <f t="shared" si="27"/>
        <v>627.77048174842218</v>
      </c>
      <c r="BF51" s="49">
        <f t="shared" si="28"/>
        <v>149.83204414390241</v>
      </c>
      <c r="BG51" s="49">
        <f t="shared" si="29"/>
        <v>0</v>
      </c>
      <c r="BH51" s="72">
        <f t="shared" si="30"/>
        <v>777.60252589232459</v>
      </c>
      <c r="BI51" s="49">
        <f>VLOOKUP(A51,'1_12'!A:O,15,0)</f>
        <v>1550.9199999999998</v>
      </c>
      <c r="BJ51" s="73">
        <f t="shared" si="31"/>
        <v>-773.31747410767525</v>
      </c>
      <c r="BK51" s="50">
        <f t="shared" si="32"/>
        <v>1.5375739252945332E-3</v>
      </c>
    </row>
    <row r="52" spans="1:63" x14ac:dyDescent="0.3">
      <c r="A52" s="77" t="s">
        <v>2915</v>
      </c>
      <c r="B52" s="77" t="s">
        <v>544</v>
      </c>
      <c r="C52" s="77">
        <f>VLOOKUP(B52,Площадь!A:B,2,0)</f>
        <v>15.7</v>
      </c>
      <c r="D52" s="113">
        <v>45239</v>
      </c>
      <c r="O52">
        <f>30-O51</f>
        <v>22</v>
      </c>
      <c r="P52">
        <v>31</v>
      </c>
      <c r="Q52">
        <f t="shared" si="33"/>
        <v>53</v>
      </c>
      <c r="R52" s="108"/>
      <c r="S52" s="91"/>
      <c r="T52" s="50">
        <f t="shared" si="2"/>
        <v>0</v>
      </c>
      <c r="U52" s="50">
        <f t="shared" si="3"/>
        <v>0</v>
      </c>
      <c r="V52" s="50">
        <f t="shared" si="4"/>
        <v>0</v>
      </c>
      <c r="W52" s="50">
        <f t="shared" si="5"/>
        <v>0</v>
      </c>
      <c r="X52" s="50">
        <f t="shared" si="6"/>
        <v>0</v>
      </c>
      <c r="Y52" s="50"/>
      <c r="Z52" s="50"/>
      <c r="AA52" s="50"/>
      <c r="AB52" s="50"/>
      <c r="AC52" s="50"/>
      <c r="AD52" s="50">
        <f t="shared" si="7"/>
        <v>0</v>
      </c>
      <c r="AE52" s="50">
        <f t="shared" si="8"/>
        <v>0</v>
      </c>
      <c r="AF52" s="50">
        <f t="shared" si="9"/>
        <v>0</v>
      </c>
      <c r="AG52" s="50">
        <f t="shared" si="10"/>
        <v>0</v>
      </c>
      <c r="AI52" s="50">
        <f t="shared" si="11"/>
        <v>0</v>
      </c>
      <c r="AJ52" s="50">
        <f t="shared" si="12"/>
        <v>0</v>
      </c>
      <c r="AK52" s="50">
        <f t="shared" si="13"/>
        <v>0</v>
      </c>
      <c r="AL52" s="50">
        <f t="shared" si="14"/>
        <v>0</v>
      </c>
      <c r="AR52" s="50">
        <f t="shared" si="15"/>
        <v>0</v>
      </c>
      <c r="AS52" s="50">
        <f t="shared" si="16"/>
        <v>0.15349585055496714</v>
      </c>
      <c r="AT52" s="50">
        <f t="shared" si="17"/>
        <v>0.28743768131656339</v>
      </c>
      <c r="AV52" s="49">
        <f t="shared" si="18"/>
        <v>0</v>
      </c>
      <c r="AW52" s="49">
        <f t="shared" si="19"/>
        <v>0</v>
      </c>
      <c r="AX52" s="49">
        <f t="shared" si="20"/>
        <v>0</v>
      </c>
      <c r="AY52" s="49">
        <f t="shared" si="21"/>
        <v>0</v>
      </c>
      <c r="AZ52" s="49">
        <f t="shared" si="22"/>
        <v>0</v>
      </c>
      <c r="BA52" s="49">
        <f t="shared" si="23"/>
        <v>0</v>
      </c>
      <c r="BB52" s="49">
        <f t="shared" si="24"/>
        <v>0</v>
      </c>
      <c r="BC52" s="49">
        <f t="shared" si="25"/>
        <v>0</v>
      </c>
      <c r="BD52" s="49">
        <f t="shared" si="26"/>
        <v>0</v>
      </c>
      <c r="BE52" s="49">
        <f t="shared" si="27"/>
        <v>0</v>
      </c>
      <c r="BF52" s="49">
        <f t="shared" si="28"/>
        <v>412.03812139573165</v>
      </c>
      <c r="BG52" s="49">
        <f t="shared" si="29"/>
        <v>771.58621421893008</v>
      </c>
      <c r="BH52" s="72">
        <f t="shared" si="30"/>
        <v>1183.6243356146617</v>
      </c>
      <c r="BI52" s="49">
        <f>VLOOKUP(A52,'1_12'!A:O,15,0)</f>
        <v>1033.94</v>
      </c>
      <c r="BJ52" s="73">
        <f t="shared" si="31"/>
        <v>149.68433561466168</v>
      </c>
      <c r="BK52" s="50">
        <f t="shared" si="32"/>
        <v>2.3404115279805232E-3</v>
      </c>
    </row>
    <row r="53" spans="1:63" x14ac:dyDescent="0.3">
      <c r="A53" s="77" t="s">
        <v>1326</v>
      </c>
      <c r="B53" s="77" t="s">
        <v>858</v>
      </c>
      <c r="C53" s="77">
        <f>VLOOKUP(B53,Площадь!A:B,2,0)</f>
        <v>15.7</v>
      </c>
      <c r="D53" s="113"/>
      <c r="E53">
        <v>31</v>
      </c>
      <c r="F53">
        <v>28</v>
      </c>
      <c r="G53">
        <v>31</v>
      </c>
      <c r="H53">
        <v>30</v>
      </c>
      <c r="I53">
        <v>31</v>
      </c>
      <c r="J53">
        <v>30</v>
      </c>
      <c r="K53">
        <v>31</v>
      </c>
      <c r="L53">
        <v>31</v>
      </c>
      <c r="M53">
        <v>30</v>
      </c>
      <c r="N53">
        <v>31</v>
      </c>
      <c r="O53">
        <v>30</v>
      </c>
      <c r="P53">
        <v>31</v>
      </c>
      <c r="Q53">
        <f>SUM(E53:P53)</f>
        <v>365</v>
      </c>
      <c r="R53" s="108"/>
      <c r="S53" s="91"/>
      <c r="T53" s="50">
        <f t="shared" si="2"/>
        <v>0</v>
      </c>
      <c r="U53" s="50">
        <f t="shared" si="3"/>
        <v>0</v>
      </c>
      <c r="V53" s="50">
        <f t="shared" si="4"/>
        <v>0</v>
      </c>
      <c r="W53" s="50">
        <f t="shared" si="5"/>
        <v>0</v>
      </c>
      <c r="X53" s="50">
        <f t="shared" si="6"/>
        <v>0</v>
      </c>
      <c r="Y53" s="50"/>
      <c r="Z53" s="50"/>
      <c r="AA53" s="50"/>
      <c r="AB53" s="50"/>
      <c r="AC53" s="50"/>
      <c r="AD53" s="50">
        <f t="shared" si="7"/>
        <v>0</v>
      </c>
      <c r="AE53" s="50">
        <f t="shared" si="8"/>
        <v>0</v>
      </c>
      <c r="AF53" s="50">
        <f t="shared" si="9"/>
        <v>0</v>
      </c>
      <c r="AG53" s="50">
        <f t="shared" si="10"/>
        <v>0</v>
      </c>
      <c r="AI53" s="50">
        <f t="shared" si="11"/>
        <v>0</v>
      </c>
      <c r="AJ53" s="50">
        <f t="shared" si="12"/>
        <v>0</v>
      </c>
      <c r="AK53" s="50">
        <f t="shared" si="13"/>
        <v>0</v>
      </c>
      <c r="AL53" s="50">
        <f t="shared" si="14"/>
        <v>0.17779296406438691</v>
      </c>
      <c r="AR53" s="50">
        <f t="shared" si="15"/>
        <v>0.23386225459641113</v>
      </c>
      <c r="AS53" s="50">
        <f t="shared" si="16"/>
        <v>0.20931252348404611</v>
      </c>
      <c r="AT53" s="50">
        <f t="shared" si="17"/>
        <v>0.28743768131656339</v>
      </c>
      <c r="AV53" s="49">
        <f t="shared" si="18"/>
        <v>0</v>
      </c>
      <c r="AW53" s="49">
        <f t="shared" si="19"/>
        <v>0</v>
      </c>
      <c r="AX53" s="49">
        <f t="shared" si="20"/>
        <v>0</v>
      </c>
      <c r="AY53" s="49">
        <f t="shared" si="21"/>
        <v>477.26032101587765</v>
      </c>
      <c r="AZ53" s="49">
        <f t="shared" si="22"/>
        <v>0</v>
      </c>
      <c r="BA53" s="49">
        <f t="shared" si="23"/>
        <v>0</v>
      </c>
      <c r="BB53" s="49">
        <f t="shared" si="24"/>
        <v>0</v>
      </c>
      <c r="BC53" s="49">
        <f t="shared" si="25"/>
        <v>0</v>
      </c>
      <c r="BD53" s="49">
        <f t="shared" si="26"/>
        <v>0</v>
      </c>
      <c r="BE53" s="49">
        <f t="shared" si="27"/>
        <v>627.77048174842218</v>
      </c>
      <c r="BF53" s="49">
        <f t="shared" si="28"/>
        <v>561.87016553963406</v>
      </c>
      <c r="BG53" s="49">
        <f t="shared" si="29"/>
        <v>771.58621421893008</v>
      </c>
      <c r="BH53" s="72">
        <f t="shared" si="30"/>
        <v>2438.4871825228638</v>
      </c>
      <c r="BI53" s="49">
        <f>VLOOKUP(A53,'1_12'!A:O,15,0)</f>
        <v>6068.7899999999991</v>
      </c>
      <c r="BJ53" s="73">
        <f t="shared" si="31"/>
        <v>-3630.3028174771352</v>
      </c>
      <c r="BK53" s="50">
        <f t="shared" si="32"/>
        <v>4.8216848379055615E-3</v>
      </c>
    </row>
    <row r="54" spans="1:63" x14ac:dyDescent="0.3">
      <c r="A54" s="77" t="s">
        <v>1688</v>
      </c>
      <c r="B54" s="77" t="s">
        <v>559</v>
      </c>
      <c r="C54" s="77">
        <f>VLOOKUP(B54,Площадь!A:B,2,0)</f>
        <v>13.8</v>
      </c>
      <c r="D54" s="113"/>
      <c r="E54">
        <v>31</v>
      </c>
      <c r="F54">
        <v>28</v>
      </c>
      <c r="G54">
        <v>31</v>
      </c>
      <c r="H54">
        <v>19</v>
      </c>
      <c r="Q54">
        <f t="shared" ref="Q54:Q63" si="34">SUM(E54:P54)</f>
        <v>109</v>
      </c>
      <c r="R54" s="108"/>
      <c r="S54" s="91"/>
      <c r="T54" s="50">
        <f t="shared" si="2"/>
        <v>0</v>
      </c>
      <c r="U54" s="50">
        <f t="shared" si="3"/>
        <v>0</v>
      </c>
      <c r="V54" s="50">
        <f t="shared" si="4"/>
        <v>0</v>
      </c>
      <c r="W54" s="50">
        <f t="shared" si="5"/>
        <v>0</v>
      </c>
      <c r="X54" s="50">
        <f t="shared" si="6"/>
        <v>0</v>
      </c>
      <c r="Y54" s="50"/>
      <c r="Z54" s="50"/>
      <c r="AA54" s="50"/>
      <c r="AB54" s="50"/>
      <c r="AC54" s="50"/>
      <c r="AD54" s="50">
        <f t="shared" si="7"/>
        <v>0</v>
      </c>
      <c r="AE54" s="50">
        <f t="shared" si="8"/>
        <v>0</v>
      </c>
      <c r="AF54" s="50">
        <f t="shared" si="9"/>
        <v>0</v>
      </c>
      <c r="AG54" s="50">
        <f t="shared" si="10"/>
        <v>0</v>
      </c>
      <c r="AI54" s="50">
        <f t="shared" si="11"/>
        <v>0</v>
      </c>
      <c r="AJ54" s="50">
        <f t="shared" si="12"/>
        <v>0</v>
      </c>
      <c r="AK54" s="50">
        <f t="shared" si="13"/>
        <v>0</v>
      </c>
      <c r="AL54" s="50">
        <f t="shared" si="14"/>
        <v>9.8975191460047254E-2</v>
      </c>
      <c r="AR54" s="50">
        <f t="shared" si="15"/>
        <v>0</v>
      </c>
      <c r="AS54" s="50">
        <f t="shared" si="16"/>
        <v>0</v>
      </c>
      <c r="AT54" s="50">
        <f t="shared" si="17"/>
        <v>0</v>
      </c>
      <c r="AV54" s="49">
        <f t="shared" si="18"/>
        <v>0</v>
      </c>
      <c r="AW54" s="49">
        <f t="shared" si="19"/>
        <v>0</v>
      </c>
      <c r="AX54" s="49">
        <f t="shared" si="20"/>
        <v>0</v>
      </c>
      <c r="AY54" s="49">
        <f t="shared" si="21"/>
        <v>265.68504494769246</v>
      </c>
      <c r="AZ54" s="49">
        <f t="shared" si="22"/>
        <v>0</v>
      </c>
      <c r="BA54" s="49">
        <f t="shared" si="23"/>
        <v>0</v>
      </c>
      <c r="BB54" s="49">
        <f t="shared" si="24"/>
        <v>0</v>
      </c>
      <c r="BC54" s="49">
        <f t="shared" si="25"/>
        <v>0</v>
      </c>
      <c r="BD54" s="49">
        <f t="shared" si="26"/>
        <v>0</v>
      </c>
      <c r="BE54" s="49">
        <f t="shared" si="27"/>
        <v>0</v>
      </c>
      <c r="BF54" s="49">
        <f t="shared" si="28"/>
        <v>0</v>
      </c>
      <c r="BG54" s="49">
        <f t="shared" si="29"/>
        <v>0</v>
      </c>
      <c r="BH54" s="72">
        <f t="shared" si="30"/>
        <v>265.68504494769246</v>
      </c>
      <c r="BI54" s="49">
        <f>VLOOKUP(A54,'1_12'!A:O,15,0)</f>
        <v>375.27</v>
      </c>
      <c r="BJ54" s="73">
        <f t="shared" si="31"/>
        <v>-109.58495505230752</v>
      </c>
      <c r="BK54" s="50">
        <f t="shared" si="32"/>
        <v>5.9767627693265248E-4</v>
      </c>
    </row>
    <row r="55" spans="1:63" x14ac:dyDescent="0.3">
      <c r="A55" s="77" t="s">
        <v>2668</v>
      </c>
      <c r="B55" s="77" t="s">
        <v>559</v>
      </c>
      <c r="C55" s="77">
        <f>VLOOKUP(B55,Площадь!A:B,2,0)</f>
        <v>13.8</v>
      </c>
      <c r="D55" s="113">
        <v>45036</v>
      </c>
      <c r="H55">
        <f>30-H54</f>
        <v>11</v>
      </c>
      <c r="I55">
        <v>31</v>
      </c>
      <c r="J55">
        <v>30</v>
      </c>
      <c r="K55">
        <v>31</v>
      </c>
      <c r="L55">
        <v>31</v>
      </c>
      <c r="M55">
        <v>30</v>
      </c>
      <c r="N55">
        <v>31</v>
      </c>
      <c r="O55">
        <v>30</v>
      </c>
      <c r="P55">
        <v>31</v>
      </c>
      <c r="Q55">
        <f t="shared" si="34"/>
        <v>256</v>
      </c>
      <c r="R55" s="108"/>
      <c r="S55" s="91"/>
      <c r="T55" s="50">
        <f t="shared" si="2"/>
        <v>0</v>
      </c>
      <c r="U55" s="50">
        <f t="shared" si="3"/>
        <v>0</v>
      </c>
      <c r="V55" s="50">
        <f t="shared" si="4"/>
        <v>0</v>
      </c>
      <c r="W55" s="50">
        <f t="shared" si="5"/>
        <v>0</v>
      </c>
      <c r="X55" s="50">
        <f t="shared" si="6"/>
        <v>0</v>
      </c>
      <c r="Y55" s="50"/>
      <c r="Z55" s="50"/>
      <c r="AA55" s="50"/>
      <c r="AB55" s="50"/>
      <c r="AC55" s="50"/>
      <c r="AD55" s="50">
        <f t="shared" si="7"/>
        <v>0</v>
      </c>
      <c r="AE55" s="50">
        <f t="shared" si="8"/>
        <v>0</v>
      </c>
      <c r="AF55" s="50">
        <f t="shared" si="9"/>
        <v>0</v>
      </c>
      <c r="AG55" s="50">
        <f t="shared" si="10"/>
        <v>0</v>
      </c>
      <c r="AI55" s="50">
        <f t="shared" si="11"/>
        <v>0</v>
      </c>
      <c r="AJ55" s="50">
        <f t="shared" si="12"/>
        <v>0</v>
      </c>
      <c r="AK55" s="50">
        <f t="shared" si="13"/>
        <v>0</v>
      </c>
      <c r="AL55" s="50">
        <f t="shared" si="14"/>
        <v>5.7301426634764195E-2</v>
      </c>
      <c r="AR55" s="50">
        <f t="shared" si="15"/>
        <v>0.20556045308474355</v>
      </c>
      <c r="AS55" s="50">
        <f t="shared" si="16"/>
        <v>0.183981708540117</v>
      </c>
      <c r="AT55" s="50">
        <f t="shared" si="17"/>
        <v>0.25265222943748888</v>
      </c>
      <c r="AV55" s="49">
        <f t="shared" si="18"/>
        <v>0</v>
      </c>
      <c r="AW55" s="49">
        <f t="shared" si="19"/>
        <v>0</v>
      </c>
      <c r="AX55" s="49">
        <f t="shared" si="20"/>
        <v>0</v>
      </c>
      <c r="AY55" s="49">
        <f t="shared" si="21"/>
        <v>153.81765760129562</v>
      </c>
      <c r="AZ55" s="49">
        <f t="shared" si="22"/>
        <v>0</v>
      </c>
      <c r="BA55" s="49">
        <f t="shared" si="23"/>
        <v>0</v>
      </c>
      <c r="BB55" s="49">
        <f t="shared" si="24"/>
        <v>0</v>
      </c>
      <c r="BC55" s="49">
        <f t="shared" si="25"/>
        <v>0</v>
      </c>
      <c r="BD55" s="49">
        <f t="shared" si="26"/>
        <v>0</v>
      </c>
      <c r="BE55" s="49">
        <f t="shared" si="27"/>
        <v>551.79825784256218</v>
      </c>
      <c r="BF55" s="49">
        <f t="shared" si="28"/>
        <v>493.87313913674848</v>
      </c>
      <c r="BG55" s="49">
        <f t="shared" si="29"/>
        <v>678.20953861281771</v>
      </c>
      <c r="BH55" s="72">
        <f t="shared" si="30"/>
        <v>1877.6985931934241</v>
      </c>
      <c r="BI55" s="49">
        <f>VLOOKUP(A55,'1_12'!A:O,15,0)</f>
        <v>4959.1100000000006</v>
      </c>
      <c r="BJ55" s="73">
        <f t="shared" si="31"/>
        <v>-3081.4114068065765</v>
      </c>
      <c r="BK55" s="50">
        <f t="shared" si="32"/>
        <v>4.2240085609729083E-3</v>
      </c>
    </row>
    <row r="56" spans="1:63" x14ac:dyDescent="0.3">
      <c r="A56" s="77" t="s">
        <v>1581</v>
      </c>
      <c r="B56" s="77" t="s">
        <v>575</v>
      </c>
      <c r="C56" s="77">
        <f>VLOOKUP(B56,Площадь!A:B,2,0)</f>
        <v>15.6</v>
      </c>
      <c r="D56" s="113"/>
      <c r="E56">
        <v>31</v>
      </c>
      <c r="F56">
        <v>28</v>
      </c>
      <c r="G56">
        <v>21</v>
      </c>
      <c r="Q56">
        <f t="shared" si="34"/>
        <v>80</v>
      </c>
      <c r="R56" s="108"/>
      <c r="S56" s="91"/>
      <c r="T56" s="50">
        <f t="shared" si="2"/>
        <v>0</v>
      </c>
      <c r="U56" s="50">
        <f t="shared" si="3"/>
        <v>0</v>
      </c>
      <c r="V56" s="50">
        <f t="shared" si="4"/>
        <v>0</v>
      </c>
      <c r="W56" s="50">
        <f t="shared" si="5"/>
        <v>0</v>
      </c>
      <c r="X56" s="50">
        <f t="shared" si="6"/>
        <v>0</v>
      </c>
      <c r="Y56" s="50"/>
      <c r="Z56" s="50"/>
      <c r="AA56" s="50"/>
      <c r="AB56" s="50"/>
      <c r="AC56" s="50"/>
      <c r="AD56" s="50">
        <f t="shared" si="7"/>
        <v>0</v>
      </c>
      <c r="AE56" s="50">
        <f t="shared" si="8"/>
        <v>0</v>
      </c>
      <c r="AF56" s="50">
        <f t="shared" si="9"/>
        <v>0</v>
      </c>
      <c r="AG56" s="50">
        <f t="shared" si="10"/>
        <v>0</v>
      </c>
      <c r="AI56" s="50">
        <f t="shared" si="11"/>
        <v>0</v>
      </c>
      <c r="AJ56" s="50">
        <f t="shared" si="12"/>
        <v>0</v>
      </c>
      <c r="AK56" s="50">
        <f t="shared" si="13"/>
        <v>0</v>
      </c>
      <c r="AL56" s="50">
        <f t="shared" si="14"/>
        <v>0</v>
      </c>
      <c r="AR56" s="50">
        <f t="shared" si="15"/>
        <v>0</v>
      </c>
      <c r="AS56" s="50">
        <f t="shared" si="16"/>
        <v>0</v>
      </c>
      <c r="AT56" s="50">
        <f t="shared" si="17"/>
        <v>0</v>
      </c>
      <c r="AV56" s="49">
        <f t="shared" si="18"/>
        <v>0</v>
      </c>
      <c r="AW56" s="49">
        <f t="shared" si="19"/>
        <v>0</v>
      </c>
      <c r="AX56" s="49">
        <f t="shared" si="20"/>
        <v>0</v>
      </c>
      <c r="AY56" s="49">
        <f t="shared" si="21"/>
        <v>0</v>
      </c>
      <c r="AZ56" s="49">
        <f t="shared" si="22"/>
        <v>0</v>
      </c>
      <c r="BA56" s="49">
        <f t="shared" si="23"/>
        <v>0</v>
      </c>
      <c r="BB56" s="49">
        <f t="shared" si="24"/>
        <v>0</v>
      </c>
      <c r="BC56" s="49">
        <f t="shared" si="25"/>
        <v>0</v>
      </c>
      <c r="BD56" s="49">
        <f t="shared" si="26"/>
        <v>0</v>
      </c>
      <c r="BE56" s="49">
        <f t="shared" si="27"/>
        <v>0</v>
      </c>
      <c r="BF56" s="49">
        <f t="shared" si="28"/>
        <v>0</v>
      </c>
      <c r="BG56" s="49">
        <f t="shared" si="29"/>
        <v>0</v>
      </c>
      <c r="BH56" s="72">
        <f t="shared" si="30"/>
        <v>0</v>
      </c>
      <c r="BI56" s="49">
        <f>VLOOKUP(A56,'1_12'!A:O,15,0)</f>
        <v>0</v>
      </c>
      <c r="BJ56" s="73">
        <f t="shared" si="31"/>
        <v>0</v>
      </c>
      <c r="BK56" s="50">
        <f t="shared" si="32"/>
        <v>0</v>
      </c>
    </row>
    <row r="57" spans="1:63" x14ac:dyDescent="0.3">
      <c r="A57" s="77" t="s">
        <v>2654</v>
      </c>
      <c r="B57" s="77" t="s">
        <v>575</v>
      </c>
      <c r="C57" s="77">
        <f>VLOOKUP(B57,Площадь!A:B,2,0)</f>
        <v>15.6</v>
      </c>
      <c r="D57" s="113">
        <v>45007</v>
      </c>
      <c r="G57">
        <f>31-G56</f>
        <v>10</v>
      </c>
      <c r="H57">
        <v>30</v>
      </c>
      <c r="I57">
        <v>31</v>
      </c>
      <c r="J57">
        <v>30</v>
      </c>
      <c r="K57">
        <v>31</v>
      </c>
      <c r="L57">
        <v>31</v>
      </c>
      <c r="M57">
        <v>30</v>
      </c>
      <c r="N57">
        <v>31</v>
      </c>
      <c r="O57">
        <v>30</v>
      </c>
      <c r="P57">
        <v>31</v>
      </c>
      <c r="Q57">
        <f t="shared" si="34"/>
        <v>285</v>
      </c>
      <c r="R57" s="108"/>
      <c r="S57" s="91"/>
      <c r="T57" s="50">
        <f t="shared" si="2"/>
        <v>0</v>
      </c>
      <c r="U57" s="50">
        <f t="shared" si="3"/>
        <v>0</v>
      </c>
      <c r="V57" s="50">
        <f t="shared" si="4"/>
        <v>0</v>
      </c>
      <c r="W57" s="50">
        <f t="shared" si="5"/>
        <v>0</v>
      </c>
      <c r="X57" s="50">
        <f t="shared" si="6"/>
        <v>0</v>
      </c>
      <c r="Y57" s="50"/>
      <c r="Z57" s="50"/>
      <c r="AA57" s="50"/>
      <c r="AB57" s="50"/>
      <c r="AC57" s="50"/>
      <c r="AD57" s="50">
        <f t="shared" si="7"/>
        <v>0</v>
      </c>
      <c r="AE57" s="50">
        <f t="shared" si="8"/>
        <v>0</v>
      </c>
      <c r="AF57" s="50">
        <f t="shared" si="9"/>
        <v>0</v>
      </c>
      <c r="AG57" s="50">
        <f t="shared" si="10"/>
        <v>0</v>
      </c>
      <c r="AI57" s="50">
        <f t="shared" si="11"/>
        <v>0</v>
      </c>
      <c r="AJ57" s="50">
        <f t="shared" si="12"/>
        <v>0</v>
      </c>
      <c r="AK57" s="50">
        <f t="shared" si="13"/>
        <v>0</v>
      </c>
      <c r="AL57" s="50">
        <f t="shared" si="14"/>
        <v>0.17666052480283029</v>
      </c>
      <c r="AR57" s="50">
        <f t="shared" si="15"/>
        <v>0.23237268609579706</v>
      </c>
      <c r="AS57" s="50">
        <f t="shared" si="16"/>
        <v>0.20797932269752353</v>
      </c>
      <c r="AT57" s="50">
        <f t="shared" si="17"/>
        <v>0.28560686805977004</v>
      </c>
      <c r="AV57" s="49">
        <f t="shared" si="18"/>
        <v>0</v>
      </c>
      <c r="AW57" s="49">
        <f t="shared" si="19"/>
        <v>0</v>
      </c>
      <c r="AX57" s="49">
        <f t="shared" si="20"/>
        <v>0</v>
      </c>
      <c r="AY57" s="49">
        <f t="shared" si="21"/>
        <v>474.22044635972554</v>
      </c>
      <c r="AZ57" s="49">
        <f t="shared" si="22"/>
        <v>0</v>
      </c>
      <c r="BA57" s="49">
        <f t="shared" si="23"/>
        <v>0</v>
      </c>
      <c r="BB57" s="49">
        <f t="shared" si="24"/>
        <v>0</v>
      </c>
      <c r="BC57" s="49">
        <f t="shared" si="25"/>
        <v>0</v>
      </c>
      <c r="BD57" s="49">
        <f t="shared" si="26"/>
        <v>0</v>
      </c>
      <c r="BE57" s="49">
        <f t="shared" si="27"/>
        <v>623.77194364811385</v>
      </c>
      <c r="BF57" s="49">
        <f t="shared" si="28"/>
        <v>558.29137467632427</v>
      </c>
      <c r="BG57" s="49">
        <f t="shared" si="29"/>
        <v>766.67165234492438</v>
      </c>
      <c r="BH57" s="72">
        <f t="shared" si="30"/>
        <v>2422.955417029088</v>
      </c>
      <c r="BI57" s="49">
        <f>VLOOKUP(A57,'1_12'!A:O,15,0)</f>
        <v>6030.18</v>
      </c>
      <c r="BJ57" s="73">
        <f t="shared" si="31"/>
        <v>-3607.2245829709123</v>
      </c>
      <c r="BK57" s="50">
        <f t="shared" si="32"/>
        <v>4.8216848379055615E-3</v>
      </c>
    </row>
    <row r="58" spans="1:63" x14ac:dyDescent="0.3">
      <c r="A58" s="77" t="s">
        <v>1311</v>
      </c>
      <c r="B58" s="77" t="s">
        <v>767</v>
      </c>
      <c r="C58" s="77">
        <f>VLOOKUP(B58,Площадь!A:B,2,0)</f>
        <v>15.6</v>
      </c>
      <c r="D58" s="113"/>
      <c r="E58">
        <v>31</v>
      </c>
      <c r="F58">
        <v>28</v>
      </c>
      <c r="G58">
        <v>9</v>
      </c>
      <c r="Q58">
        <f t="shared" si="34"/>
        <v>68</v>
      </c>
      <c r="R58" s="108"/>
      <c r="S58" s="91"/>
      <c r="T58" s="50">
        <f t="shared" si="2"/>
        <v>0</v>
      </c>
      <c r="U58" s="50">
        <f t="shared" si="3"/>
        <v>0</v>
      </c>
      <c r="V58" s="50">
        <f t="shared" si="4"/>
        <v>0</v>
      </c>
      <c r="W58" s="50">
        <f t="shared" si="5"/>
        <v>0</v>
      </c>
      <c r="X58" s="50">
        <f t="shared" si="6"/>
        <v>0</v>
      </c>
      <c r="Y58" s="50"/>
      <c r="Z58" s="50"/>
      <c r="AA58" s="50"/>
      <c r="AB58" s="50"/>
      <c r="AC58" s="50"/>
      <c r="AD58" s="50">
        <f t="shared" si="7"/>
        <v>0</v>
      </c>
      <c r="AE58" s="50">
        <f t="shared" si="8"/>
        <v>0</v>
      </c>
      <c r="AF58" s="50">
        <f t="shared" si="9"/>
        <v>0</v>
      </c>
      <c r="AG58" s="50">
        <f t="shared" si="10"/>
        <v>0</v>
      </c>
      <c r="AI58" s="50">
        <f t="shared" si="11"/>
        <v>0</v>
      </c>
      <c r="AJ58" s="50">
        <f t="shared" si="12"/>
        <v>0</v>
      </c>
      <c r="AK58" s="50">
        <f t="shared" si="13"/>
        <v>0</v>
      </c>
      <c r="AL58" s="50">
        <f t="shared" si="14"/>
        <v>0</v>
      </c>
      <c r="AR58" s="50">
        <f t="shared" si="15"/>
        <v>0</v>
      </c>
      <c r="AS58" s="50">
        <f t="shared" si="16"/>
        <v>0</v>
      </c>
      <c r="AT58" s="50">
        <f t="shared" si="17"/>
        <v>0</v>
      </c>
      <c r="AV58" s="49">
        <f t="shared" si="18"/>
        <v>0</v>
      </c>
      <c r="AW58" s="49">
        <f t="shared" si="19"/>
        <v>0</v>
      </c>
      <c r="AX58" s="49">
        <f t="shared" si="20"/>
        <v>0</v>
      </c>
      <c r="AY58" s="49">
        <f t="shared" si="21"/>
        <v>0</v>
      </c>
      <c r="AZ58" s="49">
        <f t="shared" si="22"/>
        <v>0</v>
      </c>
      <c r="BA58" s="49">
        <f t="shared" si="23"/>
        <v>0</v>
      </c>
      <c r="BB58" s="49">
        <f t="shared" si="24"/>
        <v>0</v>
      </c>
      <c r="BC58" s="49">
        <f t="shared" si="25"/>
        <v>0</v>
      </c>
      <c r="BD58" s="49">
        <f t="shared" si="26"/>
        <v>0</v>
      </c>
      <c r="BE58" s="49">
        <f t="shared" si="27"/>
        <v>0</v>
      </c>
      <c r="BF58" s="49">
        <f t="shared" si="28"/>
        <v>0</v>
      </c>
      <c r="BG58" s="49">
        <f t="shared" si="29"/>
        <v>0</v>
      </c>
      <c r="BH58" s="72">
        <f t="shared" si="30"/>
        <v>0</v>
      </c>
      <c r="BI58" s="49">
        <f>VLOOKUP(A58,'1_12'!A:O,15,0)</f>
        <v>0</v>
      </c>
      <c r="BJ58" s="73">
        <f t="shared" si="31"/>
        <v>0</v>
      </c>
      <c r="BK58" s="50">
        <f t="shared" si="32"/>
        <v>0</v>
      </c>
    </row>
    <row r="59" spans="1:63" x14ac:dyDescent="0.3">
      <c r="A59" s="77" t="s">
        <v>2462</v>
      </c>
      <c r="B59" s="77" t="s">
        <v>767</v>
      </c>
      <c r="C59" s="77">
        <f>VLOOKUP(B59,Площадь!A:B,2,0)</f>
        <v>15.6</v>
      </c>
      <c r="D59" s="113">
        <v>44995</v>
      </c>
      <c r="G59">
        <f>31-G58</f>
        <v>22</v>
      </c>
      <c r="H59">
        <v>30</v>
      </c>
      <c r="I59">
        <v>31</v>
      </c>
      <c r="J59">
        <v>30</v>
      </c>
      <c r="K59">
        <v>31</v>
      </c>
      <c r="L59">
        <v>31</v>
      </c>
      <c r="M59">
        <v>30</v>
      </c>
      <c r="N59">
        <v>31</v>
      </c>
      <c r="O59">
        <v>30</v>
      </c>
      <c r="P59">
        <v>31</v>
      </c>
      <c r="Q59">
        <f t="shared" si="34"/>
        <v>297</v>
      </c>
      <c r="R59" s="108"/>
      <c r="S59" s="91"/>
      <c r="T59" s="50">
        <f t="shared" si="2"/>
        <v>0</v>
      </c>
      <c r="U59" s="50">
        <f t="shared" si="3"/>
        <v>0</v>
      </c>
      <c r="V59" s="50">
        <f t="shared" si="4"/>
        <v>0</v>
      </c>
      <c r="W59" s="50">
        <f t="shared" si="5"/>
        <v>0</v>
      </c>
      <c r="X59" s="50">
        <f t="shared" si="6"/>
        <v>0</v>
      </c>
      <c r="Y59" s="50"/>
      <c r="Z59" s="50"/>
      <c r="AA59" s="50"/>
      <c r="AB59" s="50"/>
      <c r="AC59" s="50"/>
      <c r="AD59" s="50">
        <f t="shared" si="7"/>
        <v>0</v>
      </c>
      <c r="AE59" s="50">
        <f t="shared" si="8"/>
        <v>0</v>
      </c>
      <c r="AF59" s="50">
        <f t="shared" si="9"/>
        <v>0</v>
      </c>
      <c r="AG59" s="50">
        <f t="shared" si="10"/>
        <v>0</v>
      </c>
      <c r="AI59" s="50">
        <f t="shared" si="11"/>
        <v>0</v>
      </c>
      <c r="AJ59" s="50">
        <f t="shared" si="12"/>
        <v>0</v>
      </c>
      <c r="AK59" s="50">
        <f t="shared" si="13"/>
        <v>0</v>
      </c>
      <c r="AL59" s="50">
        <f t="shared" si="14"/>
        <v>0.17666052480283029</v>
      </c>
      <c r="AR59" s="50">
        <f t="shared" si="15"/>
        <v>0.23237268609579706</v>
      </c>
      <c r="AS59" s="50">
        <f t="shared" si="16"/>
        <v>0.20797932269752353</v>
      </c>
      <c r="AT59" s="50">
        <f t="shared" si="17"/>
        <v>0.28560686805977004</v>
      </c>
      <c r="AV59" s="49">
        <f t="shared" si="18"/>
        <v>0</v>
      </c>
      <c r="AW59" s="49">
        <f t="shared" si="19"/>
        <v>0</v>
      </c>
      <c r="AX59" s="49">
        <f t="shared" si="20"/>
        <v>0</v>
      </c>
      <c r="AY59" s="49">
        <f t="shared" si="21"/>
        <v>474.22044635972554</v>
      </c>
      <c r="AZ59" s="49">
        <f t="shared" si="22"/>
        <v>0</v>
      </c>
      <c r="BA59" s="49">
        <f t="shared" si="23"/>
        <v>0</v>
      </c>
      <c r="BB59" s="49">
        <f t="shared" si="24"/>
        <v>0</v>
      </c>
      <c r="BC59" s="49">
        <f t="shared" si="25"/>
        <v>0</v>
      </c>
      <c r="BD59" s="49">
        <f t="shared" si="26"/>
        <v>0</v>
      </c>
      <c r="BE59" s="49">
        <f t="shared" si="27"/>
        <v>623.77194364811385</v>
      </c>
      <c r="BF59" s="49">
        <f t="shared" si="28"/>
        <v>558.29137467632427</v>
      </c>
      <c r="BG59" s="49">
        <f t="shared" si="29"/>
        <v>766.67165234492438</v>
      </c>
      <c r="BH59" s="72">
        <f t="shared" si="30"/>
        <v>2422.955417029088</v>
      </c>
      <c r="BI59" s="49">
        <f>VLOOKUP(A59,'1_12'!A:O,15,0)</f>
        <v>6030.18</v>
      </c>
      <c r="BJ59" s="73">
        <f t="shared" si="31"/>
        <v>-3607.2245829709123</v>
      </c>
      <c r="BK59" s="50">
        <f t="shared" si="32"/>
        <v>4.8216848379055615E-3</v>
      </c>
    </row>
    <row r="60" spans="1:63" x14ac:dyDescent="0.3">
      <c r="A60" s="77" t="s">
        <v>1312</v>
      </c>
      <c r="B60" s="77" t="s">
        <v>927</v>
      </c>
      <c r="C60" s="77">
        <f>VLOOKUP(B60,Площадь!A:B,2,0)</f>
        <v>13.8</v>
      </c>
      <c r="D60" s="113"/>
      <c r="E60">
        <v>31</v>
      </c>
      <c r="F60">
        <v>28</v>
      </c>
      <c r="G60">
        <v>31</v>
      </c>
      <c r="H60">
        <v>25</v>
      </c>
      <c r="Q60">
        <f t="shared" si="34"/>
        <v>115</v>
      </c>
      <c r="R60" s="108"/>
      <c r="S60" s="91"/>
      <c r="T60" s="50">
        <f t="shared" si="2"/>
        <v>0</v>
      </c>
      <c r="U60" s="50">
        <f t="shared" si="3"/>
        <v>0</v>
      </c>
      <c r="V60" s="50">
        <f t="shared" si="4"/>
        <v>0</v>
      </c>
      <c r="W60" s="50">
        <f t="shared" si="5"/>
        <v>0</v>
      </c>
      <c r="X60" s="50">
        <f t="shared" si="6"/>
        <v>0</v>
      </c>
      <c r="Y60" s="50"/>
      <c r="Z60" s="50"/>
      <c r="AA60" s="50"/>
      <c r="AB60" s="50"/>
      <c r="AC60" s="50"/>
      <c r="AD60" s="50">
        <f t="shared" si="7"/>
        <v>0</v>
      </c>
      <c r="AE60" s="50">
        <f t="shared" si="8"/>
        <v>0</v>
      </c>
      <c r="AF60" s="50">
        <f t="shared" si="9"/>
        <v>0</v>
      </c>
      <c r="AG60" s="50">
        <f t="shared" si="10"/>
        <v>0</v>
      </c>
      <c r="AI60" s="50">
        <f t="shared" si="11"/>
        <v>0</v>
      </c>
      <c r="AJ60" s="50">
        <f t="shared" si="12"/>
        <v>0</v>
      </c>
      <c r="AK60" s="50">
        <f t="shared" si="13"/>
        <v>0</v>
      </c>
      <c r="AL60" s="50">
        <f t="shared" si="14"/>
        <v>0.13023051507900954</v>
      </c>
      <c r="AR60" s="50">
        <f t="shared" si="15"/>
        <v>0</v>
      </c>
      <c r="AS60" s="50">
        <f t="shared" si="16"/>
        <v>0</v>
      </c>
      <c r="AT60" s="50">
        <f t="shared" si="17"/>
        <v>0</v>
      </c>
      <c r="AV60" s="49">
        <f t="shared" si="18"/>
        <v>0</v>
      </c>
      <c r="AW60" s="49">
        <f t="shared" si="19"/>
        <v>0</v>
      </c>
      <c r="AX60" s="49">
        <f t="shared" si="20"/>
        <v>0</v>
      </c>
      <c r="AY60" s="49">
        <f t="shared" si="21"/>
        <v>349.58558545749008</v>
      </c>
      <c r="AZ60" s="49">
        <f t="shared" si="22"/>
        <v>0</v>
      </c>
      <c r="BA60" s="49">
        <f t="shared" si="23"/>
        <v>0</v>
      </c>
      <c r="BB60" s="49">
        <f t="shared" si="24"/>
        <v>0</v>
      </c>
      <c r="BC60" s="49">
        <f t="shared" si="25"/>
        <v>0</v>
      </c>
      <c r="BD60" s="49">
        <f t="shared" si="26"/>
        <v>0</v>
      </c>
      <c r="BE60" s="49">
        <f t="shared" si="27"/>
        <v>0</v>
      </c>
      <c r="BF60" s="49">
        <f t="shared" si="28"/>
        <v>0</v>
      </c>
      <c r="BG60" s="49">
        <f t="shared" si="29"/>
        <v>0</v>
      </c>
      <c r="BH60" s="72">
        <f t="shared" si="30"/>
        <v>349.58558545749008</v>
      </c>
      <c r="BI60" s="49">
        <f>VLOOKUP(A60,'1_12'!A:O,15,0)</f>
        <v>493.92</v>
      </c>
      <c r="BJ60" s="73">
        <f t="shared" si="31"/>
        <v>-144.33441454250993</v>
      </c>
      <c r="BK60" s="50">
        <f t="shared" si="32"/>
        <v>7.8641615385875317E-4</v>
      </c>
    </row>
    <row r="61" spans="1:63" x14ac:dyDescent="0.3">
      <c r="A61" s="77" t="s">
        <v>2609</v>
      </c>
      <c r="B61" s="77" t="s">
        <v>927</v>
      </c>
      <c r="C61" s="77">
        <f>VLOOKUP(B61,Площадь!A:B,2,0)</f>
        <v>13.8</v>
      </c>
      <c r="D61" s="113">
        <v>45042</v>
      </c>
      <c r="H61">
        <f>30-H60</f>
        <v>5</v>
      </c>
      <c r="I61">
        <v>31</v>
      </c>
      <c r="J61">
        <v>30</v>
      </c>
      <c r="K61">
        <v>31</v>
      </c>
      <c r="L61">
        <v>31</v>
      </c>
      <c r="M61">
        <v>30</v>
      </c>
      <c r="N61">
        <v>31</v>
      </c>
      <c r="O61">
        <v>30</v>
      </c>
      <c r="P61">
        <v>31</v>
      </c>
      <c r="Q61">
        <f t="shared" si="34"/>
        <v>250</v>
      </c>
      <c r="R61" s="108"/>
      <c r="S61" s="91"/>
      <c r="T61" s="50">
        <f t="shared" si="2"/>
        <v>0</v>
      </c>
      <c r="U61" s="50">
        <f t="shared" si="3"/>
        <v>0</v>
      </c>
      <c r="V61" s="50">
        <f t="shared" si="4"/>
        <v>0</v>
      </c>
      <c r="W61" s="50">
        <f t="shared" si="5"/>
        <v>0</v>
      </c>
      <c r="X61" s="50">
        <f t="shared" si="6"/>
        <v>0</v>
      </c>
      <c r="Y61" s="50"/>
      <c r="Z61" s="50"/>
      <c r="AA61" s="50"/>
      <c r="AB61" s="50"/>
      <c r="AC61" s="50"/>
      <c r="AD61" s="50">
        <f t="shared" si="7"/>
        <v>0</v>
      </c>
      <c r="AE61" s="50">
        <f t="shared" si="8"/>
        <v>0</v>
      </c>
      <c r="AF61" s="50">
        <f t="shared" si="9"/>
        <v>0</v>
      </c>
      <c r="AG61" s="50">
        <f t="shared" si="10"/>
        <v>0</v>
      </c>
      <c r="AI61" s="50">
        <f t="shared" si="11"/>
        <v>0</v>
      </c>
      <c r="AJ61" s="50">
        <f t="shared" si="12"/>
        <v>0</v>
      </c>
      <c r="AK61" s="50">
        <f t="shared" si="13"/>
        <v>0</v>
      </c>
      <c r="AL61" s="50">
        <f t="shared" si="14"/>
        <v>2.6046103015801909E-2</v>
      </c>
      <c r="AR61" s="50">
        <f t="shared" si="15"/>
        <v>0.20556045308474355</v>
      </c>
      <c r="AS61" s="50">
        <f t="shared" si="16"/>
        <v>0.183981708540117</v>
      </c>
      <c r="AT61" s="50">
        <f t="shared" si="17"/>
        <v>0.25265222943748888</v>
      </c>
      <c r="AV61" s="49">
        <f t="shared" si="18"/>
        <v>0</v>
      </c>
      <c r="AW61" s="49">
        <f t="shared" si="19"/>
        <v>0</v>
      </c>
      <c r="AX61" s="49">
        <f t="shared" si="20"/>
        <v>0</v>
      </c>
      <c r="AY61" s="49">
        <f t="shared" si="21"/>
        <v>69.917117091498014</v>
      </c>
      <c r="AZ61" s="49">
        <f t="shared" si="22"/>
        <v>0</v>
      </c>
      <c r="BA61" s="49">
        <f t="shared" si="23"/>
        <v>0</v>
      </c>
      <c r="BB61" s="49">
        <f t="shared" si="24"/>
        <v>0</v>
      </c>
      <c r="BC61" s="49">
        <f t="shared" si="25"/>
        <v>0</v>
      </c>
      <c r="BD61" s="49">
        <f t="shared" si="26"/>
        <v>0</v>
      </c>
      <c r="BE61" s="49">
        <f t="shared" si="27"/>
        <v>551.79825784256218</v>
      </c>
      <c r="BF61" s="49">
        <f t="shared" si="28"/>
        <v>493.87313913674848</v>
      </c>
      <c r="BG61" s="49">
        <f t="shared" si="29"/>
        <v>678.20953861281771</v>
      </c>
      <c r="BH61" s="72">
        <f t="shared" si="30"/>
        <v>1793.7980526836263</v>
      </c>
      <c r="BI61" s="49">
        <f>VLOOKUP(A61,'1_12'!A:O,15,0)</f>
        <v>4840.47</v>
      </c>
      <c r="BJ61" s="73">
        <f t="shared" si="31"/>
        <v>-3046.6719473163739</v>
      </c>
      <c r="BK61" s="50">
        <f t="shared" si="32"/>
        <v>4.0352686840468078E-3</v>
      </c>
    </row>
    <row r="62" spans="1:63" x14ac:dyDescent="0.3">
      <c r="A62" s="77" t="s">
        <v>1962</v>
      </c>
      <c r="B62" s="77" t="s">
        <v>812</v>
      </c>
      <c r="C62" s="77">
        <f>VLOOKUP(B62,Площадь!A:B,2,0)</f>
        <v>15.8</v>
      </c>
      <c r="D62" s="113"/>
      <c r="E62">
        <v>31</v>
      </c>
      <c r="F62">
        <v>28</v>
      </c>
      <c r="G62">
        <v>9</v>
      </c>
      <c r="Q62">
        <f t="shared" si="34"/>
        <v>68</v>
      </c>
      <c r="R62" s="108"/>
      <c r="S62" s="91"/>
      <c r="T62" s="50">
        <f t="shared" si="2"/>
        <v>0</v>
      </c>
      <c r="U62" s="50">
        <f t="shared" si="3"/>
        <v>0</v>
      </c>
      <c r="V62" s="50">
        <f t="shared" si="4"/>
        <v>0</v>
      </c>
      <c r="W62" s="50">
        <f t="shared" si="5"/>
        <v>0</v>
      </c>
      <c r="X62" s="50">
        <f t="shared" si="6"/>
        <v>0</v>
      </c>
      <c r="Y62" s="50"/>
      <c r="Z62" s="50"/>
      <c r="AA62" s="50"/>
      <c r="AB62" s="50"/>
      <c r="AC62" s="50"/>
      <c r="AD62" s="50">
        <f t="shared" si="7"/>
        <v>0</v>
      </c>
      <c r="AE62" s="50">
        <f t="shared" si="8"/>
        <v>0</v>
      </c>
      <c r="AF62" s="50">
        <f t="shared" si="9"/>
        <v>0</v>
      </c>
      <c r="AG62" s="50">
        <f t="shared" si="10"/>
        <v>0</v>
      </c>
      <c r="AI62" s="50">
        <f t="shared" si="11"/>
        <v>0</v>
      </c>
      <c r="AJ62" s="50">
        <f t="shared" si="12"/>
        <v>0</v>
      </c>
      <c r="AK62" s="50">
        <f t="shared" si="13"/>
        <v>0</v>
      </c>
      <c r="AL62" s="50">
        <f t="shared" si="14"/>
        <v>0</v>
      </c>
      <c r="AR62" s="50">
        <f t="shared" si="15"/>
        <v>0</v>
      </c>
      <c r="AS62" s="50">
        <f t="shared" si="16"/>
        <v>0</v>
      </c>
      <c r="AT62" s="50">
        <f t="shared" si="17"/>
        <v>0</v>
      </c>
      <c r="AV62" s="49">
        <f t="shared" si="18"/>
        <v>0</v>
      </c>
      <c r="AW62" s="49">
        <f t="shared" si="19"/>
        <v>0</v>
      </c>
      <c r="AX62" s="49">
        <f t="shared" si="20"/>
        <v>0</v>
      </c>
      <c r="AY62" s="49">
        <f t="shared" si="21"/>
        <v>0</v>
      </c>
      <c r="AZ62" s="49">
        <f t="shared" si="22"/>
        <v>0</v>
      </c>
      <c r="BA62" s="49">
        <f t="shared" si="23"/>
        <v>0</v>
      </c>
      <c r="BB62" s="49">
        <f t="shared" si="24"/>
        <v>0</v>
      </c>
      <c r="BC62" s="49">
        <f t="shared" si="25"/>
        <v>0</v>
      </c>
      <c r="BD62" s="49">
        <f t="shared" si="26"/>
        <v>0</v>
      </c>
      <c r="BE62" s="49">
        <f t="shared" si="27"/>
        <v>0</v>
      </c>
      <c r="BF62" s="49">
        <f t="shared" si="28"/>
        <v>0</v>
      </c>
      <c r="BG62" s="49">
        <f t="shared" si="29"/>
        <v>0</v>
      </c>
      <c r="BH62" s="72">
        <f t="shared" si="30"/>
        <v>0</v>
      </c>
      <c r="BI62" s="49">
        <f>VLOOKUP(A62,'1_12'!A:O,15,0)</f>
        <v>0</v>
      </c>
      <c r="BJ62" s="73">
        <f t="shared" si="31"/>
        <v>0</v>
      </c>
      <c r="BK62" s="50">
        <f t="shared" si="32"/>
        <v>0</v>
      </c>
    </row>
    <row r="63" spans="1:63" x14ac:dyDescent="0.3">
      <c r="A63" s="77" t="s">
        <v>2540</v>
      </c>
      <c r="B63" s="77" t="s">
        <v>812</v>
      </c>
      <c r="C63" s="77">
        <f>VLOOKUP(B63,Площадь!A:B,2,0)</f>
        <v>15.8</v>
      </c>
      <c r="D63" s="113">
        <v>44995</v>
      </c>
      <c r="G63">
        <f>31-G62</f>
        <v>22</v>
      </c>
      <c r="H63">
        <v>30</v>
      </c>
      <c r="I63">
        <v>31</v>
      </c>
      <c r="J63">
        <v>30</v>
      </c>
      <c r="K63">
        <v>31</v>
      </c>
      <c r="L63">
        <v>31</v>
      </c>
      <c r="M63">
        <v>30</v>
      </c>
      <c r="N63">
        <v>31</v>
      </c>
      <c r="O63">
        <v>30</v>
      </c>
      <c r="P63">
        <v>31</v>
      </c>
      <c r="Q63">
        <f t="shared" si="34"/>
        <v>297</v>
      </c>
      <c r="R63" s="108"/>
      <c r="S63" s="91"/>
      <c r="T63" s="50">
        <f t="shared" si="2"/>
        <v>0</v>
      </c>
      <c r="U63" s="50">
        <f t="shared" si="3"/>
        <v>0</v>
      </c>
      <c r="V63" s="50">
        <f t="shared" si="4"/>
        <v>0</v>
      </c>
      <c r="W63" s="50">
        <f t="shared" si="5"/>
        <v>0</v>
      </c>
      <c r="X63" s="50">
        <f t="shared" si="6"/>
        <v>0</v>
      </c>
      <c r="Y63" s="50"/>
      <c r="Z63" s="50"/>
      <c r="AA63" s="50"/>
      <c r="AB63" s="50"/>
      <c r="AC63" s="50"/>
      <c r="AD63" s="50">
        <f t="shared" si="7"/>
        <v>0</v>
      </c>
      <c r="AE63" s="50">
        <f t="shared" si="8"/>
        <v>0</v>
      </c>
      <c r="AF63" s="50">
        <f t="shared" si="9"/>
        <v>0</v>
      </c>
      <c r="AG63" s="50">
        <f t="shared" si="10"/>
        <v>0</v>
      </c>
      <c r="AI63" s="50">
        <f t="shared" si="11"/>
        <v>0</v>
      </c>
      <c r="AJ63" s="50">
        <f t="shared" si="12"/>
        <v>0</v>
      </c>
      <c r="AK63" s="50">
        <f t="shared" si="13"/>
        <v>0</v>
      </c>
      <c r="AL63" s="50">
        <f t="shared" si="14"/>
        <v>0.17892540332594353</v>
      </c>
      <c r="AR63" s="50">
        <f t="shared" si="15"/>
        <v>0.23535182309702524</v>
      </c>
      <c r="AS63" s="50">
        <f t="shared" si="16"/>
        <v>0.21064572427056874</v>
      </c>
      <c r="AT63" s="50">
        <f t="shared" si="17"/>
        <v>0.28926849457335685</v>
      </c>
      <c r="AV63" s="49">
        <f t="shared" si="18"/>
        <v>0</v>
      </c>
      <c r="AW63" s="49">
        <f t="shared" si="19"/>
        <v>0</v>
      </c>
      <c r="AX63" s="49">
        <f t="shared" si="20"/>
        <v>0</v>
      </c>
      <c r="AY63" s="49">
        <f t="shared" si="21"/>
        <v>480.30019567202982</v>
      </c>
      <c r="AZ63" s="49">
        <f t="shared" si="22"/>
        <v>0</v>
      </c>
      <c r="BA63" s="49">
        <f t="shared" si="23"/>
        <v>0</v>
      </c>
      <c r="BB63" s="49">
        <f t="shared" si="24"/>
        <v>0</v>
      </c>
      <c r="BC63" s="49">
        <f t="shared" si="25"/>
        <v>0</v>
      </c>
      <c r="BD63" s="49">
        <f t="shared" si="26"/>
        <v>0</v>
      </c>
      <c r="BE63" s="49">
        <f t="shared" si="27"/>
        <v>631.76901984873075</v>
      </c>
      <c r="BF63" s="49">
        <f t="shared" si="28"/>
        <v>565.44895640294396</v>
      </c>
      <c r="BG63" s="49">
        <f t="shared" si="29"/>
        <v>776.50077609293623</v>
      </c>
      <c r="BH63" s="72">
        <f t="shared" si="30"/>
        <v>2454.0189480166405</v>
      </c>
      <c r="BI63" s="49">
        <f>VLOOKUP(A63,'1_12'!A:O,15,0)</f>
        <v>6107.49</v>
      </c>
      <c r="BJ63" s="73">
        <f t="shared" si="31"/>
        <v>-3653.4710519833593</v>
      </c>
      <c r="BK63" s="50">
        <f t="shared" si="32"/>
        <v>4.8216848379055615E-3</v>
      </c>
    </row>
    <row r="64" spans="1:63" x14ac:dyDescent="0.3">
      <c r="A64" s="77" t="s">
        <v>1644</v>
      </c>
      <c r="B64" s="77" t="s">
        <v>537</v>
      </c>
      <c r="C64" s="77">
        <f>VLOOKUP(B64,Площадь!A:B,2,0)</f>
        <v>15.8</v>
      </c>
      <c r="D64" s="113"/>
      <c r="E64">
        <v>31</v>
      </c>
      <c r="F64">
        <v>28</v>
      </c>
      <c r="G64">
        <v>31</v>
      </c>
      <c r="H64">
        <v>30</v>
      </c>
      <c r="I64">
        <v>31</v>
      </c>
      <c r="J64">
        <v>30</v>
      </c>
      <c r="K64">
        <v>31</v>
      </c>
      <c r="L64">
        <v>31</v>
      </c>
      <c r="M64">
        <v>30</v>
      </c>
      <c r="N64">
        <v>31</v>
      </c>
      <c r="O64">
        <v>30</v>
      </c>
      <c r="P64">
        <v>31</v>
      </c>
      <c r="Q64">
        <f>SUM(E64:P64)</f>
        <v>365</v>
      </c>
      <c r="R64" s="108"/>
      <c r="S64" s="91"/>
      <c r="T64" s="50">
        <f t="shared" si="2"/>
        <v>0</v>
      </c>
      <c r="U64" s="50">
        <f t="shared" si="3"/>
        <v>0</v>
      </c>
      <c r="V64" s="50">
        <f t="shared" si="4"/>
        <v>0</v>
      </c>
      <c r="W64" s="50">
        <f t="shared" si="5"/>
        <v>0</v>
      </c>
      <c r="X64" s="50">
        <f t="shared" si="6"/>
        <v>0</v>
      </c>
      <c r="Y64" s="50"/>
      <c r="Z64" s="50"/>
      <c r="AA64" s="50"/>
      <c r="AB64" s="50"/>
      <c r="AC64" s="50"/>
      <c r="AD64" s="50">
        <f t="shared" si="7"/>
        <v>0</v>
      </c>
      <c r="AE64" s="50">
        <f t="shared" si="8"/>
        <v>0</v>
      </c>
      <c r="AF64" s="50">
        <f t="shared" si="9"/>
        <v>0</v>
      </c>
      <c r="AG64" s="50">
        <f t="shared" si="10"/>
        <v>0</v>
      </c>
      <c r="AI64" s="50">
        <f t="shared" si="11"/>
        <v>0</v>
      </c>
      <c r="AJ64" s="50">
        <f t="shared" si="12"/>
        <v>0</v>
      </c>
      <c r="AK64" s="50">
        <f t="shared" si="13"/>
        <v>0</v>
      </c>
      <c r="AL64" s="50">
        <f t="shared" si="14"/>
        <v>0.17892540332594353</v>
      </c>
      <c r="AR64" s="50">
        <f t="shared" si="15"/>
        <v>0.23535182309702524</v>
      </c>
      <c r="AS64" s="50">
        <f t="shared" si="16"/>
        <v>0.21064572427056874</v>
      </c>
      <c r="AT64" s="50">
        <f t="shared" si="17"/>
        <v>0.28926849457335685</v>
      </c>
      <c r="AV64" s="49">
        <f t="shared" si="18"/>
        <v>0</v>
      </c>
      <c r="AW64" s="49">
        <f t="shared" si="19"/>
        <v>0</v>
      </c>
      <c r="AX64" s="49">
        <f t="shared" si="20"/>
        <v>0</v>
      </c>
      <c r="AY64" s="49">
        <f t="shared" si="21"/>
        <v>480.30019567202982</v>
      </c>
      <c r="AZ64" s="49">
        <f t="shared" si="22"/>
        <v>0</v>
      </c>
      <c r="BA64" s="49">
        <f t="shared" si="23"/>
        <v>0</v>
      </c>
      <c r="BB64" s="49">
        <f t="shared" si="24"/>
        <v>0</v>
      </c>
      <c r="BC64" s="49">
        <f t="shared" si="25"/>
        <v>0</v>
      </c>
      <c r="BD64" s="49">
        <f t="shared" si="26"/>
        <v>0</v>
      </c>
      <c r="BE64" s="49">
        <f t="shared" si="27"/>
        <v>631.76901984873075</v>
      </c>
      <c r="BF64" s="49">
        <f t="shared" si="28"/>
        <v>565.44895640294396</v>
      </c>
      <c r="BG64" s="49">
        <f t="shared" si="29"/>
        <v>776.50077609293623</v>
      </c>
      <c r="BH64" s="72">
        <f t="shared" si="30"/>
        <v>2454.0189480166405</v>
      </c>
      <c r="BI64" s="49">
        <f>VLOOKUP(A64,'1_12'!A:O,15,0)</f>
        <v>6107.49</v>
      </c>
      <c r="BJ64" s="73">
        <f t="shared" si="31"/>
        <v>-3653.4710519833593</v>
      </c>
      <c r="BK64" s="50">
        <f t="shared" si="32"/>
        <v>4.8216848379055615E-3</v>
      </c>
    </row>
    <row r="65" spans="1:63" x14ac:dyDescent="0.3">
      <c r="A65" s="77" t="s">
        <v>1598</v>
      </c>
      <c r="B65" s="77" t="s">
        <v>538</v>
      </c>
      <c r="C65" s="77">
        <f>VLOOKUP(B65,Площадь!A:B,2,0)</f>
        <v>13.8</v>
      </c>
      <c r="D65" s="113"/>
      <c r="E65">
        <v>31</v>
      </c>
      <c r="F65">
        <v>28</v>
      </c>
      <c r="G65">
        <v>29</v>
      </c>
      <c r="Q65">
        <f t="shared" ref="Q65:Q66" si="35">SUM(E65:P65)</f>
        <v>88</v>
      </c>
      <c r="R65" s="108"/>
      <c r="S65" s="91"/>
      <c r="T65" s="50">
        <f t="shared" si="2"/>
        <v>0</v>
      </c>
      <c r="U65" s="50">
        <f t="shared" si="3"/>
        <v>0</v>
      </c>
      <c r="V65" s="50">
        <f t="shared" si="4"/>
        <v>0</v>
      </c>
      <c r="W65" s="50">
        <f t="shared" si="5"/>
        <v>0</v>
      </c>
      <c r="X65" s="50">
        <f t="shared" si="6"/>
        <v>0</v>
      </c>
      <c r="Y65" s="50"/>
      <c r="Z65" s="50"/>
      <c r="AA65" s="50"/>
      <c r="AB65" s="50"/>
      <c r="AC65" s="50"/>
      <c r="AD65" s="50">
        <f t="shared" si="7"/>
        <v>0</v>
      </c>
      <c r="AE65" s="50">
        <f t="shared" si="8"/>
        <v>0</v>
      </c>
      <c r="AF65" s="50">
        <f t="shared" si="9"/>
        <v>0</v>
      </c>
      <c r="AG65" s="50">
        <f t="shared" si="10"/>
        <v>0</v>
      </c>
      <c r="AI65" s="50">
        <f t="shared" si="11"/>
        <v>0</v>
      </c>
      <c r="AJ65" s="50">
        <f t="shared" si="12"/>
        <v>0</v>
      </c>
      <c r="AK65" s="50">
        <f t="shared" si="13"/>
        <v>0</v>
      </c>
      <c r="AL65" s="50">
        <f t="shared" si="14"/>
        <v>0</v>
      </c>
      <c r="AR65" s="50">
        <f t="shared" si="15"/>
        <v>0</v>
      </c>
      <c r="AS65" s="50">
        <f t="shared" si="16"/>
        <v>0</v>
      </c>
      <c r="AT65" s="50">
        <f t="shared" si="17"/>
        <v>0</v>
      </c>
      <c r="AV65" s="49">
        <f t="shared" si="18"/>
        <v>0</v>
      </c>
      <c r="AW65" s="49">
        <f t="shared" si="19"/>
        <v>0</v>
      </c>
      <c r="AX65" s="49">
        <f t="shared" si="20"/>
        <v>0</v>
      </c>
      <c r="AY65" s="49">
        <f t="shared" si="21"/>
        <v>0</v>
      </c>
      <c r="AZ65" s="49">
        <f t="shared" si="22"/>
        <v>0</v>
      </c>
      <c r="BA65" s="49">
        <f t="shared" si="23"/>
        <v>0</v>
      </c>
      <c r="BB65" s="49">
        <f t="shared" si="24"/>
        <v>0</v>
      </c>
      <c r="BC65" s="49">
        <f t="shared" si="25"/>
        <v>0</v>
      </c>
      <c r="BD65" s="49">
        <f t="shared" si="26"/>
        <v>0</v>
      </c>
      <c r="BE65" s="49">
        <f t="shared" si="27"/>
        <v>0</v>
      </c>
      <c r="BF65" s="49">
        <f t="shared" si="28"/>
        <v>0</v>
      </c>
      <c r="BG65" s="49">
        <f t="shared" si="29"/>
        <v>0</v>
      </c>
      <c r="BH65" s="72">
        <f t="shared" si="30"/>
        <v>0</v>
      </c>
      <c r="BI65" s="49">
        <f>VLOOKUP(A65,'1_12'!A:O,15,0)</f>
        <v>0</v>
      </c>
      <c r="BJ65" s="73">
        <f t="shared" si="31"/>
        <v>0</v>
      </c>
      <c r="BK65" s="50">
        <f t="shared" si="32"/>
        <v>0</v>
      </c>
    </row>
    <row r="66" spans="1:63" x14ac:dyDescent="0.3">
      <c r="A66" s="77" t="s">
        <v>2652</v>
      </c>
      <c r="B66" s="77" t="s">
        <v>538</v>
      </c>
      <c r="C66" s="77">
        <f>VLOOKUP(B66,Площадь!A:B,2,0)</f>
        <v>13.8</v>
      </c>
      <c r="D66" s="113">
        <v>45015</v>
      </c>
      <c r="G66">
        <f>31-G65</f>
        <v>2</v>
      </c>
      <c r="H66">
        <v>30</v>
      </c>
      <c r="I66">
        <v>31</v>
      </c>
      <c r="J66">
        <v>30</v>
      </c>
      <c r="K66">
        <v>31</v>
      </c>
      <c r="L66">
        <v>31</v>
      </c>
      <c r="M66">
        <v>30</v>
      </c>
      <c r="N66">
        <v>31</v>
      </c>
      <c r="O66">
        <v>30</v>
      </c>
      <c r="P66">
        <v>31</v>
      </c>
      <c r="Q66">
        <f t="shared" si="35"/>
        <v>277</v>
      </c>
      <c r="R66" s="108"/>
      <c r="S66" s="91"/>
      <c r="T66" s="50">
        <f t="shared" si="2"/>
        <v>0</v>
      </c>
      <c r="U66" s="50">
        <f t="shared" si="3"/>
        <v>0</v>
      </c>
      <c r="V66" s="50">
        <f t="shared" si="4"/>
        <v>0</v>
      </c>
      <c r="W66" s="50">
        <f t="shared" si="5"/>
        <v>0</v>
      </c>
      <c r="X66" s="50">
        <f t="shared" si="6"/>
        <v>0</v>
      </c>
      <c r="Y66" s="50"/>
      <c r="Z66" s="50"/>
      <c r="AA66" s="50"/>
      <c r="AB66" s="50"/>
      <c r="AC66" s="50"/>
      <c r="AD66" s="50">
        <f t="shared" si="7"/>
        <v>0</v>
      </c>
      <c r="AE66" s="50">
        <f t="shared" si="8"/>
        <v>0</v>
      </c>
      <c r="AF66" s="50">
        <f t="shared" si="9"/>
        <v>0</v>
      </c>
      <c r="AG66" s="50">
        <f t="shared" si="10"/>
        <v>0</v>
      </c>
      <c r="AI66" s="50">
        <f t="shared" si="11"/>
        <v>0</v>
      </c>
      <c r="AJ66" s="50">
        <f t="shared" si="12"/>
        <v>0</v>
      </c>
      <c r="AK66" s="50">
        <f t="shared" si="13"/>
        <v>0</v>
      </c>
      <c r="AL66" s="50">
        <f t="shared" si="14"/>
        <v>0.15627661809481144</v>
      </c>
      <c r="AR66" s="50">
        <f t="shared" si="15"/>
        <v>0.20556045308474355</v>
      </c>
      <c r="AS66" s="50">
        <f t="shared" si="16"/>
        <v>0.183981708540117</v>
      </c>
      <c r="AT66" s="50">
        <f t="shared" si="17"/>
        <v>0.25265222943748888</v>
      </c>
      <c r="AV66" s="49">
        <f t="shared" si="18"/>
        <v>0</v>
      </c>
      <c r="AW66" s="49">
        <f t="shared" si="19"/>
        <v>0</v>
      </c>
      <c r="AX66" s="49">
        <f t="shared" si="20"/>
        <v>0</v>
      </c>
      <c r="AY66" s="49">
        <f t="shared" si="21"/>
        <v>419.50270254898805</v>
      </c>
      <c r="AZ66" s="49">
        <f t="shared" si="22"/>
        <v>0</v>
      </c>
      <c r="BA66" s="49">
        <f t="shared" si="23"/>
        <v>0</v>
      </c>
      <c r="BB66" s="49">
        <f t="shared" si="24"/>
        <v>0</v>
      </c>
      <c r="BC66" s="49">
        <f t="shared" si="25"/>
        <v>0</v>
      </c>
      <c r="BD66" s="49">
        <f t="shared" si="26"/>
        <v>0</v>
      </c>
      <c r="BE66" s="49">
        <f t="shared" si="27"/>
        <v>551.79825784256218</v>
      </c>
      <c r="BF66" s="49">
        <f t="shared" si="28"/>
        <v>493.87313913674848</v>
      </c>
      <c r="BG66" s="49">
        <f t="shared" si="29"/>
        <v>678.20953861281771</v>
      </c>
      <c r="BH66" s="72">
        <f t="shared" si="30"/>
        <v>2143.3836381411165</v>
      </c>
      <c r="BI66" s="49">
        <f>VLOOKUP(A66,'1_12'!A:O,15,0)</f>
        <v>5334.38</v>
      </c>
      <c r="BJ66" s="73">
        <f t="shared" si="31"/>
        <v>-3190.9963618588836</v>
      </c>
      <c r="BK66" s="50">
        <f t="shared" si="32"/>
        <v>4.8216848379055597E-3</v>
      </c>
    </row>
    <row r="67" spans="1:63" x14ac:dyDescent="0.3">
      <c r="A67" s="77" t="s">
        <v>1348</v>
      </c>
      <c r="B67" s="77" t="s">
        <v>836</v>
      </c>
      <c r="C67" s="77">
        <f>VLOOKUP(B67,Площадь!A:B,2,0)</f>
        <v>15.8</v>
      </c>
      <c r="D67" s="113"/>
      <c r="E67">
        <v>31</v>
      </c>
      <c r="F67">
        <v>28</v>
      </c>
      <c r="G67">
        <v>31</v>
      </c>
      <c r="H67">
        <v>30</v>
      </c>
      <c r="I67">
        <v>31</v>
      </c>
      <c r="J67">
        <v>30</v>
      </c>
      <c r="K67">
        <v>31</v>
      </c>
      <c r="L67">
        <v>31</v>
      </c>
      <c r="M67">
        <v>30</v>
      </c>
      <c r="N67">
        <v>31</v>
      </c>
      <c r="O67">
        <v>30</v>
      </c>
      <c r="P67">
        <v>31</v>
      </c>
      <c r="Q67">
        <f>SUM(E67:P67)</f>
        <v>365</v>
      </c>
      <c r="R67" s="108"/>
      <c r="S67" s="91"/>
      <c r="T67" s="50">
        <f t="shared" si="2"/>
        <v>0</v>
      </c>
      <c r="U67" s="50">
        <f t="shared" si="3"/>
        <v>0</v>
      </c>
      <c r="V67" s="50">
        <f t="shared" si="4"/>
        <v>0</v>
      </c>
      <c r="W67" s="50">
        <f t="shared" si="5"/>
        <v>0</v>
      </c>
      <c r="X67" s="50">
        <f t="shared" si="6"/>
        <v>0</v>
      </c>
      <c r="Y67" s="50"/>
      <c r="Z67" s="50"/>
      <c r="AA67" s="50"/>
      <c r="AB67" s="50"/>
      <c r="AC67" s="50"/>
      <c r="AD67" s="50">
        <f t="shared" si="7"/>
        <v>0</v>
      </c>
      <c r="AE67" s="50">
        <f t="shared" si="8"/>
        <v>0</v>
      </c>
      <c r="AF67" s="50">
        <f t="shared" si="9"/>
        <v>0</v>
      </c>
      <c r="AG67" s="50">
        <f t="shared" si="10"/>
        <v>0</v>
      </c>
      <c r="AI67" s="50">
        <f t="shared" si="11"/>
        <v>0</v>
      </c>
      <c r="AJ67" s="50">
        <f t="shared" si="12"/>
        <v>0</v>
      </c>
      <c r="AK67" s="50">
        <f t="shared" si="13"/>
        <v>0</v>
      </c>
      <c r="AL67" s="50">
        <f t="shared" si="14"/>
        <v>0.17892540332594353</v>
      </c>
      <c r="AR67" s="50">
        <f t="shared" si="15"/>
        <v>0.23535182309702524</v>
      </c>
      <c r="AS67" s="50">
        <f t="shared" si="16"/>
        <v>0.21064572427056874</v>
      </c>
      <c r="AT67" s="50">
        <f t="shared" si="17"/>
        <v>0.28926849457335685</v>
      </c>
      <c r="AV67" s="49">
        <f t="shared" si="18"/>
        <v>0</v>
      </c>
      <c r="AW67" s="49">
        <f t="shared" si="19"/>
        <v>0</v>
      </c>
      <c r="AX67" s="49">
        <f t="shared" si="20"/>
        <v>0</v>
      </c>
      <c r="AY67" s="49">
        <f t="shared" si="21"/>
        <v>480.30019567202982</v>
      </c>
      <c r="AZ67" s="49">
        <f t="shared" si="22"/>
        <v>0</v>
      </c>
      <c r="BA67" s="49">
        <f t="shared" si="23"/>
        <v>0</v>
      </c>
      <c r="BB67" s="49">
        <f t="shared" si="24"/>
        <v>0</v>
      </c>
      <c r="BC67" s="49">
        <f t="shared" si="25"/>
        <v>0</v>
      </c>
      <c r="BD67" s="49">
        <f t="shared" si="26"/>
        <v>0</v>
      </c>
      <c r="BE67" s="49">
        <f t="shared" si="27"/>
        <v>631.76901984873075</v>
      </c>
      <c r="BF67" s="49">
        <f t="shared" si="28"/>
        <v>565.44895640294396</v>
      </c>
      <c r="BG67" s="49">
        <f t="shared" si="29"/>
        <v>776.50077609293623</v>
      </c>
      <c r="BH67" s="72">
        <f t="shared" si="30"/>
        <v>2454.0189480166405</v>
      </c>
      <c r="BI67" s="49">
        <f>VLOOKUP(A67,'1_12'!A:O,15,0)</f>
        <v>6107.49</v>
      </c>
      <c r="BJ67" s="73">
        <f t="shared" si="31"/>
        <v>-3653.4710519833593</v>
      </c>
      <c r="BK67" s="50">
        <f t="shared" si="32"/>
        <v>4.8216848379055615E-3</v>
      </c>
    </row>
    <row r="68" spans="1:63" x14ac:dyDescent="0.3">
      <c r="A68" s="77" t="s">
        <v>1619</v>
      </c>
      <c r="B68" s="77" t="s">
        <v>563</v>
      </c>
      <c r="C68" s="77">
        <f>VLOOKUP(B68,Площадь!A:B,2,0)</f>
        <v>19.100000000000001</v>
      </c>
      <c r="D68" s="113"/>
      <c r="E68">
        <v>31</v>
      </c>
      <c r="F68">
        <v>28</v>
      </c>
      <c r="G68">
        <v>21</v>
      </c>
      <c r="Q68">
        <f t="shared" ref="Q68:Q69" si="36">SUM(E68:P68)</f>
        <v>80</v>
      </c>
      <c r="R68" s="108"/>
      <c r="S68" s="91"/>
      <c r="T68" s="50">
        <f t="shared" ref="T68:T131" si="37">R68*$T$1/31*E68</f>
        <v>0</v>
      </c>
      <c r="U68" s="50">
        <f t="shared" ref="U68:U131" si="38">R68*$U$1/28*F68</f>
        <v>0</v>
      </c>
      <c r="V68" s="50">
        <f t="shared" ref="V68:V131" si="39">R68*$V$1/31*G68</f>
        <v>0</v>
      </c>
      <c r="W68" s="50">
        <f t="shared" ref="W68:W131" si="40">R68*W$1/30*H68</f>
        <v>0</v>
      </c>
      <c r="X68" s="50">
        <f t="shared" ref="X68:X131" si="41">SUM(T68:W68)-R68</f>
        <v>0</v>
      </c>
      <c r="Y68" s="50"/>
      <c r="Z68" s="50"/>
      <c r="AA68" s="50"/>
      <c r="AB68" s="50"/>
      <c r="AC68" s="50"/>
      <c r="AD68" s="50">
        <f t="shared" ref="AD68:AD131" si="42">(S68*$AD$1)/31*N68</f>
        <v>0</v>
      </c>
      <c r="AE68" s="50">
        <f t="shared" ref="AE68:AE131" si="43">(S68*$AE$1)/30*O68</f>
        <v>0</v>
      </c>
      <c r="AF68" s="50">
        <f t="shared" ref="AF68:AF131" si="44">(S68*$AF$1)/31*P68</f>
        <v>0</v>
      </c>
      <c r="AG68" s="50">
        <f t="shared" ref="AG68:AG131" si="45">S68-AD68-AE68-AF68</f>
        <v>0</v>
      </c>
      <c r="AI68" s="50">
        <f t="shared" ref="AI68:AI131" si="46">(C68*$AI$1)/31*E68</f>
        <v>0</v>
      </c>
      <c r="AJ68" s="50">
        <f t="shared" ref="AJ68:AJ131" si="47">(C68*$AJ$1)/28*F68</f>
        <v>0</v>
      </c>
      <c r="AK68" s="50">
        <f t="shared" ref="AK68:AK131" si="48">(C68*$AK$1)/31*G68</f>
        <v>0</v>
      </c>
      <c r="AL68" s="50">
        <f t="shared" ref="AL68:AL131" si="49">(C68*$AL$1)/30*H68</f>
        <v>0</v>
      </c>
      <c r="AR68" s="50">
        <f t="shared" ref="AR68:AR131" si="50">(C68*$AR$1)/31*N68</f>
        <v>0</v>
      </c>
      <c r="AS68" s="50">
        <f t="shared" ref="AS68:AS131" si="51">(C68*$AS$1)/30*O68</f>
        <v>0</v>
      </c>
      <c r="AT68" s="50">
        <f t="shared" ref="AT68:AT131" si="52">(C68*$AT$1)/31*P68</f>
        <v>0</v>
      </c>
      <c r="AV68" s="49">
        <f t="shared" ref="AV68:AV131" si="53">(T68+AI68)*$AV$1</f>
        <v>0</v>
      </c>
      <c r="AW68" s="49">
        <f t="shared" ref="AW68:AW131" si="54">(U68+AJ68)*$AW$1</f>
        <v>0</v>
      </c>
      <c r="AX68" s="49">
        <f t="shared" ref="AX68:AX131" si="55">(V68+AK68)*$AX$1</f>
        <v>0</v>
      </c>
      <c r="AY68" s="49">
        <f t="shared" ref="AY68:AY131" si="56">(W68+AL68)*$AY$1</f>
        <v>0</v>
      </c>
      <c r="AZ68" s="49">
        <f t="shared" ref="AZ68:AZ131" si="57">(Y68+AM68)*$AZ$1</f>
        <v>0</v>
      </c>
      <c r="BA68" s="49">
        <f t="shared" ref="BA68:BA131" si="58">(Z68+AN68)*$BA$1</f>
        <v>0</v>
      </c>
      <c r="BB68" s="49">
        <f t="shared" ref="BB68:BB131" si="59">(AA68+AO68)*$BB$1</f>
        <v>0</v>
      </c>
      <c r="BC68" s="49">
        <f t="shared" ref="BC68:BC131" si="60">(AB68+AP68)*$BC$1</f>
        <v>0</v>
      </c>
      <c r="BD68" s="49">
        <f t="shared" ref="BD68:BD131" si="61">(AC68+AQ68)*$BD$1</f>
        <v>0</v>
      </c>
      <c r="BE68" s="49">
        <f t="shared" ref="BE68:BE131" si="62">(AD68+AR68)*$BE$1</f>
        <v>0</v>
      </c>
      <c r="BF68" s="49">
        <f t="shared" ref="BF68:BF131" si="63">(AE68+AS68)*$BF$1</f>
        <v>0</v>
      </c>
      <c r="BG68" s="49">
        <f t="shared" ref="BG68:BG131" si="64">(AF68+AT68)*$BG$1</f>
        <v>0</v>
      </c>
      <c r="BH68" s="72">
        <f t="shared" ref="BH68:BH131" si="65">SUM(AV68:BG68)</f>
        <v>0</v>
      </c>
      <c r="BI68" s="49">
        <f>VLOOKUP(A68,'1_12'!A:O,15,0)</f>
        <v>0</v>
      </c>
      <c r="BJ68" s="73">
        <f t="shared" ref="BJ68:BJ131" si="66">BH68-BI68</f>
        <v>0</v>
      </c>
      <c r="BK68" s="50">
        <f t="shared" ref="BK68:BK131" si="67">(SUM(T68:W68)+SUM(AD68:AF68)+SUM(AI68:AL68)+SUM(AR68:AT68))/12/C68</f>
        <v>0</v>
      </c>
    </row>
    <row r="69" spans="1:63" x14ac:dyDescent="0.3">
      <c r="A69" s="77" t="s">
        <v>2646</v>
      </c>
      <c r="B69" s="77" t="s">
        <v>563</v>
      </c>
      <c r="C69" s="77">
        <f>VLOOKUP(B69,Площадь!A:B,2,0)</f>
        <v>19.100000000000001</v>
      </c>
      <c r="D69" s="113">
        <v>45007</v>
      </c>
      <c r="G69">
        <f>31-G68</f>
        <v>10</v>
      </c>
      <c r="H69">
        <v>30</v>
      </c>
      <c r="I69">
        <v>31</v>
      </c>
      <c r="J69">
        <v>30</v>
      </c>
      <c r="K69">
        <v>31</v>
      </c>
      <c r="L69">
        <v>31</v>
      </c>
      <c r="M69">
        <v>30</v>
      </c>
      <c r="N69">
        <v>31</v>
      </c>
      <c r="O69">
        <v>30</v>
      </c>
      <c r="P69">
        <v>31</v>
      </c>
      <c r="Q69">
        <f t="shared" si="36"/>
        <v>285</v>
      </c>
      <c r="R69" s="108"/>
      <c r="S69" s="91"/>
      <c r="T69" s="50">
        <f t="shared" si="37"/>
        <v>0</v>
      </c>
      <c r="U69" s="50">
        <f t="shared" si="38"/>
        <v>0</v>
      </c>
      <c r="V69" s="50">
        <f t="shared" si="39"/>
        <v>0</v>
      </c>
      <c r="W69" s="50">
        <f t="shared" si="40"/>
        <v>0</v>
      </c>
      <c r="X69" s="50">
        <f t="shared" si="41"/>
        <v>0</v>
      </c>
      <c r="Y69" s="50"/>
      <c r="Z69" s="50"/>
      <c r="AA69" s="50"/>
      <c r="AB69" s="50"/>
      <c r="AC69" s="50"/>
      <c r="AD69" s="50">
        <f t="shared" si="42"/>
        <v>0</v>
      </c>
      <c r="AE69" s="50">
        <f t="shared" si="43"/>
        <v>0</v>
      </c>
      <c r="AF69" s="50">
        <f t="shared" si="44"/>
        <v>0</v>
      </c>
      <c r="AG69" s="50">
        <f t="shared" si="45"/>
        <v>0</v>
      </c>
      <c r="AI69" s="50">
        <f t="shared" si="46"/>
        <v>0</v>
      </c>
      <c r="AJ69" s="50">
        <f t="shared" si="47"/>
        <v>0</v>
      </c>
      <c r="AK69" s="50">
        <f t="shared" si="48"/>
        <v>0</v>
      </c>
      <c r="AL69" s="50">
        <f t="shared" si="49"/>
        <v>0.21629589895731147</v>
      </c>
      <c r="AR69" s="50">
        <f t="shared" si="50"/>
        <v>0.28450758361729001</v>
      </c>
      <c r="AS69" s="50">
        <f t="shared" si="51"/>
        <v>0.25464135022581408</v>
      </c>
      <c r="AT69" s="50">
        <f t="shared" si="52"/>
        <v>0.34968533204753893</v>
      </c>
      <c r="AV69" s="49">
        <f t="shared" si="53"/>
        <v>0</v>
      </c>
      <c r="AW69" s="49">
        <f t="shared" si="54"/>
        <v>0</v>
      </c>
      <c r="AX69" s="49">
        <f t="shared" si="55"/>
        <v>0</v>
      </c>
      <c r="AY69" s="49">
        <f t="shared" si="56"/>
        <v>580.61605932504858</v>
      </c>
      <c r="AZ69" s="49">
        <f t="shared" si="57"/>
        <v>0</v>
      </c>
      <c r="BA69" s="49">
        <f t="shared" si="58"/>
        <v>0</v>
      </c>
      <c r="BB69" s="49">
        <f t="shared" si="59"/>
        <v>0</v>
      </c>
      <c r="BC69" s="49">
        <f t="shared" si="60"/>
        <v>0</v>
      </c>
      <c r="BD69" s="49">
        <f t="shared" si="61"/>
        <v>0</v>
      </c>
      <c r="BE69" s="49">
        <f t="shared" si="62"/>
        <v>763.72077715890862</v>
      </c>
      <c r="BF69" s="49">
        <f t="shared" si="63"/>
        <v>683.54905489216628</v>
      </c>
      <c r="BG69" s="49">
        <f t="shared" si="64"/>
        <v>938.68131793513169</v>
      </c>
      <c r="BH69" s="72">
        <f t="shared" si="65"/>
        <v>2966.5672093112548</v>
      </c>
      <c r="BI69" s="49">
        <f>VLOOKUP(A69,'1_12'!A:O,15,0)</f>
        <v>7383.06</v>
      </c>
      <c r="BJ69" s="73">
        <f t="shared" si="66"/>
        <v>-4416.492790688746</v>
      </c>
      <c r="BK69" s="50">
        <f t="shared" si="67"/>
        <v>4.8216848379055606E-3</v>
      </c>
    </row>
    <row r="70" spans="1:63" x14ac:dyDescent="0.3">
      <c r="A70" s="77" t="s">
        <v>1648</v>
      </c>
      <c r="B70" s="77" t="s">
        <v>832</v>
      </c>
      <c r="C70" s="77">
        <f>VLOOKUP(B70,Площадь!A:B,2,0)</f>
        <v>15.8</v>
      </c>
      <c r="D70" s="113"/>
      <c r="E70">
        <v>31</v>
      </c>
      <c r="F70">
        <v>28</v>
      </c>
      <c r="G70">
        <v>31</v>
      </c>
      <c r="H70">
        <v>30</v>
      </c>
      <c r="I70">
        <v>31</v>
      </c>
      <c r="J70">
        <v>30</v>
      </c>
      <c r="K70">
        <v>31</v>
      </c>
      <c r="L70">
        <v>31</v>
      </c>
      <c r="M70">
        <v>30</v>
      </c>
      <c r="N70">
        <v>31</v>
      </c>
      <c r="O70">
        <v>30</v>
      </c>
      <c r="P70">
        <v>31</v>
      </c>
      <c r="Q70">
        <f>SUM(E70:P70)</f>
        <v>365</v>
      </c>
      <c r="R70" s="108"/>
      <c r="S70" s="91"/>
      <c r="T70" s="50">
        <f t="shared" si="37"/>
        <v>0</v>
      </c>
      <c r="U70" s="50">
        <f t="shared" si="38"/>
        <v>0</v>
      </c>
      <c r="V70" s="50">
        <f t="shared" si="39"/>
        <v>0</v>
      </c>
      <c r="W70" s="50">
        <f t="shared" si="40"/>
        <v>0</v>
      </c>
      <c r="X70" s="50">
        <f t="shared" si="41"/>
        <v>0</v>
      </c>
      <c r="Y70" s="50"/>
      <c r="Z70" s="50"/>
      <c r="AA70" s="50"/>
      <c r="AB70" s="50"/>
      <c r="AC70" s="50"/>
      <c r="AD70" s="50">
        <f t="shared" si="42"/>
        <v>0</v>
      </c>
      <c r="AE70" s="50">
        <f t="shared" si="43"/>
        <v>0</v>
      </c>
      <c r="AF70" s="50">
        <f t="shared" si="44"/>
        <v>0</v>
      </c>
      <c r="AG70" s="50">
        <f t="shared" si="45"/>
        <v>0</v>
      </c>
      <c r="AI70" s="50">
        <f t="shared" si="46"/>
        <v>0</v>
      </c>
      <c r="AJ70" s="50">
        <f t="shared" si="47"/>
        <v>0</v>
      </c>
      <c r="AK70" s="50">
        <f t="shared" si="48"/>
        <v>0</v>
      </c>
      <c r="AL70" s="50">
        <f t="shared" si="49"/>
        <v>0.17892540332594353</v>
      </c>
      <c r="AR70" s="50">
        <f t="shared" si="50"/>
        <v>0.23535182309702524</v>
      </c>
      <c r="AS70" s="50">
        <f t="shared" si="51"/>
        <v>0.21064572427056874</v>
      </c>
      <c r="AT70" s="50">
        <f t="shared" si="52"/>
        <v>0.28926849457335685</v>
      </c>
      <c r="AV70" s="49">
        <f t="shared" si="53"/>
        <v>0</v>
      </c>
      <c r="AW70" s="49">
        <f t="shared" si="54"/>
        <v>0</v>
      </c>
      <c r="AX70" s="49">
        <f t="shared" si="55"/>
        <v>0</v>
      </c>
      <c r="AY70" s="49">
        <f t="shared" si="56"/>
        <v>480.30019567202982</v>
      </c>
      <c r="AZ70" s="49">
        <f t="shared" si="57"/>
        <v>0</v>
      </c>
      <c r="BA70" s="49">
        <f t="shared" si="58"/>
        <v>0</v>
      </c>
      <c r="BB70" s="49">
        <f t="shared" si="59"/>
        <v>0</v>
      </c>
      <c r="BC70" s="49">
        <f t="shared" si="60"/>
        <v>0</v>
      </c>
      <c r="BD70" s="49">
        <f t="shared" si="61"/>
        <v>0</v>
      </c>
      <c r="BE70" s="49">
        <f t="shared" si="62"/>
        <v>631.76901984873075</v>
      </c>
      <c r="BF70" s="49">
        <f t="shared" si="63"/>
        <v>565.44895640294396</v>
      </c>
      <c r="BG70" s="49">
        <f t="shared" si="64"/>
        <v>776.50077609293623</v>
      </c>
      <c r="BH70" s="72">
        <f t="shared" si="65"/>
        <v>2454.0189480166405</v>
      </c>
      <c r="BI70" s="49">
        <f>VLOOKUP(A70,'1_12'!A:O,15,0)</f>
        <v>6107.49</v>
      </c>
      <c r="BJ70" s="73">
        <f t="shared" si="66"/>
        <v>-3653.4710519833593</v>
      </c>
      <c r="BK70" s="50">
        <f t="shared" si="67"/>
        <v>4.8216848379055615E-3</v>
      </c>
    </row>
    <row r="71" spans="1:63" x14ac:dyDescent="0.3">
      <c r="A71" s="77" t="s">
        <v>1583</v>
      </c>
      <c r="B71" s="77" t="s">
        <v>881</v>
      </c>
      <c r="C71" s="77">
        <f>VLOOKUP(B71,Площадь!A:B,2,0)</f>
        <v>13.8</v>
      </c>
      <c r="D71" s="113"/>
      <c r="E71">
        <v>31</v>
      </c>
      <c r="F71">
        <v>28</v>
      </c>
      <c r="G71">
        <v>20</v>
      </c>
      <c r="Q71">
        <f t="shared" ref="Q71:Q86" si="68">SUM(E71:P71)</f>
        <v>79</v>
      </c>
      <c r="R71" s="108"/>
      <c r="S71" s="91"/>
      <c r="T71" s="50">
        <f t="shared" si="37"/>
        <v>0</v>
      </c>
      <c r="U71" s="50">
        <f t="shared" si="38"/>
        <v>0</v>
      </c>
      <c r="V71" s="50">
        <f t="shared" si="39"/>
        <v>0</v>
      </c>
      <c r="W71" s="50">
        <f t="shared" si="40"/>
        <v>0</v>
      </c>
      <c r="X71" s="50">
        <f t="shared" si="41"/>
        <v>0</v>
      </c>
      <c r="Y71" s="50"/>
      <c r="Z71" s="50"/>
      <c r="AA71" s="50"/>
      <c r="AB71" s="50"/>
      <c r="AC71" s="50"/>
      <c r="AD71" s="50">
        <f t="shared" si="42"/>
        <v>0</v>
      </c>
      <c r="AE71" s="50">
        <f t="shared" si="43"/>
        <v>0</v>
      </c>
      <c r="AF71" s="50">
        <f t="shared" si="44"/>
        <v>0</v>
      </c>
      <c r="AG71" s="50">
        <f t="shared" si="45"/>
        <v>0</v>
      </c>
      <c r="AI71" s="50">
        <f t="shared" si="46"/>
        <v>0</v>
      </c>
      <c r="AJ71" s="50">
        <f t="shared" si="47"/>
        <v>0</v>
      </c>
      <c r="AK71" s="50">
        <f t="shared" si="48"/>
        <v>0</v>
      </c>
      <c r="AL71" s="50">
        <f t="shared" si="49"/>
        <v>0</v>
      </c>
      <c r="AR71" s="50">
        <f t="shared" si="50"/>
        <v>0</v>
      </c>
      <c r="AS71" s="50">
        <f t="shared" si="51"/>
        <v>0</v>
      </c>
      <c r="AT71" s="50">
        <f t="shared" si="52"/>
        <v>0</v>
      </c>
      <c r="AV71" s="49">
        <f t="shared" si="53"/>
        <v>0</v>
      </c>
      <c r="AW71" s="49">
        <f t="shared" si="54"/>
        <v>0</v>
      </c>
      <c r="AX71" s="49">
        <f t="shared" si="55"/>
        <v>0</v>
      </c>
      <c r="AY71" s="49">
        <f t="shared" si="56"/>
        <v>0</v>
      </c>
      <c r="AZ71" s="49">
        <f t="shared" si="57"/>
        <v>0</v>
      </c>
      <c r="BA71" s="49">
        <f t="shared" si="58"/>
        <v>0</v>
      </c>
      <c r="BB71" s="49">
        <f t="shared" si="59"/>
        <v>0</v>
      </c>
      <c r="BC71" s="49">
        <f t="shared" si="60"/>
        <v>0</v>
      </c>
      <c r="BD71" s="49">
        <f t="shared" si="61"/>
        <v>0</v>
      </c>
      <c r="BE71" s="49">
        <f t="shared" si="62"/>
        <v>0</v>
      </c>
      <c r="BF71" s="49">
        <f t="shared" si="63"/>
        <v>0</v>
      </c>
      <c r="BG71" s="49">
        <f t="shared" si="64"/>
        <v>0</v>
      </c>
      <c r="BH71" s="72">
        <f t="shared" si="65"/>
        <v>0</v>
      </c>
      <c r="BI71" s="49">
        <f>VLOOKUP(A71,'1_12'!A:O,15,0)</f>
        <v>0</v>
      </c>
      <c r="BJ71" s="73">
        <f t="shared" si="66"/>
        <v>0</v>
      </c>
      <c r="BK71" s="50">
        <f t="shared" si="67"/>
        <v>0</v>
      </c>
    </row>
    <row r="72" spans="1:63" x14ac:dyDescent="0.3">
      <c r="A72" s="77" t="s">
        <v>2491</v>
      </c>
      <c r="B72" s="77" t="s">
        <v>881</v>
      </c>
      <c r="C72" s="77">
        <f>VLOOKUP(B72,Площадь!A:B,2,0)</f>
        <v>13.8</v>
      </c>
      <c r="D72" s="113">
        <v>45006</v>
      </c>
      <c r="G72">
        <f>31-G71</f>
        <v>11</v>
      </c>
      <c r="H72">
        <v>30</v>
      </c>
      <c r="I72">
        <v>31</v>
      </c>
      <c r="J72">
        <v>30</v>
      </c>
      <c r="K72">
        <v>31</v>
      </c>
      <c r="L72">
        <v>31</v>
      </c>
      <c r="M72">
        <v>30</v>
      </c>
      <c r="N72">
        <v>31</v>
      </c>
      <c r="O72">
        <v>30</v>
      </c>
      <c r="P72">
        <v>31</v>
      </c>
      <c r="Q72">
        <f t="shared" si="68"/>
        <v>286</v>
      </c>
      <c r="R72" s="108"/>
      <c r="S72" s="91"/>
      <c r="T72" s="50">
        <f t="shared" si="37"/>
        <v>0</v>
      </c>
      <c r="U72" s="50">
        <f t="shared" si="38"/>
        <v>0</v>
      </c>
      <c r="V72" s="50">
        <f t="shared" si="39"/>
        <v>0</v>
      </c>
      <c r="W72" s="50">
        <f t="shared" si="40"/>
        <v>0</v>
      </c>
      <c r="X72" s="50">
        <f t="shared" si="41"/>
        <v>0</v>
      </c>
      <c r="Y72" s="50"/>
      <c r="Z72" s="50"/>
      <c r="AA72" s="50"/>
      <c r="AB72" s="50"/>
      <c r="AC72" s="50"/>
      <c r="AD72" s="50">
        <f t="shared" si="42"/>
        <v>0</v>
      </c>
      <c r="AE72" s="50">
        <f t="shared" si="43"/>
        <v>0</v>
      </c>
      <c r="AF72" s="50">
        <f t="shared" si="44"/>
        <v>0</v>
      </c>
      <c r="AG72" s="50">
        <f t="shared" si="45"/>
        <v>0</v>
      </c>
      <c r="AI72" s="50">
        <f t="shared" si="46"/>
        <v>0</v>
      </c>
      <c r="AJ72" s="50">
        <f t="shared" si="47"/>
        <v>0</v>
      </c>
      <c r="AK72" s="50">
        <f t="shared" si="48"/>
        <v>0</v>
      </c>
      <c r="AL72" s="50">
        <f t="shared" si="49"/>
        <v>0.15627661809481144</v>
      </c>
      <c r="AR72" s="50">
        <f t="shared" si="50"/>
        <v>0.20556045308474355</v>
      </c>
      <c r="AS72" s="50">
        <f t="shared" si="51"/>
        <v>0.183981708540117</v>
      </c>
      <c r="AT72" s="50">
        <f t="shared" si="52"/>
        <v>0.25265222943748888</v>
      </c>
      <c r="AV72" s="49">
        <f t="shared" si="53"/>
        <v>0</v>
      </c>
      <c r="AW72" s="49">
        <f t="shared" si="54"/>
        <v>0</v>
      </c>
      <c r="AX72" s="49">
        <f t="shared" si="55"/>
        <v>0</v>
      </c>
      <c r="AY72" s="49">
        <f t="shared" si="56"/>
        <v>419.50270254898805</v>
      </c>
      <c r="AZ72" s="49">
        <f t="shared" si="57"/>
        <v>0</v>
      </c>
      <c r="BA72" s="49">
        <f t="shared" si="58"/>
        <v>0</v>
      </c>
      <c r="BB72" s="49">
        <f t="shared" si="59"/>
        <v>0</v>
      </c>
      <c r="BC72" s="49">
        <f t="shared" si="60"/>
        <v>0</v>
      </c>
      <c r="BD72" s="49">
        <f t="shared" si="61"/>
        <v>0</v>
      </c>
      <c r="BE72" s="49">
        <f t="shared" si="62"/>
        <v>551.79825784256218</v>
      </c>
      <c r="BF72" s="49">
        <f t="shared" si="63"/>
        <v>493.87313913674848</v>
      </c>
      <c r="BG72" s="49">
        <f t="shared" si="64"/>
        <v>678.20953861281771</v>
      </c>
      <c r="BH72" s="72">
        <f t="shared" si="65"/>
        <v>2143.3836381411165</v>
      </c>
      <c r="BI72" s="49">
        <f>VLOOKUP(A72,'1_12'!A:O,15,0)</f>
        <v>5334.39</v>
      </c>
      <c r="BJ72" s="73">
        <f t="shared" si="66"/>
        <v>-3191.0063618588838</v>
      </c>
      <c r="BK72" s="50">
        <f t="shared" si="67"/>
        <v>4.8216848379055597E-3</v>
      </c>
    </row>
    <row r="73" spans="1:63" x14ac:dyDescent="0.3">
      <c r="A73" s="77" t="s">
        <v>1318</v>
      </c>
      <c r="B73" s="77" t="s">
        <v>931</v>
      </c>
      <c r="C73" s="77">
        <f>VLOOKUP(B73,Площадь!A:B,2,0)</f>
        <v>15.8</v>
      </c>
      <c r="D73" s="113"/>
      <c r="E73">
        <v>31</v>
      </c>
      <c r="F73">
        <v>28</v>
      </c>
      <c r="G73">
        <v>8</v>
      </c>
      <c r="Q73">
        <f t="shared" si="68"/>
        <v>67</v>
      </c>
      <c r="R73" s="108"/>
      <c r="S73" s="91"/>
      <c r="T73" s="50">
        <f t="shared" si="37"/>
        <v>0</v>
      </c>
      <c r="U73" s="50">
        <f t="shared" si="38"/>
        <v>0</v>
      </c>
      <c r="V73" s="50">
        <f t="shared" si="39"/>
        <v>0</v>
      </c>
      <c r="W73" s="50">
        <f t="shared" si="40"/>
        <v>0</v>
      </c>
      <c r="X73" s="50">
        <f t="shared" si="41"/>
        <v>0</v>
      </c>
      <c r="Y73" s="50"/>
      <c r="Z73" s="50"/>
      <c r="AA73" s="50"/>
      <c r="AB73" s="50"/>
      <c r="AC73" s="50"/>
      <c r="AD73" s="50">
        <f t="shared" si="42"/>
        <v>0</v>
      </c>
      <c r="AE73" s="50">
        <f t="shared" si="43"/>
        <v>0</v>
      </c>
      <c r="AF73" s="50">
        <f t="shared" si="44"/>
        <v>0</v>
      </c>
      <c r="AG73" s="50">
        <f t="shared" si="45"/>
        <v>0</v>
      </c>
      <c r="AI73" s="50">
        <f t="shared" si="46"/>
        <v>0</v>
      </c>
      <c r="AJ73" s="50">
        <f t="shared" si="47"/>
        <v>0</v>
      </c>
      <c r="AK73" s="50">
        <f t="shared" si="48"/>
        <v>0</v>
      </c>
      <c r="AL73" s="50">
        <f t="shared" si="49"/>
        <v>0</v>
      </c>
      <c r="AR73" s="50">
        <f t="shared" si="50"/>
        <v>0</v>
      </c>
      <c r="AS73" s="50">
        <f t="shared" si="51"/>
        <v>0</v>
      </c>
      <c r="AT73" s="50">
        <f t="shared" si="52"/>
        <v>0</v>
      </c>
      <c r="AV73" s="49">
        <f t="shared" si="53"/>
        <v>0</v>
      </c>
      <c r="AW73" s="49">
        <f t="shared" si="54"/>
        <v>0</v>
      </c>
      <c r="AX73" s="49">
        <f t="shared" si="55"/>
        <v>0</v>
      </c>
      <c r="AY73" s="49">
        <f t="shared" si="56"/>
        <v>0</v>
      </c>
      <c r="AZ73" s="49">
        <f t="shared" si="57"/>
        <v>0</v>
      </c>
      <c r="BA73" s="49">
        <f t="shared" si="58"/>
        <v>0</v>
      </c>
      <c r="BB73" s="49">
        <f t="shared" si="59"/>
        <v>0</v>
      </c>
      <c r="BC73" s="49">
        <f t="shared" si="60"/>
        <v>0</v>
      </c>
      <c r="BD73" s="49">
        <f t="shared" si="61"/>
        <v>0</v>
      </c>
      <c r="BE73" s="49">
        <f t="shared" si="62"/>
        <v>0</v>
      </c>
      <c r="BF73" s="49">
        <f t="shared" si="63"/>
        <v>0</v>
      </c>
      <c r="BG73" s="49">
        <f t="shared" si="64"/>
        <v>0</v>
      </c>
      <c r="BH73" s="72">
        <f t="shared" si="65"/>
        <v>0</v>
      </c>
      <c r="BI73" s="49">
        <f>VLOOKUP(A73,'1_12'!A:O,15,0)</f>
        <v>0</v>
      </c>
      <c r="BJ73" s="73">
        <f t="shared" si="66"/>
        <v>0</v>
      </c>
      <c r="BK73" s="50">
        <f t="shared" si="67"/>
        <v>0</v>
      </c>
    </row>
    <row r="74" spans="1:63" x14ac:dyDescent="0.3">
      <c r="A74" s="77" t="s">
        <v>2463</v>
      </c>
      <c r="B74" s="77" t="s">
        <v>931</v>
      </c>
      <c r="C74" s="77">
        <f>VLOOKUP(B74,Площадь!A:B,2,0)</f>
        <v>15.8</v>
      </c>
      <c r="D74" s="113">
        <v>44994</v>
      </c>
      <c r="G74">
        <f>31-G73</f>
        <v>23</v>
      </c>
      <c r="H74">
        <v>30</v>
      </c>
      <c r="I74">
        <v>31</v>
      </c>
      <c r="J74">
        <v>30</v>
      </c>
      <c r="K74">
        <v>31</v>
      </c>
      <c r="L74">
        <v>31</v>
      </c>
      <c r="M74">
        <v>30</v>
      </c>
      <c r="N74">
        <v>31</v>
      </c>
      <c r="O74">
        <v>30</v>
      </c>
      <c r="P74">
        <v>31</v>
      </c>
      <c r="Q74">
        <f t="shared" si="68"/>
        <v>298</v>
      </c>
      <c r="R74" s="108"/>
      <c r="S74" s="91"/>
      <c r="T74" s="50">
        <f t="shared" si="37"/>
        <v>0</v>
      </c>
      <c r="U74" s="50">
        <f t="shared" si="38"/>
        <v>0</v>
      </c>
      <c r="V74" s="50">
        <f t="shared" si="39"/>
        <v>0</v>
      </c>
      <c r="W74" s="50">
        <f t="shared" si="40"/>
        <v>0</v>
      </c>
      <c r="X74" s="50">
        <f t="shared" si="41"/>
        <v>0</v>
      </c>
      <c r="Y74" s="50"/>
      <c r="Z74" s="50"/>
      <c r="AA74" s="50"/>
      <c r="AB74" s="50"/>
      <c r="AC74" s="50"/>
      <c r="AD74" s="50">
        <f t="shared" si="42"/>
        <v>0</v>
      </c>
      <c r="AE74" s="50">
        <f t="shared" si="43"/>
        <v>0</v>
      </c>
      <c r="AF74" s="50">
        <f t="shared" si="44"/>
        <v>0</v>
      </c>
      <c r="AG74" s="50">
        <f t="shared" si="45"/>
        <v>0</v>
      </c>
      <c r="AI74" s="50">
        <f t="shared" si="46"/>
        <v>0</v>
      </c>
      <c r="AJ74" s="50">
        <f t="shared" si="47"/>
        <v>0</v>
      </c>
      <c r="AK74" s="50">
        <f t="shared" si="48"/>
        <v>0</v>
      </c>
      <c r="AL74" s="50">
        <f t="shared" si="49"/>
        <v>0.17892540332594353</v>
      </c>
      <c r="AR74" s="50">
        <f t="shared" si="50"/>
        <v>0.23535182309702524</v>
      </c>
      <c r="AS74" s="50">
        <f t="shared" si="51"/>
        <v>0.21064572427056874</v>
      </c>
      <c r="AT74" s="50">
        <f t="shared" si="52"/>
        <v>0.28926849457335685</v>
      </c>
      <c r="AV74" s="49">
        <f t="shared" si="53"/>
        <v>0</v>
      </c>
      <c r="AW74" s="49">
        <f t="shared" si="54"/>
        <v>0</v>
      </c>
      <c r="AX74" s="49">
        <f t="shared" si="55"/>
        <v>0</v>
      </c>
      <c r="AY74" s="49">
        <f t="shared" si="56"/>
        <v>480.30019567202982</v>
      </c>
      <c r="AZ74" s="49">
        <f t="shared" si="57"/>
        <v>0</v>
      </c>
      <c r="BA74" s="49">
        <f t="shared" si="58"/>
        <v>0</v>
      </c>
      <c r="BB74" s="49">
        <f t="shared" si="59"/>
        <v>0</v>
      </c>
      <c r="BC74" s="49">
        <f t="shared" si="60"/>
        <v>0</v>
      </c>
      <c r="BD74" s="49">
        <f t="shared" si="61"/>
        <v>0</v>
      </c>
      <c r="BE74" s="49">
        <f t="shared" si="62"/>
        <v>631.76901984873075</v>
      </c>
      <c r="BF74" s="49">
        <f t="shared" si="63"/>
        <v>565.44895640294396</v>
      </c>
      <c r="BG74" s="49">
        <f t="shared" si="64"/>
        <v>776.50077609293623</v>
      </c>
      <c r="BH74" s="72">
        <f t="shared" si="65"/>
        <v>2454.0189480166405</v>
      </c>
      <c r="BI74" s="49">
        <f>VLOOKUP(A74,'1_12'!A:O,15,0)</f>
        <v>6107.49</v>
      </c>
      <c r="BJ74" s="73">
        <f t="shared" si="66"/>
        <v>-3653.4710519833593</v>
      </c>
      <c r="BK74" s="50">
        <f t="shared" si="67"/>
        <v>4.8216848379055615E-3</v>
      </c>
    </row>
    <row r="75" spans="1:63" x14ac:dyDescent="0.3">
      <c r="A75" s="77" t="s">
        <v>1705</v>
      </c>
      <c r="B75" s="77" t="s">
        <v>794</v>
      </c>
      <c r="C75" s="77">
        <f>VLOOKUP(B75,Площадь!A:B,2,0)</f>
        <v>15.8</v>
      </c>
      <c r="D75" s="113"/>
      <c r="E75">
        <v>31</v>
      </c>
      <c r="F75">
        <v>28</v>
      </c>
      <c r="G75">
        <v>15</v>
      </c>
      <c r="Q75">
        <f t="shared" si="68"/>
        <v>74</v>
      </c>
      <c r="R75" s="108"/>
      <c r="S75" s="91"/>
      <c r="T75" s="50">
        <f t="shared" si="37"/>
        <v>0</v>
      </c>
      <c r="U75" s="50">
        <f t="shared" si="38"/>
        <v>0</v>
      </c>
      <c r="V75" s="50">
        <f t="shared" si="39"/>
        <v>0</v>
      </c>
      <c r="W75" s="50">
        <f t="shared" si="40"/>
        <v>0</v>
      </c>
      <c r="X75" s="50">
        <f t="shared" si="41"/>
        <v>0</v>
      </c>
      <c r="Y75" s="50"/>
      <c r="Z75" s="50"/>
      <c r="AA75" s="50"/>
      <c r="AB75" s="50"/>
      <c r="AC75" s="50"/>
      <c r="AD75" s="50">
        <f t="shared" si="42"/>
        <v>0</v>
      </c>
      <c r="AE75" s="50">
        <f t="shared" si="43"/>
        <v>0</v>
      </c>
      <c r="AF75" s="50">
        <f t="shared" si="44"/>
        <v>0</v>
      </c>
      <c r="AG75" s="50">
        <f t="shared" si="45"/>
        <v>0</v>
      </c>
      <c r="AI75" s="50">
        <f t="shared" si="46"/>
        <v>0</v>
      </c>
      <c r="AJ75" s="50">
        <f t="shared" si="47"/>
        <v>0</v>
      </c>
      <c r="AK75" s="50">
        <f t="shared" si="48"/>
        <v>0</v>
      </c>
      <c r="AL75" s="50">
        <f t="shared" si="49"/>
        <v>0</v>
      </c>
      <c r="AR75" s="50">
        <f t="shared" si="50"/>
        <v>0</v>
      </c>
      <c r="AS75" s="50">
        <f t="shared" si="51"/>
        <v>0</v>
      </c>
      <c r="AT75" s="50">
        <f t="shared" si="52"/>
        <v>0</v>
      </c>
      <c r="AV75" s="49">
        <f t="shared" si="53"/>
        <v>0</v>
      </c>
      <c r="AW75" s="49">
        <f t="shared" si="54"/>
        <v>0</v>
      </c>
      <c r="AX75" s="49">
        <f t="shared" si="55"/>
        <v>0</v>
      </c>
      <c r="AY75" s="49">
        <f t="shared" si="56"/>
        <v>0</v>
      </c>
      <c r="AZ75" s="49">
        <f t="shared" si="57"/>
        <v>0</v>
      </c>
      <c r="BA75" s="49">
        <f t="shared" si="58"/>
        <v>0</v>
      </c>
      <c r="BB75" s="49">
        <f t="shared" si="59"/>
        <v>0</v>
      </c>
      <c r="BC75" s="49">
        <f t="shared" si="60"/>
        <v>0</v>
      </c>
      <c r="BD75" s="49">
        <f t="shared" si="61"/>
        <v>0</v>
      </c>
      <c r="BE75" s="49">
        <f t="shared" si="62"/>
        <v>0</v>
      </c>
      <c r="BF75" s="49">
        <f t="shared" si="63"/>
        <v>0</v>
      </c>
      <c r="BG75" s="49">
        <f t="shared" si="64"/>
        <v>0</v>
      </c>
      <c r="BH75" s="72">
        <f t="shared" si="65"/>
        <v>0</v>
      </c>
      <c r="BI75" s="49">
        <f>VLOOKUP(A75,'1_12'!A:O,15,0)</f>
        <v>0</v>
      </c>
      <c r="BJ75" s="73">
        <f t="shared" si="66"/>
        <v>0</v>
      </c>
      <c r="BK75" s="50">
        <f t="shared" si="67"/>
        <v>0</v>
      </c>
    </row>
    <row r="76" spans="1:63" x14ac:dyDescent="0.3">
      <c r="A76" s="77" t="s">
        <v>2509</v>
      </c>
      <c r="B76" s="77" t="s">
        <v>794</v>
      </c>
      <c r="C76" s="77">
        <f>VLOOKUP(B76,Площадь!A:B,2,0)</f>
        <v>15.8</v>
      </c>
      <c r="D76" s="113">
        <v>45001</v>
      </c>
      <c r="G76">
        <f>31-G75</f>
        <v>16</v>
      </c>
      <c r="H76">
        <v>30</v>
      </c>
      <c r="I76">
        <v>31</v>
      </c>
      <c r="J76">
        <v>30</v>
      </c>
      <c r="K76">
        <v>31</v>
      </c>
      <c r="L76">
        <v>31</v>
      </c>
      <c r="M76">
        <v>30</v>
      </c>
      <c r="N76">
        <v>31</v>
      </c>
      <c r="O76">
        <v>30</v>
      </c>
      <c r="P76">
        <v>31</v>
      </c>
      <c r="Q76">
        <f t="shared" si="68"/>
        <v>291</v>
      </c>
      <c r="R76" s="108"/>
      <c r="S76" s="91"/>
      <c r="T76" s="50">
        <f t="shared" si="37"/>
        <v>0</v>
      </c>
      <c r="U76" s="50">
        <f t="shared" si="38"/>
        <v>0</v>
      </c>
      <c r="V76" s="50">
        <f t="shared" si="39"/>
        <v>0</v>
      </c>
      <c r="W76" s="50">
        <f t="shared" si="40"/>
        <v>0</v>
      </c>
      <c r="X76" s="50">
        <f t="shared" si="41"/>
        <v>0</v>
      </c>
      <c r="Y76" s="50"/>
      <c r="Z76" s="50"/>
      <c r="AA76" s="50"/>
      <c r="AB76" s="50"/>
      <c r="AC76" s="50"/>
      <c r="AD76" s="50">
        <f t="shared" si="42"/>
        <v>0</v>
      </c>
      <c r="AE76" s="50">
        <f t="shared" si="43"/>
        <v>0</v>
      </c>
      <c r="AF76" s="50">
        <f t="shared" si="44"/>
        <v>0</v>
      </c>
      <c r="AG76" s="50">
        <f t="shared" si="45"/>
        <v>0</v>
      </c>
      <c r="AI76" s="50">
        <f t="shared" si="46"/>
        <v>0</v>
      </c>
      <c r="AJ76" s="50">
        <f t="shared" si="47"/>
        <v>0</v>
      </c>
      <c r="AK76" s="50">
        <f t="shared" si="48"/>
        <v>0</v>
      </c>
      <c r="AL76" s="50">
        <f t="shared" si="49"/>
        <v>0.17892540332594353</v>
      </c>
      <c r="AR76" s="50">
        <f t="shared" si="50"/>
        <v>0.23535182309702524</v>
      </c>
      <c r="AS76" s="50">
        <f t="shared" si="51"/>
        <v>0.21064572427056874</v>
      </c>
      <c r="AT76" s="50">
        <f t="shared" si="52"/>
        <v>0.28926849457335685</v>
      </c>
      <c r="AV76" s="49">
        <f t="shared" si="53"/>
        <v>0</v>
      </c>
      <c r="AW76" s="49">
        <f t="shared" si="54"/>
        <v>0</v>
      </c>
      <c r="AX76" s="49">
        <f t="shared" si="55"/>
        <v>0</v>
      </c>
      <c r="AY76" s="49">
        <f t="shared" si="56"/>
        <v>480.30019567202982</v>
      </c>
      <c r="AZ76" s="49">
        <f t="shared" si="57"/>
        <v>0</v>
      </c>
      <c r="BA76" s="49">
        <f t="shared" si="58"/>
        <v>0</v>
      </c>
      <c r="BB76" s="49">
        <f t="shared" si="59"/>
        <v>0</v>
      </c>
      <c r="BC76" s="49">
        <f t="shared" si="60"/>
        <v>0</v>
      </c>
      <c r="BD76" s="49">
        <f t="shared" si="61"/>
        <v>0</v>
      </c>
      <c r="BE76" s="49">
        <f t="shared" si="62"/>
        <v>631.76901984873075</v>
      </c>
      <c r="BF76" s="49">
        <f t="shared" si="63"/>
        <v>565.44895640294396</v>
      </c>
      <c r="BG76" s="49">
        <f t="shared" si="64"/>
        <v>776.50077609293623</v>
      </c>
      <c r="BH76" s="72">
        <f t="shared" si="65"/>
        <v>2454.0189480166405</v>
      </c>
      <c r="BI76" s="49">
        <f>VLOOKUP(A76,'1_12'!A:O,15,0)</f>
        <v>6107.49</v>
      </c>
      <c r="BJ76" s="73">
        <f t="shared" si="66"/>
        <v>-3653.4710519833593</v>
      </c>
      <c r="BK76" s="50">
        <f t="shared" si="67"/>
        <v>4.8216848379055615E-3</v>
      </c>
    </row>
    <row r="77" spans="1:63" x14ac:dyDescent="0.3">
      <c r="A77" s="77" t="s">
        <v>1387</v>
      </c>
      <c r="B77" s="77" t="s">
        <v>573</v>
      </c>
      <c r="C77" s="77">
        <f>VLOOKUP(B77,Площадь!A:B,2,0)</f>
        <v>13.8</v>
      </c>
      <c r="D77" s="113"/>
      <c r="E77">
        <v>31</v>
      </c>
      <c r="F77">
        <v>28</v>
      </c>
      <c r="G77">
        <v>24</v>
      </c>
      <c r="Q77">
        <f t="shared" si="68"/>
        <v>83</v>
      </c>
      <c r="R77" s="108"/>
      <c r="S77" s="91"/>
      <c r="T77" s="50">
        <f t="shared" si="37"/>
        <v>0</v>
      </c>
      <c r="U77" s="50">
        <f t="shared" si="38"/>
        <v>0</v>
      </c>
      <c r="V77" s="50">
        <f t="shared" si="39"/>
        <v>0</v>
      </c>
      <c r="W77" s="50">
        <f t="shared" si="40"/>
        <v>0</v>
      </c>
      <c r="X77" s="50">
        <f t="shared" si="41"/>
        <v>0</v>
      </c>
      <c r="Y77" s="50"/>
      <c r="Z77" s="50"/>
      <c r="AA77" s="50"/>
      <c r="AB77" s="50"/>
      <c r="AC77" s="50"/>
      <c r="AD77" s="50">
        <f t="shared" si="42"/>
        <v>0</v>
      </c>
      <c r="AE77" s="50">
        <f t="shared" si="43"/>
        <v>0</v>
      </c>
      <c r="AF77" s="50">
        <f t="shared" si="44"/>
        <v>0</v>
      </c>
      <c r="AG77" s="50">
        <f t="shared" si="45"/>
        <v>0</v>
      </c>
      <c r="AI77" s="50">
        <f t="shared" si="46"/>
        <v>0</v>
      </c>
      <c r="AJ77" s="50">
        <f t="shared" si="47"/>
        <v>0</v>
      </c>
      <c r="AK77" s="50">
        <f t="shared" si="48"/>
        <v>0</v>
      </c>
      <c r="AL77" s="50">
        <f t="shared" si="49"/>
        <v>0</v>
      </c>
      <c r="AR77" s="50">
        <f t="shared" si="50"/>
        <v>0</v>
      </c>
      <c r="AS77" s="50">
        <f t="shared" si="51"/>
        <v>0</v>
      </c>
      <c r="AT77" s="50">
        <f t="shared" si="52"/>
        <v>0</v>
      </c>
      <c r="AV77" s="49">
        <f t="shared" si="53"/>
        <v>0</v>
      </c>
      <c r="AW77" s="49">
        <f t="shared" si="54"/>
        <v>0</v>
      </c>
      <c r="AX77" s="49">
        <f t="shared" si="55"/>
        <v>0</v>
      </c>
      <c r="AY77" s="49">
        <f t="shared" si="56"/>
        <v>0</v>
      </c>
      <c r="AZ77" s="49">
        <f t="shared" si="57"/>
        <v>0</v>
      </c>
      <c r="BA77" s="49">
        <f t="shared" si="58"/>
        <v>0</v>
      </c>
      <c r="BB77" s="49">
        <f t="shared" si="59"/>
        <v>0</v>
      </c>
      <c r="BC77" s="49">
        <f t="shared" si="60"/>
        <v>0</v>
      </c>
      <c r="BD77" s="49">
        <f t="shared" si="61"/>
        <v>0</v>
      </c>
      <c r="BE77" s="49">
        <f t="shared" si="62"/>
        <v>0</v>
      </c>
      <c r="BF77" s="49">
        <f t="shared" si="63"/>
        <v>0</v>
      </c>
      <c r="BG77" s="49">
        <f t="shared" si="64"/>
        <v>0</v>
      </c>
      <c r="BH77" s="72">
        <f t="shared" si="65"/>
        <v>0</v>
      </c>
      <c r="BI77" s="49">
        <f>VLOOKUP(A77,'1_12'!A:O,15,0)</f>
        <v>0</v>
      </c>
      <c r="BJ77" s="73">
        <f t="shared" si="66"/>
        <v>0</v>
      </c>
      <c r="BK77" s="50">
        <f t="shared" si="67"/>
        <v>0</v>
      </c>
    </row>
    <row r="78" spans="1:63" x14ac:dyDescent="0.3">
      <c r="A78" s="77" t="s">
        <v>2600</v>
      </c>
      <c r="B78" s="77" t="s">
        <v>573</v>
      </c>
      <c r="C78" s="77">
        <f>VLOOKUP(B78,Площадь!A:B,2,0)</f>
        <v>13.8</v>
      </c>
      <c r="D78" s="113">
        <v>45010</v>
      </c>
      <c r="G78">
        <f>31-G77</f>
        <v>7</v>
      </c>
      <c r="H78">
        <v>30</v>
      </c>
      <c r="I78">
        <v>31</v>
      </c>
      <c r="J78">
        <v>30</v>
      </c>
      <c r="K78">
        <v>31</v>
      </c>
      <c r="L78">
        <v>31</v>
      </c>
      <c r="M78">
        <v>30</v>
      </c>
      <c r="N78">
        <v>31</v>
      </c>
      <c r="O78">
        <v>30</v>
      </c>
      <c r="P78">
        <v>31</v>
      </c>
      <c r="Q78">
        <f t="shared" si="68"/>
        <v>282</v>
      </c>
      <c r="R78" s="108"/>
      <c r="S78" s="91"/>
      <c r="T78" s="50">
        <f t="shared" si="37"/>
        <v>0</v>
      </c>
      <c r="U78" s="50">
        <f t="shared" si="38"/>
        <v>0</v>
      </c>
      <c r="V78" s="50">
        <f t="shared" si="39"/>
        <v>0</v>
      </c>
      <c r="W78" s="50">
        <f t="shared" si="40"/>
        <v>0</v>
      </c>
      <c r="X78" s="50">
        <f t="shared" si="41"/>
        <v>0</v>
      </c>
      <c r="Y78" s="50"/>
      <c r="Z78" s="50"/>
      <c r="AA78" s="50"/>
      <c r="AB78" s="50"/>
      <c r="AC78" s="50"/>
      <c r="AD78" s="50">
        <f t="shared" si="42"/>
        <v>0</v>
      </c>
      <c r="AE78" s="50">
        <f t="shared" si="43"/>
        <v>0</v>
      </c>
      <c r="AF78" s="50">
        <f t="shared" si="44"/>
        <v>0</v>
      </c>
      <c r="AG78" s="50">
        <f t="shared" si="45"/>
        <v>0</v>
      </c>
      <c r="AI78" s="50">
        <f t="shared" si="46"/>
        <v>0</v>
      </c>
      <c r="AJ78" s="50">
        <f t="shared" si="47"/>
        <v>0</v>
      </c>
      <c r="AK78" s="50">
        <f t="shared" si="48"/>
        <v>0</v>
      </c>
      <c r="AL78" s="50">
        <f t="shared" si="49"/>
        <v>0.15627661809481144</v>
      </c>
      <c r="AR78" s="50">
        <f t="shared" si="50"/>
        <v>0.20556045308474355</v>
      </c>
      <c r="AS78" s="50">
        <f t="shared" si="51"/>
        <v>0.183981708540117</v>
      </c>
      <c r="AT78" s="50">
        <f t="shared" si="52"/>
        <v>0.25265222943748888</v>
      </c>
      <c r="AV78" s="49">
        <f t="shared" si="53"/>
        <v>0</v>
      </c>
      <c r="AW78" s="49">
        <f t="shared" si="54"/>
        <v>0</v>
      </c>
      <c r="AX78" s="49">
        <f t="shared" si="55"/>
        <v>0</v>
      </c>
      <c r="AY78" s="49">
        <f t="shared" si="56"/>
        <v>419.50270254898805</v>
      </c>
      <c r="AZ78" s="49">
        <f t="shared" si="57"/>
        <v>0</v>
      </c>
      <c r="BA78" s="49">
        <f t="shared" si="58"/>
        <v>0</v>
      </c>
      <c r="BB78" s="49">
        <f t="shared" si="59"/>
        <v>0</v>
      </c>
      <c r="BC78" s="49">
        <f t="shared" si="60"/>
        <v>0</v>
      </c>
      <c r="BD78" s="49">
        <f t="shared" si="61"/>
        <v>0</v>
      </c>
      <c r="BE78" s="49">
        <f t="shared" si="62"/>
        <v>551.79825784256218</v>
      </c>
      <c r="BF78" s="49">
        <f t="shared" si="63"/>
        <v>493.87313913674848</v>
      </c>
      <c r="BG78" s="49">
        <f t="shared" si="64"/>
        <v>678.20953861281771</v>
      </c>
      <c r="BH78" s="72">
        <f t="shared" si="65"/>
        <v>2143.3836381411165</v>
      </c>
      <c r="BI78" s="49">
        <f>VLOOKUP(A78,'1_12'!A:O,15,0)</f>
        <v>5334.38</v>
      </c>
      <c r="BJ78" s="73">
        <f t="shared" si="66"/>
        <v>-3190.9963618588836</v>
      </c>
      <c r="BK78" s="50">
        <f t="shared" si="67"/>
        <v>4.8216848379055597E-3</v>
      </c>
    </row>
    <row r="79" spans="1:63" x14ac:dyDescent="0.3">
      <c r="A79" s="77" t="s">
        <v>1667</v>
      </c>
      <c r="B79" s="77" t="s">
        <v>577</v>
      </c>
      <c r="C79" s="77">
        <f>VLOOKUP(B79,Площадь!A:B,2,0)</f>
        <v>15.8</v>
      </c>
      <c r="D79" s="113"/>
      <c r="E79">
        <v>31</v>
      </c>
      <c r="F79">
        <v>28</v>
      </c>
      <c r="G79">
        <v>31</v>
      </c>
      <c r="H79">
        <v>10</v>
      </c>
      <c r="Q79">
        <f t="shared" si="68"/>
        <v>100</v>
      </c>
      <c r="R79" s="108"/>
      <c r="S79" s="91"/>
      <c r="T79" s="50">
        <f t="shared" si="37"/>
        <v>0</v>
      </c>
      <c r="U79" s="50">
        <f t="shared" si="38"/>
        <v>0</v>
      </c>
      <c r="V79" s="50">
        <f t="shared" si="39"/>
        <v>0</v>
      </c>
      <c r="W79" s="50">
        <f t="shared" si="40"/>
        <v>0</v>
      </c>
      <c r="X79" s="50">
        <f t="shared" si="41"/>
        <v>0</v>
      </c>
      <c r="Y79" s="50"/>
      <c r="Z79" s="50"/>
      <c r="AA79" s="50"/>
      <c r="AB79" s="50"/>
      <c r="AC79" s="50"/>
      <c r="AD79" s="50">
        <f t="shared" si="42"/>
        <v>0</v>
      </c>
      <c r="AE79" s="50">
        <f t="shared" si="43"/>
        <v>0</v>
      </c>
      <c r="AF79" s="50">
        <f t="shared" si="44"/>
        <v>0</v>
      </c>
      <c r="AG79" s="50">
        <f t="shared" si="45"/>
        <v>0</v>
      </c>
      <c r="AI79" s="50">
        <f t="shared" si="46"/>
        <v>0</v>
      </c>
      <c r="AJ79" s="50">
        <f t="shared" si="47"/>
        <v>0</v>
      </c>
      <c r="AK79" s="50">
        <f t="shared" si="48"/>
        <v>0</v>
      </c>
      <c r="AL79" s="50">
        <f t="shared" si="49"/>
        <v>5.9641801108647849E-2</v>
      </c>
      <c r="AR79" s="50">
        <f t="shared" si="50"/>
        <v>0</v>
      </c>
      <c r="AS79" s="50">
        <f t="shared" si="51"/>
        <v>0</v>
      </c>
      <c r="AT79" s="50">
        <f t="shared" si="52"/>
        <v>0</v>
      </c>
      <c r="AV79" s="49">
        <f t="shared" si="53"/>
        <v>0</v>
      </c>
      <c r="AW79" s="49">
        <f t="shared" si="54"/>
        <v>0</v>
      </c>
      <c r="AX79" s="49">
        <f t="shared" si="55"/>
        <v>0</v>
      </c>
      <c r="AY79" s="49">
        <f t="shared" si="56"/>
        <v>160.10006522400994</v>
      </c>
      <c r="AZ79" s="49">
        <f t="shared" si="57"/>
        <v>0</v>
      </c>
      <c r="BA79" s="49">
        <f t="shared" si="58"/>
        <v>0</v>
      </c>
      <c r="BB79" s="49">
        <f t="shared" si="59"/>
        <v>0</v>
      </c>
      <c r="BC79" s="49">
        <f t="shared" si="60"/>
        <v>0</v>
      </c>
      <c r="BD79" s="49">
        <f t="shared" si="61"/>
        <v>0</v>
      </c>
      <c r="BE79" s="49">
        <f t="shared" si="62"/>
        <v>0</v>
      </c>
      <c r="BF79" s="49">
        <f t="shared" si="63"/>
        <v>0</v>
      </c>
      <c r="BG79" s="49">
        <f t="shared" si="64"/>
        <v>0</v>
      </c>
      <c r="BH79" s="72">
        <f t="shared" si="65"/>
        <v>160.10006522400994</v>
      </c>
      <c r="BI79" s="49">
        <f>VLOOKUP(A79,'1_12'!A:O,15,0)</f>
        <v>226.29</v>
      </c>
      <c r="BJ79" s="73">
        <f t="shared" si="66"/>
        <v>-66.189934775990054</v>
      </c>
      <c r="BK79" s="50">
        <f t="shared" si="67"/>
        <v>3.1456646154350129E-4</v>
      </c>
    </row>
    <row r="80" spans="1:63" x14ac:dyDescent="0.3">
      <c r="A80" s="77" t="s">
        <v>2638</v>
      </c>
      <c r="B80" s="77" t="s">
        <v>577</v>
      </c>
      <c r="C80" s="77">
        <f>VLOOKUP(B80,Площадь!A:B,2,0)</f>
        <v>15.8</v>
      </c>
      <c r="D80" s="113">
        <v>45027</v>
      </c>
      <c r="H80">
        <f>30-H79</f>
        <v>20</v>
      </c>
      <c r="I80">
        <v>31</v>
      </c>
      <c r="J80">
        <v>30</v>
      </c>
      <c r="K80">
        <v>31</v>
      </c>
      <c r="L80">
        <v>31</v>
      </c>
      <c r="M80">
        <v>30</v>
      </c>
      <c r="N80">
        <v>31</v>
      </c>
      <c r="O80">
        <v>30</v>
      </c>
      <c r="P80">
        <v>31</v>
      </c>
      <c r="Q80">
        <f t="shared" si="68"/>
        <v>265</v>
      </c>
      <c r="R80" s="108"/>
      <c r="S80" s="91"/>
      <c r="T80" s="50">
        <f t="shared" si="37"/>
        <v>0</v>
      </c>
      <c r="U80" s="50">
        <f t="shared" si="38"/>
        <v>0</v>
      </c>
      <c r="V80" s="50">
        <f t="shared" si="39"/>
        <v>0</v>
      </c>
      <c r="W80" s="50">
        <f t="shared" si="40"/>
        <v>0</v>
      </c>
      <c r="X80" s="50">
        <f t="shared" si="41"/>
        <v>0</v>
      </c>
      <c r="Y80" s="50"/>
      <c r="Z80" s="50"/>
      <c r="AA80" s="50"/>
      <c r="AB80" s="50"/>
      <c r="AC80" s="50"/>
      <c r="AD80" s="50">
        <f t="shared" si="42"/>
        <v>0</v>
      </c>
      <c r="AE80" s="50">
        <f t="shared" si="43"/>
        <v>0</v>
      </c>
      <c r="AF80" s="50">
        <f t="shared" si="44"/>
        <v>0</v>
      </c>
      <c r="AG80" s="50">
        <f t="shared" si="45"/>
        <v>0</v>
      </c>
      <c r="AI80" s="50">
        <f t="shared" si="46"/>
        <v>0</v>
      </c>
      <c r="AJ80" s="50">
        <f t="shared" si="47"/>
        <v>0</v>
      </c>
      <c r="AK80" s="50">
        <f t="shared" si="48"/>
        <v>0</v>
      </c>
      <c r="AL80" s="50">
        <f t="shared" si="49"/>
        <v>0.1192836022172957</v>
      </c>
      <c r="AR80" s="50">
        <f t="shared" si="50"/>
        <v>0.23535182309702524</v>
      </c>
      <c r="AS80" s="50">
        <f t="shared" si="51"/>
        <v>0.21064572427056874</v>
      </c>
      <c r="AT80" s="50">
        <f t="shared" si="52"/>
        <v>0.28926849457335685</v>
      </c>
      <c r="AV80" s="49">
        <f t="shared" si="53"/>
        <v>0</v>
      </c>
      <c r="AW80" s="49">
        <f t="shared" si="54"/>
        <v>0</v>
      </c>
      <c r="AX80" s="49">
        <f t="shared" si="55"/>
        <v>0</v>
      </c>
      <c r="AY80" s="49">
        <f t="shared" si="56"/>
        <v>320.20013044801988</v>
      </c>
      <c r="AZ80" s="49">
        <f t="shared" si="57"/>
        <v>0</v>
      </c>
      <c r="BA80" s="49">
        <f t="shared" si="58"/>
        <v>0</v>
      </c>
      <c r="BB80" s="49">
        <f t="shared" si="59"/>
        <v>0</v>
      </c>
      <c r="BC80" s="49">
        <f t="shared" si="60"/>
        <v>0</v>
      </c>
      <c r="BD80" s="49">
        <f t="shared" si="61"/>
        <v>0</v>
      </c>
      <c r="BE80" s="49">
        <f t="shared" si="62"/>
        <v>631.76901984873075</v>
      </c>
      <c r="BF80" s="49">
        <f t="shared" si="63"/>
        <v>565.44895640294396</v>
      </c>
      <c r="BG80" s="49">
        <f t="shared" si="64"/>
        <v>776.50077609293623</v>
      </c>
      <c r="BH80" s="72">
        <f t="shared" si="65"/>
        <v>2293.9188827926309</v>
      </c>
      <c r="BI80" s="49">
        <f>VLOOKUP(A80,'1_12'!A:O,15,0)</f>
        <v>5881.2</v>
      </c>
      <c r="BJ80" s="73">
        <f t="shared" si="66"/>
        <v>-3587.2811172073689</v>
      </c>
      <c r="BK80" s="50">
        <f t="shared" si="67"/>
        <v>4.5071183763620596E-3</v>
      </c>
    </row>
    <row r="81" spans="1:63" x14ac:dyDescent="0.3">
      <c r="A81" s="77" t="s">
        <v>1280</v>
      </c>
      <c r="B81" s="77" t="s">
        <v>757</v>
      </c>
      <c r="C81" s="77">
        <f>VLOOKUP(B81,Площадь!A:B,2,0)</f>
        <v>15.8</v>
      </c>
      <c r="D81" s="113"/>
      <c r="E81">
        <v>31</v>
      </c>
      <c r="F81">
        <v>28</v>
      </c>
      <c r="G81">
        <v>31</v>
      </c>
      <c r="H81">
        <v>10</v>
      </c>
      <c r="Q81">
        <f t="shared" si="68"/>
        <v>100</v>
      </c>
      <c r="R81" s="108"/>
      <c r="S81" s="91"/>
      <c r="T81" s="50">
        <f t="shared" si="37"/>
        <v>0</v>
      </c>
      <c r="U81" s="50">
        <f t="shared" si="38"/>
        <v>0</v>
      </c>
      <c r="V81" s="50">
        <f t="shared" si="39"/>
        <v>0</v>
      </c>
      <c r="W81" s="50">
        <f t="shared" si="40"/>
        <v>0</v>
      </c>
      <c r="X81" s="50">
        <f t="shared" si="41"/>
        <v>0</v>
      </c>
      <c r="Y81" s="50"/>
      <c r="Z81" s="50"/>
      <c r="AA81" s="50"/>
      <c r="AB81" s="50"/>
      <c r="AC81" s="50"/>
      <c r="AD81" s="50">
        <f t="shared" si="42"/>
        <v>0</v>
      </c>
      <c r="AE81" s="50">
        <f t="shared" si="43"/>
        <v>0</v>
      </c>
      <c r="AF81" s="50">
        <f t="shared" si="44"/>
        <v>0</v>
      </c>
      <c r="AG81" s="50">
        <f t="shared" si="45"/>
        <v>0</v>
      </c>
      <c r="AI81" s="50">
        <f t="shared" si="46"/>
        <v>0</v>
      </c>
      <c r="AJ81" s="50">
        <f t="shared" si="47"/>
        <v>0</v>
      </c>
      <c r="AK81" s="50">
        <f t="shared" si="48"/>
        <v>0</v>
      </c>
      <c r="AL81" s="50">
        <f t="shared" si="49"/>
        <v>5.9641801108647849E-2</v>
      </c>
      <c r="AR81" s="50">
        <f t="shared" si="50"/>
        <v>0</v>
      </c>
      <c r="AS81" s="50">
        <f t="shared" si="51"/>
        <v>0</v>
      </c>
      <c r="AT81" s="50">
        <f t="shared" si="52"/>
        <v>0</v>
      </c>
      <c r="AV81" s="49">
        <f t="shared" si="53"/>
        <v>0</v>
      </c>
      <c r="AW81" s="49">
        <f t="shared" si="54"/>
        <v>0</v>
      </c>
      <c r="AX81" s="49">
        <f t="shared" si="55"/>
        <v>0</v>
      </c>
      <c r="AY81" s="49">
        <f t="shared" si="56"/>
        <v>160.10006522400994</v>
      </c>
      <c r="AZ81" s="49">
        <f t="shared" si="57"/>
        <v>0</v>
      </c>
      <c r="BA81" s="49">
        <f t="shared" si="58"/>
        <v>0</v>
      </c>
      <c r="BB81" s="49">
        <f t="shared" si="59"/>
        <v>0</v>
      </c>
      <c r="BC81" s="49">
        <f t="shared" si="60"/>
        <v>0</v>
      </c>
      <c r="BD81" s="49">
        <f t="shared" si="61"/>
        <v>0</v>
      </c>
      <c r="BE81" s="49">
        <f t="shared" si="62"/>
        <v>0</v>
      </c>
      <c r="BF81" s="49">
        <f t="shared" si="63"/>
        <v>0</v>
      </c>
      <c r="BG81" s="49">
        <f t="shared" si="64"/>
        <v>0</v>
      </c>
      <c r="BH81" s="72">
        <f t="shared" si="65"/>
        <v>160.10006522400994</v>
      </c>
      <c r="BI81" s="49">
        <f>VLOOKUP(A81,'1_12'!A:O,15,0)</f>
        <v>226.29</v>
      </c>
      <c r="BJ81" s="73">
        <f t="shared" si="66"/>
        <v>-66.189934775990054</v>
      </c>
      <c r="BK81" s="50">
        <f t="shared" si="67"/>
        <v>3.1456646154350129E-4</v>
      </c>
    </row>
    <row r="82" spans="1:63" x14ac:dyDescent="0.3">
      <c r="A82" s="77" t="s">
        <v>2613</v>
      </c>
      <c r="B82" s="77" t="s">
        <v>757</v>
      </c>
      <c r="C82" s="77">
        <f>VLOOKUP(B82,Площадь!A:B,2,0)</f>
        <v>15.8</v>
      </c>
      <c r="D82" s="113">
        <v>45027</v>
      </c>
      <c r="H82">
        <f>30-H81</f>
        <v>20</v>
      </c>
      <c r="I82">
        <v>31</v>
      </c>
      <c r="J82">
        <v>30</v>
      </c>
      <c r="K82">
        <v>31</v>
      </c>
      <c r="L82">
        <v>31</v>
      </c>
      <c r="M82">
        <v>30</v>
      </c>
      <c r="N82">
        <v>31</v>
      </c>
      <c r="O82">
        <v>30</v>
      </c>
      <c r="P82">
        <v>31</v>
      </c>
      <c r="Q82">
        <f t="shared" si="68"/>
        <v>265</v>
      </c>
      <c r="R82" s="108"/>
      <c r="S82" s="91"/>
      <c r="T82" s="50">
        <f t="shared" si="37"/>
        <v>0</v>
      </c>
      <c r="U82" s="50">
        <f t="shared" si="38"/>
        <v>0</v>
      </c>
      <c r="V82" s="50">
        <f t="shared" si="39"/>
        <v>0</v>
      </c>
      <c r="W82" s="50">
        <f t="shared" si="40"/>
        <v>0</v>
      </c>
      <c r="X82" s="50">
        <f t="shared" si="41"/>
        <v>0</v>
      </c>
      <c r="Y82" s="50"/>
      <c r="Z82" s="50"/>
      <c r="AA82" s="50"/>
      <c r="AB82" s="50"/>
      <c r="AC82" s="50"/>
      <c r="AD82" s="50">
        <f t="shared" si="42"/>
        <v>0</v>
      </c>
      <c r="AE82" s="50">
        <f t="shared" si="43"/>
        <v>0</v>
      </c>
      <c r="AF82" s="50">
        <f t="shared" si="44"/>
        <v>0</v>
      </c>
      <c r="AG82" s="50">
        <f t="shared" si="45"/>
        <v>0</v>
      </c>
      <c r="AI82" s="50">
        <f t="shared" si="46"/>
        <v>0</v>
      </c>
      <c r="AJ82" s="50">
        <f t="shared" si="47"/>
        <v>0</v>
      </c>
      <c r="AK82" s="50">
        <f t="shared" si="48"/>
        <v>0</v>
      </c>
      <c r="AL82" s="50">
        <f t="shared" si="49"/>
        <v>0.1192836022172957</v>
      </c>
      <c r="AR82" s="50">
        <f t="shared" si="50"/>
        <v>0.23535182309702524</v>
      </c>
      <c r="AS82" s="50">
        <f t="shared" si="51"/>
        <v>0.21064572427056874</v>
      </c>
      <c r="AT82" s="50">
        <f t="shared" si="52"/>
        <v>0.28926849457335685</v>
      </c>
      <c r="AV82" s="49">
        <f t="shared" si="53"/>
        <v>0</v>
      </c>
      <c r="AW82" s="49">
        <f t="shared" si="54"/>
        <v>0</v>
      </c>
      <c r="AX82" s="49">
        <f t="shared" si="55"/>
        <v>0</v>
      </c>
      <c r="AY82" s="49">
        <f t="shared" si="56"/>
        <v>320.20013044801988</v>
      </c>
      <c r="AZ82" s="49">
        <f t="shared" si="57"/>
        <v>0</v>
      </c>
      <c r="BA82" s="49">
        <f t="shared" si="58"/>
        <v>0</v>
      </c>
      <c r="BB82" s="49">
        <f t="shared" si="59"/>
        <v>0</v>
      </c>
      <c r="BC82" s="49">
        <f t="shared" si="60"/>
        <v>0</v>
      </c>
      <c r="BD82" s="49">
        <f t="shared" si="61"/>
        <v>0</v>
      </c>
      <c r="BE82" s="49">
        <f t="shared" si="62"/>
        <v>631.76901984873075</v>
      </c>
      <c r="BF82" s="49">
        <f t="shared" si="63"/>
        <v>565.44895640294396</v>
      </c>
      <c r="BG82" s="49">
        <f t="shared" si="64"/>
        <v>776.50077609293623</v>
      </c>
      <c r="BH82" s="72">
        <f t="shared" si="65"/>
        <v>2293.9188827926309</v>
      </c>
      <c r="BI82" s="49">
        <f>VLOOKUP(A82,'1_12'!A:O,15,0)</f>
        <v>5881.2</v>
      </c>
      <c r="BJ82" s="73">
        <f t="shared" si="66"/>
        <v>-3587.2811172073689</v>
      </c>
      <c r="BK82" s="50">
        <f t="shared" si="67"/>
        <v>4.5071183763620596E-3</v>
      </c>
    </row>
    <row r="83" spans="1:63" x14ac:dyDescent="0.3">
      <c r="A83" s="77" t="s">
        <v>1372</v>
      </c>
      <c r="B83" s="77" t="s">
        <v>902</v>
      </c>
      <c r="C83" s="77">
        <f>VLOOKUP(B83,Площадь!A:B,2,0)</f>
        <v>13.2</v>
      </c>
      <c r="D83" s="113"/>
      <c r="E83">
        <v>31</v>
      </c>
      <c r="F83">
        <v>28</v>
      </c>
      <c r="G83">
        <v>31</v>
      </c>
      <c r="H83">
        <v>30</v>
      </c>
      <c r="I83">
        <v>31</v>
      </c>
      <c r="J83">
        <v>23</v>
      </c>
      <c r="Q83">
        <f t="shared" si="68"/>
        <v>174</v>
      </c>
      <c r="R83" s="108"/>
      <c r="S83" s="91"/>
      <c r="T83" s="50">
        <f t="shared" si="37"/>
        <v>0</v>
      </c>
      <c r="U83" s="50">
        <f t="shared" si="38"/>
        <v>0</v>
      </c>
      <c r="V83" s="50">
        <f t="shared" si="39"/>
        <v>0</v>
      </c>
      <c r="W83" s="50">
        <f t="shared" si="40"/>
        <v>0</v>
      </c>
      <c r="X83" s="50">
        <f t="shared" si="41"/>
        <v>0</v>
      </c>
      <c r="Y83" s="50"/>
      <c r="Z83" s="50"/>
      <c r="AA83" s="50"/>
      <c r="AB83" s="50"/>
      <c r="AC83" s="50"/>
      <c r="AD83" s="50">
        <f t="shared" si="42"/>
        <v>0</v>
      </c>
      <c r="AE83" s="50">
        <f t="shared" si="43"/>
        <v>0</v>
      </c>
      <c r="AF83" s="50">
        <f t="shared" si="44"/>
        <v>0</v>
      </c>
      <c r="AG83" s="50">
        <f t="shared" si="45"/>
        <v>0</v>
      </c>
      <c r="AI83" s="50">
        <f t="shared" si="46"/>
        <v>0</v>
      </c>
      <c r="AJ83" s="50">
        <f t="shared" si="47"/>
        <v>0</v>
      </c>
      <c r="AK83" s="50">
        <f t="shared" si="48"/>
        <v>0</v>
      </c>
      <c r="AL83" s="50">
        <f t="shared" si="49"/>
        <v>0.14948198252547179</v>
      </c>
      <c r="AR83" s="50">
        <f t="shared" si="50"/>
        <v>0</v>
      </c>
      <c r="AS83" s="50">
        <f t="shared" si="51"/>
        <v>0</v>
      </c>
      <c r="AT83" s="50">
        <f t="shared" si="52"/>
        <v>0</v>
      </c>
      <c r="AV83" s="49">
        <f t="shared" si="53"/>
        <v>0</v>
      </c>
      <c r="AW83" s="49">
        <f t="shared" si="54"/>
        <v>0</v>
      </c>
      <c r="AX83" s="49">
        <f t="shared" si="55"/>
        <v>0</v>
      </c>
      <c r="AY83" s="49">
        <f t="shared" si="56"/>
        <v>401.26345461207546</v>
      </c>
      <c r="AZ83" s="49">
        <f t="shared" si="57"/>
        <v>0</v>
      </c>
      <c r="BA83" s="49">
        <f t="shared" si="58"/>
        <v>0</v>
      </c>
      <c r="BB83" s="49">
        <f t="shared" si="59"/>
        <v>0</v>
      </c>
      <c r="BC83" s="49">
        <f t="shared" si="60"/>
        <v>0</v>
      </c>
      <c r="BD83" s="49">
        <f t="shared" si="61"/>
        <v>0</v>
      </c>
      <c r="BE83" s="49">
        <f t="shared" si="62"/>
        <v>0</v>
      </c>
      <c r="BF83" s="49">
        <f t="shared" si="63"/>
        <v>0</v>
      </c>
      <c r="BG83" s="49">
        <f t="shared" si="64"/>
        <v>0</v>
      </c>
      <c r="BH83" s="72">
        <f t="shared" si="65"/>
        <v>401.26345461207546</v>
      </c>
      <c r="BI83" s="49">
        <f>VLOOKUP(A83,'1_12'!A:O,15,0)</f>
        <v>1700.8200000000002</v>
      </c>
      <c r="BJ83" s="73">
        <f t="shared" si="66"/>
        <v>-1299.5565453879246</v>
      </c>
      <c r="BK83" s="50">
        <f t="shared" si="67"/>
        <v>9.4369938463050376E-4</v>
      </c>
    </row>
    <row r="84" spans="1:63" x14ac:dyDescent="0.3">
      <c r="A84" s="77" t="s">
        <v>2837</v>
      </c>
      <c r="B84" s="77" t="s">
        <v>902</v>
      </c>
      <c r="C84" s="77">
        <f>VLOOKUP(B84,Площадь!A:B,2,0)</f>
        <v>13.2</v>
      </c>
      <c r="D84" s="113">
        <v>45101</v>
      </c>
      <c r="J84">
        <f>30-J83</f>
        <v>7</v>
      </c>
      <c r="K84">
        <v>31</v>
      </c>
      <c r="L84">
        <v>31</v>
      </c>
      <c r="M84">
        <v>30</v>
      </c>
      <c r="N84">
        <v>31</v>
      </c>
      <c r="O84">
        <v>30</v>
      </c>
      <c r="P84">
        <v>31</v>
      </c>
      <c r="Q84">
        <f t="shared" si="68"/>
        <v>191</v>
      </c>
      <c r="R84" s="108"/>
      <c r="S84" s="91"/>
      <c r="T84" s="50">
        <f t="shared" si="37"/>
        <v>0</v>
      </c>
      <c r="U84" s="50">
        <f t="shared" si="38"/>
        <v>0</v>
      </c>
      <c r="V84" s="50">
        <f t="shared" si="39"/>
        <v>0</v>
      </c>
      <c r="W84" s="50">
        <f t="shared" si="40"/>
        <v>0</v>
      </c>
      <c r="X84" s="50">
        <f t="shared" si="41"/>
        <v>0</v>
      </c>
      <c r="Y84" s="50"/>
      <c r="Z84" s="50"/>
      <c r="AA84" s="50"/>
      <c r="AB84" s="50"/>
      <c r="AC84" s="50"/>
      <c r="AD84" s="50">
        <f t="shared" si="42"/>
        <v>0</v>
      </c>
      <c r="AE84" s="50">
        <f t="shared" si="43"/>
        <v>0</v>
      </c>
      <c r="AF84" s="50">
        <f t="shared" si="44"/>
        <v>0</v>
      </c>
      <c r="AG84" s="50">
        <f t="shared" si="45"/>
        <v>0</v>
      </c>
      <c r="AI84" s="50">
        <f t="shared" si="46"/>
        <v>0</v>
      </c>
      <c r="AJ84" s="50">
        <f t="shared" si="47"/>
        <v>0</v>
      </c>
      <c r="AK84" s="50">
        <f t="shared" si="48"/>
        <v>0</v>
      </c>
      <c r="AL84" s="50">
        <f t="shared" si="49"/>
        <v>0</v>
      </c>
      <c r="AR84" s="50">
        <f t="shared" si="50"/>
        <v>0.19662304208105905</v>
      </c>
      <c r="AS84" s="50">
        <f t="shared" si="51"/>
        <v>0.17598250382098146</v>
      </c>
      <c r="AT84" s="50">
        <f t="shared" si="52"/>
        <v>0.24166734989672847</v>
      </c>
      <c r="AV84" s="49">
        <f t="shared" si="53"/>
        <v>0</v>
      </c>
      <c r="AW84" s="49">
        <f t="shared" si="54"/>
        <v>0</v>
      </c>
      <c r="AX84" s="49">
        <f t="shared" si="55"/>
        <v>0</v>
      </c>
      <c r="AY84" s="49">
        <f t="shared" si="56"/>
        <v>0</v>
      </c>
      <c r="AZ84" s="49">
        <f t="shared" si="57"/>
        <v>0</v>
      </c>
      <c r="BA84" s="49">
        <f t="shared" si="58"/>
        <v>0</v>
      </c>
      <c r="BB84" s="49">
        <f t="shared" si="59"/>
        <v>0</v>
      </c>
      <c r="BC84" s="49">
        <f t="shared" si="60"/>
        <v>0</v>
      </c>
      <c r="BD84" s="49">
        <f t="shared" si="61"/>
        <v>0</v>
      </c>
      <c r="BE84" s="49">
        <f t="shared" si="62"/>
        <v>527.8070292407117</v>
      </c>
      <c r="BF84" s="49">
        <f t="shared" si="63"/>
        <v>472.40039395688984</v>
      </c>
      <c r="BG84" s="49">
        <f t="shared" si="64"/>
        <v>648.72216736878204</v>
      </c>
      <c r="BH84" s="72">
        <f t="shared" si="65"/>
        <v>1648.9295905663835</v>
      </c>
      <c r="BI84" s="49">
        <f>VLOOKUP(A84,'1_12'!A:O,15,0)</f>
        <v>3401.63</v>
      </c>
      <c r="BJ84" s="73">
        <f t="shared" si="66"/>
        <v>-1752.7004094336166</v>
      </c>
      <c r="BK84" s="50">
        <f t="shared" si="67"/>
        <v>3.8779854532750568E-3</v>
      </c>
    </row>
    <row r="85" spans="1:63" x14ac:dyDescent="0.3">
      <c r="A85" s="77" t="s">
        <v>1671</v>
      </c>
      <c r="B85" s="77" t="s">
        <v>922</v>
      </c>
      <c r="C85" s="77">
        <f>VLOOKUP(B85,Площадь!A:B,2,0)</f>
        <v>13.2</v>
      </c>
      <c r="D85" s="113"/>
      <c r="E85">
        <v>31</v>
      </c>
      <c r="F85">
        <v>28</v>
      </c>
      <c r="G85">
        <v>28</v>
      </c>
      <c r="Q85">
        <f t="shared" si="68"/>
        <v>87</v>
      </c>
      <c r="R85" s="108"/>
      <c r="S85" s="91"/>
      <c r="T85" s="50">
        <f t="shared" si="37"/>
        <v>0</v>
      </c>
      <c r="U85" s="50">
        <f t="shared" si="38"/>
        <v>0</v>
      </c>
      <c r="V85" s="50">
        <f t="shared" si="39"/>
        <v>0</v>
      </c>
      <c r="W85" s="50">
        <f t="shared" si="40"/>
        <v>0</v>
      </c>
      <c r="X85" s="50">
        <f t="shared" si="41"/>
        <v>0</v>
      </c>
      <c r="Y85" s="50"/>
      <c r="Z85" s="50"/>
      <c r="AA85" s="50"/>
      <c r="AB85" s="50"/>
      <c r="AC85" s="50"/>
      <c r="AD85" s="50">
        <f t="shared" si="42"/>
        <v>0</v>
      </c>
      <c r="AE85" s="50">
        <f t="shared" si="43"/>
        <v>0</v>
      </c>
      <c r="AF85" s="50">
        <f t="shared" si="44"/>
        <v>0</v>
      </c>
      <c r="AG85" s="50">
        <f t="shared" si="45"/>
        <v>0</v>
      </c>
      <c r="AI85" s="50">
        <f t="shared" si="46"/>
        <v>0</v>
      </c>
      <c r="AJ85" s="50">
        <f t="shared" si="47"/>
        <v>0</v>
      </c>
      <c r="AK85" s="50">
        <f t="shared" si="48"/>
        <v>0</v>
      </c>
      <c r="AL85" s="50">
        <f t="shared" si="49"/>
        <v>0</v>
      </c>
      <c r="AR85" s="50">
        <f t="shared" si="50"/>
        <v>0</v>
      </c>
      <c r="AS85" s="50">
        <f t="shared" si="51"/>
        <v>0</v>
      </c>
      <c r="AT85" s="50">
        <f t="shared" si="52"/>
        <v>0</v>
      </c>
      <c r="AV85" s="49">
        <f t="shared" si="53"/>
        <v>0</v>
      </c>
      <c r="AW85" s="49">
        <f t="shared" si="54"/>
        <v>0</v>
      </c>
      <c r="AX85" s="49">
        <f t="shared" si="55"/>
        <v>0</v>
      </c>
      <c r="AY85" s="49">
        <f t="shared" si="56"/>
        <v>0</v>
      </c>
      <c r="AZ85" s="49">
        <f t="shared" si="57"/>
        <v>0</v>
      </c>
      <c r="BA85" s="49">
        <f t="shared" si="58"/>
        <v>0</v>
      </c>
      <c r="BB85" s="49">
        <f t="shared" si="59"/>
        <v>0</v>
      </c>
      <c r="BC85" s="49">
        <f t="shared" si="60"/>
        <v>0</v>
      </c>
      <c r="BD85" s="49">
        <f t="shared" si="61"/>
        <v>0</v>
      </c>
      <c r="BE85" s="49">
        <f t="shared" si="62"/>
        <v>0</v>
      </c>
      <c r="BF85" s="49">
        <f t="shared" si="63"/>
        <v>0</v>
      </c>
      <c r="BG85" s="49">
        <f t="shared" si="64"/>
        <v>0</v>
      </c>
      <c r="BH85" s="72">
        <f t="shared" si="65"/>
        <v>0</v>
      </c>
      <c r="BI85" s="49">
        <f>VLOOKUP(A85,'1_12'!A:O,15,0)</f>
        <v>0</v>
      </c>
      <c r="BJ85" s="73">
        <f t="shared" si="66"/>
        <v>0</v>
      </c>
      <c r="BK85" s="50">
        <f t="shared" si="67"/>
        <v>0</v>
      </c>
    </row>
    <row r="86" spans="1:63" x14ac:dyDescent="0.3">
      <c r="A86" s="77" t="s">
        <v>2636</v>
      </c>
      <c r="B86" s="77" t="s">
        <v>922</v>
      </c>
      <c r="C86" s="77">
        <f>VLOOKUP(B86,Площадь!A:B,2,0)</f>
        <v>13.2</v>
      </c>
      <c r="D86" s="113">
        <v>45014</v>
      </c>
      <c r="G86">
        <f>31-G85</f>
        <v>3</v>
      </c>
      <c r="H86">
        <v>30</v>
      </c>
      <c r="I86">
        <v>31</v>
      </c>
      <c r="J86">
        <v>30</v>
      </c>
      <c r="K86">
        <v>31</v>
      </c>
      <c r="L86">
        <v>31</v>
      </c>
      <c r="M86">
        <v>30</v>
      </c>
      <c r="N86">
        <v>31</v>
      </c>
      <c r="O86">
        <v>30</v>
      </c>
      <c r="P86">
        <v>31</v>
      </c>
      <c r="Q86">
        <f t="shared" si="68"/>
        <v>278</v>
      </c>
      <c r="R86" s="108"/>
      <c r="S86" s="91"/>
      <c r="T86" s="50">
        <f t="shared" si="37"/>
        <v>0</v>
      </c>
      <c r="U86" s="50">
        <f t="shared" si="38"/>
        <v>0</v>
      </c>
      <c r="V86" s="50">
        <f t="shared" si="39"/>
        <v>0</v>
      </c>
      <c r="W86" s="50">
        <f t="shared" si="40"/>
        <v>0</v>
      </c>
      <c r="X86" s="50">
        <f t="shared" si="41"/>
        <v>0</v>
      </c>
      <c r="Y86" s="50"/>
      <c r="Z86" s="50"/>
      <c r="AA86" s="50"/>
      <c r="AB86" s="50"/>
      <c r="AC86" s="50"/>
      <c r="AD86" s="50">
        <f t="shared" si="42"/>
        <v>0</v>
      </c>
      <c r="AE86" s="50">
        <f t="shared" si="43"/>
        <v>0</v>
      </c>
      <c r="AF86" s="50">
        <f t="shared" si="44"/>
        <v>0</v>
      </c>
      <c r="AG86" s="50">
        <f t="shared" si="45"/>
        <v>0</v>
      </c>
      <c r="AI86" s="50">
        <f t="shared" si="46"/>
        <v>0</v>
      </c>
      <c r="AJ86" s="50">
        <f t="shared" si="47"/>
        <v>0</v>
      </c>
      <c r="AK86" s="50">
        <f t="shared" si="48"/>
        <v>0</v>
      </c>
      <c r="AL86" s="50">
        <f t="shared" si="49"/>
        <v>0.14948198252547179</v>
      </c>
      <c r="AR86" s="50">
        <f t="shared" si="50"/>
        <v>0.19662304208105905</v>
      </c>
      <c r="AS86" s="50">
        <f t="shared" si="51"/>
        <v>0.17598250382098146</v>
      </c>
      <c r="AT86" s="50">
        <f t="shared" si="52"/>
        <v>0.24166734989672847</v>
      </c>
      <c r="AV86" s="49">
        <f t="shared" si="53"/>
        <v>0</v>
      </c>
      <c r="AW86" s="49">
        <f t="shared" si="54"/>
        <v>0</v>
      </c>
      <c r="AX86" s="49">
        <f t="shared" si="55"/>
        <v>0</v>
      </c>
      <c r="AY86" s="49">
        <f t="shared" si="56"/>
        <v>401.26345461207546</v>
      </c>
      <c r="AZ86" s="49">
        <f t="shared" si="57"/>
        <v>0</v>
      </c>
      <c r="BA86" s="49">
        <f t="shared" si="58"/>
        <v>0</v>
      </c>
      <c r="BB86" s="49">
        <f t="shared" si="59"/>
        <v>0</v>
      </c>
      <c r="BC86" s="49">
        <f t="shared" si="60"/>
        <v>0</v>
      </c>
      <c r="BD86" s="49">
        <f t="shared" si="61"/>
        <v>0</v>
      </c>
      <c r="BE86" s="49">
        <f t="shared" si="62"/>
        <v>527.8070292407117</v>
      </c>
      <c r="BF86" s="49">
        <f t="shared" si="63"/>
        <v>472.40039395688984</v>
      </c>
      <c r="BG86" s="49">
        <f t="shared" si="64"/>
        <v>648.72216736878204</v>
      </c>
      <c r="BH86" s="72">
        <f t="shared" si="65"/>
        <v>2050.1930451784592</v>
      </c>
      <c r="BI86" s="49">
        <f>VLOOKUP(A86,'1_12'!A:O,15,0)</f>
        <v>5102.4600000000009</v>
      </c>
      <c r="BJ86" s="73">
        <f t="shared" si="66"/>
        <v>-3052.2669548215417</v>
      </c>
      <c r="BK86" s="50">
        <f t="shared" si="67"/>
        <v>4.8216848379055606E-3</v>
      </c>
    </row>
    <row r="87" spans="1:63" x14ac:dyDescent="0.3">
      <c r="A87" s="77" t="s">
        <v>1388</v>
      </c>
      <c r="B87" s="77" t="s">
        <v>933</v>
      </c>
      <c r="C87" s="77">
        <f>VLOOKUP(B87,Площадь!A:B,2,0)</f>
        <v>15.3</v>
      </c>
      <c r="D87" s="113"/>
      <c r="E87">
        <v>31</v>
      </c>
      <c r="F87">
        <v>28</v>
      </c>
      <c r="G87">
        <v>31</v>
      </c>
      <c r="H87">
        <v>30</v>
      </c>
      <c r="I87">
        <v>31</v>
      </c>
      <c r="J87">
        <v>30</v>
      </c>
      <c r="K87">
        <v>31</v>
      </c>
      <c r="L87">
        <v>31</v>
      </c>
      <c r="M87">
        <v>30</v>
      </c>
      <c r="N87">
        <v>31</v>
      </c>
      <c r="O87">
        <v>30</v>
      </c>
      <c r="P87">
        <v>31</v>
      </c>
      <c r="Q87">
        <f>SUM(E87:P87)</f>
        <v>365</v>
      </c>
      <c r="R87" s="108"/>
      <c r="S87" s="91"/>
      <c r="T87" s="50">
        <f t="shared" si="37"/>
        <v>0</v>
      </c>
      <c r="U87" s="50">
        <f t="shared" si="38"/>
        <v>0</v>
      </c>
      <c r="V87" s="50">
        <f t="shared" si="39"/>
        <v>0</v>
      </c>
      <c r="W87" s="50">
        <f t="shared" si="40"/>
        <v>0</v>
      </c>
      <c r="X87" s="50">
        <f t="shared" si="41"/>
        <v>0</v>
      </c>
      <c r="Y87" s="50"/>
      <c r="Z87" s="50"/>
      <c r="AA87" s="50"/>
      <c r="AB87" s="50"/>
      <c r="AC87" s="50"/>
      <c r="AD87" s="50">
        <f t="shared" si="42"/>
        <v>0</v>
      </c>
      <c r="AE87" s="50">
        <f t="shared" si="43"/>
        <v>0</v>
      </c>
      <c r="AF87" s="50">
        <f t="shared" si="44"/>
        <v>0</v>
      </c>
      <c r="AG87" s="50">
        <f t="shared" si="45"/>
        <v>0</v>
      </c>
      <c r="AI87" s="50">
        <f t="shared" si="46"/>
        <v>0</v>
      </c>
      <c r="AJ87" s="50">
        <f t="shared" si="47"/>
        <v>0</v>
      </c>
      <c r="AK87" s="50">
        <f t="shared" si="48"/>
        <v>0</v>
      </c>
      <c r="AL87" s="50">
        <f t="shared" si="49"/>
        <v>0.1732632070181605</v>
      </c>
      <c r="AR87" s="50">
        <f t="shared" si="50"/>
        <v>0.22790398059395481</v>
      </c>
      <c r="AS87" s="50">
        <f t="shared" si="51"/>
        <v>0.20397972033795581</v>
      </c>
      <c r="AT87" s="50">
        <f t="shared" si="52"/>
        <v>0.28011442828938982</v>
      </c>
      <c r="AV87" s="49">
        <f t="shared" si="53"/>
        <v>0</v>
      </c>
      <c r="AW87" s="49">
        <f t="shared" si="54"/>
        <v>0</v>
      </c>
      <c r="AX87" s="49">
        <f t="shared" si="55"/>
        <v>0</v>
      </c>
      <c r="AY87" s="49">
        <f t="shared" si="56"/>
        <v>465.10082239126933</v>
      </c>
      <c r="AZ87" s="49">
        <f t="shared" si="57"/>
        <v>0</v>
      </c>
      <c r="BA87" s="49">
        <f t="shared" si="58"/>
        <v>0</v>
      </c>
      <c r="BB87" s="49">
        <f t="shared" si="59"/>
        <v>0</v>
      </c>
      <c r="BC87" s="49">
        <f t="shared" si="60"/>
        <v>0</v>
      </c>
      <c r="BD87" s="49">
        <f t="shared" si="61"/>
        <v>0</v>
      </c>
      <c r="BE87" s="49">
        <f t="shared" si="62"/>
        <v>611.77632934718861</v>
      </c>
      <c r="BF87" s="49">
        <f t="shared" si="63"/>
        <v>547.55500208639512</v>
      </c>
      <c r="BG87" s="49">
        <f t="shared" si="64"/>
        <v>751.92796672290649</v>
      </c>
      <c r="BH87" s="72">
        <f t="shared" si="65"/>
        <v>2376.3601205477598</v>
      </c>
      <c r="BI87" s="49">
        <f>VLOOKUP(A87,'1_12'!A:O,15,0)</f>
        <v>5914.17</v>
      </c>
      <c r="BJ87" s="73">
        <f t="shared" si="66"/>
        <v>-3537.8098794522402</v>
      </c>
      <c r="BK87" s="50">
        <f t="shared" si="67"/>
        <v>4.8216848379055615E-3</v>
      </c>
    </row>
    <row r="88" spans="1:63" x14ac:dyDescent="0.3">
      <c r="A88" s="77" t="s">
        <v>1349</v>
      </c>
      <c r="B88" s="77" t="s">
        <v>547</v>
      </c>
      <c r="C88" s="77">
        <f>VLOOKUP(B88,Площадь!A:B,2,0)</f>
        <v>14.3</v>
      </c>
      <c r="D88" s="113"/>
      <c r="E88">
        <v>31</v>
      </c>
      <c r="F88">
        <v>28</v>
      </c>
      <c r="G88">
        <v>9</v>
      </c>
      <c r="Q88">
        <f t="shared" ref="Q88:Q91" si="69">SUM(E88:P88)</f>
        <v>68</v>
      </c>
      <c r="R88" s="108"/>
      <c r="S88" s="91"/>
      <c r="T88" s="50">
        <f t="shared" si="37"/>
        <v>0</v>
      </c>
      <c r="U88" s="50">
        <f t="shared" si="38"/>
        <v>0</v>
      </c>
      <c r="V88" s="50">
        <f t="shared" si="39"/>
        <v>0</v>
      </c>
      <c r="W88" s="50">
        <f t="shared" si="40"/>
        <v>0</v>
      </c>
      <c r="X88" s="50">
        <f t="shared" si="41"/>
        <v>0</v>
      </c>
      <c r="Y88" s="50"/>
      <c r="Z88" s="50"/>
      <c r="AA88" s="50"/>
      <c r="AB88" s="50"/>
      <c r="AC88" s="50"/>
      <c r="AD88" s="50">
        <f t="shared" si="42"/>
        <v>0</v>
      </c>
      <c r="AE88" s="50">
        <f t="shared" si="43"/>
        <v>0</v>
      </c>
      <c r="AF88" s="50">
        <f t="shared" si="44"/>
        <v>0</v>
      </c>
      <c r="AG88" s="50">
        <f t="shared" si="45"/>
        <v>0</v>
      </c>
      <c r="AI88" s="50">
        <f t="shared" si="46"/>
        <v>0</v>
      </c>
      <c r="AJ88" s="50">
        <f t="shared" si="47"/>
        <v>0</v>
      </c>
      <c r="AK88" s="50">
        <f t="shared" si="48"/>
        <v>0</v>
      </c>
      <c r="AL88" s="50">
        <f t="shared" si="49"/>
        <v>0</v>
      </c>
      <c r="AR88" s="50">
        <f t="shared" si="50"/>
        <v>0</v>
      </c>
      <c r="AS88" s="50">
        <f t="shared" si="51"/>
        <v>0</v>
      </c>
      <c r="AT88" s="50">
        <f t="shared" si="52"/>
        <v>0</v>
      </c>
      <c r="AV88" s="49">
        <f t="shared" si="53"/>
        <v>0</v>
      </c>
      <c r="AW88" s="49">
        <f t="shared" si="54"/>
        <v>0</v>
      </c>
      <c r="AX88" s="49">
        <f t="shared" si="55"/>
        <v>0</v>
      </c>
      <c r="AY88" s="49">
        <f t="shared" si="56"/>
        <v>0</v>
      </c>
      <c r="AZ88" s="49">
        <f t="shared" si="57"/>
        <v>0</v>
      </c>
      <c r="BA88" s="49">
        <f t="shared" si="58"/>
        <v>0</v>
      </c>
      <c r="BB88" s="49">
        <f t="shared" si="59"/>
        <v>0</v>
      </c>
      <c r="BC88" s="49">
        <f t="shared" si="60"/>
        <v>0</v>
      </c>
      <c r="BD88" s="49">
        <f t="shared" si="61"/>
        <v>0</v>
      </c>
      <c r="BE88" s="49">
        <f t="shared" si="62"/>
        <v>0</v>
      </c>
      <c r="BF88" s="49">
        <f t="shared" si="63"/>
        <v>0</v>
      </c>
      <c r="BG88" s="49">
        <f t="shared" si="64"/>
        <v>0</v>
      </c>
      <c r="BH88" s="72">
        <f t="shared" si="65"/>
        <v>0</v>
      </c>
      <c r="BI88" s="49">
        <f>VLOOKUP(A88,'1_12'!A:O,15,0)</f>
        <v>0</v>
      </c>
      <c r="BJ88" s="73">
        <f t="shared" si="66"/>
        <v>0</v>
      </c>
      <c r="BK88" s="50">
        <f t="shared" si="67"/>
        <v>0</v>
      </c>
    </row>
    <row r="89" spans="1:63" x14ac:dyDescent="0.3">
      <c r="A89" s="77" t="s">
        <v>2467</v>
      </c>
      <c r="B89" s="77" t="s">
        <v>547</v>
      </c>
      <c r="C89" s="77">
        <f>VLOOKUP(B89,Площадь!A:B,2,0)</f>
        <v>14.3</v>
      </c>
      <c r="D89" s="113">
        <v>44995</v>
      </c>
      <c r="G89">
        <f>31-G88</f>
        <v>22</v>
      </c>
      <c r="H89">
        <v>30</v>
      </c>
      <c r="I89">
        <v>31</v>
      </c>
      <c r="J89">
        <v>30</v>
      </c>
      <c r="K89">
        <v>31</v>
      </c>
      <c r="L89">
        <v>31</v>
      </c>
      <c r="M89">
        <v>30</v>
      </c>
      <c r="N89">
        <v>31</v>
      </c>
      <c r="O89">
        <v>30</v>
      </c>
      <c r="P89">
        <v>31</v>
      </c>
      <c r="Q89">
        <f t="shared" si="69"/>
        <v>297</v>
      </c>
      <c r="R89" s="108"/>
      <c r="S89" s="91"/>
      <c r="T89" s="50">
        <f t="shared" si="37"/>
        <v>0</v>
      </c>
      <c r="U89" s="50">
        <f t="shared" si="38"/>
        <v>0</v>
      </c>
      <c r="V89" s="50">
        <f t="shared" si="39"/>
        <v>0</v>
      </c>
      <c r="W89" s="50">
        <f t="shared" si="40"/>
        <v>0</v>
      </c>
      <c r="X89" s="50">
        <f t="shared" si="41"/>
        <v>0</v>
      </c>
      <c r="Y89" s="50"/>
      <c r="Z89" s="50"/>
      <c r="AA89" s="50"/>
      <c r="AB89" s="50"/>
      <c r="AC89" s="50"/>
      <c r="AD89" s="50">
        <f t="shared" si="42"/>
        <v>0</v>
      </c>
      <c r="AE89" s="50">
        <f t="shared" si="43"/>
        <v>0</v>
      </c>
      <c r="AF89" s="50">
        <f t="shared" si="44"/>
        <v>0</v>
      </c>
      <c r="AG89" s="50">
        <f t="shared" si="45"/>
        <v>0</v>
      </c>
      <c r="AI89" s="50">
        <f t="shared" si="46"/>
        <v>0</v>
      </c>
      <c r="AJ89" s="50">
        <f t="shared" si="47"/>
        <v>0</v>
      </c>
      <c r="AK89" s="50">
        <f t="shared" si="48"/>
        <v>0</v>
      </c>
      <c r="AL89" s="50">
        <f t="shared" si="49"/>
        <v>0.16193881440259444</v>
      </c>
      <c r="AR89" s="50">
        <f t="shared" si="50"/>
        <v>0.21300829558781398</v>
      </c>
      <c r="AS89" s="50">
        <f t="shared" si="51"/>
        <v>0.19064771247272994</v>
      </c>
      <c r="AT89" s="50">
        <f t="shared" si="52"/>
        <v>0.26180629572145586</v>
      </c>
      <c r="AV89" s="49">
        <f t="shared" si="53"/>
        <v>0</v>
      </c>
      <c r="AW89" s="49">
        <f t="shared" si="54"/>
        <v>0</v>
      </c>
      <c r="AX89" s="49">
        <f t="shared" si="55"/>
        <v>0</v>
      </c>
      <c r="AY89" s="49">
        <f t="shared" si="56"/>
        <v>434.70207582974842</v>
      </c>
      <c r="AZ89" s="49">
        <f t="shared" si="57"/>
        <v>0</v>
      </c>
      <c r="BA89" s="49">
        <f t="shared" si="58"/>
        <v>0</v>
      </c>
      <c r="BB89" s="49">
        <f t="shared" si="59"/>
        <v>0</v>
      </c>
      <c r="BC89" s="49">
        <f t="shared" si="60"/>
        <v>0</v>
      </c>
      <c r="BD89" s="49">
        <f t="shared" si="61"/>
        <v>0</v>
      </c>
      <c r="BE89" s="49">
        <f t="shared" si="62"/>
        <v>571.79094834410432</v>
      </c>
      <c r="BF89" s="49">
        <f t="shared" si="63"/>
        <v>511.76709345329738</v>
      </c>
      <c r="BG89" s="49">
        <f t="shared" si="64"/>
        <v>702.78234798284734</v>
      </c>
      <c r="BH89" s="72">
        <f t="shared" si="65"/>
        <v>2221.0424656099976</v>
      </c>
      <c r="BI89" s="49">
        <f>VLOOKUP(A89,'1_12'!A:O,15,0)</f>
        <v>5527.62</v>
      </c>
      <c r="BJ89" s="73">
        <f t="shared" si="66"/>
        <v>-3306.5775343900023</v>
      </c>
      <c r="BK89" s="50">
        <f t="shared" si="67"/>
        <v>4.8216848379055606E-3</v>
      </c>
    </row>
    <row r="90" spans="1:63" x14ac:dyDescent="0.3">
      <c r="A90" s="77" t="s">
        <v>1558</v>
      </c>
      <c r="B90" s="77" t="s">
        <v>536</v>
      </c>
      <c r="C90" s="77">
        <f>VLOOKUP(B90,Площадь!A:B,2,0)</f>
        <v>15.8</v>
      </c>
      <c r="D90" s="113"/>
      <c r="E90">
        <v>31</v>
      </c>
      <c r="F90">
        <v>28</v>
      </c>
      <c r="G90">
        <v>15</v>
      </c>
      <c r="Q90">
        <f t="shared" si="69"/>
        <v>74</v>
      </c>
      <c r="R90" s="108"/>
      <c r="S90" s="91"/>
      <c r="T90" s="50">
        <f t="shared" si="37"/>
        <v>0</v>
      </c>
      <c r="U90" s="50">
        <f t="shared" si="38"/>
        <v>0</v>
      </c>
      <c r="V90" s="50">
        <f t="shared" si="39"/>
        <v>0</v>
      </c>
      <c r="W90" s="50">
        <f t="shared" si="40"/>
        <v>0</v>
      </c>
      <c r="X90" s="50">
        <f t="shared" si="41"/>
        <v>0</v>
      </c>
      <c r="Y90" s="50"/>
      <c r="Z90" s="50"/>
      <c r="AA90" s="50"/>
      <c r="AB90" s="50"/>
      <c r="AC90" s="50"/>
      <c r="AD90" s="50">
        <f t="shared" si="42"/>
        <v>0</v>
      </c>
      <c r="AE90" s="50">
        <f t="shared" si="43"/>
        <v>0</v>
      </c>
      <c r="AF90" s="50">
        <f t="shared" si="44"/>
        <v>0</v>
      </c>
      <c r="AG90" s="50">
        <f t="shared" si="45"/>
        <v>0</v>
      </c>
      <c r="AI90" s="50">
        <f t="shared" si="46"/>
        <v>0</v>
      </c>
      <c r="AJ90" s="50">
        <f t="shared" si="47"/>
        <v>0</v>
      </c>
      <c r="AK90" s="50">
        <f t="shared" si="48"/>
        <v>0</v>
      </c>
      <c r="AL90" s="50">
        <f t="shared" si="49"/>
        <v>0</v>
      </c>
      <c r="AR90" s="50">
        <f t="shared" si="50"/>
        <v>0</v>
      </c>
      <c r="AS90" s="50">
        <f t="shared" si="51"/>
        <v>0</v>
      </c>
      <c r="AT90" s="50">
        <f t="shared" si="52"/>
        <v>0</v>
      </c>
      <c r="AV90" s="49">
        <f t="shared" si="53"/>
        <v>0</v>
      </c>
      <c r="AW90" s="49">
        <f t="shared" si="54"/>
        <v>0</v>
      </c>
      <c r="AX90" s="49">
        <f t="shared" si="55"/>
        <v>0</v>
      </c>
      <c r="AY90" s="49">
        <f t="shared" si="56"/>
        <v>0</v>
      </c>
      <c r="AZ90" s="49">
        <f t="shared" si="57"/>
        <v>0</v>
      </c>
      <c r="BA90" s="49">
        <f t="shared" si="58"/>
        <v>0</v>
      </c>
      <c r="BB90" s="49">
        <f t="shared" si="59"/>
        <v>0</v>
      </c>
      <c r="BC90" s="49">
        <f t="shared" si="60"/>
        <v>0</v>
      </c>
      <c r="BD90" s="49">
        <f t="shared" si="61"/>
        <v>0</v>
      </c>
      <c r="BE90" s="49">
        <f t="shared" si="62"/>
        <v>0</v>
      </c>
      <c r="BF90" s="49">
        <f t="shared" si="63"/>
        <v>0</v>
      </c>
      <c r="BG90" s="49">
        <f t="shared" si="64"/>
        <v>0</v>
      </c>
      <c r="BH90" s="72">
        <f t="shared" si="65"/>
        <v>0</v>
      </c>
      <c r="BI90" s="49">
        <f>VLOOKUP(A90,'1_12'!A:O,15,0)</f>
        <v>0</v>
      </c>
      <c r="BJ90" s="73">
        <f t="shared" si="66"/>
        <v>0</v>
      </c>
      <c r="BK90" s="50">
        <f t="shared" si="67"/>
        <v>0</v>
      </c>
    </row>
    <row r="91" spans="1:63" x14ac:dyDescent="0.3">
      <c r="A91" s="77" t="s">
        <v>2488</v>
      </c>
      <c r="B91" s="77" t="s">
        <v>536</v>
      </c>
      <c r="C91" s="77">
        <f>VLOOKUP(B91,Площадь!A:B,2,0)</f>
        <v>15.8</v>
      </c>
      <c r="D91" s="113">
        <v>45001</v>
      </c>
      <c r="G91">
        <f>31-G90</f>
        <v>16</v>
      </c>
      <c r="H91">
        <v>30</v>
      </c>
      <c r="I91">
        <v>31</v>
      </c>
      <c r="J91">
        <v>30</v>
      </c>
      <c r="K91">
        <v>31</v>
      </c>
      <c r="L91">
        <v>31</v>
      </c>
      <c r="M91">
        <v>30</v>
      </c>
      <c r="N91">
        <v>31</v>
      </c>
      <c r="O91">
        <v>30</v>
      </c>
      <c r="P91">
        <v>31</v>
      </c>
      <c r="Q91">
        <f t="shared" si="69"/>
        <v>291</v>
      </c>
      <c r="R91" s="108"/>
      <c r="S91" s="91"/>
      <c r="T91" s="50">
        <f t="shared" si="37"/>
        <v>0</v>
      </c>
      <c r="U91" s="50">
        <f t="shared" si="38"/>
        <v>0</v>
      </c>
      <c r="V91" s="50">
        <f t="shared" si="39"/>
        <v>0</v>
      </c>
      <c r="W91" s="50">
        <f t="shared" si="40"/>
        <v>0</v>
      </c>
      <c r="X91" s="50">
        <f t="shared" si="41"/>
        <v>0</v>
      </c>
      <c r="Y91" s="50"/>
      <c r="Z91" s="50"/>
      <c r="AA91" s="50"/>
      <c r="AB91" s="50"/>
      <c r="AC91" s="50"/>
      <c r="AD91" s="50">
        <f t="shared" si="42"/>
        <v>0</v>
      </c>
      <c r="AE91" s="50">
        <f t="shared" si="43"/>
        <v>0</v>
      </c>
      <c r="AF91" s="50">
        <f t="shared" si="44"/>
        <v>0</v>
      </c>
      <c r="AG91" s="50">
        <f t="shared" si="45"/>
        <v>0</v>
      </c>
      <c r="AI91" s="50">
        <f t="shared" si="46"/>
        <v>0</v>
      </c>
      <c r="AJ91" s="50">
        <f t="shared" si="47"/>
        <v>0</v>
      </c>
      <c r="AK91" s="50">
        <f t="shared" si="48"/>
        <v>0</v>
      </c>
      <c r="AL91" s="50">
        <f t="shared" si="49"/>
        <v>0.17892540332594353</v>
      </c>
      <c r="AR91" s="50">
        <f t="shared" si="50"/>
        <v>0.23535182309702524</v>
      </c>
      <c r="AS91" s="50">
        <f t="shared" si="51"/>
        <v>0.21064572427056874</v>
      </c>
      <c r="AT91" s="50">
        <f t="shared" si="52"/>
        <v>0.28926849457335685</v>
      </c>
      <c r="AV91" s="49">
        <f t="shared" si="53"/>
        <v>0</v>
      </c>
      <c r="AW91" s="49">
        <f t="shared" si="54"/>
        <v>0</v>
      </c>
      <c r="AX91" s="49">
        <f t="shared" si="55"/>
        <v>0</v>
      </c>
      <c r="AY91" s="49">
        <f t="shared" si="56"/>
        <v>480.30019567202982</v>
      </c>
      <c r="AZ91" s="49">
        <f t="shared" si="57"/>
        <v>0</v>
      </c>
      <c r="BA91" s="49">
        <f t="shared" si="58"/>
        <v>0</v>
      </c>
      <c r="BB91" s="49">
        <f t="shared" si="59"/>
        <v>0</v>
      </c>
      <c r="BC91" s="49">
        <f t="shared" si="60"/>
        <v>0</v>
      </c>
      <c r="BD91" s="49">
        <f t="shared" si="61"/>
        <v>0</v>
      </c>
      <c r="BE91" s="49">
        <f t="shared" si="62"/>
        <v>631.76901984873075</v>
      </c>
      <c r="BF91" s="49">
        <f t="shared" si="63"/>
        <v>565.44895640294396</v>
      </c>
      <c r="BG91" s="49">
        <f t="shared" si="64"/>
        <v>776.50077609293623</v>
      </c>
      <c r="BH91" s="72">
        <f t="shared" si="65"/>
        <v>2454.0189480166405</v>
      </c>
      <c r="BI91" s="49">
        <f>VLOOKUP(A91,'1_12'!A:O,15,0)</f>
        <v>6107.49</v>
      </c>
      <c r="BJ91" s="73">
        <f t="shared" si="66"/>
        <v>-3653.4710519833593</v>
      </c>
      <c r="BK91" s="50">
        <f t="shared" si="67"/>
        <v>4.8216848379055615E-3</v>
      </c>
    </row>
    <row r="92" spans="1:63" x14ac:dyDescent="0.3">
      <c r="A92" s="77" t="s">
        <v>1660</v>
      </c>
      <c r="B92" s="77" t="s">
        <v>821</v>
      </c>
      <c r="C92" s="77">
        <f>VLOOKUP(B92,Площадь!A:B,2,0)</f>
        <v>13.8</v>
      </c>
      <c r="D92" s="113"/>
      <c r="E92">
        <v>31</v>
      </c>
      <c r="F92">
        <v>28</v>
      </c>
      <c r="G92">
        <v>31</v>
      </c>
      <c r="H92">
        <v>30</v>
      </c>
      <c r="I92">
        <v>31</v>
      </c>
      <c r="J92">
        <v>30</v>
      </c>
      <c r="K92">
        <v>31</v>
      </c>
      <c r="L92">
        <v>31</v>
      </c>
      <c r="M92">
        <v>30</v>
      </c>
      <c r="N92">
        <v>31</v>
      </c>
      <c r="O92">
        <v>30</v>
      </c>
      <c r="P92">
        <v>31</v>
      </c>
      <c r="Q92">
        <f>SUM(E92:P92)</f>
        <v>365</v>
      </c>
      <c r="R92" s="108"/>
      <c r="S92" s="91"/>
      <c r="T92" s="50">
        <f t="shared" si="37"/>
        <v>0</v>
      </c>
      <c r="U92" s="50">
        <f t="shared" si="38"/>
        <v>0</v>
      </c>
      <c r="V92" s="50">
        <f t="shared" si="39"/>
        <v>0</v>
      </c>
      <c r="W92" s="50">
        <f t="shared" si="40"/>
        <v>0</v>
      </c>
      <c r="X92" s="50">
        <f t="shared" si="41"/>
        <v>0</v>
      </c>
      <c r="Y92" s="50"/>
      <c r="Z92" s="50"/>
      <c r="AA92" s="50"/>
      <c r="AB92" s="50"/>
      <c r="AC92" s="50"/>
      <c r="AD92" s="50">
        <f t="shared" si="42"/>
        <v>0</v>
      </c>
      <c r="AE92" s="50">
        <f t="shared" si="43"/>
        <v>0</v>
      </c>
      <c r="AF92" s="50">
        <f t="shared" si="44"/>
        <v>0</v>
      </c>
      <c r="AG92" s="50">
        <f t="shared" si="45"/>
        <v>0</v>
      </c>
      <c r="AI92" s="50">
        <f t="shared" si="46"/>
        <v>0</v>
      </c>
      <c r="AJ92" s="50">
        <f t="shared" si="47"/>
        <v>0</v>
      </c>
      <c r="AK92" s="50">
        <f t="shared" si="48"/>
        <v>0</v>
      </c>
      <c r="AL92" s="50">
        <f t="shared" si="49"/>
        <v>0.15627661809481144</v>
      </c>
      <c r="AR92" s="50">
        <f t="shared" si="50"/>
        <v>0.20556045308474355</v>
      </c>
      <c r="AS92" s="50">
        <f t="shared" si="51"/>
        <v>0.183981708540117</v>
      </c>
      <c r="AT92" s="50">
        <f t="shared" si="52"/>
        <v>0.25265222943748888</v>
      </c>
      <c r="AV92" s="49">
        <f t="shared" si="53"/>
        <v>0</v>
      </c>
      <c r="AW92" s="49">
        <f t="shared" si="54"/>
        <v>0</v>
      </c>
      <c r="AX92" s="49">
        <f t="shared" si="55"/>
        <v>0</v>
      </c>
      <c r="AY92" s="49">
        <f t="shared" si="56"/>
        <v>419.50270254898805</v>
      </c>
      <c r="AZ92" s="49">
        <f t="shared" si="57"/>
        <v>0</v>
      </c>
      <c r="BA92" s="49">
        <f t="shared" si="58"/>
        <v>0</v>
      </c>
      <c r="BB92" s="49">
        <f t="shared" si="59"/>
        <v>0</v>
      </c>
      <c r="BC92" s="49">
        <f t="shared" si="60"/>
        <v>0</v>
      </c>
      <c r="BD92" s="49">
        <f t="shared" si="61"/>
        <v>0</v>
      </c>
      <c r="BE92" s="49">
        <f t="shared" si="62"/>
        <v>551.79825784256218</v>
      </c>
      <c r="BF92" s="49">
        <f t="shared" si="63"/>
        <v>493.87313913674848</v>
      </c>
      <c r="BG92" s="49">
        <f t="shared" si="64"/>
        <v>678.20953861281771</v>
      </c>
      <c r="BH92" s="72">
        <f t="shared" si="65"/>
        <v>2143.3836381411165</v>
      </c>
      <c r="BI92" s="49">
        <f>VLOOKUP(A92,'1_12'!A:O,15,0)</f>
        <v>5334.39</v>
      </c>
      <c r="BJ92" s="73">
        <f t="shared" si="66"/>
        <v>-3191.0063618588838</v>
      </c>
      <c r="BK92" s="50">
        <f t="shared" si="67"/>
        <v>4.8216848379055597E-3</v>
      </c>
    </row>
    <row r="93" spans="1:63" x14ac:dyDescent="0.3">
      <c r="A93" s="77" t="s">
        <v>1678</v>
      </c>
      <c r="B93" s="77" t="s">
        <v>781</v>
      </c>
      <c r="C93" s="77">
        <f>VLOOKUP(B93,Площадь!A:B,2,0)</f>
        <v>15.8</v>
      </c>
      <c r="D93" s="113"/>
      <c r="E93">
        <v>31</v>
      </c>
      <c r="F93">
        <v>28</v>
      </c>
      <c r="G93">
        <v>14</v>
      </c>
      <c r="Q93">
        <f t="shared" ref="Q93:Q96" si="70">SUM(E93:P93)</f>
        <v>73</v>
      </c>
      <c r="R93" s="108"/>
      <c r="S93" s="91"/>
      <c r="T93" s="50">
        <f t="shared" si="37"/>
        <v>0</v>
      </c>
      <c r="U93" s="50">
        <f t="shared" si="38"/>
        <v>0</v>
      </c>
      <c r="V93" s="50">
        <f t="shared" si="39"/>
        <v>0</v>
      </c>
      <c r="W93" s="50">
        <f t="shared" si="40"/>
        <v>0</v>
      </c>
      <c r="X93" s="50">
        <f t="shared" si="41"/>
        <v>0</v>
      </c>
      <c r="Y93" s="50"/>
      <c r="Z93" s="50"/>
      <c r="AA93" s="50"/>
      <c r="AB93" s="50"/>
      <c r="AC93" s="50"/>
      <c r="AD93" s="50">
        <f t="shared" si="42"/>
        <v>0</v>
      </c>
      <c r="AE93" s="50">
        <f t="shared" si="43"/>
        <v>0</v>
      </c>
      <c r="AF93" s="50">
        <f t="shared" si="44"/>
        <v>0</v>
      </c>
      <c r="AG93" s="50">
        <f t="shared" si="45"/>
        <v>0</v>
      </c>
      <c r="AI93" s="50">
        <f t="shared" si="46"/>
        <v>0</v>
      </c>
      <c r="AJ93" s="50">
        <f t="shared" si="47"/>
        <v>0</v>
      </c>
      <c r="AK93" s="50">
        <f t="shared" si="48"/>
        <v>0</v>
      </c>
      <c r="AL93" s="50">
        <f t="shared" si="49"/>
        <v>0</v>
      </c>
      <c r="AR93" s="50">
        <f t="shared" si="50"/>
        <v>0</v>
      </c>
      <c r="AS93" s="50">
        <f t="shared" si="51"/>
        <v>0</v>
      </c>
      <c r="AT93" s="50">
        <f t="shared" si="52"/>
        <v>0</v>
      </c>
      <c r="AV93" s="49">
        <f t="shared" si="53"/>
        <v>0</v>
      </c>
      <c r="AW93" s="49">
        <f t="shared" si="54"/>
        <v>0</v>
      </c>
      <c r="AX93" s="49">
        <f t="shared" si="55"/>
        <v>0</v>
      </c>
      <c r="AY93" s="49">
        <f t="shared" si="56"/>
        <v>0</v>
      </c>
      <c r="AZ93" s="49">
        <f t="shared" si="57"/>
        <v>0</v>
      </c>
      <c r="BA93" s="49">
        <f t="shared" si="58"/>
        <v>0</v>
      </c>
      <c r="BB93" s="49">
        <f t="shared" si="59"/>
        <v>0</v>
      </c>
      <c r="BC93" s="49">
        <f t="shared" si="60"/>
        <v>0</v>
      </c>
      <c r="BD93" s="49">
        <f t="shared" si="61"/>
        <v>0</v>
      </c>
      <c r="BE93" s="49">
        <f t="shared" si="62"/>
        <v>0</v>
      </c>
      <c r="BF93" s="49">
        <f t="shared" si="63"/>
        <v>0</v>
      </c>
      <c r="BG93" s="49">
        <f t="shared" si="64"/>
        <v>0</v>
      </c>
      <c r="BH93" s="72">
        <f t="shared" si="65"/>
        <v>0</v>
      </c>
      <c r="BI93" s="49">
        <f>VLOOKUP(A93,'1_12'!A:O,15,0)</f>
        <v>0</v>
      </c>
      <c r="BJ93" s="73">
        <f t="shared" si="66"/>
        <v>0</v>
      </c>
      <c r="BK93" s="50">
        <f t="shared" si="67"/>
        <v>0</v>
      </c>
    </row>
    <row r="94" spans="1:63" x14ac:dyDescent="0.3">
      <c r="A94" s="77" t="s">
        <v>2507</v>
      </c>
      <c r="B94" s="77" t="s">
        <v>781</v>
      </c>
      <c r="C94" s="77">
        <f>VLOOKUP(B94,Площадь!A:B,2,0)</f>
        <v>15.8</v>
      </c>
      <c r="D94" s="113">
        <v>45000</v>
      </c>
      <c r="G94">
        <f>31-G93</f>
        <v>17</v>
      </c>
      <c r="H94">
        <v>30</v>
      </c>
      <c r="I94">
        <v>31</v>
      </c>
      <c r="J94">
        <v>30</v>
      </c>
      <c r="K94">
        <v>31</v>
      </c>
      <c r="L94">
        <v>31</v>
      </c>
      <c r="M94">
        <v>30</v>
      </c>
      <c r="N94">
        <v>31</v>
      </c>
      <c r="O94">
        <v>30</v>
      </c>
      <c r="P94">
        <v>31</v>
      </c>
      <c r="Q94">
        <f t="shared" si="70"/>
        <v>292</v>
      </c>
      <c r="R94" s="108"/>
      <c r="S94" s="91"/>
      <c r="T94" s="50">
        <f t="shared" si="37"/>
        <v>0</v>
      </c>
      <c r="U94" s="50">
        <f t="shared" si="38"/>
        <v>0</v>
      </c>
      <c r="V94" s="50">
        <f t="shared" si="39"/>
        <v>0</v>
      </c>
      <c r="W94" s="50">
        <f t="shared" si="40"/>
        <v>0</v>
      </c>
      <c r="X94" s="50">
        <f t="shared" si="41"/>
        <v>0</v>
      </c>
      <c r="Y94" s="50"/>
      <c r="Z94" s="50"/>
      <c r="AA94" s="50"/>
      <c r="AB94" s="50"/>
      <c r="AC94" s="50"/>
      <c r="AD94" s="50">
        <f t="shared" si="42"/>
        <v>0</v>
      </c>
      <c r="AE94" s="50">
        <f t="shared" si="43"/>
        <v>0</v>
      </c>
      <c r="AF94" s="50">
        <f t="shared" si="44"/>
        <v>0</v>
      </c>
      <c r="AG94" s="50">
        <f t="shared" si="45"/>
        <v>0</v>
      </c>
      <c r="AI94" s="50">
        <f t="shared" si="46"/>
        <v>0</v>
      </c>
      <c r="AJ94" s="50">
        <f t="shared" si="47"/>
        <v>0</v>
      </c>
      <c r="AK94" s="50">
        <f t="shared" si="48"/>
        <v>0</v>
      </c>
      <c r="AL94" s="50">
        <f t="shared" si="49"/>
        <v>0.17892540332594353</v>
      </c>
      <c r="AR94" s="50">
        <f t="shared" si="50"/>
        <v>0.23535182309702524</v>
      </c>
      <c r="AS94" s="50">
        <f t="shared" si="51"/>
        <v>0.21064572427056874</v>
      </c>
      <c r="AT94" s="50">
        <f t="shared" si="52"/>
        <v>0.28926849457335685</v>
      </c>
      <c r="AV94" s="49">
        <f t="shared" si="53"/>
        <v>0</v>
      </c>
      <c r="AW94" s="49">
        <f t="shared" si="54"/>
        <v>0</v>
      </c>
      <c r="AX94" s="49">
        <f t="shared" si="55"/>
        <v>0</v>
      </c>
      <c r="AY94" s="49">
        <f t="shared" si="56"/>
        <v>480.30019567202982</v>
      </c>
      <c r="AZ94" s="49">
        <f t="shared" si="57"/>
        <v>0</v>
      </c>
      <c r="BA94" s="49">
        <f t="shared" si="58"/>
        <v>0</v>
      </c>
      <c r="BB94" s="49">
        <f t="shared" si="59"/>
        <v>0</v>
      </c>
      <c r="BC94" s="49">
        <f t="shared" si="60"/>
        <v>0</v>
      </c>
      <c r="BD94" s="49">
        <f t="shared" si="61"/>
        <v>0</v>
      </c>
      <c r="BE94" s="49">
        <f t="shared" si="62"/>
        <v>631.76901984873075</v>
      </c>
      <c r="BF94" s="49">
        <f t="shared" si="63"/>
        <v>565.44895640294396</v>
      </c>
      <c r="BG94" s="49">
        <f t="shared" si="64"/>
        <v>776.50077609293623</v>
      </c>
      <c r="BH94" s="72">
        <f t="shared" si="65"/>
        <v>2454.0189480166405</v>
      </c>
      <c r="BI94" s="49">
        <f>VLOOKUP(A94,'1_12'!A:O,15,0)</f>
        <v>6107.49</v>
      </c>
      <c r="BJ94" s="73">
        <f t="shared" si="66"/>
        <v>-3653.4710519833593</v>
      </c>
      <c r="BK94" s="50">
        <f t="shared" si="67"/>
        <v>4.8216848379055615E-3</v>
      </c>
    </row>
    <row r="95" spans="1:63" x14ac:dyDescent="0.3">
      <c r="A95" s="77" t="s">
        <v>1661</v>
      </c>
      <c r="B95" s="77" t="s">
        <v>795</v>
      </c>
      <c r="C95" s="77">
        <f>VLOOKUP(B95,Площадь!A:B,2,0)</f>
        <v>15.8</v>
      </c>
      <c r="D95" s="113"/>
      <c r="E95">
        <v>31</v>
      </c>
      <c r="F95">
        <v>28</v>
      </c>
      <c r="G95">
        <v>31</v>
      </c>
      <c r="H95">
        <v>20</v>
      </c>
      <c r="Q95">
        <f t="shared" si="70"/>
        <v>110</v>
      </c>
      <c r="R95" s="108"/>
      <c r="S95" s="91"/>
      <c r="T95" s="50">
        <f t="shared" si="37"/>
        <v>0</v>
      </c>
      <c r="U95" s="50">
        <f t="shared" si="38"/>
        <v>0</v>
      </c>
      <c r="V95" s="50">
        <f t="shared" si="39"/>
        <v>0</v>
      </c>
      <c r="W95" s="50">
        <f t="shared" si="40"/>
        <v>0</v>
      </c>
      <c r="X95" s="50">
        <f t="shared" si="41"/>
        <v>0</v>
      </c>
      <c r="Y95" s="50"/>
      <c r="Z95" s="50"/>
      <c r="AA95" s="50"/>
      <c r="AB95" s="50"/>
      <c r="AC95" s="50"/>
      <c r="AD95" s="50">
        <f t="shared" si="42"/>
        <v>0</v>
      </c>
      <c r="AE95" s="50">
        <f t="shared" si="43"/>
        <v>0</v>
      </c>
      <c r="AF95" s="50">
        <f t="shared" si="44"/>
        <v>0</v>
      </c>
      <c r="AG95" s="50">
        <f t="shared" si="45"/>
        <v>0</v>
      </c>
      <c r="AI95" s="50">
        <f t="shared" si="46"/>
        <v>0</v>
      </c>
      <c r="AJ95" s="50">
        <f t="shared" si="47"/>
        <v>0</v>
      </c>
      <c r="AK95" s="50">
        <f t="shared" si="48"/>
        <v>0</v>
      </c>
      <c r="AL95" s="50">
        <f t="shared" si="49"/>
        <v>0.1192836022172957</v>
      </c>
      <c r="AR95" s="50">
        <f t="shared" si="50"/>
        <v>0</v>
      </c>
      <c r="AS95" s="50">
        <f t="shared" si="51"/>
        <v>0</v>
      </c>
      <c r="AT95" s="50">
        <f t="shared" si="52"/>
        <v>0</v>
      </c>
      <c r="AV95" s="49">
        <f t="shared" si="53"/>
        <v>0</v>
      </c>
      <c r="AW95" s="49">
        <f t="shared" si="54"/>
        <v>0</v>
      </c>
      <c r="AX95" s="49">
        <f t="shared" si="55"/>
        <v>0</v>
      </c>
      <c r="AY95" s="49">
        <f t="shared" si="56"/>
        <v>320.20013044801988</v>
      </c>
      <c r="AZ95" s="49">
        <f t="shared" si="57"/>
        <v>0</v>
      </c>
      <c r="BA95" s="49">
        <f t="shared" si="58"/>
        <v>0</v>
      </c>
      <c r="BB95" s="49">
        <f t="shared" si="59"/>
        <v>0</v>
      </c>
      <c r="BC95" s="49">
        <f t="shared" si="60"/>
        <v>0</v>
      </c>
      <c r="BD95" s="49">
        <f t="shared" si="61"/>
        <v>0</v>
      </c>
      <c r="BE95" s="49">
        <f t="shared" si="62"/>
        <v>0</v>
      </c>
      <c r="BF95" s="49">
        <f t="shared" si="63"/>
        <v>0</v>
      </c>
      <c r="BG95" s="49">
        <f t="shared" si="64"/>
        <v>0</v>
      </c>
      <c r="BH95" s="72">
        <f t="shared" si="65"/>
        <v>320.20013044801988</v>
      </c>
      <c r="BI95" s="49">
        <f>VLOOKUP(A95,'1_12'!A:O,15,0)</f>
        <v>452.41</v>
      </c>
      <c r="BJ95" s="73">
        <f t="shared" si="66"/>
        <v>-132.20986955198015</v>
      </c>
      <c r="BK95" s="50">
        <f t="shared" si="67"/>
        <v>6.2913292308700258E-4</v>
      </c>
    </row>
    <row r="96" spans="1:63" x14ac:dyDescent="0.3">
      <c r="A96" s="77" t="s">
        <v>2639</v>
      </c>
      <c r="B96" s="77" t="s">
        <v>795</v>
      </c>
      <c r="C96" s="77">
        <f>VLOOKUP(B96,Площадь!A:B,2,0)</f>
        <v>15.8</v>
      </c>
      <c r="D96" s="113">
        <v>45037</v>
      </c>
      <c r="H96">
        <f>30-H95</f>
        <v>10</v>
      </c>
      <c r="I96">
        <v>31</v>
      </c>
      <c r="J96">
        <v>30</v>
      </c>
      <c r="K96">
        <v>31</v>
      </c>
      <c r="L96">
        <v>31</v>
      </c>
      <c r="M96">
        <v>30</v>
      </c>
      <c r="N96">
        <v>31</v>
      </c>
      <c r="O96">
        <v>30</v>
      </c>
      <c r="P96">
        <v>31</v>
      </c>
      <c r="Q96">
        <f t="shared" si="70"/>
        <v>255</v>
      </c>
      <c r="R96" s="108"/>
      <c r="S96" s="91"/>
      <c r="T96" s="50">
        <f t="shared" si="37"/>
        <v>0</v>
      </c>
      <c r="U96" s="50">
        <f t="shared" si="38"/>
        <v>0</v>
      </c>
      <c r="V96" s="50">
        <f t="shared" si="39"/>
        <v>0</v>
      </c>
      <c r="W96" s="50">
        <f t="shared" si="40"/>
        <v>0</v>
      </c>
      <c r="X96" s="50">
        <f t="shared" si="41"/>
        <v>0</v>
      </c>
      <c r="Y96" s="50"/>
      <c r="Z96" s="50"/>
      <c r="AA96" s="50"/>
      <c r="AB96" s="50"/>
      <c r="AC96" s="50"/>
      <c r="AD96" s="50">
        <f t="shared" si="42"/>
        <v>0</v>
      </c>
      <c r="AE96" s="50">
        <f t="shared" si="43"/>
        <v>0</v>
      </c>
      <c r="AF96" s="50">
        <f t="shared" si="44"/>
        <v>0</v>
      </c>
      <c r="AG96" s="50">
        <f t="shared" si="45"/>
        <v>0</v>
      </c>
      <c r="AI96" s="50">
        <f t="shared" si="46"/>
        <v>0</v>
      </c>
      <c r="AJ96" s="50">
        <f t="shared" si="47"/>
        <v>0</v>
      </c>
      <c r="AK96" s="50">
        <f t="shared" si="48"/>
        <v>0</v>
      </c>
      <c r="AL96" s="50">
        <f t="shared" si="49"/>
        <v>5.9641801108647849E-2</v>
      </c>
      <c r="AR96" s="50">
        <f t="shared" si="50"/>
        <v>0.23535182309702524</v>
      </c>
      <c r="AS96" s="50">
        <f t="shared" si="51"/>
        <v>0.21064572427056874</v>
      </c>
      <c r="AT96" s="50">
        <f t="shared" si="52"/>
        <v>0.28926849457335685</v>
      </c>
      <c r="AV96" s="49">
        <f t="shared" si="53"/>
        <v>0</v>
      </c>
      <c r="AW96" s="49">
        <f t="shared" si="54"/>
        <v>0</v>
      </c>
      <c r="AX96" s="49">
        <f t="shared" si="55"/>
        <v>0</v>
      </c>
      <c r="AY96" s="49">
        <f t="shared" si="56"/>
        <v>160.10006522400994</v>
      </c>
      <c r="AZ96" s="49">
        <f t="shared" si="57"/>
        <v>0</v>
      </c>
      <c r="BA96" s="49">
        <f t="shared" si="58"/>
        <v>0</v>
      </c>
      <c r="BB96" s="49">
        <f t="shared" si="59"/>
        <v>0</v>
      </c>
      <c r="BC96" s="49">
        <f t="shared" si="60"/>
        <v>0</v>
      </c>
      <c r="BD96" s="49">
        <f t="shared" si="61"/>
        <v>0</v>
      </c>
      <c r="BE96" s="49">
        <f t="shared" si="62"/>
        <v>631.76901984873075</v>
      </c>
      <c r="BF96" s="49">
        <f t="shared" si="63"/>
        <v>565.44895640294396</v>
      </c>
      <c r="BG96" s="49">
        <f t="shared" si="64"/>
        <v>776.50077609293623</v>
      </c>
      <c r="BH96" s="72">
        <f t="shared" si="65"/>
        <v>2133.8188175686209</v>
      </c>
      <c r="BI96" s="49">
        <f>VLOOKUP(A96,'1_12'!A:O,15,0)</f>
        <v>5655.07</v>
      </c>
      <c r="BJ96" s="73">
        <f t="shared" si="66"/>
        <v>-3521.2511824313788</v>
      </c>
      <c r="BK96" s="50">
        <f t="shared" si="67"/>
        <v>4.1925519148185578E-3</v>
      </c>
    </row>
    <row r="97" spans="1:63" x14ac:dyDescent="0.3">
      <c r="A97" s="77" t="s">
        <v>1549</v>
      </c>
      <c r="B97" s="77" t="s">
        <v>828</v>
      </c>
      <c r="C97" s="77">
        <f>VLOOKUP(B97,Площадь!A:B,2,0)</f>
        <v>13.8</v>
      </c>
      <c r="D97" s="113"/>
      <c r="E97">
        <v>31</v>
      </c>
      <c r="F97">
        <v>28</v>
      </c>
      <c r="G97">
        <v>31</v>
      </c>
      <c r="H97">
        <v>30</v>
      </c>
      <c r="I97">
        <v>31</v>
      </c>
      <c r="J97">
        <v>30</v>
      </c>
      <c r="K97">
        <v>31</v>
      </c>
      <c r="L97">
        <v>31</v>
      </c>
      <c r="M97">
        <v>30</v>
      </c>
      <c r="N97">
        <v>31</v>
      </c>
      <c r="O97">
        <v>30</v>
      </c>
      <c r="P97">
        <v>31</v>
      </c>
      <c r="Q97">
        <f>SUM(E97:P97)</f>
        <v>365</v>
      </c>
      <c r="R97" s="108"/>
      <c r="S97" s="91"/>
      <c r="T97" s="50">
        <f t="shared" si="37"/>
        <v>0</v>
      </c>
      <c r="U97" s="50">
        <f t="shared" si="38"/>
        <v>0</v>
      </c>
      <c r="V97" s="50">
        <f t="shared" si="39"/>
        <v>0</v>
      </c>
      <c r="W97" s="50">
        <f t="shared" si="40"/>
        <v>0</v>
      </c>
      <c r="X97" s="50">
        <f t="shared" si="41"/>
        <v>0</v>
      </c>
      <c r="Y97" s="50"/>
      <c r="Z97" s="50"/>
      <c r="AA97" s="50"/>
      <c r="AB97" s="50"/>
      <c r="AC97" s="50"/>
      <c r="AD97" s="50">
        <f t="shared" si="42"/>
        <v>0</v>
      </c>
      <c r="AE97" s="50">
        <f t="shared" si="43"/>
        <v>0</v>
      </c>
      <c r="AF97" s="50">
        <f t="shared" si="44"/>
        <v>0</v>
      </c>
      <c r="AG97" s="50">
        <f t="shared" si="45"/>
        <v>0</v>
      </c>
      <c r="AI97" s="50">
        <f t="shared" si="46"/>
        <v>0</v>
      </c>
      <c r="AJ97" s="50">
        <f t="shared" si="47"/>
        <v>0</v>
      </c>
      <c r="AK97" s="50">
        <f t="shared" si="48"/>
        <v>0</v>
      </c>
      <c r="AL97" s="50">
        <f t="shared" si="49"/>
        <v>0.15627661809481144</v>
      </c>
      <c r="AR97" s="50">
        <f t="shared" si="50"/>
        <v>0.20556045308474355</v>
      </c>
      <c r="AS97" s="50">
        <f t="shared" si="51"/>
        <v>0.183981708540117</v>
      </c>
      <c r="AT97" s="50">
        <f t="shared" si="52"/>
        <v>0.25265222943748888</v>
      </c>
      <c r="AV97" s="49">
        <f t="shared" si="53"/>
        <v>0</v>
      </c>
      <c r="AW97" s="49">
        <f t="shared" si="54"/>
        <v>0</v>
      </c>
      <c r="AX97" s="49">
        <f t="shared" si="55"/>
        <v>0</v>
      </c>
      <c r="AY97" s="49">
        <f t="shared" si="56"/>
        <v>419.50270254898805</v>
      </c>
      <c r="AZ97" s="49">
        <f t="shared" si="57"/>
        <v>0</v>
      </c>
      <c r="BA97" s="49">
        <f t="shared" si="58"/>
        <v>0</v>
      </c>
      <c r="BB97" s="49">
        <f t="shared" si="59"/>
        <v>0</v>
      </c>
      <c r="BC97" s="49">
        <f t="shared" si="60"/>
        <v>0</v>
      </c>
      <c r="BD97" s="49">
        <f t="shared" si="61"/>
        <v>0</v>
      </c>
      <c r="BE97" s="49">
        <f t="shared" si="62"/>
        <v>551.79825784256218</v>
      </c>
      <c r="BF97" s="49">
        <f t="shared" si="63"/>
        <v>493.87313913674848</v>
      </c>
      <c r="BG97" s="49">
        <f t="shared" si="64"/>
        <v>678.20953861281771</v>
      </c>
      <c r="BH97" s="72">
        <f t="shared" si="65"/>
        <v>2143.3836381411165</v>
      </c>
      <c r="BI97" s="49">
        <f>VLOOKUP(A97,'1_12'!A:O,15,0)</f>
        <v>5334.39</v>
      </c>
      <c r="BJ97" s="73">
        <f t="shared" si="66"/>
        <v>-3191.0063618588838</v>
      </c>
      <c r="BK97" s="50">
        <f t="shared" si="67"/>
        <v>4.8216848379055597E-3</v>
      </c>
    </row>
    <row r="98" spans="1:63" x14ac:dyDescent="0.3">
      <c r="A98" s="77" t="s">
        <v>1979</v>
      </c>
      <c r="B98" s="77" t="s">
        <v>590</v>
      </c>
      <c r="C98" s="77">
        <f>VLOOKUP(B98,Площадь!A:B,2,0)</f>
        <v>15.8</v>
      </c>
      <c r="D98" s="113"/>
      <c r="E98">
        <v>31</v>
      </c>
      <c r="F98">
        <v>28</v>
      </c>
      <c r="G98">
        <v>21</v>
      </c>
      <c r="Q98">
        <f t="shared" ref="Q98:Q101" si="71">SUM(E98:P98)</f>
        <v>80</v>
      </c>
      <c r="R98" s="108"/>
      <c r="S98" s="91"/>
      <c r="T98" s="50">
        <f t="shared" si="37"/>
        <v>0</v>
      </c>
      <c r="U98" s="50">
        <f t="shared" si="38"/>
        <v>0</v>
      </c>
      <c r="V98" s="50">
        <f t="shared" si="39"/>
        <v>0</v>
      </c>
      <c r="W98" s="50">
        <f t="shared" si="40"/>
        <v>0</v>
      </c>
      <c r="X98" s="50">
        <f t="shared" si="41"/>
        <v>0</v>
      </c>
      <c r="Y98" s="50"/>
      <c r="Z98" s="50"/>
      <c r="AA98" s="50"/>
      <c r="AB98" s="50"/>
      <c r="AC98" s="50"/>
      <c r="AD98" s="50">
        <f t="shared" si="42"/>
        <v>0</v>
      </c>
      <c r="AE98" s="50">
        <f t="shared" si="43"/>
        <v>0</v>
      </c>
      <c r="AF98" s="50">
        <f t="shared" si="44"/>
        <v>0</v>
      </c>
      <c r="AG98" s="50">
        <f t="shared" si="45"/>
        <v>0</v>
      </c>
      <c r="AI98" s="50">
        <f t="shared" si="46"/>
        <v>0</v>
      </c>
      <c r="AJ98" s="50">
        <f t="shared" si="47"/>
        <v>0</v>
      </c>
      <c r="AK98" s="50">
        <f t="shared" si="48"/>
        <v>0</v>
      </c>
      <c r="AL98" s="50">
        <f t="shared" si="49"/>
        <v>0</v>
      </c>
      <c r="AR98" s="50">
        <f t="shared" si="50"/>
        <v>0</v>
      </c>
      <c r="AS98" s="50">
        <f t="shared" si="51"/>
        <v>0</v>
      </c>
      <c r="AT98" s="50">
        <f t="shared" si="52"/>
        <v>0</v>
      </c>
      <c r="AV98" s="49">
        <f t="shared" si="53"/>
        <v>0</v>
      </c>
      <c r="AW98" s="49">
        <f t="shared" si="54"/>
        <v>0</v>
      </c>
      <c r="AX98" s="49">
        <f t="shared" si="55"/>
        <v>0</v>
      </c>
      <c r="AY98" s="49">
        <f t="shared" si="56"/>
        <v>0</v>
      </c>
      <c r="AZ98" s="49">
        <f t="shared" si="57"/>
        <v>0</v>
      </c>
      <c r="BA98" s="49">
        <f t="shared" si="58"/>
        <v>0</v>
      </c>
      <c r="BB98" s="49">
        <f t="shared" si="59"/>
        <v>0</v>
      </c>
      <c r="BC98" s="49">
        <f t="shared" si="60"/>
        <v>0</v>
      </c>
      <c r="BD98" s="49">
        <f t="shared" si="61"/>
        <v>0</v>
      </c>
      <c r="BE98" s="49">
        <f t="shared" si="62"/>
        <v>0</v>
      </c>
      <c r="BF98" s="49">
        <f t="shared" si="63"/>
        <v>0</v>
      </c>
      <c r="BG98" s="49">
        <f t="shared" si="64"/>
        <v>0</v>
      </c>
      <c r="BH98" s="72">
        <f t="shared" si="65"/>
        <v>0</v>
      </c>
      <c r="BI98" s="49">
        <f>VLOOKUP(A98,'1_12'!A:O,15,0)</f>
        <v>0</v>
      </c>
      <c r="BJ98" s="73">
        <f t="shared" si="66"/>
        <v>0</v>
      </c>
      <c r="BK98" s="50">
        <f t="shared" si="67"/>
        <v>0</v>
      </c>
    </row>
    <row r="99" spans="1:63" x14ac:dyDescent="0.3">
      <c r="A99" s="77" t="s">
        <v>2714</v>
      </c>
      <c r="B99" s="77" t="s">
        <v>590</v>
      </c>
      <c r="C99" s="77">
        <f>VLOOKUP(B99,Площадь!A:B,2,0)</f>
        <v>15.8</v>
      </c>
      <c r="D99" s="113">
        <v>45007</v>
      </c>
      <c r="G99">
        <f>31-G98</f>
        <v>10</v>
      </c>
      <c r="H99">
        <v>30</v>
      </c>
      <c r="I99">
        <v>31</v>
      </c>
      <c r="J99">
        <v>30</v>
      </c>
      <c r="K99">
        <v>31</v>
      </c>
      <c r="L99">
        <v>31</v>
      </c>
      <c r="M99">
        <v>30</v>
      </c>
      <c r="N99">
        <v>31</v>
      </c>
      <c r="O99">
        <v>30</v>
      </c>
      <c r="P99">
        <v>31</v>
      </c>
      <c r="Q99">
        <f t="shared" si="71"/>
        <v>285</v>
      </c>
      <c r="R99" s="108"/>
      <c r="S99" s="91"/>
      <c r="T99" s="50">
        <f t="shared" si="37"/>
        <v>0</v>
      </c>
      <c r="U99" s="50">
        <f t="shared" si="38"/>
        <v>0</v>
      </c>
      <c r="V99" s="50">
        <f t="shared" si="39"/>
        <v>0</v>
      </c>
      <c r="W99" s="50">
        <f t="shared" si="40"/>
        <v>0</v>
      </c>
      <c r="X99" s="50">
        <f t="shared" si="41"/>
        <v>0</v>
      </c>
      <c r="Y99" s="50"/>
      <c r="Z99" s="50"/>
      <c r="AA99" s="50"/>
      <c r="AB99" s="50"/>
      <c r="AC99" s="50"/>
      <c r="AD99" s="50">
        <f t="shared" si="42"/>
        <v>0</v>
      </c>
      <c r="AE99" s="50">
        <f t="shared" si="43"/>
        <v>0</v>
      </c>
      <c r="AF99" s="50">
        <f t="shared" si="44"/>
        <v>0</v>
      </c>
      <c r="AG99" s="50">
        <f t="shared" si="45"/>
        <v>0</v>
      </c>
      <c r="AI99" s="50">
        <f t="shared" si="46"/>
        <v>0</v>
      </c>
      <c r="AJ99" s="50">
        <f t="shared" si="47"/>
        <v>0</v>
      </c>
      <c r="AK99" s="50">
        <f t="shared" si="48"/>
        <v>0</v>
      </c>
      <c r="AL99" s="50">
        <f t="shared" si="49"/>
        <v>0.17892540332594353</v>
      </c>
      <c r="AR99" s="50">
        <f t="shared" si="50"/>
        <v>0.23535182309702524</v>
      </c>
      <c r="AS99" s="50">
        <f t="shared" si="51"/>
        <v>0.21064572427056874</v>
      </c>
      <c r="AT99" s="50">
        <f t="shared" si="52"/>
        <v>0.28926849457335685</v>
      </c>
      <c r="AV99" s="49">
        <f t="shared" si="53"/>
        <v>0</v>
      </c>
      <c r="AW99" s="49">
        <f t="shared" si="54"/>
        <v>0</v>
      </c>
      <c r="AX99" s="49">
        <f t="shared" si="55"/>
        <v>0</v>
      </c>
      <c r="AY99" s="49">
        <f t="shared" si="56"/>
        <v>480.30019567202982</v>
      </c>
      <c r="AZ99" s="49">
        <f t="shared" si="57"/>
        <v>0</v>
      </c>
      <c r="BA99" s="49">
        <f t="shared" si="58"/>
        <v>0</v>
      </c>
      <c r="BB99" s="49">
        <f t="shared" si="59"/>
        <v>0</v>
      </c>
      <c r="BC99" s="49">
        <f t="shared" si="60"/>
        <v>0</v>
      </c>
      <c r="BD99" s="49">
        <f t="shared" si="61"/>
        <v>0</v>
      </c>
      <c r="BE99" s="49">
        <f t="shared" si="62"/>
        <v>631.76901984873075</v>
      </c>
      <c r="BF99" s="49">
        <f t="shared" si="63"/>
        <v>565.44895640294396</v>
      </c>
      <c r="BG99" s="49">
        <f t="shared" si="64"/>
        <v>776.50077609293623</v>
      </c>
      <c r="BH99" s="72">
        <f t="shared" si="65"/>
        <v>2454.0189480166405</v>
      </c>
      <c r="BI99" s="49">
        <f>VLOOKUP(A99,'1_12'!A:O,15,0)</f>
        <v>6107.49</v>
      </c>
      <c r="BJ99" s="73">
        <f t="shared" si="66"/>
        <v>-3653.4710519833593</v>
      </c>
      <c r="BK99" s="50">
        <f t="shared" si="67"/>
        <v>4.8216848379055615E-3</v>
      </c>
    </row>
    <row r="100" spans="1:63" x14ac:dyDescent="0.3">
      <c r="A100" s="77" t="s">
        <v>1274</v>
      </c>
      <c r="B100" s="77" t="s">
        <v>1086</v>
      </c>
      <c r="C100" s="77">
        <f>VLOOKUP(B100,Площадь!A:B,2,0)</f>
        <v>15.8</v>
      </c>
      <c r="D100" s="113"/>
      <c r="E100">
        <v>31</v>
      </c>
      <c r="F100">
        <v>28</v>
      </c>
      <c r="G100">
        <v>21</v>
      </c>
      <c r="Q100">
        <f t="shared" si="71"/>
        <v>80</v>
      </c>
      <c r="R100" s="108"/>
      <c r="S100" s="91"/>
      <c r="T100" s="50">
        <f t="shared" si="37"/>
        <v>0</v>
      </c>
      <c r="U100" s="50">
        <f t="shared" si="38"/>
        <v>0</v>
      </c>
      <c r="V100" s="50">
        <f t="shared" si="39"/>
        <v>0</v>
      </c>
      <c r="W100" s="50">
        <f t="shared" si="40"/>
        <v>0</v>
      </c>
      <c r="X100" s="50">
        <f t="shared" si="41"/>
        <v>0</v>
      </c>
      <c r="Y100" s="50"/>
      <c r="Z100" s="50"/>
      <c r="AA100" s="50"/>
      <c r="AB100" s="50"/>
      <c r="AC100" s="50"/>
      <c r="AD100" s="50">
        <f t="shared" si="42"/>
        <v>0</v>
      </c>
      <c r="AE100" s="50">
        <f t="shared" si="43"/>
        <v>0</v>
      </c>
      <c r="AF100" s="50">
        <f t="shared" si="44"/>
        <v>0</v>
      </c>
      <c r="AG100" s="50">
        <f t="shared" si="45"/>
        <v>0</v>
      </c>
      <c r="AI100" s="50">
        <f t="shared" si="46"/>
        <v>0</v>
      </c>
      <c r="AJ100" s="50">
        <f t="shared" si="47"/>
        <v>0</v>
      </c>
      <c r="AK100" s="50">
        <f t="shared" si="48"/>
        <v>0</v>
      </c>
      <c r="AL100" s="50">
        <f t="shared" si="49"/>
        <v>0</v>
      </c>
      <c r="AR100" s="50">
        <f t="shared" si="50"/>
        <v>0</v>
      </c>
      <c r="AS100" s="50">
        <f t="shared" si="51"/>
        <v>0</v>
      </c>
      <c r="AT100" s="50">
        <f t="shared" si="52"/>
        <v>0</v>
      </c>
      <c r="AV100" s="49">
        <f t="shared" si="53"/>
        <v>0</v>
      </c>
      <c r="AW100" s="49">
        <f t="shared" si="54"/>
        <v>0</v>
      </c>
      <c r="AX100" s="49">
        <f t="shared" si="55"/>
        <v>0</v>
      </c>
      <c r="AY100" s="49">
        <f t="shared" si="56"/>
        <v>0</v>
      </c>
      <c r="AZ100" s="49">
        <f t="shared" si="57"/>
        <v>0</v>
      </c>
      <c r="BA100" s="49">
        <f t="shared" si="58"/>
        <v>0</v>
      </c>
      <c r="BB100" s="49">
        <f t="shared" si="59"/>
        <v>0</v>
      </c>
      <c r="BC100" s="49">
        <f t="shared" si="60"/>
        <v>0</v>
      </c>
      <c r="BD100" s="49">
        <f t="shared" si="61"/>
        <v>0</v>
      </c>
      <c r="BE100" s="49">
        <f t="shared" si="62"/>
        <v>0</v>
      </c>
      <c r="BF100" s="49">
        <f t="shared" si="63"/>
        <v>0</v>
      </c>
      <c r="BG100" s="49">
        <f t="shared" si="64"/>
        <v>0</v>
      </c>
      <c r="BH100" s="72">
        <f t="shared" si="65"/>
        <v>0</v>
      </c>
      <c r="BI100" s="49">
        <f>VLOOKUP(A100,'1_12'!A:O,15,0)</f>
        <v>0</v>
      </c>
      <c r="BJ100" s="73">
        <f t="shared" si="66"/>
        <v>0</v>
      </c>
      <c r="BK100" s="50">
        <f t="shared" si="67"/>
        <v>0</v>
      </c>
    </row>
    <row r="101" spans="1:63" x14ac:dyDescent="0.3">
      <c r="A101" s="77" t="s">
        <v>2615</v>
      </c>
      <c r="B101" s="77" t="s">
        <v>1086</v>
      </c>
      <c r="C101" s="77">
        <f>VLOOKUP(B101,Площадь!A:B,2,0)</f>
        <v>15.8</v>
      </c>
      <c r="D101" s="113">
        <v>45007</v>
      </c>
      <c r="G101">
        <f>31-G100</f>
        <v>10</v>
      </c>
      <c r="H101">
        <v>30</v>
      </c>
      <c r="I101">
        <v>31</v>
      </c>
      <c r="J101">
        <v>30</v>
      </c>
      <c r="K101">
        <v>31</v>
      </c>
      <c r="L101">
        <v>31</v>
      </c>
      <c r="M101">
        <v>30</v>
      </c>
      <c r="N101">
        <v>31</v>
      </c>
      <c r="O101">
        <v>30</v>
      </c>
      <c r="P101">
        <v>31</v>
      </c>
      <c r="Q101">
        <f t="shared" si="71"/>
        <v>285</v>
      </c>
      <c r="R101" s="108"/>
      <c r="S101" s="91"/>
      <c r="T101" s="50">
        <f t="shared" si="37"/>
        <v>0</v>
      </c>
      <c r="U101" s="50">
        <f t="shared" si="38"/>
        <v>0</v>
      </c>
      <c r="V101" s="50">
        <f t="shared" si="39"/>
        <v>0</v>
      </c>
      <c r="W101" s="50">
        <f t="shared" si="40"/>
        <v>0</v>
      </c>
      <c r="X101" s="50">
        <f t="shared" si="41"/>
        <v>0</v>
      </c>
      <c r="Y101" s="50"/>
      <c r="Z101" s="50"/>
      <c r="AA101" s="50"/>
      <c r="AB101" s="50"/>
      <c r="AC101" s="50"/>
      <c r="AD101" s="50">
        <f t="shared" si="42"/>
        <v>0</v>
      </c>
      <c r="AE101" s="50">
        <f t="shared" si="43"/>
        <v>0</v>
      </c>
      <c r="AF101" s="50">
        <f t="shared" si="44"/>
        <v>0</v>
      </c>
      <c r="AG101" s="50">
        <f t="shared" si="45"/>
        <v>0</v>
      </c>
      <c r="AI101" s="50">
        <f t="shared" si="46"/>
        <v>0</v>
      </c>
      <c r="AJ101" s="50">
        <f t="shared" si="47"/>
        <v>0</v>
      </c>
      <c r="AK101" s="50">
        <f t="shared" si="48"/>
        <v>0</v>
      </c>
      <c r="AL101" s="50">
        <f t="shared" si="49"/>
        <v>0.17892540332594353</v>
      </c>
      <c r="AR101" s="50">
        <f t="shared" si="50"/>
        <v>0.23535182309702524</v>
      </c>
      <c r="AS101" s="50">
        <f t="shared" si="51"/>
        <v>0.21064572427056874</v>
      </c>
      <c r="AT101" s="50">
        <f t="shared" si="52"/>
        <v>0.28926849457335685</v>
      </c>
      <c r="AV101" s="49">
        <f t="shared" si="53"/>
        <v>0</v>
      </c>
      <c r="AW101" s="49">
        <f t="shared" si="54"/>
        <v>0</v>
      </c>
      <c r="AX101" s="49">
        <f t="shared" si="55"/>
        <v>0</v>
      </c>
      <c r="AY101" s="49">
        <f t="shared" si="56"/>
        <v>480.30019567202982</v>
      </c>
      <c r="AZ101" s="49">
        <f t="shared" si="57"/>
        <v>0</v>
      </c>
      <c r="BA101" s="49">
        <f t="shared" si="58"/>
        <v>0</v>
      </c>
      <c r="BB101" s="49">
        <f t="shared" si="59"/>
        <v>0</v>
      </c>
      <c r="BC101" s="49">
        <f t="shared" si="60"/>
        <v>0</v>
      </c>
      <c r="BD101" s="49">
        <f t="shared" si="61"/>
        <v>0</v>
      </c>
      <c r="BE101" s="49">
        <f t="shared" si="62"/>
        <v>631.76901984873075</v>
      </c>
      <c r="BF101" s="49">
        <f t="shared" si="63"/>
        <v>565.44895640294396</v>
      </c>
      <c r="BG101" s="49">
        <f t="shared" si="64"/>
        <v>776.50077609293623</v>
      </c>
      <c r="BH101" s="72">
        <f t="shared" si="65"/>
        <v>2454.0189480166405</v>
      </c>
      <c r="BI101" s="49">
        <f>VLOOKUP(A101,'1_12'!A:O,15,0)</f>
        <v>6107.49</v>
      </c>
      <c r="BJ101" s="73">
        <f t="shared" si="66"/>
        <v>-3653.4710519833593</v>
      </c>
      <c r="BK101" s="50">
        <f t="shared" si="67"/>
        <v>4.8216848379055615E-3</v>
      </c>
    </row>
    <row r="102" spans="1:63" x14ac:dyDescent="0.3">
      <c r="A102" s="77" t="s">
        <v>1561</v>
      </c>
      <c r="B102" s="77" t="s">
        <v>549</v>
      </c>
      <c r="C102" s="77">
        <f>VLOOKUP(B102,Площадь!A:B,2,0)</f>
        <v>13.8</v>
      </c>
      <c r="D102" s="113"/>
      <c r="E102">
        <v>31</v>
      </c>
      <c r="F102">
        <v>28</v>
      </c>
      <c r="G102">
        <v>31</v>
      </c>
      <c r="H102">
        <v>30</v>
      </c>
      <c r="I102">
        <v>31</v>
      </c>
      <c r="J102">
        <v>30</v>
      </c>
      <c r="K102">
        <v>31</v>
      </c>
      <c r="L102">
        <v>31</v>
      </c>
      <c r="M102">
        <v>30</v>
      </c>
      <c r="N102">
        <v>31</v>
      </c>
      <c r="O102">
        <v>30</v>
      </c>
      <c r="P102">
        <v>31</v>
      </c>
      <c r="Q102">
        <f>SUM(E102:P102)</f>
        <v>365</v>
      </c>
      <c r="R102" s="108"/>
      <c r="S102" s="91"/>
      <c r="T102" s="50">
        <f t="shared" si="37"/>
        <v>0</v>
      </c>
      <c r="U102" s="50">
        <f t="shared" si="38"/>
        <v>0</v>
      </c>
      <c r="V102" s="50">
        <f t="shared" si="39"/>
        <v>0</v>
      </c>
      <c r="W102" s="50">
        <f t="shared" si="40"/>
        <v>0</v>
      </c>
      <c r="X102" s="50">
        <f t="shared" si="41"/>
        <v>0</v>
      </c>
      <c r="Y102" s="50"/>
      <c r="Z102" s="50"/>
      <c r="AA102" s="50"/>
      <c r="AB102" s="50"/>
      <c r="AC102" s="50"/>
      <c r="AD102" s="50">
        <f t="shared" si="42"/>
        <v>0</v>
      </c>
      <c r="AE102" s="50">
        <f t="shared" si="43"/>
        <v>0</v>
      </c>
      <c r="AF102" s="50">
        <f t="shared" si="44"/>
        <v>0</v>
      </c>
      <c r="AG102" s="50">
        <f t="shared" si="45"/>
        <v>0</v>
      </c>
      <c r="AI102" s="50">
        <f t="shared" si="46"/>
        <v>0</v>
      </c>
      <c r="AJ102" s="50">
        <f t="shared" si="47"/>
        <v>0</v>
      </c>
      <c r="AK102" s="50">
        <f t="shared" si="48"/>
        <v>0</v>
      </c>
      <c r="AL102" s="50">
        <f t="shared" si="49"/>
        <v>0.15627661809481144</v>
      </c>
      <c r="AR102" s="50">
        <f t="shared" si="50"/>
        <v>0.20556045308474355</v>
      </c>
      <c r="AS102" s="50">
        <f t="shared" si="51"/>
        <v>0.183981708540117</v>
      </c>
      <c r="AT102" s="50">
        <f t="shared" si="52"/>
        <v>0.25265222943748888</v>
      </c>
      <c r="AV102" s="49">
        <f t="shared" si="53"/>
        <v>0</v>
      </c>
      <c r="AW102" s="49">
        <f t="shared" si="54"/>
        <v>0</v>
      </c>
      <c r="AX102" s="49">
        <f t="shared" si="55"/>
        <v>0</v>
      </c>
      <c r="AY102" s="49">
        <f t="shared" si="56"/>
        <v>419.50270254898805</v>
      </c>
      <c r="AZ102" s="49">
        <f t="shared" si="57"/>
        <v>0</v>
      </c>
      <c r="BA102" s="49">
        <f t="shared" si="58"/>
        <v>0</v>
      </c>
      <c r="BB102" s="49">
        <f t="shared" si="59"/>
        <v>0</v>
      </c>
      <c r="BC102" s="49">
        <f t="shared" si="60"/>
        <v>0</v>
      </c>
      <c r="BD102" s="49">
        <f t="shared" si="61"/>
        <v>0</v>
      </c>
      <c r="BE102" s="49">
        <f t="shared" si="62"/>
        <v>551.79825784256218</v>
      </c>
      <c r="BF102" s="49">
        <f t="shared" si="63"/>
        <v>493.87313913674848</v>
      </c>
      <c r="BG102" s="49">
        <f t="shared" si="64"/>
        <v>678.20953861281771</v>
      </c>
      <c r="BH102" s="72">
        <f t="shared" si="65"/>
        <v>2143.3836381411165</v>
      </c>
      <c r="BI102" s="49">
        <f>VLOOKUP(A102,'1_12'!A:O,15,0)</f>
        <v>5334.39</v>
      </c>
      <c r="BJ102" s="73">
        <f t="shared" si="66"/>
        <v>-3191.0063618588838</v>
      </c>
      <c r="BK102" s="50">
        <f t="shared" si="67"/>
        <v>4.8216848379055597E-3</v>
      </c>
    </row>
    <row r="103" spans="1:63" x14ac:dyDescent="0.3">
      <c r="A103" s="77" t="s">
        <v>1313</v>
      </c>
      <c r="B103" s="77" t="s">
        <v>578</v>
      </c>
      <c r="C103" s="77">
        <f>VLOOKUP(B103,Площадь!A:B,2,0)</f>
        <v>15.8</v>
      </c>
      <c r="D103" s="113"/>
      <c r="E103">
        <v>31</v>
      </c>
      <c r="F103">
        <v>28</v>
      </c>
      <c r="G103">
        <v>31</v>
      </c>
      <c r="H103">
        <v>30</v>
      </c>
      <c r="I103">
        <v>3</v>
      </c>
      <c r="Q103">
        <f t="shared" ref="Q103:Q108" si="72">SUM(E103:P103)</f>
        <v>123</v>
      </c>
      <c r="R103" s="108"/>
      <c r="S103" s="91"/>
      <c r="T103" s="50">
        <f t="shared" si="37"/>
        <v>0</v>
      </c>
      <c r="U103" s="50">
        <f t="shared" si="38"/>
        <v>0</v>
      </c>
      <c r="V103" s="50">
        <f t="shared" si="39"/>
        <v>0</v>
      </c>
      <c r="W103" s="50">
        <f t="shared" si="40"/>
        <v>0</v>
      </c>
      <c r="X103" s="50">
        <f t="shared" si="41"/>
        <v>0</v>
      </c>
      <c r="Y103" s="50"/>
      <c r="Z103" s="50"/>
      <c r="AA103" s="50"/>
      <c r="AB103" s="50"/>
      <c r="AC103" s="50"/>
      <c r="AD103" s="50">
        <f t="shared" si="42"/>
        <v>0</v>
      </c>
      <c r="AE103" s="50">
        <f t="shared" si="43"/>
        <v>0</v>
      </c>
      <c r="AF103" s="50">
        <f t="shared" si="44"/>
        <v>0</v>
      </c>
      <c r="AG103" s="50">
        <f t="shared" si="45"/>
        <v>0</v>
      </c>
      <c r="AI103" s="50">
        <f t="shared" si="46"/>
        <v>0</v>
      </c>
      <c r="AJ103" s="50">
        <f t="shared" si="47"/>
        <v>0</v>
      </c>
      <c r="AK103" s="50">
        <f t="shared" si="48"/>
        <v>0</v>
      </c>
      <c r="AL103" s="50">
        <f t="shared" si="49"/>
        <v>0.17892540332594353</v>
      </c>
      <c r="AR103" s="50">
        <f t="shared" si="50"/>
        <v>0</v>
      </c>
      <c r="AS103" s="50">
        <f t="shared" si="51"/>
        <v>0</v>
      </c>
      <c r="AT103" s="50">
        <f t="shared" si="52"/>
        <v>0</v>
      </c>
      <c r="AV103" s="49">
        <f t="shared" si="53"/>
        <v>0</v>
      </c>
      <c r="AW103" s="49">
        <f t="shared" si="54"/>
        <v>0</v>
      </c>
      <c r="AX103" s="49">
        <f t="shared" si="55"/>
        <v>0</v>
      </c>
      <c r="AY103" s="49">
        <f t="shared" si="56"/>
        <v>480.30019567202982</v>
      </c>
      <c r="AZ103" s="49">
        <f t="shared" si="57"/>
        <v>0</v>
      </c>
      <c r="BA103" s="49">
        <f t="shared" si="58"/>
        <v>0</v>
      </c>
      <c r="BB103" s="49">
        <f t="shared" si="59"/>
        <v>0</v>
      </c>
      <c r="BC103" s="49">
        <f t="shared" si="60"/>
        <v>0</v>
      </c>
      <c r="BD103" s="49">
        <f t="shared" si="61"/>
        <v>0</v>
      </c>
      <c r="BE103" s="49">
        <f t="shared" si="62"/>
        <v>0</v>
      </c>
      <c r="BF103" s="49">
        <f t="shared" si="63"/>
        <v>0</v>
      </c>
      <c r="BG103" s="49">
        <f t="shared" si="64"/>
        <v>0</v>
      </c>
      <c r="BH103" s="72">
        <f t="shared" si="65"/>
        <v>480.30019567202982</v>
      </c>
      <c r="BI103" s="49">
        <f>VLOOKUP(A103,'1_12'!A:O,15,0)</f>
        <v>744.38</v>
      </c>
      <c r="BJ103" s="73">
        <f t="shared" si="66"/>
        <v>-264.07980432797018</v>
      </c>
      <c r="BK103" s="50">
        <f t="shared" si="67"/>
        <v>9.4369938463050376E-4</v>
      </c>
    </row>
    <row r="104" spans="1:63" x14ac:dyDescent="0.3">
      <c r="A104" s="77" t="s">
        <v>2755</v>
      </c>
      <c r="B104" s="77" t="s">
        <v>578</v>
      </c>
      <c r="C104" s="77">
        <f>VLOOKUP(B104,Площадь!A:B,2,0)</f>
        <v>15.8</v>
      </c>
      <c r="D104" s="113">
        <v>45050</v>
      </c>
      <c r="I104">
        <f>31-I103</f>
        <v>28</v>
      </c>
      <c r="J104">
        <v>30</v>
      </c>
      <c r="K104">
        <v>31</v>
      </c>
      <c r="L104">
        <v>31</v>
      </c>
      <c r="M104">
        <v>30</v>
      </c>
      <c r="N104">
        <v>31</v>
      </c>
      <c r="O104">
        <v>30</v>
      </c>
      <c r="P104">
        <v>31</v>
      </c>
      <c r="Q104">
        <f t="shared" si="72"/>
        <v>242</v>
      </c>
      <c r="R104" s="108"/>
      <c r="S104" s="91"/>
      <c r="T104" s="50">
        <f t="shared" si="37"/>
        <v>0</v>
      </c>
      <c r="U104" s="50">
        <f t="shared" si="38"/>
        <v>0</v>
      </c>
      <c r="V104" s="50">
        <f t="shared" si="39"/>
        <v>0</v>
      </c>
      <c r="W104" s="50">
        <f t="shared" si="40"/>
        <v>0</v>
      </c>
      <c r="X104" s="50">
        <f t="shared" si="41"/>
        <v>0</v>
      </c>
      <c r="Y104" s="50"/>
      <c r="Z104" s="50"/>
      <c r="AA104" s="50"/>
      <c r="AB104" s="50"/>
      <c r="AC104" s="50"/>
      <c r="AD104" s="50">
        <f t="shared" si="42"/>
        <v>0</v>
      </c>
      <c r="AE104" s="50">
        <f t="shared" si="43"/>
        <v>0</v>
      </c>
      <c r="AF104" s="50">
        <f t="shared" si="44"/>
        <v>0</v>
      </c>
      <c r="AG104" s="50">
        <f t="shared" si="45"/>
        <v>0</v>
      </c>
      <c r="AI104" s="50">
        <f t="shared" si="46"/>
        <v>0</v>
      </c>
      <c r="AJ104" s="50">
        <f t="shared" si="47"/>
        <v>0</v>
      </c>
      <c r="AK104" s="50">
        <f t="shared" si="48"/>
        <v>0</v>
      </c>
      <c r="AL104" s="50">
        <f t="shared" si="49"/>
        <v>0</v>
      </c>
      <c r="AR104" s="50">
        <f t="shared" si="50"/>
        <v>0.23535182309702524</v>
      </c>
      <c r="AS104" s="50">
        <f t="shared" si="51"/>
        <v>0.21064572427056874</v>
      </c>
      <c r="AT104" s="50">
        <f t="shared" si="52"/>
        <v>0.28926849457335685</v>
      </c>
      <c r="AV104" s="49">
        <f t="shared" si="53"/>
        <v>0</v>
      </c>
      <c r="AW104" s="49">
        <f t="shared" si="54"/>
        <v>0</v>
      </c>
      <c r="AX104" s="49">
        <f t="shared" si="55"/>
        <v>0</v>
      </c>
      <c r="AY104" s="49">
        <f t="shared" si="56"/>
        <v>0</v>
      </c>
      <c r="AZ104" s="49">
        <f t="shared" si="57"/>
        <v>0</v>
      </c>
      <c r="BA104" s="49">
        <f t="shared" si="58"/>
        <v>0</v>
      </c>
      <c r="BB104" s="49">
        <f t="shared" si="59"/>
        <v>0</v>
      </c>
      <c r="BC104" s="49">
        <f t="shared" si="60"/>
        <v>0</v>
      </c>
      <c r="BD104" s="49">
        <f t="shared" si="61"/>
        <v>0</v>
      </c>
      <c r="BE104" s="49">
        <f t="shared" si="62"/>
        <v>631.76901984873075</v>
      </c>
      <c r="BF104" s="49">
        <f t="shared" si="63"/>
        <v>565.44895640294396</v>
      </c>
      <c r="BG104" s="49">
        <f t="shared" si="64"/>
        <v>776.50077609293623</v>
      </c>
      <c r="BH104" s="72">
        <f t="shared" si="65"/>
        <v>1973.7187523446109</v>
      </c>
      <c r="BI104" s="49">
        <f>VLOOKUP(A104,'1_12'!A:O,15,0)</f>
        <v>5363.38</v>
      </c>
      <c r="BJ104" s="73">
        <f t="shared" si="66"/>
        <v>-3389.6612476553892</v>
      </c>
      <c r="BK104" s="50">
        <f t="shared" si="67"/>
        <v>3.8779854532750573E-3</v>
      </c>
    </row>
    <row r="105" spans="1:63" x14ac:dyDescent="0.3">
      <c r="A105" s="77" t="s">
        <v>1578</v>
      </c>
      <c r="B105" s="77" t="s">
        <v>833</v>
      </c>
      <c r="C105" s="77">
        <f>VLOOKUP(B105,Площадь!A:B,2,0)</f>
        <v>15.8</v>
      </c>
      <c r="D105" s="113"/>
      <c r="E105">
        <v>31</v>
      </c>
      <c r="F105">
        <v>28</v>
      </c>
      <c r="G105">
        <v>31</v>
      </c>
      <c r="H105">
        <v>30</v>
      </c>
      <c r="I105">
        <v>3</v>
      </c>
      <c r="Q105">
        <f t="shared" si="72"/>
        <v>123</v>
      </c>
      <c r="R105" s="108"/>
      <c r="S105" s="91"/>
      <c r="T105" s="50">
        <f t="shared" si="37"/>
        <v>0</v>
      </c>
      <c r="U105" s="50">
        <f t="shared" si="38"/>
        <v>0</v>
      </c>
      <c r="V105" s="50">
        <f t="shared" si="39"/>
        <v>0</v>
      </c>
      <c r="W105" s="50">
        <f t="shared" si="40"/>
        <v>0</v>
      </c>
      <c r="X105" s="50">
        <f t="shared" si="41"/>
        <v>0</v>
      </c>
      <c r="Y105" s="50"/>
      <c r="Z105" s="50"/>
      <c r="AA105" s="50"/>
      <c r="AB105" s="50"/>
      <c r="AC105" s="50"/>
      <c r="AD105" s="50">
        <f t="shared" si="42"/>
        <v>0</v>
      </c>
      <c r="AE105" s="50">
        <f t="shared" si="43"/>
        <v>0</v>
      </c>
      <c r="AF105" s="50">
        <f t="shared" si="44"/>
        <v>0</v>
      </c>
      <c r="AG105" s="50">
        <f t="shared" si="45"/>
        <v>0</v>
      </c>
      <c r="AI105" s="50">
        <f t="shared" si="46"/>
        <v>0</v>
      </c>
      <c r="AJ105" s="50">
        <f t="shared" si="47"/>
        <v>0</v>
      </c>
      <c r="AK105" s="50">
        <f t="shared" si="48"/>
        <v>0</v>
      </c>
      <c r="AL105" s="50">
        <f t="shared" si="49"/>
        <v>0.17892540332594353</v>
      </c>
      <c r="AR105" s="50">
        <f t="shared" si="50"/>
        <v>0</v>
      </c>
      <c r="AS105" s="50">
        <f t="shared" si="51"/>
        <v>0</v>
      </c>
      <c r="AT105" s="50">
        <f t="shared" si="52"/>
        <v>0</v>
      </c>
      <c r="AV105" s="49">
        <f t="shared" si="53"/>
        <v>0</v>
      </c>
      <c r="AW105" s="49">
        <f t="shared" si="54"/>
        <v>0</v>
      </c>
      <c r="AX105" s="49">
        <f t="shared" si="55"/>
        <v>0</v>
      </c>
      <c r="AY105" s="49">
        <f t="shared" si="56"/>
        <v>480.30019567202982</v>
      </c>
      <c r="AZ105" s="49">
        <f t="shared" si="57"/>
        <v>0</v>
      </c>
      <c r="BA105" s="49">
        <f t="shared" si="58"/>
        <v>0</v>
      </c>
      <c r="BB105" s="49">
        <f t="shared" si="59"/>
        <v>0</v>
      </c>
      <c r="BC105" s="49">
        <f t="shared" si="60"/>
        <v>0</v>
      </c>
      <c r="BD105" s="49">
        <f t="shared" si="61"/>
        <v>0</v>
      </c>
      <c r="BE105" s="49">
        <f t="shared" si="62"/>
        <v>0</v>
      </c>
      <c r="BF105" s="49">
        <f t="shared" si="63"/>
        <v>0</v>
      </c>
      <c r="BG105" s="49">
        <f t="shared" si="64"/>
        <v>0</v>
      </c>
      <c r="BH105" s="72">
        <f t="shared" si="65"/>
        <v>480.30019567202982</v>
      </c>
      <c r="BI105" s="49">
        <f>VLOOKUP(A105,'1_12'!A:O,15,0)</f>
        <v>744.38</v>
      </c>
      <c r="BJ105" s="73">
        <f t="shared" si="66"/>
        <v>-264.07980432797018</v>
      </c>
      <c r="BK105" s="50">
        <f t="shared" si="67"/>
        <v>9.4369938463050376E-4</v>
      </c>
    </row>
    <row r="106" spans="1:63" x14ac:dyDescent="0.3">
      <c r="A106" s="77" t="s">
        <v>2763</v>
      </c>
      <c r="B106" s="77" t="s">
        <v>833</v>
      </c>
      <c r="C106" s="77">
        <f>VLOOKUP(B106,Площадь!A:B,2,0)</f>
        <v>15.8</v>
      </c>
      <c r="D106" s="113">
        <v>45050</v>
      </c>
      <c r="I106">
        <f>31-I105</f>
        <v>28</v>
      </c>
      <c r="J106">
        <v>30</v>
      </c>
      <c r="K106">
        <v>31</v>
      </c>
      <c r="L106">
        <v>31</v>
      </c>
      <c r="M106">
        <v>30</v>
      </c>
      <c r="N106">
        <v>31</v>
      </c>
      <c r="O106">
        <v>30</v>
      </c>
      <c r="P106">
        <v>31</v>
      </c>
      <c r="Q106">
        <f t="shared" si="72"/>
        <v>242</v>
      </c>
      <c r="R106" s="108"/>
      <c r="S106" s="91"/>
      <c r="T106" s="50">
        <f t="shared" si="37"/>
        <v>0</v>
      </c>
      <c r="U106" s="50">
        <f t="shared" si="38"/>
        <v>0</v>
      </c>
      <c r="V106" s="50">
        <f t="shared" si="39"/>
        <v>0</v>
      </c>
      <c r="W106" s="50">
        <f t="shared" si="40"/>
        <v>0</v>
      </c>
      <c r="X106" s="50">
        <f t="shared" si="41"/>
        <v>0</v>
      </c>
      <c r="Y106" s="50"/>
      <c r="Z106" s="50"/>
      <c r="AA106" s="50"/>
      <c r="AB106" s="50"/>
      <c r="AC106" s="50"/>
      <c r="AD106" s="50">
        <f t="shared" si="42"/>
        <v>0</v>
      </c>
      <c r="AE106" s="50">
        <f t="shared" si="43"/>
        <v>0</v>
      </c>
      <c r="AF106" s="50">
        <f t="shared" si="44"/>
        <v>0</v>
      </c>
      <c r="AG106" s="50">
        <f t="shared" si="45"/>
        <v>0</v>
      </c>
      <c r="AI106" s="50">
        <f t="shared" si="46"/>
        <v>0</v>
      </c>
      <c r="AJ106" s="50">
        <f t="shared" si="47"/>
        <v>0</v>
      </c>
      <c r="AK106" s="50">
        <f t="shared" si="48"/>
        <v>0</v>
      </c>
      <c r="AL106" s="50">
        <f t="shared" si="49"/>
        <v>0</v>
      </c>
      <c r="AR106" s="50">
        <f t="shared" si="50"/>
        <v>0.23535182309702524</v>
      </c>
      <c r="AS106" s="50">
        <f t="shared" si="51"/>
        <v>0.21064572427056874</v>
      </c>
      <c r="AT106" s="50">
        <f t="shared" si="52"/>
        <v>0.28926849457335685</v>
      </c>
      <c r="AV106" s="49">
        <f t="shared" si="53"/>
        <v>0</v>
      </c>
      <c r="AW106" s="49">
        <f t="shared" si="54"/>
        <v>0</v>
      </c>
      <c r="AX106" s="49">
        <f t="shared" si="55"/>
        <v>0</v>
      </c>
      <c r="AY106" s="49">
        <f t="shared" si="56"/>
        <v>0</v>
      </c>
      <c r="AZ106" s="49">
        <f t="shared" si="57"/>
        <v>0</v>
      </c>
      <c r="BA106" s="49">
        <f t="shared" si="58"/>
        <v>0</v>
      </c>
      <c r="BB106" s="49">
        <f t="shared" si="59"/>
        <v>0</v>
      </c>
      <c r="BC106" s="49">
        <f t="shared" si="60"/>
        <v>0</v>
      </c>
      <c r="BD106" s="49">
        <f t="shared" si="61"/>
        <v>0</v>
      </c>
      <c r="BE106" s="49">
        <f t="shared" si="62"/>
        <v>631.76901984873075</v>
      </c>
      <c r="BF106" s="49">
        <f t="shared" si="63"/>
        <v>565.44895640294396</v>
      </c>
      <c r="BG106" s="49">
        <f t="shared" si="64"/>
        <v>776.50077609293623</v>
      </c>
      <c r="BH106" s="72">
        <f t="shared" si="65"/>
        <v>1973.7187523446109</v>
      </c>
      <c r="BI106" s="49">
        <f>VLOOKUP(A106,'1_12'!A:O,15,0)</f>
        <v>5363.38</v>
      </c>
      <c r="BJ106" s="73">
        <f t="shared" si="66"/>
        <v>-3389.6612476553892</v>
      </c>
      <c r="BK106" s="50">
        <f t="shared" si="67"/>
        <v>3.8779854532750573E-3</v>
      </c>
    </row>
    <row r="107" spans="1:63" x14ac:dyDescent="0.3">
      <c r="A107" s="77" t="s">
        <v>1336</v>
      </c>
      <c r="B107" s="77" t="s">
        <v>769</v>
      </c>
      <c r="C107" s="77">
        <f>VLOOKUP(B107,Площадь!A:B,2,0)</f>
        <v>15.2</v>
      </c>
      <c r="D107" s="113"/>
      <c r="E107">
        <v>31</v>
      </c>
      <c r="F107">
        <v>28</v>
      </c>
      <c r="G107">
        <v>9</v>
      </c>
      <c r="Q107">
        <f t="shared" si="72"/>
        <v>68</v>
      </c>
      <c r="R107" s="108"/>
      <c r="S107" s="91"/>
      <c r="T107" s="50">
        <f t="shared" si="37"/>
        <v>0</v>
      </c>
      <c r="U107" s="50">
        <f t="shared" si="38"/>
        <v>0</v>
      </c>
      <c r="V107" s="50">
        <f t="shared" si="39"/>
        <v>0</v>
      </c>
      <c r="W107" s="50">
        <f t="shared" si="40"/>
        <v>0</v>
      </c>
      <c r="X107" s="50">
        <f t="shared" si="41"/>
        <v>0</v>
      </c>
      <c r="Y107" s="50"/>
      <c r="Z107" s="50"/>
      <c r="AA107" s="50"/>
      <c r="AB107" s="50"/>
      <c r="AC107" s="50"/>
      <c r="AD107" s="50">
        <f t="shared" si="42"/>
        <v>0</v>
      </c>
      <c r="AE107" s="50">
        <f t="shared" si="43"/>
        <v>0</v>
      </c>
      <c r="AF107" s="50">
        <f t="shared" si="44"/>
        <v>0</v>
      </c>
      <c r="AG107" s="50">
        <f t="shared" si="45"/>
        <v>0</v>
      </c>
      <c r="AI107" s="50">
        <f t="shared" si="46"/>
        <v>0</v>
      </c>
      <c r="AJ107" s="50">
        <f t="shared" si="47"/>
        <v>0</v>
      </c>
      <c r="AK107" s="50">
        <f t="shared" si="48"/>
        <v>0</v>
      </c>
      <c r="AL107" s="50">
        <f t="shared" si="49"/>
        <v>0</v>
      </c>
      <c r="AR107" s="50">
        <f t="shared" si="50"/>
        <v>0</v>
      </c>
      <c r="AS107" s="50">
        <f t="shared" si="51"/>
        <v>0</v>
      </c>
      <c r="AT107" s="50">
        <f t="shared" si="52"/>
        <v>0</v>
      </c>
      <c r="AV107" s="49">
        <f t="shared" si="53"/>
        <v>0</v>
      </c>
      <c r="AW107" s="49">
        <f t="shared" si="54"/>
        <v>0</v>
      </c>
      <c r="AX107" s="49">
        <f t="shared" si="55"/>
        <v>0</v>
      </c>
      <c r="AY107" s="49">
        <f t="shared" si="56"/>
        <v>0</v>
      </c>
      <c r="AZ107" s="49">
        <f t="shared" si="57"/>
        <v>0</v>
      </c>
      <c r="BA107" s="49">
        <f t="shared" si="58"/>
        <v>0</v>
      </c>
      <c r="BB107" s="49">
        <f t="shared" si="59"/>
        <v>0</v>
      </c>
      <c r="BC107" s="49">
        <f t="shared" si="60"/>
        <v>0</v>
      </c>
      <c r="BD107" s="49">
        <f t="shared" si="61"/>
        <v>0</v>
      </c>
      <c r="BE107" s="49">
        <f t="shared" si="62"/>
        <v>0</v>
      </c>
      <c r="BF107" s="49">
        <f t="shared" si="63"/>
        <v>0</v>
      </c>
      <c r="BG107" s="49">
        <f t="shared" si="64"/>
        <v>0</v>
      </c>
      <c r="BH107" s="72">
        <f t="shared" si="65"/>
        <v>0</v>
      </c>
      <c r="BI107" s="49">
        <f>VLOOKUP(A107,'1_12'!A:O,15,0)</f>
        <v>0</v>
      </c>
      <c r="BJ107" s="73">
        <f t="shared" si="66"/>
        <v>0</v>
      </c>
      <c r="BK107" s="50">
        <f t="shared" si="67"/>
        <v>0</v>
      </c>
    </row>
    <row r="108" spans="1:63" x14ac:dyDescent="0.3">
      <c r="A108" s="77" t="s">
        <v>2465</v>
      </c>
      <c r="B108" s="77" t="s">
        <v>769</v>
      </c>
      <c r="C108" s="77">
        <f>VLOOKUP(B108,Площадь!A:B,2,0)</f>
        <v>15.2</v>
      </c>
      <c r="D108" s="113">
        <v>44995</v>
      </c>
      <c r="G108">
        <f>31-G107</f>
        <v>22</v>
      </c>
      <c r="H108">
        <v>30</v>
      </c>
      <c r="I108">
        <v>31</v>
      </c>
      <c r="J108">
        <v>30</v>
      </c>
      <c r="K108">
        <v>31</v>
      </c>
      <c r="L108">
        <v>31</v>
      </c>
      <c r="M108">
        <v>30</v>
      </c>
      <c r="N108">
        <v>31</v>
      </c>
      <c r="O108">
        <v>30</v>
      </c>
      <c r="P108">
        <v>31</v>
      </c>
      <c r="Q108">
        <f t="shared" si="72"/>
        <v>297</v>
      </c>
      <c r="R108" s="108"/>
      <c r="S108" s="91"/>
      <c r="T108" s="50">
        <f t="shared" si="37"/>
        <v>0</v>
      </c>
      <c r="U108" s="50">
        <f t="shared" si="38"/>
        <v>0</v>
      </c>
      <c r="V108" s="50">
        <f t="shared" si="39"/>
        <v>0</v>
      </c>
      <c r="W108" s="50">
        <f t="shared" si="40"/>
        <v>0</v>
      </c>
      <c r="X108" s="50">
        <f t="shared" si="41"/>
        <v>0</v>
      </c>
      <c r="Y108" s="50"/>
      <c r="Z108" s="50"/>
      <c r="AA108" s="50"/>
      <c r="AB108" s="50"/>
      <c r="AC108" s="50"/>
      <c r="AD108" s="50">
        <f t="shared" si="42"/>
        <v>0</v>
      </c>
      <c r="AE108" s="50">
        <f t="shared" si="43"/>
        <v>0</v>
      </c>
      <c r="AF108" s="50">
        <f t="shared" si="44"/>
        <v>0</v>
      </c>
      <c r="AG108" s="50">
        <f t="shared" si="45"/>
        <v>0</v>
      </c>
      <c r="AI108" s="50">
        <f t="shared" si="46"/>
        <v>0</v>
      </c>
      <c r="AJ108" s="50">
        <f t="shared" si="47"/>
        <v>0</v>
      </c>
      <c r="AK108" s="50">
        <f t="shared" si="48"/>
        <v>0</v>
      </c>
      <c r="AL108" s="50">
        <f t="shared" si="49"/>
        <v>0.17213076775660388</v>
      </c>
      <c r="AR108" s="50">
        <f t="shared" si="50"/>
        <v>0.22641441209334071</v>
      </c>
      <c r="AS108" s="50">
        <f t="shared" si="51"/>
        <v>0.2026465195514332</v>
      </c>
      <c r="AT108" s="50">
        <f t="shared" si="52"/>
        <v>0.27828361503259641</v>
      </c>
      <c r="AV108" s="49">
        <f t="shared" si="53"/>
        <v>0</v>
      </c>
      <c r="AW108" s="49">
        <f t="shared" si="54"/>
        <v>0</v>
      </c>
      <c r="AX108" s="49">
        <f t="shared" si="55"/>
        <v>0</v>
      </c>
      <c r="AY108" s="49">
        <f t="shared" si="56"/>
        <v>462.06094773511722</v>
      </c>
      <c r="AZ108" s="49">
        <f t="shared" si="57"/>
        <v>0</v>
      </c>
      <c r="BA108" s="49">
        <f t="shared" si="58"/>
        <v>0</v>
      </c>
      <c r="BB108" s="49">
        <f t="shared" si="59"/>
        <v>0</v>
      </c>
      <c r="BC108" s="49">
        <f t="shared" si="60"/>
        <v>0</v>
      </c>
      <c r="BD108" s="49">
        <f t="shared" si="61"/>
        <v>0</v>
      </c>
      <c r="BE108" s="49">
        <f t="shared" si="62"/>
        <v>607.77779124688004</v>
      </c>
      <c r="BF108" s="49">
        <f t="shared" si="63"/>
        <v>543.97621122308522</v>
      </c>
      <c r="BG108" s="49">
        <f t="shared" si="64"/>
        <v>747.01340484890056</v>
      </c>
      <c r="BH108" s="72">
        <f t="shared" si="65"/>
        <v>2360.8283550539827</v>
      </c>
      <c r="BI108" s="49">
        <f>VLOOKUP(A108,'1_12'!A:O,15,0)</f>
        <v>5875.56</v>
      </c>
      <c r="BJ108" s="73">
        <f t="shared" si="66"/>
        <v>-3514.7316449460177</v>
      </c>
      <c r="BK108" s="50">
        <f t="shared" si="67"/>
        <v>4.8216848379055597E-3</v>
      </c>
    </row>
    <row r="109" spans="1:63" x14ac:dyDescent="0.3">
      <c r="A109" s="77" t="s">
        <v>1382</v>
      </c>
      <c r="B109" s="77" t="s">
        <v>552</v>
      </c>
      <c r="C109" s="77">
        <f>VLOOKUP(B109,Площадь!A:B,2,0)</f>
        <v>13.6</v>
      </c>
      <c r="D109" s="113"/>
      <c r="E109">
        <v>31</v>
      </c>
      <c r="F109">
        <v>28</v>
      </c>
      <c r="G109">
        <v>31</v>
      </c>
      <c r="H109">
        <v>30</v>
      </c>
      <c r="I109">
        <v>31</v>
      </c>
      <c r="J109">
        <v>30</v>
      </c>
      <c r="K109">
        <v>31</v>
      </c>
      <c r="L109">
        <v>31</v>
      </c>
      <c r="M109">
        <v>30</v>
      </c>
      <c r="N109">
        <v>31</v>
      </c>
      <c r="O109">
        <v>30</v>
      </c>
      <c r="P109">
        <v>31</v>
      </c>
      <c r="Q109">
        <f>SUM(E109:P109)</f>
        <v>365</v>
      </c>
      <c r="R109" s="108"/>
      <c r="S109" s="91"/>
      <c r="T109" s="50">
        <f t="shared" si="37"/>
        <v>0</v>
      </c>
      <c r="U109" s="50">
        <f t="shared" si="38"/>
        <v>0</v>
      </c>
      <c r="V109" s="50">
        <f t="shared" si="39"/>
        <v>0</v>
      </c>
      <c r="W109" s="50">
        <f t="shared" si="40"/>
        <v>0</v>
      </c>
      <c r="X109" s="50">
        <f t="shared" si="41"/>
        <v>0</v>
      </c>
      <c r="Y109" s="50"/>
      <c r="Z109" s="50"/>
      <c r="AA109" s="50"/>
      <c r="AB109" s="50"/>
      <c r="AC109" s="50"/>
      <c r="AD109" s="50">
        <f t="shared" si="42"/>
        <v>0</v>
      </c>
      <c r="AE109" s="50">
        <f t="shared" si="43"/>
        <v>0</v>
      </c>
      <c r="AF109" s="50">
        <f t="shared" si="44"/>
        <v>0</v>
      </c>
      <c r="AG109" s="50">
        <f t="shared" si="45"/>
        <v>0</v>
      </c>
      <c r="AI109" s="50">
        <f t="shared" si="46"/>
        <v>0</v>
      </c>
      <c r="AJ109" s="50">
        <f t="shared" si="47"/>
        <v>0</v>
      </c>
      <c r="AK109" s="50">
        <f t="shared" si="48"/>
        <v>0</v>
      </c>
      <c r="AL109" s="50">
        <f t="shared" si="49"/>
        <v>0.1540117395716982</v>
      </c>
      <c r="AR109" s="50">
        <f t="shared" si="50"/>
        <v>0.20258131608351537</v>
      </c>
      <c r="AS109" s="50">
        <f t="shared" si="51"/>
        <v>0.18131530696707179</v>
      </c>
      <c r="AT109" s="50">
        <f t="shared" si="52"/>
        <v>0.24899060292390207</v>
      </c>
      <c r="AV109" s="49">
        <f t="shared" si="53"/>
        <v>0</v>
      </c>
      <c r="AW109" s="49">
        <f t="shared" si="54"/>
        <v>0</v>
      </c>
      <c r="AX109" s="49">
        <f t="shared" si="55"/>
        <v>0</v>
      </c>
      <c r="AY109" s="49">
        <f t="shared" si="56"/>
        <v>413.42295323668378</v>
      </c>
      <c r="AZ109" s="49">
        <f t="shared" si="57"/>
        <v>0</v>
      </c>
      <c r="BA109" s="49">
        <f t="shared" si="58"/>
        <v>0</v>
      </c>
      <c r="BB109" s="49">
        <f t="shared" si="59"/>
        <v>0</v>
      </c>
      <c r="BC109" s="49">
        <f t="shared" si="60"/>
        <v>0</v>
      </c>
      <c r="BD109" s="49">
        <f t="shared" si="61"/>
        <v>0</v>
      </c>
      <c r="BE109" s="49">
        <f t="shared" si="62"/>
        <v>543.80118164194539</v>
      </c>
      <c r="BF109" s="49">
        <f t="shared" si="63"/>
        <v>486.71555741012884</v>
      </c>
      <c r="BG109" s="49">
        <f t="shared" si="64"/>
        <v>668.38041486480574</v>
      </c>
      <c r="BH109" s="72">
        <f t="shared" si="65"/>
        <v>2112.3201071535641</v>
      </c>
      <c r="BI109" s="49">
        <f>VLOOKUP(A109,'1_12'!A:O,15,0)</f>
        <v>5257.08</v>
      </c>
      <c r="BJ109" s="73">
        <f t="shared" si="66"/>
        <v>-3144.7598928464358</v>
      </c>
      <c r="BK109" s="50">
        <f t="shared" si="67"/>
        <v>4.8216848379055606E-3</v>
      </c>
    </row>
    <row r="110" spans="1:63" x14ac:dyDescent="0.3">
      <c r="A110" s="77" t="s">
        <v>1383</v>
      </c>
      <c r="B110" s="77" t="s">
        <v>1117</v>
      </c>
      <c r="C110" s="77">
        <f>VLOOKUP(B110,Площадь!A:B,2,0)</f>
        <v>16.2</v>
      </c>
      <c r="D110" s="113"/>
      <c r="E110">
        <v>31</v>
      </c>
      <c r="F110">
        <v>28</v>
      </c>
      <c r="G110">
        <v>31</v>
      </c>
      <c r="H110">
        <v>30</v>
      </c>
      <c r="I110">
        <v>19</v>
      </c>
      <c r="Q110">
        <f t="shared" ref="Q110:Q113" si="73">SUM(E110:P110)</f>
        <v>139</v>
      </c>
      <c r="R110" s="108"/>
      <c r="S110" s="91"/>
      <c r="T110" s="50">
        <f t="shared" si="37"/>
        <v>0</v>
      </c>
      <c r="U110" s="50">
        <f t="shared" si="38"/>
        <v>0</v>
      </c>
      <c r="V110" s="50">
        <f t="shared" si="39"/>
        <v>0</v>
      </c>
      <c r="W110" s="50">
        <f t="shared" si="40"/>
        <v>0</v>
      </c>
      <c r="X110" s="50">
        <f t="shared" si="41"/>
        <v>0</v>
      </c>
      <c r="Y110" s="50"/>
      <c r="Z110" s="50"/>
      <c r="AA110" s="50"/>
      <c r="AB110" s="50"/>
      <c r="AC110" s="50"/>
      <c r="AD110" s="50">
        <f t="shared" si="42"/>
        <v>0</v>
      </c>
      <c r="AE110" s="50">
        <f t="shared" si="43"/>
        <v>0</v>
      </c>
      <c r="AF110" s="50">
        <f t="shared" si="44"/>
        <v>0</v>
      </c>
      <c r="AG110" s="50">
        <f t="shared" si="45"/>
        <v>0</v>
      </c>
      <c r="AI110" s="50">
        <f t="shared" si="46"/>
        <v>0</v>
      </c>
      <c r="AJ110" s="50">
        <f t="shared" si="47"/>
        <v>0</v>
      </c>
      <c r="AK110" s="50">
        <f t="shared" si="48"/>
        <v>0</v>
      </c>
      <c r="AL110" s="50">
        <f t="shared" si="49"/>
        <v>0.18345516037216991</v>
      </c>
      <c r="AR110" s="50">
        <f t="shared" si="50"/>
        <v>0</v>
      </c>
      <c r="AS110" s="50">
        <f t="shared" si="51"/>
        <v>0</v>
      </c>
      <c r="AT110" s="50">
        <f t="shared" si="52"/>
        <v>0</v>
      </c>
      <c r="AV110" s="49">
        <f t="shared" si="53"/>
        <v>0</v>
      </c>
      <c r="AW110" s="49">
        <f t="shared" si="54"/>
        <v>0</v>
      </c>
      <c r="AX110" s="49">
        <f t="shared" si="55"/>
        <v>0</v>
      </c>
      <c r="AY110" s="49">
        <f t="shared" si="56"/>
        <v>492.45969429663808</v>
      </c>
      <c r="AZ110" s="49">
        <f t="shared" si="57"/>
        <v>0</v>
      </c>
      <c r="BA110" s="49">
        <f t="shared" si="58"/>
        <v>0</v>
      </c>
      <c r="BB110" s="49">
        <f t="shared" si="59"/>
        <v>0</v>
      </c>
      <c r="BC110" s="49">
        <f t="shared" si="60"/>
        <v>0</v>
      </c>
      <c r="BD110" s="49">
        <f t="shared" si="61"/>
        <v>0</v>
      </c>
      <c r="BE110" s="49">
        <f t="shared" si="62"/>
        <v>0</v>
      </c>
      <c r="BF110" s="49">
        <f t="shared" si="63"/>
        <v>0</v>
      </c>
      <c r="BG110" s="49">
        <f t="shared" si="64"/>
        <v>0</v>
      </c>
      <c r="BH110" s="72">
        <f t="shared" si="65"/>
        <v>492.45969429663808</v>
      </c>
      <c r="BI110" s="49">
        <f>VLOOKUP(A110,'1_12'!A:O,15,0)</f>
        <v>1122.33</v>
      </c>
      <c r="BJ110" s="73">
        <f t="shared" si="66"/>
        <v>-629.87030570336185</v>
      </c>
      <c r="BK110" s="50">
        <f t="shared" si="67"/>
        <v>9.4369938463050376E-4</v>
      </c>
    </row>
    <row r="111" spans="1:63" x14ac:dyDescent="0.3">
      <c r="A111" s="77" t="s">
        <v>2757</v>
      </c>
      <c r="B111" s="77" t="s">
        <v>1117</v>
      </c>
      <c r="C111" s="77">
        <f>VLOOKUP(B111,Площадь!A:B,2,0)</f>
        <v>16.2</v>
      </c>
      <c r="D111" s="113">
        <v>45066</v>
      </c>
      <c r="I111">
        <f>31-I110</f>
        <v>12</v>
      </c>
      <c r="J111">
        <v>30</v>
      </c>
      <c r="K111">
        <v>31</v>
      </c>
      <c r="L111">
        <v>31</v>
      </c>
      <c r="M111">
        <v>30</v>
      </c>
      <c r="N111">
        <v>31</v>
      </c>
      <c r="O111">
        <v>30</v>
      </c>
      <c r="P111">
        <v>31</v>
      </c>
      <c r="Q111">
        <f t="shared" si="73"/>
        <v>226</v>
      </c>
      <c r="R111" s="108"/>
      <c r="S111" s="91"/>
      <c r="T111" s="50">
        <f t="shared" si="37"/>
        <v>0</v>
      </c>
      <c r="U111" s="50">
        <f t="shared" si="38"/>
        <v>0</v>
      </c>
      <c r="V111" s="50">
        <f t="shared" si="39"/>
        <v>0</v>
      </c>
      <c r="W111" s="50">
        <f t="shared" si="40"/>
        <v>0</v>
      </c>
      <c r="X111" s="50">
        <f t="shared" si="41"/>
        <v>0</v>
      </c>
      <c r="Y111" s="50"/>
      <c r="Z111" s="50"/>
      <c r="AA111" s="50"/>
      <c r="AB111" s="50"/>
      <c r="AC111" s="50"/>
      <c r="AD111" s="50">
        <f t="shared" si="42"/>
        <v>0</v>
      </c>
      <c r="AE111" s="50">
        <f t="shared" si="43"/>
        <v>0</v>
      </c>
      <c r="AF111" s="50">
        <f t="shared" si="44"/>
        <v>0</v>
      </c>
      <c r="AG111" s="50">
        <f t="shared" si="45"/>
        <v>0</v>
      </c>
      <c r="AI111" s="50">
        <f t="shared" si="46"/>
        <v>0</v>
      </c>
      <c r="AJ111" s="50">
        <f t="shared" si="47"/>
        <v>0</v>
      </c>
      <c r="AK111" s="50">
        <f t="shared" si="48"/>
        <v>0</v>
      </c>
      <c r="AL111" s="50">
        <f t="shared" si="49"/>
        <v>0</v>
      </c>
      <c r="AR111" s="50">
        <f t="shared" si="50"/>
        <v>0.24131009709948154</v>
      </c>
      <c r="AS111" s="50">
        <f t="shared" si="51"/>
        <v>0.21597852741665904</v>
      </c>
      <c r="AT111" s="50">
        <f t="shared" si="52"/>
        <v>0.29659174760053036</v>
      </c>
      <c r="AV111" s="49">
        <f t="shared" si="53"/>
        <v>0</v>
      </c>
      <c r="AW111" s="49">
        <f t="shared" si="54"/>
        <v>0</v>
      </c>
      <c r="AX111" s="49">
        <f t="shared" si="55"/>
        <v>0</v>
      </c>
      <c r="AY111" s="49">
        <f t="shared" si="56"/>
        <v>0</v>
      </c>
      <c r="AZ111" s="49">
        <f t="shared" si="57"/>
        <v>0</v>
      </c>
      <c r="BA111" s="49">
        <f t="shared" si="58"/>
        <v>0</v>
      </c>
      <c r="BB111" s="49">
        <f t="shared" si="59"/>
        <v>0</v>
      </c>
      <c r="BC111" s="49">
        <f t="shared" si="60"/>
        <v>0</v>
      </c>
      <c r="BD111" s="49">
        <f t="shared" si="61"/>
        <v>0</v>
      </c>
      <c r="BE111" s="49">
        <f t="shared" si="62"/>
        <v>647.76317224996433</v>
      </c>
      <c r="BF111" s="49">
        <f t="shared" si="63"/>
        <v>579.7641198561829</v>
      </c>
      <c r="BG111" s="49">
        <f t="shared" si="64"/>
        <v>796.15902358895971</v>
      </c>
      <c r="BH111" s="72">
        <f t="shared" si="65"/>
        <v>2023.6863156951072</v>
      </c>
      <c r="BI111" s="49">
        <f>VLOOKUP(A111,'1_12'!A:O,15,0)</f>
        <v>5140.04</v>
      </c>
      <c r="BJ111" s="73">
        <f t="shared" si="66"/>
        <v>-3116.3536843048928</v>
      </c>
      <c r="BK111" s="50">
        <f t="shared" si="67"/>
        <v>3.8779854532750564E-3</v>
      </c>
    </row>
    <row r="112" spans="1:63" x14ac:dyDescent="0.3">
      <c r="A112" s="77" t="s">
        <v>1337</v>
      </c>
      <c r="B112" s="77" t="s">
        <v>901</v>
      </c>
      <c r="C112" s="77">
        <f>VLOOKUP(B112,Площадь!A:B,2,0)</f>
        <v>15.6</v>
      </c>
      <c r="D112" s="113"/>
      <c r="E112">
        <v>31</v>
      </c>
      <c r="F112">
        <v>28</v>
      </c>
      <c r="G112">
        <v>20</v>
      </c>
      <c r="Q112">
        <f t="shared" si="73"/>
        <v>79</v>
      </c>
      <c r="R112" s="108"/>
      <c r="S112" s="91"/>
      <c r="T112" s="50">
        <f t="shared" si="37"/>
        <v>0</v>
      </c>
      <c r="U112" s="50">
        <f t="shared" si="38"/>
        <v>0</v>
      </c>
      <c r="V112" s="50">
        <f t="shared" si="39"/>
        <v>0</v>
      </c>
      <c r="W112" s="50">
        <f t="shared" si="40"/>
        <v>0</v>
      </c>
      <c r="X112" s="50">
        <f t="shared" si="41"/>
        <v>0</v>
      </c>
      <c r="Y112" s="50"/>
      <c r="Z112" s="50"/>
      <c r="AA112" s="50"/>
      <c r="AB112" s="50"/>
      <c r="AC112" s="50"/>
      <c r="AD112" s="50">
        <f t="shared" si="42"/>
        <v>0</v>
      </c>
      <c r="AE112" s="50">
        <f t="shared" si="43"/>
        <v>0</v>
      </c>
      <c r="AF112" s="50">
        <f t="shared" si="44"/>
        <v>0</v>
      </c>
      <c r="AG112" s="50">
        <f t="shared" si="45"/>
        <v>0</v>
      </c>
      <c r="AI112" s="50">
        <f t="shared" si="46"/>
        <v>0</v>
      </c>
      <c r="AJ112" s="50">
        <f t="shared" si="47"/>
        <v>0</v>
      </c>
      <c r="AK112" s="50">
        <f t="shared" si="48"/>
        <v>0</v>
      </c>
      <c r="AL112" s="50">
        <f t="shared" si="49"/>
        <v>0</v>
      </c>
      <c r="AR112" s="50">
        <f t="shared" si="50"/>
        <v>0</v>
      </c>
      <c r="AS112" s="50">
        <f t="shared" si="51"/>
        <v>0</v>
      </c>
      <c r="AT112" s="50">
        <f t="shared" si="52"/>
        <v>0</v>
      </c>
      <c r="AV112" s="49">
        <f t="shared" si="53"/>
        <v>0</v>
      </c>
      <c r="AW112" s="49">
        <f t="shared" si="54"/>
        <v>0</v>
      </c>
      <c r="AX112" s="49">
        <f t="shared" si="55"/>
        <v>0</v>
      </c>
      <c r="AY112" s="49">
        <f t="shared" si="56"/>
        <v>0</v>
      </c>
      <c r="AZ112" s="49">
        <f t="shared" si="57"/>
        <v>0</v>
      </c>
      <c r="BA112" s="49">
        <f t="shared" si="58"/>
        <v>0</v>
      </c>
      <c r="BB112" s="49">
        <f t="shared" si="59"/>
        <v>0</v>
      </c>
      <c r="BC112" s="49">
        <f t="shared" si="60"/>
        <v>0</v>
      </c>
      <c r="BD112" s="49">
        <f t="shared" si="61"/>
        <v>0</v>
      </c>
      <c r="BE112" s="49">
        <f t="shared" si="62"/>
        <v>0</v>
      </c>
      <c r="BF112" s="49">
        <f t="shared" si="63"/>
        <v>0</v>
      </c>
      <c r="BG112" s="49">
        <f t="shared" si="64"/>
        <v>0</v>
      </c>
      <c r="BH112" s="72">
        <f t="shared" si="65"/>
        <v>0</v>
      </c>
      <c r="BI112" s="49">
        <f>VLOOKUP(A112,'1_12'!A:O,15,0)</f>
        <v>0</v>
      </c>
      <c r="BJ112" s="73">
        <f t="shared" si="66"/>
        <v>0</v>
      </c>
      <c r="BK112" s="50">
        <f t="shared" si="67"/>
        <v>0</v>
      </c>
    </row>
    <row r="113" spans="1:63" x14ac:dyDescent="0.3">
      <c r="A113" s="77" t="s">
        <v>2466</v>
      </c>
      <c r="B113" s="77" t="s">
        <v>901</v>
      </c>
      <c r="C113" s="77">
        <f>VLOOKUP(B113,Площадь!A:B,2,0)</f>
        <v>15.6</v>
      </c>
      <c r="D113" s="113">
        <v>45006</v>
      </c>
      <c r="G113">
        <f>31-G112</f>
        <v>11</v>
      </c>
      <c r="H113">
        <v>30</v>
      </c>
      <c r="I113">
        <v>31</v>
      </c>
      <c r="J113">
        <v>30</v>
      </c>
      <c r="K113">
        <v>31</v>
      </c>
      <c r="L113">
        <v>31</v>
      </c>
      <c r="M113">
        <v>30</v>
      </c>
      <c r="N113">
        <v>31</v>
      </c>
      <c r="O113">
        <v>30</v>
      </c>
      <c r="P113">
        <v>31</v>
      </c>
      <c r="Q113">
        <f t="shared" si="73"/>
        <v>286</v>
      </c>
      <c r="R113" s="108"/>
      <c r="S113" s="91"/>
      <c r="T113" s="50">
        <f t="shared" si="37"/>
        <v>0</v>
      </c>
      <c r="U113" s="50">
        <f t="shared" si="38"/>
        <v>0</v>
      </c>
      <c r="V113" s="50">
        <f t="shared" si="39"/>
        <v>0</v>
      </c>
      <c r="W113" s="50">
        <f t="shared" si="40"/>
        <v>0</v>
      </c>
      <c r="X113" s="50">
        <f t="shared" si="41"/>
        <v>0</v>
      </c>
      <c r="Y113" s="50"/>
      <c r="Z113" s="50"/>
      <c r="AA113" s="50"/>
      <c r="AB113" s="50"/>
      <c r="AC113" s="50"/>
      <c r="AD113" s="50">
        <f t="shared" si="42"/>
        <v>0</v>
      </c>
      <c r="AE113" s="50">
        <f t="shared" si="43"/>
        <v>0</v>
      </c>
      <c r="AF113" s="50">
        <f t="shared" si="44"/>
        <v>0</v>
      </c>
      <c r="AG113" s="50">
        <f t="shared" si="45"/>
        <v>0</v>
      </c>
      <c r="AI113" s="50">
        <f t="shared" si="46"/>
        <v>0</v>
      </c>
      <c r="AJ113" s="50">
        <f t="shared" si="47"/>
        <v>0</v>
      </c>
      <c r="AK113" s="50">
        <f t="shared" si="48"/>
        <v>0</v>
      </c>
      <c r="AL113" s="50">
        <f t="shared" si="49"/>
        <v>0.17666052480283029</v>
      </c>
      <c r="AR113" s="50">
        <f t="shared" si="50"/>
        <v>0.23237268609579706</v>
      </c>
      <c r="AS113" s="50">
        <f t="shared" si="51"/>
        <v>0.20797932269752353</v>
      </c>
      <c r="AT113" s="50">
        <f t="shared" si="52"/>
        <v>0.28560686805977004</v>
      </c>
      <c r="AV113" s="49">
        <f t="shared" si="53"/>
        <v>0</v>
      </c>
      <c r="AW113" s="49">
        <f t="shared" si="54"/>
        <v>0</v>
      </c>
      <c r="AX113" s="49">
        <f t="shared" si="55"/>
        <v>0</v>
      </c>
      <c r="AY113" s="49">
        <f t="shared" si="56"/>
        <v>474.22044635972554</v>
      </c>
      <c r="AZ113" s="49">
        <f t="shared" si="57"/>
        <v>0</v>
      </c>
      <c r="BA113" s="49">
        <f t="shared" si="58"/>
        <v>0</v>
      </c>
      <c r="BB113" s="49">
        <f t="shared" si="59"/>
        <v>0</v>
      </c>
      <c r="BC113" s="49">
        <f t="shared" si="60"/>
        <v>0</v>
      </c>
      <c r="BD113" s="49">
        <f t="shared" si="61"/>
        <v>0</v>
      </c>
      <c r="BE113" s="49">
        <f t="shared" si="62"/>
        <v>623.77194364811385</v>
      </c>
      <c r="BF113" s="49">
        <f t="shared" si="63"/>
        <v>558.29137467632427</v>
      </c>
      <c r="BG113" s="49">
        <f t="shared" si="64"/>
        <v>766.67165234492438</v>
      </c>
      <c r="BH113" s="72">
        <f t="shared" si="65"/>
        <v>2422.955417029088</v>
      </c>
      <c r="BI113" s="49">
        <f>VLOOKUP(A113,'1_12'!A:O,15,0)</f>
        <v>6030.18</v>
      </c>
      <c r="BJ113" s="73">
        <f t="shared" si="66"/>
        <v>-3607.2245829709123</v>
      </c>
      <c r="BK113" s="50">
        <f t="shared" si="67"/>
        <v>4.8216848379055615E-3</v>
      </c>
    </row>
    <row r="114" spans="1:63" x14ac:dyDescent="0.3">
      <c r="A114" s="77" t="s">
        <v>1314</v>
      </c>
      <c r="B114" s="77" t="s">
        <v>800</v>
      </c>
      <c r="C114" s="77">
        <f>VLOOKUP(B114,Площадь!A:B,2,0)</f>
        <v>13.8</v>
      </c>
      <c r="D114" s="113"/>
      <c r="E114">
        <v>31</v>
      </c>
      <c r="F114">
        <v>28</v>
      </c>
      <c r="G114">
        <v>31</v>
      </c>
      <c r="H114">
        <v>30</v>
      </c>
      <c r="I114">
        <v>31</v>
      </c>
      <c r="J114">
        <v>30</v>
      </c>
      <c r="K114">
        <v>31</v>
      </c>
      <c r="L114">
        <v>31</v>
      </c>
      <c r="M114">
        <v>30</v>
      </c>
      <c r="N114">
        <v>31</v>
      </c>
      <c r="O114">
        <v>30</v>
      </c>
      <c r="P114">
        <v>31</v>
      </c>
      <c r="Q114">
        <f>SUM(E114:P114)</f>
        <v>365</v>
      </c>
      <c r="R114" s="108"/>
      <c r="S114" s="91"/>
      <c r="T114" s="50">
        <f t="shared" si="37"/>
        <v>0</v>
      </c>
      <c r="U114" s="50">
        <f t="shared" si="38"/>
        <v>0</v>
      </c>
      <c r="V114" s="50">
        <f t="shared" si="39"/>
        <v>0</v>
      </c>
      <c r="W114" s="50">
        <f t="shared" si="40"/>
        <v>0</v>
      </c>
      <c r="X114" s="50">
        <f t="shared" si="41"/>
        <v>0</v>
      </c>
      <c r="Y114" s="50"/>
      <c r="Z114" s="50"/>
      <c r="AA114" s="50"/>
      <c r="AB114" s="50"/>
      <c r="AC114" s="50"/>
      <c r="AD114" s="50">
        <f t="shared" si="42"/>
        <v>0</v>
      </c>
      <c r="AE114" s="50">
        <f t="shared" si="43"/>
        <v>0</v>
      </c>
      <c r="AF114" s="50">
        <f t="shared" si="44"/>
        <v>0</v>
      </c>
      <c r="AG114" s="50">
        <f t="shared" si="45"/>
        <v>0</v>
      </c>
      <c r="AI114" s="50">
        <f t="shared" si="46"/>
        <v>0</v>
      </c>
      <c r="AJ114" s="50">
        <f t="shared" si="47"/>
        <v>0</v>
      </c>
      <c r="AK114" s="50">
        <f t="shared" si="48"/>
        <v>0</v>
      </c>
      <c r="AL114" s="50">
        <f t="shared" si="49"/>
        <v>0.15627661809481144</v>
      </c>
      <c r="AR114" s="50">
        <f t="shared" si="50"/>
        <v>0.20556045308474355</v>
      </c>
      <c r="AS114" s="50">
        <f t="shared" si="51"/>
        <v>0.183981708540117</v>
      </c>
      <c r="AT114" s="50">
        <f t="shared" si="52"/>
        <v>0.25265222943748888</v>
      </c>
      <c r="AV114" s="49">
        <f t="shared" si="53"/>
        <v>0</v>
      </c>
      <c r="AW114" s="49">
        <f t="shared" si="54"/>
        <v>0</v>
      </c>
      <c r="AX114" s="49">
        <f t="shared" si="55"/>
        <v>0</v>
      </c>
      <c r="AY114" s="49">
        <f t="shared" si="56"/>
        <v>419.50270254898805</v>
      </c>
      <c r="AZ114" s="49">
        <f t="shared" si="57"/>
        <v>0</v>
      </c>
      <c r="BA114" s="49">
        <f t="shared" si="58"/>
        <v>0</v>
      </c>
      <c r="BB114" s="49">
        <f t="shared" si="59"/>
        <v>0</v>
      </c>
      <c r="BC114" s="49">
        <f t="shared" si="60"/>
        <v>0</v>
      </c>
      <c r="BD114" s="49">
        <f t="shared" si="61"/>
        <v>0</v>
      </c>
      <c r="BE114" s="49">
        <f t="shared" si="62"/>
        <v>551.79825784256218</v>
      </c>
      <c r="BF114" s="49">
        <f t="shared" si="63"/>
        <v>493.87313913674848</v>
      </c>
      <c r="BG114" s="49">
        <f t="shared" si="64"/>
        <v>678.20953861281771</v>
      </c>
      <c r="BH114" s="72">
        <f t="shared" si="65"/>
        <v>2143.3836381411165</v>
      </c>
      <c r="BI114" s="49">
        <f>VLOOKUP(A114,'1_12'!A:O,15,0)</f>
        <v>5334.39</v>
      </c>
      <c r="BJ114" s="73">
        <f t="shared" si="66"/>
        <v>-3191.0063618588838</v>
      </c>
      <c r="BK114" s="50">
        <f t="shared" si="67"/>
        <v>4.8216848379055597E-3</v>
      </c>
    </row>
    <row r="115" spans="1:63" x14ac:dyDescent="0.3">
      <c r="A115" s="77" t="s">
        <v>1562</v>
      </c>
      <c r="B115" s="77" t="s">
        <v>591</v>
      </c>
      <c r="C115" s="77">
        <f>VLOOKUP(B115,Площадь!A:B,2,0)</f>
        <v>15.7</v>
      </c>
      <c r="D115" s="113"/>
      <c r="E115">
        <v>31</v>
      </c>
      <c r="F115">
        <v>28</v>
      </c>
      <c r="G115">
        <v>23</v>
      </c>
      <c r="Q115">
        <f t="shared" ref="Q115:Q116" si="74">SUM(E115:P115)</f>
        <v>82</v>
      </c>
      <c r="R115" s="108"/>
      <c r="S115" s="91"/>
      <c r="T115" s="50">
        <f t="shared" si="37"/>
        <v>0</v>
      </c>
      <c r="U115" s="50">
        <f t="shared" si="38"/>
        <v>0</v>
      </c>
      <c r="V115" s="50">
        <f t="shared" si="39"/>
        <v>0</v>
      </c>
      <c r="W115" s="50">
        <f t="shared" si="40"/>
        <v>0</v>
      </c>
      <c r="X115" s="50">
        <f t="shared" si="41"/>
        <v>0</v>
      </c>
      <c r="Y115" s="50"/>
      <c r="Z115" s="50"/>
      <c r="AA115" s="50"/>
      <c r="AB115" s="50"/>
      <c r="AC115" s="50"/>
      <c r="AD115" s="50">
        <f t="shared" si="42"/>
        <v>0</v>
      </c>
      <c r="AE115" s="50">
        <f t="shared" si="43"/>
        <v>0</v>
      </c>
      <c r="AF115" s="50">
        <f t="shared" si="44"/>
        <v>0</v>
      </c>
      <c r="AG115" s="50">
        <f t="shared" si="45"/>
        <v>0</v>
      </c>
      <c r="AI115" s="50">
        <f t="shared" si="46"/>
        <v>0</v>
      </c>
      <c r="AJ115" s="50">
        <f t="shared" si="47"/>
        <v>0</v>
      </c>
      <c r="AK115" s="50">
        <f t="shared" si="48"/>
        <v>0</v>
      </c>
      <c r="AL115" s="50">
        <f t="shared" si="49"/>
        <v>0</v>
      </c>
      <c r="AR115" s="50">
        <f t="shared" si="50"/>
        <v>0</v>
      </c>
      <c r="AS115" s="50">
        <f t="shared" si="51"/>
        <v>0</v>
      </c>
      <c r="AT115" s="50">
        <f t="shared" si="52"/>
        <v>0</v>
      </c>
      <c r="AV115" s="49">
        <f t="shared" si="53"/>
        <v>0</v>
      </c>
      <c r="AW115" s="49">
        <f t="shared" si="54"/>
        <v>0</v>
      </c>
      <c r="AX115" s="49">
        <f t="shared" si="55"/>
        <v>0</v>
      </c>
      <c r="AY115" s="49">
        <f t="shared" si="56"/>
        <v>0</v>
      </c>
      <c r="AZ115" s="49">
        <f t="shared" si="57"/>
        <v>0</v>
      </c>
      <c r="BA115" s="49">
        <f t="shared" si="58"/>
        <v>0</v>
      </c>
      <c r="BB115" s="49">
        <f t="shared" si="59"/>
        <v>0</v>
      </c>
      <c r="BC115" s="49">
        <f t="shared" si="60"/>
        <v>0</v>
      </c>
      <c r="BD115" s="49">
        <f t="shared" si="61"/>
        <v>0</v>
      </c>
      <c r="BE115" s="49">
        <f t="shared" si="62"/>
        <v>0</v>
      </c>
      <c r="BF115" s="49">
        <f t="shared" si="63"/>
        <v>0</v>
      </c>
      <c r="BG115" s="49">
        <f t="shared" si="64"/>
        <v>0</v>
      </c>
      <c r="BH115" s="72">
        <f t="shared" si="65"/>
        <v>0</v>
      </c>
      <c r="BI115" s="49">
        <f>VLOOKUP(A115,'1_12'!A:O,15,0)</f>
        <v>0</v>
      </c>
      <c r="BJ115" s="73">
        <f t="shared" si="66"/>
        <v>0</v>
      </c>
      <c r="BK115" s="50">
        <f t="shared" si="67"/>
        <v>0</v>
      </c>
    </row>
    <row r="116" spans="1:63" x14ac:dyDescent="0.3">
      <c r="A116" s="77" t="s">
        <v>2655</v>
      </c>
      <c r="B116" s="77" t="s">
        <v>591</v>
      </c>
      <c r="C116" s="77">
        <f>VLOOKUP(B116,Площадь!A:B,2,0)</f>
        <v>15.7</v>
      </c>
      <c r="D116" s="113">
        <v>45009</v>
      </c>
      <c r="G116">
        <f>31-G115</f>
        <v>8</v>
      </c>
      <c r="H116">
        <v>30</v>
      </c>
      <c r="I116">
        <v>31</v>
      </c>
      <c r="J116">
        <v>30</v>
      </c>
      <c r="K116">
        <v>31</v>
      </c>
      <c r="L116">
        <v>31</v>
      </c>
      <c r="M116">
        <v>30</v>
      </c>
      <c r="N116">
        <v>31</v>
      </c>
      <c r="O116">
        <v>30</v>
      </c>
      <c r="P116">
        <v>31</v>
      </c>
      <c r="Q116">
        <f t="shared" si="74"/>
        <v>283</v>
      </c>
      <c r="R116" s="108"/>
      <c r="S116" s="91"/>
      <c r="T116" s="50">
        <f t="shared" si="37"/>
        <v>0</v>
      </c>
      <c r="U116" s="50">
        <f t="shared" si="38"/>
        <v>0</v>
      </c>
      <c r="V116" s="50">
        <f t="shared" si="39"/>
        <v>0</v>
      </c>
      <c r="W116" s="50">
        <f t="shared" si="40"/>
        <v>0</v>
      </c>
      <c r="X116" s="50">
        <f t="shared" si="41"/>
        <v>0</v>
      </c>
      <c r="Y116" s="50"/>
      <c r="Z116" s="50"/>
      <c r="AA116" s="50"/>
      <c r="AB116" s="50"/>
      <c r="AC116" s="50"/>
      <c r="AD116" s="50">
        <f t="shared" si="42"/>
        <v>0</v>
      </c>
      <c r="AE116" s="50">
        <f t="shared" si="43"/>
        <v>0</v>
      </c>
      <c r="AF116" s="50">
        <f t="shared" si="44"/>
        <v>0</v>
      </c>
      <c r="AG116" s="50">
        <f t="shared" si="45"/>
        <v>0</v>
      </c>
      <c r="AI116" s="50">
        <f t="shared" si="46"/>
        <v>0</v>
      </c>
      <c r="AJ116" s="50">
        <f t="shared" si="47"/>
        <v>0</v>
      </c>
      <c r="AK116" s="50">
        <f t="shared" si="48"/>
        <v>0</v>
      </c>
      <c r="AL116" s="50">
        <f t="shared" si="49"/>
        <v>0.17779296406438691</v>
      </c>
      <c r="AR116" s="50">
        <f t="shared" si="50"/>
        <v>0.23386225459641113</v>
      </c>
      <c r="AS116" s="50">
        <f t="shared" si="51"/>
        <v>0.20931252348404611</v>
      </c>
      <c r="AT116" s="50">
        <f t="shared" si="52"/>
        <v>0.28743768131656339</v>
      </c>
      <c r="AV116" s="49">
        <f t="shared" si="53"/>
        <v>0</v>
      </c>
      <c r="AW116" s="49">
        <f t="shared" si="54"/>
        <v>0</v>
      </c>
      <c r="AX116" s="49">
        <f t="shared" si="55"/>
        <v>0</v>
      </c>
      <c r="AY116" s="49">
        <f t="shared" si="56"/>
        <v>477.26032101587765</v>
      </c>
      <c r="AZ116" s="49">
        <f t="shared" si="57"/>
        <v>0</v>
      </c>
      <c r="BA116" s="49">
        <f t="shared" si="58"/>
        <v>0</v>
      </c>
      <c r="BB116" s="49">
        <f t="shared" si="59"/>
        <v>0</v>
      </c>
      <c r="BC116" s="49">
        <f t="shared" si="60"/>
        <v>0</v>
      </c>
      <c r="BD116" s="49">
        <f t="shared" si="61"/>
        <v>0</v>
      </c>
      <c r="BE116" s="49">
        <f t="shared" si="62"/>
        <v>627.77048174842218</v>
      </c>
      <c r="BF116" s="49">
        <f t="shared" si="63"/>
        <v>561.87016553963406</v>
      </c>
      <c r="BG116" s="49">
        <f t="shared" si="64"/>
        <v>771.58621421893008</v>
      </c>
      <c r="BH116" s="72">
        <f t="shared" si="65"/>
        <v>2438.4871825228638</v>
      </c>
      <c r="BI116" s="49">
        <f>VLOOKUP(A116,'1_12'!A:O,15,0)</f>
        <v>6068.7899999999991</v>
      </c>
      <c r="BJ116" s="73">
        <f t="shared" si="66"/>
        <v>-3630.3028174771352</v>
      </c>
      <c r="BK116" s="50">
        <f t="shared" si="67"/>
        <v>4.8216848379055615E-3</v>
      </c>
    </row>
    <row r="117" spans="1:63" x14ac:dyDescent="0.3">
      <c r="A117" s="77" t="s">
        <v>1317</v>
      </c>
      <c r="B117" s="77" t="s">
        <v>530</v>
      </c>
      <c r="C117" s="77">
        <f>VLOOKUP(B117,Площадь!A:B,2,0)</f>
        <v>13.8</v>
      </c>
      <c r="D117" s="113"/>
      <c r="E117">
        <v>31</v>
      </c>
      <c r="F117">
        <v>28</v>
      </c>
      <c r="G117">
        <v>31</v>
      </c>
      <c r="H117">
        <v>30</v>
      </c>
      <c r="I117">
        <v>31</v>
      </c>
      <c r="J117">
        <v>30</v>
      </c>
      <c r="K117">
        <v>31</v>
      </c>
      <c r="L117">
        <v>31</v>
      </c>
      <c r="M117">
        <v>30</v>
      </c>
      <c r="N117">
        <v>31</v>
      </c>
      <c r="O117">
        <v>30</v>
      </c>
      <c r="P117">
        <v>31</v>
      </c>
      <c r="Q117">
        <f>SUM(E117:P117)</f>
        <v>365</v>
      </c>
      <c r="R117" s="108"/>
      <c r="S117" s="91"/>
      <c r="T117" s="50">
        <f t="shared" si="37"/>
        <v>0</v>
      </c>
      <c r="U117" s="50">
        <f t="shared" si="38"/>
        <v>0</v>
      </c>
      <c r="V117" s="50">
        <f t="shared" si="39"/>
        <v>0</v>
      </c>
      <c r="W117" s="50">
        <f t="shared" si="40"/>
        <v>0</v>
      </c>
      <c r="X117" s="50">
        <f t="shared" si="41"/>
        <v>0</v>
      </c>
      <c r="Y117" s="50"/>
      <c r="Z117" s="50"/>
      <c r="AA117" s="50"/>
      <c r="AB117" s="50"/>
      <c r="AC117" s="50"/>
      <c r="AD117" s="50">
        <f t="shared" si="42"/>
        <v>0</v>
      </c>
      <c r="AE117" s="50">
        <f t="shared" si="43"/>
        <v>0</v>
      </c>
      <c r="AF117" s="50">
        <f t="shared" si="44"/>
        <v>0</v>
      </c>
      <c r="AG117" s="50">
        <f t="shared" si="45"/>
        <v>0</v>
      </c>
      <c r="AI117" s="50">
        <f t="shared" si="46"/>
        <v>0</v>
      </c>
      <c r="AJ117" s="50">
        <f t="shared" si="47"/>
        <v>0</v>
      </c>
      <c r="AK117" s="50">
        <f t="shared" si="48"/>
        <v>0</v>
      </c>
      <c r="AL117" s="50">
        <f t="shared" si="49"/>
        <v>0.15627661809481144</v>
      </c>
      <c r="AR117" s="50">
        <f t="shared" si="50"/>
        <v>0.20556045308474355</v>
      </c>
      <c r="AS117" s="50">
        <f t="shared" si="51"/>
        <v>0.183981708540117</v>
      </c>
      <c r="AT117" s="50">
        <f t="shared" si="52"/>
        <v>0.25265222943748888</v>
      </c>
      <c r="AV117" s="49">
        <f t="shared" si="53"/>
        <v>0</v>
      </c>
      <c r="AW117" s="49">
        <f t="shared" si="54"/>
        <v>0</v>
      </c>
      <c r="AX117" s="49">
        <f t="shared" si="55"/>
        <v>0</v>
      </c>
      <c r="AY117" s="49">
        <f t="shared" si="56"/>
        <v>419.50270254898805</v>
      </c>
      <c r="AZ117" s="49">
        <f t="shared" si="57"/>
        <v>0</v>
      </c>
      <c r="BA117" s="49">
        <f t="shared" si="58"/>
        <v>0</v>
      </c>
      <c r="BB117" s="49">
        <f t="shared" si="59"/>
        <v>0</v>
      </c>
      <c r="BC117" s="49">
        <f t="shared" si="60"/>
        <v>0</v>
      </c>
      <c r="BD117" s="49">
        <f t="shared" si="61"/>
        <v>0</v>
      </c>
      <c r="BE117" s="49">
        <f t="shared" si="62"/>
        <v>551.79825784256218</v>
      </c>
      <c r="BF117" s="49">
        <f t="shared" si="63"/>
        <v>493.87313913674848</v>
      </c>
      <c r="BG117" s="49">
        <f t="shared" si="64"/>
        <v>678.20953861281771</v>
      </c>
      <c r="BH117" s="72">
        <f t="shared" si="65"/>
        <v>2143.3836381411165</v>
      </c>
      <c r="BI117" s="49">
        <f>VLOOKUP(A117,'1_12'!A:O,15,0)</f>
        <v>5334.39</v>
      </c>
      <c r="BJ117" s="73">
        <f t="shared" si="66"/>
        <v>-3191.0063618588838</v>
      </c>
      <c r="BK117" s="50">
        <f t="shared" si="67"/>
        <v>4.8216848379055597E-3</v>
      </c>
    </row>
    <row r="118" spans="1:63" x14ac:dyDescent="0.3">
      <c r="A118" s="77" t="s">
        <v>1350</v>
      </c>
      <c r="B118" s="77" t="s">
        <v>592</v>
      </c>
      <c r="C118" s="77">
        <f>VLOOKUP(B118,Площадь!A:B,2,0)</f>
        <v>15.7</v>
      </c>
      <c r="D118" s="113"/>
      <c r="E118">
        <v>31</v>
      </c>
      <c r="F118">
        <v>28</v>
      </c>
      <c r="G118">
        <v>31</v>
      </c>
      <c r="H118">
        <v>30</v>
      </c>
      <c r="I118">
        <v>31</v>
      </c>
      <c r="J118">
        <v>1</v>
      </c>
      <c r="Q118">
        <f t="shared" ref="Q118:Q121" si="75">SUM(E118:P118)</f>
        <v>152</v>
      </c>
      <c r="R118" s="108"/>
      <c r="S118" s="91"/>
      <c r="T118" s="50">
        <f t="shared" si="37"/>
        <v>0</v>
      </c>
      <c r="U118" s="50">
        <f t="shared" si="38"/>
        <v>0</v>
      </c>
      <c r="V118" s="50">
        <f t="shared" si="39"/>
        <v>0</v>
      </c>
      <c r="W118" s="50">
        <f t="shared" si="40"/>
        <v>0</v>
      </c>
      <c r="X118" s="50">
        <f t="shared" si="41"/>
        <v>0</v>
      </c>
      <c r="Y118" s="50"/>
      <c r="Z118" s="50"/>
      <c r="AA118" s="50"/>
      <c r="AB118" s="50"/>
      <c r="AC118" s="50"/>
      <c r="AD118" s="50">
        <f t="shared" si="42"/>
        <v>0</v>
      </c>
      <c r="AE118" s="50">
        <f t="shared" si="43"/>
        <v>0</v>
      </c>
      <c r="AF118" s="50">
        <f t="shared" si="44"/>
        <v>0</v>
      </c>
      <c r="AG118" s="50">
        <f t="shared" si="45"/>
        <v>0</v>
      </c>
      <c r="AI118" s="50">
        <f t="shared" si="46"/>
        <v>0</v>
      </c>
      <c r="AJ118" s="50">
        <f t="shared" si="47"/>
        <v>0</v>
      </c>
      <c r="AK118" s="50">
        <f t="shared" si="48"/>
        <v>0</v>
      </c>
      <c r="AL118" s="50">
        <f t="shared" si="49"/>
        <v>0.17779296406438691</v>
      </c>
      <c r="AR118" s="50">
        <f t="shared" si="50"/>
        <v>0</v>
      </c>
      <c r="AS118" s="50">
        <f t="shared" si="51"/>
        <v>0</v>
      </c>
      <c r="AT118" s="50">
        <f t="shared" si="52"/>
        <v>0</v>
      </c>
      <c r="AV118" s="49">
        <f t="shared" si="53"/>
        <v>0</v>
      </c>
      <c r="AW118" s="49">
        <f t="shared" si="54"/>
        <v>0</v>
      </c>
      <c r="AX118" s="49">
        <f t="shared" si="55"/>
        <v>0</v>
      </c>
      <c r="AY118" s="49">
        <f t="shared" si="56"/>
        <v>477.26032101587765</v>
      </c>
      <c r="AZ118" s="49">
        <f t="shared" si="57"/>
        <v>0</v>
      </c>
      <c r="BA118" s="49">
        <f t="shared" si="58"/>
        <v>0</v>
      </c>
      <c r="BB118" s="49">
        <f t="shared" si="59"/>
        <v>0</v>
      </c>
      <c r="BC118" s="49">
        <f t="shared" si="60"/>
        <v>0</v>
      </c>
      <c r="BD118" s="49">
        <f t="shared" si="61"/>
        <v>0</v>
      </c>
      <c r="BE118" s="49">
        <f t="shared" si="62"/>
        <v>0</v>
      </c>
      <c r="BF118" s="49">
        <f t="shared" si="63"/>
        <v>0</v>
      </c>
      <c r="BG118" s="49">
        <f t="shared" si="64"/>
        <v>0</v>
      </c>
      <c r="BH118" s="72">
        <f t="shared" si="65"/>
        <v>477.26032101587765</v>
      </c>
      <c r="BI118" s="49">
        <f>VLOOKUP(A118,'1_12'!A:O,15,0)</f>
        <v>1371.1699999999998</v>
      </c>
      <c r="BJ118" s="73">
        <f t="shared" si="66"/>
        <v>-893.90967898412214</v>
      </c>
      <c r="BK118" s="50">
        <f t="shared" si="67"/>
        <v>9.4369938463050387E-4</v>
      </c>
    </row>
    <row r="119" spans="1:63" x14ac:dyDescent="0.3">
      <c r="A119" s="77" t="s">
        <v>2815</v>
      </c>
      <c r="B119" s="77" t="s">
        <v>592</v>
      </c>
      <c r="C119" s="77">
        <f>VLOOKUP(B119,Площадь!A:B,2,0)</f>
        <v>15.7</v>
      </c>
      <c r="D119" s="113">
        <v>45079</v>
      </c>
      <c r="J119">
        <f>30-J118</f>
        <v>29</v>
      </c>
      <c r="K119">
        <v>31</v>
      </c>
      <c r="L119">
        <v>31</v>
      </c>
      <c r="M119">
        <v>30</v>
      </c>
      <c r="N119">
        <v>31</v>
      </c>
      <c r="O119">
        <v>30</v>
      </c>
      <c r="P119">
        <v>31</v>
      </c>
      <c r="Q119">
        <f t="shared" si="75"/>
        <v>213</v>
      </c>
      <c r="R119" s="108"/>
      <c r="S119" s="91"/>
      <c r="T119" s="50">
        <f t="shared" si="37"/>
        <v>0</v>
      </c>
      <c r="U119" s="50">
        <f t="shared" si="38"/>
        <v>0</v>
      </c>
      <c r="V119" s="50">
        <f t="shared" si="39"/>
        <v>0</v>
      </c>
      <c r="W119" s="50">
        <f t="shared" si="40"/>
        <v>0</v>
      </c>
      <c r="X119" s="50">
        <f t="shared" si="41"/>
        <v>0</v>
      </c>
      <c r="Y119" s="50"/>
      <c r="Z119" s="50"/>
      <c r="AA119" s="50"/>
      <c r="AB119" s="50"/>
      <c r="AC119" s="50"/>
      <c r="AD119" s="50">
        <f t="shared" si="42"/>
        <v>0</v>
      </c>
      <c r="AE119" s="50">
        <f t="shared" si="43"/>
        <v>0</v>
      </c>
      <c r="AF119" s="50">
        <f t="shared" si="44"/>
        <v>0</v>
      </c>
      <c r="AG119" s="50">
        <f t="shared" si="45"/>
        <v>0</v>
      </c>
      <c r="AI119" s="50">
        <f t="shared" si="46"/>
        <v>0</v>
      </c>
      <c r="AJ119" s="50">
        <f t="shared" si="47"/>
        <v>0</v>
      </c>
      <c r="AK119" s="50">
        <f t="shared" si="48"/>
        <v>0</v>
      </c>
      <c r="AL119" s="50">
        <f t="shared" si="49"/>
        <v>0</v>
      </c>
      <c r="AR119" s="50">
        <f t="shared" si="50"/>
        <v>0.23386225459641113</v>
      </c>
      <c r="AS119" s="50">
        <f t="shared" si="51"/>
        <v>0.20931252348404611</v>
      </c>
      <c r="AT119" s="50">
        <f t="shared" si="52"/>
        <v>0.28743768131656339</v>
      </c>
      <c r="AV119" s="49">
        <f t="shared" si="53"/>
        <v>0</v>
      </c>
      <c r="AW119" s="49">
        <f t="shared" si="54"/>
        <v>0</v>
      </c>
      <c r="AX119" s="49">
        <f t="shared" si="55"/>
        <v>0</v>
      </c>
      <c r="AY119" s="49">
        <f t="shared" si="56"/>
        <v>0</v>
      </c>
      <c r="AZ119" s="49">
        <f t="shared" si="57"/>
        <v>0</v>
      </c>
      <c r="BA119" s="49">
        <f t="shared" si="58"/>
        <v>0</v>
      </c>
      <c r="BB119" s="49">
        <f t="shared" si="59"/>
        <v>0</v>
      </c>
      <c r="BC119" s="49">
        <f t="shared" si="60"/>
        <v>0</v>
      </c>
      <c r="BD119" s="49">
        <f t="shared" si="61"/>
        <v>0</v>
      </c>
      <c r="BE119" s="49">
        <f t="shared" si="62"/>
        <v>627.77048174842218</v>
      </c>
      <c r="BF119" s="49">
        <f t="shared" si="63"/>
        <v>561.87016553963406</v>
      </c>
      <c r="BG119" s="49">
        <f t="shared" si="64"/>
        <v>771.58621421893008</v>
      </c>
      <c r="BH119" s="72">
        <f t="shared" si="65"/>
        <v>1961.2268615069863</v>
      </c>
      <c r="BI119" s="49">
        <f>VLOOKUP(A119,'1_12'!A:O,15,0)</f>
        <v>4697.8899999999994</v>
      </c>
      <c r="BJ119" s="73">
        <f t="shared" si="66"/>
        <v>-2736.6631384930133</v>
      </c>
      <c r="BK119" s="50">
        <f t="shared" si="67"/>
        <v>3.8779854532750568E-3</v>
      </c>
    </row>
    <row r="120" spans="1:63" x14ac:dyDescent="0.3">
      <c r="A120" s="77" t="s">
        <v>1284</v>
      </c>
      <c r="B120" s="77" t="s">
        <v>1087</v>
      </c>
      <c r="C120" s="77">
        <f>VLOOKUP(B120,Площадь!A:B,2,0)</f>
        <v>15.7</v>
      </c>
      <c r="D120" s="113"/>
      <c r="E120">
        <v>31</v>
      </c>
      <c r="F120">
        <v>28</v>
      </c>
      <c r="G120">
        <v>16</v>
      </c>
      <c r="Q120">
        <f t="shared" si="75"/>
        <v>75</v>
      </c>
      <c r="R120" s="108"/>
      <c r="S120" s="91"/>
      <c r="T120" s="50">
        <f t="shared" si="37"/>
        <v>0</v>
      </c>
      <c r="U120" s="50">
        <f t="shared" si="38"/>
        <v>0</v>
      </c>
      <c r="V120" s="50">
        <f t="shared" si="39"/>
        <v>0</v>
      </c>
      <c r="W120" s="50">
        <f t="shared" si="40"/>
        <v>0</v>
      </c>
      <c r="X120" s="50">
        <f t="shared" si="41"/>
        <v>0</v>
      </c>
      <c r="Y120" s="50"/>
      <c r="Z120" s="50"/>
      <c r="AA120" s="50"/>
      <c r="AB120" s="50"/>
      <c r="AC120" s="50"/>
      <c r="AD120" s="50">
        <f t="shared" si="42"/>
        <v>0</v>
      </c>
      <c r="AE120" s="50">
        <f t="shared" si="43"/>
        <v>0</v>
      </c>
      <c r="AF120" s="50">
        <f t="shared" si="44"/>
        <v>0</v>
      </c>
      <c r="AG120" s="50">
        <f t="shared" si="45"/>
        <v>0</v>
      </c>
      <c r="AI120" s="50">
        <f t="shared" si="46"/>
        <v>0</v>
      </c>
      <c r="AJ120" s="50">
        <f t="shared" si="47"/>
        <v>0</v>
      </c>
      <c r="AK120" s="50">
        <f t="shared" si="48"/>
        <v>0</v>
      </c>
      <c r="AL120" s="50">
        <f t="shared" si="49"/>
        <v>0</v>
      </c>
      <c r="AR120" s="50">
        <f t="shared" si="50"/>
        <v>0</v>
      </c>
      <c r="AS120" s="50">
        <f t="shared" si="51"/>
        <v>0</v>
      </c>
      <c r="AT120" s="50">
        <f t="shared" si="52"/>
        <v>0</v>
      </c>
      <c r="AV120" s="49">
        <f t="shared" si="53"/>
        <v>0</v>
      </c>
      <c r="AW120" s="49">
        <f t="shared" si="54"/>
        <v>0</v>
      </c>
      <c r="AX120" s="49">
        <f t="shared" si="55"/>
        <v>0</v>
      </c>
      <c r="AY120" s="49">
        <f t="shared" si="56"/>
        <v>0</v>
      </c>
      <c r="AZ120" s="49">
        <f t="shared" si="57"/>
        <v>0</v>
      </c>
      <c r="BA120" s="49">
        <f t="shared" si="58"/>
        <v>0</v>
      </c>
      <c r="BB120" s="49">
        <f t="shared" si="59"/>
        <v>0</v>
      </c>
      <c r="BC120" s="49">
        <f t="shared" si="60"/>
        <v>0</v>
      </c>
      <c r="BD120" s="49">
        <f t="shared" si="61"/>
        <v>0</v>
      </c>
      <c r="BE120" s="49">
        <f t="shared" si="62"/>
        <v>0</v>
      </c>
      <c r="BF120" s="49">
        <f t="shared" si="63"/>
        <v>0</v>
      </c>
      <c r="BG120" s="49">
        <f t="shared" si="64"/>
        <v>0</v>
      </c>
      <c r="BH120" s="72">
        <f t="shared" si="65"/>
        <v>0</v>
      </c>
      <c r="BI120" s="49">
        <f>VLOOKUP(A120,'1_12'!A:O,15,0)</f>
        <v>0</v>
      </c>
      <c r="BJ120" s="73">
        <f t="shared" si="66"/>
        <v>0</v>
      </c>
      <c r="BK120" s="50">
        <f t="shared" si="67"/>
        <v>0</v>
      </c>
    </row>
    <row r="121" spans="1:63" x14ac:dyDescent="0.3">
      <c r="A121" s="77" t="s">
        <v>2458</v>
      </c>
      <c r="B121" s="77" t="s">
        <v>1087</v>
      </c>
      <c r="C121" s="77">
        <f>VLOOKUP(B121,Площадь!A:B,2,0)</f>
        <v>15.7</v>
      </c>
      <c r="D121" s="113">
        <v>45002</v>
      </c>
      <c r="G121">
        <f>31-G120</f>
        <v>15</v>
      </c>
      <c r="H121">
        <v>30</v>
      </c>
      <c r="I121">
        <v>31</v>
      </c>
      <c r="J121">
        <v>30</v>
      </c>
      <c r="K121">
        <v>31</v>
      </c>
      <c r="L121">
        <v>31</v>
      </c>
      <c r="M121">
        <v>30</v>
      </c>
      <c r="N121">
        <v>31</v>
      </c>
      <c r="O121">
        <v>30</v>
      </c>
      <c r="P121">
        <v>31</v>
      </c>
      <c r="Q121">
        <f t="shared" si="75"/>
        <v>290</v>
      </c>
      <c r="R121" s="108"/>
      <c r="S121" s="91"/>
      <c r="T121" s="50">
        <f t="shared" si="37"/>
        <v>0</v>
      </c>
      <c r="U121" s="50">
        <f t="shared" si="38"/>
        <v>0</v>
      </c>
      <c r="V121" s="50">
        <f t="shared" si="39"/>
        <v>0</v>
      </c>
      <c r="W121" s="50">
        <f t="shared" si="40"/>
        <v>0</v>
      </c>
      <c r="X121" s="50">
        <f t="shared" si="41"/>
        <v>0</v>
      </c>
      <c r="Y121" s="50"/>
      <c r="Z121" s="50"/>
      <c r="AA121" s="50"/>
      <c r="AB121" s="50"/>
      <c r="AC121" s="50"/>
      <c r="AD121" s="50">
        <f t="shared" si="42"/>
        <v>0</v>
      </c>
      <c r="AE121" s="50">
        <f t="shared" si="43"/>
        <v>0</v>
      </c>
      <c r="AF121" s="50">
        <f t="shared" si="44"/>
        <v>0</v>
      </c>
      <c r="AG121" s="50">
        <f t="shared" si="45"/>
        <v>0</v>
      </c>
      <c r="AI121" s="50">
        <f t="shared" si="46"/>
        <v>0</v>
      </c>
      <c r="AJ121" s="50">
        <f t="shared" si="47"/>
        <v>0</v>
      </c>
      <c r="AK121" s="50">
        <f t="shared" si="48"/>
        <v>0</v>
      </c>
      <c r="AL121" s="50">
        <f t="shared" si="49"/>
        <v>0.17779296406438691</v>
      </c>
      <c r="AR121" s="50">
        <f t="shared" si="50"/>
        <v>0.23386225459641113</v>
      </c>
      <c r="AS121" s="50">
        <f t="shared" si="51"/>
        <v>0.20931252348404611</v>
      </c>
      <c r="AT121" s="50">
        <f t="shared" si="52"/>
        <v>0.28743768131656339</v>
      </c>
      <c r="AV121" s="49">
        <f t="shared" si="53"/>
        <v>0</v>
      </c>
      <c r="AW121" s="49">
        <f t="shared" si="54"/>
        <v>0</v>
      </c>
      <c r="AX121" s="49">
        <f t="shared" si="55"/>
        <v>0</v>
      </c>
      <c r="AY121" s="49">
        <f t="shared" si="56"/>
        <v>477.26032101587765</v>
      </c>
      <c r="AZ121" s="49">
        <f t="shared" si="57"/>
        <v>0</v>
      </c>
      <c r="BA121" s="49">
        <f t="shared" si="58"/>
        <v>0</v>
      </c>
      <c r="BB121" s="49">
        <f t="shared" si="59"/>
        <v>0</v>
      </c>
      <c r="BC121" s="49">
        <f t="shared" si="60"/>
        <v>0</v>
      </c>
      <c r="BD121" s="49">
        <f t="shared" si="61"/>
        <v>0</v>
      </c>
      <c r="BE121" s="49">
        <f t="shared" si="62"/>
        <v>627.77048174842218</v>
      </c>
      <c r="BF121" s="49">
        <f t="shared" si="63"/>
        <v>561.87016553963406</v>
      </c>
      <c r="BG121" s="49">
        <f t="shared" si="64"/>
        <v>771.58621421893008</v>
      </c>
      <c r="BH121" s="72">
        <f t="shared" si="65"/>
        <v>2438.4871825228638</v>
      </c>
      <c r="BI121" s="49">
        <f>VLOOKUP(A121,'1_12'!A:O,15,0)</f>
        <v>6068.7899999999991</v>
      </c>
      <c r="BJ121" s="73">
        <f t="shared" si="66"/>
        <v>-3630.3028174771352</v>
      </c>
      <c r="BK121" s="50">
        <f t="shared" si="67"/>
        <v>4.8216848379055615E-3</v>
      </c>
    </row>
    <row r="122" spans="1:63" x14ac:dyDescent="0.3">
      <c r="A122" s="77" t="s">
        <v>1935</v>
      </c>
      <c r="B122" s="77" t="s">
        <v>539</v>
      </c>
      <c r="C122" s="77">
        <f>VLOOKUP(B122,Площадь!A:B,2,0)</f>
        <v>13.8</v>
      </c>
      <c r="D122" s="113"/>
      <c r="E122">
        <v>31</v>
      </c>
      <c r="F122">
        <v>28</v>
      </c>
      <c r="G122">
        <v>31</v>
      </c>
      <c r="H122">
        <v>30</v>
      </c>
      <c r="I122">
        <v>31</v>
      </c>
      <c r="J122">
        <v>30</v>
      </c>
      <c r="K122">
        <v>31</v>
      </c>
      <c r="L122">
        <v>31</v>
      </c>
      <c r="M122">
        <v>30</v>
      </c>
      <c r="N122">
        <v>31</v>
      </c>
      <c r="O122">
        <v>30</v>
      </c>
      <c r="P122">
        <v>31</v>
      </c>
      <c r="Q122">
        <f>SUM(E122:P122)</f>
        <v>365</v>
      </c>
      <c r="R122" s="108"/>
      <c r="S122" s="91"/>
      <c r="T122" s="50">
        <f t="shared" si="37"/>
        <v>0</v>
      </c>
      <c r="U122" s="50">
        <f t="shared" si="38"/>
        <v>0</v>
      </c>
      <c r="V122" s="50">
        <f t="shared" si="39"/>
        <v>0</v>
      </c>
      <c r="W122" s="50">
        <f t="shared" si="40"/>
        <v>0</v>
      </c>
      <c r="X122" s="50">
        <f t="shared" si="41"/>
        <v>0</v>
      </c>
      <c r="Y122" s="50"/>
      <c r="Z122" s="50"/>
      <c r="AA122" s="50"/>
      <c r="AB122" s="50"/>
      <c r="AC122" s="50"/>
      <c r="AD122" s="50">
        <f t="shared" si="42"/>
        <v>0</v>
      </c>
      <c r="AE122" s="50">
        <f t="shared" si="43"/>
        <v>0</v>
      </c>
      <c r="AF122" s="50">
        <f t="shared" si="44"/>
        <v>0</v>
      </c>
      <c r="AG122" s="50">
        <f t="shared" si="45"/>
        <v>0</v>
      </c>
      <c r="AI122" s="50">
        <f t="shared" si="46"/>
        <v>0</v>
      </c>
      <c r="AJ122" s="50">
        <f t="shared" si="47"/>
        <v>0</v>
      </c>
      <c r="AK122" s="50">
        <f t="shared" si="48"/>
        <v>0</v>
      </c>
      <c r="AL122" s="50">
        <f t="shared" si="49"/>
        <v>0.15627661809481144</v>
      </c>
      <c r="AR122" s="50">
        <f t="shared" si="50"/>
        <v>0.20556045308474355</v>
      </c>
      <c r="AS122" s="50">
        <f t="shared" si="51"/>
        <v>0.183981708540117</v>
      </c>
      <c r="AT122" s="50">
        <f t="shared" si="52"/>
        <v>0.25265222943748888</v>
      </c>
      <c r="AV122" s="49">
        <f t="shared" si="53"/>
        <v>0</v>
      </c>
      <c r="AW122" s="49">
        <f t="shared" si="54"/>
        <v>0</v>
      </c>
      <c r="AX122" s="49">
        <f t="shared" si="55"/>
        <v>0</v>
      </c>
      <c r="AY122" s="49">
        <f t="shared" si="56"/>
        <v>419.50270254898805</v>
      </c>
      <c r="AZ122" s="49">
        <f t="shared" si="57"/>
        <v>0</v>
      </c>
      <c r="BA122" s="49">
        <f t="shared" si="58"/>
        <v>0</v>
      </c>
      <c r="BB122" s="49">
        <f t="shared" si="59"/>
        <v>0</v>
      </c>
      <c r="BC122" s="49">
        <f t="shared" si="60"/>
        <v>0</v>
      </c>
      <c r="BD122" s="49">
        <f t="shared" si="61"/>
        <v>0</v>
      </c>
      <c r="BE122" s="49">
        <f t="shared" si="62"/>
        <v>551.79825784256218</v>
      </c>
      <c r="BF122" s="49">
        <f t="shared" si="63"/>
        <v>493.87313913674848</v>
      </c>
      <c r="BG122" s="49">
        <f t="shared" si="64"/>
        <v>678.20953861281771</v>
      </c>
      <c r="BH122" s="72">
        <f t="shared" si="65"/>
        <v>2143.3836381411165</v>
      </c>
      <c r="BI122" s="49">
        <f>VLOOKUP(A122,'1_12'!A:O,15,0)</f>
        <v>5334.39</v>
      </c>
      <c r="BJ122" s="73">
        <f t="shared" si="66"/>
        <v>-3191.0063618588838</v>
      </c>
      <c r="BK122" s="50">
        <f t="shared" si="67"/>
        <v>4.8216848379055597E-3</v>
      </c>
    </row>
    <row r="123" spans="1:63" x14ac:dyDescent="0.3">
      <c r="A123" s="77" t="s">
        <v>1303</v>
      </c>
      <c r="B123" s="77" t="s">
        <v>914</v>
      </c>
      <c r="C123" s="77">
        <f>VLOOKUP(B123,Площадь!A:B,2,0)</f>
        <v>15.7</v>
      </c>
      <c r="D123" s="113"/>
      <c r="E123">
        <v>31</v>
      </c>
      <c r="F123">
        <v>28</v>
      </c>
      <c r="G123">
        <v>31</v>
      </c>
      <c r="H123">
        <v>30</v>
      </c>
      <c r="I123">
        <v>31</v>
      </c>
      <c r="J123">
        <v>30</v>
      </c>
      <c r="K123">
        <v>31</v>
      </c>
      <c r="L123">
        <v>31</v>
      </c>
      <c r="M123">
        <v>19</v>
      </c>
      <c r="Q123">
        <f t="shared" ref="Q123:Q130" si="76">SUM(E123:P123)</f>
        <v>262</v>
      </c>
      <c r="R123" s="108"/>
      <c r="S123" s="91"/>
      <c r="T123" s="50">
        <f t="shared" si="37"/>
        <v>0</v>
      </c>
      <c r="U123" s="50">
        <f t="shared" si="38"/>
        <v>0</v>
      </c>
      <c r="V123" s="50">
        <f t="shared" si="39"/>
        <v>0</v>
      </c>
      <c r="W123" s="50">
        <f t="shared" si="40"/>
        <v>0</v>
      </c>
      <c r="X123" s="50">
        <f t="shared" si="41"/>
        <v>0</v>
      </c>
      <c r="Y123" s="50"/>
      <c r="Z123" s="50"/>
      <c r="AA123" s="50"/>
      <c r="AB123" s="50"/>
      <c r="AC123" s="50"/>
      <c r="AD123" s="50">
        <f t="shared" si="42"/>
        <v>0</v>
      </c>
      <c r="AE123" s="50">
        <f t="shared" si="43"/>
        <v>0</v>
      </c>
      <c r="AF123" s="50">
        <f t="shared" si="44"/>
        <v>0</v>
      </c>
      <c r="AG123" s="50">
        <f t="shared" si="45"/>
        <v>0</v>
      </c>
      <c r="AI123" s="50">
        <f t="shared" si="46"/>
        <v>0</v>
      </c>
      <c r="AJ123" s="50">
        <f t="shared" si="47"/>
        <v>0</v>
      </c>
      <c r="AK123" s="50">
        <f t="shared" si="48"/>
        <v>0</v>
      </c>
      <c r="AL123" s="50">
        <f t="shared" si="49"/>
        <v>0.17779296406438691</v>
      </c>
      <c r="AR123" s="50">
        <f t="shared" si="50"/>
        <v>0</v>
      </c>
      <c r="AS123" s="50">
        <f t="shared" si="51"/>
        <v>0</v>
      </c>
      <c r="AT123" s="50">
        <f t="shared" si="52"/>
        <v>0</v>
      </c>
      <c r="AV123" s="49">
        <f t="shared" si="53"/>
        <v>0</v>
      </c>
      <c r="AW123" s="49">
        <f t="shared" si="54"/>
        <v>0</v>
      </c>
      <c r="AX123" s="49">
        <f t="shared" si="55"/>
        <v>0</v>
      </c>
      <c r="AY123" s="49">
        <f t="shared" si="56"/>
        <v>477.26032101587765</v>
      </c>
      <c r="AZ123" s="49">
        <f t="shared" si="57"/>
        <v>0</v>
      </c>
      <c r="BA123" s="49">
        <f t="shared" si="58"/>
        <v>0</v>
      </c>
      <c r="BB123" s="49">
        <f t="shared" si="59"/>
        <v>0</v>
      </c>
      <c r="BC123" s="49">
        <f t="shared" si="60"/>
        <v>0</v>
      </c>
      <c r="BD123" s="49">
        <f t="shared" si="61"/>
        <v>0</v>
      </c>
      <c r="BE123" s="49">
        <f t="shared" si="62"/>
        <v>0</v>
      </c>
      <c r="BF123" s="49">
        <f t="shared" si="63"/>
        <v>0</v>
      </c>
      <c r="BG123" s="49">
        <f t="shared" si="64"/>
        <v>0</v>
      </c>
      <c r="BH123" s="72">
        <f t="shared" si="65"/>
        <v>477.26032101587765</v>
      </c>
      <c r="BI123" s="49">
        <f>VLOOKUP(A123,'1_12'!A:O,15,0)</f>
        <v>3798.6299999999997</v>
      </c>
      <c r="BJ123" s="73">
        <f t="shared" si="66"/>
        <v>-3321.3696789841219</v>
      </c>
      <c r="BK123" s="50">
        <f t="shared" si="67"/>
        <v>9.4369938463050387E-4</v>
      </c>
    </row>
    <row r="124" spans="1:63" x14ac:dyDescent="0.3">
      <c r="A124" s="77" t="s">
        <v>2880</v>
      </c>
      <c r="B124" s="77" t="s">
        <v>914</v>
      </c>
      <c r="C124" s="77">
        <f>VLOOKUP(B124,Площадь!A:B,2,0)</f>
        <v>15.7</v>
      </c>
      <c r="D124" s="113">
        <v>45189</v>
      </c>
      <c r="M124">
        <f>30-M123</f>
        <v>11</v>
      </c>
      <c r="N124">
        <v>31</v>
      </c>
      <c r="O124">
        <v>30</v>
      </c>
      <c r="P124">
        <v>31</v>
      </c>
      <c r="Q124">
        <f t="shared" si="76"/>
        <v>103</v>
      </c>
      <c r="R124" s="108"/>
      <c r="S124" s="91"/>
      <c r="T124" s="50">
        <f t="shared" si="37"/>
        <v>0</v>
      </c>
      <c r="U124" s="50">
        <f t="shared" si="38"/>
        <v>0</v>
      </c>
      <c r="V124" s="50">
        <f t="shared" si="39"/>
        <v>0</v>
      </c>
      <c r="W124" s="50">
        <f t="shared" si="40"/>
        <v>0</v>
      </c>
      <c r="X124" s="50">
        <f t="shared" si="41"/>
        <v>0</v>
      </c>
      <c r="Y124" s="50"/>
      <c r="Z124" s="50"/>
      <c r="AA124" s="50"/>
      <c r="AB124" s="50"/>
      <c r="AC124" s="50"/>
      <c r="AD124" s="50">
        <f t="shared" si="42"/>
        <v>0</v>
      </c>
      <c r="AE124" s="50">
        <f t="shared" si="43"/>
        <v>0</v>
      </c>
      <c r="AF124" s="50">
        <f t="shared" si="44"/>
        <v>0</v>
      </c>
      <c r="AG124" s="50">
        <f t="shared" si="45"/>
        <v>0</v>
      </c>
      <c r="AI124" s="50">
        <f t="shared" si="46"/>
        <v>0</v>
      </c>
      <c r="AJ124" s="50">
        <f t="shared" si="47"/>
        <v>0</v>
      </c>
      <c r="AK124" s="50">
        <f t="shared" si="48"/>
        <v>0</v>
      </c>
      <c r="AL124" s="50">
        <f t="shared" si="49"/>
        <v>0</v>
      </c>
      <c r="AR124" s="50">
        <f t="shared" si="50"/>
        <v>0.23386225459641113</v>
      </c>
      <c r="AS124" s="50">
        <f t="shared" si="51"/>
        <v>0.20931252348404611</v>
      </c>
      <c r="AT124" s="50">
        <f t="shared" si="52"/>
        <v>0.28743768131656339</v>
      </c>
      <c r="AV124" s="49">
        <f t="shared" si="53"/>
        <v>0</v>
      </c>
      <c r="AW124" s="49">
        <f t="shared" si="54"/>
        <v>0</v>
      </c>
      <c r="AX124" s="49">
        <f t="shared" si="55"/>
        <v>0</v>
      </c>
      <c r="AY124" s="49">
        <f t="shared" si="56"/>
        <v>0</v>
      </c>
      <c r="AZ124" s="49">
        <f t="shared" si="57"/>
        <v>0</v>
      </c>
      <c r="BA124" s="49">
        <f t="shared" si="58"/>
        <v>0</v>
      </c>
      <c r="BB124" s="49">
        <f t="shared" si="59"/>
        <v>0</v>
      </c>
      <c r="BC124" s="49">
        <f t="shared" si="60"/>
        <v>0</v>
      </c>
      <c r="BD124" s="49">
        <f t="shared" si="61"/>
        <v>0</v>
      </c>
      <c r="BE124" s="49">
        <f t="shared" si="62"/>
        <v>627.77048174842218</v>
      </c>
      <c r="BF124" s="49">
        <f t="shared" si="63"/>
        <v>561.87016553963406</v>
      </c>
      <c r="BG124" s="49">
        <f t="shared" si="64"/>
        <v>771.58621421893008</v>
      </c>
      <c r="BH124" s="72">
        <f t="shared" si="65"/>
        <v>1961.2268615069863</v>
      </c>
      <c r="BI124" s="49">
        <f>VLOOKUP(A124,'1_12'!A:O,15,0)</f>
        <v>2270.16</v>
      </c>
      <c r="BJ124" s="73">
        <f t="shared" si="66"/>
        <v>-308.93313849301353</v>
      </c>
      <c r="BK124" s="50">
        <f t="shared" si="67"/>
        <v>3.8779854532750568E-3</v>
      </c>
    </row>
    <row r="125" spans="1:63" x14ac:dyDescent="0.3">
      <c r="A125" s="77" t="s">
        <v>1611</v>
      </c>
      <c r="B125" s="77" t="s">
        <v>940</v>
      </c>
      <c r="C125" s="77">
        <f>VLOOKUP(B125,Площадь!A:B,2,0)</f>
        <v>15.2</v>
      </c>
      <c r="D125" s="113"/>
      <c r="E125">
        <v>31</v>
      </c>
      <c r="F125">
        <v>28</v>
      </c>
      <c r="G125">
        <v>17</v>
      </c>
      <c r="Q125">
        <f t="shared" si="76"/>
        <v>76</v>
      </c>
      <c r="R125" s="108"/>
      <c r="S125" s="91"/>
      <c r="T125" s="50">
        <f t="shared" si="37"/>
        <v>0</v>
      </c>
      <c r="U125" s="50">
        <f t="shared" si="38"/>
        <v>0</v>
      </c>
      <c r="V125" s="50">
        <f t="shared" si="39"/>
        <v>0</v>
      </c>
      <c r="W125" s="50">
        <f t="shared" si="40"/>
        <v>0</v>
      </c>
      <c r="X125" s="50">
        <f t="shared" si="41"/>
        <v>0</v>
      </c>
      <c r="Y125" s="50"/>
      <c r="Z125" s="50"/>
      <c r="AA125" s="50"/>
      <c r="AB125" s="50"/>
      <c r="AC125" s="50"/>
      <c r="AD125" s="50">
        <f t="shared" si="42"/>
        <v>0</v>
      </c>
      <c r="AE125" s="50">
        <f t="shared" si="43"/>
        <v>0</v>
      </c>
      <c r="AF125" s="50">
        <f t="shared" si="44"/>
        <v>0</v>
      </c>
      <c r="AG125" s="50">
        <f t="shared" si="45"/>
        <v>0</v>
      </c>
      <c r="AI125" s="50">
        <f t="shared" si="46"/>
        <v>0</v>
      </c>
      <c r="AJ125" s="50">
        <f t="shared" si="47"/>
        <v>0</v>
      </c>
      <c r="AK125" s="50">
        <f t="shared" si="48"/>
        <v>0</v>
      </c>
      <c r="AL125" s="50">
        <f t="shared" si="49"/>
        <v>0</v>
      </c>
      <c r="AR125" s="50">
        <f t="shared" si="50"/>
        <v>0</v>
      </c>
      <c r="AS125" s="50">
        <f t="shared" si="51"/>
        <v>0</v>
      </c>
      <c r="AT125" s="50">
        <f t="shared" si="52"/>
        <v>0</v>
      </c>
      <c r="AV125" s="49">
        <f t="shared" si="53"/>
        <v>0</v>
      </c>
      <c r="AW125" s="49">
        <f t="shared" si="54"/>
        <v>0</v>
      </c>
      <c r="AX125" s="49">
        <f t="shared" si="55"/>
        <v>0</v>
      </c>
      <c r="AY125" s="49">
        <f t="shared" si="56"/>
        <v>0</v>
      </c>
      <c r="AZ125" s="49">
        <f t="shared" si="57"/>
        <v>0</v>
      </c>
      <c r="BA125" s="49">
        <f t="shared" si="58"/>
        <v>0</v>
      </c>
      <c r="BB125" s="49">
        <f t="shared" si="59"/>
        <v>0</v>
      </c>
      <c r="BC125" s="49">
        <f t="shared" si="60"/>
        <v>0</v>
      </c>
      <c r="BD125" s="49">
        <f t="shared" si="61"/>
        <v>0</v>
      </c>
      <c r="BE125" s="49">
        <f t="shared" si="62"/>
        <v>0</v>
      </c>
      <c r="BF125" s="49">
        <f t="shared" si="63"/>
        <v>0</v>
      </c>
      <c r="BG125" s="49">
        <f t="shared" si="64"/>
        <v>0</v>
      </c>
      <c r="BH125" s="72">
        <f t="shared" si="65"/>
        <v>0</v>
      </c>
      <c r="BI125" s="49">
        <f>VLOOKUP(A125,'1_12'!A:O,15,0)</f>
        <v>0</v>
      </c>
      <c r="BJ125" s="73">
        <f t="shared" si="66"/>
        <v>0</v>
      </c>
      <c r="BK125" s="50">
        <f t="shared" si="67"/>
        <v>0</v>
      </c>
    </row>
    <row r="126" spans="1:63" x14ac:dyDescent="0.3">
      <c r="A126" s="77" t="s">
        <v>2495</v>
      </c>
      <c r="B126" s="77" t="s">
        <v>940</v>
      </c>
      <c r="C126" s="77">
        <f>VLOOKUP(B126,Площадь!A:B,2,0)</f>
        <v>15.2</v>
      </c>
      <c r="D126" s="113">
        <v>45003</v>
      </c>
      <c r="G126">
        <f>31-G125</f>
        <v>14</v>
      </c>
      <c r="H126">
        <v>30</v>
      </c>
      <c r="I126">
        <v>31</v>
      </c>
      <c r="J126">
        <v>30</v>
      </c>
      <c r="K126">
        <v>31</v>
      </c>
      <c r="L126">
        <v>31</v>
      </c>
      <c r="M126">
        <v>30</v>
      </c>
      <c r="N126">
        <v>31</v>
      </c>
      <c r="O126">
        <v>30</v>
      </c>
      <c r="P126">
        <v>31</v>
      </c>
      <c r="Q126">
        <f t="shared" si="76"/>
        <v>289</v>
      </c>
      <c r="R126" s="108"/>
      <c r="S126" s="91"/>
      <c r="T126" s="50">
        <f t="shared" si="37"/>
        <v>0</v>
      </c>
      <c r="U126" s="50">
        <f t="shared" si="38"/>
        <v>0</v>
      </c>
      <c r="V126" s="50">
        <f t="shared" si="39"/>
        <v>0</v>
      </c>
      <c r="W126" s="50">
        <f t="shared" si="40"/>
        <v>0</v>
      </c>
      <c r="X126" s="50">
        <f t="shared" si="41"/>
        <v>0</v>
      </c>
      <c r="Y126" s="50"/>
      <c r="Z126" s="50"/>
      <c r="AA126" s="50"/>
      <c r="AB126" s="50"/>
      <c r="AC126" s="50"/>
      <c r="AD126" s="50">
        <f t="shared" si="42"/>
        <v>0</v>
      </c>
      <c r="AE126" s="50">
        <f t="shared" si="43"/>
        <v>0</v>
      </c>
      <c r="AF126" s="50">
        <f t="shared" si="44"/>
        <v>0</v>
      </c>
      <c r="AG126" s="50">
        <f t="shared" si="45"/>
        <v>0</v>
      </c>
      <c r="AI126" s="50">
        <f t="shared" si="46"/>
        <v>0</v>
      </c>
      <c r="AJ126" s="50">
        <f t="shared" si="47"/>
        <v>0</v>
      </c>
      <c r="AK126" s="50">
        <f t="shared" si="48"/>
        <v>0</v>
      </c>
      <c r="AL126" s="50">
        <f t="shared" si="49"/>
        <v>0.17213076775660388</v>
      </c>
      <c r="AR126" s="50">
        <f t="shared" si="50"/>
        <v>0.22641441209334071</v>
      </c>
      <c r="AS126" s="50">
        <f t="shared" si="51"/>
        <v>0.2026465195514332</v>
      </c>
      <c r="AT126" s="50">
        <f t="shared" si="52"/>
        <v>0.27828361503259641</v>
      </c>
      <c r="AV126" s="49">
        <f t="shared" si="53"/>
        <v>0</v>
      </c>
      <c r="AW126" s="49">
        <f t="shared" si="54"/>
        <v>0</v>
      </c>
      <c r="AX126" s="49">
        <f t="shared" si="55"/>
        <v>0</v>
      </c>
      <c r="AY126" s="49">
        <f t="shared" si="56"/>
        <v>462.06094773511722</v>
      </c>
      <c r="AZ126" s="49">
        <f t="shared" si="57"/>
        <v>0</v>
      </c>
      <c r="BA126" s="49">
        <f t="shared" si="58"/>
        <v>0</v>
      </c>
      <c r="BB126" s="49">
        <f t="shared" si="59"/>
        <v>0</v>
      </c>
      <c r="BC126" s="49">
        <f t="shared" si="60"/>
        <v>0</v>
      </c>
      <c r="BD126" s="49">
        <f t="shared" si="61"/>
        <v>0</v>
      </c>
      <c r="BE126" s="49">
        <f t="shared" si="62"/>
        <v>607.77779124688004</v>
      </c>
      <c r="BF126" s="49">
        <f t="shared" si="63"/>
        <v>543.97621122308522</v>
      </c>
      <c r="BG126" s="49">
        <f t="shared" si="64"/>
        <v>747.01340484890056</v>
      </c>
      <c r="BH126" s="72">
        <f t="shared" si="65"/>
        <v>2360.8283550539827</v>
      </c>
      <c r="BI126" s="49">
        <f>VLOOKUP(A126,'1_12'!A:O,15,0)</f>
        <v>5875.56</v>
      </c>
      <c r="BJ126" s="73">
        <f t="shared" si="66"/>
        <v>-3514.7316449460177</v>
      </c>
      <c r="BK126" s="50">
        <f t="shared" si="67"/>
        <v>4.8216848379055597E-3</v>
      </c>
    </row>
    <row r="127" spans="1:63" x14ac:dyDescent="0.3">
      <c r="A127" s="77" t="s">
        <v>1295</v>
      </c>
      <c r="B127" s="77" t="s">
        <v>755</v>
      </c>
      <c r="C127" s="77">
        <f>VLOOKUP(B127,Площадь!A:B,2,0)</f>
        <v>18.8</v>
      </c>
      <c r="D127" s="113"/>
      <c r="E127">
        <v>31</v>
      </c>
      <c r="F127">
        <v>28</v>
      </c>
      <c r="G127">
        <v>31</v>
      </c>
      <c r="H127">
        <v>30</v>
      </c>
      <c r="I127">
        <v>31</v>
      </c>
      <c r="J127">
        <v>30</v>
      </c>
      <c r="K127">
        <v>31</v>
      </c>
      <c r="L127">
        <v>31</v>
      </c>
      <c r="M127">
        <v>30</v>
      </c>
      <c r="N127">
        <v>10</v>
      </c>
      <c r="Q127">
        <f t="shared" si="76"/>
        <v>283</v>
      </c>
      <c r="R127" s="108"/>
      <c r="S127" s="91"/>
      <c r="T127" s="50">
        <f t="shared" si="37"/>
        <v>0</v>
      </c>
      <c r="U127" s="50">
        <f t="shared" si="38"/>
        <v>0</v>
      </c>
      <c r="V127" s="50">
        <f t="shared" si="39"/>
        <v>0</v>
      </c>
      <c r="W127" s="50">
        <f t="shared" si="40"/>
        <v>0</v>
      </c>
      <c r="X127" s="50">
        <f t="shared" si="41"/>
        <v>0</v>
      </c>
      <c r="Y127" s="50"/>
      <c r="Z127" s="50"/>
      <c r="AA127" s="50"/>
      <c r="AB127" s="50"/>
      <c r="AC127" s="50"/>
      <c r="AD127" s="50">
        <f t="shared" si="42"/>
        <v>0</v>
      </c>
      <c r="AE127" s="50">
        <f t="shared" si="43"/>
        <v>0</v>
      </c>
      <c r="AF127" s="50">
        <f t="shared" si="44"/>
        <v>0</v>
      </c>
      <c r="AG127" s="50">
        <f t="shared" si="45"/>
        <v>0</v>
      </c>
      <c r="AI127" s="50">
        <f t="shared" si="46"/>
        <v>0</v>
      </c>
      <c r="AJ127" s="50">
        <f t="shared" si="47"/>
        <v>0</v>
      </c>
      <c r="AK127" s="50">
        <f t="shared" si="48"/>
        <v>0</v>
      </c>
      <c r="AL127" s="50">
        <f t="shared" si="49"/>
        <v>0.21289858117264165</v>
      </c>
      <c r="AR127" s="50">
        <f t="shared" si="50"/>
        <v>9.0335121972725085E-2</v>
      </c>
      <c r="AS127" s="50">
        <f t="shared" si="51"/>
        <v>0</v>
      </c>
      <c r="AT127" s="50">
        <f t="shared" si="52"/>
        <v>0</v>
      </c>
      <c r="AV127" s="49">
        <f t="shared" si="53"/>
        <v>0</v>
      </c>
      <c r="AW127" s="49">
        <f t="shared" si="54"/>
        <v>0</v>
      </c>
      <c r="AX127" s="49">
        <f t="shared" si="55"/>
        <v>0</v>
      </c>
      <c r="AY127" s="49">
        <f t="shared" si="56"/>
        <v>571.49643535659243</v>
      </c>
      <c r="AZ127" s="49">
        <f t="shared" si="57"/>
        <v>0</v>
      </c>
      <c r="BA127" s="49">
        <f t="shared" si="58"/>
        <v>0</v>
      </c>
      <c r="BB127" s="49">
        <f t="shared" si="59"/>
        <v>0</v>
      </c>
      <c r="BC127" s="49">
        <f t="shared" si="60"/>
        <v>0</v>
      </c>
      <c r="BD127" s="49">
        <f t="shared" si="61"/>
        <v>0</v>
      </c>
      <c r="BE127" s="49">
        <f t="shared" si="62"/>
        <v>242.49198801870432</v>
      </c>
      <c r="BF127" s="49">
        <f t="shared" si="63"/>
        <v>0</v>
      </c>
      <c r="BG127" s="49">
        <f t="shared" si="64"/>
        <v>0</v>
      </c>
      <c r="BH127" s="72">
        <f t="shared" si="65"/>
        <v>813.98842337529675</v>
      </c>
      <c r="BI127" s="49">
        <f>VLOOKUP(A127,'1_12'!A:O,15,0)</f>
        <v>5105.2300000000005</v>
      </c>
      <c r="BJ127" s="73">
        <f t="shared" si="66"/>
        <v>-4291.2415766247041</v>
      </c>
      <c r="BK127" s="50">
        <f t="shared" si="67"/>
        <v>1.3441210245805264E-3</v>
      </c>
    </row>
    <row r="128" spans="1:63" x14ac:dyDescent="0.3">
      <c r="A128" s="77" t="s">
        <v>2904</v>
      </c>
      <c r="B128" s="77" t="s">
        <v>755</v>
      </c>
      <c r="C128" s="77">
        <f>VLOOKUP(B128,Площадь!A:B,2,0)</f>
        <v>18.8</v>
      </c>
      <c r="D128" s="113">
        <v>45210</v>
      </c>
      <c r="N128">
        <f>31-N127</f>
        <v>21</v>
      </c>
      <c r="O128">
        <v>30</v>
      </c>
      <c r="P128">
        <v>31</v>
      </c>
      <c r="Q128">
        <f t="shared" si="76"/>
        <v>82</v>
      </c>
      <c r="R128" s="108"/>
      <c r="S128" s="91"/>
      <c r="T128" s="50">
        <f t="shared" si="37"/>
        <v>0</v>
      </c>
      <c r="U128" s="50">
        <f t="shared" si="38"/>
        <v>0</v>
      </c>
      <c r="V128" s="50">
        <f t="shared" si="39"/>
        <v>0</v>
      </c>
      <c r="W128" s="50">
        <f t="shared" si="40"/>
        <v>0</v>
      </c>
      <c r="X128" s="50">
        <f t="shared" si="41"/>
        <v>0</v>
      </c>
      <c r="Y128" s="50"/>
      <c r="Z128" s="50"/>
      <c r="AA128" s="50"/>
      <c r="AB128" s="50"/>
      <c r="AC128" s="50"/>
      <c r="AD128" s="50">
        <f t="shared" si="42"/>
        <v>0</v>
      </c>
      <c r="AE128" s="50">
        <f t="shared" si="43"/>
        <v>0</v>
      </c>
      <c r="AF128" s="50">
        <f t="shared" si="44"/>
        <v>0</v>
      </c>
      <c r="AG128" s="50">
        <f t="shared" si="45"/>
        <v>0</v>
      </c>
      <c r="AI128" s="50">
        <f t="shared" si="46"/>
        <v>0</v>
      </c>
      <c r="AJ128" s="50">
        <f t="shared" si="47"/>
        <v>0</v>
      </c>
      <c r="AK128" s="50">
        <f t="shared" si="48"/>
        <v>0</v>
      </c>
      <c r="AL128" s="50">
        <f t="shared" si="49"/>
        <v>0</v>
      </c>
      <c r="AR128" s="50">
        <f t="shared" si="50"/>
        <v>0.18970375614272267</v>
      </c>
      <c r="AS128" s="50">
        <f t="shared" si="51"/>
        <v>0.25064174786624632</v>
      </c>
      <c r="AT128" s="50">
        <f t="shared" si="52"/>
        <v>0.34419289227715877</v>
      </c>
      <c r="AV128" s="49">
        <f t="shared" si="53"/>
        <v>0</v>
      </c>
      <c r="AW128" s="49">
        <f t="shared" si="54"/>
        <v>0</v>
      </c>
      <c r="AX128" s="49">
        <f t="shared" si="55"/>
        <v>0</v>
      </c>
      <c r="AY128" s="49">
        <f t="shared" si="56"/>
        <v>0</v>
      </c>
      <c r="AZ128" s="49">
        <f t="shared" si="57"/>
        <v>0</v>
      </c>
      <c r="BA128" s="49">
        <f t="shared" si="58"/>
        <v>0</v>
      </c>
      <c r="BB128" s="49">
        <f t="shared" si="59"/>
        <v>0</v>
      </c>
      <c r="BC128" s="49">
        <f t="shared" si="60"/>
        <v>0</v>
      </c>
      <c r="BD128" s="49">
        <f t="shared" si="61"/>
        <v>0</v>
      </c>
      <c r="BE128" s="49">
        <f t="shared" si="62"/>
        <v>509.23317483927906</v>
      </c>
      <c r="BF128" s="49">
        <f t="shared" si="63"/>
        <v>672.81268230223702</v>
      </c>
      <c r="BG128" s="49">
        <f t="shared" si="64"/>
        <v>923.93763231311391</v>
      </c>
      <c r="BH128" s="72">
        <f t="shared" si="65"/>
        <v>2105.9834894546302</v>
      </c>
      <c r="BI128" s="49">
        <f>VLOOKUP(A128,'1_12'!A:O,15,0)</f>
        <v>2161.91</v>
      </c>
      <c r="BJ128" s="73">
        <f t="shared" si="66"/>
        <v>-55.926510545369638</v>
      </c>
      <c r="BK128" s="50">
        <f t="shared" si="67"/>
        <v>3.4775638133250344E-3</v>
      </c>
    </row>
    <row r="129" spans="1:63" x14ac:dyDescent="0.3">
      <c r="A129" s="77" t="s">
        <v>1592</v>
      </c>
      <c r="B129" s="77" t="s">
        <v>548</v>
      </c>
      <c r="C129" s="77">
        <f>VLOOKUP(B129,Площадь!A:B,2,0)</f>
        <v>15.7</v>
      </c>
      <c r="D129" s="113"/>
      <c r="E129">
        <v>31</v>
      </c>
      <c r="F129">
        <v>28</v>
      </c>
      <c r="G129">
        <v>31</v>
      </c>
      <c r="H129">
        <v>30</v>
      </c>
      <c r="I129">
        <v>31</v>
      </c>
      <c r="J129">
        <v>13</v>
      </c>
      <c r="Q129">
        <f t="shared" si="76"/>
        <v>164</v>
      </c>
      <c r="R129" s="108"/>
      <c r="S129" s="91"/>
      <c r="T129" s="50">
        <f t="shared" si="37"/>
        <v>0</v>
      </c>
      <c r="U129" s="50">
        <f t="shared" si="38"/>
        <v>0</v>
      </c>
      <c r="V129" s="50">
        <f t="shared" si="39"/>
        <v>0</v>
      </c>
      <c r="W129" s="50">
        <f t="shared" si="40"/>
        <v>0</v>
      </c>
      <c r="X129" s="50">
        <f t="shared" si="41"/>
        <v>0</v>
      </c>
      <c r="Y129" s="50"/>
      <c r="Z129" s="50"/>
      <c r="AA129" s="50"/>
      <c r="AB129" s="50"/>
      <c r="AC129" s="50"/>
      <c r="AD129" s="50">
        <f t="shared" si="42"/>
        <v>0</v>
      </c>
      <c r="AE129" s="50">
        <f t="shared" si="43"/>
        <v>0</v>
      </c>
      <c r="AF129" s="50">
        <f t="shared" si="44"/>
        <v>0</v>
      </c>
      <c r="AG129" s="50">
        <f t="shared" si="45"/>
        <v>0</v>
      </c>
      <c r="AI129" s="50">
        <f t="shared" si="46"/>
        <v>0</v>
      </c>
      <c r="AJ129" s="50">
        <f t="shared" si="47"/>
        <v>0</v>
      </c>
      <c r="AK129" s="50">
        <f t="shared" si="48"/>
        <v>0</v>
      </c>
      <c r="AL129" s="50">
        <f t="shared" si="49"/>
        <v>0.17779296406438691</v>
      </c>
      <c r="AR129" s="50">
        <f t="shared" si="50"/>
        <v>0</v>
      </c>
      <c r="AS129" s="50">
        <f t="shared" si="51"/>
        <v>0</v>
      </c>
      <c r="AT129" s="50">
        <f t="shared" si="52"/>
        <v>0</v>
      </c>
      <c r="AV129" s="49">
        <f t="shared" si="53"/>
        <v>0</v>
      </c>
      <c r="AW129" s="49">
        <f t="shared" si="54"/>
        <v>0</v>
      </c>
      <c r="AX129" s="49">
        <f t="shared" si="55"/>
        <v>0</v>
      </c>
      <c r="AY129" s="49">
        <f t="shared" si="56"/>
        <v>477.26032101587765</v>
      </c>
      <c r="AZ129" s="49">
        <f t="shared" si="57"/>
        <v>0</v>
      </c>
      <c r="BA129" s="49">
        <f t="shared" si="58"/>
        <v>0</v>
      </c>
      <c r="BB129" s="49">
        <f t="shared" si="59"/>
        <v>0</v>
      </c>
      <c r="BC129" s="49">
        <f t="shared" si="60"/>
        <v>0</v>
      </c>
      <c r="BD129" s="49">
        <f t="shared" si="61"/>
        <v>0</v>
      </c>
      <c r="BE129" s="49">
        <f t="shared" si="62"/>
        <v>0</v>
      </c>
      <c r="BF129" s="49">
        <f t="shared" si="63"/>
        <v>0</v>
      </c>
      <c r="BG129" s="49">
        <f t="shared" si="64"/>
        <v>0</v>
      </c>
      <c r="BH129" s="72">
        <f t="shared" si="65"/>
        <v>477.26032101587765</v>
      </c>
      <c r="BI129" s="49">
        <f>VLOOKUP(A129,'1_12'!A:O,15,0)</f>
        <v>1640.9499999999998</v>
      </c>
      <c r="BJ129" s="73">
        <f t="shared" si="66"/>
        <v>-1163.6896789841221</v>
      </c>
      <c r="BK129" s="50">
        <f t="shared" si="67"/>
        <v>9.4369938463050387E-4</v>
      </c>
    </row>
    <row r="130" spans="1:63" x14ac:dyDescent="0.3">
      <c r="A130" s="77" t="s">
        <v>2793</v>
      </c>
      <c r="B130" s="77" t="s">
        <v>548</v>
      </c>
      <c r="C130" s="77">
        <f>VLOOKUP(B130,Площадь!A:B,2,0)</f>
        <v>15.7</v>
      </c>
      <c r="D130" s="113">
        <v>45091</v>
      </c>
      <c r="J130">
        <f>30-J129</f>
        <v>17</v>
      </c>
      <c r="K130">
        <v>31</v>
      </c>
      <c r="L130">
        <v>31</v>
      </c>
      <c r="M130">
        <v>30</v>
      </c>
      <c r="N130">
        <v>31</v>
      </c>
      <c r="O130">
        <v>30</v>
      </c>
      <c r="P130">
        <v>31</v>
      </c>
      <c r="Q130">
        <f t="shared" si="76"/>
        <v>201</v>
      </c>
      <c r="R130" s="108"/>
      <c r="S130" s="91"/>
      <c r="T130" s="50">
        <f t="shared" si="37"/>
        <v>0</v>
      </c>
      <c r="U130" s="50">
        <f t="shared" si="38"/>
        <v>0</v>
      </c>
      <c r="V130" s="50">
        <f t="shared" si="39"/>
        <v>0</v>
      </c>
      <c r="W130" s="50">
        <f t="shared" si="40"/>
        <v>0</v>
      </c>
      <c r="X130" s="50">
        <f t="shared" si="41"/>
        <v>0</v>
      </c>
      <c r="Y130" s="50"/>
      <c r="Z130" s="50"/>
      <c r="AA130" s="50"/>
      <c r="AB130" s="50"/>
      <c r="AC130" s="50"/>
      <c r="AD130" s="50">
        <f t="shared" si="42"/>
        <v>0</v>
      </c>
      <c r="AE130" s="50">
        <f t="shared" si="43"/>
        <v>0</v>
      </c>
      <c r="AF130" s="50">
        <f t="shared" si="44"/>
        <v>0</v>
      </c>
      <c r="AG130" s="50">
        <f t="shared" si="45"/>
        <v>0</v>
      </c>
      <c r="AI130" s="50">
        <f t="shared" si="46"/>
        <v>0</v>
      </c>
      <c r="AJ130" s="50">
        <f t="shared" si="47"/>
        <v>0</v>
      </c>
      <c r="AK130" s="50">
        <f t="shared" si="48"/>
        <v>0</v>
      </c>
      <c r="AL130" s="50">
        <f t="shared" si="49"/>
        <v>0</v>
      </c>
      <c r="AR130" s="50">
        <f t="shared" si="50"/>
        <v>0.23386225459641113</v>
      </c>
      <c r="AS130" s="50">
        <f t="shared" si="51"/>
        <v>0.20931252348404611</v>
      </c>
      <c r="AT130" s="50">
        <f t="shared" si="52"/>
        <v>0.28743768131656339</v>
      </c>
      <c r="AV130" s="49">
        <f t="shared" si="53"/>
        <v>0</v>
      </c>
      <c r="AW130" s="49">
        <f t="shared" si="54"/>
        <v>0</v>
      </c>
      <c r="AX130" s="49">
        <f t="shared" si="55"/>
        <v>0</v>
      </c>
      <c r="AY130" s="49">
        <f t="shared" si="56"/>
        <v>0</v>
      </c>
      <c r="AZ130" s="49">
        <f t="shared" si="57"/>
        <v>0</v>
      </c>
      <c r="BA130" s="49">
        <f t="shared" si="58"/>
        <v>0</v>
      </c>
      <c r="BB130" s="49">
        <f t="shared" si="59"/>
        <v>0</v>
      </c>
      <c r="BC130" s="49">
        <f t="shared" si="60"/>
        <v>0</v>
      </c>
      <c r="BD130" s="49">
        <f t="shared" si="61"/>
        <v>0</v>
      </c>
      <c r="BE130" s="49">
        <f t="shared" si="62"/>
        <v>627.77048174842218</v>
      </c>
      <c r="BF130" s="49">
        <f t="shared" si="63"/>
        <v>561.87016553963406</v>
      </c>
      <c r="BG130" s="49">
        <f t="shared" si="64"/>
        <v>771.58621421893008</v>
      </c>
      <c r="BH130" s="72">
        <f t="shared" si="65"/>
        <v>1961.2268615069863</v>
      </c>
      <c r="BI130" s="49">
        <f>VLOOKUP(A130,'1_12'!A:O,15,0)</f>
        <v>4428.1099999999997</v>
      </c>
      <c r="BJ130" s="73">
        <f t="shared" si="66"/>
        <v>-2466.8831384930136</v>
      </c>
      <c r="BK130" s="50">
        <f t="shared" si="67"/>
        <v>3.8779854532750568E-3</v>
      </c>
    </row>
    <row r="131" spans="1:63" x14ac:dyDescent="0.3">
      <c r="A131" s="77" t="s">
        <v>1686</v>
      </c>
      <c r="B131" s="77" t="s">
        <v>1155</v>
      </c>
      <c r="C131" s="77">
        <f>VLOOKUP(B131,Площадь!A:B,2,0)</f>
        <v>16.399999999999999</v>
      </c>
      <c r="D131" s="113"/>
      <c r="E131">
        <v>31</v>
      </c>
      <c r="F131">
        <v>28</v>
      </c>
      <c r="G131">
        <v>31</v>
      </c>
      <c r="H131">
        <v>30</v>
      </c>
      <c r="I131">
        <v>31</v>
      </c>
      <c r="J131">
        <v>30</v>
      </c>
      <c r="K131">
        <v>31</v>
      </c>
      <c r="L131">
        <v>31</v>
      </c>
      <c r="M131">
        <v>30</v>
      </c>
      <c r="N131">
        <v>31</v>
      </c>
      <c r="O131">
        <v>30</v>
      </c>
      <c r="P131">
        <v>31</v>
      </c>
      <c r="Q131">
        <f>SUM(E131:P131)</f>
        <v>365</v>
      </c>
      <c r="R131" s="108"/>
      <c r="S131" s="91"/>
      <c r="T131" s="50">
        <f t="shared" si="37"/>
        <v>0</v>
      </c>
      <c r="U131" s="50">
        <f t="shared" si="38"/>
        <v>0</v>
      </c>
      <c r="V131" s="50">
        <f t="shared" si="39"/>
        <v>0</v>
      </c>
      <c r="W131" s="50">
        <f t="shared" si="40"/>
        <v>0</v>
      </c>
      <c r="X131" s="50">
        <f t="shared" si="41"/>
        <v>0</v>
      </c>
      <c r="Y131" s="50"/>
      <c r="Z131" s="50"/>
      <c r="AA131" s="50"/>
      <c r="AB131" s="50"/>
      <c r="AC131" s="50"/>
      <c r="AD131" s="50">
        <f t="shared" si="42"/>
        <v>0</v>
      </c>
      <c r="AE131" s="50">
        <f t="shared" si="43"/>
        <v>0</v>
      </c>
      <c r="AF131" s="50">
        <f t="shared" si="44"/>
        <v>0</v>
      </c>
      <c r="AG131" s="50">
        <f t="shared" si="45"/>
        <v>0</v>
      </c>
      <c r="AI131" s="50">
        <f t="shared" si="46"/>
        <v>0</v>
      </c>
      <c r="AJ131" s="50">
        <f t="shared" si="47"/>
        <v>0</v>
      </c>
      <c r="AK131" s="50">
        <f t="shared" si="48"/>
        <v>0</v>
      </c>
      <c r="AL131" s="50">
        <f t="shared" si="49"/>
        <v>0.18572003889528313</v>
      </c>
      <c r="AR131" s="50">
        <f t="shared" si="50"/>
        <v>0.24428923410070971</v>
      </c>
      <c r="AS131" s="50">
        <f t="shared" si="51"/>
        <v>0.21864492898970422</v>
      </c>
      <c r="AT131" s="50">
        <f t="shared" si="52"/>
        <v>0.30025337411411718</v>
      </c>
      <c r="AV131" s="49">
        <f t="shared" si="53"/>
        <v>0</v>
      </c>
      <c r="AW131" s="49">
        <f t="shared" si="54"/>
        <v>0</v>
      </c>
      <c r="AX131" s="49">
        <f t="shared" si="55"/>
        <v>0</v>
      </c>
      <c r="AY131" s="49">
        <f t="shared" si="56"/>
        <v>498.53944360894224</v>
      </c>
      <c r="AZ131" s="49">
        <f t="shared" si="57"/>
        <v>0</v>
      </c>
      <c r="BA131" s="49">
        <f t="shared" si="58"/>
        <v>0</v>
      </c>
      <c r="BB131" s="49">
        <f t="shared" si="59"/>
        <v>0</v>
      </c>
      <c r="BC131" s="49">
        <f t="shared" si="60"/>
        <v>0</v>
      </c>
      <c r="BD131" s="49">
        <f t="shared" si="61"/>
        <v>0</v>
      </c>
      <c r="BE131" s="49">
        <f t="shared" si="62"/>
        <v>655.76024845058112</v>
      </c>
      <c r="BF131" s="49">
        <f t="shared" si="63"/>
        <v>586.92170158280248</v>
      </c>
      <c r="BG131" s="49">
        <f t="shared" si="64"/>
        <v>805.98814733697168</v>
      </c>
      <c r="BH131" s="72">
        <f t="shared" si="65"/>
        <v>2547.2095409792973</v>
      </c>
      <c r="BI131" s="49">
        <f>VLOOKUP(A131,'1_12'!A:O,15,0)</f>
        <v>6339.42</v>
      </c>
      <c r="BJ131" s="73">
        <f t="shared" si="66"/>
        <v>-3792.2104590207027</v>
      </c>
      <c r="BK131" s="50">
        <f t="shared" si="67"/>
        <v>4.8216848379055606E-3</v>
      </c>
    </row>
    <row r="132" spans="1:63" x14ac:dyDescent="0.3">
      <c r="A132" s="77" t="s">
        <v>1633</v>
      </c>
      <c r="B132" s="77" t="s">
        <v>574</v>
      </c>
      <c r="C132" s="77">
        <f>VLOOKUP(B132,Площадь!A:B,2,0)</f>
        <v>18.899999999999999</v>
      </c>
      <c r="D132" s="113"/>
      <c r="E132">
        <v>31</v>
      </c>
      <c r="F132">
        <v>28</v>
      </c>
      <c r="G132">
        <v>13</v>
      </c>
      <c r="Q132">
        <f t="shared" ref="Q132:Q195" si="77">SUM(E132:P132)</f>
        <v>72</v>
      </c>
      <c r="R132" s="108"/>
      <c r="S132" s="91"/>
      <c r="T132" s="50">
        <f t="shared" ref="T132:T195" si="78">R132*$T$1/31*E132</f>
        <v>0</v>
      </c>
      <c r="U132" s="50">
        <f t="shared" ref="U132:U195" si="79">R132*$U$1/28*F132</f>
        <v>0</v>
      </c>
      <c r="V132" s="50">
        <f t="shared" ref="V132:V195" si="80">R132*$V$1/31*G132</f>
        <v>0</v>
      </c>
      <c r="W132" s="50">
        <f t="shared" ref="W132:W195" si="81">R132*W$1/30*H132</f>
        <v>0</v>
      </c>
      <c r="X132" s="50">
        <f t="shared" ref="X132:X195" si="82">SUM(T132:W132)-R132</f>
        <v>0</v>
      </c>
      <c r="Y132" s="50"/>
      <c r="Z132" s="50"/>
      <c r="AA132" s="50"/>
      <c r="AB132" s="50"/>
      <c r="AC132" s="50"/>
      <c r="AD132" s="50">
        <f t="shared" ref="AD132:AD195" si="83">(S132*$AD$1)/31*N132</f>
        <v>0</v>
      </c>
      <c r="AE132" s="50">
        <f t="shared" ref="AE132:AE195" si="84">(S132*$AE$1)/30*O132</f>
        <v>0</v>
      </c>
      <c r="AF132" s="50">
        <f t="shared" ref="AF132:AF195" si="85">(S132*$AF$1)/31*P132</f>
        <v>0</v>
      </c>
      <c r="AG132" s="50">
        <f t="shared" ref="AG132:AG195" si="86">S132-AD132-AE132-AF132</f>
        <v>0</v>
      </c>
      <c r="AI132" s="50">
        <f t="shared" ref="AI132:AI195" si="87">(C132*$AI$1)/31*E132</f>
        <v>0</v>
      </c>
      <c r="AJ132" s="50">
        <f t="shared" ref="AJ132:AJ195" si="88">(C132*$AJ$1)/28*F132</f>
        <v>0</v>
      </c>
      <c r="AK132" s="50">
        <f t="shared" ref="AK132:AK195" si="89">(C132*$AK$1)/31*G132</f>
        <v>0</v>
      </c>
      <c r="AL132" s="50">
        <f t="shared" ref="AL132:AL195" si="90">(C132*$AL$1)/30*H132</f>
        <v>0</v>
      </c>
      <c r="AR132" s="50">
        <f t="shared" ref="AR132:AR195" si="91">(C132*$AR$1)/31*N132</f>
        <v>0</v>
      </c>
      <c r="AS132" s="50">
        <f t="shared" ref="AS132:AS195" si="92">(C132*$AS$1)/30*O132</f>
        <v>0</v>
      </c>
      <c r="AT132" s="50">
        <f t="shared" ref="AT132:AT195" si="93">(C132*$AT$1)/31*P132</f>
        <v>0</v>
      </c>
      <c r="AV132" s="49">
        <f t="shared" ref="AV132:AV195" si="94">(T132+AI132)*$AV$1</f>
        <v>0</v>
      </c>
      <c r="AW132" s="49">
        <f t="shared" ref="AW132:AW195" si="95">(U132+AJ132)*$AW$1</f>
        <v>0</v>
      </c>
      <c r="AX132" s="49">
        <f t="shared" ref="AX132:AX195" si="96">(V132+AK132)*$AX$1</f>
        <v>0</v>
      </c>
      <c r="AY132" s="49">
        <f t="shared" ref="AY132:AY195" si="97">(W132+AL132)*$AY$1</f>
        <v>0</v>
      </c>
      <c r="AZ132" s="49">
        <f t="shared" ref="AZ132:AZ195" si="98">(Y132+AM132)*$AZ$1</f>
        <v>0</v>
      </c>
      <c r="BA132" s="49">
        <f t="shared" ref="BA132:BA195" si="99">(Z132+AN132)*$BA$1</f>
        <v>0</v>
      </c>
      <c r="BB132" s="49">
        <f t="shared" ref="BB132:BB195" si="100">(AA132+AO132)*$BB$1</f>
        <v>0</v>
      </c>
      <c r="BC132" s="49">
        <f t="shared" ref="BC132:BC195" si="101">(AB132+AP132)*$BC$1</f>
        <v>0</v>
      </c>
      <c r="BD132" s="49">
        <f t="shared" ref="BD132:BD195" si="102">(AC132+AQ132)*$BD$1</f>
        <v>0</v>
      </c>
      <c r="BE132" s="49">
        <f t="shared" ref="BE132:BE195" si="103">(AD132+AR132)*$BE$1</f>
        <v>0</v>
      </c>
      <c r="BF132" s="49">
        <f t="shared" ref="BF132:BF195" si="104">(AE132+AS132)*$BF$1</f>
        <v>0</v>
      </c>
      <c r="BG132" s="49">
        <f t="shared" ref="BG132:BG195" si="105">(AF132+AT132)*$BG$1</f>
        <v>0</v>
      </c>
      <c r="BH132" s="72">
        <f t="shared" ref="BH132:BH195" si="106">SUM(AV132:BG132)</f>
        <v>0</v>
      </c>
      <c r="BI132" s="49">
        <f>VLOOKUP(A132,'1_12'!A:O,15,0)</f>
        <v>0</v>
      </c>
      <c r="BJ132" s="73">
        <f t="shared" ref="BJ132:BJ195" si="107">BH132-BI132</f>
        <v>0</v>
      </c>
      <c r="BK132" s="50">
        <f t="shared" ref="BK132:BK195" si="108">(SUM(T132:W132)+SUM(AD132:AF132)+SUM(AI132:AL132)+SUM(AR132:AT132))/12/C132</f>
        <v>0</v>
      </c>
    </row>
    <row r="133" spans="1:63" x14ac:dyDescent="0.3">
      <c r="A133" s="77" t="s">
        <v>2499</v>
      </c>
      <c r="B133" s="77" t="s">
        <v>574</v>
      </c>
      <c r="C133" s="77">
        <f>VLOOKUP(B133,Площадь!A:B,2,0)</f>
        <v>18.899999999999999</v>
      </c>
      <c r="D133" s="113">
        <v>44999</v>
      </c>
      <c r="G133">
        <f>31-G132</f>
        <v>18</v>
      </c>
      <c r="H133">
        <v>30</v>
      </c>
      <c r="I133">
        <v>31</v>
      </c>
      <c r="J133">
        <v>30</v>
      </c>
      <c r="K133">
        <v>31</v>
      </c>
      <c r="L133">
        <v>31</v>
      </c>
      <c r="M133">
        <v>30</v>
      </c>
      <c r="N133">
        <v>31</v>
      </c>
      <c r="O133">
        <v>30</v>
      </c>
      <c r="P133">
        <v>31</v>
      </c>
      <c r="Q133">
        <f t="shared" si="77"/>
        <v>293</v>
      </c>
      <c r="R133" s="108"/>
      <c r="S133" s="91"/>
      <c r="T133" s="50">
        <f t="shared" si="78"/>
        <v>0</v>
      </c>
      <c r="U133" s="50">
        <f t="shared" si="79"/>
        <v>0</v>
      </c>
      <c r="V133" s="50">
        <f t="shared" si="80"/>
        <v>0</v>
      </c>
      <c r="W133" s="50">
        <f t="shared" si="81"/>
        <v>0</v>
      </c>
      <c r="X133" s="50">
        <f t="shared" si="82"/>
        <v>0</v>
      </c>
      <c r="Y133" s="50"/>
      <c r="Z133" s="50"/>
      <c r="AA133" s="50"/>
      <c r="AB133" s="50"/>
      <c r="AC133" s="50"/>
      <c r="AD133" s="50">
        <f t="shared" si="83"/>
        <v>0</v>
      </c>
      <c r="AE133" s="50">
        <f t="shared" si="84"/>
        <v>0</v>
      </c>
      <c r="AF133" s="50">
        <f t="shared" si="85"/>
        <v>0</v>
      </c>
      <c r="AG133" s="50">
        <f t="shared" si="86"/>
        <v>0</v>
      </c>
      <c r="AI133" s="50">
        <f t="shared" si="87"/>
        <v>0</v>
      </c>
      <c r="AJ133" s="50">
        <f t="shared" si="88"/>
        <v>0</v>
      </c>
      <c r="AK133" s="50">
        <f t="shared" si="89"/>
        <v>0</v>
      </c>
      <c r="AL133" s="50">
        <f t="shared" si="90"/>
        <v>0.21403102043419825</v>
      </c>
      <c r="AR133" s="50">
        <f t="shared" si="91"/>
        <v>0.2815284466160618</v>
      </c>
      <c r="AS133" s="50">
        <f t="shared" si="92"/>
        <v>0.25197494865276887</v>
      </c>
      <c r="AT133" s="50">
        <f t="shared" si="93"/>
        <v>0.34602370553395212</v>
      </c>
      <c r="AV133" s="49">
        <f t="shared" si="94"/>
        <v>0</v>
      </c>
      <c r="AW133" s="49">
        <f t="shared" si="95"/>
        <v>0</v>
      </c>
      <c r="AX133" s="49">
        <f t="shared" si="96"/>
        <v>0</v>
      </c>
      <c r="AY133" s="49">
        <f t="shared" si="97"/>
        <v>574.53631001274448</v>
      </c>
      <c r="AZ133" s="49">
        <f t="shared" si="98"/>
        <v>0</v>
      </c>
      <c r="BA133" s="49">
        <f t="shared" si="99"/>
        <v>0</v>
      </c>
      <c r="BB133" s="49">
        <f t="shared" si="100"/>
        <v>0</v>
      </c>
      <c r="BC133" s="49">
        <f t="shared" si="101"/>
        <v>0</v>
      </c>
      <c r="BD133" s="49">
        <f t="shared" si="102"/>
        <v>0</v>
      </c>
      <c r="BE133" s="49">
        <f t="shared" si="103"/>
        <v>755.72370095829172</v>
      </c>
      <c r="BF133" s="49">
        <f t="shared" si="104"/>
        <v>676.3914731655467</v>
      </c>
      <c r="BG133" s="49">
        <f t="shared" si="105"/>
        <v>928.85219418711972</v>
      </c>
      <c r="BH133" s="72">
        <f t="shared" si="106"/>
        <v>2935.5036783237028</v>
      </c>
      <c r="BI133" s="49">
        <f>VLOOKUP(A133,'1_12'!A:O,15,0)</f>
        <v>7305.75</v>
      </c>
      <c r="BJ133" s="73">
        <f t="shared" si="107"/>
        <v>-4370.2463216762972</v>
      </c>
      <c r="BK133" s="50">
        <f t="shared" si="108"/>
        <v>4.8216848379055597E-3</v>
      </c>
    </row>
    <row r="134" spans="1:63" x14ac:dyDescent="0.3">
      <c r="A134" s="77" t="s">
        <v>1723</v>
      </c>
      <c r="B134" s="77" t="s">
        <v>579</v>
      </c>
      <c r="C134" s="77">
        <f>VLOOKUP(B134,Площадь!A:B,2,0)</f>
        <v>16</v>
      </c>
      <c r="D134" s="113"/>
      <c r="E134">
        <v>31</v>
      </c>
      <c r="F134">
        <v>28</v>
      </c>
      <c r="G134">
        <v>31</v>
      </c>
      <c r="H134">
        <v>30</v>
      </c>
      <c r="I134">
        <v>31</v>
      </c>
      <c r="J134">
        <v>7</v>
      </c>
      <c r="Q134">
        <f t="shared" si="77"/>
        <v>158</v>
      </c>
      <c r="R134" s="108"/>
      <c r="S134" s="91"/>
      <c r="T134" s="50">
        <f t="shared" si="78"/>
        <v>0</v>
      </c>
      <c r="U134" s="50">
        <f t="shared" si="79"/>
        <v>0</v>
      </c>
      <c r="V134" s="50">
        <f t="shared" si="80"/>
        <v>0</v>
      </c>
      <c r="W134" s="50">
        <f t="shared" si="81"/>
        <v>0</v>
      </c>
      <c r="X134" s="50">
        <f t="shared" si="82"/>
        <v>0</v>
      </c>
      <c r="Y134" s="50"/>
      <c r="Z134" s="50"/>
      <c r="AA134" s="50"/>
      <c r="AB134" s="50"/>
      <c r="AC134" s="50"/>
      <c r="AD134" s="50">
        <f t="shared" si="83"/>
        <v>0</v>
      </c>
      <c r="AE134" s="50">
        <f t="shared" si="84"/>
        <v>0</v>
      </c>
      <c r="AF134" s="50">
        <f t="shared" si="85"/>
        <v>0</v>
      </c>
      <c r="AG134" s="50">
        <f t="shared" si="86"/>
        <v>0</v>
      </c>
      <c r="AI134" s="50">
        <f t="shared" si="87"/>
        <v>0</v>
      </c>
      <c r="AJ134" s="50">
        <f t="shared" si="88"/>
        <v>0</v>
      </c>
      <c r="AK134" s="50">
        <f t="shared" si="89"/>
        <v>0</v>
      </c>
      <c r="AL134" s="50">
        <f t="shared" si="90"/>
        <v>0.18119028184905672</v>
      </c>
      <c r="AR134" s="50">
        <f t="shared" si="91"/>
        <v>0</v>
      </c>
      <c r="AS134" s="50">
        <f t="shared" si="92"/>
        <v>0</v>
      </c>
      <c r="AT134" s="50">
        <f t="shared" si="93"/>
        <v>0</v>
      </c>
      <c r="AV134" s="49">
        <f t="shared" si="94"/>
        <v>0</v>
      </c>
      <c r="AW134" s="49">
        <f t="shared" si="95"/>
        <v>0</v>
      </c>
      <c r="AX134" s="49">
        <f t="shared" si="96"/>
        <v>0</v>
      </c>
      <c r="AY134" s="49">
        <f t="shared" si="97"/>
        <v>486.37994498433392</v>
      </c>
      <c r="AZ134" s="49">
        <f t="shared" si="98"/>
        <v>0</v>
      </c>
      <c r="BA134" s="49">
        <f t="shared" si="99"/>
        <v>0</v>
      </c>
      <c r="BB134" s="49">
        <f t="shared" si="100"/>
        <v>0</v>
      </c>
      <c r="BC134" s="49">
        <f t="shared" si="101"/>
        <v>0</v>
      </c>
      <c r="BD134" s="49">
        <f t="shared" si="102"/>
        <v>0</v>
      </c>
      <c r="BE134" s="49">
        <f t="shared" si="103"/>
        <v>0</v>
      </c>
      <c r="BF134" s="49">
        <f t="shared" si="104"/>
        <v>0</v>
      </c>
      <c r="BG134" s="49">
        <f t="shared" si="105"/>
        <v>0</v>
      </c>
      <c r="BH134" s="72">
        <f t="shared" si="106"/>
        <v>486.37994498433392</v>
      </c>
      <c r="BI134" s="49">
        <f>VLOOKUP(A134,'1_12'!A:O,15,0)</f>
        <v>1534.66</v>
      </c>
      <c r="BJ134" s="73">
        <f t="shared" si="107"/>
        <v>-1048.2800550156662</v>
      </c>
      <c r="BK134" s="50">
        <f t="shared" si="108"/>
        <v>9.4369938463050376E-4</v>
      </c>
    </row>
    <row r="135" spans="1:63" x14ac:dyDescent="0.3">
      <c r="A135" s="77" t="s">
        <v>2800</v>
      </c>
      <c r="B135" s="77" t="s">
        <v>579</v>
      </c>
      <c r="C135" s="77">
        <f>VLOOKUP(B135,Площадь!A:B,2,0)</f>
        <v>16</v>
      </c>
      <c r="D135" s="113">
        <v>45085</v>
      </c>
      <c r="J135">
        <f>30-J134</f>
        <v>23</v>
      </c>
      <c r="K135">
        <v>31</v>
      </c>
      <c r="L135">
        <v>31</v>
      </c>
      <c r="M135">
        <v>30</v>
      </c>
      <c r="N135">
        <v>31</v>
      </c>
      <c r="O135">
        <v>30</v>
      </c>
      <c r="P135">
        <v>31</v>
      </c>
      <c r="Q135">
        <f t="shared" si="77"/>
        <v>207</v>
      </c>
      <c r="R135" s="108"/>
      <c r="S135" s="91"/>
      <c r="T135" s="50">
        <f t="shared" si="78"/>
        <v>0</v>
      </c>
      <c r="U135" s="50">
        <f t="shared" si="79"/>
        <v>0</v>
      </c>
      <c r="V135" s="50">
        <f t="shared" si="80"/>
        <v>0</v>
      </c>
      <c r="W135" s="50">
        <f t="shared" si="81"/>
        <v>0</v>
      </c>
      <c r="X135" s="50">
        <f t="shared" si="82"/>
        <v>0</v>
      </c>
      <c r="Y135" s="50"/>
      <c r="Z135" s="50"/>
      <c r="AA135" s="50"/>
      <c r="AB135" s="50"/>
      <c r="AC135" s="50"/>
      <c r="AD135" s="50">
        <f t="shared" si="83"/>
        <v>0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I135" s="50">
        <f t="shared" si="87"/>
        <v>0</v>
      </c>
      <c r="AJ135" s="50">
        <f t="shared" si="88"/>
        <v>0</v>
      </c>
      <c r="AK135" s="50">
        <f t="shared" si="89"/>
        <v>0</v>
      </c>
      <c r="AL135" s="50">
        <f t="shared" si="90"/>
        <v>0</v>
      </c>
      <c r="AR135" s="50">
        <f t="shared" si="91"/>
        <v>0.23833096009825339</v>
      </c>
      <c r="AS135" s="50">
        <f t="shared" si="92"/>
        <v>0.21331212584361389</v>
      </c>
      <c r="AT135" s="50">
        <f t="shared" si="93"/>
        <v>0.29293012108694361</v>
      </c>
      <c r="AV135" s="49">
        <f t="shared" si="94"/>
        <v>0</v>
      </c>
      <c r="AW135" s="49">
        <f t="shared" si="95"/>
        <v>0</v>
      </c>
      <c r="AX135" s="49">
        <f t="shared" si="96"/>
        <v>0</v>
      </c>
      <c r="AY135" s="49">
        <f t="shared" si="97"/>
        <v>0</v>
      </c>
      <c r="AZ135" s="49">
        <f t="shared" si="98"/>
        <v>0</v>
      </c>
      <c r="BA135" s="49">
        <f t="shared" si="99"/>
        <v>0</v>
      </c>
      <c r="BB135" s="49">
        <f t="shared" si="100"/>
        <v>0</v>
      </c>
      <c r="BC135" s="49">
        <f t="shared" si="101"/>
        <v>0</v>
      </c>
      <c r="BD135" s="49">
        <f t="shared" si="102"/>
        <v>0</v>
      </c>
      <c r="BE135" s="49">
        <f t="shared" si="103"/>
        <v>639.76609604934754</v>
      </c>
      <c r="BF135" s="49">
        <f t="shared" si="104"/>
        <v>572.60653812956343</v>
      </c>
      <c r="BG135" s="49">
        <f t="shared" si="105"/>
        <v>786.32989984094797</v>
      </c>
      <c r="BH135" s="72">
        <f t="shared" si="106"/>
        <v>1998.7025340198591</v>
      </c>
      <c r="BI135" s="49">
        <f>VLOOKUP(A135,'1_12'!A:O,15,0)</f>
        <v>4649.87</v>
      </c>
      <c r="BJ135" s="73">
        <f t="shared" si="107"/>
        <v>-2651.1674659801411</v>
      </c>
      <c r="BK135" s="50">
        <f t="shared" si="108"/>
        <v>3.8779854532750568E-3</v>
      </c>
    </row>
    <row r="136" spans="1:63" x14ac:dyDescent="0.3">
      <c r="A136" s="77" t="s">
        <v>1352</v>
      </c>
      <c r="B136" s="77" t="s">
        <v>550</v>
      </c>
      <c r="C136" s="77">
        <f>VLOOKUP(B136,Площадь!A:B,2,0)</f>
        <v>15.7</v>
      </c>
      <c r="D136" s="113"/>
      <c r="E136">
        <v>31</v>
      </c>
      <c r="F136">
        <v>28</v>
      </c>
      <c r="G136">
        <v>8</v>
      </c>
      <c r="Q136">
        <f t="shared" si="77"/>
        <v>67</v>
      </c>
      <c r="R136" s="108"/>
      <c r="S136" s="91"/>
      <c r="T136" s="50">
        <f t="shared" si="78"/>
        <v>0</v>
      </c>
      <c r="U136" s="50">
        <f t="shared" si="79"/>
        <v>0</v>
      </c>
      <c r="V136" s="50">
        <f t="shared" si="80"/>
        <v>0</v>
      </c>
      <c r="W136" s="50">
        <f t="shared" si="81"/>
        <v>0</v>
      </c>
      <c r="X136" s="50">
        <f t="shared" si="82"/>
        <v>0</v>
      </c>
      <c r="Y136" s="50"/>
      <c r="Z136" s="50"/>
      <c r="AA136" s="50"/>
      <c r="AB136" s="50"/>
      <c r="AC136" s="50"/>
      <c r="AD136" s="50">
        <f t="shared" si="83"/>
        <v>0</v>
      </c>
      <c r="AE136" s="50">
        <f t="shared" si="84"/>
        <v>0</v>
      </c>
      <c r="AF136" s="50">
        <f t="shared" si="85"/>
        <v>0</v>
      </c>
      <c r="AG136" s="50">
        <f t="shared" si="86"/>
        <v>0</v>
      </c>
      <c r="AI136" s="50">
        <f t="shared" si="87"/>
        <v>0</v>
      </c>
      <c r="AJ136" s="50">
        <f t="shared" si="88"/>
        <v>0</v>
      </c>
      <c r="AK136" s="50">
        <f t="shared" si="89"/>
        <v>0</v>
      </c>
      <c r="AL136" s="50">
        <f t="shared" si="90"/>
        <v>0</v>
      </c>
      <c r="AR136" s="50">
        <f t="shared" si="91"/>
        <v>0</v>
      </c>
      <c r="AS136" s="50">
        <f t="shared" si="92"/>
        <v>0</v>
      </c>
      <c r="AT136" s="50">
        <f t="shared" si="93"/>
        <v>0</v>
      </c>
      <c r="AV136" s="49">
        <f t="shared" si="94"/>
        <v>0</v>
      </c>
      <c r="AW136" s="49">
        <f t="shared" si="95"/>
        <v>0</v>
      </c>
      <c r="AX136" s="49">
        <f t="shared" si="96"/>
        <v>0</v>
      </c>
      <c r="AY136" s="49">
        <f t="shared" si="97"/>
        <v>0</v>
      </c>
      <c r="AZ136" s="49">
        <f t="shared" si="98"/>
        <v>0</v>
      </c>
      <c r="BA136" s="49">
        <f t="shared" si="99"/>
        <v>0</v>
      </c>
      <c r="BB136" s="49">
        <f t="shared" si="100"/>
        <v>0</v>
      </c>
      <c r="BC136" s="49">
        <f t="shared" si="101"/>
        <v>0</v>
      </c>
      <c r="BD136" s="49">
        <f t="shared" si="102"/>
        <v>0</v>
      </c>
      <c r="BE136" s="49">
        <f t="shared" si="103"/>
        <v>0</v>
      </c>
      <c r="BF136" s="49">
        <f t="shared" si="104"/>
        <v>0</v>
      </c>
      <c r="BG136" s="49">
        <f t="shared" si="105"/>
        <v>0</v>
      </c>
      <c r="BH136" s="72">
        <f t="shared" si="106"/>
        <v>0</v>
      </c>
      <c r="BI136" s="49">
        <f>VLOOKUP(A136,'1_12'!A:O,15,0)</f>
        <v>0</v>
      </c>
      <c r="BJ136" s="73">
        <f t="shared" si="107"/>
        <v>0</v>
      </c>
      <c r="BK136" s="50">
        <f t="shared" si="108"/>
        <v>0</v>
      </c>
    </row>
    <row r="137" spans="1:63" x14ac:dyDescent="0.3">
      <c r="A137" s="77" t="s">
        <v>2468</v>
      </c>
      <c r="B137" s="77" t="s">
        <v>550</v>
      </c>
      <c r="C137" s="77">
        <f>VLOOKUP(B137,Площадь!A:B,2,0)</f>
        <v>15.7</v>
      </c>
      <c r="D137" s="113">
        <v>44994</v>
      </c>
      <c r="G137">
        <f>31-G136</f>
        <v>23</v>
      </c>
      <c r="H137">
        <v>30</v>
      </c>
      <c r="I137">
        <v>31</v>
      </c>
      <c r="J137">
        <v>30</v>
      </c>
      <c r="K137">
        <v>31</v>
      </c>
      <c r="L137">
        <v>31</v>
      </c>
      <c r="M137">
        <v>30</v>
      </c>
      <c r="N137">
        <v>31</v>
      </c>
      <c r="O137">
        <v>30</v>
      </c>
      <c r="P137">
        <v>31</v>
      </c>
      <c r="Q137">
        <f t="shared" si="77"/>
        <v>298</v>
      </c>
      <c r="R137" s="108"/>
      <c r="S137" s="91"/>
      <c r="T137" s="50">
        <f t="shared" si="78"/>
        <v>0</v>
      </c>
      <c r="U137" s="50">
        <f t="shared" si="79"/>
        <v>0</v>
      </c>
      <c r="V137" s="50">
        <f t="shared" si="80"/>
        <v>0</v>
      </c>
      <c r="W137" s="50">
        <f t="shared" si="81"/>
        <v>0</v>
      </c>
      <c r="X137" s="50">
        <f t="shared" si="82"/>
        <v>0</v>
      </c>
      <c r="Y137" s="50"/>
      <c r="Z137" s="50"/>
      <c r="AA137" s="50"/>
      <c r="AB137" s="50"/>
      <c r="AC137" s="50"/>
      <c r="AD137" s="50">
        <f t="shared" si="83"/>
        <v>0</v>
      </c>
      <c r="AE137" s="50">
        <f t="shared" si="84"/>
        <v>0</v>
      </c>
      <c r="AF137" s="50">
        <f t="shared" si="85"/>
        <v>0</v>
      </c>
      <c r="AG137" s="50">
        <f t="shared" si="86"/>
        <v>0</v>
      </c>
      <c r="AI137" s="50">
        <f t="shared" si="87"/>
        <v>0</v>
      </c>
      <c r="AJ137" s="50">
        <f t="shared" si="88"/>
        <v>0</v>
      </c>
      <c r="AK137" s="50">
        <f t="shared" si="89"/>
        <v>0</v>
      </c>
      <c r="AL137" s="50">
        <f t="shared" si="90"/>
        <v>0.17779296406438691</v>
      </c>
      <c r="AR137" s="50">
        <f t="shared" si="91"/>
        <v>0.23386225459641113</v>
      </c>
      <c r="AS137" s="50">
        <f t="shared" si="92"/>
        <v>0.20931252348404611</v>
      </c>
      <c r="AT137" s="50">
        <f t="shared" si="93"/>
        <v>0.28743768131656339</v>
      </c>
      <c r="AV137" s="49">
        <f t="shared" si="94"/>
        <v>0</v>
      </c>
      <c r="AW137" s="49">
        <f t="shared" si="95"/>
        <v>0</v>
      </c>
      <c r="AX137" s="49">
        <f t="shared" si="96"/>
        <v>0</v>
      </c>
      <c r="AY137" s="49">
        <f t="shared" si="97"/>
        <v>477.26032101587765</v>
      </c>
      <c r="AZ137" s="49">
        <f t="shared" si="98"/>
        <v>0</v>
      </c>
      <c r="BA137" s="49">
        <f t="shared" si="99"/>
        <v>0</v>
      </c>
      <c r="BB137" s="49">
        <f t="shared" si="100"/>
        <v>0</v>
      </c>
      <c r="BC137" s="49">
        <f t="shared" si="101"/>
        <v>0</v>
      </c>
      <c r="BD137" s="49">
        <f t="shared" si="102"/>
        <v>0</v>
      </c>
      <c r="BE137" s="49">
        <f t="shared" si="103"/>
        <v>627.77048174842218</v>
      </c>
      <c r="BF137" s="49">
        <f t="shared" si="104"/>
        <v>561.87016553963406</v>
      </c>
      <c r="BG137" s="49">
        <f t="shared" si="105"/>
        <v>771.58621421893008</v>
      </c>
      <c r="BH137" s="72">
        <f t="shared" si="106"/>
        <v>2438.4871825228638</v>
      </c>
      <c r="BI137" s="49">
        <f>VLOOKUP(A137,'1_12'!A:O,15,0)</f>
        <v>6068.7899999999991</v>
      </c>
      <c r="BJ137" s="73">
        <f t="shared" si="107"/>
        <v>-3630.3028174771352</v>
      </c>
      <c r="BK137" s="50">
        <f t="shared" si="108"/>
        <v>4.8216848379055615E-3</v>
      </c>
    </row>
    <row r="138" spans="1:63" x14ac:dyDescent="0.3">
      <c r="A138" s="77" t="s">
        <v>1981</v>
      </c>
      <c r="B138" s="77" t="s">
        <v>773</v>
      </c>
      <c r="C138" s="77">
        <f>VLOOKUP(B138,Площадь!A:B,2,0)</f>
        <v>15.7</v>
      </c>
      <c r="D138" s="113"/>
      <c r="E138">
        <v>31</v>
      </c>
      <c r="F138">
        <v>28</v>
      </c>
      <c r="G138">
        <v>31</v>
      </c>
      <c r="H138">
        <v>30</v>
      </c>
      <c r="I138">
        <v>31</v>
      </c>
      <c r="J138">
        <v>30</v>
      </c>
      <c r="K138">
        <v>5</v>
      </c>
      <c r="Q138">
        <f t="shared" si="77"/>
        <v>186</v>
      </c>
      <c r="R138" s="108"/>
      <c r="S138" s="91"/>
      <c r="T138" s="50">
        <f t="shared" si="78"/>
        <v>0</v>
      </c>
      <c r="U138" s="50">
        <f t="shared" si="79"/>
        <v>0</v>
      </c>
      <c r="V138" s="50">
        <f t="shared" si="80"/>
        <v>0</v>
      </c>
      <c r="W138" s="50">
        <f t="shared" si="81"/>
        <v>0</v>
      </c>
      <c r="X138" s="50">
        <f t="shared" si="82"/>
        <v>0</v>
      </c>
      <c r="Y138" s="50"/>
      <c r="Z138" s="50"/>
      <c r="AA138" s="50"/>
      <c r="AB138" s="50"/>
      <c r="AC138" s="50"/>
      <c r="AD138" s="50">
        <f t="shared" si="83"/>
        <v>0</v>
      </c>
      <c r="AE138" s="50">
        <f t="shared" si="84"/>
        <v>0</v>
      </c>
      <c r="AF138" s="50">
        <f t="shared" si="85"/>
        <v>0</v>
      </c>
      <c r="AG138" s="50">
        <f t="shared" si="86"/>
        <v>0</v>
      </c>
      <c r="AI138" s="50">
        <f t="shared" si="87"/>
        <v>0</v>
      </c>
      <c r="AJ138" s="50">
        <f t="shared" si="88"/>
        <v>0</v>
      </c>
      <c r="AK138" s="50">
        <f t="shared" si="89"/>
        <v>0</v>
      </c>
      <c r="AL138" s="50">
        <f t="shared" si="90"/>
        <v>0.17779296406438691</v>
      </c>
      <c r="AR138" s="50">
        <f t="shared" si="91"/>
        <v>0</v>
      </c>
      <c r="AS138" s="50">
        <f t="shared" si="92"/>
        <v>0</v>
      </c>
      <c r="AT138" s="50">
        <f t="shared" si="93"/>
        <v>0</v>
      </c>
      <c r="AV138" s="49">
        <f t="shared" si="94"/>
        <v>0</v>
      </c>
      <c r="AW138" s="49">
        <f t="shared" si="95"/>
        <v>0</v>
      </c>
      <c r="AX138" s="49">
        <f t="shared" si="96"/>
        <v>0</v>
      </c>
      <c r="AY138" s="49">
        <f t="shared" si="97"/>
        <v>477.26032101587765</v>
      </c>
      <c r="AZ138" s="49">
        <f t="shared" si="98"/>
        <v>0</v>
      </c>
      <c r="BA138" s="49">
        <f t="shared" si="99"/>
        <v>0</v>
      </c>
      <c r="BB138" s="49">
        <f t="shared" si="100"/>
        <v>0</v>
      </c>
      <c r="BC138" s="49">
        <f t="shared" si="101"/>
        <v>0</v>
      </c>
      <c r="BD138" s="49">
        <f t="shared" si="102"/>
        <v>0</v>
      </c>
      <c r="BE138" s="49">
        <f t="shared" si="103"/>
        <v>0</v>
      </c>
      <c r="BF138" s="49">
        <f t="shared" si="104"/>
        <v>0</v>
      </c>
      <c r="BG138" s="49">
        <f t="shared" si="105"/>
        <v>0</v>
      </c>
      <c r="BH138" s="72">
        <f t="shared" si="106"/>
        <v>477.26032101587765</v>
      </c>
      <c r="BI138" s="49">
        <f>VLOOKUP(A138,'1_12'!A:O,15,0)</f>
        <v>2131.6499999999996</v>
      </c>
      <c r="BJ138" s="73">
        <f t="shared" si="107"/>
        <v>-1654.3896789841219</v>
      </c>
      <c r="BK138" s="50">
        <f t="shared" si="108"/>
        <v>9.4369938463050387E-4</v>
      </c>
    </row>
    <row r="139" spans="1:63" x14ac:dyDescent="0.3">
      <c r="A139" s="77" t="s">
        <v>2843</v>
      </c>
      <c r="B139" s="77" t="s">
        <v>773</v>
      </c>
      <c r="C139" s="77">
        <f>VLOOKUP(B139,Площадь!A:B,2,0)</f>
        <v>15.7</v>
      </c>
      <c r="D139" s="113">
        <v>45113</v>
      </c>
      <c r="K139">
        <f>31-K138</f>
        <v>26</v>
      </c>
      <c r="L139">
        <v>31</v>
      </c>
      <c r="M139">
        <v>30</v>
      </c>
      <c r="N139">
        <v>31</v>
      </c>
      <c r="O139">
        <v>30</v>
      </c>
      <c r="P139">
        <v>31</v>
      </c>
      <c r="Q139">
        <f t="shared" si="77"/>
        <v>179</v>
      </c>
      <c r="R139" s="108"/>
      <c r="S139" s="91"/>
      <c r="T139" s="50">
        <f t="shared" si="78"/>
        <v>0</v>
      </c>
      <c r="U139" s="50">
        <f t="shared" si="79"/>
        <v>0</v>
      </c>
      <c r="V139" s="50">
        <f t="shared" si="80"/>
        <v>0</v>
      </c>
      <c r="W139" s="50">
        <f t="shared" si="81"/>
        <v>0</v>
      </c>
      <c r="X139" s="50">
        <f t="shared" si="82"/>
        <v>0</v>
      </c>
      <c r="Y139" s="50"/>
      <c r="Z139" s="50"/>
      <c r="AA139" s="50"/>
      <c r="AB139" s="50"/>
      <c r="AC139" s="50"/>
      <c r="AD139" s="50">
        <f t="shared" si="83"/>
        <v>0</v>
      </c>
      <c r="AE139" s="50">
        <f t="shared" si="84"/>
        <v>0</v>
      </c>
      <c r="AF139" s="50">
        <f t="shared" si="85"/>
        <v>0</v>
      </c>
      <c r="AG139" s="50">
        <f t="shared" si="86"/>
        <v>0</v>
      </c>
      <c r="AI139" s="50">
        <f t="shared" si="87"/>
        <v>0</v>
      </c>
      <c r="AJ139" s="50">
        <f t="shared" si="88"/>
        <v>0</v>
      </c>
      <c r="AK139" s="50">
        <f t="shared" si="89"/>
        <v>0</v>
      </c>
      <c r="AL139" s="50">
        <f t="shared" si="90"/>
        <v>0</v>
      </c>
      <c r="AR139" s="50">
        <f t="shared" si="91"/>
        <v>0.23386225459641113</v>
      </c>
      <c r="AS139" s="50">
        <f t="shared" si="92"/>
        <v>0.20931252348404611</v>
      </c>
      <c r="AT139" s="50">
        <f t="shared" si="93"/>
        <v>0.28743768131656339</v>
      </c>
      <c r="AV139" s="49">
        <f t="shared" si="94"/>
        <v>0</v>
      </c>
      <c r="AW139" s="49">
        <f t="shared" si="95"/>
        <v>0</v>
      </c>
      <c r="AX139" s="49">
        <f t="shared" si="96"/>
        <v>0</v>
      </c>
      <c r="AY139" s="49">
        <f t="shared" si="97"/>
        <v>0</v>
      </c>
      <c r="AZ139" s="49">
        <f t="shared" si="98"/>
        <v>0</v>
      </c>
      <c r="BA139" s="49">
        <f t="shared" si="99"/>
        <v>0</v>
      </c>
      <c r="BB139" s="49">
        <f t="shared" si="100"/>
        <v>0</v>
      </c>
      <c r="BC139" s="49">
        <f t="shared" si="101"/>
        <v>0</v>
      </c>
      <c r="BD139" s="49">
        <f t="shared" si="102"/>
        <v>0</v>
      </c>
      <c r="BE139" s="49">
        <f t="shared" si="103"/>
        <v>627.77048174842218</v>
      </c>
      <c r="BF139" s="49">
        <f t="shared" si="104"/>
        <v>561.87016553963406</v>
      </c>
      <c r="BG139" s="49">
        <f t="shared" si="105"/>
        <v>771.58621421893008</v>
      </c>
      <c r="BH139" s="72">
        <f t="shared" si="106"/>
        <v>1961.2268615069863</v>
      </c>
      <c r="BI139" s="49">
        <f>VLOOKUP(A139,'1_12'!A:O,15,0)</f>
        <v>3937.14</v>
      </c>
      <c r="BJ139" s="73">
        <f t="shared" si="107"/>
        <v>-1975.9131384930135</v>
      </c>
      <c r="BK139" s="50">
        <f t="shared" si="108"/>
        <v>3.8779854532750568E-3</v>
      </c>
    </row>
    <row r="140" spans="1:63" x14ac:dyDescent="0.3">
      <c r="A140" s="77" t="s">
        <v>1603</v>
      </c>
      <c r="B140" s="77" t="s">
        <v>923</v>
      </c>
      <c r="C140" s="77">
        <f>VLOOKUP(B140,Площадь!A:B,2,0)</f>
        <v>13.2</v>
      </c>
      <c r="D140" s="113"/>
      <c r="E140">
        <v>31</v>
      </c>
      <c r="F140">
        <v>28</v>
      </c>
      <c r="G140">
        <v>27</v>
      </c>
      <c r="Q140">
        <f t="shared" si="77"/>
        <v>86</v>
      </c>
      <c r="R140" s="108"/>
      <c r="S140" s="91"/>
      <c r="T140" s="50">
        <f t="shared" si="78"/>
        <v>0</v>
      </c>
      <c r="U140" s="50">
        <f t="shared" si="79"/>
        <v>0</v>
      </c>
      <c r="V140" s="50">
        <f t="shared" si="80"/>
        <v>0</v>
      </c>
      <c r="W140" s="50">
        <f t="shared" si="81"/>
        <v>0</v>
      </c>
      <c r="X140" s="50">
        <f t="shared" si="82"/>
        <v>0</v>
      </c>
      <c r="Y140" s="50"/>
      <c r="Z140" s="50"/>
      <c r="AA140" s="50"/>
      <c r="AB140" s="50"/>
      <c r="AC140" s="50"/>
      <c r="AD140" s="50">
        <f t="shared" si="83"/>
        <v>0</v>
      </c>
      <c r="AE140" s="50">
        <f t="shared" si="84"/>
        <v>0</v>
      </c>
      <c r="AF140" s="50">
        <f t="shared" si="85"/>
        <v>0</v>
      </c>
      <c r="AG140" s="50">
        <f t="shared" si="86"/>
        <v>0</v>
      </c>
      <c r="AI140" s="50">
        <f t="shared" si="87"/>
        <v>0</v>
      </c>
      <c r="AJ140" s="50">
        <f t="shared" si="88"/>
        <v>0</v>
      </c>
      <c r="AK140" s="50">
        <f t="shared" si="89"/>
        <v>0</v>
      </c>
      <c r="AL140" s="50">
        <f t="shared" si="90"/>
        <v>0</v>
      </c>
      <c r="AR140" s="50">
        <f t="shared" si="91"/>
        <v>0</v>
      </c>
      <c r="AS140" s="50">
        <f t="shared" si="92"/>
        <v>0</v>
      </c>
      <c r="AT140" s="50">
        <f t="shared" si="93"/>
        <v>0</v>
      </c>
      <c r="AV140" s="49">
        <f t="shared" si="94"/>
        <v>0</v>
      </c>
      <c r="AW140" s="49">
        <f t="shared" si="95"/>
        <v>0</v>
      </c>
      <c r="AX140" s="49">
        <f t="shared" si="96"/>
        <v>0</v>
      </c>
      <c r="AY140" s="49">
        <f t="shared" si="97"/>
        <v>0</v>
      </c>
      <c r="AZ140" s="49">
        <f t="shared" si="98"/>
        <v>0</v>
      </c>
      <c r="BA140" s="49">
        <f t="shared" si="99"/>
        <v>0</v>
      </c>
      <c r="BB140" s="49">
        <f t="shared" si="100"/>
        <v>0</v>
      </c>
      <c r="BC140" s="49">
        <f t="shared" si="101"/>
        <v>0</v>
      </c>
      <c r="BD140" s="49">
        <f t="shared" si="102"/>
        <v>0</v>
      </c>
      <c r="BE140" s="49">
        <f t="shared" si="103"/>
        <v>0</v>
      </c>
      <c r="BF140" s="49">
        <f t="shared" si="104"/>
        <v>0</v>
      </c>
      <c r="BG140" s="49">
        <f t="shared" si="105"/>
        <v>0</v>
      </c>
      <c r="BH140" s="72">
        <f t="shared" si="106"/>
        <v>0</v>
      </c>
      <c r="BI140" s="49">
        <f>VLOOKUP(A140,'1_12'!A:O,15,0)</f>
        <v>0</v>
      </c>
      <c r="BJ140" s="73">
        <f t="shared" si="107"/>
        <v>0</v>
      </c>
      <c r="BK140" s="50">
        <f t="shared" si="108"/>
        <v>0</v>
      </c>
    </row>
    <row r="141" spans="1:63" x14ac:dyDescent="0.3">
      <c r="A141" s="77" t="s">
        <v>2649</v>
      </c>
      <c r="B141" s="77" t="s">
        <v>923</v>
      </c>
      <c r="C141" s="77">
        <f>VLOOKUP(B141,Площадь!A:B,2,0)</f>
        <v>13.2</v>
      </c>
      <c r="D141" s="113">
        <v>45013</v>
      </c>
      <c r="G141">
        <f>31-G140</f>
        <v>4</v>
      </c>
      <c r="H141">
        <v>30</v>
      </c>
      <c r="I141">
        <v>31</v>
      </c>
      <c r="J141">
        <v>30</v>
      </c>
      <c r="K141">
        <v>31</v>
      </c>
      <c r="L141">
        <v>31</v>
      </c>
      <c r="M141">
        <v>30</v>
      </c>
      <c r="N141">
        <v>31</v>
      </c>
      <c r="O141">
        <v>30</v>
      </c>
      <c r="P141">
        <v>31</v>
      </c>
      <c r="Q141">
        <f t="shared" si="77"/>
        <v>279</v>
      </c>
      <c r="R141" s="108"/>
      <c r="S141" s="91"/>
      <c r="T141" s="50">
        <f t="shared" si="78"/>
        <v>0</v>
      </c>
      <c r="U141" s="50">
        <f t="shared" si="79"/>
        <v>0</v>
      </c>
      <c r="V141" s="50">
        <f t="shared" si="80"/>
        <v>0</v>
      </c>
      <c r="W141" s="50">
        <f t="shared" si="81"/>
        <v>0</v>
      </c>
      <c r="X141" s="50">
        <f t="shared" si="82"/>
        <v>0</v>
      </c>
      <c r="Y141" s="50"/>
      <c r="Z141" s="50"/>
      <c r="AA141" s="50"/>
      <c r="AB141" s="50"/>
      <c r="AC141" s="50"/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I141" s="50">
        <f t="shared" si="87"/>
        <v>0</v>
      </c>
      <c r="AJ141" s="50">
        <f t="shared" si="88"/>
        <v>0</v>
      </c>
      <c r="AK141" s="50">
        <f t="shared" si="89"/>
        <v>0</v>
      </c>
      <c r="AL141" s="50">
        <f t="shared" si="90"/>
        <v>0.14948198252547179</v>
      </c>
      <c r="AR141" s="50">
        <f t="shared" si="91"/>
        <v>0.19662304208105905</v>
      </c>
      <c r="AS141" s="50">
        <f t="shared" si="92"/>
        <v>0.17598250382098146</v>
      </c>
      <c r="AT141" s="50">
        <f t="shared" si="93"/>
        <v>0.24166734989672847</v>
      </c>
      <c r="AV141" s="49">
        <f t="shared" si="94"/>
        <v>0</v>
      </c>
      <c r="AW141" s="49">
        <f t="shared" si="95"/>
        <v>0</v>
      </c>
      <c r="AX141" s="49">
        <f t="shared" si="96"/>
        <v>0</v>
      </c>
      <c r="AY141" s="49">
        <f t="shared" si="97"/>
        <v>401.26345461207546</v>
      </c>
      <c r="AZ141" s="49">
        <f t="shared" si="98"/>
        <v>0</v>
      </c>
      <c r="BA141" s="49">
        <f t="shared" si="99"/>
        <v>0</v>
      </c>
      <c r="BB141" s="49">
        <f t="shared" si="100"/>
        <v>0</v>
      </c>
      <c r="BC141" s="49">
        <f t="shared" si="101"/>
        <v>0</v>
      </c>
      <c r="BD141" s="49">
        <f t="shared" si="102"/>
        <v>0</v>
      </c>
      <c r="BE141" s="49">
        <f t="shared" si="103"/>
        <v>527.8070292407117</v>
      </c>
      <c r="BF141" s="49">
        <f t="shared" si="104"/>
        <v>472.40039395688984</v>
      </c>
      <c r="BG141" s="49">
        <f t="shared" si="105"/>
        <v>648.72216736878204</v>
      </c>
      <c r="BH141" s="72">
        <f t="shared" si="106"/>
        <v>2050.1930451784592</v>
      </c>
      <c r="BI141" s="49">
        <f>VLOOKUP(A141,'1_12'!A:O,15,0)</f>
        <v>5102.4600000000009</v>
      </c>
      <c r="BJ141" s="73">
        <f t="shared" si="107"/>
        <v>-3052.2669548215417</v>
      </c>
      <c r="BK141" s="50">
        <f t="shared" si="108"/>
        <v>4.8216848379055606E-3</v>
      </c>
    </row>
    <row r="142" spans="1:63" x14ac:dyDescent="0.3">
      <c r="A142" s="77" t="s">
        <v>1375</v>
      </c>
      <c r="B142" s="77" t="s">
        <v>555</v>
      </c>
      <c r="C142" s="77">
        <f>VLOOKUP(B142,Площадь!A:B,2,0)</f>
        <v>15.4</v>
      </c>
      <c r="D142" s="113"/>
      <c r="E142">
        <v>31</v>
      </c>
      <c r="F142">
        <v>28</v>
      </c>
      <c r="G142">
        <v>24</v>
      </c>
      <c r="Q142">
        <f t="shared" si="77"/>
        <v>83</v>
      </c>
      <c r="R142" s="108"/>
      <c r="S142" s="91"/>
      <c r="T142" s="50">
        <f t="shared" si="78"/>
        <v>0</v>
      </c>
      <c r="U142" s="50">
        <f t="shared" si="79"/>
        <v>0</v>
      </c>
      <c r="V142" s="50">
        <f t="shared" si="80"/>
        <v>0</v>
      </c>
      <c r="W142" s="50">
        <f t="shared" si="81"/>
        <v>0</v>
      </c>
      <c r="X142" s="50">
        <f t="shared" si="82"/>
        <v>0</v>
      </c>
      <c r="Y142" s="50"/>
      <c r="Z142" s="50"/>
      <c r="AA142" s="50"/>
      <c r="AB142" s="50"/>
      <c r="AC142" s="50"/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I142" s="50">
        <f t="shared" si="87"/>
        <v>0</v>
      </c>
      <c r="AJ142" s="50">
        <f t="shared" si="88"/>
        <v>0</v>
      </c>
      <c r="AK142" s="50">
        <f t="shared" si="89"/>
        <v>0</v>
      </c>
      <c r="AL142" s="50">
        <f t="shared" si="90"/>
        <v>0</v>
      </c>
      <c r="AR142" s="50">
        <f t="shared" si="91"/>
        <v>0</v>
      </c>
      <c r="AS142" s="50">
        <f t="shared" si="92"/>
        <v>0</v>
      </c>
      <c r="AT142" s="50">
        <f t="shared" si="93"/>
        <v>0</v>
      </c>
      <c r="AV142" s="49">
        <f t="shared" si="94"/>
        <v>0</v>
      </c>
      <c r="AW142" s="49">
        <f t="shared" si="95"/>
        <v>0</v>
      </c>
      <c r="AX142" s="49">
        <f t="shared" si="96"/>
        <v>0</v>
      </c>
      <c r="AY142" s="49">
        <f t="shared" si="97"/>
        <v>0</v>
      </c>
      <c r="AZ142" s="49">
        <f t="shared" si="98"/>
        <v>0</v>
      </c>
      <c r="BA142" s="49">
        <f t="shared" si="99"/>
        <v>0</v>
      </c>
      <c r="BB142" s="49">
        <f t="shared" si="100"/>
        <v>0</v>
      </c>
      <c r="BC142" s="49">
        <f t="shared" si="101"/>
        <v>0</v>
      </c>
      <c r="BD142" s="49">
        <f t="shared" si="102"/>
        <v>0</v>
      </c>
      <c r="BE142" s="49">
        <f t="shared" si="103"/>
        <v>0</v>
      </c>
      <c r="BF142" s="49">
        <f t="shared" si="104"/>
        <v>0</v>
      </c>
      <c r="BG142" s="49">
        <f t="shared" si="105"/>
        <v>0</v>
      </c>
      <c r="BH142" s="72">
        <f t="shared" si="106"/>
        <v>0</v>
      </c>
      <c r="BI142" s="49">
        <f>VLOOKUP(A142,'1_12'!A:O,15,0)</f>
        <v>0</v>
      </c>
      <c r="BJ142" s="73">
        <f t="shared" si="107"/>
        <v>0</v>
      </c>
      <c r="BK142" s="50">
        <f t="shared" si="108"/>
        <v>0</v>
      </c>
    </row>
    <row r="143" spans="1:63" x14ac:dyDescent="0.3">
      <c r="A143" s="77" t="s">
        <v>2602</v>
      </c>
      <c r="B143" s="77" t="s">
        <v>555</v>
      </c>
      <c r="C143" s="77">
        <f>VLOOKUP(B143,Площадь!A:B,2,0)</f>
        <v>15.4</v>
      </c>
      <c r="D143" s="113">
        <v>45010</v>
      </c>
      <c r="G143">
        <f>31-G142</f>
        <v>7</v>
      </c>
      <c r="H143">
        <v>30</v>
      </c>
      <c r="I143">
        <v>31</v>
      </c>
      <c r="J143">
        <v>30</v>
      </c>
      <c r="K143">
        <v>31</v>
      </c>
      <c r="L143">
        <v>31</v>
      </c>
      <c r="M143">
        <v>30</v>
      </c>
      <c r="N143">
        <v>31</v>
      </c>
      <c r="O143">
        <v>30</v>
      </c>
      <c r="P143">
        <v>31</v>
      </c>
      <c r="Q143">
        <f t="shared" si="77"/>
        <v>282</v>
      </c>
      <c r="R143" s="108"/>
      <c r="S143" s="91"/>
      <c r="T143" s="50">
        <f t="shared" si="78"/>
        <v>0</v>
      </c>
      <c r="U143" s="50">
        <f t="shared" si="79"/>
        <v>0</v>
      </c>
      <c r="V143" s="50">
        <f t="shared" si="80"/>
        <v>0</v>
      </c>
      <c r="W143" s="50">
        <f t="shared" si="81"/>
        <v>0</v>
      </c>
      <c r="X143" s="50">
        <f t="shared" si="82"/>
        <v>0</v>
      </c>
      <c r="Y143" s="50"/>
      <c r="Z143" s="50"/>
      <c r="AA143" s="50"/>
      <c r="AB143" s="50"/>
      <c r="AC143" s="50"/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I143" s="50">
        <f t="shared" si="87"/>
        <v>0</v>
      </c>
      <c r="AJ143" s="50">
        <f t="shared" si="88"/>
        <v>0</v>
      </c>
      <c r="AK143" s="50">
        <f t="shared" si="89"/>
        <v>0</v>
      </c>
      <c r="AL143" s="50">
        <f t="shared" si="90"/>
        <v>0.1743956462797171</v>
      </c>
      <c r="AR143" s="50">
        <f t="shared" si="91"/>
        <v>0.22939354909456888</v>
      </c>
      <c r="AS143" s="50">
        <f t="shared" si="92"/>
        <v>0.20531292112447838</v>
      </c>
      <c r="AT143" s="50">
        <f t="shared" si="93"/>
        <v>0.28194524154618322</v>
      </c>
      <c r="AV143" s="49">
        <f t="shared" si="94"/>
        <v>0</v>
      </c>
      <c r="AW143" s="49">
        <f t="shared" si="95"/>
        <v>0</v>
      </c>
      <c r="AX143" s="49">
        <f t="shared" si="96"/>
        <v>0</v>
      </c>
      <c r="AY143" s="49">
        <f t="shared" si="97"/>
        <v>468.14069704742138</v>
      </c>
      <c r="AZ143" s="49">
        <f t="shared" si="98"/>
        <v>0</v>
      </c>
      <c r="BA143" s="49">
        <f t="shared" si="99"/>
        <v>0</v>
      </c>
      <c r="BB143" s="49">
        <f t="shared" si="100"/>
        <v>0</v>
      </c>
      <c r="BC143" s="49">
        <f t="shared" si="101"/>
        <v>0</v>
      </c>
      <c r="BD143" s="49">
        <f t="shared" si="102"/>
        <v>0</v>
      </c>
      <c r="BE143" s="49">
        <f t="shared" si="103"/>
        <v>615.77486744749694</v>
      </c>
      <c r="BF143" s="49">
        <f t="shared" si="104"/>
        <v>551.1337929497048</v>
      </c>
      <c r="BG143" s="49">
        <f t="shared" si="105"/>
        <v>756.84252859691242</v>
      </c>
      <c r="BH143" s="72">
        <f t="shared" si="106"/>
        <v>2391.8918860415356</v>
      </c>
      <c r="BI143" s="49">
        <f>VLOOKUP(A143,'1_12'!A:O,15,0)</f>
        <v>5952.86</v>
      </c>
      <c r="BJ143" s="73">
        <f t="shared" si="107"/>
        <v>-3560.9681139584641</v>
      </c>
      <c r="BK143" s="50">
        <f t="shared" si="108"/>
        <v>4.8216848379055606E-3</v>
      </c>
    </row>
    <row r="144" spans="1:63" x14ac:dyDescent="0.3">
      <c r="A144" s="77" t="s">
        <v>1593</v>
      </c>
      <c r="B144" s="77" t="s">
        <v>1088</v>
      </c>
      <c r="C144" s="77">
        <f>VLOOKUP(B144,Площадь!A:B,2,0)</f>
        <v>15.4</v>
      </c>
      <c r="D144" s="113"/>
      <c r="E144">
        <v>31</v>
      </c>
      <c r="F144">
        <v>28</v>
      </c>
      <c r="G144">
        <v>24</v>
      </c>
      <c r="Q144">
        <f t="shared" si="77"/>
        <v>83</v>
      </c>
      <c r="R144" s="108"/>
      <c r="S144" s="91"/>
      <c r="T144" s="50">
        <f t="shared" si="78"/>
        <v>0</v>
      </c>
      <c r="U144" s="50">
        <f t="shared" si="79"/>
        <v>0</v>
      </c>
      <c r="V144" s="50">
        <f t="shared" si="80"/>
        <v>0</v>
      </c>
      <c r="W144" s="50">
        <f t="shared" si="81"/>
        <v>0</v>
      </c>
      <c r="X144" s="50">
        <f t="shared" si="82"/>
        <v>0</v>
      </c>
      <c r="Y144" s="50"/>
      <c r="Z144" s="50"/>
      <c r="AA144" s="50"/>
      <c r="AB144" s="50"/>
      <c r="AC144" s="50"/>
      <c r="AD144" s="50">
        <f t="shared" si="83"/>
        <v>0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I144" s="50">
        <f t="shared" si="87"/>
        <v>0</v>
      </c>
      <c r="AJ144" s="50">
        <f t="shared" si="88"/>
        <v>0</v>
      </c>
      <c r="AK144" s="50">
        <f t="shared" si="89"/>
        <v>0</v>
      </c>
      <c r="AL144" s="50">
        <f t="shared" si="90"/>
        <v>0</v>
      </c>
      <c r="AR144" s="50">
        <f t="shared" si="91"/>
        <v>0</v>
      </c>
      <c r="AS144" s="50">
        <f t="shared" si="92"/>
        <v>0</v>
      </c>
      <c r="AT144" s="50">
        <f t="shared" si="93"/>
        <v>0</v>
      </c>
      <c r="AV144" s="49">
        <f t="shared" si="94"/>
        <v>0</v>
      </c>
      <c r="AW144" s="49">
        <f t="shared" si="95"/>
        <v>0</v>
      </c>
      <c r="AX144" s="49">
        <f t="shared" si="96"/>
        <v>0</v>
      </c>
      <c r="AY144" s="49">
        <f t="shared" si="97"/>
        <v>0</v>
      </c>
      <c r="AZ144" s="49">
        <f t="shared" si="98"/>
        <v>0</v>
      </c>
      <c r="BA144" s="49">
        <f t="shared" si="99"/>
        <v>0</v>
      </c>
      <c r="BB144" s="49">
        <f t="shared" si="100"/>
        <v>0</v>
      </c>
      <c r="BC144" s="49">
        <f t="shared" si="101"/>
        <v>0</v>
      </c>
      <c r="BD144" s="49">
        <f t="shared" si="102"/>
        <v>0</v>
      </c>
      <c r="BE144" s="49">
        <f t="shared" si="103"/>
        <v>0</v>
      </c>
      <c r="BF144" s="49">
        <f t="shared" si="104"/>
        <v>0</v>
      </c>
      <c r="BG144" s="49">
        <f t="shared" si="105"/>
        <v>0</v>
      </c>
      <c r="BH144" s="72">
        <f t="shared" si="106"/>
        <v>0</v>
      </c>
      <c r="BI144" s="49">
        <f>VLOOKUP(A144,'1_12'!A:O,15,0)</f>
        <v>0</v>
      </c>
      <c r="BJ144" s="73">
        <f t="shared" si="107"/>
        <v>0</v>
      </c>
      <c r="BK144" s="50">
        <f t="shared" si="108"/>
        <v>0</v>
      </c>
    </row>
    <row r="145" spans="1:63" x14ac:dyDescent="0.3">
      <c r="A145" s="77" t="s">
        <v>2653</v>
      </c>
      <c r="B145" s="77" t="s">
        <v>1088</v>
      </c>
      <c r="C145" s="77">
        <f>VLOOKUP(B145,Площадь!A:B,2,0)</f>
        <v>15.4</v>
      </c>
      <c r="D145" s="113">
        <v>45010</v>
      </c>
      <c r="G145">
        <f>31-G144</f>
        <v>7</v>
      </c>
      <c r="H145">
        <v>30</v>
      </c>
      <c r="I145">
        <v>31</v>
      </c>
      <c r="J145">
        <v>30</v>
      </c>
      <c r="K145">
        <v>31</v>
      </c>
      <c r="L145">
        <v>31</v>
      </c>
      <c r="M145">
        <v>30</v>
      </c>
      <c r="N145">
        <v>31</v>
      </c>
      <c r="O145">
        <v>30</v>
      </c>
      <c r="P145">
        <v>31</v>
      </c>
      <c r="Q145">
        <f t="shared" si="77"/>
        <v>282</v>
      </c>
      <c r="R145" s="108"/>
      <c r="S145" s="91"/>
      <c r="T145" s="50">
        <f t="shared" si="78"/>
        <v>0</v>
      </c>
      <c r="U145" s="50">
        <f t="shared" si="79"/>
        <v>0</v>
      </c>
      <c r="V145" s="50">
        <f t="shared" si="80"/>
        <v>0</v>
      </c>
      <c r="W145" s="50">
        <f t="shared" si="81"/>
        <v>0</v>
      </c>
      <c r="X145" s="50">
        <f t="shared" si="82"/>
        <v>0</v>
      </c>
      <c r="Y145" s="50"/>
      <c r="Z145" s="50"/>
      <c r="AA145" s="50"/>
      <c r="AB145" s="50"/>
      <c r="AC145" s="50"/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I145" s="50">
        <f t="shared" si="87"/>
        <v>0</v>
      </c>
      <c r="AJ145" s="50">
        <f t="shared" si="88"/>
        <v>0</v>
      </c>
      <c r="AK145" s="50">
        <f t="shared" si="89"/>
        <v>0</v>
      </c>
      <c r="AL145" s="50">
        <f t="shared" si="90"/>
        <v>0.1743956462797171</v>
      </c>
      <c r="AR145" s="50">
        <f t="shared" si="91"/>
        <v>0.22939354909456888</v>
      </c>
      <c r="AS145" s="50">
        <f t="shared" si="92"/>
        <v>0.20531292112447838</v>
      </c>
      <c r="AT145" s="50">
        <f t="shared" si="93"/>
        <v>0.28194524154618322</v>
      </c>
      <c r="AV145" s="49">
        <f t="shared" si="94"/>
        <v>0</v>
      </c>
      <c r="AW145" s="49">
        <f t="shared" si="95"/>
        <v>0</v>
      </c>
      <c r="AX145" s="49">
        <f t="shared" si="96"/>
        <v>0</v>
      </c>
      <c r="AY145" s="49">
        <f t="shared" si="97"/>
        <v>468.14069704742138</v>
      </c>
      <c r="AZ145" s="49">
        <f t="shared" si="98"/>
        <v>0</v>
      </c>
      <c r="BA145" s="49">
        <f t="shared" si="99"/>
        <v>0</v>
      </c>
      <c r="BB145" s="49">
        <f t="shared" si="100"/>
        <v>0</v>
      </c>
      <c r="BC145" s="49">
        <f t="shared" si="101"/>
        <v>0</v>
      </c>
      <c r="BD145" s="49">
        <f t="shared" si="102"/>
        <v>0</v>
      </c>
      <c r="BE145" s="49">
        <f t="shared" si="103"/>
        <v>615.77486744749694</v>
      </c>
      <c r="BF145" s="49">
        <f t="shared" si="104"/>
        <v>551.1337929497048</v>
      </c>
      <c r="BG145" s="49">
        <f t="shared" si="105"/>
        <v>756.84252859691242</v>
      </c>
      <c r="BH145" s="72">
        <f t="shared" si="106"/>
        <v>2391.8918860415356</v>
      </c>
      <c r="BI145" s="49">
        <f>VLOOKUP(A145,'1_12'!A:O,15,0)</f>
        <v>5952.86</v>
      </c>
      <c r="BJ145" s="73">
        <f t="shared" si="107"/>
        <v>-3560.9681139584641</v>
      </c>
      <c r="BK145" s="50">
        <f t="shared" si="108"/>
        <v>4.8216848379055606E-3</v>
      </c>
    </row>
    <row r="146" spans="1:63" x14ac:dyDescent="0.3">
      <c r="A146" s="77" t="s">
        <v>1584</v>
      </c>
      <c r="B146" s="77" t="s">
        <v>904</v>
      </c>
      <c r="C146" s="77">
        <f>VLOOKUP(B146,Площадь!A:B,2,0)</f>
        <v>13.8</v>
      </c>
      <c r="D146" s="113"/>
      <c r="E146">
        <v>31</v>
      </c>
      <c r="F146">
        <v>28</v>
      </c>
      <c r="G146">
        <v>10</v>
      </c>
      <c r="Q146">
        <f t="shared" si="77"/>
        <v>69</v>
      </c>
      <c r="R146" s="108"/>
      <c r="S146" s="91"/>
      <c r="T146" s="50">
        <f t="shared" si="78"/>
        <v>0</v>
      </c>
      <c r="U146" s="50">
        <f t="shared" si="79"/>
        <v>0</v>
      </c>
      <c r="V146" s="50">
        <f t="shared" si="80"/>
        <v>0</v>
      </c>
      <c r="W146" s="50">
        <f t="shared" si="81"/>
        <v>0</v>
      </c>
      <c r="X146" s="50">
        <f t="shared" si="82"/>
        <v>0</v>
      </c>
      <c r="Y146" s="50"/>
      <c r="Z146" s="50"/>
      <c r="AA146" s="50"/>
      <c r="AB146" s="50"/>
      <c r="AC146" s="50"/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I146" s="50">
        <f t="shared" si="87"/>
        <v>0</v>
      </c>
      <c r="AJ146" s="50">
        <f t="shared" si="88"/>
        <v>0</v>
      </c>
      <c r="AK146" s="50">
        <f t="shared" si="89"/>
        <v>0</v>
      </c>
      <c r="AL146" s="50">
        <f t="shared" si="90"/>
        <v>0</v>
      </c>
      <c r="AR146" s="50">
        <f t="shared" si="91"/>
        <v>0</v>
      </c>
      <c r="AS146" s="50">
        <f t="shared" si="92"/>
        <v>0</v>
      </c>
      <c r="AT146" s="50">
        <f t="shared" si="93"/>
        <v>0</v>
      </c>
      <c r="AV146" s="49">
        <f t="shared" si="94"/>
        <v>0</v>
      </c>
      <c r="AW146" s="49">
        <f t="shared" si="95"/>
        <v>0</v>
      </c>
      <c r="AX146" s="49">
        <f t="shared" si="96"/>
        <v>0</v>
      </c>
      <c r="AY146" s="49">
        <f t="shared" si="97"/>
        <v>0</v>
      </c>
      <c r="AZ146" s="49">
        <f t="shared" si="98"/>
        <v>0</v>
      </c>
      <c r="BA146" s="49">
        <f t="shared" si="99"/>
        <v>0</v>
      </c>
      <c r="BB146" s="49">
        <f t="shared" si="100"/>
        <v>0</v>
      </c>
      <c r="BC146" s="49">
        <f t="shared" si="101"/>
        <v>0</v>
      </c>
      <c r="BD146" s="49">
        <f t="shared" si="102"/>
        <v>0</v>
      </c>
      <c r="BE146" s="49">
        <f t="shared" si="103"/>
        <v>0</v>
      </c>
      <c r="BF146" s="49">
        <f t="shared" si="104"/>
        <v>0</v>
      </c>
      <c r="BG146" s="49">
        <f t="shared" si="105"/>
        <v>0</v>
      </c>
      <c r="BH146" s="72">
        <f t="shared" si="106"/>
        <v>0</v>
      </c>
      <c r="BI146" s="49">
        <f>VLOOKUP(A146,'1_12'!A:O,15,0)</f>
        <v>0</v>
      </c>
      <c r="BJ146" s="73">
        <f t="shared" si="107"/>
        <v>0</v>
      </c>
      <c r="BK146" s="50">
        <f t="shared" si="108"/>
        <v>0</v>
      </c>
    </row>
    <row r="147" spans="1:63" x14ac:dyDescent="0.3">
      <c r="A147" s="77" t="s">
        <v>2493</v>
      </c>
      <c r="B147" s="77" t="s">
        <v>904</v>
      </c>
      <c r="C147" s="77">
        <f>VLOOKUP(B147,Площадь!A:B,2,0)</f>
        <v>13.8</v>
      </c>
      <c r="D147" s="113">
        <v>44996</v>
      </c>
      <c r="G147">
        <f>31-G146</f>
        <v>21</v>
      </c>
      <c r="H147">
        <v>30</v>
      </c>
      <c r="I147">
        <v>31</v>
      </c>
      <c r="J147">
        <v>30</v>
      </c>
      <c r="K147">
        <v>31</v>
      </c>
      <c r="L147">
        <v>31</v>
      </c>
      <c r="M147">
        <v>30</v>
      </c>
      <c r="N147">
        <v>31</v>
      </c>
      <c r="O147">
        <v>30</v>
      </c>
      <c r="P147">
        <v>31</v>
      </c>
      <c r="Q147">
        <f t="shared" si="77"/>
        <v>296</v>
      </c>
      <c r="R147" s="108"/>
      <c r="S147" s="91"/>
      <c r="T147" s="50">
        <f t="shared" si="78"/>
        <v>0</v>
      </c>
      <c r="U147" s="50">
        <f t="shared" si="79"/>
        <v>0</v>
      </c>
      <c r="V147" s="50">
        <f t="shared" si="80"/>
        <v>0</v>
      </c>
      <c r="W147" s="50">
        <f t="shared" si="81"/>
        <v>0</v>
      </c>
      <c r="X147" s="50">
        <f t="shared" si="82"/>
        <v>0</v>
      </c>
      <c r="Y147" s="50"/>
      <c r="Z147" s="50"/>
      <c r="AA147" s="50"/>
      <c r="AB147" s="50"/>
      <c r="AC147" s="50"/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I147" s="50">
        <f t="shared" si="87"/>
        <v>0</v>
      </c>
      <c r="AJ147" s="50">
        <f t="shared" si="88"/>
        <v>0</v>
      </c>
      <c r="AK147" s="50">
        <f t="shared" si="89"/>
        <v>0</v>
      </c>
      <c r="AL147" s="50">
        <f t="shared" si="90"/>
        <v>0.15627661809481144</v>
      </c>
      <c r="AR147" s="50">
        <f t="shared" si="91"/>
        <v>0.20556045308474355</v>
      </c>
      <c r="AS147" s="50">
        <f t="shared" si="92"/>
        <v>0.183981708540117</v>
      </c>
      <c r="AT147" s="50">
        <f t="shared" si="93"/>
        <v>0.25265222943748888</v>
      </c>
      <c r="AV147" s="49">
        <f t="shared" si="94"/>
        <v>0</v>
      </c>
      <c r="AW147" s="49">
        <f t="shared" si="95"/>
        <v>0</v>
      </c>
      <c r="AX147" s="49">
        <f t="shared" si="96"/>
        <v>0</v>
      </c>
      <c r="AY147" s="49">
        <f t="shared" si="97"/>
        <v>419.50270254898805</v>
      </c>
      <c r="AZ147" s="49">
        <f t="shared" si="98"/>
        <v>0</v>
      </c>
      <c r="BA147" s="49">
        <f t="shared" si="99"/>
        <v>0</v>
      </c>
      <c r="BB147" s="49">
        <f t="shared" si="100"/>
        <v>0</v>
      </c>
      <c r="BC147" s="49">
        <f t="shared" si="101"/>
        <v>0</v>
      </c>
      <c r="BD147" s="49">
        <f t="shared" si="102"/>
        <v>0</v>
      </c>
      <c r="BE147" s="49">
        <f t="shared" si="103"/>
        <v>551.79825784256218</v>
      </c>
      <c r="BF147" s="49">
        <f t="shared" si="104"/>
        <v>493.87313913674848</v>
      </c>
      <c r="BG147" s="49">
        <f t="shared" si="105"/>
        <v>678.20953861281771</v>
      </c>
      <c r="BH147" s="72">
        <f t="shared" si="106"/>
        <v>2143.3836381411165</v>
      </c>
      <c r="BI147" s="49">
        <f>VLOOKUP(A147,'1_12'!A:O,15,0)</f>
        <v>5334.39</v>
      </c>
      <c r="BJ147" s="73">
        <f t="shared" si="107"/>
        <v>-3191.0063618588838</v>
      </c>
      <c r="BK147" s="50">
        <f t="shared" si="108"/>
        <v>4.8216848379055597E-3</v>
      </c>
    </row>
    <row r="148" spans="1:63" x14ac:dyDescent="0.3">
      <c r="A148" s="77" t="s">
        <v>1580</v>
      </c>
      <c r="B148" s="77" t="s">
        <v>701</v>
      </c>
      <c r="C148" s="77">
        <f>VLOOKUP(B148,Площадь!A:B,2,0)</f>
        <v>17.100000000000001</v>
      </c>
      <c r="D148" s="113"/>
      <c r="E148">
        <v>31</v>
      </c>
      <c r="F148">
        <v>28</v>
      </c>
      <c r="G148">
        <v>31</v>
      </c>
      <c r="H148">
        <v>30</v>
      </c>
      <c r="I148">
        <v>30</v>
      </c>
      <c r="Q148">
        <f t="shared" si="77"/>
        <v>150</v>
      </c>
      <c r="R148" s="108"/>
      <c r="S148" s="91"/>
      <c r="T148" s="50">
        <f t="shared" si="78"/>
        <v>0</v>
      </c>
      <c r="U148" s="50">
        <f t="shared" si="79"/>
        <v>0</v>
      </c>
      <c r="V148" s="50">
        <f t="shared" si="80"/>
        <v>0</v>
      </c>
      <c r="W148" s="50">
        <f t="shared" si="81"/>
        <v>0</v>
      </c>
      <c r="X148" s="50">
        <f t="shared" si="82"/>
        <v>0</v>
      </c>
      <c r="Y148" s="50"/>
      <c r="Z148" s="50"/>
      <c r="AA148" s="50"/>
      <c r="AB148" s="50"/>
      <c r="AC148" s="50"/>
      <c r="AD148" s="50">
        <f t="shared" si="83"/>
        <v>0</v>
      </c>
      <c r="AE148" s="50">
        <f t="shared" si="84"/>
        <v>0</v>
      </c>
      <c r="AF148" s="50">
        <f t="shared" si="85"/>
        <v>0</v>
      </c>
      <c r="AG148" s="50">
        <f t="shared" si="86"/>
        <v>0</v>
      </c>
      <c r="AI148" s="50">
        <f t="shared" si="87"/>
        <v>0</v>
      </c>
      <c r="AJ148" s="50">
        <f t="shared" si="88"/>
        <v>0</v>
      </c>
      <c r="AK148" s="50">
        <f t="shared" si="89"/>
        <v>0</v>
      </c>
      <c r="AL148" s="50">
        <f t="shared" si="90"/>
        <v>0.19364711372617938</v>
      </c>
      <c r="AR148" s="50">
        <f t="shared" si="91"/>
        <v>0</v>
      </c>
      <c r="AS148" s="50">
        <f t="shared" si="92"/>
        <v>0</v>
      </c>
      <c r="AT148" s="50">
        <f t="shared" si="93"/>
        <v>0</v>
      </c>
      <c r="AV148" s="49">
        <f t="shared" si="94"/>
        <v>0</v>
      </c>
      <c r="AW148" s="49">
        <f t="shared" si="95"/>
        <v>0</v>
      </c>
      <c r="AX148" s="49">
        <f t="shared" si="96"/>
        <v>0</v>
      </c>
      <c r="AY148" s="49">
        <f t="shared" si="97"/>
        <v>519.81856620200688</v>
      </c>
      <c r="AZ148" s="49">
        <f t="shared" si="98"/>
        <v>0</v>
      </c>
      <c r="BA148" s="49">
        <f t="shared" si="99"/>
        <v>0</v>
      </c>
      <c r="BB148" s="49">
        <f t="shared" si="100"/>
        <v>0</v>
      </c>
      <c r="BC148" s="49">
        <f t="shared" si="101"/>
        <v>0</v>
      </c>
      <c r="BD148" s="49">
        <f t="shared" si="102"/>
        <v>0</v>
      </c>
      <c r="BE148" s="49">
        <f t="shared" si="103"/>
        <v>0</v>
      </c>
      <c r="BF148" s="49">
        <f t="shared" si="104"/>
        <v>0</v>
      </c>
      <c r="BG148" s="49">
        <f t="shared" si="105"/>
        <v>0</v>
      </c>
      <c r="BH148" s="72">
        <f t="shared" si="106"/>
        <v>519.81856620200688</v>
      </c>
      <c r="BI148" s="49">
        <f>VLOOKUP(A148,'1_12'!A:O,15,0)</f>
        <v>1468.88</v>
      </c>
      <c r="BJ148" s="73">
        <f t="shared" si="107"/>
        <v>-949.06143379799323</v>
      </c>
      <c r="BK148" s="50">
        <f t="shared" si="108"/>
        <v>9.4369938463050365E-4</v>
      </c>
    </row>
    <row r="149" spans="1:63" x14ac:dyDescent="0.3">
      <c r="A149" s="77" t="s">
        <v>2796</v>
      </c>
      <c r="B149" s="77" t="s">
        <v>701</v>
      </c>
      <c r="C149" s="77">
        <f>VLOOKUP(B149,Площадь!A:B,2,0)</f>
        <v>17.100000000000001</v>
      </c>
      <c r="D149" s="113">
        <v>45077</v>
      </c>
      <c r="I149">
        <f>31-I148</f>
        <v>1</v>
      </c>
      <c r="J149">
        <v>30</v>
      </c>
      <c r="K149">
        <v>31</v>
      </c>
      <c r="L149">
        <v>31</v>
      </c>
      <c r="M149">
        <v>30</v>
      </c>
      <c r="N149">
        <v>31</v>
      </c>
      <c r="O149">
        <v>30</v>
      </c>
      <c r="P149">
        <v>31</v>
      </c>
      <c r="Q149">
        <f t="shared" si="77"/>
        <v>215</v>
      </c>
      <c r="R149" s="108"/>
      <c r="S149" s="91"/>
      <c r="T149" s="50">
        <f t="shared" si="78"/>
        <v>0</v>
      </c>
      <c r="U149" s="50">
        <f t="shared" si="79"/>
        <v>0</v>
      </c>
      <c r="V149" s="50">
        <f t="shared" si="80"/>
        <v>0</v>
      </c>
      <c r="W149" s="50">
        <f t="shared" si="81"/>
        <v>0</v>
      </c>
      <c r="X149" s="50">
        <f t="shared" si="82"/>
        <v>0</v>
      </c>
      <c r="Y149" s="50"/>
      <c r="Z149" s="50"/>
      <c r="AA149" s="50"/>
      <c r="AB149" s="50"/>
      <c r="AC149" s="50"/>
      <c r="AD149" s="50">
        <f t="shared" si="83"/>
        <v>0</v>
      </c>
      <c r="AE149" s="50">
        <f t="shared" si="84"/>
        <v>0</v>
      </c>
      <c r="AF149" s="50">
        <f t="shared" si="85"/>
        <v>0</v>
      </c>
      <c r="AG149" s="50">
        <f t="shared" si="86"/>
        <v>0</v>
      </c>
      <c r="AI149" s="50">
        <f t="shared" si="87"/>
        <v>0</v>
      </c>
      <c r="AJ149" s="50">
        <f t="shared" si="88"/>
        <v>0</v>
      </c>
      <c r="AK149" s="50">
        <f t="shared" si="89"/>
        <v>0</v>
      </c>
      <c r="AL149" s="50">
        <f t="shared" si="90"/>
        <v>0</v>
      </c>
      <c r="AR149" s="50">
        <f t="shared" si="91"/>
        <v>0.25471621360500835</v>
      </c>
      <c r="AS149" s="50">
        <f t="shared" si="92"/>
        <v>0.22797733449536237</v>
      </c>
      <c r="AT149" s="50">
        <f t="shared" si="93"/>
        <v>0.31306906691167102</v>
      </c>
      <c r="AV149" s="49">
        <f t="shared" si="94"/>
        <v>0</v>
      </c>
      <c r="AW149" s="49">
        <f t="shared" si="95"/>
        <v>0</v>
      </c>
      <c r="AX149" s="49">
        <f t="shared" si="96"/>
        <v>0</v>
      </c>
      <c r="AY149" s="49">
        <f t="shared" si="97"/>
        <v>0</v>
      </c>
      <c r="AZ149" s="49">
        <f t="shared" si="98"/>
        <v>0</v>
      </c>
      <c r="BA149" s="49">
        <f t="shared" si="99"/>
        <v>0</v>
      </c>
      <c r="BB149" s="49">
        <f t="shared" si="100"/>
        <v>0</v>
      </c>
      <c r="BC149" s="49">
        <f t="shared" si="101"/>
        <v>0</v>
      </c>
      <c r="BD149" s="49">
        <f t="shared" si="102"/>
        <v>0</v>
      </c>
      <c r="BE149" s="49">
        <f t="shared" si="103"/>
        <v>683.75001515274027</v>
      </c>
      <c r="BF149" s="49">
        <f t="shared" si="104"/>
        <v>611.97323762597091</v>
      </c>
      <c r="BG149" s="49">
        <f t="shared" si="105"/>
        <v>840.39008045501328</v>
      </c>
      <c r="BH149" s="72">
        <f t="shared" si="106"/>
        <v>2136.1133332337245</v>
      </c>
      <c r="BI149" s="49">
        <f>VLOOKUP(A149,'1_12'!A:O,15,0)</f>
        <v>5141.08</v>
      </c>
      <c r="BJ149" s="73">
        <f t="shared" si="107"/>
        <v>-3004.9666667662755</v>
      </c>
      <c r="BK149" s="50">
        <f t="shared" si="108"/>
        <v>3.8779854532750568E-3</v>
      </c>
    </row>
    <row r="150" spans="1:63" x14ac:dyDescent="0.3">
      <c r="A150" s="77" t="s">
        <v>1486</v>
      </c>
      <c r="B150" s="77" t="s">
        <v>564</v>
      </c>
      <c r="C150" s="77">
        <f>VLOOKUP(B150,Площадь!A:B,2,0)</f>
        <v>16.899999999999999</v>
      </c>
      <c r="D150" s="113"/>
      <c r="E150">
        <v>31</v>
      </c>
      <c r="F150">
        <v>28</v>
      </c>
      <c r="G150">
        <v>31</v>
      </c>
      <c r="H150">
        <v>30</v>
      </c>
      <c r="I150">
        <v>30</v>
      </c>
      <c r="Q150">
        <f t="shared" si="77"/>
        <v>150</v>
      </c>
      <c r="R150" s="108"/>
      <c r="S150" s="91"/>
      <c r="T150" s="50">
        <f t="shared" si="78"/>
        <v>0</v>
      </c>
      <c r="U150" s="50">
        <f t="shared" si="79"/>
        <v>0</v>
      </c>
      <c r="V150" s="50">
        <f t="shared" si="80"/>
        <v>0</v>
      </c>
      <c r="W150" s="50">
        <f t="shared" si="81"/>
        <v>0</v>
      </c>
      <c r="X150" s="50">
        <f t="shared" si="82"/>
        <v>0</v>
      </c>
      <c r="Y150" s="50"/>
      <c r="Z150" s="50"/>
      <c r="AA150" s="50"/>
      <c r="AB150" s="50"/>
      <c r="AC150" s="50"/>
      <c r="AD150" s="50">
        <f t="shared" si="83"/>
        <v>0</v>
      </c>
      <c r="AE150" s="50">
        <f t="shared" si="84"/>
        <v>0</v>
      </c>
      <c r="AF150" s="50">
        <f t="shared" si="85"/>
        <v>0</v>
      </c>
      <c r="AG150" s="50">
        <f t="shared" si="86"/>
        <v>0</v>
      </c>
      <c r="AI150" s="50">
        <f t="shared" si="87"/>
        <v>0</v>
      </c>
      <c r="AJ150" s="50">
        <f t="shared" si="88"/>
        <v>0</v>
      </c>
      <c r="AK150" s="50">
        <f t="shared" si="89"/>
        <v>0</v>
      </c>
      <c r="AL150" s="50">
        <f t="shared" si="90"/>
        <v>0.19138223520306616</v>
      </c>
      <c r="AR150" s="50">
        <f t="shared" si="91"/>
        <v>0</v>
      </c>
      <c r="AS150" s="50">
        <f t="shared" si="92"/>
        <v>0</v>
      </c>
      <c r="AT150" s="50">
        <f t="shared" si="93"/>
        <v>0</v>
      </c>
      <c r="AV150" s="49">
        <f t="shared" si="94"/>
        <v>0</v>
      </c>
      <c r="AW150" s="49">
        <f t="shared" si="95"/>
        <v>0</v>
      </c>
      <c r="AX150" s="49">
        <f t="shared" si="96"/>
        <v>0</v>
      </c>
      <c r="AY150" s="49">
        <f t="shared" si="97"/>
        <v>513.73881688970266</v>
      </c>
      <c r="AZ150" s="49">
        <f t="shared" si="98"/>
        <v>0</v>
      </c>
      <c r="BA150" s="49">
        <f t="shared" si="99"/>
        <v>0</v>
      </c>
      <c r="BB150" s="49">
        <f t="shared" si="100"/>
        <v>0</v>
      </c>
      <c r="BC150" s="49">
        <f t="shared" si="101"/>
        <v>0</v>
      </c>
      <c r="BD150" s="49">
        <f t="shared" si="102"/>
        <v>0</v>
      </c>
      <c r="BE150" s="49">
        <f t="shared" si="103"/>
        <v>0</v>
      </c>
      <c r="BF150" s="49">
        <f t="shared" si="104"/>
        <v>0</v>
      </c>
      <c r="BG150" s="49">
        <f t="shared" si="105"/>
        <v>0</v>
      </c>
      <c r="BH150" s="72">
        <f t="shared" si="106"/>
        <v>513.73881688970266</v>
      </c>
      <c r="BI150" s="49">
        <f>VLOOKUP(A150,'1_12'!A:O,15,0)</f>
        <v>1451.7</v>
      </c>
      <c r="BJ150" s="73">
        <f t="shared" si="107"/>
        <v>-937.96118311029738</v>
      </c>
      <c r="BK150" s="50">
        <f t="shared" si="108"/>
        <v>9.4369938463050387E-4</v>
      </c>
    </row>
    <row r="151" spans="1:63" x14ac:dyDescent="0.3">
      <c r="A151" s="77" t="s">
        <v>2787</v>
      </c>
      <c r="B151" s="77" t="s">
        <v>564</v>
      </c>
      <c r="C151" s="77">
        <f>VLOOKUP(B151,Площадь!A:B,2,0)</f>
        <v>16.899999999999999</v>
      </c>
      <c r="D151" s="113">
        <v>45077</v>
      </c>
      <c r="I151">
        <f>31-I150</f>
        <v>1</v>
      </c>
      <c r="J151">
        <v>30</v>
      </c>
      <c r="K151">
        <v>31</v>
      </c>
      <c r="L151">
        <v>31</v>
      </c>
      <c r="M151">
        <v>30</v>
      </c>
      <c r="N151">
        <v>31</v>
      </c>
      <c r="O151">
        <v>30</v>
      </c>
      <c r="P151">
        <v>31</v>
      </c>
      <c r="Q151">
        <f t="shared" si="77"/>
        <v>215</v>
      </c>
      <c r="R151" s="108"/>
      <c r="S151" s="91"/>
      <c r="T151" s="50">
        <f t="shared" si="78"/>
        <v>0</v>
      </c>
      <c r="U151" s="50">
        <f t="shared" si="79"/>
        <v>0</v>
      </c>
      <c r="V151" s="50">
        <f t="shared" si="80"/>
        <v>0</v>
      </c>
      <c r="W151" s="50">
        <f t="shared" si="81"/>
        <v>0</v>
      </c>
      <c r="X151" s="50">
        <f t="shared" si="82"/>
        <v>0</v>
      </c>
      <c r="Y151" s="50"/>
      <c r="Z151" s="50"/>
      <c r="AA151" s="50"/>
      <c r="AB151" s="50"/>
      <c r="AC151" s="50"/>
      <c r="AD151" s="50">
        <f t="shared" si="83"/>
        <v>0</v>
      </c>
      <c r="AE151" s="50">
        <f t="shared" si="84"/>
        <v>0</v>
      </c>
      <c r="AF151" s="50">
        <f t="shared" si="85"/>
        <v>0</v>
      </c>
      <c r="AG151" s="50">
        <f t="shared" si="86"/>
        <v>0</v>
      </c>
      <c r="AI151" s="50">
        <f t="shared" si="87"/>
        <v>0</v>
      </c>
      <c r="AJ151" s="50">
        <f t="shared" si="88"/>
        <v>0</v>
      </c>
      <c r="AK151" s="50">
        <f t="shared" si="89"/>
        <v>0</v>
      </c>
      <c r="AL151" s="50">
        <f t="shared" si="90"/>
        <v>0</v>
      </c>
      <c r="AR151" s="50">
        <f t="shared" si="91"/>
        <v>0.25173707660378014</v>
      </c>
      <c r="AS151" s="50">
        <f t="shared" si="92"/>
        <v>0.22531093292231716</v>
      </c>
      <c r="AT151" s="50">
        <f t="shared" si="93"/>
        <v>0.30940744039808415</v>
      </c>
      <c r="AV151" s="49">
        <f t="shared" si="94"/>
        <v>0</v>
      </c>
      <c r="AW151" s="49">
        <f t="shared" si="95"/>
        <v>0</v>
      </c>
      <c r="AX151" s="49">
        <f t="shared" si="96"/>
        <v>0</v>
      </c>
      <c r="AY151" s="49">
        <f t="shared" si="97"/>
        <v>0</v>
      </c>
      <c r="AZ151" s="49">
        <f t="shared" si="98"/>
        <v>0</v>
      </c>
      <c r="BA151" s="49">
        <f t="shared" si="99"/>
        <v>0</v>
      </c>
      <c r="BB151" s="49">
        <f t="shared" si="100"/>
        <v>0</v>
      </c>
      <c r="BC151" s="49">
        <f t="shared" si="101"/>
        <v>0</v>
      </c>
      <c r="BD151" s="49">
        <f t="shared" si="102"/>
        <v>0</v>
      </c>
      <c r="BE151" s="49">
        <f t="shared" si="103"/>
        <v>675.75293895212326</v>
      </c>
      <c r="BF151" s="49">
        <f t="shared" si="104"/>
        <v>604.81565589935133</v>
      </c>
      <c r="BG151" s="49">
        <f t="shared" si="105"/>
        <v>830.5609567070012</v>
      </c>
      <c r="BH151" s="72">
        <f t="shared" si="106"/>
        <v>2111.1295515584761</v>
      </c>
      <c r="BI151" s="49">
        <f>VLOOKUP(A151,'1_12'!A:O,15,0)</f>
        <v>5080.9500000000007</v>
      </c>
      <c r="BJ151" s="73">
        <f t="shared" si="107"/>
        <v>-2969.8204484415246</v>
      </c>
      <c r="BK151" s="50">
        <f t="shared" si="108"/>
        <v>3.8779854532750568E-3</v>
      </c>
    </row>
    <row r="152" spans="1:63" x14ac:dyDescent="0.3">
      <c r="A152" s="77" t="s">
        <v>1550</v>
      </c>
      <c r="B152" s="77" t="s">
        <v>677</v>
      </c>
      <c r="C152" s="77">
        <f>VLOOKUP(B152,Площадь!A:B,2,0)</f>
        <v>16</v>
      </c>
      <c r="D152" s="113"/>
      <c r="E152">
        <v>31</v>
      </c>
      <c r="F152">
        <v>28</v>
      </c>
      <c r="G152">
        <v>13</v>
      </c>
      <c r="Q152">
        <f t="shared" si="77"/>
        <v>72</v>
      </c>
      <c r="R152" s="108"/>
      <c r="S152" s="91"/>
      <c r="T152" s="50">
        <f t="shared" si="78"/>
        <v>0</v>
      </c>
      <c r="U152" s="50">
        <f t="shared" si="79"/>
        <v>0</v>
      </c>
      <c r="V152" s="50">
        <f t="shared" si="80"/>
        <v>0</v>
      </c>
      <c r="W152" s="50">
        <f t="shared" si="81"/>
        <v>0</v>
      </c>
      <c r="X152" s="50">
        <f t="shared" si="82"/>
        <v>0</v>
      </c>
      <c r="Y152" s="50"/>
      <c r="Z152" s="50"/>
      <c r="AA152" s="50"/>
      <c r="AB152" s="50"/>
      <c r="AC152" s="50"/>
      <c r="AD152" s="50">
        <f t="shared" si="83"/>
        <v>0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I152" s="50">
        <f t="shared" si="87"/>
        <v>0</v>
      </c>
      <c r="AJ152" s="50">
        <f t="shared" si="88"/>
        <v>0</v>
      </c>
      <c r="AK152" s="50">
        <f t="shared" si="89"/>
        <v>0</v>
      </c>
      <c r="AL152" s="50">
        <f t="shared" si="90"/>
        <v>0</v>
      </c>
      <c r="AR152" s="50">
        <f t="shared" si="91"/>
        <v>0</v>
      </c>
      <c r="AS152" s="50">
        <f t="shared" si="92"/>
        <v>0</v>
      </c>
      <c r="AT152" s="50">
        <f t="shared" si="93"/>
        <v>0</v>
      </c>
      <c r="AV152" s="49">
        <f t="shared" si="94"/>
        <v>0</v>
      </c>
      <c r="AW152" s="49">
        <f t="shared" si="95"/>
        <v>0</v>
      </c>
      <c r="AX152" s="49">
        <f t="shared" si="96"/>
        <v>0</v>
      </c>
      <c r="AY152" s="49">
        <f t="shared" si="97"/>
        <v>0</v>
      </c>
      <c r="AZ152" s="49">
        <f t="shared" si="98"/>
        <v>0</v>
      </c>
      <c r="BA152" s="49">
        <f t="shared" si="99"/>
        <v>0</v>
      </c>
      <c r="BB152" s="49">
        <f t="shared" si="100"/>
        <v>0</v>
      </c>
      <c r="BC152" s="49">
        <f t="shared" si="101"/>
        <v>0</v>
      </c>
      <c r="BD152" s="49">
        <f t="shared" si="102"/>
        <v>0</v>
      </c>
      <c r="BE152" s="49">
        <f t="shared" si="103"/>
        <v>0</v>
      </c>
      <c r="BF152" s="49">
        <f t="shared" si="104"/>
        <v>0</v>
      </c>
      <c r="BG152" s="49">
        <f t="shared" si="105"/>
        <v>0</v>
      </c>
      <c r="BH152" s="72">
        <f t="shared" si="106"/>
        <v>0</v>
      </c>
      <c r="BI152" s="49">
        <f>VLOOKUP(A152,'1_12'!A:O,15,0)</f>
        <v>0</v>
      </c>
      <c r="BJ152" s="73">
        <f t="shared" si="107"/>
        <v>0</v>
      </c>
      <c r="BK152" s="50">
        <f t="shared" si="108"/>
        <v>0</v>
      </c>
    </row>
    <row r="153" spans="1:63" x14ac:dyDescent="0.3">
      <c r="A153" s="77" t="s">
        <v>2487</v>
      </c>
      <c r="B153" s="77" t="s">
        <v>677</v>
      </c>
      <c r="C153" s="77">
        <f>VLOOKUP(B153,Площадь!A:B,2,0)</f>
        <v>16</v>
      </c>
      <c r="D153" s="113">
        <v>44999</v>
      </c>
      <c r="G153">
        <f>31-G152</f>
        <v>18</v>
      </c>
      <c r="H153">
        <v>30</v>
      </c>
      <c r="I153">
        <v>31</v>
      </c>
      <c r="J153">
        <v>30</v>
      </c>
      <c r="K153">
        <v>31</v>
      </c>
      <c r="L153">
        <v>31</v>
      </c>
      <c r="M153">
        <v>30</v>
      </c>
      <c r="N153">
        <v>31</v>
      </c>
      <c r="O153">
        <v>30</v>
      </c>
      <c r="P153">
        <v>31</v>
      </c>
      <c r="Q153">
        <f t="shared" si="77"/>
        <v>293</v>
      </c>
      <c r="R153" s="108"/>
      <c r="S153" s="91"/>
      <c r="T153" s="50">
        <f t="shared" si="78"/>
        <v>0</v>
      </c>
      <c r="U153" s="50">
        <f t="shared" si="79"/>
        <v>0</v>
      </c>
      <c r="V153" s="50">
        <f t="shared" si="80"/>
        <v>0</v>
      </c>
      <c r="W153" s="50">
        <f t="shared" si="81"/>
        <v>0</v>
      </c>
      <c r="X153" s="50">
        <f t="shared" si="82"/>
        <v>0</v>
      </c>
      <c r="Y153" s="50"/>
      <c r="Z153" s="50"/>
      <c r="AA153" s="50"/>
      <c r="AB153" s="50"/>
      <c r="AC153" s="50"/>
      <c r="AD153" s="50">
        <f t="shared" si="83"/>
        <v>0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I153" s="50">
        <f t="shared" si="87"/>
        <v>0</v>
      </c>
      <c r="AJ153" s="50">
        <f t="shared" si="88"/>
        <v>0</v>
      </c>
      <c r="AK153" s="50">
        <f t="shared" si="89"/>
        <v>0</v>
      </c>
      <c r="AL153" s="50">
        <f t="shared" si="90"/>
        <v>0.18119028184905672</v>
      </c>
      <c r="AR153" s="50">
        <f t="shared" si="91"/>
        <v>0.23833096009825339</v>
      </c>
      <c r="AS153" s="50">
        <f t="shared" si="92"/>
        <v>0.21331212584361389</v>
      </c>
      <c r="AT153" s="50">
        <f t="shared" si="93"/>
        <v>0.29293012108694361</v>
      </c>
      <c r="AV153" s="49">
        <f t="shared" si="94"/>
        <v>0</v>
      </c>
      <c r="AW153" s="49">
        <f t="shared" si="95"/>
        <v>0</v>
      </c>
      <c r="AX153" s="49">
        <f t="shared" si="96"/>
        <v>0</v>
      </c>
      <c r="AY153" s="49">
        <f t="shared" si="97"/>
        <v>486.37994498433392</v>
      </c>
      <c r="AZ153" s="49">
        <f t="shared" si="98"/>
        <v>0</v>
      </c>
      <c r="BA153" s="49">
        <f t="shared" si="99"/>
        <v>0</v>
      </c>
      <c r="BB153" s="49">
        <f t="shared" si="100"/>
        <v>0</v>
      </c>
      <c r="BC153" s="49">
        <f t="shared" si="101"/>
        <v>0</v>
      </c>
      <c r="BD153" s="49">
        <f t="shared" si="102"/>
        <v>0</v>
      </c>
      <c r="BE153" s="49">
        <f t="shared" si="103"/>
        <v>639.76609604934754</v>
      </c>
      <c r="BF153" s="49">
        <f t="shared" si="104"/>
        <v>572.60653812956343</v>
      </c>
      <c r="BG153" s="49">
        <f t="shared" si="105"/>
        <v>786.32989984094797</v>
      </c>
      <c r="BH153" s="72">
        <f t="shared" si="106"/>
        <v>2485.0824790041929</v>
      </c>
      <c r="BI153" s="49">
        <f>VLOOKUP(A153,'1_12'!A:O,15,0)</f>
        <v>6184.7999999999993</v>
      </c>
      <c r="BJ153" s="73">
        <f t="shared" si="107"/>
        <v>-3699.7175209958064</v>
      </c>
      <c r="BK153" s="50">
        <f t="shared" si="108"/>
        <v>4.8216848379055606E-3</v>
      </c>
    </row>
    <row r="154" spans="1:63" x14ac:dyDescent="0.3">
      <c r="A154" s="77" t="s">
        <v>1569</v>
      </c>
      <c r="B154" s="77" t="s">
        <v>790</v>
      </c>
      <c r="C154" s="77">
        <f>VLOOKUP(B154,Площадь!A:B,2,0)</f>
        <v>15.8</v>
      </c>
      <c r="D154" s="113"/>
      <c r="E154">
        <v>31</v>
      </c>
      <c r="F154">
        <v>28</v>
      </c>
      <c r="G154">
        <v>13</v>
      </c>
      <c r="Q154">
        <f t="shared" si="77"/>
        <v>72</v>
      </c>
      <c r="R154" s="108"/>
      <c r="S154" s="91"/>
      <c r="T154" s="50">
        <f t="shared" si="78"/>
        <v>0</v>
      </c>
      <c r="U154" s="50">
        <f t="shared" si="79"/>
        <v>0</v>
      </c>
      <c r="V154" s="50">
        <f t="shared" si="80"/>
        <v>0</v>
      </c>
      <c r="W154" s="50">
        <f t="shared" si="81"/>
        <v>0</v>
      </c>
      <c r="X154" s="50">
        <f t="shared" si="82"/>
        <v>0</v>
      </c>
      <c r="Y154" s="50"/>
      <c r="Z154" s="50"/>
      <c r="AA154" s="50"/>
      <c r="AB154" s="50"/>
      <c r="AC154" s="50"/>
      <c r="AD154" s="50">
        <f t="shared" si="83"/>
        <v>0</v>
      </c>
      <c r="AE154" s="50">
        <f t="shared" si="84"/>
        <v>0</v>
      </c>
      <c r="AF154" s="50">
        <f t="shared" si="85"/>
        <v>0</v>
      </c>
      <c r="AG154" s="50">
        <f t="shared" si="86"/>
        <v>0</v>
      </c>
      <c r="AI154" s="50">
        <f t="shared" si="87"/>
        <v>0</v>
      </c>
      <c r="AJ154" s="50">
        <f t="shared" si="88"/>
        <v>0</v>
      </c>
      <c r="AK154" s="50">
        <f t="shared" si="89"/>
        <v>0</v>
      </c>
      <c r="AL154" s="50">
        <f t="shared" si="90"/>
        <v>0</v>
      </c>
      <c r="AR154" s="50">
        <f t="shared" si="91"/>
        <v>0</v>
      </c>
      <c r="AS154" s="50">
        <f t="shared" si="92"/>
        <v>0</v>
      </c>
      <c r="AT154" s="50">
        <f t="shared" si="93"/>
        <v>0</v>
      </c>
      <c r="AV154" s="49">
        <f t="shared" si="94"/>
        <v>0</v>
      </c>
      <c r="AW154" s="49">
        <f t="shared" si="95"/>
        <v>0</v>
      </c>
      <c r="AX154" s="49">
        <f t="shared" si="96"/>
        <v>0</v>
      </c>
      <c r="AY154" s="49">
        <f t="shared" si="97"/>
        <v>0</v>
      </c>
      <c r="AZ154" s="49">
        <f t="shared" si="98"/>
        <v>0</v>
      </c>
      <c r="BA154" s="49">
        <f t="shared" si="99"/>
        <v>0</v>
      </c>
      <c r="BB154" s="49">
        <f t="shared" si="100"/>
        <v>0</v>
      </c>
      <c r="BC154" s="49">
        <f t="shared" si="101"/>
        <v>0</v>
      </c>
      <c r="BD154" s="49">
        <f t="shared" si="102"/>
        <v>0</v>
      </c>
      <c r="BE154" s="49">
        <f t="shared" si="103"/>
        <v>0</v>
      </c>
      <c r="BF154" s="49">
        <f t="shared" si="104"/>
        <v>0</v>
      </c>
      <c r="BG154" s="49">
        <f t="shared" si="105"/>
        <v>0</v>
      </c>
      <c r="BH154" s="72">
        <f t="shared" si="106"/>
        <v>0</v>
      </c>
      <c r="BI154" s="49">
        <f>VLOOKUP(A154,'1_12'!A:O,15,0)</f>
        <v>0</v>
      </c>
      <c r="BJ154" s="73">
        <f t="shared" si="107"/>
        <v>0</v>
      </c>
      <c r="BK154" s="50">
        <f t="shared" si="108"/>
        <v>0</v>
      </c>
    </row>
    <row r="155" spans="1:63" x14ac:dyDescent="0.3">
      <c r="A155" s="77" t="s">
        <v>2489</v>
      </c>
      <c r="B155" s="77" t="s">
        <v>790</v>
      </c>
      <c r="C155" s="77">
        <f>VLOOKUP(B155,Площадь!A:B,2,0)</f>
        <v>15.8</v>
      </c>
      <c r="D155" s="113">
        <v>44999</v>
      </c>
      <c r="G155">
        <f>31-G154</f>
        <v>18</v>
      </c>
      <c r="H155">
        <v>30</v>
      </c>
      <c r="I155">
        <v>31</v>
      </c>
      <c r="J155">
        <v>30</v>
      </c>
      <c r="K155">
        <v>31</v>
      </c>
      <c r="L155">
        <v>31</v>
      </c>
      <c r="M155">
        <v>30</v>
      </c>
      <c r="N155">
        <v>31</v>
      </c>
      <c r="O155">
        <v>30</v>
      </c>
      <c r="P155">
        <v>31</v>
      </c>
      <c r="Q155">
        <f t="shared" si="77"/>
        <v>293</v>
      </c>
      <c r="R155" s="108"/>
      <c r="S155" s="91"/>
      <c r="T155" s="50">
        <f t="shared" si="78"/>
        <v>0</v>
      </c>
      <c r="U155" s="50">
        <f t="shared" si="79"/>
        <v>0</v>
      </c>
      <c r="V155" s="50">
        <f t="shared" si="80"/>
        <v>0</v>
      </c>
      <c r="W155" s="50">
        <f t="shared" si="81"/>
        <v>0</v>
      </c>
      <c r="X155" s="50">
        <f t="shared" si="82"/>
        <v>0</v>
      </c>
      <c r="Y155" s="50"/>
      <c r="Z155" s="50"/>
      <c r="AA155" s="50"/>
      <c r="AB155" s="50"/>
      <c r="AC155" s="50"/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I155" s="50">
        <f t="shared" si="87"/>
        <v>0</v>
      </c>
      <c r="AJ155" s="50">
        <f t="shared" si="88"/>
        <v>0</v>
      </c>
      <c r="AK155" s="50">
        <f t="shared" si="89"/>
        <v>0</v>
      </c>
      <c r="AL155" s="50">
        <f t="shared" si="90"/>
        <v>0.17892540332594353</v>
      </c>
      <c r="AR155" s="50">
        <f t="shared" si="91"/>
        <v>0.23535182309702524</v>
      </c>
      <c r="AS155" s="50">
        <f t="shared" si="92"/>
        <v>0.21064572427056874</v>
      </c>
      <c r="AT155" s="50">
        <f t="shared" si="93"/>
        <v>0.28926849457335685</v>
      </c>
      <c r="AV155" s="49">
        <f t="shared" si="94"/>
        <v>0</v>
      </c>
      <c r="AW155" s="49">
        <f t="shared" si="95"/>
        <v>0</v>
      </c>
      <c r="AX155" s="49">
        <f t="shared" si="96"/>
        <v>0</v>
      </c>
      <c r="AY155" s="49">
        <f t="shared" si="97"/>
        <v>480.30019567202982</v>
      </c>
      <c r="AZ155" s="49">
        <f t="shared" si="98"/>
        <v>0</v>
      </c>
      <c r="BA155" s="49">
        <f t="shared" si="99"/>
        <v>0</v>
      </c>
      <c r="BB155" s="49">
        <f t="shared" si="100"/>
        <v>0</v>
      </c>
      <c r="BC155" s="49">
        <f t="shared" si="101"/>
        <v>0</v>
      </c>
      <c r="BD155" s="49">
        <f t="shared" si="102"/>
        <v>0</v>
      </c>
      <c r="BE155" s="49">
        <f t="shared" si="103"/>
        <v>631.76901984873075</v>
      </c>
      <c r="BF155" s="49">
        <f t="shared" si="104"/>
        <v>565.44895640294396</v>
      </c>
      <c r="BG155" s="49">
        <f t="shared" si="105"/>
        <v>776.50077609293623</v>
      </c>
      <c r="BH155" s="72">
        <f t="shared" si="106"/>
        <v>2454.0189480166405</v>
      </c>
      <c r="BI155" s="49">
        <f>VLOOKUP(A155,'1_12'!A:O,15,0)</f>
        <v>6107.49</v>
      </c>
      <c r="BJ155" s="73">
        <f t="shared" si="107"/>
        <v>-3653.4710519833593</v>
      </c>
      <c r="BK155" s="50">
        <f t="shared" si="108"/>
        <v>4.8216848379055615E-3</v>
      </c>
    </row>
    <row r="156" spans="1:63" x14ac:dyDescent="0.3">
      <c r="A156" s="77" t="s">
        <v>1653</v>
      </c>
      <c r="B156" s="77" t="s">
        <v>680</v>
      </c>
      <c r="C156" s="77">
        <f>VLOOKUP(B156,Площадь!A:B,2,0)</f>
        <v>13.8</v>
      </c>
      <c r="D156" s="113"/>
      <c r="E156">
        <v>31</v>
      </c>
      <c r="F156">
        <v>28</v>
      </c>
      <c r="G156">
        <v>15</v>
      </c>
      <c r="Q156">
        <f t="shared" si="77"/>
        <v>74</v>
      </c>
      <c r="R156" s="108"/>
      <c r="S156" s="91"/>
      <c r="T156" s="50">
        <f t="shared" si="78"/>
        <v>0</v>
      </c>
      <c r="U156" s="50">
        <f t="shared" si="79"/>
        <v>0</v>
      </c>
      <c r="V156" s="50">
        <f t="shared" si="80"/>
        <v>0</v>
      </c>
      <c r="W156" s="50">
        <f t="shared" si="81"/>
        <v>0</v>
      </c>
      <c r="X156" s="50">
        <f t="shared" si="82"/>
        <v>0</v>
      </c>
      <c r="Y156" s="50"/>
      <c r="Z156" s="50"/>
      <c r="AA156" s="50"/>
      <c r="AB156" s="50"/>
      <c r="AC156" s="50"/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I156" s="50">
        <f t="shared" si="87"/>
        <v>0</v>
      </c>
      <c r="AJ156" s="50">
        <f t="shared" si="88"/>
        <v>0</v>
      </c>
      <c r="AK156" s="50">
        <f t="shared" si="89"/>
        <v>0</v>
      </c>
      <c r="AL156" s="50">
        <f t="shared" si="90"/>
        <v>0</v>
      </c>
      <c r="AR156" s="50">
        <f t="shared" si="91"/>
        <v>0</v>
      </c>
      <c r="AS156" s="50">
        <f t="shared" si="92"/>
        <v>0</v>
      </c>
      <c r="AT156" s="50">
        <f t="shared" si="93"/>
        <v>0</v>
      </c>
      <c r="AV156" s="49">
        <f t="shared" si="94"/>
        <v>0</v>
      </c>
      <c r="AW156" s="49">
        <f t="shared" si="95"/>
        <v>0</v>
      </c>
      <c r="AX156" s="49">
        <f t="shared" si="96"/>
        <v>0</v>
      </c>
      <c r="AY156" s="49">
        <f t="shared" si="97"/>
        <v>0</v>
      </c>
      <c r="AZ156" s="49">
        <f t="shared" si="98"/>
        <v>0</v>
      </c>
      <c r="BA156" s="49">
        <f t="shared" si="99"/>
        <v>0</v>
      </c>
      <c r="BB156" s="49">
        <f t="shared" si="100"/>
        <v>0</v>
      </c>
      <c r="BC156" s="49">
        <f t="shared" si="101"/>
        <v>0</v>
      </c>
      <c r="BD156" s="49">
        <f t="shared" si="102"/>
        <v>0</v>
      </c>
      <c r="BE156" s="49">
        <f t="shared" si="103"/>
        <v>0</v>
      </c>
      <c r="BF156" s="49">
        <f t="shared" si="104"/>
        <v>0</v>
      </c>
      <c r="BG156" s="49">
        <f t="shared" si="105"/>
        <v>0</v>
      </c>
      <c r="BH156" s="72">
        <f t="shared" si="106"/>
        <v>0</v>
      </c>
      <c r="BI156" s="49">
        <f>VLOOKUP(A156,'1_12'!A:O,15,0)</f>
        <v>0</v>
      </c>
      <c r="BJ156" s="73">
        <f t="shared" si="107"/>
        <v>0</v>
      </c>
      <c r="BK156" s="50">
        <f t="shared" si="108"/>
        <v>0</v>
      </c>
    </row>
    <row r="157" spans="1:63" x14ac:dyDescent="0.3">
      <c r="A157" s="77" t="s">
        <v>2496</v>
      </c>
      <c r="B157" s="77" t="s">
        <v>680</v>
      </c>
      <c r="C157" s="77">
        <f>VLOOKUP(B157,Площадь!A:B,2,0)</f>
        <v>13.8</v>
      </c>
      <c r="D157" s="113">
        <v>45001</v>
      </c>
      <c r="G157">
        <f>31-G156</f>
        <v>16</v>
      </c>
      <c r="H157">
        <v>30</v>
      </c>
      <c r="I157">
        <v>31</v>
      </c>
      <c r="J157">
        <v>30</v>
      </c>
      <c r="K157">
        <v>31</v>
      </c>
      <c r="L157">
        <v>31</v>
      </c>
      <c r="M157">
        <v>30</v>
      </c>
      <c r="N157">
        <v>31</v>
      </c>
      <c r="O157">
        <v>30</v>
      </c>
      <c r="P157">
        <v>31</v>
      </c>
      <c r="Q157">
        <f t="shared" si="77"/>
        <v>291</v>
      </c>
      <c r="R157" s="108"/>
      <c r="S157" s="91"/>
      <c r="T157" s="50">
        <f t="shared" si="78"/>
        <v>0</v>
      </c>
      <c r="U157" s="50">
        <f t="shared" si="79"/>
        <v>0</v>
      </c>
      <c r="V157" s="50">
        <f t="shared" si="80"/>
        <v>0</v>
      </c>
      <c r="W157" s="50">
        <f t="shared" si="81"/>
        <v>0</v>
      </c>
      <c r="X157" s="50">
        <f t="shared" si="82"/>
        <v>0</v>
      </c>
      <c r="Y157" s="50"/>
      <c r="Z157" s="50"/>
      <c r="AA157" s="50"/>
      <c r="AB157" s="50"/>
      <c r="AC157" s="50"/>
      <c r="AD157" s="50">
        <f t="shared" si="83"/>
        <v>0</v>
      </c>
      <c r="AE157" s="50">
        <f t="shared" si="84"/>
        <v>0</v>
      </c>
      <c r="AF157" s="50">
        <f t="shared" si="85"/>
        <v>0</v>
      </c>
      <c r="AG157" s="50">
        <f t="shared" si="86"/>
        <v>0</v>
      </c>
      <c r="AI157" s="50">
        <f t="shared" si="87"/>
        <v>0</v>
      </c>
      <c r="AJ157" s="50">
        <f t="shared" si="88"/>
        <v>0</v>
      </c>
      <c r="AK157" s="50">
        <f t="shared" si="89"/>
        <v>0</v>
      </c>
      <c r="AL157" s="50">
        <f t="shared" si="90"/>
        <v>0.15627661809481144</v>
      </c>
      <c r="AR157" s="50">
        <f t="shared" si="91"/>
        <v>0.20556045308474355</v>
      </c>
      <c r="AS157" s="50">
        <f t="shared" si="92"/>
        <v>0.183981708540117</v>
      </c>
      <c r="AT157" s="50">
        <f t="shared" si="93"/>
        <v>0.25265222943748888</v>
      </c>
      <c r="AV157" s="49">
        <f t="shared" si="94"/>
        <v>0</v>
      </c>
      <c r="AW157" s="49">
        <f t="shared" si="95"/>
        <v>0</v>
      </c>
      <c r="AX157" s="49">
        <f t="shared" si="96"/>
        <v>0</v>
      </c>
      <c r="AY157" s="49">
        <f t="shared" si="97"/>
        <v>419.50270254898805</v>
      </c>
      <c r="AZ157" s="49">
        <f t="shared" si="98"/>
        <v>0</v>
      </c>
      <c r="BA157" s="49">
        <f t="shared" si="99"/>
        <v>0</v>
      </c>
      <c r="BB157" s="49">
        <f t="shared" si="100"/>
        <v>0</v>
      </c>
      <c r="BC157" s="49">
        <f t="shared" si="101"/>
        <v>0</v>
      </c>
      <c r="BD157" s="49">
        <f t="shared" si="102"/>
        <v>0</v>
      </c>
      <c r="BE157" s="49">
        <f t="shared" si="103"/>
        <v>551.79825784256218</v>
      </c>
      <c r="BF157" s="49">
        <f t="shared" si="104"/>
        <v>493.87313913674848</v>
      </c>
      <c r="BG157" s="49">
        <f t="shared" si="105"/>
        <v>678.20953861281771</v>
      </c>
      <c r="BH157" s="72">
        <f t="shared" si="106"/>
        <v>2143.3836381411165</v>
      </c>
      <c r="BI157" s="49">
        <f>VLOOKUP(A157,'1_12'!A:O,15,0)</f>
        <v>5334.39</v>
      </c>
      <c r="BJ157" s="73">
        <f t="shared" si="107"/>
        <v>-3191.0063618588838</v>
      </c>
      <c r="BK157" s="50">
        <f t="shared" si="108"/>
        <v>4.8216848379055597E-3</v>
      </c>
    </row>
    <row r="158" spans="1:63" x14ac:dyDescent="0.3">
      <c r="A158" s="77" t="s">
        <v>1376</v>
      </c>
      <c r="B158" s="77" t="s">
        <v>551</v>
      </c>
      <c r="C158" s="77">
        <f>VLOOKUP(B158,Площадь!A:B,2,0)</f>
        <v>13.8</v>
      </c>
      <c r="D158" s="113"/>
      <c r="E158">
        <v>31</v>
      </c>
      <c r="F158">
        <v>28</v>
      </c>
      <c r="G158">
        <v>15</v>
      </c>
      <c r="Q158">
        <f t="shared" si="77"/>
        <v>74</v>
      </c>
      <c r="R158" s="108"/>
      <c r="S158" s="91"/>
      <c r="T158" s="50">
        <f t="shared" si="78"/>
        <v>0</v>
      </c>
      <c r="U158" s="50">
        <f t="shared" si="79"/>
        <v>0</v>
      </c>
      <c r="V158" s="50">
        <f t="shared" si="80"/>
        <v>0</v>
      </c>
      <c r="W158" s="50">
        <f t="shared" si="81"/>
        <v>0</v>
      </c>
      <c r="X158" s="50">
        <f t="shared" si="82"/>
        <v>0</v>
      </c>
      <c r="Y158" s="50"/>
      <c r="Z158" s="50"/>
      <c r="AA158" s="50"/>
      <c r="AB158" s="50"/>
      <c r="AC158" s="50"/>
      <c r="AD158" s="50">
        <f t="shared" si="83"/>
        <v>0</v>
      </c>
      <c r="AE158" s="50">
        <f t="shared" si="84"/>
        <v>0</v>
      </c>
      <c r="AF158" s="50">
        <f t="shared" si="85"/>
        <v>0</v>
      </c>
      <c r="AG158" s="50">
        <f t="shared" si="86"/>
        <v>0</v>
      </c>
      <c r="AI158" s="50">
        <f t="shared" si="87"/>
        <v>0</v>
      </c>
      <c r="AJ158" s="50">
        <f t="shared" si="88"/>
        <v>0</v>
      </c>
      <c r="AK158" s="50">
        <f t="shared" si="89"/>
        <v>0</v>
      </c>
      <c r="AL158" s="50">
        <f t="shared" si="90"/>
        <v>0</v>
      </c>
      <c r="AR158" s="50">
        <f t="shared" si="91"/>
        <v>0</v>
      </c>
      <c r="AS158" s="50">
        <f t="shared" si="92"/>
        <v>0</v>
      </c>
      <c r="AT158" s="50">
        <f t="shared" si="93"/>
        <v>0</v>
      </c>
      <c r="AV158" s="49">
        <f t="shared" si="94"/>
        <v>0</v>
      </c>
      <c r="AW158" s="49">
        <f t="shared" si="95"/>
        <v>0</v>
      </c>
      <c r="AX158" s="49">
        <f t="shared" si="96"/>
        <v>0</v>
      </c>
      <c r="AY158" s="49">
        <f t="shared" si="97"/>
        <v>0</v>
      </c>
      <c r="AZ158" s="49">
        <f t="shared" si="98"/>
        <v>0</v>
      </c>
      <c r="BA158" s="49">
        <f t="shared" si="99"/>
        <v>0</v>
      </c>
      <c r="BB158" s="49">
        <f t="shared" si="100"/>
        <v>0</v>
      </c>
      <c r="BC158" s="49">
        <f t="shared" si="101"/>
        <v>0</v>
      </c>
      <c r="BD158" s="49">
        <f t="shared" si="102"/>
        <v>0</v>
      </c>
      <c r="BE158" s="49">
        <f t="shared" si="103"/>
        <v>0</v>
      </c>
      <c r="BF158" s="49">
        <f t="shared" si="104"/>
        <v>0</v>
      </c>
      <c r="BG158" s="49">
        <f t="shared" si="105"/>
        <v>0</v>
      </c>
      <c r="BH158" s="72">
        <f t="shared" si="106"/>
        <v>0</v>
      </c>
      <c r="BI158" s="49">
        <f>VLOOKUP(A158,'1_12'!A:O,15,0)</f>
        <v>0</v>
      </c>
      <c r="BJ158" s="73">
        <f t="shared" si="107"/>
        <v>0</v>
      </c>
      <c r="BK158" s="50">
        <f t="shared" si="108"/>
        <v>0</v>
      </c>
    </row>
    <row r="159" spans="1:63" x14ac:dyDescent="0.3">
      <c r="A159" s="77" t="s">
        <v>2473</v>
      </c>
      <c r="B159" s="77" t="s">
        <v>551</v>
      </c>
      <c r="C159" s="77">
        <f>VLOOKUP(B159,Площадь!A:B,2,0)</f>
        <v>13.8</v>
      </c>
      <c r="D159" s="113">
        <v>45001</v>
      </c>
      <c r="G159">
        <f>31-G158</f>
        <v>16</v>
      </c>
      <c r="H159">
        <v>30</v>
      </c>
      <c r="I159">
        <v>31</v>
      </c>
      <c r="J159">
        <v>30</v>
      </c>
      <c r="K159">
        <v>31</v>
      </c>
      <c r="L159">
        <v>31</v>
      </c>
      <c r="M159">
        <v>30</v>
      </c>
      <c r="N159">
        <v>31</v>
      </c>
      <c r="O159">
        <v>30</v>
      </c>
      <c r="P159">
        <v>31</v>
      </c>
      <c r="Q159">
        <f t="shared" si="77"/>
        <v>291</v>
      </c>
      <c r="R159" s="108"/>
      <c r="S159" s="91"/>
      <c r="T159" s="50">
        <f t="shared" si="78"/>
        <v>0</v>
      </c>
      <c r="U159" s="50">
        <f t="shared" si="79"/>
        <v>0</v>
      </c>
      <c r="V159" s="50">
        <f t="shared" si="80"/>
        <v>0</v>
      </c>
      <c r="W159" s="50">
        <f t="shared" si="81"/>
        <v>0</v>
      </c>
      <c r="X159" s="50">
        <f t="shared" si="82"/>
        <v>0</v>
      </c>
      <c r="Y159" s="50"/>
      <c r="Z159" s="50"/>
      <c r="AA159" s="50"/>
      <c r="AB159" s="50"/>
      <c r="AC159" s="50"/>
      <c r="AD159" s="50">
        <f t="shared" si="83"/>
        <v>0</v>
      </c>
      <c r="AE159" s="50">
        <f t="shared" si="84"/>
        <v>0</v>
      </c>
      <c r="AF159" s="50">
        <f t="shared" si="85"/>
        <v>0</v>
      </c>
      <c r="AG159" s="50">
        <f t="shared" si="86"/>
        <v>0</v>
      </c>
      <c r="AI159" s="50">
        <f t="shared" si="87"/>
        <v>0</v>
      </c>
      <c r="AJ159" s="50">
        <f t="shared" si="88"/>
        <v>0</v>
      </c>
      <c r="AK159" s="50">
        <f t="shared" si="89"/>
        <v>0</v>
      </c>
      <c r="AL159" s="50">
        <f t="shared" si="90"/>
        <v>0.15627661809481144</v>
      </c>
      <c r="AR159" s="50">
        <f t="shared" si="91"/>
        <v>0.20556045308474355</v>
      </c>
      <c r="AS159" s="50">
        <f t="shared" si="92"/>
        <v>0.183981708540117</v>
      </c>
      <c r="AT159" s="50">
        <f t="shared" si="93"/>
        <v>0.25265222943748888</v>
      </c>
      <c r="AV159" s="49">
        <f t="shared" si="94"/>
        <v>0</v>
      </c>
      <c r="AW159" s="49">
        <f t="shared" si="95"/>
        <v>0</v>
      </c>
      <c r="AX159" s="49">
        <f t="shared" si="96"/>
        <v>0</v>
      </c>
      <c r="AY159" s="49">
        <f t="shared" si="97"/>
        <v>419.50270254898805</v>
      </c>
      <c r="AZ159" s="49">
        <f t="shared" si="98"/>
        <v>0</v>
      </c>
      <c r="BA159" s="49">
        <f t="shared" si="99"/>
        <v>0</v>
      </c>
      <c r="BB159" s="49">
        <f t="shared" si="100"/>
        <v>0</v>
      </c>
      <c r="BC159" s="49">
        <f t="shared" si="101"/>
        <v>0</v>
      </c>
      <c r="BD159" s="49">
        <f t="shared" si="102"/>
        <v>0</v>
      </c>
      <c r="BE159" s="49">
        <f t="shared" si="103"/>
        <v>551.79825784256218</v>
      </c>
      <c r="BF159" s="49">
        <f t="shared" si="104"/>
        <v>493.87313913674848</v>
      </c>
      <c r="BG159" s="49">
        <f t="shared" si="105"/>
        <v>678.20953861281771</v>
      </c>
      <c r="BH159" s="72">
        <f t="shared" si="106"/>
        <v>2143.3836381411165</v>
      </c>
      <c r="BI159" s="49">
        <f>VLOOKUP(A159,'1_12'!A:O,15,0)</f>
        <v>5334.39</v>
      </c>
      <c r="BJ159" s="73">
        <f t="shared" si="107"/>
        <v>-3191.0063618588838</v>
      </c>
      <c r="BK159" s="50">
        <f t="shared" si="108"/>
        <v>4.8216848379055597E-3</v>
      </c>
    </row>
    <row r="160" spans="1:63" x14ac:dyDescent="0.3">
      <c r="A160" s="77" t="s">
        <v>1687</v>
      </c>
      <c r="B160" s="77" t="s">
        <v>580</v>
      </c>
      <c r="C160" s="77">
        <f>VLOOKUP(B160,Площадь!A:B,2,0)</f>
        <v>17.600000000000001</v>
      </c>
      <c r="D160" s="113"/>
      <c r="E160">
        <v>31</v>
      </c>
      <c r="F160">
        <v>28</v>
      </c>
      <c r="G160">
        <v>31</v>
      </c>
      <c r="H160">
        <v>18</v>
      </c>
      <c r="Q160">
        <f t="shared" si="77"/>
        <v>108</v>
      </c>
      <c r="R160" s="108"/>
      <c r="S160" s="91"/>
      <c r="T160" s="50">
        <f t="shared" si="78"/>
        <v>0</v>
      </c>
      <c r="U160" s="50">
        <f t="shared" si="79"/>
        <v>0</v>
      </c>
      <c r="V160" s="50">
        <f t="shared" si="80"/>
        <v>0</v>
      </c>
      <c r="W160" s="50">
        <f t="shared" si="81"/>
        <v>0</v>
      </c>
      <c r="X160" s="50">
        <f t="shared" si="82"/>
        <v>0</v>
      </c>
      <c r="Y160" s="50"/>
      <c r="Z160" s="50"/>
      <c r="AA160" s="50"/>
      <c r="AB160" s="50"/>
      <c r="AC160" s="50"/>
      <c r="AD160" s="50">
        <f t="shared" si="83"/>
        <v>0</v>
      </c>
      <c r="AE160" s="50">
        <f t="shared" si="84"/>
        <v>0</v>
      </c>
      <c r="AF160" s="50">
        <f t="shared" si="85"/>
        <v>0</v>
      </c>
      <c r="AG160" s="50">
        <f t="shared" si="86"/>
        <v>0</v>
      </c>
      <c r="AI160" s="50">
        <f t="shared" si="87"/>
        <v>0</v>
      </c>
      <c r="AJ160" s="50">
        <f t="shared" si="88"/>
        <v>0</v>
      </c>
      <c r="AK160" s="50">
        <f t="shared" si="89"/>
        <v>0</v>
      </c>
      <c r="AL160" s="50">
        <f t="shared" si="90"/>
        <v>0.11958558602037744</v>
      </c>
      <c r="AR160" s="50">
        <f t="shared" si="91"/>
        <v>0</v>
      </c>
      <c r="AS160" s="50">
        <f t="shared" si="92"/>
        <v>0</v>
      </c>
      <c r="AT160" s="50">
        <f t="shared" si="93"/>
        <v>0</v>
      </c>
      <c r="AV160" s="49">
        <f t="shared" si="94"/>
        <v>0</v>
      </c>
      <c r="AW160" s="49">
        <f t="shared" si="95"/>
        <v>0</v>
      </c>
      <c r="AX160" s="49">
        <f t="shared" si="96"/>
        <v>0</v>
      </c>
      <c r="AY160" s="49">
        <f t="shared" si="97"/>
        <v>321.01076368966039</v>
      </c>
      <c r="AZ160" s="49">
        <f t="shared" si="98"/>
        <v>0</v>
      </c>
      <c r="BA160" s="49">
        <f t="shared" si="99"/>
        <v>0</v>
      </c>
      <c r="BB160" s="49">
        <f t="shared" si="100"/>
        <v>0</v>
      </c>
      <c r="BC160" s="49">
        <f t="shared" si="101"/>
        <v>0</v>
      </c>
      <c r="BD160" s="49">
        <f t="shared" si="102"/>
        <v>0</v>
      </c>
      <c r="BE160" s="49">
        <f t="shared" si="103"/>
        <v>0</v>
      </c>
      <c r="BF160" s="49">
        <f t="shared" si="104"/>
        <v>0</v>
      </c>
      <c r="BG160" s="49">
        <f t="shared" si="105"/>
        <v>0</v>
      </c>
      <c r="BH160" s="72">
        <f t="shared" si="106"/>
        <v>321.01076368966039</v>
      </c>
      <c r="BI160" s="49">
        <f>VLOOKUP(A160,'1_12'!A:O,15,0)</f>
        <v>453.66</v>
      </c>
      <c r="BJ160" s="73">
        <f t="shared" si="107"/>
        <v>-132.64923631033963</v>
      </c>
      <c r="BK160" s="50">
        <f t="shared" si="108"/>
        <v>5.6621963077830228E-4</v>
      </c>
    </row>
    <row r="161" spans="1:63" x14ac:dyDescent="0.3">
      <c r="A161" s="77" t="s">
        <v>2667</v>
      </c>
      <c r="B161" s="77" t="s">
        <v>580</v>
      </c>
      <c r="C161" s="77">
        <f>VLOOKUP(B161,Площадь!A:B,2,0)</f>
        <v>17.600000000000001</v>
      </c>
      <c r="D161" s="113">
        <v>45035</v>
      </c>
      <c r="H161">
        <f>30-H160</f>
        <v>12</v>
      </c>
      <c r="I161">
        <v>31</v>
      </c>
      <c r="J161">
        <v>30</v>
      </c>
      <c r="K161">
        <v>31</v>
      </c>
      <c r="L161">
        <v>31</v>
      </c>
      <c r="M161">
        <v>30</v>
      </c>
      <c r="N161">
        <v>31</v>
      </c>
      <c r="O161">
        <v>30</v>
      </c>
      <c r="P161">
        <v>31</v>
      </c>
      <c r="Q161">
        <f t="shared" si="77"/>
        <v>257</v>
      </c>
      <c r="R161" s="108"/>
      <c r="S161" s="91"/>
      <c r="T161" s="50">
        <f t="shared" si="78"/>
        <v>0</v>
      </c>
      <c r="U161" s="50">
        <f t="shared" si="79"/>
        <v>0</v>
      </c>
      <c r="V161" s="50">
        <f t="shared" si="80"/>
        <v>0</v>
      </c>
      <c r="W161" s="50">
        <f t="shared" si="81"/>
        <v>0</v>
      </c>
      <c r="X161" s="50">
        <f t="shared" si="82"/>
        <v>0</v>
      </c>
      <c r="Y161" s="50"/>
      <c r="Z161" s="50"/>
      <c r="AA161" s="50"/>
      <c r="AB161" s="50"/>
      <c r="AC161" s="50"/>
      <c r="AD161" s="50">
        <f t="shared" si="83"/>
        <v>0</v>
      </c>
      <c r="AE161" s="50">
        <f t="shared" si="84"/>
        <v>0</v>
      </c>
      <c r="AF161" s="50">
        <f t="shared" si="85"/>
        <v>0</v>
      </c>
      <c r="AG161" s="50">
        <f t="shared" si="86"/>
        <v>0</v>
      </c>
      <c r="AI161" s="50">
        <f t="shared" si="87"/>
        <v>0</v>
      </c>
      <c r="AJ161" s="50">
        <f t="shared" si="88"/>
        <v>0</v>
      </c>
      <c r="AK161" s="50">
        <f t="shared" si="89"/>
        <v>0</v>
      </c>
      <c r="AL161" s="50">
        <f t="shared" si="90"/>
        <v>7.9723724013584962E-2</v>
      </c>
      <c r="AR161" s="50">
        <f t="shared" si="91"/>
        <v>0.26216405610807875</v>
      </c>
      <c r="AS161" s="50">
        <f t="shared" si="92"/>
        <v>0.2346433384279753</v>
      </c>
      <c r="AT161" s="50">
        <f t="shared" si="93"/>
        <v>0.322223133195638</v>
      </c>
      <c r="AV161" s="49">
        <f t="shared" si="94"/>
        <v>0</v>
      </c>
      <c r="AW161" s="49">
        <f t="shared" si="95"/>
        <v>0</v>
      </c>
      <c r="AX161" s="49">
        <f t="shared" si="96"/>
        <v>0</v>
      </c>
      <c r="AY161" s="49">
        <f t="shared" si="97"/>
        <v>214.00717579310694</v>
      </c>
      <c r="AZ161" s="49">
        <f t="shared" si="98"/>
        <v>0</v>
      </c>
      <c r="BA161" s="49">
        <f t="shared" si="99"/>
        <v>0</v>
      </c>
      <c r="BB161" s="49">
        <f t="shared" si="100"/>
        <v>0</v>
      </c>
      <c r="BC161" s="49">
        <f t="shared" si="101"/>
        <v>0</v>
      </c>
      <c r="BD161" s="49">
        <f t="shared" si="102"/>
        <v>0</v>
      </c>
      <c r="BE161" s="49">
        <f t="shared" si="103"/>
        <v>703.7427056542823</v>
      </c>
      <c r="BF161" s="49">
        <f t="shared" si="104"/>
        <v>629.86719194251975</v>
      </c>
      <c r="BG161" s="49">
        <f t="shared" si="105"/>
        <v>864.96288982504291</v>
      </c>
      <c r="BH161" s="72">
        <f t="shared" si="106"/>
        <v>2412.5799632149519</v>
      </c>
      <c r="BI161" s="49">
        <f>VLOOKUP(A161,'1_12'!A:O,15,0)</f>
        <v>6349.88</v>
      </c>
      <c r="BJ161" s="73">
        <f t="shared" si="107"/>
        <v>-3937.3000367850482</v>
      </c>
      <c r="BK161" s="50">
        <f t="shared" si="108"/>
        <v>4.255465207127258E-3</v>
      </c>
    </row>
    <row r="162" spans="1:63" x14ac:dyDescent="0.3">
      <c r="A162" s="77" t="s">
        <v>1866</v>
      </c>
      <c r="B162" s="77" t="s">
        <v>570</v>
      </c>
      <c r="C162" s="77">
        <f>VLOOKUP(B162,Площадь!A:B,2,0)</f>
        <v>17.399999999999999</v>
      </c>
      <c r="D162" s="113"/>
      <c r="E162">
        <v>31</v>
      </c>
      <c r="F162">
        <v>28</v>
      </c>
      <c r="G162">
        <v>31</v>
      </c>
      <c r="H162">
        <v>18</v>
      </c>
      <c r="Q162">
        <f t="shared" si="77"/>
        <v>108</v>
      </c>
      <c r="R162" s="108"/>
      <c r="S162" s="91"/>
      <c r="T162" s="50">
        <f t="shared" si="78"/>
        <v>0</v>
      </c>
      <c r="U162" s="50">
        <f t="shared" si="79"/>
        <v>0</v>
      </c>
      <c r="V162" s="50">
        <f t="shared" si="80"/>
        <v>0</v>
      </c>
      <c r="W162" s="50">
        <f t="shared" si="81"/>
        <v>0</v>
      </c>
      <c r="X162" s="50">
        <f t="shared" si="82"/>
        <v>0</v>
      </c>
      <c r="Y162" s="50"/>
      <c r="Z162" s="50"/>
      <c r="AA162" s="50"/>
      <c r="AB162" s="50"/>
      <c r="AC162" s="50"/>
      <c r="AD162" s="50">
        <f t="shared" si="83"/>
        <v>0</v>
      </c>
      <c r="AE162" s="50">
        <f t="shared" si="84"/>
        <v>0</v>
      </c>
      <c r="AF162" s="50">
        <f t="shared" si="85"/>
        <v>0</v>
      </c>
      <c r="AG162" s="50">
        <f t="shared" si="86"/>
        <v>0</v>
      </c>
      <c r="AI162" s="50">
        <f t="shared" si="87"/>
        <v>0</v>
      </c>
      <c r="AJ162" s="50">
        <f t="shared" si="88"/>
        <v>0</v>
      </c>
      <c r="AK162" s="50">
        <f t="shared" si="89"/>
        <v>0</v>
      </c>
      <c r="AL162" s="50">
        <f t="shared" si="90"/>
        <v>0.1182266589065095</v>
      </c>
      <c r="AR162" s="50">
        <f t="shared" si="91"/>
        <v>0</v>
      </c>
      <c r="AS162" s="50">
        <f t="shared" si="92"/>
        <v>0</v>
      </c>
      <c r="AT162" s="50">
        <f t="shared" si="93"/>
        <v>0</v>
      </c>
      <c r="AV162" s="49">
        <f t="shared" si="94"/>
        <v>0</v>
      </c>
      <c r="AW162" s="49">
        <f t="shared" si="95"/>
        <v>0</v>
      </c>
      <c r="AX162" s="49">
        <f t="shared" si="96"/>
        <v>0</v>
      </c>
      <c r="AY162" s="49">
        <f t="shared" si="97"/>
        <v>317.36291410227784</v>
      </c>
      <c r="AZ162" s="49">
        <f t="shared" si="98"/>
        <v>0</v>
      </c>
      <c r="BA162" s="49">
        <f t="shared" si="99"/>
        <v>0</v>
      </c>
      <c r="BB162" s="49">
        <f t="shared" si="100"/>
        <v>0</v>
      </c>
      <c r="BC162" s="49">
        <f t="shared" si="101"/>
        <v>0</v>
      </c>
      <c r="BD162" s="49">
        <f t="shared" si="102"/>
        <v>0</v>
      </c>
      <c r="BE162" s="49">
        <f t="shared" si="103"/>
        <v>0</v>
      </c>
      <c r="BF162" s="49">
        <f t="shared" si="104"/>
        <v>0</v>
      </c>
      <c r="BG162" s="49">
        <f t="shared" si="105"/>
        <v>0</v>
      </c>
      <c r="BH162" s="72">
        <f t="shared" si="106"/>
        <v>317.36291410227784</v>
      </c>
      <c r="BI162" s="49">
        <f>VLOOKUP(A162,'1_12'!A:O,15,0)</f>
        <v>448.29</v>
      </c>
      <c r="BJ162" s="73">
        <f t="shared" si="107"/>
        <v>-130.92708589772218</v>
      </c>
      <c r="BK162" s="50">
        <f t="shared" si="108"/>
        <v>5.6621963077830228E-4</v>
      </c>
    </row>
    <row r="163" spans="1:63" x14ac:dyDescent="0.3">
      <c r="A163" s="77" t="s">
        <v>2690</v>
      </c>
      <c r="B163" s="77" t="s">
        <v>570</v>
      </c>
      <c r="C163" s="77">
        <f>VLOOKUP(B163,Площадь!A:B,2,0)</f>
        <v>17.399999999999999</v>
      </c>
      <c r="D163" s="113">
        <v>45035</v>
      </c>
      <c r="H163">
        <f>30-H162</f>
        <v>12</v>
      </c>
      <c r="I163">
        <v>31</v>
      </c>
      <c r="J163">
        <v>30</v>
      </c>
      <c r="K163">
        <v>31</v>
      </c>
      <c r="L163">
        <v>31</v>
      </c>
      <c r="M163">
        <v>30</v>
      </c>
      <c r="N163">
        <v>31</v>
      </c>
      <c r="O163">
        <v>30</v>
      </c>
      <c r="P163">
        <v>31</v>
      </c>
      <c r="Q163">
        <f t="shared" si="77"/>
        <v>257</v>
      </c>
      <c r="R163" s="108"/>
      <c r="S163" s="91"/>
      <c r="T163" s="50">
        <f t="shared" si="78"/>
        <v>0</v>
      </c>
      <c r="U163" s="50">
        <f t="shared" si="79"/>
        <v>0</v>
      </c>
      <c r="V163" s="50">
        <f t="shared" si="80"/>
        <v>0</v>
      </c>
      <c r="W163" s="50">
        <f t="shared" si="81"/>
        <v>0</v>
      </c>
      <c r="X163" s="50">
        <f t="shared" si="82"/>
        <v>0</v>
      </c>
      <c r="Y163" s="50"/>
      <c r="Z163" s="50"/>
      <c r="AA163" s="50"/>
      <c r="AB163" s="50"/>
      <c r="AC163" s="50"/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</v>
      </c>
      <c r="AI163" s="50">
        <f t="shared" si="87"/>
        <v>0</v>
      </c>
      <c r="AJ163" s="50">
        <f t="shared" si="88"/>
        <v>0</v>
      </c>
      <c r="AK163" s="50">
        <f t="shared" si="89"/>
        <v>0</v>
      </c>
      <c r="AL163" s="50">
        <f t="shared" si="90"/>
        <v>7.881777260433967E-2</v>
      </c>
      <c r="AR163" s="50">
        <f t="shared" si="91"/>
        <v>0.25918491910685054</v>
      </c>
      <c r="AS163" s="50">
        <f t="shared" si="92"/>
        <v>0.23197693685493009</v>
      </c>
      <c r="AT163" s="50">
        <f t="shared" si="93"/>
        <v>0.31856150668205113</v>
      </c>
      <c r="AV163" s="49">
        <f t="shared" si="94"/>
        <v>0</v>
      </c>
      <c r="AW163" s="49">
        <f t="shared" si="95"/>
        <v>0</v>
      </c>
      <c r="AX163" s="49">
        <f t="shared" si="96"/>
        <v>0</v>
      </c>
      <c r="AY163" s="49">
        <f t="shared" si="97"/>
        <v>211.57527606818525</v>
      </c>
      <c r="AZ163" s="49">
        <f t="shared" si="98"/>
        <v>0</v>
      </c>
      <c r="BA163" s="49">
        <f t="shared" si="99"/>
        <v>0</v>
      </c>
      <c r="BB163" s="49">
        <f t="shared" si="100"/>
        <v>0</v>
      </c>
      <c r="BC163" s="49">
        <f t="shared" si="101"/>
        <v>0</v>
      </c>
      <c r="BD163" s="49">
        <f t="shared" si="102"/>
        <v>0</v>
      </c>
      <c r="BE163" s="49">
        <f t="shared" si="103"/>
        <v>695.7456294536654</v>
      </c>
      <c r="BF163" s="49">
        <f t="shared" si="104"/>
        <v>622.70961021590017</v>
      </c>
      <c r="BG163" s="49">
        <f t="shared" si="105"/>
        <v>855.13376607703083</v>
      </c>
      <c r="BH163" s="72">
        <f t="shared" si="106"/>
        <v>2385.1642818147816</v>
      </c>
      <c r="BI163" s="49">
        <f>VLOOKUP(A163,'1_12'!A:O,15,0)</f>
        <v>6277.67</v>
      </c>
      <c r="BJ163" s="73">
        <f t="shared" si="107"/>
        <v>-3892.5057181852185</v>
      </c>
      <c r="BK163" s="50">
        <f t="shared" si="108"/>
        <v>4.255465207127258E-3</v>
      </c>
    </row>
    <row r="164" spans="1:63" x14ac:dyDescent="0.3">
      <c r="A164" s="77" t="s">
        <v>1321</v>
      </c>
      <c r="B164" s="77" t="s">
        <v>526</v>
      </c>
      <c r="C164" s="77">
        <f>VLOOKUP(B164,Площадь!A:B,2,0)</f>
        <v>17.399999999999999</v>
      </c>
      <c r="D164" s="113"/>
      <c r="E164">
        <v>31</v>
      </c>
      <c r="F164">
        <v>28</v>
      </c>
      <c r="G164">
        <v>22</v>
      </c>
      <c r="Q164">
        <f t="shared" si="77"/>
        <v>81</v>
      </c>
      <c r="R164" s="108"/>
      <c r="S164" s="91"/>
      <c r="T164" s="50">
        <f t="shared" si="78"/>
        <v>0</v>
      </c>
      <c r="U164" s="50">
        <f t="shared" si="79"/>
        <v>0</v>
      </c>
      <c r="V164" s="50">
        <f t="shared" si="80"/>
        <v>0</v>
      </c>
      <c r="W164" s="50">
        <f t="shared" si="81"/>
        <v>0</v>
      </c>
      <c r="X164" s="50">
        <f t="shared" si="82"/>
        <v>0</v>
      </c>
      <c r="Y164" s="50"/>
      <c r="Z164" s="50"/>
      <c r="AA164" s="50"/>
      <c r="AB164" s="50"/>
      <c r="AC164" s="50"/>
      <c r="AD164" s="50">
        <f t="shared" si="83"/>
        <v>0</v>
      </c>
      <c r="AE164" s="50">
        <f t="shared" si="84"/>
        <v>0</v>
      </c>
      <c r="AF164" s="50">
        <f t="shared" si="85"/>
        <v>0</v>
      </c>
      <c r="AG164" s="50">
        <f t="shared" si="86"/>
        <v>0</v>
      </c>
      <c r="AI164" s="50">
        <f t="shared" si="87"/>
        <v>0</v>
      </c>
      <c r="AJ164" s="50">
        <f t="shared" si="88"/>
        <v>0</v>
      </c>
      <c r="AK164" s="50">
        <f t="shared" si="89"/>
        <v>0</v>
      </c>
      <c r="AL164" s="50">
        <f t="shared" si="90"/>
        <v>0</v>
      </c>
      <c r="AR164" s="50">
        <f t="shared" si="91"/>
        <v>0</v>
      </c>
      <c r="AS164" s="50">
        <f t="shared" si="92"/>
        <v>0</v>
      </c>
      <c r="AT164" s="50">
        <f t="shared" si="93"/>
        <v>0</v>
      </c>
      <c r="AV164" s="49">
        <f t="shared" si="94"/>
        <v>0</v>
      </c>
      <c r="AW164" s="49">
        <f t="shared" si="95"/>
        <v>0</v>
      </c>
      <c r="AX164" s="49">
        <f t="shared" si="96"/>
        <v>0</v>
      </c>
      <c r="AY164" s="49">
        <f t="shared" si="97"/>
        <v>0</v>
      </c>
      <c r="AZ164" s="49">
        <f t="shared" si="98"/>
        <v>0</v>
      </c>
      <c r="BA164" s="49">
        <f t="shared" si="99"/>
        <v>0</v>
      </c>
      <c r="BB164" s="49">
        <f t="shared" si="100"/>
        <v>0</v>
      </c>
      <c r="BC164" s="49">
        <f t="shared" si="101"/>
        <v>0</v>
      </c>
      <c r="BD164" s="49">
        <f t="shared" si="102"/>
        <v>0</v>
      </c>
      <c r="BE164" s="49">
        <f t="shared" si="103"/>
        <v>0</v>
      </c>
      <c r="BF164" s="49">
        <f t="shared" si="104"/>
        <v>0</v>
      </c>
      <c r="BG164" s="49">
        <f t="shared" si="105"/>
        <v>0</v>
      </c>
      <c r="BH164" s="72">
        <f t="shared" si="106"/>
        <v>0</v>
      </c>
      <c r="BI164" s="49">
        <f>VLOOKUP(A164,'1_12'!A:O,15,0)</f>
        <v>0</v>
      </c>
      <c r="BJ164" s="73">
        <f t="shared" si="107"/>
        <v>0</v>
      </c>
      <c r="BK164" s="50">
        <f t="shared" si="108"/>
        <v>0</v>
      </c>
    </row>
    <row r="165" spans="1:63" x14ac:dyDescent="0.3">
      <c r="A165" s="77" t="s">
        <v>2608</v>
      </c>
      <c r="B165" s="77" t="s">
        <v>526</v>
      </c>
      <c r="C165" s="77">
        <f>VLOOKUP(B165,Площадь!A:B,2,0)</f>
        <v>17.399999999999999</v>
      </c>
      <c r="D165" s="113">
        <v>45008</v>
      </c>
      <c r="G165">
        <f>31-G164</f>
        <v>9</v>
      </c>
      <c r="H165">
        <v>30</v>
      </c>
      <c r="I165">
        <v>31</v>
      </c>
      <c r="J165">
        <v>30</v>
      </c>
      <c r="K165">
        <v>31</v>
      </c>
      <c r="L165">
        <v>31</v>
      </c>
      <c r="M165">
        <v>30</v>
      </c>
      <c r="N165">
        <v>31</v>
      </c>
      <c r="O165">
        <v>30</v>
      </c>
      <c r="P165">
        <v>31</v>
      </c>
      <c r="Q165">
        <f t="shared" si="77"/>
        <v>284</v>
      </c>
      <c r="R165" s="108"/>
      <c r="S165" s="91"/>
      <c r="T165" s="50">
        <f t="shared" si="78"/>
        <v>0</v>
      </c>
      <c r="U165" s="50">
        <f t="shared" si="79"/>
        <v>0</v>
      </c>
      <c r="V165" s="50">
        <f t="shared" si="80"/>
        <v>0</v>
      </c>
      <c r="W165" s="50">
        <f t="shared" si="81"/>
        <v>0</v>
      </c>
      <c r="X165" s="50">
        <f t="shared" si="82"/>
        <v>0</v>
      </c>
      <c r="Y165" s="50"/>
      <c r="Z165" s="50"/>
      <c r="AA165" s="50"/>
      <c r="AB165" s="50"/>
      <c r="AC165" s="50"/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I165" s="50">
        <f t="shared" si="87"/>
        <v>0</v>
      </c>
      <c r="AJ165" s="50">
        <f t="shared" si="88"/>
        <v>0</v>
      </c>
      <c r="AK165" s="50">
        <f t="shared" si="89"/>
        <v>0</v>
      </c>
      <c r="AL165" s="50">
        <f t="shared" si="90"/>
        <v>0.19704443151084916</v>
      </c>
      <c r="AR165" s="50">
        <f t="shared" si="91"/>
        <v>0.25918491910685054</v>
      </c>
      <c r="AS165" s="50">
        <f t="shared" si="92"/>
        <v>0.23197693685493009</v>
      </c>
      <c r="AT165" s="50">
        <f t="shared" si="93"/>
        <v>0.31856150668205113</v>
      </c>
      <c r="AV165" s="49">
        <f t="shared" si="94"/>
        <v>0</v>
      </c>
      <c r="AW165" s="49">
        <f t="shared" si="95"/>
        <v>0</v>
      </c>
      <c r="AX165" s="49">
        <f t="shared" si="96"/>
        <v>0</v>
      </c>
      <c r="AY165" s="49">
        <f t="shared" si="97"/>
        <v>528.93819017046303</v>
      </c>
      <c r="AZ165" s="49">
        <f t="shared" si="98"/>
        <v>0</v>
      </c>
      <c r="BA165" s="49">
        <f t="shared" si="99"/>
        <v>0</v>
      </c>
      <c r="BB165" s="49">
        <f t="shared" si="100"/>
        <v>0</v>
      </c>
      <c r="BC165" s="49">
        <f t="shared" si="101"/>
        <v>0</v>
      </c>
      <c r="BD165" s="49">
        <f t="shared" si="102"/>
        <v>0</v>
      </c>
      <c r="BE165" s="49">
        <f t="shared" si="103"/>
        <v>695.7456294536654</v>
      </c>
      <c r="BF165" s="49">
        <f t="shared" si="104"/>
        <v>622.70961021590017</v>
      </c>
      <c r="BG165" s="49">
        <f t="shared" si="105"/>
        <v>855.13376607703083</v>
      </c>
      <c r="BH165" s="72">
        <f t="shared" si="106"/>
        <v>2702.5271959170595</v>
      </c>
      <c r="BI165" s="49">
        <f>VLOOKUP(A165,'1_12'!A:O,15,0)</f>
        <v>6725.96</v>
      </c>
      <c r="BJ165" s="73">
        <f t="shared" si="107"/>
        <v>-4023.4328040829405</v>
      </c>
      <c r="BK165" s="50">
        <f t="shared" si="108"/>
        <v>4.8216848379055615E-3</v>
      </c>
    </row>
    <row r="166" spans="1:63" x14ac:dyDescent="0.3">
      <c r="A166" s="77" t="s">
        <v>1919</v>
      </c>
      <c r="B166" s="77" t="s">
        <v>782</v>
      </c>
      <c r="C166" s="77">
        <f>VLOOKUP(B166,Площадь!A:B,2,0)</f>
        <v>13.6</v>
      </c>
      <c r="D166" s="113"/>
      <c r="E166">
        <v>31</v>
      </c>
      <c r="F166">
        <v>28</v>
      </c>
      <c r="G166">
        <v>31</v>
      </c>
      <c r="H166">
        <v>3</v>
      </c>
      <c r="Q166">
        <f t="shared" si="77"/>
        <v>93</v>
      </c>
      <c r="R166" s="108"/>
      <c r="S166" s="91"/>
      <c r="T166" s="50">
        <f t="shared" si="78"/>
        <v>0</v>
      </c>
      <c r="U166" s="50">
        <f t="shared" si="79"/>
        <v>0</v>
      </c>
      <c r="V166" s="50">
        <f t="shared" si="80"/>
        <v>0</v>
      </c>
      <c r="W166" s="50">
        <f t="shared" si="81"/>
        <v>0</v>
      </c>
      <c r="X166" s="50">
        <f t="shared" si="82"/>
        <v>0</v>
      </c>
      <c r="Y166" s="50"/>
      <c r="Z166" s="50"/>
      <c r="AA166" s="50"/>
      <c r="AB166" s="50"/>
      <c r="AC166" s="50"/>
      <c r="AD166" s="50">
        <f t="shared" si="83"/>
        <v>0</v>
      </c>
      <c r="AE166" s="50">
        <f t="shared" si="84"/>
        <v>0</v>
      </c>
      <c r="AF166" s="50">
        <f t="shared" si="85"/>
        <v>0</v>
      </c>
      <c r="AG166" s="50">
        <f t="shared" si="86"/>
        <v>0</v>
      </c>
      <c r="AI166" s="50">
        <f t="shared" si="87"/>
        <v>0</v>
      </c>
      <c r="AJ166" s="50">
        <f t="shared" si="88"/>
        <v>0</v>
      </c>
      <c r="AK166" s="50">
        <f t="shared" si="89"/>
        <v>0</v>
      </c>
      <c r="AL166" s="50">
        <f t="shared" si="90"/>
        <v>1.540117395716982E-2</v>
      </c>
      <c r="AR166" s="50">
        <f t="shared" si="91"/>
        <v>0</v>
      </c>
      <c r="AS166" s="50">
        <f t="shared" si="92"/>
        <v>0</v>
      </c>
      <c r="AT166" s="50">
        <f t="shared" si="93"/>
        <v>0</v>
      </c>
      <c r="AV166" s="49">
        <f t="shared" si="94"/>
        <v>0</v>
      </c>
      <c r="AW166" s="49">
        <f t="shared" si="95"/>
        <v>0</v>
      </c>
      <c r="AX166" s="49">
        <f t="shared" si="96"/>
        <v>0</v>
      </c>
      <c r="AY166" s="49">
        <f t="shared" si="97"/>
        <v>41.342295323668381</v>
      </c>
      <c r="AZ166" s="49">
        <f t="shared" si="98"/>
        <v>0</v>
      </c>
      <c r="BA166" s="49">
        <f t="shared" si="99"/>
        <v>0</v>
      </c>
      <c r="BB166" s="49">
        <f t="shared" si="100"/>
        <v>0</v>
      </c>
      <c r="BC166" s="49">
        <f t="shared" si="101"/>
        <v>0</v>
      </c>
      <c r="BD166" s="49">
        <f t="shared" si="102"/>
        <v>0</v>
      </c>
      <c r="BE166" s="49">
        <f t="shared" si="103"/>
        <v>0</v>
      </c>
      <c r="BF166" s="49">
        <f t="shared" si="104"/>
        <v>0</v>
      </c>
      <c r="BG166" s="49">
        <f t="shared" si="105"/>
        <v>0</v>
      </c>
      <c r="BH166" s="72">
        <f t="shared" si="106"/>
        <v>41.342295323668381</v>
      </c>
      <c r="BI166" s="49">
        <f>VLOOKUP(A166,'1_12'!A:O,15,0)</f>
        <v>58.52</v>
      </c>
      <c r="BJ166" s="73">
        <f t="shared" si="107"/>
        <v>-17.177704676331622</v>
      </c>
      <c r="BK166" s="50">
        <f t="shared" si="108"/>
        <v>9.4369938463050371E-5</v>
      </c>
    </row>
    <row r="167" spans="1:63" x14ac:dyDescent="0.3">
      <c r="A167" s="77" t="s">
        <v>2679</v>
      </c>
      <c r="B167" s="77" t="s">
        <v>782</v>
      </c>
      <c r="C167" s="77">
        <f>VLOOKUP(B167,Площадь!A:B,2,0)</f>
        <v>13.6</v>
      </c>
      <c r="D167" s="113">
        <v>45020</v>
      </c>
      <c r="H167">
        <f>30-H166</f>
        <v>27</v>
      </c>
      <c r="I167">
        <v>31</v>
      </c>
      <c r="J167">
        <v>30</v>
      </c>
      <c r="K167">
        <v>31</v>
      </c>
      <c r="L167">
        <v>31</v>
      </c>
      <c r="M167">
        <v>30</v>
      </c>
      <c r="N167">
        <v>31</v>
      </c>
      <c r="O167">
        <v>30</v>
      </c>
      <c r="P167">
        <v>31</v>
      </c>
      <c r="Q167">
        <f t="shared" si="77"/>
        <v>272</v>
      </c>
      <c r="R167" s="108"/>
      <c r="S167" s="91"/>
      <c r="T167" s="50">
        <f t="shared" si="78"/>
        <v>0</v>
      </c>
      <c r="U167" s="50">
        <f t="shared" si="79"/>
        <v>0</v>
      </c>
      <c r="V167" s="50">
        <f t="shared" si="80"/>
        <v>0</v>
      </c>
      <c r="W167" s="50">
        <f t="shared" si="81"/>
        <v>0</v>
      </c>
      <c r="X167" s="50">
        <f t="shared" si="82"/>
        <v>0</v>
      </c>
      <c r="Y167" s="50"/>
      <c r="Z167" s="50"/>
      <c r="AA167" s="50"/>
      <c r="AB167" s="50"/>
      <c r="AC167" s="50"/>
      <c r="AD167" s="50">
        <f t="shared" si="83"/>
        <v>0</v>
      </c>
      <c r="AE167" s="50">
        <f t="shared" si="84"/>
        <v>0</v>
      </c>
      <c r="AF167" s="50">
        <f t="shared" si="85"/>
        <v>0</v>
      </c>
      <c r="AG167" s="50">
        <f t="shared" si="86"/>
        <v>0</v>
      </c>
      <c r="AI167" s="50">
        <f t="shared" si="87"/>
        <v>0</v>
      </c>
      <c r="AJ167" s="50">
        <f t="shared" si="88"/>
        <v>0</v>
      </c>
      <c r="AK167" s="50">
        <f t="shared" si="89"/>
        <v>0</v>
      </c>
      <c r="AL167" s="50">
        <f t="shared" si="90"/>
        <v>0.13861056561452839</v>
      </c>
      <c r="AR167" s="50">
        <f t="shared" si="91"/>
        <v>0.20258131608351537</v>
      </c>
      <c r="AS167" s="50">
        <f t="shared" si="92"/>
        <v>0.18131530696707179</v>
      </c>
      <c r="AT167" s="50">
        <f t="shared" si="93"/>
        <v>0.24899060292390207</v>
      </c>
      <c r="AV167" s="49">
        <f t="shared" si="94"/>
        <v>0</v>
      </c>
      <c r="AW167" s="49">
        <f t="shared" si="95"/>
        <v>0</v>
      </c>
      <c r="AX167" s="49">
        <f t="shared" si="96"/>
        <v>0</v>
      </c>
      <c r="AY167" s="49">
        <f t="shared" si="97"/>
        <v>372.08065791301544</v>
      </c>
      <c r="AZ167" s="49">
        <f t="shared" si="98"/>
        <v>0</v>
      </c>
      <c r="BA167" s="49">
        <f t="shared" si="99"/>
        <v>0</v>
      </c>
      <c r="BB167" s="49">
        <f t="shared" si="100"/>
        <v>0</v>
      </c>
      <c r="BC167" s="49">
        <f t="shared" si="101"/>
        <v>0</v>
      </c>
      <c r="BD167" s="49">
        <f t="shared" si="102"/>
        <v>0</v>
      </c>
      <c r="BE167" s="49">
        <f t="shared" si="103"/>
        <v>543.80118164194539</v>
      </c>
      <c r="BF167" s="49">
        <f t="shared" si="104"/>
        <v>486.71555741012884</v>
      </c>
      <c r="BG167" s="49">
        <f t="shared" si="105"/>
        <v>668.38041486480574</v>
      </c>
      <c r="BH167" s="72">
        <f t="shared" si="106"/>
        <v>2070.9778118298955</v>
      </c>
      <c r="BI167" s="49">
        <f>VLOOKUP(A167,'1_12'!A:O,15,0)</f>
        <v>5198.83</v>
      </c>
      <c r="BJ167" s="73">
        <f t="shared" si="107"/>
        <v>-3127.8521881701045</v>
      </c>
      <c r="BK167" s="50">
        <f t="shared" si="108"/>
        <v>4.7273148994425099E-3</v>
      </c>
    </row>
    <row r="168" spans="1:63" x14ac:dyDescent="0.3">
      <c r="A168" s="77" t="s">
        <v>2200</v>
      </c>
      <c r="B168" s="77" t="s">
        <v>584</v>
      </c>
      <c r="C168" s="77">
        <f>VLOOKUP(B168,Площадь!A:B,2,0)</f>
        <v>13.8</v>
      </c>
      <c r="D168" s="113"/>
      <c r="E168">
        <v>31</v>
      </c>
      <c r="F168">
        <v>28</v>
      </c>
      <c r="G168">
        <v>28</v>
      </c>
      <c r="Q168">
        <f t="shared" si="77"/>
        <v>87</v>
      </c>
      <c r="R168" s="108"/>
      <c r="S168" s="91"/>
      <c r="T168" s="50">
        <f t="shared" si="78"/>
        <v>0</v>
      </c>
      <c r="U168" s="50">
        <f t="shared" si="79"/>
        <v>0</v>
      </c>
      <c r="V168" s="50">
        <f t="shared" si="80"/>
        <v>0</v>
      </c>
      <c r="W168" s="50">
        <f t="shared" si="81"/>
        <v>0</v>
      </c>
      <c r="X168" s="50">
        <f t="shared" si="82"/>
        <v>0</v>
      </c>
      <c r="Y168" s="50"/>
      <c r="Z168" s="50"/>
      <c r="AA168" s="50"/>
      <c r="AB168" s="50"/>
      <c r="AC168" s="50"/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I168" s="50">
        <f t="shared" si="87"/>
        <v>0</v>
      </c>
      <c r="AJ168" s="50">
        <f t="shared" si="88"/>
        <v>0</v>
      </c>
      <c r="AK168" s="50">
        <f t="shared" si="89"/>
        <v>0</v>
      </c>
      <c r="AL168" s="50">
        <f t="shared" si="90"/>
        <v>0</v>
      </c>
      <c r="AR168" s="50">
        <f t="shared" si="91"/>
        <v>0</v>
      </c>
      <c r="AS168" s="50">
        <f t="shared" si="92"/>
        <v>0</v>
      </c>
      <c r="AT168" s="50">
        <f t="shared" si="93"/>
        <v>0</v>
      </c>
      <c r="AV168" s="49">
        <f t="shared" si="94"/>
        <v>0</v>
      </c>
      <c r="AW168" s="49">
        <f t="shared" si="95"/>
        <v>0</v>
      </c>
      <c r="AX168" s="49">
        <f t="shared" si="96"/>
        <v>0</v>
      </c>
      <c r="AY168" s="49">
        <f t="shared" si="97"/>
        <v>0</v>
      </c>
      <c r="AZ168" s="49">
        <f t="shared" si="98"/>
        <v>0</v>
      </c>
      <c r="BA168" s="49">
        <f t="shared" si="99"/>
        <v>0</v>
      </c>
      <c r="BB168" s="49">
        <f t="shared" si="100"/>
        <v>0</v>
      </c>
      <c r="BC168" s="49">
        <f t="shared" si="101"/>
        <v>0</v>
      </c>
      <c r="BD168" s="49">
        <f t="shared" si="102"/>
        <v>0</v>
      </c>
      <c r="BE168" s="49">
        <f t="shared" si="103"/>
        <v>0</v>
      </c>
      <c r="BF168" s="49">
        <f t="shared" si="104"/>
        <v>0</v>
      </c>
      <c r="BG168" s="49">
        <f t="shared" si="105"/>
        <v>0</v>
      </c>
      <c r="BH168" s="72">
        <f t="shared" si="106"/>
        <v>0</v>
      </c>
      <c r="BI168" s="49">
        <f>VLOOKUP(A168,'1_12'!A:O,15,0)</f>
        <v>0</v>
      </c>
      <c r="BJ168" s="73">
        <f t="shared" si="107"/>
        <v>0</v>
      </c>
      <c r="BK168" s="50">
        <f t="shared" si="108"/>
        <v>0</v>
      </c>
    </row>
    <row r="169" spans="1:63" x14ac:dyDescent="0.3">
      <c r="A169" s="77" t="s">
        <v>2725</v>
      </c>
      <c r="B169" s="77" t="s">
        <v>584</v>
      </c>
      <c r="C169" s="77">
        <f>VLOOKUP(B169,Площадь!A:B,2,0)</f>
        <v>13.8</v>
      </c>
      <c r="D169" s="113">
        <v>45014</v>
      </c>
      <c r="G169">
        <f>31-G168</f>
        <v>3</v>
      </c>
      <c r="H169">
        <v>30</v>
      </c>
      <c r="I169">
        <v>31</v>
      </c>
      <c r="J169">
        <v>30</v>
      </c>
      <c r="K169">
        <v>31</v>
      </c>
      <c r="L169">
        <v>31</v>
      </c>
      <c r="M169">
        <v>20</v>
      </c>
      <c r="Q169">
        <f t="shared" si="77"/>
        <v>176</v>
      </c>
      <c r="R169" s="108"/>
      <c r="S169" s="91"/>
      <c r="T169" s="50">
        <f t="shared" si="78"/>
        <v>0</v>
      </c>
      <c r="U169" s="50">
        <f t="shared" si="79"/>
        <v>0</v>
      </c>
      <c r="V169" s="50">
        <f t="shared" si="80"/>
        <v>0</v>
      </c>
      <c r="W169" s="50">
        <f t="shared" si="81"/>
        <v>0</v>
      </c>
      <c r="X169" s="50">
        <f t="shared" si="82"/>
        <v>0</v>
      </c>
      <c r="Y169" s="50"/>
      <c r="Z169" s="50"/>
      <c r="AA169" s="50"/>
      <c r="AB169" s="50"/>
      <c r="AC169" s="50"/>
      <c r="AD169" s="50">
        <f t="shared" si="83"/>
        <v>0</v>
      </c>
      <c r="AE169" s="50">
        <f t="shared" si="84"/>
        <v>0</v>
      </c>
      <c r="AF169" s="50">
        <f t="shared" si="85"/>
        <v>0</v>
      </c>
      <c r="AG169" s="50">
        <f t="shared" si="86"/>
        <v>0</v>
      </c>
      <c r="AI169" s="50">
        <f t="shared" si="87"/>
        <v>0</v>
      </c>
      <c r="AJ169" s="50">
        <f t="shared" si="88"/>
        <v>0</v>
      </c>
      <c r="AK169" s="50">
        <f t="shared" si="89"/>
        <v>0</v>
      </c>
      <c r="AL169" s="50">
        <f t="shared" si="90"/>
        <v>0.15627661809481144</v>
      </c>
      <c r="AR169" s="50">
        <f t="shared" si="91"/>
        <v>0</v>
      </c>
      <c r="AS169" s="50">
        <f t="shared" si="92"/>
        <v>0</v>
      </c>
      <c r="AT169" s="50">
        <f t="shared" si="93"/>
        <v>0</v>
      </c>
      <c r="AV169" s="49">
        <f t="shared" si="94"/>
        <v>0</v>
      </c>
      <c r="AW169" s="49">
        <f t="shared" si="95"/>
        <v>0</v>
      </c>
      <c r="AX169" s="49">
        <f t="shared" si="96"/>
        <v>0</v>
      </c>
      <c r="AY169" s="49">
        <f t="shared" si="97"/>
        <v>419.50270254898805</v>
      </c>
      <c r="AZ169" s="49">
        <f t="shared" si="98"/>
        <v>0</v>
      </c>
      <c r="BA169" s="49">
        <f t="shared" si="99"/>
        <v>0</v>
      </c>
      <c r="BB169" s="49">
        <f t="shared" si="100"/>
        <v>0</v>
      </c>
      <c r="BC169" s="49">
        <f t="shared" si="101"/>
        <v>0</v>
      </c>
      <c r="BD169" s="49">
        <f t="shared" si="102"/>
        <v>0</v>
      </c>
      <c r="BE169" s="49">
        <f t="shared" si="103"/>
        <v>0</v>
      </c>
      <c r="BF169" s="49">
        <f t="shared" si="104"/>
        <v>0</v>
      </c>
      <c r="BG169" s="49">
        <f t="shared" si="105"/>
        <v>0</v>
      </c>
      <c r="BH169" s="72">
        <f t="shared" si="106"/>
        <v>419.50270254898805</v>
      </c>
      <c r="BI169" s="49">
        <f>VLOOKUP(A169,'1_12'!A:O,15,0)</f>
        <v>3358.68</v>
      </c>
      <c r="BJ169" s="73">
        <f t="shared" si="107"/>
        <v>-2939.1772974510118</v>
      </c>
      <c r="BK169" s="50">
        <f t="shared" si="108"/>
        <v>9.4369938463050376E-4</v>
      </c>
    </row>
    <row r="170" spans="1:63" x14ac:dyDescent="0.3">
      <c r="A170" s="77" t="s">
        <v>2894</v>
      </c>
      <c r="B170" s="77" t="s">
        <v>584</v>
      </c>
      <c r="C170" s="77">
        <f>VLOOKUP(B170,Площадь!A:B,2,0)</f>
        <v>13.8</v>
      </c>
      <c r="D170" s="113">
        <v>45190</v>
      </c>
      <c r="M170">
        <f>30-M169</f>
        <v>10</v>
      </c>
      <c r="N170">
        <v>31</v>
      </c>
      <c r="O170">
        <v>30</v>
      </c>
      <c r="P170">
        <v>31</v>
      </c>
      <c r="Q170">
        <f t="shared" si="77"/>
        <v>102</v>
      </c>
      <c r="R170" s="108"/>
      <c r="S170" s="91"/>
      <c r="T170" s="50">
        <f t="shared" si="78"/>
        <v>0</v>
      </c>
      <c r="U170" s="50">
        <f t="shared" si="79"/>
        <v>0</v>
      </c>
      <c r="V170" s="50">
        <f t="shared" si="80"/>
        <v>0</v>
      </c>
      <c r="W170" s="50">
        <f t="shared" si="81"/>
        <v>0</v>
      </c>
      <c r="X170" s="50">
        <f t="shared" si="82"/>
        <v>0</v>
      </c>
      <c r="Y170" s="50"/>
      <c r="Z170" s="50"/>
      <c r="AA170" s="50"/>
      <c r="AB170" s="50"/>
      <c r="AC170" s="50"/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I170" s="50">
        <f t="shared" si="87"/>
        <v>0</v>
      </c>
      <c r="AJ170" s="50">
        <f t="shared" si="88"/>
        <v>0</v>
      </c>
      <c r="AK170" s="50">
        <f t="shared" si="89"/>
        <v>0</v>
      </c>
      <c r="AL170" s="50">
        <f t="shared" si="90"/>
        <v>0</v>
      </c>
      <c r="AR170" s="50">
        <f t="shared" si="91"/>
        <v>0.20556045308474355</v>
      </c>
      <c r="AS170" s="50">
        <f t="shared" si="92"/>
        <v>0.183981708540117</v>
      </c>
      <c r="AT170" s="50">
        <f t="shared" si="93"/>
        <v>0.25265222943748888</v>
      </c>
      <c r="AV170" s="49">
        <f t="shared" si="94"/>
        <v>0</v>
      </c>
      <c r="AW170" s="49">
        <f t="shared" si="95"/>
        <v>0</v>
      </c>
      <c r="AX170" s="49">
        <f t="shared" si="96"/>
        <v>0</v>
      </c>
      <c r="AY170" s="49">
        <f t="shared" si="97"/>
        <v>0</v>
      </c>
      <c r="AZ170" s="49">
        <f t="shared" si="98"/>
        <v>0</v>
      </c>
      <c r="BA170" s="49">
        <f t="shared" si="99"/>
        <v>0</v>
      </c>
      <c r="BB170" s="49">
        <f t="shared" si="100"/>
        <v>0</v>
      </c>
      <c r="BC170" s="49">
        <f t="shared" si="101"/>
        <v>0</v>
      </c>
      <c r="BD170" s="49">
        <f t="shared" si="102"/>
        <v>0</v>
      </c>
      <c r="BE170" s="49">
        <f t="shared" si="103"/>
        <v>551.79825784256218</v>
      </c>
      <c r="BF170" s="49">
        <f t="shared" si="104"/>
        <v>493.87313913674848</v>
      </c>
      <c r="BG170" s="49">
        <f t="shared" si="105"/>
        <v>678.20953861281771</v>
      </c>
      <c r="BH170" s="72">
        <f t="shared" si="106"/>
        <v>1723.8809355921285</v>
      </c>
      <c r="BI170" s="49">
        <f>VLOOKUP(A170,'1_12'!A:O,15,0)</f>
        <v>1975.7</v>
      </c>
      <c r="BJ170" s="73">
        <f t="shared" si="107"/>
        <v>-251.81906440787156</v>
      </c>
      <c r="BK170" s="50">
        <f t="shared" si="108"/>
        <v>3.8779854532750568E-3</v>
      </c>
    </row>
    <row r="171" spans="1:63" x14ac:dyDescent="0.3">
      <c r="A171" s="77" t="s">
        <v>1548</v>
      </c>
      <c r="B171" s="77" t="s">
        <v>894</v>
      </c>
      <c r="C171" s="77">
        <f>VLOOKUP(B171,Площадь!A:B,2,0)</f>
        <v>15.8</v>
      </c>
      <c r="D171" s="113"/>
      <c r="E171">
        <v>31</v>
      </c>
      <c r="F171">
        <v>28</v>
      </c>
      <c r="G171">
        <v>31</v>
      </c>
      <c r="H171">
        <v>9</v>
      </c>
      <c r="Q171">
        <f t="shared" si="77"/>
        <v>99</v>
      </c>
      <c r="R171" s="108"/>
      <c r="S171" s="91"/>
      <c r="T171" s="50">
        <f t="shared" si="78"/>
        <v>0</v>
      </c>
      <c r="U171" s="50">
        <f t="shared" si="79"/>
        <v>0</v>
      </c>
      <c r="V171" s="50">
        <f t="shared" si="80"/>
        <v>0</v>
      </c>
      <c r="W171" s="50">
        <f t="shared" si="81"/>
        <v>0</v>
      </c>
      <c r="X171" s="50">
        <f t="shared" si="82"/>
        <v>0</v>
      </c>
      <c r="Y171" s="50"/>
      <c r="Z171" s="50"/>
      <c r="AA171" s="50"/>
      <c r="AB171" s="50"/>
      <c r="AC171" s="50"/>
      <c r="AD171" s="50">
        <f t="shared" si="83"/>
        <v>0</v>
      </c>
      <c r="AE171" s="50">
        <f t="shared" si="84"/>
        <v>0</v>
      </c>
      <c r="AF171" s="50">
        <f t="shared" si="85"/>
        <v>0</v>
      </c>
      <c r="AG171" s="50">
        <f t="shared" si="86"/>
        <v>0</v>
      </c>
      <c r="AI171" s="50">
        <f t="shared" si="87"/>
        <v>0</v>
      </c>
      <c r="AJ171" s="50">
        <f t="shared" si="88"/>
        <v>0</v>
      </c>
      <c r="AK171" s="50">
        <f t="shared" si="89"/>
        <v>0</v>
      </c>
      <c r="AL171" s="50">
        <f t="shared" si="90"/>
        <v>5.367762099778306E-2</v>
      </c>
      <c r="AR171" s="50">
        <f t="shared" si="91"/>
        <v>0</v>
      </c>
      <c r="AS171" s="50">
        <f t="shared" si="92"/>
        <v>0</v>
      </c>
      <c r="AT171" s="50">
        <f t="shared" si="93"/>
        <v>0</v>
      </c>
      <c r="AV171" s="49">
        <f t="shared" si="94"/>
        <v>0</v>
      </c>
      <c r="AW171" s="49">
        <f t="shared" si="95"/>
        <v>0</v>
      </c>
      <c r="AX171" s="49">
        <f t="shared" si="96"/>
        <v>0</v>
      </c>
      <c r="AY171" s="49">
        <f t="shared" si="97"/>
        <v>144.09005870160894</v>
      </c>
      <c r="AZ171" s="49">
        <f t="shared" si="98"/>
        <v>0</v>
      </c>
      <c r="BA171" s="49">
        <f t="shared" si="99"/>
        <v>0</v>
      </c>
      <c r="BB171" s="49">
        <f t="shared" si="100"/>
        <v>0</v>
      </c>
      <c r="BC171" s="49">
        <f t="shared" si="101"/>
        <v>0</v>
      </c>
      <c r="BD171" s="49">
        <f t="shared" si="102"/>
        <v>0</v>
      </c>
      <c r="BE171" s="49">
        <f t="shared" si="103"/>
        <v>0</v>
      </c>
      <c r="BF171" s="49">
        <f t="shared" si="104"/>
        <v>0</v>
      </c>
      <c r="BG171" s="49">
        <f t="shared" si="105"/>
        <v>0</v>
      </c>
      <c r="BH171" s="72">
        <f t="shared" si="106"/>
        <v>144.09005870160894</v>
      </c>
      <c r="BI171" s="49">
        <f>VLOOKUP(A171,'1_12'!A:O,15,0)</f>
        <v>203.47</v>
      </c>
      <c r="BJ171" s="73">
        <f t="shared" si="107"/>
        <v>-59.37994129839106</v>
      </c>
      <c r="BK171" s="50">
        <f t="shared" si="108"/>
        <v>2.8310981538915114E-4</v>
      </c>
    </row>
    <row r="172" spans="1:63" x14ac:dyDescent="0.3">
      <c r="A172" s="77" t="s">
        <v>2647</v>
      </c>
      <c r="B172" s="77" t="s">
        <v>894</v>
      </c>
      <c r="C172" s="77">
        <f>VLOOKUP(B172,Площадь!A:B,2,0)</f>
        <v>15.8</v>
      </c>
      <c r="D172" s="113">
        <v>45026</v>
      </c>
      <c r="H172">
        <f>30-H171</f>
        <v>21</v>
      </c>
      <c r="I172">
        <v>31</v>
      </c>
      <c r="J172">
        <v>30</v>
      </c>
      <c r="K172">
        <v>31</v>
      </c>
      <c r="L172">
        <v>31</v>
      </c>
      <c r="M172">
        <v>30</v>
      </c>
      <c r="N172">
        <v>31</v>
      </c>
      <c r="O172">
        <v>30</v>
      </c>
      <c r="P172">
        <v>31</v>
      </c>
      <c r="Q172">
        <f t="shared" si="77"/>
        <v>266</v>
      </c>
      <c r="R172" s="108"/>
      <c r="S172" s="91"/>
      <c r="T172" s="50">
        <f t="shared" si="78"/>
        <v>0</v>
      </c>
      <c r="U172" s="50">
        <f t="shared" si="79"/>
        <v>0</v>
      </c>
      <c r="V172" s="50">
        <f t="shared" si="80"/>
        <v>0</v>
      </c>
      <c r="W172" s="50">
        <f t="shared" si="81"/>
        <v>0</v>
      </c>
      <c r="X172" s="50">
        <f t="shared" si="82"/>
        <v>0</v>
      </c>
      <c r="Y172" s="50"/>
      <c r="Z172" s="50"/>
      <c r="AA172" s="50"/>
      <c r="AB172" s="50"/>
      <c r="AC172" s="50"/>
      <c r="AD172" s="50">
        <f t="shared" si="83"/>
        <v>0</v>
      </c>
      <c r="AE172" s="50">
        <f t="shared" si="84"/>
        <v>0</v>
      </c>
      <c r="AF172" s="50">
        <f t="shared" si="85"/>
        <v>0</v>
      </c>
      <c r="AG172" s="50">
        <f t="shared" si="86"/>
        <v>0</v>
      </c>
      <c r="AI172" s="50">
        <f t="shared" si="87"/>
        <v>0</v>
      </c>
      <c r="AJ172" s="50">
        <f t="shared" si="88"/>
        <v>0</v>
      </c>
      <c r="AK172" s="50">
        <f t="shared" si="89"/>
        <v>0</v>
      </c>
      <c r="AL172" s="50">
        <f t="shared" si="90"/>
        <v>0.12524778232816047</v>
      </c>
      <c r="AR172" s="50">
        <f t="shared" si="91"/>
        <v>0.23535182309702524</v>
      </c>
      <c r="AS172" s="50">
        <f t="shared" si="92"/>
        <v>0.21064572427056874</v>
      </c>
      <c r="AT172" s="50">
        <f t="shared" si="93"/>
        <v>0.28926849457335685</v>
      </c>
      <c r="AV172" s="49">
        <f t="shared" si="94"/>
        <v>0</v>
      </c>
      <c r="AW172" s="49">
        <f t="shared" si="95"/>
        <v>0</v>
      </c>
      <c r="AX172" s="49">
        <f t="shared" si="96"/>
        <v>0</v>
      </c>
      <c r="AY172" s="49">
        <f t="shared" si="97"/>
        <v>336.21013697042088</v>
      </c>
      <c r="AZ172" s="49">
        <f t="shared" si="98"/>
        <v>0</v>
      </c>
      <c r="BA172" s="49">
        <f t="shared" si="99"/>
        <v>0</v>
      </c>
      <c r="BB172" s="49">
        <f t="shared" si="100"/>
        <v>0</v>
      </c>
      <c r="BC172" s="49">
        <f t="shared" si="101"/>
        <v>0</v>
      </c>
      <c r="BD172" s="49">
        <f t="shared" si="102"/>
        <v>0</v>
      </c>
      <c r="BE172" s="49">
        <f t="shared" si="103"/>
        <v>631.76901984873075</v>
      </c>
      <c r="BF172" s="49">
        <f t="shared" si="104"/>
        <v>565.44895640294396</v>
      </c>
      <c r="BG172" s="49">
        <f t="shared" si="105"/>
        <v>776.50077609293623</v>
      </c>
      <c r="BH172" s="72">
        <f t="shared" si="106"/>
        <v>2309.9288893150319</v>
      </c>
      <c r="BI172" s="49">
        <f>VLOOKUP(A172,'1_12'!A:O,15,0)</f>
        <v>5903.74</v>
      </c>
      <c r="BJ172" s="73">
        <f t="shared" si="107"/>
        <v>-3593.8111106849678</v>
      </c>
      <c r="BK172" s="50">
        <f t="shared" si="108"/>
        <v>4.5385750225164102E-3</v>
      </c>
    </row>
    <row r="173" spans="1:63" x14ac:dyDescent="0.3">
      <c r="A173" s="77" t="s">
        <v>1651</v>
      </c>
      <c r="B173" s="77" t="s">
        <v>878</v>
      </c>
      <c r="C173" s="77">
        <f>VLOOKUP(B173,Площадь!A:B,2,0)</f>
        <v>16.899999999999999</v>
      </c>
      <c r="D173" s="113"/>
      <c r="E173">
        <v>31</v>
      </c>
      <c r="F173">
        <v>28</v>
      </c>
      <c r="G173">
        <v>14</v>
      </c>
      <c r="Q173">
        <f t="shared" si="77"/>
        <v>73</v>
      </c>
      <c r="R173" s="108"/>
      <c r="S173" s="91"/>
      <c r="T173" s="50">
        <f t="shared" si="78"/>
        <v>0</v>
      </c>
      <c r="U173" s="50">
        <f t="shared" si="79"/>
        <v>0</v>
      </c>
      <c r="V173" s="50">
        <f t="shared" si="80"/>
        <v>0</v>
      </c>
      <c r="W173" s="50">
        <f t="shared" si="81"/>
        <v>0</v>
      </c>
      <c r="X173" s="50">
        <f t="shared" si="82"/>
        <v>0</v>
      </c>
      <c r="Y173" s="50"/>
      <c r="Z173" s="50"/>
      <c r="AA173" s="50"/>
      <c r="AB173" s="50"/>
      <c r="AC173" s="50"/>
      <c r="AD173" s="50">
        <f t="shared" si="83"/>
        <v>0</v>
      </c>
      <c r="AE173" s="50">
        <f t="shared" si="84"/>
        <v>0</v>
      </c>
      <c r="AF173" s="50">
        <f t="shared" si="85"/>
        <v>0</v>
      </c>
      <c r="AG173" s="50">
        <f t="shared" si="86"/>
        <v>0</v>
      </c>
      <c r="AI173" s="50">
        <f t="shared" si="87"/>
        <v>0</v>
      </c>
      <c r="AJ173" s="50">
        <f t="shared" si="88"/>
        <v>0</v>
      </c>
      <c r="AK173" s="50">
        <f t="shared" si="89"/>
        <v>0</v>
      </c>
      <c r="AL173" s="50">
        <f t="shared" si="90"/>
        <v>0</v>
      </c>
      <c r="AR173" s="50">
        <f t="shared" si="91"/>
        <v>0</v>
      </c>
      <c r="AS173" s="50">
        <f t="shared" si="92"/>
        <v>0</v>
      </c>
      <c r="AT173" s="50">
        <f t="shared" si="93"/>
        <v>0</v>
      </c>
      <c r="AV173" s="49">
        <f t="shared" si="94"/>
        <v>0</v>
      </c>
      <c r="AW173" s="49">
        <f t="shared" si="95"/>
        <v>0</v>
      </c>
      <c r="AX173" s="49">
        <f t="shared" si="96"/>
        <v>0</v>
      </c>
      <c r="AY173" s="49">
        <f t="shared" si="97"/>
        <v>0</v>
      </c>
      <c r="AZ173" s="49">
        <f t="shared" si="98"/>
        <v>0</v>
      </c>
      <c r="BA173" s="49">
        <f t="shared" si="99"/>
        <v>0</v>
      </c>
      <c r="BB173" s="49">
        <f t="shared" si="100"/>
        <v>0</v>
      </c>
      <c r="BC173" s="49">
        <f t="shared" si="101"/>
        <v>0</v>
      </c>
      <c r="BD173" s="49">
        <f t="shared" si="102"/>
        <v>0</v>
      </c>
      <c r="BE173" s="49">
        <f t="shared" si="103"/>
        <v>0</v>
      </c>
      <c r="BF173" s="49">
        <f t="shared" si="104"/>
        <v>0</v>
      </c>
      <c r="BG173" s="49">
        <f t="shared" si="105"/>
        <v>0</v>
      </c>
      <c r="BH173" s="72">
        <f t="shared" si="106"/>
        <v>0</v>
      </c>
      <c r="BI173" s="49">
        <f>VLOOKUP(A173,'1_12'!A:O,15,0)</f>
        <v>0</v>
      </c>
      <c r="BJ173" s="73">
        <f t="shared" si="107"/>
        <v>0</v>
      </c>
      <c r="BK173" s="50">
        <f t="shared" si="108"/>
        <v>0</v>
      </c>
    </row>
    <row r="174" spans="1:63" x14ac:dyDescent="0.3">
      <c r="A174" s="77" t="s">
        <v>2503</v>
      </c>
      <c r="B174" s="77" t="s">
        <v>878</v>
      </c>
      <c r="C174" s="77">
        <f>VLOOKUP(B174,Площадь!A:B,2,0)</f>
        <v>16.899999999999999</v>
      </c>
      <c r="D174" s="113">
        <v>45000</v>
      </c>
      <c r="G174">
        <f>31-G173</f>
        <v>17</v>
      </c>
      <c r="H174">
        <v>30</v>
      </c>
      <c r="I174">
        <v>31</v>
      </c>
      <c r="J174">
        <v>30</v>
      </c>
      <c r="K174">
        <v>31</v>
      </c>
      <c r="L174">
        <v>31</v>
      </c>
      <c r="M174">
        <v>30</v>
      </c>
      <c r="N174">
        <v>31</v>
      </c>
      <c r="O174">
        <v>30</v>
      </c>
      <c r="P174">
        <v>31</v>
      </c>
      <c r="Q174">
        <f t="shared" si="77"/>
        <v>292</v>
      </c>
      <c r="R174" s="108"/>
      <c r="S174" s="91"/>
      <c r="T174" s="50">
        <f t="shared" si="78"/>
        <v>0</v>
      </c>
      <c r="U174" s="50">
        <f t="shared" si="79"/>
        <v>0</v>
      </c>
      <c r="V174" s="50">
        <f t="shared" si="80"/>
        <v>0</v>
      </c>
      <c r="W174" s="50">
        <f t="shared" si="81"/>
        <v>0</v>
      </c>
      <c r="X174" s="50">
        <f t="shared" si="82"/>
        <v>0</v>
      </c>
      <c r="Y174" s="50"/>
      <c r="Z174" s="50"/>
      <c r="AA174" s="50"/>
      <c r="AB174" s="50"/>
      <c r="AC174" s="50"/>
      <c r="AD174" s="50">
        <f t="shared" si="83"/>
        <v>0</v>
      </c>
      <c r="AE174" s="50">
        <f t="shared" si="84"/>
        <v>0</v>
      </c>
      <c r="AF174" s="50">
        <f t="shared" si="85"/>
        <v>0</v>
      </c>
      <c r="AG174" s="50">
        <f t="shared" si="86"/>
        <v>0</v>
      </c>
      <c r="AI174" s="50">
        <f t="shared" si="87"/>
        <v>0</v>
      </c>
      <c r="AJ174" s="50">
        <f t="shared" si="88"/>
        <v>0</v>
      </c>
      <c r="AK174" s="50">
        <f t="shared" si="89"/>
        <v>0</v>
      </c>
      <c r="AL174" s="50">
        <f t="shared" si="90"/>
        <v>0.19138223520306616</v>
      </c>
      <c r="AR174" s="50">
        <f t="shared" si="91"/>
        <v>0.25173707660378014</v>
      </c>
      <c r="AS174" s="50">
        <f t="shared" si="92"/>
        <v>0.22531093292231716</v>
      </c>
      <c r="AT174" s="50">
        <f t="shared" si="93"/>
        <v>0.30940744039808415</v>
      </c>
      <c r="AV174" s="49">
        <f t="shared" si="94"/>
        <v>0</v>
      </c>
      <c r="AW174" s="49">
        <f t="shared" si="95"/>
        <v>0</v>
      </c>
      <c r="AX174" s="49">
        <f t="shared" si="96"/>
        <v>0</v>
      </c>
      <c r="AY174" s="49">
        <f t="shared" si="97"/>
        <v>513.73881688970266</v>
      </c>
      <c r="AZ174" s="49">
        <f t="shared" si="98"/>
        <v>0</v>
      </c>
      <c r="BA174" s="49">
        <f t="shared" si="99"/>
        <v>0</v>
      </c>
      <c r="BB174" s="49">
        <f t="shared" si="100"/>
        <v>0</v>
      </c>
      <c r="BC174" s="49">
        <f t="shared" si="101"/>
        <v>0</v>
      </c>
      <c r="BD174" s="49">
        <f t="shared" si="102"/>
        <v>0</v>
      </c>
      <c r="BE174" s="49">
        <f t="shared" si="103"/>
        <v>675.75293895212326</v>
      </c>
      <c r="BF174" s="49">
        <f t="shared" si="104"/>
        <v>604.81565589935133</v>
      </c>
      <c r="BG174" s="49">
        <f t="shared" si="105"/>
        <v>830.5609567070012</v>
      </c>
      <c r="BH174" s="72">
        <f t="shared" si="106"/>
        <v>2624.8683684481784</v>
      </c>
      <c r="BI174" s="49">
        <f>VLOOKUP(A174,'1_12'!A:O,15,0)</f>
        <v>6532.6500000000015</v>
      </c>
      <c r="BJ174" s="73">
        <f t="shared" si="107"/>
        <v>-3907.781631551823</v>
      </c>
      <c r="BK174" s="50">
        <f t="shared" si="108"/>
        <v>4.8216848379055597E-3</v>
      </c>
    </row>
    <row r="175" spans="1:63" x14ac:dyDescent="0.3">
      <c r="A175" s="77" t="s">
        <v>1693</v>
      </c>
      <c r="B175" s="77" t="s">
        <v>837</v>
      </c>
      <c r="C175" s="77">
        <f>VLOOKUP(B175,Площадь!A:B,2,0)</f>
        <v>15.3</v>
      </c>
      <c r="D175" s="113"/>
      <c r="E175">
        <v>31</v>
      </c>
      <c r="F175">
        <v>28</v>
      </c>
      <c r="G175">
        <v>31</v>
      </c>
      <c r="H175">
        <v>13</v>
      </c>
      <c r="Q175">
        <f t="shared" si="77"/>
        <v>103</v>
      </c>
      <c r="R175" s="108"/>
      <c r="S175" s="91"/>
      <c r="T175" s="50">
        <f t="shared" si="78"/>
        <v>0</v>
      </c>
      <c r="U175" s="50">
        <f t="shared" si="79"/>
        <v>0</v>
      </c>
      <c r="V175" s="50">
        <f t="shared" si="80"/>
        <v>0</v>
      </c>
      <c r="W175" s="50">
        <f t="shared" si="81"/>
        <v>0</v>
      </c>
      <c r="X175" s="50">
        <f t="shared" si="82"/>
        <v>0</v>
      </c>
      <c r="Y175" s="50"/>
      <c r="Z175" s="50"/>
      <c r="AA175" s="50"/>
      <c r="AB175" s="50"/>
      <c r="AC175" s="50"/>
      <c r="AD175" s="50">
        <f t="shared" si="83"/>
        <v>0</v>
      </c>
      <c r="AE175" s="50">
        <f t="shared" si="84"/>
        <v>0</v>
      </c>
      <c r="AF175" s="50">
        <f t="shared" si="85"/>
        <v>0</v>
      </c>
      <c r="AG175" s="50">
        <f t="shared" si="86"/>
        <v>0</v>
      </c>
      <c r="AI175" s="50">
        <f t="shared" si="87"/>
        <v>0</v>
      </c>
      <c r="AJ175" s="50">
        <f t="shared" si="88"/>
        <v>0</v>
      </c>
      <c r="AK175" s="50">
        <f t="shared" si="89"/>
        <v>0</v>
      </c>
      <c r="AL175" s="50">
        <f t="shared" si="90"/>
        <v>7.5080723041202876E-2</v>
      </c>
      <c r="AR175" s="50">
        <f t="shared" si="91"/>
        <v>0</v>
      </c>
      <c r="AS175" s="50">
        <f t="shared" si="92"/>
        <v>0</v>
      </c>
      <c r="AT175" s="50">
        <f t="shared" si="93"/>
        <v>0</v>
      </c>
      <c r="AV175" s="49">
        <f t="shared" si="94"/>
        <v>0</v>
      </c>
      <c r="AW175" s="49">
        <f t="shared" si="95"/>
        <v>0</v>
      </c>
      <c r="AX175" s="49">
        <f t="shared" si="96"/>
        <v>0</v>
      </c>
      <c r="AY175" s="49">
        <f t="shared" si="97"/>
        <v>201.54368970288337</v>
      </c>
      <c r="AZ175" s="49">
        <f t="shared" si="98"/>
        <v>0</v>
      </c>
      <c r="BA175" s="49">
        <f t="shared" si="99"/>
        <v>0</v>
      </c>
      <c r="BB175" s="49">
        <f t="shared" si="100"/>
        <v>0</v>
      </c>
      <c r="BC175" s="49">
        <f t="shared" si="101"/>
        <v>0</v>
      </c>
      <c r="BD175" s="49">
        <f t="shared" si="102"/>
        <v>0</v>
      </c>
      <c r="BE175" s="49">
        <f t="shared" si="103"/>
        <v>0</v>
      </c>
      <c r="BF175" s="49">
        <f t="shared" si="104"/>
        <v>0</v>
      </c>
      <c r="BG175" s="49">
        <f t="shared" si="105"/>
        <v>0</v>
      </c>
      <c r="BH175" s="72">
        <f t="shared" si="106"/>
        <v>201.54368970288337</v>
      </c>
      <c r="BI175" s="49">
        <f>VLOOKUP(A175,'1_12'!A:O,15,0)</f>
        <v>284.81</v>
      </c>
      <c r="BJ175" s="73">
        <f t="shared" si="107"/>
        <v>-83.266310297116632</v>
      </c>
      <c r="BK175" s="50">
        <f t="shared" si="108"/>
        <v>4.0893640000655158E-4</v>
      </c>
    </row>
    <row r="176" spans="1:63" x14ac:dyDescent="0.3">
      <c r="A176" s="77" t="s">
        <v>2666</v>
      </c>
      <c r="B176" s="77" t="s">
        <v>837</v>
      </c>
      <c r="C176" s="77">
        <f>VLOOKUP(B176,Площадь!A:B,2,0)</f>
        <v>15.3</v>
      </c>
      <c r="D176" s="113">
        <v>45030</v>
      </c>
      <c r="H176">
        <f>30-H175</f>
        <v>17</v>
      </c>
      <c r="I176">
        <v>31</v>
      </c>
      <c r="J176">
        <v>30</v>
      </c>
      <c r="K176">
        <v>31</v>
      </c>
      <c r="L176">
        <v>31</v>
      </c>
      <c r="M176">
        <v>30</v>
      </c>
      <c r="N176">
        <v>31</v>
      </c>
      <c r="O176">
        <v>30</v>
      </c>
      <c r="P176">
        <v>31</v>
      </c>
      <c r="Q176">
        <f t="shared" si="77"/>
        <v>262</v>
      </c>
      <c r="R176" s="108"/>
      <c r="S176" s="91"/>
      <c r="T176" s="50">
        <f t="shared" si="78"/>
        <v>0</v>
      </c>
      <c r="U176" s="50">
        <f t="shared" si="79"/>
        <v>0</v>
      </c>
      <c r="V176" s="50">
        <f t="shared" si="80"/>
        <v>0</v>
      </c>
      <c r="W176" s="50">
        <f t="shared" si="81"/>
        <v>0</v>
      </c>
      <c r="X176" s="50">
        <f t="shared" si="82"/>
        <v>0</v>
      </c>
      <c r="Y176" s="50"/>
      <c r="Z176" s="50"/>
      <c r="AA176" s="50"/>
      <c r="AB176" s="50"/>
      <c r="AC176" s="50"/>
      <c r="AD176" s="50">
        <f t="shared" si="83"/>
        <v>0</v>
      </c>
      <c r="AE176" s="50">
        <f t="shared" si="84"/>
        <v>0</v>
      </c>
      <c r="AF176" s="50">
        <f t="shared" si="85"/>
        <v>0</v>
      </c>
      <c r="AG176" s="50">
        <f t="shared" si="86"/>
        <v>0</v>
      </c>
      <c r="AI176" s="50">
        <f t="shared" si="87"/>
        <v>0</v>
      </c>
      <c r="AJ176" s="50">
        <f t="shared" si="88"/>
        <v>0</v>
      </c>
      <c r="AK176" s="50">
        <f t="shared" si="89"/>
        <v>0</v>
      </c>
      <c r="AL176" s="50">
        <f t="shared" si="90"/>
        <v>9.8182483976957613E-2</v>
      </c>
      <c r="AR176" s="50">
        <f t="shared" si="91"/>
        <v>0.22790398059395481</v>
      </c>
      <c r="AS176" s="50">
        <f t="shared" si="92"/>
        <v>0.20397972033795581</v>
      </c>
      <c r="AT176" s="50">
        <f t="shared" si="93"/>
        <v>0.28011442828938982</v>
      </c>
      <c r="AV176" s="49">
        <f t="shared" si="94"/>
        <v>0</v>
      </c>
      <c r="AW176" s="49">
        <f t="shared" si="95"/>
        <v>0</v>
      </c>
      <c r="AX176" s="49">
        <f t="shared" si="96"/>
        <v>0</v>
      </c>
      <c r="AY176" s="49">
        <f t="shared" si="97"/>
        <v>263.55713268838593</v>
      </c>
      <c r="AZ176" s="49">
        <f t="shared" si="98"/>
        <v>0</v>
      </c>
      <c r="BA176" s="49">
        <f t="shared" si="99"/>
        <v>0</v>
      </c>
      <c r="BB176" s="49">
        <f t="shared" si="100"/>
        <v>0</v>
      </c>
      <c r="BC176" s="49">
        <f t="shared" si="101"/>
        <v>0</v>
      </c>
      <c r="BD176" s="49">
        <f t="shared" si="102"/>
        <v>0</v>
      </c>
      <c r="BE176" s="49">
        <f t="shared" si="103"/>
        <v>611.77632934718861</v>
      </c>
      <c r="BF176" s="49">
        <f t="shared" si="104"/>
        <v>547.55500208639512</v>
      </c>
      <c r="BG176" s="49">
        <f t="shared" si="105"/>
        <v>751.92796672290649</v>
      </c>
      <c r="BH176" s="72">
        <f t="shared" si="106"/>
        <v>2174.8164308448763</v>
      </c>
      <c r="BI176" s="49">
        <f>VLOOKUP(A176,'1_12'!A:O,15,0)</f>
        <v>5629.63</v>
      </c>
      <c r="BJ176" s="73">
        <f t="shared" si="107"/>
        <v>-3454.8135691551238</v>
      </c>
      <c r="BK176" s="50">
        <f t="shared" si="108"/>
        <v>4.4127484378990089E-3</v>
      </c>
    </row>
    <row r="177" spans="1:63" x14ac:dyDescent="0.3">
      <c r="A177" s="77" t="s">
        <v>1356</v>
      </c>
      <c r="B177" s="77" t="s">
        <v>934</v>
      </c>
      <c r="C177" s="77">
        <f>VLOOKUP(B177,Площадь!A:B,2,0)</f>
        <v>15.6</v>
      </c>
      <c r="D177" s="113"/>
      <c r="E177">
        <v>31</v>
      </c>
      <c r="F177">
        <v>28</v>
      </c>
      <c r="G177">
        <v>31</v>
      </c>
      <c r="H177">
        <v>12</v>
      </c>
      <c r="Q177">
        <f t="shared" si="77"/>
        <v>102</v>
      </c>
      <c r="R177" s="108"/>
      <c r="S177" s="91"/>
      <c r="T177" s="50">
        <f t="shared" si="78"/>
        <v>0</v>
      </c>
      <c r="U177" s="50">
        <f t="shared" si="79"/>
        <v>0</v>
      </c>
      <c r="V177" s="50">
        <f t="shared" si="80"/>
        <v>0</v>
      </c>
      <c r="W177" s="50">
        <f t="shared" si="81"/>
        <v>0</v>
      </c>
      <c r="X177" s="50">
        <f t="shared" si="82"/>
        <v>0</v>
      </c>
      <c r="Y177" s="50"/>
      <c r="Z177" s="50"/>
      <c r="AA177" s="50"/>
      <c r="AB177" s="50"/>
      <c r="AC177" s="50"/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I177" s="50">
        <f t="shared" si="87"/>
        <v>0</v>
      </c>
      <c r="AJ177" s="50">
        <f t="shared" si="88"/>
        <v>0</v>
      </c>
      <c r="AK177" s="50">
        <f t="shared" si="89"/>
        <v>0</v>
      </c>
      <c r="AL177" s="50">
        <f t="shared" si="90"/>
        <v>7.0664209921132121E-2</v>
      </c>
      <c r="AR177" s="50">
        <f t="shared" si="91"/>
        <v>0</v>
      </c>
      <c r="AS177" s="50">
        <f t="shared" si="92"/>
        <v>0</v>
      </c>
      <c r="AT177" s="50">
        <f t="shared" si="93"/>
        <v>0</v>
      </c>
      <c r="AV177" s="49">
        <f t="shared" si="94"/>
        <v>0</v>
      </c>
      <c r="AW177" s="49">
        <f t="shared" si="95"/>
        <v>0</v>
      </c>
      <c r="AX177" s="49">
        <f t="shared" si="96"/>
        <v>0</v>
      </c>
      <c r="AY177" s="49">
        <f t="shared" si="97"/>
        <v>189.68817854389022</v>
      </c>
      <c r="AZ177" s="49">
        <f t="shared" si="98"/>
        <v>0</v>
      </c>
      <c r="BA177" s="49">
        <f t="shared" si="99"/>
        <v>0</v>
      </c>
      <c r="BB177" s="49">
        <f t="shared" si="100"/>
        <v>0</v>
      </c>
      <c r="BC177" s="49">
        <f t="shared" si="101"/>
        <v>0</v>
      </c>
      <c r="BD177" s="49">
        <f t="shared" si="102"/>
        <v>0</v>
      </c>
      <c r="BE177" s="49">
        <f t="shared" si="103"/>
        <v>0</v>
      </c>
      <c r="BF177" s="49">
        <f t="shared" si="104"/>
        <v>0</v>
      </c>
      <c r="BG177" s="49">
        <f t="shared" si="105"/>
        <v>0</v>
      </c>
      <c r="BH177" s="72">
        <f t="shared" si="106"/>
        <v>189.68817854389022</v>
      </c>
      <c r="BI177" s="49">
        <f>VLOOKUP(A177,'1_12'!A:O,15,0)</f>
        <v>267.89999999999998</v>
      </c>
      <c r="BJ177" s="73">
        <f t="shared" si="107"/>
        <v>-78.21182145610976</v>
      </c>
      <c r="BK177" s="50">
        <f t="shared" si="108"/>
        <v>3.7747975385220148E-4</v>
      </c>
    </row>
    <row r="178" spans="1:63" x14ac:dyDescent="0.3">
      <c r="A178" s="77" t="s">
        <v>2605</v>
      </c>
      <c r="B178" s="77" t="s">
        <v>934</v>
      </c>
      <c r="C178" s="77">
        <f>VLOOKUP(B178,Площадь!A:B,2,0)</f>
        <v>15.6</v>
      </c>
      <c r="D178" s="113">
        <v>45029</v>
      </c>
      <c r="H178">
        <f>30-H177</f>
        <v>18</v>
      </c>
      <c r="I178">
        <v>31</v>
      </c>
      <c r="J178">
        <v>30</v>
      </c>
      <c r="K178">
        <v>31</v>
      </c>
      <c r="L178">
        <v>31</v>
      </c>
      <c r="M178">
        <v>30</v>
      </c>
      <c r="N178">
        <v>31</v>
      </c>
      <c r="O178">
        <v>30</v>
      </c>
      <c r="P178">
        <v>31</v>
      </c>
      <c r="Q178">
        <f t="shared" si="77"/>
        <v>263</v>
      </c>
      <c r="R178" s="108"/>
      <c r="S178" s="91"/>
      <c r="T178" s="50">
        <f t="shared" si="78"/>
        <v>0</v>
      </c>
      <c r="U178" s="50">
        <f t="shared" si="79"/>
        <v>0</v>
      </c>
      <c r="V178" s="50">
        <f t="shared" si="80"/>
        <v>0</v>
      </c>
      <c r="W178" s="50">
        <f t="shared" si="81"/>
        <v>0</v>
      </c>
      <c r="X178" s="50">
        <f t="shared" si="82"/>
        <v>0</v>
      </c>
      <c r="Y178" s="50"/>
      <c r="Z178" s="50"/>
      <c r="AA178" s="50"/>
      <c r="AB178" s="50"/>
      <c r="AC178" s="50"/>
      <c r="AD178" s="50">
        <f t="shared" si="83"/>
        <v>0</v>
      </c>
      <c r="AE178" s="50">
        <f t="shared" si="84"/>
        <v>0</v>
      </c>
      <c r="AF178" s="50">
        <f t="shared" si="85"/>
        <v>0</v>
      </c>
      <c r="AG178" s="50">
        <f t="shared" si="86"/>
        <v>0</v>
      </c>
      <c r="AI178" s="50">
        <f t="shared" si="87"/>
        <v>0</v>
      </c>
      <c r="AJ178" s="50">
        <f t="shared" si="88"/>
        <v>0</v>
      </c>
      <c r="AK178" s="50">
        <f t="shared" si="89"/>
        <v>0</v>
      </c>
      <c r="AL178" s="50">
        <f t="shared" si="90"/>
        <v>0.10599631488169818</v>
      </c>
      <c r="AR178" s="50">
        <f t="shared" si="91"/>
        <v>0.23237268609579706</v>
      </c>
      <c r="AS178" s="50">
        <f t="shared" si="92"/>
        <v>0.20797932269752353</v>
      </c>
      <c r="AT178" s="50">
        <f t="shared" si="93"/>
        <v>0.28560686805977004</v>
      </c>
      <c r="AV178" s="49">
        <f t="shared" si="94"/>
        <v>0</v>
      </c>
      <c r="AW178" s="49">
        <f t="shared" si="95"/>
        <v>0</v>
      </c>
      <c r="AX178" s="49">
        <f t="shared" si="96"/>
        <v>0</v>
      </c>
      <c r="AY178" s="49">
        <f t="shared" si="97"/>
        <v>284.53226781583533</v>
      </c>
      <c r="AZ178" s="49">
        <f t="shared" si="98"/>
        <v>0</v>
      </c>
      <c r="BA178" s="49">
        <f t="shared" si="99"/>
        <v>0</v>
      </c>
      <c r="BB178" s="49">
        <f t="shared" si="100"/>
        <v>0</v>
      </c>
      <c r="BC178" s="49">
        <f t="shared" si="101"/>
        <v>0</v>
      </c>
      <c r="BD178" s="49">
        <f t="shared" si="102"/>
        <v>0</v>
      </c>
      <c r="BE178" s="49">
        <f t="shared" si="103"/>
        <v>623.77194364811385</v>
      </c>
      <c r="BF178" s="49">
        <f t="shared" si="104"/>
        <v>558.29137467632427</v>
      </c>
      <c r="BG178" s="49">
        <f t="shared" si="105"/>
        <v>766.67165234492438</v>
      </c>
      <c r="BH178" s="72">
        <f t="shared" si="106"/>
        <v>2233.267238485198</v>
      </c>
      <c r="BI178" s="49">
        <f>VLOOKUP(A178,'1_12'!A:O,15,0)</f>
        <v>5762.01</v>
      </c>
      <c r="BJ178" s="73">
        <f t="shared" si="107"/>
        <v>-3528.7427615148022</v>
      </c>
      <c r="BK178" s="50">
        <f t="shared" si="108"/>
        <v>4.4442050840533594E-3</v>
      </c>
    </row>
    <row r="179" spans="1:63" x14ac:dyDescent="0.3">
      <c r="A179" s="77" t="s">
        <v>1282</v>
      </c>
      <c r="B179" s="77" t="s">
        <v>777</v>
      </c>
      <c r="C179" s="77">
        <f>VLOOKUP(B179,Площадь!A:B,2,0)</f>
        <v>13.6</v>
      </c>
      <c r="D179" s="113"/>
      <c r="E179">
        <v>31</v>
      </c>
      <c r="F179">
        <v>28</v>
      </c>
      <c r="G179">
        <v>21</v>
      </c>
      <c r="Q179">
        <f t="shared" si="77"/>
        <v>80</v>
      </c>
      <c r="R179" s="108"/>
      <c r="S179" s="91"/>
      <c r="T179" s="50">
        <f t="shared" si="78"/>
        <v>0</v>
      </c>
      <c r="U179" s="50">
        <f t="shared" si="79"/>
        <v>0</v>
      </c>
      <c r="V179" s="50">
        <f t="shared" si="80"/>
        <v>0</v>
      </c>
      <c r="W179" s="50">
        <f t="shared" si="81"/>
        <v>0</v>
      </c>
      <c r="X179" s="50">
        <f t="shared" si="82"/>
        <v>0</v>
      </c>
      <c r="Y179" s="50"/>
      <c r="Z179" s="50"/>
      <c r="AA179" s="50"/>
      <c r="AB179" s="50"/>
      <c r="AC179" s="50"/>
      <c r="AD179" s="50">
        <f t="shared" si="83"/>
        <v>0</v>
      </c>
      <c r="AE179" s="50">
        <f t="shared" si="84"/>
        <v>0</v>
      </c>
      <c r="AF179" s="50">
        <f t="shared" si="85"/>
        <v>0</v>
      </c>
      <c r="AG179" s="50">
        <f t="shared" si="86"/>
        <v>0</v>
      </c>
      <c r="AI179" s="50">
        <f t="shared" si="87"/>
        <v>0</v>
      </c>
      <c r="AJ179" s="50">
        <f t="shared" si="88"/>
        <v>0</v>
      </c>
      <c r="AK179" s="50">
        <f t="shared" si="89"/>
        <v>0</v>
      </c>
      <c r="AL179" s="50">
        <f t="shared" si="90"/>
        <v>0</v>
      </c>
      <c r="AR179" s="50">
        <f t="shared" si="91"/>
        <v>0</v>
      </c>
      <c r="AS179" s="50">
        <f t="shared" si="92"/>
        <v>0</v>
      </c>
      <c r="AT179" s="50">
        <f t="shared" si="93"/>
        <v>0</v>
      </c>
      <c r="AV179" s="49">
        <f t="shared" si="94"/>
        <v>0</v>
      </c>
      <c r="AW179" s="49">
        <f t="shared" si="95"/>
        <v>0</v>
      </c>
      <c r="AX179" s="49">
        <f t="shared" si="96"/>
        <v>0</v>
      </c>
      <c r="AY179" s="49">
        <f t="shared" si="97"/>
        <v>0</v>
      </c>
      <c r="AZ179" s="49">
        <f t="shared" si="98"/>
        <v>0</v>
      </c>
      <c r="BA179" s="49">
        <f t="shared" si="99"/>
        <v>0</v>
      </c>
      <c r="BB179" s="49">
        <f t="shared" si="100"/>
        <v>0</v>
      </c>
      <c r="BC179" s="49">
        <f t="shared" si="101"/>
        <v>0</v>
      </c>
      <c r="BD179" s="49">
        <f t="shared" si="102"/>
        <v>0</v>
      </c>
      <c r="BE179" s="49">
        <f t="shared" si="103"/>
        <v>0</v>
      </c>
      <c r="BF179" s="49">
        <f t="shared" si="104"/>
        <v>0</v>
      </c>
      <c r="BG179" s="49">
        <f t="shared" si="105"/>
        <v>0</v>
      </c>
      <c r="BH179" s="72">
        <f t="shared" si="106"/>
        <v>0</v>
      </c>
      <c r="BI179" s="49">
        <f>VLOOKUP(A179,'1_12'!A:O,15,0)</f>
        <v>0</v>
      </c>
      <c r="BJ179" s="73">
        <f t="shared" si="107"/>
        <v>0</v>
      </c>
      <c r="BK179" s="50">
        <f t="shared" si="108"/>
        <v>0</v>
      </c>
    </row>
    <row r="180" spans="1:63" x14ac:dyDescent="0.3">
      <c r="A180" s="77" t="s">
        <v>2614</v>
      </c>
      <c r="B180" s="77" t="s">
        <v>777</v>
      </c>
      <c r="C180" s="77">
        <f>VLOOKUP(B180,Площадь!A:B,2,0)</f>
        <v>13.6</v>
      </c>
      <c r="D180" s="113">
        <v>45007</v>
      </c>
      <c r="G180">
        <f>31-G179</f>
        <v>10</v>
      </c>
      <c r="H180">
        <v>30</v>
      </c>
      <c r="I180">
        <v>31</v>
      </c>
      <c r="J180">
        <v>30</v>
      </c>
      <c r="K180">
        <v>31</v>
      </c>
      <c r="L180">
        <v>31</v>
      </c>
      <c r="M180">
        <v>30</v>
      </c>
      <c r="N180">
        <v>31</v>
      </c>
      <c r="O180">
        <v>30</v>
      </c>
      <c r="P180">
        <v>31</v>
      </c>
      <c r="Q180">
        <f t="shared" si="77"/>
        <v>285</v>
      </c>
      <c r="R180" s="108"/>
      <c r="S180" s="91"/>
      <c r="T180" s="50">
        <f t="shared" si="78"/>
        <v>0</v>
      </c>
      <c r="U180" s="50">
        <f t="shared" si="79"/>
        <v>0</v>
      </c>
      <c r="V180" s="50">
        <f t="shared" si="80"/>
        <v>0</v>
      </c>
      <c r="W180" s="50">
        <f t="shared" si="81"/>
        <v>0</v>
      </c>
      <c r="X180" s="50">
        <f t="shared" si="82"/>
        <v>0</v>
      </c>
      <c r="Y180" s="50"/>
      <c r="Z180" s="50"/>
      <c r="AA180" s="50"/>
      <c r="AB180" s="50"/>
      <c r="AC180" s="50"/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I180" s="50">
        <f t="shared" si="87"/>
        <v>0</v>
      </c>
      <c r="AJ180" s="50">
        <f t="shared" si="88"/>
        <v>0</v>
      </c>
      <c r="AK180" s="50">
        <f t="shared" si="89"/>
        <v>0</v>
      </c>
      <c r="AL180" s="50">
        <f t="shared" si="90"/>
        <v>0.1540117395716982</v>
      </c>
      <c r="AR180" s="50">
        <f t="shared" si="91"/>
        <v>0.20258131608351537</v>
      </c>
      <c r="AS180" s="50">
        <f t="shared" si="92"/>
        <v>0.18131530696707179</v>
      </c>
      <c r="AT180" s="50">
        <f t="shared" si="93"/>
        <v>0.24899060292390207</v>
      </c>
      <c r="AV180" s="49">
        <f t="shared" si="94"/>
        <v>0</v>
      </c>
      <c r="AW180" s="49">
        <f t="shared" si="95"/>
        <v>0</v>
      </c>
      <c r="AX180" s="49">
        <f t="shared" si="96"/>
        <v>0</v>
      </c>
      <c r="AY180" s="49">
        <f t="shared" si="97"/>
        <v>413.42295323668378</v>
      </c>
      <c r="AZ180" s="49">
        <f t="shared" si="98"/>
        <v>0</v>
      </c>
      <c r="BA180" s="49">
        <f t="shared" si="99"/>
        <v>0</v>
      </c>
      <c r="BB180" s="49">
        <f t="shared" si="100"/>
        <v>0</v>
      </c>
      <c r="BC180" s="49">
        <f t="shared" si="101"/>
        <v>0</v>
      </c>
      <c r="BD180" s="49">
        <f t="shared" si="102"/>
        <v>0</v>
      </c>
      <c r="BE180" s="49">
        <f t="shared" si="103"/>
        <v>543.80118164194539</v>
      </c>
      <c r="BF180" s="49">
        <f t="shared" si="104"/>
        <v>486.71555741012884</v>
      </c>
      <c r="BG180" s="49">
        <f t="shared" si="105"/>
        <v>668.38041486480574</v>
      </c>
      <c r="BH180" s="72">
        <f t="shared" si="106"/>
        <v>2112.3201071535641</v>
      </c>
      <c r="BI180" s="49">
        <f>VLOOKUP(A180,'1_12'!A:O,15,0)</f>
        <v>5257.08</v>
      </c>
      <c r="BJ180" s="73">
        <f t="shared" si="107"/>
        <v>-3144.7598928464358</v>
      </c>
      <c r="BK180" s="50">
        <f t="shared" si="108"/>
        <v>4.8216848379055606E-3</v>
      </c>
    </row>
    <row r="181" spans="1:63" x14ac:dyDescent="0.3">
      <c r="A181" s="77" t="s">
        <v>1342</v>
      </c>
      <c r="B181" s="77" t="s">
        <v>941</v>
      </c>
      <c r="C181" s="77">
        <f>VLOOKUP(B181,Площадь!A:B,2,0)</f>
        <v>17.3</v>
      </c>
      <c r="D181" s="113"/>
      <c r="E181">
        <v>31</v>
      </c>
      <c r="F181">
        <v>28</v>
      </c>
      <c r="G181">
        <v>31</v>
      </c>
      <c r="H181">
        <v>13</v>
      </c>
      <c r="Q181">
        <f t="shared" si="77"/>
        <v>103</v>
      </c>
      <c r="R181" s="108"/>
      <c r="S181" s="91"/>
      <c r="T181" s="50">
        <f t="shared" si="78"/>
        <v>0</v>
      </c>
      <c r="U181" s="50">
        <f t="shared" si="79"/>
        <v>0</v>
      </c>
      <c r="V181" s="50">
        <f t="shared" si="80"/>
        <v>0</v>
      </c>
      <c r="W181" s="50">
        <f t="shared" si="81"/>
        <v>0</v>
      </c>
      <c r="X181" s="50">
        <f t="shared" si="82"/>
        <v>0</v>
      </c>
      <c r="Y181" s="50"/>
      <c r="Z181" s="50"/>
      <c r="AA181" s="50"/>
      <c r="AB181" s="50"/>
      <c r="AC181" s="50"/>
      <c r="AD181" s="50">
        <f t="shared" si="83"/>
        <v>0</v>
      </c>
      <c r="AE181" s="50">
        <f t="shared" si="84"/>
        <v>0</v>
      </c>
      <c r="AF181" s="50">
        <f t="shared" si="85"/>
        <v>0</v>
      </c>
      <c r="AG181" s="50">
        <f t="shared" si="86"/>
        <v>0</v>
      </c>
      <c r="AI181" s="50">
        <f t="shared" si="87"/>
        <v>0</v>
      </c>
      <c r="AJ181" s="50">
        <f t="shared" si="88"/>
        <v>0</v>
      </c>
      <c r="AK181" s="50">
        <f t="shared" si="89"/>
        <v>0</v>
      </c>
      <c r="AL181" s="50">
        <f t="shared" si="90"/>
        <v>8.4895196641360124E-2</v>
      </c>
      <c r="AR181" s="50">
        <f t="shared" si="91"/>
        <v>0</v>
      </c>
      <c r="AS181" s="50">
        <f t="shared" si="92"/>
        <v>0</v>
      </c>
      <c r="AT181" s="50">
        <f t="shared" si="93"/>
        <v>0</v>
      </c>
      <c r="AV181" s="49">
        <f t="shared" si="94"/>
        <v>0</v>
      </c>
      <c r="AW181" s="49">
        <f t="shared" si="95"/>
        <v>0</v>
      </c>
      <c r="AX181" s="49">
        <f t="shared" si="96"/>
        <v>0</v>
      </c>
      <c r="AY181" s="49">
        <f t="shared" si="97"/>
        <v>227.88927005620147</v>
      </c>
      <c r="AZ181" s="49">
        <f t="shared" si="98"/>
        <v>0</v>
      </c>
      <c r="BA181" s="49">
        <f t="shared" si="99"/>
        <v>0</v>
      </c>
      <c r="BB181" s="49">
        <f t="shared" si="100"/>
        <v>0</v>
      </c>
      <c r="BC181" s="49">
        <f t="shared" si="101"/>
        <v>0</v>
      </c>
      <c r="BD181" s="49">
        <f t="shared" si="102"/>
        <v>0</v>
      </c>
      <c r="BE181" s="49">
        <f t="shared" si="103"/>
        <v>0</v>
      </c>
      <c r="BF181" s="49">
        <f t="shared" si="104"/>
        <v>0</v>
      </c>
      <c r="BG181" s="49">
        <f t="shared" si="105"/>
        <v>0</v>
      </c>
      <c r="BH181" s="72">
        <f t="shared" si="106"/>
        <v>227.88927005620147</v>
      </c>
      <c r="BI181" s="49">
        <f>VLOOKUP(A181,'1_12'!A:O,15,0)</f>
        <v>321.85000000000002</v>
      </c>
      <c r="BJ181" s="73">
        <f t="shared" si="107"/>
        <v>-93.960729943798555</v>
      </c>
      <c r="BK181" s="50">
        <f t="shared" si="108"/>
        <v>4.0893640000655163E-4</v>
      </c>
    </row>
    <row r="182" spans="1:63" x14ac:dyDescent="0.3">
      <c r="A182" s="77" t="s">
        <v>2607</v>
      </c>
      <c r="B182" s="77" t="s">
        <v>941</v>
      </c>
      <c r="C182" s="77">
        <f>VLOOKUP(B182,Площадь!A:B,2,0)</f>
        <v>17.3</v>
      </c>
      <c r="D182" s="113">
        <v>45030</v>
      </c>
      <c r="H182">
        <f>30-H181</f>
        <v>17</v>
      </c>
      <c r="I182">
        <v>31</v>
      </c>
      <c r="J182">
        <v>30</v>
      </c>
      <c r="K182">
        <v>31</v>
      </c>
      <c r="L182">
        <v>31</v>
      </c>
      <c r="M182">
        <v>30</v>
      </c>
      <c r="N182">
        <v>31</v>
      </c>
      <c r="O182">
        <v>30</v>
      </c>
      <c r="P182">
        <v>31</v>
      </c>
      <c r="Q182">
        <f t="shared" si="77"/>
        <v>262</v>
      </c>
      <c r="R182" s="108"/>
      <c r="S182" s="91"/>
      <c r="T182" s="50">
        <f t="shared" si="78"/>
        <v>0</v>
      </c>
      <c r="U182" s="50">
        <f t="shared" si="79"/>
        <v>0</v>
      </c>
      <c r="V182" s="50">
        <f t="shared" si="80"/>
        <v>0</v>
      </c>
      <c r="W182" s="50">
        <f t="shared" si="81"/>
        <v>0</v>
      </c>
      <c r="X182" s="50">
        <f t="shared" si="82"/>
        <v>0</v>
      </c>
      <c r="Y182" s="50"/>
      <c r="Z182" s="50"/>
      <c r="AA182" s="50"/>
      <c r="AB182" s="50"/>
      <c r="AC182" s="50"/>
      <c r="AD182" s="50">
        <f t="shared" si="83"/>
        <v>0</v>
      </c>
      <c r="AE182" s="50">
        <f t="shared" si="84"/>
        <v>0</v>
      </c>
      <c r="AF182" s="50">
        <f t="shared" si="85"/>
        <v>0</v>
      </c>
      <c r="AG182" s="50">
        <f t="shared" si="86"/>
        <v>0</v>
      </c>
      <c r="AI182" s="50">
        <f t="shared" si="87"/>
        <v>0</v>
      </c>
      <c r="AJ182" s="50">
        <f t="shared" si="88"/>
        <v>0</v>
      </c>
      <c r="AK182" s="50">
        <f t="shared" si="89"/>
        <v>0</v>
      </c>
      <c r="AL182" s="50">
        <f t="shared" si="90"/>
        <v>0.11101679560793247</v>
      </c>
      <c r="AR182" s="50">
        <f t="shared" si="91"/>
        <v>0.2576953506062365</v>
      </c>
      <c r="AS182" s="50">
        <f t="shared" si="92"/>
        <v>0.23064373606840752</v>
      </c>
      <c r="AT182" s="50">
        <f t="shared" si="93"/>
        <v>0.31673069342525778</v>
      </c>
      <c r="AV182" s="49">
        <f t="shared" si="94"/>
        <v>0</v>
      </c>
      <c r="AW182" s="49">
        <f t="shared" si="95"/>
        <v>0</v>
      </c>
      <c r="AX182" s="49">
        <f t="shared" si="96"/>
        <v>0</v>
      </c>
      <c r="AY182" s="49">
        <f t="shared" si="97"/>
        <v>298.0090454581096</v>
      </c>
      <c r="AZ182" s="49">
        <f t="shared" si="98"/>
        <v>0</v>
      </c>
      <c r="BA182" s="49">
        <f t="shared" si="99"/>
        <v>0</v>
      </c>
      <c r="BB182" s="49">
        <f t="shared" si="100"/>
        <v>0</v>
      </c>
      <c r="BC182" s="49">
        <f t="shared" si="101"/>
        <v>0</v>
      </c>
      <c r="BD182" s="49">
        <f t="shared" si="102"/>
        <v>0</v>
      </c>
      <c r="BE182" s="49">
        <f t="shared" si="103"/>
        <v>691.74709135335706</v>
      </c>
      <c r="BF182" s="49">
        <f t="shared" si="104"/>
        <v>619.13081935259038</v>
      </c>
      <c r="BG182" s="49">
        <f t="shared" si="105"/>
        <v>850.21920420302501</v>
      </c>
      <c r="BH182" s="72">
        <f t="shared" si="106"/>
        <v>2459.1061603670819</v>
      </c>
      <c r="BI182" s="49">
        <f>VLOOKUP(A182,'1_12'!A:O,15,0)</f>
        <v>6365.1499999999987</v>
      </c>
      <c r="BJ182" s="73">
        <f t="shared" si="107"/>
        <v>-3906.0438396329168</v>
      </c>
      <c r="BK182" s="50">
        <f t="shared" si="108"/>
        <v>4.4127484378990089E-3</v>
      </c>
    </row>
    <row r="183" spans="1:63" x14ac:dyDescent="0.3">
      <c r="A183" s="77" t="s">
        <v>1599</v>
      </c>
      <c r="B183" s="77" t="s">
        <v>930</v>
      </c>
      <c r="C183" s="77">
        <f>VLOOKUP(B183,Площадь!A:B,2,0)</f>
        <v>15.6</v>
      </c>
      <c r="D183" s="113"/>
      <c r="E183">
        <v>31</v>
      </c>
      <c r="F183">
        <v>28</v>
      </c>
      <c r="G183">
        <v>24</v>
      </c>
      <c r="Q183">
        <f t="shared" si="77"/>
        <v>83</v>
      </c>
      <c r="R183" s="108"/>
      <c r="S183" s="91"/>
      <c r="T183" s="50">
        <f t="shared" si="78"/>
        <v>0</v>
      </c>
      <c r="U183" s="50">
        <f t="shared" si="79"/>
        <v>0</v>
      </c>
      <c r="V183" s="50">
        <f t="shared" si="80"/>
        <v>0</v>
      </c>
      <c r="W183" s="50">
        <f t="shared" si="81"/>
        <v>0</v>
      </c>
      <c r="X183" s="50">
        <f t="shared" si="82"/>
        <v>0</v>
      </c>
      <c r="Y183" s="50"/>
      <c r="Z183" s="50"/>
      <c r="AA183" s="50"/>
      <c r="AB183" s="50"/>
      <c r="AC183" s="50"/>
      <c r="AD183" s="50">
        <f t="shared" si="83"/>
        <v>0</v>
      </c>
      <c r="AE183" s="50">
        <f t="shared" si="84"/>
        <v>0</v>
      </c>
      <c r="AF183" s="50">
        <f t="shared" si="85"/>
        <v>0</v>
      </c>
      <c r="AG183" s="50">
        <f t="shared" si="86"/>
        <v>0</v>
      </c>
      <c r="AI183" s="50">
        <f t="shared" si="87"/>
        <v>0</v>
      </c>
      <c r="AJ183" s="50">
        <f t="shared" si="88"/>
        <v>0</v>
      </c>
      <c r="AK183" s="50">
        <f t="shared" si="89"/>
        <v>0</v>
      </c>
      <c r="AL183" s="50">
        <f t="shared" si="90"/>
        <v>0</v>
      </c>
      <c r="AR183" s="50">
        <f t="shared" si="91"/>
        <v>0</v>
      </c>
      <c r="AS183" s="50">
        <f t="shared" si="92"/>
        <v>0</v>
      </c>
      <c r="AT183" s="50">
        <f t="shared" si="93"/>
        <v>0</v>
      </c>
      <c r="AV183" s="49">
        <f t="shared" si="94"/>
        <v>0</v>
      </c>
      <c r="AW183" s="49">
        <f t="shared" si="95"/>
        <v>0</v>
      </c>
      <c r="AX183" s="49">
        <f t="shared" si="96"/>
        <v>0</v>
      </c>
      <c r="AY183" s="49">
        <f t="shared" si="97"/>
        <v>0</v>
      </c>
      <c r="AZ183" s="49">
        <f t="shared" si="98"/>
        <v>0</v>
      </c>
      <c r="BA183" s="49">
        <f t="shared" si="99"/>
        <v>0</v>
      </c>
      <c r="BB183" s="49">
        <f t="shared" si="100"/>
        <v>0</v>
      </c>
      <c r="BC183" s="49">
        <f t="shared" si="101"/>
        <v>0</v>
      </c>
      <c r="BD183" s="49">
        <f t="shared" si="102"/>
        <v>0</v>
      </c>
      <c r="BE183" s="49">
        <f t="shared" si="103"/>
        <v>0</v>
      </c>
      <c r="BF183" s="49">
        <f t="shared" si="104"/>
        <v>0</v>
      </c>
      <c r="BG183" s="49">
        <f t="shared" si="105"/>
        <v>0</v>
      </c>
      <c r="BH183" s="72">
        <f t="shared" si="106"/>
        <v>0</v>
      </c>
      <c r="BI183" s="49">
        <f>VLOOKUP(A183,'1_12'!A:O,15,0)</f>
        <v>0</v>
      </c>
      <c r="BJ183" s="73">
        <f t="shared" si="107"/>
        <v>0</v>
      </c>
      <c r="BK183" s="50">
        <f t="shared" si="108"/>
        <v>0</v>
      </c>
    </row>
    <row r="184" spans="1:63" x14ac:dyDescent="0.3">
      <c r="A184" s="77" t="s">
        <v>2650</v>
      </c>
      <c r="B184" s="77" t="s">
        <v>930</v>
      </c>
      <c r="C184" s="77">
        <f>VLOOKUP(B184,Площадь!A:B,2,0)</f>
        <v>15.6</v>
      </c>
      <c r="D184" s="113">
        <v>45010</v>
      </c>
      <c r="G184">
        <f>31-G183</f>
        <v>7</v>
      </c>
      <c r="H184">
        <v>30</v>
      </c>
      <c r="I184">
        <v>31</v>
      </c>
      <c r="J184">
        <v>30</v>
      </c>
      <c r="K184">
        <v>31</v>
      </c>
      <c r="L184">
        <v>31</v>
      </c>
      <c r="M184">
        <v>30</v>
      </c>
      <c r="N184">
        <v>31</v>
      </c>
      <c r="O184">
        <v>30</v>
      </c>
      <c r="P184">
        <v>31</v>
      </c>
      <c r="Q184">
        <f t="shared" si="77"/>
        <v>282</v>
      </c>
      <c r="R184" s="108"/>
      <c r="S184" s="91"/>
      <c r="T184" s="50">
        <f t="shared" si="78"/>
        <v>0</v>
      </c>
      <c r="U184" s="50">
        <f t="shared" si="79"/>
        <v>0</v>
      </c>
      <c r="V184" s="50">
        <f t="shared" si="80"/>
        <v>0</v>
      </c>
      <c r="W184" s="50">
        <f t="shared" si="81"/>
        <v>0</v>
      </c>
      <c r="X184" s="50">
        <f t="shared" si="82"/>
        <v>0</v>
      </c>
      <c r="Y184" s="50"/>
      <c r="Z184" s="50"/>
      <c r="AA184" s="50"/>
      <c r="AB184" s="50"/>
      <c r="AC184" s="50"/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</v>
      </c>
      <c r="AI184" s="50">
        <f t="shared" si="87"/>
        <v>0</v>
      </c>
      <c r="AJ184" s="50">
        <f t="shared" si="88"/>
        <v>0</v>
      </c>
      <c r="AK184" s="50">
        <f t="shared" si="89"/>
        <v>0</v>
      </c>
      <c r="AL184" s="50">
        <f t="shared" si="90"/>
        <v>0.17666052480283029</v>
      </c>
      <c r="AR184" s="50">
        <f t="shared" si="91"/>
        <v>0.23237268609579706</v>
      </c>
      <c r="AS184" s="50">
        <f t="shared" si="92"/>
        <v>0.20797932269752353</v>
      </c>
      <c r="AT184" s="50">
        <f t="shared" si="93"/>
        <v>0.28560686805977004</v>
      </c>
      <c r="AV184" s="49">
        <f t="shared" si="94"/>
        <v>0</v>
      </c>
      <c r="AW184" s="49">
        <f t="shared" si="95"/>
        <v>0</v>
      </c>
      <c r="AX184" s="49">
        <f t="shared" si="96"/>
        <v>0</v>
      </c>
      <c r="AY184" s="49">
        <f t="shared" si="97"/>
        <v>474.22044635972554</v>
      </c>
      <c r="AZ184" s="49">
        <f t="shared" si="98"/>
        <v>0</v>
      </c>
      <c r="BA184" s="49">
        <f t="shared" si="99"/>
        <v>0</v>
      </c>
      <c r="BB184" s="49">
        <f t="shared" si="100"/>
        <v>0</v>
      </c>
      <c r="BC184" s="49">
        <f t="shared" si="101"/>
        <v>0</v>
      </c>
      <c r="BD184" s="49">
        <f t="shared" si="102"/>
        <v>0</v>
      </c>
      <c r="BE184" s="49">
        <f t="shared" si="103"/>
        <v>623.77194364811385</v>
      </c>
      <c r="BF184" s="49">
        <f t="shared" si="104"/>
        <v>558.29137467632427</v>
      </c>
      <c r="BG184" s="49">
        <f t="shared" si="105"/>
        <v>766.67165234492438</v>
      </c>
      <c r="BH184" s="72">
        <f t="shared" si="106"/>
        <v>2422.955417029088</v>
      </c>
      <c r="BI184" s="49">
        <f>VLOOKUP(A184,'1_12'!A:O,15,0)</f>
        <v>6030.18</v>
      </c>
      <c r="BJ184" s="73">
        <f t="shared" si="107"/>
        <v>-3607.2245829709123</v>
      </c>
      <c r="BK184" s="50">
        <f t="shared" si="108"/>
        <v>4.8216848379055615E-3</v>
      </c>
    </row>
    <row r="185" spans="1:63" x14ac:dyDescent="0.3">
      <c r="A185" s="77" t="s">
        <v>1290</v>
      </c>
      <c r="B185" s="77" t="s">
        <v>556</v>
      </c>
      <c r="C185" s="77">
        <f>VLOOKUP(B185,Площадь!A:B,2,0)</f>
        <v>13.6</v>
      </c>
      <c r="D185" s="113"/>
      <c r="E185">
        <v>31</v>
      </c>
      <c r="F185">
        <v>28</v>
      </c>
      <c r="G185">
        <v>16</v>
      </c>
      <c r="Q185">
        <f t="shared" si="77"/>
        <v>75</v>
      </c>
      <c r="R185" s="108"/>
      <c r="S185" s="91"/>
      <c r="T185" s="50">
        <f t="shared" si="78"/>
        <v>0</v>
      </c>
      <c r="U185" s="50">
        <f t="shared" si="79"/>
        <v>0</v>
      </c>
      <c r="V185" s="50">
        <f t="shared" si="80"/>
        <v>0</v>
      </c>
      <c r="W185" s="50">
        <f t="shared" si="81"/>
        <v>0</v>
      </c>
      <c r="X185" s="50">
        <f t="shared" si="82"/>
        <v>0</v>
      </c>
      <c r="Y185" s="50"/>
      <c r="Z185" s="50"/>
      <c r="AA185" s="50"/>
      <c r="AB185" s="50"/>
      <c r="AC185" s="50"/>
      <c r="AD185" s="50">
        <f t="shared" si="83"/>
        <v>0</v>
      </c>
      <c r="AE185" s="50">
        <f t="shared" si="84"/>
        <v>0</v>
      </c>
      <c r="AF185" s="50">
        <f t="shared" si="85"/>
        <v>0</v>
      </c>
      <c r="AG185" s="50">
        <f t="shared" si="86"/>
        <v>0</v>
      </c>
      <c r="AI185" s="50">
        <f t="shared" si="87"/>
        <v>0</v>
      </c>
      <c r="AJ185" s="50">
        <f t="shared" si="88"/>
        <v>0</v>
      </c>
      <c r="AK185" s="50">
        <f t="shared" si="89"/>
        <v>0</v>
      </c>
      <c r="AL185" s="50">
        <f t="shared" si="90"/>
        <v>0</v>
      </c>
      <c r="AR185" s="50">
        <f t="shared" si="91"/>
        <v>0</v>
      </c>
      <c r="AS185" s="50">
        <f t="shared" si="92"/>
        <v>0</v>
      </c>
      <c r="AT185" s="50">
        <f t="shared" si="93"/>
        <v>0</v>
      </c>
      <c r="AV185" s="49">
        <f t="shared" si="94"/>
        <v>0</v>
      </c>
      <c r="AW185" s="49">
        <f t="shared" si="95"/>
        <v>0</v>
      </c>
      <c r="AX185" s="49">
        <f t="shared" si="96"/>
        <v>0</v>
      </c>
      <c r="AY185" s="49">
        <f t="shared" si="97"/>
        <v>0</v>
      </c>
      <c r="AZ185" s="49">
        <f t="shared" si="98"/>
        <v>0</v>
      </c>
      <c r="BA185" s="49">
        <f t="shared" si="99"/>
        <v>0</v>
      </c>
      <c r="BB185" s="49">
        <f t="shared" si="100"/>
        <v>0</v>
      </c>
      <c r="BC185" s="49">
        <f t="shared" si="101"/>
        <v>0</v>
      </c>
      <c r="BD185" s="49">
        <f t="shared" si="102"/>
        <v>0</v>
      </c>
      <c r="BE185" s="49">
        <f t="shared" si="103"/>
        <v>0</v>
      </c>
      <c r="BF185" s="49">
        <f t="shared" si="104"/>
        <v>0</v>
      </c>
      <c r="BG185" s="49">
        <f t="shared" si="105"/>
        <v>0</v>
      </c>
      <c r="BH185" s="72">
        <f t="shared" si="106"/>
        <v>0</v>
      </c>
      <c r="BI185" s="49">
        <f>VLOOKUP(A185,'1_12'!A:O,15,0)</f>
        <v>0</v>
      </c>
      <c r="BJ185" s="73">
        <f t="shared" si="107"/>
        <v>0</v>
      </c>
      <c r="BK185" s="50">
        <f t="shared" si="108"/>
        <v>0</v>
      </c>
    </row>
    <row r="186" spans="1:63" x14ac:dyDescent="0.3">
      <c r="A186" s="77" t="s">
        <v>2459</v>
      </c>
      <c r="B186" s="77" t="s">
        <v>556</v>
      </c>
      <c r="C186" s="77">
        <f>VLOOKUP(B186,Площадь!A:B,2,0)</f>
        <v>13.6</v>
      </c>
      <c r="D186" s="113">
        <v>45002</v>
      </c>
      <c r="G186">
        <f>31-G185</f>
        <v>15</v>
      </c>
      <c r="H186">
        <v>30</v>
      </c>
      <c r="I186">
        <v>31</v>
      </c>
      <c r="J186">
        <v>30</v>
      </c>
      <c r="K186">
        <v>31</v>
      </c>
      <c r="L186">
        <v>31</v>
      </c>
      <c r="M186">
        <v>30</v>
      </c>
      <c r="N186">
        <v>31</v>
      </c>
      <c r="O186">
        <v>30</v>
      </c>
      <c r="P186">
        <v>31</v>
      </c>
      <c r="Q186">
        <f t="shared" si="77"/>
        <v>290</v>
      </c>
      <c r="R186" s="108"/>
      <c r="S186" s="91"/>
      <c r="T186" s="50">
        <f t="shared" si="78"/>
        <v>0</v>
      </c>
      <c r="U186" s="50">
        <f t="shared" si="79"/>
        <v>0</v>
      </c>
      <c r="V186" s="50">
        <f t="shared" si="80"/>
        <v>0</v>
      </c>
      <c r="W186" s="50">
        <f t="shared" si="81"/>
        <v>0</v>
      </c>
      <c r="X186" s="50">
        <f t="shared" si="82"/>
        <v>0</v>
      </c>
      <c r="Y186" s="50"/>
      <c r="Z186" s="50"/>
      <c r="AA186" s="50"/>
      <c r="AB186" s="50"/>
      <c r="AC186" s="50"/>
      <c r="AD186" s="50">
        <f t="shared" si="83"/>
        <v>0</v>
      </c>
      <c r="AE186" s="50">
        <f t="shared" si="84"/>
        <v>0</v>
      </c>
      <c r="AF186" s="50">
        <f t="shared" si="85"/>
        <v>0</v>
      </c>
      <c r="AG186" s="50">
        <f t="shared" si="86"/>
        <v>0</v>
      </c>
      <c r="AI186" s="50">
        <f t="shared" si="87"/>
        <v>0</v>
      </c>
      <c r="AJ186" s="50">
        <f t="shared" si="88"/>
        <v>0</v>
      </c>
      <c r="AK186" s="50">
        <f t="shared" si="89"/>
        <v>0</v>
      </c>
      <c r="AL186" s="50">
        <f t="shared" si="90"/>
        <v>0.1540117395716982</v>
      </c>
      <c r="AR186" s="50">
        <f t="shared" si="91"/>
        <v>0.20258131608351537</v>
      </c>
      <c r="AS186" s="50">
        <f t="shared" si="92"/>
        <v>0.18131530696707179</v>
      </c>
      <c r="AT186" s="50">
        <f t="shared" si="93"/>
        <v>0.24899060292390207</v>
      </c>
      <c r="AV186" s="49">
        <f t="shared" si="94"/>
        <v>0</v>
      </c>
      <c r="AW186" s="49">
        <f t="shared" si="95"/>
        <v>0</v>
      </c>
      <c r="AX186" s="49">
        <f t="shared" si="96"/>
        <v>0</v>
      </c>
      <c r="AY186" s="49">
        <f t="shared" si="97"/>
        <v>413.42295323668378</v>
      </c>
      <c r="AZ186" s="49">
        <f t="shared" si="98"/>
        <v>0</v>
      </c>
      <c r="BA186" s="49">
        <f t="shared" si="99"/>
        <v>0</v>
      </c>
      <c r="BB186" s="49">
        <f t="shared" si="100"/>
        <v>0</v>
      </c>
      <c r="BC186" s="49">
        <f t="shared" si="101"/>
        <v>0</v>
      </c>
      <c r="BD186" s="49">
        <f t="shared" si="102"/>
        <v>0</v>
      </c>
      <c r="BE186" s="49">
        <f t="shared" si="103"/>
        <v>543.80118164194539</v>
      </c>
      <c r="BF186" s="49">
        <f t="shared" si="104"/>
        <v>486.71555741012884</v>
      </c>
      <c r="BG186" s="49">
        <f t="shared" si="105"/>
        <v>668.38041486480574</v>
      </c>
      <c r="BH186" s="72">
        <f t="shared" si="106"/>
        <v>2112.3201071535641</v>
      </c>
      <c r="BI186" s="49">
        <f>VLOOKUP(A186,'1_12'!A:O,15,0)</f>
        <v>5257.08</v>
      </c>
      <c r="BJ186" s="73">
        <f t="shared" si="107"/>
        <v>-3144.7598928464358</v>
      </c>
      <c r="BK186" s="50">
        <f t="shared" si="108"/>
        <v>4.8216848379055606E-3</v>
      </c>
    </row>
    <row r="187" spans="1:63" x14ac:dyDescent="0.3">
      <c r="A187" s="77" t="s">
        <v>1357</v>
      </c>
      <c r="B187" s="77" t="s">
        <v>829</v>
      </c>
      <c r="C187" s="77">
        <f>VLOOKUP(B187,Площадь!A:B,2,0)</f>
        <v>17.3</v>
      </c>
      <c r="D187" s="113"/>
      <c r="E187">
        <v>31</v>
      </c>
      <c r="F187">
        <v>28</v>
      </c>
      <c r="G187">
        <v>13</v>
      </c>
      <c r="Q187">
        <f t="shared" si="77"/>
        <v>72</v>
      </c>
      <c r="R187" s="108"/>
      <c r="S187" s="91"/>
      <c r="T187" s="50">
        <f t="shared" si="78"/>
        <v>0</v>
      </c>
      <c r="U187" s="50">
        <f t="shared" si="79"/>
        <v>0</v>
      </c>
      <c r="V187" s="50">
        <f t="shared" si="80"/>
        <v>0</v>
      </c>
      <c r="W187" s="50">
        <f t="shared" si="81"/>
        <v>0</v>
      </c>
      <c r="X187" s="50">
        <f t="shared" si="82"/>
        <v>0</v>
      </c>
      <c r="Y187" s="50"/>
      <c r="Z187" s="50"/>
      <c r="AA187" s="50"/>
      <c r="AB187" s="50"/>
      <c r="AC187" s="50"/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I187" s="50">
        <f t="shared" si="87"/>
        <v>0</v>
      </c>
      <c r="AJ187" s="50">
        <f t="shared" si="88"/>
        <v>0</v>
      </c>
      <c r="AK187" s="50">
        <f t="shared" si="89"/>
        <v>0</v>
      </c>
      <c r="AL187" s="50">
        <f t="shared" si="90"/>
        <v>0</v>
      </c>
      <c r="AR187" s="50">
        <f t="shared" si="91"/>
        <v>0</v>
      </c>
      <c r="AS187" s="50">
        <f t="shared" si="92"/>
        <v>0</v>
      </c>
      <c r="AT187" s="50">
        <f t="shared" si="93"/>
        <v>0</v>
      </c>
      <c r="AV187" s="49">
        <f t="shared" si="94"/>
        <v>0</v>
      </c>
      <c r="AW187" s="49">
        <f t="shared" si="95"/>
        <v>0</v>
      </c>
      <c r="AX187" s="49">
        <f t="shared" si="96"/>
        <v>0</v>
      </c>
      <c r="AY187" s="49">
        <f t="shared" si="97"/>
        <v>0</v>
      </c>
      <c r="AZ187" s="49">
        <f t="shared" si="98"/>
        <v>0</v>
      </c>
      <c r="BA187" s="49">
        <f t="shared" si="99"/>
        <v>0</v>
      </c>
      <c r="BB187" s="49">
        <f t="shared" si="100"/>
        <v>0</v>
      </c>
      <c r="BC187" s="49">
        <f t="shared" si="101"/>
        <v>0</v>
      </c>
      <c r="BD187" s="49">
        <f t="shared" si="102"/>
        <v>0</v>
      </c>
      <c r="BE187" s="49">
        <f t="shared" si="103"/>
        <v>0</v>
      </c>
      <c r="BF187" s="49">
        <f t="shared" si="104"/>
        <v>0</v>
      </c>
      <c r="BG187" s="49">
        <f t="shared" si="105"/>
        <v>0</v>
      </c>
      <c r="BH187" s="72">
        <f t="shared" si="106"/>
        <v>0</v>
      </c>
      <c r="BI187" s="49">
        <f>VLOOKUP(A187,'1_12'!A:O,15,0)</f>
        <v>0</v>
      </c>
      <c r="BJ187" s="73">
        <f t="shared" si="107"/>
        <v>0</v>
      </c>
      <c r="BK187" s="50">
        <f t="shared" si="108"/>
        <v>0</v>
      </c>
    </row>
    <row r="188" spans="1:63" x14ac:dyDescent="0.3">
      <c r="A188" s="77" t="s">
        <v>2469</v>
      </c>
      <c r="B188" s="77" t="s">
        <v>829</v>
      </c>
      <c r="C188" s="77">
        <f>VLOOKUP(B188,Площадь!A:B,2,0)</f>
        <v>17.3</v>
      </c>
      <c r="D188" s="113">
        <v>44999</v>
      </c>
      <c r="G188">
        <f>31-G187</f>
        <v>18</v>
      </c>
      <c r="H188">
        <v>30</v>
      </c>
      <c r="I188">
        <v>31</v>
      </c>
      <c r="J188">
        <v>30</v>
      </c>
      <c r="K188">
        <v>31</v>
      </c>
      <c r="L188">
        <v>31</v>
      </c>
      <c r="M188">
        <v>30</v>
      </c>
      <c r="N188">
        <v>31</v>
      </c>
      <c r="O188">
        <v>30</v>
      </c>
      <c r="P188">
        <v>31</v>
      </c>
      <c r="Q188">
        <f t="shared" si="77"/>
        <v>293</v>
      </c>
      <c r="R188" s="108"/>
      <c r="S188" s="91"/>
      <c r="T188" s="50">
        <f t="shared" si="78"/>
        <v>0</v>
      </c>
      <c r="U188" s="50">
        <f t="shared" si="79"/>
        <v>0</v>
      </c>
      <c r="V188" s="50">
        <f t="shared" si="80"/>
        <v>0</v>
      </c>
      <c r="W188" s="50">
        <f t="shared" si="81"/>
        <v>0</v>
      </c>
      <c r="X188" s="50">
        <f t="shared" si="82"/>
        <v>0</v>
      </c>
      <c r="Y188" s="50"/>
      <c r="Z188" s="50"/>
      <c r="AA188" s="50"/>
      <c r="AB188" s="50"/>
      <c r="AC188" s="50"/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I188" s="50">
        <f t="shared" si="87"/>
        <v>0</v>
      </c>
      <c r="AJ188" s="50">
        <f t="shared" si="88"/>
        <v>0</v>
      </c>
      <c r="AK188" s="50">
        <f t="shared" si="89"/>
        <v>0</v>
      </c>
      <c r="AL188" s="50">
        <f t="shared" si="90"/>
        <v>0.19591199224929259</v>
      </c>
      <c r="AR188" s="50">
        <f t="shared" si="91"/>
        <v>0.2576953506062365</v>
      </c>
      <c r="AS188" s="50">
        <f t="shared" si="92"/>
        <v>0.23064373606840752</v>
      </c>
      <c r="AT188" s="50">
        <f t="shared" si="93"/>
        <v>0.31673069342525778</v>
      </c>
      <c r="AV188" s="49">
        <f t="shared" si="94"/>
        <v>0</v>
      </c>
      <c r="AW188" s="49">
        <f t="shared" si="95"/>
        <v>0</v>
      </c>
      <c r="AX188" s="49">
        <f t="shared" si="96"/>
        <v>0</v>
      </c>
      <c r="AY188" s="49">
        <f t="shared" si="97"/>
        <v>525.89831551431109</v>
      </c>
      <c r="AZ188" s="49">
        <f t="shared" si="98"/>
        <v>0</v>
      </c>
      <c r="BA188" s="49">
        <f t="shared" si="99"/>
        <v>0</v>
      </c>
      <c r="BB188" s="49">
        <f t="shared" si="100"/>
        <v>0</v>
      </c>
      <c r="BC188" s="49">
        <f t="shared" si="101"/>
        <v>0</v>
      </c>
      <c r="BD188" s="49">
        <f t="shared" si="102"/>
        <v>0</v>
      </c>
      <c r="BE188" s="49">
        <f t="shared" si="103"/>
        <v>691.74709135335706</v>
      </c>
      <c r="BF188" s="49">
        <f t="shared" si="104"/>
        <v>619.13081935259038</v>
      </c>
      <c r="BG188" s="49">
        <f t="shared" si="105"/>
        <v>850.21920420302501</v>
      </c>
      <c r="BH188" s="72">
        <f t="shared" si="106"/>
        <v>2686.9954304232833</v>
      </c>
      <c r="BI188" s="49">
        <f>VLOOKUP(A188,'1_12'!A:O,15,0)</f>
        <v>6687.2699999999986</v>
      </c>
      <c r="BJ188" s="73">
        <f t="shared" si="107"/>
        <v>-4000.2745695767153</v>
      </c>
      <c r="BK188" s="50">
        <f t="shared" si="108"/>
        <v>4.8216848379055606E-3</v>
      </c>
    </row>
    <row r="189" spans="1:63" x14ac:dyDescent="0.3">
      <c r="A189" s="77" t="s">
        <v>1370</v>
      </c>
      <c r="B189" s="77" t="s">
        <v>872</v>
      </c>
      <c r="C189" s="77">
        <f>VLOOKUP(B189,Площадь!A:B,2,0)</f>
        <v>17.3</v>
      </c>
      <c r="D189" s="113"/>
      <c r="E189">
        <v>31</v>
      </c>
      <c r="F189">
        <v>28</v>
      </c>
      <c r="G189">
        <v>9</v>
      </c>
      <c r="Q189">
        <f t="shared" si="77"/>
        <v>68</v>
      </c>
      <c r="R189" s="108"/>
      <c r="S189" s="91"/>
      <c r="T189" s="50">
        <f t="shared" si="78"/>
        <v>0</v>
      </c>
      <c r="U189" s="50">
        <f t="shared" si="79"/>
        <v>0</v>
      </c>
      <c r="V189" s="50">
        <f t="shared" si="80"/>
        <v>0</v>
      </c>
      <c r="W189" s="50">
        <f t="shared" si="81"/>
        <v>0</v>
      </c>
      <c r="X189" s="50">
        <f t="shared" si="82"/>
        <v>0</v>
      </c>
      <c r="Y189" s="50"/>
      <c r="Z189" s="50"/>
      <c r="AA189" s="50"/>
      <c r="AB189" s="50"/>
      <c r="AC189" s="50"/>
      <c r="AD189" s="50">
        <f t="shared" si="83"/>
        <v>0</v>
      </c>
      <c r="AE189" s="50">
        <f t="shared" si="84"/>
        <v>0</v>
      </c>
      <c r="AF189" s="50">
        <f t="shared" si="85"/>
        <v>0</v>
      </c>
      <c r="AG189" s="50">
        <f t="shared" si="86"/>
        <v>0</v>
      </c>
      <c r="AI189" s="50">
        <f t="shared" si="87"/>
        <v>0</v>
      </c>
      <c r="AJ189" s="50">
        <f t="shared" si="88"/>
        <v>0</v>
      </c>
      <c r="AK189" s="50">
        <f t="shared" si="89"/>
        <v>0</v>
      </c>
      <c r="AL189" s="50">
        <f t="shared" si="90"/>
        <v>0</v>
      </c>
      <c r="AR189" s="50">
        <f t="shared" si="91"/>
        <v>0</v>
      </c>
      <c r="AS189" s="50">
        <f t="shared" si="92"/>
        <v>0</v>
      </c>
      <c r="AT189" s="50">
        <f t="shared" si="93"/>
        <v>0</v>
      </c>
      <c r="AV189" s="49">
        <f t="shared" si="94"/>
        <v>0</v>
      </c>
      <c r="AW189" s="49">
        <f t="shared" si="95"/>
        <v>0</v>
      </c>
      <c r="AX189" s="49">
        <f t="shared" si="96"/>
        <v>0</v>
      </c>
      <c r="AY189" s="49">
        <f t="shared" si="97"/>
        <v>0</v>
      </c>
      <c r="AZ189" s="49">
        <f t="shared" si="98"/>
        <v>0</v>
      </c>
      <c r="BA189" s="49">
        <f t="shared" si="99"/>
        <v>0</v>
      </c>
      <c r="BB189" s="49">
        <f t="shared" si="100"/>
        <v>0</v>
      </c>
      <c r="BC189" s="49">
        <f t="shared" si="101"/>
        <v>0</v>
      </c>
      <c r="BD189" s="49">
        <f t="shared" si="102"/>
        <v>0</v>
      </c>
      <c r="BE189" s="49">
        <f t="shared" si="103"/>
        <v>0</v>
      </c>
      <c r="BF189" s="49">
        <f t="shared" si="104"/>
        <v>0</v>
      </c>
      <c r="BG189" s="49">
        <f t="shared" si="105"/>
        <v>0</v>
      </c>
      <c r="BH189" s="72">
        <f t="shared" si="106"/>
        <v>0</v>
      </c>
      <c r="BI189" s="49">
        <f>VLOOKUP(A189,'1_12'!A:O,15,0)</f>
        <v>0</v>
      </c>
      <c r="BJ189" s="73">
        <f t="shared" si="107"/>
        <v>0</v>
      </c>
      <c r="BK189" s="50">
        <f t="shared" si="108"/>
        <v>0</v>
      </c>
    </row>
    <row r="190" spans="1:63" x14ac:dyDescent="0.3">
      <c r="A190" s="77" t="s">
        <v>2472</v>
      </c>
      <c r="B190" s="77" t="s">
        <v>872</v>
      </c>
      <c r="C190" s="77">
        <f>VLOOKUP(B190,Площадь!A:B,2,0)</f>
        <v>17.3</v>
      </c>
      <c r="D190" s="113">
        <v>44995</v>
      </c>
      <c r="G190">
        <f>31-G189</f>
        <v>22</v>
      </c>
      <c r="H190">
        <v>30</v>
      </c>
      <c r="I190">
        <v>31</v>
      </c>
      <c r="J190">
        <v>30</v>
      </c>
      <c r="K190">
        <v>31</v>
      </c>
      <c r="L190">
        <v>31</v>
      </c>
      <c r="M190">
        <v>30</v>
      </c>
      <c r="N190">
        <v>31</v>
      </c>
      <c r="O190">
        <v>30</v>
      </c>
      <c r="P190">
        <v>31</v>
      </c>
      <c r="Q190">
        <f t="shared" si="77"/>
        <v>297</v>
      </c>
      <c r="R190" s="108"/>
      <c r="S190" s="91"/>
      <c r="T190" s="50">
        <f t="shared" si="78"/>
        <v>0</v>
      </c>
      <c r="U190" s="50">
        <f t="shared" si="79"/>
        <v>0</v>
      </c>
      <c r="V190" s="50">
        <f t="shared" si="80"/>
        <v>0</v>
      </c>
      <c r="W190" s="50">
        <f t="shared" si="81"/>
        <v>0</v>
      </c>
      <c r="X190" s="50">
        <f t="shared" si="82"/>
        <v>0</v>
      </c>
      <c r="Y190" s="50"/>
      <c r="Z190" s="50"/>
      <c r="AA190" s="50"/>
      <c r="AB190" s="50"/>
      <c r="AC190" s="50"/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0</v>
      </c>
      <c r="AI190" s="50">
        <f t="shared" si="87"/>
        <v>0</v>
      </c>
      <c r="AJ190" s="50">
        <f t="shared" si="88"/>
        <v>0</v>
      </c>
      <c r="AK190" s="50">
        <f t="shared" si="89"/>
        <v>0</v>
      </c>
      <c r="AL190" s="50">
        <f t="shared" si="90"/>
        <v>0.19591199224929259</v>
      </c>
      <c r="AR190" s="50">
        <f t="shared" si="91"/>
        <v>0.2576953506062365</v>
      </c>
      <c r="AS190" s="50">
        <f t="shared" si="92"/>
        <v>0.23064373606840752</v>
      </c>
      <c r="AT190" s="50">
        <f t="shared" si="93"/>
        <v>0.31673069342525778</v>
      </c>
      <c r="AV190" s="49">
        <f t="shared" si="94"/>
        <v>0</v>
      </c>
      <c r="AW190" s="49">
        <f t="shared" si="95"/>
        <v>0</v>
      </c>
      <c r="AX190" s="49">
        <f t="shared" si="96"/>
        <v>0</v>
      </c>
      <c r="AY190" s="49">
        <f t="shared" si="97"/>
        <v>525.89831551431109</v>
      </c>
      <c r="AZ190" s="49">
        <f t="shared" si="98"/>
        <v>0</v>
      </c>
      <c r="BA190" s="49">
        <f t="shared" si="99"/>
        <v>0</v>
      </c>
      <c r="BB190" s="49">
        <f t="shared" si="100"/>
        <v>0</v>
      </c>
      <c r="BC190" s="49">
        <f t="shared" si="101"/>
        <v>0</v>
      </c>
      <c r="BD190" s="49">
        <f t="shared" si="102"/>
        <v>0</v>
      </c>
      <c r="BE190" s="49">
        <f t="shared" si="103"/>
        <v>691.74709135335706</v>
      </c>
      <c r="BF190" s="49">
        <f t="shared" si="104"/>
        <v>619.13081935259038</v>
      </c>
      <c r="BG190" s="49">
        <f t="shared" si="105"/>
        <v>850.21920420302501</v>
      </c>
      <c r="BH190" s="72">
        <f t="shared" si="106"/>
        <v>2686.9954304232833</v>
      </c>
      <c r="BI190" s="49">
        <f>VLOOKUP(A190,'1_12'!A:O,15,0)</f>
        <v>6687.2699999999986</v>
      </c>
      <c r="BJ190" s="73">
        <f t="shared" si="107"/>
        <v>-4000.2745695767153</v>
      </c>
      <c r="BK190" s="50">
        <f t="shared" si="108"/>
        <v>4.8216848379055606E-3</v>
      </c>
    </row>
    <row r="191" spans="1:63" x14ac:dyDescent="0.3">
      <c r="A191" s="77" t="s">
        <v>1966</v>
      </c>
      <c r="B191" s="77" t="s">
        <v>756</v>
      </c>
      <c r="C191" s="77">
        <f>VLOOKUP(B191,Площадь!A:B,2,0)</f>
        <v>15.2</v>
      </c>
      <c r="D191" s="113"/>
      <c r="E191">
        <v>31</v>
      </c>
      <c r="F191">
        <v>28</v>
      </c>
      <c r="G191">
        <v>9</v>
      </c>
      <c r="Q191">
        <f t="shared" si="77"/>
        <v>68</v>
      </c>
      <c r="R191" s="108"/>
      <c r="S191" s="91"/>
      <c r="T191" s="50">
        <f t="shared" si="78"/>
        <v>0</v>
      </c>
      <c r="U191" s="50">
        <f t="shared" si="79"/>
        <v>0</v>
      </c>
      <c r="V191" s="50">
        <f t="shared" si="80"/>
        <v>0</v>
      </c>
      <c r="W191" s="50">
        <f t="shared" si="81"/>
        <v>0</v>
      </c>
      <c r="X191" s="50">
        <f t="shared" si="82"/>
        <v>0</v>
      </c>
      <c r="Y191" s="50"/>
      <c r="Z191" s="50"/>
      <c r="AA191" s="50"/>
      <c r="AB191" s="50"/>
      <c r="AC191" s="50"/>
      <c r="AD191" s="50">
        <f t="shared" si="83"/>
        <v>0</v>
      </c>
      <c r="AE191" s="50">
        <f t="shared" si="84"/>
        <v>0</v>
      </c>
      <c r="AF191" s="50">
        <f t="shared" si="85"/>
        <v>0</v>
      </c>
      <c r="AG191" s="50">
        <f t="shared" si="86"/>
        <v>0</v>
      </c>
      <c r="AI191" s="50">
        <f t="shared" si="87"/>
        <v>0</v>
      </c>
      <c r="AJ191" s="50">
        <f t="shared" si="88"/>
        <v>0</v>
      </c>
      <c r="AK191" s="50">
        <f t="shared" si="89"/>
        <v>0</v>
      </c>
      <c r="AL191" s="50">
        <f t="shared" si="90"/>
        <v>0</v>
      </c>
      <c r="AR191" s="50">
        <f t="shared" si="91"/>
        <v>0</v>
      </c>
      <c r="AS191" s="50">
        <f t="shared" si="92"/>
        <v>0</v>
      </c>
      <c r="AT191" s="50">
        <f t="shared" si="93"/>
        <v>0</v>
      </c>
      <c r="AV191" s="49">
        <f t="shared" si="94"/>
        <v>0</v>
      </c>
      <c r="AW191" s="49">
        <f t="shared" si="95"/>
        <v>0</v>
      </c>
      <c r="AX191" s="49">
        <f t="shared" si="96"/>
        <v>0</v>
      </c>
      <c r="AY191" s="49">
        <f t="shared" si="97"/>
        <v>0</v>
      </c>
      <c r="AZ191" s="49">
        <f t="shared" si="98"/>
        <v>0</v>
      </c>
      <c r="BA191" s="49">
        <f t="shared" si="99"/>
        <v>0</v>
      </c>
      <c r="BB191" s="49">
        <f t="shared" si="100"/>
        <v>0</v>
      </c>
      <c r="BC191" s="49">
        <f t="shared" si="101"/>
        <v>0</v>
      </c>
      <c r="BD191" s="49">
        <f t="shared" si="102"/>
        <v>0</v>
      </c>
      <c r="BE191" s="49">
        <f t="shared" si="103"/>
        <v>0</v>
      </c>
      <c r="BF191" s="49">
        <f t="shared" si="104"/>
        <v>0</v>
      </c>
      <c r="BG191" s="49">
        <f t="shared" si="105"/>
        <v>0</v>
      </c>
      <c r="BH191" s="72">
        <f t="shared" si="106"/>
        <v>0</v>
      </c>
      <c r="BI191" s="49">
        <f>VLOOKUP(A191,'1_12'!A:O,15,0)</f>
        <v>0</v>
      </c>
      <c r="BJ191" s="73">
        <f t="shared" si="107"/>
        <v>0</v>
      </c>
      <c r="BK191" s="50">
        <f t="shared" si="108"/>
        <v>0</v>
      </c>
    </row>
    <row r="192" spans="1:63" x14ac:dyDescent="0.3">
      <c r="A192" s="77" t="s">
        <v>2542</v>
      </c>
      <c r="B192" s="77" t="s">
        <v>756</v>
      </c>
      <c r="C192" s="77">
        <f>VLOOKUP(B192,Площадь!A:B,2,0)</f>
        <v>15.2</v>
      </c>
      <c r="D192" s="113">
        <v>44995</v>
      </c>
      <c r="G192">
        <f>31-G191</f>
        <v>22</v>
      </c>
      <c r="H192">
        <v>30</v>
      </c>
      <c r="I192">
        <v>31</v>
      </c>
      <c r="J192">
        <v>30</v>
      </c>
      <c r="K192">
        <v>31</v>
      </c>
      <c r="L192">
        <v>31</v>
      </c>
      <c r="M192">
        <v>30</v>
      </c>
      <c r="N192">
        <v>31</v>
      </c>
      <c r="O192">
        <v>30</v>
      </c>
      <c r="P192">
        <v>31</v>
      </c>
      <c r="Q192">
        <f t="shared" si="77"/>
        <v>297</v>
      </c>
      <c r="R192" s="108"/>
      <c r="S192" s="91"/>
      <c r="T192" s="50">
        <f t="shared" si="78"/>
        <v>0</v>
      </c>
      <c r="U192" s="50">
        <f t="shared" si="79"/>
        <v>0</v>
      </c>
      <c r="V192" s="50">
        <f t="shared" si="80"/>
        <v>0</v>
      </c>
      <c r="W192" s="50">
        <f t="shared" si="81"/>
        <v>0</v>
      </c>
      <c r="X192" s="50">
        <f t="shared" si="82"/>
        <v>0</v>
      </c>
      <c r="Y192" s="50"/>
      <c r="Z192" s="50"/>
      <c r="AA192" s="50"/>
      <c r="AB192" s="50"/>
      <c r="AC192" s="50"/>
      <c r="AD192" s="50">
        <f t="shared" si="83"/>
        <v>0</v>
      </c>
      <c r="AE192" s="50">
        <f t="shared" si="84"/>
        <v>0</v>
      </c>
      <c r="AF192" s="50">
        <f t="shared" si="85"/>
        <v>0</v>
      </c>
      <c r="AG192" s="50">
        <f t="shared" si="86"/>
        <v>0</v>
      </c>
      <c r="AI192" s="50">
        <f t="shared" si="87"/>
        <v>0</v>
      </c>
      <c r="AJ192" s="50">
        <f t="shared" si="88"/>
        <v>0</v>
      </c>
      <c r="AK192" s="50">
        <f t="shared" si="89"/>
        <v>0</v>
      </c>
      <c r="AL192" s="50">
        <f t="shared" si="90"/>
        <v>0.17213076775660388</v>
      </c>
      <c r="AR192" s="50">
        <f t="shared" si="91"/>
        <v>0.22641441209334071</v>
      </c>
      <c r="AS192" s="50">
        <f t="shared" si="92"/>
        <v>0.2026465195514332</v>
      </c>
      <c r="AT192" s="50">
        <f t="shared" si="93"/>
        <v>0.27828361503259641</v>
      </c>
      <c r="AV192" s="49">
        <f t="shared" si="94"/>
        <v>0</v>
      </c>
      <c r="AW192" s="49">
        <f t="shared" si="95"/>
        <v>0</v>
      </c>
      <c r="AX192" s="49">
        <f t="shared" si="96"/>
        <v>0</v>
      </c>
      <c r="AY192" s="49">
        <f t="shared" si="97"/>
        <v>462.06094773511722</v>
      </c>
      <c r="AZ192" s="49">
        <f t="shared" si="98"/>
        <v>0</v>
      </c>
      <c r="BA192" s="49">
        <f t="shared" si="99"/>
        <v>0</v>
      </c>
      <c r="BB192" s="49">
        <f t="shared" si="100"/>
        <v>0</v>
      </c>
      <c r="BC192" s="49">
        <f t="shared" si="101"/>
        <v>0</v>
      </c>
      <c r="BD192" s="49">
        <f t="shared" si="102"/>
        <v>0</v>
      </c>
      <c r="BE192" s="49">
        <f t="shared" si="103"/>
        <v>607.77779124688004</v>
      </c>
      <c r="BF192" s="49">
        <f t="shared" si="104"/>
        <v>543.97621122308522</v>
      </c>
      <c r="BG192" s="49">
        <f t="shared" si="105"/>
        <v>747.01340484890056</v>
      </c>
      <c r="BH192" s="72">
        <f t="shared" si="106"/>
        <v>2360.8283550539827</v>
      </c>
      <c r="BI192" s="49">
        <f>VLOOKUP(A192,'1_12'!A:O,15,0)</f>
        <v>5875.56</v>
      </c>
      <c r="BJ192" s="73">
        <f t="shared" si="107"/>
        <v>-3514.7316449460177</v>
      </c>
      <c r="BK192" s="50">
        <f t="shared" si="108"/>
        <v>4.8216848379055597E-3</v>
      </c>
    </row>
    <row r="193" spans="1:63" x14ac:dyDescent="0.3">
      <c r="A193" s="77" t="s">
        <v>1572</v>
      </c>
      <c r="B193" s="77" t="s">
        <v>1016</v>
      </c>
      <c r="C193" s="77">
        <f>VLOOKUP(B193,Площадь!A:B,2,0)</f>
        <v>13.6</v>
      </c>
      <c r="D193" s="113"/>
      <c r="E193">
        <v>31</v>
      </c>
      <c r="F193">
        <v>28</v>
      </c>
      <c r="G193">
        <v>9</v>
      </c>
      <c r="Q193">
        <f t="shared" si="77"/>
        <v>68</v>
      </c>
      <c r="R193" s="108"/>
      <c r="S193" s="91"/>
      <c r="T193" s="50">
        <f t="shared" si="78"/>
        <v>0</v>
      </c>
      <c r="U193" s="50">
        <f t="shared" si="79"/>
        <v>0</v>
      </c>
      <c r="V193" s="50">
        <f t="shared" si="80"/>
        <v>0</v>
      </c>
      <c r="W193" s="50">
        <f t="shared" si="81"/>
        <v>0</v>
      </c>
      <c r="X193" s="50">
        <f t="shared" si="82"/>
        <v>0</v>
      </c>
      <c r="Y193" s="50"/>
      <c r="Z193" s="50"/>
      <c r="AA193" s="50"/>
      <c r="AB193" s="50"/>
      <c r="AC193" s="50"/>
      <c r="AD193" s="50">
        <f t="shared" si="83"/>
        <v>0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I193" s="50">
        <f t="shared" si="87"/>
        <v>0</v>
      </c>
      <c r="AJ193" s="50">
        <f t="shared" si="88"/>
        <v>0</v>
      </c>
      <c r="AK193" s="50">
        <f t="shared" si="89"/>
        <v>0</v>
      </c>
      <c r="AL193" s="50">
        <f t="shared" si="90"/>
        <v>0</v>
      </c>
      <c r="AR193" s="50">
        <f t="shared" si="91"/>
        <v>0</v>
      </c>
      <c r="AS193" s="50">
        <f t="shared" si="92"/>
        <v>0</v>
      </c>
      <c r="AT193" s="50">
        <f t="shared" si="93"/>
        <v>0</v>
      </c>
      <c r="AV193" s="49">
        <f t="shared" si="94"/>
        <v>0</v>
      </c>
      <c r="AW193" s="49">
        <f t="shared" si="95"/>
        <v>0</v>
      </c>
      <c r="AX193" s="49">
        <f t="shared" si="96"/>
        <v>0</v>
      </c>
      <c r="AY193" s="49">
        <f t="shared" si="97"/>
        <v>0</v>
      </c>
      <c r="AZ193" s="49">
        <f t="shared" si="98"/>
        <v>0</v>
      </c>
      <c r="BA193" s="49">
        <f t="shared" si="99"/>
        <v>0</v>
      </c>
      <c r="BB193" s="49">
        <f t="shared" si="100"/>
        <v>0</v>
      </c>
      <c r="BC193" s="49">
        <f t="shared" si="101"/>
        <v>0</v>
      </c>
      <c r="BD193" s="49">
        <f t="shared" si="102"/>
        <v>0</v>
      </c>
      <c r="BE193" s="49">
        <f t="shared" si="103"/>
        <v>0</v>
      </c>
      <c r="BF193" s="49">
        <f t="shared" si="104"/>
        <v>0</v>
      </c>
      <c r="BG193" s="49">
        <f t="shared" si="105"/>
        <v>0</v>
      </c>
      <c r="BH193" s="72">
        <f t="shared" si="106"/>
        <v>0</v>
      </c>
      <c r="BI193" s="49">
        <f>VLOOKUP(A193,'1_12'!A:O,15,0)</f>
        <v>0</v>
      </c>
      <c r="BJ193" s="73">
        <f t="shared" si="107"/>
        <v>0</v>
      </c>
      <c r="BK193" s="50">
        <f t="shared" si="108"/>
        <v>0</v>
      </c>
    </row>
    <row r="194" spans="1:63" x14ac:dyDescent="0.3">
      <c r="A194" s="77" t="s">
        <v>2490</v>
      </c>
      <c r="B194" s="77" t="s">
        <v>1016</v>
      </c>
      <c r="C194" s="77">
        <f>VLOOKUP(B194,Площадь!A:B,2,0)</f>
        <v>13.6</v>
      </c>
      <c r="D194" s="113">
        <v>44995</v>
      </c>
      <c r="G194">
        <f>31-G193</f>
        <v>22</v>
      </c>
      <c r="H194">
        <v>30</v>
      </c>
      <c r="I194">
        <v>31</v>
      </c>
      <c r="J194">
        <v>30</v>
      </c>
      <c r="K194">
        <v>31</v>
      </c>
      <c r="L194">
        <v>31</v>
      </c>
      <c r="M194">
        <v>30</v>
      </c>
      <c r="N194">
        <v>31</v>
      </c>
      <c r="O194">
        <v>30</v>
      </c>
      <c r="P194">
        <v>31</v>
      </c>
      <c r="Q194">
        <f t="shared" si="77"/>
        <v>297</v>
      </c>
      <c r="R194" s="108"/>
      <c r="S194" s="91"/>
      <c r="T194" s="50">
        <f t="shared" si="78"/>
        <v>0</v>
      </c>
      <c r="U194" s="50">
        <f t="shared" si="79"/>
        <v>0</v>
      </c>
      <c r="V194" s="50">
        <f t="shared" si="80"/>
        <v>0</v>
      </c>
      <c r="W194" s="50">
        <f t="shared" si="81"/>
        <v>0</v>
      </c>
      <c r="X194" s="50">
        <f t="shared" si="82"/>
        <v>0</v>
      </c>
      <c r="Y194" s="50"/>
      <c r="Z194" s="50"/>
      <c r="AA194" s="50"/>
      <c r="AB194" s="50"/>
      <c r="AC194" s="50"/>
      <c r="AD194" s="50">
        <f t="shared" si="83"/>
        <v>0</v>
      </c>
      <c r="AE194" s="50">
        <f t="shared" si="84"/>
        <v>0</v>
      </c>
      <c r="AF194" s="50">
        <f t="shared" si="85"/>
        <v>0</v>
      </c>
      <c r="AG194" s="50">
        <f t="shared" si="86"/>
        <v>0</v>
      </c>
      <c r="AI194" s="50">
        <f t="shared" si="87"/>
        <v>0</v>
      </c>
      <c r="AJ194" s="50">
        <f t="shared" si="88"/>
        <v>0</v>
      </c>
      <c r="AK194" s="50">
        <f t="shared" si="89"/>
        <v>0</v>
      </c>
      <c r="AL194" s="50">
        <f t="shared" si="90"/>
        <v>0.1540117395716982</v>
      </c>
      <c r="AR194" s="50">
        <f t="shared" si="91"/>
        <v>0.20258131608351537</v>
      </c>
      <c r="AS194" s="50">
        <f t="shared" si="92"/>
        <v>0.18131530696707179</v>
      </c>
      <c r="AT194" s="50">
        <f t="shared" si="93"/>
        <v>0.24899060292390207</v>
      </c>
      <c r="AV194" s="49">
        <f t="shared" si="94"/>
        <v>0</v>
      </c>
      <c r="AW194" s="49">
        <f t="shared" si="95"/>
        <v>0</v>
      </c>
      <c r="AX194" s="49">
        <f t="shared" si="96"/>
        <v>0</v>
      </c>
      <c r="AY194" s="49">
        <f t="shared" si="97"/>
        <v>413.42295323668378</v>
      </c>
      <c r="AZ194" s="49">
        <f t="shared" si="98"/>
        <v>0</v>
      </c>
      <c r="BA194" s="49">
        <f t="shared" si="99"/>
        <v>0</v>
      </c>
      <c r="BB194" s="49">
        <f t="shared" si="100"/>
        <v>0</v>
      </c>
      <c r="BC194" s="49">
        <f t="shared" si="101"/>
        <v>0</v>
      </c>
      <c r="BD194" s="49">
        <f t="shared" si="102"/>
        <v>0</v>
      </c>
      <c r="BE194" s="49">
        <f t="shared" si="103"/>
        <v>543.80118164194539</v>
      </c>
      <c r="BF194" s="49">
        <f t="shared" si="104"/>
        <v>486.71555741012884</v>
      </c>
      <c r="BG194" s="49">
        <f t="shared" si="105"/>
        <v>668.38041486480574</v>
      </c>
      <c r="BH194" s="72">
        <f t="shared" si="106"/>
        <v>2112.3201071535641</v>
      </c>
      <c r="BI194" s="49">
        <f>VLOOKUP(A194,'1_12'!A:O,15,0)</f>
        <v>5257.08</v>
      </c>
      <c r="BJ194" s="73">
        <f t="shared" si="107"/>
        <v>-3144.7598928464358</v>
      </c>
      <c r="BK194" s="50">
        <f t="shared" si="108"/>
        <v>4.8216848379055606E-3</v>
      </c>
    </row>
    <row r="195" spans="1:63" x14ac:dyDescent="0.3">
      <c r="A195" s="77" t="s">
        <v>1992</v>
      </c>
      <c r="B195" s="77" t="s">
        <v>1089</v>
      </c>
      <c r="C195" s="77">
        <f>VLOOKUP(B195,Площадь!A:B,2,0)</f>
        <v>15.6</v>
      </c>
      <c r="D195" s="113"/>
      <c r="E195">
        <v>31</v>
      </c>
      <c r="F195">
        <v>28</v>
      </c>
      <c r="G195">
        <v>31</v>
      </c>
      <c r="H195">
        <v>12</v>
      </c>
      <c r="Q195">
        <f t="shared" si="77"/>
        <v>102</v>
      </c>
      <c r="R195" s="108"/>
      <c r="S195" s="91"/>
      <c r="T195" s="50">
        <f t="shared" si="78"/>
        <v>0</v>
      </c>
      <c r="U195" s="50">
        <f t="shared" si="79"/>
        <v>0</v>
      </c>
      <c r="V195" s="50">
        <f t="shared" si="80"/>
        <v>0</v>
      </c>
      <c r="W195" s="50">
        <f t="shared" si="81"/>
        <v>0</v>
      </c>
      <c r="X195" s="50">
        <f t="shared" si="82"/>
        <v>0</v>
      </c>
      <c r="Y195" s="50"/>
      <c r="Z195" s="50"/>
      <c r="AA195" s="50"/>
      <c r="AB195" s="50"/>
      <c r="AC195" s="50"/>
      <c r="AD195" s="50">
        <f t="shared" si="83"/>
        <v>0</v>
      </c>
      <c r="AE195" s="50">
        <f t="shared" si="84"/>
        <v>0</v>
      </c>
      <c r="AF195" s="50">
        <f t="shared" si="85"/>
        <v>0</v>
      </c>
      <c r="AG195" s="50">
        <f t="shared" si="86"/>
        <v>0</v>
      </c>
      <c r="AI195" s="50">
        <f t="shared" si="87"/>
        <v>0</v>
      </c>
      <c r="AJ195" s="50">
        <f t="shared" si="88"/>
        <v>0</v>
      </c>
      <c r="AK195" s="50">
        <f t="shared" si="89"/>
        <v>0</v>
      </c>
      <c r="AL195" s="50">
        <f t="shared" si="90"/>
        <v>7.0664209921132121E-2</v>
      </c>
      <c r="AR195" s="50">
        <f t="shared" si="91"/>
        <v>0</v>
      </c>
      <c r="AS195" s="50">
        <f t="shared" si="92"/>
        <v>0</v>
      </c>
      <c r="AT195" s="50">
        <f t="shared" si="93"/>
        <v>0</v>
      </c>
      <c r="AV195" s="49">
        <f t="shared" si="94"/>
        <v>0</v>
      </c>
      <c r="AW195" s="49">
        <f t="shared" si="95"/>
        <v>0</v>
      </c>
      <c r="AX195" s="49">
        <f t="shared" si="96"/>
        <v>0</v>
      </c>
      <c r="AY195" s="49">
        <f t="shared" si="97"/>
        <v>189.68817854389022</v>
      </c>
      <c r="AZ195" s="49">
        <f t="shared" si="98"/>
        <v>0</v>
      </c>
      <c r="BA195" s="49">
        <f t="shared" si="99"/>
        <v>0</v>
      </c>
      <c r="BB195" s="49">
        <f t="shared" si="100"/>
        <v>0</v>
      </c>
      <c r="BC195" s="49">
        <f t="shared" si="101"/>
        <v>0</v>
      </c>
      <c r="BD195" s="49">
        <f t="shared" si="102"/>
        <v>0</v>
      </c>
      <c r="BE195" s="49">
        <f t="shared" si="103"/>
        <v>0</v>
      </c>
      <c r="BF195" s="49">
        <f t="shared" si="104"/>
        <v>0</v>
      </c>
      <c r="BG195" s="49">
        <f t="shared" si="105"/>
        <v>0</v>
      </c>
      <c r="BH195" s="72">
        <f t="shared" si="106"/>
        <v>189.68817854389022</v>
      </c>
      <c r="BI195" s="49">
        <f>VLOOKUP(A195,'1_12'!A:O,15,0)</f>
        <v>267.89999999999998</v>
      </c>
      <c r="BJ195" s="73">
        <f t="shared" si="107"/>
        <v>-78.21182145610976</v>
      </c>
      <c r="BK195" s="50">
        <f t="shared" si="108"/>
        <v>3.7747975385220148E-4</v>
      </c>
    </row>
    <row r="196" spans="1:63" x14ac:dyDescent="0.3">
      <c r="A196" s="77" t="s">
        <v>2709</v>
      </c>
      <c r="B196" s="77" t="s">
        <v>1089</v>
      </c>
      <c r="C196" s="77">
        <f>VLOOKUP(B196,Площадь!A:B,2,0)</f>
        <v>15.6</v>
      </c>
      <c r="D196" s="113">
        <v>45029</v>
      </c>
      <c r="H196">
        <f>30-H195</f>
        <v>18</v>
      </c>
      <c r="I196">
        <v>31</v>
      </c>
      <c r="J196">
        <v>30</v>
      </c>
      <c r="K196">
        <v>31</v>
      </c>
      <c r="L196">
        <v>31</v>
      </c>
      <c r="M196">
        <v>30</v>
      </c>
      <c r="N196">
        <v>31</v>
      </c>
      <c r="O196">
        <v>30</v>
      </c>
      <c r="P196">
        <v>31</v>
      </c>
      <c r="Q196">
        <f t="shared" ref="Q196:Q259" si="109">SUM(E196:P196)</f>
        <v>263</v>
      </c>
      <c r="R196" s="108"/>
      <c r="S196" s="91"/>
      <c r="T196" s="50">
        <f t="shared" ref="T196:T259" si="110">R196*$T$1/31*E196</f>
        <v>0</v>
      </c>
      <c r="U196" s="50">
        <f t="shared" ref="U196:U259" si="111">R196*$U$1/28*F196</f>
        <v>0</v>
      </c>
      <c r="V196" s="50">
        <f t="shared" ref="V196:V259" si="112">R196*$V$1/31*G196</f>
        <v>0</v>
      </c>
      <c r="W196" s="50">
        <f t="shared" ref="W196:W259" si="113">R196*W$1/30*H196</f>
        <v>0</v>
      </c>
      <c r="X196" s="50">
        <f t="shared" ref="X196:X259" si="114">SUM(T196:W196)-R196</f>
        <v>0</v>
      </c>
      <c r="Y196" s="50"/>
      <c r="Z196" s="50"/>
      <c r="AA196" s="50"/>
      <c r="AB196" s="50"/>
      <c r="AC196" s="50"/>
      <c r="AD196" s="50">
        <f t="shared" ref="AD196:AD259" si="115">(S196*$AD$1)/31*N196</f>
        <v>0</v>
      </c>
      <c r="AE196" s="50">
        <f t="shared" ref="AE196:AE259" si="116">(S196*$AE$1)/30*O196</f>
        <v>0</v>
      </c>
      <c r="AF196" s="50">
        <f t="shared" ref="AF196:AF259" si="117">(S196*$AF$1)/31*P196</f>
        <v>0</v>
      </c>
      <c r="AG196" s="50">
        <f t="shared" ref="AG196:AG259" si="118">S196-AD196-AE196-AF196</f>
        <v>0</v>
      </c>
      <c r="AI196" s="50">
        <f t="shared" ref="AI196:AI259" si="119">(C196*$AI$1)/31*E196</f>
        <v>0</v>
      </c>
      <c r="AJ196" s="50">
        <f t="shared" ref="AJ196:AJ259" si="120">(C196*$AJ$1)/28*F196</f>
        <v>0</v>
      </c>
      <c r="AK196" s="50">
        <f t="shared" ref="AK196:AK259" si="121">(C196*$AK$1)/31*G196</f>
        <v>0</v>
      </c>
      <c r="AL196" s="50">
        <f t="shared" ref="AL196:AL259" si="122">(C196*$AL$1)/30*H196</f>
        <v>0.10599631488169818</v>
      </c>
      <c r="AR196" s="50">
        <f t="shared" ref="AR196:AR259" si="123">(C196*$AR$1)/31*N196</f>
        <v>0.23237268609579706</v>
      </c>
      <c r="AS196" s="50">
        <f t="shared" ref="AS196:AS259" si="124">(C196*$AS$1)/30*O196</f>
        <v>0.20797932269752353</v>
      </c>
      <c r="AT196" s="50">
        <f t="shared" ref="AT196:AT259" si="125">(C196*$AT$1)/31*P196</f>
        <v>0.28560686805977004</v>
      </c>
      <c r="AV196" s="49">
        <f t="shared" ref="AV196:AV259" si="126">(T196+AI196)*$AV$1</f>
        <v>0</v>
      </c>
      <c r="AW196" s="49">
        <f t="shared" ref="AW196:AW259" si="127">(U196+AJ196)*$AW$1</f>
        <v>0</v>
      </c>
      <c r="AX196" s="49">
        <f t="shared" ref="AX196:AX259" si="128">(V196+AK196)*$AX$1</f>
        <v>0</v>
      </c>
      <c r="AY196" s="49">
        <f t="shared" ref="AY196:AY259" si="129">(W196+AL196)*$AY$1</f>
        <v>284.53226781583533</v>
      </c>
      <c r="AZ196" s="49">
        <f t="shared" ref="AZ196:AZ259" si="130">(Y196+AM196)*$AZ$1</f>
        <v>0</v>
      </c>
      <c r="BA196" s="49">
        <f t="shared" ref="BA196:BA259" si="131">(Z196+AN196)*$BA$1</f>
        <v>0</v>
      </c>
      <c r="BB196" s="49">
        <f t="shared" ref="BB196:BB259" si="132">(AA196+AO196)*$BB$1</f>
        <v>0</v>
      </c>
      <c r="BC196" s="49">
        <f t="shared" ref="BC196:BC259" si="133">(AB196+AP196)*$BC$1</f>
        <v>0</v>
      </c>
      <c r="BD196" s="49">
        <f t="shared" ref="BD196:BD259" si="134">(AC196+AQ196)*$BD$1</f>
        <v>0</v>
      </c>
      <c r="BE196" s="49">
        <f t="shared" ref="BE196:BE259" si="135">(AD196+AR196)*$BE$1</f>
        <v>623.77194364811385</v>
      </c>
      <c r="BF196" s="49">
        <f t="shared" ref="BF196:BF259" si="136">(AE196+AS196)*$BF$1</f>
        <v>558.29137467632427</v>
      </c>
      <c r="BG196" s="49">
        <f t="shared" ref="BG196:BG259" si="137">(AF196+AT196)*$BG$1</f>
        <v>766.67165234492438</v>
      </c>
      <c r="BH196" s="72">
        <f t="shared" ref="BH196:BH259" si="138">SUM(AV196:BG196)</f>
        <v>2233.267238485198</v>
      </c>
      <c r="BI196" s="49">
        <f>VLOOKUP(A196,'1_12'!A:O,15,0)</f>
        <v>5762.01</v>
      </c>
      <c r="BJ196" s="73">
        <f t="shared" ref="BJ196:BJ259" si="139">BH196-BI196</f>
        <v>-3528.7427615148022</v>
      </c>
      <c r="BK196" s="50">
        <f t="shared" ref="BK196:BK259" si="140">(SUM(T196:W196)+SUM(AD196:AF196)+SUM(AI196:AL196)+SUM(AR196:AT196))/12/C196</f>
        <v>4.4442050840533594E-3</v>
      </c>
    </row>
    <row r="197" spans="1:63" x14ac:dyDescent="0.3">
      <c r="A197" s="77" t="s">
        <v>1936</v>
      </c>
      <c r="B197" s="77" t="s">
        <v>1156</v>
      </c>
      <c r="C197" s="77">
        <f>VLOOKUP(B197,Площадь!A:B,2,0)</f>
        <v>17.3</v>
      </c>
      <c r="D197" s="113"/>
      <c r="E197">
        <v>31</v>
      </c>
      <c r="F197">
        <v>28</v>
      </c>
      <c r="G197">
        <v>31</v>
      </c>
      <c r="H197">
        <v>14</v>
      </c>
      <c r="Q197">
        <f t="shared" si="109"/>
        <v>104</v>
      </c>
      <c r="R197" s="108"/>
      <c r="S197" s="91"/>
      <c r="T197" s="50">
        <f t="shared" si="110"/>
        <v>0</v>
      </c>
      <c r="U197" s="50">
        <f t="shared" si="111"/>
        <v>0</v>
      </c>
      <c r="V197" s="50">
        <f t="shared" si="112"/>
        <v>0</v>
      </c>
      <c r="W197" s="50">
        <f t="shared" si="113"/>
        <v>0</v>
      </c>
      <c r="X197" s="50">
        <f t="shared" si="114"/>
        <v>0</v>
      </c>
      <c r="Y197" s="50"/>
      <c r="Z197" s="50"/>
      <c r="AA197" s="50"/>
      <c r="AB197" s="50"/>
      <c r="AC197" s="50"/>
      <c r="AD197" s="50">
        <f t="shared" si="115"/>
        <v>0</v>
      </c>
      <c r="AE197" s="50">
        <f t="shared" si="116"/>
        <v>0</v>
      </c>
      <c r="AF197" s="50">
        <f t="shared" si="117"/>
        <v>0</v>
      </c>
      <c r="AG197" s="50">
        <f t="shared" si="118"/>
        <v>0</v>
      </c>
      <c r="AI197" s="50">
        <f t="shared" si="119"/>
        <v>0</v>
      </c>
      <c r="AJ197" s="50">
        <f t="shared" si="120"/>
        <v>0</v>
      </c>
      <c r="AK197" s="50">
        <f t="shared" si="121"/>
        <v>0</v>
      </c>
      <c r="AL197" s="50">
        <f t="shared" si="122"/>
        <v>9.142559638300321E-2</v>
      </c>
      <c r="AR197" s="50">
        <f t="shared" si="123"/>
        <v>0</v>
      </c>
      <c r="AS197" s="50">
        <f t="shared" si="124"/>
        <v>0</v>
      </c>
      <c r="AT197" s="50">
        <f t="shared" si="125"/>
        <v>0</v>
      </c>
      <c r="AV197" s="49">
        <f t="shared" si="126"/>
        <v>0</v>
      </c>
      <c r="AW197" s="49">
        <f t="shared" si="127"/>
        <v>0</v>
      </c>
      <c r="AX197" s="49">
        <f t="shared" si="128"/>
        <v>0</v>
      </c>
      <c r="AY197" s="49">
        <f t="shared" si="129"/>
        <v>245.41921390667852</v>
      </c>
      <c r="AZ197" s="49">
        <f t="shared" si="130"/>
        <v>0</v>
      </c>
      <c r="BA197" s="49">
        <f t="shared" si="131"/>
        <v>0</v>
      </c>
      <c r="BB197" s="49">
        <f t="shared" si="132"/>
        <v>0</v>
      </c>
      <c r="BC197" s="49">
        <f t="shared" si="133"/>
        <v>0</v>
      </c>
      <c r="BD197" s="49">
        <f t="shared" si="134"/>
        <v>0</v>
      </c>
      <c r="BE197" s="49">
        <f t="shared" si="135"/>
        <v>0</v>
      </c>
      <c r="BF197" s="49">
        <f t="shared" si="136"/>
        <v>0</v>
      </c>
      <c r="BG197" s="49">
        <f t="shared" si="137"/>
        <v>0</v>
      </c>
      <c r="BH197" s="72">
        <f t="shared" si="138"/>
        <v>245.41921390667852</v>
      </c>
      <c r="BI197" s="49">
        <f>VLOOKUP(A197,'1_12'!A:O,15,0)</f>
        <v>346.82</v>
      </c>
      <c r="BJ197" s="73">
        <f t="shared" si="139"/>
        <v>-101.40078609332147</v>
      </c>
      <c r="BK197" s="50">
        <f t="shared" si="140"/>
        <v>4.4039304616090173E-4</v>
      </c>
    </row>
    <row r="198" spans="1:63" x14ac:dyDescent="0.3">
      <c r="A198" s="77" t="s">
        <v>2673</v>
      </c>
      <c r="B198" s="77" t="s">
        <v>1156</v>
      </c>
      <c r="C198" s="77">
        <f>VLOOKUP(B198,Площадь!A:B,2,0)</f>
        <v>17.3</v>
      </c>
      <c r="D198" s="113">
        <v>45031</v>
      </c>
      <c r="H198">
        <f>30-H197</f>
        <v>16</v>
      </c>
      <c r="I198">
        <v>31</v>
      </c>
      <c r="J198">
        <v>30</v>
      </c>
      <c r="K198">
        <v>31</v>
      </c>
      <c r="L198">
        <v>31</v>
      </c>
      <c r="M198">
        <v>30</v>
      </c>
      <c r="N198">
        <v>31</v>
      </c>
      <c r="O198">
        <v>30</v>
      </c>
      <c r="P198">
        <v>31</v>
      </c>
      <c r="Q198">
        <f t="shared" si="109"/>
        <v>261</v>
      </c>
      <c r="R198" s="108"/>
      <c r="S198" s="91"/>
      <c r="T198" s="50">
        <f t="shared" si="110"/>
        <v>0</v>
      </c>
      <c r="U198" s="50">
        <f t="shared" si="111"/>
        <v>0</v>
      </c>
      <c r="V198" s="50">
        <f t="shared" si="112"/>
        <v>0</v>
      </c>
      <c r="W198" s="50">
        <f t="shared" si="113"/>
        <v>0</v>
      </c>
      <c r="X198" s="50">
        <f t="shared" si="114"/>
        <v>0</v>
      </c>
      <c r="Y198" s="50"/>
      <c r="Z198" s="50"/>
      <c r="AA198" s="50"/>
      <c r="AB198" s="50"/>
      <c r="AC198" s="50"/>
      <c r="AD198" s="50">
        <f t="shared" si="115"/>
        <v>0</v>
      </c>
      <c r="AE198" s="50">
        <f t="shared" si="116"/>
        <v>0</v>
      </c>
      <c r="AF198" s="50">
        <f t="shared" si="117"/>
        <v>0</v>
      </c>
      <c r="AG198" s="50">
        <f t="shared" si="118"/>
        <v>0</v>
      </c>
      <c r="AI198" s="50">
        <f t="shared" si="119"/>
        <v>0</v>
      </c>
      <c r="AJ198" s="50">
        <f t="shared" si="120"/>
        <v>0</v>
      </c>
      <c r="AK198" s="50">
        <f t="shared" si="121"/>
        <v>0</v>
      </c>
      <c r="AL198" s="50">
        <f t="shared" si="122"/>
        <v>0.10448639586628938</v>
      </c>
      <c r="AR198" s="50">
        <f t="shared" si="123"/>
        <v>0.2576953506062365</v>
      </c>
      <c r="AS198" s="50">
        <f t="shared" si="124"/>
        <v>0.23064373606840752</v>
      </c>
      <c r="AT198" s="50">
        <f t="shared" si="125"/>
        <v>0.31673069342525778</v>
      </c>
      <c r="AV198" s="49">
        <f t="shared" si="126"/>
        <v>0</v>
      </c>
      <c r="AW198" s="49">
        <f t="shared" si="127"/>
        <v>0</v>
      </c>
      <c r="AX198" s="49">
        <f t="shared" si="128"/>
        <v>0</v>
      </c>
      <c r="AY198" s="49">
        <f t="shared" si="129"/>
        <v>280.47910160763257</v>
      </c>
      <c r="AZ198" s="49">
        <f t="shared" si="130"/>
        <v>0</v>
      </c>
      <c r="BA198" s="49">
        <f t="shared" si="131"/>
        <v>0</v>
      </c>
      <c r="BB198" s="49">
        <f t="shared" si="132"/>
        <v>0</v>
      </c>
      <c r="BC198" s="49">
        <f t="shared" si="133"/>
        <v>0</v>
      </c>
      <c r="BD198" s="49">
        <f t="shared" si="134"/>
        <v>0</v>
      </c>
      <c r="BE198" s="49">
        <f t="shared" si="135"/>
        <v>691.74709135335706</v>
      </c>
      <c r="BF198" s="49">
        <f t="shared" si="136"/>
        <v>619.13081935259038</v>
      </c>
      <c r="BG198" s="49">
        <f t="shared" si="137"/>
        <v>850.21920420302501</v>
      </c>
      <c r="BH198" s="72">
        <f t="shared" si="138"/>
        <v>2441.5762165166052</v>
      </c>
      <c r="BI198" s="49">
        <f>VLOOKUP(A198,'1_12'!A:O,15,0)</f>
        <v>6340.4599999999991</v>
      </c>
      <c r="BJ198" s="73">
        <f t="shared" si="139"/>
        <v>-3898.8837834833939</v>
      </c>
      <c r="BK198" s="50">
        <f t="shared" si="140"/>
        <v>4.3812917917446584E-3</v>
      </c>
    </row>
    <row r="199" spans="1:63" x14ac:dyDescent="0.3">
      <c r="A199" s="77" t="s">
        <v>1957</v>
      </c>
      <c r="B199" s="77" t="s">
        <v>527</v>
      </c>
      <c r="C199" s="77">
        <f>VLOOKUP(B199,Площадь!A:B,2,0)</f>
        <v>13.6</v>
      </c>
      <c r="D199" s="113"/>
      <c r="E199">
        <v>31</v>
      </c>
      <c r="F199">
        <v>28</v>
      </c>
      <c r="G199">
        <v>17</v>
      </c>
      <c r="Q199">
        <f t="shared" si="109"/>
        <v>76</v>
      </c>
      <c r="R199" s="108"/>
      <c r="S199" s="91"/>
      <c r="T199" s="50">
        <f t="shared" si="110"/>
        <v>0</v>
      </c>
      <c r="U199" s="50">
        <f t="shared" si="111"/>
        <v>0</v>
      </c>
      <c r="V199" s="50">
        <f t="shared" si="112"/>
        <v>0</v>
      </c>
      <c r="W199" s="50">
        <f t="shared" si="113"/>
        <v>0</v>
      </c>
      <c r="X199" s="50">
        <f t="shared" si="114"/>
        <v>0</v>
      </c>
      <c r="Y199" s="50"/>
      <c r="Z199" s="50"/>
      <c r="AA199" s="50"/>
      <c r="AB199" s="50"/>
      <c r="AC199" s="50"/>
      <c r="AD199" s="50">
        <f t="shared" si="115"/>
        <v>0</v>
      </c>
      <c r="AE199" s="50">
        <f t="shared" si="116"/>
        <v>0</v>
      </c>
      <c r="AF199" s="50">
        <f t="shared" si="117"/>
        <v>0</v>
      </c>
      <c r="AG199" s="50">
        <f t="shared" si="118"/>
        <v>0</v>
      </c>
      <c r="AI199" s="50">
        <f t="shared" si="119"/>
        <v>0</v>
      </c>
      <c r="AJ199" s="50">
        <f t="shared" si="120"/>
        <v>0</v>
      </c>
      <c r="AK199" s="50">
        <f t="shared" si="121"/>
        <v>0</v>
      </c>
      <c r="AL199" s="50">
        <f t="shared" si="122"/>
        <v>0</v>
      </c>
      <c r="AR199" s="50">
        <f t="shared" si="123"/>
        <v>0</v>
      </c>
      <c r="AS199" s="50">
        <f t="shared" si="124"/>
        <v>0</v>
      </c>
      <c r="AT199" s="50">
        <f t="shared" si="125"/>
        <v>0</v>
      </c>
      <c r="AV199" s="49">
        <f t="shared" si="126"/>
        <v>0</v>
      </c>
      <c r="AW199" s="49">
        <f t="shared" si="127"/>
        <v>0</v>
      </c>
      <c r="AX199" s="49">
        <f t="shared" si="128"/>
        <v>0</v>
      </c>
      <c r="AY199" s="49">
        <f t="shared" si="129"/>
        <v>0</v>
      </c>
      <c r="AZ199" s="49">
        <f t="shared" si="130"/>
        <v>0</v>
      </c>
      <c r="BA199" s="49">
        <f t="shared" si="131"/>
        <v>0</v>
      </c>
      <c r="BB199" s="49">
        <f t="shared" si="132"/>
        <v>0</v>
      </c>
      <c r="BC199" s="49">
        <f t="shared" si="133"/>
        <v>0</v>
      </c>
      <c r="BD199" s="49">
        <f t="shared" si="134"/>
        <v>0</v>
      </c>
      <c r="BE199" s="49">
        <f t="shared" si="135"/>
        <v>0</v>
      </c>
      <c r="BF199" s="49">
        <f t="shared" si="136"/>
        <v>0</v>
      </c>
      <c r="BG199" s="49">
        <f t="shared" si="137"/>
        <v>0</v>
      </c>
      <c r="BH199" s="72">
        <f t="shared" si="138"/>
        <v>0</v>
      </c>
      <c r="BI199" s="49">
        <f>VLOOKUP(A199,'1_12'!A:O,15,0)</f>
        <v>0</v>
      </c>
      <c r="BJ199" s="73">
        <f t="shared" si="139"/>
        <v>0</v>
      </c>
      <c r="BK199" s="50">
        <f t="shared" si="140"/>
        <v>0</v>
      </c>
    </row>
    <row r="200" spans="1:63" x14ac:dyDescent="0.3">
      <c r="A200" s="77" t="s">
        <v>2539</v>
      </c>
      <c r="B200" s="77" t="s">
        <v>527</v>
      </c>
      <c r="C200" s="77">
        <f>VLOOKUP(B200,Площадь!A:B,2,0)</f>
        <v>13.6</v>
      </c>
      <c r="D200" s="113">
        <v>45003</v>
      </c>
      <c r="G200">
        <f>31-G199</f>
        <v>14</v>
      </c>
      <c r="H200">
        <v>30</v>
      </c>
      <c r="I200">
        <v>31</v>
      </c>
      <c r="J200">
        <v>30</v>
      </c>
      <c r="K200">
        <v>31</v>
      </c>
      <c r="L200">
        <v>31</v>
      </c>
      <c r="M200">
        <v>30</v>
      </c>
      <c r="N200">
        <v>31</v>
      </c>
      <c r="O200">
        <v>30</v>
      </c>
      <c r="P200">
        <v>31</v>
      </c>
      <c r="Q200">
        <f t="shared" si="109"/>
        <v>289</v>
      </c>
      <c r="R200" s="108"/>
      <c r="S200" s="91"/>
      <c r="T200" s="50">
        <f t="shared" si="110"/>
        <v>0</v>
      </c>
      <c r="U200" s="50">
        <f t="shared" si="111"/>
        <v>0</v>
      </c>
      <c r="V200" s="50">
        <f t="shared" si="112"/>
        <v>0</v>
      </c>
      <c r="W200" s="50">
        <f t="shared" si="113"/>
        <v>0</v>
      </c>
      <c r="X200" s="50">
        <f t="shared" si="114"/>
        <v>0</v>
      </c>
      <c r="Y200" s="50"/>
      <c r="Z200" s="50"/>
      <c r="AA200" s="50"/>
      <c r="AB200" s="50"/>
      <c r="AC200" s="50"/>
      <c r="AD200" s="50">
        <f t="shared" si="115"/>
        <v>0</v>
      </c>
      <c r="AE200" s="50">
        <f t="shared" si="116"/>
        <v>0</v>
      </c>
      <c r="AF200" s="50">
        <f t="shared" si="117"/>
        <v>0</v>
      </c>
      <c r="AG200" s="50">
        <f t="shared" si="118"/>
        <v>0</v>
      </c>
      <c r="AI200" s="50">
        <f t="shared" si="119"/>
        <v>0</v>
      </c>
      <c r="AJ200" s="50">
        <f t="shared" si="120"/>
        <v>0</v>
      </c>
      <c r="AK200" s="50">
        <f t="shared" si="121"/>
        <v>0</v>
      </c>
      <c r="AL200" s="50">
        <f t="shared" si="122"/>
        <v>0.1540117395716982</v>
      </c>
      <c r="AR200" s="50">
        <f t="shared" si="123"/>
        <v>0.20258131608351537</v>
      </c>
      <c r="AS200" s="50">
        <f t="shared" si="124"/>
        <v>0.18131530696707179</v>
      </c>
      <c r="AT200" s="50">
        <f t="shared" si="125"/>
        <v>0.24899060292390207</v>
      </c>
      <c r="AV200" s="49">
        <f t="shared" si="126"/>
        <v>0</v>
      </c>
      <c r="AW200" s="49">
        <f t="shared" si="127"/>
        <v>0</v>
      </c>
      <c r="AX200" s="49">
        <f t="shared" si="128"/>
        <v>0</v>
      </c>
      <c r="AY200" s="49">
        <f t="shared" si="129"/>
        <v>413.42295323668378</v>
      </c>
      <c r="AZ200" s="49">
        <f t="shared" si="130"/>
        <v>0</v>
      </c>
      <c r="BA200" s="49">
        <f t="shared" si="131"/>
        <v>0</v>
      </c>
      <c r="BB200" s="49">
        <f t="shared" si="132"/>
        <v>0</v>
      </c>
      <c r="BC200" s="49">
        <f t="shared" si="133"/>
        <v>0</v>
      </c>
      <c r="BD200" s="49">
        <f t="shared" si="134"/>
        <v>0</v>
      </c>
      <c r="BE200" s="49">
        <f t="shared" si="135"/>
        <v>543.80118164194539</v>
      </c>
      <c r="BF200" s="49">
        <f t="shared" si="136"/>
        <v>486.71555741012884</v>
      </c>
      <c r="BG200" s="49">
        <f t="shared" si="137"/>
        <v>668.38041486480574</v>
      </c>
      <c r="BH200" s="72">
        <f t="shared" si="138"/>
        <v>2112.3201071535641</v>
      </c>
      <c r="BI200" s="49">
        <f>VLOOKUP(A200,'1_12'!A:O,15,0)</f>
        <v>5257.08</v>
      </c>
      <c r="BJ200" s="73">
        <f t="shared" si="139"/>
        <v>-3144.7598928464358</v>
      </c>
      <c r="BK200" s="50">
        <f t="shared" si="140"/>
        <v>4.8216848379055606E-3</v>
      </c>
    </row>
    <row r="201" spans="1:63" x14ac:dyDescent="0.3">
      <c r="A201" s="77" t="s">
        <v>1912</v>
      </c>
      <c r="B201" s="77" t="s">
        <v>863</v>
      </c>
      <c r="C201" s="77">
        <f>VLOOKUP(B201,Площадь!A:B,2,0)</f>
        <v>15.6</v>
      </c>
      <c r="D201" s="113"/>
      <c r="E201">
        <v>31</v>
      </c>
      <c r="F201">
        <v>28</v>
      </c>
      <c r="G201">
        <v>31</v>
      </c>
      <c r="H201">
        <v>12</v>
      </c>
      <c r="Q201">
        <f t="shared" si="109"/>
        <v>102</v>
      </c>
      <c r="R201" s="108"/>
      <c r="S201" s="91"/>
      <c r="T201" s="50">
        <f t="shared" si="110"/>
        <v>0</v>
      </c>
      <c r="U201" s="50">
        <f t="shared" si="111"/>
        <v>0</v>
      </c>
      <c r="V201" s="50">
        <f t="shared" si="112"/>
        <v>0</v>
      </c>
      <c r="W201" s="50">
        <f t="shared" si="113"/>
        <v>0</v>
      </c>
      <c r="X201" s="50">
        <f t="shared" si="114"/>
        <v>0</v>
      </c>
      <c r="Y201" s="50"/>
      <c r="Z201" s="50"/>
      <c r="AA201" s="50"/>
      <c r="AB201" s="50"/>
      <c r="AC201" s="50"/>
      <c r="AD201" s="50">
        <f t="shared" si="115"/>
        <v>0</v>
      </c>
      <c r="AE201" s="50">
        <f t="shared" si="116"/>
        <v>0</v>
      </c>
      <c r="AF201" s="50">
        <f t="shared" si="117"/>
        <v>0</v>
      </c>
      <c r="AG201" s="50">
        <f t="shared" si="118"/>
        <v>0</v>
      </c>
      <c r="AI201" s="50">
        <f t="shared" si="119"/>
        <v>0</v>
      </c>
      <c r="AJ201" s="50">
        <f t="shared" si="120"/>
        <v>0</v>
      </c>
      <c r="AK201" s="50">
        <f t="shared" si="121"/>
        <v>0</v>
      </c>
      <c r="AL201" s="50">
        <f t="shared" si="122"/>
        <v>7.0664209921132121E-2</v>
      </c>
      <c r="AR201" s="50">
        <f t="shared" si="123"/>
        <v>0</v>
      </c>
      <c r="AS201" s="50">
        <f t="shared" si="124"/>
        <v>0</v>
      </c>
      <c r="AT201" s="50">
        <f t="shared" si="125"/>
        <v>0</v>
      </c>
      <c r="AV201" s="49">
        <f t="shared" si="126"/>
        <v>0</v>
      </c>
      <c r="AW201" s="49">
        <f t="shared" si="127"/>
        <v>0</v>
      </c>
      <c r="AX201" s="49">
        <f t="shared" si="128"/>
        <v>0</v>
      </c>
      <c r="AY201" s="49">
        <f t="shared" si="129"/>
        <v>189.68817854389022</v>
      </c>
      <c r="AZ201" s="49">
        <f t="shared" si="130"/>
        <v>0</v>
      </c>
      <c r="BA201" s="49">
        <f t="shared" si="131"/>
        <v>0</v>
      </c>
      <c r="BB201" s="49">
        <f t="shared" si="132"/>
        <v>0</v>
      </c>
      <c r="BC201" s="49">
        <f t="shared" si="133"/>
        <v>0</v>
      </c>
      <c r="BD201" s="49">
        <f t="shared" si="134"/>
        <v>0</v>
      </c>
      <c r="BE201" s="49">
        <f t="shared" si="135"/>
        <v>0</v>
      </c>
      <c r="BF201" s="49">
        <f t="shared" si="136"/>
        <v>0</v>
      </c>
      <c r="BG201" s="49">
        <f t="shared" si="137"/>
        <v>0</v>
      </c>
      <c r="BH201" s="72">
        <f t="shared" si="138"/>
        <v>189.68817854389022</v>
      </c>
      <c r="BI201" s="49">
        <f>VLOOKUP(A201,'1_12'!A:O,15,0)</f>
        <v>267.89999999999998</v>
      </c>
      <c r="BJ201" s="73">
        <f t="shared" si="139"/>
        <v>-78.21182145610976</v>
      </c>
      <c r="BK201" s="50">
        <f t="shared" si="140"/>
        <v>3.7747975385220148E-4</v>
      </c>
    </row>
    <row r="202" spans="1:63" x14ac:dyDescent="0.3">
      <c r="A202" s="77" t="s">
        <v>2611</v>
      </c>
      <c r="B202" s="77" t="s">
        <v>863</v>
      </c>
      <c r="C202" s="77">
        <f>VLOOKUP(B202,Площадь!A:B,2,0)</f>
        <v>15.6</v>
      </c>
      <c r="D202" s="113">
        <v>45029</v>
      </c>
      <c r="H202">
        <f>30-H201</f>
        <v>18</v>
      </c>
      <c r="I202">
        <v>31</v>
      </c>
      <c r="J202">
        <v>30</v>
      </c>
      <c r="K202">
        <v>31</v>
      </c>
      <c r="L202">
        <v>31</v>
      </c>
      <c r="M202">
        <v>30</v>
      </c>
      <c r="N202">
        <v>31</v>
      </c>
      <c r="O202">
        <v>30</v>
      </c>
      <c r="P202">
        <v>31</v>
      </c>
      <c r="Q202">
        <f t="shared" si="109"/>
        <v>263</v>
      </c>
      <c r="R202" s="108"/>
      <c r="S202" s="91"/>
      <c r="T202" s="50">
        <f t="shared" si="110"/>
        <v>0</v>
      </c>
      <c r="U202" s="50">
        <f t="shared" si="111"/>
        <v>0</v>
      </c>
      <c r="V202" s="50">
        <f t="shared" si="112"/>
        <v>0</v>
      </c>
      <c r="W202" s="50">
        <f t="shared" si="113"/>
        <v>0</v>
      </c>
      <c r="X202" s="50">
        <f t="shared" si="114"/>
        <v>0</v>
      </c>
      <c r="Y202" s="50"/>
      <c r="Z202" s="50"/>
      <c r="AA202" s="50"/>
      <c r="AB202" s="50"/>
      <c r="AC202" s="50"/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</v>
      </c>
      <c r="AI202" s="50">
        <f t="shared" si="119"/>
        <v>0</v>
      </c>
      <c r="AJ202" s="50">
        <f t="shared" si="120"/>
        <v>0</v>
      </c>
      <c r="AK202" s="50">
        <f t="shared" si="121"/>
        <v>0</v>
      </c>
      <c r="AL202" s="50">
        <f t="shared" si="122"/>
        <v>0.10599631488169818</v>
      </c>
      <c r="AR202" s="50">
        <f t="shared" si="123"/>
        <v>0.23237268609579706</v>
      </c>
      <c r="AS202" s="50">
        <f t="shared" si="124"/>
        <v>0.20797932269752353</v>
      </c>
      <c r="AT202" s="50">
        <f t="shared" si="125"/>
        <v>0.28560686805977004</v>
      </c>
      <c r="AV202" s="49">
        <f t="shared" si="126"/>
        <v>0</v>
      </c>
      <c r="AW202" s="49">
        <f t="shared" si="127"/>
        <v>0</v>
      </c>
      <c r="AX202" s="49">
        <f t="shared" si="128"/>
        <v>0</v>
      </c>
      <c r="AY202" s="49">
        <f t="shared" si="129"/>
        <v>284.53226781583533</v>
      </c>
      <c r="AZ202" s="49">
        <f t="shared" si="130"/>
        <v>0</v>
      </c>
      <c r="BA202" s="49">
        <f t="shared" si="131"/>
        <v>0</v>
      </c>
      <c r="BB202" s="49">
        <f t="shared" si="132"/>
        <v>0</v>
      </c>
      <c r="BC202" s="49">
        <f t="shared" si="133"/>
        <v>0</v>
      </c>
      <c r="BD202" s="49">
        <f t="shared" si="134"/>
        <v>0</v>
      </c>
      <c r="BE202" s="49">
        <f t="shared" si="135"/>
        <v>623.77194364811385</v>
      </c>
      <c r="BF202" s="49">
        <f t="shared" si="136"/>
        <v>558.29137467632427</v>
      </c>
      <c r="BG202" s="49">
        <f t="shared" si="137"/>
        <v>766.67165234492438</v>
      </c>
      <c r="BH202" s="72">
        <f t="shared" si="138"/>
        <v>2233.267238485198</v>
      </c>
      <c r="BI202" s="49">
        <f>VLOOKUP(A202,'1_12'!A:O,15,0)</f>
        <v>5762.01</v>
      </c>
      <c r="BJ202" s="73">
        <f t="shared" si="139"/>
        <v>-3528.7427615148022</v>
      </c>
      <c r="BK202" s="50">
        <f t="shared" si="140"/>
        <v>4.4442050840533594E-3</v>
      </c>
    </row>
    <row r="203" spans="1:63" x14ac:dyDescent="0.3">
      <c r="A203" s="77" t="s">
        <v>1621</v>
      </c>
      <c r="B203" s="77" t="s">
        <v>774</v>
      </c>
      <c r="C203" s="77">
        <f>VLOOKUP(B203,Площадь!A:B,2,0)</f>
        <v>15.5</v>
      </c>
      <c r="D203" s="113"/>
      <c r="E203">
        <v>31</v>
      </c>
      <c r="F203">
        <v>28</v>
      </c>
      <c r="G203">
        <v>31</v>
      </c>
      <c r="H203">
        <v>30</v>
      </c>
      <c r="I203">
        <v>31</v>
      </c>
      <c r="J203">
        <v>9</v>
      </c>
      <c r="Q203">
        <f t="shared" si="109"/>
        <v>160</v>
      </c>
      <c r="R203" s="108"/>
      <c r="S203" s="91"/>
      <c r="T203" s="50">
        <f t="shared" si="110"/>
        <v>0</v>
      </c>
      <c r="U203" s="50">
        <f t="shared" si="111"/>
        <v>0</v>
      </c>
      <c r="V203" s="50">
        <f t="shared" si="112"/>
        <v>0</v>
      </c>
      <c r="W203" s="50">
        <f t="shared" si="113"/>
        <v>0</v>
      </c>
      <c r="X203" s="50">
        <f t="shared" si="114"/>
        <v>0</v>
      </c>
      <c r="Y203" s="50"/>
      <c r="Z203" s="50"/>
      <c r="AA203" s="50"/>
      <c r="AB203" s="50"/>
      <c r="AC203" s="50"/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I203" s="50">
        <f t="shared" si="119"/>
        <v>0</v>
      </c>
      <c r="AJ203" s="50">
        <f t="shared" si="120"/>
        <v>0</v>
      </c>
      <c r="AK203" s="50">
        <f t="shared" si="121"/>
        <v>0</v>
      </c>
      <c r="AL203" s="50">
        <f t="shared" si="122"/>
        <v>0.17552808554127369</v>
      </c>
      <c r="AR203" s="50">
        <f t="shared" si="123"/>
        <v>0</v>
      </c>
      <c r="AS203" s="50">
        <f t="shared" si="124"/>
        <v>0</v>
      </c>
      <c r="AT203" s="50">
        <f t="shared" si="125"/>
        <v>0</v>
      </c>
      <c r="AV203" s="49">
        <f t="shared" si="126"/>
        <v>0</v>
      </c>
      <c r="AW203" s="49">
        <f t="shared" si="127"/>
        <v>0</v>
      </c>
      <c r="AX203" s="49">
        <f t="shared" si="128"/>
        <v>0</v>
      </c>
      <c r="AY203" s="49">
        <f t="shared" si="129"/>
        <v>471.18057170357349</v>
      </c>
      <c r="AZ203" s="49">
        <f t="shared" si="130"/>
        <v>0</v>
      </c>
      <c r="BA203" s="49">
        <f t="shared" si="131"/>
        <v>0</v>
      </c>
      <c r="BB203" s="49">
        <f t="shared" si="132"/>
        <v>0</v>
      </c>
      <c r="BC203" s="49">
        <f t="shared" si="133"/>
        <v>0</v>
      </c>
      <c r="BD203" s="49">
        <f t="shared" si="134"/>
        <v>0</v>
      </c>
      <c r="BE203" s="49">
        <f t="shared" si="135"/>
        <v>0</v>
      </c>
      <c r="BF203" s="49">
        <f t="shared" si="136"/>
        <v>0</v>
      </c>
      <c r="BG203" s="49">
        <f t="shared" si="137"/>
        <v>0</v>
      </c>
      <c r="BH203" s="72">
        <f t="shared" si="138"/>
        <v>471.18057170357349</v>
      </c>
      <c r="BI203" s="49">
        <f>VLOOKUP(A203,'1_12'!A:O,15,0)</f>
        <v>1531.16</v>
      </c>
      <c r="BJ203" s="73">
        <f t="shared" si="139"/>
        <v>-1059.9794282964267</v>
      </c>
      <c r="BK203" s="50">
        <f t="shared" si="140"/>
        <v>9.4369938463050376E-4</v>
      </c>
    </row>
    <row r="204" spans="1:63" x14ac:dyDescent="0.3">
      <c r="A204" s="77" t="s">
        <v>2792</v>
      </c>
      <c r="B204" s="77" t="s">
        <v>774</v>
      </c>
      <c r="C204" s="77">
        <f>VLOOKUP(B204,Площадь!A:B,2,0)</f>
        <v>15.5</v>
      </c>
      <c r="D204" s="113">
        <v>45087</v>
      </c>
      <c r="J204">
        <f>30-J203</f>
        <v>21</v>
      </c>
      <c r="K204">
        <v>31</v>
      </c>
      <c r="L204">
        <v>31</v>
      </c>
      <c r="M204">
        <v>30</v>
      </c>
      <c r="N204">
        <v>31</v>
      </c>
      <c r="O204">
        <v>30</v>
      </c>
      <c r="P204">
        <v>31</v>
      </c>
      <c r="Q204">
        <f t="shared" si="109"/>
        <v>205</v>
      </c>
      <c r="R204" s="108"/>
      <c r="S204" s="91"/>
      <c r="T204" s="50">
        <f t="shared" si="110"/>
        <v>0</v>
      </c>
      <c r="U204" s="50">
        <f t="shared" si="111"/>
        <v>0</v>
      </c>
      <c r="V204" s="50">
        <f t="shared" si="112"/>
        <v>0</v>
      </c>
      <c r="W204" s="50">
        <f t="shared" si="113"/>
        <v>0</v>
      </c>
      <c r="X204" s="50">
        <f t="shared" si="114"/>
        <v>0</v>
      </c>
      <c r="Y204" s="50"/>
      <c r="Z204" s="50"/>
      <c r="AA204" s="50"/>
      <c r="AB204" s="50"/>
      <c r="AC204" s="50"/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I204" s="50">
        <f t="shared" si="119"/>
        <v>0</v>
      </c>
      <c r="AJ204" s="50">
        <f t="shared" si="120"/>
        <v>0</v>
      </c>
      <c r="AK204" s="50">
        <f t="shared" si="121"/>
        <v>0</v>
      </c>
      <c r="AL204" s="50">
        <f t="shared" si="122"/>
        <v>0</v>
      </c>
      <c r="AR204" s="50">
        <f t="shared" si="123"/>
        <v>0.23088311759518296</v>
      </c>
      <c r="AS204" s="50">
        <f t="shared" si="124"/>
        <v>0.20664612191100096</v>
      </c>
      <c r="AT204" s="50">
        <f t="shared" si="125"/>
        <v>0.28377605480297663</v>
      </c>
      <c r="AV204" s="49">
        <f t="shared" si="126"/>
        <v>0</v>
      </c>
      <c r="AW204" s="49">
        <f t="shared" si="127"/>
        <v>0</v>
      </c>
      <c r="AX204" s="49">
        <f t="shared" si="128"/>
        <v>0</v>
      </c>
      <c r="AY204" s="49">
        <f t="shared" si="129"/>
        <v>0</v>
      </c>
      <c r="AZ204" s="49">
        <f t="shared" si="130"/>
        <v>0</v>
      </c>
      <c r="BA204" s="49">
        <f t="shared" si="131"/>
        <v>0</v>
      </c>
      <c r="BB204" s="49">
        <f t="shared" si="132"/>
        <v>0</v>
      </c>
      <c r="BC204" s="49">
        <f t="shared" si="133"/>
        <v>0</v>
      </c>
      <c r="BD204" s="49">
        <f t="shared" si="134"/>
        <v>0</v>
      </c>
      <c r="BE204" s="49">
        <f t="shared" si="135"/>
        <v>619.7734055478054</v>
      </c>
      <c r="BF204" s="49">
        <f t="shared" si="136"/>
        <v>554.71258381301459</v>
      </c>
      <c r="BG204" s="49">
        <f t="shared" si="137"/>
        <v>761.75709047091834</v>
      </c>
      <c r="BH204" s="72">
        <f t="shared" si="138"/>
        <v>1936.2430798317382</v>
      </c>
      <c r="BI204" s="49">
        <f>VLOOKUP(A204,'1_12'!A:O,15,0)</f>
        <v>4460.3200000000006</v>
      </c>
      <c r="BJ204" s="73">
        <f t="shared" si="139"/>
        <v>-2524.0769201682624</v>
      </c>
      <c r="BK204" s="50">
        <f t="shared" si="140"/>
        <v>3.8779854532750568E-3</v>
      </c>
    </row>
    <row r="205" spans="1:63" x14ac:dyDescent="0.3">
      <c r="A205" s="77" t="s">
        <v>1631</v>
      </c>
      <c r="B205" s="77" t="s">
        <v>565</v>
      </c>
      <c r="C205" s="77">
        <f>VLOOKUP(B205,Площадь!A:B,2,0)</f>
        <v>13.6</v>
      </c>
      <c r="D205" s="113"/>
      <c r="E205">
        <v>31</v>
      </c>
      <c r="F205">
        <v>28</v>
      </c>
      <c r="G205">
        <v>9</v>
      </c>
      <c r="Q205">
        <f t="shared" si="109"/>
        <v>68</v>
      </c>
      <c r="R205" s="108"/>
      <c r="S205" s="91"/>
      <c r="T205" s="50">
        <f t="shared" si="110"/>
        <v>0</v>
      </c>
      <c r="U205" s="50">
        <f t="shared" si="111"/>
        <v>0</v>
      </c>
      <c r="V205" s="50">
        <f t="shared" si="112"/>
        <v>0</v>
      </c>
      <c r="W205" s="50">
        <f t="shared" si="113"/>
        <v>0</v>
      </c>
      <c r="X205" s="50">
        <f t="shared" si="114"/>
        <v>0</v>
      </c>
      <c r="Y205" s="50"/>
      <c r="Z205" s="50"/>
      <c r="AA205" s="50"/>
      <c r="AB205" s="50"/>
      <c r="AC205" s="50"/>
      <c r="AD205" s="50">
        <f t="shared" si="115"/>
        <v>0</v>
      </c>
      <c r="AE205" s="50">
        <f t="shared" si="116"/>
        <v>0</v>
      </c>
      <c r="AF205" s="50">
        <f t="shared" si="117"/>
        <v>0</v>
      </c>
      <c r="AG205" s="50">
        <f t="shared" si="118"/>
        <v>0</v>
      </c>
      <c r="AI205" s="50">
        <f t="shared" si="119"/>
        <v>0</v>
      </c>
      <c r="AJ205" s="50">
        <f t="shared" si="120"/>
        <v>0</v>
      </c>
      <c r="AK205" s="50">
        <f t="shared" si="121"/>
        <v>0</v>
      </c>
      <c r="AL205" s="50">
        <f t="shared" si="122"/>
        <v>0</v>
      </c>
      <c r="AR205" s="50">
        <f t="shared" si="123"/>
        <v>0</v>
      </c>
      <c r="AS205" s="50">
        <f t="shared" si="124"/>
        <v>0</v>
      </c>
      <c r="AT205" s="50">
        <f t="shared" si="125"/>
        <v>0</v>
      </c>
      <c r="AV205" s="49">
        <f t="shared" si="126"/>
        <v>0</v>
      </c>
      <c r="AW205" s="49">
        <f t="shared" si="127"/>
        <v>0</v>
      </c>
      <c r="AX205" s="49">
        <f t="shared" si="128"/>
        <v>0</v>
      </c>
      <c r="AY205" s="49">
        <f t="shared" si="129"/>
        <v>0</v>
      </c>
      <c r="AZ205" s="49">
        <f t="shared" si="130"/>
        <v>0</v>
      </c>
      <c r="BA205" s="49">
        <f t="shared" si="131"/>
        <v>0</v>
      </c>
      <c r="BB205" s="49">
        <f t="shared" si="132"/>
        <v>0</v>
      </c>
      <c r="BC205" s="49">
        <f t="shared" si="133"/>
        <v>0</v>
      </c>
      <c r="BD205" s="49">
        <f t="shared" si="134"/>
        <v>0</v>
      </c>
      <c r="BE205" s="49">
        <f t="shared" si="135"/>
        <v>0</v>
      </c>
      <c r="BF205" s="49">
        <f t="shared" si="136"/>
        <v>0</v>
      </c>
      <c r="BG205" s="49">
        <f t="shared" si="137"/>
        <v>0</v>
      </c>
      <c r="BH205" s="72">
        <f t="shared" si="138"/>
        <v>0</v>
      </c>
      <c r="BI205" s="49">
        <f>VLOOKUP(A205,'1_12'!A:O,15,0)</f>
        <v>0</v>
      </c>
      <c r="BJ205" s="73">
        <f t="shared" si="139"/>
        <v>0</v>
      </c>
      <c r="BK205" s="50">
        <f t="shared" si="140"/>
        <v>0</v>
      </c>
    </row>
    <row r="206" spans="1:63" x14ac:dyDescent="0.3">
      <c r="A206" s="77" t="s">
        <v>2498</v>
      </c>
      <c r="B206" s="77" t="s">
        <v>565</v>
      </c>
      <c r="C206" s="77">
        <f>VLOOKUP(B206,Площадь!A:B,2,0)</f>
        <v>13.6</v>
      </c>
      <c r="D206" s="113">
        <v>44995</v>
      </c>
      <c r="G206">
        <f>31-G205</f>
        <v>22</v>
      </c>
      <c r="H206">
        <v>30</v>
      </c>
      <c r="I206">
        <v>31</v>
      </c>
      <c r="J206">
        <v>30</v>
      </c>
      <c r="K206">
        <v>31</v>
      </c>
      <c r="L206">
        <v>31</v>
      </c>
      <c r="M206">
        <v>30</v>
      </c>
      <c r="N206">
        <v>31</v>
      </c>
      <c r="O206">
        <v>30</v>
      </c>
      <c r="P206">
        <v>31</v>
      </c>
      <c r="Q206">
        <f t="shared" si="109"/>
        <v>297</v>
      </c>
      <c r="R206" s="108"/>
      <c r="S206" s="91"/>
      <c r="T206" s="50">
        <f t="shared" si="110"/>
        <v>0</v>
      </c>
      <c r="U206" s="50">
        <f t="shared" si="111"/>
        <v>0</v>
      </c>
      <c r="V206" s="50">
        <f t="shared" si="112"/>
        <v>0</v>
      </c>
      <c r="W206" s="50">
        <f t="shared" si="113"/>
        <v>0</v>
      </c>
      <c r="X206" s="50">
        <f t="shared" si="114"/>
        <v>0</v>
      </c>
      <c r="Y206" s="50"/>
      <c r="Z206" s="50"/>
      <c r="AA206" s="50"/>
      <c r="AB206" s="50"/>
      <c r="AC206" s="50"/>
      <c r="AD206" s="50">
        <f t="shared" si="115"/>
        <v>0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I206" s="50">
        <f t="shared" si="119"/>
        <v>0</v>
      </c>
      <c r="AJ206" s="50">
        <f t="shared" si="120"/>
        <v>0</v>
      </c>
      <c r="AK206" s="50">
        <f t="shared" si="121"/>
        <v>0</v>
      </c>
      <c r="AL206" s="50">
        <f t="shared" si="122"/>
        <v>0.1540117395716982</v>
      </c>
      <c r="AR206" s="50">
        <f t="shared" si="123"/>
        <v>0.20258131608351537</v>
      </c>
      <c r="AS206" s="50">
        <f t="shared" si="124"/>
        <v>0.18131530696707179</v>
      </c>
      <c r="AT206" s="50">
        <f t="shared" si="125"/>
        <v>0.24899060292390207</v>
      </c>
      <c r="AV206" s="49">
        <f t="shared" si="126"/>
        <v>0</v>
      </c>
      <c r="AW206" s="49">
        <f t="shared" si="127"/>
        <v>0</v>
      </c>
      <c r="AX206" s="49">
        <f t="shared" si="128"/>
        <v>0</v>
      </c>
      <c r="AY206" s="49">
        <f t="shared" si="129"/>
        <v>413.42295323668378</v>
      </c>
      <c r="AZ206" s="49">
        <f t="shared" si="130"/>
        <v>0</v>
      </c>
      <c r="BA206" s="49">
        <f t="shared" si="131"/>
        <v>0</v>
      </c>
      <c r="BB206" s="49">
        <f t="shared" si="132"/>
        <v>0</v>
      </c>
      <c r="BC206" s="49">
        <f t="shared" si="133"/>
        <v>0</v>
      </c>
      <c r="BD206" s="49">
        <f t="shared" si="134"/>
        <v>0</v>
      </c>
      <c r="BE206" s="49">
        <f t="shared" si="135"/>
        <v>543.80118164194539</v>
      </c>
      <c r="BF206" s="49">
        <f t="shared" si="136"/>
        <v>486.71555741012884</v>
      </c>
      <c r="BG206" s="49">
        <f t="shared" si="137"/>
        <v>668.38041486480574</v>
      </c>
      <c r="BH206" s="72">
        <f t="shared" si="138"/>
        <v>2112.3201071535641</v>
      </c>
      <c r="BI206" s="49">
        <f>VLOOKUP(A206,'1_12'!A:O,15,0)</f>
        <v>5257.08</v>
      </c>
      <c r="BJ206" s="73">
        <f t="shared" si="139"/>
        <v>-3144.7598928464358</v>
      </c>
      <c r="BK206" s="50">
        <f t="shared" si="140"/>
        <v>4.8216848379055606E-3</v>
      </c>
    </row>
    <row r="207" spans="1:63" x14ac:dyDescent="0.3">
      <c r="A207" s="77" t="s">
        <v>1965</v>
      </c>
      <c r="B207" s="77" t="s">
        <v>581</v>
      </c>
      <c r="C207" s="77">
        <f>VLOOKUP(B207,Площадь!A:B,2,0)</f>
        <v>17.100000000000001</v>
      </c>
      <c r="D207" s="113"/>
      <c r="E207">
        <v>31</v>
      </c>
      <c r="F207">
        <v>28</v>
      </c>
      <c r="G207">
        <v>9</v>
      </c>
      <c r="Q207">
        <f t="shared" si="109"/>
        <v>68</v>
      </c>
      <c r="R207" s="108"/>
      <c r="S207" s="91"/>
      <c r="T207" s="50">
        <f t="shared" si="110"/>
        <v>0</v>
      </c>
      <c r="U207" s="50">
        <f t="shared" si="111"/>
        <v>0</v>
      </c>
      <c r="V207" s="50">
        <f t="shared" si="112"/>
        <v>0</v>
      </c>
      <c r="W207" s="50">
        <f t="shared" si="113"/>
        <v>0</v>
      </c>
      <c r="X207" s="50">
        <f t="shared" si="114"/>
        <v>0</v>
      </c>
      <c r="Y207" s="50"/>
      <c r="Z207" s="50"/>
      <c r="AA207" s="50"/>
      <c r="AB207" s="50"/>
      <c r="AC207" s="50"/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I207" s="50">
        <f t="shared" si="119"/>
        <v>0</v>
      </c>
      <c r="AJ207" s="50">
        <f t="shared" si="120"/>
        <v>0</v>
      </c>
      <c r="AK207" s="50">
        <f t="shared" si="121"/>
        <v>0</v>
      </c>
      <c r="AL207" s="50">
        <f t="shared" si="122"/>
        <v>0</v>
      </c>
      <c r="AR207" s="50">
        <f t="shared" si="123"/>
        <v>0</v>
      </c>
      <c r="AS207" s="50">
        <f t="shared" si="124"/>
        <v>0</v>
      </c>
      <c r="AT207" s="50">
        <f t="shared" si="125"/>
        <v>0</v>
      </c>
      <c r="AV207" s="49">
        <f t="shared" si="126"/>
        <v>0</v>
      </c>
      <c r="AW207" s="49">
        <f t="shared" si="127"/>
        <v>0</v>
      </c>
      <c r="AX207" s="49">
        <f t="shared" si="128"/>
        <v>0</v>
      </c>
      <c r="AY207" s="49">
        <f t="shared" si="129"/>
        <v>0</v>
      </c>
      <c r="AZ207" s="49">
        <f t="shared" si="130"/>
        <v>0</v>
      </c>
      <c r="BA207" s="49">
        <f t="shared" si="131"/>
        <v>0</v>
      </c>
      <c r="BB207" s="49">
        <f t="shared" si="132"/>
        <v>0</v>
      </c>
      <c r="BC207" s="49">
        <f t="shared" si="133"/>
        <v>0</v>
      </c>
      <c r="BD207" s="49">
        <f t="shared" si="134"/>
        <v>0</v>
      </c>
      <c r="BE207" s="49">
        <f t="shared" si="135"/>
        <v>0</v>
      </c>
      <c r="BF207" s="49">
        <f t="shared" si="136"/>
        <v>0</v>
      </c>
      <c r="BG207" s="49">
        <f t="shared" si="137"/>
        <v>0</v>
      </c>
      <c r="BH207" s="72">
        <f t="shared" si="138"/>
        <v>0</v>
      </c>
      <c r="BI207" s="49">
        <f>VLOOKUP(A207,'1_12'!A:O,15,0)</f>
        <v>0</v>
      </c>
      <c r="BJ207" s="73">
        <f t="shared" si="139"/>
        <v>0</v>
      </c>
      <c r="BK207" s="50">
        <f t="shared" si="140"/>
        <v>0</v>
      </c>
    </row>
    <row r="208" spans="1:63" x14ac:dyDescent="0.3">
      <c r="A208" s="77" t="s">
        <v>2541</v>
      </c>
      <c r="B208" s="77" t="s">
        <v>581</v>
      </c>
      <c r="C208" s="77">
        <f>VLOOKUP(B208,Площадь!A:B,2,0)</f>
        <v>17.100000000000001</v>
      </c>
      <c r="D208" s="113">
        <v>44995</v>
      </c>
      <c r="G208">
        <f>31-G207</f>
        <v>22</v>
      </c>
      <c r="H208">
        <v>30</v>
      </c>
      <c r="I208">
        <v>31</v>
      </c>
      <c r="J208">
        <v>30</v>
      </c>
      <c r="K208">
        <v>31</v>
      </c>
      <c r="L208">
        <v>31</v>
      </c>
      <c r="M208">
        <v>30</v>
      </c>
      <c r="N208">
        <v>31</v>
      </c>
      <c r="O208">
        <v>30</v>
      </c>
      <c r="P208">
        <v>31</v>
      </c>
      <c r="Q208">
        <f t="shared" si="109"/>
        <v>297</v>
      </c>
      <c r="R208" s="108"/>
      <c r="S208" s="91"/>
      <c r="T208" s="50">
        <f t="shared" si="110"/>
        <v>0</v>
      </c>
      <c r="U208" s="50">
        <f t="shared" si="111"/>
        <v>0</v>
      </c>
      <c r="V208" s="50">
        <f t="shared" si="112"/>
        <v>0</v>
      </c>
      <c r="W208" s="50">
        <f t="shared" si="113"/>
        <v>0</v>
      </c>
      <c r="X208" s="50">
        <f t="shared" si="114"/>
        <v>0</v>
      </c>
      <c r="Y208" s="50"/>
      <c r="Z208" s="50"/>
      <c r="AA208" s="50"/>
      <c r="AB208" s="50"/>
      <c r="AC208" s="50"/>
      <c r="AD208" s="50">
        <f t="shared" si="115"/>
        <v>0</v>
      </c>
      <c r="AE208" s="50">
        <f t="shared" si="116"/>
        <v>0</v>
      </c>
      <c r="AF208" s="50">
        <f t="shared" si="117"/>
        <v>0</v>
      </c>
      <c r="AG208" s="50">
        <f t="shared" si="118"/>
        <v>0</v>
      </c>
      <c r="AI208" s="50">
        <f t="shared" si="119"/>
        <v>0</v>
      </c>
      <c r="AJ208" s="50">
        <f t="shared" si="120"/>
        <v>0</v>
      </c>
      <c r="AK208" s="50">
        <f t="shared" si="121"/>
        <v>0</v>
      </c>
      <c r="AL208" s="50">
        <f t="shared" si="122"/>
        <v>0.19364711372617938</v>
      </c>
      <c r="AR208" s="50">
        <f t="shared" si="123"/>
        <v>0.25471621360500835</v>
      </c>
      <c r="AS208" s="50">
        <f t="shared" si="124"/>
        <v>0.22797733449536237</v>
      </c>
      <c r="AT208" s="50">
        <f t="shared" si="125"/>
        <v>0.31306906691167102</v>
      </c>
      <c r="AV208" s="49">
        <f t="shared" si="126"/>
        <v>0</v>
      </c>
      <c r="AW208" s="49">
        <f t="shared" si="127"/>
        <v>0</v>
      </c>
      <c r="AX208" s="49">
        <f t="shared" si="128"/>
        <v>0</v>
      </c>
      <c r="AY208" s="49">
        <f t="shared" si="129"/>
        <v>519.81856620200688</v>
      </c>
      <c r="AZ208" s="49">
        <f t="shared" si="130"/>
        <v>0</v>
      </c>
      <c r="BA208" s="49">
        <f t="shared" si="131"/>
        <v>0</v>
      </c>
      <c r="BB208" s="49">
        <f t="shared" si="132"/>
        <v>0</v>
      </c>
      <c r="BC208" s="49">
        <f t="shared" si="133"/>
        <v>0</v>
      </c>
      <c r="BD208" s="49">
        <f t="shared" si="134"/>
        <v>0</v>
      </c>
      <c r="BE208" s="49">
        <f t="shared" si="135"/>
        <v>683.75001515274027</v>
      </c>
      <c r="BF208" s="49">
        <f t="shared" si="136"/>
        <v>611.97323762597091</v>
      </c>
      <c r="BG208" s="49">
        <f t="shared" si="137"/>
        <v>840.39008045501328</v>
      </c>
      <c r="BH208" s="72">
        <f t="shared" si="138"/>
        <v>2655.9318994357309</v>
      </c>
      <c r="BI208" s="49">
        <f>VLOOKUP(A208,'1_12'!A:O,15,0)</f>
        <v>6609.9600000000009</v>
      </c>
      <c r="BJ208" s="73">
        <f t="shared" si="139"/>
        <v>-3954.0281005642701</v>
      </c>
      <c r="BK208" s="50">
        <f t="shared" si="140"/>
        <v>4.8216848379055606E-3</v>
      </c>
    </row>
    <row r="209" spans="1:63" x14ac:dyDescent="0.3">
      <c r="A209" s="77" t="s">
        <v>1694</v>
      </c>
      <c r="B209" s="77" t="s">
        <v>924</v>
      </c>
      <c r="C209" s="77">
        <f>VLOOKUP(B209,Площадь!A:B,2,0)</f>
        <v>15.5</v>
      </c>
      <c r="D209" s="113"/>
      <c r="E209">
        <v>31</v>
      </c>
      <c r="F209">
        <v>28</v>
      </c>
      <c r="G209">
        <v>15</v>
      </c>
      <c r="Q209">
        <f t="shared" si="109"/>
        <v>74</v>
      </c>
      <c r="R209" s="108"/>
      <c r="S209" s="91"/>
      <c r="T209" s="50">
        <f t="shared" si="110"/>
        <v>0</v>
      </c>
      <c r="U209" s="50">
        <f t="shared" si="111"/>
        <v>0</v>
      </c>
      <c r="V209" s="50">
        <f t="shared" si="112"/>
        <v>0</v>
      </c>
      <c r="W209" s="50">
        <f t="shared" si="113"/>
        <v>0</v>
      </c>
      <c r="X209" s="50">
        <f t="shared" si="114"/>
        <v>0</v>
      </c>
      <c r="Y209" s="50"/>
      <c r="Z209" s="50"/>
      <c r="AA209" s="50"/>
      <c r="AB209" s="50"/>
      <c r="AC209" s="50"/>
      <c r="AD209" s="50">
        <f t="shared" si="115"/>
        <v>0</v>
      </c>
      <c r="AE209" s="50">
        <f t="shared" si="116"/>
        <v>0</v>
      </c>
      <c r="AF209" s="50">
        <f t="shared" si="117"/>
        <v>0</v>
      </c>
      <c r="AG209" s="50">
        <f t="shared" si="118"/>
        <v>0</v>
      </c>
      <c r="AI209" s="50">
        <f t="shared" si="119"/>
        <v>0</v>
      </c>
      <c r="AJ209" s="50">
        <f t="shared" si="120"/>
        <v>0</v>
      </c>
      <c r="AK209" s="50">
        <f t="shared" si="121"/>
        <v>0</v>
      </c>
      <c r="AL209" s="50">
        <f t="shared" si="122"/>
        <v>0</v>
      </c>
      <c r="AR209" s="50">
        <f t="shared" si="123"/>
        <v>0</v>
      </c>
      <c r="AS209" s="50">
        <f t="shared" si="124"/>
        <v>0</v>
      </c>
      <c r="AT209" s="50">
        <f t="shared" si="125"/>
        <v>0</v>
      </c>
      <c r="AV209" s="49">
        <f t="shared" si="126"/>
        <v>0</v>
      </c>
      <c r="AW209" s="49">
        <f t="shared" si="127"/>
        <v>0</v>
      </c>
      <c r="AX209" s="49">
        <f t="shared" si="128"/>
        <v>0</v>
      </c>
      <c r="AY209" s="49">
        <f t="shared" si="129"/>
        <v>0</v>
      </c>
      <c r="AZ209" s="49">
        <f t="shared" si="130"/>
        <v>0</v>
      </c>
      <c r="BA209" s="49">
        <f t="shared" si="131"/>
        <v>0</v>
      </c>
      <c r="BB209" s="49">
        <f t="shared" si="132"/>
        <v>0</v>
      </c>
      <c r="BC209" s="49">
        <f t="shared" si="133"/>
        <v>0</v>
      </c>
      <c r="BD209" s="49">
        <f t="shared" si="134"/>
        <v>0</v>
      </c>
      <c r="BE209" s="49">
        <f t="shared" si="135"/>
        <v>0</v>
      </c>
      <c r="BF209" s="49">
        <f t="shared" si="136"/>
        <v>0</v>
      </c>
      <c r="BG209" s="49">
        <f t="shared" si="137"/>
        <v>0</v>
      </c>
      <c r="BH209" s="72">
        <f t="shared" si="138"/>
        <v>0</v>
      </c>
      <c r="BI209" s="49">
        <f>VLOOKUP(A209,'1_12'!A:O,15,0)</f>
        <v>0</v>
      </c>
      <c r="BJ209" s="73">
        <f t="shared" si="139"/>
        <v>0</v>
      </c>
      <c r="BK209" s="50">
        <f t="shared" si="140"/>
        <v>0</v>
      </c>
    </row>
    <row r="210" spans="1:63" x14ac:dyDescent="0.3">
      <c r="A210" s="77" t="s">
        <v>2508</v>
      </c>
      <c r="B210" s="77" t="s">
        <v>924</v>
      </c>
      <c r="C210" s="77">
        <f>VLOOKUP(B210,Площадь!A:B,2,0)</f>
        <v>15.5</v>
      </c>
      <c r="D210" s="113">
        <v>45001</v>
      </c>
      <c r="G210">
        <f>31-G209</f>
        <v>16</v>
      </c>
      <c r="H210">
        <v>30</v>
      </c>
      <c r="I210">
        <v>31</v>
      </c>
      <c r="J210">
        <v>30</v>
      </c>
      <c r="K210">
        <v>31</v>
      </c>
      <c r="L210">
        <v>31</v>
      </c>
      <c r="M210">
        <v>30</v>
      </c>
      <c r="N210">
        <v>31</v>
      </c>
      <c r="O210">
        <v>30</v>
      </c>
      <c r="P210">
        <v>31</v>
      </c>
      <c r="Q210">
        <f t="shared" si="109"/>
        <v>291</v>
      </c>
      <c r="R210" s="108"/>
      <c r="S210" s="91"/>
      <c r="T210" s="50">
        <f t="shared" si="110"/>
        <v>0</v>
      </c>
      <c r="U210" s="50">
        <f t="shared" si="111"/>
        <v>0</v>
      </c>
      <c r="V210" s="50">
        <f t="shared" si="112"/>
        <v>0</v>
      </c>
      <c r="W210" s="50">
        <f t="shared" si="113"/>
        <v>0</v>
      </c>
      <c r="X210" s="50">
        <f t="shared" si="114"/>
        <v>0</v>
      </c>
      <c r="Y210" s="50"/>
      <c r="Z210" s="50"/>
      <c r="AA210" s="50"/>
      <c r="AB210" s="50"/>
      <c r="AC210" s="50"/>
      <c r="AD210" s="50">
        <f t="shared" si="115"/>
        <v>0</v>
      </c>
      <c r="AE210" s="50">
        <f t="shared" si="116"/>
        <v>0</v>
      </c>
      <c r="AF210" s="50">
        <f t="shared" si="117"/>
        <v>0</v>
      </c>
      <c r="AG210" s="50">
        <f t="shared" si="118"/>
        <v>0</v>
      </c>
      <c r="AI210" s="50">
        <f t="shared" si="119"/>
        <v>0</v>
      </c>
      <c r="AJ210" s="50">
        <f t="shared" si="120"/>
        <v>0</v>
      </c>
      <c r="AK210" s="50">
        <f t="shared" si="121"/>
        <v>0</v>
      </c>
      <c r="AL210" s="50">
        <f t="shared" si="122"/>
        <v>0.17552808554127369</v>
      </c>
      <c r="AR210" s="50">
        <f t="shared" si="123"/>
        <v>0.23088311759518296</v>
      </c>
      <c r="AS210" s="50">
        <f t="shared" si="124"/>
        <v>0.20664612191100096</v>
      </c>
      <c r="AT210" s="50">
        <f t="shared" si="125"/>
        <v>0.28377605480297663</v>
      </c>
      <c r="AV210" s="49">
        <f t="shared" si="126"/>
        <v>0</v>
      </c>
      <c r="AW210" s="49">
        <f t="shared" si="127"/>
        <v>0</v>
      </c>
      <c r="AX210" s="49">
        <f t="shared" si="128"/>
        <v>0</v>
      </c>
      <c r="AY210" s="49">
        <f t="shared" si="129"/>
        <v>471.18057170357349</v>
      </c>
      <c r="AZ210" s="49">
        <f t="shared" si="130"/>
        <v>0</v>
      </c>
      <c r="BA210" s="49">
        <f t="shared" si="131"/>
        <v>0</v>
      </c>
      <c r="BB210" s="49">
        <f t="shared" si="132"/>
        <v>0</v>
      </c>
      <c r="BC210" s="49">
        <f t="shared" si="133"/>
        <v>0</v>
      </c>
      <c r="BD210" s="49">
        <f t="shared" si="134"/>
        <v>0</v>
      </c>
      <c r="BE210" s="49">
        <f t="shared" si="135"/>
        <v>619.7734055478054</v>
      </c>
      <c r="BF210" s="49">
        <f t="shared" si="136"/>
        <v>554.71258381301459</v>
      </c>
      <c r="BG210" s="49">
        <f t="shared" si="137"/>
        <v>761.75709047091834</v>
      </c>
      <c r="BH210" s="72">
        <f t="shared" si="138"/>
        <v>2407.4236515353118</v>
      </c>
      <c r="BI210" s="49">
        <f>VLOOKUP(A210,'1_12'!A:O,15,0)</f>
        <v>5991.4800000000014</v>
      </c>
      <c r="BJ210" s="73">
        <f t="shared" si="139"/>
        <v>-3584.0563484646896</v>
      </c>
      <c r="BK210" s="50">
        <f t="shared" si="140"/>
        <v>4.8216848379055606E-3</v>
      </c>
    </row>
    <row r="211" spans="1:63" x14ac:dyDescent="0.3">
      <c r="A211" s="77" t="s">
        <v>1637</v>
      </c>
      <c r="B211" s="77" t="s">
        <v>1160</v>
      </c>
      <c r="C211" s="77">
        <f>VLOOKUP(B211,Площадь!A:B,2,0)</f>
        <v>13.6</v>
      </c>
      <c r="D211" s="113"/>
      <c r="E211">
        <v>31</v>
      </c>
      <c r="F211">
        <v>28</v>
      </c>
      <c r="G211">
        <v>21</v>
      </c>
      <c r="Q211">
        <f t="shared" si="109"/>
        <v>80</v>
      </c>
      <c r="R211" s="108"/>
      <c r="S211" s="91"/>
      <c r="T211" s="50">
        <f t="shared" si="110"/>
        <v>0</v>
      </c>
      <c r="U211" s="50">
        <f t="shared" si="111"/>
        <v>0</v>
      </c>
      <c r="V211" s="50">
        <f t="shared" si="112"/>
        <v>0</v>
      </c>
      <c r="W211" s="50">
        <f t="shared" si="113"/>
        <v>0</v>
      </c>
      <c r="X211" s="50">
        <f t="shared" si="114"/>
        <v>0</v>
      </c>
      <c r="Y211" s="50"/>
      <c r="Z211" s="50"/>
      <c r="AA211" s="50"/>
      <c r="AB211" s="50"/>
      <c r="AC211" s="50"/>
      <c r="AD211" s="50">
        <f t="shared" si="115"/>
        <v>0</v>
      </c>
      <c r="AE211" s="50">
        <f t="shared" si="116"/>
        <v>0</v>
      </c>
      <c r="AF211" s="50">
        <f t="shared" si="117"/>
        <v>0</v>
      </c>
      <c r="AG211" s="50">
        <f t="shared" si="118"/>
        <v>0</v>
      </c>
      <c r="AI211" s="50">
        <f t="shared" si="119"/>
        <v>0</v>
      </c>
      <c r="AJ211" s="50">
        <f t="shared" si="120"/>
        <v>0</v>
      </c>
      <c r="AK211" s="50">
        <f t="shared" si="121"/>
        <v>0</v>
      </c>
      <c r="AL211" s="50">
        <f t="shared" si="122"/>
        <v>0</v>
      </c>
      <c r="AR211" s="50">
        <f t="shared" si="123"/>
        <v>0</v>
      </c>
      <c r="AS211" s="50">
        <f t="shared" si="124"/>
        <v>0</v>
      </c>
      <c r="AT211" s="50">
        <f t="shared" si="125"/>
        <v>0</v>
      </c>
      <c r="AV211" s="49">
        <f t="shared" si="126"/>
        <v>0</v>
      </c>
      <c r="AW211" s="49">
        <f t="shared" si="127"/>
        <v>0</v>
      </c>
      <c r="AX211" s="49">
        <f t="shared" si="128"/>
        <v>0</v>
      </c>
      <c r="AY211" s="49">
        <f t="shared" si="129"/>
        <v>0</v>
      </c>
      <c r="AZ211" s="49">
        <f t="shared" si="130"/>
        <v>0</v>
      </c>
      <c r="BA211" s="49">
        <f t="shared" si="131"/>
        <v>0</v>
      </c>
      <c r="BB211" s="49">
        <f t="shared" si="132"/>
        <v>0</v>
      </c>
      <c r="BC211" s="49">
        <f t="shared" si="133"/>
        <v>0</v>
      </c>
      <c r="BD211" s="49">
        <f t="shared" si="134"/>
        <v>0</v>
      </c>
      <c r="BE211" s="49">
        <f t="shared" si="135"/>
        <v>0</v>
      </c>
      <c r="BF211" s="49">
        <f t="shared" si="136"/>
        <v>0</v>
      </c>
      <c r="BG211" s="49">
        <f t="shared" si="137"/>
        <v>0</v>
      </c>
      <c r="BH211" s="72">
        <f t="shared" si="138"/>
        <v>0</v>
      </c>
      <c r="BI211" s="49">
        <f>VLOOKUP(A211,'1_12'!A:O,15,0)</f>
        <v>0</v>
      </c>
      <c r="BJ211" s="73">
        <f t="shared" si="139"/>
        <v>0</v>
      </c>
      <c r="BK211" s="50">
        <f t="shared" si="140"/>
        <v>0</v>
      </c>
    </row>
    <row r="212" spans="1:63" x14ac:dyDescent="0.3">
      <c r="A212" s="77" t="s">
        <v>2501</v>
      </c>
      <c r="B212" s="77" t="s">
        <v>1160</v>
      </c>
      <c r="C212" s="77">
        <f>VLOOKUP(B212,Площадь!A:B,2,0)</f>
        <v>13.6</v>
      </c>
      <c r="D212" s="113">
        <v>45007</v>
      </c>
      <c r="G212">
        <f>31-G211</f>
        <v>10</v>
      </c>
      <c r="H212">
        <v>30</v>
      </c>
      <c r="I212">
        <v>31</v>
      </c>
      <c r="J212">
        <v>30</v>
      </c>
      <c r="K212">
        <v>31</v>
      </c>
      <c r="L212">
        <v>31</v>
      </c>
      <c r="M212">
        <v>30</v>
      </c>
      <c r="N212">
        <v>31</v>
      </c>
      <c r="O212">
        <v>30</v>
      </c>
      <c r="P212">
        <v>31</v>
      </c>
      <c r="Q212">
        <f t="shared" si="109"/>
        <v>285</v>
      </c>
      <c r="R212" s="108"/>
      <c r="S212" s="91"/>
      <c r="T212" s="50">
        <f t="shared" si="110"/>
        <v>0</v>
      </c>
      <c r="U212" s="50">
        <f t="shared" si="111"/>
        <v>0</v>
      </c>
      <c r="V212" s="50">
        <f t="shared" si="112"/>
        <v>0</v>
      </c>
      <c r="W212" s="50">
        <f t="shared" si="113"/>
        <v>0</v>
      </c>
      <c r="X212" s="50">
        <f t="shared" si="114"/>
        <v>0</v>
      </c>
      <c r="Y212" s="50"/>
      <c r="Z212" s="50"/>
      <c r="AA212" s="50"/>
      <c r="AB212" s="50"/>
      <c r="AC212" s="50"/>
      <c r="AD212" s="50">
        <f t="shared" si="115"/>
        <v>0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I212" s="50">
        <f t="shared" si="119"/>
        <v>0</v>
      </c>
      <c r="AJ212" s="50">
        <f t="shared" si="120"/>
        <v>0</v>
      </c>
      <c r="AK212" s="50">
        <f t="shared" si="121"/>
        <v>0</v>
      </c>
      <c r="AL212" s="50">
        <f t="shared" si="122"/>
        <v>0.1540117395716982</v>
      </c>
      <c r="AR212" s="50">
        <f t="shared" si="123"/>
        <v>0.20258131608351537</v>
      </c>
      <c r="AS212" s="50">
        <f t="shared" si="124"/>
        <v>0.18131530696707179</v>
      </c>
      <c r="AT212" s="50">
        <f t="shared" si="125"/>
        <v>0.24899060292390207</v>
      </c>
      <c r="AV212" s="49">
        <f t="shared" si="126"/>
        <v>0</v>
      </c>
      <c r="AW212" s="49">
        <f t="shared" si="127"/>
        <v>0</v>
      </c>
      <c r="AX212" s="49">
        <f t="shared" si="128"/>
        <v>0</v>
      </c>
      <c r="AY212" s="49">
        <f t="shared" si="129"/>
        <v>413.42295323668378</v>
      </c>
      <c r="AZ212" s="49">
        <f t="shared" si="130"/>
        <v>0</v>
      </c>
      <c r="BA212" s="49">
        <f t="shared" si="131"/>
        <v>0</v>
      </c>
      <c r="BB212" s="49">
        <f t="shared" si="132"/>
        <v>0</v>
      </c>
      <c r="BC212" s="49">
        <f t="shared" si="133"/>
        <v>0</v>
      </c>
      <c r="BD212" s="49">
        <f t="shared" si="134"/>
        <v>0</v>
      </c>
      <c r="BE212" s="49">
        <f t="shared" si="135"/>
        <v>543.80118164194539</v>
      </c>
      <c r="BF212" s="49">
        <f t="shared" si="136"/>
        <v>486.71555741012884</v>
      </c>
      <c r="BG212" s="49">
        <f t="shared" si="137"/>
        <v>668.38041486480574</v>
      </c>
      <c r="BH212" s="72">
        <f t="shared" si="138"/>
        <v>2112.3201071535641</v>
      </c>
      <c r="BI212" s="49">
        <f>VLOOKUP(A212,'1_12'!A:O,15,0)</f>
        <v>5257.08</v>
      </c>
      <c r="BJ212" s="73">
        <f t="shared" si="139"/>
        <v>-3144.7598928464358</v>
      </c>
      <c r="BK212" s="50">
        <f t="shared" si="140"/>
        <v>4.8216848379055606E-3</v>
      </c>
    </row>
    <row r="213" spans="1:63" x14ac:dyDescent="0.3">
      <c r="A213" s="77" t="s">
        <v>2184</v>
      </c>
      <c r="B213" s="77" t="s">
        <v>706</v>
      </c>
      <c r="C213" s="77">
        <f>VLOOKUP(B213,Площадь!A:B,2,0)</f>
        <v>14.6</v>
      </c>
      <c r="D213" s="113"/>
      <c r="E213">
        <v>31</v>
      </c>
      <c r="F213">
        <v>28</v>
      </c>
      <c r="G213">
        <v>6</v>
      </c>
      <c r="Q213">
        <f t="shared" si="109"/>
        <v>65</v>
      </c>
      <c r="R213" s="108"/>
      <c r="S213" s="91"/>
      <c r="T213" s="50">
        <f t="shared" si="110"/>
        <v>0</v>
      </c>
      <c r="U213" s="50">
        <f t="shared" si="111"/>
        <v>0</v>
      </c>
      <c r="V213" s="50">
        <f t="shared" si="112"/>
        <v>0</v>
      </c>
      <c r="W213" s="50">
        <f t="shared" si="113"/>
        <v>0</v>
      </c>
      <c r="X213" s="50">
        <f t="shared" si="114"/>
        <v>0</v>
      </c>
      <c r="Y213" s="50"/>
      <c r="Z213" s="50"/>
      <c r="AA213" s="50"/>
      <c r="AB213" s="50"/>
      <c r="AC213" s="50"/>
      <c r="AD213" s="50">
        <f t="shared" si="115"/>
        <v>0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I213" s="50">
        <f t="shared" si="119"/>
        <v>0</v>
      </c>
      <c r="AJ213" s="50">
        <f t="shared" si="120"/>
        <v>0</v>
      </c>
      <c r="AK213" s="50">
        <f t="shared" si="121"/>
        <v>0</v>
      </c>
      <c r="AL213" s="50">
        <f t="shared" si="122"/>
        <v>0</v>
      </c>
      <c r="AR213" s="50">
        <f t="shared" si="123"/>
        <v>0</v>
      </c>
      <c r="AS213" s="50">
        <f t="shared" si="124"/>
        <v>0</v>
      </c>
      <c r="AT213" s="50">
        <f t="shared" si="125"/>
        <v>0</v>
      </c>
      <c r="AV213" s="49">
        <f t="shared" si="126"/>
        <v>0</v>
      </c>
      <c r="AW213" s="49">
        <f t="shared" si="127"/>
        <v>0</v>
      </c>
      <c r="AX213" s="49">
        <f t="shared" si="128"/>
        <v>0</v>
      </c>
      <c r="AY213" s="49">
        <f t="shared" si="129"/>
        <v>0</v>
      </c>
      <c r="AZ213" s="49">
        <f t="shared" si="130"/>
        <v>0</v>
      </c>
      <c r="BA213" s="49">
        <f t="shared" si="131"/>
        <v>0</v>
      </c>
      <c r="BB213" s="49">
        <f t="shared" si="132"/>
        <v>0</v>
      </c>
      <c r="BC213" s="49">
        <f t="shared" si="133"/>
        <v>0</v>
      </c>
      <c r="BD213" s="49">
        <f t="shared" si="134"/>
        <v>0</v>
      </c>
      <c r="BE213" s="49">
        <f t="shared" si="135"/>
        <v>0</v>
      </c>
      <c r="BF213" s="49">
        <f t="shared" si="136"/>
        <v>0</v>
      </c>
      <c r="BG213" s="49">
        <f t="shared" si="137"/>
        <v>0</v>
      </c>
      <c r="BH213" s="72">
        <f t="shared" si="138"/>
        <v>0</v>
      </c>
      <c r="BI213" s="49">
        <f>VLOOKUP(A213,'1_12'!A:O,15,0)</f>
        <v>0</v>
      </c>
      <c r="BJ213" s="73">
        <f t="shared" si="139"/>
        <v>0</v>
      </c>
      <c r="BK213" s="50">
        <f t="shared" si="140"/>
        <v>0</v>
      </c>
    </row>
    <row r="214" spans="1:63" x14ac:dyDescent="0.3">
      <c r="A214" s="77" t="s">
        <v>2570</v>
      </c>
      <c r="B214" s="77" t="s">
        <v>706</v>
      </c>
      <c r="C214" s="77">
        <f>VLOOKUP(B214,Площадь!A:B,2,0)</f>
        <v>14.6</v>
      </c>
      <c r="D214" s="113">
        <v>44992</v>
      </c>
      <c r="G214">
        <f>31-G213</f>
        <v>25</v>
      </c>
      <c r="H214">
        <v>30</v>
      </c>
      <c r="I214">
        <v>31</v>
      </c>
      <c r="J214">
        <v>30</v>
      </c>
      <c r="K214">
        <v>31</v>
      </c>
      <c r="L214">
        <v>31</v>
      </c>
      <c r="M214">
        <v>30</v>
      </c>
      <c r="N214">
        <v>31</v>
      </c>
      <c r="O214">
        <v>30</v>
      </c>
      <c r="P214">
        <v>31</v>
      </c>
      <c r="Q214">
        <f t="shared" si="109"/>
        <v>300</v>
      </c>
      <c r="R214" s="108"/>
      <c r="S214" s="91"/>
      <c r="T214" s="50">
        <f t="shared" si="110"/>
        <v>0</v>
      </c>
      <c r="U214" s="50">
        <f t="shared" si="111"/>
        <v>0</v>
      </c>
      <c r="V214" s="50">
        <f t="shared" si="112"/>
        <v>0</v>
      </c>
      <c r="W214" s="50">
        <f t="shared" si="113"/>
        <v>0</v>
      </c>
      <c r="X214" s="50">
        <f t="shared" si="114"/>
        <v>0</v>
      </c>
      <c r="Y214" s="50"/>
      <c r="Z214" s="50"/>
      <c r="AA214" s="50"/>
      <c r="AB214" s="50"/>
      <c r="AC214" s="50"/>
      <c r="AD214" s="50">
        <f t="shared" si="115"/>
        <v>0</v>
      </c>
      <c r="AE214" s="50">
        <f t="shared" si="116"/>
        <v>0</v>
      </c>
      <c r="AF214" s="50">
        <f t="shared" si="117"/>
        <v>0</v>
      </c>
      <c r="AG214" s="50">
        <f t="shared" si="118"/>
        <v>0</v>
      </c>
      <c r="AI214" s="50">
        <f t="shared" si="119"/>
        <v>0</v>
      </c>
      <c r="AJ214" s="50">
        <f t="shared" si="120"/>
        <v>0</v>
      </c>
      <c r="AK214" s="50">
        <f t="shared" si="121"/>
        <v>0</v>
      </c>
      <c r="AL214" s="50">
        <f t="shared" si="122"/>
        <v>0.16533613218726426</v>
      </c>
      <c r="AR214" s="50">
        <f t="shared" si="123"/>
        <v>0.2174770010896562</v>
      </c>
      <c r="AS214" s="50">
        <f t="shared" si="124"/>
        <v>0.19464731483229766</v>
      </c>
      <c r="AT214" s="50">
        <f t="shared" si="125"/>
        <v>0.26729873549183603</v>
      </c>
      <c r="AV214" s="49">
        <f t="shared" si="126"/>
        <v>0</v>
      </c>
      <c r="AW214" s="49">
        <f t="shared" si="127"/>
        <v>0</v>
      </c>
      <c r="AX214" s="49">
        <f t="shared" si="128"/>
        <v>0</v>
      </c>
      <c r="AY214" s="49">
        <f t="shared" si="129"/>
        <v>443.82169979820469</v>
      </c>
      <c r="AZ214" s="49">
        <f t="shared" si="130"/>
        <v>0</v>
      </c>
      <c r="BA214" s="49">
        <f t="shared" si="131"/>
        <v>0</v>
      </c>
      <c r="BB214" s="49">
        <f t="shared" si="132"/>
        <v>0</v>
      </c>
      <c r="BC214" s="49">
        <f t="shared" si="133"/>
        <v>0</v>
      </c>
      <c r="BD214" s="49">
        <f t="shared" si="134"/>
        <v>0</v>
      </c>
      <c r="BE214" s="49">
        <f t="shared" si="135"/>
        <v>583.78656264502956</v>
      </c>
      <c r="BF214" s="49">
        <f t="shared" si="136"/>
        <v>522.50346604322658</v>
      </c>
      <c r="BG214" s="49">
        <f t="shared" si="137"/>
        <v>717.52603360486501</v>
      </c>
      <c r="BH214" s="72">
        <f t="shared" si="138"/>
        <v>2267.6377620913258</v>
      </c>
      <c r="BI214" s="49">
        <f>VLOOKUP(A214,'1_12'!A:O,15,0)</f>
        <v>5643.63</v>
      </c>
      <c r="BJ214" s="73">
        <f t="shared" si="139"/>
        <v>-3375.9922379086743</v>
      </c>
      <c r="BK214" s="50">
        <f t="shared" si="140"/>
        <v>4.8216848379055606E-3</v>
      </c>
    </row>
    <row r="215" spans="1:63" x14ac:dyDescent="0.3">
      <c r="A215" s="77" t="s">
        <v>1645</v>
      </c>
      <c r="B215" s="77" t="s">
        <v>791</v>
      </c>
      <c r="C215" s="77">
        <f>VLOOKUP(B215,Площадь!A:B,2,0)</f>
        <v>13.8</v>
      </c>
      <c r="D215" s="113"/>
      <c r="E215">
        <v>31</v>
      </c>
      <c r="F215">
        <v>28</v>
      </c>
      <c r="G215">
        <v>9</v>
      </c>
      <c r="Q215">
        <f t="shared" si="109"/>
        <v>68</v>
      </c>
      <c r="R215" s="108"/>
      <c r="S215" s="91"/>
      <c r="T215" s="50">
        <f t="shared" si="110"/>
        <v>0</v>
      </c>
      <c r="U215" s="50">
        <f t="shared" si="111"/>
        <v>0</v>
      </c>
      <c r="V215" s="50">
        <f t="shared" si="112"/>
        <v>0</v>
      </c>
      <c r="W215" s="50">
        <f t="shared" si="113"/>
        <v>0</v>
      </c>
      <c r="X215" s="50">
        <f t="shared" si="114"/>
        <v>0</v>
      </c>
      <c r="Y215" s="50"/>
      <c r="Z215" s="50"/>
      <c r="AA215" s="50"/>
      <c r="AB215" s="50"/>
      <c r="AC215" s="50"/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I215" s="50">
        <f t="shared" si="119"/>
        <v>0</v>
      </c>
      <c r="AJ215" s="50">
        <f t="shared" si="120"/>
        <v>0</v>
      </c>
      <c r="AK215" s="50">
        <f t="shared" si="121"/>
        <v>0</v>
      </c>
      <c r="AL215" s="50">
        <f t="shared" si="122"/>
        <v>0</v>
      </c>
      <c r="AR215" s="50">
        <f t="shared" si="123"/>
        <v>0</v>
      </c>
      <c r="AS215" s="50">
        <f t="shared" si="124"/>
        <v>0</v>
      </c>
      <c r="AT215" s="50">
        <f t="shared" si="125"/>
        <v>0</v>
      </c>
      <c r="AV215" s="49">
        <f t="shared" si="126"/>
        <v>0</v>
      </c>
      <c r="AW215" s="49">
        <f t="shared" si="127"/>
        <v>0</v>
      </c>
      <c r="AX215" s="49">
        <f t="shared" si="128"/>
        <v>0</v>
      </c>
      <c r="AY215" s="49">
        <f t="shared" si="129"/>
        <v>0</v>
      </c>
      <c r="AZ215" s="49">
        <f t="shared" si="130"/>
        <v>0</v>
      </c>
      <c r="BA215" s="49">
        <f t="shared" si="131"/>
        <v>0</v>
      </c>
      <c r="BB215" s="49">
        <f t="shared" si="132"/>
        <v>0</v>
      </c>
      <c r="BC215" s="49">
        <f t="shared" si="133"/>
        <v>0</v>
      </c>
      <c r="BD215" s="49">
        <f t="shared" si="134"/>
        <v>0</v>
      </c>
      <c r="BE215" s="49">
        <f t="shared" si="135"/>
        <v>0</v>
      </c>
      <c r="BF215" s="49">
        <f t="shared" si="136"/>
        <v>0</v>
      </c>
      <c r="BG215" s="49">
        <f t="shared" si="137"/>
        <v>0</v>
      </c>
      <c r="BH215" s="72">
        <f t="shared" si="138"/>
        <v>0</v>
      </c>
      <c r="BI215" s="49">
        <f>VLOOKUP(A215,'1_12'!A:O,15,0)</f>
        <v>0</v>
      </c>
      <c r="BJ215" s="73">
        <f t="shared" si="139"/>
        <v>0</v>
      </c>
      <c r="BK215" s="50">
        <f t="shared" si="140"/>
        <v>0</v>
      </c>
    </row>
    <row r="216" spans="1:63" x14ac:dyDescent="0.3">
      <c r="A216" s="77" t="s">
        <v>2502</v>
      </c>
      <c r="B216" s="77" t="s">
        <v>791</v>
      </c>
      <c r="C216" s="77">
        <f>VLOOKUP(B216,Площадь!A:B,2,0)</f>
        <v>13.8</v>
      </c>
      <c r="D216" s="113">
        <v>44995</v>
      </c>
      <c r="G216">
        <f>31-G215</f>
        <v>22</v>
      </c>
      <c r="H216">
        <v>30</v>
      </c>
      <c r="I216">
        <v>31</v>
      </c>
      <c r="J216">
        <v>30</v>
      </c>
      <c r="K216">
        <v>31</v>
      </c>
      <c r="L216">
        <v>31</v>
      </c>
      <c r="M216">
        <v>30</v>
      </c>
      <c r="N216">
        <v>31</v>
      </c>
      <c r="O216">
        <v>30</v>
      </c>
      <c r="P216">
        <v>31</v>
      </c>
      <c r="Q216">
        <f t="shared" si="109"/>
        <v>297</v>
      </c>
      <c r="R216" s="108"/>
      <c r="S216" s="91"/>
      <c r="T216" s="50">
        <f t="shared" si="110"/>
        <v>0</v>
      </c>
      <c r="U216" s="50">
        <f t="shared" si="111"/>
        <v>0</v>
      </c>
      <c r="V216" s="50">
        <f t="shared" si="112"/>
        <v>0</v>
      </c>
      <c r="W216" s="50">
        <f t="shared" si="113"/>
        <v>0</v>
      </c>
      <c r="X216" s="50">
        <f t="shared" si="114"/>
        <v>0</v>
      </c>
      <c r="Y216" s="50"/>
      <c r="Z216" s="50"/>
      <c r="AA216" s="50"/>
      <c r="AB216" s="50"/>
      <c r="AC216" s="50"/>
      <c r="AD216" s="50">
        <f t="shared" si="115"/>
        <v>0</v>
      </c>
      <c r="AE216" s="50">
        <f t="shared" si="116"/>
        <v>0</v>
      </c>
      <c r="AF216" s="50">
        <f t="shared" si="117"/>
        <v>0</v>
      </c>
      <c r="AG216" s="50">
        <f t="shared" si="118"/>
        <v>0</v>
      </c>
      <c r="AI216" s="50">
        <f t="shared" si="119"/>
        <v>0</v>
      </c>
      <c r="AJ216" s="50">
        <f t="shared" si="120"/>
        <v>0</v>
      </c>
      <c r="AK216" s="50">
        <f t="shared" si="121"/>
        <v>0</v>
      </c>
      <c r="AL216" s="50">
        <f t="shared" si="122"/>
        <v>0.15627661809481144</v>
      </c>
      <c r="AR216" s="50">
        <f t="shared" si="123"/>
        <v>0.20556045308474355</v>
      </c>
      <c r="AS216" s="50">
        <f t="shared" si="124"/>
        <v>0.183981708540117</v>
      </c>
      <c r="AT216" s="50">
        <f t="shared" si="125"/>
        <v>0.25265222943748888</v>
      </c>
      <c r="AV216" s="49">
        <f t="shared" si="126"/>
        <v>0</v>
      </c>
      <c r="AW216" s="49">
        <f t="shared" si="127"/>
        <v>0</v>
      </c>
      <c r="AX216" s="49">
        <f t="shared" si="128"/>
        <v>0</v>
      </c>
      <c r="AY216" s="49">
        <f t="shared" si="129"/>
        <v>419.50270254898805</v>
      </c>
      <c r="AZ216" s="49">
        <f t="shared" si="130"/>
        <v>0</v>
      </c>
      <c r="BA216" s="49">
        <f t="shared" si="131"/>
        <v>0</v>
      </c>
      <c r="BB216" s="49">
        <f t="shared" si="132"/>
        <v>0</v>
      </c>
      <c r="BC216" s="49">
        <f t="shared" si="133"/>
        <v>0</v>
      </c>
      <c r="BD216" s="49">
        <f t="shared" si="134"/>
        <v>0</v>
      </c>
      <c r="BE216" s="49">
        <f t="shared" si="135"/>
        <v>551.79825784256218</v>
      </c>
      <c r="BF216" s="49">
        <f t="shared" si="136"/>
        <v>493.87313913674848</v>
      </c>
      <c r="BG216" s="49">
        <f t="shared" si="137"/>
        <v>678.20953861281771</v>
      </c>
      <c r="BH216" s="72">
        <f t="shared" si="138"/>
        <v>2143.3836381411165</v>
      </c>
      <c r="BI216" s="49">
        <f>VLOOKUP(A216,'1_12'!A:O,15,0)</f>
        <v>5334.39</v>
      </c>
      <c r="BJ216" s="73">
        <f t="shared" si="139"/>
        <v>-3191.0063618588838</v>
      </c>
      <c r="BK216" s="50">
        <f t="shared" si="140"/>
        <v>4.8216848379055597E-3</v>
      </c>
    </row>
    <row r="217" spans="1:63" x14ac:dyDescent="0.3">
      <c r="A217" s="77" t="s">
        <v>1394</v>
      </c>
      <c r="B217" s="77" t="s">
        <v>1118</v>
      </c>
      <c r="C217" s="77">
        <f>VLOOKUP(B217,Площадь!A:B,2,0)</f>
        <v>17.100000000000001</v>
      </c>
      <c r="D217" s="113"/>
      <c r="E217">
        <v>31</v>
      </c>
      <c r="F217">
        <v>28</v>
      </c>
      <c r="G217">
        <v>22</v>
      </c>
      <c r="Q217">
        <f t="shared" si="109"/>
        <v>81</v>
      </c>
      <c r="R217" s="108"/>
      <c r="S217" s="91"/>
      <c r="T217" s="50">
        <f t="shared" si="110"/>
        <v>0</v>
      </c>
      <c r="U217" s="50">
        <f t="shared" si="111"/>
        <v>0</v>
      </c>
      <c r="V217" s="50">
        <f t="shared" si="112"/>
        <v>0</v>
      </c>
      <c r="W217" s="50">
        <f t="shared" si="113"/>
        <v>0</v>
      </c>
      <c r="X217" s="50">
        <f t="shared" si="114"/>
        <v>0</v>
      </c>
      <c r="Y217" s="50"/>
      <c r="Z217" s="50"/>
      <c r="AA217" s="50"/>
      <c r="AB217" s="50"/>
      <c r="AC217" s="50"/>
      <c r="AD217" s="50">
        <f t="shared" si="115"/>
        <v>0</v>
      </c>
      <c r="AE217" s="50">
        <f t="shared" si="116"/>
        <v>0</v>
      </c>
      <c r="AF217" s="50">
        <f t="shared" si="117"/>
        <v>0</v>
      </c>
      <c r="AG217" s="50">
        <f t="shared" si="118"/>
        <v>0</v>
      </c>
      <c r="AI217" s="50">
        <f t="shared" si="119"/>
        <v>0</v>
      </c>
      <c r="AJ217" s="50">
        <f t="shared" si="120"/>
        <v>0</v>
      </c>
      <c r="AK217" s="50">
        <f t="shared" si="121"/>
        <v>0</v>
      </c>
      <c r="AL217" s="50">
        <f t="shared" si="122"/>
        <v>0</v>
      </c>
      <c r="AR217" s="50">
        <f t="shared" si="123"/>
        <v>0</v>
      </c>
      <c r="AS217" s="50">
        <f t="shared" si="124"/>
        <v>0</v>
      </c>
      <c r="AT217" s="50">
        <f t="shared" si="125"/>
        <v>0</v>
      </c>
      <c r="AV217" s="49">
        <f t="shared" si="126"/>
        <v>0</v>
      </c>
      <c r="AW217" s="49">
        <f t="shared" si="127"/>
        <v>0</v>
      </c>
      <c r="AX217" s="49">
        <f t="shared" si="128"/>
        <v>0</v>
      </c>
      <c r="AY217" s="49">
        <f t="shared" si="129"/>
        <v>0</v>
      </c>
      <c r="AZ217" s="49">
        <f t="shared" si="130"/>
        <v>0</v>
      </c>
      <c r="BA217" s="49">
        <f t="shared" si="131"/>
        <v>0</v>
      </c>
      <c r="BB217" s="49">
        <f t="shared" si="132"/>
        <v>0</v>
      </c>
      <c r="BC217" s="49">
        <f t="shared" si="133"/>
        <v>0</v>
      </c>
      <c r="BD217" s="49">
        <f t="shared" si="134"/>
        <v>0</v>
      </c>
      <c r="BE217" s="49">
        <f t="shared" si="135"/>
        <v>0</v>
      </c>
      <c r="BF217" s="49">
        <f t="shared" si="136"/>
        <v>0</v>
      </c>
      <c r="BG217" s="49">
        <f t="shared" si="137"/>
        <v>0</v>
      </c>
      <c r="BH217" s="72">
        <f t="shared" si="138"/>
        <v>0</v>
      </c>
      <c r="BI217" s="49">
        <f>VLOOKUP(A217,'1_12'!A:O,15,0)</f>
        <v>0</v>
      </c>
      <c r="BJ217" s="73">
        <f t="shared" si="139"/>
        <v>0</v>
      </c>
      <c r="BK217" s="50">
        <f t="shared" si="140"/>
        <v>0</v>
      </c>
    </row>
    <row r="218" spans="1:63" x14ac:dyDescent="0.3">
      <c r="A218" s="77" t="s">
        <v>2599</v>
      </c>
      <c r="B218" s="77" t="s">
        <v>1118</v>
      </c>
      <c r="C218" s="77">
        <f>VLOOKUP(B218,Площадь!A:B,2,0)</f>
        <v>17.100000000000001</v>
      </c>
      <c r="D218" s="113">
        <v>45008</v>
      </c>
      <c r="G218">
        <f>31-G217</f>
        <v>9</v>
      </c>
      <c r="H218">
        <v>30</v>
      </c>
      <c r="I218">
        <v>31</v>
      </c>
      <c r="J218">
        <v>30</v>
      </c>
      <c r="K218">
        <v>31</v>
      </c>
      <c r="L218">
        <v>31</v>
      </c>
      <c r="M218">
        <v>30</v>
      </c>
      <c r="N218">
        <v>31</v>
      </c>
      <c r="O218">
        <v>30</v>
      </c>
      <c r="P218">
        <v>31</v>
      </c>
      <c r="Q218">
        <f t="shared" si="109"/>
        <v>284</v>
      </c>
      <c r="R218" s="108"/>
      <c r="S218" s="91"/>
      <c r="T218" s="50">
        <f t="shared" si="110"/>
        <v>0</v>
      </c>
      <c r="U218" s="50">
        <f t="shared" si="111"/>
        <v>0</v>
      </c>
      <c r="V218" s="50">
        <f t="shared" si="112"/>
        <v>0</v>
      </c>
      <c r="W218" s="50">
        <f t="shared" si="113"/>
        <v>0</v>
      </c>
      <c r="X218" s="50">
        <f t="shared" si="114"/>
        <v>0</v>
      </c>
      <c r="Y218" s="50"/>
      <c r="Z218" s="50"/>
      <c r="AA218" s="50"/>
      <c r="AB218" s="50"/>
      <c r="AC218" s="50"/>
      <c r="AD218" s="50">
        <f t="shared" si="115"/>
        <v>0</v>
      </c>
      <c r="AE218" s="50">
        <f t="shared" si="116"/>
        <v>0</v>
      </c>
      <c r="AF218" s="50">
        <f t="shared" si="117"/>
        <v>0</v>
      </c>
      <c r="AG218" s="50">
        <f t="shared" si="118"/>
        <v>0</v>
      </c>
      <c r="AI218" s="50">
        <f t="shared" si="119"/>
        <v>0</v>
      </c>
      <c r="AJ218" s="50">
        <f t="shared" si="120"/>
        <v>0</v>
      </c>
      <c r="AK218" s="50">
        <f t="shared" si="121"/>
        <v>0</v>
      </c>
      <c r="AL218" s="50">
        <f t="shared" si="122"/>
        <v>0.19364711372617938</v>
      </c>
      <c r="AR218" s="50">
        <f t="shared" si="123"/>
        <v>0.25471621360500835</v>
      </c>
      <c r="AS218" s="50">
        <f t="shared" si="124"/>
        <v>0.22797733449536237</v>
      </c>
      <c r="AT218" s="50">
        <f t="shared" si="125"/>
        <v>0.31306906691167102</v>
      </c>
      <c r="AV218" s="49">
        <f t="shared" si="126"/>
        <v>0</v>
      </c>
      <c r="AW218" s="49">
        <f t="shared" si="127"/>
        <v>0</v>
      </c>
      <c r="AX218" s="49">
        <f t="shared" si="128"/>
        <v>0</v>
      </c>
      <c r="AY218" s="49">
        <f t="shared" si="129"/>
        <v>519.81856620200688</v>
      </c>
      <c r="AZ218" s="49">
        <f t="shared" si="130"/>
        <v>0</v>
      </c>
      <c r="BA218" s="49">
        <f t="shared" si="131"/>
        <v>0</v>
      </c>
      <c r="BB218" s="49">
        <f t="shared" si="132"/>
        <v>0</v>
      </c>
      <c r="BC218" s="49">
        <f t="shared" si="133"/>
        <v>0</v>
      </c>
      <c r="BD218" s="49">
        <f t="shared" si="134"/>
        <v>0</v>
      </c>
      <c r="BE218" s="49">
        <f t="shared" si="135"/>
        <v>683.75001515274027</v>
      </c>
      <c r="BF218" s="49">
        <f t="shared" si="136"/>
        <v>611.97323762597091</v>
      </c>
      <c r="BG218" s="49">
        <f t="shared" si="137"/>
        <v>840.39008045501328</v>
      </c>
      <c r="BH218" s="72">
        <f t="shared" si="138"/>
        <v>2655.9318994357309</v>
      </c>
      <c r="BI218" s="49">
        <f>VLOOKUP(A218,'1_12'!A:O,15,0)</f>
        <v>6609.9600000000009</v>
      </c>
      <c r="BJ218" s="73">
        <f t="shared" si="139"/>
        <v>-3954.0281005642701</v>
      </c>
      <c r="BK218" s="50">
        <f t="shared" si="140"/>
        <v>4.8216848379055606E-3</v>
      </c>
    </row>
    <row r="219" spans="1:63" x14ac:dyDescent="0.3">
      <c r="A219" s="77" t="s">
        <v>1923</v>
      </c>
      <c r="B219" s="77" t="s">
        <v>681</v>
      </c>
      <c r="C219" s="77">
        <f>VLOOKUP(B219,Площадь!A:B,2,0)</f>
        <v>17.100000000000001</v>
      </c>
      <c r="D219" s="113"/>
      <c r="E219">
        <v>31</v>
      </c>
      <c r="F219">
        <v>28</v>
      </c>
      <c r="G219">
        <v>10</v>
      </c>
      <c r="Q219">
        <f t="shared" si="109"/>
        <v>69</v>
      </c>
      <c r="R219" s="108"/>
      <c r="S219" s="91"/>
      <c r="T219" s="50">
        <f t="shared" si="110"/>
        <v>0</v>
      </c>
      <c r="U219" s="50">
        <f t="shared" si="111"/>
        <v>0</v>
      </c>
      <c r="V219" s="50">
        <f t="shared" si="112"/>
        <v>0</v>
      </c>
      <c r="W219" s="50">
        <f t="shared" si="113"/>
        <v>0</v>
      </c>
      <c r="X219" s="50">
        <f t="shared" si="114"/>
        <v>0</v>
      </c>
      <c r="Y219" s="50"/>
      <c r="Z219" s="50"/>
      <c r="AA219" s="50"/>
      <c r="AB219" s="50"/>
      <c r="AC219" s="50"/>
      <c r="AD219" s="50">
        <f t="shared" si="115"/>
        <v>0</v>
      </c>
      <c r="AE219" s="50">
        <f t="shared" si="116"/>
        <v>0</v>
      </c>
      <c r="AF219" s="50">
        <f t="shared" si="117"/>
        <v>0</v>
      </c>
      <c r="AG219" s="50">
        <f t="shared" si="118"/>
        <v>0</v>
      </c>
      <c r="AI219" s="50">
        <f t="shared" si="119"/>
        <v>0</v>
      </c>
      <c r="AJ219" s="50">
        <f t="shared" si="120"/>
        <v>0</v>
      </c>
      <c r="AK219" s="50">
        <f t="shared" si="121"/>
        <v>0</v>
      </c>
      <c r="AL219" s="50">
        <f t="shared" si="122"/>
        <v>0</v>
      </c>
      <c r="AR219" s="50">
        <f t="shared" si="123"/>
        <v>0</v>
      </c>
      <c r="AS219" s="50">
        <f t="shared" si="124"/>
        <v>0</v>
      </c>
      <c r="AT219" s="50">
        <f t="shared" si="125"/>
        <v>0</v>
      </c>
      <c r="AV219" s="49">
        <f t="shared" si="126"/>
        <v>0</v>
      </c>
      <c r="AW219" s="49">
        <f t="shared" si="127"/>
        <v>0</v>
      </c>
      <c r="AX219" s="49">
        <f t="shared" si="128"/>
        <v>0</v>
      </c>
      <c r="AY219" s="49">
        <f t="shared" si="129"/>
        <v>0</v>
      </c>
      <c r="AZ219" s="49">
        <f t="shared" si="130"/>
        <v>0</v>
      </c>
      <c r="BA219" s="49">
        <f t="shared" si="131"/>
        <v>0</v>
      </c>
      <c r="BB219" s="49">
        <f t="shared" si="132"/>
        <v>0</v>
      </c>
      <c r="BC219" s="49">
        <f t="shared" si="133"/>
        <v>0</v>
      </c>
      <c r="BD219" s="49">
        <f t="shared" si="134"/>
        <v>0</v>
      </c>
      <c r="BE219" s="49">
        <f t="shared" si="135"/>
        <v>0</v>
      </c>
      <c r="BF219" s="49">
        <f t="shared" si="136"/>
        <v>0</v>
      </c>
      <c r="BG219" s="49">
        <f t="shared" si="137"/>
        <v>0</v>
      </c>
      <c r="BH219" s="72">
        <f t="shared" si="138"/>
        <v>0</v>
      </c>
      <c r="BI219" s="49">
        <f>VLOOKUP(A219,'1_12'!A:O,15,0)</f>
        <v>0</v>
      </c>
      <c r="BJ219" s="73">
        <f t="shared" si="139"/>
        <v>0</v>
      </c>
      <c r="BK219" s="50">
        <f t="shared" si="140"/>
        <v>0</v>
      </c>
    </row>
    <row r="220" spans="1:63" x14ac:dyDescent="0.3">
      <c r="A220" s="77" t="s">
        <v>2535</v>
      </c>
      <c r="B220" s="77" t="s">
        <v>681</v>
      </c>
      <c r="C220" s="77">
        <f>VLOOKUP(B220,Площадь!A:B,2,0)</f>
        <v>17.100000000000001</v>
      </c>
      <c r="D220" s="113">
        <v>44996</v>
      </c>
      <c r="G220">
        <f>31-G219</f>
        <v>21</v>
      </c>
      <c r="H220">
        <v>30</v>
      </c>
      <c r="I220">
        <v>31</v>
      </c>
      <c r="J220">
        <v>30</v>
      </c>
      <c r="K220">
        <v>31</v>
      </c>
      <c r="L220">
        <v>31</v>
      </c>
      <c r="M220">
        <v>30</v>
      </c>
      <c r="N220">
        <v>31</v>
      </c>
      <c r="O220">
        <v>30</v>
      </c>
      <c r="P220">
        <v>31</v>
      </c>
      <c r="Q220">
        <f t="shared" si="109"/>
        <v>296</v>
      </c>
      <c r="R220" s="108"/>
      <c r="S220" s="91"/>
      <c r="T220" s="50">
        <f t="shared" si="110"/>
        <v>0</v>
      </c>
      <c r="U220" s="50">
        <f t="shared" si="111"/>
        <v>0</v>
      </c>
      <c r="V220" s="50">
        <f t="shared" si="112"/>
        <v>0</v>
      </c>
      <c r="W220" s="50">
        <f t="shared" si="113"/>
        <v>0</v>
      </c>
      <c r="X220" s="50">
        <f t="shared" si="114"/>
        <v>0</v>
      </c>
      <c r="Y220" s="50"/>
      <c r="Z220" s="50"/>
      <c r="AA220" s="50"/>
      <c r="AB220" s="50"/>
      <c r="AC220" s="50"/>
      <c r="AD220" s="50">
        <f t="shared" si="115"/>
        <v>0</v>
      </c>
      <c r="AE220" s="50">
        <f t="shared" si="116"/>
        <v>0</v>
      </c>
      <c r="AF220" s="50">
        <f t="shared" si="117"/>
        <v>0</v>
      </c>
      <c r="AG220" s="50">
        <f t="shared" si="118"/>
        <v>0</v>
      </c>
      <c r="AI220" s="50">
        <f t="shared" si="119"/>
        <v>0</v>
      </c>
      <c r="AJ220" s="50">
        <f t="shared" si="120"/>
        <v>0</v>
      </c>
      <c r="AK220" s="50">
        <f t="shared" si="121"/>
        <v>0</v>
      </c>
      <c r="AL220" s="50">
        <f t="shared" si="122"/>
        <v>0.19364711372617938</v>
      </c>
      <c r="AR220" s="50">
        <f t="shared" si="123"/>
        <v>0.25471621360500835</v>
      </c>
      <c r="AS220" s="50">
        <f t="shared" si="124"/>
        <v>0.22797733449536237</v>
      </c>
      <c r="AT220" s="50">
        <f t="shared" si="125"/>
        <v>0.31306906691167102</v>
      </c>
      <c r="AV220" s="49">
        <f t="shared" si="126"/>
        <v>0</v>
      </c>
      <c r="AW220" s="49">
        <f t="shared" si="127"/>
        <v>0</v>
      </c>
      <c r="AX220" s="49">
        <f t="shared" si="128"/>
        <v>0</v>
      </c>
      <c r="AY220" s="49">
        <f t="shared" si="129"/>
        <v>519.81856620200688</v>
      </c>
      <c r="AZ220" s="49">
        <f t="shared" si="130"/>
        <v>0</v>
      </c>
      <c r="BA220" s="49">
        <f t="shared" si="131"/>
        <v>0</v>
      </c>
      <c r="BB220" s="49">
        <f t="shared" si="132"/>
        <v>0</v>
      </c>
      <c r="BC220" s="49">
        <f t="shared" si="133"/>
        <v>0</v>
      </c>
      <c r="BD220" s="49">
        <f t="shared" si="134"/>
        <v>0</v>
      </c>
      <c r="BE220" s="49">
        <f t="shared" si="135"/>
        <v>683.75001515274027</v>
      </c>
      <c r="BF220" s="49">
        <f t="shared" si="136"/>
        <v>611.97323762597091</v>
      </c>
      <c r="BG220" s="49">
        <f t="shared" si="137"/>
        <v>840.39008045501328</v>
      </c>
      <c r="BH220" s="72">
        <f t="shared" si="138"/>
        <v>2655.9318994357309</v>
      </c>
      <c r="BI220" s="49">
        <f>VLOOKUP(A220,'1_12'!A:O,15,0)</f>
        <v>6609.9600000000009</v>
      </c>
      <c r="BJ220" s="73">
        <f t="shared" si="139"/>
        <v>-3954.0281005642701</v>
      </c>
      <c r="BK220" s="50">
        <f t="shared" si="140"/>
        <v>4.8216848379055606E-3</v>
      </c>
    </row>
    <row r="221" spans="1:63" x14ac:dyDescent="0.3">
      <c r="A221" s="77" t="s">
        <v>1706</v>
      </c>
      <c r="B221" s="77" t="s">
        <v>792</v>
      </c>
      <c r="C221" s="77">
        <f>VLOOKUP(B221,Площадь!A:B,2,0)</f>
        <v>13.6</v>
      </c>
      <c r="D221" s="113"/>
      <c r="E221">
        <v>31</v>
      </c>
      <c r="F221">
        <v>28</v>
      </c>
      <c r="G221">
        <v>31</v>
      </c>
      <c r="H221">
        <v>0</v>
      </c>
      <c r="Q221">
        <f t="shared" si="109"/>
        <v>90</v>
      </c>
      <c r="R221" s="108"/>
      <c r="S221" s="91"/>
      <c r="T221" s="50">
        <f t="shared" si="110"/>
        <v>0</v>
      </c>
      <c r="U221" s="50">
        <f t="shared" si="111"/>
        <v>0</v>
      </c>
      <c r="V221" s="50">
        <f t="shared" si="112"/>
        <v>0</v>
      </c>
      <c r="W221" s="50">
        <f t="shared" si="113"/>
        <v>0</v>
      </c>
      <c r="X221" s="50">
        <f t="shared" si="114"/>
        <v>0</v>
      </c>
      <c r="Y221" s="50"/>
      <c r="Z221" s="50"/>
      <c r="AA221" s="50"/>
      <c r="AB221" s="50"/>
      <c r="AC221" s="50"/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</v>
      </c>
      <c r="AI221" s="50">
        <f t="shared" si="119"/>
        <v>0</v>
      </c>
      <c r="AJ221" s="50">
        <f t="shared" si="120"/>
        <v>0</v>
      </c>
      <c r="AK221" s="50">
        <f t="shared" si="121"/>
        <v>0</v>
      </c>
      <c r="AL221" s="50">
        <f t="shared" si="122"/>
        <v>0</v>
      </c>
      <c r="AR221" s="50">
        <f t="shared" si="123"/>
        <v>0</v>
      </c>
      <c r="AS221" s="50">
        <f t="shared" si="124"/>
        <v>0</v>
      </c>
      <c r="AT221" s="50">
        <f t="shared" si="125"/>
        <v>0</v>
      </c>
      <c r="AV221" s="49">
        <f t="shared" si="126"/>
        <v>0</v>
      </c>
      <c r="AW221" s="49">
        <f t="shared" si="127"/>
        <v>0</v>
      </c>
      <c r="AX221" s="49">
        <f t="shared" si="128"/>
        <v>0</v>
      </c>
      <c r="AY221" s="49">
        <f t="shared" si="129"/>
        <v>0</v>
      </c>
      <c r="AZ221" s="49">
        <f t="shared" si="130"/>
        <v>0</v>
      </c>
      <c r="BA221" s="49">
        <f t="shared" si="131"/>
        <v>0</v>
      </c>
      <c r="BB221" s="49">
        <f t="shared" si="132"/>
        <v>0</v>
      </c>
      <c r="BC221" s="49">
        <f t="shared" si="133"/>
        <v>0</v>
      </c>
      <c r="BD221" s="49">
        <f t="shared" si="134"/>
        <v>0</v>
      </c>
      <c r="BE221" s="49">
        <f t="shared" si="135"/>
        <v>0</v>
      </c>
      <c r="BF221" s="49">
        <f t="shared" si="136"/>
        <v>0</v>
      </c>
      <c r="BG221" s="49">
        <f t="shared" si="137"/>
        <v>0</v>
      </c>
      <c r="BH221" s="72">
        <f t="shared" si="138"/>
        <v>0</v>
      </c>
      <c r="BI221" s="49">
        <f>VLOOKUP(A221,'1_12'!A:O,15,0)</f>
        <v>0</v>
      </c>
      <c r="BJ221" s="73">
        <f t="shared" si="139"/>
        <v>0</v>
      </c>
      <c r="BK221" s="50">
        <f t="shared" si="140"/>
        <v>0</v>
      </c>
    </row>
    <row r="222" spans="1:63" x14ac:dyDescent="0.3">
      <c r="A222" s="77" t="s">
        <v>2663</v>
      </c>
      <c r="B222" s="77" t="s">
        <v>792</v>
      </c>
      <c r="C222" s="77">
        <f>VLOOKUP(B222,Площадь!A:B,2,0)</f>
        <v>13.6</v>
      </c>
      <c r="D222" s="113">
        <v>45017</v>
      </c>
      <c r="H222">
        <f>30-H221</f>
        <v>30</v>
      </c>
      <c r="I222">
        <v>31</v>
      </c>
      <c r="J222">
        <v>30</v>
      </c>
      <c r="K222">
        <v>31</v>
      </c>
      <c r="L222">
        <v>31</v>
      </c>
      <c r="M222">
        <v>30</v>
      </c>
      <c r="N222">
        <v>31</v>
      </c>
      <c r="O222">
        <v>30</v>
      </c>
      <c r="P222">
        <v>31</v>
      </c>
      <c r="Q222">
        <f t="shared" si="109"/>
        <v>275</v>
      </c>
      <c r="R222" s="108"/>
      <c r="S222" s="91"/>
      <c r="T222" s="50">
        <f t="shared" si="110"/>
        <v>0</v>
      </c>
      <c r="U222" s="50">
        <f t="shared" si="111"/>
        <v>0</v>
      </c>
      <c r="V222" s="50">
        <f t="shared" si="112"/>
        <v>0</v>
      </c>
      <c r="W222" s="50">
        <f t="shared" si="113"/>
        <v>0</v>
      </c>
      <c r="X222" s="50">
        <f t="shared" si="114"/>
        <v>0</v>
      </c>
      <c r="Y222" s="50"/>
      <c r="Z222" s="50"/>
      <c r="AA222" s="50"/>
      <c r="AB222" s="50"/>
      <c r="AC222" s="50"/>
      <c r="AD222" s="50">
        <f t="shared" si="115"/>
        <v>0</v>
      </c>
      <c r="AE222" s="50">
        <f t="shared" si="116"/>
        <v>0</v>
      </c>
      <c r="AF222" s="50">
        <f t="shared" si="117"/>
        <v>0</v>
      </c>
      <c r="AG222" s="50">
        <f t="shared" si="118"/>
        <v>0</v>
      </c>
      <c r="AI222" s="50">
        <f t="shared" si="119"/>
        <v>0</v>
      </c>
      <c r="AJ222" s="50">
        <f t="shared" si="120"/>
        <v>0</v>
      </c>
      <c r="AK222" s="50">
        <f t="shared" si="121"/>
        <v>0</v>
      </c>
      <c r="AL222" s="50">
        <f t="shared" si="122"/>
        <v>0.1540117395716982</v>
      </c>
      <c r="AR222" s="50">
        <f t="shared" si="123"/>
        <v>0.20258131608351537</v>
      </c>
      <c r="AS222" s="50">
        <f t="shared" si="124"/>
        <v>0.18131530696707179</v>
      </c>
      <c r="AT222" s="50">
        <f t="shared" si="125"/>
        <v>0.24899060292390207</v>
      </c>
      <c r="AV222" s="49">
        <f t="shared" si="126"/>
        <v>0</v>
      </c>
      <c r="AW222" s="49">
        <f t="shared" si="127"/>
        <v>0</v>
      </c>
      <c r="AX222" s="49">
        <f t="shared" si="128"/>
        <v>0</v>
      </c>
      <c r="AY222" s="49">
        <f t="shared" si="129"/>
        <v>413.42295323668378</v>
      </c>
      <c r="AZ222" s="49">
        <f t="shared" si="130"/>
        <v>0</v>
      </c>
      <c r="BA222" s="49">
        <f t="shared" si="131"/>
        <v>0</v>
      </c>
      <c r="BB222" s="49">
        <f t="shared" si="132"/>
        <v>0</v>
      </c>
      <c r="BC222" s="49">
        <f t="shared" si="133"/>
        <v>0</v>
      </c>
      <c r="BD222" s="49">
        <f t="shared" si="134"/>
        <v>0</v>
      </c>
      <c r="BE222" s="49">
        <f t="shared" si="135"/>
        <v>543.80118164194539</v>
      </c>
      <c r="BF222" s="49">
        <f t="shared" si="136"/>
        <v>486.71555741012884</v>
      </c>
      <c r="BG222" s="49">
        <f t="shared" si="137"/>
        <v>668.38041486480574</v>
      </c>
      <c r="BH222" s="72">
        <f t="shared" si="138"/>
        <v>2112.3201071535641</v>
      </c>
      <c r="BI222" s="49">
        <f>VLOOKUP(A222,'1_12'!A:O,15,0)</f>
        <v>5257.08</v>
      </c>
      <c r="BJ222" s="73">
        <f t="shared" si="139"/>
        <v>-3144.7598928464358</v>
      </c>
      <c r="BK222" s="50">
        <f t="shared" si="140"/>
        <v>4.8216848379055606E-3</v>
      </c>
    </row>
    <row r="223" spans="1:63" x14ac:dyDescent="0.3">
      <c r="A223" s="77" t="s">
        <v>1654</v>
      </c>
      <c r="B223" s="77" t="s">
        <v>838</v>
      </c>
      <c r="C223" s="77">
        <f>VLOOKUP(B223,Площадь!A:B,2,0)</f>
        <v>15.5</v>
      </c>
      <c r="D223" s="113"/>
      <c r="E223">
        <v>31</v>
      </c>
      <c r="F223">
        <v>28</v>
      </c>
      <c r="G223">
        <v>31</v>
      </c>
      <c r="H223">
        <v>12</v>
      </c>
      <c r="Q223">
        <f t="shared" si="109"/>
        <v>102</v>
      </c>
      <c r="R223" s="108"/>
      <c r="S223" s="91"/>
      <c r="T223" s="50">
        <f t="shared" si="110"/>
        <v>0</v>
      </c>
      <c r="U223" s="50">
        <f t="shared" si="111"/>
        <v>0</v>
      </c>
      <c r="V223" s="50">
        <f t="shared" si="112"/>
        <v>0</v>
      </c>
      <c r="W223" s="50">
        <f t="shared" si="113"/>
        <v>0</v>
      </c>
      <c r="X223" s="50">
        <f t="shared" si="114"/>
        <v>0</v>
      </c>
      <c r="Y223" s="50"/>
      <c r="Z223" s="50"/>
      <c r="AA223" s="50"/>
      <c r="AB223" s="50"/>
      <c r="AC223" s="50"/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I223" s="50">
        <f t="shared" si="119"/>
        <v>0</v>
      </c>
      <c r="AJ223" s="50">
        <f t="shared" si="120"/>
        <v>0</v>
      </c>
      <c r="AK223" s="50">
        <f t="shared" si="121"/>
        <v>0</v>
      </c>
      <c r="AL223" s="50">
        <f t="shared" si="122"/>
        <v>7.0211234216509474E-2</v>
      </c>
      <c r="AR223" s="50">
        <f t="shared" si="123"/>
        <v>0</v>
      </c>
      <c r="AS223" s="50">
        <f t="shared" si="124"/>
        <v>0</v>
      </c>
      <c r="AT223" s="50">
        <f t="shared" si="125"/>
        <v>0</v>
      </c>
      <c r="AV223" s="49">
        <f t="shared" si="126"/>
        <v>0</v>
      </c>
      <c r="AW223" s="49">
        <f t="shared" si="127"/>
        <v>0</v>
      </c>
      <c r="AX223" s="49">
        <f t="shared" si="128"/>
        <v>0</v>
      </c>
      <c r="AY223" s="49">
        <f t="shared" si="129"/>
        <v>188.47222868142939</v>
      </c>
      <c r="AZ223" s="49">
        <f t="shared" si="130"/>
        <v>0</v>
      </c>
      <c r="BA223" s="49">
        <f t="shared" si="131"/>
        <v>0</v>
      </c>
      <c r="BB223" s="49">
        <f t="shared" si="132"/>
        <v>0</v>
      </c>
      <c r="BC223" s="49">
        <f t="shared" si="133"/>
        <v>0</v>
      </c>
      <c r="BD223" s="49">
        <f t="shared" si="134"/>
        <v>0</v>
      </c>
      <c r="BE223" s="49">
        <f t="shared" si="135"/>
        <v>0</v>
      </c>
      <c r="BF223" s="49">
        <f t="shared" si="136"/>
        <v>0</v>
      </c>
      <c r="BG223" s="49">
        <f t="shared" si="137"/>
        <v>0</v>
      </c>
      <c r="BH223" s="72">
        <f t="shared" si="138"/>
        <v>188.47222868142939</v>
      </c>
      <c r="BI223" s="49">
        <f>VLOOKUP(A223,'1_12'!A:O,15,0)</f>
        <v>266.29000000000002</v>
      </c>
      <c r="BJ223" s="73">
        <f t="shared" si="139"/>
        <v>-77.817771318570635</v>
      </c>
      <c r="BK223" s="50">
        <f t="shared" si="140"/>
        <v>3.7747975385220148E-4</v>
      </c>
    </row>
    <row r="224" spans="1:63" x14ac:dyDescent="0.3">
      <c r="A224" s="77" t="s">
        <v>2641</v>
      </c>
      <c r="B224" s="77" t="s">
        <v>838</v>
      </c>
      <c r="C224" s="77">
        <f>VLOOKUP(B224,Площадь!A:B,2,0)</f>
        <v>15.5</v>
      </c>
      <c r="D224" s="113">
        <v>45029</v>
      </c>
      <c r="H224">
        <f>30-H223</f>
        <v>18</v>
      </c>
      <c r="I224">
        <v>31</v>
      </c>
      <c r="J224">
        <v>30</v>
      </c>
      <c r="K224">
        <v>31</v>
      </c>
      <c r="L224">
        <v>31</v>
      </c>
      <c r="M224">
        <v>30</v>
      </c>
      <c r="N224">
        <v>31</v>
      </c>
      <c r="O224">
        <v>30</v>
      </c>
      <c r="P224">
        <v>31</v>
      </c>
      <c r="Q224">
        <f t="shared" si="109"/>
        <v>263</v>
      </c>
      <c r="R224" s="108"/>
      <c r="S224" s="91"/>
      <c r="T224" s="50">
        <f t="shared" si="110"/>
        <v>0</v>
      </c>
      <c r="U224" s="50">
        <f t="shared" si="111"/>
        <v>0</v>
      </c>
      <c r="V224" s="50">
        <f t="shared" si="112"/>
        <v>0</v>
      </c>
      <c r="W224" s="50">
        <f t="shared" si="113"/>
        <v>0</v>
      </c>
      <c r="X224" s="50">
        <f t="shared" si="114"/>
        <v>0</v>
      </c>
      <c r="Y224" s="50"/>
      <c r="Z224" s="50"/>
      <c r="AA224" s="50"/>
      <c r="AB224" s="50"/>
      <c r="AC224" s="50"/>
      <c r="AD224" s="50">
        <f t="shared" si="115"/>
        <v>0</v>
      </c>
      <c r="AE224" s="50">
        <f t="shared" si="116"/>
        <v>0</v>
      </c>
      <c r="AF224" s="50">
        <f t="shared" si="117"/>
        <v>0</v>
      </c>
      <c r="AG224" s="50">
        <f t="shared" si="118"/>
        <v>0</v>
      </c>
      <c r="AI224" s="50">
        <f t="shared" si="119"/>
        <v>0</v>
      </c>
      <c r="AJ224" s="50">
        <f t="shared" si="120"/>
        <v>0</v>
      </c>
      <c r="AK224" s="50">
        <f t="shared" si="121"/>
        <v>0</v>
      </c>
      <c r="AL224" s="50">
        <f t="shared" si="122"/>
        <v>0.10531685132476422</v>
      </c>
      <c r="AR224" s="50">
        <f t="shared" si="123"/>
        <v>0.23088311759518296</v>
      </c>
      <c r="AS224" s="50">
        <f t="shared" si="124"/>
        <v>0.20664612191100096</v>
      </c>
      <c r="AT224" s="50">
        <f t="shared" si="125"/>
        <v>0.28377605480297663</v>
      </c>
      <c r="AV224" s="49">
        <f t="shared" si="126"/>
        <v>0</v>
      </c>
      <c r="AW224" s="49">
        <f t="shared" si="127"/>
        <v>0</v>
      </c>
      <c r="AX224" s="49">
        <f t="shared" si="128"/>
        <v>0</v>
      </c>
      <c r="AY224" s="49">
        <f t="shared" si="129"/>
        <v>282.70834302214411</v>
      </c>
      <c r="AZ224" s="49">
        <f t="shared" si="130"/>
        <v>0</v>
      </c>
      <c r="BA224" s="49">
        <f t="shared" si="131"/>
        <v>0</v>
      </c>
      <c r="BB224" s="49">
        <f t="shared" si="132"/>
        <v>0</v>
      </c>
      <c r="BC224" s="49">
        <f t="shared" si="133"/>
        <v>0</v>
      </c>
      <c r="BD224" s="49">
        <f t="shared" si="134"/>
        <v>0</v>
      </c>
      <c r="BE224" s="49">
        <f t="shared" si="135"/>
        <v>619.7734055478054</v>
      </c>
      <c r="BF224" s="49">
        <f t="shared" si="136"/>
        <v>554.71258381301459</v>
      </c>
      <c r="BG224" s="49">
        <f t="shared" si="137"/>
        <v>761.75709047091834</v>
      </c>
      <c r="BH224" s="72">
        <f t="shared" si="138"/>
        <v>2218.9514228538824</v>
      </c>
      <c r="BI224" s="49">
        <f>VLOOKUP(A224,'1_12'!A:O,15,0)</f>
        <v>5725.1900000000014</v>
      </c>
      <c r="BJ224" s="73">
        <f t="shared" si="139"/>
        <v>-3506.238577146119</v>
      </c>
      <c r="BK224" s="50">
        <f t="shared" si="140"/>
        <v>4.4442050840533586E-3</v>
      </c>
    </row>
    <row r="225" spans="1:63" x14ac:dyDescent="0.3">
      <c r="A225" s="77" t="s">
        <v>1914</v>
      </c>
      <c r="B225" s="77" t="s">
        <v>1123</v>
      </c>
      <c r="C225" s="77">
        <f>VLOOKUP(B225,Площадь!A:B,2,0)</f>
        <v>17.100000000000001</v>
      </c>
      <c r="D225" s="113"/>
      <c r="E225">
        <v>31</v>
      </c>
      <c r="F225">
        <v>28</v>
      </c>
      <c r="G225">
        <v>17</v>
      </c>
      <c r="Q225">
        <f t="shared" si="109"/>
        <v>76</v>
      </c>
      <c r="R225" s="108"/>
      <c r="S225" s="91"/>
      <c r="T225" s="50">
        <f t="shared" si="110"/>
        <v>0</v>
      </c>
      <c r="U225" s="50">
        <f t="shared" si="111"/>
        <v>0</v>
      </c>
      <c r="V225" s="50">
        <f t="shared" si="112"/>
        <v>0</v>
      </c>
      <c r="W225" s="50">
        <f t="shared" si="113"/>
        <v>0</v>
      </c>
      <c r="X225" s="50">
        <f t="shared" si="114"/>
        <v>0</v>
      </c>
      <c r="Y225" s="50"/>
      <c r="Z225" s="50"/>
      <c r="AA225" s="50"/>
      <c r="AB225" s="50"/>
      <c r="AC225" s="50"/>
      <c r="AD225" s="50">
        <f t="shared" si="115"/>
        <v>0</v>
      </c>
      <c r="AE225" s="50">
        <f t="shared" si="116"/>
        <v>0</v>
      </c>
      <c r="AF225" s="50">
        <f t="shared" si="117"/>
        <v>0</v>
      </c>
      <c r="AG225" s="50">
        <f t="shared" si="118"/>
        <v>0</v>
      </c>
      <c r="AI225" s="50">
        <f t="shared" si="119"/>
        <v>0</v>
      </c>
      <c r="AJ225" s="50">
        <f t="shared" si="120"/>
        <v>0</v>
      </c>
      <c r="AK225" s="50">
        <f t="shared" si="121"/>
        <v>0</v>
      </c>
      <c r="AL225" s="50">
        <f t="shared" si="122"/>
        <v>0</v>
      </c>
      <c r="AR225" s="50">
        <f t="shared" si="123"/>
        <v>0</v>
      </c>
      <c r="AS225" s="50">
        <f t="shared" si="124"/>
        <v>0</v>
      </c>
      <c r="AT225" s="50">
        <f t="shared" si="125"/>
        <v>0</v>
      </c>
      <c r="AV225" s="49">
        <f t="shared" si="126"/>
        <v>0</v>
      </c>
      <c r="AW225" s="49">
        <f t="shared" si="127"/>
        <v>0</v>
      </c>
      <c r="AX225" s="49">
        <f t="shared" si="128"/>
        <v>0</v>
      </c>
      <c r="AY225" s="49">
        <f t="shared" si="129"/>
        <v>0</v>
      </c>
      <c r="AZ225" s="49">
        <f t="shared" si="130"/>
        <v>0</v>
      </c>
      <c r="BA225" s="49">
        <f t="shared" si="131"/>
        <v>0</v>
      </c>
      <c r="BB225" s="49">
        <f t="shared" si="132"/>
        <v>0</v>
      </c>
      <c r="BC225" s="49">
        <f t="shared" si="133"/>
        <v>0</v>
      </c>
      <c r="BD225" s="49">
        <f t="shared" si="134"/>
        <v>0</v>
      </c>
      <c r="BE225" s="49">
        <f t="shared" si="135"/>
        <v>0</v>
      </c>
      <c r="BF225" s="49">
        <f t="shared" si="136"/>
        <v>0</v>
      </c>
      <c r="BG225" s="49">
        <f t="shared" si="137"/>
        <v>0</v>
      </c>
      <c r="BH225" s="72">
        <f t="shared" si="138"/>
        <v>0</v>
      </c>
      <c r="BI225" s="49">
        <f>VLOOKUP(A225,'1_12'!A:O,15,0)</f>
        <v>0</v>
      </c>
      <c r="BJ225" s="73">
        <f t="shared" si="139"/>
        <v>0</v>
      </c>
      <c r="BK225" s="50">
        <f t="shared" si="140"/>
        <v>0</v>
      </c>
    </row>
    <row r="226" spans="1:63" x14ac:dyDescent="0.3">
      <c r="A226" s="77" t="s">
        <v>2534</v>
      </c>
      <c r="B226" s="77" t="s">
        <v>1123</v>
      </c>
      <c r="C226" s="77">
        <f>VLOOKUP(B226,Площадь!A:B,2,0)</f>
        <v>17.100000000000001</v>
      </c>
      <c r="D226" s="113">
        <v>45003</v>
      </c>
      <c r="G226">
        <f>31-G225</f>
        <v>14</v>
      </c>
      <c r="H226">
        <v>30</v>
      </c>
      <c r="I226">
        <v>31</v>
      </c>
      <c r="J226">
        <v>30</v>
      </c>
      <c r="K226">
        <v>31</v>
      </c>
      <c r="L226">
        <v>31</v>
      </c>
      <c r="M226">
        <v>30</v>
      </c>
      <c r="N226">
        <v>31</v>
      </c>
      <c r="O226">
        <v>30</v>
      </c>
      <c r="P226">
        <v>31</v>
      </c>
      <c r="Q226">
        <f t="shared" si="109"/>
        <v>289</v>
      </c>
      <c r="R226" s="108"/>
      <c r="S226" s="91"/>
      <c r="T226" s="50">
        <f t="shared" si="110"/>
        <v>0</v>
      </c>
      <c r="U226" s="50">
        <f t="shared" si="111"/>
        <v>0</v>
      </c>
      <c r="V226" s="50">
        <f t="shared" si="112"/>
        <v>0</v>
      </c>
      <c r="W226" s="50">
        <f t="shared" si="113"/>
        <v>0</v>
      </c>
      <c r="X226" s="50">
        <f t="shared" si="114"/>
        <v>0</v>
      </c>
      <c r="Y226" s="50"/>
      <c r="Z226" s="50"/>
      <c r="AA226" s="50"/>
      <c r="AB226" s="50"/>
      <c r="AC226" s="50"/>
      <c r="AD226" s="50">
        <f t="shared" si="115"/>
        <v>0</v>
      </c>
      <c r="AE226" s="50">
        <f t="shared" si="116"/>
        <v>0</v>
      </c>
      <c r="AF226" s="50">
        <f t="shared" si="117"/>
        <v>0</v>
      </c>
      <c r="AG226" s="50">
        <f t="shared" si="118"/>
        <v>0</v>
      </c>
      <c r="AI226" s="50">
        <f t="shared" si="119"/>
        <v>0</v>
      </c>
      <c r="AJ226" s="50">
        <f t="shared" si="120"/>
        <v>0</v>
      </c>
      <c r="AK226" s="50">
        <f t="shared" si="121"/>
        <v>0</v>
      </c>
      <c r="AL226" s="50">
        <f t="shared" si="122"/>
        <v>0.19364711372617938</v>
      </c>
      <c r="AR226" s="50">
        <f t="shared" si="123"/>
        <v>0.25471621360500835</v>
      </c>
      <c r="AS226" s="50">
        <f t="shared" si="124"/>
        <v>0.22797733449536237</v>
      </c>
      <c r="AT226" s="50">
        <f t="shared" si="125"/>
        <v>0.31306906691167102</v>
      </c>
      <c r="AV226" s="49">
        <f t="shared" si="126"/>
        <v>0</v>
      </c>
      <c r="AW226" s="49">
        <f t="shared" si="127"/>
        <v>0</v>
      </c>
      <c r="AX226" s="49">
        <f t="shared" si="128"/>
        <v>0</v>
      </c>
      <c r="AY226" s="49">
        <f t="shared" si="129"/>
        <v>519.81856620200688</v>
      </c>
      <c r="AZ226" s="49">
        <f t="shared" si="130"/>
        <v>0</v>
      </c>
      <c r="BA226" s="49">
        <f t="shared" si="131"/>
        <v>0</v>
      </c>
      <c r="BB226" s="49">
        <f t="shared" si="132"/>
        <v>0</v>
      </c>
      <c r="BC226" s="49">
        <f t="shared" si="133"/>
        <v>0</v>
      </c>
      <c r="BD226" s="49">
        <f t="shared" si="134"/>
        <v>0</v>
      </c>
      <c r="BE226" s="49">
        <f t="shared" si="135"/>
        <v>683.75001515274027</v>
      </c>
      <c r="BF226" s="49">
        <f t="shared" si="136"/>
        <v>611.97323762597091</v>
      </c>
      <c r="BG226" s="49">
        <f t="shared" si="137"/>
        <v>840.39008045501328</v>
      </c>
      <c r="BH226" s="72">
        <f t="shared" si="138"/>
        <v>2655.9318994357309</v>
      </c>
      <c r="BI226" s="49">
        <f>VLOOKUP(A226,'1_12'!A:O,15,0)</f>
        <v>6609.9600000000009</v>
      </c>
      <c r="BJ226" s="73">
        <f t="shared" si="139"/>
        <v>-3954.0281005642701</v>
      </c>
      <c r="BK226" s="50">
        <f t="shared" si="140"/>
        <v>4.8216848379055606E-3</v>
      </c>
    </row>
    <row r="227" spans="1:63" x14ac:dyDescent="0.3">
      <c r="A227" s="77" t="s">
        <v>1747</v>
      </c>
      <c r="B227" s="77" t="s">
        <v>882</v>
      </c>
      <c r="C227" s="77">
        <f>VLOOKUP(B227,Площадь!A:B,2,0)</f>
        <v>13.6</v>
      </c>
      <c r="D227" s="113"/>
      <c r="E227">
        <v>31</v>
      </c>
      <c r="F227">
        <v>28</v>
      </c>
      <c r="G227">
        <v>9</v>
      </c>
      <c r="Q227">
        <f t="shared" si="109"/>
        <v>68</v>
      </c>
      <c r="R227" s="108"/>
      <c r="S227" s="91"/>
      <c r="T227" s="50">
        <f t="shared" si="110"/>
        <v>0</v>
      </c>
      <c r="U227" s="50">
        <f t="shared" si="111"/>
        <v>0</v>
      </c>
      <c r="V227" s="50">
        <f t="shared" si="112"/>
        <v>0</v>
      </c>
      <c r="W227" s="50">
        <f t="shared" si="113"/>
        <v>0</v>
      </c>
      <c r="X227" s="50">
        <f t="shared" si="114"/>
        <v>0</v>
      </c>
      <c r="Y227" s="50"/>
      <c r="Z227" s="50"/>
      <c r="AA227" s="50"/>
      <c r="AB227" s="50"/>
      <c r="AC227" s="50"/>
      <c r="AD227" s="50">
        <f t="shared" si="115"/>
        <v>0</v>
      </c>
      <c r="AE227" s="50">
        <f t="shared" si="116"/>
        <v>0</v>
      </c>
      <c r="AF227" s="50">
        <f t="shared" si="117"/>
        <v>0</v>
      </c>
      <c r="AG227" s="50">
        <f t="shared" si="118"/>
        <v>0</v>
      </c>
      <c r="AI227" s="50">
        <f t="shared" si="119"/>
        <v>0</v>
      </c>
      <c r="AJ227" s="50">
        <f t="shared" si="120"/>
        <v>0</v>
      </c>
      <c r="AK227" s="50">
        <f t="shared" si="121"/>
        <v>0</v>
      </c>
      <c r="AL227" s="50">
        <f t="shared" si="122"/>
        <v>0</v>
      </c>
      <c r="AR227" s="50">
        <f t="shared" si="123"/>
        <v>0</v>
      </c>
      <c r="AS227" s="50">
        <f t="shared" si="124"/>
        <v>0</v>
      </c>
      <c r="AT227" s="50">
        <f t="shared" si="125"/>
        <v>0</v>
      </c>
      <c r="AV227" s="49">
        <f t="shared" si="126"/>
        <v>0</v>
      </c>
      <c r="AW227" s="49">
        <f t="shared" si="127"/>
        <v>0</v>
      </c>
      <c r="AX227" s="49">
        <f t="shared" si="128"/>
        <v>0</v>
      </c>
      <c r="AY227" s="49">
        <f t="shared" si="129"/>
        <v>0</v>
      </c>
      <c r="AZ227" s="49">
        <f t="shared" si="130"/>
        <v>0</v>
      </c>
      <c r="BA227" s="49">
        <f t="shared" si="131"/>
        <v>0</v>
      </c>
      <c r="BB227" s="49">
        <f t="shared" si="132"/>
        <v>0</v>
      </c>
      <c r="BC227" s="49">
        <f t="shared" si="133"/>
        <v>0</v>
      </c>
      <c r="BD227" s="49">
        <f t="shared" si="134"/>
        <v>0</v>
      </c>
      <c r="BE227" s="49">
        <f t="shared" si="135"/>
        <v>0</v>
      </c>
      <c r="BF227" s="49">
        <f t="shared" si="136"/>
        <v>0</v>
      </c>
      <c r="BG227" s="49">
        <f t="shared" si="137"/>
        <v>0</v>
      </c>
      <c r="BH227" s="72">
        <f t="shared" si="138"/>
        <v>0</v>
      </c>
      <c r="BI227" s="49">
        <f>VLOOKUP(A227,'1_12'!A:O,15,0)</f>
        <v>0</v>
      </c>
      <c r="BJ227" s="73">
        <f t="shared" si="139"/>
        <v>0</v>
      </c>
      <c r="BK227" s="50">
        <f t="shared" si="140"/>
        <v>0</v>
      </c>
    </row>
    <row r="228" spans="1:63" x14ac:dyDescent="0.3">
      <c r="A228" s="77" t="s">
        <v>2516</v>
      </c>
      <c r="B228" s="77" t="s">
        <v>882</v>
      </c>
      <c r="C228" s="77">
        <f>VLOOKUP(B228,Площадь!A:B,2,0)</f>
        <v>13.6</v>
      </c>
      <c r="D228" s="113">
        <v>44995</v>
      </c>
      <c r="G228">
        <f>31-G227</f>
        <v>22</v>
      </c>
      <c r="H228">
        <v>30</v>
      </c>
      <c r="I228">
        <v>31</v>
      </c>
      <c r="J228">
        <v>30</v>
      </c>
      <c r="K228">
        <v>31</v>
      </c>
      <c r="L228">
        <v>31</v>
      </c>
      <c r="M228">
        <v>30</v>
      </c>
      <c r="N228">
        <v>31</v>
      </c>
      <c r="O228">
        <v>30</v>
      </c>
      <c r="P228">
        <v>31</v>
      </c>
      <c r="Q228">
        <f t="shared" si="109"/>
        <v>297</v>
      </c>
      <c r="R228" s="108"/>
      <c r="S228" s="91"/>
      <c r="T228" s="50">
        <f t="shared" si="110"/>
        <v>0</v>
      </c>
      <c r="U228" s="50">
        <f t="shared" si="111"/>
        <v>0</v>
      </c>
      <c r="V228" s="50">
        <f t="shared" si="112"/>
        <v>0</v>
      </c>
      <c r="W228" s="50">
        <f t="shared" si="113"/>
        <v>0</v>
      </c>
      <c r="X228" s="50">
        <f t="shared" si="114"/>
        <v>0</v>
      </c>
      <c r="Y228" s="50"/>
      <c r="Z228" s="50"/>
      <c r="AA228" s="50"/>
      <c r="AB228" s="50"/>
      <c r="AC228" s="50"/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</v>
      </c>
      <c r="AI228" s="50">
        <f t="shared" si="119"/>
        <v>0</v>
      </c>
      <c r="AJ228" s="50">
        <f t="shared" si="120"/>
        <v>0</v>
      </c>
      <c r="AK228" s="50">
        <f t="shared" si="121"/>
        <v>0</v>
      </c>
      <c r="AL228" s="50">
        <f t="shared" si="122"/>
        <v>0.1540117395716982</v>
      </c>
      <c r="AR228" s="50">
        <f t="shared" si="123"/>
        <v>0.20258131608351537</v>
      </c>
      <c r="AS228" s="50">
        <f t="shared" si="124"/>
        <v>0.18131530696707179</v>
      </c>
      <c r="AT228" s="50">
        <f t="shared" si="125"/>
        <v>0.24899060292390207</v>
      </c>
      <c r="AV228" s="49">
        <f t="shared" si="126"/>
        <v>0</v>
      </c>
      <c r="AW228" s="49">
        <f t="shared" si="127"/>
        <v>0</v>
      </c>
      <c r="AX228" s="49">
        <f t="shared" si="128"/>
        <v>0</v>
      </c>
      <c r="AY228" s="49">
        <f t="shared" si="129"/>
        <v>413.42295323668378</v>
      </c>
      <c r="AZ228" s="49">
        <f t="shared" si="130"/>
        <v>0</v>
      </c>
      <c r="BA228" s="49">
        <f t="shared" si="131"/>
        <v>0</v>
      </c>
      <c r="BB228" s="49">
        <f t="shared" si="132"/>
        <v>0</v>
      </c>
      <c r="BC228" s="49">
        <f t="shared" si="133"/>
        <v>0</v>
      </c>
      <c r="BD228" s="49">
        <f t="shared" si="134"/>
        <v>0</v>
      </c>
      <c r="BE228" s="49">
        <f t="shared" si="135"/>
        <v>543.80118164194539</v>
      </c>
      <c r="BF228" s="49">
        <f t="shared" si="136"/>
        <v>486.71555741012884</v>
      </c>
      <c r="BG228" s="49">
        <f t="shared" si="137"/>
        <v>668.38041486480574</v>
      </c>
      <c r="BH228" s="72">
        <f t="shared" si="138"/>
        <v>2112.3201071535641</v>
      </c>
      <c r="BI228" s="49">
        <f>VLOOKUP(A228,'1_12'!A:O,15,0)</f>
        <v>5257.08</v>
      </c>
      <c r="BJ228" s="73">
        <f t="shared" si="139"/>
        <v>-3144.7598928464358</v>
      </c>
      <c r="BK228" s="50">
        <f t="shared" si="140"/>
        <v>4.8216848379055606E-3</v>
      </c>
    </row>
    <row r="229" spans="1:63" x14ac:dyDescent="0.3">
      <c r="A229" s="77" t="s">
        <v>1858</v>
      </c>
      <c r="B229" s="77" t="s">
        <v>944</v>
      </c>
      <c r="C229" s="77">
        <f>VLOOKUP(B229,Площадь!A:B,2,0)</f>
        <v>15.5</v>
      </c>
      <c r="D229" s="113"/>
      <c r="E229">
        <v>31</v>
      </c>
      <c r="F229">
        <v>28</v>
      </c>
      <c r="G229">
        <v>31</v>
      </c>
      <c r="H229">
        <v>9</v>
      </c>
      <c r="Q229">
        <f t="shared" si="109"/>
        <v>99</v>
      </c>
      <c r="R229" s="108"/>
      <c r="S229" s="91"/>
      <c r="T229" s="50">
        <f t="shared" si="110"/>
        <v>0</v>
      </c>
      <c r="U229" s="50">
        <f t="shared" si="111"/>
        <v>0</v>
      </c>
      <c r="V229" s="50">
        <f t="shared" si="112"/>
        <v>0</v>
      </c>
      <c r="W229" s="50">
        <f t="shared" si="113"/>
        <v>0</v>
      </c>
      <c r="X229" s="50">
        <f t="shared" si="114"/>
        <v>0</v>
      </c>
      <c r="Y229" s="50"/>
      <c r="Z229" s="50"/>
      <c r="AA229" s="50"/>
      <c r="AB229" s="50"/>
      <c r="AC229" s="50"/>
      <c r="AD229" s="50">
        <f t="shared" si="115"/>
        <v>0</v>
      </c>
      <c r="AE229" s="50">
        <f t="shared" si="116"/>
        <v>0</v>
      </c>
      <c r="AF229" s="50">
        <f t="shared" si="117"/>
        <v>0</v>
      </c>
      <c r="AG229" s="50">
        <f t="shared" si="118"/>
        <v>0</v>
      </c>
      <c r="AI229" s="50">
        <f t="shared" si="119"/>
        <v>0</v>
      </c>
      <c r="AJ229" s="50">
        <f t="shared" si="120"/>
        <v>0</v>
      </c>
      <c r="AK229" s="50">
        <f t="shared" si="121"/>
        <v>0</v>
      </c>
      <c r="AL229" s="50">
        <f t="shared" si="122"/>
        <v>5.2658425662382109E-2</v>
      </c>
      <c r="AR229" s="50">
        <f t="shared" si="123"/>
        <v>0</v>
      </c>
      <c r="AS229" s="50">
        <f t="shared" si="124"/>
        <v>0</v>
      </c>
      <c r="AT229" s="50">
        <f t="shared" si="125"/>
        <v>0</v>
      </c>
      <c r="AV229" s="49">
        <f t="shared" si="126"/>
        <v>0</v>
      </c>
      <c r="AW229" s="49">
        <f t="shared" si="127"/>
        <v>0</v>
      </c>
      <c r="AX229" s="49">
        <f t="shared" si="128"/>
        <v>0</v>
      </c>
      <c r="AY229" s="49">
        <f t="shared" si="129"/>
        <v>141.35417151107205</v>
      </c>
      <c r="AZ229" s="49">
        <f t="shared" si="130"/>
        <v>0</v>
      </c>
      <c r="BA229" s="49">
        <f t="shared" si="131"/>
        <v>0</v>
      </c>
      <c r="BB229" s="49">
        <f t="shared" si="132"/>
        <v>0</v>
      </c>
      <c r="BC229" s="49">
        <f t="shared" si="133"/>
        <v>0</v>
      </c>
      <c r="BD229" s="49">
        <f t="shared" si="134"/>
        <v>0</v>
      </c>
      <c r="BE229" s="49">
        <f t="shared" si="135"/>
        <v>0</v>
      </c>
      <c r="BF229" s="49">
        <f t="shared" si="136"/>
        <v>0</v>
      </c>
      <c r="BG229" s="49">
        <f t="shared" si="137"/>
        <v>0</v>
      </c>
      <c r="BH229" s="72">
        <f t="shared" si="138"/>
        <v>141.35417151107205</v>
      </c>
      <c r="BI229" s="49">
        <f>VLOOKUP(A229,'1_12'!A:O,15,0)</f>
        <v>199.72</v>
      </c>
      <c r="BJ229" s="73">
        <f t="shared" si="139"/>
        <v>-58.365828488927946</v>
      </c>
      <c r="BK229" s="50">
        <f t="shared" si="140"/>
        <v>2.8310981538915109E-4</v>
      </c>
    </row>
    <row r="230" spans="1:63" x14ac:dyDescent="0.3">
      <c r="A230" s="77" t="s">
        <v>2691</v>
      </c>
      <c r="B230" s="77" t="s">
        <v>944</v>
      </c>
      <c r="C230" s="77">
        <f>VLOOKUP(B230,Площадь!A:B,2,0)</f>
        <v>15.5</v>
      </c>
      <c r="D230" s="113">
        <v>45026</v>
      </c>
      <c r="H230">
        <f>30-H229</f>
        <v>21</v>
      </c>
      <c r="I230">
        <v>31</v>
      </c>
      <c r="J230">
        <v>30</v>
      </c>
      <c r="K230">
        <v>31</v>
      </c>
      <c r="L230">
        <v>31</v>
      </c>
      <c r="M230">
        <v>30</v>
      </c>
      <c r="N230">
        <v>31</v>
      </c>
      <c r="O230">
        <v>30</v>
      </c>
      <c r="P230">
        <v>31</v>
      </c>
      <c r="Q230">
        <f t="shared" si="109"/>
        <v>266</v>
      </c>
      <c r="R230" s="108"/>
      <c r="S230" s="91"/>
      <c r="T230" s="50">
        <f t="shared" si="110"/>
        <v>0</v>
      </c>
      <c r="U230" s="50">
        <f t="shared" si="111"/>
        <v>0</v>
      </c>
      <c r="V230" s="50">
        <f t="shared" si="112"/>
        <v>0</v>
      </c>
      <c r="W230" s="50">
        <f t="shared" si="113"/>
        <v>0</v>
      </c>
      <c r="X230" s="50">
        <f t="shared" si="114"/>
        <v>0</v>
      </c>
      <c r="Y230" s="50"/>
      <c r="Z230" s="50"/>
      <c r="AA230" s="50"/>
      <c r="AB230" s="50"/>
      <c r="AC230" s="50"/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I230" s="50">
        <f t="shared" si="119"/>
        <v>0</v>
      </c>
      <c r="AJ230" s="50">
        <f t="shared" si="120"/>
        <v>0</v>
      </c>
      <c r="AK230" s="50">
        <f t="shared" si="121"/>
        <v>0</v>
      </c>
      <c r="AL230" s="50">
        <f t="shared" si="122"/>
        <v>0.12286965987889159</v>
      </c>
      <c r="AR230" s="50">
        <f t="shared" si="123"/>
        <v>0.23088311759518296</v>
      </c>
      <c r="AS230" s="50">
        <f t="shared" si="124"/>
        <v>0.20664612191100096</v>
      </c>
      <c r="AT230" s="50">
        <f t="shared" si="125"/>
        <v>0.28377605480297663</v>
      </c>
      <c r="AV230" s="49">
        <f t="shared" si="126"/>
        <v>0</v>
      </c>
      <c r="AW230" s="49">
        <f t="shared" si="127"/>
        <v>0</v>
      </c>
      <c r="AX230" s="49">
        <f t="shared" si="128"/>
        <v>0</v>
      </c>
      <c r="AY230" s="49">
        <f t="shared" si="129"/>
        <v>329.82640019250147</v>
      </c>
      <c r="AZ230" s="49">
        <f t="shared" si="130"/>
        <v>0</v>
      </c>
      <c r="BA230" s="49">
        <f t="shared" si="131"/>
        <v>0</v>
      </c>
      <c r="BB230" s="49">
        <f t="shared" si="132"/>
        <v>0</v>
      </c>
      <c r="BC230" s="49">
        <f t="shared" si="133"/>
        <v>0</v>
      </c>
      <c r="BD230" s="49">
        <f t="shared" si="134"/>
        <v>0</v>
      </c>
      <c r="BE230" s="49">
        <f t="shared" si="135"/>
        <v>619.7734055478054</v>
      </c>
      <c r="BF230" s="49">
        <f t="shared" si="136"/>
        <v>554.71258381301459</v>
      </c>
      <c r="BG230" s="49">
        <f t="shared" si="137"/>
        <v>761.75709047091834</v>
      </c>
      <c r="BH230" s="72">
        <f t="shared" si="138"/>
        <v>2266.06948002424</v>
      </c>
      <c r="BI230" s="49">
        <f>VLOOKUP(A230,'1_12'!A:O,15,0)</f>
        <v>5791.7600000000011</v>
      </c>
      <c r="BJ230" s="73">
        <f t="shared" si="139"/>
        <v>-3525.6905199757612</v>
      </c>
      <c r="BK230" s="50">
        <f t="shared" si="140"/>
        <v>4.5385750225164093E-3</v>
      </c>
    </row>
    <row r="231" spans="1:63" x14ac:dyDescent="0.3">
      <c r="A231" s="77" t="s">
        <v>2185</v>
      </c>
      <c r="B231" s="77" t="s">
        <v>991</v>
      </c>
      <c r="C231" s="77">
        <f>VLOOKUP(B231,Площадь!A:B,2,0)</f>
        <v>15.6</v>
      </c>
      <c r="D231" s="113"/>
      <c r="E231">
        <v>31</v>
      </c>
      <c r="F231">
        <v>28</v>
      </c>
      <c r="G231">
        <v>9</v>
      </c>
      <c r="Q231">
        <f t="shared" si="109"/>
        <v>68</v>
      </c>
      <c r="R231" s="108"/>
      <c r="S231" s="91"/>
      <c r="T231" s="50">
        <f t="shared" si="110"/>
        <v>0</v>
      </c>
      <c r="U231" s="50">
        <f t="shared" si="111"/>
        <v>0</v>
      </c>
      <c r="V231" s="50">
        <f t="shared" si="112"/>
        <v>0</v>
      </c>
      <c r="W231" s="50">
        <f t="shared" si="113"/>
        <v>0</v>
      </c>
      <c r="X231" s="50">
        <f t="shared" si="114"/>
        <v>0</v>
      </c>
      <c r="Y231" s="50"/>
      <c r="Z231" s="50"/>
      <c r="AA231" s="50"/>
      <c r="AB231" s="50"/>
      <c r="AC231" s="50"/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I231" s="50">
        <f t="shared" si="119"/>
        <v>0</v>
      </c>
      <c r="AJ231" s="50">
        <f t="shared" si="120"/>
        <v>0</v>
      </c>
      <c r="AK231" s="50">
        <f t="shared" si="121"/>
        <v>0</v>
      </c>
      <c r="AL231" s="50">
        <f t="shared" si="122"/>
        <v>0</v>
      </c>
      <c r="AR231" s="50">
        <f t="shared" si="123"/>
        <v>0</v>
      </c>
      <c r="AS231" s="50">
        <f t="shared" si="124"/>
        <v>0</v>
      </c>
      <c r="AT231" s="50">
        <f t="shared" si="125"/>
        <v>0</v>
      </c>
      <c r="AV231" s="49">
        <f t="shared" si="126"/>
        <v>0</v>
      </c>
      <c r="AW231" s="49">
        <f t="shared" si="127"/>
        <v>0</v>
      </c>
      <c r="AX231" s="49">
        <f t="shared" si="128"/>
        <v>0</v>
      </c>
      <c r="AY231" s="49">
        <f t="shared" si="129"/>
        <v>0</v>
      </c>
      <c r="AZ231" s="49">
        <f t="shared" si="130"/>
        <v>0</v>
      </c>
      <c r="BA231" s="49">
        <f t="shared" si="131"/>
        <v>0</v>
      </c>
      <c r="BB231" s="49">
        <f t="shared" si="132"/>
        <v>0</v>
      </c>
      <c r="BC231" s="49">
        <f t="shared" si="133"/>
        <v>0</v>
      </c>
      <c r="BD231" s="49">
        <f t="shared" si="134"/>
        <v>0</v>
      </c>
      <c r="BE231" s="49">
        <f t="shared" si="135"/>
        <v>0</v>
      </c>
      <c r="BF231" s="49">
        <f t="shared" si="136"/>
        <v>0</v>
      </c>
      <c r="BG231" s="49">
        <f t="shared" si="137"/>
        <v>0</v>
      </c>
      <c r="BH231" s="72">
        <f t="shared" si="138"/>
        <v>0</v>
      </c>
      <c r="BI231" s="49">
        <f>VLOOKUP(A231,'1_12'!A:O,15,0)</f>
        <v>0</v>
      </c>
      <c r="BJ231" s="73">
        <f t="shared" si="139"/>
        <v>0</v>
      </c>
      <c r="BK231" s="50">
        <f t="shared" si="140"/>
        <v>0</v>
      </c>
    </row>
    <row r="232" spans="1:63" x14ac:dyDescent="0.3">
      <c r="A232" s="77" t="s">
        <v>2571</v>
      </c>
      <c r="B232" s="77" t="s">
        <v>991</v>
      </c>
      <c r="C232" s="77">
        <f>VLOOKUP(B232,Площадь!A:B,2,0)</f>
        <v>15.6</v>
      </c>
      <c r="D232" s="113">
        <v>44995</v>
      </c>
      <c r="G232">
        <f>31-G231</f>
        <v>22</v>
      </c>
      <c r="H232">
        <v>30</v>
      </c>
      <c r="I232">
        <v>31</v>
      </c>
      <c r="J232">
        <v>30</v>
      </c>
      <c r="K232">
        <v>31</v>
      </c>
      <c r="L232">
        <v>31</v>
      </c>
      <c r="M232">
        <v>30</v>
      </c>
      <c r="N232">
        <v>31</v>
      </c>
      <c r="O232">
        <v>30</v>
      </c>
      <c r="P232">
        <v>31</v>
      </c>
      <c r="Q232">
        <f t="shared" si="109"/>
        <v>297</v>
      </c>
      <c r="R232" s="108"/>
      <c r="S232" s="91"/>
      <c r="T232" s="50">
        <f t="shared" si="110"/>
        <v>0</v>
      </c>
      <c r="U232" s="50">
        <f t="shared" si="111"/>
        <v>0</v>
      </c>
      <c r="V232" s="50">
        <f t="shared" si="112"/>
        <v>0</v>
      </c>
      <c r="W232" s="50">
        <f t="shared" si="113"/>
        <v>0</v>
      </c>
      <c r="X232" s="50">
        <f t="shared" si="114"/>
        <v>0</v>
      </c>
      <c r="Y232" s="50"/>
      <c r="Z232" s="50"/>
      <c r="AA232" s="50"/>
      <c r="AB232" s="50"/>
      <c r="AC232" s="50"/>
      <c r="AD232" s="50">
        <f t="shared" si="115"/>
        <v>0</v>
      </c>
      <c r="AE232" s="50">
        <f t="shared" si="116"/>
        <v>0</v>
      </c>
      <c r="AF232" s="50">
        <f t="shared" si="117"/>
        <v>0</v>
      </c>
      <c r="AG232" s="50">
        <f t="shared" si="118"/>
        <v>0</v>
      </c>
      <c r="AI232" s="50">
        <f t="shared" si="119"/>
        <v>0</v>
      </c>
      <c r="AJ232" s="50">
        <f t="shared" si="120"/>
        <v>0</v>
      </c>
      <c r="AK232" s="50">
        <f t="shared" si="121"/>
        <v>0</v>
      </c>
      <c r="AL232" s="50">
        <f t="shared" si="122"/>
        <v>0.17666052480283029</v>
      </c>
      <c r="AR232" s="50">
        <f t="shared" si="123"/>
        <v>0.23237268609579706</v>
      </c>
      <c r="AS232" s="50">
        <f t="shared" si="124"/>
        <v>0.20797932269752353</v>
      </c>
      <c r="AT232" s="50">
        <f t="shared" si="125"/>
        <v>0.28560686805977004</v>
      </c>
      <c r="AV232" s="49">
        <f t="shared" si="126"/>
        <v>0</v>
      </c>
      <c r="AW232" s="49">
        <f t="shared" si="127"/>
        <v>0</v>
      </c>
      <c r="AX232" s="49">
        <f t="shared" si="128"/>
        <v>0</v>
      </c>
      <c r="AY232" s="49">
        <f t="shared" si="129"/>
        <v>474.22044635972554</v>
      </c>
      <c r="AZ232" s="49">
        <f t="shared" si="130"/>
        <v>0</v>
      </c>
      <c r="BA232" s="49">
        <f t="shared" si="131"/>
        <v>0</v>
      </c>
      <c r="BB232" s="49">
        <f t="shared" si="132"/>
        <v>0</v>
      </c>
      <c r="BC232" s="49">
        <f t="shared" si="133"/>
        <v>0</v>
      </c>
      <c r="BD232" s="49">
        <f t="shared" si="134"/>
        <v>0</v>
      </c>
      <c r="BE232" s="49">
        <f t="shared" si="135"/>
        <v>623.77194364811385</v>
      </c>
      <c r="BF232" s="49">
        <f t="shared" si="136"/>
        <v>558.29137467632427</v>
      </c>
      <c r="BG232" s="49">
        <f t="shared" si="137"/>
        <v>766.67165234492438</v>
      </c>
      <c r="BH232" s="72">
        <f t="shared" si="138"/>
        <v>2422.955417029088</v>
      </c>
      <c r="BI232" s="49">
        <f>VLOOKUP(A232,'1_12'!A:O,15,0)</f>
        <v>6030.18</v>
      </c>
      <c r="BJ232" s="73">
        <f t="shared" si="139"/>
        <v>-3607.2245829709123</v>
      </c>
      <c r="BK232" s="50">
        <f t="shared" si="140"/>
        <v>4.8216848379055615E-3</v>
      </c>
    </row>
    <row r="233" spans="1:63" x14ac:dyDescent="0.3">
      <c r="A233" s="77" t="s">
        <v>1877</v>
      </c>
      <c r="B233" s="77" t="s">
        <v>778</v>
      </c>
      <c r="C233" s="77">
        <f>VLOOKUP(B233,Площадь!A:B,2,0)</f>
        <v>13.6</v>
      </c>
      <c r="D233" s="113"/>
      <c r="E233">
        <v>31</v>
      </c>
      <c r="F233">
        <v>28</v>
      </c>
      <c r="G233">
        <v>31</v>
      </c>
      <c r="H233">
        <v>12</v>
      </c>
      <c r="Q233">
        <f t="shared" si="109"/>
        <v>102</v>
      </c>
      <c r="R233" s="108"/>
      <c r="S233" s="91"/>
      <c r="T233" s="50">
        <f t="shared" si="110"/>
        <v>0</v>
      </c>
      <c r="U233" s="50">
        <f t="shared" si="111"/>
        <v>0</v>
      </c>
      <c r="V233" s="50">
        <f t="shared" si="112"/>
        <v>0</v>
      </c>
      <c r="W233" s="50">
        <f t="shared" si="113"/>
        <v>0</v>
      </c>
      <c r="X233" s="50">
        <f t="shared" si="114"/>
        <v>0</v>
      </c>
      <c r="Y233" s="50"/>
      <c r="Z233" s="50"/>
      <c r="AA233" s="50"/>
      <c r="AB233" s="50"/>
      <c r="AC233" s="50"/>
      <c r="AD233" s="50">
        <f t="shared" si="115"/>
        <v>0</v>
      </c>
      <c r="AE233" s="50">
        <f t="shared" si="116"/>
        <v>0</v>
      </c>
      <c r="AF233" s="50">
        <f t="shared" si="117"/>
        <v>0</v>
      </c>
      <c r="AG233" s="50">
        <f t="shared" si="118"/>
        <v>0</v>
      </c>
      <c r="AI233" s="50">
        <f t="shared" si="119"/>
        <v>0</v>
      </c>
      <c r="AJ233" s="50">
        <f t="shared" si="120"/>
        <v>0</v>
      </c>
      <c r="AK233" s="50">
        <f t="shared" si="121"/>
        <v>0</v>
      </c>
      <c r="AL233" s="50">
        <f t="shared" si="122"/>
        <v>6.1604695828679279E-2</v>
      </c>
      <c r="AR233" s="50">
        <f t="shared" si="123"/>
        <v>0</v>
      </c>
      <c r="AS233" s="50">
        <f t="shared" si="124"/>
        <v>0</v>
      </c>
      <c r="AT233" s="50">
        <f t="shared" si="125"/>
        <v>0</v>
      </c>
      <c r="AV233" s="49">
        <f t="shared" si="126"/>
        <v>0</v>
      </c>
      <c r="AW233" s="49">
        <f t="shared" si="127"/>
        <v>0</v>
      </c>
      <c r="AX233" s="49">
        <f t="shared" si="128"/>
        <v>0</v>
      </c>
      <c r="AY233" s="49">
        <f t="shared" si="129"/>
        <v>165.36918129467352</v>
      </c>
      <c r="AZ233" s="49">
        <f t="shared" si="130"/>
        <v>0</v>
      </c>
      <c r="BA233" s="49">
        <f t="shared" si="131"/>
        <v>0</v>
      </c>
      <c r="BB233" s="49">
        <f t="shared" si="132"/>
        <v>0</v>
      </c>
      <c r="BC233" s="49">
        <f t="shared" si="133"/>
        <v>0</v>
      </c>
      <c r="BD233" s="49">
        <f t="shared" si="134"/>
        <v>0</v>
      </c>
      <c r="BE233" s="49">
        <f t="shared" si="135"/>
        <v>0</v>
      </c>
      <c r="BF233" s="49">
        <f t="shared" si="136"/>
        <v>0</v>
      </c>
      <c r="BG233" s="49">
        <f t="shared" si="137"/>
        <v>0</v>
      </c>
      <c r="BH233" s="72">
        <f t="shared" si="138"/>
        <v>165.36918129467352</v>
      </c>
      <c r="BI233" s="49">
        <f>VLOOKUP(A233,'1_12'!A:O,15,0)</f>
        <v>233.54</v>
      </c>
      <c r="BJ233" s="73">
        <f t="shared" si="139"/>
        <v>-68.170818705326468</v>
      </c>
      <c r="BK233" s="50">
        <f t="shared" si="140"/>
        <v>3.7747975385220148E-4</v>
      </c>
    </row>
    <row r="234" spans="1:63" x14ac:dyDescent="0.3">
      <c r="A234" s="77" t="s">
        <v>2687</v>
      </c>
      <c r="B234" s="77" t="s">
        <v>778</v>
      </c>
      <c r="C234" s="77">
        <f>VLOOKUP(B234,Площадь!A:B,2,0)</f>
        <v>13.6</v>
      </c>
      <c r="D234" s="113">
        <v>45029</v>
      </c>
      <c r="H234">
        <f>30-H233</f>
        <v>18</v>
      </c>
      <c r="I234">
        <v>31</v>
      </c>
      <c r="J234">
        <v>30</v>
      </c>
      <c r="K234">
        <v>31</v>
      </c>
      <c r="L234">
        <v>31</v>
      </c>
      <c r="M234">
        <v>30</v>
      </c>
      <c r="N234">
        <v>31</v>
      </c>
      <c r="O234">
        <v>30</v>
      </c>
      <c r="P234">
        <v>31</v>
      </c>
      <c r="Q234">
        <f t="shared" si="109"/>
        <v>263</v>
      </c>
      <c r="R234" s="108"/>
      <c r="S234" s="91"/>
      <c r="T234" s="50">
        <f t="shared" si="110"/>
        <v>0</v>
      </c>
      <c r="U234" s="50">
        <f t="shared" si="111"/>
        <v>0</v>
      </c>
      <c r="V234" s="50">
        <f t="shared" si="112"/>
        <v>0</v>
      </c>
      <c r="W234" s="50">
        <f t="shared" si="113"/>
        <v>0</v>
      </c>
      <c r="X234" s="50">
        <f t="shared" si="114"/>
        <v>0</v>
      </c>
      <c r="Y234" s="50"/>
      <c r="Z234" s="50"/>
      <c r="AA234" s="50"/>
      <c r="AB234" s="50"/>
      <c r="AC234" s="50"/>
      <c r="AD234" s="50">
        <f t="shared" si="115"/>
        <v>0</v>
      </c>
      <c r="AE234" s="50">
        <f t="shared" si="116"/>
        <v>0</v>
      </c>
      <c r="AF234" s="50">
        <f t="shared" si="117"/>
        <v>0</v>
      </c>
      <c r="AG234" s="50">
        <f t="shared" si="118"/>
        <v>0</v>
      </c>
      <c r="AI234" s="50">
        <f t="shared" si="119"/>
        <v>0</v>
      </c>
      <c r="AJ234" s="50">
        <f t="shared" si="120"/>
        <v>0</v>
      </c>
      <c r="AK234" s="50">
        <f t="shared" si="121"/>
        <v>0</v>
      </c>
      <c r="AL234" s="50">
        <f t="shared" si="122"/>
        <v>9.2407043743018918E-2</v>
      </c>
      <c r="AR234" s="50">
        <f t="shared" si="123"/>
        <v>0.20258131608351537</v>
      </c>
      <c r="AS234" s="50">
        <f t="shared" si="124"/>
        <v>0.18131530696707179</v>
      </c>
      <c r="AT234" s="50">
        <f t="shared" si="125"/>
        <v>0.24899060292390207</v>
      </c>
      <c r="AV234" s="49">
        <f t="shared" si="126"/>
        <v>0</v>
      </c>
      <c r="AW234" s="49">
        <f t="shared" si="127"/>
        <v>0</v>
      </c>
      <c r="AX234" s="49">
        <f t="shared" si="128"/>
        <v>0</v>
      </c>
      <c r="AY234" s="49">
        <f t="shared" si="129"/>
        <v>248.05377194201029</v>
      </c>
      <c r="AZ234" s="49">
        <f t="shared" si="130"/>
        <v>0</v>
      </c>
      <c r="BA234" s="49">
        <f t="shared" si="131"/>
        <v>0</v>
      </c>
      <c r="BB234" s="49">
        <f t="shared" si="132"/>
        <v>0</v>
      </c>
      <c r="BC234" s="49">
        <f t="shared" si="133"/>
        <v>0</v>
      </c>
      <c r="BD234" s="49">
        <f t="shared" si="134"/>
        <v>0</v>
      </c>
      <c r="BE234" s="49">
        <f t="shared" si="135"/>
        <v>543.80118164194539</v>
      </c>
      <c r="BF234" s="49">
        <f t="shared" si="136"/>
        <v>486.71555741012884</v>
      </c>
      <c r="BG234" s="49">
        <f t="shared" si="137"/>
        <v>668.38041486480574</v>
      </c>
      <c r="BH234" s="72">
        <f t="shared" si="138"/>
        <v>1946.9509258588903</v>
      </c>
      <c r="BI234" s="49">
        <f>VLOOKUP(A234,'1_12'!A:O,15,0)</f>
        <v>5023.54</v>
      </c>
      <c r="BJ234" s="73">
        <f t="shared" si="139"/>
        <v>-3076.5890741411094</v>
      </c>
      <c r="BK234" s="50">
        <f t="shared" si="140"/>
        <v>4.4442050840533586E-3</v>
      </c>
    </row>
    <row r="235" spans="1:63" x14ac:dyDescent="0.3">
      <c r="A235" s="77" t="s">
        <v>1371</v>
      </c>
      <c r="B235" s="77" t="s">
        <v>817</v>
      </c>
      <c r="C235" s="77">
        <f>VLOOKUP(B235,Площадь!A:B,2,0)</f>
        <v>17.3</v>
      </c>
      <c r="D235" s="113"/>
      <c r="E235">
        <v>31</v>
      </c>
      <c r="F235">
        <v>28</v>
      </c>
      <c r="G235">
        <v>9</v>
      </c>
      <c r="Q235">
        <f t="shared" si="109"/>
        <v>68</v>
      </c>
      <c r="R235" s="108"/>
      <c r="S235" s="91"/>
      <c r="T235" s="50">
        <f t="shared" si="110"/>
        <v>0</v>
      </c>
      <c r="U235" s="50">
        <f t="shared" si="111"/>
        <v>0</v>
      </c>
      <c r="V235" s="50">
        <f t="shared" si="112"/>
        <v>0</v>
      </c>
      <c r="W235" s="50">
        <f t="shared" si="113"/>
        <v>0</v>
      </c>
      <c r="X235" s="50">
        <f t="shared" si="114"/>
        <v>0</v>
      </c>
      <c r="Y235" s="50"/>
      <c r="Z235" s="50"/>
      <c r="AA235" s="50"/>
      <c r="AB235" s="50"/>
      <c r="AC235" s="50"/>
      <c r="AD235" s="50">
        <f t="shared" si="115"/>
        <v>0</v>
      </c>
      <c r="AE235" s="50">
        <f t="shared" si="116"/>
        <v>0</v>
      </c>
      <c r="AF235" s="50">
        <f t="shared" si="117"/>
        <v>0</v>
      </c>
      <c r="AG235" s="50">
        <f t="shared" si="118"/>
        <v>0</v>
      </c>
      <c r="AI235" s="50">
        <f t="shared" si="119"/>
        <v>0</v>
      </c>
      <c r="AJ235" s="50">
        <f t="shared" si="120"/>
        <v>0</v>
      </c>
      <c r="AK235" s="50">
        <f t="shared" si="121"/>
        <v>0</v>
      </c>
      <c r="AL235" s="50">
        <f t="shared" si="122"/>
        <v>0</v>
      </c>
      <c r="AR235" s="50">
        <f t="shared" si="123"/>
        <v>0</v>
      </c>
      <c r="AS235" s="50">
        <f t="shared" si="124"/>
        <v>0</v>
      </c>
      <c r="AT235" s="50">
        <f t="shared" si="125"/>
        <v>0</v>
      </c>
      <c r="AV235" s="49">
        <f t="shared" si="126"/>
        <v>0</v>
      </c>
      <c r="AW235" s="49">
        <f t="shared" si="127"/>
        <v>0</v>
      </c>
      <c r="AX235" s="49">
        <f t="shared" si="128"/>
        <v>0</v>
      </c>
      <c r="AY235" s="49">
        <f t="shared" si="129"/>
        <v>0</v>
      </c>
      <c r="AZ235" s="49">
        <f t="shared" si="130"/>
        <v>0</v>
      </c>
      <c r="BA235" s="49">
        <f t="shared" si="131"/>
        <v>0</v>
      </c>
      <c r="BB235" s="49">
        <f t="shared" si="132"/>
        <v>0</v>
      </c>
      <c r="BC235" s="49">
        <f t="shared" si="133"/>
        <v>0</v>
      </c>
      <c r="BD235" s="49">
        <f t="shared" si="134"/>
        <v>0</v>
      </c>
      <c r="BE235" s="49">
        <f t="shared" si="135"/>
        <v>0</v>
      </c>
      <c r="BF235" s="49">
        <f t="shared" si="136"/>
        <v>0</v>
      </c>
      <c r="BG235" s="49">
        <f t="shared" si="137"/>
        <v>0</v>
      </c>
      <c r="BH235" s="72">
        <f t="shared" si="138"/>
        <v>0</v>
      </c>
      <c r="BI235" s="49">
        <f>VLOOKUP(A235,'1_12'!A:O,15,0)</f>
        <v>0</v>
      </c>
      <c r="BJ235" s="73">
        <f t="shared" si="139"/>
        <v>0</v>
      </c>
      <c r="BK235" s="50">
        <f t="shared" si="140"/>
        <v>0</v>
      </c>
    </row>
    <row r="236" spans="1:63" x14ac:dyDescent="0.3">
      <c r="A236" s="77" t="s">
        <v>2524</v>
      </c>
      <c r="B236" s="77" t="s">
        <v>817</v>
      </c>
      <c r="C236" s="77">
        <f>VLOOKUP(B236,Площадь!A:B,2,0)</f>
        <v>17.3</v>
      </c>
      <c r="D236" s="113">
        <v>44995</v>
      </c>
      <c r="G236">
        <f>31-G235</f>
        <v>22</v>
      </c>
      <c r="H236">
        <v>30</v>
      </c>
      <c r="I236">
        <v>31</v>
      </c>
      <c r="J236">
        <v>30</v>
      </c>
      <c r="K236">
        <v>31</v>
      </c>
      <c r="L236">
        <v>31</v>
      </c>
      <c r="M236">
        <v>30</v>
      </c>
      <c r="N236">
        <v>31</v>
      </c>
      <c r="O236">
        <v>30</v>
      </c>
      <c r="P236">
        <v>31</v>
      </c>
      <c r="Q236">
        <f t="shared" si="109"/>
        <v>297</v>
      </c>
      <c r="R236" s="108"/>
      <c r="S236" s="91"/>
      <c r="T236" s="50">
        <f t="shared" si="110"/>
        <v>0</v>
      </c>
      <c r="U236" s="50">
        <f t="shared" si="111"/>
        <v>0</v>
      </c>
      <c r="V236" s="50">
        <f t="shared" si="112"/>
        <v>0</v>
      </c>
      <c r="W236" s="50">
        <f t="shared" si="113"/>
        <v>0</v>
      </c>
      <c r="X236" s="50">
        <f t="shared" si="114"/>
        <v>0</v>
      </c>
      <c r="Y236" s="50"/>
      <c r="Z236" s="50"/>
      <c r="AA236" s="50"/>
      <c r="AB236" s="50"/>
      <c r="AC236" s="50"/>
      <c r="AD236" s="50">
        <f t="shared" si="115"/>
        <v>0</v>
      </c>
      <c r="AE236" s="50">
        <f t="shared" si="116"/>
        <v>0</v>
      </c>
      <c r="AF236" s="50">
        <f t="shared" si="117"/>
        <v>0</v>
      </c>
      <c r="AG236" s="50">
        <f t="shared" si="118"/>
        <v>0</v>
      </c>
      <c r="AI236" s="50">
        <f t="shared" si="119"/>
        <v>0</v>
      </c>
      <c r="AJ236" s="50">
        <f t="shared" si="120"/>
        <v>0</v>
      </c>
      <c r="AK236" s="50">
        <f t="shared" si="121"/>
        <v>0</v>
      </c>
      <c r="AL236" s="50">
        <f t="shared" si="122"/>
        <v>0.19591199224929259</v>
      </c>
      <c r="AR236" s="50">
        <f t="shared" si="123"/>
        <v>0.2576953506062365</v>
      </c>
      <c r="AS236" s="50">
        <f t="shared" si="124"/>
        <v>0.23064373606840752</v>
      </c>
      <c r="AT236" s="50">
        <f t="shared" si="125"/>
        <v>0.31673069342525778</v>
      </c>
      <c r="AV236" s="49">
        <f t="shared" si="126"/>
        <v>0</v>
      </c>
      <c r="AW236" s="49">
        <f t="shared" si="127"/>
        <v>0</v>
      </c>
      <c r="AX236" s="49">
        <f t="shared" si="128"/>
        <v>0</v>
      </c>
      <c r="AY236" s="49">
        <f t="shared" si="129"/>
        <v>525.89831551431109</v>
      </c>
      <c r="AZ236" s="49">
        <f t="shared" si="130"/>
        <v>0</v>
      </c>
      <c r="BA236" s="49">
        <f t="shared" si="131"/>
        <v>0</v>
      </c>
      <c r="BB236" s="49">
        <f t="shared" si="132"/>
        <v>0</v>
      </c>
      <c r="BC236" s="49">
        <f t="shared" si="133"/>
        <v>0</v>
      </c>
      <c r="BD236" s="49">
        <f t="shared" si="134"/>
        <v>0</v>
      </c>
      <c r="BE236" s="49">
        <f t="shared" si="135"/>
        <v>691.74709135335706</v>
      </c>
      <c r="BF236" s="49">
        <f t="shared" si="136"/>
        <v>619.13081935259038</v>
      </c>
      <c r="BG236" s="49">
        <f t="shared" si="137"/>
        <v>850.21920420302501</v>
      </c>
      <c r="BH236" s="72">
        <f t="shared" si="138"/>
        <v>2686.9954304232833</v>
      </c>
      <c r="BI236" s="49">
        <f>VLOOKUP(A236,'1_12'!A:O,15,0)</f>
        <v>6687.2699999999986</v>
      </c>
      <c r="BJ236" s="73">
        <f t="shared" si="139"/>
        <v>-4000.2745695767153</v>
      </c>
      <c r="BK236" s="50">
        <f t="shared" si="140"/>
        <v>4.8216848379055606E-3</v>
      </c>
    </row>
    <row r="237" spans="1:63" x14ac:dyDescent="0.3">
      <c r="A237" s="77" t="s">
        <v>1604</v>
      </c>
      <c r="B237" s="77" t="s">
        <v>1197</v>
      </c>
      <c r="C237" s="77">
        <f>VLOOKUP(B237,Площадь!A:B,2,0)</f>
        <v>13.8</v>
      </c>
      <c r="D237" s="113"/>
      <c r="E237">
        <v>31</v>
      </c>
      <c r="F237">
        <v>28</v>
      </c>
      <c r="G237">
        <v>9</v>
      </c>
      <c r="Q237">
        <f t="shared" si="109"/>
        <v>68</v>
      </c>
      <c r="R237" s="108"/>
      <c r="S237" s="91"/>
      <c r="T237" s="50">
        <f t="shared" si="110"/>
        <v>0</v>
      </c>
      <c r="U237" s="50">
        <f t="shared" si="111"/>
        <v>0</v>
      </c>
      <c r="V237" s="50">
        <f t="shared" si="112"/>
        <v>0</v>
      </c>
      <c r="W237" s="50">
        <f t="shared" si="113"/>
        <v>0</v>
      </c>
      <c r="X237" s="50">
        <f t="shared" si="114"/>
        <v>0</v>
      </c>
      <c r="Y237" s="50"/>
      <c r="Z237" s="50"/>
      <c r="AA237" s="50"/>
      <c r="AB237" s="50"/>
      <c r="AC237" s="50"/>
      <c r="AD237" s="50">
        <f t="shared" si="115"/>
        <v>0</v>
      </c>
      <c r="AE237" s="50">
        <f t="shared" si="116"/>
        <v>0</v>
      </c>
      <c r="AF237" s="50">
        <f t="shared" si="117"/>
        <v>0</v>
      </c>
      <c r="AG237" s="50">
        <f t="shared" si="118"/>
        <v>0</v>
      </c>
      <c r="AI237" s="50">
        <f t="shared" si="119"/>
        <v>0</v>
      </c>
      <c r="AJ237" s="50">
        <f t="shared" si="120"/>
        <v>0</v>
      </c>
      <c r="AK237" s="50">
        <f t="shared" si="121"/>
        <v>0</v>
      </c>
      <c r="AL237" s="50">
        <f t="shared" si="122"/>
        <v>0</v>
      </c>
      <c r="AR237" s="50">
        <f t="shared" si="123"/>
        <v>0</v>
      </c>
      <c r="AS237" s="50">
        <f t="shared" si="124"/>
        <v>0</v>
      </c>
      <c r="AT237" s="50">
        <f t="shared" si="125"/>
        <v>0</v>
      </c>
      <c r="AV237" s="49">
        <f t="shared" si="126"/>
        <v>0</v>
      </c>
      <c r="AW237" s="49">
        <f t="shared" si="127"/>
        <v>0</v>
      </c>
      <c r="AX237" s="49">
        <f t="shared" si="128"/>
        <v>0</v>
      </c>
      <c r="AY237" s="49">
        <f t="shared" si="129"/>
        <v>0</v>
      </c>
      <c r="AZ237" s="49">
        <f t="shared" si="130"/>
        <v>0</v>
      </c>
      <c r="BA237" s="49">
        <f t="shared" si="131"/>
        <v>0</v>
      </c>
      <c r="BB237" s="49">
        <f t="shared" si="132"/>
        <v>0</v>
      </c>
      <c r="BC237" s="49">
        <f t="shared" si="133"/>
        <v>0</v>
      </c>
      <c r="BD237" s="49">
        <f t="shared" si="134"/>
        <v>0</v>
      </c>
      <c r="BE237" s="49">
        <f t="shared" si="135"/>
        <v>0</v>
      </c>
      <c r="BF237" s="49">
        <f t="shared" si="136"/>
        <v>0</v>
      </c>
      <c r="BG237" s="49">
        <f t="shared" si="137"/>
        <v>0</v>
      </c>
      <c r="BH237" s="72">
        <f t="shared" si="138"/>
        <v>0</v>
      </c>
      <c r="BI237" s="49">
        <f>VLOOKUP(A237,'1_12'!A:O,15,0)</f>
        <v>0</v>
      </c>
      <c r="BJ237" s="73">
        <f t="shared" si="139"/>
        <v>0</v>
      </c>
      <c r="BK237" s="50">
        <f t="shared" si="140"/>
        <v>0</v>
      </c>
    </row>
    <row r="238" spans="1:63" x14ac:dyDescent="0.3">
      <c r="A238" s="77" t="s">
        <v>2494</v>
      </c>
      <c r="B238" s="77" t="s">
        <v>1197</v>
      </c>
      <c r="C238" s="77">
        <f>VLOOKUP(B238,Площадь!A:B,2,0)</f>
        <v>13.8</v>
      </c>
      <c r="D238" s="113">
        <v>44995</v>
      </c>
      <c r="G238">
        <f>31-G237</f>
        <v>22</v>
      </c>
      <c r="H238">
        <v>30</v>
      </c>
      <c r="I238">
        <v>31</v>
      </c>
      <c r="J238">
        <v>30</v>
      </c>
      <c r="K238">
        <v>31</v>
      </c>
      <c r="L238">
        <v>31</v>
      </c>
      <c r="M238">
        <v>30</v>
      </c>
      <c r="N238">
        <v>31</v>
      </c>
      <c r="O238">
        <v>30</v>
      </c>
      <c r="P238">
        <v>31</v>
      </c>
      <c r="Q238">
        <f t="shared" si="109"/>
        <v>297</v>
      </c>
      <c r="R238" s="108"/>
      <c r="S238" s="91"/>
      <c r="T238" s="50">
        <f t="shared" si="110"/>
        <v>0</v>
      </c>
      <c r="U238" s="50">
        <f t="shared" si="111"/>
        <v>0</v>
      </c>
      <c r="V238" s="50">
        <f t="shared" si="112"/>
        <v>0</v>
      </c>
      <c r="W238" s="50">
        <f t="shared" si="113"/>
        <v>0</v>
      </c>
      <c r="X238" s="50">
        <f t="shared" si="114"/>
        <v>0</v>
      </c>
      <c r="Y238" s="50"/>
      <c r="Z238" s="50"/>
      <c r="AA238" s="50"/>
      <c r="AB238" s="50"/>
      <c r="AC238" s="50"/>
      <c r="AD238" s="50">
        <f t="shared" si="115"/>
        <v>0</v>
      </c>
      <c r="AE238" s="50">
        <f t="shared" si="116"/>
        <v>0</v>
      </c>
      <c r="AF238" s="50">
        <f t="shared" si="117"/>
        <v>0</v>
      </c>
      <c r="AG238" s="50">
        <f t="shared" si="118"/>
        <v>0</v>
      </c>
      <c r="AI238" s="50">
        <f t="shared" si="119"/>
        <v>0</v>
      </c>
      <c r="AJ238" s="50">
        <f t="shared" si="120"/>
        <v>0</v>
      </c>
      <c r="AK238" s="50">
        <f t="shared" si="121"/>
        <v>0</v>
      </c>
      <c r="AL238" s="50">
        <f t="shared" si="122"/>
        <v>0.15627661809481144</v>
      </c>
      <c r="AR238" s="50">
        <f t="shared" si="123"/>
        <v>0.20556045308474355</v>
      </c>
      <c r="AS238" s="50">
        <f t="shared" si="124"/>
        <v>0.183981708540117</v>
      </c>
      <c r="AT238" s="50">
        <f t="shared" si="125"/>
        <v>0.25265222943748888</v>
      </c>
      <c r="AV238" s="49">
        <f t="shared" si="126"/>
        <v>0</v>
      </c>
      <c r="AW238" s="49">
        <f t="shared" si="127"/>
        <v>0</v>
      </c>
      <c r="AX238" s="49">
        <f t="shared" si="128"/>
        <v>0</v>
      </c>
      <c r="AY238" s="49">
        <f t="shared" si="129"/>
        <v>419.50270254898805</v>
      </c>
      <c r="AZ238" s="49">
        <f t="shared" si="130"/>
        <v>0</v>
      </c>
      <c r="BA238" s="49">
        <f t="shared" si="131"/>
        <v>0</v>
      </c>
      <c r="BB238" s="49">
        <f t="shared" si="132"/>
        <v>0</v>
      </c>
      <c r="BC238" s="49">
        <f t="shared" si="133"/>
        <v>0</v>
      </c>
      <c r="BD238" s="49">
        <f t="shared" si="134"/>
        <v>0</v>
      </c>
      <c r="BE238" s="49">
        <f t="shared" si="135"/>
        <v>551.79825784256218</v>
      </c>
      <c r="BF238" s="49">
        <f t="shared" si="136"/>
        <v>493.87313913674848</v>
      </c>
      <c r="BG238" s="49">
        <f t="shared" si="137"/>
        <v>678.20953861281771</v>
      </c>
      <c r="BH238" s="72">
        <f t="shared" si="138"/>
        <v>2143.3836381411165</v>
      </c>
      <c r="BI238" s="49">
        <f>VLOOKUP(A238,'1_12'!A:O,15,0)</f>
        <v>5334.39</v>
      </c>
      <c r="BJ238" s="73">
        <f t="shared" si="139"/>
        <v>-3191.0063618588838</v>
      </c>
      <c r="BK238" s="50">
        <f t="shared" si="140"/>
        <v>4.8216848379055597E-3</v>
      </c>
    </row>
    <row r="239" spans="1:63" x14ac:dyDescent="0.3">
      <c r="A239" s="77" t="s">
        <v>1763</v>
      </c>
      <c r="B239" s="77" t="s">
        <v>1188</v>
      </c>
      <c r="C239" s="77">
        <f>VLOOKUP(B239,Площадь!A:B,2,0)</f>
        <v>15.6</v>
      </c>
      <c r="D239" s="113"/>
      <c r="E239">
        <v>31</v>
      </c>
      <c r="F239">
        <v>28</v>
      </c>
      <c r="G239">
        <v>9</v>
      </c>
      <c r="Q239">
        <f t="shared" si="109"/>
        <v>68</v>
      </c>
      <c r="R239" s="108"/>
      <c r="S239" s="91"/>
      <c r="T239" s="50">
        <f t="shared" si="110"/>
        <v>0</v>
      </c>
      <c r="U239" s="50">
        <f t="shared" si="111"/>
        <v>0</v>
      </c>
      <c r="V239" s="50">
        <f t="shared" si="112"/>
        <v>0</v>
      </c>
      <c r="W239" s="50">
        <f t="shared" si="113"/>
        <v>0</v>
      </c>
      <c r="X239" s="50">
        <f t="shared" si="114"/>
        <v>0</v>
      </c>
      <c r="Y239" s="50"/>
      <c r="Z239" s="50"/>
      <c r="AA239" s="50"/>
      <c r="AB239" s="50"/>
      <c r="AC239" s="50"/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I239" s="50">
        <f t="shared" si="119"/>
        <v>0</v>
      </c>
      <c r="AJ239" s="50">
        <f t="shared" si="120"/>
        <v>0</v>
      </c>
      <c r="AK239" s="50">
        <f t="shared" si="121"/>
        <v>0</v>
      </c>
      <c r="AL239" s="50">
        <f t="shared" si="122"/>
        <v>0</v>
      </c>
      <c r="AR239" s="50">
        <f t="shared" si="123"/>
        <v>0</v>
      </c>
      <c r="AS239" s="50">
        <f t="shared" si="124"/>
        <v>0</v>
      </c>
      <c r="AT239" s="50">
        <f t="shared" si="125"/>
        <v>0</v>
      </c>
      <c r="AV239" s="49">
        <f t="shared" si="126"/>
        <v>0</v>
      </c>
      <c r="AW239" s="49">
        <f t="shared" si="127"/>
        <v>0</v>
      </c>
      <c r="AX239" s="49">
        <f t="shared" si="128"/>
        <v>0</v>
      </c>
      <c r="AY239" s="49">
        <f t="shared" si="129"/>
        <v>0</v>
      </c>
      <c r="AZ239" s="49">
        <f t="shared" si="130"/>
        <v>0</v>
      </c>
      <c r="BA239" s="49">
        <f t="shared" si="131"/>
        <v>0</v>
      </c>
      <c r="BB239" s="49">
        <f t="shared" si="132"/>
        <v>0</v>
      </c>
      <c r="BC239" s="49">
        <f t="shared" si="133"/>
        <v>0</v>
      </c>
      <c r="BD239" s="49">
        <f t="shared" si="134"/>
        <v>0</v>
      </c>
      <c r="BE239" s="49">
        <f t="shared" si="135"/>
        <v>0</v>
      </c>
      <c r="BF239" s="49">
        <f t="shared" si="136"/>
        <v>0</v>
      </c>
      <c r="BG239" s="49">
        <f t="shared" si="137"/>
        <v>0</v>
      </c>
      <c r="BH239" s="72">
        <f t="shared" si="138"/>
        <v>0</v>
      </c>
      <c r="BI239" s="49">
        <f>VLOOKUP(A239,'1_12'!A:O,15,0)</f>
        <v>0</v>
      </c>
      <c r="BJ239" s="73">
        <f t="shared" si="139"/>
        <v>0</v>
      </c>
      <c r="BK239" s="50">
        <f t="shared" si="140"/>
        <v>0</v>
      </c>
    </row>
    <row r="240" spans="1:63" x14ac:dyDescent="0.3">
      <c r="A240" s="77" t="s">
        <v>2522</v>
      </c>
      <c r="B240" s="77" t="s">
        <v>1188</v>
      </c>
      <c r="C240" s="77">
        <f>VLOOKUP(B240,Площадь!A:B,2,0)</f>
        <v>15.6</v>
      </c>
      <c r="D240" s="113">
        <v>44995</v>
      </c>
      <c r="G240">
        <f>31-G239</f>
        <v>22</v>
      </c>
      <c r="H240">
        <v>30</v>
      </c>
      <c r="I240">
        <v>31</v>
      </c>
      <c r="J240">
        <v>30</v>
      </c>
      <c r="K240">
        <v>31</v>
      </c>
      <c r="L240">
        <v>31</v>
      </c>
      <c r="M240">
        <v>30</v>
      </c>
      <c r="N240">
        <v>31</v>
      </c>
      <c r="O240">
        <v>30</v>
      </c>
      <c r="P240">
        <v>31</v>
      </c>
      <c r="Q240">
        <f t="shared" si="109"/>
        <v>297</v>
      </c>
      <c r="R240" s="108"/>
      <c r="S240" s="91"/>
      <c r="T240" s="50">
        <f t="shared" si="110"/>
        <v>0</v>
      </c>
      <c r="U240" s="50">
        <f t="shared" si="111"/>
        <v>0</v>
      </c>
      <c r="V240" s="50">
        <f t="shared" si="112"/>
        <v>0</v>
      </c>
      <c r="W240" s="50">
        <f t="shared" si="113"/>
        <v>0</v>
      </c>
      <c r="X240" s="50">
        <f t="shared" si="114"/>
        <v>0</v>
      </c>
      <c r="Y240" s="50"/>
      <c r="Z240" s="50"/>
      <c r="AA240" s="50"/>
      <c r="AB240" s="50"/>
      <c r="AC240" s="50"/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I240" s="50">
        <f t="shared" si="119"/>
        <v>0</v>
      </c>
      <c r="AJ240" s="50">
        <f t="shared" si="120"/>
        <v>0</v>
      </c>
      <c r="AK240" s="50">
        <f t="shared" si="121"/>
        <v>0</v>
      </c>
      <c r="AL240" s="50">
        <f t="shared" si="122"/>
        <v>0.17666052480283029</v>
      </c>
      <c r="AR240" s="50">
        <f t="shared" si="123"/>
        <v>0.23237268609579706</v>
      </c>
      <c r="AS240" s="50">
        <f t="shared" si="124"/>
        <v>0.20797932269752353</v>
      </c>
      <c r="AT240" s="50">
        <f t="shared" si="125"/>
        <v>0.28560686805977004</v>
      </c>
      <c r="AV240" s="49">
        <f t="shared" si="126"/>
        <v>0</v>
      </c>
      <c r="AW240" s="49">
        <f t="shared" si="127"/>
        <v>0</v>
      </c>
      <c r="AX240" s="49">
        <f t="shared" si="128"/>
        <v>0</v>
      </c>
      <c r="AY240" s="49">
        <f t="shared" si="129"/>
        <v>474.22044635972554</v>
      </c>
      <c r="AZ240" s="49">
        <f t="shared" si="130"/>
        <v>0</v>
      </c>
      <c r="BA240" s="49">
        <f t="shared" si="131"/>
        <v>0</v>
      </c>
      <c r="BB240" s="49">
        <f t="shared" si="132"/>
        <v>0</v>
      </c>
      <c r="BC240" s="49">
        <f t="shared" si="133"/>
        <v>0</v>
      </c>
      <c r="BD240" s="49">
        <f t="shared" si="134"/>
        <v>0</v>
      </c>
      <c r="BE240" s="49">
        <f t="shared" si="135"/>
        <v>623.77194364811385</v>
      </c>
      <c r="BF240" s="49">
        <f t="shared" si="136"/>
        <v>558.29137467632427</v>
      </c>
      <c r="BG240" s="49">
        <f t="shared" si="137"/>
        <v>766.67165234492438</v>
      </c>
      <c r="BH240" s="72">
        <f t="shared" si="138"/>
        <v>2422.955417029088</v>
      </c>
      <c r="BI240" s="49">
        <f>VLOOKUP(A240,'1_12'!A:O,15,0)</f>
        <v>6030.18</v>
      </c>
      <c r="BJ240" s="73">
        <f t="shared" si="139"/>
        <v>-3607.2245829709123</v>
      </c>
      <c r="BK240" s="50">
        <f t="shared" si="140"/>
        <v>4.8216848379055615E-3</v>
      </c>
    </row>
    <row r="241" spans="1:63" x14ac:dyDescent="0.3">
      <c r="A241" s="77" t="s">
        <v>1867</v>
      </c>
      <c r="B241" s="77" t="s">
        <v>850</v>
      </c>
      <c r="C241" s="77">
        <f>VLOOKUP(B241,Площадь!A:B,2,0)</f>
        <v>13.6</v>
      </c>
      <c r="D241" s="113"/>
      <c r="E241">
        <v>31</v>
      </c>
      <c r="F241">
        <v>28</v>
      </c>
      <c r="G241">
        <v>9</v>
      </c>
      <c r="Q241">
        <f t="shared" si="109"/>
        <v>68</v>
      </c>
      <c r="R241" s="108"/>
      <c r="S241" s="91"/>
      <c r="T241" s="50">
        <f t="shared" si="110"/>
        <v>0</v>
      </c>
      <c r="U241" s="50">
        <f t="shared" si="111"/>
        <v>0</v>
      </c>
      <c r="V241" s="50">
        <f t="shared" si="112"/>
        <v>0</v>
      </c>
      <c r="W241" s="50">
        <f t="shared" si="113"/>
        <v>0</v>
      </c>
      <c r="X241" s="50">
        <f t="shared" si="114"/>
        <v>0</v>
      </c>
      <c r="Y241" s="50"/>
      <c r="Z241" s="50"/>
      <c r="AA241" s="50"/>
      <c r="AB241" s="50"/>
      <c r="AC241" s="50"/>
      <c r="AD241" s="50">
        <f t="shared" si="115"/>
        <v>0</v>
      </c>
      <c r="AE241" s="50">
        <f t="shared" si="116"/>
        <v>0</v>
      </c>
      <c r="AF241" s="50">
        <f t="shared" si="117"/>
        <v>0</v>
      </c>
      <c r="AG241" s="50">
        <f t="shared" si="118"/>
        <v>0</v>
      </c>
      <c r="AI241" s="50">
        <f t="shared" si="119"/>
        <v>0</v>
      </c>
      <c r="AJ241" s="50">
        <f t="shared" si="120"/>
        <v>0</v>
      </c>
      <c r="AK241" s="50">
        <f t="shared" si="121"/>
        <v>0</v>
      </c>
      <c r="AL241" s="50">
        <f t="shared" si="122"/>
        <v>0</v>
      </c>
      <c r="AR241" s="50">
        <f t="shared" si="123"/>
        <v>0</v>
      </c>
      <c r="AS241" s="50">
        <f t="shared" si="124"/>
        <v>0</v>
      </c>
      <c r="AT241" s="50">
        <f t="shared" si="125"/>
        <v>0</v>
      </c>
      <c r="AV241" s="49">
        <f t="shared" si="126"/>
        <v>0</v>
      </c>
      <c r="AW241" s="49">
        <f t="shared" si="127"/>
        <v>0</v>
      </c>
      <c r="AX241" s="49">
        <f t="shared" si="128"/>
        <v>0</v>
      </c>
      <c r="AY241" s="49">
        <f t="shared" si="129"/>
        <v>0</v>
      </c>
      <c r="AZ241" s="49">
        <f t="shared" si="130"/>
        <v>0</v>
      </c>
      <c r="BA241" s="49">
        <f t="shared" si="131"/>
        <v>0</v>
      </c>
      <c r="BB241" s="49">
        <f t="shared" si="132"/>
        <v>0</v>
      </c>
      <c r="BC241" s="49">
        <f t="shared" si="133"/>
        <v>0</v>
      </c>
      <c r="BD241" s="49">
        <f t="shared" si="134"/>
        <v>0</v>
      </c>
      <c r="BE241" s="49">
        <f t="shared" si="135"/>
        <v>0</v>
      </c>
      <c r="BF241" s="49">
        <f t="shared" si="136"/>
        <v>0</v>
      </c>
      <c r="BG241" s="49">
        <f t="shared" si="137"/>
        <v>0</v>
      </c>
      <c r="BH241" s="72">
        <f t="shared" si="138"/>
        <v>0</v>
      </c>
      <c r="BI241" s="49">
        <f>VLOOKUP(A241,'1_12'!A:O,15,0)</f>
        <v>0</v>
      </c>
      <c r="BJ241" s="73">
        <f t="shared" si="139"/>
        <v>0</v>
      </c>
      <c r="BK241" s="50">
        <f t="shared" si="140"/>
        <v>0</v>
      </c>
    </row>
    <row r="242" spans="1:63" x14ac:dyDescent="0.3">
      <c r="A242" s="77" t="s">
        <v>2527</v>
      </c>
      <c r="B242" s="77" t="s">
        <v>850</v>
      </c>
      <c r="C242" s="77">
        <f>VLOOKUP(B242,Площадь!A:B,2,0)</f>
        <v>13.6</v>
      </c>
      <c r="D242" s="113">
        <v>44995</v>
      </c>
      <c r="G242">
        <f>31-G241</f>
        <v>22</v>
      </c>
      <c r="H242">
        <v>30</v>
      </c>
      <c r="I242">
        <v>31</v>
      </c>
      <c r="J242">
        <v>30</v>
      </c>
      <c r="K242">
        <v>31</v>
      </c>
      <c r="L242">
        <v>31</v>
      </c>
      <c r="M242">
        <v>30</v>
      </c>
      <c r="N242">
        <v>31</v>
      </c>
      <c r="O242">
        <v>30</v>
      </c>
      <c r="P242">
        <v>31</v>
      </c>
      <c r="Q242">
        <f t="shared" si="109"/>
        <v>297</v>
      </c>
      <c r="R242" s="108"/>
      <c r="S242" s="91"/>
      <c r="T242" s="50">
        <f t="shared" si="110"/>
        <v>0</v>
      </c>
      <c r="U242" s="50">
        <f t="shared" si="111"/>
        <v>0</v>
      </c>
      <c r="V242" s="50">
        <f t="shared" si="112"/>
        <v>0</v>
      </c>
      <c r="W242" s="50">
        <f t="shared" si="113"/>
        <v>0</v>
      </c>
      <c r="X242" s="50">
        <f t="shared" si="114"/>
        <v>0</v>
      </c>
      <c r="Y242" s="50"/>
      <c r="Z242" s="50"/>
      <c r="AA242" s="50"/>
      <c r="AB242" s="50"/>
      <c r="AC242" s="50"/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I242" s="50">
        <f t="shared" si="119"/>
        <v>0</v>
      </c>
      <c r="AJ242" s="50">
        <f t="shared" si="120"/>
        <v>0</v>
      </c>
      <c r="AK242" s="50">
        <f t="shared" si="121"/>
        <v>0</v>
      </c>
      <c r="AL242" s="50">
        <f t="shared" si="122"/>
        <v>0.1540117395716982</v>
      </c>
      <c r="AR242" s="50">
        <f t="shared" si="123"/>
        <v>0.20258131608351537</v>
      </c>
      <c r="AS242" s="50">
        <f t="shared" si="124"/>
        <v>0.18131530696707179</v>
      </c>
      <c r="AT242" s="50">
        <f t="shared" si="125"/>
        <v>0.24899060292390207</v>
      </c>
      <c r="AV242" s="49">
        <f t="shared" si="126"/>
        <v>0</v>
      </c>
      <c r="AW242" s="49">
        <f t="shared" si="127"/>
        <v>0</v>
      </c>
      <c r="AX242" s="49">
        <f t="shared" si="128"/>
        <v>0</v>
      </c>
      <c r="AY242" s="49">
        <f t="shared" si="129"/>
        <v>413.42295323668378</v>
      </c>
      <c r="AZ242" s="49">
        <f t="shared" si="130"/>
        <v>0</v>
      </c>
      <c r="BA242" s="49">
        <f t="shared" si="131"/>
        <v>0</v>
      </c>
      <c r="BB242" s="49">
        <f t="shared" si="132"/>
        <v>0</v>
      </c>
      <c r="BC242" s="49">
        <f t="shared" si="133"/>
        <v>0</v>
      </c>
      <c r="BD242" s="49">
        <f t="shared" si="134"/>
        <v>0</v>
      </c>
      <c r="BE242" s="49">
        <f t="shared" si="135"/>
        <v>543.80118164194539</v>
      </c>
      <c r="BF242" s="49">
        <f t="shared" si="136"/>
        <v>486.71555741012884</v>
      </c>
      <c r="BG242" s="49">
        <f t="shared" si="137"/>
        <v>668.38041486480574</v>
      </c>
      <c r="BH242" s="72">
        <f t="shared" si="138"/>
        <v>2112.3201071535641</v>
      </c>
      <c r="BI242" s="49">
        <f>VLOOKUP(A242,'1_12'!A:O,15,0)</f>
        <v>5257.08</v>
      </c>
      <c r="BJ242" s="73">
        <f t="shared" si="139"/>
        <v>-3144.7598928464358</v>
      </c>
      <c r="BK242" s="50">
        <f t="shared" si="140"/>
        <v>4.8216848379055606E-3</v>
      </c>
    </row>
    <row r="243" spans="1:63" x14ac:dyDescent="0.3">
      <c r="A243" s="77" t="s">
        <v>1853</v>
      </c>
      <c r="B243" s="77" t="s">
        <v>1090</v>
      </c>
      <c r="C243" s="77">
        <f>VLOOKUP(B243,Площадь!A:B,2,0)</f>
        <v>17.3</v>
      </c>
      <c r="D243" s="113"/>
      <c r="E243">
        <v>31</v>
      </c>
      <c r="F243">
        <v>28</v>
      </c>
      <c r="G243">
        <v>31</v>
      </c>
      <c r="H243">
        <v>30</v>
      </c>
      <c r="I243">
        <v>31</v>
      </c>
      <c r="J243">
        <v>15</v>
      </c>
      <c r="Q243">
        <f t="shared" si="109"/>
        <v>166</v>
      </c>
      <c r="R243" s="108"/>
      <c r="S243" s="91"/>
      <c r="T243" s="50">
        <f t="shared" si="110"/>
        <v>0</v>
      </c>
      <c r="U243" s="50">
        <f t="shared" si="111"/>
        <v>0</v>
      </c>
      <c r="V243" s="50">
        <f t="shared" si="112"/>
        <v>0</v>
      </c>
      <c r="W243" s="50">
        <f t="shared" si="113"/>
        <v>0</v>
      </c>
      <c r="X243" s="50">
        <f t="shared" si="114"/>
        <v>0</v>
      </c>
      <c r="Y243" s="50"/>
      <c r="Z243" s="50"/>
      <c r="AA243" s="50"/>
      <c r="AB243" s="50"/>
      <c r="AC243" s="50"/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I243" s="50">
        <f t="shared" si="119"/>
        <v>0</v>
      </c>
      <c r="AJ243" s="50">
        <f t="shared" si="120"/>
        <v>0</v>
      </c>
      <c r="AK243" s="50">
        <f t="shared" si="121"/>
        <v>0</v>
      </c>
      <c r="AL243" s="50">
        <f t="shared" si="122"/>
        <v>0.19591199224929259</v>
      </c>
      <c r="AR243" s="50">
        <f t="shared" si="123"/>
        <v>0</v>
      </c>
      <c r="AS243" s="50">
        <f t="shared" si="124"/>
        <v>0</v>
      </c>
      <c r="AT243" s="50">
        <f t="shared" si="125"/>
        <v>0</v>
      </c>
      <c r="AV243" s="49">
        <f t="shared" si="126"/>
        <v>0</v>
      </c>
      <c r="AW243" s="49">
        <f t="shared" si="127"/>
        <v>0</v>
      </c>
      <c r="AX243" s="49">
        <f t="shared" si="128"/>
        <v>0</v>
      </c>
      <c r="AY243" s="49">
        <f t="shared" si="129"/>
        <v>525.89831551431109</v>
      </c>
      <c r="AZ243" s="49">
        <f t="shared" si="130"/>
        <v>0</v>
      </c>
      <c r="BA243" s="49">
        <f t="shared" si="131"/>
        <v>0</v>
      </c>
      <c r="BB243" s="49">
        <f t="shared" si="132"/>
        <v>0</v>
      </c>
      <c r="BC243" s="49">
        <f t="shared" si="133"/>
        <v>0</v>
      </c>
      <c r="BD243" s="49">
        <f t="shared" si="134"/>
        <v>0</v>
      </c>
      <c r="BE243" s="49">
        <f t="shared" si="135"/>
        <v>0</v>
      </c>
      <c r="BF243" s="49">
        <f t="shared" si="136"/>
        <v>0</v>
      </c>
      <c r="BG243" s="49">
        <f t="shared" si="137"/>
        <v>0</v>
      </c>
      <c r="BH243" s="72">
        <f t="shared" si="138"/>
        <v>525.89831551431109</v>
      </c>
      <c r="BI243" s="49">
        <f>VLOOKUP(A243,'1_12'!A:O,15,0)</f>
        <v>1857.58</v>
      </c>
      <c r="BJ243" s="73">
        <f t="shared" si="139"/>
        <v>-1331.6816844856889</v>
      </c>
      <c r="BK243" s="50">
        <f t="shared" si="140"/>
        <v>9.4369938463050376E-4</v>
      </c>
    </row>
    <row r="244" spans="1:63" x14ac:dyDescent="0.3">
      <c r="A244" s="77" t="s">
        <v>2809</v>
      </c>
      <c r="B244" s="77" t="s">
        <v>1090</v>
      </c>
      <c r="C244" s="77">
        <f>VLOOKUP(B244,Площадь!A:B,2,0)</f>
        <v>17.3</v>
      </c>
      <c r="D244" s="113">
        <v>45093</v>
      </c>
      <c r="J244">
        <f>30-J243</f>
        <v>15</v>
      </c>
      <c r="K244">
        <v>31</v>
      </c>
      <c r="L244">
        <v>31</v>
      </c>
      <c r="M244">
        <v>30</v>
      </c>
      <c r="N244">
        <v>31</v>
      </c>
      <c r="O244">
        <v>30</v>
      </c>
      <c r="P244">
        <v>31</v>
      </c>
      <c r="Q244">
        <f t="shared" si="109"/>
        <v>199</v>
      </c>
      <c r="R244" s="108"/>
      <c r="S244" s="91"/>
      <c r="T244" s="50">
        <f t="shared" si="110"/>
        <v>0</v>
      </c>
      <c r="U244" s="50">
        <f t="shared" si="111"/>
        <v>0</v>
      </c>
      <c r="V244" s="50">
        <f t="shared" si="112"/>
        <v>0</v>
      </c>
      <c r="W244" s="50">
        <f t="shared" si="113"/>
        <v>0</v>
      </c>
      <c r="X244" s="50">
        <f t="shared" si="114"/>
        <v>0</v>
      </c>
      <c r="Y244" s="50"/>
      <c r="Z244" s="50"/>
      <c r="AA244" s="50"/>
      <c r="AB244" s="50"/>
      <c r="AC244" s="50"/>
      <c r="AD244" s="50">
        <f t="shared" si="115"/>
        <v>0</v>
      </c>
      <c r="AE244" s="50">
        <f t="shared" si="116"/>
        <v>0</v>
      </c>
      <c r="AF244" s="50">
        <f t="shared" si="117"/>
        <v>0</v>
      </c>
      <c r="AG244" s="50">
        <f t="shared" si="118"/>
        <v>0</v>
      </c>
      <c r="AI244" s="50">
        <f t="shared" si="119"/>
        <v>0</v>
      </c>
      <c r="AJ244" s="50">
        <f t="shared" si="120"/>
        <v>0</v>
      </c>
      <c r="AK244" s="50">
        <f t="shared" si="121"/>
        <v>0</v>
      </c>
      <c r="AL244" s="50">
        <f t="shared" si="122"/>
        <v>0</v>
      </c>
      <c r="AR244" s="50">
        <f t="shared" si="123"/>
        <v>0.2576953506062365</v>
      </c>
      <c r="AS244" s="50">
        <f t="shared" si="124"/>
        <v>0.23064373606840752</v>
      </c>
      <c r="AT244" s="50">
        <f t="shared" si="125"/>
        <v>0.31673069342525778</v>
      </c>
      <c r="AV244" s="49">
        <f t="shared" si="126"/>
        <v>0</v>
      </c>
      <c r="AW244" s="49">
        <f t="shared" si="127"/>
        <v>0</v>
      </c>
      <c r="AX244" s="49">
        <f t="shared" si="128"/>
        <v>0</v>
      </c>
      <c r="AY244" s="49">
        <f t="shared" si="129"/>
        <v>0</v>
      </c>
      <c r="AZ244" s="49">
        <f t="shared" si="130"/>
        <v>0</v>
      </c>
      <c r="BA244" s="49">
        <f t="shared" si="131"/>
        <v>0</v>
      </c>
      <c r="BB244" s="49">
        <f t="shared" si="132"/>
        <v>0</v>
      </c>
      <c r="BC244" s="49">
        <f t="shared" si="133"/>
        <v>0</v>
      </c>
      <c r="BD244" s="49">
        <f t="shared" si="134"/>
        <v>0</v>
      </c>
      <c r="BE244" s="49">
        <f t="shared" si="135"/>
        <v>691.74709135335706</v>
      </c>
      <c r="BF244" s="49">
        <f t="shared" si="136"/>
        <v>619.13081935259038</v>
      </c>
      <c r="BG244" s="49">
        <f t="shared" si="137"/>
        <v>850.21920420302501</v>
      </c>
      <c r="BH244" s="72">
        <f t="shared" si="138"/>
        <v>2161.0971149089723</v>
      </c>
      <c r="BI244" s="49">
        <f>VLOOKUP(A244,'1_12'!A:O,15,0)</f>
        <v>4829.6999999999989</v>
      </c>
      <c r="BJ244" s="73">
        <f t="shared" si="139"/>
        <v>-2668.6028850910266</v>
      </c>
      <c r="BK244" s="50">
        <f t="shared" si="140"/>
        <v>3.8779854532750564E-3</v>
      </c>
    </row>
    <row r="245" spans="1:63" x14ac:dyDescent="0.3">
      <c r="A245" s="77" t="s">
        <v>1713</v>
      </c>
      <c r="B245" s="77" t="s">
        <v>553</v>
      </c>
      <c r="C245" s="77">
        <f>VLOOKUP(B245,Площадь!A:B,2,0)</f>
        <v>17.399999999999999</v>
      </c>
      <c r="D245" s="113"/>
      <c r="E245">
        <v>31</v>
      </c>
      <c r="F245">
        <v>28</v>
      </c>
      <c r="G245">
        <v>31</v>
      </c>
      <c r="H245">
        <v>0</v>
      </c>
      <c r="Q245">
        <f t="shared" si="109"/>
        <v>90</v>
      </c>
      <c r="R245" s="108"/>
      <c r="S245" s="91"/>
      <c r="T245" s="50">
        <f t="shared" si="110"/>
        <v>0</v>
      </c>
      <c r="U245" s="50">
        <f t="shared" si="111"/>
        <v>0</v>
      </c>
      <c r="V245" s="50">
        <f t="shared" si="112"/>
        <v>0</v>
      </c>
      <c r="W245" s="50">
        <f t="shared" si="113"/>
        <v>0</v>
      </c>
      <c r="X245" s="50">
        <f t="shared" si="114"/>
        <v>0</v>
      </c>
      <c r="Y245" s="50"/>
      <c r="Z245" s="50"/>
      <c r="AA245" s="50"/>
      <c r="AB245" s="50"/>
      <c r="AC245" s="50"/>
      <c r="AD245" s="50">
        <f t="shared" si="115"/>
        <v>0</v>
      </c>
      <c r="AE245" s="50">
        <f t="shared" si="116"/>
        <v>0</v>
      </c>
      <c r="AF245" s="50">
        <f t="shared" si="117"/>
        <v>0</v>
      </c>
      <c r="AG245" s="50">
        <f t="shared" si="118"/>
        <v>0</v>
      </c>
      <c r="AI245" s="50">
        <f t="shared" si="119"/>
        <v>0</v>
      </c>
      <c r="AJ245" s="50">
        <f t="shared" si="120"/>
        <v>0</v>
      </c>
      <c r="AK245" s="50">
        <f t="shared" si="121"/>
        <v>0</v>
      </c>
      <c r="AL245" s="50">
        <f t="shared" si="122"/>
        <v>0</v>
      </c>
      <c r="AR245" s="50">
        <f t="shared" si="123"/>
        <v>0</v>
      </c>
      <c r="AS245" s="50">
        <f t="shared" si="124"/>
        <v>0</v>
      </c>
      <c r="AT245" s="50">
        <f t="shared" si="125"/>
        <v>0</v>
      </c>
      <c r="AV245" s="49">
        <f t="shared" si="126"/>
        <v>0</v>
      </c>
      <c r="AW245" s="49">
        <f t="shared" si="127"/>
        <v>0</v>
      </c>
      <c r="AX245" s="49">
        <f t="shared" si="128"/>
        <v>0</v>
      </c>
      <c r="AY245" s="49">
        <f t="shared" si="129"/>
        <v>0</v>
      </c>
      <c r="AZ245" s="49">
        <f t="shared" si="130"/>
        <v>0</v>
      </c>
      <c r="BA245" s="49">
        <f t="shared" si="131"/>
        <v>0</v>
      </c>
      <c r="BB245" s="49">
        <f t="shared" si="132"/>
        <v>0</v>
      </c>
      <c r="BC245" s="49">
        <f t="shared" si="133"/>
        <v>0</v>
      </c>
      <c r="BD245" s="49">
        <f t="shared" si="134"/>
        <v>0</v>
      </c>
      <c r="BE245" s="49">
        <f t="shared" si="135"/>
        <v>0</v>
      </c>
      <c r="BF245" s="49">
        <f t="shared" si="136"/>
        <v>0</v>
      </c>
      <c r="BG245" s="49">
        <f t="shared" si="137"/>
        <v>0</v>
      </c>
      <c r="BH245" s="72">
        <f t="shared" si="138"/>
        <v>0</v>
      </c>
      <c r="BI245" s="49">
        <f>VLOOKUP(A245,'1_12'!A:O,15,0)</f>
        <v>0</v>
      </c>
      <c r="BJ245" s="73">
        <f t="shared" si="139"/>
        <v>0</v>
      </c>
      <c r="BK245" s="50">
        <f t="shared" si="140"/>
        <v>0</v>
      </c>
    </row>
    <row r="246" spans="1:63" x14ac:dyDescent="0.3">
      <c r="A246" s="77" t="s">
        <v>2644</v>
      </c>
      <c r="B246" s="77" t="s">
        <v>553</v>
      </c>
      <c r="C246" s="77">
        <f>VLOOKUP(B246,Площадь!A:B,2,0)</f>
        <v>17.399999999999999</v>
      </c>
      <c r="D246" s="113">
        <v>45017</v>
      </c>
      <c r="H246">
        <f>30-H245</f>
        <v>30</v>
      </c>
      <c r="I246">
        <v>31</v>
      </c>
      <c r="J246">
        <v>30</v>
      </c>
      <c r="K246">
        <v>31</v>
      </c>
      <c r="L246">
        <v>31</v>
      </c>
      <c r="M246">
        <v>30</v>
      </c>
      <c r="N246">
        <v>31</v>
      </c>
      <c r="O246">
        <v>30</v>
      </c>
      <c r="P246">
        <v>31</v>
      </c>
      <c r="Q246">
        <f t="shared" si="109"/>
        <v>275</v>
      </c>
      <c r="R246" s="108"/>
      <c r="S246" s="91"/>
      <c r="T246" s="50">
        <f t="shared" si="110"/>
        <v>0</v>
      </c>
      <c r="U246" s="50">
        <f t="shared" si="111"/>
        <v>0</v>
      </c>
      <c r="V246" s="50">
        <f t="shared" si="112"/>
        <v>0</v>
      </c>
      <c r="W246" s="50">
        <f t="shared" si="113"/>
        <v>0</v>
      </c>
      <c r="X246" s="50">
        <f t="shared" si="114"/>
        <v>0</v>
      </c>
      <c r="Y246" s="50"/>
      <c r="Z246" s="50"/>
      <c r="AA246" s="50"/>
      <c r="AB246" s="50"/>
      <c r="AC246" s="50"/>
      <c r="AD246" s="50">
        <f t="shared" si="115"/>
        <v>0</v>
      </c>
      <c r="AE246" s="50">
        <f t="shared" si="116"/>
        <v>0</v>
      </c>
      <c r="AF246" s="50">
        <f t="shared" si="117"/>
        <v>0</v>
      </c>
      <c r="AG246" s="50">
        <f t="shared" si="118"/>
        <v>0</v>
      </c>
      <c r="AI246" s="50">
        <f t="shared" si="119"/>
        <v>0</v>
      </c>
      <c r="AJ246" s="50">
        <f t="shared" si="120"/>
        <v>0</v>
      </c>
      <c r="AK246" s="50">
        <f t="shared" si="121"/>
        <v>0</v>
      </c>
      <c r="AL246" s="50">
        <f t="shared" si="122"/>
        <v>0.19704443151084916</v>
      </c>
      <c r="AR246" s="50">
        <f t="shared" si="123"/>
        <v>0.25918491910685054</v>
      </c>
      <c r="AS246" s="50">
        <f t="shared" si="124"/>
        <v>0.23197693685493009</v>
      </c>
      <c r="AT246" s="50">
        <f t="shared" si="125"/>
        <v>0.31856150668205113</v>
      </c>
      <c r="AV246" s="49">
        <f t="shared" si="126"/>
        <v>0</v>
      </c>
      <c r="AW246" s="49">
        <f t="shared" si="127"/>
        <v>0</v>
      </c>
      <c r="AX246" s="49">
        <f t="shared" si="128"/>
        <v>0</v>
      </c>
      <c r="AY246" s="49">
        <f t="shared" si="129"/>
        <v>528.93819017046303</v>
      </c>
      <c r="AZ246" s="49">
        <f t="shared" si="130"/>
        <v>0</v>
      </c>
      <c r="BA246" s="49">
        <f t="shared" si="131"/>
        <v>0</v>
      </c>
      <c r="BB246" s="49">
        <f t="shared" si="132"/>
        <v>0</v>
      </c>
      <c r="BC246" s="49">
        <f t="shared" si="133"/>
        <v>0</v>
      </c>
      <c r="BD246" s="49">
        <f t="shared" si="134"/>
        <v>0</v>
      </c>
      <c r="BE246" s="49">
        <f t="shared" si="135"/>
        <v>695.7456294536654</v>
      </c>
      <c r="BF246" s="49">
        <f t="shared" si="136"/>
        <v>622.70961021590017</v>
      </c>
      <c r="BG246" s="49">
        <f t="shared" si="137"/>
        <v>855.13376607703083</v>
      </c>
      <c r="BH246" s="72">
        <f t="shared" si="138"/>
        <v>2702.5271959170595</v>
      </c>
      <c r="BI246" s="49">
        <f>VLOOKUP(A246,'1_12'!A:O,15,0)</f>
        <v>6725.96</v>
      </c>
      <c r="BJ246" s="73">
        <f t="shared" si="139"/>
        <v>-4023.4328040829405</v>
      </c>
      <c r="BK246" s="50">
        <f t="shared" si="140"/>
        <v>4.8216848379055615E-3</v>
      </c>
    </row>
    <row r="247" spans="1:63" x14ac:dyDescent="0.3">
      <c r="A247" s="77" t="s">
        <v>1727</v>
      </c>
      <c r="B247" s="77" t="s">
        <v>992</v>
      </c>
      <c r="C247" s="77">
        <f>VLOOKUP(B247,Площадь!A:B,2,0)</f>
        <v>13.7</v>
      </c>
      <c r="D247" s="113"/>
      <c r="E247">
        <v>31</v>
      </c>
      <c r="F247">
        <v>28</v>
      </c>
      <c r="G247">
        <v>7</v>
      </c>
      <c r="Q247">
        <f t="shared" si="109"/>
        <v>66</v>
      </c>
      <c r="R247" s="108"/>
      <c r="S247" s="91"/>
      <c r="T247" s="50">
        <f t="shared" si="110"/>
        <v>0</v>
      </c>
      <c r="U247" s="50">
        <f t="shared" si="111"/>
        <v>0</v>
      </c>
      <c r="V247" s="50">
        <f t="shared" si="112"/>
        <v>0</v>
      </c>
      <c r="W247" s="50">
        <f t="shared" si="113"/>
        <v>0</v>
      </c>
      <c r="X247" s="50">
        <f t="shared" si="114"/>
        <v>0</v>
      </c>
      <c r="Y247" s="50"/>
      <c r="Z247" s="50"/>
      <c r="AA247" s="50"/>
      <c r="AB247" s="50"/>
      <c r="AC247" s="50"/>
      <c r="AD247" s="50">
        <f t="shared" si="115"/>
        <v>0</v>
      </c>
      <c r="AE247" s="50">
        <f t="shared" si="116"/>
        <v>0</v>
      </c>
      <c r="AF247" s="50">
        <f t="shared" si="117"/>
        <v>0</v>
      </c>
      <c r="AG247" s="50">
        <f t="shared" si="118"/>
        <v>0</v>
      </c>
      <c r="AI247" s="50">
        <f t="shared" si="119"/>
        <v>0</v>
      </c>
      <c r="AJ247" s="50">
        <f t="shared" si="120"/>
        <v>0</v>
      </c>
      <c r="AK247" s="50">
        <f t="shared" si="121"/>
        <v>0</v>
      </c>
      <c r="AL247" s="50">
        <f t="shared" si="122"/>
        <v>0</v>
      </c>
      <c r="AR247" s="50">
        <f t="shared" si="123"/>
        <v>0</v>
      </c>
      <c r="AS247" s="50">
        <f t="shared" si="124"/>
        <v>0</v>
      </c>
      <c r="AT247" s="50">
        <f t="shared" si="125"/>
        <v>0</v>
      </c>
      <c r="AV247" s="49">
        <f t="shared" si="126"/>
        <v>0</v>
      </c>
      <c r="AW247" s="49">
        <f t="shared" si="127"/>
        <v>0</v>
      </c>
      <c r="AX247" s="49">
        <f t="shared" si="128"/>
        <v>0</v>
      </c>
      <c r="AY247" s="49">
        <f t="shared" si="129"/>
        <v>0</v>
      </c>
      <c r="AZ247" s="49">
        <f t="shared" si="130"/>
        <v>0</v>
      </c>
      <c r="BA247" s="49">
        <f t="shared" si="131"/>
        <v>0</v>
      </c>
      <c r="BB247" s="49">
        <f t="shared" si="132"/>
        <v>0</v>
      </c>
      <c r="BC247" s="49">
        <f t="shared" si="133"/>
        <v>0</v>
      </c>
      <c r="BD247" s="49">
        <f t="shared" si="134"/>
        <v>0</v>
      </c>
      <c r="BE247" s="49">
        <f t="shared" si="135"/>
        <v>0</v>
      </c>
      <c r="BF247" s="49">
        <f t="shared" si="136"/>
        <v>0</v>
      </c>
      <c r="BG247" s="49">
        <f t="shared" si="137"/>
        <v>0</v>
      </c>
      <c r="BH247" s="72">
        <f t="shared" si="138"/>
        <v>0</v>
      </c>
      <c r="BI247" s="49">
        <f>VLOOKUP(A247,'1_12'!A:O,15,0)</f>
        <v>0</v>
      </c>
      <c r="BJ247" s="73">
        <f t="shared" si="139"/>
        <v>0</v>
      </c>
      <c r="BK247" s="50">
        <f t="shared" si="140"/>
        <v>0</v>
      </c>
    </row>
    <row r="248" spans="1:63" x14ac:dyDescent="0.3">
      <c r="A248" s="77" t="s">
        <v>2513</v>
      </c>
      <c r="B248" s="77" t="s">
        <v>992</v>
      </c>
      <c r="C248" s="77">
        <f>VLOOKUP(B248,Площадь!A:B,2,0)</f>
        <v>13.7</v>
      </c>
      <c r="D248" s="113">
        <v>44993</v>
      </c>
      <c r="G248">
        <f>31-G247</f>
        <v>24</v>
      </c>
      <c r="H248">
        <v>30</v>
      </c>
      <c r="I248">
        <v>31</v>
      </c>
      <c r="J248">
        <v>30</v>
      </c>
      <c r="K248">
        <v>31</v>
      </c>
      <c r="L248">
        <v>31</v>
      </c>
      <c r="M248">
        <v>30</v>
      </c>
      <c r="N248">
        <v>31</v>
      </c>
      <c r="O248">
        <v>30</v>
      </c>
      <c r="P248">
        <v>31</v>
      </c>
      <c r="Q248">
        <f t="shared" si="109"/>
        <v>299</v>
      </c>
      <c r="R248" s="108"/>
      <c r="S248" s="91"/>
      <c r="T248" s="50">
        <f t="shared" si="110"/>
        <v>0</v>
      </c>
      <c r="U248" s="50">
        <f t="shared" si="111"/>
        <v>0</v>
      </c>
      <c r="V248" s="50">
        <f t="shared" si="112"/>
        <v>0</v>
      </c>
      <c r="W248" s="50">
        <f t="shared" si="113"/>
        <v>0</v>
      </c>
      <c r="X248" s="50">
        <f t="shared" si="114"/>
        <v>0</v>
      </c>
      <c r="Y248" s="50"/>
      <c r="Z248" s="50"/>
      <c r="AA248" s="50"/>
      <c r="AB248" s="50"/>
      <c r="AC248" s="50"/>
      <c r="AD248" s="50">
        <f t="shared" si="115"/>
        <v>0</v>
      </c>
      <c r="AE248" s="50">
        <f t="shared" si="116"/>
        <v>0</v>
      </c>
      <c r="AF248" s="50">
        <f t="shared" si="117"/>
        <v>0</v>
      </c>
      <c r="AG248" s="50">
        <f t="shared" si="118"/>
        <v>0</v>
      </c>
      <c r="AI248" s="50">
        <f t="shared" si="119"/>
        <v>0</v>
      </c>
      <c r="AJ248" s="50">
        <f t="shared" si="120"/>
        <v>0</v>
      </c>
      <c r="AK248" s="50">
        <f t="shared" si="121"/>
        <v>0</v>
      </c>
      <c r="AL248" s="50">
        <f t="shared" si="122"/>
        <v>0.15514417883325482</v>
      </c>
      <c r="AR248" s="50">
        <f t="shared" si="123"/>
        <v>0.20407088458412945</v>
      </c>
      <c r="AS248" s="50">
        <f t="shared" si="124"/>
        <v>0.1826485077535944</v>
      </c>
      <c r="AT248" s="50">
        <f t="shared" si="125"/>
        <v>0.25082141618069548</v>
      </c>
      <c r="AV248" s="49">
        <f t="shared" si="126"/>
        <v>0</v>
      </c>
      <c r="AW248" s="49">
        <f t="shared" si="127"/>
        <v>0</v>
      </c>
      <c r="AX248" s="49">
        <f t="shared" si="128"/>
        <v>0</v>
      </c>
      <c r="AY248" s="49">
        <f t="shared" si="129"/>
        <v>416.46282789283595</v>
      </c>
      <c r="AZ248" s="49">
        <f t="shared" si="130"/>
        <v>0</v>
      </c>
      <c r="BA248" s="49">
        <f t="shared" si="131"/>
        <v>0</v>
      </c>
      <c r="BB248" s="49">
        <f t="shared" si="132"/>
        <v>0</v>
      </c>
      <c r="BC248" s="49">
        <f t="shared" si="133"/>
        <v>0</v>
      </c>
      <c r="BD248" s="49">
        <f t="shared" si="134"/>
        <v>0</v>
      </c>
      <c r="BE248" s="49">
        <f t="shared" si="135"/>
        <v>547.79971974225373</v>
      </c>
      <c r="BF248" s="49">
        <f t="shared" si="136"/>
        <v>490.29434827343869</v>
      </c>
      <c r="BG248" s="49">
        <f t="shared" si="137"/>
        <v>673.29497673881178</v>
      </c>
      <c r="BH248" s="72">
        <f t="shared" si="138"/>
        <v>2127.8518726473403</v>
      </c>
      <c r="BI248" s="49">
        <f>VLOOKUP(A248,'1_12'!A:O,15,0)</f>
        <v>5295.69</v>
      </c>
      <c r="BJ248" s="73">
        <f t="shared" si="139"/>
        <v>-3167.8381273526593</v>
      </c>
      <c r="BK248" s="50">
        <f t="shared" si="140"/>
        <v>4.8216848379055606E-3</v>
      </c>
    </row>
    <row r="249" spans="1:63" x14ac:dyDescent="0.3">
      <c r="A249" s="77" t="s">
        <v>1632</v>
      </c>
      <c r="B249" s="77" t="s">
        <v>892</v>
      </c>
      <c r="C249" s="77">
        <f>VLOOKUP(B249,Площадь!A:B,2,0)</f>
        <v>15.8</v>
      </c>
      <c r="D249" s="113"/>
      <c r="E249">
        <v>31</v>
      </c>
      <c r="F249">
        <v>28</v>
      </c>
      <c r="G249">
        <v>30</v>
      </c>
      <c r="Q249">
        <f t="shared" si="109"/>
        <v>89</v>
      </c>
      <c r="R249" s="108"/>
      <c r="S249" s="91"/>
      <c r="T249" s="50">
        <f t="shared" si="110"/>
        <v>0</v>
      </c>
      <c r="U249" s="50">
        <f t="shared" si="111"/>
        <v>0</v>
      </c>
      <c r="V249" s="50">
        <f t="shared" si="112"/>
        <v>0</v>
      </c>
      <c r="W249" s="50">
        <f t="shared" si="113"/>
        <v>0</v>
      </c>
      <c r="X249" s="50">
        <f t="shared" si="114"/>
        <v>0</v>
      </c>
      <c r="Y249" s="50"/>
      <c r="Z249" s="50"/>
      <c r="AA249" s="50"/>
      <c r="AB249" s="50"/>
      <c r="AC249" s="50"/>
      <c r="AD249" s="50">
        <f t="shared" si="115"/>
        <v>0</v>
      </c>
      <c r="AE249" s="50">
        <f t="shared" si="116"/>
        <v>0</v>
      </c>
      <c r="AF249" s="50">
        <f t="shared" si="117"/>
        <v>0</v>
      </c>
      <c r="AG249" s="50">
        <f t="shared" si="118"/>
        <v>0</v>
      </c>
      <c r="AI249" s="50">
        <f t="shared" si="119"/>
        <v>0</v>
      </c>
      <c r="AJ249" s="50">
        <f t="shared" si="120"/>
        <v>0</v>
      </c>
      <c r="AK249" s="50">
        <f t="shared" si="121"/>
        <v>0</v>
      </c>
      <c r="AL249" s="50">
        <f t="shared" si="122"/>
        <v>0</v>
      </c>
      <c r="AR249" s="50">
        <f t="shared" si="123"/>
        <v>0</v>
      </c>
      <c r="AS249" s="50">
        <f t="shared" si="124"/>
        <v>0</v>
      </c>
      <c r="AT249" s="50">
        <f t="shared" si="125"/>
        <v>0</v>
      </c>
      <c r="AV249" s="49">
        <f t="shared" si="126"/>
        <v>0</v>
      </c>
      <c r="AW249" s="49">
        <f t="shared" si="127"/>
        <v>0</v>
      </c>
      <c r="AX249" s="49">
        <f t="shared" si="128"/>
        <v>0</v>
      </c>
      <c r="AY249" s="49">
        <f t="shared" si="129"/>
        <v>0</v>
      </c>
      <c r="AZ249" s="49">
        <f t="shared" si="130"/>
        <v>0</v>
      </c>
      <c r="BA249" s="49">
        <f t="shared" si="131"/>
        <v>0</v>
      </c>
      <c r="BB249" s="49">
        <f t="shared" si="132"/>
        <v>0</v>
      </c>
      <c r="BC249" s="49">
        <f t="shared" si="133"/>
        <v>0</v>
      </c>
      <c r="BD249" s="49">
        <f t="shared" si="134"/>
        <v>0</v>
      </c>
      <c r="BE249" s="49">
        <f t="shared" si="135"/>
        <v>0</v>
      </c>
      <c r="BF249" s="49">
        <f t="shared" si="136"/>
        <v>0</v>
      </c>
      <c r="BG249" s="49">
        <f t="shared" si="137"/>
        <v>0</v>
      </c>
      <c r="BH249" s="72">
        <f t="shared" si="138"/>
        <v>0</v>
      </c>
      <c r="BI249" s="49">
        <f>VLOOKUP(A249,'1_12'!A:O,15,0)</f>
        <v>0</v>
      </c>
      <c r="BJ249" s="73">
        <f t="shared" si="139"/>
        <v>0</v>
      </c>
      <c r="BK249" s="50">
        <f t="shared" si="140"/>
        <v>0</v>
      </c>
    </row>
    <row r="250" spans="1:63" x14ac:dyDescent="0.3">
      <c r="A250" s="77" t="s">
        <v>2684</v>
      </c>
      <c r="B250" s="77" t="s">
        <v>892</v>
      </c>
      <c r="C250" s="77">
        <f>VLOOKUP(B250,Площадь!A:B,2,0)</f>
        <v>15.8</v>
      </c>
      <c r="D250" s="113">
        <v>45016</v>
      </c>
      <c r="G250">
        <f>31-G249</f>
        <v>1</v>
      </c>
      <c r="H250">
        <v>30</v>
      </c>
      <c r="I250">
        <v>31</v>
      </c>
      <c r="J250">
        <v>30</v>
      </c>
      <c r="K250">
        <v>31</v>
      </c>
      <c r="L250">
        <v>31</v>
      </c>
      <c r="M250">
        <v>30</v>
      </c>
      <c r="N250">
        <v>31</v>
      </c>
      <c r="O250">
        <v>30</v>
      </c>
      <c r="P250">
        <v>31</v>
      </c>
      <c r="Q250">
        <f t="shared" si="109"/>
        <v>276</v>
      </c>
      <c r="R250" s="108"/>
      <c r="S250" s="91"/>
      <c r="T250" s="50">
        <f t="shared" si="110"/>
        <v>0</v>
      </c>
      <c r="U250" s="50">
        <f t="shared" si="111"/>
        <v>0</v>
      </c>
      <c r="V250" s="50">
        <f t="shared" si="112"/>
        <v>0</v>
      </c>
      <c r="W250" s="50">
        <f t="shared" si="113"/>
        <v>0</v>
      </c>
      <c r="X250" s="50">
        <f t="shared" si="114"/>
        <v>0</v>
      </c>
      <c r="Y250" s="50"/>
      <c r="Z250" s="50"/>
      <c r="AA250" s="50"/>
      <c r="AB250" s="50"/>
      <c r="AC250" s="50"/>
      <c r="AD250" s="50">
        <f t="shared" si="115"/>
        <v>0</v>
      </c>
      <c r="AE250" s="50">
        <f t="shared" si="116"/>
        <v>0</v>
      </c>
      <c r="AF250" s="50">
        <f t="shared" si="117"/>
        <v>0</v>
      </c>
      <c r="AG250" s="50">
        <f t="shared" si="118"/>
        <v>0</v>
      </c>
      <c r="AI250" s="50">
        <f t="shared" si="119"/>
        <v>0</v>
      </c>
      <c r="AJ250" s="50">
        <f t="shared" si="120"/>
        <v>0</v>
      </c>
      <c r="AK250" s="50">
        <f t="shared" si="121"/>
        <v>0</v>
      </c>
      <c r="AL250" s="50">
        <f t="shared" si="122"/>
        <v>0.17892540332594353</v>
      </c>
      <c r="AR250" s="50">
        <f t="shared" si="123"/>
        <v>0.23535182309702524</v>
      </c>
      <c r="AS250" s="50">
        <f t="shared" si="124"/>
        <v>0.21064572427056874</v>
      </c>
      <c r="AT250" s="50">
        <f t="shared" si="125"/>
        <v>0.28926849457335685</v>
      </c>
      <c r="AV250" s="49">
        <f t="shared" si="126"/>
        <v>0</v>
      </c>
      <c r="AW250" s="49">
        <f t="shared" si="127"/>
        <v>0</v>
      </c>
      <c r="AX250" s="49">
        <f t="shared" si="128"/>
        <v>0</v>
      </c>
      <c r="AY250" s="49">
        <f t="shared" si="129"/>
        <v>480.30019567202982</v>
      </c>
      <c r="AZ250" s="49">
        <f t="shared" si="130"/>
        <v>0</v>
      </c>
      <c r="BA250" s="49">
        <f t="shared" si="131"/>
        <v>0</v>
      </c>
      <c r="BB250" s="49">
        <f t="shared" si="132"/>
        <v>0</v>
      </c>
      <c r="BC250" s="49">
        <f t="shared" si="133"/>
        <v>0</v>
      </c>
      <c r="BD250" s="49">
        <f t="shared" si="134"/>
        <v>0</v>
      </c>
      <c r="BE250" s="49">
        <f t="shared" si="135"/>
        <v>631.76901984873075</v>
      </c>
      <c r="BF250" s="49">
        <f t="shared" si="136"/>
        <v>565.44895640294396</v>
      </c>
      <c r="BG250" s="49">
        <f t="shared" si="137"/>
        <v>776.50077609293623</v>
      </c>
      <c r="BH250" s="72">
        <f t="shared" si="138"/>
        <v>2454.0189480166405</v>
      </c>
      <c r="BI250" s="49">
        <f>VLOOKUP(A250,'1_12'!A:O,15,0)</f>
        <v>6107.49</v>
      </c>
      <c r="BJ250" s="73">
        <f t="shared" si="139"/>
        <v>-3653.4710519833593</v>
      </c>
      <c r="BK250" s="50">
        <f t="shared" si="140"/>
        <v>4.8216848379055615E-3</v>
      </c>
    </row>
    <row r="251" spans="1:63" x14ac:dyDescent="0.3">
      <c r="A251" s="77" t="s">
        <v>1926</v>
      </c>
      <c r="B251" s="77" t="s">
        <v>839</v>
      </c>
      <c r="C251" s="77">
        <f>VLOOKUP(B251,Площадь!A:B,2,0)</f>
        <v>17.399999999999999</v>
      </c>
      <c r="D251" s="113"/>
      <c r="E251">
        <v>31</v>
      </c>
      <c r="F251">
        <v>28</v>
      </c>
      <c r="G251">
        <v>30</v>
      </c>
      <c r="Q251">
        <f t="shared" si="109"/>
        <v>89</v>
      </c>
      <c r="R251" s="108"/>
      <c r="S251" s="91"/>
      <c r="T251" s="50">
        <f t="shared" si="110"/>
        <v>0</v>
      </c>
      <c r="U251" s="50">
        <f t="shared" si="111"/>
        <v>0</v>
      </c>
      <c r="V251" s="50">
        <f t="shared" si="112"/>
        <v>0</v>
      </c>
      <c r="W251" s="50">
        <f t="shared" si="113"/>
        <v>0</v>
      </c>
      <c r="X251" s="50">
        <f t="shared" si="114"/>
        <v>0</v>
      </c>
      <c r="Y251" s="50"/>
      <c r="Z251" s="50"/>
      <c r="AA251" s="50"/>
      <c r="AB251" s="50"/>
      <c r="AC251" s="50"/>
      <c r="AD251" s="50">
        <f t="shared" si="115"/>
        <v>0</v>
      </c>
      <c r="AE251" s="50">
        <f t="shared" si="116"/>
        <v>0</v>
      </c>
      <c r="AF251" s="50">
        <f t="shared" si="117"/>
        <v>0</v>
      </c>
      <c r="AG251" s="50">
        <f t="shared" si="118"/>
        <v>0</v>
      </c>
      <c r="AI251" s="50">
        <f t="shared" si="119"/>
        <v>0</v>
      </c>
      <c r="AJ251" s="50">
        <f t="shared" si="120"/>
        <v>0</v>
      </c>
      <c r="AK251" s="50">
        <f t="shared" si="121"/>
        <v>0</v>
      </c>
      <c r="AL251" s="50">
        <f t="shared" si="122"/>
        <v>0</v>
      </c>
      <c r="AR251" s="50">
        <f t="shared" si="123"/>
        <v>0</v>
      </c>
      <c r="AS251" s="50">
        <f t="shared" si="124"/>
        <v>0</v>
      </c>
      <c r="AT251" s="50">
        <f t="shared" si="125"/>
        <v>0</v>
      </c>
      <c r="AV251" s="49">
        <f t="shared" si="126"/>
        <v>0</v>
      </c>
      <c r="AW251" s="49">
        <f t="shared" si="127"/>
        <v>0</v>
      </c>
      <c r="AX251" s="49">
        <f t="shared" si="128"/>
        <v>0</v>
      </c>
      <c r="AY251" s="49">
        <f t="shared" si="129"/>
        <v>0</v>
      </c>
      <c r="AZ251" s="49">
        <f t="shared" si="130"/>
        <v>0</v>
      </c>
      <c r="BA251" s="49">
        <f t="shared" si="131"/>
        <v>0</v>
      </c>
      <c r="BB251" s="49">
        <f t="shared" si="132"/>
        <v>0</v>
      </c>
      <c r="BC251" s="49">
        <f t="shared" si="133"/>
        <v>0</v>
      </c>
      <c r="BD251" s="49">
        <f t="shared" si="134"/>
        <v>0</v>
      </c>
      <c r="BE251" s="49">
        <f t="shared" si="135"/>
        <v>0</v>
      </c>
      <c r="BF251" s="49">
        <f t="shared" si="136"/>
        <v>0</v>
      </c>
      <c r="BG251" s="49">
        <f t="shared" si="137"/>
        <v>0</v>
      </c>
      <c r="BH251" s="72">
        <f t="shared" si="138"/>
        <v>0</v>
      </c>
      <c r="BI251" s="49">
        <f>VLOOKUP(A251,'1_12'!A:O,15,0)</f>
        <v>0</v>
      </c>
      <c r="BJ251" s="73">
        <f t="shared" si="139"/>
        <v>0</v>
      </c>
      <c r="BK251" s="50">
        <f t="shared" si="140"/>
        <v>0</v>
      </c>
    </row>
    <row r="252" spans="1:63" x14ac:dyDescent="0.3">
      <c r="A252" s="77" t="s">
        <v>2675</v>
      </c>
      <c r="B252" s="77" t="s">
        <v>839</v>
      </c>
      <c r="C252" s="77">
        <f>VLOOKUP(B252,Площадь!A:B,2,0)</f>
        <v>17.399999999999999</v>
      </c>
      <c r="D252" s="113">
        <v>45016</v>
      </c>
      <c r="G252">
        <f>31-G251</f>
        <v>1</v>
      </c>
      <c r="H252">
        <v>30</v>
      </c>
      <c r="I252">
        <v>31</v>
      </c>
      <c r="J252">
        <v>30</v>
      </c>
      <c r="K252">
        <v>31</v>
      </c>
      <c r="L252">
        <v>31</v>
      </c>
      <c r="M252">
        <v>30</v>
      </c>
      <c r="N252">
        <v>31</v>
      </c>
      <c r="O252">
        <v>30</v>
      </c>
      <c r="P252">
        <v>31</v>
      </c>
      <c r="Q252">
        <f t="shared" si="109"/>
        <v>276</v>
      </c>
      <c r="R252" s="108"/>
      <c r="S252" s="91"/>
      <c r="T252" s="50">
        <f t="shared" si="110"/>
        <v>0</v>
      </c>
      <c r="U252" s="50">
        <f t="shared" si="111"/>
        <v>0</v>
      </c>
      <c r="V252" s="50">
        <f t="shared" si="112"/>
        <v>0</v>
      </c>
      <c r="W252" s="50">
        <f t="shared" si="113"/>
        <v>0</v>
      </c>
      <c r="X252" s="50">
        <f t="shared" si="114"/>
        <v>0</v>
      </c>
      <c r="Y252" s="50"/>
      <c r="Z252" s="50"/>
      <c r="AA252" s="50"/>
      <c r="AB252" s="50"/>
      <c r="AC252" s="50"/>
      <c r="AD252" s="50">
        <f t="shared" si="115"/>
        <v>0</v>
      </c>
      <c r="AE252" s="50">
        <f t="shared" si="116"/>
        <v>0</v>
      </c>
      <c r="AF252" s="50">
        <f t="shared" si="117"/>
        <v>0</v>
      </c>
      <c r="AG252" s="50">
        <f t="shared" si="118"/>
        <v>0</v>
      </c>
      <c r="AI252" s="50">
        <f t="shared" si="119"/>
        <v>0</v>
      </c>
      <c r="AJ252" s="50">
        <f t="shared" si="120"/>
        <v>0</v>
      </c>
      <c r="AK252" s="50">
        <f t="shared" si="121"/>
        <v>0</v>
      </c>
      <c r="AL252" s="50">
        <f t="shared" si="122"/>
        <v>0.19704443151084916</v>
      </c>
      <c r="AR252" s="50">
        <f t="shared" si="123"/>
        <v>0.25918491910685054</v>
      </c>
      <c r="AS252" s="50">
        <f t="shared" si="124"/>
        <v>0.23197693685493009</v>
      </c>
      <c r="AT252" s="50">
        <f t="shared" si="125"/>
        <v>0.31856150668205113</v>
      </c>
      <c r="AV252" s="49">
        <f t="shared" si="126"/>
        <v>0</v>
      </c>
      <c r="AW252" s="49">
        <f t="shared" si="127"/>
        <v>0</v>
      </c>
      <c r="AX252" s="49">
        <f t="shared" si="128"/>
        <v>0</v>
      </c>
      <c r="AY252" s="49">
        <f t="shared" si="129"/>
        <v>528.93819017046303</v>
      </c>
      <c r="AZ252" s="49">
        <f t="shared" si="130"/>
        <v>0</v>
      </c>
      <c r="BA252" s="49">
        <f t="shared" si="131"/>
        <v>0</v>
      </c>
      <c r="BB252" s="49">
        <f t="shared" si="132"/>
        <v>0</v>
      </c>
      <c r="BC252" s="49">
        <f t="shared" si="133"/>
        <v>0</v>
      </c>
      <c r="BD252" s="49">
        <f t="shared" si="134"/>
        <v>0</v>
      </c>
      <c r="BE252" s="49">
        <f t="shared" si="135"/>
        <v>695.7456294536654</v>
      </c>
      <c r="BF252" s="49">
        <f t="shared" si="136"/>
        <v>622.70961021590017</v>
      </c>
      <c r="BG252" s="49">
        <f t="shared" si="137"/>
        <v>855.13376607703083</v>
      </c>
      <c r="BH252" s="72">
        <f t="shared" si="138"/>
        <v>2702.5271959170595</v>
      </c>
      <c r="BI252" s="49">
        <f>VLOOKUP(A252,'1_12'!A:O,15,0)</f>
        <v>6725.96</v>
      </c>
      <c r="BJ252" s="73">
        <f t="shared" si="139"/>
        <v>-4023.4328040829405</v>
      </c>
      <c r="BK252" s="50">
        <f t="shared" si="140"/>
        <v>4.8216848379055615E-3</v>
      </c>
    </row>
    <row r="253" spans="1:63" x14ac:dyDescent="0.3">
      <c r="A253" s="77" t="s">
        <v>1766</v>
      </c>
      <c r="B253" s="77" t="s">
        <v>859</v>
      </c>
      <c r="C253" s="77">
        <f>VLOOKUP(B253,Площадь!A:B,2,0)</f>
        <v>13.7</v>
      </c>
      <c r="D253" s="113"/>
      <c r="E253">
        <v>31</v>
      </c>
      <c r="F253">
        <v>28</v>
      </c>
      <c r="G253">
        <v>6</v>
      </c>
      <c r="Q253">
        <f t="shared" si="109"/>
        <v>65</v>
      </c>
      <c r="R253" s="108"/>
      <c r="S253" s="91"/>
      <c r="T253" s="50">
        <f t="shared" si="110"/>
        <v>0</v>
      </c>
      <c r="U253" s="50">
        <f t="shared" si="111"/>
        <v>0</v>
      </c>
      <c r="V253" s="50">
        <f t="shared" si="112"/>
        <v>0</v>
      </c>
      <c r="W253" s="50">
        <f t="shared" si="113"/>
        <v>0</v>
      </c>
      <c r="X253" s="50">
        <f t="shared" si="114"/>
        <v>0</v>
      </c>
      <c r="Y253" s="50"/>
      <c r="Z253" s="50"/>
      <c r="AA253" s="50"/>
      <c r="AB253" s="50"/>
      <c r="AC253" s="50"/>
      <c r="AD253" s="50">
        <f t="shared" si="115"/>
        <v>0</v>
      </c>
      <c r="AE253" s="50">
        <f t="shared" si="116"/>
        <v>0</v>
      </c>
      <c r="AF253" s="50">
        <f t="shared" si="117"/>
        <v>0</v>
      </c>
      <c r="AG253" s="50">
        <f t="shared" si="118"/>
        <v>0</v>
      </c>
      <c r="AI253" s="50">
        <f t="shared" si="119"/>
        <v>0</v>
      </c>
      <c r="AJ253" s="50">
        <f t="shared" si="120"/>
        <v>0</v>
      </c>
      <c r="AK253" s="50">
        <f t="shared" si="121"/>
        <v>0</v>
      </c>
      <c r="AL253" s="50">
        <f t="shared" si="122"/>
        <v>0</v>
      </c>
      <c r="AR253" s="50">
        <f t="shared" si="123"/>
        <v>0</v>
      </c>
      <c r="AS253" s="50">
        <f t="shared" si="124"/>
        <v>0</v>
      </c>
      <c r="AT253" s="50">
        <f t="shared" si="125"/>
        <v>0</v>
      </c>
      <c r="AV253" s="49">
        <f t="shared" si="126"/>
        <v>0</v>
      </c>
      <c r="AW253" s="49">
        <f t="shared" si="127"/>
        <v>0</v>
      </c>
      <c r="AX253" s="49">
        <f t="shared" si="128"/>
        <v>0</v>
      </c>
      <c r="AY253" s="49">
        <f t="shared" si="129"/>
        <v>0</v>
      </c>
      <c r="AZ253" s="49">
        <f t="shared" si="130"/>
        <v>0</v>
      </c>
      <c r="BA253" s="49">
        <f t="shared" si="131"/>
        <v>0</v>
      </c>
      <c r="BB253" s="49">
        <f t="shared" si="132"/>
        <v>0</v>
      </c>
      <c r="BC253" s="49">
        <f t="shared" si="133"/>
        <v>0</v>
      </c>
      <c r="BD253" s="49">
        <f t="shared" si="134"/>
        <v>0</v>
      </c>
      <c r="BE253" s="49">
        <f t="shared" si="135"/>
        <v>0</v>
      </c>
      <c r="BF253" s="49">
        <f t="shared" si="136"/>
        <v>0</v>
      </c>
      <c r="BG253" s="49">
        <f t="shared" si="137"/>
        <v>0</v>
      </c>
      <c r="BH253" s="72">
        <f t="shared" si="138"/>
        <v>0</v>
      </c>
      <c r="BI253" s="49">
        <f>VLOOKUP(A253,'1_12'!A:O,15,0)</f>
        <v>0</v>
      </c>
      <c r="BJ253" s="73">
        <f t="shared" si="139"/>
        <v>0</v>
      </c>
      <c r="BK253" s="50">
        <f t="shared" si="140"/>
        <v>0</v>
      </c>
    </row>
    <row r="254" spans="1:63" x14ac:dyDescent="0.3">
      <c r="A254" s="77" t="s">
        <v>2525</v>
      </c>
      <c r="B254" s="77" t="s">
        <v>859</v>
      </c>
      <c r="C254" s="77">
        <f>VLOOKUP(B254,Площадь!A:B,2,0)</f>
        <v>13.7</v>
      </c>
      <c r="D254" s="113">
        <v>44992</v>
      </c>
      <c r="G254">
        <f>31-G253</f>
        <v>25</v>
      </c>
      <c r="H254">
        <v>30</v>
      </c>
      <c r="I254">
        <v>31</v>
      </c>
      <c r="J254">
        <v>30</v>
      </c>
      <c r="K254">
        <v>31</v>
      </c>
      <c r="L254">
        <v>31</v>
      </c>
      <c r="M254">
        <v>30</v>
      </c>
      <c r="N254">
        <v>31</v>
      </c>
      <c r="O254">
        <v>30</v>
      </c>
      <c r="P254">
        <v>31</v>
      </c>
      <c r="Q254">
        <f t="shared" si="109"/>
        <v>300</v>
      </c>
      <c r="R254" s="108"/>
      <c r="S254" s="91"/>
      <c r="T254" s="50">
        <f t="shared" si="110"/>
        <v>0</v>
      </c>
      <c r="U254" s="50">
        <f t="shared" si="111"/>
        <v>0</v>
      </c>
      <c r="V254" s="50">
        <f t="shared" si="112"/>
        <v>0</v>
      </c>
      <c r="W254" s="50">
        <f t="shared" si="113"/>
        <v>0</v>
      </c>
      <c r="X254" s="50">
        <f t="shared" si="114"/>
        <v>0</v>
      </c>
      <c r="Y254" s="50"/>
      <c r="Z254" s="50"/>
      <c r="AA254" s="50"/>
      <c r="AB254" s="50"/>
      <c r="AC254" s="50"/>
      <c r="AD254" s="50">
        <f t="shared" si="115"/>
        <v>0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I254" s="50">
        <f t="shared" si="119"/>
        <v>0</v>
      </c>
      <c r="AJ254" s="50">
        <f t="shared" si="120"/>
        <v>0</v>
      </c>
      <c r="AK254" s="50">
        <f t="shared" si="121"/>
        <v>0</v>
      </c>
      <c r="AL254" s="50">
        <f t="shared" si="122"/>
        <v>0.15514417883325482</v>
      </c>
      <c r="AR254" s="50">
        <f t="shared" si="123"/>
        <v>0.20407088458412945</v>
      </c>
      <c r="AS254" s="50">
        <f t="shared" si="124"/>
        <v>0.1826485077535944</v>
      </c>
      <c r="AT254" s="50">
        <f t="shared" si="125"/>
        <v>0.25082141618069548</v>
      </c>
      <c r="AV254" s="49">
        <f t="shared" si="126"/>
        <v>0</v>
      </c>
      <c r="AW254" s="49">
        <f t="shared" si="127"/>
        <v>0</v>
      </c>
      <c r="AX254" s="49">
        <f t="shared" si="128"/>
        <v>0</v>
      </c>
      <c r="AY254" s="49">
        <f t="shared" si="129"/>
        <v>416.46282789283595</v>
      </c>
      <c r="AZ254" s="49">
        <f t="shared" si="130"/>
        <v>0</v>
      </c>
      <c r="BA254" s="49">
        <f t="shared" si="131"/>
        <v>0</v>
      </c>
      <c r="BB254" s="49">
        <f t="shared" si="132"/>
        <v>0</v>
      </c>
      <c r="BC254" s="49">
        <f t="shared" si="133"/>
        <v>0</v>
      </c>
      <c r="BD254" s="49">
        <f t="shared" si="134"/>
        <v>0</v>
      </c>
      <c r="BE254" s="49">
        <f t="shared" si="135"/>
        <v>547.79971974225373</v>
      </c>
      <c r="BF254" s="49">
        <f t="shared" si="136"/>
        <v>490.29434827343869</v>
      </c>
      <c r="BG254" s="49">
        <f t="shared" si="137"/>
        <v>673.29497673881178</v>
      </c>
      <c r="BH254" s="72">
        <f t="shared" si="138"/>
        <v>2127.8518726473403</v>
      </c>
      <c r="BI254" s="49">
        <f>VLOOKUP(A254,'1_12'!A:O,15,0)</f>
        <v>5295.69</v>
      </c>
      <c r="BJ254" s="73">
        <f t="shared" si="139"/>
        <v>-3167.8381273526593</v>
      </c>
      <c r="BK254" s="50">
        <f t="shared" si="140"/>
        <v>4.8216848379055606E-3</v>
      </c>
    </row>
    <row r="255" spans="1:63" x14ac:dyDescent="0.3">
      <c r="A255" s="77" t="s">
        <v>1652</v>
      </c>
      <c r="B255" s="77" t="s">
        <v>847</v>
      </c>
      <c r="C255" s="77">
        <f>VLOOKUP(B255,Площадь!A:B,2,0)</f>
        <v>15.8</v>
      </c>
      <c r="D255" s="113"/>
      <c r="E255">
        <v>31</v>
      </c>
      <c r="F255">
        <v>28</v>
      </c>
      <c r="G255">
        <v>31</v>
      </c>
      <c r="H255">
        <v>0</v>
      </c>
      <c r="Q255">
        <f t="shared" si="109"/>
        <v>90</v>
      </c>
      <c r="R255" s="108"/>
      <c r="S255" s="91"/>
      <c r="T255" s="50">
        <f t="shared" si="110"/>
        <v>0</v>
      </c>
      <c r="U255" s="50">
        <f t="shared" si="111"/>
        <v>0</v>
      </c>
      <c r="V255" s="50">
        <f t="shared" si="112"/>
        <v>0</v>
      </c>
      <c r="W255" s="50">
        <f t="shared" si="113"/>
        <v>0</v>
      </c>
      <c r="X255" s="50">
        <f t="shared" si="114"/>
        <v>0</v>
      </c>
      <c r="Y255" s="50"/>
      <c r="Z255" s="50"/>
      <c r="AA255" s="50"/>
      <c r="AB255" s="50"/>
      <c r="AC255" s="50"/>
      <c r="AD255" s="50">
        <f t="shared" si="115"/>
        <v>0</v>
      </c>
      <c r="AE255" s="50">
        <f t="shared" si="116"/>
        <v>0</v>
      </c>
      <c r="AF255" s="50">
        <f t="shared" si="117"/>
        <v>0</v>
      </c>
      <c r="AG255" s="50">
        <f t="shared" si="118"/>
        <v>0</v>
      </c>
      <c r="AI255" s="50">
        <f t="shared" si="119"/>
        <v>0</v>
      </c>
      <c r="AJ255" s="50">
        <f t="shared" si="120"/>
        <v>0</v>
      </c>
      <c r="AK255" s="50">
        <f t="shared" si="121"/>
        <v>0</v>
      </c>
      <c r="AL255" s="50">
        <f t="shared" si="122"/>
        <v>0</v>
      </c>
      <c r="AR255" s="50">
        <f t="shared" si="123"/>
        <v>0</v>
      </c>
      <c r="AS255" s="50">
        <f t="shared" si="124"/>
        <v>0</v>
      </c>
      <c r="AT255" s="50">
        <f t="shared" si="125"/>
        <v>0</v>
      </c>
      <c r="AV255" s="49">
        <f t="shared" si="126"/>
        <v>0</v>
      </c>
      <c r="AW255" s="49">
        <f t="shared" si="127"/>
        <v>0</v>
      </c>
      <c r="AX255" s="49">
        <f t="shared" si="128"/>
        <v>0</v>
      </c>
      <c r="AY255" s="49">
        <f t="shared" si="129"/>
        <v>0</v>
      </c>
      <c r="AZ255" s="49">
        <f t="shared" si="130"/>
        <v>0</v>
      </c>
      <c r="BA255" s="49">
        <f t="shared" si="131"/>
        <v>0</v>
      </c>
      <c r="BB255" s="49">
        <f t="shared" si="132"/>
        <v>0</v>
      </c>
      <c r="BC255" s="49">
        <f t="shared" si="133"/>
        <v>0</v>
      </c>
      <c r="BD255" s="49">
        <f t="shared" si="134"/>
        <v>0</v>
      </c>
      <c r="BE255" s="49">
        <f t="shared" si="135"/>
        <v>0</v>
      </c>
      <c r="BF255" s="49">
        <f t="shared" si="136"/>
        <v>0</v>
      </c>
      <c r="BG255" s="49">
        <f t="shared" si="137"/>
        <v>0</v>
      </c>
      <c r="BH255" s="72">
        <f t="shared" si="138"/>
        <v>0</v>
      </c>
      <c r="BI255" s="49">
        <f>VLOOKUP(A255,'1_12'!A:O,15,0)</f>
        <v>0</v>
      </c>
      <c r="BJ255" s="73">
        <f t="shared" si="139"/>
        <v>0</v>
      </c>
      <c r="BK255" s="50">
        <f t="shared" si="140"/>
        <v>0</v>
      </c>
    </row>
    <row r="256" spans="1:63" x14ac:dyDescent="0.3">
      <c r="A256" s="77" t="s">
        <v>2643</v>
      </c>
      <c r="B256" s="77" t="s">
        <v>847</v>
      </c>
      <c r="C256" s="77">
        <f>VLOOKUP(B256,Площадь!A:B,2,0)</f>
        <v>15.8</v>
      </c>
      <c r="D256" s="113">
        <v>45017</v>
      </c>
      <c r="H256">
        <f>30-H255</f>
        <v>30</v>
      </c>
      <c r="I256">
        <v>31</v>
      </c>
      <c r="J256">
        <v>30</v>
      </c>
      <c r="K256">
        <v>31</v>
      </c>
      <c r="L256">
        <v>31</v>
      </c>
      <c r="M256">
        <v>30</v>
      </c>
      <c r="N256">
        <v>31</v>
      </c>
      <c r="O256">
        <v>30</v>
      </c>
      <c r="P256">
        <v>31</v>
      </c>
      <c r="Q256">
        <f t="shared" si="109"/>
        <v>275</v>
      </c>
      <c r="R256" s="108"/>
      <c r="S256" s="91"/>
      <c r="T256" s="50">
        <f t="shared" si="110"/>
        <v>0</v>
      </c>
      <c r="U256" s="50">
        <f t="shared" si="111"/>
        <v>0</v>
      </c>
      <c r="V256" s="50">
        <f t="shared" si="112"/>
        <v>0</v>
      </c>
      <c r="W256" s="50">
        <f t="shared" si="113"/>
        <v>0</v>
      </c>
      <c r="X256" s="50">
        <f t="shared" si="114"/>
        <v>0</v>
      </c>
      <c r="Y256" s="50"/>
      <c r="Z256" s="50"/>
      <c r="AA256" s="50"/>
      <c r="AB256" s="50"/>
      <c r="AC256" s="50"/>
      <c r="AD256" s="50">
        <f t="shared" si="115"/>
        <v>0</v>
      </c>
      <c r="AE256" s="50">
        <f t="shared" si="116"/>
        <v>0</v>
      </c>
      <c r="AF256" s="50">
        <f t="shared" si="117"/>
        <v>0</v>
      </c>
      <c r="AG256" s="50">
        <f t="shared" si="118"/>
        <v>0</v>
      </c>
      <c r="AI256" s="50">
        <f t="shared" si="119"/>
        <v>0</v>
      </c>
      <c r="AJ256" s="50">
        <f t="shared" si="120"/>
        <v>0</v>
      </c>
      <c r="AK256" s="50">
        <f t="shared" si="121"/>
        <v>0</v>
      </c>
      <c r="AL256" s="50">
        <f t="shared" si="122"/>
        <v>0.17892540332594353</v>
      </c>
      <c r="AR256" s="50">
        <f t="shared" si="123"/>
        <v>0.23535182309702524</v>
      </c>
      <c r="AS256" s="50">
        <f t="shared" si="124"/>
        <v>0.21064572427056874</v>
      </c>
      <c r="AT256" s="50">
        <f t="shared" si="125"/>
        <v>0.28926849457335685</v>
      </c>
      <c r="AV256" s="49">
        <f t="shared" si="126"/>
        <v>0</v>
      </c>
      <c r="AW256" s="49">
        <f t="shared" si="127"/>
        <v>0</v>
      </c>
      <c r="AX256" s="49">
        <f t="shared" si="128"/>
        <v>0</v>
      </c>
      <c r="AY256" s="49">
        <f t="shared" si="129"/>
        <v>480.30019567202982</v>
      </c>
      <c r="AZ256" s="49">
        <f t="shared" si="130"/>
        <v>0</v>
      </c>
      <c r="BA256" s="49">
        <f t="shared" si="131"/>
        <v>0</v>
      </c>
      <c r="BB256" s="49">
        <f t="shared" si="132"/>
        <v>0</v>
      </c>
      <c r="BC256" s="49">
        <f t="shared" si="133"/>
        <v>0</v>
      </c>
      <c r="BD256" s="49">
        <f t="shared" si="134"/>
        <v>0</v>
      </c>
      <c r="BE256" s="49">
        <f t="shared" si="135"/>
        <v>631.76901984873075</v>
      </c>
      <c r="BF256" s="49">
        <f t="shared" si="136"/>
        <v>565.44895640294396</v>
      </c>
      <c r="BG256" s="49">
        <f t="shared" si="137"/>
        <v>776.50077609293623</v>
      </c>
      <c r="BH256" s="72">
        <f t="shared" si="138"/>
        <v>2454.0189480166405</v>
      </c>
      <c r="BI256" s="49">
        <f>VLOOKUP(A256,'1_12'!A:O,15,0)</f>
        <v>6107.49</v>
      </c>
      <c r="BJ256" s="73">
        <f t="shared" si="139"/>
        <v>-3653.4710519833593</v>
      </c>
      <c r="BK256" s="50">
        <f t="shared" si="140"/>
        <v>4.8216848379055615E-3</v>
      </c>
    </row>
    <row r="257" spans="1:63" x14ac:dyDescent="0.3">
      <c r="A257" s="77" t="s">
        <v>1764</v>
      </c>
      <c r="B257" s="77" t="s">
        <v>1091</v>
      </c>
      <c r="C257" s="77">
        <f>VLOOKUP(B257,Площадь!A:B,2,0)</f>
        <v>22.3</v>
      </c>
      <c r="D257" s="113"/>
      <c r="E257">
        <v>31</v>
      </c>
      <c r="F257">
        <v>28</v>
      </c>
      <c r="G257">
        <v>10</v>
      </c>
      <c r="Q257">
        <f t="shared" si="109"/>
        <v>69</v>
      </c>
      <c r="R257" s="108"/>
      <c r="S257" s="91"/>
      <c r="T257" s="50">
        <f t="shared" si="110"/>
        <v>0</v>
      </c>
      <c r="U257" s="50">
        <f t="shared" si="111"/>
        <v>0</v>
      </c>
      <c r="V257" s="50">
        <f t="shared" si="112"/>
        <v>0</v>
      </c>
      <c r="W257" s="50">
        <f t="shared" si="113"/>
        <v>0</v>
      </c>
      <c r="X257" s="50">
        <f t="shared" si="114"/>
        <v>0</v>
      </c>
      <c r="Y257" s="50"/>
      <c r="Z257" s="50"/>
      <c r="AA257" s="50"/>
      <c r="AB257" s="50"/>
      <c r="AC257" s="50"/>
      <c r="AD257" s="50">
        <f t="shared" si="115"/>
        <v>0</v>
      </c>
      <c r="AE257" s="50">
        <f t="shared" si="116"/>
        <v>0</v>
      </c>
      <c r="AF257" s="50">
        <f t="shared" si="117"/>
        <v>0</v>
      </c>
      <c r="AG257" s="50">
        <f t="shared" si="118"/>
        <v>0</v>
      </c>
      <c r="AI257" s="50">
        <f t="shared" si="119"/>
        <v>0</v>
      </c>
      <c r="AJ257" s="50">
        <f t="shared" si="120"/>
        <v>0</v>
      </c>
      <c r="AK257" s="50">
        <f t="shared" si="121"/>
        <v>0</v>
      </c>
      <c r="AL257" s="50">
        <f t="shared" si="122"/>
        <v>0</v>
      </c>
      <c r="AR257" s="50">
        <f t="shared" si="123"/>
        <v>0</v>
      </c>
      <c r="AS257" s="50">
        <f t="shared" si="124"/>
        <v>0</v>
      </c>
      <c r="AT257" s="50">
        <f t="shared" si="125"/>
        <v>0</v>
      </c>
      <c r="AV257" s="49">
        <f t="shared" si="126"/>
        <v>0</v>
      </c>
      <c r="AW257" s="49">
        <f t="shared" si="127"/>
        <v>0</v>
      </c>
      <c r="AX257" s="49">
        <f t="shared" si="128"/>
        <v>0</v>
      </c>
      <c r="AY257" s="49">
        <f t="shared" si="129"/>
        <v>0</v>
      </c>
      <c r="AZ257" s="49">
        <f t="shared" si="130"/>
        <v>0</v>
      </c>
      <c r="BA257" s="49">
        <f t="shared" si="131"/>
        <v>0</v>
      </c>
      <c r="BB257" s="49">
        <f t="shared" si="132"/>
        <v>0</v>
      </c>
      <c r="BC257" s="49">
        <f t="shared" si="133"/>
        <v>0</v>
      </c>
      <c r="BD257" s="49">
        <f t="shared" si="134"/>
        <v>0</v>
      </c>
      <c r="BE257" s="49">
        <f t="shared" si="135"/>
        <v>0</v>
      </c>
      <c r="BF257" s="49">
        <f t="shared" si="136"/>
        <v>0</v>
      </c>
      <c r="BG257" s="49">
        <f t="shared" si="137"/>
        <v>0</v>
      </c>
      <c r="BH257" s="72">
        <f t="shared" si="138"/>
        <v>0</v>
      </c>
      <c r="BI257" s="49">
        <f>VLOOKUP(A257,'1_12'!A:O,15,0)</f>
        <v>0</v>
      </c>
      <c r="BJ257" s="73">
        <f t="shared" si="139"/>
        <v>0</v>
      </c>
      <c r="BK257" s="50">
        <f t="shared" si="140"/>
        <v>0</v>
      </c>
    </row>
    <row r="258" spans="1:63" x14ac:dyDescent="0.3">
      <c r="A258" s="77" t="s">
        <v>2523</v>
      </c>
      <c r="B258" s="77" t="s">
        <v>1091</v>
      </c>
      <c r="C258" s="77">
        <f>VLOOKUP(B258,Площадь!A:B,2,0)</f>
        <v>22.3</v>
      </c>
      <c r="D258" s="113">
        <v>44996</v>
      </c>
      <c r="G258">
        <f>31-G257</f>
        <v>21</v>
      </c>
      <c r="H258">
        <v>30</v>
      </c>
      <c r="I258">
        <v>31</v>
      </c>
      <c r="J258">
        <v>30</v>
      </c>
      <c r="K258">
        <v>31</v>
      </c>
      <c r="L258">
        <v>31</v>
      </c>
      <c r="M258">
        <v>30</v>
      </c>
      <c r="N258">
        <v>31</v>
      </c>
      <c r="O258">
        <v>30</v>
      </c>
      <c r="P258">
        <v>31</v>
      </c>
      <c r="Q258">
        <f t="shared" si="109"/>
        <v>296</v>
      </c>
      <c r="R258" s="108"/>
      <c r="S258" s="91"/>
      <c r="T258" s="50">
        <f t="shared" si="110"/>
        <v>0</v>
      </c>
      <c r="U258" s="50">
        <f t="shared" si="111"/>
        <v>0</v>
      </c>
      <c r="V258" s="50">
        <f t="shared" si="112"/>
        <v>0</v>
      </c>
      <c r="W258" s="50">
        <f t="shared" si="113"/>
        <v>0</v>
      </c>
      <c r="X258" s="50">
        <f t="shared" si="114"/>
        <v>0</v>
      </c>
      <c r="Y258" s="50"/>
      <c r="Z258" s="50"/>
      <c r="AA258" s="50"/>
      <c r="AB258" s="50"/>
      <c r="AC258" s="50"/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I258" s="50">
        <f t="shared" si="119"/>
        <v>0</v>
      </c>
      <c r="AJ258" s="50">
        <f t="shared" si="120"/>
        <v>0</v>
      </c>
      <c r="AK258" s="50">
        <f t="shared" si="121"/>
        <v>0</v>
      </c>
      <c r="AL258" s="50">
        <f t="shared" si="122"/>
        <v>0.25253395532712281</v>
      </c>
      <c r="AR258" s="50">
        <f t="shared" si="123"/>
        <v>0.33217377563694067</v>
      </c>
      <c r="AS258" s="50">
        <f t="shared" si="124"/>
        <v>0.2973037753945369</v>
      </c>
      <c r="AT258" s="50">
        <f t="shared" si="125"/>
        <v>0.40827135626492767</v>
      </c>
      <c r="AV258" s="49">
        <f t="shared" si="126"/>
        <v>0</v>
      </c>
      <c r="AW258" s="49">
        <f t="shared" si="127"/>
        <v>0</v>
      </c>
      <c r="AX258" s="49">
        <f t="shared" si="128"/>
        <v>0</v>
      </c>
      <c r="AY258" s="49">
        <f t="shared" si="129"/>
        <v>677.89204832191535</v>
      </c>
      <c r="AZ258" s="49">
        <f t="shared" si="130"/>
        <v>0</v>
      </c>
      <c r="BA258" s="49">
        <f t="shared" si="131"/>
        <v>0</v>
      </c>
      <c r="BB258" s="49">
        <f t="shared" si="132"/>
        <v>0</v>
      </c>
      <c r="BC258" s="49">
        <f t="shared" si="133"/>
        <v>0</v>
      </c>
      <c r="BD258" s="49">
        <f t="shared" si="134"/>
        <v>0</v>
      </c>
      <c r="BE258" s="49">
        <f t="shared" si="135"/>
        <v>891.67399636877815</v>
      </c>
      <c r="BF258" s="49">
        <f t="shared" si="136"/>
        <v>798.07036251807915</v>
      </c>
      <c r="BG258" s="49">
        <f t="shared" si="137"/>
        <v>1095.9472979033212</v>
      </c>
      <c r="BH258" s="72">
        <f t="shared" si="138"/>
        <v>3463.5837051120939</v>
      </c>
      <c r="BI258" s="49">
        <f>VLOOKUP(A258,'1_12'!A:O,15,0)</f>
        <v>8620.0199999999986</v>
      </c>
      <c r="BJ258" s="73">
        <f t="shared" si="139"/>
        <v>-5156.4362948879043</v>
      </c>
      <c r="BK258" s="50">
        <f t="shared" si="140"/>
        <v>4.8216848379055606E-3</v>
      </c>
    </row>
    <row r="259" spans="1:63" x14ac:dyDescent="0.3">
      <c r="A259" s="77" t="s">
        <v>1448</v>
      </c>
      <c r="B259" s="77" t="s">
        <v>557</v>
      </c>
      <c r="C259" s="77">
        <f>VLOOKUP(B259,Площадь!A:B,2,0)</f>
        <v>15.5</v>
      </c>
      <c r="D259" s="113"/>
      <c r="E259">
        <v>31</v>
      </c>
      <c r="F259">
        <v>28</v>
      </c>
      <c r="G259">
        <v>31</v>
      </c>
      <c r="H259">
        <v>14</v>
      </c>
      <c r="Q259">
        <f t="shared" si="109"/>
        <v>104</v>
      </c>
      <c r="R259" s="108"/>
      <c r="S259" s="91"/>
      <c r="T259" s="50">
        <f t="shared" si="110"/>
        <v>0</v>
      </c>
      <c r="U259" s="50">
        <f t="shared" si="111"/>
        <v>0</v>
      </c>
      <c r="V259" s="50">
        <f t="shared" si="112"/>
        <v>0</v>
      </c>
      <c r="W259" s="50">
        <f t="shared" si="113"/>
        <v>0</v>
      </c>
      <c r="X259" s="50">
        <f t="shared" si="114"/>
        <v>0</v>
      </c>
      <c r="Y259" s="50"/>
      <c r="Z259" s="50"/>
      <c r="AA259" s="50"/>
      <c r="AB259" s="50"/>
      <c r="AC259" s="50"/>
      <c r="AD259" s="50">
        <f t="shared" si="115"/>
        <v>0</v>
      </c>
      <c r="AE259" s="50">
        <f t="shared" si="116"/>
        <v>0</v>
      </c>
      <c r="AF259" s="50">
        <f t="shared" si="117"/>
        <v>0</v>
      </c>
      <c r="AG259" s="50">
        <f t="shared" si="118"/>
        <v>0</v>
      </c>
      <c r="AI259" s="50">
        <f t="shared" si="119"/>
        <v>0</v>
      </c>
      <c r="AJ259" s="50">
        <f t="shared" si="120"/>
        <v>0</v>
      </c>
      <c r="AK259" s="50">
        <f t="shared" si="121"/>
        <v>0</v>
      </c>
      <c r="AL259" s="50">
        <f t="shared" si="122"/>
        <v>8.1913106585927722E-2</v>
      </c>
      <c r="AR259" s="50">
        <f t="shared" si="123"/>
        <v>0</v>
      </c>
      <c r="AS259" s="50">
        <f t="shared" si="124"/>
        <v>0</v>
      </c>
      <c r="AT259" s="50">
        <f t="shared" si="125"/>
        <v>0</v>
      </c>
      <c r="AV259" s="49">
        <f t="shared" si="126"/>
        <v>0</v>
      </c>
      <c r="AW259" s="49">
        <f t="shared" si="127"/>
        <v>0</v>
      </c>
      <c r="AX259" s="49">
        <f t="shared" si="128"/>
        <v>0</v>
      </c>
      <c r="AY259" s="49">
        <f t="shared" si="129"/>
        <v>219.88426679500094</v>
      </c>
      <c r="AZ259" s="49">
        <f t="shared" si="130"/>
        <v>0</v>
      </c>
      <c r="BA259" s="49">
        <f t="shared" si="131"/>
        <v>0</v>
      </c>
      <c r="BB259" s="49">
        <f t="shared" si="132"/>
        <v>0</v>
      </c>
      <c r="BC259" s="49">
        <f t="shared" si="133"/>
        <v>0</v>
      </c>
      <c r="BD259" s="49">
        <f t="shared" si="134"/>
        <v>0</v>
      </c>
      <c r="BE259" s="49">
        <f t="shared" si="135"/>
        <v>0</v>
      </c>
      <c r="BF259" s="49">
        <f t="shared" si="136"/>
        <v>0</v>
      </c>
      <c r="BG259" s="49">
        <f t="shared" si="137"/>
        <v>0</v>
      </c>
      <c r="BH259" s="72">
        <f t="shared" si="138"/>
        <v>219.88426679500094</v>
      </c>
      <c r="BI259" s="49">
        <f>VLOOKUP(A259,'1_12'!A:O,15,0)</f>
        <v>310.58</v>
      </c>
      <c r="BJ259" s="73">
        <f t="shared" si="139"/>
        <v>-90.695733204999044</v>
      </c>
      <c r="BK259" s="50">
        <f t="shared" si="140"/>
        <v>4.4039304616090173E-4</v>
      </c>
    </row>
    <row r="260" spans="1:63" x14ac:dyDescent="0.3">
      <c r="A260" s="77" t="s">
        <v>2651</v>
      </c>
      <c r="B260" s="77" t="s">
        <v>557</v>
      </c>
      <c r="C260" s="77">
        <f>VLOOKUP(B260,Площадь!A:B,2,0)</f>
        <v>15.5</v>
      </c>
      <c r="D260" s="113">
        <v>45031</v>
      </c>
      <c r="H260">
        <f>30-H259</f>
        <v>16</v>
      </c>
      <c r="I260">
        <v>31</v>
      </c>
      <c r="J260">
        <v>30</v>
      </c>
      <c r="K260">
        <v>31</v>
      </c>
      <c r="L260">
        <v>31</v>
      </c>
      <c r="M260">
        <v>30</v>
      </c>
      <c r="N260">
        <v>31</v>
      </c>
      <c r="O260">
        <v>30</v>
      </c>
      <c r="P260">
        <v>31</v>
      </c>
      <c r="Q260">
        <f t="shared" ref="Q260:Q310" si="141">SUM(E260:P260)</f>
        <v>261</v>
      </c>
      <c r="R260" s="108"/>
      <c r="S260" s="91"/>
      <c r="T260" s="50">
        <f t="shared" ref="T260:T323" si="142">R260*$T$1/31*E260</f>
        <v>0</v>
      </c>
      <c r="U260" s="50">
        <f t="shared" ref="U260:U323" si="143">R260*$U$1/28*F260</f>
        <v>0</v>
      </c>
      <c r="V260" s="50">
        <f t="shared" ref="V260:V323" si="144">R260*$V$1/31*G260</f>
        <v>0</v>
      </c>
      <c r="W260" s="50">
        <f t="shared" ref="W260:W323" si="145">R260*W$1/30*H260</f>
        <v>0</v>
      </c>
      <c r="X260" s="50">
        <f t="shared" ref="X260:X323" si="146">SUM(T260:W260)-R260</f>
        <v>0</v>
      </c>
      <c r="Y260" s="50"/>
      <c r="Z260" s="50"/>
      <c r="AA260" s="50"/>
      <c r="AB260" s="50"/>
      <c r="AC260" s="50"/>
      <c r="AD260" s="50">
        <f t="shared" ref="AD260:AD323" si="147">(S260*$AD$1)/31*N260</f>
        <v>0</v>
      </c>
      <c r="AE260" s="50">
        <f t="shared" ref="AE260:AE323" si="148">(S260*$AE$1)/30*O260</f>
        <v>0</v>
      </c>
      <c r="AF260" s="50">
        <f t="shared" ref="AF260:AF323" si="149">(S260*$AF$1)/31*P260</f>
        <v>0</v>
      </c>
      <c r="AG260" s="50">
        <f t="shared" ref="AG260:AG323" si="150">S260-AD260-AE260-AF260</f>
        <v>0</v>
      </c>
      <c r="AI260" s="50">
        <f t="shared" ref="AI260:AI323" si="151">(C260*$AI$1)/31*E260</f>
        <v>0</v>
      </c>
      <c r="AJ260" s="50">
        <f t="shared" ref="AJ260:AJ323" si="152">(C260*$AJ$1)/28*F260</f>
        <v>0</v>
      </c>
      <c r="AK260" s="50">
        <f t="shared" ref="AK260:AK323" si="153">(C260*$AK$1)/31*G260</f>
        <v>0</v>
      </c>
      <c r="AL260" s="50">
        <f t="shared" ref="AL260:AL323" si="154">(C260*$AL$1)/30*H260</f>
        <v>9.361497895534597E-2</v>
      </c>
      <c r="AR260" s="50">
        <f t="shared" ref="AR260:AR323" si="155">(C260*$AR$1)/31*N260</f>
        <v>0.23088311759518296</v>
      </c>
      <c r="AS260" s="50">
        <f t="shared" ref="AS260:AS323" si="156">(C260*$AS$1)/30*O260</f>
        <v>0.20664612191100096</v>
      </c>
      <c r="AT260" s="50">
        <f t="shared" ref="AT260:AT323" si="157">(C260*$AT$1)/31*P260</f>
        <v>0.28377605480297663</v>
      </c>
      <c r="AV260" s="49">
        <f t="shared" ref="AV260:AV323" si="158">(T260+AI260)*$AV$1</f>
        <v>0</v>
      </c>
      <c r="AW260" s="49">
        <f t="shared" ref="AW260:AW323" si="159">(U260+AJ260)*$AW$1</f>
        <v>0</v>
      </c>
      <c r="AX260" s="49">
        <f t="shared" ref="AX260:AX323" si="160">(V260+AK260)*$AX$1</f>
        <v>0</v>
      </c>
      <c r="AY260" s="49">
        <f t="shared" ref="AY260:AY323" si="161">(W260+AL260)*$AY$1</f>
        <v>251.29630490857252</v>
      </c>
      <c r="AZ260" s="49">
        <f t="shared" ref="AZ260:AZ323" si="162">(Y260+AM260)*$AZ$1</f>
        <v>0</v>
      </c>
      <c r="BA260" s="49">
        <f t="shared" ref="BA260:BA323" si="163">(Z260+AN260)*$BA$1</f>
        <v>0</v>
      </c>
      <c r="BB260" s="49">
        <f t="shared" ref="BB260:BB323" si="164">(AA260+AO260)*$BB$1</f>
        <v>0</v>
      </c>
      <c r="BC260" s="49">
        <f t="shared" ref="BC260:BC323" si="165">(AB260+AP260)*$BC$1</f>
        <v>0</v>
      </c>
      <c r="BD260" s="49">
        <f t="shared" ref="BD260:BD323" si="166">(AC260+AQ260)*$BD$1</f>
        <v>0</v>
      </c>
      <c r="BE260" s="49">
        <f t="shared" ref="BE260:BE323" si="167">(AD260+AR260)*$BE$1</f>
        <v>619.7734055478054</v>
      </c>
      <c r="BF260" s="49">
        <f t="shared" ref="BF260:BF323" si="168">(AE260+AS260)*$BF$1</f>
        <v>554.71258381301459</v>
      </c>
      <c r="BG260" s="49">
        <f t="shared" ref="BG260:BG323" si="169">(AF260+AT260)*$BG$1</f>
        <v>761.75709047091834</v>
      </c>
      <c r="BH260" s="72">
        <f t="shared" ref="BH260:BH323" si="170">SUM(AV260:BG260)</f>
        <v>2187.5393847403107</v>
      </c>
      <c r="BI260" s="49">
        <f>VLOOKUP(A260,'1_12'!A:O,15,0)</f>
        <v>5680.9000000000015</v>
      </c>
      <c r="BJ260" s="73">
        <f t="shared" ref="BJ260:BJ323" si="171">BH260-BI260</f>
        <v>-3493.3606152596908</v>
      </c>
      <c r="BK260" s="50">
        <f t="shared" ref="BK260:BK323" si="172">(SUM(T260:W260)+SUM(AD260:AF260)+SUM(AI260:AL260)+SUM(AR260:AT260))/12/C260</f>
        <v>4.3812917917446584E-3</v>
      </c>
    </row>
    <row r="261" spans="1:63" x14ac:dyDescent="0.3">
      <c r="A261" s="77" t="s">
        <v>1724</v>
      </c>
      <c r="B261" s="77" t="s">
        <v>779</v>
      </c>
      <c r="C261" s="77">
        <f>VLOOKUP(B261,Площадь!A:B,2,0)</f>
        <v>15.3</v>
      </c>
      <c r="D261" s="113"/>
      <c r="E261">
        <v>31</v>
      </c>
      <c r="F261">
        <v>28</v>
      </c>
      <c r="G261">
        <v>31</v>
      </c>
      <c r="H261">
        <v>30</v>
      </c>
      <c r="I261">
        <v>31</v>
      </c>
      <c r="J261">
        <v>14</v>
      </c>
      <c r="Q261">
        <f t="shared" si="141"/>
        <v>165</v>
      </c>
      <c r="R261" s="108"/>
      <c r="S261" s="91"/>
      <c r="T261" s="50">
        <f t="shared" si="142"/>
        <v>0</v>
      </c>
      <c r="U261" s="50">
        <f t="shared" si="143"/>
        <v>0</v>
      </c>
      <c r="V261" s="50">
        <f t="shared" si="144"/>
        <v>0</v>
      </c>
      <c r="W261" s="50">
        <f t="shared" si="145"/>
        <v>0</v>
      </c>
      <c r="X261" s="50">
        <f t="shared" si="146"/>
        <v>0</v>
      </c>
      <c r="Y261" s="50"/>
      <c r="Z261" s="50"/>
      <c r="AA261" s="50"/>
      <c r="AB261" s="50"/>
      <c r="AC261" s="50"/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I261" s="50">
        <f t="shared" si="151"/>
        <v>0</v>
      </c>
      <c r="AJ261" s="50">
        <f t="shared" si="152"/>
        <v>0</v>
      </c>
      <c r="AK261" s="50">
        <f t="shared" si="153"/>
        <v>0</v>
      </c>
      <c r="AL261" s="50">
        <f t="shared" si="154"/>
        <v>0.1732632070181605</v>
      </c>
      <c r="AR261" s="50">
        <f t="shared" si="155"/>
        <v>0</v>
      </c>
      <c r="AS261" s="50">
        <f t="shared" si="156"/>
        <v>0</v>
      </c>
      <c r="AT261" s="50">
        <f t="shared" si="157"/>
        <v>0</v>
      </c>
      <c r="AV261" s="49">
        <f t="shared" si="158"/>
        <v>0</v>
      </c>
      <c r="AW261" s="49">
        <f t="shared" si="159"/>
        <v>0</v>
      </c>
      <c r="AX261" s="49">
        <f t="shared" si="160"/>
        <v>0</v>
      </c>
      <c r="AY261" s="49">
        <f t="shared" si="161"/>
        <v>465.10082239126933</v>
      </c>
      <c r="AZ261" s="49">
        <f t="shared" si="162"/>
        <v>0</v>
      </c>
      <c r="BA261" s="49">
        <f t="shared" si="163"/>
        <v>0</v>
      </c>
      <c r="BB261" s="49">
        <f t="shared" si="164"/>
        <v>0</v>
      </c>
      <c r="BC261" s="49">
        <f t="shared" si="165"/>
        <v>0</v>
      </c>
      <c r="BD261" s="49">
        <f t="shared" si="166"/>
        <v>0</v>
      </c>
      <c r="BE261" s="49">
        <f t="shared" si="167"/>
        <v>0</v>
      </c>
      <c r="BF261" s="49">
        <f t="shared" si="168"/>
        <v>0</v>
      </c>
      <c r="BG261" s="49">
        <f t="shared" si="169"/>
        <v>0</v>
      </c>
      <c r="BH261" s="72">
        <f t="shared" si="170"/>
        <v>465.10082239126933</v>
      </c>
      <c r="BI261" s="49">
        <f>VLOOKUP(A261,'1_12'!A:O,15,0)</f>
        <v>1620.81</v>
      </c>
      <c r="BJ261" s="73">
        <f t="shared" si="171"/>
        <v>-1155.7091776087307</v>
      </c>
      <c r="BK261" s="50">
        <f t="shared" si="172"/>
        <v>9.4369938463050376E-4</v>
      </c>
    </row>
    <row r="262" spans="1:63" x14ac:dyDescent="0.3">
      <c r="A262" s="77" t="s">
        <v>2799</v>
      </c>
      <c r="B262" s="77" t="s">
        <v>779</v>
      </c>
      <c r="C262" s="77">
        <f>VLOOKUP(B262,Площадь!A:B,2,0)</f>
        <v>15.3</v>
      </c>
      <c r="D262" s="113">
        <v>45092</v>
      </c>
      <c r="J262">
        <f>30-J261</f>
        <v>16</v>
      </c>
      <c r="K262">
        <v>31</v>
      </c>
      <c r="L262">
        <v>31</v>
      </c>
      <c r="M262">
        <v>30</v>
      </c>
      <c r="N262">
        <v>31</v>
      </c>
      <c r="O262">
        <v>30</v>
      </c>
      <c r="P262">
        <v>31</v>
      </c>
      <c r="Q262">
        <f t="shared" si="141"/>
        <v>200</v>
      </c>
      <c r="R262" s="108"/>
      <c r="S262" s="91"/>
      <c r="T262" s="50">
        <f t="shared" si="142"/>
        <v>0</v>
      </c>
      <c r="U262" s="50">
        <f t="shared" si="143"/>
        <v>0</v>
      </c>
      <c r="V262" s="50">
        <f t="shared" si="144"/>
        <v>0</v>
      </c>
      <c r="W262" s="50">
        <f t="shared" si="145"/>
        <v>0</v>
      </c>
      <c r="X262" s="50">
        <f t="shared" si="146"/>
        <v>0</v>
      </c>
      <c r="Y262" s="50"/>
      <c r="Z262" s="50"/>
      <c r="AA262" s="50"/>
      <c r="AB262" s="50"/>
      <c r="AC262" s="50"/>
      <c r="AD262" s="50">
        <f t="shared" si="147"/>
        <v>0</v>
      </c>
      <c r="AE262" s="50">
        <f t="shared" si="148"/>
        <v>0</v>
      </c>
      <c r="AF262" s="50">
        <f t="shared" si="149"/>
        <v>0</v>
      </c>
      <c r="AG262" s="50">
        <f t="shared" si="150"/>
        <v>0</v>
      </c>
      <c r="AI262" s="50">
        <f t="shared" si="151"/>
        <v>0</v>
      </c>
      <c r="AJ262" s="50">
        <f t="shared" si="152"/>
        <v>0</v>
      </c>
      <c r="AK262" s="50">
        <f t="shared" si="153"/>
        <v>0</v>
      </c>
      <c r="AL262" s="50">
        <f t="shared" si="154"/>
        <v>0</v>
      </c>
      <c r="AR262" s="50">
        <f t="shared" si="155"/>
        <v>0.22790398059395481</v>
      </c>
      <c r="AS262" s="50">
        <f t="shared" si="156"/>
        <v>0.20397972033795581</v>
      </c>
      <c r="AT262" s="50">
        <f t="shared" si="157"/>
        <v>0.28011442828938982</v>
      </c>
      <c r="AV262" s="49">
        <f t="shared" si="158"/>
        <v>0</v>
      </c>
      <c r="AW262" s="49">
        <f t="shared" si="159"/>
        <v>0</v>
      </c>
      <c r="AX262" s="49">
        <f t="shared" si="160"/>
        <v>0</v>
      </c>
      <c r="AY262" s="49">
        <f t="shared" si="161"/>
        <v>0</v>
      </c>
      <c r="AZ262" s="49">
        <f t="shared" si="162"/>
        <v>0</v>
      </c>
      <c r="BA262" s="49">
        <f t="shared" si="163"/>
        <v>0</v>
      </c>
      <c r="BB262" s="49">
        <f t="shared" si="164"/>
        <v>0</v>
      </c>
      <c r="BC262" s="49">
        <f t="shared" si="165"/>
        <v>0</v>
      </c>
      <c r="BD262" s="49">
        <f t="shared" si="166"/>
        <v>0</v>
      </c>
      <c r="BE262" s="49">
        <f t="shared" si="167"/>
        <v>611.77632934718861</v>
      </c>
      <c r="BF262" s="49">
        <f t="shared" si="168"/>
        <v>547.55500208639512</v>
      </c>
      <c r="BG262" s="49">
        <f t="shared" si="169"/>
        <v>751.92796672290649</v>
      </c>
      <c r="BH262" s="72">
        <f t="shared" si="170"/>
        <v>1911.2592981564903</v>
      </c>
      <c r="BI262" s="49">
        <f>VLOOKUP(A262,'1_12'!A:O,15,0)</f>
        <v>4293.3600000000006</v>
      </c>
      <c r="BJ262" s="73">
        <f t="shared" si="171"/>
        <v>-2382.1007018435103</v>
      </c>
      <c r="BK262" s="50">
        <f t="shared" si="172"/>
        <v>3.8779854532750568E-3</v>
      </c>
    </row>
    <row r="263" spans="1:63" x14ac:dyDescent="0.3">
      <c r="A263" s="77" t="s">
        <v>1291</v>
      </c>
      <c r="B263" s="77" t="s">
        <v>869</v>
      </c>
      <c r="C263" s="77">
        <f>VLOOKUP(B263,Площадь!A:B,2,0)</f>
        <v>15.3</v>
      </c>
      <c r="D263" s="113"/>
      <c r="E263">
        <v>31</v>
      </c>
      <c r="F263">
        <v>28</v>
      </c>
      <c r="G263">
        <v>7</v>
      </c>
      <c r="Q263">
        <f t="shared" si="141"/>
        <v>66</v>
      </c>
      <c r="R263" s="108"/>
      <c r="S263" s="91"/>
      <c r="T263" s="50">
        <f t="shared" si="142"/>
        <v>0</v>
      </c>
      <c r="U263" s="50">
        <f t="shared" si="143"/>
        <v>0</v>
      </c>
      <c r="V263" s="50">
        <f t="shared" si="144"/>
        <v>0</v>
      </c>
      <c r="W263" s="50">
        <f t="shared" si="145"/>
        <v>0</v>
      </c>
      <c r="X263" s="50">
        <f t="shared" si="146"/>
        <v>0</v>
      </c>
      <c r="Y263" s="50"/>
      <c r="Z263" s="50"/>
      <c r="AA263" s="50"/>
      <c r="AB263" s="50"/>
      <c r="AC263" s="50"/>
      <c r="AD263" s="50">
        <f t="shared" si="147"/>
        <v>0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I263" s="50">
        <f t="shared" si="151"/>
        <v>0</v>
      </c>
      <c r="AJ263" s="50">
        <f t="shared" si="152"/>
        <v>0</v>
      </c>
      <c r="AK263" s="50">
        <f t="shared" si="153"/>
        <v>0</v>
      </c>
      <c r="AL263" s="50">
        <f t="shared" si="154"/>
        <v>0</v>
      </c>
      <c r="AR263" s="50">
        <f t="shared" si="155"/>
        <v>0</v>
      </c>
      <c r="AS263" s="50">
        <f t="shared" si="156"/>
        <v>0</v>
      </c>
      <c r="AT263" s="50">
        <f t="shared" si="157"/>
        <v>0</v>
      </c>
      <c r="AV263" s="49">
        <f t="shared" si="158"/>
        <v>0</v>
      </c>
      <c r="AW263" s="49">
        <f t="shared" si="159"/>
        <v>0</v>
      </c>
      <c r="AX263" s="49">
        <f t="shared" si="160"/>
        <v>0</v>
      </c>
      <c r="AY263" s="49">
        <f t="shared" si="161"/>
        <v>0</v>
      </c>
      <c r="AZ263" s="49">
        <f t="shared" si="162"/>
        <v>0</v>
      </c>
      <c r="BA263" s="49">
        <f t="shared" si="163"/>
        <v>0</v>
      </c>
      <c r="BB263" s="49">
        <f t="shared" si="164"/>
        <v>0</v>
      </c>
      <c r="BC263" s="49">
        <f t="shared" si="165"/>
        <v>0</v>
      </c>
      <c r="BD263" s="49">
        <f t="shared" si="166"/>
        <v>0</v>
      </c>
      <c r="BE263" s="49">
        <f t="shared" si="167"/>
        <v>0</v>
      </c>
      <c r="BF263" s="49">
        <f t="shared" si="168"/>
        <v>0</v>
      </c>
      <c r="BG263" s="49">
        <f t="shared" si="169"/>
        <v>0</v>
      </c>
      <c r="BH263" s="72">
        <f t="shared" si="170"/>
        <v>0</v>
      </c>
      <c r="BI263" s="49">
        <f>VLOOKUP(A263,'1_12'!A:O,15,0)</f>
        <v>0</v>
      </c>
      <c r="BJ263" s="73">
        <f t="shared" si="171"/>
        <v>0</v>
      </c>
      <c r="BK263" s="50">
        <f t="shared" si="172"/>
        <v>0</v>
      </c>
    </row>
    <row r="264" spans="1:63" x14ac:dyDescent="0.3">
      <c r="A264" s="77" t="s">
        <v>2546</v>
      </c>
      <c r="B264" s="77" t="s">
        <v>869</v>
      </c>
      <c r="C264" s="77">
        <f>VLOOKUP(B264,Площадь!A:B,2,0)</f>
        <v>15.3</v>
      </c>
      <c r="D264" s="113">
        <v>44993</v>
      </c>
      <c r="G264">
        <f>31-G263</f>
        <v>24</v>
      </c>
      <c r="H264">
        <v>30</v>
      </c>
      <c r="I264">
        <v>31</v>
      </c>
      <c r="J264">
        <v>30</v>
      </c>
      <c r="K264">
        <v>31</v>
      </c>
      <c r="L264">
        <v>31</v>
      </c>
      <c r="M264">
        <v>30</v>
      </c>
      <c r="N264">
        <v>31</v>
      </c>
      <c r="O264">
        <v>30</v>
      </c>
      <c r="P264">
        <v>31</v>
      </c>
      <c r="Q264">
        <f t="shared" si="141"/>
        <v>299</v>
      </c>
      <c r="R264" s="108"/>
      <c r="S264" s="91"/>
      <c r="T264" s="50">
        <f t="shared" si="142"/>
        <v>0</v>
      </c>
      <c r="U264" s="50">
        <f t="shared" si="143"/>
        <v>0</v>
      </c>
      <c r="V264" s="50">
        <f t="shared" si="144"/>
        <v>0</v>
      </c>
      <c r="W264" s="50">
        <f t="shared" si="145"/>
        <v>0</v>
      </c>
      <c r="X264" s="50">
        <f t="shared" si="146"/>
        <v>0</v>
      </c>
      <c r="Y264" s="50"/>
      <c r="Z264" s="50"/>
      <c r="AA264" s="50"/>
      <c r="AB264" s="50"/>
      <c r="AC264" s="50"/>
      <c r="AD264" s="50">
        <f t="shared" si="147"/>
        <v>0</v>
      </c>
      <c r="AE264" s="50">
        <f t="shared" si="148"/>
        <v>0</v>
      </c>
      <c r="AF264" s="50">
        <f t="shared" si="149"/>
        <v>0</v>
      </c>
      <c r="AG264" s="50">
        <f t="shared" si="150"/>
        <v>0</v>
      </c>
      <c r="AI264" s="50">
        <f t="shared" si="151"/>
        <v>0</v>
      </c>
      <c r="AJ264" s="50">
        <f t="shared" si="152"/>
        <v>0</v>
      </c>
      <c r="AK264" s="50">
        <f t="shared" si="153"/>
        <v>0</v>
      </c>
      <c r="AL264" s="50">
        <f t="shared" si="154"/>
        <v>0.1732632070181605</v>
      </c>
      <c r="AR264" s="50">
        <f t="shared" si="155"/>
        <v>0.22790398059395481</v>
      </c>
      <c r="AS264" s="50">
        <f t="shared" si="156"/>
        <v>0.20397972033795581</v>
      </c>
      <c r="AT264" s="50">
        <f t="shared" si="157"/>
        <v>0.28011442828938982</v>
      </c>
      <c r="AV264" s="49">
        <f t="shared" si="158"/>
        <v>0</v>
      </c>
      <c r="AW264" s="49">
        <f t="shared" si="159"/>
        <v>0</v>
      </c>
      <c r="AX264" s="49">
        <f t="shared" si="160"/>
        <v>0</v>
      </c>
      <c r="AY264" s="49">
        <f t="shared" si="161"/>
        <v>465.10082239126933</v>
      </c>
      <c r="AZ264" s="49">
        <f t="shared" si="162"/>
        <v>0</v>
      </c>
      <c r="BA264" s="49">
        <f t="shared" si="163"/>
        <v>0</v>
      </c>
      <c r="BB264" s="49">
        <f t="shared" si="164"/>
        <v>0</v>
      </c>
      <c r="BC264" s="49">
        <f t="shared" si="165"/>
        <v>0</v>
      </c>
      <c r="BD264" s="49">
        <f t="shared" si="166"/>
        <v>0</v>
      </c>
      <c r="BE264" s="49">
        <f t="shared" si="167"/>
        <v>611.77632934718861</v>
      </c>
      <c r="BF264" s="49">
        <f t="shared" si="168"/>
        <v>547.55500208639512</v>
      </c>
      <c r="BG264" s="49">
        <f t="shared" si="169"/>
        <v>751.92796672290649</v>
      </c>
      <c r="BH264" s="72">
        <f t="shared" si="170"/>
        <v>2376.3601205477598</v>
      </c>
      <c r="BI264" s="49">
        <f>VLOOKUP(A264,'1_12'!A:O,15,0)</f>
        <v>5914.17</v>
      </c>
      <c r="BJ264" s="73">
        <f t="shared" si="171"/>
        <v>-3537.8098794522402</v>
      </c>
      <c r="BK264" s="50">
        <f t="shared" si="172"/>
        <v>4.8216848379055615E-3</v>
      </c>
    </row>
    <row r="265" spans="1:63" x14ac:dyDescent="0.3">
      <c r="A265" s="77" t="s">
        <v>1881</v>
      </c>
      <c r="B265" s="77" t="s">
        <v>761</v>
      </c>
      <c r="C265" s="77">
        <f>VLOOKUP(B265,Площадь!A:B,2,0)</f>
        <v>15.2</v>
      </c>
      <c r="D265" s="113"/>
      <c r="E265">
        <v>31</v>
      </c>
      <c r="F265">
        <v>28</v>
      </c>
      <c r="G265">
        <v>31</v>
      </c>
      <c r="H265">
        <v>30</v>
      </c>
      <c r="I265">
        <v>31</v>
      </c>
      <c r="J265">
        <v>18</v>
      </c>
      <c r="Q265">
        <f t="shared" si="141"/>
        <v>169</v>
      </c>
      <c r="R265" s="108"/>
      <c r="S265" s="91"/>
      <c r="T265" s="50">
        <f t="shared" si="142"/>
        <v>0</v>
      </c>
      <c r="U265" s="50">
        <f t="shared" si="143"/>
        <v>0</v>
      </c>
      <c r="V265" s="50">
        <f t="shared" si="144"/>
        <v>0</v>
      </c>
      <c r="W265" s="50">
        <f t="shared" si="145"/>
        <v>0</v>
      </c>
      <c r="X265" s="50">
        <f t="shared" si="146"/>
        <v>0</v>
      </c>
      <c r="Y265" s="50"/>
      <c r="Z265" s="50"/>
      <c r="AA265" s="50"/>
      <c r="AB265" s="50"/>
      <c r="AC265" s="50"/>
      <c r="AD265" s="50">
        <f t="shared" si="147"/>
        <v>0</v>
      </c>
      <c r="AE265" s="50">
        <f t="shared" si="148"/>
        <v>0</v>
      </c>
      <c r="AF265" s="50">
        <f t="shared" si="149"/>
        <v>0</v>
      </c>
      <c r="AG265" s="50">
        <f t="shared" si="150"/>
        <v>0</v>
      </c>
      <c r="AI265" s="50">
        <f t="shared" si="151"/>
        <v>0</v>
      </c>
      <c r="AJ265" s="50">
        <f t="shared" si="152"/>
        <v>0</v>
      </c>
      <c r="AK265" s="50">
        <f t="shared" si="153"/>
        <v>0</v>
      </c>
      <c r="AL265" s="50">
        <f t="shared" si="154"/>
        <v>0.17213076775660388</v>
      </c>
      <c r="AR265" s="50">
        <f t="shared" si="155"/>
        <v>0</v>
      </c>
      <c r="AS265" s="50">
        <f t="shared" si="156"/>
        <v>0</v>
      </c>
      <c r="AT265" s="50">
        <f t="shared" si="157"/>
        <v>0</v>
      </c>
      <c r="AV265" s="49">
        <f t="shared" si="158"/>
        <v>0</v>
      </c>
      <c r="AW265" s="49">
        <f t="shared" si="159"/>
        <v>0</v>
      </c>
      <c r="AX265" s="49">
        <f t="shared" si="160"/>
        <v>0</v>
      </c>
      <c r="AY265" s="49">
        <f t="shared" si="161"/>
        <v>462.06094773511722</v>
      </c>
      <c r="AZ265" s="49">
        <f t="shared" si="162"/>
        <v>0</v>
      </c>
      <c r="BA265" s="49">
        <f t="shared" si="163"/>
        <v>0</v>
      </c>
      <c r="BB265" s="49">
        <f t="shared" si="164"/>
        <v>0</v>
      </c>
      <c r="BC265" s="49">
        <f t="shared" si="165"/>
        <v>0</v>
      </c>
      <c r="BD265" s="49">
        <f t="shared" si="166"/>
        <v>0</v>
      </c>
      <c r="BE265" s="49">
        <f t="shared" si="167"/>
        <v>0</v>
      </c>
      <c r="BF265" s="49">
        <f t="shared" si="168"/>
        <v>0</v>
      </c>
      <c r="BG265" s="49">
        <f t="shared" si="169"/>
        <v>0</v>
      </c>
      <c r="BH265" s="72">
        <f t="shared" si="170"/>
        <v>462.06094773511722</v>
      </c>
      <c r="BI265" s="49">
        <f>VLOOKUP(A265,'1_12'!A:O,15,0)</f>
        <v>1697.33</v>
      </c>
      <c r="BJ265" s="73">
        <f t="shared" si="171"/>
        <v>-1235.2690522648827</v>
      </c>
      <c r="BK265" s="50">
        <f t="shared" si="172"/>
        <v>9.4369938463050376E-4</v>
      </c>
    </row>
    <row r="266" spans="1:63" x14ac:dyDescent="0.3">
      <c r="A266" s="77" t="s">
        <v>2806</v>
      </c>
      <c r="B266" s="77" t="s">
        <v>761</v>
      </c>
      <c r="C266" s="77">
        <f>VLOOKUP(B266,Площадь!A:B,2,0)</f>
        <v>15.2</v>
      </c>
      <c r="D266" s="113">
        <v>45096</v>
      </c>
      <c r="J266">
        <f>30-J265</f>
        <v>12</v>
      </c>
      <c r="K266">
        <v>31</v>
      </c>
      <c r="L266">
        <v>31</v>
      </c>
      <c r="M266">
        <v>30</v>
      </c>
      <c r="N266">
        <v>31</v>
      </c>
      <c r="O266">
        <v>30</v>
      </c>
      <c r="P266">
        <v>31</v>
      </c>
      <c r="Q266">
        <f t="shared" si="141"/>
        <v>196</v>
      </c>
      <c r="R266" s="108"/>
      <c r="S266" s="91"/>
      <c r="T266" s="50">
        <f t="shared" si="142"/>
        <v>0</v>
      </c>
      <c r="U266" s="50">
        <f t="shared" si="143"/>
        <v>0</v>
      </c>
      <c r="V266" s="50">
        <f t="shared" si="144"/>
        <v>0</v>
      </c>
      <c r="W266" s="50">
        <f t="shared" si="145"/>
        <v>0</v>
      </c>
      <c r="X266" s="50">
        <f t="shared" si="146"/>
        <v>0</v>
      </c>
      <c r="Y266" s="50"/>
      <c r="Z266" s="50"/>
      <c r="AA266" s="50"/>
      <c r="AB266" s="50"/>
      <c r="AC266" s="50"/>
      <c r="AD266" s="50">
        <f t="shared" si="147"/>
        <v>0</v>
      </c>
      <c r="AE266" s="50">
        <f t="shared" si="148"/>
        <v>0</v>
      </c>
      <c r="AF266" s="50">
        <f t="shared" si="149"/>
        <v>0</v>
      </c>
      <c r="AG266" s="50">
        <f t="shared" si="150"/>
        <v>0</v>
      </c>
      <c r="AI266" s="50">
        <f t="shared" si="151"/>
        <v>0</v>
      </c>
      <c r="AJ266" s="50">
        <f t="shared" si="152"/>
        <v>0</v>
      </c>
      <c r="AK266" s="50">
        <f t="shared" si="153"/>
        <v>0</v>
      </c>
      <c r="AL266" s="50">
        <f t="shared" si="154"/>
        <v>0</v>
      </c>
      <c r="AR266" s="50">
        <f t="shared" si="155"/>
        <v>0.22641441209334071</v>
      </c>
      <c r="AS266" s="50">
        <f t="shared" si="156"/>
        <v>0.2026465195514332</v>
      </c>
      <c r="AT266" s="50">
        <f t="shared" si="157"/>
        <v>0.27828361503259641</v>
      </c>
      <c r="AV266" s="49">
        <f t="shared" si="158"/>
        <v>0</v>
      </c>
      <c r="AW266" s="49">
        <f t="shared" si="159"/>
        <v>0</v>
      </c>
      <c r="AX266" s="49">
        <f t="shared" si="160"/>
        <v>0</v>
      </c>
      <c r="AY266" s="49">
        <f t="shared" si="161"/>
        <v>0</v>
      </c>
      <c r="AZ266" s="49">
        <f t="shared" si="162"/>
        <v>0</v>
      </c>
      <c r="BA266" s="49">
        <f t="shared" si="163"/>
        <v>0</v>
      </c>
      <c r="BB266" s="49">
        <f t="shared" si="164"/>
        <v>0</v>
      </c>
      <c r="BC266" s="49">
        <f t="shared" si="165"/>
        <v>0</v>
      </c>
      <c r="BD266" s="49">
        <f t="shared" si="166"/>
        <v>0</v>
      </c>
      <c r="BE266" s="49">
        <f t="shared" si="167"/>
        <v>607.77779124688004</v>
      </c>
      <c r="BF266" s="49">
        <f t="shared" si="168"/>
        <v>543.97621122308522</v>
      </c>
      <c r="BG266" s="49">
        <f t="shared" si="169"/>
        <v>747.01340484890056</v>
      </c>
      <c r="BH266" s="72">
        <f t="shared" si="170"/>
        <v>1898.7674073188657</v>
      </c>
      <c r="BI266" s="49">
        <f>VLOOKUP(A266,'1_12'!A:O,15,0)</f>
        <v>4178.22</v>
      </c>
      <c r="BJ266" s="73">
        <f t="shared" si="171"/>
        <v>-2279.4525926811348</v>
      </c>
      <c r="BK266" s="50">
        <f t="shared" si="172"/>
        <v>3.8779854532750564E-3</v>
      </c>
    </row>
    <row r="267" spans="1:63" x14ac:dyDescent="0.3">
      <c r="A267" s="77" t="s">
        <v>1397</v>
      </c>
      <c r="B267" s="77" t="s">
        <v>775</v>
      </c>
      <c r="C267" s="77">
        <f>VLOOKUP(B267,Площадь!A:B,2,0)</f>
        <v>21.9</v>
      </c>
      <c r="D267" s="113"/>
      <c r="E267">
        <v>31</v>
      </c>
      <c r="F267">
        <v>28</v>
      </c>
      <c r="G267">
        <v>31</v>
      </c>
      <c r="H267">
        <v>30</v>
      </c>
      <c r="I267">
        <v>23</v>
      </c>
      <c r="Q267">
        <f t="shared" si="141"/>
        <v>143</v>
      </c>
      <c r="R267" s="108"/>
      <c r="S267" s="91"/>
      <c r="T267" s="50">
        <f t="shared" si="142"/>
        <v>0</v>
      </c>
      <c r="U267" s="50">
        <f t="shared" si="143"/>
        <v>0</v>
      </c>
      <c r="V267" s="50">
        <f t="shared" si="144"/>
        <v>0</v>
      </c>
      <c r="W267" s="50">
        <f t="shared" si="145"/>
        <v>0</v>
      </c>
      <c r="X267" s="50">
        <f t="shared" si="146"/>
        <v>0</v>
      </c>
      <c r="Y267" s="50"/>
      <c r="Z267" s="50"/>
      <c r="AA267" s="50"/>
      <c r="AB267" s="50"/>
      <c r="AC267" s="50"/>
      <c r="AD267" s="50">
        <f t="shared" si="147"/>
        <v>0</v>
      </c>
      <c r="AE267" s="50">
        <f t="shared" si="148"/>
        <v>0</v>
      </c>
      <c r="AF267" s="50">
        <f t="shared" si="149"/>
        <v>0</v>
      </c>
      <c r="AG267" s="50">
        <f t="shared" si="150"/>
        <v>0</v>
      </c>
      <c r="AI267" s="50">
        <f t="shared" si="151"/>
        <v>0</v>
      </c>
      <c r="AJ267" s="50">
        <f t="shared" si="152"/>
        <v>0</v>
      </c>
      <c r="AK267" s="50">
        <f t="shared" si="153"/>
        <v>0</v>
      </c>
      <c r="AL267" s="50">
        <f t="shared" si="154"/>
        <v>0.24800419828089637</v>
      </c>
      <c r="AR267" s="50">
        <f t="shared" si="155"/>
        <v>0</v>
      </c>
      <c r="AS267" s="50">
        <f t="shared" si="156"/>
        <v>0</v>
      </c>
      <c r="AT267" s="50">
        <f t="shared" si="157"/>
        <v>0</v>
      </c>
      <c r="AV267" s="49">
        <f t="shared" si="158"/>
        <v>0</v>
      </c>
      <c r="AW267" s="49">
        <f t="shared" si="159"/>
        <v>0</v>
      </c>
      <c r="AX267" s="49">
        <f t="shared" si="160"/>
        <v>0</v>
      </c>
      <c r="AY267" s="49">
        <f t="shared" si="161"/>
        <v>665.73254969730704</v>
      </c>
      <c r="AZ267" s="49">
        <f t="shared" si="162"/>
        <v>0</v>
      </c>
      <c r="BA267" s="49">
        <f t="shared" si="163"/>
        <v>0</v>
      </c>
      <c r="BB267" s="49">
        <f t="shared" si="164"/>
        <v>0</v>
      </c>
      <c r="BC267" s="49">
        <f t="shared" si="165"/>
        <v>0</v>
      </c>
      <c r="BD267" s="49">
        <f t="shared" si="166"/>
        <v>0</v>
      </c>
      <c r="BE267" s="49">
        <f t="shared" si="167"/>
        <v>0</v>
      </c>
      <c r="BF267" s="49">
        <f t="shared" si="168"/>
        <v>0</v>
      </c>
      <c r="BG267" s="49">
        <f t="shared" si="169"/>
        <v>0</v>
      </c>
      <c r="BH267" s="72">
        <f t="shared" si="170"/>
        <v>665.73254969730704</v>
      </c>
      <c r="BI267" s="49">
        <f>VLOOKUP(A267,'1_12'!A:O,15,0)</f>
        <v>1881.2</v>
      </c>
      <c r="BJ267" s="73">
        <f t="shared" si="171"/>
        <v>-1215.4674503026931</v>
      </c>
      <c r="BK267" s="50">
        <f t="shared" si="172"/>
        <v>9.4369938463050376E-4</v>
      </c>
    </row>
    <row r="268" spans="1:63" x14ac:dyDescent="0.3">
      <c r="A268" s="77" t="s">
        <v>2779</v>
      </c>
      <c r="B268" s="77" t="s">
        <v>775</v>
      </c>
      <c r="C268" s="77">
        <f>VLOOKUP(B268,Площадь!A:B,2,0)</f>
        <v>21.9</v>
      </c>
      <c r="D268" s="113">
        <v>45070</v>
      </c>
      <c r="I268">
        <f>31-I267</f>
        <v>8</v>
      </c>
      <c r="J268">
        <v>30</v>
      </c>
      <c r="K268">
        <v>31</v>
      </c>
      <c r="L268">
        <v>31</v>
      </c>
      <c r="M268">
        <v>30</v>
      </c>
      <c r="N268">
        <v>31</v>
      </c>
      <c r="O268">
        <v>30</v>
      </c>
      <c r="P268">
        <v>31</v>
      </c>
      <c r="Q268">
        <f t="shared" si="141"/>
        <v>222</v>
      </c>
      <c r="R268" s="108"/>
      <c r="S268" s="91"/>
      <c r="T268" s="50">
        <f t="shared" si="142"/>
        <v>0</v>
      </c>
      <c r="U268" s="50">
        <f t="shared" si="143"/>
        <v>0</v>
      </c>
      <c r="V268" s="50">
        <f t="shared" si="144"/>
        <v>0</v>
      </c>
      <c r="W268" s="50">
        <f t="shared" si="145"/>
        <v>0</v>
      </c>
      <c r="X268" s="50">
        <f t="shared" si="146"/>
        <v>0</v>
      </c>
      <c r="Y268" s="50"/>
      <c r="Z268" s="50"/>
      <c r="AA268" s="50"/>
      <c r="AB268" s="50"/>
      <c r="AC268" s="50"/>
      <c r="AD268" s="50">
        <f t="shared" si="147"/>
        <v>0</v>
      </c>
      <c r="AE268" s="50">
        <f t="shared" si="148"/>
        <v>0</v>
      </c>
      <c r="AF268" s="50">
        <f t="shared" si="149"/>
        <v>0</v>
      </c>
      <c r="AG268" s="50">
        <f t="shared" si="150"/>
        <v>0</v>
      </c>
      <c r="AI268" s="50">
        <f t="shared" si="151"/>
        <v>0</v>
      </c>
      <c r="AJ268" s="50">
        <f t="shared" si="152"/>
        <v>0</v>
      </c>
      <c r="AK268" s="50">
        <f t="shared" si="153"/>
        <v>0</v>
      </c>
      <c r="AL268" s="50">
        <f t="shared" si="154"/>
        <v>0</v>
      </c>
      <c r="AR268" s="50">
        <f t="shared" si="155"/>
        <v>0.32621550163448432</v>
      </c>
      <c r="AS268" s="50">
        <f t="shared" si="156"/>
        <v>0.29197097224844648</v>
      </c>
      <c r="AT268" s="50">
        <f t="shared" si="157"/>
        <v>0.40094810323775404</v>
      </c>
      <c r="AV268" s="49">
        <f t="shared" si="158"/>
        <v>0</v>
      </c>
      <c r="AW268" s="49">
        <f t="shared" si="159"/>
        <v>0</v>
      </c>
      <c r="AX268" s="49">
        <f t="shared" si="160"/>
        <v>0</v>
      </c>
      <c r="AY268" s="49">
        <f t="shared" si="161"/>
        <v>0</v>
      </c>
      <c r="AZ268" s="49">
        <f t="shared" si="162"/>
        <v>0</v>
      </c>
      <c r="BA268" s="49">
        <f t="shared" si="163"/>
        <v>0</v>
      </c>
      <c r="BB268" s="49">
        <f t="shared" si="164"/>
        <v>0</v>
      </c>
      <c r="BC268" s="49">
        <f t="shared" si="165"/>
        <v>0</v>
      </c>
      <c r="BD268" s="49">
        <f t="shared" si="166"/>
        <v>0</v>
      </c>
      <c r="BE268" s="49">
        <f t="shared" si="167"/>
        <v>875.67984396754434</v>
      </c>
      <c r="BF268" s="49">
        <f t="shared" si="168"/>
        <v>783.75519906483987</v>
      </c>
      <c r="BG268" s="49">
        <f t="shared" si="169"/>
        <v>1076.2890504072975</v>
      </c>
      <c r="BH268" s="72">
        <f t="shared" si="170"/>
        <v>2735.7240934396818</v>
      </c>
      <c r="BI268" s="49">
        <f>VLOOKUP(A268,'1_12'!A:O,15,0)</f>
        <v>6584.2000000000007</v>
      </c>
      <c r="BJ268" s="73">
        <f t="shared" si="171"/>
        <v>-3848.4759065603189</v>
      </c>
      <c r="BK268" s="50">
        <f t="shared" si="172"/>
        <v>3.8779854532750568E-3</v>
      </c>
    </row>
    <row r="269" spans="1:63" x14ac:dyDescent="0.3">
      <c r="A269" s="77" t="s">
        <v>1363</v>
      </c>
      <c r="B269" s="77" t="s">
        <v>758</v>
      </c>
      <c r="C269" s="77">
        <f>VLOOKUP(B269,Площадь!A:B,2,0)</f>
        <v>19.8</v>
      </c>
      <c r="D269" s="113"/>
      <c r="E269">
        <v>31</v>
      </c>
      <c r="F269">
        <v>28</v>
      </c>
      <c r="G269">
        <v>23</v>
      </c>
      <c r="Q269">
        <f t="shared" si="141"/>
        <v>82</v>
      </c>
      <c r="R269" s="108"/>
      <c r="S269" s="91"/>
      <c r="T269" s="50">
        <f t="shared" si="142"/>
        <v>0</v>
      </c>
      <c r="U269" s="50">
        <f t="shared" si="143"/>
        <v>0</v>
      </c>
      <c r="V269" s="50">
        <f t="shared" si="144"/>
        <v>0</v>
      </c>
      <c r="W269" s="50">
        <f t="shared" si="145"/>
        <v>0</v>
      </c>
      <c r="X269" s="50">
        <f t="shared" si="146"/>
        <v>0</v>
      </c>
      <c r="Y269" s="50"/>
      <c r="Z269" s="50"/>
      <c r="AA269" s="50"/>
      <c r="AB269" s="50"/>
      <c r="AC269" s="50"/>
      <c r="AD269" s="50">
        <f t="shared" si="147"/>
        <v>0</v>
      </c>
      <c r="AE269" s="50">
        <f t="shared" si="148"/>
        <v>0</v>
      </c>
      <c r="AF269" s="50">
        <f t="shared" si="149"/>
        <v>0</v>
      </c>
      <c r="AG269" s="50">
        <f t="shared" si="150"/>
        <v>0</v>
      </c>
      <c r="AI269" s="50">
        <f t="shared" si="151"/>
        <v>0</v>
      </c>
      <c r="AJ269" s="50">
        <f t="shared" si="152"/>
        <v>0</v>
      </c>
      <c r="AK269" s="50">
        <f t="shared" si="153"/>
        <v>0</v>
      </c>
      <c r="AL269" s="50">
        <f t="shared" si="154"/>
        <v>0</v>
      </c>
      <c r="AR269" s="50">
        <f t="shared" si="155"/>
        <v>0</v>
      </c>
      <c r="AS269" s="50">
        <f t="shared" si="156"/>
        <v>0</v>
      </c>
      <c r="AT269" s="50">
        <f t="shared" si="157"/>
        <v>0</v>
      </c>
      <c r="AV269" s="49">
        <f t="shared" si="158"/>
        <v>0</v>
      </c>
      <c r="AW269" s="49">
        <f t="shared" si="159"/>
        <v>0</v>
      </c>
      <c r="AX269" s="49">
        <f t="shared" si="160"/>
        <v>0</v>
      </c>
      <c r="AY269" s="49">
        <f t="shared" si="161"/>
        <v>0</v>
      </c>
      <c r="AZ269" s="49">
        <f t="shared" si="162"/>
        <v>0</v>
      </c>
      <c r="BA269" s="49">
        <f t="shared" si="163"/>
        <v>0</v>
      </c>
      <c r="BB269" s="49">
        <f t="shared" si="164"/>
        <v>0</v>
      </c>
      <c r="BC269" s="49">
        <f t="shared" si="165"/>
        <v>0</v>
      </c>
      <c r="BD269" s="49">
        <f t="shared" si="166"/>
        <v>0</v>
      </c>
      <c r="BE269" s="49">
        <f t="shared" si="167"/>
        <v>0</v>
      </c>
      <c r="BF269" s="49">
        <f t="shared" si="168"/>
        <v>0</v>
      </c>
      <c r="BG269" s="49">
        <f t="shared" si="169"/>
        <v>0</v>
      </c>
      <c r="BH269" s="72">
        <f t="shared" si="170"/>
        <v>0</v>
      </c>
      <c r="BI269" s="49">
        <f>VLOOKUP(A269,'1_12'!A:O,15,0)</f>
        <v>0</v>
      </c>
      <c r="BJ269" s="73">
        <f t="shared" si="171"/>
        <v>0</v>
      </c>
      <c r="BK269" s="50">
        <f t="shared" si="172"/>
        <v>0</v>
      </c>
    </row>
    <row r="270" spans="1:63" x14ac:dyDescent="0.3">
      <c r="A270" s="77" t="s">
        <v>2471</v>
      </c>
      <c r="B270" s="77" t="s">
        <v>758</v>
      </c>
      <c r="C270" s="77">
        <f>VLOOKUP(B270,Площадь!A:B,2,0)</f>
        <v>19.8</v>
      </c>
      <c r="D270" s="113">
        <v>45009</v>
      </c>
      <c r="G270">
        <f>31-G269</f>
        <v>8</v>
      </c>
      <c r="H270">
        <v>30</v>
      </c>
      <c r="I270">
        <v>31</v>
      </c>
      <c r="J270">
        <v>30</v>
      </c>
      <c r="K270">
        <v>31</v>
      </c>
      <c r="L270">
        <v>31</v>
      </c>
      <c r="M270">
        <v>30</v>
      </c>
      <c r="N270">
        <v>31</v>
      </c>
      <c r="O270">
        <v>30</v>
      </c>
      <c r="P270">
        <v>31</v>
      </c>
      <c r="Q270">
        <f t="shared" si="141"/>
        <v>283</v>
      </c>
      <c r="R270" s="108"/>
      <c r="S270" s="91"/>
      <c r="T270" s="50">
        <f t="shared" si="142"/>
        <v>0</v>
      </c>
      <c r="U270" s="50">
        <f t="shared" si="143"/>
        <v>0</v>
      </c>
      <c r="V270" s="50">
        <f t="shared" si="144"/>
        <v>0</v>
      </c>
      <c r="W270" s="50">
        <f t="shared" si="145"/>
        <v>0</v>
      </c>
      <c r="X270" s="50">
        <f t="shared" si="146"/>
        <v>0</v>
      </c>
      <c r="Y270" s="50"/>
      <c r="Z270" s="50"/>
      <c r="AA270" s="50"/>
      <c r="AB270" s="50"/>
      <c r="AC270" s="50"/>
      <c r="AD270" s="50">
        <f t="shared" si="147"/>
        <v>0</v>
      </c>
      <c r="AE270" s="50">
        <f t="shared" si="148"/>
        <v>0</v>
      </c>
      <c r="AF270" s="50">
        <f t="shared" si="149"/>
        <v>0</v>
      </c>
      <c r="AG270" s="50">
        <f t="shared" si="150"/>
        <v>0</v>
      </c>
      <c r="AI270" s="50">
        <f t="shared" si="151"/>
        <v>0</v>
      </c>
      <c r="AJ270" s="50">
        <f t="shared" si="152"/>
        <v>0</v>
      </c>
      <c r="AK270" s="50">
        <f t="shared" si="153"/>
        <v>0</v>
      </c>
      <c r="AL270" s="50">
        <f t="shared" si="154"/>
        <v>0.22422297378820771</v>
      </c>
      <c r="AR270" s="50">
        <f t="shared" si="155"/>
        <v>0.29493456312158856</v>
      </c>
      <c r="AS270" s="50">
        <f t="shared" si="156"/>
        <v>0.26397375573147219</v>
      </c>
      <c r="AT270" s="50">
        <f t="shared" si="157"/>
        <v>0.36250102484509272</v>
      </c>
      <c r="AV270" s="49">
        <f t="shared" si="158"/>
        <v>0</v>
      </c>
      <c r="AW270" s="49">
        <f t="shared" si="159"/>
        <v>0</v>
      </c>
      <c r="AX270" s="49">
        <f t="shared" si="160"/>
        <v>0</v>
      </c>
      <c r="AY270" s="49">
        <f t="shared" si="161"/>
        <v>601.89518191811328</v>
      </c>
      <c r="AZ270" s="49">
        <f t="shared" si="162"/>
        <v>0</v>
      </c>
      <c r="BA270" s="49">
        <f t="shared" si="163"/>
        <v>0</v>
      </c>
      <c r="BB270" s="49">
        <f t="shared" si="164"/>
        <v>0</v>
      </c>
      <c r="BC270" s="49">
        <f t="shared" si="165"/>
        <v>0</v>
      </c>
      <c r="BD270" s="49">
        <f t="shared" si="166"/>
        <v>0</v>
      </c>
      <c r="BE270" s="49">
        <f t="shared" si="167"/>
        <v>791.71054386106744</v>
      </c>
      <c r="BF270" s="49">
        <f t="shared" si="168"/>
        <v>708.60059093533471</v>
      </c>
      <c r="BG270" s="49">
        <f t="shared" si="169"/>
        <v>973.08325105317317</v>
      </c>
      <c r="BH270" s="72">
        <f t="shared" si="170"/>
        <v>3075.2895677676888</v>
      </c>
      <c r="BI270" s="49">
        <f>VLOOKUP(A270,'1_12'!A:O,15,0)</f>
        <v>7653.6799999999994</v>
      </c>
      <c r="BJ270" s="73">
        <f t="shared" si="171"/>
        <v>-4578.3904322323106</v>
      </c>
      <c r="BK270" s="50">
        <f t="shared" si="172"/>
        <v>4.8216848379055606E-3</v>
      </c>
    </row>
    <row r="271" spans="1:63" x14ac:dyDescent="0.3">
      <c r="A271" s="77" t="s">
        <v>1275</v>
      </c>
      <c r="B271" s="77" t="s">
        <v>905</v>
      </c>
      <c r="C271" s="77">
        <f>VLOOKUP(B271,Площадь!A:B,2,0)</f>
        <v>16</v>
      </c>
      <c r="D271" s="113"/>
      <c r="E271">
        <v>31</v>
      </c>
      <c r="F271">
        <v>28</v>
      </c>
      <c r="G271">
        <v>31</v>
      </c>
      <c r="H271">
        <v>30</v>
      </c>
      <c r="I271">
        <v>31</v>
      </c>
      <c r="J271">
        <v>12</v>
      </c>
      <c r="Q271">
        <f t="shared" si="141"/>
        <v>163</v>
      </c>
      <c r="R271" s="108"/>
      <c r="S271" s="91"/>
      <c r="T271" s="50">
        <f t="shared" si="142"/>
        <v>0</v>
      </c>
      <c r="U271" s="50">
        <f t="shared" si="143"/>
        <v>0</v>
      </c>
      <c r="V271" s="50">
        <f t="shared" si="144"/>
        <v>0</v>
      </c>
      <c r="W271" s="50">
        <f t="shared" si="145"/>
        <v>0</v>
      </c>
      <c r="X271" s="50">
        <f t="shared" si="146"/>
        <v>0</v>
      </c>
      <c r="Y271" s="50"/>
      <c r="Z271" s="50"/>
      <c r="AA271" s="50"/>
      <c r="AB271" s="50"/>
      <c r="AC271" s="50"/>
      <c r="AD271" s="50">
        <f t="shared" si="147"/>
        <v>0</v>
      </c>
      <c r="AE271" s="50">
        <f t="shared" si="148"/>
        <v>0</v>
      </c>
      <c r="AF271" s="50">
        <f t="shared" si="149"/>
        <v>0</v>
      </c>
      <c r="AG271" s="50">
        <f t="shared" si="150"/>
        <v>0</v>
      </c>
      <c r="AI271" s="50">
        <f t="shared" si="151"/>
        <v>0</v>
      </c>
      <c r="AJ271" s="50">
        <f t="shared" si="152"/>
        <v>0</v>
      </c>
      <c r="AK271" s="50">
        <f t="shared" si="153"/>
        <v>0</v>
      </c>
      <c r="AL271" s="50">
        <f t="shared" si="154"/>
        <v>0.18119028184905672</v>
      </c>
      <c r="AR271" s="50">
        <f t="shared" si="155"/>
        <v>0</v>
      </c>
      <c r="AS271" s="50">
        <f t="shared" si="156"/>
        <v>0</v>
      </c>
      <c r="AT271" s="50">
        <f t="shared" si="157"/>
        <v>0</v>
      </c>
      <c r="AV271" s="49">
        <f t="shared" si="158"/>
        <v>0</v>
      </c>
      <c r="AW271" s="49">
        <f t="shared" si="159"/>
        <v>0</v>
      </c>
      <c r="AX271" s="49">
        <f t="shared" si="160"/>
        <v>0</v>
      </c>
      <c r="AY271" s="49">
        <f t="shared" si="161"/>
        <v>486.37994498433392</v>
      </c>
      <c r="AZ271" s="49">
        <f t="shared" si="162"/>
        <v>0</v>
      </c>
      <c r="BA271" s="49">
        <f t="shared" si="163"/>
        <v>0</v>
      </c>
      <c r="BB271" s="49">
        <f t="shared" si="164"/>
        <v>0</v>
      </c>
      <c r="BC271" s="49">
        <f t="shared" si="165"/>
        <v>0</v>
      </c>
      <c r="BD271" s="49">
        <f t="shared" si="166"/>
        <v>0</v>
      </c>
      <c r="BE271" s="49">
        <f t="shared" si="167"/>
        <v>0</v>
      </c>
      <c r="BF271" s="49">
        <f t="shared" si="168"/>
        <v>0</v>
      </c>
      <c r="BG271" s="49">
        <f t="shared" si="169"/>
        <v>0</v>
      </c>
      <c r="BH271" s="72">
        <f t="shared" si="170"/>
        <v>486.37994498433392</v>
      </c>
      <c r="BI271" s="49">
        <f>VLOOKUP(A271,'1_12'!A:O,15,0)</f>
        <v>1649.2800000000002</v>
      </c>
      <c r="BJ271" s="73">
        <f t="shared" si="171"/>
        <v>-1162.9000550156663</v>
      </c>
      <c r="BK271" s="50">
        <f t="shared" si="172"/>
        <v>9.4369938463050376E-4</v>
      </c>
    </row>
    <row r="272" spans="1:63" x14ac:dyDescent="0.3">
      <c r="A272" s="77" t="s">
        <v>2781</v>
      </c>
      <c r="B272" s="77" t="s">
        <v>905</v>
      </c>
      <c r="C272" s="77">
        <f>VLOOKUP(B272,Площадь!A:B,2,0)</f>
        <v>16</v>
      </c>
      <c r="D272" s="113">
        <v>45090</v>
      </c>
      <c r="J272">
        <f>30-J271</f>
        <v>18</v>
      </c>
      <c r="K272">
        <v>31</v>
      </c>
      <c r="L272">
        <v>31</v>
      </c>
      <c r="M272">
        <v>30</v>
      </c>
      <c r="N272">
        <v>31</v>
      </c>
      <c r="O272">
        <v>30</v>
      </c>
      <c r="P272">
        <v>31</v>
      </c>
      <c r="Q272">
        <f t="shared" si="141"/>
        <v>202</v>
      </c>
      <c r="R272" s="108"/>
      <c r="S272" s="91"/>
      <c r="T272" s="50">
        <f t="shared" si="142"/>
        <v>0</v>
      </c>
      <c r="U272" s="50">
        <f t="shared" si="143"/>
        <v>0</v>
      </c>
      <c r="V272" s="50">
        <f t="shared" si="144"/>
        <v>0</v>
      </c>
      <c r="W272" s="50">
        <f t="shared" si="145"/>
        <v>0</v>
      </c>
      <c r="X272" s="50">
        <f t="shared" si="146"/>
        <v>0</v>
      </c>
      <c r="Y272" s="50"/>
      <c r="Z272" s="50"/>
      <c r="AA272" s="50"/>
      <c r="AB272" s="50"/>
      <c r="AC272" s="50"/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I272" s="50">
        <f t="shared" si="151"/>
        <v>0</v>
      </c>
      <c r="AJ272" s="50">
        <f t="shared" si="152"/>
        <v>0</v>
      </c>
      <c r="AK272" s="50">
        <f t="shared" si="153"/>
        <v>0</v>
      </c>
      <c r="AL272" s="50">
        <f t="shared" si="154"/>
        <v>0</v>
      </c>
      <c r="AR272" s="50">
        <f t="shared" si="155"/>
        <v>0.23833096009825339</v>
      </c>
      <c r="AS272" s="50">
        <f t="shared" si="156"/>
        <v>0.21331212584361389</v>
      </c>
      <c r="AT272" s="50">
        <f t="shared" si="157"/>
        <v>0.29293012108694361</v>
      </c>
      <c r="AV272" s="49">
        <f t="shared" si="158"/>
        <v>0</v>
      </c>
      <c r="AW272" s="49">
        <f t="shared" si="159"/>
        <v>0</v>
      </c>
      <c r="AX272" s="49">
        <f t="shared" si="160"/>
        <v>0</v>
      </c>
      <c r="AY272" s="49">
        <f t="shared" si="161"/>
        <v>0</v>
      </c>
      <c r="AZ272" s="49">
        <f t="shared" si="162"/>
        <v>0</v>
      </c>
      <c r="BA272" s="49">
        <f t="shared" si="163"/>
        <v>0</v>
      </c>
      <c r="BB272" s="49">
        <f t="shared" si="164"/>
        <v>0</v>
      </c>
      <c r="BC272" s="49">
        <f t="shared" si="165"/>
        <v>0</v>
      </c>
      <c r="BD272" s="49">
        <f t="shared" si="166"/>
        <v>0</v>
      </c>
      <c r="BE272" s="49">
        <f t="shared" si="167"/>
        <v>639.76609604934754</v>
      </c>
      <c r="BF272" s="49">
        <f t="shared" si="168"/>
        <v>572.60653812956343</v>
      </c>
      <c r="BG272" s="49">
        <f t="shared" si="169"/>
        <v>786.32989984094797</v>
      </c>
      <c r="BH272" s="72">
        <f t="shared" si="170"/>
        <v>1998.7025340198591</v>
      </c>
      <c r="BI272" s="49">
        <f>VLOOKUP(A272,'1_12'!A:O,15,0)</f>
        <v>4535.5199999999995</v>
      </c>
      <c r="BJ272" s="73">
        <f t="shared" si="171"/>
        <v>-2536.8174659801407</v>
      </c>
      <c r="BK272" s="50">
        <f t="shared" si="172"/>
        <v>3.8779854532750568E-3</v>
      </c>
    </row>
    <row r="273" spans="1:63" x14ac:dyDescent="0.3">
      <c r="A273" s="77" t="s">
        <v>1398</v>
      </c>
      <c r="B273" s="77" t="s">
        <v>987</v>
      </c>
      <c r="C273" s="77">
        <f>VLOOKUP(B273,Площадь!A:B,2,0)</f>
        <v>16.100000000000001</v>
      </c>
      <c r="D273" s="113"/>
      <c r="E273">
        <v>31</v>
      </c>
      <c r="F273">
        <v>28</v>
      </c>
      <c r="G273">
        <v>31</v>
      </c>
      <c r="H273">
        <v>4</v>
      </c>
      <c r="Q273">
        <f t="shared" si="141"/>
        <v>94</v>
      </c>
      <c r="R273" s="108"/>
      <c r="S273" s="91"/>
      <c r="T273" s="50">
        <f t="shared" si="142"/>
        <v>0</v>
      </c>
      <c r="U273" s="50">
        <f t="shared" si="143"/>
        <v>0</v>
      </c>
      <c r="V273" s="50">
        <f t="shared" si="144"/>
        <v>0</v>
      </c>
      <c r="W273" s="50">
        <f t="shared" si="145"/>
        <v>0</v>
      </c>
      <c r="X273" s="50">
        <f t="shared" si="146"/>
        <v>0</v>
      </c>
      <c r="Y273" s="50"/>
      <c r="Z273" s="50"/>
      <c r="AA273" s="50"/>
      <c r="AB273" s="50"/>
      <c r="AC273" s="50"/>
      <c r="AD273" s="50">
        <f t="shared" si="147"/>
        <v>0</v>
      </c>
      <c r="AE273" s="50">
        <f t="shared" si="148"/>
        <v>0</v>
      </c>
      <c r="AF273" s="50">
        <f t="shared" si="149"/>
        <v>0</v>
      </c>
      <c r="AG273" s="50">
        <f t="shared" si="150"/>
        <v>0</v>
      </c>
      <c r="AI273" s="50">
        <f t="shared" si="151"/>
        <v>0</v>
      </c>
      <c r="AJ273" s="50">
        <f t="shared" si="152"/>
        <v>0</v>
      </c>
      <c r="AK273" s="50">
        <f t="shared" si="153"/>
        <v>0</v>
      </c>
      <c r="AL273" s="50">
        <f t="shared" si="154"/>
        <v>2.4309696148081778E-2</v>
      </c>
      <c r="AR273" s="50">
        <f t="shared" si="155"/>
        <v>0</v>
      </c>
      <c r="AS273" s="50">
        <f t="shared" si="156"/>
        <v>0</v>
      </c>
      <c r="AT273" s="50">
        <f t="shared" si="157"/>
        <v>0</v>
      </c>
      <c r="AV273" s="49">
        <f t="shared" si="158"/>
        <v>0</v>
      </c>
      <c r="AW273" s="49">
        <f t="shared" si="159"/>
        <v>0</v>
      </c>
      <c r="AX273" s="49">
        <f t="shared" si="160"/>
        <v>0</v>
      </c>
      <c r="AY273" s="49">
        <f t="shared" si="161"/>
        <v>65.255975952064802</v>
      </c>
      <c r="AZ273" s="49">
        <f t="shared" si="162"/>
        <v>0</v>
      </c>
      <c r="BA273" s="49">
        <f t="shared" si="163"/>
        <v>0</v>
      </c>
      <c r="BB273" s="49">
        <f t="shared" si="164"/>
        <v>0</v>
      </c>
      <c r="BC273" s="49">
        <f t="shared" si="165"/>
        <v>0</v>
      </c>
      <c r="BD273" s="49">
        <f t="shared" si="166"/>
        <v>0</v>
      </c>
      <c r="BE273" s="49">
        <f t="shared" si="167"/>
        <v>0</v>
      </c>
      <c r="BF273" s="49">
        <f t="shared" si="168"/>
        <v>0</v>
      </c>
      <c r="BG273" s="49">
        <f t="shared" si="169"/>
        <v>0</v>
      </c>
      <c r="BH273" s="72">
        <f t="shared" si="170"/>
        <v>65.255975952064802</v>
      </c>
      <c r="BI273" s="49">
        <f>VLOOKUP(A273,'1_12'!A:O,15,0)</f>
        <v>92.07</v>
      </c>
      <c r="BJ273" s="73">
        <f t="shared" si="171"/>
        <v>-26.814024047935192</v>
      </c>
      <c r="BK273" s="50">
        <f t="shared" si="172"/>
        <v>1.2582658461740049E-4</v>
      </c>
    </row>
    <row r="274" spans="1:63" x14ac:dyDescent="0.3">
      <c r="A274" s="77" t="s">
        <v>2598</v>
      </c>
      <c r="B274" s="77" t="s">
        <v>987</v>
      </c>
      <c r="C274" s="77">
        <f>VLOOKUP(B274,Площадь!A:B,2,0)</f>
        <v>16.100000000000001</v>
      </c>
      <c r="D274" s="113">
        <v>45021</v>
      </c>
      <c r="H274">
        <f>30-H273</f>
        <v>26</v>
      </c>
      <c r="I274">
        <v>17</v>
      </c>
      <c r="Q274">
        <f t="shared" si="141"/>
        <v>43</v>
      </c>
      <c r="R274" s="108"/>
      <c r="S274" s="91"/>
      <c r="T274" s="50">
        <f t="shared" si="142"/>
        <v>0</v>
      </c>
      <c r="U274" s="50">
        <f t="shared" si="143"/>
        <v>0</v>
      </c>
      <c r="V274" s="50">
        <f t="shared" si="144"/>
        <v>0</v>
      </c>
      <c r="W274" s="50">
        <f t="shared" si="145"/>
        <v>0</v>
      </c>
      <c r="X274" s="50">
        <f t="shared" si="146"/>
        <v>0</v>
      </c>
      <c r="Y274" s="50"/>
      <c r="Z274" s="50"/>
      <c r="AA274" s="50"/>
      <c r="AB274" s="50"/>
      <c r="AC274" s="50"/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I274" s="50">
        <f t="shared" si="151"/>
        <v>0</v>
      </c>
      <c r="AJ274" s="50">
        <f t="shared" si="152"/>
        <v>0</v>
      </c>
      <c r="AK274" s="50">
        <f t="shared" si="153"/>
        <v>0</v>
      </c>
      <c r="AL274" s="50">
        <f t="shared" si="154"/>
        <v>0.15801302496253156</v>
      </c>
      <c r="AR274" s="50">
        <f t="shared" si="155"/>
        <v>0</v>
      </c>
      <c r="AS274" s="50">
        <f t="shared" si="156"/>
        <v>0</v>
      </c>
      <c r="AT274" s="50">
        <f t="shared" si="157"/>
        <v>0</v>
      </c>
      <c r="AV274" s="49">
        <f t="shared" si="158"/>
        <v>0</v>
      </c>
      <c r="AW274" s="49">
        <f t="shared" si="159"/>
        <v>0</v>
      </c>
      <c r="AX274" s="49">
        <f t="shared" si="160"/>
        <v>0</v>
      </c>
      <c r="AY274" s="49">
        <f t="shared" si="161"/>
        <v>424.16384368842125</v>
      </c>
      <c r="AZ274" s="49">
        <f t="shared" si="162"/>
        <v>0</v>
      </c>
      <c r="BA274" s="49">
        <f t="shared" si="163"/>
        <v>0</v>
      </c>
      <c r="BB274" s="49">
        <f t="shared" si="164"/>
        <v>0</v>
      </c>
      <c r="BC274" s="49">
        <f t="shared" si="165"/>
        <v>0</v>
      </c>
      <c r="BD274" s="49">
        <f t="shared" si="166"/>
        <v>0</v>
      </c>
      <c r="BE274" s="49">
        <f t="shared" si="167"/>
        <v>0</v>
      </c>
      <c r="BF274" s="49">
        <f t="shared" si="168"/>
        <v>0</v>
      </c>
      <c r="BG274" s="49">
        <f t="shared" si="169"/>
        <v>0</v>
      </c>
      <c r="BH274" s="72">
        <f t="shared" si="170"/>
        <v>424.16384368842125</v>
      </c>
      <c r="BI274" s="49">
        <f>VLOOKUP(A274,'1_12'!A:O,15,0)</f>
        <v>1290.9099999999999</v>
      </c>
      <c r="BJ274" s="73">
        <f t="shared" si="171"/>
        <v>-866.7461563115786</v>
      </c>
      <c r="BK274" s="50">
        <f t="shared" si="172"/>
        <v>8.1787280001310316E-4</v>
      </c>
    </row>
    <row r="275" spans="1:63" x14ac:dyDescent="0.3">
      <c r="A275" s="77" t="s">
        <v>2780</v>
      </c>
      <c r="B275" s="77" t="s">
        <v>987</v>
      </c>
      <c r="C275" s="77">
        <f>VLOOKUP(B275,Площадь!A:B,2,0)</f>
        <v>16.100000000000001</v>
      </c>
      <c r="D275" s="113">
        <v>45064</v>
      </c>
      <c r="I275">
        <f>31-I274</f>
        <v>14</v>
      </c>
      <c r="J275">
        <v>30</v>
      </c>
      <c r="K275">
        <v>31</v>
      </c>
      <c r="L275">
        <v>31</v>
      </c>
      <c r="M275">
        <v>30</v>
      </c>
      <c r="N275">
        <v>31</v>
      </c>
      <c r="O275">
        <v>30</v>
      </c>
      <c r="P275">
        <v>31</v>
      </c>
      <c r="Q275">
        <f t="shared" si="141"/>
        <v>228</v>
      </c>
      <c r="R275" s="108"/>
      <c r="S275" s="91"/>
      <c r="T275" s="50">
        <f t="shared" si="142"/>
        <v>0</v>
      </c>
      <c r="U275" s="50">
        <f t="shared" si="143"/>
        <v>0</v>
      </c>
      <c r="V275" s="50">
        <f t="shared" si="144"/>
        <v>0</v>
      </c>
      <c r="W275" s="50">
        <f t="shared" si="145"/>
        <v>0</v>
      </c>
      <c r="X275" s="50">
        <f t="shared" si="146"/>
        <v>0</v>
      </c>
      <c r="Y275" s="50"/>
      <c r="Z275" s="50"/>
      <c r="AA275" s="50"/>
      <c r="AB275" s="50"/>
      <c r="AC275" s="50"/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I275" s="50">
        <f t="shared" si="151"/>
        <v>0</v>
      </c>
      <c r="AJ275" s="50">
        <f t="shared" si="152"/>
        <v>0</v>
      </c>
      <c r="AK275" s="50">
        <f t="shared" si="153"/>
        <v>0</v>
      </c>
      <c r="AL275" s="50">
        <f t="shared" si="154"/>
        <v>0</v>
      </c>
      <c r="AR275" s="50">
        <f t="shared" si="155"/>
        <v>0.23982052859886749</v>
      </c>
      <c r="AS275" s="50">
        <f t="shared" si="156"/>
        <v>0.2146453266301365</v>
      </c>
      <c r="AT275" s="50">
        <f t="shared" si="157"/>
        <v>0.29476093434373701</v>
      </c>
      <c r="AV275" s="49">
        <f t="shared" si="158"/>
        <v>0</v>
      </c>
      <c r="AW275" s="49">
        <f t="shared" si="159"/>
        <v>0</v>
      </c>
      <c r="AX275" s="49">
        <f t="shared" si="160"/>
        <v>0</v>
      </c>
      <c r="AY275" s="49">
        <f t="shared" si="161"/>
        <v>0</v>
      </c>
      <c r="AZ275" s="49">
        <f t="shared" si="162"/>
        <v>0</v>
      </c>
      <c r="BA275" s="49">
        <f t="shared" si="163"/>
        <v>0</v>
      </c>
      <c r="BB275" s="49">
        <f t="shared" si="164"/>
        <v>0</v>
      </c>
      <c r="BC275" s="49">
        <f t="shared" si="165"/>
        <v>0</v>
      </c>
      <c r="BD275" s="49">
        <f t="shared" si="166"/>
        <v>0</v>
      </c>
      <c r="BE275" s="49">
        <f t="shared" si="167"/>
        <v>643.76463414965599</v>
      </c>
      <c r="BF275" s="49">
        <f t="shared" si="168"/>
        <v>576.18532899287322</v>
      </c>
      <c r="BG275" s="49">
        <f t="shared" si="169"/>
        <v>791.2444617149539</v>
      </c>
      <c r="BH275" s="72">
        <f t="shared" si="170"/>
        <v>2011.1944248574832</v>
      </c>
      <c r="BI275" s="49">
        <f>VLOOKUP(A275,'1_12'!A:O,15,0)</f>
        <v>4840.4399999999996</v>
      </c>
      <c r="BJ275" s="73">
        <f t="shared" si="171"/>
        <v>-2829.2455751425164</v>
      </c>
      <c r="BK275" s="50">
        <f t="shared" si="172"/>
        <v>3.877985453275056E-3</v>
      </c>
    </row>
    <row r="276" spans="1:63" x14ac:dyDescent="0.3">
      <c r="A276" s="77" t="s">
        <v>1854</v>
      </c>
      <c r="B276" s="77" t="s">
        <v>776</v>
      </c>
      <c r="C276" s="77">
        <f>VLOOKUP(B276,Площадь!A:B,2,0)</f>
        <v>19.100000000000001</v>
      </c>
      <c r="D276" s="113"/>
      <c r="E276">
        <v>31</v>
      </c>
      <c r="F276">
        <v>28</v>
      </c>
      <c r="G276">
        <v>31</v>
      </c>
      <c r="H276">
        <v>11</v>
      </c>
      <c r="Q276">
        <f t="shared" si="141"/>
        <v>101</v>
      </c>
      <c r="R276" s="108"/>
      <c r="S276" s="91"/>
      <c r="T276" s="50">
        <f t="shared" si="142"/>
        <v>0</v>
      </c>
      <c r="U276" s="50">
        <f t="shared" si="143"/>
        <v>0</v>
      </c>
      <c r="V276" s="50">
        <f t="shared" si="144"/>
        <v>0</v>
      </c>
      <c r="W276" s="50">
        <f t="shared" si="145"/>
        <v>0</v>
      </c>
      <c r="X276" s="50">
        <f t="shared" si="146"/>
        <v>0</v>
      </c>
      <c r="Y276" s="50"/>
      <c r="Z276" s="50"/>
      <c r="AA276" s="50"/>
      <c r="AB276" s="50"/>
      <c r="AC276" s="50"/>
      <c r="AD276" s="50">
        <f t="shared" si="147"/>
        <v>0</v>
      </c>
      <c r="AE276" s="50">
        <f t="shared" si="148"/>
        <v>0</v>
      </c>
      <c r="AF276" s="50">
        <f t="shared" si="149"/>
        <v>0</v>
      </c>
      <c r="AG276" s="50">
        <f t="shared" si="150"/>
        <v>0</v>
      </c>
      <c r="AI276" s="50">
        <f t="shared" si="151"/>
        <v>0</v>
      </c>
      <c r="AJ276" s="50">
        <f t="shared" si="152"/>
        <v>0</v>
      </c>
      <c r="AK276" s="50">
        <f t="shared" si="153"/>
        <v>0</v>
      </c>
      <c r="AL276" s="50">
        <f t="shared" si="154"/>
        <v>7.9308496284347538E-2</v>
      </c>
      <c r="AR276" s="50">
        <f t="shared" si="155"/>
        <v>0</v>
      </c>
      <c r="AS276" s="50">
        <f t="shared" si="156"/>
        <v>0</v>
      </c>
      <c r="AT276" s="50">
        <f t="shared" si="157"/>
        <v>0</v>
      </c>
      <c r="AV276" s="49">
        <f t="shared" si="158"/>
        <v>0</v>
      </c>
      <c r="AW276" s="49">
        <f t="shared" si="159"/>
        <v>0</v>
      </c>
      <c r="AX276" s="49">
        <f t="shared" si="160"/>
        <v>0</v>
      </c>
      <c r="AY276" s="49">
        <f t="shared" si="161"/>
        <v>212.89255508585117</v>
      </c>
      <c r="AZ276" s="49">
        <f t="shared" si="162"/>
        <v>0</v>
      </c>
      <c r="BA276" s="49">
        <f t="shared" si="163"/>
        <v>0</v>
      </c>
      <c r="BB276" s="49">
        <f t="shared" si="164"/>
        <v>0</v>
      </c>
      <c r="BC276" s="49">
        <f t="shared" si="165"/>
        <v>0</v>
      </c>
      <c r="BD276" s="49">
        <f t="shared" si="166"/>
        <v>0</v>
      </c>
      <c r="BE276" s="49">
        <f t="shared" si="167"/>
        <v>0</v>
      </c>
      <c r="BF276" s="49">
        <f t="shared" si="168"/>
        <v>0</v>
      </c>
      <c r="BG276" s="49">
        <f t="shared" si="169"/>
        <v>0</v>
      </c>
      <c r="BH276" s="72">
        <f t="shared" si="170"/>
        <v>212.89255508585117</v>
      </c>
      <c r="BI276" s="49">
        <f>VLOOKUP(A276,'1_12'!A:O,15,0)</f>
        <v>300.92</v>
      </c>
      <c r="BJ276" s="73">
        <f t="shared" si="171"/>
        <v>-88.027444914148845</v>
      </c>
      <c r="BK276" s="50">
        <f t="shared" si="172"/>
        <v>3.4602310769785139E-4</v>
      </c>
    </row>
    <row r="277" spans="1:63" x14ac:dyDescent="0.3">
      <c r="A277" s="77" t="s">
        <v>2692</v>
      </c>
      <c r="B277" s="77" t="s">
        <v>776</v>
      </c>
      <c r="C277" s="77">
        <f>VLOOKUP(B277,Площадь!A:B,2,0)</f>
        <v>19.100000000000001</v>
      </c>
      <c r="D277" s="113">
        <v>45028</v>
      </c>
      <c r="H277">
        <f>30-H276</f>
        <v>19</v>
      </c>
      <c r="I277">
        <v>31</v>
      </c>
      <c r="J277">
        <v>30</v>
      </c>
      <c r="K277">
        <v>31</v>
      </c>
      <c r="L277">
        <v>31</v>
      </c>
      <c r="M277">
        <v>30</v>
      </c>
      <c r="N277">
        <v>31</v>
      </c>
      <c r="O277">
        <v>30</v>
      </c>
      <c r="P277">
        <v>31</v>
      </c>
      <c r="Q277">
        <f t="shared" si="141"/>
        <v>264</v>
      </c>
      <c r="R277" s="108"/>
      <c r="S277" s="91"/>
      <c r="T277" s="50">
        <f t="shared" si="142"/>
        <v>0</v>
      </c>
      <c r="U277" s="50">
        <f t="shared" si="143"/>
        <v>0</v>
      </c>
      <c r="V277" s="50">
        <f t="shared" si="144"/>
        <v>0</v>
      </c>
      <c r="W277" s="50">
        <f t="shared" si="145"/>
        <v>0</v>
      </c>
      <c r="X277" s="50">
        <f t="shared" si="146"/>
        <v>0</v>
      </c>
      <c r="Y277" s="50"/>
      <c r="Z277" s="50"/>
      <c r="AA277" s="50"/>
      <c r="AB277" s="50"/>
      <c r="AC277" s="50"/>
      <c r="AD277" s="50">
        <f t="shared" si="147"/>
        <v>0</v>
      </c>
      <c r="AE277" s="50">
        <f t="shared" si="148"/>
        <v>0</v>
      </c>
      <c r="AF277" s="50">
        <f t="shared" si="149"/>
        <v>0</v>
      </c>
      <c r="AG277" s="50">
        <f t="shared" si="150"/>
        <v>0</v>
      </c>
      <c r="AI277" s="50">
        <f t="shared" si="151"/>
        <v>0</v>
      </c>
      <c r="AJ277" s="50">
        <f t="shared" si="152"/>
        <v>0</v>
      </c>
      <c r="AK277" s="50">
        <f t="shared" si="153"/>
        <v>0</v>
      </c>
      <c r="AL277" s="50">
        <f t="shared" si="154"/>
        <v>0.13698740267296394</v>
      </c>
      <c r="AR277" s="50">
        <f t="shared" si="155"/>
        <v>0.28450758361729001</v>
      </c>
      <c r="AS277" s="50">
        <f t="shared" si="156"/>
        <v>0.25464135022581408</v>
      </c>
      <c r="AT277" s="50">
        <f t="shared" si="157"/>
        <v>0.34968533204753893</v>
      </c>
      <c r="AV277" s="49">
        <f t="shared" si="158"/>
        <v>0</v>
      </c>
      <c r="AW277" s="49">
        <f t="shared" si="159"/>
        <v>0</v>
      </c>
      <c r="AX277" s="49">
        <f t="shared" si="160"/>
        <v>0</v>
      </c>
      <c r="AY277" s="49">
        <f t="shared" si="161"/>
        <v>367.7235042391975</v>
      </c>
      <c r="AZ277" s="49">
        <f t="shared" si="162"/>
        <v>0</v>
      </c>
      <c r="BA277" s="49">
        <f t="shared" si="163"/>
        <v>0</v>
      </c>
      <c r="BB277" s="49">
        <f t="shared" si="164"/>
        <v>0</v>
      </c>
      <c r="BC277" s="49">
        <f t="shared" si="165"/>
        <v>0</v>
      </c>
      <c r="BD277" s="49">
        <f t="shared" si="166"/>
        <v>0</v>
      </c>
      <c r="BE277" s="49">
        <f t="shared" si="167"/>
        <v>763.72077715890862</v>
      </c>
      <c r="BF277" s="49">
        <f t="shared" si="168"/>
        <v>683.54905489216628</v>
      </c>
      <c r="BG277" s="49">
        <f t="shared" si="169"/>
        <v>938.68131793513169</v>
      </c>
      <c r="BH277" s="72">
        <f t="shared" si="170"/>
        <v>2753.6746542254041</v>
      </c>
      <c r="BI277" s="49">
        <f>VLOOKUP(A277,'1_12'!A:O,15,0)</f>
        <v>7082.4100000000008</v>
      </c>
      <c r="BJ277" s="73">
        <f t="shared" si="171"/>
        <v>-4328.7353457745967</v>
      </c>
      <c r="BK277" s="50">
        <f t="shared" si="172"/>
        <v>4.4756617302077091E-3</v>
      </c>
    </row>
    <row r="278" spans="1:63" x14ac:dyDescent="0.3">
      <c r="A278" s="77" t="s">
        <v>1606</v>
      </c>
      <c r="B278" s="77" t="s">
        <v>885</v>
      </c>
      <c r="C278" s="77">
        <f>VLOOKUP(B278,Площадь!A:B,2,0)</f>
        <v>16</v>
      </c>
      <c r="D278" s="113"/>
      <c r="E278">
        <v>31</v>
      </c>
      <c r="F278">
        <v>28</v>
      </c>
      <c r="G278">
        <v>16</v>
      </c>
      <c r="Q278">
        <f t="shared" si="141"/>
        <v>75</v>
      </c>
      <c r="R278" s="108"/>
      <c r="S278" s="91"/>
      <c r="T278" s="50">
        <f t="shared" si="142"/>
        <v>0</v>
      </c>
      <c r="U278" s="50">
        <f t="shared" si="143"/>
        <v>0</v>
      </c>
      <c r="V278" s="50">
        <f t="shared" si="144"/>
        <v>0</v>
      </c>
      <c r="W278" s="50">
        <f t="shared" si="145"/>
        <v>0</v>
      </c>
      <c r="X278" s="50">
        <f t="shared" si="146"/>
        <v>0</v>
      </c>
      <c r="Y278" s="50"/>
      <c r="Z278" s="50"/>
      <c r="AA278" s="50"/>
      <c r="AB278" s="50"/>
      <c r="AC278" s="50"/>
      <c r="AD278" s="50">
        <f t="shared" si="147"/>
        <v>0</v>
      </c>
      <c r="AE278" s="50">
        <f t="shared" si="148"/>
        <v>0</v>
      </c>
      <c r="AF278" s="50">
        <f t="shared" si="149"/>
        <v>0</v>
      </c>
      <c r="AG278" s="50">
        <f t="shared" si="150"/>
        <v>0</v>
      </c>
      <c r="AI278" s="50">
        <f t="shared" si="151"/>
        <v>0</v>
      </c>
      <c r="AJ278" s="50">
        <f t="shared" si="152"/>
        <v>0</v>
      </c>
      <c r="AK278" s="50">
        <f t="shared" si="153"/>
        <v>0</v>
      </c>
      <c r="AL278" s="50">
        <f t="shared" si="154"/>
        <v>0</v>
      </c>
      <c r="AR278" s="50">
        <f t="shared" si="155"/>
        <v>0</v>
      </c>
      <c r="AS278" s="50">
        <f t="shared" si="156"/>
        <v>0</v>
      </c>
      <c r="AT278" s="50">
        <f t="shared" si="157"/>
        <v>0</v>
      </c>
      <c r="AV278" s="49">
        <f t="shared" si="158"/>
        <v>0</v>
      </c>
      <c r="AW278" s="49">
        <f t="shared" si="159"/>
        <v>0</v>
      </c>
      <c r="AX278" s="49">
        <f t="shared" si="160"/>
        <v>0</v>
      </c>
      <c r="AY278" s="49">
        <f t="shared" si="161"/>
        <v>0</v>
      </c>
      <c r="AZ278" s="49">
        <f t="shared" si="162"/>
        <v>0</v>
      </c>
      <c r="BA278" s="49">
        <f t="shared" si="163"/>
        <v>0</v>
      </c>
      <c r="BB278" s="49">
        <f t="shared" si="164"/>
        <v>0</v>
      </c>
      <c r="BC278" s="49">
        <f t="shared" si="165"/>
        <v>0</v>
      </c>
      <c r="BD278" s="49">
        <f t="shared" si="166"/>
        <v>0</v>
      </c>
      <c r="BE278" s="49">
        <f t="shared" si="167"/>
        <v>0</v>
      </c>
      <c r="BF278" s="49">
        <f t="shared" si="168"/>
        <v>0</v>
      </c>
      <c r="BG278" s="49">
        <f t="shared" si="169"/>
        <v>0</v>
      </c>
      <c r="BH278" s="72">
        <f t="shared" si="170"/>
        <v>0</v>
      </c>
      <c r="BI278" s="49">
        <f>VLOOKUP(A278,'1_12'!A:O,15,0)</f>
        <v>0</v>
      </c>
      <c r="BJ278" s="73">
        <f t="shared" si="171"/>
        <v>0</v>
      </c>
      <c r="BK278" s="50">
        <f t="shared" si="172"/>
        <v>0</v>
      </c>
    </row>
    <row r="279" spans="1:63" x14ac:dyDescent="0.3">
      <c r="A279" s="77" t="s">
        <v>2572</v>
      </c>
      <c r="B279" s="77" t="s">
        <v>885</v>
      </c>
      <c r="C279" s="77">
        <f>VLOOKUP(B279,Площадь!A:B,2,0)</f>
        <v>16</v>
      </c>
      <c r="D279" s="113">
        <v>45002</v>
      </c>
      <c r="G279">
        <f>31-G278</f>
        <v>15</v>
      </c>
      <c r="H279">
        <v>30</v>
      </c>
      <c r="I279">
        <v>31</v>
      </c>
      <c r="J279">
        <v>30</v>
      </c>
      <c r="K279">
        <v>31</v>
      </c>
      <c r="L279">
        <v>31</v>
      </c>
      <c r="M279">
        <v>30</v>
      </c>
      <c r="N279">
        <v>31</v>
      </c>
      <c r="O279">
        <v>30</v>
      </c>
      <c r="P279">
        <v>31</v>
      </c>
      <c r="Q279">
        <f t="shared" si="141"/>
        <v>290</v>
      </c>
      <c r="R279" s="108"/>
      <c r="S279" s="91"/>
      <c r="T279" s="50">
        <f t="shared" si="142"/>
        <v>0</v>
      </c>
      <c r="U279" s="50">
        <f t="shared" si="143"/>
        <v>0</v>
      </c>
      <c r="V279" s="50">
        <f t="shared" si="144"/>
        <v>0</v>
      </c>
      <c r="W279" s="50">
        <f t="shared" si="145"/>
        <v>0</v>
      </c>
      <c r="X279" s="50">
        <f t="shared" si="146"/>
        <v>0</v>
      </c>
      <c r="Y279" s="50"/>
      <c r="Z279" s="50"/>
      <c r="AA279" s="50"/>
      <c r="AB279" s="50"/>
      <c r="AC279" s="50"/>
      <c r="AD279" s="50">
        <f t="shared" si="147"/>
        <v>0</v>
      </c>
      <c r="AE279" s="50">
        <f t="shared" si="148"/>
        <v>0</v>
      </c>
      <c r="AF279" s="50">
        <f t="shared" si="149"/>
        <v>0</v>
      </c>
      <c r="AG279" s="50">
        <f t="shared" si="150"/>
        <v>0</v>
      </c>
      <c r="AI279" s="50">
        <f t="shared" si="151"/>
        <v>0</v>
      </c>
      <c r="AJ279" s="50">
        <f t="shared" si="152"/>
        <v>0</v>
      </c>
      <c r="AK279" s="50">
        <f t="shared" si="153"/>
        <v>0</v>
      </c>
      <c r="AL279" s="50">
        <f t="shared" si="154"/>
        <v>0.18119028184905672</v>
      </c>
      <c r="AR279" s="50">
        <f t="shared" si="155"/>
        <v>0.23833096009825339</v>
      </c>
      <c r="AS279" s="50">
        <f t="shared" si="156"/>
        <v>0.21331212584361389</v>
      </c>
      <c r="AT279" s="50">
        <f t="shared" si="157"/>
        <v>0.29293012108694361</v>
      </c>
      <c r="AV279" s="49">
        <f t="shared" si="158"/>
        <v>0</v>
      </c>
      <c r="AW279" s="49">
        <f t="shared" si="159"/>
        <v>0</v>
      </c>
      <c r="AX279" s="49">
        <f t="shared" si="160"/>
        <v>0</v>
      </c>
      <c r="AY279" s="49">
        <f t="shared" si="161"/>
        <v>486.37994498433392</v>
      </c>
      <c r="AZ279" s="49">
        <f t="shared" si="162"/>
        <v>0</v>
      </c>
      <c r="BA279" s="49">
        <f t="shared" si="163"/>
        <v>0</v>
      </c>
      <c r="BB279" s="49">
        <f t="shared" si="164"/>
        <v>0</v>
      </c>
      <c r="BC279" s="49">
        <f t="shared" si="165"/>
        <v>0</v>
      </c>
      <c r="BD279" s="49">
        <f t="shared" si="166"/>
        <v>0</v>
      </c>
      <c r="BE279" s="49">
        <f t="shared" si="167"/>
        <v>639.76609604934754</v>
      </c>
      <c r="BF279" s="49">
        <f t="shared" si="168"/>
        <v>572.60653812956343</v>
      </c>
      <c r="BG279" s="49">
        <f t="shared" si="169"/>
        <v>786.32989984094797</v>
      </c>
      <c r="BH279" s="72">
        <f t="shared" si="170"/>
        <v>2485.0824790041929</v>
      </c>
      <c r="BI279" s="49">
        <f>VLOOKUP(A279,'1_12'!A:O,15,0)</f>
        <v>6184.7999999999993</v>
      </c>
      <c r="BJ279" s="73">
        <f t="shared" si="171"/>
        <v>-3699.7175209958064</v>
      </c>
      <c r="BK279" s="50">
        <f t="shared" si="172"/>
        <v>4.8216848379055606E-3</v>
      </c>
    </row>
    <row r="280" spans="1:63" x14ac:dyDescent="0.3">
      <c r="A280" s="77" t="s">
        <v>1666</v>
      </c>
      <c r="B280" s="77" t="s">
        <v>834</v>
      </c>
      <c r="C280" s="77">
        <f>VLOOKUP(B280,Площадь!A:B,2,0)</f>
        <v>16.399999999999999</v>
      </c>
      <c r="D280" s="113"/>
      <c r="E280">
        <v>31</v>
      </c>
      <c r="F280">
        <v>28</v>
      </c>
      <c r="G280">
        <v>24</v>
      </c>
      <c r="Q280">
        <f t="shared" si="141"/>
        <v>83</v>
      </c>
      <c r="R280" s="108"/>
      <c r="S280" s="91"/>
      <c r="T280" s="50">
        <f t="shared" si="142"/>
        <v>0</v>
      </c>
      <c r="U280" s="50">
        <f t="shared" si="143"/>
        <v>0</v>
      </c>
      <c r="V280" s="50">
        <f t="shared" si="144"/>
        <v>0</v>
      </c>
      <c r="W280" s="50">
        <f t="shared" si="145"/>
        <v>0</v>
      </c>
      <c r="X280" s="50">
        <f t="shared" si="146"/>
        <v>0</v>
      </c>
      <c r="Y280" s="50"/>
      <c r="Z280" s="50"/>
      <c r="AA280" s="50"/>
      <c r="AB280" s="50"/>
      <c r="AC280" s="50"/>
      <c r="AD280" s="50">
        <f t="shared" si="147"/>
        <v>0</v>
      </c>
      <c r="AE280" s="50">
        <f t="shared" si="148"/>
        <v>0</v>
      </c>
      <c r="AF280" s="50">
        <f t="shared" si="149"/>
        <v>0</v>
      </c>
      <c r="AG280" s="50">
        <f t="shared" si="150"/>
        <v>0</v>
      </c>
      <c r="AI280" s="50">
        <f t="shared" si="151"/>
        <v>0</v>
      </c>
      <c r="AJ280" s="50">
        <f t="shared" si="152"/>
        <v>0</v>
      </c>
      <c r="AK280" s="50">
        <f t="shared" si="153"/>
        <v>0</v>
      </c>
      <c r="AL280" s="50">
        <f t="shared" si="154"/>
        <v>0</v>
      </c>
      <c r="AR280" s="50">
        <f t="shared" si="155"/>
        <v>0</v>
      </c>
      <c r="AS280" s="50">
        <f t="shared" si="156"/>
        <v>0</v>
      </c>
      <c r="AT280" s="50">
        <f t="shared" si="157"/>
        <v>0</v>
      </c>
      <c r="AV280" s="49">
        <f t="shared" si="158"/>
        <v>0</v>
      </c>
      <c r="AW280" s="49">
        <f t="shared" si="159"/>
        <v>0</v>
      </c>
      <c r="AX280" s="49">
        <f t="shared" si="160"/>
        <v>0</v>
      </c>
      <c r="AY280" s="49">
        <f t="shared" si="161"/>
        <v>0</v>
      </c>
      <c r="AZ280" s="49">
        <f t="shared" si="162"/>
        <v>0</v>
      </c>
      <c r="BA280" s="49">
        <f t="shared" si="163"/>
        <v>0</v>
      </c>
      <c r="BB280" s="49">
        <f t="shared" si="164"/>
        <v>0</v>
      </c>
      <c r="BC280" s="49">
        <f t="shared" si="165"/>
        <v>0</v>
      </c>
      <c r="BD280" s="49">
        <f t="shared" si="166"/>
        <v>0</v>
      </c>
      <c r="BE280" s="49">
        <f t="shared" si="167"/>
        <v>0</v>
      </c>
      <c r="BF280" s="49">
        <f t="shared" si="168"/>
        <v>0</v>
      </c>
      <c r="BG280" s="49">
        <f t="shared" si="169"/>
        <v>0</v>
      </c>
      <c r="BH280" s="72">
        <f t="shared" si="170"/>
        <v>0</v>
      </c>
      <c r="BI280" s="49">
        <f>VLOOKUP(A280,'1_12'!A:O,15,0)</f>
        <v>0</v>
      </c>
      <c r="BJ280" s="73">
        <f t="shared" si="171"/>
        <v>0</v>
      </c>
      <c r="BK280" s="50">
        <f t="shared" si="172"/>
        <v>0</v>
      </c>
    </row>
    <row r="281" spans="1:63" x14ac:dyDescent="0.3">
      <c r="A281" s="77" t="s">
        <v>2637</v>
      </c>
      <c r="B281" s="77" t="s">
        <v>834</v>
      </c>
      <c r="C281" s="77">
        <f>VLOOKUP(B281,Площадь!A:B,2,0)</f>
        <v>16.399999999999999</v>
      </c>
      <c r="D281" s="113">
        <v>45010</v>
      </c>
      <c r="G281">
        <f>31-G280</f>
        <v>7</v>
      </c>
      <c r="H281">
        <v>30</v>
      </c>
      <c r="I281">
        <v>31</v>
      </c>
      <c r="J281">
        <v>30</v>
      </c>
      <c r="K281">
        <v>31</v>
      </c>
      <c r="L281">
        <v>31</v>
      </c>
      <c r="M281">
        <v>30</v>
      </c>
      <c r="N281">
        <v>31</v>
      </c>
      <c r="O281">
        <v>30</v>
      </c>
      <c r="P281">
        <v>31</v>
      </c>
      <c r="Q281">
        <f t="shared" si="141"/>
        <v>282</v>
      </c>
      <c r="R281" s="108"/>
      <c r="S281" s="91"/>
      <c r="T281" s="50">
        <f t="shared" si="142"/>
        <v>0</v>
      </c>
      <c r="U281" s="50">
        <f t="shared" si="143"/>
        <v>0</v>
      </c>
      <c r="V281" s="50">
        <f t="shared" si="144"/>
        <v>0</v>
      </c>
      <c r="W281" s="50">
        <f t="shared" si="145"/>
        <v>0</v>
      </c>
      <c r="X281" s="50">
        <f t="shared" si="146"/>
        <v>0</v>
      </c>
      <c r="Y281" s="50"/>
      <c r="Z281" s="50"/>
      <c r="AA281" s="50"/>
      <c r="AB281" s="50"/>
      <c r="AC281" s="50"/>
      <c r="AD281" s="50">
        <f t="shared" si="147"/>
        <v>0</v>
      </c>
      <c r="AE281" s="50">
        <f t="shared" si="148"/>
        <v>0</v>
      </c>
      <c r="AF281" s="50">
        <f t="shared" si="149"/>
        <v>0</v>
      </c>
      <c r="AG281" s="50">
        <f t="shared" si="150"/>
        <v>0</v>
      </c>
      <c r="AI281" s="50">
        <f t="shared" si="151"/>
        <v>0</v>
      </c>
      <c r="AJ281" s="50">
        <f t="shared" si="152"/>
        <v>0</v>
      </c>
      <c r="AK281" s="50">
        <f t="shared" si="153"/>
        <v>0</v>
      </c>
      <c r="AL281" s="50">
        <f t="shared" si="154"/>
        <v>0.18572003889528313</v>
      </c>
      <c r="AR281" s="50">
        <f t="shared" si="155"/>
        <v>0.24428923410070971</v>
      </c>
      <c r="AS281" s="50">
        <f t="shared" si="156"/>
        <v>0.21864492898970422</v>
      </c>
      <c r="AT281" s="50">
        <f t="shared" si="157"/>
        <v>0.30025337411411718</v>
      </c>
      <c r="AV281" s="49">
        <f t="shared" si="158"/>
        <v>0</v>
      </c>
      <c r="AW281" s="49">
        <f t="shared" si="159"/>
        <v>0</v>
      </c>
      <c r="AX281" s="49">
        <f t="shared" si="160"/>
        <v>0</v>
      </c>
      <c r="AY281" s="49">
        <f t="shared" si="161"/>
        <v>498.53944360894224</v>
      </c>
      <c r="AZ281" s="49">
        <f t="shared" si="162"/>
        <v>0</v>
      </c>
      <c r="BA281" s="49">
        <f t="shared" si="163"/>
        <v>0</v>
      </c>
      <c r="BB281" s="49">
        <f t="shared" si="164"/>
        <v>0</v>
      </c>
      <c r="BC281" s="49">
        <f t="shared" si="165"/>
        <v>0</v>
      </c>
      <c r="BD281" s="49">
        <f t="shared" si="166"/>
        <v>0</v>
      </c>
      <c r="BE281" s="49">
        <f t="shared" si="167"/>
        <v>655.76024845058112</v>
      </c>
      <c r="BF281" s="49">
        <f t="shared" si="168"/>
        <v>586.92170158280248</v>
      </c>
      <c r="BG281" s="49">
        <f t="shared" si="169"/>
        <v>805.98814733697168</v>
      </c>
      <c r="BH281" s="72">
        <f t="shared" si="170"/>
        <v>2547.2095409792973</v>
      </c>
      <c r="BI281" s="49">
        <f>VLOOKUP(A281,'1_12'!A:O,15,0)</f>
        <v>6339.4100000000008</v>
      </c>
      <c r="BJ281" s="73">
        <f t="shared" si="171"/>
        <v>-3792.2004590207034</v>
      </c>
      <c r="BK281" s="50">
        <f t="shared" si="172"/>
        <v>4.8216848379055606E-3</v>
      </c>
    </row>
    <row r="282" spans="1:63" x14ac:dyDescent="0.3">
      <c r="A282" s="77" t="s">
        <v>1322</v>
      </c>
      <c r="B282" s="77" t="s">
        <v>1092</v>
      </c>
      <c r="C282" s="77">
        <f>VLOOKUP(B282,Площадь!A:B,2,0)</f>
        <v>14.6</v>
      </c>
      <c r="D282" s="113"/>
      <c r="E282">
        <v>31</v>
      </c>
      <c r="F282">
        <v>28</v>
      </c>
      <c r="G282">
        <v>7</v>
      </c>
      <c r="Q282">
        <f t="shared" si="141"/>
        <v>66</v>
      </c>
      <c r="R282" s="108"/>
      <c r="S282" s="91"/>
      <c r="T282" s="50">
        <f t="shared" si="142"/>
        <v>0</v>
      </c>
      <c r="U282" s="50">
        <f t="shared" si="143"/>
        <v>0</v>
      </c>
      <c r="V282" s="50">
        <f t="shared" si="144"/>
        <v>0</v>
      </c>
      <c r="W282" s="50">
        <f t="shared" si="145"/>
        <v>0</v>
      </c>
      <c r="X282" s="50">
        <f t="shared" si="146"/>
        <v>0</v>
      </c>
      <c r="Y282" s="50"/>
      <c r="Z282" s="50"/>
      <c r="AA282" s="50"/>
      <c r="AB282" s="50"/>
      <c r="AC282" s="50"/>
      <c r="AD282" s="50">
        <f t="shared" si="147"/>
        <v>0</v>
      </c>
      <c r="AE282" s="50">
        <f t="shared" si="148"/>
        <v>0</v>
      </c>
      <c r="AF282" s="50">
        <f t="shared" si="149"/>
        <v>0</v>
      </c>
      <c r="AG282" s="50">
        <f t="shared" si="150"/>
        <v>0</v>
      </c>
      <c r="AI282" s="50">
        <f t="shared" si="151"/>
        <v>0</v>
      </c>
      <c r="AJ282" s="50">
        <f t="shared" si="152"/>
        <v>0</v>
      </c>
      <c r="AK282" s="50">
        <f t="shared" si="153"/>
        <v>0</v>
      </c>
      <c r="AL282" s="50">
        <f t="shared" si="154"/>
        <v>0</v>
      </c>
      <c r="AR282" s="50">
        <f t="shared" si="155"/>
        <v>0</v>
      </c>
      <c r="AS282" s="50">
        <f t="shared" si="156"/>
        <v>0</v>
      </c>
      <c r="AT282" s="50">
        <f t="shared" si="157"/>
        <v>0</v>
      </c>
      <c r="AV282" s="49">
        <f t="shared" si="158"/>
        <v>0</v>
      </c>
      <c r="AW282" s="49">
        <f t="shared" si="159"/>
        <v>0</v>
      </c>
      <c r="AX282" s="49">
        <f t="shared" si="160"/>
        <v>0</v>
      </c>
      <c r="AY282" s="49">
        <f t="shared" si="161"/>
        <v>0</v>
      </c>
      <c r="AZ282" s="49">
        <f t="shared" si="162"/>
        <v>0</v>
      </c>
      <c r="BA282" s="49">
        <f t="shared" si="163"/>
        <v>0</v>
      </c>
      <c r="BB282" s="49">
        <f t="shared" si="164"/>
        <v>0</v>
      </c>
      <c r="BC282" s="49">
        <f t="shared" si="165"/>
        <v>0</v>
      </c>
      <c r="BD282" s="49">
        <f t="shared" si="166"/>
        <v>0</v>
      </c>
      <c r="BE282" s="49">
        <f t="shared" si="167"/>
        <v>0</v>
      </c>
      <c r="BF282" s="49">
        <f t="shared" si="168"/>
        <v>0</v>
      </c>
      <c r="BG282" s="49">
        <f t="shared" si="169"/>
        <v>0</v>
      </c>
      <c r="BH282" s="72">
        <f t="shared" si="170"/>
        <v>0</v>
      </c>
      <c r="BI282" s="49">
        <f>VLOOKUP(A282,'1_12'!A:O,15,0)</f>
        <v>0</v>
      </c>
      <c r="BJ282" s="73">
        <f t="shared" si="171"/>
        <v>0</v>
      </c>
      <c r="BK282" s="50">
        <f t="shared" si="172"/>
        <v>0</v>
      </c>
    </row>
    <row r="283" spans="1:63" x14ac:dyDescent="0.3">
      <c r="A283" s="77" t="s">
        <v>2549</v>
      </c>
      <c r="B283" s="77" t="s">
        <v>1092</v>
      </c>
      <c r="C283" s="77">
        <f>VLOOKUP(B283,Площадь!A:B,2,0)</f>
        <v>14.6</v>
      </c>
      <c r="D283" s="113">
        <v>44993</v>
      </c>
      <c r="G283">
        <f>31-G282</f>
        <v>24</v>
      </c>
      <c r="H283">
        <v>30</v>
      </c>
      <c r="I283">
        <v>31</v>
      </c>
      <c r="J283">
        <v>30</v>
      </c>
      <c r="K283">
        <v>31</v>
      </c>
      <c r="L283">
        <v>31</v>
      </c>
      <c r="M283">
        <v>30</v>
      </c>
      <c r="N283">
        <v>31</v>
      </c>
      <c r="O283">
        <v>30</v>
      </c>
      <c r="P283">
        <v>31</v>
      </c>
      <c r="Q283">
        <f t="shared" si="141"/>
        <v>299</v>
      </c>
      <c r="R283" s="108"/>
      <c r="S283" s="91"/>
      <c r="T283" s="50">
        <f t="shared" si="142"/>
        <v>0</v>
      </c>
      <c r="U283" s="50">
        <f t="shared" si="143"/>
        <v>0</v>
      </c>
      <c r="V283" s="50">
        <f t="shared" si="144"/>
        <v>0</v>
      </c>
      <c r="W283" s="50">
        <f t="shared" si="145"/>
        <v>0</v>
      </c>
      <c r="X283" s="50">
        <f t="shared" si="146"/>
        <v>0</v>
      </c>
      <c r="Y283" s="50"/>
      <c r="Z283" s="50"/>
      <c r="AA283" s="50"/>
      <c r="AB283" s="50"/>
      <c r="AC283" s="50"/>
      <c r="AD283" s="50">
        <f t="shared" si="147"/>
        <v>0</v>
      </c>
      <c r="AE283" s="50">
        <f t="shared" si="148"/>
        <v>0</v>
      </c>
      <c r="AF283" s="50">
        <f t="shared" si="149"/>
        <v>0</v>
      </c>
      <c r="AG283" s="50">
        <f t="shared" si="150"/>
        <v>0</v>
      </c>
      <c r="AI283" s="50">
        <f t="shared" si="151"/>
        <v>0</v>
      </c>
      <c r="AJ283" s="50">
        <f t="shared" si="152"/>
        <v>0</v>
      </c>
      <c r="AK283" s="50">
        <f t="shared" si="153"/>
        <v>0</v>
      </c>
      <c r="AL283" s="50">
        <f t="shared" si="154"/>
        <v>0.16533613218726426</v>
      </c>
      <c r="AR283" s="50">
        <f t="shared" si="155"/>
        <v>0.2174770010896562</v>
      </c>
      <c r="AS283" s="50">
        <f t="shared" si="156"/>
        <v>0.19464731483229766</v>
      </c>
      <c r="AT283" s="50">
        <f t="shared" si="157"/>
        <v>0.26729873549183603</v>
      </c>
      <c r="AV283" s="49">
        <f t="shared" si="158"/>
        <v>0</v>
      </c>
      <c r="AW283" s="49">
        <f t="shared" si="159"/>
        <v>0</v>
      </c>
      <c r="AX283" s="49">
        <f t="shared" si="160"/>
        <v>0</v>
      </c>
      <c r="AY283" s="49">
        <f t="shared" si="161"/>
        <v>443.82169979820469</v>
      </c>
      <c r="AZ283" s="49">
        <f t="shared" si="162"/>
        <v>0</v>
      </c>
      <c r="BA283" s="49">
        <f t="shared" si="163"/>
        <v>0</v>
      </c>
      <c r="BB283" s="49">
        <f t="shared" si="164"/>
        <v>0</v>
      </c>
      <c r="BC283" s="49">
        <f t="shared" si="165"/>
        <v>0</v>
      </c>
      <c r="BD283" s="49">
        <f t="shared" si="166"/>
        <v>0</v>
      </c>
      <c r="BE283" s="49">
        <f t="shared" si="167"/>
        <v>583.78656264502956</v>
      </c>
      <c r="BF283" s="49">
        <f t="shared" si="168"/>
        <v>522.50346604322658</v>
      </c>
      <c r="BG283" s="49">
        <f t="shared" si="169"/>
        <v>717.52603360486501</v>
      </c>
      <c r="BH283" s="72">
        <f t="shared" si="170"/>
        <v>2267.6377620913258</v>
      </c>
      <c r="BI283" s="49">
        <f>VLOOKUP(A283,'1_12'!A:O,15,0)</f>
        <v>5643.63</v>
      </c>
      <c r="BJ283" s="73">
        <f t="shared" si="171"/>
        <v>-3375.9922379086743</v>
      </c>
      <c r="BK283" s="50">
        <f t="shared" si="172"/>
        <v>4.8216848379055606E-3</v>
      </c>
    </row>
    <row r="284" spans="1:63" x14ac:dyDescent="0.3">
      <c r="A284" s="77" t="s">
        <v>1922</v>
      </c>
      <c r="B284" s="77" t="s">
        <v>988</v>
      </c>
      <c r="C284" s="77">
        <f>VLOOKUP(B284,Площадь!A:B,2,0)</f>
        <v>20</v>
      </c>
      <c r="D284" s="113"/>
      <c r="E284">
        <v>31</v>
      </c>
      <c r="F284">
        <v>28</v>
      </c>
      <c r="G284">
        <v>31</v>
      </c>
      <c r="H284">
        <v>30</v>
      </c>
      <c r="I284">
        <v>31</v>
      </c>
      <c r="J284">
        <v>16</v>
      </c>
      <c r="Q284">
        <f t="shared" si="141"/>
        <v>167</v>
      </c>
      <c r="R284" s="108"/>
      <c r="S284" s="91"/>
      <c r="T284" s="50">
        <f t="shared" si="142"/>
        <v>0</v>
      </c>
      <c r="U284" s="50">
        <f t="shared" si="143"/>
        <v>0</v>
      </c>
      <c r="V284" s="50">
        <f t="shared" si="144"/>
        <v>0</v>
      </c>
      <c r="W284" s="50">
        <f t="shared" si="145"/>
        <v>0</v>
      </c>
      <c r="X284" s="50">
        <f t="shared" si="146"/>
        <v>0</v>
      </c>
      <c r="Y284" s="50"/>
      <c r="Z284" s="50"/>
      <c r="AA284" s="50"/>
      <c r="AB284" s="50"/>
      <c r="AC284" s="50"/>
      <c r="AD284" s="50">
        <f t="shared" si="147"/>
        <v>0</v>
      </c>
      <c r="AE284" s="50">
        <f t="shared" si="148"/>
        <v>0</v>
      </c>
      <c r="AF284" s="50">
        <f t="shared" si="149"/>
        <v>0</v>
      </c>
      <c r="AG284" s="50">
        <f t="shared" si="150"/>
        <v>0</v>
      </c>
      <c r="AI284" s="50">
        <f t="shared" si="151"/>
        <v>0</v>
      </c>
      <c r="AJ284" s="50">
        <f t="shared" si="152"/>
        <v>0</v>
      </c>
      <c r="AK284" s="50">
        <f t="shared" si="153"/>
        <v>0</v>
      </c>
      <c r="AL284" s="50">
        <f t="shared" si="154"/>
        <v>0.2264878523113209</v>
      </c>
      <c r="AR284" s="50">
        <f t="shared" si="155"/>
        <v>0</v>
      </c>
      <c r="AS284" s="50">
        <f t="shared" si="156"/>
        <v>0</v>
      </c>
      <c r="AT284" s="50">
        <f t="shared" si="157"/>
        <v>0</v>
      </c>
      <c r="AV284" s="49">
        <f t="shared" si="158"/>
        <v>0</v>
      </c>
      <c r="AW284" s="49">
        <f t="shared" si="159"/>
        <v>0</v>
      </c>
      <c r="AX284" s="49">
        <f t="shared" si="160"/>
        <v>0</v>
      </c>
      <c r="AY284" s="49">
        <f t="shared" si="161"/>
        <v>607.97493123041738</v>
      </c>
      <c r="AZ284" s="49">
        <f t="shared" si="162"/>
        <v>0</v>
      </c>
      <c r="BA284" s="49">
        <f t="shared" si="163"/>
        <v>0</v>
      </c>
      <c r="BB284" s="49">
        <f t="shared" si="164"/>
        <v>0</v>
      </c>
      <c r="BC284" s="49">
        <f t="shared" si="165"/>
        <v>0</v>
      </c>
      <c r="BD284" s="49">
        <f t="shared" si="166"/>
        <v>0</v>
      </c>
      <c r="BE284" s="49">
        <f t="shared" si="167"/>
        <v>0</v>
      </c>
      <c r="BF284" s="49">
        <f t="shared" si="168"/>
        <v>0</v>
      </c>
      <c r="BG284" s="49">
        <f t="shared" si="169"/>
        <v>0</v>
      </c>
      <c r="BH284" s="72">
        <f t="shared" si="170"/>
        <v>607.97493123041738</v>
      </c>
      <c r="BI284" s="49">
        <f>VLOOKUP(A284,'1_12'!A:O,15,0)</f>
        <v>2176.2200000000003</v>
      </c>
      <c r="BJ284" s="73">
        <f t="shared" si="171"/>
        <v>-1568.2450687695828</v>
      </c>
      <c r="BK284" s="50">
        <f t="shared" si="172"/>
        <v>9.4369938463050376E-4</v>
      </c>
    </row>
    <row r="285" spans="1:63" x14ac:dyDescent="0.3">
      <c r="A285" s="77" t="s">
        <v>2802</v>
      </c>
      <c r="B285" s="77" t="s">
        <v>988</v>
      </c>
      <c r="C285" s="77">
        <f>VLOOKUP(B285,Площадь!A:B,2,0)</f>
        <v>20</v>
      </c>
      <c r="D285" s="113">
        <v>45094</v>
      </c>
      <c r="J285">
        <f>30-J284</f>
        <v>14</v>
      </c>
      <c r="K285">
        <v>31</v>
      </c>
      <c r="L285">
        <v>31</v>
      </c>
      <c r="M285">
        <v>30</v>
      </c>
      <c r="N285">
        <v>31</v>
      </c>
      <c r="O285">
        <v>30</v>
      </c>
      <c r="P285">
        <v>31</v>
      </c>
      <c r="Q285">
        <f t="shared" si="141"/>
        <v>198</v>
      </c>
      <c r="R285" s="108"/>
      <c r="S285" s="91"/>
      <c r="T285" s="50">
        <f t="shared" si="142"/>
        <v>0</v>
      </c>
      <c r="U285" s="50">
        <f t="shared" si="143"/>
        <v>0</v>
      </c>
      <c r="V285" s="50">
        <f t="shared" si="144"/>
        <v>0</v>
      </c>
      <c r="W285" s="50">
        <f t="shared" si="145"/>
        <v>0</v>
      </c>
      <c r="X285" s="50">
        <f t="shared" si="146"/>
        <v>0</v>
      </c>
      <c r="Y285" s="50"/>
      <c r="Z285" s="50"/>
      <c r="AA285" s="50"/>
      <c r="AB285" s="50"/>
      <c r="AC285" s="50"/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</v>
      </c>
      <c r="AI285" s="50">
        <f t="shared" si="151"/>
        <v>0</v>
      </c>
      <c r="AJ285" s="50">
        <f t="shared" si="152"/>
        <v>0</v>
      </c>
      <c r="AK285" s="50">
        <f t="shared" si="153"/>
        <v>0</v>
      </c>
      <c r="AL285" s="50">
        <f t="shared" si="154"/>
        <v>0</v>
      </c>
      <c r="AR285" s="50">
        <f t="shared" si="155"/>
        <v>0.2979137001228167</v>
      </c>
      <c r="AS285" s="50">
        <f t="shared" si="156"/>
        <v>0.26664015730451734</v>
      </c>
      <c r="AT285" s="50">
        <f t="shared" si="157"/>
        <v>0.36616265135867954</v>
      </c>
      <c r="AV285" s="49">
        <f t="shared" si="158"/>
        <v>0</v>
      </c>
      <c r="AW285" s="49">
        <f t="shared" si="159"/>
        <v>0</v>
      </c>
      <c r="AX285" s="49">
        <f t="shared" si="160"/>
        <v>0</v>
      </c>
      <c r="AY285" s="49">
        <f t="shared" si="161"/>
        <v>0</v>
      </c>
      <c r="AZ285" s="49">
        <f t="shared" si="162"/>
        <v>0</v>
      </c>
      <c r="BA285" s="49">
        <f t="shared" si="163"/>
        <v>0</v>
      </c>
      <c r="BB285" s="49">
        <f t="shared" si="164"/>
        <v>0</v>
      </c>
      <c r="BC285" s="49">
        <f t="shared" si="165"/>
        <v>0</v>
      </c>
      <c r="BD285" s="49">
        <f t="shared" si="166"/>
        <v>0</v>
      </c>
      <c r="BE285" s="49">
        <f t="shared" si="167"/>
        <v>799.70762006168434</v>
      </c>
      <c r="BF285" s="49">
        <f t="shared" si="168"/>
        <v>715.75817266195418</v>
      </c>
      <c r="BG285" s="49">
        <f t="shared" si="169"/>
        <v>982.91237480118502</v>
      </c>
      <c r="BH285" s="72">
        <f t="shared" si="170"/>
        <v>2498.3781675248238</v>
      </c>
      <c r="BI285" s="49">
        <f>VLOOKUP(A285,'1_12'!A:O,15,0)</f>
        <v>5555.04</v>
      </c>
      <c r="BJ285" s="73">
        <f t="shared" si="171"/>
        <v>-3056.6618324751762</v>
      </c>
      <c r="BK285" s="50">
        <f t="shared" si="172"/>
        <v>3.8779854532750568E-3</v>
      </c>
    </row>
    <row r="286" spans="1:63" x14ac:dyDescent="0.3">
      <c r="A286" s="77" t="s">
        <v>1872</v>
      </c>
      <c r="B286" s="77" t="s">
        <v>1191</v>
      </c>
      <c r="C286" s="77">
        <f>VLOOKUP(B286,Площадь!A:B,2,0)</f>
        <v>15.8</v>
      </c>
      <c r="D286" s="113"/>
      <c r="E286">
        <v>31</v>
      </c>
      <c r="F286">
        <v>28</v>
      </c>
      <c r="G286">
        <v>31</v>
      </c>
      <c r="H286">
        <v>18</v>
      </c>
      <c r="Q286">
        <f t="shared" si="141"/>
        <v>108</v>
      </c>
      <c r="R286" s="108"/>
      <c r="S286" s="91"/>
      <c r="T286" s="50">
        <f t="shared" si="142"/>
        <v>0</v>
      </c>
      <c r="U286" s="50">
        <f t="shared" si="143"/>
        <v>0</v>
      </c>
      <c r="V286" s="50">
        <f t="shared" si="144"/>
        <v>0</v>
      </c>
      <c r="W286" s="50">
        <f t="shared" si="145"/>
        <v>0</v>
      </c>
      <c r="X286" s="50">
        <f t="shared" si="146"/>
        <v>0</v>
      </c>
      <c r="Y286" s="50"/>
      <c r="Z286" s="50"/>
      <c r="AA286" s="50"/>
      <c r="AB286" s="50"/>
      <c r="AC286" s="50"/>
      <c r="AD286" s="50">
        <f t="shared" si="147"/>
        <v>0</v>
      </c>
      <c r="AE286" s="50">
        <f t="shared" si="148"/>
        <v>0</v>
      </c>
      <c r="AF286" s="50">
        <f t="shared" si="149"/>
        <v>0</v>
      </c>
      <c r="AG286" s="50">
        <f t="shared" si="150"/>
        <v>0</v>
      </c>
      <c r="AI286" s="50">
        <f t="shared" si="151"/>
        <v>0</v>
      </c>
      <c r="AJ286" s="50">
        <f t="shared" si="152"/>
        <v>0</v>
      </c>
      <c r="AK286" s="50">
        <f t="shared" si="153"/>
        <v>0</v>
      </c>
      <c r="AL286" s="50">
        <f t="shared" si="154"/>
        <v>0.10735524199556612</v>
      </c>
      <c r="AR286" s="50">
        <f t="shared" si="155"/>
        <v>0</v>
      </c>
      <c r="AS286" s="50">
        <f t="shared" si="156"/>
        <v>0</v>
      </c>
      <c r="AT286" s="50">
        <f t="shared" si="157"/>
        <v>0</v>
      </c>
      <c r="AV286" s="49">
        <f t="shared" si="158"/>
        <v>0</v>
      </c>
      <c r="AW286" s="49">
        <f t="shared" si="159"/>
        <v>0</v>
      </c>
      <c r="AX286" s="49">
        <f t="shared" si="160"/>
        <v>0</v>
      </c>
      <c r="AY286" s="49">
        <f t="shared" si="161"/>
        <v>288.18011740321788</v>
      </c>
      <c r="AZ286" s="49">
        <f t="shared" si="162"/>
        <v>0</v>
      </c>
      <c r="BA286" s="49">
        <f t="shared" si="163"/>
        <v>0</v>
      </c>
      <c r="BB286" s="49">
        <f t="shared" si="164"/>
        <v>0</v>
      </c>
      <c r="BC286" s="49">
        <f t="shared" si="165"/>
        <v>0</v>
      </c>
      <c r="BD286" s="49">
        <f t="shared" si="166"/>
        <v>0</v>
      </c>
      <c r="BE286" s="49">
        <f t="shared" si="167"/>
        <v>0</v>
      </c>
      <c r="BF286" s="49">
        <f t="shared" si="168"/>
        <v>0</v>
      </c>
      <c r="BG286" s="49">
        <f t="shared" si="169"/>
        <v>0</v>
      </c>
      <c r="BH286" s="72">
        <f t="shared" si="170"/>
        <v>288.18011740321788</v>
      </c>
      <c r="BI286" s="49">
        <f>VLOOKUP(A286,'1_12'!A:O,15,0)</f>
        <v>407.22</v>
      </c>
      <c r="BJ286" s="73">
        <f t="shared" si="171"/>
        <v>-119.03988259678215</v>
      </c>
      <c r="BK286" s="50">
        <f t="shared" si="172"/>
        <v>5.6621963077830228E-4</v>
      </c>
    </row>
    <row r="287" spans="1:63" x14ac:dyDescent="0.3">
      <c r="A287" s="77" t="s">
        <v>2689</v>
      </c>
      <c r="B287" s="77" t="s">
        <v>1191</v>
      </c>
      <c r="C287" s="77">
        <f>VLOOKUP(B287,Площадь!A:B,2,0)</f>
        <v>15.8</v>
      </c>
      <c r="D287" s="113">
        <v>45035</v>
      </c>
      <c r="H287">
        <f>30-H286</f>
        <v>12</v>
      </c>
      <c r="I287">
        <v>31</v>
      </c>
      <c r="J287">
        <v>30</v>
      </c>
      <c r="K287">
        <v>31</v>
      </c>
      <c r="L287">
        <v>31</v>
      </c>
      <c r="M287">
        <v>30</v>
      </c>
      <c r="N287">
        <v>31</v>
      </c>
      <c r="O287">
        <v>30</v>
      </c>
      <c r="P287">
        <v>31</v>
      </c>
      <c r="Q287">
        <f t="shared" si="141"/>
        <v>257</v>
      </c>
      <c r="R287" s="108"/>
      <c r="S287" s="91"/>
      <c r="T287" s="50">
        <f t="shared" si="142"/>
        <v>0</v>
      </c>
      <c r="U287" s="50">
        <f t="shared" si="143"/>
        <v>0</v>
      </c>
      <c r="V287" s="50">
        <f t="shared" si="144"/>
        <v>0</v>
      </c>
      <c r="W287" s="50">
        <f t="shared" si="145"/>
        <v>0</v>
      </c>
      <c r="X287" s="50">
        <f t="shared" si="146"/>
        <v>0</v>
      </c>
      <c r="Y287" s="50"/>
      <c r="Z287" s="50"/>
      <c r="AA287" s="50"/>
      <c r="AB287" s="50"/>
      <c r="AC287" s="50"/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I287" s="50">
        <f t="shared" si="151"/>
        <v>0</v>
      </c>
      <c r="AJ287" s="50">
        <f t="shared" si="152"/>
        <v>0</v>
      </c>
      <c r="AK287" s="50">
        <f t="shared" si="153"/>
        <v>0</v>
      </c>
      <c r="AL287" s="50">
        <f t="shared" si="154"/>
        <v>7.1570161330377413E-2</v>
      </c>
      <c r="AR287" s="50">
        <f t="shared" si="155"/>
        <v>0.23535182309702524</v>
      </c>
      <c r="AS287" s="50">
        <f t="shared" si="156"/>
        <v>0.21064572427056874</v>
      </c>
      <c r="AT287" s="50">
        <f t="shared" si="157"/>
        <v>0.28926849457335685</v>
      </c>
      <c r="AV287" s="49">
        <f t="shared" si="158"/>
        <v>0</v>
      </c>
      <c r="AW287" s="49">
        <f t="shared" si="159"/>
        <v>0</v>
      </c>
      <c r="AX287" s="49">
        <f t="shared" si="160"/>
        <v>0</v>
      </c>
      <c r="AY287" s="49">
        <f t="shared" si="161"/>
        <v>192.12007826881191</v>
      </c>
      <c r="AZ287" s="49">
        <f t="shared" si="162"/>
        <v>0</v>
      </c>
      <c r="BA287" s="49">
        <f t="shared" si="163"/>
        <v>0</v>
      </c>
      <c r="BB287" s="49">
        <f t="shared" si="164"/>
        <v>0</v>
      </c>
      <c r="BC287" s="49">
        <f t="shared" si="165"/>
        <v>0</v>
      </c>
      <c r="BD287" s="49">
        <f t="shared" si="166"/>
        <v>0</v>
      </c>
      <c r="BE287" s="49">
        <f t="shared" si="167"/>
        <v>631.76901984873075</v>
      </c>
      <c r="BF287" s="49">
        <f t="shared" si="168"/>
        <v>565.44895640294396</v>
      </c>
      <c r="BG287" s="49">
        <f t="shared" si="169"/>
        <v>776.50077609293623</v>
      </c>
      <c r="BH287" s="72">
        <f t="shared" si="170"/>
        <v>2165.8388306134229</v>
      </c>
      <c r="BI287" s="49">
        <f>VLOOKUP(A287,'1_12'!A:O,15,0)</f>
        <v>5700.2699999999995</v>
      </c>
      <c r="BJ287" s="73">
        <f t="shared" si="171"/>
        <v>-3534.4311693865766</v>
      </c>
      <c r="BK287" s="50">
        <f t="shared" si="172"/>
        <v>4.2554652071272589E-3</v>
      </c>
    </row>
    <row r="288" spans="1:63" x14ac:dyDescent="0.3">
      <c r="A288" s="77" t="s">
        <v>1557</v>
      </c>
      <c r="B288" s="77" t="s">
        <v>759</v>
      </c>
      <c r="C288" s="77">
        <f>VLOOKUP(B288,Площадь!A:B,2,0)</f>
        <v>19.2</v>
      </c>
      <c r="D288" s="113"/>
      <c r="E288">
        <v>31</v>
      </c>
      <c r="F288">
        <v>28</v>
      </c>
      <c r="G288">
        <v>31</v>
      </c>
      <c r="H288">
        <v>30</v>
      </c>
      <c r="I288">
        <v>31</v>
      </c>
      <c r="J288">
        <v>27</v>
      </c>
      <c r="Q288">
        <f t="shared" si="141"/>
        <v>178</v>
      </c>
      <c r="R288" s="108"/>
      <c r="S288" s="91"/>
      <c r="T288" s="50">
        <f t="shared" si="142"/>
        <v>0</v>
      </c>
      <c r="U288" s="50">
        <f t="shared" si="143"/>
        <v>0</v>
      </c>
      <c r="V288" s="50">
        <f t="shared" si="144"/>
        <v>0</v>
      </c>
      <c r="W288" s="50">
        <f t="shared" si="145"/>
        <v>0</v>
      </c>
      <c r="X288" s="50">
        <f t="shared" si="146"/>
        <v>0</v>
      </c>
      <c r="Y288" s="50"/>
      <c r="Z288" s="50"/>
      <c r="AA288" s="50"/>
      <c r="AB288" s="50"/>
      <c r="AC288" s="50"/>
      <c r="AD288" s="50">
        <f t="shared" si="147"/>
        <v>0</v>
      </c>
      <c r="AE288" s="50">
        <f t="shared" si="148"/>
        <v>0</v>
      </c>
      <c r="AF288" s="50">
        <f t="shared" si="149"/>
        <v>0</v>
      </c>
      <c r="AG288" s="50">
        <f t="shared" si="150"/>
        <v>0</v>
      </c>
      <c r="AI288" s="50">
        <f t="shared" si="151"/>
        <v>0</v>
      </c>
      <c r="AJ288" s="50">
        <f t="shared" si="152"/>
        <v>0</v>
      </c>
      <c r="AK288" s="50">
        <f t="shared" si="153"/>
        <v>0</v>
      </c>
      <c r="AL288" s="50">
        <f t="shared" si="154"/>
        <v>0.21742833821886806</v>
      </c>
      <c r="AR288" s="50">
        <f t="shared" si="155"/>
        <v>0</v>
      </c>
      <c r="AS288" s="50">
        <f t="shared" si="156"/>
        <v>0</v>
      </c>
      <c r="AT288" s="50">
        <f t="shared" si="157"/>
        <v>0</v>
      </c>
      <c r="AV288" s="49">
        <f t="shared" si="158"/>
        <v>0</v>
      </c>
      <c r="AW288" s="49">
        <f t="shared" si="159"/>
        <v>0</v>
      </c>
      <c r="AX288" s="49">
        <f t="shared" si="160"/>
        <v>0</v>
      </c>
      <c r="AY288" s="49">
        <f t="shared" si="161"/>
        <v>583.65593398120075</v>
      </c>
      <c r="AZ288" s="49">
        <f t="shared" si="162"/>
        <v>0</v>
      </c>
      <c r="BA288" s="49">
        <f t="shared" si="163"/>
        <v>0</v>
      </c>
      <c r="BB288" s="49">
        <f t="shared" si="164"/>
        <v>0</v>
      </c>
      <c r="BC288" s="49">
        <f t="shared" si="165"/>
        <v>0</v>
      </c>
      <c r="BD288" s="49">
        <f t="shared" si="166"/>
        <v>0</v>
      </c>
      <c r="BE288" s="49">
        <f t="shared" si="167"/>
        <v>0</v>
      </c>
      <c r="BF288" s="49">
        <f t="shared" si="168"/>
        <v>0</v>
      </c>
      <c r="BG288" s="49">
        <f t="shared" si="169"/>
        <v>0</v>
      </c>
      <c r="BH288" s="72">
        <f t="shared" si="170"/>
        <v>583.65593398120075</v>
      </c>
      <c r="BI288" s="49">
        <f>VLOOKUP(A288,'1_12'!A:O,15,0)</f>
        <v>2473.92</v>
      </c>
      <c r="BJ288" s="73">
        <f t="shared" si="171"/>
        <v>-1890.2640660187994</v>
      </c>
      <c r="BK288" s="50">
        <f t="shared" si="172"/>
        <v>9.4369938463050387E-4</v>
      </c>
    </row>
    <row r="289" spans="1:63" x14ac:dyDescent="0.3">
      <c r="A289" s="77" t="s">
        <v>2839</v>
      </c>
      <c r="B289" s="77" t="s">
        <v>759</v>
      </c>
      <c r="C289" s="77">
        <f>VLOOKUP(B289,Площадь!A:B,2,0)</f>
        <v>19.2</v>
      </c>
      <c r="D289" s="113">
        <v>45105</v>
      </c>
      <c r="J289">
        <f>30-J288</f>
        <v>3</v>
      </c>
      <c r="K289">
        <v>31</v>
      </c>
      <c r="L289">
        <v>31</v>
      </c>
      <c r="M289">
        <v>30</v>
      </c>
      <c r="N289">
        <v>31</v>
      </c>
      <c r="O289">
        <v>30</v>
      </c>
      <c r="P289">
        <v>31</v>
      </c>
      <c r="Q289">
        <f t="shared" si="141"/>
        <v>187</v>
      </c>
      <c r="R289" s="108"/>
      <c r="S289" s="91"/>
      <c r="T289" s="50">
        <f t="shared" si="142"/>
        <v>0</v>
      </c>
      <c r="U289" s="50">
        <f t="shared" si="143"/>
        <v>0</v>
      </c>
      <c r="V289" s="50">
        <f t="shared" si="144"/>
        <v>0</v>
      </c>
      <c r="W289" s="50">
        <f t="shared" si="145"/>
        <v>0</v>
      </c>
      <c r="X289" s="50">
        <f t="shared" si="146"/>
        <v>0</v>
      </c>
      <c r="Y289" s="50"/>
      <c r="Z289" s="50"/>
      <c r="AA289" s="50"/>
      <c r="AB289" s="50"/>
      <c r="AC289" s="50"/>
      <c r="AD289" s="50">
        <f t="shared" si="147"/>
        <v>0</v>
      </c>
      <c r="AE289" s="50">
        <f t="shared" si="148"/>
        <v>0</v>
      </c>
      <c r="AF289" s="50">
        <f t="shared" si="149"/>
        <v>0</v>
      </c>
      <c r="AG289" s="50">
        <f t="shared" si="150"/>
        <v>0</v>
      </c>
      <c r="AI289" s="50">
        <f t="shared" si="151"/>
        <v>0</v>
      </c>
      <c r="AJ289" s="50">
        <f t="shared" si="152"/>
        <v>0</v>
      </c>
      <c r="AK289" s="50">
        <f t="shared" si="153"/>
        <v>0</v>
      </c>
      <c r="AL289" s="50">
        <f t="shared" si="154"/>
        <v>0</v>
      </c>
      <c r="AR289" s="50">
        <f t="shared" si="155"/>
        <v>0.28599715211790405</v>
      </c>
      <c r="AS289" s="50">
        <f t="shared" si="156"/>
        <v>0.25597455101233668</v>
      </c>
      <c r="AT289" s="50">
        <f t="shared" si="157"/>
        <v>0.35151614530433234</v>
      </c>
      <c r="AV289" s="49">
        <f t="shared" si="158"/>
        <v>0</v>
      </c>
      <c r="AW289" s="49">
        <f t="shared" si="159"/>
        <v>0</v>
      </c>
      <c r="AX289" s="49">
        <f t="shared" si="160"/>
        <v>0</v>
      </c>
      <c r="AY289" s="49">
        <f t="shared" si="161"/>
        <v>0</v>
      </c>
      <c r="AZ289" s="49">
        <f t="shared" si="162"/>
        <v>0</v>
      </c>
      <c r="BA289" s="49">
        <f t="shared" si="163"/>
        <v>0</v>
      </c>
      <c r="BB289" s="49">
        <f t="shared" si="164"/>
        <v>0</v>
      </c>
      <c r="BC289" s="49">
        <f t="shared" si="165"/>
        <v>0</v>
      </c>
      <c r="BD289" s="49">
        <f t="shared" si="166"/>
        <v>0</v>
      </c>
      <c r="BE289" s="49">
        <f t="shared" si="167"/>
        <v>767.71931525921696</v>
      </c>
      <c r="BF289" s="49">
        <f t="shared" si="168"/>
        <v>687.12784575547607</v>
      </c>
      <c r="BG289" s="49">
        <f t="shared" si="169"/>
        <v>943.59587980913761</v>
      </c>
      <c r="BH289" s="72">
        <f t="shared" si="170"/>
        <v>2398.4430408238304</v>
      </c>
      <c r="BI289" s="49">
        <f>VLOOKUP(A289,'1_12'!A:O,15,0)</f>
        <v>4947.84</v>
      </c>
      <c r="BJ289" s="73">
        <f t="shared" si="171"/>
        <v>-2549.3969591761697</v>
      </c>
      <c r="BK289" s="50">
        <f t="shared" si="172"/>
        <v>3.8779854532750564E-3</v>
      </c>
    </row>
    <row r="290" spans="1:63" x14ac:dyDescent="0.3">
      <c r="A290" s="77" t="s">
        <v>1900</v>
      </c>
      <c r="B290" s="77" t="s">
        <v>851</v>
      </c>
      <c r="C290" s="77">
        <f>VLOOKUP(B290,Площадь!A:B,2,0)</f>
        <v>17</v>
      </c>
      <c r="D290" s="113"/>
      <c r="E290">
        <v>31</v>
      </c>
      <c r="F290">
        <v>28</v>
      </c>
      <c r="G290">
        <v>9</v>
      </c>
      <c r="Q290">
        <f t="shared" si="141"/>
        <v>68</v>
      </c>
      <c r="R290" s="108"/>
      <c r="S290" s="91"/>
      <c r="T290" s="50">
        <f t="shared" si="142"/>
        <v>0</v>
      </c>
      <c r="U290" s="50">
        <f t="shared" si="143"/>
        <v>0</v>
      </c>
      <c r="V290" s="50">
        <f t="shared" si="144"/>
        <v>0</v>
      </c>
      <c r="W290" s="50">
        <f t="shared" si="145"/>
        <v>0</v>
      </c>
      <c r="X290" s="50">
        <f t="shared" si="146"/>
        <v>0</v>
      </c>
      <c r="Y290" s="50"/>
      <c r="Z290" s="50"/>
      <c r="AA290" s="50"/>
      <c r="AB290" s="50"/>
      <c r="AC290" s="50"/>
      <c r="AD290" s="50">
        <f t="shared" si="147"/>
        <v>0</v>
      </c>
      <c r="AE290" s="50">
        <f t="shared" si="148"/>
        <v>0</v>
      </c>
      <c r="AF290" s="50">
        <f t="shared" si="149"/>
        <v>0</v>
      </c>
      <c r="AG290" s="50">
        <f t="shared" si="150"/>
        <v>0</v>
      </c>
      <c r="AI290" s="50">
        <f t="shared" si="151"/>
        <v>0</v>
      </c>
      <c r="AJ290" s="50">
        <f t="shared" si="152"/>
        <v>0</v>
      </c>
      <c r="AK290" s="50">
        <f t="shared" si="153"/>
        <v>0</v>
      </c>
      <c r="AL290" s="50">
        <f t="shared" si="154"/>
        <v>0</v>
      </c>
      <c r="AR290" s="50">
        <f t="shared" si="155"/>
        <v>0</v>
      </c>
      <c r="AS290" s="50">
        <f t="shared" si="156"/>
        <v>0</v>
      </c>
      <c r="AT290" s="50">
        <f t="shared" si="157"/>
        <v>0</v>
      </c>
      <c r="AV290" s="49">
        <f t="shared" si="158"/>
        <v>0</v>
      </c>
      <c r="AW290" s="49">
        <f t="shared" si="159"/>
        <v>0</v>
      </c>
      <c r="AX290" s="49">
        <f t="shared" si="160"/>
        <v>0</v>
      </c>
      <c r="AY290" s="49">
        <f t="shared" si="161"/>
        <v>0</v>
      </c>
      <c r="AZ290" s="49">
        <f t="shared" si="162"/>
        <v>0</v>
      </c>
      <c r="BA290" s="49">
        <f t="shared" si="163"/>
        <v>0</v>
      </c>
      <c r="BB290" s="49">
        <f t="shared" si="164"/>
        <v>0</v>
      </c>
      <c r="BC290" s="49">
        <f t="shared" si="165"/>
        <v>0</v>
      </c>
      <c r="BD290" s="49">
        <f t="shared" si="166"/>
        <v>0</v>
      </c>
      <c r="BE290" s="49">
        <f t="shared" si="167"/>
        <v>0</v>
      </c>
      <c r="BF290" s="49">
        <f t="shared" si="168"/>
        <v>0</v>
      </c>
      <c r="BG290" s="49">
        <f t="shared" si="169"/>
        <v>0</v>
      </c>
      <c r="BH290" s="72">
        <f t="shared" si="170"/>
        <v>0</v>
      </c>
      <c r="BI290" s="49">
        <f>VLOOKUP(A290,'1_12'!A:O,15,0)</f>
        <v>0</v>
      </c>
      <c r="BJ290" s="73">
        <f t="shared" si="171"/>
        <v>0</v>
      </c>
      <c r="BK290" s="50">
        <f t="shared" si="172"/>
        <v>0</v>
      </c>
    </row>
    <row r="291" spans="1:63" x14ac:dyDescent="0.3">
      <c r="A291" s="77" t="s">
        <v>2531</v>
      </c>
      <c r="B291" s="77" t="s">
        <v>851</v>
      </c>
      <c r="C291" s="77">
        <f>VLOOKUP(B291,Площадь!A:B,2,0)</f>
        <v>17</v>
      </c>
      <c r="D291" s="113">
        <v>44995</v>
      </c>
      <c r="G291">
        <f>31-G290</f>
        <v>22</v>
      </c>
      <c r="H291">
        <v>30</v>
      </c>
      <c r="I291">
        <v>31</v>
      </c>
      <c r="J291">
        <v>30</v>
      </c>
      <c r="K291">
        <v>31</v>
      </c>
      <c r="L291">
        <v>31</v>
      </c>
      <c r="M291">
        <v>30</v>
      </c>
      <c r="N291">
        <v>31</v>
      </c>
      <c r="O291">
        <v>30</v>
      </c>
      <c r="P291">
        <v>31</v>
      </c>
      <c r="Q291">
        <f t="shared" si="141"/>
        <v>297</v>
      </c>
      <c r="R291" s="108"/>
      <c r="S291" s="91"/>
      <c r="T291" s="50">
        <f t="shared" si="142"/>
        <v>0</v>
      </c>
      <c r="U291" s="50">
        <f t="shared" si="143"/>
        <v>0</v>
      </c>
      <c r="V291" s="50">
        <f t="shared" si="144"/>
        <v>0</v>
      </c>
      <c r="W291" s="50">
        <f t="shared" si="145"/>
        <v>0</v>
      </c>
      <c r="X291" s="50">
        <f t="shared" si="146"/>
        <v>0</v>
      </c>
      <c r="Y291" s="50"/>
      <c r="Z291" s="50"/>
      <c r="AA291" s="50"/>
      <c r="AB291" s="50"/>
      <c r="AC291" s="50"/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I291" s="50">
        <f t="shared" si="151"/>
        <v>0</v>
      </c>
      <c r="AJ291" s="50">
        <f t="shared" si="152"/>
        <v>0</v>
      </c>
      <c r="AK291" s="50">
        <f t="shared" si="153"/>
        <v>0</v>
      </c>
      <c r="AL291" s="50">
        <f t="shared" si="154"/>
        <v>0.19251467446462278</v>
      </c>
      <c r="AR291" s="50">
        <f t="shared" si="155"/>
        <v>0.25322664510439424</v>
      </c>
      <c r="AS291" s="50">
        <f t="shared" si="156"/>
        <v>0.22664413370883976</v>
      </c>
      <c r="AT291" s="50">
        <f t="shared" si="157"/>
        <v>0.31123825365487756</v>
      </c>
      <c r="AV291" s="49">
        <f t="shared" si="158"/>
        <v>0</v>
      </c>
      <c r="AW291" s="49">
        <f t="shared" si="159"/>
        <v>0</v>
      </c>
      <c r="AX291" s="49">
        <f t="shared" si="160"/>
        <v>0</v>
      </c>
      <c r="AY291" s="49">
        <f t="shared" si="161"/>
        <v>516.77869154585483</v>
      </c>
      <c r="AZ291" s="49">
        <f t="shared" si="162"/>
        <v>0</v>
      </c>
      <c r="BA291" s="49">
        <f t="shared" si="163"/>
        <v>0</v>
      </c>
      <c r="BB291" s="49">
        <f t="shared" si="164"/>
        <v>0</v>
      </c>
      <c r="BC291" s="49">
        <f t="shared" si="165"/>
        <v>0</v>
      </c>
      <c r="BD291" s="49">
        <f t="shared" si="166"/>
        <v>0</v>
      </c>
      <c r="BE291" s="49">
        <f t="shared" si="167"/>
        <v>679.75147705243171</v>
      </c>
      <c r="BF291" s="49">
        <f t="shared" si="168"/>
        <v>608.39444676266112</v>
      </c>
      <c r="BG291" s="49">
        <f t="shared" si="169"/>
        <v>835.47551858100712</v>
      </c>
      <c r="BH291" s="72">
        <f t="shared" si="170"/>
        <v>2640.4001339419547</v>
      </c>
      <c r="BI291" s="49">
        <f>VLOOKUP(A291,'1_12'!A:O,15,0)</f>
        <v>6571.3499999999985</v>
      </c>
      <c r="BJ291" s="73">
        <f t="shared" si="171"/>
        <v>-3930.9498660580439</v>
      </c>
      <c r="BK291" s="50">
        <f t="shared" si="172"/>
        <v>4.8216848379055606E-3</v>
      </c>
    </row>
    <row r="292" spans="1:63" x14ac:dyDescent="0.3">
      <c r="A292" s="77" t="s">
        <v>1932</v>
      </c>
      <c r="B292" s="77" t="s">
        <v>918</v>
      </c>
      <c r="C292" s="77">
        <f>VLOOKUP(B292,Площадь!A:B,2,0)</f>
        <v>14.9</v>
      </c>
      <c r="D292" s="113"/>
      <c r="E292">
        <v>31</v>
      </c>
      <c r="F292">
        <v>28</v>
      </c>
      <c r="G292">
        <v>31</v>
      </c>
      <c r="H292">
        <v>9</v>
      </c>
      <c r="Q292">
        <f t="shared" si="141"/>
        <v>99</v>
      </c>
      <c r="R292" s="108"/>
      <c r="S292" s="91"/>
      <c r="T292" s="50">
        <f t="shared" si="142"/>
        <v>0</v>
      </c>
      <c r="U292" s="50">
        <f t="shared" si="143"/>
        <v>0</v>
      </c>
      <c r="V292" s="50">
        <f t="shared" si="144"/>
        <v>0</v>
      </c>
      <c r="W292" s="50">
        <f t="shared" si="145"/>
        <v>0</v>
      </c>
      <c r="X292" s="50">
        <f t="shared" si="146"/>
        <v>0</v>
      </c>
      <c r="Y292" s="50"/>
      <c r="Z292" s="50"/>
      <c r="AA292" s="50"/>
      <c r="AB292" s="50"/>
      <c r="AC292" s="50"/>
      <c r="AD292" s="50">
        <f t="shared" si="147"/>
        <v>0</v>
      </c>
      <c r="AE292" s="50">
        <f t="shared" si="148"/>
        <v>0</v>
      </c>
      <c r="AF292" s="50">
        <f t="shared" si="149"/>
        <v>0</v>
      </c>
      <c r="AG292" s="50">
        <f t="shared" si="150"/>
        <v>0</v>
      </c>
      <c r="AI292" s="50">
        <f t="shared" si="151"/>
        <v>0</v>
      </c>
      <c r="AJ292" s="50">
        <f t="shared" si="152"/>
        <v>0</v>
      </c>
      <c r="AK292" s="50">
        <f t="shared" si="153"/>
        <v>0</v>
      </c>
      <c r="AL292" s="50">
        <f t="shared" si="154"/>
        <v>5.0620034991580222E-2</v>
      </c>
      <c r="AR292" s="50">
        <f t="shared" si="155"/>
        <v>0</v>
      </c>
      <c r="AS292" s="50">
        <f t="shared" si="156"/>
        <v>0</v>
      </c>
      <c r="AT292" s="50">
        <f t="shared" si="157"/>
        <v>0</v>
      </c>
      <c r="AV292" s="49">
        <f t="shared" si="158"/>
        <v>0</v>
      </c>
      <c r="AW292" s="49">
        <f t="shared" si="159"/>
        <v>0</v>
      </c>
      <c r="AX292" s="49">
        <f t="shared" si="160"/>
        <v>0</v>
      </c>
      <c r="AY292" s="49">
        <f t="shared" si="161"/>
        <v>135.88239712999828</v>
      </c>
      <c r="AZ292" s="49">
        <f t="shared" si="162"/>
        <v>0</v>
      </c>
      <c r="BA292" s="49">
        <f t="shared" si="163"/>
        <v>0</v>
      </c>
      <c r="BB292" s="49">
        <f t="shared" si="164"/>
        <v>0</v>
      </c>
      <c r="BC292" s="49">
        <f t="shared" si="165"/>
        <v>0</v>
      </c>
      <c r="BD292" s="49">
        <f t="shared" si="166"/>
        <v>0</v>
      </c>
      <c r="BE292" s="49">
        <f t="shared" si="167"/>
        <v>0</v>
      </c>
      <c r="BF292" s="49">
        <f t="shared" si="168"/>
        <v>0</v>
      </c>
      <c r="BG292" s="49">
        <f t="shared" si="169"/>
        <v>0</v>
      </c>
      <c r="BH292" s="72">
        <f t="shared" si="170"/>
        <v>135.88239712999828</v>
      </c>
      <c r="BI292" s="49">
        <f>VLOOKUP(A292,'1_12'!A:O,15,0)</f>
        <v>191.93</v>
      </c>
      <c r="BJ292" s="73">
        <f t="shared" si="171"/>
        <v>-56.047602870001725</v>
      </c>
      <c r="BK292" s="50">
        <f t="shared" si="172"/>
        <v>2.8310981538915109E-4</v>
      </c>
    </row>
    <row r="293" spans="1:63" x14ac:dyDescent="0.3">
      <c r="A293" s="77" t="s">
        <v>2674</v>
      </c>
      <c r="B293" s="77" t="s">
        <v>918</v>
      </c>
      <c r="C293" s="77">
        <f>VLOOKUP(B293,Площадь!A:B,2,0)</f>
        <v>14.9</v>
      </c>
      <c r="D293" s="113">
        <v>45026</v>
      </c>
      <c r="H293">
        <f>30-H292</f>
        <v>21</v>
      </c>
      <c r="I293">
        <v>31</v>
      </c>
      <c r="J293">
        <v>30</v>
      </c>
      <c r="K293">
        <v>31</v>
      </c>
      <c r="L293">
        <v>31</v>
      </c>
      <c r="M293">
        <v>30</v>
      </c>
      <c r="N293">
        <v>31</v>
      </c>
      <c r="O293">
        <v>30</v>
      </c>
      <c r="P293">
        <v>31</v>
      </c>
      <c r="Q293">
        <f t="shared" si="141"/>
        <v>266</v>
      </c>
      <c r="R293" s="108"/>
      <c r="S293" s="91"/>
      <c r="T293" s="50">
        <f t="shared" si="142"/>
        <v>0</v>
      </c>
      <c r="U293" s="50">
        <f t="shared" si="143"/>
        <v>0</v>
      </c>
      <c r="V293" s="50">
        <f t="shared" si="144"/>
        <v>0</v>
      </c>
      <c r="W293" s="50">
        <f t="shared" si="145"/>
        <v>0</v>
      </c>
      <c r="X293" s="50">
        <f t="shared" si="146"/>
        <v>0</v>
      </c>
      <c r="Y293" s="50"/>
      <c r="Z293" s="50"/>
      <c r="AA293" s="50"/>
      <c r="AB293" s="50"/>
      <c r="AC293" s="50"/>
      <c r="AD293" s="50">
        <f t="shared" si="147"/>
        <v>0</v>
      </c>
      <c r="AE293" s="50">
        <f t="shared" si="148"/>
        <v>0</v>
      </c>
      <c r="AF293" s="50">
        <f t="shared" si="149"/>
        <v>0</v>
      </c>
      <c r="AG293" s="50">
        <f t="shared" si="150"/>
        <v>0</v>
      </c>
      <c r="AI293" s="50">
        <f t="shared" si="151"/>
        <v>0</v>
      </c>
      <c r="AJ293" s="50">
        <f t="shared" si="152"/>
        <v>0</v>
      </c>
      <c r="AK293" s="50">
        <f t="shared" si="153"/>
        <v>0</v>
      </c>
      <c r="AL293" s="50">
        <f t="shared" si="154"/>
        <v>0.11811341498035385</v>
      </c>
      <c r="AR293" s="50">
        <f t="shared" si="155"/>
        <v>0.22194570659149848</v>
      </c>
      <c r="AS293" s="50">
        <f t="shared" si="156"/>
        <v>0.19864691719186545</v>
      </c>
      <c r="AT293" s="50">
        <f t="shared" si="157"/>
        <v>0.27279117526221625</v>
      </c>
      <c r="AV293" s="49">
        <f t="shared" si="158"/>
        <v>0</v>
      </c>
      <c r="AW293" s="49">
        <f t="shared" si="159"/>
        <v>0</v>
      </c>
      <c r="AX293" s="49">
        <f t="shared" si="160"/>
        <v>0</v>
      </c>
      <c r="AY293" s="49">
        <f t="shared" si="161"/>
        <v>317.0589266366627</v>
      </c>
      <c r="AZ293" s="49">
        <f t="shared" si="162"/>
        <v>0</v>
      </c>
      <c r="BA293" s="49">
        <f t="shared" si="163"/>
        <v>0</v>
      </c>
      <c r="BB293" s="49">
        <f t="shared" si="164"/>
        <v>0</v>
      </c>
      <c r="BC293" s="49">
        <f t="shared" si="165"/>
        <v>0</v>
      </c>
      <c r="BD293" s="49">
        <f t="shared" si="166"/>
        <v>0</v>
      </c>
      <c r="BE293" s="49">
        <f t="shared" si="167"/>
        <v>595.78217694595492</v>
      </c>
      <c r="BF293" s="49">
        <f t="shared" si="168"/>
        <v>533.23983863315595</v>
      </c>
      <c r="BG293" s="49">
        <f t="shared" si="169"/>
        <v>732.26971922688278</v>
      </c>
      <c r="BH293" s="72">
        <f t="shared" si="170"/>
        <v>2178.3506614426565</v>
      </c>
      <c r="BI293" s="49">
        <f>VLOOKUP(A293,'1_12'!A:O,15,0)</f>
        <v>5567.3499999999995</v>
      </c>
      <c r="BJ293" s="73">
        <f t="shared" si="171"/>
        <v>-3388.999338557343</v>
      </c>
      <c r="BK293" s="50">
        <f t="shared" si="172"/>
        <v>4.5385750225164102E-3</v>
      </c>
    </row>
    <row r="294" spans="1:63" x14ac:dyDescent="0.3">
      <c r="A294" s="77" t="s">
        <v>1657</v>
      </c>
      <c r="B294" s="77" t="s">
        <v>1126</v>
      </c>
      <c r="C294" s="77">
        <f>VLOOKUP(B294,Площадь!A:B,2,0)</f>
        <v>17</v>
      </c>
      <c r="D294" s="113"/>
      <c r="E294">
        <v>31</v>
      </c>
      <c r="F294">
        <v>28</v>
      </c>
      <c r="G294">
        <v>31</v>
      </c>
      <c r="H294">
        <v>26</v>
      </c>
      <c r="Q294">
        <f t="shared" si="141"/>
        <v>116</v>
      </c>
      <c r="R294" s="108"/>
      <c r="S294" s="91"/>
      <c r="T294" s="50">
        <f t="shared" si="142"/>
        <v>0</v>
      </c>
      <c r="U294" s="50">
        <f t="shared" si="143"/>
        <v>0</v>
      </c>
      <c r="V294" s="50">
        <f t="shared" si="144"/>
        <v>0</v>
      </c>
      <c r="W294" s="50">
        <f t="shared" si="145"/>
        <v>0</v>
      </c>
      <c r="X294" s="50">
        <f t="shared" si="146"/>
        <v>0</v>
      </c>
      <c r="Y294" s="50"/>
      <c r="Z294" s="50"/>
      <c r="AA294" s="50"/>
      <c r="AB294" s="50"/>
      <c r="AC294" s="50"/>
      <c r="AD294" s="50">
        <f t="shared" si="147"/>
        <v>0</v>
      </c>
      <c r="AE294" s="50">
        <f t="shared" si="148"/>
        <v>0</v>
      </c>
      <c r="AF294" s="50">
        <f t="shared" si="149"/>
        <v>0</v>
      </c>
      <c r="AG294" s="50">
        <f t="shared" si="150"/>
        <v>0</v>
      </c>
      <c r="AI294" s="50">
        <f t="shared" si="151"/>
        <v>0</v>
      </c>
      <c r="AJ294" s="50">
        <f t="shared" si="152"/>
        <v>0</v>
      </c>
      <c r="AK294" s="50">
        <f t="shared" si="153"/>
        <v>0</v>
      </c>
      <c r="AL294" s="50">
        <f t="shared" si="154"/>
        <v>0.16684605120267307</v>
      </c>
      <c r="AR294" s="50">
        <f t="shared" si="155"/>
        <v>0</v>
      </c>
      <c r="AS294" s="50">
        <f t="shared" si="156"/>
        <v>0</v>
      </c>
      <c r="AT294" s="50">
        <f t="shared" si="157"/>
        <v>0</v>
      </c>
      <c r="AV294" s="49">
        <f t="shared" si="158"/>
        <v>0</v>
      </c>
      <c r="AW294" s="49">
        <f t="shared" si="159"/>
        <v>0</v>
      </c>
      <c r="AX294" s="49">
        <f t="shared" si="160"/>
        <v>0</v>
      </c>
      <c r="AY294" s="49">
        <f t="shared" si="161"/>
        <v>447.8748660064075</v>
      </c>
      <c r="AZ294" s="49">
        <f t="shared" si="162"/>
        <v>0</v>
      </c>
      <c r="BA294" s="49">
        <f t="shared" si="163"/>
        <v>0</v>
      </c>
      <c r="BB294" s="49">
        <f t="shared" si="164"/>
        <v>0</v>
      </c>
      <c r="BC294" s="49">
        <f t="shared" si="165"/>
        <v>0</v>
      </c>
      <c r="BD294" s="49">
        <f t="shared" si="166"/>
        <v>0</v>
      </c>
      <c r="BE294" s="49">
        <f t="shared" si="167"/>
        <v>0</v>
      </c>
      <c r="BF294" s="49">
        <f t="shared" si="168"/>
        <v>0</v>
      </c>
      <c r="BG294" s="49">
        <f t="shared" si="169"/>
        <v>0</v>
      </c>
      <c r="BH294" s="72">
        <f t="shared" si="170"/>
        <v>447.8748660064075</v>
      </c>
      <c r="BI294" s="49">
        <f>VLOOKUP(A294,'1_12'!A:O,15,0)</f>
        <v>632.79999999999995</v>
      </c>
      <c r="BJ294" s="73">
        <f t="shared" si="171"/>
        <v>-184.92513399359245</v>
      </c>
      <c r="BK294" s="50">
        <f t="shared" si="172"/>
        <v>8.1787280001310327E-4</v>
      </c>
    </row>
    <row r="295" spans="1:63" x14ac:dyDescent="0.3">
      <c r="A295" s="77" t="s">
        <v>2642</v>
      </c>
      <c r="B295" s="77" t="s">
        <v>1126</v>
      </c>
      <c r="C295" s="77">
        <f>VLOOKUP(B295,Площадь!A:B,2,0)</f>
        <v>17</v>
      </c>
      <c r="D295" s="113">
        <v>45043</v>
      </c>
      <c r="H295">
        <f>30-H294</f>
        <v>4</v>
      </c>
      <c r="I295">
        <v>31</v>
      </c>
      <c r="J295">
        <v>30</v>
      </c>
      <c r="K295">
        <v>31</v>
      </c>
      <c r="L295">
        <v>31</v>
      </c>
      <c r="M295">
        <v>30</v>
      </c>
      <c r="N295">
        <v>31</v>
      </c>
      <c r="O295">
        <v>30</v>
      </c>
      <c r="P295">
        <v>31</v>
      </c>
      <c r="Q295">
        <f t="shared" si="141"/>
        <v>249</v>
      </c>
      <c r="R295" s="108"/>
      <c r="S295" s="91"/>
      <c r="T295" s="50">
        <f t="shared" si="142"/>
        <v>0</v>
      </c>
      <c r="U295" s="50">
        <f t="shared" si="143"/>
        <v>0</v>
      </c>
      <c r="V295" s="50">
        <f t="shared" si="144"/>
        <v>0</v>
      </c>
      <c r="W295" s="50">
        <f t="shared" si="145"/>
        <v>0</v>
      </c>
      <c r="X295" s="50">
        <f t="shared" si="146"/>
        <v>0</v>
      </c>
      <c r="Y295" s="50"/>
      <c r="Z295" s="50"/>
      <c r="AA295" s="50"/>
      <c r="AB295" s="50"/>
      <c r="AC295" s="50"/>
      <c r="AD295" s="50">
        <f t="shared" si="147"/>
        <v>0</v>
      </c>
      <c r="AE295" s="50">
        <f t="shared" si="148"/>
        <v>0</v>
      </c>
      <c r="AF295" s="50">
        <f t="shared" si="149"/>
        <v>0</v>
      </c>
      <c r="AG295" s="50">
        <f t="shared" si="150"/>
        <v>0</v>
      </c>
      <c r="AI295" s="50">
        <f t="shared" si="151"/>
        <v>0</v>
      </c>
      <c r="AJ295" s="50">
        <f t="shared" si="152"/>
        <v>0</v>
      </c>
      <c r="AK295" s="50">
        <f t="shared" si="153"/>
        <v>0</v>
      </c>
      <c r="AL295" s="50">
        <f t="shared" si="154"/>
        <v>2.5668623261949703E-2</v>
      </c>
      <c r="AR295" s="50">
        <f t="shared" si="155"/>
        <v>0.25322664510439424</v>
      </c>
      <c r="AS295" s="50">
        <f t="shared" si="156"/>
        <v>0.22664413370883976</v>
      </c>
      <c r="AT295" s="50">
        <f t="shared" si="157"/>
        <v>0.31123825365487756</v>
      </c>
      <c r="AV295" s="49">
        <f t="shared" si="158"/>
        <v>0</v>
      </c>
      <c r="AW295" s="49">
        <f t="shared" si="159"/>
        <v>0</v>
      </c>
      <c r="AX295" s="49">
        <f t="shared" si="160"/>
        <v>0</v>
      </c>
      <c r="AY295" s="49">
        <f t="shared" si="161"/>
        <v>68.903825539447311</v>
      </c>
      <c r="AZ295" s="49">
        <f t="shared" si="162"/>
        <v>0</v>
      </c>
      <c r="BA295" s="49">
        <f t="shared" si="163"/>
        <v>0</v>
      </c>
      <c r="BB295" s="49">
        <f t="shared" si="164"/>
        <v>0</v>
      </c>
      <c r="BC295" s="49">
        <f t="shared" si="165"/>
        <v>0</v>
      </c>
      <c r="BD295" s="49">
        <f t="shared" si="166"/>
        <v>0</v>
      </c>
      <c r="BE295" s="49">
        <f t="shared" si="167"/>
        <v>679.75147705243171</v>
      </c>
      <c r="BF295" s="49">
        <f t="shared" si="168"/>
        <v>608.39444676266112</v>
      </c>
      <c r="BG295" s="49">
        <f t="shared" si="169"/>
        <v>835.47551858100712</v>
      </c>
      <c r="BH295" s="72">
        <f t="shared" si="170"/>
        <v>2192.5252679355472</v>
      </c>
      <c r="BI295" s="49">
        <f>VLOOKUP(A295,'1_12'!A:O,15,0)</f>
        <v>5938.5399999999991</v>
      </c>
      <c r="BJ295" s="73">
        <f t="shared" si="171"/>
        <v>-3746.0147320644519</v>
      </c>
      <c r="BK295" s="50">
        <f t="shared" si="172"/>
        <v>4.0038120378924572E-3</v>
      </c>
    </row>
    <row r="296" spans="1:63" x14ac:dyDescent="0.3">
      <c r="A296" s="77" t="s">
        <v>1859</v>
      </c>
      <c r="B296" s="77" t="s">
        <v>849</v>
      </c>
      <c r="C296" s="77">
        <f>VLOOKUP(B296,Площадь!A:B,2,0)</f>
        <v>16.5</v>
      </c>
      <c r="D296" s="113"/>
      <c r="E296">
        <v>31</v>
      </c>
      <c r="F296">
        <v>28</v>
      </c>
      <c r="G296">
        <v>31</v>
      </c>
      <c r="H296">
        <v>30</v>
      </c>
      <c r="I296">
        <v>31</v>
      </c>
      <c r="J296">
        <v>6</v>
      </c>
      <c r="Q296">
        <f t="shared" si="141"/>
        <v>157</v>
      </c>
      <c r="R296" s="108"/>
      <c r="S296" s="91"/>
      <c r="T296" s="50">
        <f t="shared" si="142"/>
        <v>0</v>
      </c>
      <c r="U296" s="50">
        <f t="shared" si="143"/>
        <v>0</v>
      </c>
      <c r="V296" s="50">
        <f t="shared" si="144"/>
        <v>0</v>
      </c>
      <c r="W296" s="50">
        <f t="shared" si="145"/>
        <v>0</v>
      </c>
      <c r="X296" s="50">
        <f t="shared" si="146"/>
        <v>0</v>
      </c>
      <c r="Y296" s="50"/>
      <c r="Z296" s="50"/>
      <c r="AA296" s="50"/>
      <c r="AB296" s="50"/>
      <c r="AC296" s="50"/>
      <c r="AD296" s="50">
        <f t="shared" si="147"/>
        <v>0</v>
      </c>
      <c r="AE296" s="50">
        <f t="shared" si="148"/>
        <v>0</v>
      </c>
      <c r="AF296" s="50">
        <f t="shared" si="149"/>
        <v>0</v>
      </c>
      <c r="AG296" s="50">
        <f t="shared" si="150"/>
        <v>0</v>
      </c>
      <c r="AI296" s="50">
        <f t="shared" si="151"/>
        <v>0</v>
      </c>
      <c r="AJ296" s="50">
        <f t="shared" si="152"/>
        <v>0</v>
      </c>
      <c r="AK296" s="50">
        <f t="shared" si="153"/>
        <v>0</v>
      </c>
      <c r="AL296" s="50">
        <f t="shared" si="154"/>
        <v>0.18685247815683975</v>
      </c>
      <c r="AR296" s="50">
        <f t="shared" si="155"/>
        <v>0</v>
      </c>
      <c r="AS296" s="50">
        <f t="shared" si="156"/>
        <v>0</v>
      </c>
      <c r="AT296" s="50">
        <f t="shared" si="157"/>
        <v>0</v>
      </c>
      <c r="AV296" s="49">
        <f t="shared" si="158"/>
        <v>0</v>
      </c>
      <c r="AW296" s="49">
        <f t="shared" si="159"/>
        <v>0</v>
      </c>
      <c r="AX296" s="49">
        <f t="shared" si="160"/>
        <v>0</v>
      </c>
      <c r="AY296" s="49">
        <f t="shared" si="161"/>
        <v>501.5793182650944</v>
      </c>
      <c r="AZ296" s="49">
        <f t="shared" si="162"/>
        <v>0</v>
      </c>
      <c r="BA296" s="49">
        <f t="shared" si="163"/>
        <v>0</v>
      </c>
      <c r="BB296" s="49">
        <f t="shared" si="164"/>
        <v>0</v>
      </c>
      <c r="BC296" s="49">
        <f t="shared" si="165"/>
        <v>0</v>
      </c>
      <c r="BD296" s="49">
        <f t="shared" si="166"/>
        <v>0</v>
      </c>
      <c r="BE296" s="49">
        <f t="shared" si="167"/>
        <v>0</v>
      </c>
      <c r="BF296" s="49">
        <f t="shared" si="168"/>
        <v>0</v>
      </c>
      <c r="BG296" s="49">
        <f t="shared" si="169"/>
        <v>0</v>
      </c>
      <c r="BH296" s="72">
        <f t="shared" si="170"/>
        <v>501.5793182650944</v>
      </c>
      <c r="BI296" s="49">
        <f>VLOOKUP(A296,'1_12'!A:O,15,0)</f>
        <v>1559.07</v>
      </c>
      <c r="BJ296" s="73">
        <f t="shared" si="171"/>
        <v>-1057.4906817349056</v>
      </c>
      <c r="BK296" s="50">
        <f t="shared" si="172"/>
        <v>9.4369938463050376E-4</v>
      </c>
    </row>
    <row r="297" spans="1:63" x14ac:dyDescent="0.3">
      <c r="A297" s="77" t="s">
        <v>2808</v>
      </c>
      <c r="B297" s="77" t="s">
        <v>849</v>
      </c>
      <c r="C297" s="77">
        <f>VLOOKUP(B297,Площадь!A:B,2,0)</f>
        <v>16.5</v>
      </c>
      <c r="D297" s="113">
        <v>45084</v>
      </c>
      <c r="J297">
        <f>30-J296</f>
        <v>24</v>
      </c>
      <c r="K297">
        <v>31</v>
      </c>
      <c r="L297">
        <v>31</v>
      </c>
      <c r="M297">
        <v>30</v>
      </c>
      <c r="N297">
        <v>31</v>
      </c>
      <c r="O297">
        <v>30</v>
      </c>
      <c r="P297">
        <v>31</v>
      </c>
      <c r="Q297">
        <f t="shared" si="141"/>
        <v>208</v>
      </c>
      <c r="R297" s="108"/>
      <c r="S297" s="91"/>
      <c r="T297" s="50">
        <f t="shared" si="142"/>
        <v>0</v>
      </c>
      <c r="U297" s="50">
        <f t="shared" si="143"/>
        <v>0</v>
      </c>
      <c r="V297" s="50">
        <f t="shared" si="144"/>
        <v>0</v>
      </c>
      <c r="W297" s="50">
        <f t="shared" si="145"/>
        <v>0</v>
      </c>
      <c r="X297" s="50">
        <f t="shared" si="146"/>
        <v>0</v>
      </c>
      <c r="Y297" s="50"/>
      <c r="Z297" s="50"/>
      <c r="AA297" s="50"/>
      <c r="AB297" s="50"/>
      <c r="AC297" s="50"/>
      <c r="AD297" s="50">
        <f t="shared" si="147"/>
        <v>0</v>
      </c>
      <c r="AE297" s="50">
        <f t="shared" si="148"/>
        <v>0</v>
      </c>
      <c r="AF297" s="50">
        <f t="shared" si="149"/>
        <v>0</v>
      </c>
      <c r="AG297" s="50">
        <f t="shared" si="150"/>
        <v>0</v>
      </c>
      <c r="AI297" s="50">
        <f t="shared" si="151"/>
        <v>0</v>
      </c>
      <c r="AJ297" s="50">
        <f t="shared" si="152"/>
        <v>0</v>
      </c>
      <c r="AK297" s="50">
        <f t="shared" si="153"/>
        <v>0</v>
      </c>
      <c r="AL297" s="50">
        <f t="shared" si="154"/>
        <v>0</v>
      </c>
      <c r="AR297" s="50">
        <f t="shared" si="155"/>
        <v>0.24577880260132381</v>
      </c>
      <c r="AS297" s="50">
        <f t="shared" si="156"/>
        <v>0.21997812977622683</v>
      </c>
      <c r="AT297" s="50">
        <f t="shared" si="157"/>
        <v>0.30208418737091058</v>
      </c>
      <c r="AV297" s="49">
        <f t="shared" si="158"/>
        <v>0</v>
      </c>
      <c r="AW297" s="49">
        <f t="shared" si="159"/>
        <v>0</v>
      </c>
      <c r="AX297" s="49">
        <f t="shared" si="160"/>
        <v>0</v>
      </c>
      <c r="AY297" s="49">
        <f t="shared" si="161"/>
        <v>0</v>
      </c>
      <c r="AZ297" s="49">
        <f t="shared" si="162"/>
        <v>0</v>
      </c>
      <c r="BA297" s="49">
        <f t="shared" si="163"/>
        <v>0</v>
      </c>
      <c r="BB297" s="49">
        <f t="shared" si="164"/>
        <v>0</v>
      </c>
      <c r="BC297" s="49">
        <f t="shared" si="165"/>
        <v>0</v>
      </c>
      <c r="BD297" s="49">
        <f t="shared" si="166"/>
        <v>0</v>
      </c>
      <c r="BE297" s="49">
        <f t="shared" si="167"/>
        <v>659.75878655088968</v>
      </c>
      <c r="BF297" s="49">
        <f t="shared" si="168"/>
        <v>590.50049244611228</v>
      </c>
      <c r="BG297" s="49">
        <f t="shared" si="169"/>
        <v>810.9027092109776</v>
      </c>
      <c r="BH297" s="72">
        <f t="shared" si="170"/>
        <v>2061.1619882079794</v>
      </c>
      <c r="BI297" s="49">
        <f>VLOOKUP(A297,'1_12'!A:O,15,0)</f>
        <v>4818.95</v>
      </c>
      <c r="BJ297" s="73">
        <f t="shared" si="171"/>
        <v>-2757.7880117920204</v>
      </c>
      <c r="BK297" s="50">
        <f t="shared" si="172"/>
        <v>3.8779854532750568E-3</v>
      </c>
    </row>
    <row r="298" spans="1:63" x14ac:dyDescent="0.3">
      <c r="A298" s="77" t="s">
        <v>1737</v>
      </c>
      <c r="B298" s="77" t="s">
        <v>1127</v>
      </c>
      <c r="C298" s="77">
        <f>VLOOKUP(B298,Площадь!A:B,2,0)</f>
        <v>14.3</v>
      </c>
      <c r="D298" s="113"/>
      <c r="E298">
        <v>31</v>
      </c>
      <c r="F298">
        <v>28</v>
      </c>
      <c r="G298">
        <v>7</v>
      </c>
      <c r="Q298">
        <f t="shared" si="141"/>
        <v>66</v>
      </c>
      <c r="R298" s="108"/>
      <c r="S298" s="91"/>
      <c r="T298" s="50">
        <f t="shared" si="142"/>
        <v>0</v>
      </c>
      <c r="U298" s="50">
        <f t="shared" si="143"/>
        <v>0</v>
      </c>
      <c r="V298" s="50">
        <f t="shared" si="144"/>
        <v>0</v>
      </c>
      <c r="W298" s="50">
        <f t="shared" si="145"/>
        <v>0</v>
      </c>
      <c r="X298" s="50">
        <f t="shared" si="146"/>
        <v>0</v>
      </c>
      <c r="Y298" s="50"/>
      <c r="Z298" s="50"/>
      <c r="AA298" s="50"/>
      <c r="AB298" s="50"/>
      <c r="AC298" s="50"/>
      <c r="AD298" s="50">
        <f t="shared" si="147"/>
        <v>0</v>
      </c>
      <c r="AE298" s="50">
        <f t="shared" si="148"/>
        <v>0</v>
      </c>
      <c r="AF298" s="50">
        <f t="shared" si="149"/>
        <v>0</v>
      </c>
      <c r="AG298" s="50">
        <f t="shared" si="150"/>
        <v>0</v>
      </c>
      <c r="AI298" s="50">
        <f t="shared" si="151"/>
        <v>0</v>
      </c>
      <c r="AJ298" s="50">
        <f t="shared" si="152"/>
        <v>0</v>
      </c>
      <c r="AK298" s="50">
        <f t="shared" si="153"/>
        <v>0</v>
      </c>
      <c r="AL298" s="50">
        <f t="shared" si="154"/>
        <v>0</v>
      </c>
      <c r="AR298" s="50">
        <f t="shared" si="155"/>
        <v>0</v>
      </c>
      <c r="AS298" s="50">
        <f t="shared" si="156"/>
        <v>0</v>
      </c>
      <c r="AT298" s="50">
        <f t="shared" si="157"/>
        <v>0</v>
      </c>
      <c r="AV298" s="49">
        <f t="shared" si="158"/>
        <v>0</v>
      </c>
      <c r="AW298" s="49">
        <f t="shared" si="159"/>
        <v>0</v>
      </c>
      <c r="AX298" s="49">
        <f t="shared" si="160"/>
        <v>0</v>
      </c>
      <c r="AY298" s="49">
        <f t="shared" si="161"/>
        <v>0</v>
      </c>
      <c r="AZ298" s="49">
        <f t="shared" si="162"/>
        <v>0</v>
      </c>
      <c r="BA298" s="49">
        <f t="shared" si="163"/>
        <v>0</v>
      </c>
      <c r="BB298" s="49">
        <f t="shared" si="164"/>
        <v>0</v>
      </c>
      <c r="BC298" s="49">
        <f t="shared" si="165"/>
        <v>0</v>
      </c>
      <c r="BD298" s="49">
        <f t="shared" si="166"/>
        <v>0</v>
      </c>
      <c r="BE298" s="49">
        <f t="shared" si="167"/>
        <v>0</v>
      </c>
      <c r="BF298" s="49">
        <f t="shared" si="168"/>
        <v>0</v>
      </c>
      <c r="BG298" s="49">
        <f t="shared" si="169"/>
        <v>0</v>
      </c>
      <c r="BH298" s="72">
        <f t="shared" si="170"/>
        <v>0</v>
      </c>
      <c r="BI298" s="49">
        <f>VLOOKUP(A298,'1_12'!A:O,15,0)</f>
        <v>0</v>
      </c>
      <c r="BJ298" s="73">
        <f t="shared" si="171"/>
        <v>0</v>
      </c>
      <c r="BK298" s="50">
        <f t="shared" si="172"/>
        <v>0</v>
      </c>
    </row>
    <row r="299" spans="1:63" x14ac:dyDescent="0.3">
      <c r="A299" s="77" t="s">
        <v>2515</v>
      </c>
      <c r="B299" s="77" t="s">
        <v>1127</v>
      </c>
      <c r="C299" s="77">
        <f>VLOOKUP(B299,Площадь!A:B,2,0)</f>
        <v>14.3</v>
      </c>
      <c r="D299" s="113">
        <v>44993</v>
      </c>
      <c r="G299">
        <f>31-G298</f>
        <v>24</v>
      </c>
      <c r="H299">
        <v>30</v>
      </c>
      <c r="I299">
        <v>31</v>
      </c>
      <c r="J299">
        <v>30</v>
      </c>
      <c r="K299">
        <v>31</v>
      </c>
      <c r="L299">
        <v>31</v>
      </c>
      <c r="M299">
        <v>30</v>
      </c>
      <c r="N299">
        <v>31</v>
      </c>
      <c r="O299">
        <v>30</v>
      </c>
      <c r="P299">
        <v>31</v>
      </c>
      <c r="Q299">
        <f t="shared" si="141"/>
        <v>299</v>
      </c>
      <c r="R299" s="108"/>
      <c r="S299" s="91"/>
      <c r="T299" s="50">
        <f t="shared" si="142"/>
        <v>0</v>
      </c>
      <c r="U299" s="50">
        <f t="shared" si="143"/>
        <v>0</v>
      </c>
      <c r="V299" s="50">
        <f t="shared" si="144"/>
        <v>0</v>
      </c>
      <c r="W299" s="50">
        <f t="shared" si="145"/>
        <v>0</v>
      </c>
      <c r="X299" s="50">
        <f t="shared" si="146"/>
        <v>0</v>
      </c>
      <c r="Y299" s="50"/>
      <c r="Z299" s="50"/>
      <c r="AA299" s="50"/>
      <c r="AB299" s="50"/>
      <c r="AC299" s="50"/>
      <c r="AD299" s="50">
        <f t="shared" si="147"/>
        <v>0</v>
      </c>
      <c r="AE299" s="50">
        <f t="shared" si="148"/>
        <v>0</v>
      </c>
      <c r="AF299" s="50">
        <f t="shared" si="149"/>
        <v>0</v>
      </c>
      <c r="AG299" s="50">
        <f t="shared" si="150"/>
        <v>0</v>
      </c>
      <c r="AI299" s="50">
        <f t="shared" si="151"/>
        <v>0</v>
      </c>
      <c r="AJ299" s="50">
        <f t="shared" si="152"/>
        <v>0</v>
      </c>
      <c r="AK299" s="50">
        <f t="shared" si="153"/>
        <v>0</v>
      </c>
      <c r="AL299" s="50">
        <f t="shared" si="154"/>
        <v>0.16193881440259444</v>
      </c>
      <c r="AR299" s="50">
        <f t="shared" si="155"/>
        <v>0.21300829558781398</v>
      </c>
      <c r="AS299" s="50">
        <f t="shared" si="156"/>
        <v>0.19064771247272994</v>
      </c>
      <c r="AT299" s="50">
        <f t="shared" si="157"/>
        <v>0.26180629572145586</v>
      </c>
      <c r="AV299" s="49">
        <f t="shared" si="158"/>
        <v>0</v>
      </c>
      <c r="AW299" s="49">
        <f t="shared" si="159"/>
        <v>0</v>
      </c>
      <c r="AX299" s="49">
        <f t="shared" si="160"/>
        <v>0</v>
      </c>
      <c r="AY299" s="49">
        <f t="shared" si="161"/>
        <v>434.70207582974842</v>
      </c>
      <c r="AZ299" s="49">
        <f t="shared" si="162"/>
        <v>0</v>
      </c>
      <c r="BA299" s="49">
        <f t="shared" si="163"/>
        <v>0</v>
      </c>
      <c r="BB299" s="49">
        <f t="shared" si="164"/>
        <v>0</v>
      </c>
      <c r="BC299" s="49">
        <f t="shared" si="165"/>
        <v>0</v>
      </c>
      <c r="BD299" s="49">
        <f t="shared" si="166"/>
        <v>0</v>
      </c>
      <c r="BE299" s="49">
        <f t="shared" si="167"/>
        <v>571.79094834410432</v>
      </c>
      <c r="BF299" s="49">
        <f t="shared" si="168"/>
        <v>511.76709345329738</v>
      </c>
      <c r="BG299" s="49">
        <f t="shared" si="169"/>
        <v>702.78234798284734</v>
      </c>
      <c r="BH299" s="72">
        <f t="shared" si="170"/>
        <v>2221.0424656099976</v>
      </c>
      <c r="BI299" s="49">
        <f>VLOOKUP(A299,'1_12'!A:O,15,0)</f>
        <v>5527.62</v>
      </c>
      <c r="BJ299" s="73">
        <f t="shared" si="171"/>
        <v>-3306.5775343900023</v>
      </c>
      <c r="BK299" s="50">
        <f t="shared" si="172"/>
        <v>4.8216848379055606E-3</v>
      </c>
    </row>
    <row r="300" spans="1:63" x14ac:dyDescent="0.3">
      <c r="A300" s="77" t="s">
        <v>1871</v>
      </c>
      <c r="B300" s="77" t="s">
        <v>1128</v>
      </c>
      <c r="C300" s="77">
        <f>VLOOKUP(B300,Площадь!A:B,2,0)</f>
        <v>16.5</v>
      </c>
      <c r="D300" s="113"/>
      <c r="E300">
        <v>31</v>
      </c>
      <c r="F300">
        <v>28</v>
      </c>
      <c r="G300">
        <v>31</v>
      </c>
      <c r="H300">
        <v>30</v>
      </c>
      <c r="I300">
        <v>19</v>
      </c>
      <c r="Q300">
        <f t="shared" si="141"/>
        <v>139</v>
      </c>
      <c r="R300" s="108"/>
      <c r="S300" s="91"/>
      <c r="T300" s="50">
        <f t="shared" si="142"/>
        <v>0</v>
      </c>
      <c r="U300" s="50">
        <f t="shared" si="143"/>
        <v>0</v>
      </c>
      <c r="V300" s="50">
        <f t="shared" si="144"/>
        <v>0</v>
      </c>
      <c r="W300" s="50">
        <f t="shared" si="145"/>
        <v>0</v>
      </c>
      <c r="X300" s="50">
        <f t="shared" si="146"/>
        <v>0</v>
      </c>
      <c r="Y300" s="50"/>
      <c r="Z300" s="50"/>
      <c r="AA300" s="50"/>
      <c r="AB300" s="50"/>
      <c r="AC300" s="50"/>
      <c r="AD300" s="50">
        <f t="shared" si="147"/>
        <v>0</v>
      </c>
      <c r="AE300" s="50">
        <f t="shared" si="148"/>
        <v>0</v>
      </c>
      <c r="AF300" s="50">
        <f t="shared" si="149"/>
        <v>0</v>
      </c>
      <c r="AG300" s="50">
        <f t="shared" si="150"/>
        <v>0</v>
      </c>
      <c r="AI300" s="50">
        <f t="shared" si="151"/>
        <v>0</v>
      </c>
      <c r="AJ300" s="50">
        <f t="shared" si="152"/>
        <v>0</v>
      </c>
      <c r="AK300" s="50">
        <f t="shared" si="153"/>
        <v>0</v>
      </c>
      <c r="AL300" s="50">
        <f t="shared" si="154"/>
        <v>0.18685247815683975</v>
      </c>
      <c r="AR300" s="50">
        <f t="shared" si="155"/>
        <v>0</v>
      </c>
      <c r="AS300" s="50">
        <f t="shared" si="156"/>
        <v>0</v>
      </c>
      <c r="AT300" s="50">
        <f t="shared" si="157"/>
        <v>0</v>
      </c>
      <c r="AV300" s="49">
        <f t="shared" si="158"/>
        <v>0</v>
      </c>
      <c r="AW300" s="49">
        <f t="shared" si="159"/>
        <v>0</v>
      </c>
      <c r="AX300" s="49">
        <f t="shared" si="160"/>
        <v>0</v>
      </c>
      <c r="AY300" s="49">
        <f t="shared" si="161"/>
        <v>501.5793182650944</v>
      </c>
      <c r="AZ300" s="49">
        <f t="shared" si="162"/>
        <v>0</v>
      </c>
      <c r="BA300" s="49">
        <f t="shared" si="163"/>
        <v>0</v>
      </c>
      <c r="BB300" s="49">
        <f t="shared" si="164"/>
        <v>0</v>
      </c>
      <c r="BC300" s="49">
        <f t="shared" si="165"/>
        <v>0</v>
      </c>
      <c r="BD300" s="49">
        <f t="shared" si="166"/>
        <v>0</v>
      </c>
      <c r="BE300" s="49">
        <f t="shared" si="167"/>
        <v>0</v>
      </c>
      <c r="BF300" s="49">
        <f t="shared" si="168"/>
        <v>0</v>
      </c>
      <c r="BG300" s="49">
        <f t="shared" si="169"/>
        <v>0</v>
      </c>
      <c r="BH300" s="72">
        <f t="shared" si="170"/>
        <v>501.5793182650944</v>
      </c>
      <c r="BI300" s="49">
        <f>VLOOKUP(A300,'1_12'!A:O,15,0)</f>
        <v>1143</v>
      </c>
      <c r="BJ300" s="73">
        <f t="shared" si="171"/>
        <v>-641.42068173490566</v>
      </c>
      <c r="BK300" s="50">
        <f t="shared" si="172"/>
        <v>9.4369938463050376E-4</v>
      </c>
    </row>
    <row r="301" spans="1:63" x14ac:dyDescent="0.3">
      <c r="A301" s="77" t="s">
        <v>2769</v>
      </c>
      <c r="B301" s="77" t="s">
        <v>1128</v>
      </c>
      <c r="C301" s="77">
        <f>VLOOKUP(B301,Площадь!A:B,2,0)</f>
        <v>16.5</v>
      </c>
      <c r="D301" s="113">
        <v>45066</v>
      </c>
      <c r="I301">
        <f>31-I300</f>
        <v>12</v>
      </c>
      <c r="J301">
        <v>30</v>
      </c>
      <c r="K301">
        <v>31</v>
      </c>
      <c r="L301">
        <v>31</v>
      </c>
      <c r="M301">
        <v>30</v>
      </c>
      <c r="N301">
        <v>31</v>
      </c>
      <c r="O301">
        <v>30</v>
      </c>
      <c r="P301">
        <v>31</v>
      </c>
      <c r="Q301">
        <f t="shared" si="141"/>
        <v>226</v>
      </c>
      <c r="R301" s="108"/>
      <c r="S301" s="91"/>
      <c r="T301" s="50">
        <f t="shared" si="142"/>
        <v>0</v>
      </c>
      <c r="U301" s="50">
        <f t="shared" si="143"/>
        <v>0</v>
      </c>
      <c r="V301" s="50">
        <f t="shared" si="144"/>
        <v>0</v>
      </c>
      <c r="W301" s="50">
        <f t="shared" si="145"/>
        <v>0</v>
      </c>
      <c r="X301" s="50">
        <f t="shared" si="146"/>
        <v>0</v>
      </c>
      <c r="Y301" s="50"/>
      <c r="Z301" s="50"/>
      <c r="AA301" s="50"/>
      <c r="AB301" s="50"/>
      <c r="AC301" s="50"/>
      <c r="AD301" s="50">
        <f t="shared" si="147"/>
        <v>0</v>
      </c>
      <c r="AE301" s="50">
        <f t="shared" si="148"/>
        <v>0</v>
      </c>
      <c r="AF301" s="50">
        <f t="shared" si="149"/>
        <v>0</v>
      </c>
      <c r="AG301" s="50">
        <f t="shared" si="150"/>
        <v>0</v>
      </c>
      <c r="AI301" s="50">
        <f t="shared" si="151"/>
        <v>0</v>
      </c>
      <c r="AJ301" s="50">
        <f t="shared" si="152"/>
        <v>0</v>
      </c>
      <c r="AK301" s="50">
        <f t="shared" si="153"/>
        <v>0</v>
      </c>
      <c r="AL301" s="50">
        <f t="shared" si="154"/>
        <v>0</v>
      </c>
      <c r="AR301" s="50">
        <f t="shared" si="155"/>
        <v>0.24577880260132381</v>
      </c>
      <c r="AS301" s="50">
        <f t="shared" si="156"/>
        <v>0.21997812977622683</v>
      </c>
      <c r="AT301" s="50">
        <f t="shared" si="157"/>
        <v>0.30208418737091058</v>
      </c>
      <c r="AV301" s="49">
        <f t="shared" si="158"/>
        <v>0</v>
      </c>
      <c r="AW301" s="49">
        <f t="shared" si="159"/>
        <v>0</v>
      </c>
      <c r="AX301" s="49">
        <f t="shared" si="160"/>
        <v>0</v>
      </c>
      <c r="AY301" s="49">
        <f t="shared" si="161"/>
        <v>0</v>
      </c>
      <c r="AZ301" s="49">
        <f t="shared" si="162"/>
        <v>0</v>
      </c>
      <c r="BA301" s="49">
        <f t="shared" si="163"/>
        <v>0</v>
      </c>
      <c r="BB301" s="49">
        <f t="shared" si="164"/>
        <v>0</v>
      </c>
      <c r="BC301" s="49">
        <f t="shared" si="165"/>
        <v>0</v>
      </c>
      <c r="BD301" s="49">
        <f t="shared" si="166"/>
        <v>0</v>
      </c>
      <c r="BE301" s="49">
        <f t="shared" si="167"/>
        <v>659.75878655088968</v>
      </c>
      <c r="BF301" s="49">
        <f t="shared" si="168"/>
        <v>590.50049244611228</v>
      </c>
      <c r="BG301" s="49">
        <f t="shared" si="169"/>
        <v>810.9027092109776</v>
      </c>
      <c r="BH301" s="72">
        <f t="shared" si="170"/>
        <v>2061.1619882079794</v>
      </c>
      <c r="BI301" s="49">
        <f>VLOOKUP(A301,'1_12'!A:O,15,0)</f>
        <v>5235.03</v>
      </c>
      <c r="BJ301" s="73">
        <f t="shared" si="171"/>
        <v>-3173.8680117920203</v>
      </c>
      <c r="BK301" s="50">
        <f t="shared" si="172"/>
        <v>3.8779854532750568E-3</v>
      </c>
    </row>
    <row r="302" spans="1:63" x14ac:dyDescent="0.3">
      <c r="A302" s="77" t="s">
        <v>1915</v>
      </c>
      <c r="B302" s="77" t="s">
        <v>919</v>
      </c>
      <c r="C302" s="77">
        <f>VLOOKUP(B302,Площадь!A:B,2,0)</f>
        <v>18.2</v>
      </c>
      <c r="D302" s="113"/>
      <c r="E302">
        <v>31</v>
      </c>
      <c r="F302">
        <v>28</v>
      </c>
      <c r="G302">
        <v>21</v>
      </c>
      <c r="Q302">
        <f t="shared" si="141"/>
        <v>80</v>
      </c>
      <c r="R302" s="108"/>
      <c r="S302" s="91"/>
      <c r="T302" s="50">
        <f t="shared" si="142"/>
        <v>0</v>
      </c>
      <c r="U302" s="50">
        <f t="shared" si="143"/>
        <v>0</v>
      </c>
      <c r="V302" s="50">
        <f t="shared" si="144"/>
        <v>0</v>
      </c>
      <c r="W302" s="50">
        <f t="shared" si="145"/>
        <v>0</v>
      </c>
      <c r="X302" s="50">
        <f t="shared" si="146"/>
        <v>0</v>
      </c>
      <c r="Y302" s="50"/>
      <c r="Z302" s="50"/>
      <c r="AA302" s="50"/>
      <c r="AB302" s="50"/>
      <c r="AC302" s="50"/>
      <c r="AD302" s="50">
        <f t="shared" si="147"/>
        <v>0</v>
      </c>
      <c r="AE302" s="50">
        <f t="shared" si="148"/>
        <v>0</v>
      </c>
      <c r="AF302" s="50">
        <f t="shared" si="149"/>
        <v>0</v>
      </c>
      <c r="AG302" s="50">
        <f t="shared" si="150"/>
        <v>0</v>
      </c>
      <c r="AI302" s="50">
        <f t="shared" si="151"/>
        <v>0</v>
      </c>
      <c r="AJ302" s="50">
        <f t="shared" si="152"/>
        <v>0</v>
      </c>
      <c r="AK302" s="50">
        <f t="shared" si="153"/>
        <v>0</v>
      </c>
      <c r="AL302" s="50">
        <f t="shared" si="154"/>
        <v>0</v>
      </c>
      <c r="AR302" s="50">
        <f t="shared" si="155"/>
        <v>0</v>
      </c>
      <c r="AS302" s="50">
        <f t="shared" si="156"/>
        <v>0</v>
      </c>
      <c r="AT302" s="50">
        <f t="shared" si="157"/>
        <v>0</v>
      </c>
      <c r="AV302" s="49">
        <f t="shared" si="158"/>
        <v>0</v>
      </c>
      <c r="AW302" s="49">
        <f t="shared" si="159"/>
        <v>0</v>
      </c>
      <c r="AX302" s="49">
        <f t="shared" si="160"/>
        <v>0</v>
      </c>
      <c r="AY302" s="49">
        <f t="shared" si="161"/>
        <v>0</v>
      </c>
      <c r="AZ302" s="49">
        <f t="shared" si="162"/>
        <v>0</v>
      </c>
      <c r="BA302" s="49">
        <f t="shared" si="163"/>
        <v>0</v>
      </c>
      <c r="BB302" s="49">
        <f t="shared" si="164"/>
        <v>0</v>
      </c>
      <c r="BC302" s="49">
        <f t="shared" si="165"/>
        <v>0</v>
      </c>
      <c r="BD302" s="49">
        <f t="shared" si="166"/>
        <v>0</v>
      </c>
      <c r="BE302" s="49">
        <f t="shared" si="167"/>
        <v>0</v>
      </c>
      <c r="BF302" s="49">
        <f t="shared" si="168"/>
        <v>0</v>
      </c>
      <c r="BG302" s="49">
        <f t="shared" si="169"/>
        <v>0</v>
      </c>
      <c r="BH302" s="72">
        <f t="shared" si="170"/>
        <v>0</v>
      </c>
      <c r="BI302" s="49">
        <f>VLOOKUP(A302,'1_12'!A:O,15,0)</f>
        <v>0</v>
      </c>
      <c r="BJ302" s="73">
        <f t="shared" si="171"/>
        <v>0</v>
      </c>
      <c r="BK302" s="50">
        <f t="shared" si="172"/>
        <v>0</v>
      </c>
    </row>
    <row r="303" spans="1:63" x14ac:dyDescent="0.3">
      <c r="A303" s="77" t="s">
        <v>2678</v>
      </c>
      <c r="B303" s="77" t="s">
        <v>919</v>
      </c>
      <c r="C303" s="77">
        <f>VLOOKUP(B303,Площадь!A:B,2,0)</f>
        <v>18.2</v>
      </c>
      <c r="D303" s="113">
        <v>45007</v>
      </c>
      <c r="G303">
        <f>31-G302</f>
        <v>10</v>
      </c>
      <c r="H303">
        <v>30</v>
      </c>
      <c r="I303">
        <v>31</v>
      </c>
      <c r="J303">
        <v>30</v>
      </c>
      <c r="K303">
        <v>31</v>
      </c>
      <c r="L303">
        <v>31</v>
      </c>
      <c r="M303">
        <v>14</v>
      </c>
      <c r="Q303">
        <f t="shared" si="141"/>
        <v>177</v>
      </c>
      <c r="R303" s="108"/>
      <c r="S303" s="91"/>
      <c r="T303" s="50">
        <f t="shared" si="142"/>
        <v>0</v>
      </c>
      <c r="U303" s="50">
        <f t="shared" si="143"/>
        <v>0</v>
      </c>
      <c r="V303" s="50">
        <f t="shared" si="144"/>
        <v>0</v>
      </c>
      <c r="W303" s="50">
        <f t="shared" si="145"/>
        <v>0</v>
      </c>
      <c r="X303" s="50">
        <f t="shared" si="146"/>
        <v>0</v>
      </c>
      <c r="Y303" s="50"/>
      <c r="Z303" s="50"/>
      <c r="AA303" s="50"/>
      <c r="AB303" s="50"/>
      <c r="AC303" s="50"/>
      <c r="AD303" s="50">
        <f t="shared" si="147"/>
        <v>0</v>
      </c>
      <c r="AE303" s="50">
        <f t="shared" si="148"/>
        <v>0</v>
      </c>
      <c r="AF303" s="50">
        <f t="shared" si="149"/>
        <v>0</v>
      </c>
      <c r="AG303" s="50">
        <f t="shared" si="150"/>
        <v>0</v>
      </c>
      <c r="AI303" s="50">
        <f t="shared" si="151"/>
        <v>0</v>
      </c>
      <c r="AJ303" s="50">
        <f t="shared" si="152"/>
        <v>0</v>
      </c>
      <c r="AK303" s="50">
        <f t="shared" si="153"/>
        <v>0</v>
      </c>
      <c r="AL303" s="50">
        <f t="shared" si="154"/>
        <v>0.206103945603302</v>
      </c>
      <c r="AR303" s="50">
        <f t="shared" si="155"/>
        <v>0</v>
      </c>
      <c r="AS303" s="50">
        <f t="shared" si="156"/>
        <v>0</v>
      </c>
      <c r="AT303" s="50">
        <f t="shared" si="157"/>
        <v>0</v>
      </c>
      <c r="AV303" s="49">
        <f t="shared" si="158"/>
        <v>0</v>
      </c>
      <c r="AW303" s="49">
        <f t="shared" si="159"/>
        <v>0</v>
      </c>
      <c r="AX303" s="49">
        <f t="shared" si="160"/>
        <v>0</v>
      </c>
      <c r="AY303" s="49">
        <f t="shared" si="161"/>
        <v>553.25718741967978</v>
      </c>
      <c r="AZ303" s="49">
        <f t="shared" si="162"/>
        <v>0</v>
      </c>
      <c r="BA303" s="49">
        <f t="shared" si="163"/>
        <v>0</v>
      </c>
      <c r="BB303" s="49">
        <f t="shared" si="164"/>
        <v>0</v>
      </c>
      <c r="BC303" s="49">
        <f t="shared" si="165"/>
        <v>0</v>
      </c>
      <c r="BD303" s="49">
        <f t="shared" si="166"/>
        <v>0</v>
      </c>
      <c r="BE303" s="49">
        <f t="shared" si="167"/>
        <v>0</v>
      </c>
      <c r="BF303" s="49">
        <f t="shared" si="168"/>
        <v>0</v>
      </c>
      <c r="BG303" s="49">
        <f t="shared" si="169"/>
        <v>0</v>
      </c>
      <c r="BH303" s="72">
        <f t="shared" si="170"/>
        <v>553.25718741967978</v>
      </c>
      <c r="BI303" s="49">
        <f>VLOOKUP(A303,'1_12'!A:O,15,0)</f>
        <v>4273.2400000000007</v>
      </c>
      <c r="BJ303" s="73">
        <f t="shared" si="171"/>
        <v>-3719.982812580321</v>
      </c>
      <c r="BK303" s="50">
        <f t="shared" si="172"/>
        <v>9.4369938463050365E-4</v>
      </c>
    </row>
    <row r="304" spans="1:63" x14ac:dyDescent="0.3">
      <c r="A304" s="77" t="s">
        <v>2888</v>
      </c>
      <c r="B304" s="77" t="s">
        <v>919</v>
      </c>
      <c r="C304" s="77">
        <f>VLOOKUP(B304,Площадь!A:B,2,0)</f>
        <v>18.2</v>
      </c>
      <c r="D304" s="113">
        <v>45184</v>
      </c>
      <c r="M304">
        <f>30-M303</f>
        <v>16</v>
      </c>
      <c r="N304">
        <v>31</v>
      </c>
      <c r="O304">
        <v>30</v>
      </c>
      <c r="P304">
        <v>31</v>
      </c>
      <c r="Q304">
        <f t="shared" si="141"/>
        <v>108</v>
      </c>
      <c r="R304" s="108"/>
      <c r="S304" s="91"/>
      <c r="T304" s="50">
        <f t="shared" si="142"/>
        <v>0</v>
      </c>
      <c r="U304" s="50">
        <f t="shared" si="143"/>
        <v>0</v>
      </c>
      <c r="V304" s="50">
        <f t="shared" si="144"/>
        <v>0</v>
      </c>
      <c r="W304" s="50">
        <f t="shared" si="145"/>
        <v>0</v>
      </c>
      <c r="X304" s="50">
        <f t="shared" si="146"/>
        <v>0</v>
      </c>
      <c r="Y304" s="50"/>
      <c r="Z304" s="50"/>
      <c r="AA304" s="50"/>
      <c r="AB304" s="50"/>
      <c r="AC304" s="50"/>
      <c r="AD304" s="50">
        <f t="shared" si="147"/>
        <v>0</v>
      </c>
      <c r="AE304" s="50">
        <f t="shared" si="148"/>
        <v>0</v>
      </c>
      <c r="AF304" s="50">
        <f t="shared" si="149"/>
        <v>0</v>
      </c>
      <c r="AG304" s="50">
        <f t="shared" si="150"/>
        <v>0</v>
      </c>
      <c r="AI304" s="50">
        <f t="shared" si="151"/>
        <v>0</v>
      </c>
      <c r="AJ304" s="50">
        <f t="shared" si="152"/>
        <v>0</v>
      </c>
      <c r="AK304" s="50">
        <f t="shared" si="153"/>
        <v>0</v>
      </c>
      <c r="AL304" s="50">
        <f t="shared" si="154"/>
        <v>0</v>
      </c>
      <c r="AR304" s="50">
        <f t="shared" si="155"/>
        <v>0.27110146711176319</v>
      </c>
      <c r="AS304" s="50">
        <f t="shared" si="156"/>
        <v>0.24264254314711081</v>
      </c>
      <c r="AT304" s="50">
        <f t="shared" si="157"/>
        <v>0.33320801273639833</v>
      </c>
      <c r="AV304" s="49">
        <f t="shared" si="158"/>
        <v>0</v>
      </c>
      <c r="AW304" s="49">
        <f t="shared" si="159"/>
        <v>0</v>
      </c>
      <c r="AX304" s="49">
        <f t="shared" si="160"/>
        <v>0</v>
      </c>
      <c r="AY304" s="49">
        <f t="shared" si="161"/>
        <v>0</v>
      </c>
      <c r="AZ304" s="49">
        <f t="shared" si="162"/>
        <v>0</v>
      </c>
      <c r="BA304" s="49">
        <f t="shared" si="163"/>
        <v>0</v>
      </c>
      <c r="BB304" s="49">
        <f t="shared" si="164"/>
        <v>0</v>
      </c>
      <c r="BC304" s="49">
        <f t="shared" si="165"/>
        <v>0</v>
      </c>
      <c r="BD304" s="49">
        <f t="shared" si="166"/>
        <v>0</v>
      </c>
      <c r="BE304" s="49">
        <f t="shared" si="167"/>
        <v>727.73393425613267</v>
      </c>
      <c r="BF304" s="49">
        <f t="shared" si="168"/>
        <v>651.33993712237839</v>
      </c>
      <c r="BG304" s="49">
        <f t="shared" si="169"/>
        <v>894.45026106907824</v>
      </c>
      <c r="BH304" s="72">
        <f t="shared" si="170"/>
        <v>2273.5241324475892</v>
      </c>
      <c r="BI304" s="49">
        <f>VLOOKUP(A304,'1_12'!A:O,15,0)</f>
        <v>2761.9700000000003</v>
      </c>
      <c r="BJ304" s="73">
        <f t="shared" si="171"/>
        <v>-488.44586755241107</v>
      </c>
      <c r="BK304" s="50">
        <f t="shared" si="172"/>
        <v>3.8779854532750564E-3</v>
      </c>
    </row>
    <row r="305" spans="1:63" x14ac:dyDescent="0.3">
      <c r="A305" s="77" t="s">
        <v>1503</v>
      </c>
      <c r="B305" s="77" t="s">
        <v>593</v>
      </c>
      <c r="C305" s="77">
        <f>VLOOKUP(B305,Площадь!A:B,2,0)</f>
        <v>16.7</v>
      </c>
      <c r="D305" s="113"/>
      <c r="E305">
        <v>31</v>
      </c>
      <c r="F305">
        <v>28</v>
      </c>
      <c r="G305">
        <v>31</v>
      </c>
      <c r="H305">
        <v>11</v>
      </c>
      <c r="Q305">
        <f t="shared" si="141"/>
        <v>101</v>
      </c>
      <c r="R305" s="108"/>
      <c r="S305" s="91"/>
      <c r="T305" s="50">
        <f t="shared" si="142"/>
        <v>0</v>
      </c>
      <c r="U305" s="50">
        <f t="shared" si="143"/>
        <v>0</v>
      </c>
      <c r="V305" s="50">
        <f t="shared" si="144"/>
        <v>0</v>
      </c>
      <c r="W305" s="50">
        <f t="shared" si="145"/>
        <v>0</v>
      </c>
      <c r="X305" s="50">
        <f t="shared" si="146"/>
        <v>0</v>
      </c>
      <c r="Y305" s="50"/>
      <c r="Z305" s="50"/>
      <c r="AA305" s="50"/>
      <c r="AB305" s="50"/>
      <c r="AC305" s="50"/>
      <c r="AD305" s="50">
        <f t="shared" si="147"/>
        <v>0</v>
      </c>
      <c r="AE305" s="50">
        <f t="shared" si="148"/>
        <v>0</v>
      </c>
      <c r="AF305" s="50">
        <f t="shared" si="149"/>
        <v>0</v>
      </c>
      <c r="AG305" s="50">
        <f t="shared" si="150"/>
        <v>0</v>
      </c>
      <c r="AI305" s="50">
        <f t="shared" si="151"/>
        <v>0</v>
      </c>
      <c r="AJ305" s="50">
        <f t="shared" si="152"/>
        <v>0</v>
      </c>
      <c r="AK305" s="50">
        <f t="shared" si="153"/>
        <v>0</v>
      </c>
      <c r="AL305" s="50">
        <f t="shared" si="154"/>
        <v>6.9343030782649417E-2</v>
      </c>
      <c r="AR305" s="50">
        <f t="shared" si="155"/>
        <v>0</v>
      </c>
      <c r="AS305" s="50">
        <f t="shared" si="156"/>
        <v>0</v>
      </c>
      <c r="AT305" s="50">
        <f t="shared" si="157"/>
        <v>0</v>
      </c>
      <c r="AV305" s="49">
        <f t="shared" si="158"/>
        <v>0</v>
      </c>
      <c r="AW305" s="49">
        <f t="shared" si="159"/>
        <v>0</v>
      </c>
      <c r="AX305" s="49">
        <f t="shared" si="160"/>
        <v>0</v>
      </c>
      <c r="AY305" s="49">
        <f t="shared" si="161"/>
        <v>186.14165811171279</v>
      </c>
      <c r="AZ305" s="49">
        <f t="shared" si="162"/>
        <v>0</v>
      </c>
      <c r="BA305" s="49">
        <f t="shared" si="163"/>
        <v>0</v>
      </c>
      <c r="BB305" s="49">
        <f t="shared" si="164"/>
        <v>0</v>
      </c>
      <c r="BC305" s="49">
        <f t="shared" si="165"/>
        <v>0</v>
      </c>
      <c r="BD305" s="49">
        <f t="shared" si="166"/>
        <v>0</v>
      </c>
      <c r="BE305" s="49">
        <f t="shared" si="167"/>
        <v>0</v>
      </c>
      <c r="BF305" s="49">
        <f t="shared" si="168"/>
        <v>0</v>
      </c>
      <c r="BG305" s="49">
        <f t="shared" si="169"/>
        <v>0</v>
      </c>
      <c r="BH305" s="72">
        <f t="shared" si="170"/>
        <v>186.14165811171279</v>
      </c>
      <c r="BI305" s="49">
        <f>VLOOKUP(A305,'1_12'!A:O,15,0)</f>
        <v>263.07</v>
      </c>
      <c r="BJ305" s="73">
        <f t="shared" si="171"/>
        <v>-76.928341888287207</v>
      </c>
      <c r="BK305" s="50">
        <f t="shared" si="172"/>
        <v>3.4602310769785144E-4</v>
      </c>
    </row>
    <row r="306" spans="1:63" x14ac:dyDescent="0.3">
      <c r="A306" s="77" t="s">
        <v>2633</v>
      </c>
      <c r="B306" s="77" t="s">
        <v>593</v>
      </c>
      <c r="C306" s="77">
        <f>VLOOKUP(B306,Площадь!A:B,2,0)</f>
        <v>16.7</v>
      </c>
      <c r="D306" s="113">
        <v>45028</v>
      </c>
      <c r="H306">
        <f>30-H305</f>
        <v>19</v>
      </c>
      <c r="I306">
        <v>31</v>
      </c>
      <c r="J306">
        <v>30</v>
      </c>
      <c r="K306">
        <v>31</v>
      </c>
      <c r="L306">
        <v>31</v>
      </c>
      <c r="M306">
        <v>30</v>
      </c>
      <c r="N306">
        <v>31</v>
      </c>
      <c r="O306">
        <v>30</v>
      </c>
      <c r="P306">
        <v>31</v>
      </c>
      <c r="Q306">
        <f t="shared" si="141"/>
        <v>264</v>
      </c>
      <c r="R306" s="108"/>
      <c r="S306" s="91"/>
      <c r="T306" s="50">
        <f t="shared" si="142"/>
        <v>0</v>
      </c>
      <c r="U306" s="50">
        <f t="shared" si="143"/>
        <v>0</v>
      </c>
      <c r="V306" s="50">
        <f t="shared" si="144"/>
        <v>0</v>
      </c>
      <c r="W306" s="50">
        <f t="shared" si="145"/>
        <v>0</v>
      </c>
      <c r="X306" s="50">
        <f t="shared" si="146"/>
        <v>0</v>
      </c>
      <c r="Y306" s="50"/>
      <c r="Z306" s="50"/>
      <c r="AA306" s="50"/>
      <c r="AB306" s="50"/>
      <c r="AC306" s="50"/>
      <c r="AD306" s="50">
        <f t="shared" si="147"/>
        <v>0</v>
      </c>
      <c r="AE306" s="50">
        <f t="shared" si="148"/>
        <v>0</v>
      </c>
      <c r="AF306" s="50">
        <f t="shared" si="149"/>
        <v>0</v>
      </c>
      <c r="AG306" s="50">
        <f t="shared" si="150"/>
        <v>0</v>
      </c>
      <c r="AI306" s="50">
        <f t="shared" si="151"/>
        <v>0</v>
      </c>
      <c r="AJ306" s="50">
        <f t="shared" si="152"/>
        <v>0</v>
      </c>
      <c r="AK306" s="50">
        <f t="shared" si="153"/>
        <v>0</v>
      </c>
      <c r="AL306" s="50">
        <f t="shared" si="154"/>
        <v>0.11977432589730354</v>
      </c>
      <c r="AR306" s="50">
        <f t="shared" si="155"/>
        <v>0.24875793960255196</v>
      </c>
      <c r="AS306" s="50">
        <f t="shared" si="156"/>
        <v>0.22264453134927198</v>
      </c>
      <c r="AT306" s="50">
        <f t="shared" si="157"/>
        <v>0.3057458138844974</v>
      </c>
      <c r="AV306" s="49">
        <f t="shared" si="158"/>
        <v>0</v>
      </c>
      <c r="AW306" s="49">
        <f t="shared" si="159"/>
        <v>0</v>
      </c>
      <c r="AX306" s="49">
        <f t="shared" si="160"/>
        <v>0</v>
      </c>
      <c r="AY306" s="49">
        <f t="shared" si="161"/>
        <v>321.51740946568572</v>
      </c>
      <c r="AZ306" s="49">
        <f t="shared" si="162"/>
        <v>0</v>
      </c>
      <c r="BA306" s="49">
        <f t="shared" si="163"/>
        <v>0</v>
      </c>
      <c r="BB306" s="49">
        <f t="shared" si="164"/>
        <v>0</v>
      </c>
      <c r="BC306" s="49">
        <f t="shared" si="165"/>
        <v>0</v>
      </c>
      <c r="BD306" s="49">
        <f t="shared" si="166"/>
        <v>0</v>
      </c>
      <c r="BE306" s="49">
        <f t="shared" si="167"/>
        <v>667.75586275150647</v>
      </c>
      <c r="BF306" s="49">
        <f t="shared" si="168"/>
        <v>597.65807417273174</v>
      </c>
      <c r="BG306" s="49">
        <f t="shared" si="169"/>
        <v>820.73183295898946</v>
      </c>
      <c r="BH306" s="72">
        <f t="shared" si="170"/>
        <v>2407.6631793489132</v>
      </c>
      <c r="BI306" s="49">
        <f>VLOOKUP(A306,'1_12'!A:O,15,0)</f>
        <v>6192.2700000000013</v>
      </c>
      <c r="BJ306" s="73">
        <f t="shared" si="171"/>
        <v>-3784.6068206510881</v>
      </c>
      <c r="BK306" s="50">
        <f t="shared" si="172"/>
        <v>4.4756617302077091E-3</v>
      </c>
    </row>
    <row r="307" spans="1:63" x14ac:dyDescent="0.3">
      <c r="A307" s="77" t="s">
        <v>1304</v>
      </c>
      <c r="B307" s="77" t="s">
        <v>1000</v>
      </c>
      <c r="C307" s="77">
        <f>VLOOKUP(B307,Площадь!A:B,2,0)</f>
        <v>17.100000000000001</v>
      </c>
      <c r="D307" s="113"/>
      <c r="E307">
        <v>31</v>
      </c>
      <c r="F307">
        <v>28</v>
      </c>
      <c r="G307">
        <v>30</v>
      </c>
      <c r="Q307">
        <f t="shared" si="141"/>
        <v>89</v>
      </c>
      <c r="R307" s="108"/>
      <c r="S307" s="91"/>
      <c r="T307" s="50">
        <f t="shared" si="142"/>
        <v>0</v>
      </c>
      <c r="U307" s="50">
        <f t="shared" si="143"/>
        <v>0</v>
      </c>
      <c r="V307" s="50">
        <f t="shared" si="144"/>
        <v>0</v>
      </c>
      <c r="W307" s="50">
        <f t="shared" si="145"/>
        <v>0</v>
      </c>
      <c r="X307" s="50">
        <f t="shared" si="146"/>
        <v>0</v>
      </c>
      <c r="Y307" s="50"/>
      <c r="Z307" s="50"/>
      <c r="AA307" s="50"/>
      <c r="AB307" s="50"/>
      <c r="AC307" s="50"/>
      <c r="AD307" s="50">
        <f t="shared" si="147"/>
        <v>0</v>
      </c>
      <c r="AE307" s="50">
        <f t="shared" si="148"/>
        <v>0</v>
      </c>
      <c r="AF307" s="50">
        <f t="shared" si="149"/>
        <v>0</v>
      </c>
      <c r="AG307" s="50">
        <f t="shared" si="150"/>
        <v>0</v>
      </c>
      <c r="AI307" s="50">
        <f t="shared" si="151"/>
        <v>0</v>
      </c>
      <c r="AJ307" s="50">
        <f t="shared" si="152"/>
        <v>0</v>
      </c>
      <c r="AK307" s="50">
        <f t="shared" si="153"/>
        <v>0</v>
      </c>
      <c r="AL307" s="50">
        <f t="shared" si="154"/>
        <v>0</v>
      </c>
      <c r="AR307" s="50">
        <f t="shared" si="155"/>
        <v>0</v>
      </c>
      <c r="AS307" s="50">
        <f t="shared" si="156"/>
        <v>0</v>
      </c>
      <c r="AT307" s="50">
        <f t="shared" si="157"/>
        <v>0</v>
      </c>
      <c r="AV307" s="49">
        <f t="shared" si="158"/>
        <v>0</v>
      </c>
      <c r="AW307" s="49">
        <f t="shared" si="159"/>
        <v>0</v>
      </c>
      <c r="AX307" s="49">
        <f t="shared" si="160"/>
        <v>0</v>
      </c>
      <c r="AY307" s="49">
        <f t="shared" si="161"/>
        <v>0</v>
      </c>
      <c r="AZ307" s="49">
        <f t="shared" si="162"/>
        <v>0</v>
      </c>
      <c r="BA307" s="49">
        <f t="shared" si="163"/>
        <v>0</v>
      </c>
      <c r="BB307" s="49">
        <f t="shared" si="164"/>
        <v>0</v>
      </c>
      <c r="BC307" s="49">
        <f t="shared" si="165"/>
        <v>0</v>
      </c>
      <c r="BD307" s="49">
        <f t="shared" si="166"/>
        <v>0</v>
      </c>
      <c r="BE307" s="49">
        <f t="shared" si="167"/>
        <v>0</v>
      </c>
      <c r="BF307" s="49">
        <f t="shared" si="168"/>
        <v>0</v>
      </c>
      <c r="BG307" s="49">
        <f t="shared" si="169"/>
        <v>0</v>
      </c>
      <c r="BH307" s="72">
        <f t="shared" si="170"/>
        <v>0</v>
      </c>
      <c r="BI307" s="49">
        <f>VLOOKUP(A307,'1_12'!A:O,15,0)</f>
        <v>0</v>
      </c>
      <c r="BJ307" s="73">
        <f t="shared" si="171"/>
        <v>0</v>
      </c>
      <c r="BK307" s="50">
        <f t="shared" si="172"/>
        <v>0</v>
      </c>
    </row>
    <row r="308" spans="1:63" x14ac:dyDescent="0.3">
      <c r="A308" s="77" t="s">
        <v>2610</v>
      </c>
      <c r="B308" s="77" t="s">
        <v>1000</v>
      </c>
      <c r="C308" s="77">
        <f>VLOOKUP(B308,Площадь!A:B,2,0)</f>
        <v>17.100000000000001</v>
      </c>
      <c r="D308" s="113">
        <v>45016</v>
      </c>
      <c r="G308">
        <f>31-G307</f>
        <v>1</v>
      </c>
      <c r="H308">
        <v>30</v>
      </c>
      <c r="I308">
        <v>31</v>
      </c>
      <c r="J308">
        <v>30</v>
      </c>
      <c r="K308">
        <v>31</v>
      </c>
      <c r="L308">
        <v>31</v>
      </c>
      <c r="M308">
        <v>30</v>
      </c>
      <c r="N308">
        <v>31</v>
      </c>
      <c r="O308">
        <v>30</v>
      </c>
      <c r="P308">
        <v>31</v>
      </c>
      <c r="Q308">
        <f t="shared" si="141"/>
        <v>276</v>
      </c>
      <c r="R308" s="108"/>
      <c r="S308" s="91"/>
      <c r="T308" s="50">
        <f t="shared" si="142"/>
        <v>0</v>
      </c>
      <c r="U308" s="50">
        <f t="shared" si="143"/>
        <v>0</v>
      </c>
      <c r="V308" s="50">
        <f t="shared" si="144"/>
        <v>0</v>
      </c>
      <c r="W308" s="50">
        <f t="shared" si="145"/>
        <v>0</v>
      </c>
      <c r="X308" s="50">
        <f t="shared" si="146"/>
        <v>0</v>
      </c>
      <c r="Y308" s="50"/>
      <c r="Z308" s="50"/>
      <c r="AA308" s="50"/>
      <c r="AB308" s="50"/>
      <c r="AC308" s="50"/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</v>
      </c>
      <c r="AI308" s="50">
        <f t="shared" si="151"/>
        <v>0</v>
      </c>
      <c r="AJ308" s="50">
        <f t="shared" si="152"/>
        <v>0</v>
      </c>
      <c r="AK308" s="50">
        <f t="shared" si="153"/>
        <v>0</v>
      </c>
      <c r="AL308" s="50">
        <f t="shared" si="154"/>
        <v>0.19364711372617938</v>
      </c>
      <c r="AR308" s="50">
        <f t="shared" si="155"/>
        <v>0.25471621360500835</v>
      </c>
      <c r="AS308" s="50">
        <f t="shared" si="156"/>
        <v>0.22797733449536237</v>
      </c>
      <c r="AT308" s="50">
        <f t="shared" si="157"/>
        <v>0.31306906691167102</v>
      </c>
      <c r="AV308" s="49">
        <f t="shared" si="158"/>
        <v>0</v>
      </c>
      <c r="AW308" s="49">
        <f t="shared" si="159"/>
        <v>0</v>
      </c>
      <c r="AX308" s="49">
        <f t="shared" si="160"/>
        <v>0</v>
      </c>
      <c r="AY308" s="49">
        <f t="shared" si="161"/>
        <v>519.81856620200688</v>
      </c>
      <c r="AZ308" s="49">
        <f t="shared" si="162"/>
        <v>0</v>
      </c>
      <c r="BA308" s="49">
        <f t="shared" si="163"/>
        <v>0</v>
      </c>
      <c r="BB308" s="49">
        <f t="shared" si="164"/>
        <v>0</v>
      </c>
      <c r="BC308" s="49">
        <f t="shared" si="165"/>
        <v>0</v>
      </c>
      <c r="BD308" s="49">
        <f t="shared" si="166"/>
        <v>0</v>
      </c>
      <c r="BE308" s="49">
        <f t="shared" si="167"/>
        <v>683.75001515274027</v>
      </c>
      <c r="BF308" s="49">
        <f t="shared" si="168"/>
        <v>611.97323762597091</v>
      </c>
      <c r="BG308" s="49">
        <f t="shared" si="169"/>
        <v>840.39008045501328</v>
      </c>
      <c r="BH308" s="72">
        <f t="shared" si="170"/>
        <v>2655.9318994357309</v>
      </c>
      <c r="BI308" s="49">
        <f>VLOOKUP(A308,'1_12'!A:O,15,0)</f>
        <v>6609.9600000000009</v>
      </c>
      <c r="BJ308" s="73">
        <f t="shared" si="171"/>
        <v>-3954.0281005642701</v>
      </c>
      <c r="BK308" s="50">
        <f t="shared" si="172"/>
        <v>4.8216848379055606E-3</v>
      </c>
    </row>
    <row r="309" spans="1:63" x14ac:dyDescent="0.3">
      <c r="A309" s="77" t="s">
        <v>1711</v>
      </c>
      <c r="B309" s="77" t="s">
        <v>840</v>
      </c>
      <c r="C309" s="77">
        <f>VLOOKUP(B309,Площадь!A:B,2,0)</f>
        <v>18.100000000000001</v>
      </c>
      <c r="D309" s="113"/>
      <c r="E309">
        <v>31</v>
      </c>
      <c r="F309">
        <v>28</v>
      </c>
      <c r="G309">
        <v>31</v>
      </c>
      <c r="H309">
        <v>30</v>
      </c>
      <c r="I309">
        <v>31</v>
      </c>
      <c r="J309">
        <v>6</v>
      </c>
      <c r="Q309">
        <f t="shared" si="141"/>
        <v>157</v>
      </c>
      <c r="R309" s="108"/>
      <c r="S309" s="91"/>
      <c r="T309" s="50">
        <f t="shared" si="142"/>
        <v>0</v>
      </c>
      <c r="U309" s="50">
        <f t="shared" si="143"/>
        <v>0</v>
      </c>
      <c r="V309" s="50">
        <f t="shared" si="144"/>
        <v>0</v>
      </c>
      <c r="W309" s="50">
        <f t="shared" si="145"/>
        <v>0</v>
      </c>
      <c r="X309" s="50">
        <f t="shared" si="146"/>
        <v>0</v>
      </c>
      <c r="Y309" s="50"/>
      <c r="Z309" s="50"/>
      <c r="AA309" s="50"/>
      <c r="AB309" s="50"/>
      <c r="AC309" s="50"/>
      <c r="AD309" s="50">
        <f t="shared" si="147"/>
        <v>0</v>
      </c>
      <c r="AE309" s="50">
        <f t="shared" si="148"/>
        <v>0</v>
      </c>
      <c r="AF309" s="50">
        <f t="shared" si="149"/>
        <v>0</v>
      </c>
      <c r="AG309" s="50">
        <f t="shared" si="150"/>
        <v>0</v>
      </c>
      <c r="AI309" s="50">
        <f t="shared" si="151"/>
        <v>0</v>
      </c>
      <c r="AJ309" s="50">
        <f t="shared" si="152"/>
        <v>0</v>
      </c>
      <c r="AK309" s="50">
        <f t="shared" si="153"/>
        <v>0</v>
      </c>
      <c r="AL309" s="50">
        <f t="shared" si="154"/>
        <v>0.20497150634174544</v>
      </c>
      <c r="AR309" s="50">
        <f t="shared" si="155"/>
        <v>0</v>
      </c>
      <c r="AS309" s="50">
        <f t="shared" si="156"/>
        <v>0</v>
      </c>
      <c r="AT309" s="50">
        <f t="shared" si="157"/>
        <v>0</v>
      </c>
      <c r="AV309" s="49">
        <f t="shared" si="158"/>
        <v>0</v>
      </c>
      <c r="AW309" s="49">
        <f t="shared" si="159"/>
        <v>0</v>
      </c>
      <c r="AX309" s="49">
        <f t="shared" si="160"/>
        <v>0</v>
      </c>
      <c r="AY309" s="49">
        <f t="shared" si="161"/>
        <v>550.21731276352784</v>
      </c>
      <c r="AZ309" s="49">
        <f t="shared" si="162"/>
        <v>0</v>
      </c>
      <c r="BA309" s="49">
        <f t="shared" si="163"/>
        <v>0</v>
      </c>
      <c r="BB309" s="49">
        <f t="shared" si="164"/>
        <v>0</v>
      </c>
      <c r="BC309" s="49">
        <f t="shared" si="165"/>
        <v>0</v>
      </c>
      <c r="BD309" s="49">
        <f t="shared" si="166"/>
        <v>0</v>
      </c>
      <c r="BE309" s="49">
        <f t="shared" si="167"/>
        <v>0</v>
      </c>
      <c r="BF309" s="49">
        <f t="shared" si="168"/>
        <v>0</v>
      </c>
      <c r="BG309" s="49">
        <f t="shared" si="169"/>
        <v>0</v>
      </c>
      <c r="BH309" s="72">
        <f t="shared" si="170"/>
        <v>550.21731276352784</v>
      </c>
      <c r="BI309" s="49">
        <f>VLOOKUP(A309,'1_12'!A:O,15,0)</f>
        <v>1710.2</v>
      </c>
      <c r="BJ309" s="73">
        <f t="shared" si="171"/>
        <v>-1159.9826872364722</v>
      </c>
      <c r="BK309" s="50">
        <f t="shared" si="172"/>
        <v>9.4369938463050365E-4</v>
      </c>
    </row>
    <row r="310" spans="1:63" x14ac:dyDescent="0.3">
      <c r="A310" s="77" t="s">
        <v>2801</v>
      </c>
      <c r="B310" s="77" t="s">
        <v>840</v>
      </c>
      <c r="C310" s="77">
        <f>VLOOKUP(B310,Площадь!A:B,2,0)</f>
        <v>18.100000000000001</v>
      </c>
      <c r="D310" s="113">
        <v>45084</v>
      </c>
      <c r="J310">
        <f>30-J309</f>
        <v>24</v>
      </c>
      <c r="K310">
        <v>31</v>
      </c>
      <c r="L310">
        <v>31</v>
      </c>
      <c r="M310">
        <v>30</v>
      </c>
      <c r="N310">
        <v>31</v>
      </c>
      <c r="O310">
        <v>30</v>
      </c>
      <c r="P310">
        <v>31</v>
      </c>
      <c r="Q310">
        <f t="shared" si="141"/>
        <v>208</v>
      </c>
      <c r="R310" s="108"/>
      <c r="S310" s="91"/>
      <c r="T310" s="50">
        <f t="shared" si="142"/>
        <v>0</v>
      </c>
      <c r="U310" s="50">
        <f t="shared" si="143"/>
        <v>0</v>
      </c>
      <c r="V310" s="50">
        <f t="shared" si="144"/>
        <v>0</v>
      </c>
      <c r="W310" s="50">
        <f t="shared" si="145"/>
        <v>0</v>
      </c>
      <c r="X310" s="50">
        <f t="shared" si="146"/>
        <v>0</v>
      </c>
      <c r="Y310" s="50"/>
      <c r="Z310" s="50"/>
      <c r="AA310" s="50"/>
      <c r="AB310" s="50"/>
      <c r="AC310" s="50"/>
      <c r="AD310" s="50">
        <f t="shared" si="147"/>
        <v>0</v>
      </c>
      <c r="AE310" s="50">
        <f t="shared" si="148"/>
        <v>0</v>
      </c>
      <c r="AF310" s="50">
        <f t="shared" si="149"/>
        <v>0</v>
      </c>
      <c r="AG310" s="50">
        <f t="shared" si="150"/>
        <v>0</v>
      </c>
      <c r="AI310" s="50">
        <f t="shared" si="151"/>
        <v>0</v>
      </c>
      <c r="AJ310" s="50">
        <f t="shared" si="152"/>
        <v>0</v>
      </c>
      <c r="AK310" s="50">
        <f t="shared" si="153"/>
        <v>0</v>
      </c>
      <c r="AL310" s="50">
        <f t="shared" si="154"/>
        <v>0</v>
      </c>
      <c r="AR310" s="50">
        <f t="shared" si="155"/>
        <v>0.26961189861114915</v>
      </c>
      <c r="AS310" s="50">
        <f t="shared" si="156"/>
        <v>0.24130934236058826</v>
      </c>
      <c r="AT310" s="50">
        <f t="shared" si="157"/>
        <v>0.33137719947960498</v>
      </c>
      <c r="AV310" s="49">
        <f t="shared" si="158"/>
        <v>0</v>
      </c>
      <c r="AW310" s="49">
        <f t="shared" si="159"/>
        <v>0</v>
      </c>
      <c r="AX310" s="49">
        <f t="shared" si="160"/>
        <v>0</v>
      </c>
      <c r="AY310" s="49">
        <f t="shared" si="161"/>
        <v>0</v>
      </c>
      <c r="AZ310" s="49">
        <f t="shared" si="162"/>
        <v>0</v>
      </c>
      <c r="BA310" s="49">
        <f t="shared" si="163"/>
        <v>0</v>
      </c>
      <c r="BB310" s="49">
        <f t="shared" si="164"/>
        <v>0</v>
      </c>
      <c r="BC310" s="49">
        <f t="shared" si="165"/>
        <v>0</v>
      </c>
      <c r="BD310" s="49">
        <f t="shared" si="166"/>
        <v>0</v>
      </c>
      <c r="BE310" s="49">
        <f t="shared" si="167"/>
        <v>723.73539615582433</v>
      </c>
      <c r="BF310" s="49">
        <f t="shared" si="168"/>
        <v>647.76114625906871</v>
      </c>
      <c r="BG310" s="49">
        <f t="shared" si="169"/>
        <v>889.53569919507243</v>
      </c>
      <c r="BH310" s="72">
        <f t="shared" si="170"/>
        <v>2261.0322416099657</v>
      </c>
      <c r="BI310" s="49">
        <f>VLOOKUP(A310,'1_12'!A:O,15,0)</f>
        <v>5286.31</v>
      </c>
      <c r="BJ310" s="73">
        <f t="shared" si="171"/>
        <v>-3025.2777583900347</v>
      </c>
      <c r="BK310" s="50">
        <f t="shared" si="172"/>
        <v>3.8779854532750568E-3</v>
      </c>
    </row>
    <row r="311" spans="1:63" x14ac:dyDescent="0.3">
      <c r="A311" s="77" t="s">
        <v>1279</v>
      </c>
      <c r="B311" s="77" t="s">
        <v>783</v>
      </c>
      <c r="C311" s="77">
        <f>VLOOKUP(B311,Площадь!A:B,2,0)</f>
        <v>17.100000000000001</v>
      </c>
      <c r="D311" s="113"/>
      <c r="E311">
        <v>31</v>
      </c>
      <c r="F311">
        <v>28</v>
      </c>
      <c r="G311">
        <v>31</v>
      </c>
      <c r="H311">
        <v>30</v>
      </c>
      <c r="I311">
        <v>31</v>
      </c>
      <c r="J311">
        <v>30</v>
      </c>
      <c r="K311">
        <v>31</v>
      </c>
      <c r="L311">
        <v>31</v>
      </c>
      <c r="M311">
        <v>30</v>
      </c>
      <c r="N311">
        <v>31</v>
      </c>
      <c r="O311">
        <v>30</v>
      </c>
      <c r="P311">
        <v>31</v>
      </c>
      <c r="Q311">
        <f>SUM(E311:P311)</f>
        <v>365</v>
      </c>
      <c r="R311" s="108"/>
      <c r="S311" s="91"/>
      <c r="T311" s="50">
        <f t="shared" si="142"/>
        <v>0</v>
      </c>
      <c r="U311" s="50">
        <f t="shared" si="143"/>
        <v>0</v>
      </c>
      <c r="V311" s="50">
        <f t="shared" si="144"/>
        <v>0</v>
      </c>
      <c r="W311" s="50">
        <f t="shared" si="145"/>
        <v>0</v>
      </c>
      <c r="X311" s="50">
        <f t="shared" si="146"/>
        <v>0</v>
      </c>
      <c r="Y311" s="50"/>
      <c r="Z311" s="50"/>
      <c r="AA311" s="50"/>
      <c r="AB311" s="50"/>
      <c r="AC311" s="50"/>
      <c r="AD311" s="50">
        <f t="shared" si="147"/>
        <v>0</v>
      </c>
      <c r="AE311" s="50">
        <f t="shared" si="148"/>
        <v>0</v>
      </c>
      <c r="AF311" s="50">
        <f t="shared" si="149"/>
        <v>0</v>
      </c>
      <c r="AG311" s="50">
        <f t="shared" si="150"/>
        <v>0</v>
      </c>
      <c r="AI311" s="50">
        <f t="shared" si="151"/>
        <v>0</v>
      </c>
      <c r="AJ311" s="50">
        <f t="shared" si="152"/>
        <v>0</v>
      </c>
      <c r="AK311" s="50">
        <f t="shared" si="153"/>
        <v>0</v>
      </c>
      <c r="AL311" s="50">
        <f t="shared" si="154"/>
        <v>0.19364711372617938</v>
      </c>
      <c r="AR311" s="50">
        <f t="shared" si="155"/>
        <v>0.25471621360500835</v>
      </c>
      <c r="AS311" s="50">
        <f t="shared" si="156"/>
        <v>0.22797733449536237</v>
      </c>
      <c r="AT311" s="50">
        <f t="shared" si="157"/>
        <v>0.31306906691167102</v>
      </c>
      <c r="AV311" s="49">
        <f t="shared" si="158"/>
        <v>0</v>
      </c>
      <c r="AW311" s="49">
        <f t="shared" si="159"/>
        <v>0</v>
      </c>
      <c r="AX311" s="49">
        <f t="shared" si="160"/>
        <v>0</v>
      </c>
      <c r="AY311" s="49">
        <f t="shared" si="161"/>
        <v>519.81856620200688</v>
      </c>
      <c r="AZ311" s="49">
        <f t="shared" si="162"/>
        <v>0</v>
      </c>
      <c r="BA311" s="49">
        <f t="shared" si="163"/>
        <v>0</v>
      </c>
      <c r="BB311" s="49">
        <f t="shared" si="164"/>
        <v>0</v>
      </c>
      <c r="BC311" s="49">
        <f t="shared" si="165"/>
        <v>0</v>
      </c>
      <c r="BD311" s="49">
        <f t="shared" si="166"/>
        <v>0</v>
      </c>
      <c r="BE311" s="49">
        <f t="shared" si="167"/>
        <v>683.75001515274027</v>
      </c>
      <c r="BF311" s="49">
        <f t="shared" si="168"/>
        <v>611.97323762597091</v>
      </c>
      <c r="BG311" s="49">
        <f t="shared" si="169"/>
        <v>840.39008045501328</v>
      </c>
      <c r="BH311" s="72">
        <f t="shared" si="170"/>
        <v>2655.9318994357309</v>
      </c>
      <c r="BI311" s="49">
        <f>VLOOKUP(A311,'1_12'!A:O,15,0)</f>
        <v>6609.9600000000009</v>
      </c>
      <c r="BJ311" s="73">
        <f t="shared" si="171"/>
        <v>-3954.0281005642701</v>
      </c>
      <c r="BK311" s="50">
        <f t="shared" si="172"/>
        <v>4.8216848379055606E-3</v>
      </c>
    </row>
    <row r="312" spans="1:63" x14ac:dyDescent="0.3">
      <c r="A312" s="77" t="s">
        <v>1738</v>
      </c>
      <c r="B312" s="77" t="s">
        <v>702</v>
      </c>
      <c r="C312" s="77">
        <f>VLOOKUP(B312,Площадь!A:B,2,0)</f>
        <v>16.399999999999999</v>
      </c>
      <c r="D312" s="113"/>
      <c r="E312">
        <v>31</v>
      </c>
      <c r="F312">
        <v>28</v>
      </c>
      <c r="G312">
        <v>31</v>
      </c>
      <c r="H312">
        <v>27</v>
      </c>
      <c r="Q312">
        <f t="shared" ref="Q312:Q375" si="173">SUM(E312:P312)</f>
        <v>117</v>
      </c>
      <c r="R312" s="108"/>
      <c r="S312" s="91"/>
      <c r="T312" s="50">
        <f t="shared" si="142"/>
        <v>0</v>
      </c>
      <c r="U312" s="50">
        <f t="shared" si="143"/>
        <v>0</v>
      </c>
      <c r="V312" s="50">
        <f t="shared" si="144"/>
        <v>0</v>
      </c>
      <c r="W312" s="50">
        <f t="shared" si="145"/>
        <v>0</v>
      </c>
      <c r="X312" s="50">
        <f t="shared" si="146"/>
        <v>0</v>
      </c>
      <c r="Y312" s="50"/>
      <c r="Z312" s="50"/>
      <c r="AA312" s="50"/>
      <c r="AB312" s="50"/>
      <c r="AC312" s="50"/>
      <c r="AD312" s="50">
        <f t="shared" si="147"/>
        <v>0</v>
      </c>
      <c r="AE312" s="50">
        <f t="shared" si="148"/>
        <v>0</v>
      </c>
      <c r="AF312" s="50">
        <f t="shared" si="149"/>
        <v>0</v>
      </c>
      <c r="AG312" s="50">
        <f t="shared" si="150"/>
        <v>0</v>
      </c>
      <c r="AI312" s="50">
        <f t="shared" si="151"/>
        <v>0</v>
      </c>
      <c r="AJ312" s="50">
        <f t="shared" si="152"/>
        <v>0</v>
      </c>
      <c r="AK312" s="50">
        <f t="shared" si="153"/>
        <v>0</v>
      </c>
      <c r="AL312" s="50">
        <f t="shared" si="154"/>
        <v>0.16714803500575481</v>
      </c>
      <c r="AR312" s="50">
        <f t="shared" si="155"/>
        <v>0</v>
      </c>
      <c r="AS312" s="50">
        <f t="shared" si="156"/>
        <v>0</v>
      </c>
      <c r="AT312" s="50">
        <f t="shared" si="157"/>
        <v>0</v>
      </c>
      <c r="AV312" s="49">
        <f t="shared" si="158"/>
        <v>0</v>
      </c>
      <c r="AW312" s="49">
        <f t="shared" si="159"/>
        <v>0</v>
      </c>
      <c r="AX312" s="49">
        <f t="shared" si="160"/>
        <v>0</v>
      </c>
      <c r="AY312" s="49">
        <f t="shared" si="161"/>
        <v>448.68549924804802</v>
      </c>
      <c r="AZ312" s="49">
        <f t="shared" si="162"/>
        <v>0</v>
      </c>
      <c r="BA312" s="49">
        <f t="shared" si="163"/>
        <v>0</v>
      </c>
      <c r="BB312" s="49">
        <f t="shared" si="164"/>
        <v>0</v>
      </c>
      <c r="BC312" s="49">
        <f t="shared" si="165"/>
        <v>0</v>
      </c>
      <c r="BD312" s="49">
        <f t="shared" si="166"/>
        <v>0</v>
      </c>
      <c r="BE312" s="49">
        <f t="shared" si="167"/>
        <v>0</v>
      </c>
      <c r="BF312" s="49">
        <f t="shared" si="168"/>
        <v>0</v>
      </c>
      <c r="BG312" s="49">
        <f t="shared" si="169"/>
        <v>0</v>
      </c>
      <c r="BH312" s="72">
        <f t="shared" si="170"/>
        <v>448.68549924804802</v>
      </c>
      <c r="BI312" s="49">
        <f>VLOOKUP(A312,'1_12'!A:O,15,0)</f>
        <v>633.94000000000005</v>
      </c>
      <c r="BJ312" s="73">
        <f t="shared" si="171"/>
        <v>-185.25450075195204</v>
      </c>
      <c r="BK312" s="50">
        <f t="shared" si="172"/>
        <v>8.4932944616745347E-4</v>
      </c>
    </row>
    <row r="313" spans="1:63" x14ac:dyDescent="0.3">
      <c r="A313" s="77" t="s">
        <v>2662</v>
      </c>
      <c r="B313" s="77" t="s">
        <v>702</v>
      </c>
      <c r="C313" s="77">
        <f>VLOOKUP(B313,Площадь!A:B,2,0)</f>
        <v>16.399999999999999</v>
      </c>
      <c r="D313" s="113">
        <v>45044</v>
      </c>
      <c r="H313">
        <f>30-H312</f>
        <v>3</v>
      </c>
      <c r="I313">
        <v>31</v>
      </c>
      <c r="J313">
        <v>30</v>
      </c>
      <c r="K313">
        <v>31</v>
      </c>
      <c r="L313">
        <v>31</v>
      </c>
      <c r="M313">
        <v>30</v>
      </c>
      <c r="N313">
        <v>31</v>
      </c>
      <c r="O313">
        <v>30</v>
      </c>
      <c r="P313">
        <v>31</v>
      </c>
      <c r="Q313">
        <f t="shared" si="173"/>
        <v>248</v>
      </c>
      <c r="R313" s="108"/>
      <c r="S313" s="91"/>
      <c r="T313" s="50">
        <f t="shared" si="142"/>
        <v>0</v>
      </c>
      <c r="U313" s="50">
        <f t="shared" si="143"/>
        <v>0</v>
      </c>
      <c r="V313" s="50">
        <f t="shared" si="144"/>
        <v>0</v>
      </c>
      <c r="W313" s="50">
        <f t="shared" si="145"/>
        <v>0</v>
      </c>
      <c r="X313" s="50">
        <f t="shared" si="146"/>
        <v>0</v>
      </c>
      <c r="Y313" s="50"/>
      <c r="Z313" s="50"/>
      <c r="AA313" s="50"/>
      <c r="AB313" s="50"/>
      <c r="AC313" s="50"/>
      <c r="AD313" s="50">
        <f t="shared" si="147"/>
        <v>0</v>
      </c>
      <c r="AE313" s="50">
        <f t="shared" si="148"/>
        <v>0</v>
      </c>
      <c r="AF313" s="50">
        <f t="shared" si="149"/>
        <v>0</v>
      </c>
      <c r="AG313" s="50">
        <f t="shared" si="150"/>
        <v>0</v>
      </c>
      <c r="AI313" s="50">
        <f t="shared" si="151"/>
        <v>0</v>
      </c>
      <c r="AJ313" s="50">
        <f t="shared" si="152"/>
        <v>0</v>
      </c>
      <c r="AK313" s="50">
        <f t="shared" si="153"/>
        <v>0</v>
      </c>
      <c r="AL313" s="50">
        <f t="shared" si="154"/>
        <v>1.8572003889528312E-2</v>
      </c>
      <c r="AR313" s="50">
        <f t="shared" si="155"/>
        <v>0.24428923410070971</v>
      </c>
      <c r="AS313" s="50">
        <f t="shared" si="156"/>
        <v>0.21864492898970422</v>
      </c>
      <c r="AT313" s="50">
        <f t="shared" si="157"/>
        <v>0.30025337411411718</v>
      </c>
      <c r="AV313" s="49">
        <f t="shared" si="158"/>
        <v>0</v>
      </c>
      <c r="AW313" s="49">
        <f t="shared" si="159"/>
        <v>0</v>
      </c>
      <c r="AX313" s="49">
        <f t="shared" si="160"/>
        <v>0</v>
      </c>
      <c r="AY313" s="49">
        <f t="shared" si="161"/>
        <v>49.853944360894225</v>
      </c>
      <c r="AZ313" s="49">
        <f t="shared" si="162"/>
        <v>0</v>
      </c>
      <c r="BA313" s="49">
        <f t="shared" si="163"/>
        <v>0</v>
      </c>
      <c r="BB313" s="49">
        <f t="shared" si="164"/>
        <v>0</v>
      </c>
      <c r="BC313" s="49">
        <f t="shared" si="165"/>
        <v>0</v>
      </c>
      <c r="BD313" s="49">
        <f t="shared" si="166"/>
        <v>0</v>
      </c>
      <c r="BE313" s="49">
        <f t="shared" si="167"/>
        <v>655.76024845058112</v>
      </c>
      <c r="BF313" s="49">
        <f t="shared" si="168"/>
        <v>586.92170158280248</v>
      </c>
      <c r="BG313" s="49">
        <f t="shared" si="169"/>
        <v>805.98814733697168</v>
      </c>
      <c r="BH313" s="72">
        <f t="shared" si="170"/>
        <v>2098.5240417312498</v>
      </c>
      <c r="BI313" s="49">
        <f>VLOOKUP(A313,'1_12'!A:O,15,0)</f>
        <v>5705.4800000000005</v>
      </c>
      <c r="BJ313" s="73">
        <f t="shared" si="171"/>
        <v>-3606.9559582687507</v>
      </c>
      <c r="BK313" s="50">
        <f t="shared" si="172"/>
        <v>3.9723553917381076E-3</v>
      </c>
    </row>
    <row r="314" spans="1:63" x14ac:dyDescent="0.3">
      <c r="A314" s="77" t="s">
        <v>1761</v>
      </c>
      <c r="B314" s="77" t="s">
        <v>995</v>
      </c>
      <c r="C314" s="77">
        <f>VLOOKUP(B314,Площадь!A:B,2,0)</f>
        <v>20.6</v>
      </c>
      <c r="D314" s="113"/>
      <c r="E314">
        <v>31</v>
      </c>
      <c r="F314">
        <v>28</v>
      </c>
      <c r="G314">
        <v>9</v>
      </c>
      <c r="Q314">
        <f t="shared" si="173"/>
        <v>68</v>
      </c>
      <c r="R314" s="108"/>
      <c r="S314" s="91"/>
      <c r="T314" s="50">
        <f t="shared" si="142"/>
        <v>0</v>
      </c>
      <c r="U314" s="50">
        <f t="shared" si="143"/>
        <v>0</v>
      </c>
      <c r="V314" s="50">
        <f t="shared" si="144"/>
        <v>0</v>
      </c>
      <c r="W314" s="50">
        <f t="shared" si="145"/>
        <v>0</v>
      </c>
      <c r="X314" s="50">
        <f t="shared" si="146"/>
        <v>0</v>
      </c>
      <c r="Y314" s="50"/>
      <c r="Z314" s="50"/>
      <c r="AA314" s="50"/>
      <c r="AB314" s="50"/>
      <c r="AC314" s="50"/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I314" s="50">
        <f t="shared" si="151"/>
        <v>0</v>
      </c>
      <c r="AJ314" s="50">
        <f t="shared" si="152"/>
        <v>0</v>
      </c>
      <c r="AK314" s="50">
        <f t="shared" si="153"/>
        <v>0</v>
      </c>
      <c r="AL314" s="50">
        <f t="shared" si="154"/>
        <v>0</v>
      </c>
      <c r="AR314" s="50">
        <f t="shared" si="155"/>
        <v>0</v>
      </c>
      <c r="AS314" s="50">
        <f t="shared" si="156"/>
        <v>0</v>
      </c>
      <c r="AT314" s="50">
        <f t="shared" si="157"/>
        <v>0</v>
      </c>
      <c r="AV314" s="49">
        <f t="shared" si="158"/>
        <v>0</v>
      </c>
      <c r="AW314" s="49">
        <f t="shared" si="159"/>
        <v>0</v>
      </c>
      <c r="AX314" s="49">
        <f t="shared" si="160"/>
        <v>0</v>
      </c>
      <c r="AY314" s="49">
        <f t="shared" si="161"/>
        <v>0</v>
      </c>
      <c r="AZ314" s="49">
        <f t="shared" si="162"/>
        <v>0</v>
      </c>
      <c r="BA314" s="49">
        <f t="shared" si="163"/>
        <v>0</v>
      </c>
      <c r="BB314" s="49">
        <f t="shared" si="164"/>
        <v>0</v>
      </c>
      <c r="BC314" s="49">
        <f t="shared" si="165"/>
        <v>0</v>
      </c>
      <c r="BD314" s="49">
        <f t="shared" si="166"/>
        <v>0</v>
      </c>
      <c r="BE314" s="49">
        <f t="shared" si="167"/>
        <v>0</v>
      </c>
      <c r="BF314" s="49">
        <f t="shared" si="168"/>
        <v>0</v>
      </c>
      <c r="BG314" s="49">
        <f t="shared" si="169"/>
        <v>0</v>
      </c>
      <c r="BH314" s="72">
        <f t="shared" si="170"/>
        <v>0</v>
      </c>
      <c r="BI314" s="49">
        <f>VLOOKUP(A314,'1_12'!A:O,15,0)</f>
        <v>0</v>
      </c>
      <c r="BJ314" s="73">
        <f t="shared" si="171"/>
        <v>0</v>
      </c>
      <c r="BK314" s="50">
        <f t="shared" si="172"/>
        <v>0</v>
      </c>
    </row>
    <row r="315" spans="1:63" x14ac:dyDescent="0.3">
      <c r="A315" s="77" t="s">
        <v>2520</v>
      </c>
      <c r="B315" s="77" t="s">
        <v>995</v>
      </c>
      <c r="C315" s="77">
        <f>VLOOKUP(B315,Площадь!A:B,2,0)</f>
        <v>20.6</v>
      </c>
      <c r="D315" s="113">
        <v>44995</v>
      </c>
      <c r="G315">
        <f>31-G314</f>
        <v>22</v>
      </c>
      <c r="H315">
        <v>30</v>
      </c>
      <c r="I315">
        <v>31</v>
      </c>
      <c r="J315">
        <v>30</v>
      </c>
      <c r="K315">
        <v>31</v>
      </c>
      <c r="L315">
        <v>31</v>
      </c>
      <c r="M315">
        <v>30</v>
      </c>
      <c r="N315">
        <v>31</v>
      </c>
      <c r="O315">
        <v>30</v>
      </c>
      <c r="P315">
        <v>31</v>
      </c>
      <c r="Q315">
        <f t="shared" si="173"/>
        <v>297</v>
      </c>
      <c r="R315" s="108"/>
      <c r="S315" s="91"/>
      <c r="T315" s="50">
        <f t="shared" si="142"/>
        <v>0</v>
      </c>
      <c r="U315" s="50">
        <f t="shared" si="143"/>
        <v>0</v>
      </c>
      <c r="V315" s="50">
        <f t="shared" si="144"/>
        <v>0</v>
      </c>
      <c r="W315" s="50">
        <f t="shared" si="145"/>
        <v>0</v>
      </c>
      <c r="X315" s="50">
        <f t="shared" si="146"/>
        <v>0</v>
      </c>
      <c r="Y315" s="50"/>
      <c r="Z315" s="50"/>
      <c r="AA315" s="50"/>
      <c r="AB315" s="50"/>
      <c r="AC315" s="50"/>
      <c r="AD315" s="50">
        <f t="shared" si="147"/>
        <v>0</v>
      </c>
      <c r="AE315" s="50">
        <f t="shared" si="148"/>
        <v>0</v>
      </c>
      <c r="AF315" s="50">
        <f t="shared" si="149"/>
        <v>0</v>
      </c>
      <c r="AG315" s="50">
        <f t="shared" si="150"/>
        <v>0</v>
      </c>
      <c r="AI315" s="50">
        <f t="shared" si="151"/>
        <v>0</v>
      </c>
      <c r="AJ315" s="50">
        <f t="shared" si="152"/>
        <v>0</v>
      </c>
      <c r="AK315" s="50">
        <f t="shared" si="153"/>
        <v>0</v>
      </c>
      <c r="AL315" s="50">
        <f t="shared" si="154"/>
        <v>0.23328248788066056</v>
      </c>
      <c r="AR315" s="50">
        <f t="shared" si="155"/>
        <v>0.30685111112650126</v>
      </c>
      <c r="AS315" s="50">
        <f t="shared" si="156"/>
        <v>0.27463936202365291</v>
      </c>
      <c r="AT315" s="50">
        <f t="shared" si="157"/>
        <v>0.37714753089943992</v>
      </c>
      <c r="AV315" s="49">
        <f t="shared" si="158"/>
        <v>0</v>
      </c>
      <c r="AW315" s="49">
        <f t="shared" si="159"/>
        <v>0</v>
      </c>
      <c r="AX315" s="49">
        <f t="shared" si="160"/>
        <v>0</v>
      </c>
      <c r="AY315" s="49">
        <f t="shared" si="161"/>
        <v>626.21417916733003</v>
      </c>
      <c r="AZ315" s="49">
        <f t="shared" si="162"/>
        <v>0</v>
      </c>
      <c r="BA315" s="49">
        <f t="shared" si="163"/>
        <v>0</v>
      </c>
      <c r="BB315" s="49">
        <f t="shared" si="164"/>
        <v>0</v>
      </c>
      <c r="BC315" s="49">
        <f t="shared" si="165"/>
        <v>0</v>
      </c>
      <c r="BD315" s="49">
        <f t="shared" si="166"/>
        <v>0</v>
      </c>
      <c r="BE315" s="49">
        <f t="shared" si="167"/>
        <v>823.69884866353493</v>
      </c>
      <c r="BF315" s="49">
        <f t="shared" si="168"/>
        <v>737.23091784181292</v>
      </c>
      <c r="BG315" s="49">
        <f t="shared" si="169"/>
        <v>1012.3997460452206</v>
      </c>
      <c r="BH315" s="72">
        <f t="shared" si="170"/>
        <v>3199.5436917178981</v>
      </c>
      <c r="BI315" s="49">
        <f>VLOOKUP(A315,'1_12'!A:O,15,0)</f>
        <v>7962.9300000000021</v>
      </c>
      <c r="BJ315" s="73">
        <f t="shared" si="171"/>
        <v>-4763.3863082821044</v>
      </c>
      <c r="BK315" s="50">
        <f t="shared" si="172"/>
        <v>4.8216848379055606E-3</v>
      </c>
    </row>
    <row r="316" spans="1:63" x14ac:dyDescent="0.3">
      <c r="A316" s="77" t="s">
        <v>1364</v>
      </c>
      <c r="B316" s="77" t="s">
        <v>827</v>
      </c>
      <c r="C316" s="77">
        <f>VLOOKUP(B316,Площадь!A:B,2,0)</f>
        <v>20.8</v>
      </c>
      <c r="D316" s="113"/>
      <c r="E316">
        <v>31</v>
      </c>
      <c r="F316">
        <v>28</v>
      </c>
      <c r="G316">
        <v>31</v>
      </c>
      <c r="H316">
        <v>0</v>
      </c>
      <c r="Q316">
        <f t="shared" si="173"/>
        <v>90</v>
      </c>
      <c r="R316" s="108"/>
      <c r="S316" s="91"/>
      <c r="T316" s="50">
        <f t="shared" si="142"/>
        <v>0</v>
      </c>
      <c r="U316" s="50">
        <f t="shared" si="143"/>
        <v>0</v>
      </c>
      <c r="V316" s="50">
        <f t="shared" si="144"/>
        <v>0</v>
      </c>
      <c r="W316" s="50">
        <f t="shared" si="145"/>
        <v>0</v>
      </c>
      <c r="X316" s="50">
        <f t="shared" si="146"/>
        <v>0</v>
      </c>
      <c r="Y316" s="50"/>
      <c r="Z316" s="50"/>
      <c r="AA316" s="50"/>
      <c r="AB316" s="50"/>
      <c r="AC316" s="50"/>
      <c r="AD316" s="50">
        <f t="shared" si="147"/>
        <v>0</v>
      </c>
      <c r="AE316" s="50">
        <f t="shared" si="148"/>
        <v>0</v>
      </c>
      <c r="AF316" s="50">
        <f t="shared" si="149"/>
        <v>0</v>
      </c>
      <c r="AG316" s="50">
        <f t="shared" si="150"/>
        <v>0</v>
      </c>
      <c r="AI316" s="50">
        <f t="shared" si="151"/>
        <v>0</v>
      </c>
      <c r="AJ316" s="50">
        <f t="shared" si="152"/>
        <v>0</v>
      </c>
      <c r="AK316" s="50">
        <f t="shared" si="153"/>
        <v>0</v>
      </c>
      <c r="AL316" s="50">
        <f t="shared" si="154"/>
        <v>0</v>
      </c>
      <c r="AR316" s="50">
        <f t="shared" si="155"/>
        <v>0</v>
      </c>
      <c r="AS316" s="50">
        <f t="shared" si="156"/>
        <v>0</v>
      </c>
      <c r="AT316" s="50">
        <f t="shared" si="157"/>
        <v>0</v>
      </c>
      <c r="AV316" s="49">
        <f t="shared" si="158"/>
        <v>0</v>
      </c>
      <c r="AW316" s="49">
        <f t="shared" si="159"/>
        <v>0</v>
      </c>
      <c r="AX316" s="49">
        <f t="shared" si="160"/>
        <v>0</v>
      </c>
      <c r="AY316" s="49">
        <f t="shared" si="161"/>
        <v>0</v>
      </c>
      <c r="AZ316" s="49">
        <f t="shared" si="162"/>
        <v>0</v>
      </c>
      <c r="BA316" s="49">
        <f t="shared" si="163"/>
        <v>0</v>
      </c>
      <c r="BB316" s="49">
        <f t="shared" si="164"/>
        <v>0</v>
      </c>
      <c r="BC316" s="49">
        <f t="shared" si="165"/>
        <v>0</v>
      </c>
      <c r="BD316" s="49">
        <f t="shared" si="166"/>
        <v>0</v>
      </c>
      <c r="BE316" s="49">
        <f t="shared" si="167"/>
        <v>0</v>
      </c>
      <c r="BF316" s="49">
        <f t="shared" si="168"/>
        <v>0</v>
      </c>
      <c r="BG316" s="49">
        <f t="shared" si="169"/>
        <v>0</v>
      </c>
      <c r="BH316" s="72">
        <f t="shared" si="170"/>
        <v>0</v>
      </c>
      <c r="BI316" s="49">
        <f>VLOOKUP(A316,'1_12'!A:O,15,0)</f>
        <v>0</v>
      </c>
      <c r="BJ316" s="73">
        <f t="shared" si="171"/>
        <v>0</v>
      </c>
      <c r="BK316" s="50">
        <f t="shared" si="172"/>
        <v>0</v>
      </c>
    </row>
    <row r="317" spans="1:63" x14ac:dyDescent="0.3">
      <c r="A317" s="77" t="s">
        <v>2604</v>
      </c>
      <c r="B317" s="77" t="s">
        <v>827</v>
      </c>
      <c r="C317" s="77">
        <f>VLOOKUP(B317,Площадь!A:B,2,0)</f>
        <v>20.8</v>
      </c>
      <c r="D317" s="113">
        <v>45017</v>
      </c>
      <c r="H317">
        <f>30-H316</f>
        <v>30</v>
      </c>
      <c r="I317">
        <v>31</v>
      </c>
      <c r="J317">
        <v>30</v>
      </c>
      <c r="K317">
        <v>31</v>
      </c>
      <c r="L317">
        <v>31</v>
      </c>
      <c r="M317">
        <v>30</v>
      </c>
      <c r="N317">
        <v>31</v>
      </c>
      <c r="O317">
        <v>30</v>
      </c>
      <c r="P317">
        <v>31</v>
      </c>
      <c r="Q317">
        <f t="shared" si="173"/>
        <v>275</v>
      </c>
      <c r="R317" s="108"/>
      <c r="S317" s="91"/>
      <c r="T317" s="50">
        <f t="shared" si="142"/>
        <v>0</v>
      </c>
      <c r="U317" s="50">
        <f t="shared" si="143"/>
        <v>0</v>
      </c>
      <c r="V317" s="50">
        <f t="shared" si="144"/>
        <v>0</v>
      </c>
      <c r="W317" s="50">
        <f t="shared" si="145"/>
        <v>0</v>
      </c>
      <c r="X317" s="50">
        <f t="shared" si="146"/>
        <v>0</v>
      </c>
      <c r="Y317" s="50"/>
      <c r="Z317" s="50"/>
      <c r="AA317" s="50"/>
      <c r="AB317" s="50"/>
      <c r="AC317" s="50"/>
      <c r="AD317" s="50">
        <f t="shared" si="147"/>
        <v>0</v>
      </c>
      <c r="AE317" s="50">
        <f t="shared" si="148"/>
        <v>0</v>
      </c>
      <c r="AF317" s="50">
        <f t="shared" si="149"/>
        <v>0</v>
      </c>
      <c r="AG317" s="50">
        <f t="shared" si="150"/>
        <v>0</v>
      </c>
      <c r="AI317" s="50">
        <f t="shared" si="151"/>
        <v>0</v>
      </c>
      <c r="AJ317" s="50">
        <f t="shared" si="152"/>
        <v>0</v>
      </c>
      <c r="AK317" s="50">
        <f t="shared" si="153"/>
        <v>0</v>
      </c>
      <c r="AL317" s="50">
        <f t="shared" si="154"/>
        <v>0.23554736640377374</v>
      </c>
      <c r="AR317" s="50">
        <f t="shared" si="155"/>
        <v>0.30983024812772941</v>
      </c>
      <c r="AS317" s="50">
        <f t="shared" si="156"/>
        <v>0.27730576359669806</v>
      </c>
      <c r="AT317" s="50">
        <f t="shared" si="157"/>
        <v>0.38080915741302668</v>
      </c>
      <c r="AV317" s="49">
        <f t="shared" si="158"/>
        <v>0</v>
      </c>
      <c r="AW317" s="49">
        <f t="shared" si="159"/>
        <v>0</v>
      </c>
      <c r="AX317" s="49">
        <f t="shared" si="160"/>
        <v>0</v>
      </c>
      <c r="AY317" s="49">
        <f t="shared" si="161"/>
        <v>632.29392847963413</v>
      </c>
      <c r="AZ317" s="49">
        <f t="shared" si="162"/>
        <v>0</v>
      </c>
      <c r="BA317" s="49">
        <f t="shared" si="163"/>
        <v>0</v>
      </c>
      <c r="BB317" s="49">
        <f t="shared" si="164"/>
        <v>0</v>
      </c>
      <c r="BC317" s="49">
        <f t="shared" si="165"/>
        <v>0</v>
      </c>
      <c r="BD317" s="49">
        <f t="shared" si="166"/>
        <v>0</v>
      </c>
      <c r="BE317" s="49">
        <f t="shared" si="167"/>
        <v>831.69592486415172</v>
      </c>
      <c r="BF317" s="49">
        <f t="shared" si="168"/>
        <v>744.38849956843239</v>
      </c>
      <c r="BG317" s="49">
        <f t="shared" si="169"/>
        <v>1022.2288697932323</v>
      </c>
      <c r="BH317" s="72">
        <f t="shared" si="170"/>
        <v>3230.6072227054506</v>
      </c>
      <c r="BI317" s="49">
        <f>VLOOKUP(A317,'1_12'!A:O,15,0)</f>
        <v>8040.2399999999989</v>
      </c>
      <c r="BJ317" s="73">
        <f t="shared" si="171"/>
        <v>-4809.6327772945479</v>
      </c>
      <c r="BK317" s="50">
        <f t="shared" si="172"/>
        <v>4.8216848379055615E-3</v>
      </c>
    </row>
    <row r="318" spans="1:63" x14ac:dyDescent="0.3">
      <c r="A318" s="77" t="s">
        <v>1762</v>
      </c>
      <c r="B318" s="77" t="s">
        <v>989</v>
      </c>
      <c r="C318" s="77">
        <f>VLOOKUP(B318,Площадь!A:B,2,0)</f>
        <v>16.5</v>
      </c>
      <c r="D318" s="113"/>
      <c r="E318">
        <v>31</v>
      </c>
      <c r="F318">
        <v>28</v>
      </c>
      <c r="G318">
        <v>31</v>
      </c>
      <c r="H318">
        <v>0</v>
      </c>
      <c r="Q318">
        <f t="shared" si="173"/>
        <v>90</v>
      </c>
      <c r="R318" s="108"/>
      <c r="S318" s="91"/>
      <c r="T318" s="50">
        <f t="shared" si="142"/>
        <v>0</v>
      </c>
      <c r="U318" s="50">
        <f t="shared" si="143"/>
        <v>0</v>
      </c>
      <c r="V318" s="50">
        <f t="shared" si="144"/>
        <v>0</v>
      </c>
      <c r="W318" s="50">
        <f t="shared" si="145"/>
        <v>0</v>
      </c>
      <c r="X318" s="50">
        <f t="shared" si="146"/>
        <v>0</v>
      </c>
      <c r="Y318" s="50"/>
      <c r="Z318" s="50"/>
      <c r="AA318" s="50"/>
      <c r="AB318" s="50"/>
      <c r="AC318" s="50"/>
      <c r="AD318" s="50">
        <f t="shared" si="147"/>
        <v>0</v>
      </c>
      <c r="AE318" s="50">
        <f t="shared" si="148"/>
        <v>0</v>
      </c>
      <c r="AF318" s="50">
        <f t="shared" si="149"/>
        <v>0</v>
      </c>
      <c r="AG318" s="50">
        <f t="shared" si="150"/>
        <v>0</v>
      </c>
      <c r="AI318" s="50">
        <f t="shared" si="151"/>
        <v>0</v>
      </c>
      <c r="AJ318" s="50">
        <f t="shared" si="152"/>
        <v>0</v>
      </c>
      <c r="AK318" s="50">
        <f t="shared" si="153"/>
        <v>0</v>
      </c>
      <c r="AL318" s="50">
        <f t="shared" si="154"/>
        <v>0</v>
      </c>
      <c r="AR318" s="50">
        <f t="shared" si="155"/>
        <v>0</v>
      </c>
      <c r="AS318" s="50">
        <f t="shared" si="156"/>
        <v>0</v>
      </c>
      <c r="AT318" s="50">
        <f t="shared" si="157"/>
        <v>0</v>
      </c>
      <c r="AV318" s="49">
        <f t="shared" si="158"/>
        <v>0</v>
      </c>
      <c r="AW318" s="49">
        <f t="shared" si="159"/>
        <v>0</v>
      </c>
      <c r="AX318" s="49">
        <f t="shared" si="160"/>
        <v>0</v>
      </c>
      <c r="AY318" s="49">
        <f t="shared" si="161"/>
        <v>0</v>
      </c>
      <c r="AZ318" s="49">
        <f t="shared" si="162"/>
        <v>0</v>
      </c>
      <c r="BA318" s="49">
        <f t="shared" si="163"/>
        <v>0</v>
      </c>
      <c r="BB318" s="49">
        <f t="shared" si="164"/>
        <v>0</v>
      </c>
      <c r="BC318" s="49">
        <f t="shared" si="165"/>
        <v>0</v>
      </c>
      <c r="BD318" s="49">
        <f t="shared" si="166"/>
        <v>0</v>
      </c>
      <c r="BE318" s="49">
        <f t="shared" si="167"/>
        <v>0</v>
      </c>
      <c r="BF318" s="49">
        <f t="shared" si="168"/>
        <v>0</v>
      </c>
      <c r="BG318" s="49">
        <f t="shared" si="169"/>
        <v>0</v>
      </c>
      <c r="BH318" s="72">
        <f t="shared" si="170"/>
        <v>0</v>
      </c>
      <c r="BI318" s="49">
        <f>VLOOKUP(A318,'1_12'!A:O,15,0)</f>
        <v>0</v>
      </c>
      <c r="BJ318" s="73">
        <f t="shared" si="171"/>
        <v>0</v>
      </c>
      <c r="BK318" s="50">
        <f t="shared" si="172"/>
        <v>0</v>
      </c>
    </row>
    <row r="319" spans="1:63" x14ac:dyDescent="0.3">
      <c r="A319" s="77" t="s">
        <v>2656</v>
      </c>
      <c r="B319" s="77" t="s">
        <v>989</v>
      </c>
      <c r="C319" s="77">
        <f>VLOOKUP(B319,Площадь!A:B,2,0)</f>
        <v>16.5</v>
      </c>
      <c r="D319" s="113">
        <v>45017</v>
      </c>
      <c r="H319">
        <f>30-H318</f>
        <v>30</v>
      </c>
      <c r="I319">
        <v>31</v>
      </c>
      <c r="J319">
        <v>30</v>
      </c>
      <c r="K319">
        <v>31</v>
      </c>
      <c r="L319">
        <v>31</v>
      </c>
      <c r="M319">
        <v>30</v>
      </c>
      <c r="N319">
        <v>31</v>
      </c>
      <c r="O319">
        <v>30</v>
      </c>
      <c r="P319">
        <v>31</v>
      </c>
      <c r="Q319">
        <f t="shared" si="173"/>
        <v>275</v>
      </c>
      <c r="R319" s="108"/>
      <c r="S319" s="91"/>
      <c r="T319" s="50">
        <f t="shared" si="142"/>
        <v>0</v>
      </c>
      <c r="U319" s="50">
        <f t="shared" si="143"/>
        <v>0</v>
      </c>
      <c r="V319" s="50">
        <f t="shared" si="144"/>
        <v>0</v>
      </c>
      <c r="W319" s="50">
        <f t="shared" si="145"/>
        <v>0</v>
      </c>
      <c r="X319" s="50">
        <f t="shared" si="146"/>
        <v>0</v>
      </c>
      <c r="Y319" s="50"/>
      <c r="Z319" s="50"/>
      <c r="AA319" s="50"/>
      <c r="AB319" s="50"/>
      <c r="AC319" s="50"/>
      <c r="AD319" s="50">
        <f t="shared" si="147"/>
        <v>0</v>
      </c>
      <c r="AE319" s="50">
        <f t="shared" si="148"/>
        <v>0</v>
      </c>
      <c r="AF319" s="50">
        <f t="shared" si="149"/>
        <v>0</v>
      </c>
      <c r="AG319" s="50">
        <f t="shared" si="150"/>
        <v>0</v>
      </c>
      <c r="AI319" s="50">
        <f t="shared" si="151"/>
        <v>0</v>
      </c>
      <c r="AJ319" s="50">
        <f t="shared" si="152"/>
        <v>0</v>
      </c>
      <c r="AK319" s="50">
        <f t="shared" si="153"/>
        <v>0</v>
      </c>
      <c r="AL319" s="50">
        <f t="shared" si="154"/>
        <v>0.18685247815683975</v>
      </c>
      <c r="AR319" s="50">
        <f t="shared" si="155"/>
        <v>0.24577880260132381</v>
      </c>
      <c r="AS319" s="50">
        <f t="shared" si="156"/>
        <v>0.21997812977622683</v>
      </c>
      <c r="AT319" s="50">
        <f t="shared" si="157"/>
        <v>0.30208418737091058</v>
      </c>
      <c r="AV319" s="49">
        <f t="shared" si="158"/>
        <v>0</v>
      </c>
      <c r="AW319" s="49">
        <f t="shared" si="159"/>
        <v>0</v>
      </c>
      <c r="AX319" s="49">
        <f t="shared" si="160"/>
        <v>0</v>
      </c>
      <c r="AY319" s="49">
        <f t="shared" si="161"/>
        <v>501.5793182650944</v>
      </c>
      <c r="AZ319" s="49">
        <f t="shared" si="162"/>
        <v>0</v>
      </c>
      <c r="BA319" s="49">
        <f t="shared" si="163"/>
        <v>0</v>
      </c>
      <c r="BB319" s="49">
        <f t="shared" si="164"/>
        <v>0</v>
      </c>
      <c r="BC319" s="49">
        <f t="shared" si="165"/>
        <v>0</v>
      </c>
      <c r="BD319" s="49">
        <f t="shared" si="166"/>
        <v>0</v>
      </c>
      <c r="BE319" s="49">
        <f t="shared" si="167"/>
        <v>659.75878655088968</v>
      </c>
      <c r="BF319" s="49">
        <f t="shared" si="168"/>
        <v>590.50049244611228</v>
      </c>
      <c r="BG319" s="49">
        <f t="shared" si="169"/>
        <v>810.9027092109776</v>
      </c>
      <c r="BH319" s="72">
        <f t="shared" si="170"/>
        <v>2562.741306473074</v>
      </c>
      <c r="BI319" s="49">
        <f>VLOOKUP(A319,'1_12'!A:O,15,0)</f>
        <v>6378.03</v>
      </c>
      <c r="BJ319" s="73">
        <f t="shared" si="171"/>
        <v>-3815.2886935269257</v>
      </c>
      <c r="BK319" s="50">
        <f t="shared" si="172"/>
        <v>4.8216848379055606E-3</v>
      </c>
    </row>
    <row r="320" spans="1:63" x14ac:dyDescent="0.3">
      <c r="A320" s="77" t="s">
        <v>1882</v>
      </c>
      <c r="B320" s="77" t="s">
        <v>585</v>
      </c>
      <c r="C320" s="77">
        <f>VLOOKUP(B320,Площадь!A:B,2,0)</f>
        <v>17</v>
      </c>
      <c r="D320" s="113"/>
      <c r="E320">
        <v>31</v>
      </c>
      <c r="F320">
        <v>28</v>
      </c>
      <c r="G320">
        <v>31</v>
      </c>
      <c r="H320">
        <v>0</v>
      </c>
      <c r="Q320">
        <f t="shared" si="173"/>
        <v>90</v>
      </c>
      <c r="R320" s="108"/>
      <c r="S320" s="91"/>
      <c r="T320" s="50">
        <f t="shared" si="142"/>
        <v>0</v>
      </c>
      <c r="U320" s="50">
        <f t="shared" si="143"/>
        <v>0</v>
      </c>
      <c r="V320" s="50">
        <f t="shared" si="144"/>
        <v>0</v>
      </c>
      <c r="W320" s="50">
        <f t="shared" si="145"/>
        <v>0</v>
      </c>
      <c r="X320" s="50">
        <f t="shared" si="146"/>
        <v>0</v>
      </c>
      <c r="Y320" s="50"/>
      <c r="Z320" s="50"/>
      <c r="AA320" s="50"/>
      <c r="AB320" s="50"/>
      <c r="AC320" s="50"/>
      <c r="AD320" s="50">
        <f t="shared" si="147"/>
        <v>0</v>
      </c>
      <c r="AE320" s="50">
        <f t="shared" si="148"/>
        <v>0</v>
      </c>
      <c r="AF320" s="50">
        <f t="shared" si="149"/>
        <v>0</v>
      </c>
      <c r="AG320" s="50">
        <f t="shared" si="150"/>
        <v>0</v>
      </c>
      <c r="AI320" s="50">
        <f t="shared" si="151"/>
        <v>0</v>
      </c>
      <c r="AJ320" s="50">
        <f t="shared" si="152"/>
        <v>0</v>
      </c>
      <c r="AK320" s="50">
        <f t="shared" si="153"/>
        <v>0</v>
      </c>
      <c r="AL320" s="50">
        <f t="shared" si="154"/>
        <v>0</v>
      </c>
      <c r="AR320" s="50">
        <f t="shared" si="155"/>
        <v>0</v>
      </c>
      <c r="AS320" s="50">
        <f t="shared" si="156"/>
        <v>0</v>
      </c>
      <c r="AT320" s="50">
        <f t="shared" si="157"/>
        <v>0</v>
      </c>
      <c r="AV320" s="49">
        <f t="shared" si="158"/>
        <v>0</v>
      </c>
      <c r="AW320" s="49">
        <f t="shared" si="159"/>
        <v>0</v>
      </c>
      <c r="AX320" s="49">
        <f t="shared" si="160"/>
        <v>0</v>
      </c>
      <c r="AY320" s="49">
        <f t="shared" si="161"/>
        <v>0</v>
      </c>
      <c r="AZ320" s="49">
        <f t="shared" si="162"/>
        <v>0</v>
      </c>
      <c r="BA320" s="49">
        <f t="shared" si="163"/>
        <v>0</v>
      </c>
      <c r="BB320" s="49">
        <f t="shared" si="164"/>
        <v>0</v>
      </c>
      <c r="BC320" s="49">
        <f t="shared" si="165"/>
        <v>0</v>
      </c>
      <c r="BD320" s="49">
        <f t="shared" si="166"/>
        <v>0</v>
      </c>
      <c r="BE320" s="49">
        <f t="shared" si="167"/>
        <v>0</v>
      </c>
      <c r="BF320" s="49">
        <f t="shared" si="168"/>
        <v>0</v>
      </c>
      <c r="BG320" s="49">
        <f t="shared" si="169"/>
        <v>0</v>
      </c>
      <c r="BH320" s="72">
        <f t="shared" si="170"/>
        <v>0</v>
      </c>
      <c r="BI320" s="49">
        <f>VLOOKUP(A320,'1_12'!A:O,15,0)</f>
        <v>0</v>
      </c>
      <c r="BJ320" s="73">
        <f t="shared" si="171"/>
        <v>0</v>
      </c>
      <c r="BK320" s="50">
        <f t="shared" si="172"/>
        <v>0</v>
      </c>
    </row>
    <row r="321" spans="1:63" x14ac:dyDescent="0.3">
      <c r="A321" s="77" t="s">
        <v>2686</v>
      </c>
      <c r="B321" s="77" t="s">
        <v>585</v>
      </c>
      <c r="C321" s="77">
        <f>VLOOKUP(B321,Площадь!A:B,2,0)</f>
        <v>17</v>
      </c>
      <c r="D321" s="113">
        <v>45017</v>
      </c>
      <c r="H321">
        <f>30-H320</f>
        <v>30</v>
      </c>
      <c r="I321">
        <v>31</v>
      </c>
      <c r="J321">
        <v>30</v>
      </c>
      <c r="K321">
        <v>31</v>
      </c>
      <c r="L321">
        <v>31</v>
      </c>
      <c r="M321">
        <v>30</v>
      </c>
      <c r="N321">
        <v>31</v>
      </c>
      <c r="O321">
        <v>30</v>
      </c>
      <c r="P321">
        <v>31</v>
      </c>
      <c r="Q321">
        <f t="shared" si="173"/>
        <v>275</v>
      </c>
      <c r="R321" s="108"/>
      <c r="S321" s="91"/>
      <c r="T321" s="50">
        <f t="shared" si="142"/>
        <v>0</v>
      </c>
      <c r="U321" s="50">
        <f t="shared" si="143"/>
        <v>0</v>
      </c>
      <c r="V321" s="50">
        <f t="shared" si="144"/>
        <v>0</v>
      </c>
      <c r="W321" s="50">
        <f t="shared" si="145"/>
        <v>0</v>
      </c>
      <c r="X321" s="50">
        <f t="shared" si="146"/>
        <v>0</v>
      </c>
      <c r="Y321" s="50"/>
      <c r="Z321" s="50"/>
      <c r="AA321" s="50"/>
      <c r="AB321" s="50"/>
      <c r="AC321" s="50"/>
      <c r="AD321" s="50">
        <f t="shared" si="147"/>
        <v>0</v>
      </c>
      <c r="AE321" s="50">
        <f t="shared" si="148"/>
        <v>0</v>
      </c>
      <c r="AF321" s="50">
        <f t="shared" si="149"/>
        <v>0</v>
      </c>
      <c r="AG321" s="50">
        <f t="shared" si="150"/>
        <v>0</v>
      </c>
      <c r="AI321" s="50">
        <f t="shared" si="151"/>
        <v>0</v>
      </c>
      <c r="AJ321" s="50">
        <f t="shared" si="152"/>
        <v>0</v>
      </c>
      <c r="AK321" s="50">
        <f t="shared" si="153"/>
        <v>0</v>
      </c>
      <c r="AL321" s="50">
        <f t="shared" si="154"/>
        <v>0.19251467446462278</v>
      </c>
      <c r="AR321" s="50">
        <f t="shared" si="155"/>
        <v>0.25322664510439424</v>
      </c>
      <c r="AS321" s="50">
        <f t="shared" si="156"/>
        <v>0.22664413370883976</v>
      </c>
      <c r="AT321" s="50">
        <f t="shared" si="157"/>
        <v>0.31123825365487756</v>
      </c>
      <c r="AV321" s="49">
        <f t="shared" si="158"/>
        <v>0</v>
      </c>
      <c r="AW321" s="49">
        <f t="shared" si="159"/>
        <v>0</v>
      </c>
      <c r="AX321" s="49">
        <f t="shared" si="160"/>
        <v>0</v>
      </c>
      <c r="AY321" s="49">
        <f t="shared" si="161"/>
        <v>516.77869154585483</v>
      </c>
      <c r="AZ321" s="49">
        <f t="shared" si="162"/>
        <v>0</v>
      </c>
      <c r="BA321" s="49">
        <f t="shared" si="163"/>
        <v>0</v>
      </c>
      <c r="BB321" s="49">
        <f t="shared" si="164"/>
        <v>0</v>
      </c>
      <c r="BC321" s="49">
        <f t="shared" si="165"/>
        <v>0</v>
      </c>
      <c r="BD321" s="49">
        <f t="shared" si="166"/>
        <v>0</v>
      </c>
      <c r="BE321" s="49">
        <f t="shared" si="167"/>
        <v>679.75147705243171</v>
      </c>
      <c r="BF321" s="49">
        <f t="shared" si="168"/>
        <v>608.39444676266112</v>
      </c>
      <c r="BG321" s="49">
        <f t="shared" si="169"/>
        <v>835.47551858100712</v>
      </c>
      <c r="BH321" s="72">
        <f t="shared" si="170"/>
        <v>2640.4001339419547</v>
      </c>
      <c r="BI321" s="49">
        <f>VLOOKUP(A321,'1_12'!A:O,15,0)</f>
        <v>6571.3499999999985</v>
      </c>
      <c r="BJ321" s="73">
        <f t="shared" si="171"/>
        <v>-3930.9498660580439</v>
      </c>
      <c r="BK321" s="50">
        <f t="shared" si="172"/>
        <v>4.8216848379055606E-3</v>
      </c>
    </row>
    <row r="322" spans="1:63" x14ac:dyDescent="0.3">
      <c r="A322" s="77" t="s">
        <v>2061</v>
      </c>
      <c r="B322" s="77" t="s">
        <v>545</v>
      </c>
      <c r="C322" s="77">
        <f>VLOOKUP(B322,Площадь!A:B,2,0)</f>
        <v>14.1</v>
      </c>
      <c r="D322" s="113"/>
      <c r="E322">
        <v>31</v>
      </c>
      <c r="F322">
        <v>28</v>
      </c>
      <c r="G322">
        <v>31</v>
      </c>
      <c r="H322">
        <v>25</v>
      </c>
      <c r="Q322">
        <f t="shared" si="173"/>
        <v>115</v>
      </c>
      <c r="R322" s="108"/>
      <c r="S322" s="91"/>
      <c r="T322" s="50">
        <f t="shared" si="142"/>
        <v>0</v>
      </c>
      <c r="U322" s="50">
        <f t="shared" si="143"/>
        <v>0</v>
      </c>
      <c r="V322" s="50">
        <f t="shared" si="144"/>
        <v>0</v>
      </c>
      <c r="W322" s="50">
        <f t="shared" si="145"/>
        <v>0</v>
      </c>
      <c r="X322" s="50">
        <f t="shared" si="146"/>
        <v>0</v>
      </c>
      <c r="Y322" s="50"/>
      <c r="Z322" s="50"/>
      <c r="AA322" s="50"/>
      <c r="AB322" s="50"/>
      <c r="AC322" s="50"/>
      <c r="AD322" s="50">
        <f t="shared" si="147"/>
        <v>0</v>
      </c>
      <c r="AE322" s="50">
        <f t="shared" si="148"/>
        <v>0</v>
      </c>
      <c r="AF322" s="50">
        <f t="shared" si="149"/>
        <v>0</v>
      </c>
      <c r="AG322" s="50">
        <f t="shared" si="150"/>
        <v>0</v>
      </c>
      <c r="AI322" s="50">
        <f t="shared" si="151"/>
        <v>0</v>
      </c>
      <c r="AJ322" s="50">
        <f t="shared" si="152"/>
        <v>0</v>
      </c>
      <c r="AK322" s="50">
        <f t="shared" si="153"/>
        <v>0</v>
      </c>
      <c r="AL322" s="50">
        <f t="shared" si="154"/>
        <v>0.133061613232901</v>
      </c>
      <c r="AR322" s="50">
        <f t="shared" si="155"/>
        <v>0</v>
      </c>
      <c r="AS322" s="50">
        <f t="shared" si="156"/>
        <v>0</v>
      </c>
      <c r="AT322" s="50">
        <f t="shared" si="157"/>
        <v>0</v>
      </c>
      <c r="AV322" s="49">
        <f t="shared" si="158"/>
        <v>0</v>
      </c>
      <c r="AW322" s="49">
        <f t="shared" si="159"/>
        <v>0</v>
      </c>
      <c r="AX322" s="49">
        <f t="shared" si="160"/>
        <v>0</v>
      </c>
      <c r="AY322" s="49">
        <f t="shared" si="161"/>
        <v>357.18527209787015</v>
      </c>
      <c r="AZ322" s="49">
        <f t="shared" si="162"/>
        <v>0</v>
      </c>
      <c r="BA322" s="49">
        <f t="shared" si="163"/>
        <v>0</v>
      </c>
      <c r="BB322" s="49">
        <f t="shared" si="164"/>
        <v>0</v>
      </c>
      <c r="BC322" s="49">
        <f t="shared" si="165"/>
        <v>0</v>
      </c>
      <c r="BD322" s="49">
        <f t="shared" si="166"/>
        <v>0</v>
      </c>
      <c r="BE322" s="49">
        <f t="shared" si="167"/>
        <v>0</v>
      </c>
      <c r="BF322" s="49">
        <f t="shared" si="168"/>
        <v>0</v>
      </c>
      <c r="BG322" s="49">
        <f t="shared" si="169"/>
        <v>0</v>
      </c>
      <c r="BH322" s="72">
        <f t="shared" si="170"/>
        <v>357.18527209787015</v>
      </c>
      <c r="BI322" s="49">
        <f>VLOOKUP(A322,'1_12'!A:O,15,0)</f>
        <v>504.66</v>
      </c>
      <c r="BJ322" s="73">
        <f t="shared" si="171"/>
        <v>-147.47472790212987</v>
      </c>
      <c r="BK322" s="50">
        <f t="shared" si="172"/>
        <v>7.8641615385875295E-4</v>
      </c>
    </row>
    <row r="323" spans="1:63" x14ac:dyDescent="0.3">
      <c r="A323" s="77" t="s">
        <v>2698</v>
      </c>
      <c r="B323" s="77" t="s">
        <v>545</v>
      </c>
      <c r="C323" s="77">
        <f>VLOOKUP(B323,Площадь!A:B,2,0)</f>
        <v>14.1</v>
      </c>
      <c r="D323" s="113">
        <v>45042</v>
      </c>
      <c r="H323">
        <f>30-H322</f>
        <v>5</v>
      </c>
      <c r="I323">
        <v>31</v>
      </c>
      <c r="J323">
        <v>30</v>
      </c>
      <c r="K323">
        <v>31</v>
      </c>
      <c r="L323">
        <v>31</v>
      </c>
      <c r="M323">
        <v>30</v>
      </c>
      <c r="N323">
        <v>31</v>
      </c>
      <c r="O323">
        <v>30</v>
      </c>
      <c r="P323">
        <v>31</v>
      </c>
      <c r="Q323">
        <f t="shared" si="173"/>
        <v>250</v>
      </c>
      <c r="R323" s="108"/>
      <c r="S323" s="91"/>
      <c r="T323" s="50">
        <f t="shared" si="142"/>
        <v>0</v>
      </c>
      <c r="U323" s="50">
        <f t="shared" si="143"/>
        <v>0</v>
      </c>
      <c r="V323" s="50">
        <f t="shared" si="144"/>
        <v>0</v>
      </c>
      <c r="W323" s="50">
        <f t="shared" si="145"/>
        <v>0</v>
      </c>
      <c r="X323" s="50">
        <f t="shared" si="146"/>
        <v>0</v>
      </c>
      <c r="Y323" s="50"/>
      <c r="Z323" s="50"/>
      <c r="AA323" s="50"/>
      <c r="AB323" s="50"/>
      <c r="AC323" s="50"/>
      <c r="AD323" s="50">
        <f t="shared" si="147"/>
        <v>0</v>
      </c>
      <c r="AE323" s="50">
        <f t="shared" si="148"/>
        <v>0</v>
      </c>
      <c r="AF323" s="50">
        <f t="shared" si="149"/>
        <v>0</v>
      </c>
      <c r="AG323" s="50">
        <f t="shared" si="150"/>
        <v>0</v>
      </c>
      <c r="AI323" s="50">
        <f t="shared" si="151"/>
        <v>0</v>
      </c>
      <c r="AJ323" s="50">
        <f t="shared" si="152"/>
        <v>0</v>
      </c>
      <c r="AK323" s="50">
        <f t="shared" si="153"/>
        <v>0</v>
      </c>
      <c r="AL323" s="50">
        <f t="shared" si="154"/>
        <v>2.6612322646580203E-2</v>
      </c>
      <c r="AR323" s="50">
        <f t="shared" si="155"/>
        <v>0.2100291585865858</v>
      </c>
      <c r="AS323" s="50">
        <f t="shared" si="156"/>
        <v>0.18798131089968473</v>
      </c>
      <c r="AT323" s="50">
        <f t="shared" si="157"/>
        <v>0.25814466920786905</v>
      </c>
      <c r="AV323" s="49">
        <f t="shared" si="158"/>
        <v>0</v>
      </c>
      <c r="AW323" s="49">
        <f t="shared" si="159"/>
        <v>0</v>
      </c>
      <c r="AX323" s="49">
        <f t="shared" si="160"/>
        <v>0</v>
      </c>
      <c r="AY323" s="49">
        <f t="shared" si="161"/>
        <v>71.437054419574039</v>
      </c>
      <c r="AZ323" s="49">
        <f t="shared" si="162"/>
        <v>0</v>
      </c>
      <c r="BA323" s="49">
        <f t="shared" si="163"/>
        <v>0</v>
      </c>
      <c r="BB323" s="49">
        <f t="shared" si="164"/>
        <v>0</v>
      </c>
      <c r="BC323" s="49">
        <f t="shared" si="165"/>
        <v>0</v>
      </c>
      <c r="BD323" s="49">
        <f t="shared" si="166"/>
        <v>0</v>
      </c>
      <c r="BE323" s="49">
        <f t="shared" si="167"/>
        <v>563.79387214348753</v>
      </c>
      <c r="BF323" s="49">
        <f t="shared" si="168"/>
        <v>504.60951172667774</v>
      </c>
      <c r="BG323" s="49">
        <f t="shared" si="169"/>
        <v>692.95322423483537</v>
      </c>
      <c r="BH323" s="72">
        <f t="shared" si="170"/>
        <v>1832.7936625245748</v>
      </c>
      <c r="BI323" s="49">
        <f>VLOOKUP(A323,'1_12'!A:O,15,0)</f>
        <v>4945.6600000000008</v>
      </c>
      <c r="BJ323" s="73">
        <f t="shared" si="171"/>
        <v>-3112.866337475426</v>
      </c>
      <c r="BK323" s="50">
        <f t="shared" si="172"/>
        <v>4.0352686840468069E-3</v>
      </c>
    </row>
    <row r="324" spans="1:63" x14ac:dyDescent="0.3">
      <c r="A324" s="77" t="s">
        <v>1283</v>
      </c>
      <c r="B324" s="77" t="s">
        <v>856</v>
      </c>
      <c r="C324" s="77">
        <f>VLOOKUP(B324,Площадь!A:B,2,0)</f>
        <v>14.6</v>
      </c>
      <c r="D324" s="113"/>
      <c r="E324">
        <v>31</v>
      </c>
      <c r="F324">
        <v>28</v>
      </c>
      <c r="G324">
        <v>31</v>
      </c>
      <c r="H324">
        <v>25</v>
      </c>
      <c r="Q324">
        <f t="shared" si="173"/>
        <v>115</v>
      </c>
      <c r="R324" s="108"/>
      <c r="S324" s="91"/>
      <c r="T324" s="50">
        <f t="shared" ref="T324:T387" si="174">R324*$T$1/31*E324</f>
        <v>0</v>
      </c>
      <c r="U324" s="50">
        <f t="shared" ref="U324:U387" si="175">R324*$U$1/28*F324</f>
        <v>0</v>
      </c>
      <c r="V324" s="50">
        <f t="shared" ref="V324:V387" si="176">R324*$V$1/31*G324</f>
        <v>0</v>
      </c>
      <c r="W324" s="50">
        <f t="shared" ref="W324:W387" si="177">R324*W$1/30*H324</f>
        <v>0</v>
      </c>
      <c r="X324" s="50">
        <f t="shared" ref="X324:X387" si="178">SUM(T324:W324)-R324</f>
        <v>0</v>
      </c>
      <c r="Y324" s="50"/>
      <c r="Z324" s="50"/>
      <c r="AA324" s="50"/>
      <c r="AB324" s="50"/>
      <c r="AC324" s="50"/>
      <c r="AD324" s="50">
        <f t="shared" ref="AD324:AD387" si="179">(S324*$AD$1)/31*N324</f>
        <v>0</v>
      </c>
      <c r="AE324" s="50">
        <f t="shared" ref="AE324:AE387" si="180">(S324*$AE$1)/30*O324</f>
        <v>0</v>
      </c>
      <c r="AF324" s="50">
        <f t="shared" ref="AF324:AF387" si="181">(S324*$AF$1)/31*P324</f>
        <v>0</v>
      </c>
      <c r="AG324" s="50">
        <f t="shared" ref="AG324:AG387" si="182">S324-AD324-AE324-AF324</f>
        <v>0</v>
      </c>
      <c r="AI324" s="50">
        <f t="shared" ref="AI324:AI387" si="183">(C324*$AI$1)/31*E324</f>
        <v>0</v>
      </c>
      <c r="AJ324" s="50">
        <f t="shared" ref="AJ324:AJ387" si="184">(C324*$AJ$1)/28*F324</f>
        <v>0</v>
      </c>
      <c r="AK324" s="50">
        <f t="shared" ref="AK324:AK387" si="185">(C324*$AK$1)/31*G324</f>
        <v>0</v>
      </c>
      <c r="AL324" s="50">
        <f t="shared" ref="AL324:AL387" si="186">(C324*$AL$1)/30*H324</f>
        <v>0.13778011015605354</v>
      </c>
      <c r="AR324" s="50">
        <f t="shared" ref="AR324:AR387" si="187">(C324*$AR$1)/31*N324</f>
        <v>0</v>
      </c>
      <c r="AS324" s="50">
        <f t="shared" ref="AS324:AS387" si="188">(C324*$AS$1)/30*O324</f>
        <v>0</v>
      </c>
      <c r="AT324" s="50">
        <f t="shared" ref="AT324:AT387" si="189">(C324*$AT$1)/31*P324</f>
        <v>0</v>
      </c>
      <c r="AV324" s="49">
        <f t="shared" ref="AV324:AV387" si="190">(T324+AI324)*$AV$1</f>
        <v>0</v>
      </c>
      <c r="AW324" s="49">
        <f t="shared" ref="AW324:AW387" si="191">(U324+AJ324)*$AW$1</f>
        <v>0</v>
      </c>
      <c r="AX324" s="49">
        <f t="shared" ref="AX324:AX387" si="192">(V324+AK324)*$AX$1</f>
        <v>0</v>
      </c>
      <c r="AY324" s="49">
        <f t="shared" ref="AY324:AY387" si="193">(W324+AL324)*$AY$1</f>
        <v>369.85141649850391</v>
      </c>
      <c r="AZ324" s="49">
        <f t="shared" ref="AZ324:AZ387" si="194">(Y324+AM324)*$AZ$1</f>
        <v>0</v>
      </c>
      <c r="BA324" s="49">
        <f t="shared" ref="BA324:BA387" si="195">(Z324+AN324)*$BA$1</f>
        <v>0</v>
      </c>
      <c r="BB324" s="49">
        <f t="shared" ref="BB324:BB387" si="196">(AA324+AO324)*$BB$1</f>
        <v>0</v>
      </c>
      <c r="BC324" s="49">
        <f t="shared" ref="BC324:BC387" si="197">(AB324+AP324)*$BC$1</f>
        <v>0</v>
      </c>
      <c r="BD324" s="49">
        <f t="shared" ref="BD324:BD387" si="198">(AC324+AQ324)*$BD$1</f>
        <v>0</v>
      </c>
      <c r="BE324" s="49">
        <f t="shared" ref="BE324:BE387" si="199">(AD324+AR324)*$BE$1</f>
        <v>0</v>
      </c>
      <c r="BF324" s="49">
        <f t="shared" ref="BF324:BF387" si="200">(AE324+AS324)*$BF$1</f>
        <v>0</v>
      </c>
      <c r="BG324" s="49">
        <f t="shared" ref="BG324:BG387" si="201">(AF324+AT324)*$BG$1</f>
        <v>0</v>
      </c>
      <c r="BH324" s="72">
        <f t="shared" ref="BH324:BH387" si="202">SUM(AV324:BG324)</f>
        <v>369.85141649850391</v>
      </c>
      <c r="BI324" s="49">
        <f>VLOOKUP(A324,'1_12'!A:O,15,0)</f>
        <v>522.55999999999995</v>
      </c>
      <c r="BJ324" s="73">
        <f t="shared" ref="BJ324:BJ387" si="203">BH324-BI324</f>
        <v>-152.70858350149604</v>
      </c>
      <c r="BK324" s="50">
        <f t="shared" ref="BK324:BK387" si="204">(SUM(T324:W324)+SUM(AD324:AF324)+SUM(AI324:AL324)+SUM(AR324:AT324))/12/C324</f>
        <v>7.8641615385875306E-4</v>
      </c>
    </row>
    <row r="325" spans="1:63" x14ac:dyDescent="0.3">
      <c r="A325" s="77" t="s">
        <v>2612</v>
      </c>
      <c r="B325" s="77" t="s">
        <v>856</v>
      </c>
      <c r="C325" s="77">
        <f>VLOOKUP(B325,Площадь!A:B,2,0)</f>
        <v>14.6</v>
      </c>
      <c r="D325" s="113">
        <v>45042</v>
      </c>
      <c r="H325">
        <f>30-H324</f>
        <v>5</v>
      </c>
      <c r="I325">
        <v>31</v>
      </c>
      <c r="J325">
        <v>30</v>
      </c>
      <c r="K325">
        <v>31</v>
      </c>
      <c r="L325">
        <v>31</v>
      </c>
      <c r="M325">
        <v>30</v>
      </c>
      <c r="N325">
        <v>31</v>
      </c>
      <c r="O325">
        <v>30</v>
      </c>
      <c r="P325">
        <v>31</v>
      </c>
      <c r="Q325">
        <f t="shared" si="173"/>
        <v>250</v>
      </c>
      <c r="R325" s="108"/>
      <c r="S325" s="91"/>
      <c r="T325" s="50">
        <f t="shared" si="174"/>
        <v>0</v>
      </c>
      <c r="U325" s="50">
        <f t="shared" si="175"/>
        <v>0</v>
      </c>
      <c r="V325" s="50">
        <f t="shared" si="176"/>
        <v>0</v>
      </c>
      <c r="W325" s="50">
        <f t="shared" si="177"/>
        <v>0</v>
      </c>
      <c r="X325" s="50">
        <f t="shared" si="178"/>
        <v>0</v>
      </c>
      <c r="Y325" s="50"/>
      <c r="Z325" s="50"/>
      <c r="AA325" s="50"/>
      <c r="AB325" s="50"/>
      <c r="AC325" s="50"/>
      <c r="AD325" s="50">
        <f t="shared" si="179"/>
        <v>0</v>
      </c>
      <c r="AE325" s="50">
        <f t="shared" si="180"/>
        <v>0</v>
      </c>
      <c r="AF325" s="50">
        <f t="shared" si="181"/>
        <v>0</v>
      </c>
      <c r="AG325" s="50">
        <f t="shared" si="182"/>
        <v>0</v>
      </c>
      <c r="AI325" s="50">
        <f t="shared" si="183"/>
        <v>0</v>
      </c>
      <c r="AJ325" s="50">
        <f t="shared" si="184"/>
        <v>0</v>
      </c>
      <c r="AK325" s="50">
        <f t="shared" si="185"/>
        <v>0</v>
      </c>
      <c r="AL325" s="50">
        <f t="shared" si="186"/>
        <v>2.7556022031210711E-2</v>
      </c>
      <c r="AR325" s="50">
        <f t="shared" si="187"/>
        <v>0.2174770010896562</v>
      </c>
      <c r="AS325" s="50">
        <f t="shared" si="188"/>
        <v>0.19464731483229766</v>
      </c>
      <c r="AT325" s="50">
        <f t="shared" si="189"/>
        <v>0.26729873549183603</v>
      </c>
      <c r="AV325" s="49">
        <f t="shared" si="190"/>
        <v>0</v>
      </c>
      <c r="AW325" s="49">
        <f t="shared" si="191"/>
        <v>0</v>
      </c>
      <c r="AX325" s="49">
        <f t="shared" si="192"/>
        <v>0</v>
      </c>
      <c r="AY325" s="49">
        <f t="shared" si="193"/>
        <v>73.970283299700782</v>
      </c>
      <c r="AZ325" s="49">
        <f t="shared" si="194"/>
        <v>0</v>
      </c>
      <c r="BA325" s="49">
        <f t="shared" si="195"/>
        <v>0</v>
      </c>
      <c r="BB325" s="49">
        <f t="shared" si="196"/>
        <v>0</v>
      </c>
      <c r="BC325" s="49">
        <f t="shared" si="197"/>
        <v>0</v>
      </c>
      <c r="BD325" s="49">
        <f t="shared" si="198"/>
        <v>0</v>
      </c>
      <c r="BE325" s="49">
        <f t="shared" si="199"/>
        <v>583.78656264502956</v>
      </c>
      <c r="BF325" s="49">
        <f t="shared" si="200"/>
        <v>522.50346604322658</v>
      </c>
      <c r="BG325" s="49">
        <f t="shared" si="201"/>
        <v>717.52603360486501</v>
      </c>
      <c r="BH325" s="72">
        <f t="shared" si="202"/>
        <v>1897.7863455928218</v>
      </c>
      <c r="BI325" s="49">
        <f>VLOOKUP(A325,'1_12'!A:O,15,0)</f>
        <v>5121.0600000000004</v>
      </c>
      <c r="BJ325" s="73">
        <f t="shared" si="203"/>
        <v>-3223.2736544071786</v>
      </c>
      <c r="BK325" s="50">
        <f t="shared" si="204"/>
        <v>4.0352686840468069E-3</v>
      </c>
    </row>
    <row r="326" spans="1:63" x14ac:dyDescent="0.3">
      <c r="A326" s="77" t="s">
        <v>1985</v>
      </c>
      <c r="B326" s="77" t="s">
        <v>1094</v>
      </c>
      <c r="C326" s="77">
        <f>VLOOKUP(B326,Площадь!A:B,2,0)</f>
        <v>15</v>
      </c>
      <c r="D326" s="113"/>
      <c r="E326">
        <v>31</v>
      </c>
      <c r="F326">
        <v>28</v>
      </c>
      <c r="G326">
        <v>23</v>
      </c>
      <c r="Q326">
        <f t="shared" si="173"/>
        <v>82</v>
      </c>
      <c r="R326" s="108"/>
      <c r="S326" s="91"/>
      <c r="T326" s="50">
        <f t="shared" si="174"/>
        <v>0</v>
      </c>
      <c r="U326" s="50">
        <f t="shared" si="175"/>
        <v>0</v>
      </c>
      <c r="V326" s="50">
        <f t="shared" si="176"/>
        <v>0</v>
      </c>
      <c r="W326" s="50">
        <f t="shared" si="177"/>
        <v>0</v>
      </c>
      <c r="X326" s="50">
        <f t="shared" si="178"/>
        <v>0</v>
      </c>
      <c r="Y326" s="50"/>
      <c r="Z326" s="50"/>
      <c r="AA326" s="50"/>
      <c r="AB326" s="50"/>
      <c r="AC326" s="50"/>
      <c r="AD326" s="50">
        <f t="shared" si="179"/>
        <v>0</v>
      </c>
      <c r="AE326" s="50">
        <f t="shared" si="180"/>
        <v>0</v>
      </c>
      <c r="AF326" s="50">
        <f t="shared" si="181"/>
        <v>0</v>
      </c>
      <c r="AG326" s="50">
        <f t="shared" si="182"/>
        <v>0</v>
      </c>
      <c r="AI326" s="50">
        <f t="shared" si="183"/>
        <v>0</v>
      </c>
      <c r="AJ326" s="50">
        <f t="shared" si="184"/>
        <v>0</v>
      </c>
      <c r="AK326" s="50">
        <f t="shared" si="185"/>
        <v>0</v>
      </c>
      <c r="AL326" s="50">
        <f t="shared" si="186"/>
        <v>0</v>
      </c>
      <c r="AR326" s="50">
        <f t="shared" si="187"/>
        <v>0</v>
      </c>
      <c r="AS326" s="50">
        <f t="shared" si="188"/>
        <v>0</v>
      </c>
      <c r="AT326" s="50">
        <f t="shared" si="189"/>
        <v>0</v>
      </c>
      <c r="AV326" s="49">
        <f t="shared" si="190"/>
        <v>0</v>
      </c>
      <c r="AW326" s="49">
        <f t="shared" si="191"/>
        <v>0</v>
      </c>
      <c r="AX326" s="49">
        <f t="shared" si="192"/>
        <v>0</v>
      </c>
      <c r="AY326" s="49">
        <f t="shared" si="193"/>
        <v>0</v>
      </c>
      <c r="AZ326" s="49">
        <f t="shared" si="194"/>
        <v>0</v>
      </c>
      <c r="BA326" s="49">
        <f t="shared" si="195"/>
        <v>0</v>
      </c>
      <c r="BB326" s="49">
        <f t="shared" si="196"/>
        <v>0</v>
      </c>
      <c r="BC326" s="49">
        <f t="shared" si="197"/>
        <v>0</v>
      </c>
      <c r="BD326" s="49">
        <f t="shared" si="198"/>
        <v>0</v>
      </c>
      <c r="BE326" s="49">
        <f t="shared" si="199"/>
        <v>0</v>
      </c>
      <c r="BF326" s="49">
        <f t="shared" si="200"/>
        <v>0</v>
      </c>
      <c r="BG326" s="49">
        <f t="shared" si="201"/>
        <v>0</v>
      </c>
      <c r="BH326" s="72">
        <f t="shared" si="202"/>
        <v>0</v>
      </c>
      <c r="BI326" s="49">
        <f>VLOOKUP(A326,'1_12'!A:O,15,0)</f>
        <v>0</v>
      </c>
      <c r="BJ326" s="73">
        <f t="shared" si="203"/>
        <v>0</v>
      </c>
      <c r="BK326" s="50">
        <f t="shared" si="204"/>
        <v>0</v>
      </c>
    </row>
    <row r="327" spans="1:63" x14ac:dyDescent="0.3">
      <c r="A327" s="77" t="s">
        <v>2606</v>
      </c>
      <c r="B327" s="77" t="s">
        <v>1094</v>
      </c>
      <c r="C327" s="77">
        <f>VLOOKUP(B327,Площадь!A:B,2,0)</f>
        <v>15</v>
      </c>
      <c r="D327" s="113">
        <v>45009</v>
      </c>
      <c r="G327">
        <f>31-G326</f>
        <v>8</v>
      </c>
      <c r="H327">
        <v>30</v>
      </c>
      <c r="I327">
        <v>31</v>
      </c>
      <c r="J327">
        <v>30</v>
      </c>
      <c r="K327">
        <v>31</v>
      </c>
      <c r="L327">
        <v>31</v>
      </c>
      <c r="M327">
        <v>30</v>
      </c>
      <c r="N327">
        <v>31</v>
      </c>
      <c r="O327">
        <v>30</v>
      </c>
      <c r="P327">
        <v>31</v>
      </c>
      <c r="Q327">
        <f t="shared" si="173"/>
        <v>283</v>
      </c>
      <c r="R327" s="108"/>
      <c r="S327" s="91"/>
      <c r="T327" s="50">
        <f t="shared" si="174"/>
        <v>0</v>
      </c>
      <c r="U327" s="50">
        <f t="shared" si="175"/>
        <v>0</v>
      </c>
      <c r="V327" s="50">
        <f t="shared" si="176"/>
        <v>0</v>
      </c>
      <c r="W327" s="50">
        <f t="shared" si="177"/>
        <v>0</v>
      </c>
      <c r="X327" s="50">
        <f t="shared" si="178"/>
        <v>0</v>
      </c>
      <c r="Y327" s="50"/>
      <c r="Z327" s="50"/>
      <c r="AA327" s="50"/>
      <c r="AB327" s="50"/>
      <c r="AC327" s="50"/>
      <c r="AD327" s="50">
        <f t="shared" si="179"/>
        <v>0</v>
      </c>
      <c r="AE327" s="50">
        <f t="shared" si="180"/>
        <v>0</v>
      </c>
      <c r="AF327" s="50">
        <f t="shared" si="181"/>
        <v>0</v>
      </c>
      <c r="AG327" s="50">
        <f t="shared" si="182"/>
        <v>0</v>
      </c>
      <c r="AI327" s="50">
        <f t="shared" si="183"/>
        <v>0</v>
      </c>
      <c r="AJ327" s="50">
        <f t="shared" si="184"/>
        <v>0</v>
      </c>
      <c r="AK327" s="50">
        <f t="shared" si="185"/>
        <v>0</v>
      </c>
      <c r="AL327" s="50">
        <f t="shared" si="186"/>
        <v>0.16986588923349066</v>
      </c>
      <c r="AR327" s="50">
        <f t="shared" si="187"/>
        <v>0.22343527509211256</v>
      </c>
      <c r="AS327" s="50">
        <f t="shared" si="188"/>
        <v>0.19998011797838802</v>
      </c>
      <c r="AT327" s="50">
        <f t="shared" si="189"/>
        <v>0.27462198851900965</v>
      </c>
      <c r="AV327" s="49">
        <f t="shared" si="190"/>
        <v>0</v>
      </c>
      <c r="AW327" s="49">
        <f t="shared" si="191"/>
        <v>0</v>
      </c>
      <c r="AX327" s="49">
        <f t="shared" si="192"/>
        <v>0</v>
      </c>
      <c r="AY327" s="49">
        <f t="shared" si="193"/>
        <v>455.98119842281301</v>
      </c>
      <c r="AZ327" s="49">
        <f t="shared" si="194"/>
        <v>0</v>
      </c>
      <c r="BA327" s="49">
        <f t="shared" si="195"/>
        <v>0</v>
      </c>
      <c r="BB327" s="49">
        <f t="shared" si="196"/>
        <v>0</v>
      </c>
      <c r="BC327" s="49">
        <f t="shared" si="197"/>
        <v>0</v>
      </c>
      <c r="BD327" s="49">
        <f t="shared" si="198"/>
        <v>0</v>
      </c>
      <c r="BE327" s="49">
        <f t="shared" si="199"/>
        <v>599.78071504626325</v>
      </c>
      <c r="BF327" s="49">
        <f t="shared" si="200"/>
        <v>536.81862949646575</v>
      </c>
      <c r="BG327" s="49">
        <f t="shared" si="201"/>
        <v>737.18428110088882</v>
      </c>
      <c r="BH327" s="72">
        <f t="shared" si="202"/>
        <v>2329.7648240664307</v>
      </c>
      <c r="BI327" s="49">
        <f>VLOOKUP(A327,'1_12'!A:O,15,0)</f>
        <v>5798.24</v>
      </c>
      <c r="BJ327" s="73">
        <f t="shared" si="203"/>
        <v>-3468.4751759335691</v>
      </c>
      <c r="BK327" s="50">
        <f t="shared" si="204"/>
        <v>4.8216848379055606E-3</v>
      </c>
    </row>
    <row r="328" spans="1:63" x14ac:dyDescent="0.3">
      <c r="A328" s="77" t="s">
        <v>1672</v>
      </c>
      <c r="B328" s="77" t="s">
        <v>1119</v>
      </c>
      <c r="C328" s="77">
        <f>VLOOKUP(B328,Площадь!A:B,2,0)</f>
        <v>15.5</v>
      </c>
      <c r="D328" s="113"/>
      <c r="E328">
        <v>31</v>
      </c>
      <c r="F328">
        <v>28</v>
      </c>
      <c r="G328">
        <v>10</v>
      </c>
      <c r="Q328">
        <f t="shared" si="173"/>
        <v>69</v>
      </c>
      <c r="R328" s="108"/>
      <c r="S328" s="91"/>
      <c r="T328" s="50">
        <f t="shared" si="174"/>
        <v>0</v>
      </c>
      <c r="U328" s="50">
        <f t="shared" si="175"/>
        <v>0</v>
      </c>
      <c r="V328" s="50">
        <f t="shared" si="176"/>
        <v>0</v>
      </c>
      <c r="W328" s="50">
        <f t="shared" si="177"/>
        <v>0</v>
      </c>
      <c r="X328" s="50">
        <f t="shared" si="178"/>
        <v>0</v>
      </c>
      <c r="Y328" s="50"/>
      <c r="Z328" s="50"/>
      <c r="AA328" s="50"/>
      <c r="AB328" s="50"/>
      <c r="AC328" s="50"/>
      <c r="AD328" s="50">
        <f t="shared" si="179"/>
        <v>0</v>
      </c>
      <c r="AE328" s="50">
        <f t="shared" si="180"/>
        <v>0</v>
      </c>
      <c r="AF328" s="50">
        <f t="shared" si="181"/>
        <v>0</v>
      </c>
      <c r="AG328" s="50">
        <f t="shared" si="182"/>
        <v>0</v>
      </c>
      <c r="AI328" s="50">
        <f t="shared" si="183"/>
        <v>0</v>
      </c>
      <c r="AJ328" s="50">
        <f t="shared" si="184"/>
        <v>0</v>
      </c>
      <c r="AK328" s="50">
        <f t="shared" si="185"/>
        <v>0</v>
      </c>
      <c r="AL328" s="50">
        <f t="shared" si="186"/>
        <v>0</v>
      </c>
      <c r="AR328" s="50">
        <f t="shared" si="187"/>
        <v>0</v>
      </c>
      <c r="AS328" s="50">
        <f t="shared" si="188"/>
        <v>0</v>
      </c>
      <c r="AT328" s="50">
        <f t="shared" si="189"/>
        <v>0</v>
      </c>
      <c r="AV328" s="49">
        <f t="shared" si="190"/>
        <v>0</v>
      </c>
      <c r="AW328" s="49">
        <f t="shared" si="191"/>
        <v>0</v>
      </c>
      <c r="AX328" s="49">
        <f t="shared" si="192"/>
        <v>0</v>
      </c>
      <c r="AY328" s="49">
        <f t="shared" si="193"/>
        <v>0</v>
      </c>
      <c r="AZ328" s="49">
        <f t="shared" si="194"/>
        <v>0</v>
      </c>
      <c r="BA328" s="49">
        <f t="shared" si="195"/>
        <v>0</v>
      </c>
      <c r="BB328" s="49">
        <f t="shared" si="196"/>
        <v>0</v>
      </c>
      <c r="BC328" s="49">
        <f t="shared" si="197"/>
        <v>0</v>
      </c>
      <c r="BD328" s="49">
        <f t="shared" si="198"/>
        <v>0</v>
      </c>
      <c r="BE328" s="49">
        <f t="shared" si="199"/>
        <v>0</v>
      </c>
      <c r="BF328" s="49">
        <f t="shared" si="200"/>
        <v>0</v>
      </c>
      <c r="BG328" s="49">
        <f t="shared" si="201"/>
        <v>0</v>
      </c>
      <c r="BH328" s="72">
        <f t="shared" si="202"/>
        <v>0</v>
      </c>
      <c r="BI328" s="49">
        <f>VLOOKUP(A328,'1_12'!A:O,15,0)</f>
        <v>0</v>
      </c>
      <c r="BJ328" s="73">
        <f t="shared" si="203"/>
        <v>0</v>
      </c>
      <c r="BK328" s="50">
        <f t="shared" si="204"/>
        <v>0</v>
      </c>
    </row>
    <row r="329" spans="1:63" x14ac:dyDescent="0.3">
      <c r="A329" s="77" t="s">
        <v>2504</v>
      </c>
      <c r="B329" s="77" t="s">
        <v>1119</v>
      </c>
      <c r="C329" s="77">
        <f>VLOOKUP(B329,Площадь!A:B,2,0)</f>
        <v>15.5</v>
      </c>
      <c r="D329" s="113">
        <v>44996</v>
      </c>
      <c r="G329">
        <f>31-G328</f>
        <v>21</v>
      </c>
      <c r="H329">
        <v>30</v>
      </c>
      <c r="I329">
        <v>31</v>
      </c>
      <c r="J329">
        <v>30</v>
      </c>
      <c r="K329">
        <v>31</v>
      </c>
      <c r="L329">
        <v>31</v>
      </c>
      <c r="M329">
        <v>30</v>
      </c>
      <c r="N329">
        <v>31</v>
      </c>
      <c r="O329">
        <v>30</v>
      </c>
      <c r="P329">
        <v>31</v>
      </c>
      <c r="Q329">
        <f t="shared" si="173"/>
        <v>296</v>
      </c>
      <c r="R329" s="108"/>
      <c r="S329" s="91"/>
      <c r="T329" s="50">
        <f t="shared" si="174"/>
        <v>0</v>
      </c>
      <c r="U329" s="50">
        <f t="shared" si="175"/>
        <v>0</v>
      </c>
      <c r="V329" s="50">
        <f t="shared" si="176"/>
        <v>0</v>
      </c>
      <c r="W329" s="50">
        <f t="shared" si="177"/>
        <v>0</v>
      </c>
      <c r="X329" s="50">
        <f t="shared" si="178"/>
        <v>0</v>
      </c>
      <c r="Y329" s="50"/>
      <c r="Z329" s="50"/>
      <c r="AA329" s="50"/>
      <c r="AB329" s="50"/>
      <c r="AC329" s="50"/>
      <c r="AD329" s="50">
        <f t="shared" si="179"/>
        <v>0</v>
      </c>
      <c r="AE329" s="50">
        <f t="shared" si="180"/>
        <v>0</v>
      </c>
      <c r="AF329" s="50">
        <f t="shared" si="181"/>
        <v>0</v>
      </c>
      <c r="AG329" s="50">
        <f t="shared" si="182"/>
        <v>0</v>
      </c>
      <c r="AI329" s="50">
        <f t="shared" si="183"/>
        <v>0</v>
      </c>
      <c r="AJ329" s="50">
        <f t="shared" si="184"/>
        <v>0</v>
      </c>
      <c r="AK329" s="50">
        <f t="shared" si="185"/>
        <v>0</v>
      </c>
      <c r="AL329" s="50">
        <f t="shared" si="186"/>
        <v>0.17552808554127369</v>
      </c>
      <c r="AR329" s="50">
        <f t="shared" si="187"/>
        <v>0.23088311759518296</v>
      </c>
      <c r="AS329" s="50">
        <f t="shared" si="188"/>
        <v>0.20664612191100096</v>
      </c>
      <c r="AT329" s="50">
        <f t="shared" si="189"/>
        <v>0.28377605480297663</v>
      </c>
      <c r="AV329" s="49">
        <f t="shared" si="190"/>
        <v>0</v>
      </c>
      <c r="AW329" s="49">
        <f t="shared" si="191"/>
        <v>0</v>
      </c>
      <c r="AX329" s="49">
        <f t="shared" si="192"/>
        <v>0</v>
      </c>
      <c r="AY329" s="49">
        <f t="shared" si="193"/>
        <v>471.18057170357349</v>
      </c>
      <c r="AZ329" s="49">
        <f t="shared" si="194"/>
        <v>0</v>
      </c>
      <c r="BA329" s="49">
        <f t="shared" si="195"/>
        <v>0</v>
      </c>
      <c r="BB329" s="49">
        <f t="shared" si="196"/>
        <v>0</v>
      </c>
      <c r="BC329" s="49">
        <f t="shared" si="197"/>
        <v>0</v>
      </c>
      <c r="BD329" s="49">
        <f t="shared" si="198"/>
        <v>0</v>
      </c>
      <c r="BE329" s="49">
        <f t="shared" si="199"/>
        <v>619.7734055478054</v>
      </c>
      <c r="BF329" s="49">
        <f t="shared" si="200"/>
        <v>554.71258381301459</v>
      </c>
      <c r="BG329" s="49">
        <f t="shared" si="201"/>
        <v>761.75709047091834</v>
      </c>
      <c r="BH329" s="72">
        <f t="shared" si="202"/>
        <v>2407.4236515353118</v>
      </c>
      <c r="BI329" s="49">
        <f>VLOOKUP(A329,'1_12'!A:O,15,0)</f>
        <v>5991.4800000000014</v>
      </c>
      <c r="BJ329" s="73">
        <f t="shared" si="203"/>
        <v>-3584.0563484646896</v>
      </c>
      <c r="BK329" s="50">
        <f t="shared" si="204"/>
        <v>4.8216848379055606E-3</v>
      </c>
    </row>
    <row r="330" spans="1:63" x14ac:dyDescent="0.3">
      <c r="A330" s="77" t="s">
        <v>1529</v>
      </c>
      <c r="B330" s="77" t="s">
        <v>661</v>
      </c>
      <c r="C330" s="77">
        <f>VLOOKUP(B330,Площадь!A:B,2,0)</f>
        <v>15.5</v>
      </c>
      <c r="D330" s="113"/>
      <c r="E330">
        <v>31</v>
      </c>
      <c r="F330">
        <v>28</v>
      </c>
      <c r="G330">
        <v>23</v>
      </c>
      <c r="Q330">
        <f t="shared" si="173"/>
        <v>82</v>
      </c>
      <c r="R330" s="108"/>
      <c r="S330" s="91"/>
      <c r="T330" s="50">
        <f t="shared" si="174"/>
        <v>0</v>
      </c>
      <c r="U330" s="50">
        <f t="shared" si="175"/>
        <v>0</v>
      </c>
      <c r="V330" s="50">
        <f t="shared" si="176"/>
        <v>0</v>
      </c>
      <c r="W330" s="50">
        <f t="shared" si="177"/>
        <v>0</v>
      </c>
      <c r="X330" s="50">
        <f t="shared" si="178"/>
        <v>0</v>
      </c>
      <c r="Y330" s="50"/>
      <c r="Z330" s="50"/>
      <c r="AA330" s="50"/>
      <c r="AB330" s="50"/>
      <c r="AC330" s="50"/>
      <c r="AD330" s="50">
        <f t="shared" si="179"/>
        <v>0</v>
      </c>
      <c r="AE330" s="50">
        <f t="shared" si="180"/>
        <v>0</v>
      </c>
      <c r="AF330" s="50">
        <f t="shared" si="181"/>
        <v>0</v>
      </c>
      <c r="AG330" s="50">
        <f t="shared" si="182"/>
        <v>0</v>
      </c>
      <c r="AI330" s="50">
        <f t="shared" si="183"/>
        <v>0</v>
      </c>
      <c r="AJ330" s="50">
        <f t="shared" si="184"/>
        <v>0</v>
      </c>
      <c r="AK330" s="50">
        <f t="shared" si="185"/>
        <v>0</v>
      </c>
      <c r="AL330" s="50">
        <f t="shared" si="186"/>
        <v>0</v>
      </c>
      <c r="AR330" s="50">
        <f t="shared" si="187"/>
        <v>0</v>
      </c>
      <c r="AS330" s="50">
        <f t="shared" si="188"/>
        <v>0</v>
      </c>
      <c r="AT330" s="50">
        <f t="shared" si="189"/>
        <v>0</v>
      </c>
      <c r="AV330" s="49">
        <f t="shared" si="190"/>
        <v>0</v>
      </c>
      <c r="AW330" s="49">
        <f t="shared" si="191"/>
        <v>0</v>
      </c>
      <c r="AX330" s="49">
        <f t="shared" si="192"/>
        <v>0</v>
      </c>
      <c r="AY330" s="49">
        <f t="shared" si="193"/>
        <v>0</v>
      </c>
      <c r="AZ330" s="49">
        <f t="shared" si="194"/>
        <v>0</v>
      </c>
      <c r="BA330" s="49">
        <f t="shared" si="195"/>
        <v>0</v>
      </c>
      <c r="BB330" s="49">
        <f t="shared" si="196"/>
        <v>0</v>
      </c>
      <c r="BC330" s="49">
        <f t="shared" si="197"/>
        <v>0</v>
      </c>
      <c r="BD330" s="49">
        <f t="shared" si="198"/>
        <v>0</v>
      </c>
      <c r="BE330" s="49">
        <f t="shared" si="199"/>
        <v>0</v>
      </c>
      <c r="BF330" s="49">
        <f t="shared" si="200"/>
        <v>0</v>
      </c>
      <c r="BG330" s="49">
        <f t="shared" si="201"/>
        <v>0</v>
      </c>
      <c r="BH330" s="72">
        <f t="shared" si="202"/>
        <v>0</v>
      </c>
      <c r="BI330" s="49">
        <f>VLOOKUP(A330,'1_12'!A:O,15,0)</f>
        <v>0</v>
      </c>
      <c r="BJ330" s="73">
        <f t="shared" si="203"/>
        <v>0</v>
      </c>
      <c r="BK330" s="50">
        <f t="shared" si="204"/>
        <v>0</v>
      </c>
    </row>
    <row r="331" spans="1:63" x14ac:dyDescent="0.3">
      <c r="A331" s="77" t="s">
        <v>2640</v>
      </c>
      <c r="B331" s="77" t="s">
        <v>661</v>
      </c>
      <c r="C331" s="77">
        <f>VLOOKUP(B331,Площадь!A:B,2,0)</f>
        <v>15.5</v>
      </c>
      <c r="D331" s="113">
        <v>45009</v>
      </c>
      <c r="G331">
        <f>31-G330</f>
        <v>8</v>
      </c>
      <c r="H331">
        <v>30</v>
      </c>
      <c r="I331">
        <v>31</v>
      </c>
      <c r="J331">
        <v>30</v>
      </c>
      <c r="K331">
        <v>31</v>
      </c>
      <c r="L331">
        <v>31</v>
      </c>
      <c r="M331">
        <v>30</v>
      </c>
      <c r="N331">
        <v>31</v>
      </c>
      <c r="O331">
        <v>30</v>
      </c>
      <c r="P331">
        <v>31</v>
      </c>
      <c r="Q331">
        <f t="shared" si="173"/>
        <v>283</v>
      </c>
      <c r="R331" s="108"/>
      <c r="S331" s="91"/>
      <c r="T331" s="50">
        <f t="shared" si="174"/>
        <v>0</v>
      </c>
      <c r="U331" s="50">
        <f t="shared" si="175"/>
        <v>0</v>
      </c>
      <c r="V331" s="50">
        <f t="shared" si="176"/>
        <v>0</v>
      </c>
      <c r="W331" s="50">
        <f t="shared" si="177"/>
        <v>0</v>
      </c>
      <c r="X331" s="50">
        <f t="shared" si="178"/>
        <v>0</v>
      </c>
      <c r="Y331" s="50"/>
      <c r="Z331" s="50"/>
      <c r="AA331" s="50"/>
      <c r="AB331" s="50"/>
      <c r="AC331" s="50"/>
      <c r="AD331" s="50">
        <f t="shared" si="179"/>
        <v>0</v>
      </c>
      <c r="AE331" s="50">
        <f t="shared" si="180"/>
        <v>0</v>
      </c>
      <c r="AF331" s="50">
        <f t="shared" si="181"/>
        <v>0</v>
      </c>
      <c r="AG331" s="50">
        <f t="shared" si="182"/>
        <v>0</v>
      </c>
      <c r="AI331" s="50">
        <f t="shared" si="183"/>
        <v>0</v>
      </c>
      <c r="AJ331" s="50">
        <f t="shared" si="184"/>
        <v>0</v>
      </c>
      <c r="AK331" s="50">
        <f t="shared" si="185"/>
        <v>0</v>
      </c>
      <c r="AL331" s="50">
        <f t="shared" si="186"/>
        <v>0.17552808554127369</v>
      </c>
      <c r="AR331" s="50">
        <f t="shared" si="187"/>
        <v>0.23088311759518296</v>
      </c>
      <c r="AS331" s="50">
        <f t="shared" si="188"/>
        <v>0.20664612191100096</v>
      </c>
      <c r="AT331" s="50">
        <f t="shared" si="189"/>
        <v>0.28377605480297663</v>
      </c>
      <c r="AV331" s="49">
        <f t="shared" si="190"/>
        <v>0</v>
      </c>
      <c r="AW331" s="49">
        <f t="shared" si="191"/>
        <v>0</v>
      </c>
      <c r="AX331" s="49">
        <f t="shared" si="192"/>
        <v>0</v>
      </c>
      <c r="AY331" s="49">
        <f t="shared" si="193"/>
        <v>471.18057170357349</v>
      </c>
      <c r="AZ331" s="49">
        <f t="shared" si="194"/>
        <v>0</v>
      </c>
      <c r="BA331" s="49">
        <f t="shared" si="195"/>
        <v>0</v>
      </c>
      <c r="BB331" s="49">
        <f t="shared" si="196"/>
        <v>0</v>
      </c>
      <c r="BC331" s="49">
        <f t="shared" si="197"/>
        <v>0</v>
      </c>
      <c r="BD331" s="49">
        <f t="shared" si="198"/>
        <v>0</v>
      </c>
      <c r="BE331" s="49">
        <f t="shared" si="199"/>
        <v>619.7734055478054</v>
      </c>
      <c r="BF331" s="49">
        <f t="shared" si="200"/>
        <v>554.71258381301459</v>
      </c>
      <c r="BG331" s="49">
        <f t="shared" si="201"/>
        <v>761.75709047091834</v>
      </c>
      <c r="BH331" s="72">
        <f t="shared" si="202"/>
        <v>2407.4236515353118</v>
      </c>
      <c r="BI331" s="49">
        <f>VLOOKUP(A331,'1_12'!A:O,15,0)</f>
        <v>5991.4800000000014</v>
      </c>
      <c r="BJ331" s="73">
        <f t="shared" si="203"/>
        <v>-3584.0563484646896</v>
      </c>
      <c r="BK331" s="50">
        <f t="shared" si="204"/>
        <v>4.8216848379055606E-3</v>
      </c>
    </row>
    <row r="332" spans="1:63" x14ac:dyDescent="0.3">
      <c r="A332" s="77" t="s">
        <v>1474</v>
      </c>
      <c r="B332" s="77" t="s">
        <v>955</v>
      </c>
      <c r="C332" s="77">
        <f>VLOOKUP(B332,Площадь!A:B,2,0)</f>
        <v>16.899999999999999</v>
      </c>
      <c r="D332" s="113"/>
      <c r="E332">
        <v>31</v>
      </c>
      <c r="F332">
        <v>28</v>
      </c>
      <c r="G332">
        <v>9</v>
      </c>
      <c r="Q332">
        <f t="shared" si="173"/>
        <v>68</v>
      </c>
      <c r="R332" s="108"/>
      <c r="S332" s="91"/>
      <c r="T332" s="50">
        <f t="shared" si="174"/>
        <v>0</v>
      </c>
      <c r="U332" s="50">
        <f t="shared" si="175"/>
        <v>0</v>
      </c>
      <c r="V332" s="50">
        <f t="shared" si="176"/>
        <v>0</v>
      </c>
      <c r="W332" s="50">
        <f t="shared" si="177"/>
        <v>0</v>
      </c>
      <c r="X332" s="50">
        <f t="shared" si="178"/>
        <v>0</v>
      </c>
      <c r="Y332" s="50"/>
      <c r="Z332" s="50"/>
      <c r="AA332" s="50"/>
      <c r="AB332" s="50"/>
      <c r="AC332" s="50"/>
      <c r="AD332" s="50">
        <f t="shared" si="179"/>
        <v>0</v>
      </c>
      <c r="AE332" s="50">
        <f t="shared" si="180"/>
        <v>0</v>
      </c>
      <c r="AF332" s="50">
        <f t="shared" si="181"/>
        <v>0</v>
      </c>
      <c r="AG332" s="50">
        <f t="shared" si="182"/>
        <v>0</v>
      </c>
      <c r="AI332" s="50">
        <f t="shared" si="183"/>
        <v>0</v>
      </c>
      <c r="AJ332" s="50">
        <f t="shared" si="184"/>
        <v>0</v>
      </c>
      <c r="AK332" s="50">
        <f t="shared" si="185"/>
        <v>0</v>
      </c>
      <c r="AL332" s="50">
        <f t="shared" si="186"/>
        <v>0</v>
      </c>
      <c r="AR332" s="50">
        <f t="shared" si="187"/>
        <v>0</v>
      </c>
      <c r="AS332" s="50">
        <f t="shared" si="188"/>
        <v>0</v>
      </c>
      <c r="AT332" s="50">
        <f t="shared" si="189"/>
        <v>0</v>
      </c>
      <c r="AV332" s="49">
        <f t="shared" si="190"/>
        <v>0</v>
      </c>
      <c r="AW332" s="49">
        <f t="shared" si="191"/>
        <v>0</v>
      </c>
      <c r="AX332" s="49">
        <f t="shared" si="192"/>
        <v>0</v>
      </c>
      <c r="AY332" s="49">
        <f t="shared" si="193"/>
        <v>0</v>
      </c>
      <c r="AZ332" s="49">
        <f t="shared" si="194"/>
        <v>0</v>
      </c>
      <c r="BA332" s="49">
        <f t="shared" si="195"/>
        <v>0</v>
      </c>
      <c r="BB332" s="49">
        <f t="shared" si="196"/>
        <v>0</v>
      </c>
      <c r="BC332" s="49">
        <f t="shared" si="197"/>
        <v>0</v>
      </c>
      <c r="BD332" s="49">
        <f t="shared" si="198"/>
        <v>0</v>
      </c>
      <c r="BE332" s="49">
        <f t="shared" si="199"/>
        <v>0</v>
      </c>
      <c r="BF332" s="49">
        <f t="shared" si="200"/>
        <v>0</v>
      </c>
      <c r="BG332" s="49">
        <f t="shared" si="201"/>
        <v>0</v>
      </c>
      <c r="BH332" s="72">
        <f t="shared" si="202"/>
        <v>0</v>
      </c>
      <c r="BI332" s="49">
        <f>VLOOKUP(A332,'1_12'!A:O,15,0)</f>
        <v>0</v>
      </c>
      <c r="BJ332" s="73">
        <f t="shared" si="203"/>
        <v>0</v>
      </c>
      <c r="BK332" s="50">
        <f t="shared" si="204"/>
        <v>0</v>
      </c>
    </row>
    <row r="333" spans="1:63" x14ac:dyDescent="0.3">
      <c r="A333" s="77" t="s">
        <v>2483</v>
      </c>
      <c r="B333" s="77" t="s">
        <v>955</v>
      </c>
      <c r="C333" s="77">
        <f>VLOOKUP(B333,Площадь!A:B,2,0)</f>
        <v>16.899999999999999</v>
      </c>
      <c r="D333" s="113">
        <v>44995</v>
      </c>
      <c r="G333">
        <f>31-G332</f>
        <v>22</v>
      </c>
      <c r="H333">
        <v>30</v>
      </c>
      <c r="I333">
        <v>31</v>
      </c>
      <c r="J333">
        <v>30</v>
      </c>
      <c r="K333">
        <v>31</v>
      </c>
      <c r="L333">
        <v>31</v>
      </c>
      <c r="M333">
        <v>30</v>
      </c>
      <c r="N333">
        <v>31</v>
      </c>
      <c r="O333">
        <v>30</v>
      </c>
      <c r="P333">
        <v>31</v>
      </c>
      <c r="Q333">
        <f t="shared" si="173"/>
        <v>297</v>
      </c>
      <c r="R333" s="108"/>
      <c r="S333" s="91"/>
      <c r="T333" s="50">
        <f t="shared" si="174"/>
        <v>0</v>
      </c>
      <c r="U333" s="50">
        <f t="shared" si="175"/>
        <v>0</v>
      </c>
      <c r="V333" s="50">
        <f t="shared" si="176"/>
        <v>0</v>
      </c>
      <c r="W333" s="50">
        <f t="shared" si="177"/>
        <v>0</v>
      </c>
      <c r="X333" s="50">
        <f t="shared" si="178"/>
        <v>0</v>
      </c>
      <c r="Y333" s="50"/>
      <c r="Z333" s="50"/>
      <c r="AA333" s="50"/>
      <c r="AB333" s="50"/>
      <c r="AC333" s="50"/>
      <c r="AD333" s="50">
        <f t="shared" si="179"/>
        <v>0</v>
      </c>
      <c r="AE333" s="50">
        <f t="shared" si="180"/>
        <v>0</v>
      </c>
      <c r="AF333" s="50">
        <f t="shared" si="181"/>
        <v>0</v>
      </c>
      <c r="AG333" s="50">
        <f t="shared" si="182"/>
        <v>0</v>
      </c>
      <c r="AI333" s="50">
        <f t="shared" si="183"/>
        <v>0</v>
      </c>
      <c r="AJ333" s="50">
        <f t="shared" si="184"/>
        <v>0</v>
      </c>
      <c r="AK333" s="50">
        <f t="shared" si="185"/>
        <v>0</v>
      </c>
      <c r="AL333" s="50">
        <f t="shared" si="186"/>
        <v>0.19138223520306616</v>
      </c>
      <c r="AR333" s="50">
        <f t="shared" si="187"/>
        <v>0.25173707660378014</v>
      </c>
      <c r="AS333" s="50">
        <f t="shared" si="188"/>
        <v>0.22531093292231716</v>
      </c>
      <c r="AT333" s="50">
        <f t="shared" si="189"/>
        <v>0.30940744039808415</v>
      </c>
      <c r="AV333" s="49">
        <f t="shared" si="190"/>
        <v>0</v>
      </c>
      <c r="AW333" s="49">
        <f t="shared" si="191"/>
        <v>0</v>
      </c>
      <c r="AX333" s="49">
        <f t="shared" si="192"/>
        <v>0</v>
      </c>
      <c r="AY333" s="49">
        <f t="shared" si="193"/>
        <v>513.73881688970266</v>
      </c>
      <c r="AZ333" s="49">
        <f t="shared" si="194"/>
        <v>0</v>
      </c>
      <c r="BA333" s="49">
        <f t="shared" si="195"/>
        <v>0</v>
      </c>
      <c r="BB333" s="49">
        <f t="shared" si="196"/>
        <v>0</v>
      </c>
      <c r="BC333" s="49">
        <f t="shared" si="197"/>
        <v>0</v>
      </c>
      <c r="BD333" s="49">
        <f t="shared" si="198"/>
        <v>0</v>
      </c>
      <c r="BE333" s="49">
        <f t="shared" si="199"/>
        <v>675.75293895212326</v>
      </c>
      <c r="BF333" s="49">
        <f t="shared" si="200"/>
        <v>604.81565589935133</v>
      </c>
      <c r="BG333" s="49">
        <f t="shared" si="201"/>
        <v>830.5609567070012</v>
      </c>
      <c r="BH333" s="72">
        <f t="shared" si="202"/>
        <v>2624.8683684481784</v>
      </c>
      <c r="BI333" s="49">
        <f>VLOOKUP(A333,'1_12'!A:O,15,0)</f>
        <v>6532.6500000000015</v>
      </c>
      <c r="BJ333" s="73">
        <f t="shared" si="203"/>
        <v>-3907.781631551823</v>
      </c>
      <c r="BK333" s="50">
        <f t="shared" si="204"/>
        <v>4.8216848379055597E-3</v>
      </c>
    </row>
    <row r="334" spans="1:63" x14ac:dyDescent="0.3">
      <c r="A334" s="77" t="s">
        <v>1933</v>
      </c>
      <c r="B334" s="77" t="s">
        <v>638</v>
      </c>
      <c r="C334" s="77">
        <f>VLOOKUP(B334,Площадь!A:B,2,0)</f>
        <v>17.399999999999999</v>
      </c>
      <c r="D334" s="113"/>
      <c r="E334">
        <v>31</v>
      </c>
      <c r="F334">
        <v>28</v>
      </c>
      <c r="G334">
        <v>9</v>
      </c>
      <c r="Q334">
        <f t="shared" si="173"/>
        <v>68</v>
      </c>
      <c r="R334" s="108"/>
      <c r="S334" s="91"/>
      <c r="T334" s="50">
        <f t="shared" si="174"/>
        <v>0</v>
      </c>
      <c r="U334" s="50">
        <f t="shared" si="175"/>
        <v>0</v>
      </c>
      <c r="V334" s="50">
        <f t="shared" si="176"/>
        <v>0</v>
      </c>
      <c r="W334" s="50">
        <f t="shared" si="177"/>
        <v>0</v>
      </c>
      <c r="X334" s="50">
        <f t="shared" si="178"/>
        <v>0</v>
      </c>
      <c r="Y334" s="50"/>
      <c r="Z334" s="50"/>
      <c r="AA334" s="50"/>
      <c r="AB334" s="50"/>
      <c r="AC334" s="50"/>
      <c r="AD334" s="50">
        <f t="shared" si="179"/>
        <v>0</v>
      </c>
      <c r="AE334" s="50">
        <f t="shared" si="180"/>
        <v>0</v>
      </c>
      <c r="AF334" s="50">
        <f t="shared" si="181"/>
        <v>0</v>
      </c>
      <c r="AG334" s="50">
        <f t="shared" si="182"/>
        <v>0</v>
      </c>
      <c r="AI334" s="50">
        <f t="shared" si="183"/>
        <v>0</v>
      </c>
      <c r="AJ334" s="50">
        <f t="shared" si="184"/>
        <v>0</v>
      </c>
      <c r="AK334" s="50">
        <f t="shared" si="185"/>
        <v>0</v>
      </c>
      <c r="AL334" s="50">
        <f t="shared" si="186"/>
        <v>0</v>
      </c>
      <c r="AR334" s="50">
        <f t="shared" si="187"/>
        <v>0</v>
      </c>
      <c r="AS334" s="50">
        <f t="shared" si="188"/>
        <v>0</v>
      </c>
      <c r="AT334" s="50">
        <f t="shared" si="189"/>
        <v>0</v>
      </c>
      <c r="AV334" s="49">
        <f t="shared" si="190"/>
        <v>0</v>
      </c>
      <c r="AW334" s="49">
        <f t="shared" si="191"/>
        <v>0</v>
      </c>
      <c r="AX334" s="49">
        <f t="shared" si="192"/>
        <v>0</v>
      </c>
      <c r="AY334" s="49">
        <f t="shared" si="193"/>
        <v>0</v>
      </c>
      <c r="AZ334" s="49">
        <f t="shared" si="194"/>
        <v>0</v>
      </c>
      <c r="BA334" s="49">
        <f t="shared" si="195"/>
        <v>0</v>
      </c>
      <c r="BB334" s="49">
        <f t="shared" si="196"/>
        <v>0</v>
      </c>
      <c r="BC334" s="49">
        <f t="shared" si="197"/>
        <v>0</v>
      </c>
      <c r="BD334" s="49">
        <f t="shared" si="198"/>
        <v>0</v>
      </c>
      <c r="BE334" s="49">
        <f t="shared" si="199"/>
        <v>0</v>
      </c>
      <c r="BF334" s="49">
        <f t="shared" si="200"/>
        <v>0</v>
      </c>
      <c r="BG334" s="49">
        <f t="shared" si="201"/>
        <v>0</v>
      </c>
      <c r="BH334" s="72">
        <f t="shared" si="202"/>
        <v>0</v>
      </c>
      <c r="BI334" s="49">
        <f>VLOOKUP(A334,'1_12'!A:O,15,0)</f>
        <v>0</v>
      </c>
      <c r="BJ334" s="73">
        <f t="shared" si="203"/>
        <v>0</v>
      </c>
      <c r="BK334" s="50">
        <f t="shared" si="204"/>
        <v>0</v>
      </c>
    </row>
    <row r="335" spans="1:63" x14ac:dyDescent="0.3">
      <c r="A335" s="77" t="s">
        <v>2536</v>
      </c>
      <c r="B335" s="77" t="s">
        <v>638</v>
      </c>
      <c r="C335" s="77">
        <f>VLOOKUP(B335,Площадь!A:B,2,0)</f>
        <v>17.399999999999999</v>
      </c>
      <c r="D335" s="113">
        <v>44995</v>
      </c>
      <c r="G335">
        <f>31-G334</f>
        <v>22</v>
      </c>
      <c r="H335">
        <v>30</v>
      </c>
      <c r="I335">
        <v>31</v>
      </c>
      <c r="J335">
        <v>30</v>
      </c>
      <c r="K335">
        <v>31</v>
      </c>
      <c r="L335">
        <v>31</v>
      </c>
      <c r="M335">
        <v>30</v>
      </c>
      <c r="N335">
        <v>31</v>
      </c>
      <c r="O335">
        <v>30</v>
      </c>
      <c r="P335">
        <v>31</v>
      </c>
      <c r="Q335">
        <f t="shared" si="173"/>
        <v>297</v>
      </c>
      <c r="R335" s="108"/>
      <c r="S335" s="91"/>
      <c r="T335" s="50">
        <f t="shared" si="174"/>
        <v>0</v>
      </c>
      <c r="U335" s="50">
        <f t="shared" si="175"/>
        <v>0</v>
      </c>
      <c r="V335" s="50">
        <f t="shared" si="176"/>
        <v>0</v>
      </c>
      <c r="W335" s="50">
        <f t="shared" si="177"/>
        <v>0</v>
      </c>
      <c r="X335" s="50">
        <f t="shared" si="178"/>
        <v>0</v>
      </c>
      <c r="Y335" s="50"/>
      <c r="Z335" s="50"/>
      <c r="AA335" s="50"/>
      <c r="AB335" s="50"/>
      <c r="AC335" s="50"/>
      <c r="AD335" s="50">
        <f t="shared" si="179"/>
        <v>0</v>
      </c>
      <c r="AE335" s="50">
        <f t="shared" si="180"/>
        <v>0</v>
      </c>
      <c r="AF335" s="50">
        <f t="shared" si="181"/>
        <v>0</v>
      </c>
      <c r="AG335" s="50">
        <f t="shared" si="182"/>
        <v>0</v>
      </c>
      <c r="AI335" s="50">
        <f t="shared" si="183"/>
        <v>0</v>
      </c>
      <c r="AJ335" s="50">
        <f t="shared" si="184"/>
        <v>0</v>
      </c>
      <c r="AK335" s="50">
        <f t="shared" si="185"/>
        <v>0</v>
      </c>
      <c r="AL335" s="50">
        <f t="shared" si="186"/>
        <v>0.19704443151084916</v>
      </c>
      <c r="AR335" s="50">
        <f t="shared" si="187"/>
        <v>0.25918491910685054</v>
      </c>
      <c r="AS335" s="50">
        <f t="shared" si="188"/>
        <v>0.23197693685493009</v>
      </c>
      <c r="AT335" s="50">
        <f t="shared" si="189"/>
        <v>0.31856150668205113</v>
      </c>
      <c r="AV335" s="49">
        <f t="shared" si="190"/>
        <v>0</v>
      </c>
      <c r="AW335" s="49">
        <f t="shared" si="191"/>
        <v>0</v>
      </c>
      <c r="AX335" s="49">
        <f t="shared" si="192"/>
        <v>0</v>
      </c>
      <c r="AY335" s="49">
        <f t="shared" si="193"/>
        <v>528.93819017046303</v>
      </c>
      <c r="AZ335" s="49">
        <f t="shared" si="194"/>
        <v>0</v>
      </c>
      <c r="BA335" s="49">
        <f t="shared" si="195"/>
        <v>0</v>
      </c>
      <c r="BB335" s="49">
        <f t="shared" si="196"/>
        <v>0</v>
      </c>
      <c r="BC335" s="49">
        <f t="shared" si="197"/>
        <v>0</v>
      </c>
      <c r="BD335" s="49">
        <f t="shared" si="198"/>
        <v>0</v>
      </c>
      <c r="BE335" s="49">
        <f t="shared" si="199"/>
        <v>695.7456294536654</v>
      </c>
      <c r="BF335" s="49">
        <f t="shared" si="200"/>
        <v>622.70961021590017</v>
      </c>
      <c r="BG335" s="49">
        <f t="shared" si="201"/>
        <v>855.13376607703083</v>
      </c>
      <c r="BH335" s="72">
        <f t="shared" si="202"/>
        <v>2702.5271959170595</v>
      </c>
      <c r="BI335" s="49">
        <f>VLOOKUP(A335,'1_12'!A:O,15,0)</f>
        <v>6725.97</v>
      </c>
      <c r="BJ335" s="73">
        <f t="shared" si="203"/>
        <v>-4023.4428040829407</v>
      </c>
      <c r="BK335" s="50">
        <f t="shared" si="204"/>
        <v>4.8216848379055615E-3</v>
      </c>
    </row>
    <row r="336" spans="1:63" x14ac:dyDescent="0.3">
      <c r="A336" s="77" t="s">
        <v>1638</v>
      </c>
      <c r="B336" s="77" t="s">
        <v>1066</v>
      </c>
      <c r="C336" s="77">
        <f>VLOOKUP(B336,Площадь!A:B,2,0)</f>
        <v>13.3</v>
      </c>
      <c r="D336" s="113"/>
      <c r="E336">
        <v>31</v>
      </c>
      <c r="F336">
        <v>28</v>
      </c>
      <c r="G336">
        <v>9</v>
      </c>
      <c r="Q336">
        <f t="shared" si="173"/>
        <v>68</v>
      </c>
      <c r="R336" s="108"/>
      <c r="S336" s="91"/>
      <c r="T336" s="50">
        <f t="shared" si="174"/>
        <v>0</v>
      </c>
      <c r="U336" s="50">
        <f t="shared" si="175"/>
        <v>0</v>
      </c>
      <c r="V336" s="50">
        <f t="shared" si="176"/>
        <v>0</v>
      </c>
      <c r="W336" s="50">
        <f t="shared" si="177"/>
        <v>0</v>
      </c>
      <c r="X336" s="50">
        <f t="shared" si="178"/>
        <v>0</v>
      </c>
      <c r="Y336" s="50"/>
      <c r="Z336" s="50"/>
      <c r="AA336" s="50"/>
      <c r="AB336" s="50"/>
      <c r="AC336" s="50"/>
      <c r="AD336" s="50">
        <f t="shared" si="179"/>
        <v>0</v>
      </c>
      <c r="AE336" s="50">
        <f t="shared" si="180"/>
        <v>0</v>
      </c>
      <c r="AF336" s="50">
        <f t="shared" si="181"/>
        <v>0</v>
      </c>
      <c r="AG336" s="50">
        <f t="shared" si="182"/>
        <v>0</v>
      </c>
      <c r="AI336" s="50">
        <f t="shared" si="183"/>
        <v>0</v>
      </c>
      <c r="AJ336" s="50">
        <f t="shared" si="184"/>
        <v>0</v>
      </c>
      <c r="AK336" s="50">
        <f t="shared" si="185"/>
        <v>0</v>
      </c>
      <c r="AL336" s="50">
        <f t="shared" si="186"/>
        <v>0</v>
      </c>
      <c r="AR336" s="50">
        <f t="shared" si="187"/>
        <v>0</v>
      </c>
      <c r="AS336" s="50">
        <f t="shared" si="188"/>
        <v>0</v>
      </c>
      <c r="AT336" s="50">
        <f t="shared" si="189"/>
        <v>0</v>
      </c>
      <c r="AV336" s="49">
        <f t="shared" si="190"/>
        <v>0</v>
      </c>
      <c r="AW336" s="49">
        <f t="shared" si="191"/>
        <v>0</v>
      </c>
      <c r="AX336" s="49">
        <f t="shared" si="192"/>
        <v>0</v>
      </c>
      <c r="AY336" s="49">
        <f t="shared" si="193"/>
        <v>0</v>
      </c>
      <c r="AZ336" s="49">
        <f t="shared" si="194"/>
        <v>0</v>
      </c>
      <c r="BA336" s="49">
        <f t="shared" si="195"/>
        <v>0</v>
      </c>
      <c r="BB336" s="49">
        <f t="shared" si="196"/>
        <v>0</v>
      </c>
      <c r="BC336" s="49">
        <f t="shared" si="197"/>
        <v>0</v>
      </c>
      <c r="BD336" s="49">
        <f t="shared" si="198"/>
        <v>0</v>
      </c>
      <c r="BE336" s="49">
        <f t="shared" si="199"/>
        <v>0</v>
      </c>
      <c r="BF336" s="49">
        <f t="shared" si="200"/>
        <v>0</v>
      </c>
      <c r="BG336" s="49">
        <f t="shared" si="201"/>
        <v>0</v>
      </c>
      <c r="BH336" s="72">
        <f t="shared" si="202"/>
        <v>0</v>
      </c>
      <c r="BI336" s="49">
        <f>VLOOKUP(A336,'1_12'!A:O,15,0)</f>
        <v>0</v>
      </c>
      <c r="BJ336" s="73">
        <f t="shared" si="203"/>
        <v>0</v>
      </c>
      <c r="BK336" s="50">
        <f t="shared" si="204"/>
        <v>0</v>
      </c>
    </row>
    <row r="337" spans="1:63" x14ac:dyDescent="0.3">
      <c r="A337" s="77" t="s">
        <v>2500</v>
      </c>
      <c r="B337" s="77" t="s">
        <v>1066</v>
      </c>
      <c r="C337" s="77">
        <f>VLOOKUP(B337,Площадь!A:B,2,0)</f>
        <v>13.3</v>
      </c>
      <c r="D337" s="113">
        <v>44995</v>
      </c>
      <c r="G337">
        <f>31-G336</f>
        <v>22</v>
      </c>
      <c r="H337">
        <v>30</v>
      </c>
      <c r="I337">
        <v>31</v>
      </c>
      <c r="J337">
        <v>30</v>
      </c>
      <c r="K337">
        <v>31</v>
      </c>
      <c r="L337">
        <v>31</v>
      </c>
      <c r="M337">
        <v>30</v>
      </c>
      <c r="N337">
        <v>31</v>
      </c>
      <c r="O337">
        <v>30</v>
      </c>
      <c r="P337">
        <v>31</v>
      </c>
      <c r="Q337">
        <f t="shared" si="173"/>
        <v>297</v>
      </c>
      <c r="R337" s="108"/>
      <c r="S337" s="91"/>
      <c r="T337" s="50">
        <f t="shared" si="174"/>
        <v>0</v>
      </c>
      <c r="U337" s="50">
        <f t="shared" si="175"/>
        <v>0</v>
      </c>
      <c r="V337" s="50">
        <f t="shared" si="176"/>
        <v>0</v>
      </c>
      <c r="W337" s="50">
        <f t="shared" si="177"/>
        <v>0</v>
      </c>
      <c r="X337" s="50">
        <f t="shared" si="178"/>
        <v>0</v>
      </c>
      <c r="Y337" s="50"/>
      <c r="Z337" s="50"/>
      <c r="AA337" s="50"/>
      <c r="AB337" s="50"/>
      <c r="AC337" s="50"/>
      <c r="AD337" s="50">
        <f t="shared" si="179"/>
        <v>0</v>
      </c>
      <c r="AE337" s="50">
        <f t="shared" si="180"/>
        <v>0</v>
      </c>
      <c r="AF337" s="50">
        <f t="shared" si="181"/>
        <v>0</v>
      </c>
      <c r="AG337" s="50">
        <f t="shared" si="182"/>
        <v>0</v>
      </c>
      <c r="AI337" s="50">
        <f t="shared" si="183"/>
        <v>0</v>
      </c>
      <c r="AJ337" s="50">
        <f t="shared" si="184"/>
        <v>0</v>
      </c>
      <c r="AK337" s="50">
        <f t="shared" si="185"/>
        <v>0</v>
      </c>
      <c r="AL337" s="50">
        <f t="shared" si="186"/>
        <v>0.15061442178702841</v>
      </c>
      <c r="AR337" s="50">
        <f t="shared" si="187"/>
        <v>0.19811261058167315</v>
      </c>
      <c r="AS337" s="50">
        <f t="shared" si="188"/>
        <v>0.17731570460750407</v>
      </c>
      <c r="AT337" s="50">
        <f t="shared" si="189"/>
        <v>0.24349816315352191</v>
      </c>
      <c r="AV337" s="49">
        <f t="shared" si="190"/>
        <v>0</v>
      </c>
      <c r="AW337" s="49">
        <f t="shared" si="191"/>
        <v>0</v>
      </c>
      <c r="AX337" s="49">
        <f t="shared" si="192"/>
        <v>0</v>
      </c>
      <c r="AY337" s="49">
        <f t="shared" si="193"/>
        <v>404.30332926822763</v>
      </c>
      <c r="AZ337" s="49">
        <f t="shared" si="194"/>
        <v>0</v>
      </c>
      <c r="BA337" s="49">
        <f t="shared" si="195"/>
        <v>0</v>
      </c>
      <c r="BB337" s="49">
        <f t="shared" si="196"/>
        <v>0</v>
      </c>
      <c r="BC337" s="49">
        <f t="shared" si="197"/>
        <v>0</v>
      </c>
      <c r="BD337" s="49">
        <f t="shared" si="198"/>
        <v>0</v>
      </c>
      <c r="BE337" s="49">
        <f t="shared" si="199"/>
        <v>531.80556734102015</v>
      </c>
      <c r="BF337" s="49">
        <f t="shared" si="200"/>
        <v>475.97918482019963</v>
      </c>
      <c r="BG337" s="49">
        <f t="shared" si="201"/>
        <v>653.63672924278808</v>
      </c>
      <c r="BH337" s="72">
        <f t="shared" si="202"/>
        <v>2065.7248106722354</v>
      </c>
      <c r="BI337" s="49">
        <f>VLOOKUP(A337,'1_12'!A:O,15,0)</f>
        <v>5141.07</v>
      </c>
      <c r="BJ337" s="73">
        <f t="shared" si="203"/>
        <v>-3075.3451893277643</v>
      </c>
      <c r="BK337" s="50">
        <f t="shared" si="204"/>
        <v>4.8216848379055606E-3</v>
      </c>
    </row>
    <row r="338" spans="1:63" x14ac:dyDescent="0.3">
      <c r="A338" s="77" t="s">
        <v>1901</v>
      </c>
      <c r="B338" s="77" t="s">
        <v>958</v>
      </c>
      <c r="C338" s="77">
        <f>VLOOKUP(B338,Площадь!A:B,2,0)</f>
        <v>13.8</v>
      </c>
      <c r="D338" s="113"/>
      <c r="E338">
        <v>31</v>
      </c>
      <c r="F338">
        <v>28</v>
      </c>
      <c r="G338">
        <v>9</v>
      </c>
      <c r="Q338">
        <f t="shared" si="173"/>
        <v>68</v>
      </c>
      <c r="R338" s="108"/>
      <c r="S338" s="91"/>
      <c r="T338" s="50">
        <f t="shared" si="174"/>
        <v>0</v>
      </c>
      <c r="U338" s="50">
        <f t="shared" si="175"/>
        <v>0</v>
      </c>
      <c r="V338" s="50">
        <f t="shared" si="176"/>
        <v>0</v>
      </c>
      <c r="W338" s="50">
        <f t="shared" si="177"/>
        <v>0</v>
      </c>
      <c r="X338" s="50">
        <f t="shared" si="178"/>
        <v>0</v>
      </c>
      <c r="Y338" s="50"/>
      <c r="Z338" s="50"/>
      <c r="AA338" s="50"/>
      <c r="AB338" s="50"/>
      <c r="AC338" s="50"/>
      <c r="AD338" s="50">
        <f t="shared" si="179"/>
        <v>0</v>
      </c>
      <c r="AE338" s="50">
        <f t="shared" si="180"/>
        <v>0</v>
      </c>
      <c r="AF338" s="50">
        <f t="shared" si="181"/>
        <v>0</v>
      </c>
      <c r="AG338" s="50">
        <f t="shared" si="182"/>
        <v>0</v>
      </c>
      <c r="AI338" s="50">
        <f t="shared" si="183"/>
        <v>0</v>
      </c>
      <c r="AJ338" s="50">
        <f t="shared" si="184"/>
        <v>0</v>
      </c>
      <c r="AK338" s="50">
        <f t="shared" si="185"/>
        <v>0</v>
      </c>
      <c r="AL338" s="50">
        <f t="shared" si="186"/>
        <v>0</v>
      </c>
      <c r="AR338" s="50">
        <f t="shared" si="187"/>
        <v>0</v>
      </c>
      <c r="AS338" s="50">
        <f t="shared" si="188"/>
        <v>0</v>
      </c>
      <c r="AT338" s="50">
        <f t="shared" si="189"/>
        <v>0</v>
      </c>
      <c r="AV338" s="49">
        <f t="shared" si="190"/>
        <v>0</v>
      </c>
      <c r="AW338" s="49">
        <f t="shared" si="191"/>
        <v>0</v>
      </c>
      <c r="AX338" s="49">
        <f t="shared" si="192"/>
        <v>0</v>
      </c>
      <c r="AY338" s="49">
        <f t="shared" si="193"/>
        <v>0</v>
      </c>
      <c r="AZ338" s="49">
        <f t="shared" si="194"/>
        <v>0</v>
      </c>
      <c r="BA338" s="49">
        <f t="shared" si="195"/>
        <v>0</v>
      </c>
      <c r="BB338" s="49">
        <f t="shared" si="196"/>
        <v>0</v>
      </c>
      <c r="BC338" s="49">
        <f t="shared" si="197"/>
        <v>0</v>
      </c>
      <c r="BD338" s="49">
        <f t="shared" si="198"/>
        <v>0</v>
      </c>
      <c r="BE338" s="49">
        <f t="shared" si="199"/>
        <v>0</v>
      </c>
      <c r="BF338" s="49">
        <f t="shared" si="200"/>
        <v>0</v>
      </c>
      <c r="BG338" s="49">
        <f t="shared" si="201"/>
        <v>0</v>
      </c>
      <c r="BH338" s="72">
        <f t="shared" si="202"/>
        <v>0</v>
      </c>
      <c r="BI338" s="49">
        <f>VLOOKUP(A338,'1_12'!A:O,15,0)</f>
        <v>0</v>
      </c>
      <c r="BJ338" s="73">
        <f t="shared" si="203"/>
        <v>0</v>
      </c>
      <c r="BK338" s="50">
        <f t="shared" si="204"/>
        <v>0</v>
      </c>
    </row>
    <row r="339" spans="1:63" x14ac:dyDescent="0.3">
      <c r="A339" s="77" t="s">
        <v>2532</v>
      </c>
      <c r="B339" s="77" t="s">
        <v>958</v>
      </c>
      <c r="C339" s="77">
        <f>VLOOKUP(B339,Площадь!A:B,2,0)</f>
        <v>13.8</v>
      </c>
      <c r="D339" s="113">
        <v>44995</v>
      </c>
      <c r="G339">
        <f>31-G338</f>
        <v>22</v>
      </c>
      <c r="H339">
        <v>30</v>
      </c>
      <c r="I339">
        <v>31</v>
      </c>
      <c r="J339">
        <v>30</v>
      </c>
      <c r="K339">
        <v>31</v>
      </c>
      <c r="L339">
        <v>31</v>
      </c>
      <c r="M339">
        <v>30</v>
      </c>
      <c r="N339">
        <v>31</v>
      </c>
      <c r="O339">
        <v>30</v>
      </c>
      <c r="P339">
        <v>31</v>
      </c>
      <c r="Q339">
        <f t="shared" si="173"/>
        <v>297</v>
      </c>
      <c r="R339" s="108"/>
      <c r="S339" s="91"/>
      <c r="T339" s="50">
        <f t="shared" si="174"/>
        <v>0</v>
      </c>
      <c r="U339" s="50">
        <f t="shared" si="175"/>
        <v>0</v>
      </c>
      <c r="V339" s="50">
        <f t="shared" si="176"/>
        <v>0</v>
      </c>
      <c r="W339" s="50">
        <f t="shared" si="177"/>
        <v>0</v>
      </c>
      <c r="X339" s="50">
        <f t="shared" si="178"/>
        <v>0</v>
      </c>
      <c r="Y339" s="50"/>
      <c r="Z339" s="50"/>
      <c r="AA339" s="50"/>
      <c r="AB339" s="50"/>
      <c r="AC339" s="50"/>
      <c r="AD339" s="50">
        <f t="shared" si="179"/>
        <v>0</v>
      </c>
      <c r="AE339" s="50">
        <f t="shared" si="180"/>
        <v>0</v>
      </c>
      <c r="AF339" s="50">
        <f t="shared" si="181"/>
        <v>0</v>
      </c>
      <c r="AG339" s="50">
        <f t="shared" si="182"/>
        <v>0</v>
      </c>
      <c r="AI339" s="50">
        <f t="shared" si="183"/>
        <v>0</v>
      </c>
      <c r="AJ339" s="50">
        <f t="shared" si="184"/>
        <v>0</v>
      </c>
      <c r="AK339" s="50">
        <f t="shared" si="185"/>
        <v>0</v>
      </c>
      <c r="AL339" s="50">
        <f t="shared" si="186"/>
        <v>0.15627661809481144</v>
      </c>
      <c r="AR339" s="50">
        <f t="shared" si="187"/>
        <v>0.20556045308474355</v>
      </c>
      <c r="AS339" s="50">
        <f t="shared" si="188"/>
        <v>0.183981708540117</v>
      </c>
      <c r="AT339" s="50">
        <f t="shared" si="189"/>
        <v>0.25265222943748888</v>
      </c>
      <c r="AV339" s="49">
        <f t="shared" si="190"/>
        <v>0</v>
      </c>
      <c r="AW339" s="49">
        <f t="shared" si="191"/>
        <v>0</v>
      </c>
      <c r="AX339" s="49">
        <f t="shared" si="192"/>
        <v>0</v>
      </c>
      <c r="AY339" s="49">
        <f t="shared" si="193"/>
        <v>419.50270254898805</v>
      </c>
      <c r="AZ339" s="49">
        <f t="shared" si="194"/>
        <v>0</v>
      </c>
      <c r="BA339" s="49">
        <f t="shared" si="195"/>
        <v>0</v>
      </c>
      <c r="BB339" s="49">
        <f t="shared" si="196"/>
        <v>0</v>
      </c>
      <c r="BC339" s="49">
        <f t="shared" si="197"/>
        <v>0</v>
      </c>
      <c r="BD339" s="49">
        <f t="shared" si="198"/>
        <v>0</v>
      </c>
      <c r="BE339" s="49">
        <f t="shared" si="199"/>
        <v>551.79825784256218</v>
      </c>
      <c r="BF339" s="49">
        <f t="shared" si="200"/>
        <v>493.87313913674848</v>
      </c>
      <c r="BG339" s="49">
        <f t="shared" si="201"/>
        <v>678.20953861281771</v>
      </c>
      <c r="BH339" s="72">
        <f t="shared" si="202"/>
        <v>2143.3836381411165</v>
      </c>
      <c r="BI339" s="49">
        <f>VLOOKUP(A339,'1_12'!A:O,15,0)</f>
        <v>5334.39</v>
      </c>
      <c r="BJ339" s="73">
        <f t="shared" si="203"/>
        <v>-3191.0063618588838</v>
      </c>
      <c r="BK339" s="50">
        <f t="shared" si="204"/>
        <v>4.8216848379055597E-3</v>
      </c>
    </row>
    <row r="340" spans="1:63" x14ac:dyDescent="0.3">
      <c r="A340" s="77" t="s">
        <v>1885</v>
      </c>
      <c r="B340" s="77" t="s">
        <v>554</v>
      </c>
      <c r="C340" s="77">
        <f>VLOOKUP(B340,Площадь!A:B,2,0)</f>
        <v>16.899999999999999</v>
      </c>
      <c r="D340" s="113"/>
      <c r="E340">
        <v>31</v>
      </c>
      <c r="F340">
        <v>28</v>
      </c>
      <c r="G340">
        <v>9</v>
      </c>
      <c r="Q340">
        <f t="shared" si="173"/>
        <v>68</v>
      </c>
      <c r="R340" s="108"/>
      <c r="S340" s="91"/>
      <c r="T340" s="50">
        <f t="shared" si="174"/>
        <v>0</v>
      </c>
      <c r="U340" s="50">
        <f t="shared" si="175"/>
        <v>0</v>
      </c>
      <c r="V340" s="50">
        <f t="shared" si="176"/>
        <v>0</v>
      </c>
      <c r="W340" s="50">
        <f t="shared" si="177"/>
        <v>0</v>
      </c>
      <c r="X340" s="50">
        <f t="shared" si="178"/>
        <v>0</v>
      </c>
      <c r="Y340" s="50"/>
      <c r="Z340" s="50"/>
      <c r="AA340" s="50"/>
      <c r="AB340" s="50"/>
      <c r="AC340" s="50"/>
      <c r="AD340" s="50">
        <f t="shared" si="179"/>
        <v>0</v>
      </c>
      <c r="AE340" s="50">
        <f t="shared" si="180"/>
        <v>0</v>
      </c>
      <c r="AF340" s="50">
        <f t="shared" si="181"/>
        <v>0</v>
      </c>
      <c r="AG340" s="50">
        <f t="shared" si="182"/>
        <v>0</v>
      </c>
      <c r="AI340" s="50">
        <f t="shared" si="183"/>
        <v>0</v>
      </c>
      <c r="AJ340" s="50">
        <f t="shared" si="184"/>
        <v>0</v>
      </c>
      <c r="AK340" s="50">
        <f t="shared" si="185"/>
        <v>0</v>
      </c>
      <c r="AL340" s="50">
        <f t="shared" si="186"/>
        <v>0</v>
      </c>
      <c r="AR340" s="50">
        <f t="shared" si="187"/>
        <v>0</v>
      </c>
      <c r="AS340" s="50">
        <f t="shared" si="188"/>
        <v>0</v>
      </c>
      <c r="AT340" s="50">
        <f t="shared" si="189"/>
        <v>0</v>
      </c>
      <c r="AV340" s="49">
        <f t="shared" si="190"/>
        <v>0</v>
      </c>
      <c r="AW340" s="49">
        <f t="shared" si="191"/>
        <v>0</v>
      </c>
      <c r="AX340" s="49">
        <f t="shared" si="192"/>
        <v>0</v>
      </c>
      <c r="AY340" s="49">
        <f t="shared" si="193"/>
        <v>0</v>
      </c>
      <c r="AZ340" s="49">
        <f t="shared" si="194"/>
        <v>0</v>
      </c>
      <c r="BA340" s="49">
        <f t="shared" si="195"/>
        <v>0</v>
      </c>
      <c r="BB340" s="49">
        <f t="shared" si="196"/>
        <v>0</v>
      </c>
      <c r="BC340" s="49">
        <f t="shared" si="197"/>
        <v>0</v>
      </c>
      <c r="BD340" s="49">
        <f t="shared" si="198"/>
        <v>0</v>
      </c>
      <c r="BE340" s="49">
        <f t="shared" si="199"/>
        <v>0</v>
      </c>
      <c r="BF340" s="49">
        <f t="shared" si="200"/>
        <v>0</v>
      </c>
      <c r="BG340" s="49">
        <f t="shared" si="201"/>
        <v>0</v>
      </c>
      <c r="BH340" s="72">
        <f t="shared" si="202"/>
        <v>0</v>
      </c>
      <c r="BI340" s="49">
        <f>VLOOKUP(A340,'1_12'!A:O,15,0)</f>
        <v>0</v>
      </c>
      <c r="BJ340" s="73">
        <f t="shared" si="203"/>
        <v>0</v>
      </c>
      <c r="BK340" s="50">
        <f t="shared" si="204"/>
        <v>0</v>
      </c>
    </row>
    <row r="341" spans="1:63" x14ac:dyDescent="0.3">
      <c r="A341" s="77" t="s">
        <v>2529</v>
      </c>
      <c r="B341" s="77" t="s">
        <v>554</v>
      </c>
      <c r="C341" s="77">
        <f>VLOOKUP(B341,Площадь!A:B,2,0)</f>
        <v>16.899999999999999</v>
      </c>
      <c r="D341" s="113">
        <v>44995</v>
      </c>
      <c r="G341">
        <f>31-G340</f>
        <v>22</v>
      </c>
      <c r="H341">
        <v>30</v>
      </c>
      <c r="I341">
        <v>31</v>
      </c>
      <c r="J341">
        <v>30</v>
      </c>
      <c r="K341">
        <v>31</v>
      </c>
      <c r="L341">
        <v>31</v>
      </c>
      <c r="M341">
        <v>30</v>
      </c>
      <c r="N341">
        <v>31</v>
      </c>
      <c r="O341">
        <v>30</v>
      </c>
      <c r="P341">
        <v>31</v>
      </c>
      <c r="Q341">
        <f t="shared" si="173"/>
        <v>297</v>
      </c>
      <c r="R341" s="108"/>
      <c r="S341" s="91"/>
      <c r="T341" s="50">
        <f t="shared" si="174"/>
        <v>0</v>
      </c>
      <c r="U341" s="50">
        <f t="shared" si="175"/>
        <v>0</v>
      </c>
      <c r="V341" s="50">
        <f t="shared" si="176"/>
        <v>0</v>
      </c>
      <c r="W341" s="50">
        <f t="shared" si="177"/>
        <v>0</v>
      </c>
      <c r="X341" s="50">
        <f t="shared" si="178"/>
        <v>0</v>
      </c>
      <c r="Y341" s="50"/>
      <c r="Z341" s="50"/>
      <c r="AA341" s="50"/>
      <c r="AB341" s="50"/>
      <c r="AC341" s="50"/>
      <c r="AD341" s="50">
        <f t="shared" si="179"/>
        <v>0</v>
      </c>
      <c r="AE341" s="50">
        <f t="shared" si="180"/>
        <v>0</v>
      </c>
      <c r="AF341" s="50">
        <f t="shared" si="181"/>
        <v>0</v>
      </c>
      <c r="AG341" s="50">
        <f t="shared" si="182"/>
        <v>0</v>
      </c>
      <c r="AI341" s="50">
        <f t="shared" si="183"/>
        <v>0</v>
      </c>
      <c r="AJ341" s="50">
        <f t="shared" si="184"/>
        <v>0</v>
      </c>
      <c r="AK341" s="50">
        <f t="shared" si="185"/>
        <v>0</v>
      </c>
      <c r="AL341" s="50">
        <f t="shared" si="186"/>
        <v>0.19138223520306616</v>
      </c>
      <c r="AR341" s="50">
        <f t="shared" si="187"/>
        <v>0.25173707660378014</v>
      </c>
      <c r="AS341" s="50">
        <f t="shared" si="188"/>
        <v>0.22531093292231716</v>
      </c>
      <c r="AT341" s="50">
        <f t="shared" si="189"/>
        <v>0.30940744039808415</v>
      </c>
      <c r="AV341" s="49">
        <f t="shared" si="190"/>
        <v>0</v>
      </c>
      <c r="AW341" s="49">
        <f t="shared" si="191"/>
        <v>0</v>
      </c>
      <c r="AX341" s="49">
        <f t="shared" si="192"/>
        <v>0</v>
      </c>
      <c r="AY341" s="49">
        <f t="shared" si="193"/>
        <v>513.73881688970266</v>
      </c>
      <c r="AZ341" s="49">
        <f t="shared" si="194"/>
        <v>0</v>
      </c>
      <c r="BA341" s="49">
        <f t="shared" si="195"/>
        <v>0</v>
      </c>
      <c r="BB341" s="49">
        <f t="shared" si="196"/>
        <v>0</v>
      </c>
      <c r="BC341" s="49">
        <f t="shared" si="197"/>
        <v>0</v>
      </c>
      <c r="BD341" s="49">
        <f t="shared" si="198"/>
        <v>0</v>
      </c>
      <c r="BE341" s="49">
        <f t="shared" si="199"/>
        <v>675.75293895212326</v>
      </c>
      <c r="BF341" s="49">
        <f t="shared" si="200"/>
        <v>604.81565589935133</v>
      </c>
      <c r="BG341" s="49">
        <f t="shared" si="201"/>
        <v>830.5609567070012</v>
      </c>
      <c r="BH341" s="72">
        <f t="shared" si="202"/>
        <v>2624.8683684481784</v>
      </c>
      <c r="BI341" s="49">
        <f>VLOOKUP(A341,'1_12'!A:O,15,0)</f>
        <v>6532.6500000000015</v>
      </c>
      <c r="BJ341" s="73">
        <f t="shared" si="203"/>
        <v>-3907.781631551823</v>
      </c>
      <c r="BK341" s="50">
        <f t="shared" si="204"/>
        <v>4.8216848379055597E-3</v>
      </c>
    </row>
    <row r="342" spans="1:63" x14ac:dyDescent="0.3">
      <c r="A342" s="77" t="s">
        <v>1970</v>
      </c>
      <c r="B342" s="77" t="s">
        <v>540</v>
      </c>
      <c r="C342" s="77">
        <f>VLOOKUP(B342,Площадь!A:B,2,0)</f>
        <v>17.399999999999999</v>
      </c>
      <c r="D342" s="113"/>
      <c r="E342">
        <v>31</v>
      </c>
      <c r="F342">
        <v>28</v>
      </c>
      <c r="G342">
        <v>9</v>
      </c>
      <c r="Q342">
        <f t="shared" si="173"/>
        <v>68</v>
      </c>
      <c r="R342" s="108"/>
      <c r="S342" s="91"/>
      <c r="T342" s="50">
        <f t="shared" si="174"/>
        <v>0</v>
      </c>
      <c r="U342" s="50">
        <f t="shared" si="175"/>
        <v>0</v>
      </c>
      <c r="V342" s="50">
        <f t="shared" si="176"/>
        <v>0</v>
      </c>
      <c r="W342" s="50">
        <f t="shared" si="177"/>
        <v>0</v>
      </c>
      <c r="X342" s="50">
        <f t="shared" si="178"/>
        <v>0</v>
      </c>
      <c r="Y342" s="50"/>
      <c r="Z342" s="50"/>
      <c r="AA342" s="50"/>
      <c r="AB342" s="50"/>
      <c r="AC342" s="50"/>
      <c r="AD342" s="50">
        <f t="shared" si="179"/>
        <v>0</v>
      </c>
      <c r="AE342" s="50">
        <f t="shared" si="180"/>
        <v>0</v>
      </c>
      <c r="AF342" s="50">
        <f t="shared" si="181"/>
        <v>0</v>
      </c>
      <c r="AG342" s="50">
        <f t="shared" si="182"/>
        <v>0</v>
      </c>
      <c r="AI342" s="50">
        <f t="shared" si="183"/>
        <v>0</v>
      </c>
      <c r="AJ342" s="50">
        <f t="shared" si="184"/>
        <v>0</v>
      </c>
      <c r="AK342" s="50">
        <f t="shared" si="185"/>
        <v>0</v>
      </c>
      <c r="AL342" s="50">
        <f t="shared" si="186"/>
        <v>0</v>
      </c>
      <c r="AR342" s="50">
        <f t="shared" si="187"/>
        <v>0</v>
      </c>
      <c r="AS342" s="50">
        <f t="shared" si="188"/>
        <v>0</v>
      </c>
      <c r="AT342" s="50">
        <f t="shared" si="189"/>
        <v>0</v>
      </c>
      <c r="AV342" s="49">
        <f t="shared" si="190"/>
        <v>0</v>
      </c>
      <c r="AW342" s="49">
        <f t="shared" si="191"/>
        <v>0</v>
      </c>
      <c r="AX342" s="49">
        <f t="shared" si="192"/>
        <v>0</v>
      </c>
      <c r="AY342" s="49">
        <f t="shared" si="193"/>
        <v>0</v>
      </c>
      <c r="AZ342" s="49">
        <f t="shared" si="194"/>
        <v>0</v>
      </c>
      <c r="BA342" s="49">
        <f t="shared" si="195"/>
        <v>0</v>
      </c>
      <c r="BB342" s="49">
        <f t="shared" si="196"/>
        <v>0</v>
      </c>
      <c r="BC342" s="49">
        <f t="shared" si="197"/>
        <v>0</v>
      </c>
      <c r="BD342" s="49">
        <f t="shared" si="198"/>
        <v>0</v>
      </c>
      <c r="BE342" s="49">
        <f t="shared" si="199"/>
        <v>0</v>
      </c>
      <c r="BF342" s="49">
        <f t="shared" si="200"/>
        <v>0</v>
      </c>
      <c r="BG342" s="49">
        <f t="shared" si="201"/>
        <v>0</v>
      </c>
      <c r="BH342" s="72">
        <f t="shared" si="202"/>
        <v>0</v>
      </c>
      <c r="BI342" s="49">
        <f>VLOOKUP(A342,'1_12'!A:O,15,0)</f>
        <v>0</v>
      </c>
      <c r="BJ342" s="73">
        <f t="shared" si="203"/>
        <v>0</v>
      </c>
      <c r="BK342" s="50">
        <f t="shared" si="204"/>
        <v>0</v>
      </c>
    </row>
    <row r="343" spans="1:63" x14ac:dyDescent="0.3">
      <c r="A343" s="77" t="s">
        <v>2543</v>
      </c>
      <c r="B343" s="77" t="s">
        <v>540</v>
      </c>
      <c r="C343" s="77">
        <f>VLOOKUP(B343,Площадь!A:B,2,0)</f>
        <v>17.399999999999999</v>
      </c>
      <c r="D343" s="113">
        <v>44995</v>
      </c>
      <c r="G343">
        <f>31-G342</f>
        <v>22</v>
      </c>
      <c r="H343">
        <v>30</v>
      </c>
      <c r="I343">
        <v>31</v>
      </c>
      <c r="J343">
        <v>30</v>
      </c>
      <c r="K343">
        <v>31</v>
      </c>
      <c r="L343">
        <v>31</v>
      </c>
      <c r="M343">
        <v>30</v>
      </c>
      <c r="N343">
        <v>31</v>
      </c>
      <c r="O343">
        <v>30</v>
      </c>
      <c r="P343">
        <v>31</v>
      </c>
      <c r="Q343">
        <f t="shared" si="173"/>
        <v>297</v>
      </c>
      <c r="R343" s="108"/>
      <c r="S343" s="91"/>
      <c r="T343" s="50">
        <f t="shared" si="174"/>
        <v>0</v>
      </c>
      <c r="U343" s="50">
        <f t="shared" si="175"/>
        <v>0</v>
      </c>
      <c r="V343" s="50">
        <f t="shared" si="176"/>
        <v>0</v>
      </c>
      <c r="W343" s="50">
        <f t="shared" si="177"/>
        <v>0</v>
      </c>
      <c r="X343" s="50">
        <f t="shared" si="178"/>
        <v>0</v>
      </c>
      <c r="Y343" s="50"/>
      <c r="Z343" s="50"/>
      <c r="AA343" s="50"/>
      <c r="AB343" s="50"/>
      <c r="AC343" s="50"/>
      <c r="AD343" s="50">
        <f t="shared" si="179"/>
        <v>0</v>
      </c>
      <c r="AE343" s="50">
        <f t="shared" si="180"/>
        <v>0</v>
      </c>
      <c r="AF343" s="50">
        <f t="shared" si="181"/>
        <v>0</v>
      </c>
      <c r="AG343" s="50">
        <f t="shared" si="182"/>
        <v>0</v>
      </c>
      <c r="AI343" s="50">
        <f t="shared" si="183"/>
        <v>0</v>
      </c>
      <c r="AJ343" s="50">
        <f t="shared" si="184"/>
        <v>0</v>
      </c>
      <c r="AK343" s="50">
        <f t="shared" si="185"/>
        <v>0</v>
      </c>
      <c r="AL343" s="50">
        <f t="shared" si="186"/>
        <v>0.19704443151084916</v>
      </c>
      <c r="AR343" s="50">
        <f t="shared" si="187"/>
        <v>0.25918491910685054</v>
      </c>
      <c r="AS343" s="50">
        <f t="shared" si="188"/>
        <v>0.23197693685493009</v>
      </c>
      <c r="AT343" s="50">
        <f t="shared" si="189"/>
        <v>0.31856150668205113</v>
      </c>
      <c r="AV343" s="49">
        <f t="shared" si="190"/>
        <v>0</v>
      </c>
      <c r="AW343" s="49">
        <f t="shared" si="191"/>
        <v>0</v>
      </c>
      <c r="AX343" s="49">
        <f t="shared" si="192"/>
        <v>0</v>
      </c>
      <c r="AY343" s="49">
        <f t="shared" si="193"/>
        <v>528.93819017046303</v>
      </c>
      <c r="AZ343" s="49">
        <f t="shared" si="194"/>
        <v>0</v>
      </c>
      <c r="BA343" s="49">
        <f t="shared" si="195"/>
        <v>0</v>
      </c>
      <c r="BB343" s="49">
        <f t="shared" si="196"/>
        <v>0</v>
      </c>
      <c r="BC343" s="49">
        <f t="shared" si="197"/>
        <v>0</v>
      </c>
      <c r="BD343" s="49">
        <f t="shared" si="198"/>
        <v>0</v>
      </c>
      <c r="BE343" s="49">
        <f t="shared" si="199"/>
        <v>695.7456294536654</v>
      </c>
      <c r="BF343" s="49">
        <f t="shared" si="200"/>
        <v>622.70961021590017</v>
      </c>
      <c r="BG343" s="49">
        <f t="shared" si="201"/>
        <v>855.13376607703083</v>
      </c>
      <c r="BH343" s="72">
        <f t="shared" si="202"/>
        <v>2702.5271959170595</v>
      </c>
      <c r="BI343" s="49">
        <f>VLOOKUP(A343,'1_12'!A:O,15,0)</f>
        <v>6725.97</v>
      </c>
      <c r="BJ343" s="73">
        <f t="shared" si="203"/>
        <v>-4023.4428040829407</v>
      </c>
      <c r="BK343" s="50">
        <f t="shared" si="204"/>
        <v>4.8216848379055615E-3</v>
      </c>
    </row>
    <row r="344" spans="1:63" x14ac:dyDescent="0.3">
      <c r="A344" s="77" t="s">
        <v>1712</v>
      </c>
      <c r="B344" s="77" t="s">
        <v>956</v>
      </c>
      <c r="C344" s="77">
        <f>VLOOKUP(B344,Площадь!A:B,2,0)</f>
        <v>14.3</v>
      </c>
      <c r="D344" s="113"/>
      <c r="E344">
        <v>31</v>
      </c>
      <c r="F344">
        <v>28</v>
      </c>
      <c r="G344">
        <v>9</v>
      </c>
      <c r="Q344">
        <f t="shared" si="173"/>
        <v>68</v>
      </c>
      <c r="R344" s="108"/>
      <c r="S344" s="91"/>
      <c r="T344" s="50">
        <f t="shared" si="174"/>
        <v>0</v>
      </c>
      <c r="U344" s="50">
        <f t="shared" si="175"/>
        <v>0</v>
      </c>
      <c r="V344" s="50">
        <f t="shared" si="176"/>
        <v>0</v>
      </c>
      <c r="W344" s="50">
        <f t="shared" si="177"/>
        <v>0</v>
      </c>
      <c r="X344" s="50">
        <f t="shared" si="178"/>
        <v>0</v>
      </c>
      <c r="Y344" s="50"/>
      <c r="Z344" s="50"/>
      <c r="AA344" s="50"/>
      <c r="AB344" s="50"/>
      <c r="AC344" s="50"/>
      <c r="AD344" s="50">
        <f t="shared" si="179"/>
        <v>0</v>
      </c>
      <c r="AE344" s="50">
        <f t="shared" si="180"/>
        <v>0</v>
      </c>
      <c r="AF344" s="50">
        <f t="shared" si="181"/>
        <v>0</v>
      </c>
      <c r="AG344" s="50">
        <f t="shared" si="182"/>
        <v>0</v>
      </c>
      <c r="AI344" s="50">
        <f t="shared" si="183"/>
        <v>0</v>
      </c>
      <c r="AJ344" s="50">
        <f t="shared" si="184"/>
        <v>0</v>
      </c>
      <c r="AK344" s="50">
        <f t="shared" si="185"/>
        <v>0</v>
      </c>
      <c r="AL344" s="50">
        <f t="shared" si="186"/>
        <v>0</v>
      </c>
      <c r="AR344" s="50">
        <f t="shared" si="187"/>
        <v>0</v>
      </c>
      <c r="AS344" s="50">
        <f t="shared" si="188"/>
        <v>0</v>
      </c>
      <c r="AT344" s="50">
        <f t="shared" si="189"/>
        <v>0</v>
      </c>
      <c r="AV344" s="49">
        <f t="shared" si="190"/>
        <v>0</v>
      </c>
      <c r="AW344" s="49">
        <f t="shared" si="191"/>
        <v>0</v>
      </c>
      <c r="AX344" s="49">
        <f t="shared" si="192"/>
        <v>0</v>
      </c>
      <c r="AY344" s="49">
        <f t="shared" si="193"/>
        <v>0</v>
      </c>
      <c r="AZ344" s="49">
        <f t="shared" si="194"/>
        <v>0</v>
      </c>
      <c r="BA344" s="49">
        <f t="shared" si="195"/>
        <v>0</v>
      </c>
      <c r="BB344" s="49">
        <f t="shared" si="196"/>
        <v>0</v>
      </c>
      <c r="BC344" s="49">
        <f t="shared" si="197"/>
        <v>0</v>
      </c>
      <c r="BD344" s="49">
        <f t="shared" si="198"/>
        <v>0</v>
      </c>
      <c r="BE344" s="49">
        <f t="shared" si="199"/>
        <v>0</v>
      </c>
      <c r="BF344" s="49">
        <f t="shared" si="200"/>
        <v>0</v>
      </c>
      <c r="BG344" s="49">
        <f t="shared" si="201"/>
        <v>0</v>
      </c>
      <c r="BH344" s="72">
        <f t="shared" si="202"/>
        <v>0</v>
      </c>
      <c r="BI344" s="49">
        <f>VLOOKUP(A344,'1_12'!A:O,15,0)</f>
        <v>0</v>
      </c>
      <c r="BJ344" s="73">
        <f t="shared" si="203"/>
        <v>0</v>
      </c>
      <c r="BK344" s="50">
        <f t="shared" si="204"/>
        <v>0</v>
      </c>
    </row>
    <row r="345" spans="1:63" x14ac:dyDescent="0.3">
      <c r="A345" s="77" t="s">
        <v>2518</v>
      </c>
      <c r="B345" s="77" t="s">
        <v>956</v>
      </c>
      <c r="C345" s="77">
        <f>VLOOKUP(B345,Площадь!A:B,2,0)</f>
        <v>14.3</v>
      </c>
      <c r="D345" s="113">
        <v>44995</v>
      </c>
      <c r="G345">
        <f>31-G344</f>
        <v>22</v>
      </c>
      <c r="H345">
        <v>30</v>
      </c>
      <c r="I345">
        <v>31</v>
      </c>
      <c r="J345">
        <v>30</v>
      </c>
      <c r="K345">
        <v>31</v>
      </c>
      <c r="L345">
        <v>31</v>
      </c>
      <c r="M345">
        <v>30</v>
      </c>
      <c r="N345">
        <v>31</v>
      </c>
      <c r="O345">
        <v>30</v>
      </c>
      <c r="P345">
        <v>31</v>
      </c>
      <c r="Q345">
        <f t="shared" si="173"/>
        <v>297</v>
      </c>
      <c r="R345" s="108"/>
      <c r="S345" s="91"/>
      <c r="T345" s="50">
        <f t="shared" si="174"/>
        <v>0</v>
      </c>
      <c r="U345" s="50">
        <f t="shared" si="175"/>
        <v>0</v>
      </c>
      <c r="V345" s="50">
        <f t="shared" si="176"/>
        <v>0</v>
      </c>
      <c r="W345" s="50">
        <f t="shared" si="177"/>
        <v>0</v>
      </c>
      <c r="X345" s="50">
        <f t="shared" si="178"/>
        <v>0</v>
      </c>
      <c r="Y345" s="50"/>
      <c r="Z345" s="50"/>
      <c r="AA345" s="50"/>
      <c r="AB345" s="50"/>
      <c r="AC345" s="50"/>
      <c r="AD345" s="50">
        <f t="shared" si="179"/>
        <v>0</v>
      </c>
      <c r="AE345" s="50">
        <f t="shared" si="180"/>
        <v>0</v>
      </c>
      <c r="AF345" s="50">
        <f t="shared" si="181"/>
        <v>0</v>
      </c>
      <c r="AG345" s="50">
        <f t="shared" si="182"/>
        <v>0</v>
      </c>
      <c r="AI345" s="50">
        <f t="shared" si="183"/>
        <v>0</v>
      </c>
      <c r="AJ345" s="50">
        <f t="shared" si="184"/>
        <v>0</v>
      </c>
      <c r="AK345" s="50">
        <f t="shared" si="185"/>
        <v>0</v>
      </c>
      <c r="AL345" s="50">
        <f t="shared" si="186"/>
        <v>0.16193881440259444</v>
      </c>
      <c r="AR345" s="50">
        <f t="shared" si="187"/>
        <v>0.21300829558781398</v>
      </c>
      <c r="AS345" s="50">
        <f t="shared" si="188"/>
        <v>0.19064771247272994</v>
      </c>
      <c r="AT345" s="50">
        <f t="shared" si="189"/>
        <v>0.26180629572145586</v>
      </c>
      <c r="AV345" s="49">
        <f t="shared" si="190"/>
        <v>0</v>
      </c>
      <c r="AW345" s="49">
        <f t="shared" si="191"/>
        <v>0</v>
      </c>
      <c r="AX345" s="49">
        <f t="shared" si="192"/>
        <v>0</v>
      </c>
      <c r="AY345" s="49">
        <f t="shared" si="193"/>
        <v>434.70207582974842</v>
      </c>
      <c r="AZ345" s="49">
        <f t="shared" si="194"/>
        <v>0</v>
      </c>
      <c r="BA345" s="49">
        <f t="shared" si="195"/>
        <v>0</v>
      </c>
      <c r="BB345" s="49">
        <f t="shared" si="196"/>
        <v>0</v>
      </c>
      <c r="BC345" s="49">
        <f t="shared" si="197"/>
        <v>0</v>
      </c>
      <c r="BD345" s="49">
        <f t="shared" si="198"/>
        <v>0</v>
      </c>
      <c r="BE345" s="49">
        <f t="shared" si="199"/>
        <v>571.79094834410432</v>
      </c>
      <c r="BF345" s="49">
        <f t="shared" si="200"/>
        <v>511.76709345329738</v>
      </c>
      <c r="BG345" s="49">
        <f t="shared" si="201"/>
        <v>702.78234798284734</v>
      </c>
      <c r="BH345" s="72">
        <f t="shared" si="202"/>
        <v>2221.0424656099976</v>
      </c>
      <c r="BI345" s="49">
        <f>VLOOKUP(A345,'1_12'!A:O,15,0)</f>
        <v>5527.62</v>
      </c>
      <c r="BJ345" s="73">
        <f t="shared" si="203"/>
        <v>-3306.5775343900023</v>
      </c>
      <c r="BK345" s="50">
        <f t="shared" si="204"/>
        <v>4.8216848379055606E-3</v>
      </c>
    </row>
    <row r="346" spans="1:63" x14ac:dyDescent="0.3">
      <c r="A346" s="77" t="s">
        <v>1532</v>
      </c>
      <c r="B346" s="77" t="s">
        <v>1005</v>
      </c>
      <c r="C346" s="77">
        <f>VLOOKUP(B346,Площадь!A:B,2,0)</f>
        <v>13.8</v>
      </c>
      <c r="D346" s="113"/>
      <c r="E346">
        <v>31</v>
      </c>
      <c r="F346">
        <v>28</v>
      </c>
      <c r="G346">
        <v>9</v>
      </c>
      <c r="Q346">
        <f t="shared" si="173"/>
        <v>68</v>
      </c>
      <c r="R346" s="108"/>
      <c r="S346" s="91"/>
      <c r="T346" s="50">
        <f t="shared" si="174"/>
        <v>0</v>
      </c>
      <c r="U346" s="50">
        <f t="shared" si="175"/>
        <v>0</v>
      </c>
      <c r="V346" s="50">
        <f t="shared" si="176"/>
        <v>0</v>
      </c>
      <c r="W346" s="50">
        <f t="shared" si="177"/>
        <v>0</v>
      </c>
      <c r="X346" s="50">
        <f t="shared" si="178"/>
        <v>0</v>
      </c>
      <c r="Y346" s="50"/>
      <c r="Z346" s="50"/>
      <c r="AA346" s="50"/>
      <c r="AB346" s="50"/>
      <c r="AC346" s="50"/>
      <c r="AD346" s="50">
        <f t="shared" si="179"/>
        <v>0</v>
      </c>
      <c r="AE346" s="50">
        <f t="shared" si="180"/>
        <v>0</v>
      </c>
      <c r="AF346" s="50">
        <f t="shared" si="181"/>
        <v>0</v>
      </c>
      <c r="AG346" s="50">
        <f t="shared" si="182"/>
        <v>0</v>
      </c>
      <c r="AI346" s="50">
        <f t="shared" si="183"/>
        <v>0</v>
      </c>
      <c r="AJ346" s="50">
        <f t="shared" si="184"/>
        <v>0</v>
      </c>
      <c r="AK346" s="50">
        <f t="shared" si="185"/>
        <v>0</v>
      </c>
      <c r="AL346" s="50">
        <f t="shared" si="186"/>
        <v>0</v>
      </c>
      <c r="AR346" s="50">
        <f t="shared" si="187"/>
        <v>0</v>
      </c>
      <c r="AS346" s="50">
        <f t="shared" si="188"/>
        <v>0</v>
      </c>
      <c r="AT346" s="50">
        <f t="shared" si="189"/>
        <v>0</v>
      </c>
      <c r="AV346" s="49">
        <f t="shared" si="190"/>
        <v>0</v>
      </c>
      <c r="AW346" s="49">
        <f t="shared" si="191"/>
        <v>0</v>
      </c>
      <c r="AX346" s="49">
        <f t="shared" si="192"/>
        <v>0</v>
      </c>
      <c r="AY346" s="49">
        <f t="shared" si="193"/>
        <v>0</v>
      </c>
      <c r="AZ346" s="49">
        <f t="shared" si="194"/>
        <v>0</v>
      </c>
      <c r="BA346" s="49">
        <f t="shared" si="195"/>
        <v>0</v>
      </c>
      <c r="BB346" s="49">
        <f t="shared" si="196"/>
        <v>0</v>
      </c>
      <c r="BC346" s="49">
        <f t="shared" si="197"/>
        <v>0</v>
      </c>
      <c r="BD346" s="49">
        <f t="shared" si="198"/>
        <v>0</v>
      </c>
      <c r="BE346" s="49">
        <f t="shared" si="199"/>
        <v>0</v>
      </c>
      <c r="BF346" s="49">
        <f t="shared" si="200"/>
        <v>0</v>
      </c>
      <c r="BG346" s="49">
        <f t="shared" si="201"/>
        <v>0</v>
      </c>
      <c r="BH346" s="72">
        <f t="shared" si="202"/>
        <v>0</v>
      </c>
      <c r="BI346" s="49">
        <f>VLOOKUP(A346,'1_12'!A:O,15,0)</f>
        <v>0</v>
      </c>
      <c r="BJ346" s="73">
        <f t="shared" si="203"/>
        <v>0</v>
      </c>
      <c r="BK346" s="50">
        <f t="shared" si="204"/>
        <v>0</v>
      </c>
    </row>
    <row r="347" spans="1:63" x14ac:dyDescent="0.3">
      <c r="A347" s="77" t="s">
        <v>2485</v>
      </c>
      <c r="B347" s="77" t="s">
        <v>1005</v>
      </c>
      <c r="C347" s="77">
        <f>VLOOKUP(B347,Площадь!A:B,2,0)</f>
        <v>13.8</v>
      </c>
      <c r="D347" s="113">
        <v>44995</v>
      </c>
      <c r="G347">
        <f>31-G346</f>
        <v>22</v>
      </c>
      <c r="H347">
        <v>30</v>
      </c>
      <c r="I347">
        <v>31</v>
      </c>
      <c r="J347">
        <v>30</v>
      </c>
      <c r="K347">
        <v>31</v>
      </c>
      <c r="L347">
        <v>31</v>
      </c>
      <c r="M347">
        <v>30</v>
      </c>
      <c r="N347">
        <v>31</v>
      </c>
      <c r="O347">
        <v>30</v>
      </c>
      <c r="P347">
        <v>31</v>
      </c>
      <c r="Q347">
        <f t="shared" si="173"/>
        <v>297</v>
      </c>
      <c r="R347" s="108"/>
      <c r="S347" s="91"/>
      <c r="T347" s="50">
        <f t="shared" si="174"/>
        <v>0</v>
      </c>
      <c r="U347" s="50">
        <f t="shared" si="175"/>
        <v>0</v>
      </c>
      <c r="V347" s="50">
        <f t="shared" si="176"/>
        <v>0</v>
      </c>
      <c r="W347" s="50">
        <f t="shared" si="177"/>
        <v>0</v>
      </c>
      <c r="X347" s="50">
        <f t="shared" si="178"/>
        <v>0</v>
      </c>
      <c r="Y347" s="50"/>
      <c r="Z347" s="50"/>
      <c r="AA347" s="50"/>
      <c r="AB347" s="50"/>
      <c r="AC347" s="50"/>
      <c r="AD347" s="50">
        <f t="shared" si="179"/>
        <v>0</v>
      </c>
      <c r="AE347" s="50">
        <f t="shared" si="180"/>
        <v>0</v>
      </c>
      <c r="AF347" s="50">
        <f t="shared" si="181"/>
        <v>0</v>
      </c>
      <c r="AG347" s="50">
        <f t="shared" si="182"/>
        <v>0</v>
      </c>
      <c r="AI347" s="50">
        <f t="shared" si="183"/>
        <v>0</v>
      </c>
      <c r="AJ347" s="50">
        <f t="shared" si="184"/>
        <v>0</v>
      </c>
      <c r="AK347" s="50">
        <f t="shared" si="185"/>
        <v>0</v>
      </c>
      <c r="AL347" s="50">
        <f t="shared" si="186"/>
        <v>0.15627661809481144</v>
      </c>
      <c r="AR347" s="50">
        <f t="shared" si="187"/>
        <v>0.20556045308474355</v>
      </c>
      <c r="AS347" s="50">
        <f t="shared" si="188"/>
        <v>0.183981708540117</v>
      </c>
      <c r="AT347" s="50">
        <f t="shared" si="189"/>
        <v>0.25265222943748888</v>
      </c>
      <c r="AV347" s="49">
        <f t="shared" si="190"/>
        <v>0</v>
      </c>
      <c r="AW347" s="49">
        <f t="shared" si="191"/>
        <v>0</v>
      </c>
      <c r="AX347" s="49">
        <f t="shared" si="192"/>
        <v>0</v>
      </c>
      <c r="AY347" s="49">
        <f t="shared" si="193"/>
        <v>419.50270254898805</v>
      </c>
      <c r="AZ347" s="49">
        <f t="shared" si="194"/>
        <v>0</v>
      </c>
      <c r="BA347" s="49">
        <f t="shared" si="195"/>
        <v>0</v>
      </c>
      <c r="BB347" s="49">
        <f t="shared" si="196"/>
        <v>0</v>
      </c>
      <c r="BC347" s="49">
        <f t="shared" si="197"/>
        <v>0</v>
      </c>
      <c r="BD347" s="49">
        <f t="shared" si="198"/>
        <v>0</v>
      </c>
      <c r="BE347" s="49">
        <f t="shared" si="199"/>
        <v>551.79825784256218</v>
      </c>
      <c r="BF347" s="49">
        <f t="shared" si="200"/>
        <v>493.87313913674848</v>
      </c>
      <c r="BG347" s="49">
        <f t="shared" si="201"/>
        <v>678.20953861281771</v>
      </c>
      <c r="BH347" s="72">
        <f t="shared" si="202"/>
        <v>2143.3836381411165</v>
      </c>
      <c r="BI347" s="49">
        <f>VLOOKUP(A347,'1_12'!A:O,15,0)</f>
        <v>5334.39</v>
      </c>
      <c r="BJ347" s="73">
        <f t="shared" si="203"/>
        <v>-3191.0063618588838</v>
      </c>
      <c r="BK347" s="50">
        <f t="shared" si="204"/>
        <v>4.8216848379055597E-3</v>
      </c>
    </row>
    <row r="348" spans="1:63" x14ac:dyDescent="0.3">
      <c r="A348" s="77" t="s">
        <v>2037</v>
      </c>
      <c r="B348" s="77" t="s">
        <v>787</v>
      </c>
      <c r="C348" s="77">
        <f>VLOOKUP(B348,Площадь!A:B,2,0)</f>
        <v>17.399999999999999</v>
      </c>
      <c r="D348" s="113"/>
      <c r="E348">
        <v>31</v>
      </c>
      <c r="F348">
        <v>28</v>
      </c>
      <c r="G348">
        <v>9</v>
      </c>
      <c r="Q348">
        <f t="shared" si="173"/>
        <v>68</v>
      </c>
      <c r="R348" s="108"/>
      <c r="S348" s="91"/>
      <c r="T348" s="50">
        <f t="shared" si="174"/>
        <v>0</v>
      </c>
      <c r="U348" s="50">
        <f t="shared" si="175"/>
        <v>0</v>
      </c>
      <c r="V348" s="50">
        <f t="shared" si="176"/>
        <v>0</v>
      </c>
      <c r="W348" s="50">
        <f t="shared" si="177"/>
        <v>0</v>
      </c>
      <c r="X348" s="50">
        <f t="shared" si="178"/>
        <v>0</v>
      </c>
      <c r="Y348" s="50"/>
      <c r="Z348" s="50"/>
      <c r="AA348" s="50"/>
      <c r="AB348" s="50"/>
      <c r="AC348" s="50"/>
      <c r="AD348" s="50">
        <f t="shared" si="179"/>
        <v>0</v>
      </c>
      <c r="AE348" s="50">
        <f t="shared" si="180"/>
        <v>0</v>
      </c>
      <c r="AF348" s="50">
        <f t="shared" si="181"/>
        <v>0</v>
      </c>
      <c r="AG348" s="50">
        <f t="shared" si="182"/>
        <v>0</v>
      </c>
      <c r="AI348" s="50">
        <f t="shared" si="183"/>
        <v>0</v>
      </c>
      <c r="AJ348" s="50">
        <f t="shared" si="184"/>
        <v>0</v>
      </c>
      <c r="AK348" s="50">
        <f t="shared" si="185"/>
        <v>0</v>
      </c>
      <c r="AL348" s="50">
        <f t="shared" si="186"/>
        <v>0</v>
      </c>
      <c r="AR348" s="50">
        <f t="shared" si="187"/>
        <v>0</v>
      </c>
      <c r="AS348" s="50">
        <f t="shared" si="188"/>
        <v>0</v>
      </c>
      <c r="AT348" s="50">
        <f t="shared" si="189"/>
        <v>0</v>
      </c>
      <c r="AV348" s="49">
        <f t="shared" si="190"/>
        <v>0</v>
      </c>
      <c r="AW348" s="49">
        <f t="shared" si="191"/>
        <v>0</v>
      </c>
      <c r="AX348" s="49">
        <f t="shared" si="192"/>
        <v>0</v>
      </c>
      <c r="AY348" s="49">
        <f t="shared" si="193"/>
        <v>0</v>
      </c>
      <c r="AZ348" s="49">
        <f t="shared" si="194"/>
        <v>0</v>
      </c>
      <c r="BA348" s="49">
        <f t="shared" si="195"/>
        <v>0</v>
      </c>
      <c r="BB348" s="49">
        <f t="shared" si="196"/>
        <v>0</v>
      </c>
      <c r="BC348" s="49">
        <f t="shared" si="197"/>
        <v>0</v>
      </c>
      <c r="BD348" s="49">
        <f t="shared" si="198"/>
        <v>0</v>
      </c>
      <c r="BE348" s="49">
        <f t="shared" si="199"/>
        <v>0</v>
      </c>
      <c r="BF348" s="49">
        <f t="shared" si="200"/>
        <v>0</v>
      </c>
      <c r="BG348" s="49">
        <f t="shared" si="201"/>
        <v>0</v>
      </c>
      <c r="BH348" s="72">
        <f t="shared" si="202"/>
        <v>0</v>
      </c>
      <c r="BI348" s="49">
        <f>VLOOKUP(A348,'1_12'!A:O,15,0)</f>
        <v>0</v>
      </c>
      <c r="BJ348" s="73">
        <f t="shared" si="203"/>
        <v>0</v>
      </c>
      <c r="BK348" s="50">
        <f t="shared" si="204"/>
        <v>0</v>
      </c>
    </row>
    <row r="349" spans="1:63" x14ac:dyDescent="0.3">
      <c r="A349" s="77" t="s">
        <v>2512</v>
      </c>
      <c r="B349" s="77" t="s">
        <v>787</v>
      </c>
      <c r="C349" s="77">
        <f>VLOOKUP(B349,Площадь!A:B,2,0)</f>
        <v>17.399999999999999</v>
      </c>
      <c r="D349" s="113">
        <v>44995</v>
      </c>
      <c r="G349">
        <f>31-G348</f>
        <v>22</v>
      </c>
      <c r="H349">
        <v>30</v>
      </c>
      <c r="I349">
        <v>31</v>
      </c>
      <c r="J349">
        <v>30</v>
      </c>
      <c r="K349">
        <v>31</v>
      </c>
      <c r="L349">
        <v>31</v>
      </c>
      <c r="M349">
        <v>30</v>
      </c>
      <c r="N349">
        <v>31</v>
      </c>
      <c r="O349">
        <v>30</v>
      </c>
      <c r="P349">
        <v>31</v>
      </c>
      <c r="Q349">
        <f t="shared" si="173"/>
        <v>297</v>
      </c>
      <c r="R349" s="108"/>
      <c r="S349" s="91"/>
      <c r="T349" s="50">
        <f t="shared" si="174"/>
        <v>0</v>
      </c>
      <c r="U349" s="50">
        <f t="shared" si="175"/>
        <v>0</v>
      </c>
      <c r="V349" s="50">
        <f t="shared" si="176"/>
        <v>0</v>
      </c>
      <c r="W349" s="50">
        <f t="shared" si="177"/>
        <v>0</v>
      </c>
      <c r="X349" s="50">
        <f t="shared" si="178"/>
        <v>0</v>
      </c>
      <c r="Y349" s="50"/>
      <c r="Z349" s="50"/>
      <c r="AA349" s="50"/>
      <c r="AB349" s="50"/>
      <c r="AC349" s="50"/>
      <c r="AD349" s="50">
        <f t="shared" si="179"/>
        <v>0</v>
      </c>
      <c r="AE349" s="50">
        <f t="shared" si="180"/>
        <v>0</v>
      </c>
      <c r="AF349" s="50">
        <f t="shared" si="181"/>
        <v>0</v>
      </c>
      <c r="AG349" s="50">
        <f t="shared" si="182"/>
        <v>0</v>
      </c>
      <c r="AI349" s="50">
        <f t="shared" si="183"/>
        <v>0</v>
      </c>
      <c r="AJ349" s="50">
        <f t="shared" si="184"/>
        <v>0</v>
      </c>
      <c r="AK349" s="50">
        <f t="shared" si="185"/>
        <v>0</v>
      </c>
      <c r="AL349" s="50">
        <f t="shared" si="186"/>
        <v>0.19704443151084916</v>
      </c>
      <c r="AR349" s="50">
        <f t="shared" si="187"/>
        <v>0.25918491910685054</v>
      </c>
      <c r="AS349" s="50">
        <f t="shared" si="188"/>
        <v>0.23197693685493009</v>
      </c>
      <c r="AT349" s="50">
        <f t="shared" si="189"/>
        <v>0.31856150668205113</v>
      </c>
      <c r="AV349" s="49">
        <f t="shared" si="190"/>
        <v>0</v>
      </c>
      <c r="AW349" s="49">
        <f t="shared" si="191"/>
        <v>0</v>
      </c>
      <c r="AX349" s="49">
        <f t="shared" si="192"/>
        <v>0</v>
      </c>
      <c r="AY349" s="49">
        <f t="shared" si="193"/>
        <v>528.93819017046303</v>
      </c>
      <c r="AZ349" s="49">
        <f t="shared" si="194"/>
        <v>0</v>
      </c>
      <c r="BA349" s="49">
        <f t="shared" si="195"/>
        <v>0</v>
      </c>
      <c r="BB349" s="49">
        <f t="shared" si="196"/>
        <v>0</v>
      </c>
      <c r="BC349" s="49">
        <f t="shared" si="197"/>
        <v>0</v>
      </c>
      <c r="BD349" s="49">
        <f t="shared" si="198"/>
        <v>0</v>
      </c>
      <c r="BE349" s="49">
        <f t="shared" si="199"/>
        <v>695.7456294536654</v>
      </c>
      <c r="BF349" s="49">
        <f t="shared" si="200"/>
        <v>622.70961021590017</v>
      </c>
      <c r="BG349" s="49">
        <f t="shared" si="201"/>
        <v>855.13376607703083</v>
      </c>
      <c r="BH349" s="72">
        <f t="shared" si="202"/>
        <v>2702.5271959170595</v>
      </c>
      <c r="BI349" s="49">
        <f>VLOOKUP(A349,'1_12'!A:O,15,0)</f>
        <v>6725.97</v>
      </c>
      <c r="BJ349" s="73">
        <f t="shared" si="203"/>
        <v>-4023.4428040829407</v>
      </c>
      <c r="BK349" s="50">
        <f t="shared" si="204"/>
        <v>4.8216848379055615E-3</v>
      </c>
    </row>
    <row r="350" spans="1:63" x14ac:dyDescent="0.3">
      <c r="A350" s="77" t="s">
        <v>1469</v>
      </c>
      <c r="B350" s="77" t="s">
        <v>1162</v>
      </c>
      <c r="C350" s="77">
        <f>VLOOKUP(B350,Площадь!A:B,2,0)</f>
        <v>13.8</v>
      </c>
      <c r="D350" s="113"/>
      <c r="E350">
        <v>31</v>
      </c>
      <c r="F350">
        <v>28</v>
      </c>
      <c r="G350">
        <v>9</v>
      </c>
      <c r="Q350">
        <f t="shared" si="173"/>
        <v>68</v>
      </c>
      <c r="R350" s="108"/>
      <c r="S350" s="91"/>
      <c r="T350" s="50">
        <f t="shared" si="174"/>
        <v>0</v>
      </c>
      <c r="U350" s="50">
        <f t="shared" si="175"/>
        <v>0</v>
      </c>
      <c r="V350" s="50">
        <f t="shared" si="176"/>
        <v>0</v>
      </c>
      <c r="W350" s="50">
        <f t="shared" si="177"/>
        <v>0</v>
      </c>
      <c r="X350" s="50">
        <f t="shared" si="178"/>
        <v>0</v>
      </c>
      <c r="Y350" s="50"/>
      <c r="Z350" s="50"/>
      <c r="AA350" s="50"/>
      <c r="AB350" s="50"/>
      <c r="AC350" s="50"/>
      <c r="AD350" s="50">
        <f t="shared" si="179"/>
        <v>0</v>
      </c>
      <c r="AE350" s="50">
        <f t="shared" si="180"/>
        <v>0</v>
      </c>
      <c r="AF350" s="50">
        <f t="shared" si="181"/>
        <v>0</v>
      </c>
      <c r="AG350" s="50">
        <f t="shared" si="182"/>
        <v>0</v>
      </c>
      <c r="AI350" s="50">
        <f t="shared" si="183"/>
        <v>0</v>
      </c>
      <c r="AJ350" s="50">
        <f t="shared" si="184"/>
        <v>0</v>
      </c>
      <c r="AK350" s="50">
        <f t="shared" si="185"/>
        <v>0</v>
      </c>
      <c r="AL350" s="50">
        <f t="shared" si="186"/>
        <v>0</v>
      </c>
      <c r="AR350" s="50">
        <f t="shared" si="187"/>
        <v>0</v>
      </c>
      <c r="AS350" s="50">
        <f t="shared" si="188"/>
        <v>0</v>
      </c>
      <c r="AT350" s="50">
        <f t="shared" si="189"/>
        <v>0</v>
      </c>
      <c r="AV350" s="49">
        <f t="shared" si="190"/>
        <v>0</v>
      </c>
      <c r="AW350" s="49">
        <f t="shared" si="191"/>
        <v>0</v>
      </c>
      <c r="AX350" s="49">
        <f t="shared" si="192"/>
        <v>0</v>
      </c>
      <c r="AY350" s="49">
        <f t="shared" si="193"/>
        <v>0</v>
      </c>
      <c r="AZ350" s="49">
        <f t="shared" si="194"/>
        <v>0</v>
      </c>
      <c r="BA350" s="49">
        <f t="shared" si="195"/>
        <v>0</v>
      </c>
      <c r="BB350" s="49">
        <f t="shared" si="196"/>
        <v>0</v>
      </c>
      <c r="BC350" s="49">
        <f t="shared" si="197"/>
        <v>0</v>
      </c>
      <c r="BD350" s="49">
        <f t="shared" si="198"/>
        <v>0</v>
      </c>
      <c r="BE350" s="49">
        <f t="shared" si="199"/>
        <v>0</v>
      </c>
      <c r="BF350" s="49">
        <f t="shared" si="200"/>
        <v>0</v>
      </c>
      <c r="BG350" s="49">
        <f t="shared" si="201"/>
        <v>0</v>
      </c>
      <c r="BH350" s="72">
        <f t="shared" si="202"/>
        <v>0</v>
      </c>
      <c r="BI350" s="49">
        <f>VLOOKUP(A350,'1_12'!A:O,15,0)</f>
        <v>0</v>
      </c>
      <c r="BJ350" s="73">
        <f t="shared" si="203"/>
        <v>0</v>
      </c>
      <c r="BK350" s="50">
        <f t="shared" si="204"/>
        <v>0</v>
      </c>
    </row>
    <row r="351" spans="1:63" x14ac:dyDescent="0.3">
      <c r="A351" s="77" t="s">
        <v>2481</v>
      </c>
      <c r="B351" s="77" t="s">
        <v>1162</v>
      </c>
      <c r="C351" s="77">
        <f>VLOOKUP(B351,Площадь!A:B,2,0)</f>
        <v>13.8</v>
      </c>
      <c r="D351" s="113">
        <v>44995</v>
      </c>
      <c r="G351">
        <f>31-G350</f>
        <v>22</v>
      </c>
      <c r="H351">
        <v>30</v>
      </c>
      <c r="I351">
        <v>31</v>
      </c>
      <c r="J351">
        <v>30</v>
      </c>
      <c r="K351">
        <v>31</v>
      </c>
      <c r="L351">
        <v>31</v>
      </c>
      <c r="M351">
        <v>30</v>
      </c>
      <c r="N351">
        <v>31</v>
      </c>
      <c r="O351">
        <v>30</v>
      </c>
      <c r="P351">
        <v>31</v>
      </c>
      <c r="Q351">
        <f t="shared" si="173"/>
        <v>297</v>
      </c>
      <c r="R351" s="108"/>
      <c r="S351" s="91"/>
      <c r="T351" s="50">
        <f t="shared" si="174"/>
        <v>0</v>
      </c>
      <c r="U351" s="50">
        <f t="shared" si="175"/>
        <v>0</v>
      </c>
      <c r="V351" s="50">
        <f t="shared" si="176"/>
        <v>0</v>
      </c>
      <c r="W351" s="50">
        <f t="shared" si="177"/>
        <v>0</v>
      </c>
      <c r="X351" s="50">
        <f t="shared" si="178"/>
        <v>0</v>
      </c>
      <c r="Y351" s="50"/>
      <c r="Z351" s="50"/>
      <c r="AA351" s="50"/>
      <c r="AB351" s="50"/>
      <c r="AC351" s="50"/>
      <c r="AD351" s="50">
        <f t="shared" si="179"/>
        <v>0</v>
      </c>
      <c r="AE351" s="50">
        <f t="shared" si="180"/>
        <v>0</v>
      </c>
      <c r="AF351" s="50">
        <f t="shared" si="181"/>
        <v>0</v>
      </c>
      <c r="AG351" s="50">
        <f t="shared" si="182"/>
        <v>0</v>
      </c>
      <c r="AI351" s="50">
        <f t="shared" si="183"/>
        <v>0</v>
      </c>
      <c r="AJ351" s="50">
        <f t="shared" si="184"/>
        <v>0</v>
      </c>
      <c r="AK351" s="50">
        <f t="shared" si="185"/>
        <v>0</v>
      </c>
      <c r="AL351" s="50">
        <f t="shared" si="186"/>
        <v>0.15627661809481144</v>
      </c>
      <c r="AR351" s="50">
        <f t="shared" si="187"/>
        <v>0.20556045308474355</v>
      </c>
      <c r="AS351" s="50">
        <f t="shared" si="188"/>
        <v>0.183981708540117</v>
      </c>
      <c r="AT351" s="50">
        <f t="shared" si="189"/>
        <v>0.25265222943748888</v>
      </c>
      <c r="AV351" s="49">
        <f t="shared" si="190"/>
        <v>0</v>
      </c>
      <c r="AW351" s="49">
        <f t="shared" si="191"/>
        <v>0</v>
      </c>
      <c r="AX351" s="49">
        <f t="shared" si="192"/>
        <v>0</v>
      </c>
      <c r="AY351" s="49">
        <f t="shared" si="193"/>
        <v>419.50270254898805</v>
      </c>
      <c r="AZ351" s="49">
        <f t="shared" si="194"/>
        <v>0</v>
      </c>
      <c r="BA351" s="49">
        <f t="shared" si="195"/>
        <v>0</v>
      </c>
      <c r="BB351" s="49">
        <f t="shared" si="196"/>
        <v>0</v>
      </c>
      <c r="BC351" s="49">
        <f t="shared" si="197"/>
        <v>0</v>
      </c>
      <c r="BD351" s="49">
        <f t="shared" si="198"/>
        <v>0</v>
      </c>
      <c r="BE351" s="49">
        <f t="shared" si="199"/>
        <v>551.79825784256218</v>
      </c>
      <c r="BF351" s="49">
        <f t="shared" si="200"/>
        <v>493.87313913674848</v>
      </c>
      <c r="BG351" s="49">
        <f t="shared" si="201"/>
        <v>678.20953861281771</v>
      </c>
      <c r="BH351" s="72">
        <f t="shared" si="202"/>
        <v>2143.3836381411165</v>
      </c>
      <c r="BI351" s="49">
        <f>VLOOKUP(A351,'1_12'!A:O,15,0)</f>
        <v>5334.39</v>
      </c>
      <c r="BJ351" s="73">
        <f t="shared" si="203"/>
        <v>-3191.0063618588838</v>
      </c>
      <c r="BK351" s="50">
        <f t="shared" si="204"/>
        <v>4.8216848379055597E-3</v>
      </c>
    </row>
    <row r="352" spans="1:63" x14ac:dyDescent="0.3">
      <c r="A352" s="77" t="s">
        <v>1753</v>
      </c>
      <c r="B352" s="77" t="s">
        <v>1058</v>
      </c>
      <c r="C352" s="77">
        <f>VLOOKUP(B352,Площадь!A:B,2,0)</f>
        <v>17.899999999999999</v>
      </c>
      <c r="D352" s="113"/>
      <c r="E352">
        <v>31</v>
      </c>
      <c r="F352">
        <v>28</v>
      </c>
      <c r="G352">
        <v>9</v>
      </c>
      <c r="Q352">
        <f t="shared" si="173"/>
        <v>68</v>
      </c>
      <c r="R352" s="108"/>
      <c r="S352" s="91"/>
      <c r="T352" s="50">
        <f t="shared" si="174"/>
        <v>0</v>
      </c>
      <c r="U352" s="50">
        <f t="shared" si="175"/>
        <v>0</v>
      </c>
      <c r="V352" s="50">
        <f t="shared" si="176"/>
        <v>0</v>
      </c>
      <c r="W352" s="50">
        <f t="shared" si="177"/>
        <v>0</v>
      </c>
      <c r="X352" s="50">
        <f t="shared" si="178"/>
        <v>0</v>
      </c>
      <c r="Y352" s="50"/>
      <c r="Z352" s="50"/>
      <c r="AA352" s="50"/>
      <c r="AB352" s="50"/>
      <c r="AC352" s="50"/>
      <c r="AD352" s="50">
        <f t="shared" si="179"/>
        <v>0</v>
      </c>
      <c r="AE352" s="50">
        <f t="shared" si="180"/>
        <v>0</v>
      </c>
      <c r="AF352" s="50">
        <f t="shared" si="181"/>
        <v>0</v>
      </c>
      <c r="AG352" s="50">
        <f t="shared" si="182"/>
        <v>0</v>
      </c>
      <c r="AI352" s="50">
        <f t="shared" si="183"/>
        <v>0</v>
      </c>
      <c r="AJ352" s="50">
        <f t="shared" si="184"/>
        <v>0</v>
      </c>
      <c r="AK352" s="50">
        <f t="shared" si="185"/>
        <v>0</v>
      </c>
      <c r="AL352" s="50">
        <f t="shared" si="186"/>
        <v>0</v>
      </c>
      <c r="AR352" s="50">
        <f t="shared" si="187"/>
        <v>0</v>
      </c>
      <c r="AS352" s="50">
        <f t="shared" si="188"/>
        <v>0</v>
      </c>
      <c r="AT352" s="50">
        <f t="shared" si="189"/>
        <v>0</v>
      </c>
      <c r="AV352" s="49">
        <f t="shared" si="190"/>
        <v>0</v>
      </c>
      <c r="AW352" s="49">
        <f t="shared" si="191"/>
        <v>0</v>
      </c>
      <c r="AX352" s="49">
        <f t="shared" si="192"/>
        <v>0</v>
      </c>
      <c r="AY352" s="49">
        <f t="shared" si="193"/>
        <v>0</v>
      </c>
      <c r="AZ352" s="49">
        <f t="shared" si="194"/>
        <v>0</v>
      </c>
      <c r="BA352" s="49">
        <f t="shared" si="195"/>
        <v>0</v>
      </c>
      <c r="BB352" s="49">
        <f t="shared" si="196"/>
        <v>0</v>
      </c>
      <c r="BC352" s="49">
        <f t="shared" si="197"/>
        <v>0</v>
      </c>
      <c r="BD352" s="49">
        <f t="shared" si="198"/>
        <v>0</v>
      </c>
      <c r="BE352" s="49">
        <f t="shared" si="199"/>
        <v>0</v>
      </c>
      <c r="BF352" s="49">
        <f t="shared" si="200"/>
        <v>0</v>
      </c>
      <c r="BG352" s="49">
        <f t="shared" si="201"/>
        <v>0</v>
      </c>
      <c r="BH352" s="72">
        <f t="shared" si="202"/>
        <v>0</v>
      </c>
      <c r="BI352" s="49">
        <f>VLOOKUP(A352,'1_12'!A:O,15,0)</f>
        <v>0</v>
      </c>
      <c r="BJ352" s="73">
        <f t="shared" si="203"/>
        <v>0</v>
      </c>
      <c r="BK352" s="50">
        <f t="shared" si="204"/>
        <v>0</v>
      </c>
    </row>
    <row r="353" spans="1:63" x14ac:dyDescent="0.3">
      <c r="A353" s="77" t="s">
        <v>2517</v>
      </c>
      <c r="B353" s="77" t="s">
        <v>1058</v>
      </c>
      <c r="C353" s="77">
        <f>VLOOKUP(B353,Площадь!A:B,2,0)</f>
        <v>17.899999999999999</v>
      </c>
      <c r="D353" s="113">
        <v>44995</v>
      </c>
      <c r="G353">
        <f>31-G352</f>
        <v>22</v>
      </c>
      <c r="H353">
        <v>30</v>
      </c>
      <c r="I353">
        <v>31</v>
      </c>
      <c r="J353">
        <v>30</v>
      </c>
      <c r="K353">
        <v>31</v>
      </c>
      <c r="L353">
        <v>31</v>
      </c>
      <c r="M353">
        <v>30</v>
      </c>
      <c r="N353">
        <v>31</v>
      </c>
      <c r="O353">
        <v>30</v>
      </c>
      <c r="P353">
        <v>31</v>
      </c>
      <c r="Q353">
        <f t="shared" si="173"/>
        <v>297</v>
      </c>
      <c r="R353" s="108"/>
      <c r="S353" s="91"/>
      <c r="T353" s="50">
        <f t="shared" si="174"/>
        <v>0</v>
      </c>
      <c r="U353" s="50">
        <f t="shared" si="175"/>
        <v>0</v>
      </c>
      <c r="V353" s="50">
        <f t="shared" si="176"/>
        <v>0</v>
      </c>
      <c r="W353" s="50">
        <f t="shared" si="177"/>
        <v>0</v>
      </c>
      <c r="X353" s="50">
        <f t="shared" si="178"/>
        <v>0</v>
      </c>
      <c r="Y353" s="50"/>
      <c r="Z353" s="50"/>
      <c r="AA353" s="50"/>
      <c r="AB353" s="50"/>
      <c r="AC353" s="50"/>
      <c r="AD353" s="50">
        <f t="shared" si="179"/>
        <v>0</v>
      </c>
      <c r="AE353" s="50">
        <f t="shared" si="180"/>
        <v>0</v>
      </c>
      <c r="AF353" s="50">
        <f t="shared" si="181"/>
        <v>0</v>
      </c>
      <c r="AG353" s="50">
        <f t="shared" si="182"/>
        <v>0</v>
      </c>
      <c r="AI353" s="50">
        <f t="shared" si="183"/>
        <v>0</v>
      </c>
      <c r="AJ353" s="50">
        <f t="shared" si="184"/>
        <v>0</v>
      </c>
      <c r="AK353" s="50">
        <f t="shared" si="185"/>
        <v>0</v>
      </c>
      <c r="AL353" s="50">
        <f t="shared" si="186"/>
        <v>0.20270662781863219</v>
      </c>
      <c r="AR353" s="50">
        <f t="shared" si="187"/>
        <v>0.26663276160992094</v>
      </c>
      <c r="AS353" s="50">
        <f t="shared" si="188"/>
        <v>0.23864294078754303</v>
      </c>
      <c r="AT353" s="50">
        <f t="shared" si="189"/>
        <v>0.32771557296601811</v>
      </c>
      <c r="AV353" s="49">
        <f t="shared" si="190"/>
        <v>0</v>
      </c>
      <c r="AW353" s="49">
        <f t="shared" si="191"/>
        <v>0</v>
      </c>
      <c r="AX353" s="49">
        <f t="shared" si="192"/>
        <v>0</v>
      </c>
      <c r="AY353" s="49">
        <f t="shared" si="193"/>
        <v>544.13756345122351</v>
      </c>
      <c r="AZ353" s="49">
        <f t="shared" si="194"/>
        <v>0</v>
      </c>
      <c r="BA353" s="49">
        <f t="shared" si="195"/>
        <v>0</v>
      </c>
      <c r="BB353" s="49">
        <f t="shared" si="196"/>
        <v>0</v>
      </c>
      <c r="BC353" s="49">
        <f t="shared" si="197"/>
        <v>0</v>
      </c>
      <c r="BD353" s="49">
        <f t="shared" si="198"/>
        <v>0</v>
      </c>
      <c r="BE353" s="49">
        <f t="shared" si="199"/>
        <v>715.73831995520743</v>
      </c>
      <c r="BF353" s="49">
        <f t="shared" si="200"/>
        <v>640.60356453244901</v>
      </c>
      <c r="BG353" s="49">
        <f t="shared" si="201"/>
        <v>879.70657544706046</v>
      </c>
      <c r="BH353" s="72">
        <f t="shared" si="202"/>
        <v>2780.1860233859406</v>
      </c>
      <c r="BI353" s="49">
        <f>VLOOKUP(A353,'1_12'!A:O,15,0)</f>
        <v>6919.2000000000007</v>
      </c>
      <c r="BJ353" s="73">
        <f t="shared" si="203"/>
        <v>-4139.0139766140601</v>
      </c>
      <c r="BK353" s="50">
        <f t="shared" si="204"/>
        <v>4.8216848379055606E-3</v>
      </c>
    </row>
    <row r="354" spans="1:63" x14ac:dyDescent="0.3">
      <c r="A354" s="77" t="s">
        <v>1892</v>
      </c>
      <c r="B354" s="77" t="s">
        <v>835</v>
      </c>
      <c r="C354" s="77">
        <f>VLOOKUP(B354,Площадь!A:B,2,0)</f>
        <v>14</v>
      </c>
      <c r="D354" s="113"/>
      <c r="E354">
        <v>31</v>
      </c>
      <c r="F354">
        <v>28</v>
      </c>
      <c r="G354">
        <v>9</v>
      </c>
      <c r="Q354">
        <f t="shared" si="173"/>
        <v>68</v>
      </c>
      <c r="R354" s="108"/>
      <c r="S354" s="91"/>
      <c r="T354" s="50">
        <f t="shared" si="174"/>
        <v>0</v>
      </c>
      <c r="U354" s="50">
        <f t="shared" si="175"/>
        <v>0</v>
      </c>
      <c r="V354" s="50">
        <f t="shared" si="176"/>
        <v>0</v>
      </c>
      <c r="W354" s="50">
        <f t="shared" si="177"/>
        <v>0</v>
      </c>
      <c r="X354" s="50">
        <f t="shared" si="178"/>
        <v>0</v>
      </c>
      <c r="Y354" s="50"/>
      <c r="Z354" s="50"/>
      <c r="AA354" s="50"/>
      <c r="AB354" s="50"/>
      <c r="AC354" s="50"/>
      <c r="AD354" s="50">
        <f t="shared" si="179"/>
        <v>0</v>
      </c>
      <c r="AE354" s="50">
        <f t="shared" si="180"/>
        <v>0</v>
      </c>
      <c r="AF354" s="50">
        <f t="shared" si="181"/>
        <v>0</v>
      </c>
      <c r="AG354" s="50">
        <f t="shared" si="182"/>
        <v>0</v>
      </c>
      <c r="AI354" s="50">
        <f t="shared" si="183"/>
        <v>0</v>
      </c>
      <c r="AJ354" s="50">
        <f t="shared" si="184"/>
        <v>0</v>
      </c>
      <c r="AK354" s="50">
        <f t="shared" si="185"/>
        <v>0</v>
      </c>
      <c r="AL354" s="50">
        <f t="shared" si="186"/>
        <v>0</v>
      </c>
      <c r="AR354" s="50">
        <f t="shared" si="187"/>
        <v>0</v>
      </c>
      <c r="AS354" s="50">
        <f t="shared" si="188"/>
        <v>0</v>
      </c>
      <c r="AT354" s="50">
        <f t="shared" si="189"/>
        <v>0</v>
      </c>
      <c r="AV354" s="49">
        <f t="shared" si="190"/>
        <v>0</v>
      </c>
      <c r="AW354" s="49">
        <f t="shared" si="191"/>
        <v>0</v>
      </c>
      <c r="AX354" s="49">
        <f t="shared" si="192"/>
        <v>0</v>
      </c>
      <c r="AY354" s="49">
        <f t="shared" si="193"/>
        <v>0</v>
      </c>
      <c r="AZ354" s="49">
        <f t="shared" si="194"/>
        <v>0</v>
      </c>
      <c r="BA354" s="49">
        <f t="shared" si="195"/>
        <v>0</v>
      </c>
      <c r="BB354" s="49">
        <f t="shared" si="196"/>
        <v>0</v>
      </c>
      <c r="BC354" s="49">
        <f t="shared" si="197"/>
        <v>0</v>
      </c>
      <c r="BD354" s="49">
        <f t="shared" si="198"/>
        <v>0</v>
      </c>
      <c r="BE354" s="49">
        <f t="shared" si="199"/>
        <v>0</v>
      </c>
      <c r="BF354" s="49">
        <f t="shared" si="200"/>
        <v>0</v>
      </c>
      <c r="BG354" s="49">
        <f t="shared" si="201"/>
        <v>0</v>
      </c>
      <c r="BH354" s="72">
        <f t="shared" si="202"/>
        <v>0</v>
      </c>
      <c r="BI354" s="49">
        <f>VLOOKUP(A354,'1_12'!A:O,15,0)</f>
        <v>0</v>
      </c>
      <c r="BJ354" s="73">
        <f t="shared" si="203"/>
        <v>0</v>
      </c>
      <c r="BK354" s="50">
        <f t="shared" si="204"/>
        <v>0</v>
      </c>
    </row>
    <row r="355" spans="1:63" x14ac:dyDescent="0.3">
      <c r="A355" s="77" t="s">
        <v>2521</v>
      </c>
      <c r="B355" s="77" t="s">
        <v>835</v>
      </c>
      <c r="C355" s="77">
        <f>VLOOKUP(B355,Площадь!A:B,2,0)</f>
        <v>14</v>
      </c>
      <c r="D355" s="113">
        <v>44995</v>
      </c>
      <c r="G355">
        <f>31-G354</f>
        <v>22</v>
      </c>
      <c r="H355">
        <v>30</v>
      </c>
      <c r="I355">
        <v>31</v>
      </c>
      <c r="J355">
        <v>30</v>
      </c>
      <c r="K355">
        <v>31</v>
      </c>
      <c r="L355">
        <v>31</v>
      </c>
      <c r="M355">
        <v>30</v>
      </c>
      <c r="N355">
        <v>31</v>
      </c>
      <c r="O355">
        <v>30</v>
      </c>
      <c r="P355">
        <v>31</v>
      </c>
      <c r="Q355">
        <f t="shared" si="173"/>
        <v>297</v>
      </c>
      <c r="R355" s="108"/>
      <c r="S355" s="91"/>
      <c r="T355" s="50">
        <f t="shared" si="174"/>
        <v>0</v>
      </c>
      <c r="U355" s="50">
        <f t="shared" si="175"/>
        <v>0</v>
      </c>
      <c r="V355" s="50">
        <f t="shared" si="176"/>
        <v>0</v>
      </c>
      <c r="W355" s="50">
        <f t="shared" si="177"/>
        <v>0</v>
      </c>
      <c r="X355" s="50">
        <f t="shared" si="178"/>
        <v>0</v>
      </c>
      <c r="Y355" s="50"/>
      <c r="Z355" s="50"/>
      <c r="AA355" s="50"/>
      <c r="AB355" s="50"/>
      <c r="AC355" s="50"/>
      <c r="AD355" s="50">
        <f t="shared" si="179"/>
        <v>0</v>
      </c>
      <c r="AE355" s="50">
        <f t="shared" si="180"/>
        <v>0</v>
      </c>
      <c r="AF355" s="50">
        <f t="shared" si="181"/>
        <v>0</v>
      </c>
      <c r="AG355" s="50">
        <f t="shared" si="182"/>
        <v>0</v>
      </c>
      <c r="AI355" s="50">
        <f t="shared" si="183"/>
        <v>0</v>
      </c>
      <c r="AJ355" s="50">
        <f t="shared" si="184"/>
        <v>0</v>
      </c>
      <c r="AK355" s="50">
        <f t="shared" si="185"/>
        <v>0</v>
      </c>
      <c r="AL355" s="50">
        <f t="shared" si="186"/>
        <v>0.15854149661792463</v>
      </c>
      <c r="AR355" s="50">
        <f t="shared" si="187"/>
        <v>0.20853959008597173</v>
      </c>
      <c r="AS355" s="50">
        <f t="shared" si="188"/>
        <v>0.18664811011316215</v>
      </c>
      <c r="AT355" s="50">
        <f t="shared" si="189"/>
        <v>0.25631385595107564</v>
      </c>
      <c r="AV355" s="49">
        <f t="shared" si="190"/>
        <v>0</v>
      </c>
      <c r="AW355" s="49">
        <f t="shared" si="191"/>
        <v>0</v>
      </c>
      <c r="AX355" s="49">
        <f t="shared" si="192"/>
        <v>0</v>
      </c>
      <c r="AY355" s="49">
        <f t="shared" si="193"/>
        <v>425.58245186129221</v>
      </c>
      <c r="AZ355" s="49">
        <f t="shared" si="194"/>
        <v>0</v>
      </c>
      <c r="BA355" s="49">
        <f t="shared" si="195"/>
        <v>0</v>
      </c>
      <c r="BB355" s="49">
        <f t="shared" si="196"/>
        <v>0</v>
      </c>
      <c r="BC355" s="49">
        <f t="shared" si="197"/>
        <v>0</v>
      </c>
      <c r="BD355" s="49">
        <f t="shared" si="198"/>
        <v>0</v>
      </c>
      <c r="BE355" s="49">
        <f t="shared" si="199"/>
        <v>559.79533404317908</v>
      </c>
      <c r="BF355" s="49">
        <f t="shared" si="200"/>
        <v>501.030720863368</v>
      </c>
      <c r="BG355" s="49">
        <f t="shared" si="201"/>
        <v>688.03866236082945</v>
      </c>
      <c r="BH355" s="72">
        <f t="shared" si="202"/>
        <v>2174.447169128669</v>
      </c>
      <c r="BI355" s="49">
        <f>VLOOKUP(A355,'1_12'!A:O,15,0)</f>
        <v>5411.7000000000007</v>
      </c>
      <c r="BJ355" s="73">
        <f t="shared" si="203"/>
        <v>-3237.2528308713318</v>
      </c>
      <c r="BK355" s="50">
        <f t="shared" si="204"/>
        <v>4.8216848379055597E-3</v>
      </c>
    </row>
    <row r="356" spans="1:63" x14ac:dyDescent="0.3">
      <c r="A356" s="77" t="s">
        <v>1868</v>
      </c>
      <c r="B356" s="77" t="s">
        <v>974</v>
      </c>
      <c r="C356" s="77">
        <f>VLOOKUP(B356,Площадь!A:B,2,0)</f>
        <v>18.2</v>
      </c>
      <c r="D356" s="113"/>
      <c r="E356">
        <v>31</v>
      </c>
      <c r="F356">
        <v>28</v>
      </c>
      <c r="G356">
        <v>9</v>
      </c>
      <c r="Q356">
        <f t="shared" si="173"/>
        <v>68</v>
      </c>
      <c r="R356" s="108"/>
      <c r="S356" s="91"/>
      <c r="T356" s="50">
        <f t="shared" si="174"/>
        <v>0</v>
      </c>
      <c r="U356" s="50">
        <f t="shared" si="175"/>
        <v>0</v>
      </c>
      <c r="V356" s="50">
        <f t="shared" si="176"/>
        <v>0</v>
      </c>
      <c r="W356" s="50">
        <f t="shared" si="177"/>
        <v>0</v>
      </c>
      <c r="X356" s="50">
        <f t="shared" si="178"/>
        <v>0</v>
      </c>
      <c r="Y356" s="50"/>
      <c r="Z356" s="50"/>
      <c r="AA356" s="50"/>
      <c r="AB356" s="50"/>
      <c r="AC356" s="50"/>
      <c r="AD356" s="50">
        <f t="shared" si="179"/>
        <v>0</v>
      </c>
      <c r="AE356" s="50">
        <f t="shared" si="180"/>
        <v>0</v>
      </c>
      <c r="AF356" s="50">
        <f t="shared" si="181"/>
        <v>0</v>
      </c>
      <c r="AG356" s="50">
        <f t="shared" si="182"/>
        <v>0</v>
      </c>
      <c r="AI356" s="50">
        <f t="shared" si="183"/>
        <v>0</v>
      </c>
      <c r="AJ356" s="50">
        <f t="shared" si="184"/>
        <v>0</v>
      </c>
      <c r="AK356" s="50">
        <f t="shared" si="185"/>
        <v>0</v>
      </c>
      <c r="AL356" s="50">
        <f t="shared" si="186"/>
        <v>0</v>
      </c>
      <c r="AR356" s="50">
        <f t="shared" si="187"/>
        <v>0</v>
      </c>
      <c r="AS356" s="50">
        <f t="shared" si="188"/>
        <v>0</v>
      </c>
      <c r="AT356" s="50">
        <f t="shared" si="189"/>
        <v>0</v>
      </c>
      <c r="AV356" s="49">
        <f t="shared" si="190"/>
        <v>0</v>
      </c>
      <c r="AW356" s="49">
        <f t="shared" si="191"/>
        <v>0</v>
      </c>
      <c r="AX356" s="49">
        <f t="shared" si="192"/>
        <v>0</v>
      </c>
      <c r="AY356" s="49">
        <f t="shared" si="193"/>
        <v>0</v>
      </c>
      <c r="AZ356" s="49">
        <f t="shared" si="194"/>
        <v>0</v>
      </c>
      <c r="BA356" s="49">
        <f t="shared" si="195"/>
        <v>0</v>
      </c>
      <c r="BB356" s="49">
        <f t="shared" si="196"/>
        <v>0</v>
      </c>
      <c r="BC356" s="49">
        <f t="shared" si="197"/>
        <v>0</v>
      </c>
      <c r="BD356" s="49">
        <f t="shared" si="198"/>
        <v>0</v>
      </c>
      <c r="BE356" s="49">
        <f t="shared" si="199"/>
        <v>0</v>
      </c>
      <c r="BF356" s="49">
        <f t="shared" si="200"/>
        <v>0</v>
      </c>
      <c r="BG356" s="49">
        <f t="shared" si="201"/>
        <v>0</v>
      </c>
      <c r="BH356" s="72">
        <f t="shared" si="202"/>
        <v>0</v>
      </c>
      <c r="BI356" s="49">
        <f>VLOOKUP(A356,'1_12'!A:O,15,0)</f>
        <v>0</v>
      </c>
      <c r="BJ356" s="73">
        <f t="shared" si="203"/>
        <v>0</v>
      </c>
      <c r="BK356" s="50">
        <f t="shared" si="204"/>
        <v>0</v>
      </c>
    </row>
    <row r="357" spans="1:63" x14ac:dyDescent="0.3">
      <c r="A357" s="77" t="s">
        <v>2594</v>
      </c>
      <c r="B357" s="77" t="s">
        <v>974</v>
      </c>
      <c r="C357" s="77">
        <f>VLOOKUP(B357,Площадь!A:B,2,0)</f>
        <v>18.2</v>
      </c>
      <c r="D357" s="113">
        <v>44995</v>
      </c>
      <c r="G357">
        <f>31-G356</f>
        <v>22</v>
      </c>
      <c r="H357">
        <v>30</v>
      </c>
      <c r="I357">
        <v>31</v>
      </c>
      <c r="J357">
        <v>30</v>
      </c>
      <c r="K357">
        <v>31</v>
      </c>
      <c r="L357">
        <v>31</v>
      </c>
      <c r="M357">
        <v>30</v>
      </c>
      <c r="N357">
        <v>31</v>
      </c>
      <c r="O357">
        <v>30</v>
      </c>
      <c r="P357">
        <v>31</v>
      </c>
      <c r="Q357">
        <f t="shared" si="173"/>
        <v>297</v>
      </c>
      <c r="R357" s="108"/>
      <c r="S357" s="91"/>
      <c r="T357" s="50">
        <f t="shared" si="174"/>
        <v>0</v>
      </c>
      <c r="U357" s="50">
        <f t="shared" si="175"/>
        <v>0</v>
      </c>
      <c r="V357" s="50">
        <f t="shared" si="176"/>
        <v>0</v>
      </c>
      <c r="W357" s="50">
        <f t="shared" si="177"/>
        <v>0</v>
      </c>
      <c r="X357" s="50">
        <f t="shared" si="178"/>
        <v>0</v>
      </c>
      <c r="Y357" s="50"/>
      <c r="Z357" s="50"/>
      <c r="AA357" s="50"/>
      <c r="AB357" s="50"/>
      <c r="AC357" s="50"/>
      <c r="AD357" s="50">
        <f t="shared" si="179"/>
        <v>0</v>
      </c>
      <c r="AE357" s="50">
        <f t="shared" si="180"/>
        <v>0</v>
      </c>
      <c r="AF357" s="50">
        <f t="shared" si="181"/>
        <v>0</v>
      </c>
      <c r="AG357" s="50">
        <f t="shared" si="182"/>
        <v>0</v>
      </c>
      <c r="AI357" s="50">
        <f t="shared" si="183"/>
        <v>0</v>
      </c>
      <c r="AJ357" s="50">
        <f t="shared" si="184"/>
        <v>0</v>
      </c>
      <c r="AK357" s="50">
        <f t="shared" si="185"/>
        <v>0</v>
      </c>
      <c r="AL357" s="50">
        <f t="shared" si="186"/>
        <v>0.206103945603302</v>
      </c>
      <c r="AR357" s="50">
        <f t="shared" si="187"/>
        <v>0.27110146711176319</v>
      </c>
      <c r="AS357" s="50">
        <f t="shared" si="188"/>
        <v>0.24264254314711081</v>
      </c>
      <c r="AT357" s="50">
        <f t="shared" si="189"/>
        <v>0.33320801273639833</v>
      </c>
      <c r="AV357" s="49">
        <f t="shared" si="190"/>
        <v>0</v>
      </c>
      <c r="AW357" s="49">
        <f t="shared" si="191"/>
        <v>0</v>
      </c>
      <c r="AX357" s="49">
        <f t="shared" si="192"/>
        <v>0</v>
      </c>
      <c r="AY357" s="49">
        <f t="shared" si="193"/>
        <v>553.25718741967978</v>
      </c>
      <c r="AZ357" s="49">
        <f t="shared" si="194"/>
        <v>0</v>
      </c>
      <c r="BA357" s="49">
        <f t="shared" si="195"/>
        <v>0</v>
      </c>
      <c r="BB357" s="49">
        <f t="shared" si="196"/>
        <v>0</v>
      </c>
      <c r="BC357" s="49">
        <f t="shared" si="197"/>
        <v>0</v>
      </c>
      <c r="BD357" s="49">
        <f t="shared" si="198"/>
        <v>0</v>
      </c>
      <c r="BE357" s="49">
        <f t="shared" si="199"/>
        <v>727.73393425613267</v>
      </c>
      <c r="BF357" s="49">
        <f t="shared" si="200"/>
        <v>651.33993712237839</v>
      </c>
      <c r="BG357" s="49">
        <f t="shared" si="201"/>
        <v>894.45026106907824</v>
      </c>
      <c r="BH357" s="72">
        <f t="shared" si="202"/>
        <v>2826.7813198672688</v>
      </c>
      <c r="BI357" s="49">
        <f>VLOOKUP(A357,'1_12'!A:O,15,0)</f>
        <v>7035.2100000000009</v>
      </c>
      <c r="BJ357" s="73">
        <f t="shared" si="203"/>
        <v>-4208.4286801327326</v>
      </c>
      <c r="BK357" s="50">
        <f t="shared" si="204"/>
        <v>4.8216848379055606E-3</v>
      </c>
    </row>
    <row r="358" spans="1:63" x14ac:dyDescent="0.3">
      <c r="A358" s="77" t="s">
        <v>1759</v>
      </c>
      <c r="B358" s="77" t="s">
        <v>1207</v>
      </c>
      <c r="C358" s="77">
        <f>VLOOKUP(B358,Площадь!A:B,2,0)</f>
        <v>18.100000000000001</v>
      </c>
      <c r="D358" s="113"/>
      <c r="E358">
        <v>31</v>
      </c>
      <c r="F358">
        <v>28</v>
      </c>
      <c r="G358">
        <v>22</v>
      </c>
      <c r="Q358">
        <f t="shared" si="173"/>
        <v>81</v>
      </c>
      <c r="R358" s="108"/>
      <c r="S358" s="91"/>
      <c r="T358" s="50">
        <f t="shared" si="174"/>
        <v>0</v>
      </c>
      <c r="U358" s="50">
        <f t="shared" si="175"/>
        <v>0</v>
      </c>
      <c r="V358" s="50">
        <f t="shared" si="176"/>
        <v>0</v>
      </c>
      <c r="W358" s="50">
        <f t="shared" si="177"/>
        <v>0</v>
      </c>
      <c r="X358" s="50">
        <f t="shared" si="178"/>
        <v>0</v>
      </c>
      <c r="Y358" s="50"/>
      <c r="Z358" s="50"/>
      <c r="AA358" s="50"/>
      <c r="AB358" s="50"/>
      <c r="AC358" s="50"/>
      <c r="AD358" s="50">
        <f t="shared" si="179"/>
        <v>0</v>
      </c>
      <c r="AE358" s="50">
        <f t="shared" si="180"/>
        <v>0</v>
      </c>
      <c r="AF358" s="50">
        <f t="shared" si="181"/>
        <v>0</v>
      </c>
      <c r="AG358" s="50">
        <f t="shared" si="182"/>
        <v>0</v>
      </c>
      <c r="AI358" s="50">
        <f t="shared" si="183"/>
        <v>0</v>
      </c>
      <c r="AJ358" s="50">
        <f t="shared" si="184"/>
        <v>0</v>
      </c>
      <c r="AK358" s="50">
        <f t="shared" si="185"/>
        <v>0</v>
      </c>
      <c r="AL358" s="50">
        <f t="shared" si="186"/>
        <v>0</v>
      </c>
      <c r="AR358" s="50">
        <f t="shared" si="187"/>
        <v>0</v>
      </c>
      <c r="AS358" s="50">
        <f t="shared" si="188"/>
        <v>0</v>
      </c>
      <c r="AT358" s="50">
        <f t="shared" si="189"/>
        <v>0</v>
      </c>
      <c r="AV358" s="49">
        <f t="shared" si="190"/>
        <v>0</v>
      </c>
      <c r="AW358" s="49">
        <f t="shared" si="191"/>
        <v>0</v>
      </c>
      <c r="AX358" s="49">
        <f t="shared" si="192"/>
        <v>0</v>
      </c>
      <c r="AY358" s="49">
        <f t="shared" si="193"/>
        <v>0</v>
      </c>
      <c r="AZ358" s="49">
        <f t="shared" si="194"/>
        <v>0</v>
      </c>
      <c r="BA358" s="49">
        <f t="shared" si="195"/>
        <v>0</v>
      </c>
      <c r="BB358" s="49">
        <f t="shared" si="196"/>
        <v>0</v>
      </c>
      <c r="BC358" s="49">
        <f t="shared" si="197"/>
        <v>0</v>
      </c>
      <c r="BD358" s="49">
        <f t="shared" si="198"/>
        <v>0</v>
      </c>
      <c r="BE358" s="49">
        <f t="shared" si="199"/>
        <v>0</v>
      </c>
      <c r="BF358" s="49">
        <f t="shared" si="200"/>
        <v>0</v>
      </c>
      <c r="BG358" s="49">
        <f t="shared" si="201"/>
        <v>0</v>
      </c>
      <c r="BH358" s="72">
        <f t="shared" si="202"/>
        <v>0</v>
      </c>
      <c r="BI358" s="49">
        <f>VLOOKUP(A358,'1_12'!A:O,15,0)</f>
        <v>0</v>
      </c>
      <c r="BJ358" s="73">
        <f t="shared" si="203"/>
        <v>0</v>
      </c>
      <c r="BK358" s="50">
        <f t="shared" si="204"/>
        <v>0</v>
      </c>
    </row>
    <row r="359" spans="1:63" x14ac:dyDescent="0.3">
      <c r="A359" s="77" t="s">
        <v>2658</v>
      </c>
      <c r="B359" s="77" t="s">
        <v>1207</v>
      </c>
      <c r="C359" s="77">
        <f>VLOOKUP(B359,Площадь!A:B,2,0)</f>
        <v>18.100000000000001</v>
      </c>
      <c r="D359" s="113">
        <v>45008</v>
      </c>
      <c r="G359">
        <f>31-G358</f>
        <v>9</v>
      </c>
      <c r="H359">
        <v>30</v>
      </c>
      <c r="I359">
        <v>31</v>
      </c>
      <c r="J359">
        <v>30</v>
      </c>
      <c r="K359">
        <v>31</v>
      </c>
      <c r="L359">
        <v>31</v>
      </c>
      <c r="M359">
        <v>30</v>
      </c>
      <c r="N359">
        <v>31</v>
      </c>
      <c r="O359">
        <v>30</v>
      </c>
      <c r="P359">
        <v>31</v>
      </c>
      <c r="Q359">
        <f t="shared" si="173"/>
        <v>284</v>
      </c>
      <c r="R359" s="108"/>
      <c r="S359" s="91"/>
      <c r="T359" s="50">
        <f t="shared" si="174"/>
        <v>0</v>
      </c>
      <c r="U359" s="50">
        <f t="shared" si="175"/>
        <v>0</v>
      </c>
      <c r="V359" s="50">
        <f t="shared" si="176"/>
        <v>0</v>
      </c>
      <c r="W359" s="50">
        <f t="shared" si="177"/>
        <v>0</v>
      </c>
      <c r="X359" s="50">
        <f t="shared" si="178"/>
        <v>0</v>
      </c>
      <c r="Y359" s="50"/>
      <c r="Z359" s="50"/>
      <c r="AA359" s="50"/>
      <c r="AB359" s="50"/>
      <c r="AC359" s="50"/>
      <c r="AD359" s="50">
        <f t="shared" si="179"/>
        <v>0</v>
      </c>
      <c r="AE359" s="50">
        <f t="shared" si="180"/>
        <v>0</v>
      </c>
      <c r="AF359" s="50">
        <f t="shared" si="181"/>
        <v>0</v>
      </c>
      <c r="AG359" s="50">
        <f t="shared" si="182"/>
        <v>0</v>
      </c>
      <c r="AI359" s="50">
        <f t="shared" si="183"/>
        <v>0</v>
      </c>
      <c r="AJ359" s="50">
        <f t="shared" si="184"/>
        <v>0</v>
      </c>
      <c r="AK359" s="50">
        <f t="shared" si="185"/>
        <v>0</v>
      </c>
      <c r="AL359" s="50">
        <f t="shared" si="186"/>
        <v>0.20497150634174544</v>
      </c>
      <c r="AR359" s="50">
        <f t="shared" si="187"/>
        <v>0.26961189861114915</v>
      </c>
      <c r="AS359" s="50">
        <f t="shared" si="188"/>
        <v>0.24130934236058826</v>
      </c>
      <c r="AT359" s="50">
        <f t="shared" si="189"/>
        <v>0.33137719947960498</v>
      </c>
      <c r="AV359" s="49">
        <f t="shared" si="190"/>
        <v>0</v>
      </c>
      <c r="AW359" s="49">
        <f t="shared" si="191"/>
        <v>0</v>
      </c>
      <c r="AX359" s="49">
        <f t="shared" si="192"/>
        <v>0</v>
      </c>
      <c r="AY359" s="49">
        <f t="shared" si="193"/>
        <v>550.21731276352784</v>
      </c>
      <c r="AZ359" s="49">
        <f t="shared" si="194"/>
        <v>0</v>
      </c>
      <c r="BA359" s="49">
        <f t="shared" si="195"/>
        <v>0</v>
      </c>
      <c r="BB359" s="49">
        <f t="shared" si="196"/>
        <v>0</v>
      </c>
      <c r="BC359" s="49">
        <f t="shared" si="197"/>
        <v>0</v>
      </c>
      <c r="BD359" s="49">
        <f t="shared" si="198"/>
        <v>0</v>
      </c>
      <c r="BE359" s="49">
        <f t="shared" si="199"/>
        <v>723.73539615582433</v>
      </c>
      <c r="BF359" s="49">
        <f t="shared" si="200"/>
        <v>647.76114625906871</v>
      </c>
      <c r="BG359" s="49">
        <f t="shared" si="201"/>
        <v>889.53569919507243</v>
      </c>
      <c r="BH359" s="72">
        <f t="shared" si="202"/>
        <v>2811.2495543734931</v>
      </c>
      <c r="BI359" s="49">
        <f>VLOOKUP(A359,'1_12'!A:O,15,0)</f>
        <v>6996.5100000000011</v>
      </c>
      <c r="BJ359" s="73">
        <f t="shared" si="203"/>
        <v>-4185.260445626508</v>
      </c>
      <c r="BK359" s="50">
        <f t="shared" si="204"/>
        <v>4.8216848379055615E-3</v>
      </c>
    </row>
    <row r="360" spans="1:63" x14ac:dyDescent="0.3">
      <c r="A360" s="77" t="s">
        <v>2014</v>
      </c>
      <c r="B360" s="77" t="s">
        <v>813</v>
      </c>
      <c r="C360" s="77">
        <f>VLOOKUP(B360,Площадь!A:B,2,0)</f>
        <v>14.3</v>
      </c>
      <c r="D360" s="113"/>
      <c r="E360">
        <v>31</v>
      </c>
      <c r="F360">
        <v>28</v>
      </c>
      <c r="G360">
        <v>14</v>
      </c>
      <c r="Q360">
        <f t="shared" si="173"/>
        <v>73</v>
      </c>
      <c r="R360" s="108"/>
      <c r="S360" s="91"/>
      <c r="T360" s="50">
        <f t="shared" si="174"/>
        <v>0</v>
      </c>
      <c r="U360" s="50">
        <f t="shared" si="175"/>
        <v>0</v>
      </c>
      <c r="V360" s="50">
        <f t="shared" si="176"/>
        <v>0</v>
      </c>
      <c r="W360" s="50">
        <f t="shared" si="177"/>
        <v>0</v>
      </c>
      <c r="X360" s="50">
        <f t="shared" si="178"/>
        <v>0</v>
      </c>
      <c r="Y360" s="50"/>
      <c r="Z360" s="50"/>
      <c r="AA360" s="50"/>
      <c r="AB360" s="50"/>
      <c r="AC360" s="50"/>
      <c r="AD360" s="50">
        <f t="shared" si="179"/>
        <v>0</v>
      </c>
      <c r="AE360" s="50">
        <f t="shared" si="180"/>
        <v>0</v>
      </c>
      <c r="AF360" s="50">
        <f t="shared" si="181"/>
        <v>0</v>
      </c>
      <c r="AG360" s="50">
        <f t="shared" si="182"/>
        <v>0</v>
      </c>
      <c r="AI360" s="50">
        <f t="shared" si="183"/>
        <v>0</v>
      </c>
      <c r="AJ360" s="50">
        <f t="shared" si="184"/>
        <v>0</v>
      </c>
      <c r="AK360" s="50">
        <f t="shared" si="185"/>
        <v>0</v>
      </c>
      <c r="AL360" s="50">
        <f t="shared" si="186"/>
        <v>0</v>
      </c>
      <c r="AR360" s="50">
        <f t="shared" si="187"/>
        <v>0</v>
      </c>
      <c r="AS360" s="50">
        <f t="shared" si="188"/>
        <v>0</v>
      </c>
      <c r="AT360" s="50">
        <f t="shared" si="189"/>
        <v>0</v>
      </c>
      <c r="AV360" s="49">
        <f t="shared" si="190"/>
        <v>0</v>
      </c>
      <c r="AW360" s="49">
        <f t="shared" si="191"/>
        <v>0</v>
      </c>
      <c r="AX360" s="49">
        <f t="shared" si="192"/>
        <v>0</v>
      </c>
      <c r="AY360" s="49">
        <f t="shared" si="193"/>
        <v>0</v>
      </c>
      <c r="AZ360" s="49">
        <f t="shared" si="194"/>
        <v>0</v>
      </c>
      <c r="BA360" s="49">
        <f t="shared" si="195"/>
        <v>0</v>
      </c>
      <c r="BB360" s="49">
        <f t="shared" si="196"/>
        <v>0</v>
      </c>
      <c r="BC360" s="49">
        <f t="shared" si="197"/>
        <v>0</v>
      </c>
      <c r="BD360" s="49">
        <f t="shared" si="198"/>
        <v>0</v>
      </c>
      <c r="BE360" s="49">
        <f t="shared" si="199"/>
        <v>0</v>
      </c>
      <c r="BF360" s="49">
        <f t="shared" si="200"/>
        <v>0</v>
      </c>
      <c r="BG360" s="49">
        <f t="shared" si="201"/>
        <v>0</v>
      </c>
      <c r="BH360" s="72">
        <f t="shared" si="202"/>
        <v>0</v>
      </c>
      <c r="BI360" s="49">
        <f>VLOOKUP(A360,'1_12'!A:O,15,0)</f>
        <v>0</v>
      </c>
      <c r="BJ360" s="73">
        <f t="shared" si="203"/>
        <v>0</v>
      </c>
      <c r="BK360" s="50">
        <f t="shared" si="204"/>
        <v>0</v>
      </c>
    </row>
    <row r="361" spans="1:63" x14ac:dyDescent="0.3">
      <c r="A361" s="77" t="s">
        <v>2551</v>
      </c>
      <c r="B361" s="77" t="s">
        <v>813</v>
      </c>
      <c r="C361" s="77">
        <f>VLOOKUP(B361,Площадь!A:B,2,0)</f>
        <v>14.3</v>
      </c>
      <c r="D361" s="113">
        <v>45000</v>
      </c>
      <c r="G361">
        <f>31-G360</f>
        <v>17</v>
      </c>
      <c r="H361">
        <v>30</v>
      </c>
      <c r="I361">
        <v>31</v>
      </c>
      <c r="J361">
        <v>30</v>
      </c>
      <c r="K361">
        <v>31</v>
      </c>
      <c r="L361">
        <v>31</v>
      </c>
      <c r="M361">
        <v>30</v>
      </c>
      <c r="N361">
        <v>31</v>
      </c>
      <c r="O361">
        <v>30</v>
      </c>
      <c r="P361">
        <v>31</v>
      </c>
      <c r="Q361">
        <f t="shared" si="173"/>
        <v>292</v>
      </c>
      <c r="R361" s="108"/>
      <c r="S361" s="91"/>
      <c r="T361" s="50">
        <f t="shared" si="174"/>
        <v>0</v>
      </c>
      <c r="U361" s="50">
        <f t="shared" si="175"/>
        <v>0</v>
      </c>
      <c r="V361" s="50">
        <f t="shared" si="176"/>
        <v>0</v>
      </c>
      <c r="W361" s="50">
        <f t="shared" si="177"/>
        <v>0</v>
      </c>
      <c r="X361" s="50">
        <f t="shared" si="178"/>
        <v>0</v>
      </c>
      <c r="Y361" s="50"/>
      <c r="Z361" s="50"/>
      <c r="AA361" s="50"/>
      <c r="AB361" s="50"/>
      <c r="AC361" s="50"/>
      <c r="AD361" s="50">
        <f t="shared" si="179"/>
        <v>0</v>
      </c>
      <c r="AE361" s="50">
        <f t="shared" si="180"/>
        <v>0</v>
      </c>
      <c r="AF361" s="50">
        <f t="shared" si="181"/>
        <v>0</v>
      </c>
      <c r="AG361" s="50">
        <f t="shared" si="182"/>
        <v>0</v>
      </c>
      <c r="AI361" s="50">
        <f t="shared" si="183"/>
        <v>0</v>
      </c>
      <c r="AJ361" s="50">
        <f t="shared" si="184"/>
        <v>0</v>
      </c>
      <c r="AK361" s="50">
        <f t="shared" si="185"/>
        <v>0</v>
      </c>
      <c r="AL361" s="50">
        <f t="shared" si="186"/>
        <v>0.16193881440259444</v>
      </c>
      <c r="AR361" s="50">
        <f t="shared" si="187"/>
        <v>0.21300829558781398</v>
      </c>
      <c r="AS361" s="50">
        <f t="shared" si="188"/>
        <v>0.19064771247272994</v>
      </c>
      <c r="AT361" s="50">
        <f t="shared" si="189"/>
        <v>0.26180629572145586</v>
      </c>
      <c r="AV361" s="49">
        <f t="shared" si="190"/>
        <v>0</v>
      </c>
      <c r="AW361" s="49">
        <f t="shared" si="191"/>
        <v>0</v>
      </c>
      <c r="AX361" s="49">
        <f t="shared" si="192"/>
        <v>0</v>
      </c>
      <c r="AY361" s="49">
        <f t="shared" si="193"/>
        <v>434.70207582974842</v>
      </c>
      <c r="AZ361" s="49">
        <f t="shared" si="194"/>
        <v>0</v>
      </c>
      <c r="BA361" s="49">
        <f t="shared" si="195"/>
        <v>0</v>
      </c>
      <c r="BB361" s="49">
        <f t="shared" si="196"/>
        <v>0</v>
      </c>
      <c r="BC361" s="49">
        <f t="shared" si="197"/>
        <v>0</v>
      </c>
      <c r="BD361" s="49">
        <f t="shared" si="198"/>
        <v>0</v>
      </c>
      <c r="BE361" s="49">
        <f t="shared" si="199"/>
        <v>571.79094834410432</v>
      </c>
      <c r="BF361" s="49">
        <f t="shared" si="200"/>
        <v>511.76709345329738</v>
      </c>
      <c r="BG361" s="49">
        <f t="shared" si="201"/>
        <v>702.78234798284734</v>
      </c>
      <c r="BH361" s="72">
        <f t="shared" si="202"/>
        <v>2221.0424656099976</v>
      </c>
      <c r="BI361" s="49">
        <f>VLOOKUP(A361,'1_12'!A:O,15,0)</f>
        <v>5527.62</v>
      </c>
      <c r="BJ361" s="73">
        <f t="shared" si="203"/>
        <v>-3306.5775343900023</v>
      </c>
      <c r="BK361" s="50">
        <f t="shared" si="204"/>
        <v>4.8216848379055606E-3</v>
      </c>
    </row>
    <row r="362" spans="1:63" x14ac:dyDescent="0.3">
      <c r="A362" s="77" t="s">
        <v>2064</v>
      </c>
      <c r="B362" s="77" t="s">
        <v>1031</v>
      </c>
      <c r="C362" s="77">
        <f>VLOOKUP(B362,Площадь!A:B,2,0)</f>
        <v>16.5</v>
      </c>
      <c r="D362" s="113"/>
      <c r="E362">
        <v>31</v>
      </c>
      <c r="F362">
        <v>28</v>
      </c>
      <c r="G362">
        <v>31</v>
      </c>
      <c r="H362">
        <v>30</v>
      </c>
      <c r="I362">
        <v>30</v>
      </c>
      <c r="Q362">
        <f t="shared" si="173"/>
        <v>150</v>
      </c>
      <c r="R362" s="108"/>
      <c r="S362" s="91"/>
      <c r="T362" s="50">
        <f t="shared" si="174"/>
        <v>0</v>
      </c>
      <c r="U362" s="50">
        <f t="shared" si="175"/>
        <v>0</v>
      </c>
      <c r="V362" s="50">
        <f t="shared" si="176"/>
        <v>0</v>
      </c>
      <c r="W362" s="50">
        <f t="shared" si="177"/>
        <v>0</v>
      </c>
      <c r="X362" s="50">
        <f t="shared" si="178"/>
        <v>0</v>
      </c>
      <c r="Y362" s="50"/>
      <c r="Z362" s="50"/>
      <c r="AA362" s="50"/>
      <c r="AB362" s="50"/>
      <c r="AC362" s="50"/>
      <c r="AD362" s="50">
        <f t="shared" si="179"/>
        <v>0</v>
      </c>
      <c r="AE362" s="50">
        <f t="shared" si="180"/>
        <v>0</v>
      </c>
      <c r="AF362" s="50">
        <f t="shared" si="181"/>
        <v>0</v>
      </c>
      <c r="AG362" s="50">
        <f t="shared" si="182"/>
        <v>0</v>
      </c>
      <c r="AI362" s="50">
        <f t="shared" si="183"/>
        <v>0</v>
      </c>
      <c r="AJ362" s="50">
        <f t="shared" si="184"/>
        <v>0</v>
      </c>
      <c r="AK362" s="50">
        <f t="shared" si="185"/>
        <v>0</v>
      </c>
      <c r="AL362" s="50">
        <f t="shared" si="186"/>
        <v>0.18685247815683975</v>
      </c>
      <c r="AR362" s="50">
        <f t="shared" si="187"/>
        <v>0</v>
      </c>
      <c r="AS362" s="50">
        <f t="shared" si="188"/>
        <v>0</v>
      </c>
      <c r="AT362" s="50">
        <f t="shared" si="189"/>
        <v>0</v>
      </c>
      <c r="AV362" s="49">
        <f t="shared" si="190"/>
        <v>0</v>
      </c>
      <c r="AW362" s="49">
        <f t="shared" si="191"/>
        <v>0</v>
      </c>
      <c r="AX362" s="49">
        <f t="shared" si="192"/>
        <v>0</v>
      </c>
      <c r="AY362" s="49">
        <f t="shared" si="193"/>
        <v>501.5793182650944</v>
      </c>
      <c r="AZ362" s="49">
        <f t="shared" si="194"/>
        <v>0</v>
      </c>
      <c r="BA362" s="49">
        <f t="shared" si="195"/>
        <v>0</v>
      </c>
      <c r="BB362" s="49">
        <f t="shared" si="196"/>
        <v>0</v>
      </c>
      <c r="BC362" s="49">
        <f t="shared" si="197"/>
        <v>0</v>
      </c>
      <c r="BD362" s="49">
        <f t="shared" si="198"/>
        <v>0</v>
      </c>
      <c r="BE362" s="49">
        <f t="shared" si="199"/>
        <v>0</v>
      </c>
      <c r="BF362" s="49">
        <f t="shared" si="200"/>
        <v>0</v>
      </c>
      <c r="BG362" s="49">
        <f t="shared" si="201"/>
        <v>0</v>
      </c>
      <c r="BH362" s="72">
        <f t="shared" si="202"/>
        <v>501.5793182650944</v>
      </c>
      <c r="BI362" s="49">
        <f>VLOOKUP(A362,'1_12'!A:O,15,0)</f>
        <v>1417.34</v>
      </c>
      <c r="BJ362" s="73">
        <f t="shared" si="203"/>
        <v>-915.76068173490557</v>
      </c>
      <c r="BK362" s="50">
        <f t="shared" si="204"/>
        <v>9.4369938463050376E-4</v>
      </c>
    </row>
    <row r="363" spans="1:63" x14ac:dyDescent="0.3">
      <c r="A363" s="77" t="s">
        <v>2811</v>
      </c>
      <c r="B363" s="77" t="s">
        <v>1031</v>
      </c>
      <c r="C363" s="77">
        <f>VLOOKUP(B363,Площадь!A:B,2,0)</f>
        <v>16.5</v>
      </c>
      <c r="D363" s="113">
        <v>45077</v>
      </c>
      <c r="I363">
        <f>31-I362</f>
        <v>1</v>
      </c>
      <c r="J363">
        <v>30</v>
      </c>
      <c r="K363">
        <v>31</v>
      </c>
      <c r="L363">
        <v>31</v>
      </c>
      <c r="M363">
        <v>30</v>
      </c>
      <c r="N363">
        <v>31</v>
      </c>
      <c r="O363">
        <v>30</v>
      </c>
      <c r="P363">
        <v>31</v>
      </c>
      <c r="Q363">
        <f t="shared" si="173"/>
        <v>215</v>
      </c>
      <c r="R363" s="108"/>
      <c r="S363" s="91"/>
      <c r="T363" s="50">
        <f t="shared" si="174"/>
        <v>0</v>
      </c>
      <c r="U363" s="50">
        <f t="shared" si="175"/>
        <v>0</v>
      </c>
      <c r="V363" s="50">
        <f t="shared" si="176"/>
        <v>0</v>
      </c>
      <c r="W363" s="50">
        <f t="shared" si="177"/>
        <v>0</v>
      </c>
      <c r="X363" s="50">
        <f t="shared" si="178"/>
        <v>0</v>
      </c>
      <c r="Y363" s="50"/>
      <c r="Z363" s="50"/>
      <c r="AA363" s="50"/>
      <c r="AB363" s="50"/>
      <c r="AC363" s="50"/>
      <c r="AD363" s="50">
        <f t="shared" si="179"/>
        <v>0</v>
      </c>
      <c r="AE363" s="50">
        <f t="shared" si="180"/>
        <v>0</v>
      </c>
      <c r="AF363" s="50">
        <f t="shared" si="181"/>
        <v>0</v>
      </c>
      <c r="AG363" s="50">
        <f t="shared" si="182"/>
        <v>0</v>
      </c>
      <c r="AI363" s="50">
        <f t="shared" si="183"/>
        <v>0</v>
      </c>
      <c r="AJ363" s="50">
        <f t="shared" si="184"/>
        <v>0</v>
      </c>
      <c r="AK363" s="50">
        <f t="shared" si="185"/>
        <v>0</v>
      </c>
      <c r="AL363" s="50">
        <f t="shared" si="186"/>
        <v>0</v>
      </c>
      <c r="AR363" s="50">
        <f t="shared" si="187"/>
        <v>0.24577880260132381</v>
      </c>
      <c r="AS363" s="50">
        <f t="shared" si="188"/>
        <v>0.21997812977622683</v>
      </c>
      <c r="AT363" s="50">
        <f t="shared" si="189"/>
        <v>0.30208418737091058</v>
      </c>
      <c r="AV363" s="49">
        <f t="shared" si="190"/>
        <v>0</v>
      </c>
      <c r="AW363" s="49">
        <f t="shared" si="191"/>
        <v>0</v>
      </c>
      <c r="AX363" s="49">
        <f t="shared" si="192"/>
        <v>0</v>
      </c>
      <c r="AY363" s="49">
        <f t="shared" si="193"/>
        <v>0</v>
      </c>
      <c r="AZ363" s="49">
        <f t="shared" si="194"/>
        <v>0</v>
      </c>
      <c r="BA363" s="49">
        <f t="shared" si="195"/>
        <v>0</v>
      </c>
      <c r="BB363" s="49">
        <f t="shared" si="196"/>
        <v>0</v>
      </c>
      <c r="BC363" s="49">
        <f t="shared" si="197"/>
        <v>0</v>
      </c>
      <c r="BD363" s="49">
        <f t="shared" si="198"/>
        <v>0</v>
      </c>
      <c r="BE363" s="49">
        <f t="shared" si="199"/>
        <v>659.75878655088968</v>
      </c>
      <c r="BF363" s="49">
        <f t="shared" si="200"/>
        <v>590.50049244611228</v>
      </c>
      <c r="BG363" s="49">
        <f t="shared" si="201"/>
        <v>810.9027092109776</v>
      </c>
      <c r="BH363" s="72">
        <f t="shared" si="202"/>
        <v>2061.1619882079794</v>
      </c>
      <c r="BI363" s="49">
        <f>VLOOKUP(A363,'1_12'!A:O,15,0)</f>
        <v>4960.6899999999996</v>
      </c>
      <c r="BJ363" s="73">
        <f t="shared" si="203"/>
        <v>-2899.5280117920202</v>
      </c>
      <c r="BK363" s="50">
        <f t="shared" si="204"/>
        <v>3.8779854532750568E-3</v>
      </c>
    </row>
    <row r="364" spans="1:63" x14ac:dyDescent="0.3">
      <c r="A364" s="77" t="s">
        <v>1893</v>
      </c>
      <c r="B364" s="77" t="s">
        <v>1032</v>
      </c>
      <c r="C364" s="77">
        <f>VLOOKUP(B364,Площадь!A:B,2,0)</f>
        <v>17.3</v>
      </c>
      <c r="D364" s="113"/>
      <c r="E364">
        <v>31</v>
      </c>
      <c r="F364">
        <v>28</v>
      </c>
      <c r="G364">
        <v>31</v>
      </c>
      <c r="H364">
        <v>30</v>
      </c>
      <c r="I364">
        <v>31</v>
      </c>
      <c r="J364">
        <v>30</v>
      </c>
      <c r="K364">
        <v>31</v>
      </c>
      <c r="L364">
        <v>1</v>
      </c>
      <c r="Q364">
        <f t="shared" si="173"/>
        <v>213</v>
      </c>
      <c r="R364" s="108"/>
      <c r="S364" s="91"/>
      <c r="T364" s="50">
        <f t="shared" si="174"/>
        <v>0</v>
      </c>
      <c r="U364" s="50">
        <f t="shared" si="175"/>
        <v>0</v>
      </c>
      <c r="V364" s="50">
        <f t="shared" si="176"/>
        <v>0</v>
      </c>
      <c r="W364" s="50">
        <f t="shared" si="177"/>
        <v>0</v>
      </c>
      <c r="X364" s="50">
        <f t="shared" si="178"/>
        <v>0</v>
      </c>
      <c r="Y364" s="50"/>
      <c r="Z364" s="50"/>
      <c r="AA364" s="50"/>
      <c r="AB364" s="50"/>
      <c r="AC364" s="50"/>
      <c r="AD364" s="50">
        <f t="shared" si="179"/>
        <v>0</v>
      </c>
      <c r="AE364" s="50">
        <f t="shared" si="180"/>
        <v>0</v>
      </c>
      <c r="AF364" s="50">
        <f t="shared" si="181"/>
        <v>0</v>
      </c>
      <c r="AG364" s="50">
        <f t="shared" si="182"/>
        <v>0</v>
      </c>
      <c r="AI364" s="50">
        <f t="shared" si="183"/>
        <v>0</v>
      </c>
      <c r="AJ364" s="50">
        <f t="shared" si="184"/>
        <v>0</v>
      </c>
      <c r="AK364" s="50">
        <f t="shared" si="185"/>
        <v>0</v>
      </c>
      <c r="AL364" s="50">
        <f t="shared" si="186"/>
        <v>0.19591199224929259</v>
      </c>
      <c r="AR364" s="50">
        <f t="shared" si="187"/>
        <v>0</v>
      </c>
      <c r="AS364" s="50">
        <f t="shared" si="188"/>
        <v>0</v>
      </c>
      <c r="AT364" s="50">
        <f t="shared" si="189"/>
        <v>0</v>
      </c>
      <c r="AV364" s="49">
        <f t="shared" si="190"/>
        <v>0</v>
      </c>
      <c r="AW364" s="49">
        <f t="shared" si="191"/>
        <v>0</v>
      </c>
      <c r="AX364" s="49">
        <f t="shared" si="192"/>
        <v>0</v>
      </c>
      <c r="AY364" s="49">
        <f t="shared" si="193"/>
        <v>525.89831551431109</v>
      </c>
      <c r="AZ364" s="49">
        <f t="shared" si="194"/>
        <v>0</v>
      </c>
      <c r="BA364" s="49">
        <f t="shared" si="195"/>
        <v>0</v>
      </c>
      <c r="BB364" s="49">
        <f t="shared" si="196"/>
        <v>0</v>
      </c>
      <c r="BC364" s="49">
        <f t="shared" si="197"/>
        <v>0</v>
      </c>
      <c r="BD364" s="49">
        <f t="shared" si="198"/>
        <v>0</v>
      </c>
      <c r="BE364" s="49">
        <f t="shared" si="199"/>
        <v>0</v>
      </c>
      <c r="BF364" s="49">
        <f t="shared" si="200"/>
        <v>0</v>
      </c>
      <c r="BG364" s="49">
        <f t="shared" si="201"/>
        <v>0</v>
      </c>
      <c r="BH364" s="72">
        <f t="shared" si="202"/>
        <v>525.89831551431109</v>
      </c>
      <c r="BI364" s="49">
        <f>VLOOKUP(A364,'1_12'!A:O,15,0)</f>
        <v>2996.0099999999998</v>
      </c>
      <c r="BJ364" s="73">
        <f t="shared" si="203"/>
        <v>-2470.1116844856888</v>
      </c>
      <c r="BK364" s="50">
        <f t="shared" si="204"/>
        <v>9.4369938463050376E-4</v>
      </c>
    </row>
    <row r="365" spans="1:63" x14ac:dyDescent="0.3">
      <c r="A365" s="77" t="s">
        <v>2867</v>
      </c>
      <c r="B365" s="77" t="s">
        <v>1032</v>
      </c>
      <c r="C365" s="77">
        <f>VLOOKUP(B365,Площадь!A:B,2,0)</f>
        <v>17.3</v>
      </c>
      <c r="D365" s="113">
        <v>45140</v>
      </c>
      <c r="L365">
        <f>31-L364</f>
        <v>30</v>
      </c>
      <c r="M365">
        <v>30</v>
      </c>
      <c r="N365">
        <v>31</v>
      </c>
      <c r="O365">
        <v>30</v>
      </c>
      <c r="P365">
        <v>31</v>
      </c>
      <c r="Q365">
        <f t="shared" si="173"/>
        <v>152</v>
      </c>
      <c r="R365" s="108"/>
      <c r="S365" s="91"/>
      <c r="T365" s="50">
        <f t="shared" si="174"/>
        <v>0</v>
      </c>
      <c r="U365" s="50">
        <f t="shared" si="175"/>
        <v>0</v>
      </c>
      <c r="V365" s="50">
        <f t="shared" si="176"/>
        <v>0</v>
      </c>
      <c r="W365" s="50">
        <f t="shared" si="177"/>
        <v>0</v>
      </c>
      <c r="X365" s="50">
        <f t="shared" si="178"/>
        <v>0</v>
      </c>
      <c r="Y365" s="50"/>
      <c r="Z365" s="50"/>
      <c r="AA365" s="50"/>
      <c r="AB365" s="50"/>
      <c r="AC365" s="50"/>
      <c r="AD365" s="50">
        <f t="shared" si="179"/>
        <v>0</v>
      </c>
      <c r="AE365" s="50">
        <f t="shared" si="180"/>
        <v>0</v>
      </c>
      <c r="AF365" s="50">
        <f t="shared" si="181"/>
        <v>0</v>
      </c>
      <c r="AG365" s="50">
        <f t="shared" si="182"/>
        <v>0</v>
      </c>
      <c r="AI365" s="50">
        <f t="shared" si="183"/>
        <v>0</v>
      </c>
      <c r="AJ365" s="50">
        <f t="shared" si="184"/>
        <v>0</v>
      </c>
      <c r="AK365" s="50">
        <f t="shared" si="185"/>
        <v>0</v>
      </c>
      <c r="AL365" s="50">
        <f t="shared" si="186"/>
        <v>0</v>
      </c>
      <c r="AR365" s="50">
        <f t="shared" si="187"/>
        <v>0.2576953506062365</v>
      </c>
      <c r="AS365" s="50">
        <f t="shared" si="188"/>
        <v>0.23064373606840752</v>
      </c>
      <c r="AT365" s="50">
        <f t="shared" si="189"/>
        <v>0.31673069342525778</v>
      </c>
      <c r="AV365" s="49">
        <f t="shared" si="190"/>
        <v>0</v>
      </c>
      <c r="AW365" s="49">
        <f t="shared" si="191"/>
        <v>0</v>
      </c>
      <c r="AX365" s="49">
        <f t="shared" si="192"/>
        <v>0</v>
      </c>
      <c r="AY365" s="49">
        <f t="shared" si="193"/>
        <v>0</v>
      </c>
      <c r="AZ365" s="49">
        <f t="shared" si="194"/>
        <v>0</v>
      </c>
      <c r="BA365" s="49">
        <f t="shared" si="195"/>
        <v>0</v>
      </c>
      <c r="BB365" s="49">
        <f t="shared" si="196"/>
        <v>0</v>
      </c>
      <c r="BC365" s="49">
        <f t="shared" si="197"/>
        <v>0</v>
      </c>
      <c r="BD365" s="49">
        <f t="shared" si="198"/>
        <v>0</v>
      </c>
      <c r="BE365" s="49">
        <f t="shared" si="199"/>
        <v>691.74709135335706</v>
      </c>
      <c r="BF365" s="49">
        <f t="shared" si="200"/>
        <v>619.13081935259038</v>
      </c>
      <c r="BG365" s="49">
        <f t="shared" si="201"/>
        <v>850.21920420302501</v>
      </c>
      <c r="BH365" s="72">
        <f t="shared" si="202"/>
        <v>2161.0971149089723</v>
      </c>
      <c r="BI365" s="49">
        <f>VLOOKUP(A365,'1_12'!A:O,15,0)</f>
        <v>3690.99</v>
      </c>
      <c r="BJ365" s="73">
        <f t="shared" si="203"/>
        <v>-1529.8928850910274</v>
      </c>
      <c r="BK365" s="50">
        <f t="shared" si="204"/>
        <v>3.8779854532750564E-3</v>
      </c>
    </row>
    <row r="366" spans="1:63" x14ac:dyDescent="0.3">
      <c r="A366" s="77" t="s">
        <v>1743</v>
      </c>
      <c r="B366" s="77" t="s">
        <v>1115</v>
      </c>
      <c r="C366" s="77">
        <f>VLOOKUP(B366,Площадь!A:B,2,0)</f>
        <v>14.3</v>
      </c>
      <c r="D366" s="113"/>
      <c r="E366">
        <v>31</v>
      </c>
      <c r="F366">
        <v>28</v>
      </c>
      <c r="G366">
        <v>31</v>
      </c>
      <c r="H366">
        <v>6</v>
      </c>
      <c r="Q366">
        <f t="shared" si="173"/>
        <v>96</v>
      </c>
      <c r="R366" s="108"/>
      <c r="S366" s="91"/>
      <c r="T366" s="50">
        <f t="shared" si="174"/>
        <v>0</v>
      </c>
      <c r="U366" s="50">
        <f t="shared" si="175"/>
        <v>0</v>
      </c>
      <c r="V366" s="50">
        <f t="shared" si="176"/>
        <v>0</v>
      </c>
      <c r="W366" s="50">
        <f t="shared" si="177"/>
        <v>0</v>
      </c>
      <c r="X366" s="50">
        <f t="shared" si="178"/>
        <v>0</v>
      </c>
      <c r="Y366" s="50"/>
      <c r="Z366" s="50"/>
      <c r="AA366" s="50"/>
      <c r="AB366" s="50"/>
      <c r="AC366" s="50"/>
      <c r="AD366" s="50">
        <f t="shared" si="179"/>
        <v>0</v>
      </c>
      <c r="AE366" s="50">
        <f t="shared" si="180"/>
        <v>0</v>
      </c>
      <c r="AF366" s="50">
        <f t="shared" si="181"/>
        <v>0</v>
      </c>
      <c r="AG366" s="50">
        <f t="shared" si="182"/>
        <v>0</v>
      </c>
      <c r="AI366" s="50">
        <f t="shared" si="183"/>
        <v>0</v>
      </c>
      <c r="AJ366" s="50">
        <f t="shared" si="184"/>
        <v>0</v>
      </c>
      <c r="AK366" s="50">
        <f t="shared" si="185"/>
        <v>0</v>
      </c>
      <c r="AL366" s="50">
        <f t="shared" si="186"/>
        <v>3.2387762880518887E-2</v>
      </c>
      <c r="AR366" s="50">
        <f t="shared" si="187"/>
        <v>0</v>
      </c>
      <c r="AS366" s="50">
        <f t="shared" si="188"/>
        <v>0</v>
      </c>
      <c r="AT366" s="50">
        <f t="shared" si="189"/>
        <v>0</v>
      </c>
      <c r="AV366" s="49">
        <f t="shared" si="190"/>
        <v>0</v>
      </c>
      <c r="AW366" s="49">
        <f t="shared" si="191"/>
        <v>0</v>
      </c>
      <c r="AX366" s="49">
        <f t="shared" si="192"/>
        <v>0</v>
      </c>
      <c r="AY366" s="49">
        <f t="shared" si="193"/>
        <v>86.940415165949688</v>
      </c>
      <c r="AZ366" s="49">
        <f t="shared" si="194"/>
        <v>0</v>
      </c>
      <c r="BA366" s="49">
        <f t="shared" si="195"/>
        <v>0</v>
      </c>
      <c r="BB366" s="49">
        <f t="shared" si="196"/>
        <v>0</v>
      </c>
      <c r="BC366" s="49">
        <f t="shared" si="197"/>
        <v>0</v>
      </c>
      <c r="BD366" s="49">
        <f t="shared" si="198"/>
        <v>0</v>
      </c>
      <c r="BE366" s="49">
        <f t="shared" si="199"/>
        <v>0</v>
      </c>
      <c r="BF366" s="49">
        <f t="shared" si="200"/>
        <v>0</v>
      </c>
      <c r="BG366" s="49">
        <f t="shared" si="201"/>
        <v>0</v>
      </c>
      <c r="BH366" s="72">
        <f t="shared" si="202"/>
        <v>86.940415165949688</v>
      </c>
      <c r="BI366" s="49">
        <f>VLOOKUP(A366,'1_12'!A:O,15,0)</f>
        <v>122.94</v>
      </c>
      <c r="BJ366" s="73">
        <f t="shared" si="203"/>
        <v>-35.99958483405031</v>
      </c>
      <c r="BK366" s="50">
        <f t="shared" si="204"/>
        <v>1.8873987692610074E-4</v>
      </c>
    </row>
    <row r="367" spans="1:63" x14ac:dyDescent="0.3">
      <c r="A367" s="77" t="s">
        <v>2671</v>
      </c>
      <c r="B367" s="77" t="s">
        <v>1115</v>
      </c>
      <c r="C367" s="77">
        <f>VLOOKUP(B367,Площадь!A:B,2,0)</f>
        <v>14.3</v>
      </c>
      <c r="D367" s="113">
        <v>45023</v>
      </c>
      <c r="H367">
        <f>30-H366</f>
        <v>24</v>
      </c>
      <c r="I367">
        <v>31</v>
      </c>
      <c r="J367">
        <v>30</v>
      </c>
      <c r="K367">
        <v>31</v>
      </c>
      <c r="L367">
        <v>31</v>
      </c>
      <c r="M367">
        <v>30</v>
      </c>
      <c r="N367">
        <v>31</v>
      </c>
      <c r="O367">
        <v>30</v>
      </c>
      <c r="P367">
        <v>31</v>
      </c>
      <c r="Q367">
        <f t="shared" si="173"/>
        <v>269</v>
      </c>
      <c r="R367" s="108"/>
      <c r="S367" s="91"/>
      <c r="T367" s="50">
        <f t="shared" si="174"/>
        <v>0</v>
      </c>
      <c r="U367" s="50">
        <f t="shared" si="175"/>
        <v>0</v>
      </c>
      <c r="V367" s="50">
        <f t="shared" si="176"/>
        <v>0</v>
      </c>
      <c r="W367" s="50">
        <f t="shared" si="177"/>
        <v>0</v>
      </c>
      <c r="X367" s="50">
        <f t="shared" si="178"/>
        <v>0</v>
      </c>
      <c r="Y367" s="50"/>
      <c r="Z367" s="50"/>
      <c r="AA367" s="50"/>
      <c r="AB367" s="50"/>
      <c r="AC367" s="50"/>
      <c r="AD367" s="50">
        <f t="shared" si="179"/>
        <v>0</v>
      </c>
      <c r="AE367" s="50">
        <f t="shared" si="180"/>
        <v>0</v>
      </c>
      <c r="AF367" s="50">
        <f t="shared" si="181"/>
        <v>0</v>
      </c>
      <c r="AG367" s="50">
        <f t="shared" si="182"/>
        <v>0</v>
      </c>
      <c r="AI367" s="50">
        <f t="shared" si="183"/>
        <v>0</v>
      </c>
      <c r="AJ367" s="50">
        <f t="shared" si="184"/>
        <v>0</v>
      </c>
      <c r="AK367" s="50">
        <f t="shared" si="185"/>
        <v>0</v>
      </c>
      <c r="AL367" s="50">
        <f t="shared" si="186"/>
        <v>0.12955105152207555</v>
      </c>
      <c r="AR367" s="50">
        <f t="shared" si="187"/>
        <v>0.21300829558781398</v>
      </c>
      <c r="AS367" s="50">
        <f t="shared" si="188"/>
        <v>0.19064771247272994</v>
      </c>
      <c r="AT367" s="50">
        <f t="shared" si="189"/>
        <v>0.26180629572145586</v>
      </c>
      <c r="AV367" s="49">
        <f t="shared" si="190"/>
        <v>0</v>
      </c>
      <c r="AW367" s="49">
        <f t="shared" si="191"/>
        <v>0</v>
      </c>
      <c r="AX367" s="49">
        <f t="shared" si="192"/>
        <v>0</v>
      </c>
      <c r="AY367" s="49">
        <f t="shared" si="193"/>
        <v>347.76166066379875</v>
      </c>
      <c r="AZ367" s="49">
        <f t="shared" si="194"/>
        <v>0</v>
      </c>
      <c r="BA367" s="49">
        <f t="shared" si="195"/>
        <v>0</v>
      </c>
      <c r="BB367" s="49">
        <f t="shared" si="196"/>
        <v>0</v>
      </c>
      <c r="BC367" s="49">
        <f t="shared" si="197"/>
        <v>0</v>
      </c>
      <c r="BD367" s="49">
        <f t="shared" si="198"/>
        <v>0</v>
      </c>
      <c r="BE367" s="49">
        <f t="shared" si="199"/>
        <v>571.79094834410432</v>
      </c>
      <c r="BF367" s="49">
        <f t="shared" si="200"/>
        <v>511.76709345329738</v>
      </c>
      <c r="BG367" s="49">
        <f t="shared" si="201"/>
        <v>702.78234798284734</v>
      </c>
      <c r="BH367" s="72">
        <f t="shared" si="202"/>
        <v>2134.1020504440476</v>
      </c>
      <c r="BI367" s="49">
        <f>VLOOKUP(A367,'1_12'!A:O,15,0)</f>
        <v>5404.68</v>
      </c>
      <c r="BJ367" s="73">
        <f t="shared" si="203"/>
        <v>-3270.5779495559527</v>
      </c>
      <c r="BK367" s="50">
        <f t="shared" si="204"/>
        <v>4.63294496097946E-3</v>
      </c>
    </row>
    <row r="368" spans="1:63" x14ac:dyDescent="0.3">
      <c r="A368" s="77" t="s">
        <v>1862</v>
      </c>
      <c r="B368" s="77" t="s">
        <v>760</v>
      </c>
      <c r="C368" s="77">
        <f>VLOOKUP(B368,Площадь!A:B,2,0)</f>
        <v>15.4</v>
      </c>
      <c r="D368" s="113"/>
      <c r="E368">
        <v>31</v>
      </c>
      <c r="F368">
        <v>28</v>
      </c>
      <c r="G368">
        <v>31</v>
      </c>
      <c r="H368">
        <v>2</v>
      </c>
      <c r="Q368">
        <f t="shared" si="173"/>
        <v>92</v>
      </c>
      <c r="R368" s="108"/>
      <c r="S368" s="91"/>
      <c r="T368" s="50">
        <f t="shared" si="174"/>
        <v>0</v>
      </c>
      <c r="U368" s="50">
        <f t="shared" si="175"/>
        <v>0</v>
      </c>
      <c r="V368" s="50">
        <f t="shared" si="176"/>
        <v>0</v>
      </c>
      <c r="W368" s="50">
        <f t="shared" si="177"/>
        <v>0</v>
      </c>
      <c r="X368" s="50">
        <f t="shared" si="178"/>
        <v>0</v>
      </c>
      <c r="Y368" s="50"/>
      <c r="Z368" s="50"/>
      <c r="AA368" s="50"/>
      <c r="AB368" s="50"/>
      <c r="AC368" s="50"/>
      <c r="AD368" s="50">
        <f t="shared" si="179"/>
        <v>0</v>
      </c>
      <c r="AE368" s="50">
        <f t="shared" si="180"/>
        <v>0</v>
      </c>
      <c r="AF368" s="50">
        <f t="shared" si="181"/>
        <v>0</v>
      </c>
      <c r="AG368" s="50">
        <f t="shared" si="182"/>
        <v>0</v>
      </c>
      <c r="AI368" s="50">
        <f t="shared" si="183"/>
        <v>0</v>
      </c>
      <c r="AJ368" s="50">
        <f t="shared" si="184"/>
        <v>0</v>
      </c>
      <c r="AK368" s="50">
        <f t="shared" si="185"/>
        <v>0</v>
      </c>
      <c r="AL368" s="50">
        <f t="shared" si="186"/>
        <v>1.1626376418647806E-2</v>
      </c>
      <c r="AR368" s="50">
        <f t="shared" si="187"/>
        <v>0</v>
      </c>
      <c r="AS368" s="50">
        <f t="shared" si="188"/>
        <v>0</v>
      </c>
      <c r="AT368" s="50">
        <f t="shared" si="189"/>
        <v>0</v>
      </c>
      <c r="AV368" s="49">
        <f t="shared" si="190"/>
        <v>0</v>
      </c>
      <c r="AW368" s="49">
        <f t="shared" si="191"/>
        <v>0</v>
      </c>
      <c r="AX368" s="49">
        <f t="shared" si="192"/>
        <v>0</v>
      </c>
      <c r="AY368" s="49">
        <f t="shared" si="193"/>
        <v>31.209379803161426</v>
      </c>
      <c r="AZ368" s="49">
        <f t="shared" si="194"/>
        <v>0</v>
      </c>
      <c r="BA368" s="49">
        <f t="shared" si="195"/>
        <v>0</v>
      </c>
      <c r="BB368" s="49">
        <f t="shared" si="196"/>
        <v>0</v>
      </c>
      <c r="BC368" s="49">
        <f t="shared" si="197"/>
        <v>0</v>
      </c>
      <c r="BD368" s="49">
        <f t="shared" si="198"/>
        <v>0</v>
      </c>
      <c r="BE368" s="49">
        <f t="shared" si="199"/>
        <v>0</v>
      </c>
      <c r="BF368" s="49">
        <f t="shared" si="200"/>
        <v>0</v>
      </c>
      <c r="BG368" s="49">
        <f t="shared" si="201"/>
        <v>0</v>
      </c>
      <c r="BH368" s="72">
        <f t="shared" si="202"/>
        <v>31.209379803161426</v>
      </c>
      <c r="BI368" s="49">
        <f>VLOOKUP(A368,'1_12'!A:O,15,0)</f>
        <v>704.1099999999999</v>
      </c>
      <c r="BJ368" s="73">
        <f t="shared" si="203"/>
        <v>-672.90062019683842</v>
      </c>
      <c r="BK368" s="50">
        <f t="shared" si="204"/>
        <v>6.2913292308700247E-5</v>
      </c>
    </row>
    <row r="369" spans="1:63" x14ac:dyDescent="0.3">
      <c r="A369" s="77" t="s">
        <v>2768</v>
      </c>
      <c r="B369" s="77" t="s">
        <v>760</v>
      </c>
      <c r="C369" s="77">
        <f>VLOOKUP(B369,Площадь!A:B,2,0)</f>
        <v>15.4</v>
      </c>
      <c r="D369" s="113">
        <v>45019</v>
      </c>
      <c r="H369">
        <f>30-H368</f>
        <v>28</v>
      </c>
      <c r="I369">
        <v>31</v>
      </c>
      <c r="J369">
        <v>30</v>
      </c>
      <c r="K369">
        <v>31</v>
      </c>
      <c r="L369">
        <v>31</v>
      </c>
      <c r="M369">
        <v>30</v>
      </c>
      <c r="N369">
        <v>31</v>
      </c>
      <c r="O369">
        <v>30</v>
      </c>
      <c r="P369">
        <v>31</v>
      </c>
      <c r="Q369">
        <f t="shared" si="173"/>
        <v>273</v>
      </c>
      <c r="R369" s="108"/>
      <c r="S369" s="91"/>
      <c r="T369" s="50">
        <f t="shared" si="174"/>
        <v>0</v>
      </c>
      <c r="U369" s="50">
        <f t="shared" si="175"/>
        <v>0</v>
      </c>
      <c r="V369" s="50">
        <f t="shared" si="176"/>
        <v>0</v>
      </c>
      <c r="W369" s="50">
        <f t="shared" si="177"/>
        <v>0</v>
      </c>
      <c r="X369" s="50">
        <f t="shared" si="178"/>
        <v>0</v>
      </c>
      <c r="Y369" s="50"/>
      <c r="Z369" s="50"/>
      <c r="AA369" s="50"/>
      <c r="AB369" s="50"/>
      <c r="AC369" s="50"/>
      <c r="AD369" s="50">
        <f t="shared" si="179"/>
        <v>0</v>
      </c>
      <c r="AE369" s="50">
        <f t="shared" si="180"/>
        <v>0</v>
      </c>
      <c r="AF369" s="50">
        <f t="shared" si="181"/>
        <v>0</v>
      </c>
      <c r="AG369" s="50">
        <f t="shared" si="182"/>
        <v>0</v>
      </c>
      <c r="AI369" s="50">
        <f t="shared" si="183"/>
        <v>0</v>
      </c>
      <c r="AJ369" s="50">
        <f t="shared" si="184"/>
        <v>0</v>
      </c>
      <c r="AK369" s="50">
        <f t="shared" si="185"/>
        <v>0</v>
      </c>
      <c r="AL369" s="50">
        <f t="shared" si="186"/>
        <v>0.16276926986106929</v>
      </c>
      <c r="AR369" s="50">
        <f t="shared" si="187"/>
        <v>0.22939354909456888</v>
      </c>
      <c r="AS369" s="50">
        <f t="shared" si="188"/>
        <v>0.20531292112447838</v>
      </c>
      <c r="AT369" s="50">
        <f t="shared" si="189"/>
        <v>0.28194524154618322</v>
      </c>
      <c r="AV369" s="49">
        <f t="shared" si="190"/>
        <v>0</v>
      </c>
      <c r="AW369" s="49">
        <f t="shared" si="191"/>
        <v>0</v>
      </c>
      <c r="AX369" s="49">
        <f t="shared" si="192"/>
        <v>0</v>
      </c>
      <c r="AY369" s="49">
        <f t="shared" si="193"/>
        <v>436.93131724426001</v>
      </c>
      <c r="AZ369" s="49">
        <f t="shared" si="194"/>
        <v>0</v>
      </c>
      <c r="BA369" s="49">
        <f t="shared" si="195"/>
        <v>0</v>
      </c>
      <c r="BB369" s="49">
        <f t="shared" si="196"/>
        <v>0</v>
      </c>
      <c r="BC369" s="49">
        <f t="shared" si="197"/>
        <v>0</v>
      </c>
      <c r="BD369" s="49">
        <f t="shared" si="198"/>
        <v>0</v>
      </c>
      <c r="BE369" s="49">
        <f t="shared" si="199"/>
        <v>615.77486744749694</v>
      </c>
      <c r="BF369" s="49">
        <f t="shared" si="200"/>
        <v>551.1337929497048</v>
      </c>
      <c r="BG369" s="49">
        <f t="shared" si="201"/>
        <v>756.84252859691242</v>
      </c>
      <c r="BH369" s="72">
        <f t="shared" si="202"/>
        <v>2360.6825062383741</v>
      </c>
      <c r="BI369" s="49">
        <f>VLOOKUP(A369,'1_12'!A:O,15,0)</f>
        <v>5248.7599999999993</v>
      </c>
      <c r="BJ369" s="73">
        <f t="shared" si="203"/>
        <v>-2888.0774937616252</v>
      </c>
      <c r="BK369" s="50">
        <f t="shared" si="204"/>
        <v>4.7587715455968604E-3</v>
      </c>
    </row>
    <row r="370" spans="1:63" x14ac:dyDescent="0.3">
      <c r="A370" s="77" t="s">
        <v>1478</v>
      </c>
      <c r="B370" s="77" t="s">
        <v>789</v>
      </c>
      <c r="C370" s="77">
        <f>VLOOKUP(B370,Площадь!A:B,2,0)</f>
        <v>17.5</v>
      </c>
      <c r="D370" s="113"/>
      <c r="E370">
        <v>31</v>
      </c>
      <c r="F370">
        <v>28</v>
      </c>
      <c r="G370">
        <v>31</v>
      </c>
      <c r="H370">
        <v>30</v>
      </c>
      <c r="I370">
        <v>31</v>
      </c>
      <c r="J370">
        <v>30</v>
      </c>
      <c r="K370">
        <v>31</v>
      </c>
      <c r="L370">
        <v>31</v>
      </c>
      <c r="M370">
        <v>30</v>
      </c>
      <c r="N370">
        <v>17</v>
      </c>
      <c r="Q370">
        <f t="shared" si="173"/>
        <v>290</v>
      </c>
      <c r="R370" s="108"/>
      <c r="S370" s="91"/>
      <c r="T370" s="50">
        <f t="shared" si="174"/>
        <v>0</v>
      </c>
      <c r="U370" s="50">
        <f t="shared" si="175"/>
        <v>0</v>
      </c>
      <c r="V370" s="50">
        <f t="shared" si="176"/>
        <v>0</v>
      </c>
      <c r="W370" s="50">
        <f t="shared" si="177"/>
        <v>0</v>
      </c>
      <c r="X370" s="50">
        <f t="shared" si="178"/>
        <v>0</v>
      </c>
      <c r="Y370" s="50"/>
      <c r="Z370" s="50"/>
      <c r="AA370" s="50"/>
      <c r="AB370" s="50"/>
      <c r="AC370" s="50"/>
      <c r="AD370" s="50">
        <f t="shared" si="179"/>
        <v>0</v>
      </c>
      <c r="AE370" s="50">
        <f t="shared" si="180"/>
        <v>0</v>
      </c>
      <c r="AF370" s="50">
        <f t="shared" si="181"/>
        <v>0</v>
      </c>
      <c r="AG370" s="50">
        <f t="shared" si="182"/>
        <v>0</v>
      </c>
      <c r="AI370" s="50">
        <f t="shared" si="183"/>
        <v>0</v>
      </c>
      <c r="AJ370" s="50">
        <f t="shared" si="184"/>
        <v>0</v>
      </c>
      <c r="AK370" s="50">
        <f t="shared" si="185"/>
        <v>0</v>
      </c>
      <c r="AL370" s="50">
        <f t="shared" si="186"/>
        <v>0.19817687077240578</v>
      </c>
      <c r="AR370" s="50">
        <f t="shared" si="187"/>
        <v>0.14295052546215803</v>
      </c>
      <c r="AS370" s="50">
        <f t="shared" si="188"/>
        <v>0</v>
      </c>
      <c r="AT370" s="50">
        <f t="shared" si="189"/>
        <v>0</v>
      </c>
      <c r="AV370" s="49">
        <f t="shared" si="190"/>
        <v>0</v>
      </c>
      <c r="AW370" s="49">
        <f t="shared" si="191"/>
        <v>0</v>
      </c>
      <c r="AX370" s="49">
        <f t="shared" si="192"/>
        <v>0</v>
      </c>
      <c r="AY370" s="49">
        <f t="shared" si="193"/>
        <v>531.9780648266152</v>
      </c>
      <c r="AZ370" s="49">
        <f t="shared" si="194"/>
        <v>0</v>
      </c>
      <c r="BA370" s="49">
        <f t="shared" si="195"/>
        <v>0</v>
      </c>
      <c r="BB370" s="49">
        <f t="shared" si="196"/>
        <v>0</v>
      </c>
      <c r="BC370" s="49">
        <f t="shared" si="197"/>
        <v>0</v>
      </c>
      <c r="BD370" s="49">
        <f t="shared" si="198"/>
        <v>0</v>
      </c>
      <c r="BE370" s="49">
        <f t="shared" si="199"/>
        <v>383.73067252959856</v>
      </c>
      <c r="BF370" s="49">
        <f t="shared" si="200"/>
        <v>0</v>
      </c>
      <c r="BG370" s="49">
        <f t="shared" si="201"/>
        <v>0</v>
      </c>
      <c r="BH370" s="72">
        <f t="shared" si="202"/>
        <v>915.70873735621376</v>
      </c>
      <c r="BI370" s="49">
        <f>VLOOKUP(A370,'1_12'!A:O,15,0)</f>
        <v>4921.9000000000005</v>
      </c>
      <c r="BJ370" s="73">
        <f t="shared" si="203"/>
        <v>-4006.191262643787</v>
      </c>
      <c r="BK370" s="50">
        <f t="shared" si="204"/>
        <v>1.6244161725455419E-3</v>
      </c>
    </row>
    <row r="371" spans="1:63" x14ac:dyDescent="0.3">
      <c r="A371" s="77" t="s">
        <v>2905</v>
      </c>
      <c r="B371" s="77" t="s">
        <v>789</v>
      </c>
      <c r="C371" s="77">
        <f>VLOOKUP(B371,Площадь!A:B,2,0)</f>
        <v>17.5</v>
      </c>
      <c r="D371" s="113">
        <v>45217</v>
      </c>
      <c r="N371">
        <f>31-N370</f>
        <v>14</v>
      </c>
      <c r="O371">
        <v>30</v>
      </c>
      <c r="P371">
        <v>31</v>
      </c>
      <c r="Q371">
        <f t="shared" si="173"/>
        <v>75</v>
      </c>
      <c r="R371" s="108"/>
      <c r="S371" s="91"/>
      <c r="T371" s="50">
        <f t="shared" si="174"/>
        <v>0</v>
      </c>
      <c r="U371" s="50">
        <f t="shared" si="175"/>
        <v>0</v>
      </c>
      <c r="V371" s="50">
        <f t="shared" si="176"/>
        <v>0</v>
      </c>
      <c r="W371" s="50">
        <f t="shared" si="177"/>
        <v>0</v>
      </c>
      <c r="X371" s="50">
        <f t="shared" si="178"/>
        <v>0</v>
      </c>
      <c r="Y371" s="50"/>
      <c r="Z371" s="50"/>
      <c r="AA371" s="50"/>
      <c r="AB371" s="50"/>
      <c r="AC371" s="50"/>
      <c r="AD371" s="50">
        <f t="shared" si="179"/>
        <v>0</v>
      </c>
      <c r="AE371" s="50">
        <f t="shared" si="180"/>
        <v>0</v>
      </c>
      <c r="AF371" s="50">
        <f t="shared" si="181"/>
        <v>0</v>
      </c>
      <c r="AG371" s="50">
        <f t="shared" si="182"/>
        <v>0</v>
      </c>
      <c r="AI371" s="50">
        <f t="shared" si="183"/>
        <v>0</v>
      </c>
      <c r="AJ371" s="50">
        <f t="shared" si="184"/>
        <v>0</v>
      </c>
      <c r="AK371" s="50">
        <f t="shared" si="185"/>
        <v>0</v>
      </c>
      <c r="AL371" s="50">
        <f t="shared" si="186"/>
        <v>0</v>
      </c>
      <c r="AR371" s="50">
        <f t="shared" si="187"/>
        <v>0.1177239621453066</v>
      </c>
      <c r="AS371" s="50">
        <f t="shared" si="188"/>
        <v>0.2333101376414527</v>
      </c>
      <c r="AT371" s="50">
        <f t="shared" si="189"/>
        <v>0.32039231993884459</v>
      </c>
      <c r="AV371" s="49">
        <f t="shared" si="190"/>
        <v>0</v>
      </c>
      <c r="AW371" s="49">
        <f t="shared" si="191"/>
        <v>0</v>
      </c>
      <c r="AX371" s="49">
        <f t="shared" si="192"/>
        <v>0</v>
      </c>
      <c r="AY371" s="49">
        <f t="shared" si="193"/>
        <v>0</v>
      </c>
      <c r="AZ371" s="49">
        <f t="shared" si="194"/>
        <v>0</v>
      </c>
      <c r="BA371" s="49">
        <f t="shared" si="195"/>
        <v>0</v>
      </c>
      <c r="BB371" s="49">
        <f t="shared" si="196"/>
        <v>0</v>
      </c>
      <c r="BC371" s="49">
        <f t="shared" si="197"/>
        <v>0</v>
      </c>
      <c r="BD371" s="49">
        <f t="shared" si="198"/>
        <v>0</v>
      </c>
      <c r="BE371" s="49">
        <f t="shared" si="199"/>
        <v>316.01349502437523</v>
      </c>
      <c r="BF371" s="49">
        <f t="shared" si="200"/>
        <v>626.28840107920996</v>
      </c>
      <c r="BG371" s="49">
        <f t="shared" si="201"/>
        <v>860.04832795103687</v>
      </c>
      <c r="BH371" s="72">
        <f t="shared" si="202"/>
        <v>1802.3502240546222</v>
      </c>
      <c r="BI371" s="49">
        <f>VLOOKUP(A371,'1_12'!A:O,15,0)</f>
        <v>1842.6799999999998</v>
      </c>
      <c r="BJ371" s="73">
        <f t="shared" si="203"/>
        <v>-40.329775945377605</v>
      </c>
      <c r="BK371" s="50">
        <f t="shared" si="204"/>
        <v>3.1972686653600185E-3</v>
      </c>
    </row>
    <row r="372" spans="1:63" x14ac:dyDescent="0.3">
      <c r="A372" s="77" t="s">
        <v>1733</v>
      </c>
      <c r="B372" s="77" t="s">
        <v>977</v>
      </c>
      <c r="C372" s="77">
        <f>VLOOKUP(B372,Площадь!A:B,2,0)</f>
        <v>13.8</v>
      </c>
      <c r="D372" s="113"/>
      <c r="E372">
        <v>31</v>
      </c>
      <c r="F372">
        <v>28</v>
      </c>
      <c r="G372">
        <v>8</v>
      </c>
      <c r="Q372">
        <f t="shared" si="173"/>
        <v>67</v>
      </c>
      <c r="R372" s="108"/>
      <c r="S372" s="91"/>
      <c r="T372" s="50">
        <f t="shared" si="174"/>
        <v>0</v>
      </c>
      <c r="U372" s="50">
        <f t="shared" si="175"/>
        <v>0</v>
      </c>
      <c r="V372" s="50">
        <f t="shared" si="176"/>
        <v>0</v>
      </c>
      <c r="W372" s="50">
        <f t="shared" si="177"/>
        <v>0</v>
      </c>
      <c r="X372" s="50">
        <f t="shared" si="178"/>
        <v>0</v>
      </c>
      <c r="Y372" s="50"/>
      <c r="Z372" s="50"/>
      <c r="AA372" s="50"/>
      <c r="AB372" s="50"/>
      <c r="AC372" s="50"/>
      <c r="AD372" s="50">
        <f t="shared" si="179"/>
        <v>0</v>
      </c>
      <c r="AE372" s="50">
        <f t="shared" si="180"/>
        <v>0</v>
      </c>
      <c r="AF372" s="50">
        <f t="shared" si="181"/>
        <v>0</v>
      </c>
      <c r="AG372" s="50">
        <f t="shared" si="182"/>
        <v>0</v>
      </c>
      <c r="AI372" s="50">
        <f t="shared" si="183"/>
        <v>0</v>
      </c>
      <c r="AJ372" s="50">
        <f t="shared" si="184"/>
        <v>0</v>
      </c>
      <c r="AK372" s="50">
        <f t="shared" si="185"/>
        <v>0</v>
      </c>
      <c r="AL372" s="50">
        <f t="shared" si="186"/>
        <v>0</v>
      </c>
      <c r="AR372" s="50">
        <f t="shared" si="187"/>
        <v>0</v>
      </c>
      <c r="AS372" s="50">
        <f t="shared" si="188"/>
        <v>0</v>
      </c>
      <c r="AT372" s="50">
        <f t="shared" si="189"/>
        <v>0</v>
      </c>
      <c r="AV372" s="49">
        <f t="shared" si="190"/>
        <v>0</v>
      </c>
      <c r="AW372" s="49">
        <f t="shared" si="191"/>
        <v>0</v>
      </c>
      <c r="AX372" s="49">
        <f t="shared" si="192"/>
        <v>0</v>
      </c>
      <c r="AY372" s="49">
        <f t="shared" si="193"/>
        <v>0</v>
      </c>
      <c r="AZ372" s="49">
        <f t="shared" si="194"/>
        <v>0</v>
      </c>
      <c r="BA372" s="49">
        <f t="shared" si="195"/>
        <v>0</v>
      </c>
      <c r="BB372" s="49">
        <f t="shared" si="196"/>
        <v>0</v>
      </c>
      <c r="BC372" s="49">
        <f t="shared" si="197"/>
        <v>0</v>
      </c>
      <c r="BD372" s="49">
        <f t="shared" si="198"/>
        <v>0</v>
      </c>
      <c r="BE372" s="49">
        <f t="shared" si="199"/>
        <v>0</v>
      </c>
      <c r="BF372" s="49">
        <f t="shared" si="200"/>
        <v>0</v>
      </c>
      <c r="BG372" s="49">
        <f t="shared" si="201"/>
        <v>0</v>
      </c>
      <c r="BH372" s="72">
        <f t="shared" si="202"/>
        <v>0</v>
      </c>
      <c r="BI372" s="49">
        <f>VLOOKUP(A372,'1_12'!A:O,15,0)</f>
        <v>0</v>
      </c>
      <c r="BJ372" s="73">
        <f t="shared" si="203"/>
        <v>0</v>
      </c>
      <c r="BK372" s="50">
        <f t="shared" si="204"/>
        <v>0</v>
      </c>
    </row>
    <row r="373" spans="1:63" x14ac:dyDescent="0.3">
      <c r="A373" s="77" t="s">
        <v>2514</v>
      </c>
      <c r="B373" s="77" t="s">
        <v>977</v>
      </c>
      <c r="C373" s="77">
        <f>VLOOKUP(B373,Площадь!A:B,2,0)</f>
        <v>13.8</v>
      </c>
      <c r="D373" s="113">
        <v>44994</v>
      </c>
      <c r="G373">
        <f>31-G372</f>
        <v>23</v>
      </c>
      <c r="H373">
        <v>30</v>
      </c>
      <c r="I373">
        <v>31</v>
      </c>
      <c r="J373">
        <v>14</v>
      </c>
      <c r="Q373">
        <f t="shared" si="173"/>
        <v>98</v>
      </c>
      <c r="R373" s="108"/>
      <c r="S373" s="91"/>
      <c r="T373" s="50">
        <f t="shared" si="174"/>
        <v>0</v>
      </c>
      <c r="U373" s="50">
        <f t="shared" si="175"/>
        <v>0</v>
      </c>
      <c r="V373" s="50">
        <f t="shared" si="176"/>
        <v>0</v>
      </c>
      <c r="W373" s="50">
        <f t="shared" si="177"/>
        <v>0</v>
      </c>
      <c r="X373" s="50">
        <f t="shared" si="178"/>
        <v>0</v>
      </c>
      <c r="Y373" s="50"/>
      <c r="Z373" s="50"/>
      <c r="AA373" s="50"/>
      <c r="AB373" s="50"/>
      <c r="AC373" s="50"/>
      <c r="AD373" s="50">
        <f t="shared" si="179"/>
        <v>0</v>
      </c>
      <c r="AE373" s="50">
        <f t="shared" si="180"/>
        <v>0</v>
      </c>
      <c r="AF373" s="50">
        <f t="shared" si="181"/>
        <v>0</v>
      </c>
      <c r="AG373" s="50">
        <f t="shared" si="182"/>
        <v>0</v>
      </c>
      <c r="AI373" s="50">
        <f t="shared" si="183"/>
        <v>0</v>
      </c>
      <c r="AJ373" s="50">
        <f t="shared" si="184"/>
        <v>0</v>
      </c>
      <c r="AK373" s="50">
        <f t="shared" si="185"/>
        <v>0</v>
      </c>
      <c r="AL373" s="50">
        <f t="shared" si="186"/>
        <v>0.15627661809481144</v>
      </c>
      <c r="AR373" s="50">
        <f t="shared" si="187"/>
        <v>0</v>
      </c>
      <c r="AS373" s="50">
        <f t="shared" si="188"/>
        <v>0</v>
      </c>
      <c r="AT373" s="50">
        <f t="shared" si="189"/>
        <v>0</v>
      </c>
      <c r="AV373" s="49">
        <f t="shared" si="190"/>
        <v>0</v>
      </c>
      <c r="AW373" s="49">
        <f t="shared" si="191"/>
        <v>0</v>
      </c>
      <c r="AX373" s="49">
        <f t="shared" si="192"/>
        <v>0</v>
      </c>
      <c r="AY373" s="49">
        <f t="shared" si="193"/>
        <v>419.50270254898805</v>
      </c>
      <c r="AZ373" s="49">
        <f t="shared" si="194"/>
        <v>0</v>
      </c>
      <c r="BA373" s="49">
        <f t="shared" si="195"/>
        <v>0</v>
      </c>
      <c r="BB373" s="49">
        <f t="shared" si="196"/>
        <v>0</v>
      </c>
      <c r="BC373" s="49">
        <f t="shared" si="197"/>
        <v>0</v>
      </c>
      <c r="BD373" s="49">
        <f t="shared" si="198"/>
        <v>0</v>
      </c>
      <c r="BE373" s="49">
        <f t="shared" si="199"/>
        <v>0</v>
      </c>
      <c r="BF373" s="49">
        <f t="shared" si="200"/>
        <v>0</v>
      </c>
      <c r="BG373" s="49">
        <f t="shared" si="201"/>
        <v>0</v>
      </c>
      <c r="BH373" s="72">
        <f t="shared" si="202"/>
        <v>419.50270254898805</v>
      </c>
      <c r="BI373" s="49">
        <f>VLOOKUP(A373,'1_12'!A:O,15,0)</f>
        <v>1462.02</v>
      </c>
      <c r="BJ373" s="73">
        <f t="shared" si="203"/>
        <v>-1042.5172974510119</v>
      </c>
      <c r="BK373" s="50">
        <f t="shared" si="204"/>
        <v>9.4369938463050376E-4</v>
      </c>
    </row>
    <row r="374" spans="1:63" x14ac:dyDescent="0.3">
      <c r="A374" s="77" t="s">
        <v>2798</v>
      </c>
      <c r="B374" s="77" t="s">
        <v>977</v>
      </c>
      <c r="C374" s="77">
        <f>VLOOKUP(B374,Площадь!A:B,2,0)</f>
        <v>13.8</v>
      </c>
      <c r="D374" s="113">
        <v>45092</v>
      </c>
      <c r="J374">
        <f>30-J373</f>
        <v>16</v>
      </c>
      <c r="K374">
        <v>31</v>
      </c>
      <c r="L374">
        <v>31</v>
      </c>
      <c r="M374">
        <v>30</v>
      </c>
      <c r="N374">
        <v>31</v>
      </c>
      <c r="O374">
        <v>30</v>
      </c>
      <c r="P374">
        <v>31</v>
      </c>
      <c r="Q374">
        <f t="shared" si="173"/>
        <v>200</v>
      </c>
      <c r="R374" s="108"/>
      <c r="S374" s="91"/>
      <c r="T374" s="50">
        <f t="shared" si="174"/>
        <v>0</v>
      </c>
      <c r="U374" s="50">
        <f t="shared" si="175"/>
        <v>0</v>
      </c>
      <c r="V374" s="50">
        <f t="shared" si="176"/>
        <v>0</v>
      </c>
      <c r="W374" s="50">
        <f t="shared" si="177"/>
        <v>0</v>
      </c>
      <c r="X374" s="50">
        <f t="shared" si="178"/>
        <v>0</v>
      </c>
      <c r="Y374" s="50"/>
      <c r="Z374" s="50"/>
      <c r="AA374" s="50"/>
      <c r="AB374" s="50"/>
      <c r="AC374" s="50"/>
      <c r="AD374" s="50">
        <f t="shared" si="179"/>
        <v>0</v>
      </c>
      <c r="AE374" s="50">
        <f t="shared" si="180"/>
        <v>0</v>
      </c>
      <c r="AF374" s="50">
        <f t="shared" si="181"/>
        <v>0</v>
      </c>
      <c r="AG374" s="50">
        <f t="shared" si="182"/>
        <v>0</v>
      </c>
      <c r="AI374" s="50">
        <f t="shared" si="183"/>
        <v>0</v>
      </c>
      <c r="AJ374" s="50">
        <f t="shared" si="184"/>
        <v>0</v>
      </c>
      <c r="AK374" s="50">
        <f t="shared" si="185"/>
        <v>0</v>
      </c>
      <c r="AL374" s="50">
        <f t="shared" si="186"/>
        <v>0</v>
      </c>
      <c r="AR374" s="50">
        <f t="shared" si="187"/>
        <v>0.20556045308474355</v>
      </c>
      <c r="AS374" s="50">
        <f t="shared" si="188"/>
        <v>0.183981708540117</v>
      </c>
      <c r="AT374" s="50">
        <f t="shared" si="189"/>
        <v>0.25265222943748888</v>
      </c>
      <c r="AV374" s="49">
        <f t="shared" si="190"/>
        <v>0</v>
      </c>
      <c r="AW374" s="49">
        <f t="shared" si="191"/>
        <v>0</v>
      </c>
      <c r="AX374" s="49">
        <f t="shared" si="192"/>
        <v>0</v>
      </c>
      <c r="AY374" s="49">
        <f t="shared" si="193"/>
        <v>0</v>
      </c>
      <c r="AZ374" s="49">
        <f t="shared" si="194"/>
        <v>0</v>
      </c>
      <c r="BA374" s="49">
        <f t="shared" si="195"/>
        <v>0</v>
      </c>
      <c r="BB374" s="49">
        <f t="shared" si="196"/>
        <v>0</v>
      </c>
      <c r="BC374" s="49">
        <f t="shared" si="197"/>
        <v>0</v>
      </c>
      <c r="BD374" s="49">
        <f t="shared" si="198"/>
        <v>0</v>
      </c>
      <c r="BE374" s="49">
        <f t="shared" si="199"/>
        <v>551.79825784256218</v>
      </c>
      <c r="BF374" s="49">
        <f t="shared" si="200"/>
        <v>493.87313913674848</v>
      </c>
      <c r="BG374" s="49">
        <f t="shared" si="201"/>
        <v>678.20953861281771</v>
      </c>
      <c r="BH374" s="72">
        <f t="shared" si="202"/>
        <v>1723.8809355921285</v>
      </c>
      <c r="BI374" s="49">
        <f>VLOOKUP(A374,'1_12'!A:O,15,0)</f>
        <v>3872.3700000000003</v>
      </c>
      <c r="BJ374" s="73">
        <f t="shared" si="203"/>
        <v>-2148.4890644078719</v>
      </c>
      <c r="BK374" s="50">
        <f t="shared" si="204"/>
        <v>3.8779854532750568E-3</v>
      </c>
    </row>
    <row r="375" spans="1:63" x14ac:dyDescent="0.3">
      <c r="A375" s="77" t="s">
        <v>1875</v>
      </c>
      <c r="B375" s="77" t="s">
        <v>657</v>
      </c>
      <c r="C375" s="77">
        <f>VLOOKUP(B375,Площадь!A:B,2,0)</f>
        <v>14.3</v>
      </c>
      <c r="D375" s="113"/>
      <c r="E375">
        <v>31</v>
      </c>
      <c r="F375">
        <v>28</v>
      </c>
      <c r="G375">
        <v>14</v>
      </c>
      <c r="Q375">
        <f t="shared" si="173"/>
        <v>73</v>
      </c>
      <c r="R375" s="108"/>
      <c r="S375" s="91"/>
      <c r="T375" s="50">
        <f t="shared" si="174"/>
        <v>0</v>
      </c>
      <c r="U375" s="50">
        <f t="shared" si="175"/>
        <v>0</v>
      </c>
      <c r="V375" s="50">
        <f t="shared" si="176"/>
        <v>0</v>
      </c>
      <c r="W375" s="50">
        <f t="shared" si="177"/>
        <v>0</v>
      </c>
      <c r="X375" s="50">
        <f t="shared" si="178"/>
        <v>0</v>
      </c>
      <c r="Y375" s="50"/>
      <c r="Z375" s="50"/>
      <c r="AA375" s="50"/>
      <c r="AB375" s="50"/>
      <c r="AC375" s="50"/>
      <c r="AD375" s="50">
        <f t="shared" si="179"/>
        <v>0</v>
      </c>
      <c r="AE375" s="50">
        <f t="shared" si="180"/>
        <v>0</v>
      </c>
      <c r="AF375" s="50">
        <f t="shared" si="181"/>
        <v>0</v>
      </c>
      <c r="AG375" s="50">
        <f t="shared" si="182"/>
        <v>0</v>
      </c>
      <c r="AI375" s="50">
        <f t="shared" si="183"/>
        <v>0</v>
      </c>
      <c r="AJ375" s="50">
        <f t="shared" si="184"/>
        <v>0</v>
      </c>
      <c r="AK375" s="50">
        <f t="shared" si="185"/>
        <v>0</v>
      </c>
      <c r="AL375" s="50">
        <f t="shared" si="186"/>
        <v>0</v>
      </c>
      <c r="AR375" s="50">
        <f t="shared" si="187"/>
        <v>0</v>
      </c>
      <c r="AS375" s="50">
        <f t="shared" si="188"/>
        <v>0</v>
      </c>
      <c r="AT375" s="50">
        <f t="shared" si="189"/>
        <v>0</v>
      </c>
      <c r="AV375" s="49">
        <f t="shared" si="190"/>
        <v>0</v>
      </c>
      <c r="AW375" s="49">
        <f t="shared" si="191"/>
        <v>0</v>
      </c>
      <c r="AX375" s="49">
        <f t="shared" si="192"/>
        <v>0</v>
      </c>
      <c r="AY375" s="49">
        <f t="shared" si="193"/>
        <v>0</v>
      </c>
      <c r="AZ375" s="49">
        <f t="shared" si="194"/>
        <v>0</v>
      </c>
      <c r="BA375" s="49">
        <f t="shared" si="195"/>
        <v>0</v>
      </c>
      <c r="BB375" s="49">
        <f t="shared" si="196"/>
        <v>0</v>
      </c>
      <c r="BC375" s="49">
        <f t="shared" si="197"/>
        <v>0</v>
      </c>
      <c r="BD375" s="49">
        <f t="shared" si="198"/>
        <v>0</v>
      </c>
      <c r="BE375" s="49">
        <f t="shared" si="199"/>
        <v>0</v>
      </c>
      <c r="BF375" s="49">
        <f t="shared" si="200"/>
        <v>0</v>
      </c>
      <c r="BG375" s="49">
        <f t="shared" si="201"/>
        <v>0</v>
      </c>
      <c r="BH375" s="72">
        <f t="shared" si="202"/>
        <v>0</v>
      </c>
      <c r="BI375" s="49">
        <f>VLOOKUP(A375,'1_12'!A:O,15,0)</f>
        <v>0</v>
      </c>
      <c r="BJ375" s="73">
        <f t="shared" si="203"/>
        <v>0</v>
      </c>
      <c r="BK375" s="50">
        <f t="shared" si="204"/>
        <v>0</v>
      </c>
    </row>
    <row r="376" spans="1:63" x14ac:dyDescent="0.3">
      <c r="A376" s="77" t="s">
        <v>2477</v>
      </c>
      <c r="B376" s="77" t="s">
        <v>657</v>
      </c>
      <c r="C376" s="77">
        <f>VLOOKUP(B376,Площадь!A:B,2,0)</f>
        <v>14.3</v>
      </c>
      <c r="D376" s="113">
        <v>45000</v>
      </c>
      <c r="G376">
        <f>31-G375</f>
        <v>17</v>
      </c>
      <c r="H376">
        <v>30</v>
      </c>
      <c r="I376">
        <v>31</v>
      </c>
      <c r="J376">
        <v>30</v>
      </c>
      <c r="K376">
        <v>31</v>
      </c>
      <c r="L376">
        <v>31</v>
      </c>
      <c r="M376">
        <v>30</v>
      </c>
      <c r="N376">
        <v>31</v>
      </c>
      <c r="O376">
        <v>30</v>
      </c>
      <c r="P376">
        <v>31</v>
      </c>
      <c r="Q376">
        <f t="shared" ref="Q376:Q439" si="205">SUM(E376:P376)</f>
        <v>292</v>
      </c>
      <c r="R376" s="108"/>
      <c r="S376" s="91"/>
      <c r="T376" s="50">
        <f t="shared" si="174"/>
        <v>0</v>
      </c>
      <c r="U376" s="50">
        <f t="shared" si="175"/>
        <v>0</v>
      </c>
      <c r="V376" s="50">
        <f t="shared" si="176"/>
        <v>0</v>
      </c>
      <c r="W376" s="50">
        <f t="shared" si="177"/>
        <v>0</v>
      </c>
      <c r="X376" s="50">
        <f t="shared" si="178"/>
        <v>0</v>
      </c>
      <c r="Y376" s="50"/>
      <c r="Z376" s="50"/>
      <c r="AA376" s="50"/>
      <c r="AB376" s="50"/>
      <c r="AC376" s="50"/>
      <c r="AD376" s="50">
        <f t="shared" si="179"/>
        <v>0</v>
      </c>
      <c r="AE376" s="50">
        <f t="shared" si="180"/>
        <v>0</v>
      </c>
      <c r="AF376" s="50">
        <f t="shared" si="181"/>
        <v>0</v>
      </c>
      <c r="AG376" s="50">
        <f t="shared" si="182"/>
        <v>0</v>
      </c>
      <c r="AI376" s="50">
        <f t="shared" si="183"/>
        <v>0</v>
      </c>
      <c r="AJ376" s="50">
        <f t="shared" si="184"/>
        <v>0</v>
      </c>
      <c r="AK376" s="50">
        <f t="shared" si="185"/>
        <v>0</v>
      </c>
      <c r="AL376" s="50">
        <f t="shared" si="186"/>
        <v>0.16193881440259444</v>
      </c>
      <c r="AR376" s="50">
        <f t="shared" si="187"/>
        <v>0.21300829558781398</v>
      </c>
      <c r="AS376" s="50">
        <f t="shared" si="188"/>
        <v>0.19064771247272994</v>
      </c>
      <c r="AT376" s="50">
        <f t="shared" si="189"/>
        <v>0.26180629572145586</v>
      </c>
      <c r="AV376" s="49">
        <f t="shared" si="190"/>
        <v>0</v>
      </c>
      <c r="AW376" s="49">
        <f t="shared" si="191"/>
        <v>0</v>
      </c>
      <c r="AX376" s="49">
        <f t="shared" si="192"/>
        <v>0</v>
      </c>
      <c r="AY376" s="49">
        <f t="shared" si="193"/>
        <v>434.70207582974842</v>
      </c>
      <c r="AZ376" s="49">
        <f t="shared" si="194"/>
        <v>0</v>
      </c>
      <c r="BA376" s="49">
        <f t="shared" si="195"/>
        <v>0</v>
      </c>
      <c r="BB376" s="49">
        <f t="shared" si="196"/>
        <v>0</v>
      </c>
      <c r="BC376" s="49">
        <f t="shared" si="197"/>
        <v>0</v>
      </c>
      <c r="BD376" s="49">
        <f t="shared" si="198"/>
        <v>0</v>
      </c>
      <c r="BE376" s="49">
        <f t="shared" si="199"/>
        <v>571.79094834410432</v>
      </c>
      <c r="BF376" s="49">
        <f t="shared" si="200"/>
        <v>511.76709345329738</v>
      </c>
      <c r="BG376" s="49">
        <f t="shared" si="201"/>
        <v>702.78234798284734</v>
      </c>
      <c r="BH376" s="72">
        <f t="shared" si="202"/>
        <v>2221.0424656099976</v>
      </c>
      <c r="BI376" s="49">
        <f>VLOOKUP(A376,'1_12'!A:O,15,0)</f>
        <v>5527.62</v>
      </c>
      <c r="BJ376" s="73">
        <f t="shared" si="203"/>
        <v>-3306.5775343900023</v>
      </c>
      <c r="BK376" s="50">
        <f t="shared" si="204"/>
        <v>4.8216848379055606E-3</v>
      </c>
    </row>
    <row r="377" spans="1:63" x14ac:dyDescent="0.3">
      <c r="A377" s="77" t="s">
        <v>2046</v>
      </c>
      <c r="B377" s="77" t="s">
        <v>541</v>
      </c>
      <c r="C377" s="77">
        <f>VLOOKUP(B377,Площадь!A:B,2,0)</f>
        <v>17.100000000000001</v>
      </c>
      <c r="D377" s="113"/>
      <c r="E377">
        <v>31</v>
      </c>
      <c r="F377">
        <v>28</v>
      </c>
      <c r="G377">
        <v>13</v>
      </c>
      <c r="Q377">
        <f t="shared" si="205"/>
        <v>72</v>
      </c>
      <c r="R377" s="108"/>
      <c r="S377" s="91"/>
      <c r="T377" s="50">
        <f t="shared" si="174"/>
        <v>0</v>
      </c>
      <c r="U377" s="50">
        <f t="shared" si="175"/>
        <v>0</v>
      </c>
      <c r="V377" s="50">
        <f t="shared" si="176"/>
        <v>0</v>
      </c>
      <c r="W377" s="50">
        <f t="shared" si="177"/>
        <v>0</v>
      </c>
      <c r="X377" s="50">
        <f t="shared" si="178"/>
        <v>0</v>
      </c>
      <c r="Y377" s="50"/>
      <c r="Z377" s="50"/>
      <c r="AA377" s="50"/>
      <c r="AB377" s="50"/>
      <c r="AC377" s="50"/>
      <c r="AD377" s="50">
        <f t="shared" si="179"/>
        <v>0</v>
      </c>
      <c r="AE377" s="50">
        <f t="shared" si="180"/>
        <v>0</v>
      </c>
      <c r="AF377" s="50">
        <f t="shared" si="181"/>
        <v>0</v>
      </c>
      <c r="AG377" s="50">
        <f t="shared" si="182"/>
        <v>0</v>
      </c>
      <c r="AI377" s="50">
        <f t="shared" si="183"/>
        <v>0</v>
      </c>
      <c r="AJ377" s="50">
        <f t="shared" si="184"/>
        <v>0</v>
      </c>
      <c r="AK377" s="50">
        <f t="shared" si="185"/>
        <v>0</v>
      </c>
      <c r="AL377" s="50">
        <f t="shared" si="186"/>
        <v>0</v>
      </c>
      <c r="AR377" s="50">
        <f t="shared" si="187"/>
        <v>0</v>
      </c>
      <c r="AS377" s="50">
        <f t="shared" si="188"/>
        <v>0</v>
      </c>
      <c r="AT377" s="50">
        <f t="shared" si="189"/>
        <v>0</v>
      </c>
      <c r="AV377" s="49">
        <f t="shared" si="190"/>
        <v>0</v>
      </c>
      <c r="AW377" s="49">
        <f t="shared" si="191"/>
        <v>0</v>
      </c>
      <c r="AX377" s="49">
        <f t="shared" si="192"/>
        <v>0</v>
      </c>
      <c r="AY377" s="49">
        <f t="shared" si="193"/>
        <v>0</v>
      </c>
      <c r="AZ377" s="49">
        <f t="shared" si="194"/>
        <v>0</v>
      </c>
      <c r="BA377" s="49">
        <f t="shared" si="195"/>
        <v>0</v>
      </c>
      <c r="BB377" s="49">
        <f t="shared" si="196"/>
        <v>0</v>
      </c>
      <c r="BC377" s="49">
        <f t="shared" si="197"/>
        <v>0</v>
      </c>
      <c r="BD377" s="49">
        <f t="shared" si="198"/>
        <v>0</v>
      </c>
      <c r="BE377" s="49">
        <f t="shared" si="199"/>
        <v>0</v>
      </c>
      <c r="BF377" s="49">
        <f t="shared" si="200"/>
        <v>0</v>
      </c>
      <c r="BG377" s="49">
        <f t="shared" si="201"/>
        <v>0</v>
      </c>
      <c r="BH377" s="72">
        <f t="shared" si="202"/>
        <v>0</v>
      </c>
      <c r="BI377" s="49">
        <f>VLOOKUP(A377,'1_12'!A:O,15,0)</f>
        <v>0</v>
      </c>
      <c r="BJ377" s="73">
        <f t="shared" si="203"/>
        <v>0</v>
      </c>
      <c r="BK377" s="50">
        <f t="shared" si="204"/>
        <v>0</v>
      </c>
    </row>
    <row r="378" spans="1:63" x14ac:dyDescent="0.3">
      <c r="A378" s="77" t="s">
        <v>2556</v>
      </c>
      <c r="B378" s="77" t="s">
        <v>541</v>
      </c>
      <c r="C378" s="77">
        <f>VLOOKUP(B378,Площадь!A:B,2,0)</f>
        <v>17.100000000000001</v>
      </c>
      <c r="D378" s="113">
        <v>44999</v>
      </c>
      <c r="G378">
        <f>31-G377</f>
        <v>18</v>
      </c>
      <c r="H378">
        <v>30</v>
      </c>
      <c r="I378">
        <v>31</v>
      </c>
      <c r="J378">
        <v>30</v>
      </c>
      <c r="K378">
        <v>31</v>
      </c>
      <c r="L378">
        <v>31</v>
      </c>
      <c r="M378">
        <v>30</v>
      </c>
      <c r="N378">
        <v>31</v>
      </c>
      <c r="O378">
        <v>30</v>
      </c>
      <c r="P378">
        <v>31</v>
      </c>
      <c r="Q378">
        <f t="shared" si="205"/>
        <v>293</v>
      </c>
      <c r="R378" s="108"/>
      <c r="S378" s="91"/>
      <c r="T378" s="50">
        <f t="shared" si="174"/>
        <v>0</v>
      </c>
      <c r="U378" s="50">
        <f t="shared" si="175"/>
        <v>0</v>
      </c>
      <c r="V378" s="50">
        <f t="shared" si="176"/>
        <v>0</v>
      </c>
      <c r="W378" s="50">
        <f t="shared" si="177"/>
        <v>0</v>
      </c>
      <c r="X378" s="50">
        <f t="shared" si="178"/>
        <v>0</v>
      </c>
      <c r="Y378" s="50"/>
      <c r="Z378" s="50"/>
      <c r="AA378" s="50"/>
      <c r="AB378" s="50"/>
      <c r="AC378" s="50"/>
      <c r="AD378" s="50">
        <f t="shared" si="179"/>
        <v>0</v>
      </c>
      <c r="AE378" s="50">
        <f t="shared" si="180"/>
        <v>0</v>
      </c>
      <c r="AF378" s="50">
        <f t="shared" si="181"/>
        <v>0</v>
      </c>
      <c r="AG378" s="50">
        <f t="shared" si="182"/>
        <v>0</v>
      </c>
      <c r="AI378" s="50">
        <f t="shared" si="183"/>
        <v>0</v>
      </c>
      <c r="AJ378" s="50">
        <f t="shared" si="184"/>
        <v>0</v>
      </c>
      <c r="AK378" s="50">
        <f t="shared" si="185"/>
        <v>0</v>
      </c>
      <c r="AL378" s="50">
        <f t="shared" si="186"/>
        <v>0.19364711372617938</v>
      </c>
      <c r="AR378" s="50">
        <f t="shared" si="187"/>
        <v>0.25471621360500835</v>
      </c>
      <c r="AS378" s="50">
        <f t="shared" si="188"/>
        <v>0.22797733449536237</v>
      </c>
      <c r="AT378" s="50">
        <f t="shared" si="189"/>
        <v>0.31306906691167102</v>
      </c>
      <c r="AV378" s="49">
        <f t="shared" si="190"/>
        <v>0</v>
      </c>
      <c r="AW378" s="49">
        <f t="shared" si="191"/>
        <v>0</v>
      </c>
      <c r="AX378" s="49">
        <f t="shared" si="192"/>
        <v>0</v>
      </c>
      <c r="AY378" s="49">
        <f t="shared" si="193"/>
        <v>519.81856620200688</v>
      </c>
      <c r="AZ378" s="49">
        <f t="shared" si="194"/>
        <v>0</v>
      </c>
      <c r="BA378" s="49">
        <f t="shared" si="195"/>
        <v>0</v>
      </c>
      <c r="BB378" s="49">
        <f t="shared" si="196"/>
        <v>0</v>
      </c>
      <c r="BC378" s="49">
        <f t="shared" si="197"/>
        <v>0</v>
      </c>
      <c r="BD378" s="49">
        <f t="shared" si="198"/>
        <v>0</v>
      </c>
      <c r="BE378" s="49">
        <f t="shared" si="199"/>
        <v>683.75001515274027</v>
      </c>
      <c r="BF378" s="49">
        <f t="shared" si="200"/>
        <v>611.97323762597091</v>
      </c>
      <c r="BG378" s="49">
        <f t="shared" si="201"/>
        <v>840.39008045501328</v>
      </c>
      <c r="BH378" s="72">
        <f t="shared" si="202"/>
        <v>2655.9318994357309</v>
      </c>
      <c r="BI378" s="49">
        <f>VLOOKUP(A378,'1_12'!A:O,15,0)</f>
        <v>6609.9600000000009</v>
      </c>
      <c r="BJ378" s="73">
        <f t="shared" si="203"/>
        <v>-3954.0281005642701</v>
      </c>
      <c r="BK378" s="50">
        <f t="shared" si="204"/>
        <v>4.8216848379055606E-3</v>
      </c>
    </row>
    <row r="379" spans="1:63" x14ac:dyDescent="0.3">
      <c r="A379" s="77" t="s">
        <v>1949</v>
      </c>
      <c r="B379" s="77" t="s">
        <v>1129</v>
      </c>
      <c r="C379" s="77">
        <f>VLOOKUP(B379,Площадь!A:B,2,0)</f>
        <v>16.399999999999999</v>
      </c>
      <c r="D379" s="113"/>
      <c r="E379">
        <v>31</v>
      </c>
      <c r="F379">
        <v>28</v>
      </c>
      <c r="G379">
        <v>31</v>
      </c>
      <c r="H379">
        <v>30</v>
      </c>
      <c r="I379">
        <v>31</v>
      </c>
      <c r="J379">
        <v>21</v>
      </c>
      <c r="Q379">
        <f t="shared" si="205"/>
        <v>172</v>
      </c>
      <c r="R379" s="108"/>
      <c r="S379" s="91"/>
      <c r="T379" s="50">
        <f t="shared" si="174"/>
        <v>0</v>
      </c>
      <c r="U379" s="50">
        <f t="shared" si="175"/>
        <v>0</v>
      </c>
      <c r="V379" s="50">
        <f t="shared" si="176"/>
        <v>0</v>
      </c>
      <c r="W379" s="50">
        <f t="shared" si="177"/>
        <v>0</v>
      </c>
      <c r="X379" s="50">
        <f t="shared" si="178"/>
        <v>0</v>
      </c>
      <c r="Y379" s="50"/>
      <c r="Z379" s="50"/>
      <c r="AA379" s="50"/>
      <c r="AB379" s="50"/>
      <c r="AC379" s="50"/>
      <c r="AD379" s="50">
        <f t="shared" si="179"/>
        <v>0</v>
      </c>
      <c r="AE379" s="50">
        <f t="shared" si="180"/>
        <v>0</v>
      </c>
      <c r="AF379" s="50">
        <f t="shared" si="181"/>
        <v>0</v>
      </c>
      <c r="AG379" s="50">
        <f t="shared" si="182"/>
        <v>0</v>
      </c>
      <c r="AI379" s="50">
        <f t="shared" si="183"/>
        <v>0</v>
      </c>
      <c r="AJ379" s="50">
        <f t="shared" si="184"/>
        <v>0</v>
      </c>
      <c r="AK379" s="50">
        <f t="shared" si="185"/>
        <v>0</v>
      </c>
      <c r="AL379" s="50">
        <f t="shared" si="186"/>
        <v>0.18572003889528313</v>
      </c>
      <c r="AR379" s="50">
        <f t="shared" si="187"/>
        <v>0</v>
      </c>
      <c r="AS379" s="50">
        <f t="shared" si="188"/>
        <v>0</v>
      </c>
      <c r="AT379" s="50">
        <f t="shared" si="189"/>
        <v>0</v>
      </c>
      <c r="AV379" s="49">
        <f t="shared" si="190"/>
        <v>0</v>
      </c>
      <c r="AW379" s="49">
        <f t="shared" si="191"/>
        <v>0</v>
      </c>
      <c r="AX379" s="49">
        <f t="shared" si="192"/>
        <v>0</v>
      </c>
      <c r="AY379" s="49">
        <f t="shared" si="193"/>
        <v>498.53944360894224</v>
      </c>
      <c r="AZ379" s="49">
        <f t="shared" si="194"/>
        <v>0</v>
      </c>
      <c r="BA379" s="49">
        <f t="shared" si="195"/>
        <v>0</v>
      </c>
      <c r="BB379" s="49">
        <f t="shared" si="196"/>
        <v>0</v>
      </c>
      <c r="BC379" s="49">
        <f t="shared" si="197"/>
        <v>0</v>
      </c>
      <c r="BD379" s="49">
        <f t="shared" si="198"/>
        <v>0</v>
      </c>
      <c r="BE379" s="49">
        <f t="shared" si="199"/>
        <v>0</v>
      </c>
      <c r="BF379" s="49">
        <f t="shared" si="200"/>
        <v>0</v>
      </c>
      <c r="BG379" s="49">
        <f t="shared" si="201"/>
        <v>0</v>
      </c>
      <c r="BH379" s="72">
        <f t="shared" si="202"/>
        <v>498.53944360894224</v>
      </c>
      <c r="BI379" s="49">
        <f>VLOOKUP(A379,'1_12'!A:O,15,0)</f>
        <v>2113.14</v>
      </c>
      <c r="BJ379" s="73">
        <f t="shared" si="203"/>
        <v>-1614.6005563910576</v>
      </c>
      <c r="BK379" s="50">
        <f t="shared" si="204"/>
        <v>9.4369938463050387E-4</v>
      </c>
    </row>
    <row r="380" spans="1:63" x14ac:dyDescent="0.3">
      <c r="A380" s="77" t="s">
        <v>2842</v>
      </c>
      <c r="B380" s="77" t="s">
        <v>1129</v>
      </c>
      <c r="C380" s="77">
        <f>VLOOKUP(B380,Площадь!A:B,2,0)</f>
        <v>16.399999999999999</v>
      </c>
      <c r="D380" s="113">
        <v>45099</v>
      </c>
      <c r="J380">
        <f>30-J379</f>
        <v>9</v>
      </c>
      <c r="K380">
        <v>31</v>
      </c>
      <c r="L380">
        <v>31</v>
      </c>
      <c r="M380">
        <v>30</v>
      </c>
      <c r="N380">
        <v>31</v>
      </c>
      <c r="O380">
        <v>30</v>
      </c>
      <c r="P380">
        <v>31</v>
      </c>
      <c r="Q380">
        <f t="shared" si="205"/>
        <v>193</v>
      </c>
      <c r="R380" s="108"/>
      <c r="S380" s="91"/>
      <c r="T380" s="50">
        <f t="shared" si="174"/>
        <v>0</v>
      </c>
      <c r="U380" s="50">
        <f t="shared" si="175"/>
        <v>0</v>
      </c>
      <c r="V380" s="50">
        <f t="shared" si="176"/>
        <v>0</v>
      </c>
      <c r="W380" s="50">
        <f t="shared" si="177"/>
        <v>0</v>
      </c>
      <c r="X380" s="50">
        <f t="shared" si="178"/>
        <v>0</v>
      </c>
      <c r="Y380" s="50"/>
      <c r="Z380" s="50"/>
      <c r="AA380" s="50"/>
      <c r="AB380" s="50"/>
      <c r="AC380" s="50"/>
      <c r="AD380" s="50">
        <f t="shared" si="179"/>
        <v>0</v>
      </c>
      <c r="AE380" s="50">
        <f t="shared" si="180"/>
        <v>0</v>
      </c>
      <c r="AF380" s="50">
        <f t="shared" si="181"/>
        <v>0</v>
      </c>
      <c r="AG380" s="50">
        <f t="shared" si="182"/>
        <v>0</v>
      </c>
      <c r="AI380" s="50">
        <f t="shared" si="183"/>
        <v>0</v>
      </c>
      <c r="AJ380" s="50">
        <f t="shared" si="184"/>
        <v>0</v>
      </c>
      <c r="AK380" s="50">
        <f t="shared" si="185"/>
        <v>0</v>
      </c>
      <c r="AL380" s="50">
        <f t="shared" si="186"/>
        <v>0</v>
      </c>
      <c r="AR380" s="50">
        <f t="shared" si="187"/>
        <v>0.24428923410070971</v>
      </c>
      <c r="AS380" s="50">
        <f t="shared" si="188"/>
        <v>0.21864492898970422</v>
      </c>
      <c r="AT380" s="50">
        <f t="shared" si="189"/>
        <v>0.30025337411411718</v>
      </c>
      <c r="AV380" s="49">
        <f t="shared" si="190"/>
        <v>0</v>
      </c>
      <c r="AW380" s="49">
        <f t="shared" si="191"/>
        <v>0</v>
      </c>
      <c r="AX380" s="49">
        <f t="shared" si="192"/>
        <v>0</v>
      </c>
      <c r="AY380" s="49">
        <f t="shared" si="193"/>
        <v>0</v>
      </c>
      <c r="AZ380" s="49">
        <f t="shared" si="194"/>
        <v>0</v>
      </c>
      <c r="BA380" s="49">
        <f t="shared" si="195"/>
        <v>0</v>
      </c>
      <c r="BB380" s="49">
        <f t="shared" si="196"/>
        <v>0</v>
      </c>
      <c r="BC380" s="49">
        <f t="shared" si="197"/>
        <v>0</v>
      </c>
      <c r="BD380" s="49">
        <f t="shared" si="198"/>
        <v>0</v>
      </c>
      <c r="BE380" s="49">
        <f t="shared" si="199"/>
        <v>655.76024845058112</v>
      </c>
      <c r="BF380" s="49">
        <f t="shared" si="200"/>
        <v>586.92170158280248</v>
      </c>
      <c r="BG380" s="49">
        <f t="shared" si="201"/>
        <v>805.98814733697168</v>
      </c>
      <c r="BH380" s="72">
        <f t="shared" si="202"/>
        <v>2048.6700973703555</v>
      </c>
      <c r="BI380" s="49">
        <f>VLOOKUP(A380,'1_12'!A:O,15,0)</f>
        <v>4226.28</v>
      </c>
      <c r="BJ380" s="73">
        <f t="shared" si="203"/>
        <v>-2177.6099026296442</v>
      </c>
      <c r="BK380" s="50">
        <f t="shared" si="204"/>
        <v>3.8779854532750568E-3</v>
      </c>
    </row>
    <row r="381" spans="1:63" x14ac:dyDescent="0.3">
      <c r="A381" s="77" t="s">
        <v>2047</v>
      </c>
      <c r="B381" s="77" t="s">
        <v>978</v>
      </c>
      <c r="C381" s="77">
        <f>VLOOKUP(B381,Площадь!A:B,2,0)</f>
        <v>17.600000000000001</v>
      </c>
      <c r="D381" s="113"/>
      <c r="E381">
        <v>31</v>
      </c>
      <c r="F381">
        <v>28</v>
      </c>
      <c r="G381">
        <v>10</v>
      </c>
      <c r="Q381">
        <f t="shared" si="205"/>
        <v>69</v>
      </c>
      <c r="R381" s="108"/>
      <c r="S381" s="91"/>
      <c r="T381" s="50">
        <f t="shared" si="174"/>
        <v>0</v>
      </c>
      <c r="U381" s="50">
        <f t="shared" si="175"/>
        <v>0</v>
      </c>
      <c r="V381" s="50">
        <f t="shared" si="176"/>
        <v>0</v>
      </c>
      <c r="W381" s="50">
        <f t="shared" si="177"/>
        <v>0</v>
      </c>
      <c r="X381" s="50">
        <f t="shared" si="178"/>
        <v>0</v>
      </c>
      <c r="Y381" s="50"/>
      <c r="Z381" s="50"/>
      <c r="AA381" s="50"/>
      <c r="AB381" s="50"/>
      <c r="AC381" s="50"/>
      <c r="AD381" s="50">
        <f t="shared" si="179"/>
        <v>0</v>
      </c>
      <c r="AE381" s="50">
        <f t="shared" si="180"/>
        <v>0</v>
      </c>
      <c r="AF381" s="50">
        <f t="shared" si="181"/>
        <v>0</v>
      </c>
      <c r="AG381" s="50">
        <f t="shared" si="182"/>
        <v>0</v>
      </c>
      <c r="AI381" s="50">
        <f t="shared" si="183"/>
        <v>0</v>
      </c>
      <c r="AJ381" s="50">
        <f t="shared" si="184"/>
        <v>0</v>
      </c>
      <c r="AK381" s="50">
        <f t="shared" si="185"/>
        <v>0</v>
      </c>
      <c r="AL381" s="50">
        <f t="shared" si="186"/>
        <v>0</v>
      </c>
      <c r="AR381" s="50">
        <f t="shared" si="187"/>
        <v>0</v>
      </c>
      <c r="AS381" s="50">
        <f t="shared" si="188"/>
        <v>0</v>
      </c>
      <c r="AT381" s="50">
        <f t="shared" si="189"/>
        <v>0</v>
      </c>
      <c r="AV381" s="49">
        <f t="shared" si="190"/>
        <v>0</v>
      </c>
      <c r="AW381" s="49">
        <f t="shared" si="191"/>
        <v>0</v>
      </c>
      <c r="AX381" s="49">
        <f t="shared" si="192"/>
        <v>0</v>
      </c>
      <c r="AY381" s="49">
        <f t="shared" si="193"/>
        <v>0</v>
      </c>
      <c r="AZ381" s="49">
        <f t="shared" si="194"/>
        <v>0</v>
      </c>
      <c r="BA381" s="49">
        <f t="shared" si="195"/>
        <v>0</v>
      </c>
      <c r="BB381" s="49">
        <f t="shared" si="196"/>
        <v>0</v>
      </c>
      <c r="BC381" s="49">
        <f t="shared" si="197"/>
        <v>0</v>
      </c>
      <c r="BD381" s="49">
        <f t="shared" si="198"/>
        <v>0</v>
      </c>
      <c r="BE381" s="49">
        <f t="shared" si="199"/>
        <v>0</v>
      </c>
      <c r="BF381" s="49">
        <f t="shared" si="200"/>
        <v>0</v>
      </c>
      <c r="BG381" s="49">
        <f t="shared" si="201"/>
        <v>0</v>
      </c>
      <c r="BH381" s="72">
        <f t="shared" si="202"/>
        <v>0</v>
      </c>
      <c r="BI381" s="49">
        <f>VLOOKUP(A381,'1_12'!A:O,15,0)</f>
        <v>0</v>
      </c>
      <c r="BJ381" s="73">
        <f t="shared" si="203"/>
        <v>0</v>
      </c>
      <c r="BK381" s="50">
        <f t="shared" si="204"/>
        <v>0</v>
      </c>
    </row>
    <row r="382" spans="1:63" x14ac:dyDescent="0.3">
      <c r="A382" s="77" t="s">
        <v>2557</v>
      </c>
      <c r="B382" s="77" t="s">
        <v>978</v>
      </c>
      <c r="C382" s="77">
        <f>VLOOKUP(B382,Площадь!A:B,2,0)</f>
        <v>17.600000000000001</v>
      </c>
      <c r="D382" s="113">
        <v>44996</v>
      </c>
      <c r="G382">
        <f>31-G381</f>
        <v>21</v>
      </c>
      <c r="H382">
        <v>30</v>
      </c>
      <c r="I382">
        <v>31</v>
      </c>
      <c r="J382">
        <v>30</v>
      </c>
      <c r="K382">
        <v>31</v>
      </c>
      <c r="L382">
        <v>31</v>
      </c>
      <c r="M382">
        <v>30</v>
      </c>
      <c r="N382">
        <v>31</v>
      </c>
      <c r="O382">
        <v>30</v>
      </c>
      <c r="P382">
        <v>31</v>
      </c>
      <c r="Q382">
        <f t="shared" si="205"/>
        <v>296</v>
      </c>
      <c r="R382" s="108"/>
      <c r="S382" s="91"/>
      <c r="T382" s="50">
        <f t="shared" si="174"/>
        <v>0</v>
      </c>
      <c r="U382" s="50">
        <f t="shared" si="175"/>
        <v>0</v>
      </c>
      <c r="V382" s="50">
        <f t="shared" si="176"/>
        <v>0</v>
      </c>
      <c r="W382" s="50">
        <f t="shared" si="177"/>
        <v>0</v>
      </c>
      <c r="X382" s="50">
        <f t="shared" si="178"/>
        <v>0</v>
      </c>
      <c r="Y382" s="50"/>
      <c r="Z382" s="50"/>
      <c r="AA382" s="50"/>
      <c r="AB382" s="50"/>
      <c r="AC382" s="50"/>
      <c r="AD382" s="50">
        <f t="shared" si="179"/>
        <v>0</v>
      </c>
      <c r="AE382" s="50">
        <f t="shared" si="180"/>
        <v>0</v>
      </c>
      <c r="AF382" s="50">
        <f t="shared" si="181"/>
        <v>0</v>
      </c>
      <c r="AG382" s="50">
        <f t="shared" si="182"/>
        <v>0</v>
      </c>
      <c r="AI382" s="50">
        <f t="shared" si="183"/>
        <v>0</v>
      </c>
      <c r="AJ382" s="50">
        <f t="shared" si="184"/>
        <v>0</v>
      </c>
      <c r="AK382" s="50">
        <f t="shared" si="185"/>
        <v>0</v>
      </c>
      <c r="AL382" s="50">
        <f t="shared" si="186"/>
        <v>0.19930931003396241</v>
      </c>
      <c r="AR382" s="50">
        <f t="shared" si="187"/>
        <v>0.26216405610807875</v>
      </c>
      <c r="AS382" s="50">
        <f t="shared" si="188"/>
        <v>0.2346433384279753</v>
      </c>
      <c r="AT382" s="50">
        <f t="shared" si="189"/>
        <v>0.322223133195638</v>
      </c>
      <c r="AV382" s="49">
        <f t="shared" si="190"/>
        <v>0</v>
      </c>
      <c r="AW382" s="49">
        <f t="shared" si="191"/>
        <v>0</v>
      </c>
      <c r="AX382" s="49">
        <f t="shared" si="192"/>
        <v>0</v>
      </c>
      <c r="AY382" s="49">
        <f t="shared" si="193"/>
        <v>535.01793948276736</v>
      </c>
      <c r="AZ382" s="49">
        <f t="shared" si="194"/>
        <v>0</v>
      </c>
      <c r="BA382" s="49">
        <f t="shared" si="195"/>
        <v>0</v>
      </c>
      <c r="BB382" s="49">
        <f t="shared" si="196"/>
        <v>0</v>
      </c>
      <c r="BC382" s="49">
        <f t="shared" si="197"/>
        <v>0</v>
      </c>
      <c r="BD382" s="49">
        <f t="shared" si="198"/>
        <v>0</v>
      </c>
      <c r="BE382" s="49">
        <f t="shared" si="199"/>
        <v>703.7427056542823</v>
      </c>
      <c r="BF382" s="49">
        <f t="shared" si="200"/>
        <v>629.86719194251975</v>
      </c>
      <c r="BG382" s="49">
        <f t="shared" si="201"/>
        <v>864.96288982504291</v>
      </c>
      <c r="BH382" s="72">
        <f t="shared" si="202"/>
        <v>2733.5907269046124</v>
      </c>
      <c r="BI382" s="49">
        <f>VLOOKUP(A382,'1_12'!A:O,15,0)</f>
        <v>6803.28</v>
      </c>
      <c r="BJ382" s="73">
        <f t="shared" si="203"/>
        <v>-4069.6892730953873</v>
      </c>
      <c r="BK382" s="50">
        <f t="shared" si="204"/>
        <v>4.8216848379055606E-3</v>
      </c>
    </row>
    <row r="383" spans="1:63" x14ac:dyDescent="0.3">
      <c r="A383" s="77" t="s">
        <v>1748</v>
      </c>
      <c r="B383" s="77" t="s">
        <v>807</v>
      </c>
      <c r="C383" s="77">
        <f>VLOOKUP(B383,Площадь!A:B,2,0)</f>
        <v>16.5</v>
      </c>
      <c r="D383" s="113"/>
      <c r="E383">
        <v>31</v>
      </c>
      <c r="F383">
        <v>28</v>
      </c>
      <c r="G383">
        <v>13</v>
      </c>
      <c r="Q383">
        <f t="shared" si="205"/>
        <v>72</v>
      </c>
      <c r="R383" s="108"/>
      <c r="S383" s="91"/>
      <c r="T383" s="50">
        <f t="shared" si="174"/>
        <v>0</v>
      </c>
      <c r="U383" s="50">
        <f t="shared" si="175"/>
        <v>0</v>
      </c>
      <c r="V383" s="50">
        <f t="shared" si="176"/>
        <v>0</v>
      </c>
      <c r="W383" s="50">
        <f t="shared" si="177"/>
        <v>0</v>
      </c>
      <c r="X383" s="50">
        <f t="shared" si="178"/>
        <v>0</v>
      </c>
      <c r="Y383" s="50"/>
      <c r="Z383" s="50"/>
      <c r="AA383" s="50"/>
      <c r="AB383" s="50"/>
      <c r="AC383" s="50"/>
      <c r="AD383" s="50">
        <f t="shared" si="179"/>
        <v>0</v>
      </c>
      <c r="AE383" s="50">
        <f t="shared" si="180"/>
        <v>0</v>
      </c>
      <c r="AF383" s="50">
        <f t="shared" si="181"/>
        <v>0</v>
      </c>
      <c r="AG383" s="50">
        <f t="shared" si="182"/>
        <v>0</v>
      </c>
      <c r="AI383" s="50">
        <f t="shared" si="183"/>
        <v>0</v>
      </c>
      <c r="AJ383" s="50">
        <f t="shared" si="184"/>
        <v>0</v>
      </c>
      <c r="AK383" s="50">
        <f t="shared" si="185"/>
        <v>0</v>
      </c>
      <c r="AL383" s="50">
        <f t="shared" si="186"/>
        <v>0</v>
      </c>
      <c r="AR383" s="50">
        <f t="shared" si="187"/>
        <v>0</v>
      </c>
      <c r="AS383" s="50">
        <f t="shared" si="188"/>
        <v>0</v>
      </c>
      <c r="AT383" s="50">
        <f t="shared" si="189"/>
        <v>0</v>
      </c>
      <c r="AV383" s="49">
        <f t="shared" si="190"/>
        <v>0</v>
      </c>
      <c r="AW383" s="49">
        <f t="shared" si="191"/>
        <v>0</v>
      </c>
      <c r="AX383" s="49">
        <f t="shared" si="192"/>
        <v>0</v>
      </c>
      <c r="AY383" s="49">
        <f t="shared" si="193"/>
        <v>0</v>
      </c>
      <c r="AZ383" s="49">
        <f t="shared" si="194"/>
        <v>0</v>
      </c>
      <c r="BA383" s="49">
        <f t="shared" si="195"/>
        <v>0</v>
      </c>
      <c r="BB383" s="49">
        <f t="shared" si="196"/>
        <v>0</v>
      </c>
      <c r="BC383" s="49">
        <f t="shared" si="197"/>
        <v>0</v>
      </c>
      <c r="BD383" s="49">
        <f t="shared" si="198"/>
        <v>0</v>
      </c>
      <c r="BE383" s="49">
        <f t="shared" si="199"/>
        <v>0</v>
      </c>
      <c r="BF383" s="49">
        <f t="shared" si="200"/>
        <v>0</v>
      </c>
      <c r="BG383" s="49">
        <f t="shared" si="201"/>
        <v>0</v>
      </c>
      <c r="BH383" s="72">
        <f t="shared" si="202"/>
        <v>0</v>
      </c>
      <c r="BI383" s="49">
        <f>VLOOKUP(A383,'1_12'!A:O,15,0)</f>
        <v>0</v>
      </c>
      <c r="BJ383" s="73">
        <f t="shared" si="203"/>
        <v>0</v>
      </c>
      <c r="BK383" s="50">
        <f t="shared" si="204"/>
        <v>0</v>
      </c>
    </row>
    <row r="384" spans="1:63" x14ac:dyDescent="0.3">
      <c r="A384" s="77" t="s">
        <v>2588</v>
      </c>
      <c r="B384" s="77" t="s">
        <v>807</v>
      </c>
      <c r="C384" s="77">
        <f>VLOOKUP(B384,Площадь!A:B,2,0)</f>
        <v>16.5</v>
      </c>
      <c r="D384" s="113">
        <v>44999</v>
      </c>
      <c r="G384">
        <f>31-G383</f>
        <v>18</v>
      </c>
      <c r="H384">
        <v>30</v>
      </c>
      <c r="I384">
        <v>31</v>
      </c>
      <c r="J384">
        <v>30</v>
      </c>
      <c r="K384">
        <v>31</v>
      </c>
      <c r="L384">
        <v>31</v>
      </c>
      <c r="M384">
        <v>30</v>
      </c>
      <c r="N384">
        <v>31</v>
      </c>
      <c r="O384">
        <v>30</v>
      </c>
      <c r="P384">
        <v>31</v>
      </c>
      <c r="Q384">
        <f t="shared" si="205"/>
        <v>293</v>
      </c>
      <c r="R384" s="108"/>
      <c r="S384" s="91"/>
      <c r="T384" s="50">
        <f t="shared" si="174"/>
        <v>0</v>
      </c>
      <c r="U384" s="50">
        <f t="shared" si="175"/>
        <v>0</v>
      </c>
      <c r="V384" s="50">
        <f t="shared" si="176"/>
        <v>0</v>
      </c>
      <c r="W384" s="50">
        <f t="shared" si="177"/>
        <v>0</v>
      </c>
      <c r="X384" s="50">
        <f t="shared" si="178"/>
        <v>0</v>
      </c>
      <c r="Y384" s="50"/>
      <c r="Z384" s="50"/>
      <c r="AA384" s="50"/>
      <c r="AB384" s="50"/>
      <c r="AC384" s="50"/>
      <c r="AD384" s="50">
        <f t="shared" si="179"/>
        <v>0</v>
      </c>
      <c r="AE384" s="50">
        <f t="shared" si="180"/>
        <v>0</v>
      </c>
      <c r="AF384" s="50">
        <f t="shared" si="181"/>
        <v>0</v>
      </c>
      <c r="AG384" s="50">
        <f t="shared" si="182"/>
        <v>0</v>
      </c>
      <c r="AI384" s="50">
        <f t="shared" si="183"/>
        <v>0</v>
      </c>
      <c r="AJ384" s="50">
        <f t="shared" si="184"/>
        <v>0</v>
      </c>
      <c r="AK384" s="50">
        <f t="shared" si="185"/>
        <v>0</v>
      </c>
      <c r="AL384" s="50">
        <f t="shared" si="186"/>
        <v>0.18685247815683975</v>
      </c>
      <c r="AR384" s="50">
        <f t="shared" si="187"/>
        <v>0.24577880260132381</v>
      </c>
      <c r="AS384" s="50">
        <f t="shared" si="188"/>
        <v>0.21997812977622683</v>
      </c>
      <c r="AT384" s="50">
        <f t="shared" si="189"/>
        <v>0.30208418737091058</v>
      </c>
      <c r="AV384" s="49">
        <f t="shared" si="190"/>
        <v>0</v>
      </c>
      <c r="AW384" s="49">
        <f t="shared" si="191"/>
        <v>0</v>
      </c>
      <c r="AX384" s="49">
        <f t="shared" si="192"/>
        <v>0</v>
      </c>
      <c r="AY384" s="49">
        <f t="shared" si="193"/>
        <v>501.5793182650944</v>
      </c>
      <c r="AZ384" s="49">
        <f t="shared" si="194"/>
        <v>0</v>
      </c>
      <c r="BA384" s="49">
        <f t="shared" si="195"/>
        <v>0</v>
      </c>
      <c r="BB384" s="49">
        <f t="shared" si="196"/>
        <v>0</v>
      </c>
      <c r="BC384" s="49">
        <f t="shared" si="197"/>
        <v>0</v>
      </c>
      <c r="BD384" s="49">
        <f t="shared" si="198"/>
        <v>0</v>
      </c>
      <c r="BE384" s="49">
        <f t="shared" si="199"/>
        <v>659.75878655088968</v>
      </c>
      <c r="BF384" s="49">
        <f t="shared" si="200"/>
        <v>590.50049244611228</v>
      </c>
      <c r="BG384" s="49">
        <f t="shared" si="201"/>
        <v>810.9027092109776</v>
      </c>
      <c r="BH384" s="72">
        <f t="shared" si="202"/>
        <v>2562.741306473074</v>
      </c>
      <c r="BI384" s="49">
        <f>VLOOKUP(A384,'1_12'!A:O,15,0)</f>
        <v>6378.03</v>
      </c>
      <c r="BJ384" s="73">
        <f t="shared" si="203"/>
        <v>-3815.2886935269257</v>
      </c>
      <c r="BK384" s="50">
        <f t="shared" si="204"/>
        <v>4.8216848379055606E-3</v>
      </c>
    </row>
    <row r="385" spans="1:63" x14ac:dyDescent="0.3">
      <c r="A385" s="77" t="s">
        <v>2348</v>
      </c>
      <c r="B385" s="77" t="s">
        <v>1131</v>
      </c>
      <c r="C385" s="77">
        <f>VLOOKUP(B385,Площадь!A:B,2,0)</f>
        <v>20.8</v>
      </c>
      <c r="D385" s="113"/>
      <c r="E385">
        <v>31</v>
      </c>
      <c r="F385">
        <v>28</v>
      </c>
      <c r="G385">
        <v>31</v>
      </c>
      <c r="H385">
        <v>30</v>
      </c>
      <c r="I385">
        <v>31</v>
      </c>
      <c r="J385">
        <v>30</v>
      </c>
      <c r="K385">
        <v>31</v>
      </c>
      <c r="L385">
        <v>31</v>
      </c>
      <c r="M385">
        <v>19</v>
      </c>
      <c r="Q385">
        <f t="shared" si="205"/>
        <v>262</v>
      </c>
      <c r="R385" s="108"/>
      <c r="S385" s="91"/>
      <c r="T385" s="50">
        <f t="shared" si="174"/>
        <v>0</v>
      </c>
      <c r="U385" s="50">
        <f t="shared" si="175"/>
        <v>0</v>
      </c>
      <c r="V385" s="50">
        <f t="shared" si="176"/>
        <v>0</v>
      </c>
      <c r="W385" s="50">
        <f t="shared" si="177"/>
        <v>0</v>
      </c>
      <c r="X385" s="50">
        <f t="shared" si="178"/>
        <v>0</v>
      </c>
      <c r="Y385" s="50"/>
      <c r="Z385" s="50"/>
      <c r="AA385" s="50"/>
      <c r="AB385" s="50"/>
      <c r="AC385" s="50"/>
      <c r="AD385" s="50">
        <f t="shared" si="179"/>
        <v>0</v>
      </c>
      <c r="AE385" s="50">
        <f t="shared" si="180"/>
        <v>0</v>
      </c>
      <c r="AF385" s="50">
        <f t="shared" si="181"/>
        <v>0</v>
      </c>
      <c r="AG385" s="50">
        <f t="shared" si="182"/>
        <v>0</v>
      </c>
      <c r="AI385" s="50">
        <f t="shared" si="183"/>
        <v>0</v>
      </c>
      <c r="AJ385" s="50">
        <f t="shared" si="184"/>
        <v>0</v>
      </c>
      <c r="AK385" s="50">
        <f t="shared" si="185"/>
        <v>0</v>
      </c>
      <c r="AL385" s="50">
        <f t="shared" si="186"/>
        <v>0.23554736640377374</v>
      </c>
      <c r="AR385" s="50">
        <f t="shared" si="187"/>
        <v>0</v>
      </c>
      <c r="AS385" s="50">
        <f t="shared" si="188"/>
        <v>0</v>
      </c>
      <c r="AT385" s="50">
        <f t="shared" si="189"/>
        <v>0</v>
      </c>
      <c r="AV385" s="49">
        <f t="shared" si="190"/>
        <v>0</v>
      </c>
      <c r="AW385" s="49">
        <f t="shared" si="191"/>
        <v>0</v>
      </c>
      <c r="AX385" s="49">
        <f t="shared" si="192"/>
        <v>0</v>
      </c>
      <c r="AY385" s="49">
        <f t="shared" si="193"/>
        <v>632.29392847963413</v>
      </c>
      <c r="AZ385" s="49">
        <f t="shared" si="194"/>
        <v>0</v>
      </c>
      <c r="BA385" s="49">
        <f t="shared" si="195"/>
        <v>0</v>
      </c>
      <c r="BB385" s="49">
        <f t="shared" si="196"/>
        <v>0</v>
      </c>
      <c r="BC385" s="49">
        <f t="shared" si="197"/>
        <v>0</v>
      </c>
      <c r="BD385" s="49">
        <f t="shared" si="198"/>
        <v>0</v>
      </c>
      <c r="BE385" s="49">
        <f t="shared" si="199"/>
        <v>0</v>
      </c>
      <c r="BF385" s="49">
        <f t="shared" si="200"/>
        <v>0</v>
      </c>
      <c r="BG385" s="49">
        <f t="shared" si="201"/>
        <v>0</v>
      </c>
      <c r="BH385" s="72">
        <f t="shared" si="202"/>
        <v>632.29392847963413</v>
      </c>
      <c r="BI385" s="49">
        <f>VLOOKUP(A385,'1_12'!A:O,15,0)</f>
        <v>5032.66</v>
      </c>
      <c r="BJ385" s="73">
        <f t="shared" si="203"/>
        <v>-4400.3660715203659</v>
      </c>
      <c r="BK385" s="50">
        <f t="shared" si="204"/>
        <v>9.4369938463050365E-4</v>
      </c>
    </row>
    <row r="386" spans="1:63" x14ac:dyDescent="0.3">
      <c r="A386" s="77" t="s">
        <v>2889</v>
      </c>
      <c r="B386" s="77" t="s">
        <v>1131</v>
      </c>
      <c r="C386" s="77">
        <f>VLOOKUP(B386,Площадь!A:B,2,0)</f>
        <v>20.8</v>
      </c>
      <c r="D386" s="113">
        <v>45189</v>
      </c>
      <c r="M386">
        <f>30-M385</f>
        <v>11</v>
      </c>
      <c r="N386">
        <v>31</v>
      </c>
      <c r="O386">
        <v>30</v>
      </c>
      <c r="P386">
        <v>31</v>
      </c>
      <c r="Q386">
        <f t="shared" si="205"/>
        <v>103</v>
      </c>
      <c r="R386" s="108"/>
      <c r="S386" s="91"/>
      <c r="T386" s="50">
        <f t="shared" si="174"/>
        <v>0</v>
      </c>
      <c r="U386" s="50">
        <f t="shared" si="175"/>
        <v>0</v>
      </c>
      <c r="V386" s="50">
        <f t="shared" si="176"/>
        <v>0</v>
      </c>
      <c r="W386" s="50">
        <f t="shared" si="177"/>
        <v>0</v>
      </c>
      <c r="X386" s="50">
        <f t="shared" si="178"/>
        <v>0</v>
      </c>
      <c r="Y386" s="50"/>
      <c r="Z386" s="50"/>
      <c r="AA386" s="50"/>
      <c r="AB386" s="50"/>
      <c r="AC386" s="50"/>
      <c r="AD386" s="50">
        <f t="shared" si="179"/>
        <v>0</v>
      </c>
      <c r="AE386" s="50">
        <f t="shared" si="180"/>
        <v>0</v>
      </c>
      <c r="AF386" s="50">
        <f t="shared" si="181"/>
        <v>0</v>
      </c>
      <c r="AG386" s="50">
        <f t="shared" si="182"/>
        <v>0</v>
      </c>
      <c r="AI386" s="50">
        <f t="shared" si="183"/>
        <v>0</v>
      </c>
      <c r="AJ386" s="50">
        <f t="shared" si="184"/>
        <v>0</v>
      </c>
      <c r="AK386" s="50">
        <f t="shared" si="185"/>
        <v>0</v>
      </c>
      <c r="AL386" s="50">
        <f t="shared" si="186"/>
        <v>0</v>
      </c>
      <c r="AR386" s="50">
        <f t="shared" si="187"/>
        <v>0.30983024812772941</v>
      </c>
      <c r="AS386" s="50">
        <f t="shared" si="188"/>
        <v>0.27730576359669806</v>
      </c>
      <c r="AT386" s="50">
        <f t="shared" si="189"/>
        <v>0.38080915741302668</v>
      </c>
      <c r="AV386" s="49">
        <f t="shared" si="190"/>
        <v>0</v>
      </c>
      <c r="AW386" s="49">
        <f t="shared" si="191"/>
        <v>0</v>
      </c>
      <c r="AX386" s="49">
        <f t="shared" si="192"/>
        <v>0</v>
      </c>
      <c r="AY386" s="49">
        <f t="shared" si="193"/>
        <v>0</v>
      </c>
      <c r="AZ386" s="49">
        <f t="shared" si="194"/>
        <v>0</v>
      </c>
      <c r="BA386" s="49">
        <f t="shared" si="195"/>
        <v>0</v>
      </c>
      <c r="BB386" s="49">
        <f t="shared" si="196"/>
        <v>0</v>
      </c>
      <c r="BC386" s="49">
        <f t="shared" si="197"/>
        <v>0</v>
      </c>
      <c r="BD386" s="49">
        <f t="shared" si="198"/>
        <v>0</v>
      </c>
      <c r="BE386" s="49">
        <f t="shared" si="199"/>
        <v>831.69592486415172</v>
      </c>
      <c r="BF386" s="49">
        <f t="shared" si="200"/>
        <v>744.38849956843239</v>
      </c>
      <c r="BG386" s="49">
        <f t="shared" si="201"/>
        <v>1022.2288697932323</v>
      </c>
      <c r="BH386" s="72">
        <f t="shared" si="202"/>
        <v>2598.3132942258162</v>
      </c>
      <c r="BI386" s="49">
        <f>VLOOKUP(A386,'1_12'!A:O,15,0)</f>
        <v>3007.5800000000004</v>
      </c>
      <c r="BJ386" s="73">
        <f t="shared" si="203"/>
        <v>-409.26670577418417</v>
      </c>
      <c r="BK386" s="50">
        <f t="shared" si="204"/>
        <v>3.8779854532750564E-3</v>
      </c>
    </row>
    <row r="387" spans="1:63" x14ac:dyDescent="0.3">
      <c r="A387" s="77" t="s">
        <v>1432</v>
      </c>
      <c r="B387" s="77" t="s">
        <v>587</v>
      </c>
      <c r="C387" s="77">
        <f>VLOOKUP(B387,Площадь!A:B,2,0)</f>
        <v>17.7</v>
      </c>
      <c r="D387" s="113"/>
      <c r="E387">
        <v>31</v>
      </c>
      <c r="F387">
        <v>28</v>
      </c>
      <c r="G387">
        <v>24</v>
      </c>
      <c r="Q387">
        <f t="shared" si="205"/>
        <v>83</v>
      </c>
      <c r="R387" s="108"/>
      <c r="S387" s="91"/>
      <c r="T387" s="50">
        <f t="shared" si="174"/>
        <v>0</v>
      </c>
      <c r="U387" s="50">
        <f t="shared" si="175"/>
        <v>0</v>
      </c>
      <c r="V387" s="50">
        <f t="shared" si="176"/>
        <v>0</v>
      </c>
      <c r="W387" s="50">
        <f t="shared" si="177"/>
        <v>0</v>
      </c>
      <c r="X387" s="50">
        <f t="shared" si="178"/>
        <v>0</v>
      </c>
      <c r="Y387" s="50"/>
      <c r="Z387" s="50"/>
      <c r="AA387" s="50"/>
      <c r="AB387" s="50"/>
      <c r="AC387" s="50"/>
      <c r="AD387" s="50">
        <f t="shared" si="179"/>
        <v>0</v>
      </c>
      <c r="AE387" s="50">
        <f t="shared" si="180"/>
        <v>0</v>
      </c>
      <c r="AF387" s="50">
        <f t="shared" si="181"/>
        <v>0</v>
      </c>
      <c r="AG387" s="50">
        <f t="shared" si="182"/>
        <v>0</v>
      </c>
      <c r="AI387" s="50">
        <f t="shared" si="183"/>
        <v>0</v>
      </c>
      <c r="AJ387" s="50">
        <f t="shared" si="184"/>
        <v>0</v>
      </c>
      <c r="AK387" s="50">
        <f t="shared" si="185"/>
        <v>0</v>
      </c>
      <c r="AL387" s="50">
        <f t="shared" si="186"/>
        <v>0</v>
      </c>
      <c r="AR387" s="50">
        <f t="shared" si="187"/>
        <v>0</v>
      </c>
      <c r="AS387" s="50">
        <f t="shared" si="188"/>
        <v>0</v>
      </c>
      <c r="AT387" s="50">
        <f t="shared" si="189"/>
        <v>0</v>
      </c>
      <c r="AV387" s="49">
        <f t="shared" si="190"/>
        <v>0</v>
      </c>
      <c r="AW387" s="49">
        <f t="shared" si="191"/>
        <v>0</v>
      </c>
      <c r="AX387" s="49">
        <f t="shared" si="192"/>
        <v>0</v>
      </c>
      <c r="AY387" s="49">
        <f t="shared" si="193"/>
        <v>0</v>
      </c>
      <c r="AZ387" s="49">
        <f t="shared" si="194"/>
        <v>0</v>
      </c>
      <c r="BA387" s="49">
        <f t="shared" si="195"/>
        <v>0</v>
      </c>
      <c r="BB387" s="49">
        <f t="shared" si="196"/>
        <v>0</v>
      </c>
      <c r="BC387" s="49">
        <f t="shared" si="197"/>
        <v>0</v>
      </c>
      <c r="BD387" s="49">
        <f t="shared" si="198"/>
        <v>0</v>
      </c>
      <c r="BE387" s="49">
        <f t="shared" si="199"/>
        <v>0</v>
      </c>
      <c r="BF387" s="49">
        <f t="shared" si="200"/>
        <v>0</v>
      </c>
      <c r="BG387" s="49">
        <f t="shared" si="201"/>
        <v>0</v>
      </c>
      <c r="BH387" s="72">
        <f t="shared" si="202"/>
        <v>0</v>
      </c>
      <c r="BI387" s="49">
        <f>VLOOKUP(A387,'1_12'!A:O,15,0)</f>
        <v>0</v>
      </c>
      <c r="BJ387" s="73">
        <f t="shared" si="203"/>
        <v>0</v>
      </c>
      <c r="BK387" s="50">
        <f t="shared" si="204"/>
        <v>0</v>
      </c>
    </row>
    <row r="388" spans="1:63" x14ac:dyDescent="0.3">
      <c r="A388" s="77" t="s">
        <v>2632</v>
      </c>
      <c r="B388" s="77" t="s">
        <v>587</v>
      </c>
      <c r="C388" s="77">
        <f>VLOOKUP(B388,Площадь!A:B,2,0)</f>
        <v>17.7</v>
      </c>
      <c r="D388" s="113">
        <v>45010</v>
      </c>
      <c r="G388">
        <f>31-G387</f>
        <v>7</v>
      </c>
      <c r="H388">
        <v>30</v>
      </c>
      <c r="I388">
        <v>31</v>
      </c>
      <c r="J388">
        <v>30</v>
      </c>
      <c r="K388">
        <v>31</v>
      </c>
      <c r="L388">
        <v>31</v>
      </c>
      <c r="M388">
        <v>30</v>
      </c>
      <c r="N388">
        <v>31</v>
      </c>
      <c r="O388">
        <v>30</v>
      </c>
      <c r="P388">
        <v>31</v>
      </c>
      <c r="Q388">
        <f t="shared" si="205"/>
        <v>282</v>
      </c>
      <c r="R388" s="108"/>
      <c r="S388" s="91"/>
      <c r="T388" s="50">
        <f t="shared" ref="T388:T451" si="206">R388*$T$1/31*E388</f>
        <v>0</v>
      </c>
      <c r="U388" s="50">
        <f t="shared" ref="U388:U451" si="207">R388*$U$1/28*F388</f>
        <v>0</v>
      </c>
      <c r="V388" s="50">
        <f t="shared" ref="V388:V451" si="208">R388*$V$1/31*G388</f>
        <v>0</v>
      </c>
      <c r="W388" s="50">
        <f t="shared" ref="W388:W451" si="209">R388*W$1/30*H388</f>
        <v>0</v>
      </c>
      <c r="X388" s="50">
        <f t="shared" ref="X388:X451" si="210">SUM(T388:W388)-R388</f>
        <v>0</v>
      </c>
      <c r="Y388" s="50"/>
      <c r="Z388" s="50"/>
      <c r="AA388" s="50"/>
      <c r="AB388" s="50"/>
      <c r="AC388" s="50"/>
      <c r="AD388" s="50">
        <f t="shared" ref="AD388:AD451" si="211">(S388*$AD$1)/31*N388</f>
        <v>0</v>
      </c>
      <c r="AE388" s="50">
        <f t="shared" ref="AE388:AE451" si="212">(S388*$AE$1)/30*O388</f>
        <v>0</v>
      </c>
      <c r="AF388" s="50">
        <f t="shared" ref="AF388:AF451" si="213">(S388*$AF$1)/31*P388</f>
        <v>0</v>
      </c>
      <c r="AG388" s="50">
        <f t="shared" ref="AG388:AG451" si="214">S388-AD388-AE388-AF388</f>
        <v>0</v>
      </c>
      <c r="AI388" s="50">
        <f t="shared" ref="AI388:AI451" si="215">(C388*$AI$1)/31*E388</f>
        <v>0</v>
      </c>
      <c r="AJ388" s="50">
        <f t="shared" ref="AJ388:AJ451" si="216">(C388*$AJ$1)/28*F388</f>
        <v>0</v>
      </c>
      <c r="AK388" s="50">
        <f t="shared" ref="AK388:AK451" si="217">(C388*$AK$1)/31*G388</f>
        <v>0</v>
      </c>
      <c r="AL388" s="50">
        <f t="shared" ref="AL388:AL451" si="218">(C388*$AL$1)/30*H388</f>
        <v>0.200441749295519</v>
      </c>
      <c r="AR388" s="50">
        <f t="shared" ref="AR388:AR451" si="219">(C388*$AR$1)/31*N388</f>
        <v>0.26365362460869279</v>
      </c>
      <c r="AS388" s="50">
        <f t="shared" ref="AS388:AS451" si="220">(C388*$AS$1)/30*O388</f>
        <v>0.23597653921449785</v>
      </c>
      <c r="AT388" s="50">
        <f t="shared" ref="AT388:AT451" si="221">(C388*$AT$1)/31*P388</f>
        <v>0.32405394645243135</v>
      </c>
      <c r="AV388" s="49">
        <f t="shared" ref="AV388:AV451" si="222">(T388+AI388)*$AV$1</f>
        <v>0</v>
      </c>
      <c r="AW388" s="49">
        <f t="shared" ref="AW388:AW451" si="223">(U388+AJ388)*$AW$1</f>
        <v>0</v>
      </c>
      <c r="AX388" s="49">
        <f t="shared" ref="AX388:AX451" si="224">(V388+AK388)*$AX$1</f>
        <v>0</v>
      </c>
      <c r="AY388" s="49">
        <f t="shared" ref="AY388:AY451" si="225">(W388+AL388)*$AY$1</f>
        <v>538.05781413891941</v>
      </c>
      <c r="AZ388" s="49">
        <f t="shared" ref="AZ388:AZ451" si="226">(Y388+AM388)*$AZ$1</f>
        <v>0</v>
      </c>
      <c r="BA388" s="49">
        <f t="shared" ref="BA388:BA451" si="227">(Z388+AN388)*$BA$1</f>
        <v>0</v>
      </c>
      <c r="BB388" s="49">
        <f t="shared" ref="BB388:BB451" si="228">(AA388+AO388)*$BB$1</f>
        <v>0</v>
      </c>
      <c r="BC388" s="49">
        <f t="shared" ref="BC388:BC451" si="229">(AB388+AP388)*$BC$1</f>
        <v>0</v>
      </c>
      <c r="BD388" s="49">
        <f t="shared" ref="BD388:BD451" si="230">(AC388+AQ388)*$BD$1</f>
        <v>0</v>
      </c>
      <c r="BE388" s="49">
        <f t="shared" ref="BE388:BE451" si="231">(AD388+AR388)*$BE$1</f>
        <v>707.74124375459064</v>
      </c>
      <c r="BF388" s="49">
        <f t="shared" ref="BF388:BF451" si="232">(AE388+AS388)*$BF$1</f>
        <v>633.44598280582943</v>
      </c>
      <c r="BG388" s="49">
        <f t="shared" ref="BG388:BG451" si="233">(AF388+AT388)*$BG$1</f>
        <v>869.87745169904872</v>
      </c>
      <c r="BH388" s="72">
        <f t="shared" ref="BH388:BH451" si="234">SUM(AV388:BG388)</f>
        <v>2749.1224923983882</v>
      </c>
      <c r="BI388" s="49">
        <f>VLOOKUP(A388,'1_12'!A:O,15,0)</f>
        <v>6841.89</v>
      </c>
      <c r="BJ388" s="73">
        <f t="shared" ref="BJ388:BJ451" si="235">BH388-BI388</f>
        <v>-4092.7675076016121</v>
      </c>
      <c r="BK388" s="50">
        <f t="shared" ref="BK388:BK451" si="236">(SUM(T388:W388)+SUM(AD388:AF388)+SUM(AI388:AL388)+SUM(AR388:AT388))/12/C388</f>
        <v>4.8216848379055606E-3</v>
      </c>
    </row>
    <row r="389" spans="1:63" x14ac:dyDescent="0.3">
      <c r="A389" s="77" t="s">
        <v>1886</v>
      </c>
      <c r="B389" s="77" t="s">
        <v>1017</v>
      </c>
      <c r="C389" s="77">
        <f>VLOOKUP(B389,Площадь!A:B,2,0)</f>
        <v>19.399999999999999</v>
      </c>
      <c r="D389" s="113"/>
      <c r="E389">
        <v>31</v>
      </c>
      <c r="F389">
        <v>28</v>
      </c>
      <c r="G389">
        <v>31</v>
      </c>
      <c r="H389">
        <v>20</v>
      </c>
      <c r="Q389">
        <f t="shared" si="205"/>
        <v>110</v>
      </c>
      <c r="R389" s="108"/>
      <c r="S389" s="91"/>
      <c r="T389" s="50">
        <f t="shared" si="206"/>
        <v>0</v>
      </c>
      <c r="U389" s="50">
        <f t="shared" si="207"/>
        <v>0</v>
      </c>
      <c r="V389" s="50">
        <f t="shared" si="208"/>
        <v>0</v>
      </c>
      <c r="W389" s="50">
        <f t="shared" si="209"/>
        <v>0</v>
      </c>
      <c r="X389" s="50">
        <f t="shared" si="210"/>
        <v>0</v>
      </c>
      <c r="Y389" s="50"/>
      <c r="Z389" s="50"/>
      <c r="AA389" s="50"/>
      <c r="AB389" s="50"/>
      <c r="AC389" s="50"/>
      <c r="AD389" s="50">
        <f t="shared" si="211"/>
        <v>0</v>
      </c>
      <c r="AE389" s="50">
        <f t="shared" si="212"/>
        <v>0</v>
      </c>
      <c r="AF389" s="50">
        <f t="shared" si="213"/>
        <v>0</v>
      </c>
      <c r="AG389" s="50">
        <f t="shared" si="214"/>
        <v>0</v>
      </c>
      <c r="AI389" s="50">
        <f t="shared" si="215"/>
        <v>0</v>
      </c>
      <c r="AJ389" s="50">
        <f t="shared" si="216"/>
        <v>0</v>
      </c>
      <c r="AK389" s="50">
        <f t="shared" si="217"/>
        <v>0</v>
      </c>
      <c r="AL389" s="50">
        <f t="shared" si="218"/>
        <v>0.14646214449465417</v>
      </c>
      <c r="AR389" s="50">
        <f t="shared" si="219"/>
        <v>0</v>
      </c>
      <c r="AS389" s="50">
        <f t="shared" si="220"/>
        <v>0</v>
      </c>
      <c r="AT389" s="50">
        <f t="shared" si="221"/>
        <v>0</v>
      </c>
      <c r="AV389" s="49">
        <f t="shared" si="222"/>
        <v>0</v>
      </c>
      <c r="AW389" s="49">
        <f t="shared" si="223"/>
        <v>0</v>
      </c>
      <c r="AX389" s="49">
        <f t="shared" si="224"/>
        <v>0</v>
      </c>
      <c r="AY389" s="49">
        <f t="shared" si="225"/>
        <v>393.1571221956699</v>
      </c>
      <c r="AZ389" s="49">
        <f t="shared" si="226"/>
        <v>0</v>
      </c>
      <c r="BA389" s="49">
        <f t="shared" si="227"/>
        <v>0</v>
      </c>
      <c r="BB389" s="49">
        <f t="shared" si="228"/>
        <v>0</v>
      </c>
      <c r="BC389" s="49">
        <f t="shared" si="229"/>
        <v>0</v>
      </c>
      <c r="BD389" s="49">
        <f t="shared" si="230"/>
        <v>0</v>
      </c>
      <c r="BE389" s="49">
        <f t="shared" si="231"/>
        <v>0</v>
      </c>
      <c r="BF389" s="49">
        <f t="shared" si="232"/>
        <v>0</v>
      </c>
      <c r="BG389" s="49">
        <f t="shared" si="233"/>
        <v>0</v>
      </c>
      <c r="BH389" s="72">
        <f t="shared" si="234"/>
        <v>393.1571221956699</v>
      </c>
      <c r="BI389" s="49">
        <f>VLOOKUP(A389,'1_12'!A:O,15,0)</f>
        <v>555.49</v>
      </c>
      <c r="BJ389" s="73">
        <f t="shared" si="235"/>
        <v>-162.33287780433011</v>
      </c>
      <c r="BK389" s="50">
        <f t="shared" si="236"/>
        <v>6.2913292308700247E-4</v>
      </c>
    </row>
    <row r="390" spans="1:63" x14ac:dyDescent="0.3">
      <c r="A390" s="77" t="s">
        <v>2685</v>
      </c>
      <c r="B390" s="77" t="s">
        <v>1017</v>
      </c>
      <c r="C390" s="77">
        <f>VLOOKUP(B390,Площадь!A:B,2,0)</f>
        <v>19.399999999999999</v>
      </c>
      <c r="D390" s="113">
        <v>45037</v>
      </c>
      <c r="H390">
        <f>30-H389</f>
        <v>10</v>
      </c>
      <c r="I390">
        <v>31</v>
      </c>
      <c r="J390">
        <v>30</v>
      </c>
      <c r="K390">
        <v>31</v>
      </c>
      <c r="L390">
        <v>31</v>
      </c>
      <c r="M390">
        <v>30</v>
      </c>
      <c r="N390">
        <v>31</v>
      </c>
      <c r="O390">
        <v>30</v>
      </c>
      <c r="P390">
        <v>31</v>
      </c>
      <c r="Q390">
        <f t="shared" si="205"/>
        <v>255</v>
      </c>
      <c r="R390" s="108"/>
      <c r="S390" s="91"/>
      <c r="T390" s="50">
        <f t="shared" si="206"/>
        <v>0</v>
      </c>
      <c r="U390" s="50">
        <f t="shared" si="207"/>
        <v>0</v>
      </c>
      <c r="V390" s="50">
        <f t="shared" si="208"/>
        <v>0</v>
      </c>
      <c r="W390" s="50">
        <f t="shared" si="209"/>
        <v>0</v>
      </c>
      <c r="X390" s="50">
        <f t="shared" si="210"/>
        <v>0</v>
      </c>
      <c r="Y390" s="50"/>
      <c r="Z390" s="50"/>
      <c r="AA390" s="50"/>
      <c r="AB390" s="50"/>
      <c r="AC390" s="50"/>
      <c r="AD390" s="50">
        <f t="shared" si="211"/>
        <v>0</v>
      </c>
      <c r="AE390" s="50">
        <f t="shared" si="212"/>
        <v>0</v>
      </c>
      <c r="AF390" s="50">
        <f t="shared" si="213"/>
        <v>0</v>
      </c>
      <c r="AG390" s="50">
        <f t="shared" si="214"/>
        <v>0</v>
      </c>
      <c r="AI390" s="50">
        <f t="shared" si="215"/>
        <v>0</v>
      </c>
      <c r="AJ390" s="50">
        <f t="shared" si="216"/>
        <v>0</v>
      </c>
      <c r="AK390" s="50">
        <f t="shared" si="217"/>
        <v>0</v>
      </c>
      <c r="AL390" s="50">
        <f t="shared" si="218"/>
        <v>7.3231072247327084E-2</v>
      </c>
      <c r="AR390" s="50">
        <f t="shared" si="219"/>
        <v>0.2889762891191322</v>
      </c>
      <c r="AS390" s="50">
        <f t="shared" si="220"/>
        <v>0.25864095258538183</v>
      </c>
      <c r="AT390" s="50">
        <f t="shared" si="221"/>
        <v>0.3551777718179191</v>
      </c>
      <c r="AV390" s="49">
        <f t="shared" si="222"/>
        <v>0</v>
      </c>
      <c r="AW390" s="49">
        <f t="shared" si="223"/>
        <v>0</v>
      </c>
      <c r="AX390" s="49">
        <f t="shared" si="224"/>
        <v>0</v>
      </c>
      <c r="AY390" s="49">
        <f t="shared" si="225"/>
        <v>196.57856109783495</v>
      </c>
      <c r="AZ390" s="49">
        <f t="shared" si="226"/>
        <v>0</v>
      </c>
      <c r="BA390" s="49">
        <f t="shared" si="227"/>
        <v>0</v>
      </c>
      <c r="BB390" s="49">
        <f t="shared" si="228"/>
        <v>0</v>
      </c>
      <c r="BC390" s="49">
        <f t="shared" si="229"/>
        <v>0</v>
      </c>
      <c r="BD390" s="49">
        <f t="shared" si="230"/>
        <v>0</v>
      </c>
      <c r="BE390" s="49">
        <f t="shared" si="231"/>
        <v>775.71639145983374</v>
      </c>
      <c r="BF390" s="49">
        <f t="shared" si="232"/>
        <v>694.28542748209566</v>
      </c>
      <c r="BG390" s="49">
        <f t="shared" si="233"/>
        <v>953.42500355714935</v>
      </c>
      <c r="BH390" s="72">
        <f t="shared" si="234"/>
        <v>2620.0053835969138</v>
      </c>
      <c r="BI390" s="49">
        <f>VLOOKUP(A390,'1_12'!A:O,15,0)</f>
        <v>6943.57</v>
      </c>
      <c r="BJ390" s="73">
        <f t="shared" si="235"/>
        <v>-4323.5646164030859</v>
      </c>
      <c r="BK390" s="50">
        <f t="shared" si="236"/>
        <v>4.1925519148185578E-3</v>
      </c>
    </row>
    <row r="391" spans="1:63" x14ac:dyDescent="0.3">
      <c r="A391" s="77" t="s">
        <v>1716</v>
      </c>
      <c r="B391" s="77" t="s">
        <v>830</v>
      </c>
      <c r="C391" s="77">
        <f>VLOOKUP(B391,Площадь!A:B,2,0)</f>
        <v>20.2</v>
      </c>
      <c r="D391" s="113"/>
      <c r="E391">
        <v>31</v>
      </c>
      <c r="F391">
        <v>28</v>
      </c>
      <c r="G391">
        <v>31</v>
      </c>
      <c r="H391">
        <v>30</v>
      </c>
      <c r="I391">
        <v>4</v>
      </c>
      <c r="Q391">
        <f t="shared" si="205"/>
        <v>124</v>
      </c>
      <c r="R391" s="108"/>
      <c r="S391" s="91"/>
      <c r="T391" s="50">
        <f t="shared" si="206"/>
        <v>0</v>
      </c>
      <c r="U391" s="50">
        <f t="shared" si="207"/>
        <v>0</v>
      </c>
      <c r="V391" s="50">
        <f t="shared" si="208"/>
        <v>0</v>
      </c>
      <c r="W391" s="50">
        <f t="shared" si="209"/>
        <v>0</v>
      </c>
      <c r="X391" s="50">
        <f t="shared" si="210"/>
        <v>0</v>
      </c>
      <c r="Y391" s="50"/>
      <c r="Z391" s="50"/>
      <c r="AA391" s="50"/>
      <c r="AB391" s="50"/>
      <c r="AC391" s="50"/>
      <c r="AD391" s="50">
        <f t="shared" si="211"/>
        <v>0</v>
      </c>
      <c r="AE391" s="50">
        <f t="shared" si="212"/>
        <v>0</v>
      </c>
      <c r="AF391" s="50">
        <f t="shared" si="213"/>
        <v>0</v>
      </c>
      <c r="AG391" s="50">
        <f t="shared" si="214"/>
        <v>0</v>
      </c>
      <c r="AI391" s="50">
        <f t="shared" si="215"/>
        <v>0</v>
      </c>
      <c r="AJ391" s="50">
        <f t="shared" si="216"/>
        <v>0</v>
      </c>
      <c r="AK391" s="50">
        <f t="shared" si="217"/>
        <v>0</v>
      </c>
      <c r="AL391" s="50">
        <f t="shared" si="218"/>
        <v>0.22875273083443409</v>
      </c>
      <c r="AR391" s="50">
        <f t="shared" si="219"/>
        <v>0</v>
      </c>
      <c r="AS391" s="50">
        <f t="shared" si="220"/>
        <v>0</v>
      </c>
      <c r="AT391" s="50">
        <f t="shared" si="221"/>
        <v>0</v>
      </c>
      <c r="AV391" s="49">
        <f t="shared" si="222"/>
        <v>0</v>
      </c>
      <c r="AW391" s="49">
        <f t="shared" si="223"/>
        <v>0</v>
      </c>
      <c r="AX391" s="49">
        <f t="shared" si="224"/>
        <v>0</v>
      </c>
      <c r="AY391" s="49">
        <f t="shared" si="225"/>
        <v>614.05468054272148</v>
      </c>
      <c r="AZ391" s="49">
        <f t="shared" si="226"/>
        <v>0</v>
      </c>
      <c r="BA391" s="49">
        <f t="shared" si="227"/>
        <v>0</v>
      </c>
      <c r="BB391" s="49">
        <f t="shared" si="228"/>
        <v>0</v>
      </c>
      <c r="BC391" s="49">
        <f t="shared" si="229"/>
        <v>0</v>
      </c>
      <c r="BD391" s="49">
        <f t="shared" si="230"/>
        <v>0</v>
      </c>
      <c r="BE391" s="49">
        <f t="shared" si="231"/>
        <v>0</v>
      </c>
      <c r="BF391" s="49">
        <f t="shared" si="232"/>
        <v>0</v>
      </c>
      <c r="BG391" s="49">
        <f t="shared" si="233"/>
        <v>0</v>
      </c>
      <c r="BH391" s="72">
        <f t="shared" si="234"/>
        <v>614.05468054272148</v>
      </c>
      <c r="BI391" s="49">
        <f>VLOOKUP(A391,'1_12'!A:O,15,0)</f>
        <v>979.53</v>
      </c>
      <c r="BJ391" s="73">
        <f t="shared" si="235"/>
        <v>-365.47531945727849</v>
      </c>
      <c r="BK391" s="50">
        <f t="shared" si="236"/>
        <v>9.4369938463050365E-4</v>
      </c>
    </row>
    <row r="392" spans="1:63" x14ac:dyDescent="0.3">
      <c r="A392" s="77" t="s">
        <v>2765</v>
      </c>
      <c r="B392" s="77" t="s">
        <v>830</v>
      </c>
      <c r="C392" s="77">
        <f>VLOOKUP(B392,Площадь!A:B,2,0)</f>
        <v>20.2</v>
      </c>
      <c r="D392" s="113">
        <v>45051</v>
      </c>
      <c r="I392">
        <f>31-I391</f>
        <v>27</v>
      </c>
      <c r="J392">
        <v>30</v>
      </c>
      <c r="K392">
        <v>31</v>
      </c>
      <c r="L392">
        <v>31</v>
      </c>
      <c r="M392">
        <v>30</v>
      </c>
      <c r="N392">
        <v>31</v>
      </c>
      <c r="O392">
        <v>30</v>
      </c>
      <c r="P392">
        <v>31</v>
      </c>
      <c r="Q392">
        <f t="shared" si="205"/>
        <v>241</v>
      </c>
      <c r="R392" s="108"/>
      <c r="S392" s="91"/>
      <c r="T392" s="50">
        <f t="shared" si="206"/>
        <v>0</v>
      </c>
      <c r="U392" s="50">
        <f t="shared" si="207"/>
        <v>0</v>
      </c>
      <c r="V392" s="50">
        <f t="shared" si="208"/>
        <v>0</v>
      </c>
      <c r="W392" s="50">
        <f t="shared" si="209"/>
        <v>0</v>
      </c>
      <c r="X392" s="50">
        <f t="shared" si="210"/>
        <v>0</v>
      </c>
      <c r="Y392" s="50"/>
      <c r="Z392" s="50"/>
      <c r="AA392" s="50"/>
      <c r="AB392" s="50"/>
      <c r="AC392" s="50"/>
      <c r="AD392" s="50">
        <f t="shared" si="211"/>
        <v>0</v>
      </c>
      <c r="AE392" s="50">
        <f t="shared" si="212"/>
        <v>0</v>
      </c>
      <c r="AF392" s="50">
        <f t="shared" si="213"/>
        <v>0</v>
      </c>
      <c r="AG392" s="50">
        <f t="shared" si="214"/>
        <v>0</v>
      </c>
      <c r="AI392" s="50">
        <f t="shared" si="215"/>
        <v>0</v>
      </c>
      <c r="AJ392" s="50">
        <f t="shared" si="216"/>
        <v>0</v>
      </c>
      <c r="AK392" s="50">
        <f t="shared" si="217"/>
        <v>0</v>
      </c>
      <c r="AL392" s="50">
        <f t="shared" si="218"/>
        <v>0</v>
      </c>
      <c r="AR392" s="50">
        <f t="shared" si="219"/>
        <v>0.30089283712404491</v>
      </c>
      <c r="AS392" s="50">
        <f t="shared" si="220"/>
        <v>0.26930655887756255</v>
      </c>
      <c r="AT392" s="50">
        <f t="shared" si="221"/>
        <v>0.36982427787226629</v>
      </c>
      <c r="AV392" s="49">
        <f t="shared" si="222"/>
        <v>0</v>
      </c>
      <c r="AW392" s="49">
        <f t="shared" si="223"/>
        <v>0</v>
      </c>
      <c r="AX392" s="49">
        <f t="shared" si="224"/>
        <v>0</v>
      </c>
      <c r="AY392" s="49">
        <f t="shared" si="225"/>
        <v>0</v>
      </c>
      <c r="AZ392" s="49">
        <f t="shared" si="226"/>
        <v>0</v>
      </c>
      <c r="BA392" s="49">
        <f t="shared" si="227"/>
        <v>0</v>
      </c>
      <c r="BB392" s="49">
        <f t="shared" si="228"/>
        <v>0</v>
      </c>
      <c r="BC392" s="49">
        <f t="shared" si="229"/>
        <v>0</v>
      </c>
      <c r="BD392" s="49">
        <f t="shared" si="230"/>
        <v>0</v>
      </c>
      <c r="BE392" s="49">
        <f t="shared" si="231"/>
        <v>807.70469626230124</v>
      </c>
      <c r="BF392" s="49">
        <f t="shared" si="232"/>
        <v>722.91575438857387</v>
      </c>
      <c r="BG392" s="49">
        <f t="shared" si="233"/>
        <v>992.74149854919676</v>
      </c>
      <c r="BH392" s="72">
        <f t="shared" si="234"/>
        <v>2523.3619492000721</v>
      </c>
      <c r="BI392" s="49">
        <f>VLOOKUP(A392,'1_12'!A:O,15,0)</f>
        <v>6828.7800000000007</v>
      </c>
      <c r="BJ392" s="73">
        <f t="shared" si="235"/>
        <v>-4305.4180507999281</v>
      </c>
      <c r="BK392" s="50">
        <f t="shared" si="236"/>
        <v>3.8779854532750564E-3</v>
      </c>
    </row>
    <row r="393" spans="1:63" x14ac:dyDescent="0.3">
      <c r="A393" s="77" t="s">
        <v>2003</v>
      </c>
      <c r="B393" s="77" t="s">
        <v>814</v>
      </c>
      <c r="C393" s="77">
        <f>VLOOKUP(B393,Площадь!A:B,2,0)</f>
        <v>17.7</v>
      </c>
      <c r="D393" s="113"/>
      <c r="E393">
        <v>31</v>
      </c>
      <c r="F393">
        <v>28</v>
      </c>
      <c r="G393">
        <v>24</v>
      </c>
      <c r="Q393">
        <f t="shared" si="205"/>
        <v>83</v>
      </c>
      <c r="R393" s="108"/>
      <c r="S393" s="91"/>
      <c r="T393" s="50">
        <f t="shared" si="206"/>
        <v>0</v>
      </c>
      <c r="U393" s="50">
        <f t="shared" si="207"/>
        <v>0</v>
      </c>
      <c r="V393" s="50">
        <f t="shared" si="208"/>
        <v>0</v>
      </c>
      <c r="W393" s="50">
        <f t="shared" si="209"/>
        <v>0</v>
      </c>
      <c r="X393" s="50">
        <f t="shared" si="210"/>
        <v>0</v>
      </c>
      <c r="Y393" s="50"/>
      <c r="Z393" s="50"/>
      <c r="AA393" s="50"/>
      <c r="AB393" s="50"/>
      <c r="AC393" s="50"/>
      <c r="AD393" s="50">
        <f t="shared" si="211"/>
        <v>0</v>
      </c>
      <c r="AE393" s="50">
        <f t="shared" si="212"/>
        <v>0</v>
      </c>
      <c r="AF393" s="50">
        <f t="shared" si="213"/>
        <v>0</v>
      </c>
      <c r="AG393" s="50">
        <f t="shared" si="214"/>
        <v>0</v>
      </c>
      <c r="AI393" s="50">
        <f t="shared" si="215"/>
        <v>0</v>
      </c>
      <c r="AJ393" s="50">
        <f t="shared" si="216"/>
        <v>0</v>
      </c>
      <c r="AK393" s="50">
        <f t="shared" si="217"/>
        <v>0</v>
      </c>
      <c r="AL393" s="50">
        <f t="shared" si="218"/>
        <v>0</v>
      </c>
      <c r="AR393" s="50">
        <f t="shared" si="219"/>
        <v>0</v>
      </c>
      <c r="AS393" s="50">
        <f t="shared" si="220"/>
        <v>0</v>
      </c>
      <c r="AT393" s="50">
        <f t="shared" si="221"/>
        <v>0</v>
      </c>
      <c r="AV393" s="49">
        <f t="shared" si="222"/>
        <v>0</v>
      </c>
      <c r="AW393" s="49">
        <f t="shared" si="223"/>
        <v>0</v>
      </c>
      <c r="AX393" s="49">
        <f t="shared" si="224"/>
        <v>0</v>
      </c>
      <c r="AY393" s="49">
        <f t="shared" si="225"/>
        <v>0</v>
      </c>
      <c r="AZ393" s="49">
        <f t="shared" si="226"/>
        <v>0</v>
      </c>
      <c r="BA393" s="49">
        <f t="shared" si="227"/>
        <v>0</v>
      </c>
      <c r="BB393" s="49">
        <f t="shared" si="228"/>
        <v>0</v>
      </c>
      <c r="BC393" s="49">
        <f t="shared" si="229"/>
        <v>0</v>
      </c>
      <c r="BD393" s="49">
        <f t="shared" si="230"/>
        <v>0</v>
      </c>
      <c r="BE393" s="49">
        <f t="shared" si="231"/>
        <v>0</v>
      </c>
      <c r="BF393" s="49">
        <f t="shared" si="232"/>
        <v>0</v>
      </c>
      <c r="BG393" s="49">
        <f t="shared" si="233"/>
        <v>0</v>
      </c>
      <c r="BH393" s="72">
        <f t="shared" si="234"/>
        <v>0</v>
      </c>
      <c r="BI393" s="49">
        <f>VLOOKUP(A393,'1_12'!A:O,15,0)</f>
        <v>0</v>
      </c>
      <c r="BJ393" s="73">
        <f t="shared" si="235"/>
        <v>0</v>
      </c>
      <c r="BK393" s="50">
        <f t="shared" si="236"/>
        <v>0</v>
      </c>
    </row>
    <row r="394" spans="1:63" x14ac:dyDescent="0.3">
      <c r="A394" s="77" t="s">
        <v>2707</v>
      </c>
      <c r="B394" s="77" t="s">
        <v>814</v>
      </c>
      <c r="C394" s="77">
        <f>VLOOKUP(B394,Площадь!A:B,2,0)</f>
        <v>17.7</v>
      </c>
      <c r="D394" s="113">
        <v>45010</v>
      </c>
      <c r="G394">
        <f>31-G393</f>
        <v>7</v>
      </c>
      <c r="H394">
        <v>30</v>
      </c>
      <c r="I394">
        <v>31</v>
      </c>
      <c r="J394">
        <v>30</v>
      </c>
      <c r="K394">
        <v>31</v>
      </c>
      <c r="L394">
        <v>31</v>
      </c>
      <c r="M394">
        <v>30</v>
      </c>
      <c r="N394">
        <v>31</v>
      </c>
      <c r="O394">
        <v>30</v>
      </c>
      <c r="P394">
        <v>31</v>
      </c>
      <c r="Q394">
        <f t="shared" si="205"/>
        <v>282</v>
      </c>
      <c r="R394" s="108"/>
      <c r="S394" s="91"/>
      <c r="T394" s="50">
        <f t="shared" si="206"/>
        <v>0</v>
      </c>
      <c r="U394" s="50">
        <f t="shared" si="207"/>
        <v>0</v>
      </c>
      <c r="V394" s="50">
        <f t="shared" si="208"/>
        <v>0</v>
      </c>
      <c r="W394" s="50">
        <f t="shared" si="209"/>
        <v>0</v>
      </c>
      <c r="X394" s="50">
        <f t="shared" si="210"/>
        <v>0</v>
      </c>
      <c r="Y394" s="50"/>
      <c r="Z394" s="50"/>
      <c r="AA394" s="50"/>
      <c r="AB394" s="50"/>
      <c r="AC394" s="50"/>
      <c r="AD394" s="50">
        <f t="shared" si="211"/>
        <v>0</v>
      </c>
      <c r="AE394" s="50">
        <f t="shared" si="212"/>
        <v>0</v>
      </c>
      <c r="AF394" s="50">
        <f t="shared" si="213"/>
        <v>0</v>
      </c>
      <c r="AG394" s="50">
        <f t="shared" si="214"/>
        <v>0</v>
      </c>
      <c r="AI394" s="50">
        <f t="shared" si="215"/>
        <v>0</v>
      </c>
      <c r="AJ394" s="50">
        <f t="shared" si="216"/>
        <v>0</v>
      </c>
      <c r="AK394" s="50">
        <f t="shared" si="217"/>
        <v>0</v>
      </c>
      <c r="AL394" s="50">
        <f t="shared" si="218"/>
        <v>0.200441749295519</v>
      </c>
      <c r="AR394" s="50">
        <f t="shared" si="219"/>
        <v>0.26365362460869279</v>
      </c>
      <c r="AS394" s="50">
        <f t="shared" si="220"/>
        <v>0.23597653921449785</v>
      </c>
      <c r="AT394" s="50">
        <f t="shared" si="221"/>
        <v>0.32405394645243135</v>
      </c>
      <c r="AV394" s="49">
        <f t="shared" si="222"/>
        <v>0</v>
      </c>
      <c r="AW394" s="49">
        <f t="shared" si="223"/>
        <v>0</v>
      </c>
      <c r="AX394" s="49">
        <f t="shared" si="224"/>
        <v>0</v>
      </c>
      <c r="AY394" s="49">
        <f t="shared" si="225"/>
        <v>538.05781413891941</v>
      </c>
      <c r="AZ394" s="49">
        <f t="shared" si="226"/>
        <v>0</v>
      </c>
      <c r="BA394" s="49">
        <f t="shared" si="227"/>
        <v>0</v>
      </c>
      <c r="BB394" s="49">
        <f t="shared" si="228"/>
        <v>0</v>
      </c>
      <c r="BC394" s="49">
        <f t="shared" si="229"/>
        <v>0</v>
      </c>
      <c r="BD394" s="49">
        <f t="shared" si="230"/>
        <v>0</v>
      </c>
      <c r="BE394" s="49">
        <f t="shared" si="231"/>
        <v>707.74124375459064</v>
      </c>
      <c r="BF394" s="49">
        <f t="shared" si="232"/>
        <v>633.44598280582943</v>
      </c>
      <c r="BG394" s="49">
        <f t="shared" si="233"/>
        <v>869.87745169904872</v>
      </c>
      <c r="BH394" s="72">
        <f t="shared" si="234"/>
        <v>2749.1224923983882</v>
      </c>
      <c r="BI394" s="49">
        <f>VLOOKUP(A394,'1_12'!A:O,15,0)</f>
        <v>6841.89</v>
      </c>
      <c r="BJ394" s="73">
        <f t="shared" si="235"/>
        <v>-4092.7675076016121</v>
      </c>
      <c r="BK394" s="50">
        <f t="shared" si="236"/>
        <v>4.8216848379055606E-3</v>
      </c>
    </row>
    <row r="395" spans="1:63" x14ac:dyDescent="0.3">
      <c r="A395" s="77" t="s">
        <v>1950</v>
      </c>
      <c r="B395" s="77" t="s">
        <v>966</v>
      </c>
      <c r="C395" s="77">
        <f>VLOOKUP(B395,Площадь!A:B,2,0)</f>
        <v>15.2</v>
      </c>
      <c r="D395" s="113"/>
      <c r="E395">
        <v>31</v>
      </c>
      <c r="F395">
        <v>28</v>
      </c>
      <c r="G395">
        <v>15</v>
      </c>
      <c r="Q395">
        <f t="shared" si="205"/>
        <v>74</v>
      </c>
      <c r="R395" s="108"/>
      <c r="S395" s="91"/>
      <c r="T395" s="50">
        <f t="shared" si="206"/>
        <v>0</v>
      </c>
      <c r="U395" s="50">
        <f t="shared" si="207"/>
        <v>0</v>
      </c>
      <c r="V395" s="50">
        <f t="shared" si="208"/>
        <v>0</v>
      </c>
      <c r="W395" s="50">
        <f t="shared" si="209"/>
        <v>0</v>
      </c>
      <c r="X395" s="50">
        <f t="shared" si="210"/>
        <v>0</v>
      </c>
      <c r="Y395" s="50"/>
      <c r="Z395" s="50"/>
      <c r="AA395" s="50"/>
      <c r="AB395" s="50"/>
      <c r="AC395" s="50"/>
      <c r="AD395" s="50">
        <f t="shared" si="211"/>
        <v>0</v>
      </c>
      <c r="AE395" s="50">
        <f t="shared" si="212"/>
        <v>0</v>
      </c>
      <c r="AF395" s="50">
        <f t="shared" si="213"/>
        <v>0</v>
      </c>
      <c r="AG395" s="50">
        <f t="shared" si="214"/>
        <v>0</v>
      </c>
      <c r="AI395" s="50">
        <f t="shared" si="215"/>
        <v>0</v>
      </c>
      <c r="AJ395" s="50">
        <f t="shared" si="216"/>
        <v>0</v>
      </c>
      <c r="AK395" s="50">
        <f t="shared" si="217"/>
        <v>0</v>
      </c>
      <c r="AL395" s="50">
        <f t="shared" si="218"/>
        <v>0</v>
      </c>
      <c r="AR395" s="50">
        <f t="shared" si="219"/>
        <v>0</v>
      </c>
      <c r="AS395" s="50">
        <f t="shared" si="220"/>
        <v>0</v>
      </c>
      <c r="AT395" s="50">
        <f t="shared" si="221"/>
        <v>0</v>
      </c>
      <c r="AV395" s="49">
        <f t="shared" si="222"/>
        <v>0</v>
      </c>
      <c r="AW395" s="49">
        <f t="shared" si="223"/>
        <v>0</v>
      </c>
      <c r="AX395" s="49">
        <f t="shared" si="224"/>
        <v>0</v>
      </c>
      <c r="AY395" s="49">
        <f t="shared" si="225"/>
        <v>0</v>
      </c>
      <c r="AZ395" s="49">
        <f t="shared" si="226"/>
        <v>0</v>
      </c>
      <c r="BA395" s="49">
        <f t="shared" si="227"/>
        <v>0</v>
      </c>
      <c r="BB395" s="49">
        <f t="shared" si="228"/>
        <v>0</v>
      </c>
      <c r="BC395" s="49">
        <f t="shared" si="229"/>
        <v>0</v>
      </c>
      <c r="BD395" s="49">
        <f t="shared" si="230"/>
        <v>0</v>
      </c>
      <c r="BE395" s="49">
        <f t="shared" si="231"/>
        <v>0</v>
      </c>
      <c r="BF395" s="49">
        <f t="shared" si="232"/>
        <v>0</v>
      </c>
      <c r="BG395" s="49">
        <f t="shared" si="233"/>
        <v>0</v>
      </c>
      <c r="BH395" s="72">
        <f t="shared" si="234"/>
        <v>0</v>
      </c>
      <c r="BI395" s="49">
        <f>VLOOKUP(A395,'1_12'!A:O,15,0)</f>
        <v>0</v>
      </c>
      <c r="BJ395" s="73">
        <f t="shared" si="235"/>
        <v>0</v>
      </c>
      <c r="BK395" s="50">
        <f t="shared" si="236"/>
        <v>0</v>
      </c>
    </row>
    <row r="396" spans="1:63" x14ac:dyDescent="0.3">
      <c r="A396" s="77" t="s">
        <v>2537</v>
      </c>
      <c r="B396" s="77" t="s">
        <v>966</v>
      </c>
      <c r="C396" s="77">
        <f>VLOOKUP(B396,Площадь!A:B,2,0)</f>
        <v>15.2</v>
      </c>
      <c r="D396" s="113">
        <v>45001</v>
      </c>
      <c r="G396">
        <f>31-G395</f>
        <v>16</v>
      </c>
      <c r="H396">
        <v>30</v>
      </c>
      <c r="I396">
        <v>31</v>
      </c>
      <c r="J396">
        <v>30</v>
      </c>
      <c r="K396">
        <v>31</v>
      </c>
      <c r="L396">
        <v>31</v>
      </c>
      <c r="M396">
        <v>30</v>
      </c>
      <c r="N396">
        <v>31</v>
      </c>
      <c r="O396">
        <v>30</v>
      </c>
      <c r="P396">
        <v>31</v>
      </c>
      <c r="Q396">
        <f t="shared" si="205"/>
        <v>291</v>
      </c>
      <c r="R396" s="108"/>
      <c r="S396" s="91"/>
      <c r="T396" s="50">
        <f t="shared" si="206"/>
        <v>0</v>
      </c>
      <c r="U396" s="50">
        <f t="shared" si="207"/>
        <v>0</v>
      </c>
      <c r="V396" s="50">
        <f t="shared" si="208"/>
        <v>0</v>
      </c>
      <c r="W396" s="50">
        <f t="shared" si="209"/>
        <v>0</v>
      </c>
      <c r="X396" s="50">
        <f t="shared" si="210"/>
        <v>0</v>
      </c>
      <c r="Y396" s="50"/>
      <c r="Z396" s="50"/>
      <c r="AA396" s="50"/>
      <c r="AB396" s="50"/>
      <c r="AC396" s="50"/>
      <c r="AD396" s="50">
        <f t="shared" si="211"/>
        <v>0</v>
      </c>
      <c r="AE396" s="50">
        <f t="shared" si="212"/>
        <v>0</v>
      </c>
      <c r="AF396" s="50">
        <f t="shared" si="213"/>
        <v>0</v>
      </c>
      <c r="AG396" s="50">
        <f t="shared" si="214"/>
        <v>0</v>
      </c>
      <c r="AI396" s="50">
        <f t="shared" si="215"/>
        <v>0</v>
      </c>
      <c r="AJ396" s="50">
        <f t="shared" si="216"/>
        <v>0</v>
      </c>
      <c r="AK396" s="50">
        <f t="shared" si="217"/>
        <v>0</v>
      </c>
      <c r="AL396" s="50">
        <f t="shared" si="218"/>
        <v>0.17213076775660388</v>
      </c>
      <c r="AR396" s="50">
        <f t="shared" si="219"/>
        <v>0.22641441209334071</v>
      </c>
      <c r="AS396" s="50">
        <f t="shared" si="220"/>
        <v>0.2026465195514332</v>
      </c>
      <c r="AT396" s="50">
        <f t="shared" si="221"/>
        <v>0.27828361503259641</v>
      </c>
      <c r="AV396" s="49">
        <f t="shared" si="222"/>
        <v>0</v>
      </c>
      <c r="AW396" s="49">
        <f t="shared" si="223"/>
        <v>0</v>
      </c>
      <c r="AX396" s="49">
        <f t="shared" si="224"/>
        <v>0</v>
      </c>
      <c r="AY396" s="49">
        <f t="shared" si="225"/>
        <v>462.06094773511722</v>
      </c>
      <c r="AZ396" s="49">
        <f t="shared" si="226"/>
        <v>0</v>
      </c>
      <c r="BA396" s="49">
        <f t="shared" si="227"/>
        <v>0</v>
      </c>
      <c r="BB396" s="49">
        <f t="shared" si="228"/>
        <v>0</v>
      </c>
      <c r="BC396" s="49">
        <f t="shared" si="229"/>
        <v>0</v>
      </c>
      <c r="BD396" s="49">
        <f t="shared" si="230"/>
        <v>0</v>
      </c>
      <c r="BE396" s="49">
        <f t="shared" si="231"/>
        <v>607.77779124688004</v>
      </c>
      <c r="BF396" s="49">
        <f t="shared" si="232"/>
        <v>543.97621122308522</v>
      </c>
      <c r="BG396" s="49">
        <f t="shared" si="233"/>
        <v>747.01340484890056</v>
      </c>
      <c r="BH396" s="72">
        <f t="shared" si="234"/>
        <v>2360.8283550539827</v>
      </c>
      <c r="BI396" s="49">
        <f>VLOOKUP(A396,'1_12'!A:O,15,0)</f>
        <v>5875.56</v>
      </c>
      <c r="BJ396" s="73">
        <f t="shared" si="235"/>
        <v>-3514.7316449460177</v>
      </c>
      <c r="BK396" s="50">
        <f t="shared" si="236"/>
        <v>4.8216848379055597E-3</v>
      </c>
    </row>
    <row r="397" spans="1:63" x14ac:dyDescent="0.3">
      <c r="A397" s="77" t="s">
        <v>1910</v>
      </c>
      <c r="B397" s="77" t="s">
        <v>1078</v>
      </c>
      <c r="C397" s="77">
        <f>VLOOKUP(B397,Площадь!A:B,2,0)</f>
        <v>17.8</v>
      </c>
      <c r="D397" s="113"/>
      <c r="E397">
        <v>31</v>
      </c>
      <c r="F397">
        <v>28</v>
      </c>
      <c r="G397">
        <v>31</v>
      </c>
      <c r="H397">
        <v>30</v>
      </c>
      <c r="I397">
        <v>23</v>
      </c>
      <c r="Q397">
        <f t="shared" si="205"/>
        <v>143</v>
      </c>
      <c r="R397" s="108"/>
      <c r="S397" s="91"/>
      <c r="T397" s="50">
        <f t="shared" si="206"/>
        <v>0</v>
      </c>
      <c r="U397" s="50">
        <f t="shared" si="207"/>
        <v>0</v>
      </c>
      <c r="V397" s="50">
        <f t="shared" si="208"/>
        <v>0</v>
      </c>
      <c r="W397" s="50">
        <f t="shared" si="209"/>
        <v>0</v>
      </c>
      <c r="X397" s="50">
        <f t="shared" si="210"/>
        <v>0</v>
      </c>
      <c r="Y397" s="50"/>
      <c r="Z397" s="50"/>
      <c r="AA397" s="50"/>
      <c r="AB397" s="50"/>
      <c r="AC397" s="50"/>
      <c r="AD397" s="50">
        <f t="shared" si="211"/>
        <v>0</v>
      </c>
      <c r="AE397" s="50">
        <f t="shared" si="212"/>
        <v>0</v>
      </c>
      <c r="AF397" s="50">
        <f t="shared" si="213"/>
        <v>0</v>
      </c>
      <c r="AG397" s="50">
        <f t="shared" si="214"/>
        <v>0</v>
      </c>
      <c r="AI397" s="50">
        <f t="shared" si="215"/>
        <v>0</v>
      </c>
      <c r="AJ397" s="50">
        <f t="shared" si="216"/>
        <v>0</v>
      </c>
      <c r="AK397" s="50">
        <f t="shared" si="217"/>
        <v>0</v>
      </c>
      <c r="AL397" s="50">
        <f t="shared" si="218"/>
        <v>0.20157418855707562</v>
      </c>
      <c r="AR397" s="50">
        <f t="shared" si="219"/>
        <v>0</v>
      </c>
      <c r="AS397" s="50">
        <f t="shared" si="220"/>
        <v>0</v>
      </c>
      <c r="AT397" s="50">
        <f t="shared" si="221"/>
        <v>0</v>
      </c>
      <c r="AV397" s="49">
        <f t="shared" si="222"/>
        <v>0</v>
      </c>
      <c r="AW397" s="49">
        <f t="shared" si="223"/>
        <v>0</v>
      </c>
      <c r="AX397" s="49">
        <f t="shared" si="224"/>
        <v>0</v>
      </c>
      <c r="AY397" s="49">
        <f t="shared" si="225"/>
        <v>541.09768879507158</v>
      </c>
      <c r="AZ397" s="49">
        <f t="shared" si="226"/>
        <v>0</v>
      </c>
      <c r="BA397" s="49">
        <f t="shared" si="227"/>
        <v>0</v>
      </c>
      <c r="BB397" s="49">
        <f t="shared" si="228"/>
        <v>0</v>
      </c>
      <c r="BC397" s="49">
        <f t="shared" si="229"/>
        <v>0</v>
      </c>
      <c r="BD397" s="49">
        <f t="shared" si="230"/>
        <v>0</v>
      </c>
      <c r="BE397" s="49">
        <f t="shared" si="231"/>
        <v>0</v>
      </c>
      <c r="BF397" s="49">
        <f t="shared" si="232"/>
        <v>0</v>
      </c>
      <c r="BG397" s="49">
        <f t="shared" si="233"/>
        <v>0</v>
      </c>
      <c r="BH397" s="72">
        <f t="shared" si="234"/>
        <v>541.09768879507158</v>
      </c>
      <c r="BI397" s="49">
        <f>VLOOKUP(A397,'1_12'!A:O,15,0)</f>
        <v>1529.02</v>
      </c>
      <c r="BJ397" s="73">
        <f t="shared" si="235"/>
        <v>-987.92231120492841</v>
      </c>
      <c r="BK397" s="50">
        <f t="shared" si="236"/>
        <v>9.4369938463050387E-4</v>
      </c>
    </row>
    <row r="398" spans="1:63" x14ac:dyDescent="0.3">
      <c r="A398" s="77" t="s">
        <v>2805</v>
      </c>
      <c r="B398" s="77" t="s">
        <v>1078</v>
      </c>
      <c r="C398" s="77">
        <f>VLOOKUP(B398,Площадь!A:B,2,0)</f>
        <v>17.8</v>
      </c>
      <c r="D398" s="113">
        <v>45070</v>
      </c>
      <c r="I398">
        <f>31-I397</f>
        <v>8</v>
      </c>
      <c r="J398">
        <v>30</v>
      </c>
      <c r="K398">
        <v>31</v>
      </c>
      <c r="L398">
        <v>31</v>
      </c>
      <c r="M398">
        <v>30</v>
      </c>
      <c r="N398">
        <v>31</v>
      </c>
      <c r="O398">
        <v>30</v>
      </c>
      <c r="P398">
        <v>31</v>
      </c>
      <c r="Q398">
        <f t="shared" si="205"/>
        <v>222</v>
      </c>
      <c r="R398" s="108"/>
      <c r="S398" s="91"/>
      <c r="T398" s="50">
        <f t="shared" si="206"/>
        <v>0</v>
      </c>
      <c r="U398" s="50">
        <f t="shared" si="207"/>
        <v>0</v>
      </c>
      <c r="V398" s="50">
        <f t="shared" si="208"/>
        <v>0</v>
      </c>
      <c r="W398" s="50">
        <f t="shared" si="209"/>
        <v>0</v>
      </c>
      <c r="X398" s="50">
        <f t="shared" si="210"/>
        <v>0</v>
      </c>
      <c r="Y398" s="50"/>
      <c r="Z398" s="50"/>
      <c r="AA398" s="50"/>
      <c r="AB398" s="50"/>
      <c r="AC398" s="50"/>
      <c r="AD398" s="50">
        <f t="shared" si="211"/>
        <v>0</v>
      </c>
      <c r="AE398" s="50">
        <f t="shared" si="212"/>
        <v>0</v>
      </c>
      <c r="AF398" s="50">
        <f t="shared" si="213"/>
        <v>0</v>
      </c>
      <c r="AG398" s="50">
        <f t="shared" si="214"/>
        <v>0</v>
      </c>
      <c r="AI398" s="50">
        <f t="shared" si="215"/>
        <v>0</v>
      </c>
      <c r="AJ398" s="50">
        <f t="shared" si="216"/>
        <v>0</v>
      </c>
      <c r="AK398" s="50">
        <f t="shared" si="217"/>
        <v>0</v>
      </c>
      <c r="AL398" s="50">
        <f t="shared" si="218"/>
        <v>0</v>
      </c>
      <c r="AR398" s="50">
        <f t="shared" si="219"/>
        <v>0.2651431931093069</v>
      </c>
      <c r="AS398" s="50">
        <f t="shared" si="220"/>
        <v>0.23730974000102048</v>
      </c>
      <c r="AT398" s="50">
        <f t="shared" si="221"/>
        <v>0.32588475970922476</v>
      </c>
      <c r="AV398" s="49">
        <f t="shared" si="222"/>
        <v>0</v>
      </c>
      <c r="AW398" s="49">
        <f t="shared" si="223"/>
        <v>0</v>
      </c>
      <c r="AX398" s="49">
        <f t="shared" si="224"/>
        <v>0</v>
      </c>
      <c r="AY398" s="49">
        <f t="shared" si="225"/>
        <v>0</v>
      </c>
      <c r="AZ398" s="49">
        <f t="shared" si="226"/>
        <v>0</v>
      </c>
      <c r="BA398" s="49">
        <f t="shared" si="227"/>
        <v>0</v>
      </c>
      <c r="BB398" s="49">
        <f t="shared" si="228"/>
        <v>0</v>
      </c>
      <c r="BC398" s="49">
        <f t="shared" si="229"/>
        <v>0</v>
      </c>
      <c r="BD398" s="49">
        <f t="shared" si="230"/>
        <v>0</v>
      </c>
      <c r="BE398" s="49">
        <f t="shared" si="231"/>
        <v>711.73978185489909</v>
      </c>
      <c r="BF398" s="49">
        <f t="shared" si="232"/>
        <v>637.02477366913934</v>
      </c>
      <c r="BG398" s="49">
        <f t="shared" si="233"/>
        <v>874.79201357305465</v>
      </c>
      <c r="BH398" s="72">
        <f t="shared" si="234"/>
        <v>2223.556569097093</v>
      </c>
      <c r="BI398" s="49">
        <f>VLOOKUP(A398,'1_12'!A:O,15,0)</f>
        <v>5351.56</v>
      </c>
      <c r="BJ398" s="73">
        <f t="shared" si="235"/>
        <v>-3128.0034309029074</v>
      </c>
      <c r="BK398" s="50">
        <f t="shared" si="236"/>
        <v>3.8779854532750564E-3</v>
      </c>
    </row>
    <row r="399" spans="1:63" x14ac:dyDescent="0.3">
      <c r="A399" s="77" t="s">
        <v>1960</v>
      </c>
      <c r="B399" s="77" t="s">
        <v>1006</v>
      </c>
      <c r="C399" s="77">
        <f>VLOOKUP(B399,Площадь!A:B,2,0)</f>
        <v>16.600000000000001</v>
      </c>
      <c r="D399" s="113"/>
      <c r="E399">
        <v>31</v>
      </c>
      <c r="F399">
        <v>28</v>
      </c>
      <c r="G399">
        <v>31</v>
      </c>
      <c r="H399">
        <v>20</v>
      </c>
      <c r="Q399">
        <f t="shared" si="205"/>
        <v>110</v>
      </c>
      <c r="R399" s="108"/>
      <c r="S399" s="91"/>
      <c r="T399" s="50">
        <f t="shared" si="206"/>
        <v>0</v>
      </c>
      <c r="U399" s="50">
        <f t="shared" si="207"/>
        <v>0</v>
      </c>
      <c r="V399" s="50">
        <f t="shared" si="208"/>
        <v>0</v>
      </c>
      <c r="W399" s="50">
        <f t="shared" si="209"/>
        <v>0</v>
      </c>
      <c r="X399" s="50">
        <f t="shared" si="210"/>
        <v>0</v>
      </c>
      <c r="Y399" s="50"/>
      <c r="Z399" s="50"/>
      <c r="AA399" s="50"/>
      <c r="AB399" s="50"/>
      <c r="AC399" s="50"/>
      <c r="AD399" s="50">
        <f t="shared" si="211"/>
        <v>0</v>
      </c>
      <c r="AE399" s="50">
        <f t="shared" si="212"/>
        <v>0</v>
      </c>
      <c r="AF399" s="50">
        <f t="shared" si="213"/>
        <v>0</v>
      </c>
      <c r="AG399" s="50">
        <f t="shared" si="214"/>
        <v>0</v>
      </c>
      <c r="AI399" s="50">
        <f t="shared" si="215"/>
        <v>0</v>
      </c>
      <c r="AJ399" s="50">
        <f t="shared" si="216"/>
        <v>0</v>
      </c>
      <c r="AK399" s="50">
        <f t="shared" si="217"/>
        <v>0</v>
      </c>
      <c r="AL399" s="50">
        <f t="shared" si="218"/>
        <v>0.12532327827893092</v>
      </c>
      <c r="AR399" s="50">
        <f t="shared" si="219"/>
        <v>0</v>
      </c>
      <c r="AS399" s="50">
        <f t="shared" si="220"/>
        <v>0</v>
      </c>
      <c r="AT399" s="50">
        <f t="shared" si="221"/>
        <v>0</v>
      </c>
      <c r="AV399" s="49">
        <f t="shared" si="222"/>
        <v>0</v>
      </c>
      <c r="AW399" s="49">
        <f t="shared" si="223"/>
        <v>0</v>
      </c>
      <c r="AX399" s="49">
        <f t="shared" si="224"/>
        <v>0</v>
      </c>
      <c r="AY399" s="49">
        <f t="shared" si="225"/>
        <v>336.41279528083101</v>
      </c>
      <c r="AZ399" s="49">
        <f t="shared" si="226"/>
        <v>0</v>
      </c>
      <c r="BA399" s="49">
        <f t="shared" si="227"/>
        <v>0</v>
      </c>
      <c r="BB399" s="49">
        <f t="shared" si="228"/>
        <v>0</v>
      </c>
      <c r="BC399" s="49">
        <f t="shared" si="229"/>
        <v>0</v>
      </c>
      <c r="BD399" s="49">
        <f t="shared" si="230"/>
        <v>0</v>
      </c>
      <c r="BE399" s="49">
        <f t="shared" si="231"/>
        <v>0</v>
      </c>
      <c r="BF399" s="49">
        <f t="shared" si="232"/>
        <v>0</v>
      </c>
      <c r="BG399" s="49">
        <f t="shared" si="233"/>
        <v>0</v>
      </c>
      <c r="BH399" s="72">
        <f t="shared" si="234"/>
        <v>336.41279528083101</v>
      </c>
      <c r="BI399" s="49">
        <f>VLOOKUP(A399,'1_12'!A:O,15,0)</f>
        <v>475.31</v>
      </c>
      <c r="BJ399" s="73">
        <f t="shared" si="235"/>
        <v>-138.897204719169</v>
      </c>
      <c r="BK399" s="50">
        <f t="shared" si="236"/>
        <v>6.2913292308700247E-4</v>
      </c>
    </row>
    <row r="400" spans="1:63" x14ac:dyDescent="0.3">
      <c r="A400" s="77" t="s">
        <v>2716</v>
      </c>
      <c r="B400" s="77" t="s">
        <v>1006</v>
      </c>
      <c r="C400" s="77">
        <f>VLOOKUP(B400,Площадь!A:B,2,0)</f>
        <v>16.600000000000001</v>
      </c>
      <c r="D400" s="113">
        <v>45037</v>
      </c>
      <c r="H400">
        <f>30-H399</f>
        <v>10</v>
      </c>
      <c r="I400">
        <v>31</v>
      </c>
      <c r="J400">
        <v>30</v>
      </c>
      <c r="K400">
        <v>31</v>
      </c>
      <c r="L400">
        <v>31</v>
      </c>
      <c r="M400">
        <v>30</v>
      </c>
      <c r="N400">
        <v>31</v>
      </c>
      <c r="O400">
        <v>30</v>
      </c>
      <c r="P400">
        <v>31</v>
      </c>
      <c r="Q400">
        <f t="shared" si="205"/>
        <v>255</v>
      </c>
      <c r="R400" s="108"/>
      <c r="S400" s="91"/>
      <c r="T400" s="50">
        <f t="shared" si="206"/>
        <v>0</v>
      </c>
      <c r="U400" s="50">
        <f t="shared" si="207"/>
        <v>0</v>
      </c>
      <c r="V400" s="50">
        <f t="shared" si="208"/>
        <v>0</v>
      </c>
      <c r="W400" s="50">
        <f t="shared" si="209"/>
        <v>0</v>
      </c>
      <c r="X400" s="50">
        <f t="shared" si="210"/>
        <v>0</v>
      </c>
      <c r="Y400" s="50"/>
      <c r="Z400" s="50"/>
      <c r="AA400" s="50"/>
      <c r="AB400" s="50"/>
      <c r="AC400" s="50"/>
      <c r="AD400" s="50">
        <f t="shared" si="211"/>
        <v>0</v>
      </c>
      <c r="AE400" s="50">
        <f t="shared" si="212"/>
        <v>0</v>
      </c>
      <c r="AF400" s="50">
        <f t="shared" si="213"/>
        <v>0</v>
      </c>
      <c r="AG400" s="50">
        <f t="shared" si="214"/>
        <v>0</v>
      </c>
      <c r="AI400" s="50">
        <f t="shared" si="215"/>
        <v>0</v>
      </c>
      <c r="AJ400" s="50">
        <f t="shared" si="216"/>
        <v>0</v>
      </c>
      <c r="AK400" s="50">
        <f t="shared" si="217"/>
        <v>0</v>
      </c>
      <c r="AL400" s="50">
        <f t="shared" si="218"/>
        <v>6.2661639139465458E-2</v>
      </c>
      <c r="AR400" s="50">
        <f t="shared" si="219"/>
        <v>0.24726837110193789</v>
      </c>
      <c r="AS400" s="50">
        <f t="shared" si="220"/>
        <v>0.22131133056274943</v>
      </c>
      <c r="AT400" s="50">
        <f t="shared" si="221"/>
        <v>0.30391500062770399</v>
      </c>
      <c r="AV400" s="49">
        <f t="shared" si="222"/>
        <v>0</v>
      </c>
      <c r="AW400" s="49">
        <f t="shared" si="223"/>
        <v>0</v>
      </c>
      <c r="AX400" s="49">
        <f t="shared" si="224"/>
        <v>0</v>
      </c>
      <c r="AY400" s="49">
        <f t="shared" si="225"/>
        <v>168.2063976404155</v>
      </c>
      <c r="AZ400" s="49">
        <f t="shared" si="226"/>
        <v>0</v>
      </c>
      <c r="BA400" s="49">
        <f t="shared" si="227"/>
        <v>0</v>
      </c>
      <c r="BB400" s="49">
        <f t="shared" si="228"/>
        <v>0</v>
      </c>
      <c r="BC400" s="49">
        <f t="shared" si="229"/>
        <v>0</v>
      </c>
      <c r="BD400" s="49">
        <f t="shared" si="230"/>
        <v>0</v>
      </c>
      <c r="BE400" s="49">
        <f t="shared" si="231"/>
        <v>663.75732465119802</v>
      </c>
      <c r="BF400" s="49">
        <f t="shared" si="232"/>
        <v>594.07928330942207</v>
      </c>
      <c r="BG400" s="49">
        <f t="shared" si="233"/>
        <v>815.81727108498353</v>
      </c>
      <c r="BH400" s="72">
        <f t="shared" si="234"/>
        <v>2241.860276686019</v>
      </c>
      <c r="BI400" s="49">
        <f>VLOOKUP(A400,'1_12'!A:O,15,0)</f>
        <v>5941.420000000001</v>
      </c>
      <c r="BJ400" s="73">
        <f t="shared" si="235"/>
        <v>-3699.559723313982</v>
      </c>
      <c r="BK400" s="50">
        <f t="shared" si="236"/>
        <v>4.1925519148185578E-3</v>
      </c>
    </row>
    <row r="401" spans="1:63" x14ac:dyDescent="0.3">
      <c r="A401" s="77" t="s">
        <v>2010</v>
      </c>
      <c r="B401" s="77" t="s">
        <v>762</v>
      </c>
      <c r="C401" s="77">
        <f>VLOOKUP(B401,Площадь!A:B,2,0)</f>
        <v>18.5</v>
      </c>
      <c r="D401" s="113"/>
      <c r="E401">
        <v>31</v>
      </c>
      <c r="F401">
        <v>28</v>
      </c>
      <c r="G401">
        <v>31</v>
      </c>
      <c r="H401">
        <v>19</v>
      </c>
      <c r="Q401">
        <f t="shared" si="205"/>
        <v>109</v>
      </c>
      <c r="R401" s="108"/>
      <c r="S401" s="91"/>
      <c r="T401" s="50">
        <f t="shared" si="206"/>
        <v>0</v>
      </c>
      <c r="U401" s="50">
        <f t="shared" si="207"/>
        <v>0</v>
      </c>
      <c r="V401" s="50">
        <f t="shared" si="208"/>
        <v>0</v>
      </c>
      <c r="W401" s="50">
        <f t="shared" si="209"/>
        <v>0</v>
      </c>
      <c r="X401" s="50">
        <f t="shared" si="210"/>
        <v>0</v>
      </c>
      <c r="Y401" s="50"/>
      <c r="Z401" s="50"/>
      <c r="AA401" s="50"/>
      <c r="AB401" s="50"/>
      <c r="AC401" s="50"/>
      <c r="AD401" s="50">
        <f t="shared" si="211"/>
        <v>0</v>
      </c>
      <c r="AE401" s="50">
        <f t="shared" si="212"/>
        <v>0</v>
      </c>
      <c r="AF401" s="50">
        <f t="shared" si="213"/>
        <v>0</v>
      </c>
      <c r="AG401" s="50">
        <f t="shared" si="214"/>
        <v>0</v>
      </c>
      <c r="AI401" s="50">
        <f t="shared" si="215"/>
        <v>0</v>
      </c>
      <c r="AJ401" s="50">
        <f t="shared" si="216"/>
        <v>0</v>
      </c>
      <c r="AK401" s="50">
        <f t="shared" si="217"/>
        <v>0</v>
      </c>
      <c r="AL401" s="50">
        <f t="shared" si="218"/>
        <v>0.13268413347904884</v>
      </c>
      <c r="AR401" s="50">
        <f t="shared" si="219"/>
        <v>0</v>
      </c>
      <c r="AS401" s="50">
        <f t="shared" si="220"/>
        <v>0</v>
      </c>
      <c r="AT401" s="50">
        <f t="shared" si="221"/>
        <v>0</v>
      </c>
      <c r="AV401" s="49">
        <f t="shared" si="222"/>
        <v>0</v>
      </c>
      <c r="AW401" s="49">
        <f t="shared" si="223"/>
        <v>0</v>
      </c>
      <c r="AX401" s="49">
        <f t="shared" si="224"/>
        <v>0</v>
      </c>
      <c r="AY401" s="49">
        <f t="shared" si="225"/>
        <v>356.17198054581957</v>
      </c>
      <c r="AZ401" s="49">
        <f t="shared" si="226"/>
        <v>0</v>
      </c>
      <c r="BA401" s="49">
        <f t="shared" si="227"/>
        <v>0</v>
      </c>
      <c r="BB401" s="49">
        <f t="shared" si="228"/>
        <v>0</v>
      </c>
      <c r="BC401" s="49">
        <f t="shared" si="229"/>
        <v>0</v>
      </c>
      <c r="BD401" s="49">
        <f t="shared" si="230"/>
        <v>0</v>
      </c>
      <c r="BE401" s="49">
        <f t="shared" si="231"/>
        <v>0</v>
      </c>
      <c r="BF401" s="49">
        <f t="shared" si="232"/>
        <v>0</v>
      </c>
      <c r="BG401" s="49">
        <f t="shared" si="233"/>
        <v>0</v>
      </c>
      <c r="BH401" s="72">
        <f t="shared" si="234"/>
        <v>356.17198054581957</v>
      </c>
      <c r="BI401" s="49">
        <f>VLOOKUP(A401,'1_12'!A:O,15,0)</f>
        <v>503.32</v>
      </c>
      <c r="BJ401" s="73">
        <f t="shared" si="235"/>
        <v>-147.14801945418043</v>
      </c>
      <c r="BK401" s="50">
        <f t="shared" si="236"/>
        <v>5.9767627693265248E-4</v>
      </c>
    </row>
    <row r="402" spans="1:63" x14ac:dyDescent="0.3">
      <c r="A402" s="77" t="s">
        <v>2704</v>
      </c>
      <c r="B402" s="77" t="s">
        <v>762</v>
      </c>
      <c r="C402" s="77">
        <f>VLOOKUP(B402,Площадь!A:B,2,0)</f>
        <v>18.5</v>
      </c>
      <c r="D402" s="113">
        <v>45036</v>
      </c>
      <c r="H402">
        <f>30-H401</f>
        <v>11</v>
      </c>
      <c r="I402">
        <v>31</v>
      </c>
      <c r="J402">
        <v>30</v>
      </c>
      <c r="K402">
        <v>31</v>
      </c>
      <c r="L402">
        <v>31</v>
      </c>
      <c r="M402">
        <v>30</v>
      </c>
      <c r="N402">
        <v>31</v>
      </c>
      <c r="O402">
        <v>30</v>
      </c>
      <c r="P402">
        <v>31</v>
      </c>
      <c r="Q402">
        <f t="shared" si="205"/>
        <v>256</v>
      </c>
      <c r="R402" s="108"/>
      <c r="S402" s="91"/>
      <c r="T402" s="50">
        <f t="shared" si="206"/>
        <v>0</v>
      </c>
      <c r="U402" s="50">
        <f t="shared" si="207"/>
        <v>0</v>
      </c>
      <c r="V402" s="50">
        <f t="shared" si="208"/>
        <v>0</v>
      </c>
      <c r="W402" s="50">
        <f t="shared" si="209"/>
        <v>0</v>
      </c>
      <c r="X402" s="50">
        <f t="shared" si="210"/>
        <v>0</v>
      </c>
      <c r="Y402" s="50"/>
      <c r="Z402" s="50"/>
      <c r="AA402" s="50"/>
      <c r="AB402" s="50"/>
      <c r="AC402" s="50"/>
      <c r="AD402" s="50">
        <f t="shared" si="211"/>
        <v>0</v>
      </c>
      <c r="AE402" s="50">
        <f t="shared" si="212"/>
        <v>0</v>
      </c>
      <c r="AF402" s="50">
        <f t="shared" si="213"/>
        <v>0</v>
      </c>
      <c r="AG402" s="50">
        <f t="shared" si="214"/>
        <v>0</v>
      </c>
      <c r="AI402" s="50">
        <f t="shared" si="215"/>
        <v>0</v>
      </c>
      <c r="AJ402" s="50">
        <f t="shared" si="216"/>
        <v>0</v>
      </c>
      <c r="AK402" s="50">
        <f t="shared" si="217"/>
        <v>0</v>
      </c>
      <c r="AL402" s="50">
        <f t="shared" si="218"/>
        <v>7.6817129908923018E-2</v>
      </c>
      <c r="AR402" s="50">
        <f t="shared" si="219"/>
        <v>0.2755701726136055</v>
      </c>
      <c r="AS402" s="50">
        <f t="shared" si="220"/>
        <v>0.2466421455066786</v>
      </c>
      <c r="AT402" s="50">
        <f t="shared" si="221"/>
        <v>0.33870045250677855</v>
      </c>
      <c r="AV402" s="49">
        <f t="shared" si="222"/>
        <v>0</v>
      </c>
      <c r="AW402" s="49">
        <f t="shared" si="223"/>
        <v>0</v>
      </c>
      <c r="AX402" s="49">
        <f t="shared" si="224"/>
        <v>0</v>
      </c>
      <c r="AY402" s="49">
        <f t="shared" si="225"/>
        <v>206.2048308423166</v>
      </c>
      <c r="AZ402" s="49">
        <f t="shared" si="226"/>
        <v>0</v>
      </c>
      <c r="BA402" s="49">
        <f t="shared" si="227"/>
        <v>0</v>
      </c>
      <c r="BB402" s="49">
        <f t="shared" si="228"/>
        <v>0</v>
      </c>
      <c r="BC402" s="49">
        <f t="shared" si="229"/>
        <v>0</v>
      </c>
      <c r="BD402" s="49">
        <f t="shared" si="230"/>
        <v>0</v>
      </c>
      <c r="BE402" s="49">
        <f t="shared" si="231"/>
        <v>739.72954855705814</v>
      </c>
      <c r="BF402" s="49">
        <f t="shared" si="232"/>
        <v>662.07630971230776</v>
      </c>
      <c r="BG402" s="49">
        <f t="shared" si="233"/>
        <v>909.19394669109613</v>
      </c>
      <c r="BH402" s="72">
        <f t="shared" si="234"/>
        <v>2517.2046358027787</v>
      </c>
      <c r="BI402" s="49">
        <f>VLOOKUP(A402,'1_12'!A:O,15,0)</f>
        <v>6648.0899999999992</v>
      </c>
      <c r="BJ402" s="73">
        <f t="shared" si="235"/>
        <v>-4130.88536419722</v>
      </c>
      <c r="BK402" s="50">
        <f t="shared" si="236"/>
        <v>4.2240085609729083E-3</v>
      </c>
    </row>
    <row r="403" spans="1:63" x14ac:dyDescent="0.3">
      <c r="A403" s="77" t="s">
        <v>1911</v>
      </c>
      <c r="B403" s="77" t="s">
        <v>844</v>
      </c>
      <c r="C403" s="77">
        <f>VLOOKUP(B403,Площадь!A:B,2,0)</f>
        <v>15.3</v>
      </c>
      <c r="D403" s="113"/>
      <c r="E403">
        <v>31</v>
      </c>
      <c r="F403">
        <v>28</v>
      </c>
      <c r="G403">
        <v>8</v>
      </c>
      <c r="Q403">
        <f t="shared" si="205"/>
        <v>67</v>
      </c>
      <c r="R403" s="108"/>
      <c r="S403" s="91"/>
      <c r="T403" s="50">
        <f t="shared" si="206"/>
        <v>0</v>
      </c>
      <c r="U403" s="50">
        <f t="shared" si="207"/>
        <v>0</v>
      </c>
      <c r="V403" s="50">
        <f t="shared" si="208"/>
        <v>0</v>
      </c>
      <c r="W403" s="50">
        <f t="shared" si="209"/>
        <v>0</v>
      </c>
      <c r="X403" s="50">
        <f t="shared" si="210"/>
        <v>0</v>
      </c>
      <c r="Y403" s="50"/>
      <c r="Z403" s="50"/>
      <c r="AA403" s="50"/>
      <c r="AB403" s="50"/>
      <c r="AC403" s="50"/>
      <c r="AD403" s="50">
        <f t="shared" si="211"/>
        <v>0</v>
      </c>
      <c r="AE403" s="50">
        <f t="shared" si="212"/>
        <v>0</v>
      </c>
      <c r="AF403" s="50">
        <f t="shared" si="213"/>
        <v>0</v>
      </c>
      <c r="AG403" s="50">
        <f t="shared" si="214"/>
        <v>0</v>
      </c>
      <c r="AI403" s="50">
        <f t="shared" si="215"/>
        <v>0</v>
      </c>
      <c r="AJ403" s="50">
        <f t="shared" si="216"/>
        <v>0</v>
      </c>
      <c r="AK403" s="50">
        <f t="shared" si="217"/>
        <v>0</v>
      </c>
      <c r="AL403" s="50">
        <f t="shared" si="218"/>
        <v>0</v>
      </c>
      <c r="AR403" s="50">
        <f t="shared" si="219"/>
        <v>0</v>
      </c>
      <c r="AS403" s="50">
        <f t="shared" si="220"/>
        <v>0</v>
      </c>
      <c r="AT403" s="50">
        <f t="shared" si="221"/>
        <v>0</v>
      </c>
      <c r="AV403" s="49">
        <f t="shared" si="222"/>
        <v>0</v>
      </c>
      <c r="AW403" s="49">
        <f t="shared" si="223"/>
        <v>0</v>
      </c>
      <c r="AX403" s="49">
        <f t="shared" si="224"/>
        <v>0</v>
      </c>
      <c r="AY403" s="49">
        <f t="shared" si="225"/>
        <v>0</v>
      </c>
      <c r="AZ403" s="49">
        <f t="shared" si="226"/>
        <v>0</v>
      </c>
      <c r="BA403" s="49">
        <f t="shared" si="227"/>
        <v>0</v>
      </c>
      <c r="BB403" s="49">
        <f t="shared" si="228"/>
        <v>0</v>
      </c>
      <c r="BC403" s="49">
        <f t="shared" si="229"/>
        <v>0</v>
      </c>
      <c r="BD403" s="49">
        <f t="shared" si="230"/>
        <v>0</v>
      </c>
      <c r="BE403" s="49">
        <f t="shared" si="231"/>
        <v>0</v>
      </c>
      <c r="BF403" s="49">
        <f t="shared" si="232"/>
        <v>0</v>
      </c>
      <c r="BG403" s="49">
        <f t="shared" si="233"/>
        <v>0</v>
      </c>
      <c r="BH403" s="72">
        <f t="shared" si="234"/>
        <v>0</v>
      </c>
      <c r="BI403" s="49">
        <f>VLOOKUP(A403,'1_12'!A:O,15,0)</f>
        <v>0</v>
      </c>
      <c r="BJ403" s="73">
        <f t="shared" si="235"/>
        <v>0</v>
      </c>
      <c r="BK403" s="50">
        <f t="shared" si="236"/>
        <v>0</v>
      </c>
    </row>
    <row r="404" spans="1:63" x14ac:dyDescent="0.3">
      <c r="A404" s="77" t="s">
        <v>2533</v>
      </c>
      <c r="B404" s="77" t="s">
        <v>844</v>
      </c>
      <c r="C404" s="77">
        <f>VLOOKUP(B404,Площадь!A:B,2,0)</f>
        <v>15.3</v>
      </c>
      <c r="D404" s="113">
        <v>44994</v>
      </c>
      <c r="G404">
        <f>31-G403</f>
        <v>23</v>
      </c>
      <c r="H404">
        <v>30</v>
      </c>
      <c r="I404">
        <v>31</v>
      </c>
      <c r="J404">
        <v>30</v>
      </c>
      <c r="K404">
        <v>31</v>
      </c>
      <c r="L404">
        <v>31</v>
      </c>
      <c r="M404">
        <v>30</v>
      </c>
      <c r="N404">
        <v>31</v>
      </c>
      <c r="O404">
        <v>30</v>
      </c>
      <c r="P404">
        <v>31</v>
      </c>
      <c r="Q404">
        <f t="shared" si="205"/>
        <v>298</v>
      </c>
      <c r="R404" s="108"/>
      <c r="S404" s="91"/>
      <c r="T404" s="50">
        <f t="shared" si="206"/>
        <v>0</v>
      </c>
      <c r="U404" s="50">
        <f t="shared" si="207"/>
        <v>0</v>
      </c>
      <c r="V404" s="50">
        <f t="shared" si="208"/>
        <v>0</v>
      </c>
      <c r="W404" s="50">
        <f t="shared" si="209"/>
        <v>0</v>
      </c>
      <c r="X404" s="50">
        <f t="shared" si="210"/>
        <v>0</v>
      </c>
      <c r="Y404" s="50"/>
      <c r="Z404" s="50"/>
      <c r="AA404" s="50"/>
      <c r="AB404" s="50"/>
      <c r="AC404" s="50"/>
      <c r="AD404" s="50">
        <f t="shared" si="211"/>
        <v>0</v>
      </c>
      <c r="AE404" s="50">
        <f t="shared" si="212"/>
        <v>0</v>
      </c>
      <c r="AF404" s="50">
        <f t="shared" si="213"/>
        <v>0</v>
      </c>
      <c r="AG404" s="50">
        <f t="shared" si="214"/>
        <v>0</v>
      </c>
      <c r="AI404" s="50">
        <f t="shared" si="215"/>
        <v>0</v>
      </c>
      <c r="AJ404" s="50">
        <f t="shared" si="216"/>
        <v>0</v>
      </c>
      <c r="AK404" s="50">
        <f t="shared" si="217"/>
        <v>0</v>
      </c>
      <c r="AL404" s="50">
        <f t="shared" si="218"/>
        <v>0.1732632070181605</v>
      </c>
      <c r="AR404" s="50">
        <f t="shared" si="219"/>
        <v>0.22790398059395481</v>
      </c>
      <c r="AS404" s="50">
        <f t="shared" si="220"/>
        <v>0.20397972033795581</v>
      </c>
      <c r="AT404" s="50">
        <f t="shared" si="221"/>
        <v>0.28011442828938982</v>
      </c>
      <c r="AV404" s="49">
        <f t="shared" si="222"/>
        <v>0</v>
      </c>
      <c r="AW404" s="49">
        <f t="shared" si="223"/>
        <v>0</v>
      </c>
      <c r="AX404" s="49">
        <f t="shared" si="224"/>
        <v>0</v>
      </c>
      <c r="AY404" s="49">
        <f t="shared" si="225"/>
        <v>465.10082239126933</v>
      </c>
      <c r="AZ404" s="49">
        <f t="shared" si="226"/>
        <v>0</v>
      </c>
      <c r="BA404" s="49">
        <f t="shared" si="227"/>
        <v>0</v>
      </c>
      <c r="BB404" s="49">
        <f t="shared" si="228"/>
        <v>0</v>
      </c>
      <c r="BC404" s="49">
        <f t="shared" si="229"/>
        <v>0</v>
      </c>
      <c r="BD404" s="49">
        <f t="shared" si="230"/>
        <v>0</v>
      </c>
      <c r="BE404" s="49">
        <f t="shared" si="231"/>
        <v>611.77632934718861</v>
      </c>
      <c r="BF404" s="49">
        <f t="shared" si="232"/>
        <v>547.55500208639512</v>
      </c>
      <c r="BG404" s="49">
        <f t="shared" si="233"/>
        <v>751.92796672290649</v>
      </c>
      <c r="BH404" s="72">
        <f t="shared" si="234"/>
        <v>2376.3601205477598</v>
      </c>
      <c r="BI404" s="49">
        <f>VLOOKUP(A404,'1_12'!A:O,15,0)</f>
        <v>5914.17</v>
      </c>
      <c r="BJ404" s="73">
        <f t="shared" si="235"/>
        <v>-3537.8098794522402</v>
      </c>
      <c r="BK404" s="50">
        <f t="shared" si="236"/>
        <v>4.8216848379055615E-3</v>
      </c>
    </row>
    <row r="405" spans="1:63" x14ac:dyDescent="0.3">
      <c r="A405" s="77" t="s">
        <v>1993</v>
      </c>
      <c r="B405" s="77" t="s">
        <v>867</v>
      </c>
      <c r="C405" s="77">
        <f>VLOOKUP(B405,Площадь!A:B,2,0)</f>
        <v>15.9</v>
      </c>
      <c r="D405" s="113"/>
      <c r="E405">
        <v>31</v>
      </c>
      <c r="F405">
        <v>28</v>
      </c>
      <c r="G405">
        <v>8</v>
      </c>
      <c r="Q405">
        <f t="shared" si="205"/>
        <v>67</v>
      </c>
      <c r="R405" s="108"/>
      <c r="S405" s="91"/>
      <c r="T405" s="50">
        <f t="shared" si="206"/>
        <v>0</v>
      </c>
      <c r="U405" s="50">
        <f t="shared" si="207"/>
        <v>0</v>
      </c>
      <c r="V405" s="50">
        <f t="shared" si="208"/>
        <v>0</v>
      </c>
      <c r="W405" s="50">
        <f t="shared" si="209"/>
        <v>0</v>
      </c>
      <c r="X405" s="50">
        <f t="shared" si="210"/>
        <v>0</v>
      </c>
      <c r="Y405" s="50"/>
      <c r="Z405" s="50"/>
      <c r="AA405" s="50"/>
      <c r="AB405" s="50"/>
      <c r="AC405" s="50"/>
      <c r="AD405" s="50">
        <f t="shared" si="211"/>
        <v>0</v>
      </c>
      <c r="AE405" s="50">
        <f t="shared" si="212"/>
        <v>0</v>
      </c>
      <c r="AF405" s="50">
        <f t="shared" si="213"/>
        <v>0</v>
      </c>
      <c r="AG405" s="50">
        <f t="shared" si="214"/>
        <v>0</v>
      </c>
      <c r="AI405" s="50">
        <f t="shared" si="215"/>
        <v>0</v>
      </c>
      <c r="AJ405" s="50">
        <f t="shared" si="216"/>
        <v>0</v>
      </c>
      <c r="AK405" s="50">
        <f t="shared" si="217"/>
        <v>0</v>
      </c>
      <c r="AL405" s="50">
        <f t="shared" si="218"/>
        <v>0</v>
      </c>
      <c r="AR405" s="50">
        <f t="shared" si="219"/>
        <v>0</v>
      </c>
      <c r="AS405" s="50">
        <f t="shared" si="220"/>
        <v>0</v>
      </c>
      <c r="AT405" s="50">
        <f t="shared" si="221"/>
        <v>0</v>
      </c>
      <c r="AV405" s="49">
        <f t="shared" si="222"/>
        <v>0</v>
      </c>
      <c r="AW405" s="49">
        <f t="shared" si="223"/>
        <v>0</v>
      </c>
      <c r="AX405" s="49">
        <f t="shared" si="224"/>
        <v>0</v>
      </c>
      <c r="AY405" s="49">
        <f t="shared" si="225"/>
        <v>0</v>
      </c>
      <c r="AZ405" s="49">
        <f t="shared" si="226"/>
        <v>0</v>
      </c>
      <c r="BA405" s="49">
        <f t="shared" si="227"/>
        <v>0</v>
      </c>
      <c r="BB405" s="49">
        <f t="shared" si="228"/>
        <v>0</v>
      </c>
      <c r="BC405" s="49">
        <f t="shared" si="229"/>
        <v>0</v>
      </c>
      <c r="BD405" s="49">
        <f t="shared" si="230"/>
        <v>0</v>
      </c>
      <c r="BE405" s="49">
        <f t="shared" si="231"/>
        <v>0</v>
      </c>
      <c r="BF405" s="49">
        <f t="shared" si="232"/>
        <v>0</v>
      </c>
      <c r="BG405" s="49">
        <f t="shared" si="233"/>
        <v>0</v>
      </c>
      <c r="BH405" s="72">
        <f t="shared" si="234"/>
        <v>0</v>
      </c>
      <c r="BI405" s="49">
        <f>VLOOKUP(A405,'1_12'!A:O,15,0)</f>
        <v>0</v>
      </c>
      <c r="BJ405" s="73">
        <f t="shared" si="235"/>
        <v>0</v>
      </c>
      <c r="BK405" s="50">
        <f t="shared" si="236"/>
        <v>0</v>
      </c>
    </row>
    <row r="406" spans="1:63" x14ac:dyDescent="0.3">
      <c r="A406" s="77" t="s">
        <v>2547</v>
      </c>
      <c r="B406" s="77" t="s">
        <v>867</v>
      </c>
      <c r="C406" s="77">
        <f>VLOOKUP(B406,Площадь!A:B,2,0)</f>
        <v>15.9</v>
      </c>
      <c r="D406" s="113">
        <v>44994</v>
      </c>
      <c r="G406">
        <f>31-G405</f>
        <v>23</v>
      </c>
      <c r="H406">
        <v>30</v>
      </c>
      <c r="I406">
        <v>31</v>
      </c>
      <c r="J406">
        <v>30</v>
      </c>
      <c r="K406">
        <v>31</v>
      </c>
      <c r="L406">
        <v>31</v>
      </c>
      <c r="M406">
        <v>30</v>
      </c>
      <c r="N406">
        <v>31</v>
      </c>
      <c r="O406">
        <v>30</v>
      </c>
      <c r="P406">
        <v>31</v>
      </c>
      <c r="Q406">
        <f t="shared" si="205"/>
        <v>298</v>
      </c>
      <c r="R406" s="108"/>
      <c r="S406" s="91"/>
      <c r="T406" s="50">
        <f t="shared" si="206"/>
        <v>0</v>
      </c>
      <c r="U406" s="50">
        <f t="shared" si="207"/>
        <v>0</v>
      </c>
      <c r="V406" s="50">
        <f t="shared" si="208"/>
        <v>0</v>
      </c>
      <c r="W406" s="50">
        <f t="shared" si="209"/>
        <v>0</v>
      </c>
      <c r="X406" s="50">
        <f t="shared" si="210"/>
        <v>0</v>
      </c>
      <c r="Y406" s="50"/>
      <c r="Z406" s="50"/>
      <c r="AA406" s="50"/>
      <c r="AB406" s="50"/>
      <c r="AC406" s="50"/>
      <c r="AD406" s="50">
        <f t="shared" si="211"/>
        <v>0</v>
      </c>
      <c r="AE406" s="50">
        <f t="shared" si="212"/>
        <v>0</v>
      </c>
      <c r="AF406" s="50">
        <f t="shared" si="213"/>
        <v>0</v>
      </c>
      <c r="AG406" s="50">
        <f t="shared" si="214"/>
        <v>0</v>
      </c>
      <c r="AI406" s="50">
        <f t="shared" si="215"/>
        <v>0</v>
      </c>
      <c r="AJ406" s="50">
        <f t="shared" si="216"/>
        <v>0</v>
      </c>
      <c r="AK406" s="50">
        <f t="shared" si="217"/>
        <v>0</v>
      </c>
      <c r="AL406" s="50">
        <f t="shared" si="218"/>
        <v>0.18005784258750013</v>
      </c>
      <c r="AR406" s="50">
        <f t="shared" si="219"/>
        <v>0.23684139159763931</v>
      </c>
      <c r="AS406" s="50">
        <f t="shared" si="220"/>
        <v>0.21197892505709132</v>
      </c>
      <c r="AT406" s="50">
        <f t="shared" si="221"/>
        <v>0.2910993078301502</v>
      </c>
      <c r="AV406" s="49">
        <f t="shared" si="222"/>
        <v>0</v>
      </c>
      <c r="AW406" s="49">
        <f t="shared" si="223"/>
        <v>0</v>
      </c>
      <c r="AX406" s="49">
        <f t="shared" si="224"/>
        <v>0</v>
      </c>
      <c r="AY406" s="49">
        <f t="shared" si="225"/>
        <v>483.34007032818187</v>
      </c>
      <c r="AZ406" s="49">
        <f t="shared" si="226"/>
        <v>0</v>
      </c>
      <c r="BA406" s="49">
        <f t="shared" si="227"/>
        <v>0</v>
      </c>
      <c r="BB406" s="49">
        <f t="shared" si="228"/>
        <v>0</v>
      </c>
      <c r="BC406" s="49">
        <f t="shared" si="229"/>
        <v>0</v>
      </c>
      <c r="BD406" s="49">
        <f t="shared" si="230"/>
        <v>0</v>
      </c>
      <c r="BE406" s="49">
        <f t="shared" si="231"/>
        <v>635.76755794903909</v>
      </c>
      <c r="BF406" s="49">
        <f t="shared" si="232"/>
        <v>569.02774726625364</v>
      </c>
      <c r="BG406" s="49">
        <f t="shared" si="233"/>
        <v>781.41533796694205</v>
      </c>
      <c r="BH406" s="72">
        <f t="shared" si="234"/>
        <v>2469.5507135104167</v>
      </c>
      <c r="BI406" s="49">
        <f>VLOOKUP(A406,'1_12'!A:O,15,0)</f>
        <v>6146.0999999999985</v>
      </c>
      <c r="BJ406" s="73">
        <f t="shared" si="235"/>
        <v>-3676.5492864895818</v>
      </c>
      <c r="BK406" s="50">
        <f t="shared" si="236"/>
        <v>4.8216848379055606E-3</v>
      </c>
    </row>
    <row r="407" spans="1:63" x14ac:dyDescent="0.3">
      <c r="A407" s="77" t="s">
        <v>1717</v>
      </c>
      <c r="B407" s="77" t="s">
        <v>1135</v>
      </c>
      <c r="C407" s="77">
        <f>VLOOKUP(B407,Площадь!A:B,2,0)</f>
        <v>15.3</v>
      </c>
      <c r="D407" s="113"/>
      <c r="E407">
        <v>31</v>
      </c>
      <c r="F407">
        <v>28</v>
      </c>
      <c r="G407">
        <v>16</v>
      </c>
      <c r="Q407">
        <f t="shared" si="205"/>
        <v>75</v>
      </c>
      <c r="R407" s="108"/>
      <c r="S407" s="91"/>
      <c r="T407" s="50">
        <f t="shared" si="206"/>
        <v>0</v>
      </c>
      <c r="U407" s="50">
        <f t="shared" si="207"/>
        <v>0</v>
      </c>
      <c r="V407" s="50">
        <f t="shared" si="208"/>
        <v>0</v>
      </c>
      <c r="W407" s="50">
        <f t="shared" si="209"/>
        <v>0</v>
      </c>
      <c r="X407" s="50">
        <f t="shared" si="210"/>
        <v>0</v>
      </c>
      <c r="Y407" s="50"/>
      <c r="Z407" s="50"/>
      <c r="AA407" s="50"/>
      <c r="AB407" s="50"/>
      <c r="AC407" s="50"/>
      <c r="AD407" s="50">
        <f t="shared" si="211"/>
        <v>0</v>
      </c>
      <c r="AE407" s="50">
        <f t="shared" si="212"/>
        <v>0</v>
      </c>
      <c r="AF407" s="50">
        <f t="shared" si="213"/>
        <v>0</v>
      </c>
      <c r="AG407" s="50">
        <f t="shared" si="214"/>
        <v>0</v>
      </c>
      <c r="AI407" s="50">
        <f t="shared" si="215"/>
        <v>0</v>
      </c>
      <c r="AJ407" s="50">
        <f t="shared" si="216"/>
        <v>0</v>
      </c>
      <c r="AK407" s="50">
        <f t="shared" si="217"/>
        <v>0</v>
      </c>
      <c r="AL407" s="50">
        <f t="shared" si="218"/>
        <v>0</v>
      </c>
      <c r="AR407" s="50">
        <f t="shared" si="219"/>
        <v>0</v>
      </c>
      <c r="AS407" s="50">
        <f t="shared" si="220"/>
        <v>0</v>
      </c>
      <c r="AT407" s="50">
        <f t="shared" si="221"/>
        <v>0</v>
      </c>
      <c r="AV407" s="49">
        <f t="shared" si="222"/>
        <v>0</v>
      </c>
      <c r="AW407" s="49">
        <f t="shared" si="223"/>
        <v>0</v>
      </c>
      <c r="AX407" s="49">
        <f t="shared" si="224"/>
        <v>0</v>
      </c>
      <c r="AY407" s="49">
        <f t="shared" si="225"/>
        <v>0</v>
      </c>
      <c r="AZ407" s="49">
        <f t="shared" si="226"/>
        <v>0</v>
      </c>
      <c r="BA407" s="49">
        <f t="shared" si="227"/>
        <v>0</v>
      </c>
      <c r="BB407" s="49">
        <f t="shared" si="228"/>
        <v>0</v>
      </c>
      <c r="BC407" s="49">
        <f t="shared" si="229"/>
        <v>0</v>
      </c>
      <c r="BD407" s="49">
        <f t="shared" si="230"/>
        <v>0</v>
      </c>
      <c r="BE407" s="49">
        <f t="shared" si="231"/>
        <v>0</v>
      </c>
      <c r="BF407" s="49">
        <f t="shared" si="232"/>
        <v>0</v>
      </c>
      <c r="BG407" s="49">
        <f t="shared" si="233"/>
        <v>0</v>
      </c>
      <c r="BH407" s="72">
        <f t="shared" si="234"/>
        <v>0</v>
      </c>
      <c r="BI407" s="49">
        <f>VLOOKUP(A407,'1_12'!A:O,15,0)</f>
        <v>0</v>
      </c>
      <c r="BJ407" s="73">
        <f t="shared" si="235"/>
        <v>0</v>
      </c>
      <c r="BK407" s="50">
        <f t="shared" si="236"/>
        <v>0</v>
      </c>
    </row>
    <row r="408" spans="1:63" x14ac:dyDescent="0.3">
      <c r="A408" s="77" t="s">
        <v>2510</v>
      </c>
      <c r="B408" s="77" t="s">
        <v>1135</v>
      </c>
      <c r="C408" s="77">
        <f>VLOOKUP(B408,Площадь!A:B,2,0)</f>
        <v>15.3</v>
      </c>
      <c r="D408" s="113">
        <v>45002</v>
      </c>
      <c r="G408">
        <f>31-G407</f>
        <v>15</v>
      </c>
      <c r="H408">
        <v>30</v>
      </c>
      <c r="I408">
        <v>31</v>
      </c>
      <c r="J408">
        <v>30</v>
      </c>
      <c r="K408">
        <v>31</v>
      </c>
      <c r="L408">
        <v>31</v>
      </c>
      <c r="M408">
        <v>30</v>
      </c>
      <c r="N408">
        <v>31</v>
      </c>
      <c r="O408">
        <v>30</v>
      </c>
      <c r="P408">
        <v>31</v>
      </c>
      <c r="Q408">
        <f t="shared" si="205"/>
        <v>290</v>
      </c>
      <c r="R408" s="108"/>
      <c r="S408" s="91"/>
      <c r="T408" s="50">
        <f t="shared" si="206"/>
        <v>0</v>
      </c>
      <c r="U408" s="50">
        <f t="shared" si="207"/>
        <v>0</v>
      </c>
      <c r="V408" s="50">
        <f t="shared" si="208"/>
        <v>0</v>
      </c>
      <c r="W408" s="50">
        <f t="shared" si="209"/>
        <v>0</v>
      </c>
      <c r="X408" s="50">
        <f t="shared" si="210"/>
        <v>0</v>
      </c>
      <c r="Y408" s="50"/>
      <c r="Z408" s="50"/>
      <c r="AA408" s="50"/>
      <c r="AB408" s="50"/>
      <c r="AC408" s="50"/>
      <c r="AD408" s="50">
        <f t="shared" si="211"/>
        <v>0</v>
      </c>
      <c r="AE408" s="50">
        <f t="shared" si="212"/>
        <v>0</v>
      </c>
      <c r="AF408" s="50">
        <f t="shared" si="213"/>
        <v>0</v>
      </c>
      <c r="AG408" s="50">
        <f t="shared" si="214"/>
        <v>0</v>
      </c>
      <c r="AI408" s="50">
        <f t="shared" si="215"/>
        <v>0</v>
      </c>
      <c r="AJ408" s="50">
        <f t="shared" si="216"/>
        <v>0</v>
      </c>
      <c r="AK408" s="50">
        <f t="shared" si="217"/>
        <v>0</v>
      </c>
      <c r="AL408" s="50">
        <f t="shared" si="218"/>
        <v>0.1732632070181605</v>
      </c>
      <c r="AR408" s="50">
        <f t="shared" si="219"/>
        <v>0.22790398059395481</v>
      </c>
      <c r="AS408" s="50">
        <f t="shared" si="220"/>
        <v>0.20397972033795581</v>
      </c>
      <c r="AT408" s="50">
        <f t="shared" si="221"/>
        <v>0.28011442828938982</v>
      </c>
      <c r="AV408" s="49">
        <f t="shared" si="222"/>
        <v>0</v>
      </c>
      <c r="AW408" s="49">
        <f t="shared" si="223"/>
        <v>0</v>
      </c>
      <c r="AX408" s="49">
        <f t="shared" si="224"/>
        <v>0</v>
      </c>
      <c r="AY408" s="49">
        <f t="shared" si="225"/>
        <v>465.10082239126933</v>
      </c>
      <c r="AZ408" s="49">
        <f t="shared" si="226"/>
        <v>0</v>
      </c>
      <c r="BA408" s="49">
        <f t="shared" si="227"/>
        <v>0</v>
      </c>
      <c r="BB408" s="49">
        <f t="shared" si="228"/>
        <v>0</v>
      </c>
      <c r="BC408" s="49">
        <f t="shared" si="229"/>
        <v>0</v>
      </c>
      <c r="BD408" s="49">
        <f t="shared" si="230"/>
        <v>0</v>
      </c>
      <c r="BE408" s="49">
        <f t="shared" si="231"/>
        <v>611.77632934718861</v>
      </c>
      <c r="BF408" s="49">
        <f t="shared" si="232"/>
        <v>547.55500208639512</v>
      </c>
      <c r="BG408" s="49">
        <f t="shared" si="233"/>
        <v>751.92796672290649</v>
      </c>
      <c r="BH408" s="72">
        <f t="shared" si="234"/>
        <v>2376.3601205477598</v>
      </c>
      <c r="BI408" s="49">
        <f>VLOOKUP(A408,'1_12'!A:O,15,0)</f>
        <v>5914.17</v>
      </c>
      <c r="BJ408" s="73">
        <f t="shared" si="235"/>
        <v>-3537.8098794522402</v>
      </c>
      <c r="BK408" s="50">
        <f t="shared" si="236"/>
        <v>4.8216848379055615E-3</v>
      </c>
    </row>
    <row r="409" spans="1:63" x14ac:dyDescent="0.3">
      <c r="A409" s="77" t="s">
        <v>2015</v>
      </c>
      <c r="B409" s="77" t="s">
        <v>1159</v>
      </c>
      <c r="C409" s="77">
        <f>VLOOKUP(B409,Площадь!A:B,2,0)</f>
        <v>15.8</v>
      </c>
      <c r="D409" s="113"/>
      <c r="E409">
        <v>31</v>
      </c>
      <c r="F409">
        <v>28</v>
      </c>
      <c r="G409">
        <v>16</v>
      </c>
      <c r="Q409">
        <f t="shared" si="205"/>
        <v>75</v>
      </c>
      <c r="R409" s="108"/>
      <c r="S409" s="91"/>
      <c r="T409" s="50">
        <f t="shared" si="206"/>
        <v>0</v>
      </c>
      <c r="U409" s="50">
        <f t="shared" si="207"/>
        <v>0</v>
      </c>
      <c r="V409" s="50">
        <f t="shared" si="208"/>
        <v>0</v>
      </c>
      <c r="W409" s="50">
        <f t="shared" si="209"/>
        <v>0</v>
      </c>
      <c r="X409" s="50">
        <f t="shared" si="210"/>
        <v>0</v>
      </c>
      <c r="Y409" s="50"/>
      <c r="Z409" s="50"/>
      <c r="AA409" s="50"/>
      <c r="AB409" s="50"/>
      <c r="AC409" s="50"/>
      <c r="AD409" s="50">
        <f t="shared" si="211"/>
        <v>0</v>
      </c>
      <c r="AE409" s="50">
        <f t="shared" si="212"/>
        <v>0</v>
      </c>
      <c r="AF409" s="50">
        <f t="shared" si="213"/>
        <v>0</v>
      </c>
      <c r="AG409" s="50">
        <f t="shared" si="214"/>
        <v>0</v>
      </c>
      <c r="AI409" s="50">
        <f t="shared" si="215"/>
        <v>0</v>
      </c>
      <c r="AJ409" s="50">
        <f t="shared" si="216"/>
        <v>0</v>
      </c>
      <c r="AK409" s="50">
        <f t="shared" si="217"/>
        <v>0</v>
      </c>
      <c r="AL409" s="50">
        <f t="shared" si="218"/>
        <v>0</v>
      </c>
      <c r="AR409" s="50">
        <f t="shared" si="219"/>
        <v>0</v>
      </c>
      <c r="AS409" s="50">
        <f t="shared" si="220"/>
        <v>0</v>
      </c>
      <c r="AT409" s="50">
        <f t="shared" si="221"/>
        <v>0</v>
      </c>
      <c r="AV409" s="49">
        <f t="shared" si="222"/>
        <v>0</v>
      </c>
      <c r="AW409" s="49">
        <f t="shared" si="223"/>
        <v>0</v>
      </c>
      <c r="AX409" s="49">
        <f t="shared" si="224"/>
        <v>0</v>
      </c>
      <c r="AY409" s="49">
        <f t="shared" si="225"/>
        <v>0</v>
      </c>
      <c r="AZ409" s="49">
        <f t="shared" si="226"/>
        <v>0</v>
      </c>
      <c r="BA409" s="49">
        <f t="shared" si="227"/>
        <v>0</v>
      </c>
      <c r="BB409" s="49">
        <f t="shared" si="228"/>
        <v>0</v>
      </c>
      <c r="BC409" s="49">
        <f t="shared" si="229"/>
        <v>0</v>
      </c>
      <c r="BD409" s="49">
        <f t="shared" si="230"/>
        <v>0</v>
      </c>
      <c r="BE409" s="49">
        <f t="shared" si="231"/>
        <v>0</v>
      </c>
      <c r="BF409" s="49">
        <f t="shared" si="232"/>
        <v>0</v>
      </c>
      <c r="BG409" s="49">
        <f t="shared" si="233"/>
        <v>0</v>
      </c>
      <c r="BH409" s="72">
        <f t="shared" si="234"/>
        <v>0</v>
      </c>
      <c r="BI409" s="49">
        <f>VLOOKUP(A409,'1_12'!A:O,15,0)</f>
        <v>0</v>
      </c>
      <c r="BJ409" s="73">
        <f t="shared" si="235"/>
        <v>0</v>
      </c>
      <c r="BK409" s="50">
        <f t="shared" si="236"/>
        <v>0</v>
      </c>
    </row>
    <row r="410" spans="1:63" x14ac:dyDescent="0.3">
      <c r="A410" s="77" t="s">
        <v>2552</v>
      </c>
      <c r="B410" s="77" t="s">
        <v>1159</v>
      </c>
      <c r="C410" s="77">
        <f>VLOOKUP(B410,Площадь!A:B,2,0)</f>
        <v>15.8</v>
      </c>
      <c r="D410" s="113">
        <v>45002</v>
      </c>
      <c r="G410">
        <f>31-G409</f>
        <v>15</v>
      </c>
      <c r="H410">
        <v>30</v>
      </c>
      <c r="I410">
        <v>31</v>
      </c>
      <c r="J410">
        <v>30</v>
      </c>
      <c r="K410">
        <v>31</v>
      </c>
      <c r="L410">
        <v>31</v>
      </c>
      <c r="M410">
        <v>30</v>
      </c>
      <c r="N410">
        <v>31</v>
      </c>
      <c r="O410">
        <v>30</v>
      </c>
      <c r="P410">
        <v>31</v>
      </c>
      <c r="Q410">
        <f t="shared" si="205"/>
        <v>290</v>
      </c>
      <c r="R410" s="108"/>
      <c r="S410" s="91"/>
      <c r="T410" s="50">
        <f t="shared" si="206"/>
        <v>0</v>
      </c>
      <c r="U410" s="50">
        <f t="shared" si="207"/>
        <v>0</v>
      </c>
      <c r="V410" s="50">
        <f t="shared" si="208"/>
        <v>0</v>
      </c>
      <c r="W410" s="50">
        <f t="shared" si="209"/>
        <v>0</v>
      </c>
      <c r="X410" s="50">
        <f t="shared" si="210"/>
        <v>0</v>
      </c>
      <c r="Y410" s="50"/>
      <c r="Z410" s="50"/>
      <c r="AA410" s="50"/>
      <c r="AB410" s="50"/>
      <c r="AC410" s="50"/>
      <c r="AD410" s="50">
        <f t="shared" si="211"/>
        <v>0</v>
      </c>
      <c r="AE410" s="50">
        <f t="shared" si="212"/>
        <v>0</v>
      </c>
      <c r="AF410" s="50">
        <f t="shared" si="213"/>
        <v>0</v>
      </c>
      <c r="AG410" s="50">
        <f t="shared" si="214"/>
        <v>0</v>
      </c>
      <c r="AI410" s="50">
        <f t="shared" si="215"/>
        <v>0</v>
      </c>
      <c r="AJ410" s="50">
        <f t="shared" si="216"/>
        <v>0</v>
      </c>
      <c r="AK410" s="50">
        <f t="shared" si="217"/>
        <v>0</v>
      </c>
      <c r="AL410" s="50">
        <f t="shared" si="218"/>
        <v>0.17892540332594353</v>
      </c>
      <c r="AR410" s="50">
        <f t="shared" si="219"/>
        <v>0.23535182309702524</v>
      </c>
      <c r="AS410" s="50">
        <f t="shared" si="220"/>
        <v>0.21064572427056874</v>
      </c>
      <c r="AT410" s="50">
        <f t="shared" si="221"/>
        <v>0.28926849457335685</v>
      </c>
      <c r="AV410" s="49">
        <f t="shared" si="222"/>
        <v>0</v>
      </c>
      <c r="AW410" s="49">
        <f t="shared" si="223"/>
        <v>0</v>
      </c>
      <c r="AX410" s="49">
        <f t="shared" si="224"/>
        <v>0</v>
      </c>
      <c r="AY410" s="49">
        <f t="shared" si="225"/>
        <v>480.30019567202982</v>
      </c>
      <c r="AZ410" s="49">
        <f t="shared" si="226"/>
        <v>0</v>
      </c>
      <c r="BA410" s="49">
        <f t="shared" si="227"/>
        <v>0</v>
      </c>
      <c r="BB410" s="49">
        <f t="shared" si="228"/>
        <v>0</v>
      </c>
      <c r="BC410" s="49">
        <f t="shared" si="229"/>
        <v>0</v>
      </c>
      <c r="BD410" s="49">
        <f t="shared" si="230"/>
        <v>0</v>
      </c>
      <c r="BE410" s="49">
        <f t="shared" si="231"/>
        <v>631.76901984873075</v>
      </c>
      <c r="BF410" s="49">
        <f t="shared" si="232"/>
        <v>565.44895640294396</v>
      </c>
      <c r="BG410" s="49">
        <f t="shared" si="233"/>
        <v>776.50077609293623</v>
      </c>
      <c r="BH410" s="72">
        <f t="shared" si="234"/>
        <v>2454.0189480166405</v>
      </c>
      <c r="BI410" s="49">
        <f>VLOOKUP(A410,'1_12'!A:O,15,0)</f>
        <v>6107.49</v>
      </c>
      <c r="BJ410" s="73">
        <f t="shared" si="235"/>
        <v>-3653.4710519833593</v>
      </c>
      <c r="BK410" s="50">
        <f t="shared" si="236"/>
        <v>4.8216848379055615E-3</v>
      </c>
    </row>
    <row r="411" spans="1:63" x14ac:dyDescent="0.3">
      <c r="A411" s="77" t="s">
        <v>1451</v>
      </c>
      <c r="B411" s="77" t="s">
        <v>765</v>
      </c>
      <c r="C411" s="77">
        <f>VLOOKUP(B411,Площадь!A:B,2,0)</f>
        <v>18.100000000000001</v>
      </c>
      <c r="D411" s="113"/>
      <c r="E411">
        <v>31</v>
      </c>
      <c r="F411">
        <v>28</v>
      </c>
      <c r="G411">
        <v>31</v>
      </c>
      <c r="H411">
        <v>30</v>
      </c>
      <c r="I411">
        <v>19</v>
      </c>
      <c r="Q411">
        <f t="shared" si="205"/>
        <v>139</v>
      </c>
      <c r="R411" s="108"/>
      <c r="S411" s="91"/>
      <c r="T411" s="50">
        <f t="shared" si="206"/>
        <v>0</v>
      </c>
      <c r="U411" s="50">
        <f t="shared" si="207"/>
        <v>0</v>
      </c>
      <c r="V411" s="50">
        <f t="shared" si="208"/>
        <v>0</v>
      </c>
      <c r="W411" s="50">
        <f t="shared" si="209"/>
        <v>0</v>
      </c>
      <c r="X411" s="50">
        <f t="shared" si="210"/>
        <v>0</v>
      </c>
      <c r="Y411" s="50"/>
      <c r="Z411" s="50"/>
      <c r="AA411" s="50"/>
      <c r="AB411" s="50"/>
      <c r="AC411" s="50"/>
      <c r="AD411" s="50">
        <f t="shared" si="211"/>
        <v>0</v>
      </c>
      <c r="AE411" s="50">
        <f t="shared" si="212"/>
        <v>0</v>
      </c>
      <c r="AF411" s="50">
        <f t="shared" si="213"/>
        <v>0</v>
      </c>
      <c r="AG411" s="50">
        <f t="shared" si="214"/>
        <v>0</v>
      </c>
      <c r="AI411" s="50">
        <f t="shared" si="215"/>
        <v>0</v>
      </c>
      <c r="AJ411" s="50">
        <f t="shared" si="216"/>
        <v>0</v>
      </c>
      <c r="AK411" s="50">
        <f t="shared" si="217"/>
        <v>0</v>
      </c>
      <c r="AL411" s="50">
        <f t="shared" si="218"/>
        <v>0.20497150634174544</v>
      </c>
      <c r="AR411" s="50">
        <f t="shared" si="219"/>
        <v>0</v>
      </c>
      <c r="AS411" s="50">
        <f t="shared" si="220"/>
        <v>0</v>
      </c>
      <c r="AT411" s="50">
        <f t="shared" si="221"/>
        <v>0</v>
      </c>
      <c r="AV411" s="49">
        <f t="shared" si="222"/>
        <v>0</v>
      </c>
      <c r="AW411" s="49">
        <f t="shared" si="223"/>
        <v>0</v>
      </c>
      <c r="AX411" s="49">
        <f t="shared" si="224"/>
        <v>0</v>
      </c>
      <c r="AY411" s="49">
        <f t="shared" si="225"/>
        <v>550.21731276352784</v>
      </c>
      <c r="AZ411" s="49">
        <f t="shared" si="226"/>
        <v>0</v>
      </c>
      <c r="BA411" s="49">
        <f t="shared" si="227"/>
        <v>0</v>
      </c>
      <c r="BB411" s="49">
        <f t="shared" si="228"/>
        <v>0</v>
      </c>
      <c r="BC411" s="49">
        <f t="shared" si="229"/>
        <v>0</v>
      </c>
      <c r="BD411" s="49">
        <f t="shared" si="230"/>
        <v>0</v>
      </c>
      <c r="BE411" s="49">
        <f t="shared" si="231"/>
        <v>0</v>
      </c>
      <c r="BF411" s="49">
        <f t="shared" si="232"/>
        <v>0</v>
      </c>
      <c r="BG411" s="49">
        <f t="shared" si="233"/>
        <v>0</v>
      </c>
      <c r="BH411" s="72">
        <f t="shared" si="234"/>
        <v>550.21731276352784</v>
      </c>
      <c r="BI411" s="49">
        <f>VLOOKUP(A411,'1_12'!A:O,15,0)</f>
        <v>1253.8600000000001</v>
      </c>
      <c r="BJ411" s="73">
        <f t="shared" si="235"/>
        <v>-703.64268723647228</v>
      </c>
      <c r="BK411" s="50">
        <f t="shared" si="236"/>
        <v>9.4369938463050365E-4</v>
      </c>
    </row>
    <row r="412" spans="1:63" x14ac:dyDescent="0.3">
      <c r="A412" s="77" t="s">
        <v>2758</v>
      </c>
      <c r="B412" s="77" t="s">
        <v>765</v>
      </c>
      <c r="C412" s="77">
        <f>VLOOKUP(B412,Площадь!A:B,2,0)</f>
        <v>18.100000000000001</v>
      </c>
      <c r="D412" s="113">
        <v>45066</v>
      </c>
      <c r="I412">
        <f>31-I411</f>
        <v>12</v>
      </c>
      <c r="J412">
        <v>30</v>
      </c>
      <c r="K412">
        <v>31</v>
      </c>
      <c r="L412">
        <v>31</v>
      </c>
      <c r="M412">
        <v>30</v>
      </c>
      <c r="N412">
        <v>31</v>
      </c>
      <c r="O412">
        <v>30</v>
      </c>
      <c r="P412">
        <v>31</v>
      </c>
      <c r="Q412">
        <f t="shared" si="205"/>
        <v>226</v>
      </c>
      <c r="R412" s="108"/>
      <c r="S412" s="91"/>
      <c r="T412" s="50">
        <f t="shared" si="206"/>
        <v>0</v>
      </c>
      <c r="U412" s="50">
        <f t="shared" si="207"/>
        <v>0</v>
      </c>
      <c r="V412" s="50">
        <f t="shared" si="208"/>
        <v>0</v>
      </c>
      <c r="W412" s="50">
        <f t="shared" si="209"/>
        <v>0</v>
      </c>
      <c r="X412" s="50">
        <f t="shared" si="210"/>
        <v>0</v>
      </c>
      <c r="Y412" s="50"/>
      <c r="Z412" s="50"/>
      <c r="AA412" s="50"/>
      <c r="AB412" s="50"/>
      <c r="AC412" s="50"/>
      <c r="AD412" s="50">
        <f t="shared" si="211"/>
        <v>0</v>
      </c>
      <c r="AE412" s="50">
        <f t="shared" si="212"/>
        <v>0</v>
      </c>
      <c r="AF412" s="50">
        <f t="shared" si="213"/>
        <v>0</v>
      </c>
      <c r="AG412" s="50">
        <f t="shared" si="214"/>
        <v>0</v>
      </c>
      <c r="AI412" s="50">
        <f t="shared" si="215"/>
        <v>0</v>
      </c>
      <c r="AJ412" s="50">
        <f t="shared" si="216"/>
        <v>0</v>
      </c>
      <c r="AK412" s="50">
        <f t="shared" si="217"/>
        <v>0</v>
      </c>
      <c r="AL412" s="50">
        <f t="shared" si="218"/>
        <v>0</v>
      </c>
      <c r="AR412" s="50">
        <f t="shared" si="219"/>
        <v>0.26961189861114915</v>
      </c>
      <c r="AS412" s="50">
        <f t="shared" si="220"/>
        <v>0.24130934236058826</v>
      </c>
      <c r="AT412" s="50">
        <f t="shared" si="221"/>
        <v>0.33137719947960498</v>
      </c>
      <c r="AV412" s="49">
        <f t="shared" si="222"/>
        <v>0</v>
      </c>
      <c r="AW412" s="49">
        <f t="shared" si="223"/>
        <v>0</v>
      </c>
      <c r="AX412" s="49">
        <f t="shared" si="224"/>
        <v>0</v>
      </c>
      <c r="AY412" s="49">
        <f t="shared" si="225"/>
        <v>0</v>
      </c>
      <c r="AZ412" s="49">
        <f t="shared" si="226"/>
        <v>0</v>
      </c>
      <c r="BA412" s="49">
        <f t="shared" si="227"/>
        <v>0</v>
      </c>
      <c r="BB412" s="49">
        <f t="shared" si="228"/>
        <v>0</v>
      </c>
      <c r="BC412" s="49">
        <f t="shared" si="229"/>
        <v>0</v>
      </c>
      <c r="BD412" s="49">
        <f t="shared" si="230"/>
        <v>0</v>
      </c>
      <c r="BE412" s="49">
        <f t="shared" si="231"/>
        <v>723.73539615582433</v>
      </c>
      <c r="BF412" s="49">
        <f t="shared" si="232"/>
        <v>647.76114625906871</v>
      </c>
      <c r="BG412" s="49">
        <f t="shared" si="233"/>
        <v>889.53569919507243</v>
      </c>
      <c r="BH412" s="72">
        <f t="shared" si="234"/>
        <v>2261.0322416099657</v>
      </c>
      <c r="BI412" s="49">
        <f>VLOOKUP(A412,'1_12'!A:O,15,0)</f>
        <v>5742.64</v>
      </c>
      <c r="BJ412" s="73">
        <f t="shared" si="235"/>
        <v>-3481.6077583900346</v>
      </c>
      <c r="BK412" s="50">
        <f t="shared" si="236"/>
        <v>3.8779854532750568E-3</v>
      </c>
    </row>
    <row r="413" spans="1:63" x14ac:dyDescent="0.3">
      <c r="A413" s="77" t="s">
        <v>1482</v>
      </c>
      <c r="B413" s="77" t="s">
        <v>975</v>
      </c>
      <c r="C413" s="77">
        <f>VLOOKUP(B413,Площадь!A:B,2,0)</f>
        <v>17.399999999999999</v>
      </c>
      <c r="D413" s="113"/>
      <c r="E413">
        <v>31</v>
      </c>
      <c r="F413">
        <v>28</v>
      </c>
      <c r="G413">
        <v>31</v>
      </c>
      <c r="H413">
        <v>30</v>
      </c>
      <c r="I413">
        <v>15</v>
      </c>
      <c r="Q413">
        <f t="shared" si="205"/>
        <v>135</v>
      </c>
      <c r="R413" s="108"/>
      <c r="S413" s="91"/>
      <c r="T413" s="50">
        <f t="shared" si="206"/>
        <v>0</v>
      </c>
      <c r="U413" s="50">
        <f t="shared" si="207"/>
        <v>0</v>
      </c>
      <c r="V413" s="50">
        <f t="shared" si="208"/>
        <v>0</v>
      </c>
      <c r="W413" s="50">
        <f t="shared" si="209"/>
        <v>0</v>
      </c>
      <c r="X413" s="50">
        <f t="shared" si="210"/>
        <v>0</v>
      </c>
      <c r="Y413" s="50"/>
      <c r="Z413" s="50"/>
      <c r="AA413" s="50"/>
      <c r="AB413" s="50"/>
      <c r="AC413" s="50"/>
      <c r="AD413" s="50">
        <f t="shared" si="211"/>
        <v>0</v>
      </c>
      <c r="AE413" s="50">
        <f t="shared" si="212"/>
        <v>0</v>
      </c>
      <c r="AF413" s="50">
        <f t="shared" si="213"/>
        <v>0</v>
      </c>
      <c r="AG413" s="50">
        <f t="shared" si="214"/>
        <v>0</v>
      </c>
      <c r="AI413" s="50">
        <f t="shared" si="215"/>
        <v>0</v>
      </c>
      <c r="AJ413" s="50">
        <f t="shared" si="216"/>
        <v>0</v>
      </c>
      <c r="AK413" s="50">
        <f t="shared" si="217"/>
        <v>0</v>
      </c>
      <c r="AL413" s="50">
        <f t="shared" si="218"/>
        <v>0.19704443151084916</v>
      </c>
      <c r="AR413" s="50">
        <f t="shared" si="219"/>
        <v>0</v>
      </c>
      <c r="AS413" s="50">
        <f t="shared" si="220"/>
        <v>0</v>
      </c>
      <c r="AT413" s="50">
        <f t="shared" si="221"/>
        <v>0</v>
      </c>
      <c r="AV413" s="49">
        <f t="shared" si="222"/>
        <v>0</v>
      </c>
      <c r="AW413" s="49">
        <f t="shared" si="223"/>
        <v>0</v>
      </c>
      <c r="AX413" s="49">
        <f t="shared" si="224"/>
        <v>0</v>
      </c>
      <c r="AY413" s="49">
        <f t="shared" si="225"/>
        <v>528.93819017046303</v>
      </c>
      <c r="AZ413" s="49">
        <f t="shared" si="226"/>
        <v>0</v>
      </c>
      <c r="BA413" s="49">
        <f t="shared" si="227"/>
        <v>0</v>
      </c>
      <c r="BB413" s="49">
        <f t="shared" si="228"/>
        <v>0</v>
      </c>
      <c r="BC413" s="49">
        <f t="shared" si="229"/>
        <v>0</v>
      </c>
      <c r="BD413" s="49">
        <f t="shared" si="230"/>
        <v>0</v>
      </c>
      <c r="BE413" s="49">
        <f t="shared" si="231"/>
        <v>0</v>
      </c>
      <c r="BF413" s="49">
        <f t="shared" si="232"/>
        <v>0</v>
      </c>
      <c r="BG413" s="49">
        <f t="shared" si="233"/>
        <v>0</v>
      </c>
      <c r="BH413" s="72">
        <f t="shared" si="234"/>
        <v>528.93819017046303</v>
      </c>
      <c r="BI413" s="49">
        <f>VLOOKUP(A413,'1_12'!A:O,15,0)</f>
        <v>1108.9100000000001</v>
      </c>
      <c r="BJ413" s="73">
        <f t="shared" si="235"/>
        <v>-579.97180982953705</v>
      </c>
      <c r="BK413" s="50">
        <f t="shared" si="236"/>
        <v>9.4369938463050376E-4</v>
      </c>
    </row>
    <row r="414" spans="1:63" x14ac:dyDescent="0.3">
      <c r="A414" s="77" t="s">
        <v>2761</v>
      </c>
      <c r="B414" s="77" t="s">
        <v>975</v>
      </c>
      <c r="C414" s="77">
        <f>VLOOKUP(B414,Площадь!A:B,2,0)</f>
        <v>17.399999999999999</v>
      </c>
      <c r="D414" s="113">
        <v>45062</v>
      </c>
      <c r="I414">
        <f>31-I413</f>
        <v>16</v>
      </c>
      <c r="J414">
        <v>30</v>
      </c>
      <c r="K414">
        <v>31</v>
      </c>
      <c r="L414">
        <v>31</v>
      </c>
      <c r="M414">
        <v>30</v>
      </c>
      <c r="N414">
        <v>31</v>
      </c>
      <c r="O414">
        <v>30</v>
      </c>
      <c r="P414">
        <v>31</v>
      </c>
      <c r="Q414">
        <f t="shared" si="205"/>
        <v>230</v>
      </c>
      <c r="R414" s="108"/>
      <c r="S414" s="91"/>
      <c r="T414" s="50">
        <f t="shared" si="206"/>
        <v>0</v>
      </c>
      <c r="U414" s="50">
        <f t="shared" si="207"/>
        <v>0</v>
      </c>
      <c r="V414" s="50">
        <f t="shared" si="208"/>
        <v>0</v>
      </c>
      <c r="W414" s="50">
        <f t="shared" si="209"/>
        <v>0</v>
      </c>
      <c r="X414" s="50">
        <f t="shared" si="210"/>
        <v>0</v>
      </c>
      <c r="Y414" s="50"/>
      <c r="Z414" s="50"/>
      <c r="AA414" s="50"/>
      <c r="AB414" s="50"/>
      <c r="AC414" s="50"/>
      <c r="AD414" s="50">
        <f t="shared" si="211"/>
        <v>0</v>
      </c>
      <c r="AE414" s="50">
        <f t="shared" si="212"/>
        <v>0</v>
      </c>
      <c r="AF414" s="50">
        <f t="shared" si="213"/>
        <v>0</v>
      </c>
      <c r="AG414" s="50">
        <f t="shared" si="214"/>
        <v>0</v>
      </c>
      <c r="AI414" s="50">
        <f t="shared" si="215"/>
        <v>0</v>
      </c>
      <c r="AJ414" s="50">
        <f t="shared" si="216"/>
        <v>0</v>
      </c>
      <c r="AK414" s="50">
        <f t="shared" si="217"/>
        <v>0</v>
      </c>
      <c r="AL414" s="50">
        <f t="shared" si="218"/>
        <v>0</v>
      </c>
      <c r="AR414" s="50">
        <f t="shared" si="219"/>
        <v>0.25918491910685054</v>
      </c>
      <c r="AS414" s="50">
        <f t="shared" si="220"/>
        <v>0.23197693685493009</v>
      </c>
      <c r="AT414" s="50">
        <f t="shared" si="221"/>
        <v>0.31856150668205113</v>
      </c>
      <c r="AV414" s="49">
        <f t="shared" si="222"/>
        <v>0</v>
      </c>
      <c r="AW414" s="49">
        <f t="shared" si="223"/>
        <v>0</v>
      </c>
      <c r="AX414" s="49">
        <f t="shared" si="224"/>
        <v>0</v>
      </c>
      <c r="AY414" s="49">
        <f t="shared" si="225"/>
        <v>0</v>
      </c>
      <c r="AZ414" s="49">
        <f t="shared" si="226"/>
        <v>0</v>
      </c>
      <c r="BA414" s="49">
        <f t="shared" si="227"/>
        <v>0</v>
      </c>
      <c r="BB414" s="49">
        <f t="shared" si="228"/>
        <v>0</v>
      </c>
      <c r="BC414" s="49">
        <f t="shared" si="229"/>
        <v>0</v>
      </c>
      <c r="BD414" s="49">
        <f t="shared" si="230"/>
        <v>0</v>
      </c>
      <c r="BE414" s="49">
        <f t="shared" si="231"/>
        <v>695.7456294536654</v>
      </c>
      <c r="BF414" s="49">
        <f t="shared" si="232"/>
        <v>622.70961021590017</v>
      </c>
      <c r="BG414" s="49">
        <f t="shared" si="233"/>
        <v>855.13376607703083</v>
      </c>
      <c r="BH414" s="72">
        <f t="shared" si="234"/>
        <v>2173.5890057465963</v>
      </c>
      <c r="BI414" s="49">
        <f>VLOOKUP(A414,'1_12'!A:O,15,0)</f>
        <v>5617.05</v>
      </c>
      <c r="BJ414" s="73">
        <f t="shared" si="235"/>
        <v>-3443.4609942534039</v>
      </c>
      <c r="BK414" s="50">
        <f t="shared" si="236"/>
        <v>3.8779854532750568E-3</v>
      </c>
    </row>
    <row r="415" spans="1:63" x14ac:dyDescent="0.3">
      <c r="A415" s="77" t="s">
        <v>1895</v>
      </c>
      <c r="B415" s="77" t="s">
        <v>815</v>
      </c>
      <c r="C415" s="77">
        <f>VLOOKUP(B415,Площадь!A:B,2,0)</f>
        <v>18</v>
      </c>
      <c r="D415" s="113"/>
      <c r="E415">
        <v>31</v>
      </c>
      <c r="F415">
        <v>28</v>
      </c>
      <c r="G415">
        <v>13</v>
      </c>
      <c r="Q415">
        <f t="shared" si="205"/>
        <v>72</v>
      </c>
      <c r="R415" s="108"/>
      <c r="S415" s="91"/>
      <c r="T415" s="50">
        <f t="shared" si="206"/>
        <v>0</v>
      </c>
      <c r="U415" s="50">
        <f t="shared" si="207"/>
        <v>0</v>
      </c>
      <c r="V415" s="50">
        <f t="shared" si="208"/>
        <v>0</v>
      </c>
      <c r="W415" s="50">
        <f t="shared" si="209"/>
        <v>0</v>
      </c>
      <c r="X415" s="50">
        <f t="shared" si="210"/>
        <v>0</v>
      </c>
      <c r="Y415" s="50"/>
      <c r="Z415" s="50"/>
      <c r="AA415" s="50"/>
      <c r="AB415" s="50"/>
      <c r="AC415" s="50"/>
      <c r="AD415" s="50">
        <f t="shared" si="211"/>
        <v>0</v>
      </c>
      <c r="AE415" s="50">
        <f t="shared" si="212"/>
        <v>0</v>
      </c>
      <c r="AF415" s="50">
        <f t="shared" si="213"/>
        <v>0</v>
      </c>
      <c r="AG415" s="50">
        <f t="shared" si="214"/>
        <v>0</v>
      </c>
      <c r="AI415" s="50">
        <f t="shared" si="215"/>
        <v>0</v>
      </c>
      <c r="AJ415" s="50">
        <f t="shared" si="216"/>
        <v>0</v>
      </c>
      <c r="AK415" s="50">
        <f t="shared" si="217"/>
        <v>0</v>
      </c>
      <c r="AL415" s="50">
        <f t="shared" si="218"/>
        <v>0</v>
      </c>
      <c r="AR415" s="50">
        <f t="shared" si="219"/>
        <v>0</v>
      </c>
      <c r="AS415" s="50">
        <f t="shared" si="220"/>
        <v>0</v>
      </c>
      <c r="AT415" s="50">
        <f t="shared" si="221"/>
        <v>0</v>
      </c>
      <c r="AV415" s="49">
        <f t="shared" si="222"/>
        <v>0</v>
      </c>
      <c r="AW415" s="49">
        <f t="shared" si="223"/>
        <v>0</v>
      </c>
      <c r="AX415" s="49">
        <f t="shared" si="224"/>
        <v>0</v>
      </c>
      <c r="AY415" s="49">
        <f t="shared" si="225"/>
        <v>0</v>
      </c>
      <c r="AZ415" s="49">
        <f t="shared" si="226"/>
        <v>0</v>
      </c>
      <c r="BA415" s="49">
        <f t="shared" si="227"/>
        <v>0</v>
      </c>
      <c r="BB415" s="49">
        <f t="shared" si="228"/>
        <v>0</v>
      </c>
      <c r="BC415" s="49">
        <f t="shared" si="229"/>
        <v>0</v>
      </c>
      <c r="BD415" s="49">
        <f t="shared" si="230"/>
        <v>0</v>
      </c>
      <c r="BE415" s="49">
        <f t="shared" si="231"/>
        <v>0</v>
      </c>
      <c r="BF415" s="49">
        <f t="shared" si="232"/>
        <v>0</v>
      </c>
      <c r="BG415" s="49">
        <f t="shared" si="233"/>
        <v>0</v>
      </c>
      <c r="BH415" s="72">
        <f t="shared" si="234"/>
        <v>0</v>
      </c>
      <c r="BI415" s="49">
        <f>VLOOKUP(A415,'1_12'!A:O,15,0)</f>
        <v>0</v>
      </c>
      <c r="BJ415" s="73">
        <f t="shared" si="235"/>
        <v>0</v>
      </c>
      <c r="BK415" s="50">
        <f t="shared" si="236"/>
        <v>0</v>
      </c>
    </row>
    <row r="416" spans="1:63" x14ac:dyDescent="0.3">
      <c r="A416" s="77" t="s">
        <v>2530</v>
      </c>
      <c r="B416" s="77" t="s">
        <v>815</v>
      </c>
      <c r="C416" s="77">
        <f>VLOOKUP(B416,Площадь!A:B,2,0)</f>
        <v>18</v>
      </c>
      <c r="D416" s="113">
        <v>44999</v>
      </c>
      <c r="G416">
        <f>31-G415</f>
        <v>18</v>
      </c>
      <c r="H416">
        <v>30</v>
      </c>
      <c r="I416">
        <v>31</v>
      </c>
      <c r="J416">
        <v>30</v>
      </c>
      <c r="K416">
        <v>31</v>
      </c>
      <c r="L416">
        <v>31</v>
      </c>
      <c r="M416">
        <v>30</v>
      </c>
      <c r="N416">
        <v>31</v>
      </c>
      <c r="O416">
        <v>30</v>
      </c>
      <c r="P416">
        <v>31</v>
      </c>
      <c r="Q416">
        <f t="shared" si="205"/>
        <v>293</v>
      </c>
      <c r="R416" s="108"/>
      <c r="S416" s="91"/>
      <c r="T416" s="50">
        <f t="shared" si="206"/>
        <v>0</v>
      </c>
      <c r="U416" s="50">
        <f t="shared" si="207"/>
        <v>0</v>
      </c>
      <c r="V416" s="50">
        <f t="shared" si="208"/>
        <v>0</v>
      </c>
      <c r="W416" s="50">
        <f t="shared" si="209"/>
        <v>0</v>
      </c>
      <c r="X416" s="50">
        <f t="shared" si="210"/>
        <v>0</v>
      </c>
      <c r="Y416" s="50"/>
      <c r="Z416" s="50"/>
      <c r="AA416" s="50"/>
      <c r="AB416" s="50"/>
      <c r="AC416" s="50"/>
      <c r="AD416" s="50">
        <f t="shared" si="211"/>
        <v>0</v>
      </c>
      <c r="AE416" s="50">
        <f t="shared" si="212"/>
        <v>0</v>
      </c>
      <c r="AF416" s="50">
        <f t="shared" si="213"/>
        <v>0</v>
      </c>
      <c r="AG416" s="50">
        <f t="shared" si="214"/>
        <v>0</v>
      </c>
      <c r="AI416" s="50">
        <f t="shared" si="215"/>
        <v>0</v>
      </c>
      <c r="AJ416" s="50">
        <f t="shared" si="216"/>
        <v>0</v>
      </c>
      <c r="AK416" s="50">
        <f t="shared" si="217"/>
        <v>0</v>
      </c>
      <c r="AL416" s="50">
        <f t="shared" si="218"/>
        <v>0.20383906708018881</v>
      </c>
      <c r="AR416" s="50">
        <f t="shared" si="219"/>
        <v>0.26812233011053505</v>
      </c>
      <c r="AS416" s="50">
        <f t="shared" si="220"/>
        <v>0.23997614157406563</v>
      </c>
      <c r="AT416" s="50">
        <f t="shared" si="221"/>
        <v>0.32954638622281157</v>
      </c>
      <c r="AV416" s="49">
        <f t="shared" si="222"/>
        <v>0</v>
      </c>
      <c r="AW416" s="49">
        <f t="shared" si="223"/>
        <v>0</v>
      </c>
      <c r="AX416" s="49">
        <f t="shared" si="224"/>
        <v>0</v>
      </c>
      <c r="AY416" s="49">
        <f t="shared" si="225"/>
        <v>547.17743810737568</v>
      </c>
      <c r="AZ416" s="49">
        <f t="shared" si="226"/>
        <v>0</v>
      </c>
      <c r="BA416" s="49">
        <f t="shared" si="227"/>
        <v>0</v>
      </c>
      <c r="BB416" s="49">
        <f t="shared" si="228"/>
        <v>0</v>
      </c>
      <c r="BC416" s="49">
        <f t="shared" si="229"/>
        <v>0</v>
      </c>
      <c r="BD416" s="49">
        <f t="shared" si="230"/>
        <v>0</v>
      </c>
      <c r="BE416" s="49">
        <f t="shared" si="231"/>
        <v>719.73685805551588</v>
      </c>
      <c r="BF416" s="49">
        <f t="shared" si="232"/>
        <v>644.1823553957588</v>
      </c>
      <c r="BG416" s="49">
        <f t="shared" si="233"/>
        <v>884.6211373210665</v>
      </c>
      <c r="BH416" s="72">
        <f t="shared" si="234"/>
        <v>2795.7177888797169</v>
      </c>
      <c r="BI416" s="49">
        <f>VLOOKUP(A416,'1_12'!A:O,15,0)</f>
        <v>6957.9000000000015</v>
      </c>
      <c r="BJ416" s="73">
        <f t="shared" si="235"/>
        <v>-4162.1822111202846</v>
      </c>
      <c r="BK416" s="50">
        <f t="shared" si="236"/>
        <v>4.8216848379055606E-3</v>
      </c>
    </row>
    <row r="417" spans="1:63" x14ac:dyDescent="0.3">
      <c r="A417" s="77" t="s">
        <v>1857</v>
      </c>
      <c r="B417" s="77" t="s">
        <v>1198</v>
      </c>
      <c r="C417" s="77">
        <f>VLOOKUP(B417,Площадь!A:B,2,0)</f>
        <v>13.8</v>
      </c>
      <c r="D417" s="113"/>
      <c r="E417">
        <v>31</v>
      </c>
      <c r="F417">
        <v>28</v>
      </c>
      <c r="G417">
        <v>15</v>
      </c>
      <c r="Q417">
        <f t="shared" si="205"/>
        <v>74</v>
      </c>
      <c r="R417" s="108"/>
      <c r="S417" s="91"/>
      <c r="T417" s="50">
        <f t="shared" si="206"/>
        <v>0</v>
      </c>
      <c r="U417" s="50">
        <f t="shared" si="207"/>
        <v>0</v>
      </c>
      <c r="V417" s="50">
        <f t="shared" si="208"/>
        <v>0</v>
      </c>
      <c r="W417" s="50">
        <f t="shared" si="209"/>
        <v>0</v>
      </c>
      <c r="X417" s="50">
        <f t="shared" si="210"/>
        <v>0</v>
      </c>
      <c r="Y417" s="50"/>
      <c r="Z417" s="50"/>
      <c r="AA417" s="50"/>
      <c r="AB417" s="50"/>
      <c r="AC417" s="50"/>
      <c r="AD417" s="50">
        <f t="shared" si="211"/>
        <v>0</v>
      </c>
      <c r="AE417" s="50">
        <f t="shared" si="212"/>
        <v>0</v>
      </c>
      <c r="AF417" s="50">
        <f t="shared" si="213"/>
        <v>0</v>
      </c>
      <c r="AG417" s="50">
        <f t="shared" si="214"/>
        <v>0</v>
      </c>
      <c r="AI417" s="50">
        <f t="shared" si="215"/>
        <v>0</v>
      </c>
      <c r="AJ417" s="50">
        <f t="shared" si="216"/>
        <v>0</v>
      </c>
      <c r="AK417" s="50">
        <f t="shared" si="217"/>
        <v>0</v>
      </c>
      <c r="AL417" s="50">
        <f t="shared" si="218"/>
        <v>0</v>
      </c>
      <c r="AR417" s="50">
        <f t="shared" si="219"/>
        <v>0</v>
      </c>
      <c r="AS417" s="50">
        <f t="shared" si="220"/>
        <v>0</v>
      </c>
      <c r="AT417" s="50">
        <f t="shared" si="221"/>
        <v>0</v>
      </c>
      <c r="AV417" s="49">
        <f t="shared" si="222"/>
        <v>0</v>
      </c>
      <c r="AW417" s="49">
        <f t="shared" si="223"/>
        <v>0</v>
      </c>
      <c r="AX417" s="49">
        <f t="shared" si="224"/>
        <v>0</v>
      </c>
      <c r="AY417" s="49">
        <f t="shared" si="225"/>
        <v>0</v>
      </c>
      <c r="AZ417" s="49">
        <f t="shared" si="226"/>
        <v>0</v>
      </c>
      <c r="BA417" s="49">
        <f t="shared" si="227"/>
        <v>0</v>
      </c>
      <c r="BB417" s="49">
        <f t="shared" si="228"/>
        <v>0</v>
      </c>
      <c r="BC417" s="49">
        <f t="shared" si="229"/>
        <v>0</v>
      </c>
      <c r="BD417" s="49">
        <f t="shared" si="230"/>
        <v>0</v>
      </c>
      <c r="BE417" s="49">
        <f t="shared" si="231"/>
        <v>0</v>
      </c>
      <c r="BF417" s="49">
        <f t="shared" si="232"/>
        <v>0</v>
      </c>
      <c r="BG417" s="49">
        <f t="shared" si="233"/>
        <v>0</v>
      </c>
      <c r="BH417" s="72">
        <f t="shared" si="234"/>
        <v>0</v>
      </c>
      <c r="BI417" s="49">
        <f>VLOOKUP(A417,'1_12'!A:O,15,0)</f>
        <v>0</v>
      </c>
      <c r="BJ417" s="73">
        <f t="shared" si="235"/>
        <v>0</v>
      </c>
      <c r="BK417" s="50">
        <f t="shared" si="236"/>
        <v>0</v>
      </c>
    </row>
    <row r="418" spans="1:63" x14ac:dyDescent="0.3">
      <c r="A418" s="77" t="s">
        <v>2568</v>
      </c>
      <c r="B418" s="77" t="s">
        <v>1198</v>
      </c>
      <c r="C418" s="77">
        <f>VLOOKUP(B418,Площадь!A:B,2,0)</f>
        <v>13.8</v>
      </c>
      <c r="D418" s="113">
        <v>45001</v>
      </c>
      <c r="G418">
        <f>31-G417</f>
        <v>16</v>
      </c>
      <c r="H418">
        <v>30</v>
      </c>
      <c r="I418">
        <v>31</v>
      </c>
      <c r="J418">
        <v>30</v>
      </c>
      <c r="K418">
        <v>31</v>
      </c>
      <c r="L418">
        <v>31</v>
      </c>
      <c r="M418">
        <v>30</v>
      </c>
      <c r="N418">
        <v>31</v>
      </c>
      <c r="O418">
        <v>30</v>
      </c>
      <c r="P418">
        <v>31</v>
      </c>
      <c r="Q418">
        <f t="shared" si="205"/>
        <v>291</v>
      </c>
      <c r="R418" s="108"/>
      <c r="S418" s="91"/>
      <c r="T418" s="50">
        <f t="shared" si="206"/>
        <v>0</v>
      </c>
      <c r="U418" s="50">
        <f t="shared" si="207"/>
        <v>0</v>
      </c>
      <c r="V418" s="50">
        <f t="shared" si="208"/>
        <v>0</v>
      </c>
      <c r="W418" s="50">
        <f t="shared" si="209"/>
        <v>0</v>
      </c>
      <c r="X418" s="50">
        <f t="shared" si="210"/>
        <v>0</v>
      </c>
      <c r="Y418" s="50"/>
      <c r="Z418" s="50"/>
      <c r="AA418" s="50"/>
      <c r="AB418" s="50"/>
      <c r="AC418" s="50"/>
      <c r="AD418" s="50">
        <f t="shared" si="211"/>
        <v>0</v>
      </c>
      <c r="AE418" s="50">
        <f t="shared" si="212"/>
        <v>0</v>
      </c>
      <c r="AF418" s="50">
        <f t="shared" si="213"/>
        <v>0</v>
      </c>
      <c r="AG418" s="50">
        <f t="shared" si="214"/>
        <v>0</v>
      </c>
      <c r="AI418" s="50">
        <f t="shared" si="215"/>
        <v>0</v>
      </c>
      <c r="AJ418" s="50">
        <f t="shared" si="216"/>
        <v>0</v>
      </c>
      <c r="AK418" s="50">
        <f t="shared" si="217"/>
        <v>0</v>
      </c>
      <c r="AL418" s="50">
        <f t="shared" si="218"/>
        <v>0.15627661809481144</v>
      </c>
      <c r="AR418" s="50">
        <f t="shared" si="219"/>
        <v>0.20556045308474355</v>
      </c>
      <c r="AS418" s="50">
        <f t="shared" si="220"/>
        <v>0.183981708540117</v>
      </c>
      <c r="AT418" s="50">
        <f t="shared" si="221"/>
        <v>0.25265222943748888</v>
      </c>
      <c r="AV418" s="49">
        <f t="shared" si="222"/>
        <v>0</v>
      </c>
      <c r="AW418" s="49">
        <f t="shared" si="223"/>
        <v>0</v>
      </c>
      <c r="AX418" s="49">
        <f t="shared" si="224"/>
        <v>0</v>
      </c>
      <c r="AY418" s="49">
        <f t="shared" si="225"/>
        <v>419.50270254898805</v>
      </c>
      <c r="AZ418" s="49">
        <f t="shared" si="226"/>
        <v>0</v>
      </c>
      <c r="BA418" s="49">
        <f t="shared" si="227"/>
        <v>0</v>
      </c>
      <c r="BB418" s="49">
        <f t="shared" si="228"/>
        <v>0</v>
      </c>
      <c r="BC418" s="49">
        <f t="shared" si="229"/>
        <v>0</v>
      </c>
      <c r="BD418" s="49">
        <f t="shared" si="230"/>
        <v>0</v>
      </c>
      <c r="BE418" s="49">
        <f t="shared" si="231"/>
        <v>551.79825784256218</v>
      </c>
      <c r="BF418" s="49">
        <f t="shared" si="232"/>
        <v>493.87313913674848</v>
      </c>
      <c r="BG418" s="49">
        <f t="shared" si="233"/>
        <v>678.20953861281771</v>
      </c>
      <c r="BH418" s="72">
        <f t="shared" si="234"/>
        <v>2143.3836381411165</v>
      </c>
      <c r="BI418" s="49">
        <f>VLOOKUP(A418,'1_12'!A:O,15,0)</f>
        <v>5334.39</v>
      </c>
      <c r="BJ418" s="73">
        <f t="shared" si="235"/>
        <v>-3191.0063618588838</v>
      </c>
      <c r="BK418" s="50">
        <f t="shared" si="236"/>
        <v>4.8216848379055597E-3</v>
      </c>
    </row>
    <row r="419" spans="1:63" x14ac:dyDescent="0.3">
      <c r="A419" s="77" t="s">
        <v>1997</v>
      </c>
      <c r="B419" s="77" t="s">
        <v>1130</v>
      </c>
      <c r="C419" s="77">
        <f>VLOOKUP(B419,Площадь!A:B,2,0)</f>
        <v>14.3</v>
      </c>
      <c r="D419" s="113"/>
      <c r="E419">
        <v>31</v>
      </c>
      <c r="F419">
        <v>28</v>
      </c>
      <c r="G419">
        <v>15</v>
      </c>
      <c r="Q419">
        <f t="shared" si="205"/>
        <v>74</v>
      </c>
      <c r="R419" s="108"/>
      <c r="S419" s="91"/>
      <c r="T419" s="50">
        <f t="shared" si="206"/>
        <v>0</v>
      </c>
      <c r="U419" s="50">
        <f t="shared" si="207"/>
        <v>0</v>
      </c>
      <c r="V419" s="50">
        <f t="shared" si="208"/>
        <v>0</v>
      </c>
      <c r="W419" s="50">
        <f t="shared" si="209"/>
        <v>0</v>
      </c>
      <c r="X419" s="50">
        <f t="shared" si="210"/>
        <v>0</v>
      </c>
      <c r="Y419" s="50"/>
      <c r="Z419" s="50"/>
      <c r="AA419" s="50"/>
      <c r="AB419" s="50"/>
      <c r="AC419" s="50"/>
      <c r="AD419" s="50">
        <f t="shared" si="211"/>
        <v>0</v>
      </c>
      <c r="AE419" s="50">
        <f t="shared" si="212"/>
        <v>0</v>
      </c>
      <c r="AF419" s="50">
        <f t="shared" si="213"/>
        <v>0</v>
      </c>
      <c r="AG419" s="50">
        <f t="shared" si="214"/>
        <v>0</v>
      </c>
      <c r="AI419" s="50">
        <f t="shared" si="215"/>
        <v>0</v>
      </c>
      <c r="AJ419" s="50">
        <f t="shared" si="216"/>
        <v>0</v>
      </c>
      <c r="AK419" s="50">
        <f t="shared" si="217"/>
        <v>0</v>
      </c>
      <c r="AL419" s="50">
        <f t="shared" si="218"/>
        <v>0</v>
      </c>
      <c r="AR419" s="50">
        <f t="shared" si="219"/>
        <v>0</v>
      </c>
      <c r="AS419" s="50">
        <f t="shared" si="220"/>
        <v>0</v>
      </c>
      <c r="AT419" s="50">
        <f t="shared" si="221"/>
        <v>0</v>
      </c>
      <c r="AV419" s="49">
        <f t="shared" si="222"/>
        <v>0</v>
      </c>
      <c r="AW419" s="49">
        <f t="shared" si="223"/>
        <v>0</v>
      </c>
      <c r="AX419" s="49">
        <f t="shared" si="224"/>
        <v>0</v>
      </c>
      <c r="AY419" s="49">
        <f t="shared" si="225"/>
        <v>0</v>
      </c>
      <c r="AZ419" s="49">
        <f t="shared" si="226"/>
        <v>0</v>
      </c>
      <c r="BA419" s="49">
        <f t="shared" si="227"/>
        <v>0</v>
      </c>
      <c r="BB419" s="49">
        <f t="shared" si="228"/>
        <v>0</v>
      </c>
      <c r="BC419" s="49">
        <f t="shared" si="229"/>
        <v>0</v>
      </c>
      <c r="BD419" s="49">
        <f t="shared" si="230"/>
        <v>0</v>
      </c>
      <c r="BE419" s="49">
        <f t="shared" si="231"/>
        <v>0</v>
      </c>
      <c r="BF419" s="49">
        <f t="shared" si="232"/>
        <v>0</v>
      </c>
      <c r="BG419" s="49">
        <f t="shared" si="233"/>
        <v>0</v>
      </c>
      <c r="BH419" s="72">
        <f t="shared" si="234"/>
        <v>0</v>
      </c>
      <c r="BI419" s="49">
        <f>VLOOKUP(A419,'1_12'!A:O,15,0)</f>
        <v>0</v>
      </c>
      <c r="BJ419" s="73">
        <f t="shared" si="235"/>
        <v>0</v>
      </c>
      <c r="BK419" s="50">
        <f t="shared" si="236"/>
        <v>0</v>
      </c>
    </row>
    <row r="420" spans="1:63" x14ac:dyDescent="0.3">
      <c r="A420" s="77" t="s">
        <v>2548</v>
      </c>
      <c r="B420" s="77" t="s">
        <v>1130</v>
      </c>
      <c r="C420" s="77">
        <f>VLOOKUP(B420,Площадь!A:B,2,0)</f>
        <v>14.3</v>
      </c>
      <c r="D420" s="113">
        <v>45001</v>
      </c>
      <c r="G420">
        <f>31-G419</f>
        <v>16</v>
      </c>
      <c r="H420">
        <v>30</v>
      </c>
      <c r="I420">
        <v>31</v>
      </c>
      <c r="J420">
        <v>30</v>
      </c>
      <c r="K420">
        <v>31</v>
      </c>
      <c r="L420">
        <v>31</v>
      </c>
      <c r="M420">
        <v>30</v>
      </c>
      <c r="N420">
        <v>31</v>
      </c>
      <c r="O420">
        <v>30</v>
      </c>
      <c r="P420">
        <v>31</v>
      </c>
      <c r="Q420">
        <f t="shared" si="205"/>
        <v>291</v>
      </c>
      <c r="R420" s="108"/>
      <c r="S420" s="91"/>
      <c r="T420" s="50">
        <f t="shared" si="206"/>
        <v>0</v>
      </c>
      <c r="U420" s="50">
        <f t="shared" si="207"/>
        <v>0</v>
      </c>
      <c r="V420" s="50">
        <f t="shared" si="208"/>
        <v>0</v>
      </c>
      <c r="W420" s="50">
        <f t="shared" si="209"/>
        <v>0</v>
      </c>
      <c r="X420" s="50">
        <f t="shared" si="210"/>
        <v>0</v>
      </c>
      <c r="Y420" s="50"/>
      <c r="Z420" s="50"/>
      <c r="AA420" s="50"/>
      <c r="AB420" s="50"/>
      <c r="AC420" s="50"/>
      <c r="AD420" s="50">
        <f t="shared" si="211"/>
        <v>0</v>
      </c>
      <c r="AE420" s="50">
        <f t="shared" si="212"/>
        <v>0</v>
      </c>
      <c r="AF420" s="50">
        <f t="shared" si="213"/>
        <v>0</v>
      </c>
      <c r="AG420" s="50">
        <f t="shared" si="214"/>
        <v>0</v>
      </c>
      <c r="AI420" s="50">
        <f t="shared" si="215"/>
        <v>0</v>
      </c>
      <c r="AJ420" s="50">
        <f t="shared" si="216"/>
        <v>0</v>
      </c>
      <c r="AK420" s="50">
        <f t="shared" si="217"/>
        <v>0</v>
      </c>
      <c r="AL420" s="50">
        <f t="shared" si="218"/>
        <v>0.16193881440259444</v>
      </c>
      <c r="AR420" s="50">
        <f t="shared" si="219"/>
        <v>0.21300829558781398</v>
      </c>
      <c r="AS420" s="50">
        <f t="shared" si="220"/>
        <v>0.19064771247272994</v>
      </c>
      <c r="AT420" s="50">
        <f t="shared" si="221"/>
        <v>0.26180629572145586</v>
      </c>
      <c r="AV420" s="49">
        <f t="shared" si="222"/>
        <v>0</v>
      </c>
      <c r="AW420" s="49">
        <f t="shared" si="223"/>
        <v>0</v>
      </c>
      <c r="AX420" s="49">
        <f t="shared" si="224"/>
        <v>0</v>
      </c>
      <c r="AY420" s="49">
        <f t="shared" si="225"/>
        <v>434.70207582974842</v>
      </c>
      <c r="AZ420" s="49">
        <f t="shared" si="226"/>
        <v>0</v>
      </c>
      <c r="BA420" s="49">
        <f t="shared" si="227"/>
        <v>0</v>
      </c>
      <c r="BB420" s="49">
        <f t="shared" si="228"/>
        <v>0</v>
      </c>
      <c r="BC420" s="49">
        <f t="shared" si="229"/>
        <v>0</v>
      </c>
      <c r="BD420" s="49">
        <f t="shared" si="230"/>
        <v>0</v>
      </c>
      <c r="BE420" s="49">
        <f t="shared" si="231"/>
        <v>571.79094834410432</v>
      </c>
      <c r="BF420" s="49">
        <f t="shared" si="232"/>
        <v>511.76709345329738</v>
      </c>
      <c r="BG420" s="49">
        <f t="shared" si="233"/>
        <v>702.78234798284734</v>
      </c>
      <c r="BH420" s="72">
        <f t="shared" si="234"/>
        <v>2221.0424656099976</v>
      </c>
      <c r="BI420" s="49">
        <f>VLOOKUP(A420,'1_12'!A:O,15,0)</f>
        <v>5527.62</v>
      </c>
      <c r="BJ420" s="73">
        <f t="shared" si="235"/>
        <v>-3306.5775343900023</v>
      </c>
      <c r="BK420" s="50">
        <f t="shared" si="236"/>
        <v>4.8216848379055606E-3</v>
      </c>
    </row>
    <row r="421" spans="1:63" x14ac:dyDescent="0.3">
      <c r="A421" s="77" t="s">
        <v>1765</v>
      </c>
      <c r="B421" s="77" t="s">
        <v>1102</v>
      </c>
      <c r="C421" s="77">
        <f>VLOOKUP(B421,Площадь!A:B,2,0)</f>
        <v>14.3</v>
      </c>
      <c r="D421" s="113"/>
      <c r="E421">
        <v>31</v>
      </c>
      <c r="F421">
        <v>28</v>
      </c>
      <c r="G421">
        <v>15</v>
      </c>
      <c r="Q421">
        <f t="shared" si="205"/>
        <v>74</v>
      </c>
      <c r="R421" s="108"/>
      <c r="S421" s="91"/>
      <c r="T421" s="50">
        <f t="shared" si="206"/>
        <v>0</v>
      </c>
      <c r="U421" s="50">
        <f t="shared" si="207"/>
        <v>0</v>
      </c>
      <c r="V421" s="50">
        <f t="shared" si="208"/>
        <v>0</v>
      </c>
      <c r="W421" s="50">
        <f t="shared" si="209"/>
        <v>0</v>
      </c>
      <c r="X421" s="50">
        <f t="shared" si="210"/>
        <v>0</v>
      </c>
      <c r="Y421" s="50"/>
      <c r="Z421" s="50"/>
      <c r="AA421" s="50"/>
      <c r="AB421" s="50"/>
      <c r="AC421" s="50"/>
      <c r="AD421" s="50">
        <f t="shared" si="211"/>
        <v>0</v>
      </c>
      <c r="AE421" s="50">
        <f t="shared" si="212"/>
        <v>0</v>
      </c>
      <c r="AF421" s="50">
        <f t="shared" si="213"/>
        <v>0</v>
      </c>
      <c r="AG421" s="50">
        <f t="shared" si="214"/>
        <v>0</v>
      </c>
      <c r="AI421" s="50">
        <f t="shared" si="215"/>
        <v>0</v>
      </c>
      <c r="AJ421" s="50">
        <f t="shared" si="216"/>
        <v>0</v>
      </c>
      <c r="AK421" s="50">
        <f t="shared" si="217"/>
        <v>0</v>
      </c>
      <c r="AL421" s="50">
        <f t="shared" si="218"/>
        <v>0</v>
      </c>
      <c r="AR421" s="50">
        <f t="shared" si="219"/>
        <v>0</v>
      </c>
      <c r="AS421" s="50">
        <f t="shared" si="220"/>
        <v>0</v>
      </c>
      <c r="AT421" s="50">
        <f t="shared" si="221"/>
        <v>0</v>
      </c>
      <c r="AV421" s="49">
        <f t="shared" si="222"/>
        <v>0</v>
      </c>
      <c r="AW421" s="49">
        <f t="shared" si="223"/>
        <v>0</v>
      </c>
      <c r="AX421" s="49">
        <f t="shared" si="224"/>
        <v>0</v>
      </c>
      <c r="AY421" s="49">
        <f t="shared" si="225"/>
        <v>0</v>
      </c>
      <c r="AZ421" s="49">
        <f t="shared" si="226"/>
        <v>0</v>
      </c>
      <c r="BA421" s="49">
        <f t="shared" si="227"/>
        <v>0</v>
      </c>
      <c r="BB421" s="49">
        <f t="shared" si="228"/>
        <v>0</v>
      </c>
      <c r="BC421" s="49">
        <f t="shared" si="229"/>
        <v>0</v>
      </c>
      <c r="BD421" s="49">
        <f t="shared" si="230"/>
        <v>0</v>
      </c>
      <c r="BE421" s="49">
        <f t="shared" si="231"/>
        <v>0</v>
      </c>
      <c r="BF421" s="49">
        <f t="shared" si="232"/>
        <v>0</v>
      </c>
      <c r="BG421" s="49">
        <f t="shared" si="233"/>
        <v>0</v>
      </c>
      <c r="BH421" s="72">
        <f t="shared" si="234"/>
        <v>0</v>
      </c>
      <c r="BI421" s="49">
        <f>VLOOKUP(A421,'1_12'!A:O,15,0)</f>
        <v>0</v>
      </c>
      <c r="BJ421" s="73">
        <f t="shared" si="235"/>
        <v>0</v>
      </c>
      <c r="BK421" s="50">
        <f t="shared" si="236"/>
        <v>0</v>
      </c>
    </row>
    <row r="422" spans="1:63" x14ac:dyDescent="0.3">
      <c r="A422" s="77" t="s">
        <v>2484</v>
      </c>
      <c r="B422" s="77" t="s">
        <v>1102</v>
      </c>
      <c r="C422" s="77">
        <f>VLOOKUP(B422,Площадь!A:B,2,0)</f>
        <v>14.3</v>
      </c>
      <c r="D422" s="113">
        <v>45001</v>
      </c>
      <c r="G422">
        <f>31-G421</f>
        <v>16</v>
      </c>
      <c r="H422">
        <v>30</v>
      </c>
      <c r="I422">
        <v>31</v>
      </c>
      <c r="J422">
        <v>30</v>
      </c>
      <c r="K422">
        <v>31</v>
      </c>
      <c r="L422">
        <v>31</v>
      </c>
      <c r="M422">
        <v>30</v>
      </c>
      <c r="N422">
        <v>31</v>
      </c>
      <c r="O422">
        <v>30</v>
      </c>
      <c r="P422">
        <v>31</v>
      </c>
      <c r="Q422">
        <f t="shared" si="205"/>
        <v>291</v>
      </c>
      <c r="R422" s="108"/>
      <c r="S422" s="91"/>
      <c r="T422" s="50">
        <f t="shared" si="206"/>
        <v>0</v>
      </c>
      <c r="U422" s="50">
        <f t="shared" si="207"/>
        <v>0</v>
      </c>
      <c r="V422" s="50">
        <f t="shared" si="208"/>
        <v>0</v>
      </c>
      <c r="W422" s="50">
        <f t="shared" si="209"/>
        <v>0</v>
      </c>
      <c r="X422" s="50">
        <f t="shared" si="210"/>
        <v>0</v>
      </c>
      <c r="Y422" s="50"/>
      <c r="Z422" s="50"/>
      <c r="AA422" s="50"/>
      <c r="AB422" s="50"/>
      <c r="AC422" s="50"/>
      <c r="AD422" s="50">
        <f t="shared" si="211"/>
        <v>0</v>
      </c>
      <c r="AE422" s="50">
        <f t="shared" si="212"/>
        <v>0</v>
      </c>
      <c r="AF422" s="50">
        <f t="shared" si="213"/>
        <v>0</v>
      </c>
      <c r="AG422" s="50">
        <f t="shared" si="214"/>
        <v>0</v>
      </c>
      <c r="AI422" s="50">
        <f t="shared" si="215"/>
        <v>0</v>
      </c>
      <c r="AJ422" s="50">
        <f t="shared" si="216"/>
        <v>0</v>
      </c>
      <c r="AK422" s="50">
        <f t="shared" si="217"/>
        <v>0</v>
      </c>
      <c r="AL422" s="50">
        <f t="shared" si="218"/>
        <v>0.16193881440259444</v>
      </c>
      <c r="AR422" s="50">
        <f t="shared" si="219"/>
        <v>0.21300829558781398</v>
      </c>
      <c r="AS422" s="50">
        <f t="shared" si="220"/>
        <v>0.19064771247272994</v>
      </c>
      <c r="AT422" s="50">
        <f t="shared" si="221"/>
        <v>0.26180629572145586</v>
      </c>
      <c r="AV422" s="49">
        <f t="shared" si="222"/>
        <v>0</v>
      </c>
      <c r="AW422" s="49">
        <f t="shared" si="223"/>
        <v>0</v>
      </c>
      <c r="AX422" s="49">
        <f t="shared" si="224"/>
        <v>0</v>
      </c>
      <c r="AY422" s="49">
        <f t="shared" si="225"/>
        <v>434.70207582974842</v>
      </c>
      <c r="AZ422" s="49">
        <f t="shared" si="226"/>
        <v>0</v>
      </c>
      <c r="BA422" s="49">
        <f t="shared" si="227"/>
        <v>0</v>
      </c>
      <c r="BB422" s="49">
        <f t="shared" si="228"/>
        <v>0</v>
      </c>
      <c r="BC422" s="49">
        <f t="shared" si="229"/>
        <v>0</v>
      </c>
      <c r="BD422" s="49">
        <f t="shared" si="230"/>
        <v>0</v>
      </c>
      <c r="BE422" s="49">
        <f t="shared" si="231"/>
        <v>571.79094834410432</v>
      </c>
      <c r="BF422" s="49">
        <f t="shared" si="232"/>
        <v>511.76709345329738</v>
      </c>
      <c r="BG422" s="49">
        <f t="shared" si="233"/>
        <v>702.78234798284734</v>
      </c>
      <c r="BH422" s="72">
        <f t="shared" si="234"/>
        <v>2221.0424656099976</v>
      </c>
      <c r="BI422" s="49">
        <f>VLOOKUP(A422,'1_12'!A:O,15,0)</f>
        <v>5527.62</v>
      </c>
      <c r="BJ422" s="73">
        <f t="shared" si="235"/>
        <v>-3306.5775343900023</v>
      </c>
      <c r="BK422" s="50">
        <f t="shared" si="236"/>
        <v>4.8216848379055606E-3</v>
      </c>
    </row>
    <row r="423" spans="1:63" x14ac:dyDescent="0.3">
      <c r="A423" s="77" t="s">
        <v>1754</v>
      </c>
      <c r="B423" s="77" t="s">
        <v>976</v>
      </c>
      <c r="C423" s="77">
        <f>VLOOKUP(B423,Площадь!A:B,2,0)</f>
        <v>15.9</v>
      </c>
      <c r="D423" s="113"/>
      <c r="E423">
        <v>31</v>
      </c>
      <c r="F423">
        <v>28</v>
      </c>
      <c r="G423">
        <v>31</v>
      </c>
      <c r="H423">
        <v>12</v>
      </c>
      <c r="Q423">
        <f t="shared" si="205"/>
        <v>102</v>
      </c>
      <c r="R423" s="108"/>
      <c r="S423" s="91"/>
      <c r="T423" s="50">
        <f t="shared" si="206"/>
        <v>0</v>
      </c>
      <c r="U423" s="50">
        <f t="shared" si="207"/>
        <v>0</v>
      </c>
      <c r="V423" s="50">
        <f t="shared" si="208"/>
        <v>0</v>
      </c>
      <c r="W423" s="50">
        <f t="shared" si="209"/>
        <v>0</v>
      </c>
      <c r="X423" s="50">
        <f t="shared" si="210"/>
        <v>0</v>
      </c>
      <c r="Y423" s="50"/>
      <c r="Z423" s="50"/>
      <c r="AA423" s="50"/>
      <c r="AB423" s="50"/>
      <c r="AC423" s="50"/>
      <c r="AD423" s="50">
        <f t="shared" si="211"/>
        <v>0</v>
      </c>
      <c r="AE423" s="50">
        <f t="shared" si="212"/>
        <v>0</v>
      </c>
      <c r="AF423" s="50">
        <f t="shared" si="213"/>
        <v>0</v>
      </c>
      <c r="AG423" s="50">
        <f t="shared" si="214"/>
        <v>0</v>
      </c>
      <c r="AI423" s="50">
        <f t="shared" si="215"/>
        <v>0</v>
      </c>
      <c r="AJ423" s="50">
        <f t="shared" si="216"/>
        <v>0</v>
      </c>
      <c r="AK423" s="50">
        <f t="shared" si="217"/>
        <v>0</v>
      </c>
      <c r="AL423" s="50">
        <f t="shared" si="218"/>
        <v>7.2023137035000059E-2</v>
      </c>
      <c r="AR423" s="50">
        <f t="shared" si="219"/>
        <v>0</v>
      </c>
      <c r="AS423" s="50">
        <f t="shared" si="220"/>
        <v>0</v>
      </c>
      <c r="AT423" s="50">
        <f t="shared" si="221"/>
        <v>0</v>
      </c>
      <c r="AV423" s="49">
        <f t="shared" si="222"/>
        <v>0</v>
      </c>
      <c r="AW423" s="49">
        <f t="shared" si="223"/>
        <v>0</v>
      </c>
      <c r="AX423" s="49">
        <f t="shared" si="224"/>
        <v>0</v>
      </c>
      <c r="AY423" s="49">
        <f t="shared" si="225"/>
        <v>193.33602813127277</v>
      </c>
      <c r="AZ423" s="49">
        <f t="shared" si="226"/>
        <v>0</v>
      </c>
      <c r="BA423" s="49">
        <f t="shared" si="227"/>
        <v>0</v>
      </c>
      <c r="BB423" s="49">
        <f t="shared" si="228"/>
        <v>0</v>
      </c>
      <c r="BC423" s="49">
        <f t="shared" si="229"/>
        <v>0</v>
      </c>
      <c r="BD423" s="49">
        <f t="shared" si="230"/>
        <v>0</v>
      </c>
      <c r="BE423" s="49">
        <f t="shared" si="231"/>
        <v>0</v>
      </c>
      <c r="BF423" s="49">
        <f t="shared" si="232"/>
        <v>0</v>
      </c>
      <c r="BG423" s="49">
        <f t="shared" si="233"/>
        <v>0</v>
      </c>
      <c r="BH423" s="72">
        <f t="shared" si="234"/>
        <v>193.33602813127277</v>
      </c>
      <c r="BI423" s="49">
        <f>VLOOKUP(A423,'1_12'!A:O,15,0)</f>
        <v>273.27</v>
      </c>
      <c r="BJ423" s="73">
        <f t="shared" si="235"/>
        <v>-79.933971868727212</v>
      </c>
      <c r="BK423" s="50">
        <f t="shared" si="236"/>
        <v>3.7747975385220154E-4</v>
      </c>
    </row>
    <row r="424" spans="1:63" x14ac:dyDescent="0.3">
      <c r="A424" s="77" t="s">
        <v>2659</v>
      </c>
      <c r="B424" s="77" t="s">
        <v>976</v>
      </c>
      <c r="C424" s="77">
        <f>VLOOKUP(B424,Площадь!A:B,2,0)</f>
        <v>15.9</v>
      </c>
      <c r="D424" s="113">
        <v>45029</v>
      </c>
      <c r="H424">
        <f>30-H423</f>
        <v>18</v>
      </c>
      <c r="I424">
        <v>31</v>
      </c>
      <c r="J424">
        <v>30</v>
      </c>
      <c r="K424">
        <v>31</v>
      </c>
      <c r="L424">
        <v>31</v>
      </c>
      <c r="M424">
        <v>30</v>
      </c>
      <c r="N424">
        <v>31</v>
      </c>
      <c r="O424">
        <v>30</v>
      </c>
      <c r="P424">
        <v>31</v>
      </c>
      <c r="Q424">
        <f t="shared" si="205"/>
        <v>263</v>
      </c>
      <c r="R424" s="108"/>
      <c r="S424" s="91"/>
      <c r="T424" s="50">
        <f t="shared" si="206"/>
        <v>0</v>
      </c>
      <c r="U424" s="50">
        <f t="shared" si="207"/>
        <v>0</v>
      </c>
      <c r="V424" s="50">
        <f t="shared" si="208"/>
        <v>0</v>
      </c>
      <c r="W424" s="50">
        <f t="shared" si="209"/>
        <v>0</v>
      </c>
      <c r="X424" s="50">
        <f t="shared" si="210"/>
        <v>0</v>
      </c>
      <c r="Y424" s="50"/>
      <c r="Z424" s="50"/>
      <c r="AA424" s="50"/>
      <c r="AB424" s="50"/>
      <c r="AC424" s="50"/>
      <c r="AD424" s="50">
        <f t="shared" si="211"/>
        <v>0</v>
      </c>
      <c r="AE424" s="50">
        <f t="shared" si="212"/>
        <v>0</v>
      </c>
      <c r="AF424" s="50">
        <f t="shared" si="213"/>
        <v>0</v>
      </c>
      <c r="AG424" s="50">
        <f t="shared" si="214"/>
        <v>0</v>
      </c>
      <c r="AI424" s="50">
        <f t="shared" si="215"/>
        <v>0</v>
      </c>
      <c r="AJ424" s="50">
        <f t="shared" si="216"/>
        <v>0</v>
      </c>
      <c r="AK424" s="50">
        <f t="shared" si="217"/>
        <v>0</v>
      </c>
      <c r="AL424" s="50">
        <f t="shared" si="218"/>
        <v>0.10803470555250008</v>
      </c>
      <c r="AR424" s="50">
        <f t="shared" si="219"/>
        <v>0.23684139159763931</v>
      </c>
      <c r="AS424" s="50">
        <f t="shared" si="220"/>
        <v>0.21197892505709132</v>
      </c>
      <c r="AT424" s="50">
        <f t="shared" si="221"/>
        <v>0.2910993078301502</v>
      </c>
      <c r="AV424" s="49">
        <f t="shared" si="222"/>
        <v>0</v>
      </c>
      <c r="AW424" s="49">
        <f t="shared" si="223"/>
        <v>0</v>
      </c>
      <c r="AX424" s="49">
        <f t="shared" si="224"/>
        <v>0</v>
      </c>
      <c r="AY424" s="49">
        <f t="shared" si="225"/>
        <v>290.00404219690915</v>
      </c>
      <c r="AZ424" s="49">
        <f t="shared" si="226"/>
        <v>0</v>
      </c>
      <c r="BA424" s="49">
        <f t="shared" si="227"/>
        <v>0</v>
      </c>
      <c r="BB424" s="49">
        <f t="shared" si="228"/>
        <v>0</v>
      </c>
      <c r="BC424" s="49">
        <f t="shared" si="229"/>
        <v>0</v>
      </c>
      <c r="BD424" s="49">
        <f t="shared" si="230"/>
        <v>0</v>
      </c>
      <c r="BE424" s="49">
        <f t="shared" si="231"/>
        <v>635.76755794903909</v>
      </c>
      <c r="BF424" s="49">
        <f t="shared" si="232"/>
        <v>569.02774726625364</v>
      </c>
      <c r="BG424" s="49">
        <f t="shared" si="233"/>
        <v>781.41533796694205</v>
      </c>
      <c r="BH424" s="72">
        <f t="shared" si="234"/>
        <v>2276.2146853791437</v>
      </c>
      <c r="BI424" s="49">
        <f>VLOOKUP(A424,'1_12'!A:O,15,0)</f>
        <v>5873.0999999999995</v>
      </c>
      <c r="BJ424" s="73">
        <f t="shared" si="235"/>
        <v>-3596.8853146208558</v>
      </c>
      <c r="BK424" s="50">
        <f t="shared" si="236"/>
        <v>4.4442050840533594E-3</v>
      </c>
    </row>
    <row r="425" spans="1:63" x14ac:dyDescent="0.3">
      <c r="A425" s="77" t="s">
        <v>2051</v>
      </c>
      <c r="B425" s="77" t="s">
        <v>818</v>
      </c>
      <c r="C425" s="77">
        <f>VLOOKUP(B425,Площадь!A:B,2,0)</f>
        <v>15.9</v>
      </c>
      <c r="D425" s="113"/>
      <c r="E425">
        <v>31</v>
      </c>
      <c r="F425">
        <v>28</v>
      </c>
      <c r="G425">
        <v>9</v>
      </c>
      <c r="Q425">
        <f t="shared" si="205"/>
        <v>68</v>
      </c>
      <c r="R425" s="108"/>
      <c r="S425" s="91"/>
      <c r="T425" s="50">
        <f t="shared" si="206"/>
        <v>0</v>
      </c>
      <c r="U425" s="50">
        <f t="shared" si="207"/>
        <v>0</v>
      </c>
      <c r="V425" s="50">
        <f t="shared" si="208"/>
        <v>0</v>
      </c>
      <c r="W425" s="50">
        <f t="shared" si="209"/>
        <v>0</v>
      </c>
      <c r="X425" s="50">
        <f t="shared" si="210"/>
        <v>0</v>
      </c>
      <c r="Y425" s="50"/>
      <c r="Z425" s="50"/>
      <c r="AA425" s="50"/>
      <c r="AB425" s="50"/>
      <c r="AC425" s="50"/>
      <c r="AD425" s="50">
        <f t="shared" si="211"/>
        <v>0</v>
      </c>
      <c r="AE425" s="50">
        <f t="shared" si="212"/>
        <v>0</v>
      </c>
      <c r="AF425" s="50">
        <f t="shared" si="213"/>
        <v>0</v>
      </c>
      <c r="AG425" s="50">
        <f t="shared" si="214"/>
        <v>0</v>
      </c>
      <c r="AI425" s="50">
        <f t="shared" si="215"/>
        <v>0</v>
      </c>
      <c r="AJ425" s="50">
        <f t="shared" si="216"/>
        <v>0</v>
      </c>
      <c r="AK425" s="50">
        <f t="shared" si="217"/>
        <v>0</v>
      </c>
      <c r="AL425" s="50">
        <f t="shared" si="218"/>
        <v>0</v>
      </c>
      <c r="AR425" s="50">
        <f t="shared" si="219"/>
        <v>0</v>
      </c>
      <c r="AS425" s="50">
        <f t="shared" si="220"/>
        <v>0</v>
      </c>
      <c r="AT425" s="50">
        <f t="shared" si="221"/>
        <v>0</v>
      </c>
      <c r="AV425" s="49">
        <f t="shared" si="222"/>
        <v>0</v>
      </c>
      <c r="AW425" s="49">
        <f t="shared" si="223"/>
        <v>0</v>
      </c>
      <c r="AX425" s="49">
        <f t="shared" si="224"/>
        <v>0</v>
      </c>
      <c r="AY425" s="49">
        <f t="shared" si="225"/>
        <v>0</v>
      </c>
      <c r="AZ425" s="49">
        <f t="shared" si="226"/>
        <v>0</v>
      </c>
      <c r="BA425" s="49">
        <f t="shared" si="227"/>
        <v>0</v>
      </c>
      <c r="BB425" s="49">
        <f t="shared" si="228"/>
        <v>0</v>
      </c>
      <c r="BC425" s="49">
        <f t="shared" si="229"/>
        <v>0</v>
      </c>
      <c r="BD425" s="49">
        <f t="shared" si="230"/>
        <v>0</v>
      </c>
      <c r="BE425" s="49">
        <f t="shared" si="231"/>
        <v>0</v>
      </c>
      <c r="BF425" s="49">
        <f t="shared" si="232"/>
        <v>0</v>
      </c>
      <c r="BG425" s="49">
        <f t="shared" si="233"/>
        <v>0</v>
      </c>
      <c r="BH425" s="72">
        <f t="shared" si="234"/>
        <v>0</v>
      </c>
      <c r="BI425" s="49">
        <f>VLOOKUP(A425,'1_12'!A:O,15,0)</f>
        <v>0</v>
      </c>
      <c r="BJ425" s="73">
        <f t="shared" si="235"/>
        <v>0</v>
      </c>
      <c r="BK425" s="50">
        <f t="shared" si="236"/>
        <v>0</v>
      </c>
    </row>
    <row r="426" spans="1:63" x14ac:dyDescent="0.3">
      <c r="A426" s="77" t="s">
        <v>2558</v>
      </c>
      <c r="B426" s="77" t="s">
        <v>818</v>
      </c>
      <c r="C426" s="77">
        <f>VLOOKUP(B426,Площадь!A:B,2,0)</f>
        <v>15.9</v>
      </c>
      <c r="D426" s="113">
        <v>44995</v>
      </c>
      <c r="G426">
        <f>31-G425</f>
        <v>22</v>
      </c>
      <c r="H426">
        <v>30</v>
      </c>
      <c r="I426">
        <v>31</v>
      </c>
      <c r="J426">
        <v>30</v>
      </c>
      <c r="K426">
        <v>31</v>
      </c>
      <c r="L426">
        <v>31</v>
      </c>
      <c r="M426">
        <v>30</v>
      </c>
      <c r="N426">
        <v>31</v>
      </c>
      <c r="O426">
        <v>30</v>
      </c>
      <c r="P426">
        <v>31</v>
      </c>
      <c r="Q426">
        <f t="shared" si="205"/>
        <v>297</v>
      </c>
      <c r="R426" s="108"/>
      <c r="S426" s="91"/>
      <c r="T426" s="50">
        <f t="shared" si="206"/>
        <v>0</v>
      </c>
      <c r="U426" s="50">
        <f t="shared" si="207"/>
        <v>0</v>
      </c>
      <c r="V426" s="50">
        <f t="shared" si="208"/>
        <v>0</v>
      </c>
      <c r="W426" s="50">
        <f t="shared" si="209"/>
        <v>0</v>
      </c>
      <c r="X426" s="50">
        <f t="shared" si="210"/>
        <v>0</v>
      </c>
      <c r="Y426" s="50"/>
      <c r="Z426" s="50"/>
      <c r="AA426" s="50"/>
      <c r="AB426" s="50"/>
      <c r="AC426" s="50"/>
      <c r="AD426" s="50">
        <f t="shared" si="211"/>
        <v>0</v>
      </c>
      <c r="AE426" s="50">
        <f t="shared" si="212"/>
        <v>0</v>
      </c>
      <c r="AF426" s="50">
        <f t="shared" si="213"/>
        <v>0</v>
      </c>
      <c r="AG426" s="50">
        <f t="shared" si="214"/>
        <v>0</v>
      </c>
      <c r="AI426" s="50">
        <f t="shared" si="215"/>
        <v>0</v>
      </c>
      <c r="AJ426" s="50">
        <f t="shared" si="216"/>
        <v>0</v>
      </c>
      <c r="AK426" s="50">
        <f t="shared" si="217"/>
        <v>0</v>
      </c>
      <c r="AL426" s="50">
        <f t="shared" si="218"/>
        <v>0.18005784258750013</v>
      </c>
      <c r="AR426" s="50">
        <f t="shared" si="219"/>
        <v>0.23684139159763931</v>
      </c>
      <c r="AS426" s="50">
        <f t="shared" si="220"/>
        <v>0.21197892505709132</v>
      </c>
      <c r="AT426" s="50">
        <f t="shared" si="221"/>
        <v>0.2910993078301502</v>
      </c>
      <c r="AV426" s="49">
        <f t="shared" si="222"/>
        <v>0</v>
      </c>
      <c r="AW426" s="49">
        <f t="shared" si="223"/>
        <v>0</v>
      </c>
      <c r="AX426" s="49">
        <f t="shared" si="224"/>
        <v>0</v>
      </c>
      <c r="AY426" s="49">
        <f t="shared" si="225"/>
        <v>483.34007032818187</v>
      </c>
      <c r="AZ426" s="49">
        <f t="shared" si="226"/>
        <v>0</v>
      </c>
      <c r="BA426" s="49">
        <f t="shared" si="227"/>
        <v>0</v>
      </c>
      <c r="BB426" s="49">
        <f t="shared" si="228"/>
        <v>0</v>
      </c>
      <c r="BC426" s="49">
        <f t="shared" si="229"/>
        <v>0</v>
      </c>
      <c r="BD426" s="49">
        <f t="shared" si="230"/>
        <v>0</v>
      </c>
      <c r="BE426" s="49">
        <f t="shared" si="231"/>
        <v>635.76755794903909</v>
      </c>
      <c r="BF426" s="49">
        <f t="shared" si="232"/>
        <v>569.02774726625364</v>
      </c>
      <c r="BG426" s="49">
        <f t="shared" si="233"/>
        <v>781.41533796694205</v>
      </c>
      <c r="BH426" s="72">
        <f t="shared" si="234"/>
        <v>2469.5507135104167</v>
      </c>
      <c r="BI426" s="49">
        <f>VLOOKUP(A426,'1_12'!A:O,15,0)</f>
        <v>6146.0999999999985</v>
      </c>
      <c r="BJ426" s="73">
        <f t="shared" si="235"/>
        <v>-3676.5492864895818</v>
      </c>
      <c r="BK426" s="50">
        <f t="shared" si="236"/>
        <v>4.8216848379055606E-3</v>
      </c>
    </row>
    <row r="427" spans="1:63" x14ac:dyDescent="0.3">
      <c r="A427" s="77" t="s">
        <v>2038</v>
      </c>
      <c r="B427" s="77" t="s">
        <v>967</v>
      </c>
      <c r="C427" s="77">
        <f>VLOOKUP(B427,Площадь!A:B,2,0)</f>
        <v>13.8</v>
      </c>
      <c r="D427" s="113"/>
      <c r="E427">
        <v>31</v>
      </c>
      <c r="F427">
        <v>28</v>
      </c>
      <c r="G427">
        <v>31</v>
      </c>
      <c r="H427">
        <v>9</v>
      </c>
      <c r="Q427">
        <f t="shared" si="205"/>
        <v>99</v>
      </c>
      <c r="R427" s="108"/>
      <c r="S427" s="91"/>
      <c r="T427" s="50">
        <f t="shared" si="206"/>
        <v>0</v>
      </c>
      <c r="U427" s="50">
        <f t="shared" si="207"/>
        <v>0</v>
      </c>
      <c r="V427" s="50">
        <f t="shared" si="208"/>
        <v>0</v>
      </c>
      <c r="W427" s="50">
        <f t="shared" si="209"/>
        <v>0</v>
      </c>
      <c r="X427" s="50">
        <f t="shared" si="210"/>
        <v>0</v>
      </c>
      <c r="Y427" s="50"/>
      <c r="Z427" s="50"/>
      <c r="AA427" s="50"/>
      <c r="AB427" s="50"/>
      <c r="AC427" s="50"/>
      <c r="AD427" s="50">
        <f t="shared" si="211"/>
        <v>0</v>
      </c>
      <c r="AE427" s="50">
        <f t="shared" si="212"/>
        <v>0</v>
      </c>
      <c r="AF427" s="50">
        <f t="shared" si="213"/>
        <v>0</v>
      </c>
      <c r="AG427" s="50">
        <f t="shared" si="214"/>
        <v>0</v>
      </c>
      <c r="AI427" s="50">
        <f t="shared" si="215"/>
        <v>0</v>
      </c>
      <c r="AJ427" s="50">
        <f t="shared" si="216"/>
        <v>0</v>
      </c>
      <c r="AK427" s="50">
        <f t="shared" si="217"/>
        <v>0</v>
      </c>
      <c r="AL427" s="50">
        <f t="shared" si="218"/>
        <v>4.6882985428443436E-2</v>
      </c>
      <c r="AR427" s="50">
        <f t="shared" si="219"/>
        <v>0</v>
      </c>
      <c r="AS427" s="50">
        <f t="shared" si="220"/>
        <v>0</v>
      </c>
      <c r="AT427" s="50">
        <f t="shared" si="221"/>
        <v>0</v>
      </c>
      <c r="AV427" s="49">
        <f t="shared" si="222"/>
        <v>0</v>
      </c>
      <c r="AW427" s="49">
        <f t="shared" si="223"/>
        <v>0</v>
      </c>
      <c r="AX427" s="49">
        <f t="shared" si="224"/>
        <v>0</v>
      </c>
      <c r="AY427" s="49">
        <f t="shared" si="225"/>
        <v>125.85081076469643</v>
      </c>
      <c r="AZ427" s="49">
        <f t="shared" si="226"/>
        <v>0</v>
      </c>
      <c r="BA427" s="49">
        <f t="shared" si="227"/>
        <v>0</v>
      </c>
      <c r="BB427" s="49">
        <f t="shared" si="228"/>
        <v>0</v>
      </c>
      <c r="BC427" s="49">
        <f t="shared" si="229"/>
        <v>0</v>
      </c>
      <c r="BD427" s="49">
        <f t="shared" si="230"/>
        <v>0</v>
      </c>
      <c r="BE427" s="49">
        <f t="shared" si="231"/>
        <v>0</v>
      </c>
      <c r="BF427" s="49">
        <f t="shared" si="232"/>
        <v>0</v>
      </c>
      <c r="BG427" s="49">
        <f t="shared" si="233"/>
        <v>0</v>
      </c>
      <c r="BH427" s="72">
        <f t="shared" si="234"/>
        <v>125.85081076469643</v>
      </c>
      <c r="BI427" s="49">
        <f>VLOOKUP(A427,'1_12'!A:O,15,0)</f>
        <v>177.7</v>
      </c>
      <c r="BJ427" s="73">
        <f t="shared" si="235"/>
        <v>-51.849189235303555</v>
      </c>
      <c r="BK427" s="50">
        <f t="shared" si="236"/>
        <v>2.8310981538915119E-4</v>
      </c>
    </row>
    <row r="428" spans="1:63" x14ac:dyDescent="0.3">
      <c r="A428" s="77" t="s">
        <v>2700</v>
      </c>
      <c r="B428" s="77" t="s">
        <v>967</v>
      </c>
      <c r="C428" s="77">
        <f>VLOOKUP(B428,Площадь!A:B,2,0)</f>
        <v>13.8</v>
      </c>
      <c r="D428" s="113">
        <v>45026</v>
      </c>
      <c r="H428">
        <f>30-H427</f>
        <v>21</v>
      </c>
      <c r="I428">
        <v>31</v>
      </c>
      <c r="J428">
        <v>30</v>
      </c>
      <c r="K428">
        <v>31</v>
      </c>
      <c r="L428">
        <v>31</v>
      </c>
      <c r="M428">
        <v>30</v>
      </c>
      <c r="N428">
        <v>31</v>
      </c>
      <c r="O428">
        <v>30</v>
      </c>
      <c r="P428">
        <v>31</v>
      </c>
      <c r="Q428">
        <f t="shared" si="205"/>
        <v>266</v>
      </c>
      <c r="R428" s="108"/>
      <c r="S428" s="91"/>
      <c r="T428" s="50">
        <f t="shared" si="206"/>
        <v>0</v>
      </c>
      <c r="U428" s="50">
        <f t="shared" si="207"/>
        <v>0</v>
      </c>
      <c r="V428" s="50">
        <f t="shared" si="208"/>
        <v>0</v>
      </c>
      <c r="W428" s="50">
        <f t="shared" si="209"/>
        <v>0</v>
      </c>
      <c r="X428" s="50">
        <f t="shared" si="210"/>
        <v>0</v>
      </c>
      <c r="Y428" s="50"/>
      <c r="Z428" s="50"/>
      <c r="AA428" s="50"/>
      <c r="AB428" s="50"/>
      <c r="AC428" s="50"/>
      <c r="AD428" s="50">
        <f t="shared" si="211"/>
        <v>0</v>
      </c>
      <c r="AE428" s="50">
        <f t="shared" si="212"/>
        <v>0</v>
      </c>
      <c r="AF428" s="50">
        <f t="shared" si="213"/>
        <v>0</v>
      </c>
      <c r="AG428" s="50">
        <f t="shared" si="214"/>
        <v>0</v>
      </c>
      <c r="AI428" s="50">
        <f t="shared" si="215"/>
        <v>0</v>
      </c>
      <c r="AJ428" s="50">
        <f t="shared" si="216"/>
        <v>0</v>
      </c>
      <c r="AK428" s="50">
        <f t="shared" si="217"/>
        <v>0</v>
      </c>
      <c r="AL428" s="50">
        <f t="shared" si="218"/>
        <v>0.10939363266636801</v>
      </c>
      <c r="AR428" s="50">
        <f t="shared" si="219"/>
        <v>0.20556045308474355</v>
      </c>
      <c r="AS428" s="50">
        <f t="shared" si="220"/>
        <v>0.183981708540117</v>
      </c>
      <c r="AT428" s="50">
        <f t="shared" si="221"/>
        <v>0.25265222943748888</v>
      </c>
      <c r="AV428" s="49">
        <f t="shared" si="222"/>
        <v>0</v>
      </c>
      <c r="AW428" s="49">
        <f t="shared" si="223"/>
        <v>0</v>
      </c>
      <c r="AX428" s="49">
        <f t="shared" si="224"/>
        <v>0</v>
      </c>
      <c r="AY428" s="49">
        <f t="shared" si="225"/>
        <v>293.65189178429165</v>
      </c>
      <c r="AZ428" s="49">
        <f t="shared" si="226"/>
        <v>0</v>
      </c>
      <c r="BA428" s="49">
        <f t="shared" si="227"/>
        <v>0</v>
      </c>
      <c r="BB428" s="49">
        <f t="shared" si="228"/>
        <v>0</v>
      </c>
      <c r="BC428" s="49">
        <f t="shared" si="229"/>
        <v>0</v>
      </c>
      <c r="BD428" s="49">
        <f t="shared" si="230"/>
        <v>0</v>
      </c>
      <c r="BE428" s="49">
        <f t="shared" si="231"/>
        <v>551.79825784256218</v>
      </c>
      <c r="BF428" s="49">
        <f t="shared" si="232"/>
        <v>493.87313913674848</v>
      </c>
      <c r="BG428" s="49">
        <f t="shared" si="233"/>
        <v>678.20953861281771</v>
      </c>
      <c r="BH428" s="72">
        <f t="shared" si="234"/>
        <v>2017.5328273764198</v>
      </c>
      <c r="BI428" s="49">
        <f>VLOOKUP(A428,'1_12'!A:O,15,0)</f>
        <v>5156.68</v>
      </c>
      <c r="BJ428" s="73">
        <f t="shared" si="235"/>
        <v>-3139.1471726235804</v>
      </c>
      <c r="BK428" s="50">
        <f t="shared" si="236"/>
        <v>4.5385750225164093E-3</v>
      </c>
    </row>
    <row r="429" spans="1:63" x14ac:dyDescent="0.3">
      <c r="A429" s="77" t="s">
        <v>1485</v>
      </c>
      <c r="B429" s="77" t="s">
        <v>607</v>
      </c>
      <c r="C429" s="77">
        <f>VLOOKUP(B429,Площадь!A:B,2,0)</f>
        <v>15.9</v>
      </c>
      <c r="D429" s="113"/>
      <c r="E429">
        <v>31</v>
      </c>
      <c r="F429">
        <v>28</v>
      </c>
      <c r="G429">
        <v>31</v>
      </c>
      <c r="H429">
        <v>18</v>
      </c>
      <c r="Q429">
        <f t="shared" si="205"/>
        <v>108</v>
      </c>
      <c r="R429" s="108"/>
      <c r="S429" s="91"/>
      <c r="T429" s="50">
        <f t="shared" si="206"/>
        <v>0</v>
      </c>
      <c r="U429" s="50">
        <f t="shared" si="207"/>
        <v>0</v>
      </c>
      <c r="V429" s="50">
        <f t="shared" si="208"/>
        <v>0</v>
      </c>
      <c r="W429" s="50">
        <f t="shared" si="209"/>
        <v>0</v>
      </c>
      <c r="X429" s="50">
        <f t="shared" si="210"/>
        <v>0</v>
      </c>
      <c r="Y429" s="50"/>
      <c r="Z429" s="50"/>
      <c r="AA429" s="50"/>
      <c r="AB429" s="50"/>
      <c r="AC429" s="50"/>
      <c r="AD429" s="50">
        <f t="shared" si="211"/>
        <v>0</v>
      </c>
      <c r="AE429" s="50">
        <f t="shared" si="212"/>
        <v>0</v>
      </c>
      <c r="AF429" s="50">
        <f t="shared" si="213"/>
        <v>0</v>
      </c>
      <c r="AG429" s="50">
        <f t="shared" si="214"/>
        <v>0</v>
      </c>
      <c r="AI429" s="50">
        <f t="shared" si="215"/>
        <v>0</v>
      </c>
      <c r="AJ429" s="50">
        <f t="shared" si="216"/>
        <v>0</v>
      </c>
      <c r="AK429" s="50">
        <f t="shared" si="217"/>
        <v>0</v>
      </c>
      <c r="AL429" s="50">
        <f t="shared" si="218"/>
        <v>0.10803470555250008</v>
      </c>
      <c r="AR429" s="50">
        <f t="shared" si="219"/>
        <v>0</v>
      </c>
      <c r="AS429" s="50">
        <f t="shared" si="220"/>
        <v>0</v>
      </c>
      <c r="AT429" s="50">
        <f t="shared" si="221"/>
        <v>0</v>
      </c>
      <c r="AV429" s="49">
        <f t="shared" si="222"/>
        <v>0</v>
      </c>
      <c r="AW429" s="49">
        <f t="shared" si="223"/>
        <v>0</v>
      </c>
      <c r="AX429" s="49">
        <f t="shared" si="224"/>
        <v>0</v>
      </c>
      <c r="AY429" s="49">
        <f t="shared" si="225"/>
        <v>290.00404219690915</v>
      </c>
      <c r="AZ429" s="49">
        <f t="shared" si="226"/>
        <v>0</v>
      </c>
      <c r="BA429" s="49">
        <f t="shared" si="227"/>
        <v>0</v>
      </c>
      <c r="BB429" s="49">
        <f t="shared" si="228"/>
        <v>0</v>
      </c>
      <c r="BC429" s="49">
        <f t="shared" si="229"/>
        <v>0</v>
      </c>
      <c r="BD429" s="49">
        <f t="shared" si="230"/>
        <v>0</v>
      </c>
      <c r="BE429" s="49">
        <f t="shared" si="231"/>
        <v>0</v>
      </c>
      <c r="BF429" s="49">
        <f t="shared" si="232"/>
        <v>0</v>
      </c>
      <c r="BG429" s="49">
        <f t="shared" si="233"/>
        <v>0</v>
      </c>
      <c r="BH429" s="72">
        <f t="shared" si="234"/>
        <v>290.00404219690915</v>
      </c>
      <c r="BI429" s="49">
        <f>VLOOKUP(A429,'1_12'!A:O,15,0)</f>
        <v>409.63</v>
      </c>
      <c r="BJ429" s="73">
        <f t="shared" si="235"/>
        <v>-119.62595780309084</v>
      </c>
      <c r="BK429" s="50">
        <f t="shared" si="236"/>
        <v>5.6621963077830239E-4</v>
      </c>
    </row>
    <row r="430" spans="1:63" x14ac:dyDescent="0.3">
      <c r="A430" s="77" t="s">
        <v>2628</v>
      </c>
      <c r="B430" s="77" t="s">
        <v>607</v>
      </c>
      <c r="C430" s="77">
        <f>VLOOKUP(B430,Площадь!A:B,2,0)</f>
        <v>15.9</v>
      </c>
      <c r="D430" s="113">
        <v>45035</v>
      </c>
      <c r="H430">
        <f>30-H429</f>
        <v>12</v>
      </c>
      <c r="I430">
        <v>31</v>
      </c>
      <c r="J430">
        <v>30</v>
      </c>
      <c r="K430">
        <v>31</v>
      </c>
      <c r="L430">
        <v>31</v>
      </c>
      <c r="M430">
        <v>30</v>
      </c>
      <c r="N430">
        <v>31</v>
      </c>
      <c r="O430">
        <v>30</v>
      </c>
      <c r="P430">
        <v>31</v>
      </c>
      <c r="Q430">
        <f t="shared" si="205"/>
        <v>257</v>
      </c>
      <c r="R430" s="108"/>
      <c r="S430" s="91"/>
      <c r="T430" s="50">
        <f t="shared" si="206"/>
        <v>0</v>
      </c>
      <c r="U430" s="50">
        <f t="shared" si="207"/>
        <v>0</v>
      </c>
      <c r="V430" s="50">
        <f t="shared" si="208"/>
        <v>0</v>
      </c>
      <c r="W430" s="50">
        <f t="shared" si="209"/>
        <v>0</v>
      </c>
      <c r="X430" s="50">
        <f t="shared" si="210"/>
        <v>0</v>
      </c>
      <c r="Y430" s="50"/>
      <c r="Z430" s="50"/>
      <c r="AA430" s="50"/>
      <c r="AB430" s="50"/>
      <c r="AC430" s="50"/>
      <c r="AD430" s="50">
        <f t="shared" si="211"/>
        <v>0</v>
      </c>
      <c r="AE430" s="50">
        <f t="shared" si="212"/>
        <v>0</v>
      </c>
      <c r="AF430" s="50">
        <f t="shared" si="213"/>
        <v>0</v>
      </c>
      <c r="AG430" s="50">
        <f t="shared" si="214"/>
        <v>0</v>
      </c>
      <c r="AI430" s="50">
        <f t="shared" si="215"/>
        <v>0</v>
      </c>
      <c r="AJ430" s="50">
        <f t="shared" si="216"/>
        <v>0</v>
      </c>
      <c r="AK430" s="50">
        <f t="shared" si="217"/>
        <v>0</v>
      </c>
      <c r="AL430" s="50">
        <f t="shared" si="218"/>
        <v>7.2023137035000059E-2</v>
      </c>
      <c r="AR430" s="50">
        <f t="shared" si="219"/>
        <v>0.23684139159763931</v>
      </c>
      <c r="AS430" s="50">
        <f t="shared" si="220"/>
        <v>0.21197892505709132</v>
      </c>
      <c r="AT430" s="50">
        <f t="shared" si="221"/>
        <v>0.2910993078301502</v>
      </c>
      <c r="AV430" s="49">
        <f t="shared" si="222"/>
        <v>0</v>
      </c>
      <c r="AW430" s="49">
        <f t="shared" si="223"/>
        <v>0</v>
      </c>
      <c r="AX430" s="49">
        <f t="shared" si="224"/>
        <v>0</v>
      </c>
      <c r="AY430" s="49">
        <f t="shared" si="225"/>
        <v>193.33602813127277</v>
      </c>
      <c r="AZ430" s="49">
        <f t="shared" si="226"/>
        <v>0</v>
      </c>
      <c r="BA430" s="49">
        <f t="shared" si="227"/>
        <v>0</v>
      </c>
      <c r="BB430" s="49">
        <f t="shared" si="228"/>
        <v>0</v>
      </c>
      <c r="BC430" s="49">
        <f t="shared" si="229"/>
        <v>0</v>
      </c>
      <c r="BD430" s="49">
        <f t="shared" si="230"/>
        <v>0</v>
      </c>
      <c r="BE430" s="49">
        <f t="shared" si="231"/>
        <v>635.76755794903909</v>
      </c>
      <c r="BF430" s="49">
        <f t="shared" si="232"/>
        <v>569.02774726625364</v>
      </c>
      <c r="BG430" s="49">
        <f t="shared" si="233"/>
        <v>781.41533796694205</v>
      </c>
      <c r="BH430" s="72">
        <f t="shared" si="234"/>
        <v>2179.5466713135074</v>
      </c>
      <c r="BI430" s="49">
        <f>VLOOKUP(A430,'1_12'!A:O,15,0)</f>
        <v>5736.4699999999993</v>
      </c>
      <c r="BJ430" s="73">
        <f t="shared" si="235"/>
        <v>-3556.9233286864919</v>
      </c>
      <c r="BK430" s="50">
        <f t="shared" si="236"/>
        <v>4.2554652071272589E-3</v>
      </c>
    </row>
    <row r="431" spans="1:63" x14ac:dyDescent="0.3">
      <c r="A431" s="77" t="s">
        <v>1896</v>
      </c>
      <c r="B431" s="77" t="s">
        <v>1070</v>
      </c>
      <c r="C431" s="77">
        <f>VLOOKUP(B431,Площадь!A:B,2,0)</f>
        <v>15.9</v>
      </c>
      <c r="D431" s="113"/>
      <c r="E431">
        <v>31</v>
      </c>
      <c r="F431">
        <v>28</v>
      </c>
      <c r="G431">
        <v>31</v>
      </c>
      <c r="H431">
        <v>18</v>
      </c>
      <c r="Q431">
        <f t="shared" si="205"/>
        <v>108</v>
      </c>
      <c r="R431" s="108"/>
      <c r="S431" s="91"/>
      <c r="T431" s="50">
        <f t="shared" si="206"/>
        <v>0</v>
      </c>
      <c r="U431" s="50">
        <f t="shared" si="207"/>
        <v>0</v>
      </c>
      <c r="V431" s="50">
        <f t="shared" si="208"/>
        <v>0</v>
      </c>
      <c r="W431" s="50">
        <f t="shared" si="209"/>
        <v>0</v>
      </c>
      <c r="X431" s="50">
        <f t="shared" si="210"/>
        <v>0</v>
      </c>
      <c r="Y431" s="50"/>
      <c r="Z431" s="50"/>
      <c r="AA431" s="50"/>
      <c r="AB431" s="50"/>
      <c r="AC431" s="50"/>
      <c r="AD431" s="50">
        <f t="shared" si="211"/>
        <v>0</v>
      </c>
      <c r="AE431" s="50">
        <f t="shared" si="212"/>
        <v>0</v>
      </c>
      <c r="AF431" s="50">
        <f t="shared" si="213"/>
        <v>0</v>
      </c>
      <c r="AG431" s="50">
        <f t="shared" si="214"/>
        <v>0</v>
      </c>
      <c r="AI431" s="50">
        <f t="shared" si="215"/>
        <v>0</v>
      </c>
      <c r="AJ431" s="50">
        <f t="shared" si="216"/>
        <v>0</v>
      </c>
      <c r="AK431" s="50">
        <f t="shared" si="217"/>
        <v>0</v>
      </c>
      <c r="AL431" s="50">
        <f t="shared" si="218"/>
        <v>0.10803470555250008</v>
      </c>
      <c r="AR431" s="50">
        <f t="shared" si="219"/>
        <v>0</v>
      </c>
      <c r="AS431" s="50">
        <f t="shared" si="220"/>
        <v>0</v>
      </c>
      <c r="AT431" s="50">
        <f t="shared" si="221"/>
        <v>0</v>
      </c>
      <c r="AV431" s="49">
        <f t="shared" si="222"/>
        <v>0</v>
      </c>
      <c r="AW431" s="49">
        <f t="shared" si="223"/>
        <v>0</v>
      </c>
      <c r="AX431" s="49">
        <f t="shared" si="224"/>
        <v>0</v>
      </c>
      <c r="AY431" s="49">
        <f t="shared" si="225"/>
        <v>290.00404219690915</v>
      </c>
      <c r="AZ431" s="49">
        <f t="shared" si="226"/>
        <v>0</v>
      </c>
      <c r="BA431" s="49">
        <f t="shared" si="227"/>
        <v>0</v>
      </c>
      <c r="BB431" s="49">
        <f t="shared" si="228"/>
        <v>0</v>
      </c>
      <c r="BC431" s="49">
        <f t="shared" si="229"/>
        <v>0</v>
      </c>
      <c r="BD431" s="49">
        <f t="shared" si="230"/>
        <v>0</v>
      </c>
      <c r="BE431" s="49">
        <f t="shared" si="231"/>
        <v>0</v>
      </c>
      <c r="BF431" s="49">
        <f t="shared" si="232"/>
        <v>0</v>
      </c>
      <c r="BG431" s="49">
        <f t="shared" si="233"/>
        <v>0</v>
      </c>
      <c r="BH431" s="72">
        <f t="shared" si="234"/>
        <v>290.00404219690915</v>
      </c>
      <c r="BI431" s="49">
        <f>VLOOKUP(A431,'1_12'!A:O,15,0)</f>
        <v>409.63</v>
      </c>
      <c r="BJ431" s="73">
        <f t="shared" si="235"/>
        <v>-119.62595780309084</v>
      </c>
      <c r="BK431" s="50">
        <f t="shared" si="236"/>
        <v>5.6621963077830239E-4</v>
      </c>
    </row>
    <row r="432" spans="1:63" x14ac:dyDescent="0.3">
      <c r="A432" s="77" t="s">
        <v>2682</v>
      </c>
      <c r="B432" s="77" t="s">
        <v>1070</v>
      </c>
      <c r="C432" s="77">
        <f>VLOOKUP(B432,Площадь!A:B,2,0)</f>
        <v>15.9</v>
      </c>
      <c r="D432" s="113">
        <v>45035</v>
      </c>
      <c r="H432">
        <f>30-H431</f>
        <v>12</v>
      </c>
      <c r="I432">
        <v>31</v>
      </c>
      <c r="J432">
        <v>30</v>
      </c>
      <c r="K432">
        <v>31</v>
      </c>
      <c r="L432">
        <v>31</v>
      </c>
      <c r="M432">
        <v>30</v>
      </c>
      <c r="N432">
        <v>31</v>
      </c>
      <c r="O432">
        <v>30</v>
      </c>
      <c r="P432">
        <v>31</v>
      </c>
      <c r="Q432">
        <f t="shared" si="205"/>
        <v>257</v>
      </c>
      <c r="R432" s="108"/>
      <c r="S432" s="91"/>
      <c r="T432" s="50">
        <f t="shared" si="206"/>
        <v>0</v>
      </c>
      <c r="U432" s="50">
        <f t="shared" si="207"/>
        <v>0</v>
      </c>
      <c r="V432" s="50">
        <f t="shared" si="208"/>
        <v>0</v>
      </c>
      <c r="W432" s="50">
        <f t="shared" si="209"/>
        <v>0</v>
      </c>
      <c r="X432" s="50">
        <f t="shared" si="210"/>
        <v>0</v>
      </c>
      <c r="Y432" s="50"/>
      <c r="Z432" s="50"/>
      <c r="AA432" s="50"/>
      <c r="AB432" s="50"/>
      <c r="AC432" s="50"/>
      <c r="AD432" s="50">
        <f t="shared" si="211"/>
        <v>0</v>
      </c>
      <c r="AE432" s="50">
        <f t="shared" si="212"/>
        <v>0</v>
      </c>
      <c r="AF432" s="50">
        <f t="shared" si="213"/>
        <v>0</v>
      </c>
      <c r="AG432" s="50">
        <f t="shared" si="214"/>
        <v>0</v>
      </c>
      <c r="AI432" s="50">
        <f t="shared" si="215"/>
        <v>0</v>
      </c>
      <c r="AJ432" s="50">
        <f t="shared" si="216"/>
        <v>0</v>
      </c>
      <c r="AK432" s="50">
        <f t="shared" si="217"/>
        <v>0</v>
      </c>
      <c r="AL432" s="50">
        <f t="shared" si="218"/>
        <v>7.2023137035000059E-2</v>
      </c>
      <c r="AR432" s="50">
        <f t="shared" si="219"/>
        <v>0.23684139159763931</v>
      </c>
      <c r="AS432" s="50">
        <f t="shared" si="220"/>
        <v>0.21197892505709132</v>
      </c>
      <c r="AT432" s="50">
        <f t="shared" si="221"/>
        <v>0.2910993078301502</v>
      </c>
      <c r="AV432" s="49">
        <f t="shared" si="222"/>
        <v>0</v>
      </c>
      <c r="AW432" s="49">
        <f t="shared" si="223"/>
        <v>0</v>
      </c>
      <c r="AX432" s="49">
        <f t="shared" si="224"/>
        <v>0</v>
      </c>
      <c r="AY432" s="49">
        <f t="shared" si="225"/>
        <v>193.33602813127277</v>
      </c>
      <c r="AZ432" s="49">
        <f t="shared" si="226"/>
        <v>0</v>
      </c>
      <c r="BA432" s="49">
        <f t="shared" si="227"/>
        <v>0</v>
      </c>
      <c r="BB432" s="49">
        <f t="shared" si="228"/>
        <v>0</v>
      </c>
      <c r="BC432" s="49">
        <f t="shared" si="229"/>
        <v>0</v>
      </c>
      <c r="BD432" s="49">
        <f t="shared" si="230"/>
        <v>0</v>
      </c>
      <c r="BE432" s="49">
        <f t="shared" si="231"/>
        <v>635.76755794903909</v>
      </c>
      <c r="BF432" s="49">
        <f t="shared" si="232"/>
        <v>569.02774726625364</v>
      </c>
      <c r="BG432" s="49">
        <f t="shared" si="233"/>
        <v>781.41533796694205</v>
      </c>
      <c r="BH432" s="72">
        <f t="shared" si="234"/>
        <v>2179.5466713135074</v>
      </c>
      <c r="BI432" s="49">
        <f>VLOOKUP(A432,'1_12'!A:O,15,0)</f>
        <v>5736.4699999999993</v>
      </c>
      <c r="BJ432" s="73">
        <f t="shared" si="235"/>
        <v>-3556.9233286864919</v>
      </c>
      <c r="BK432" s="50">
        <f t="shared" si="236"/>
        <v>4.2554652071272589E-3</v>
      </c>
    </row>
    <row r="433" spans="1:63" x14ac:dyDescent="0.3">
      <c r="A433" s="77" t="s">
        <v>1494</v>
      </c>
      <c r="B433" s="77" t="s">
        <v>983</v>
      </c>
      <c r="C433" s="77">
        <f>VLOOKUP(B433,Площадь!A:B,2,0)</f>
        <v>13.8</v>
      </c>
      <c r="D433" s="113"/>
      <c r="E433">
        <v>31</v>
      </c>
      <c r="F433">
        <v>28</v>
      </c>
      <c r="G433">
        <v>24</v>
      </c>
      <c r="Q433">
        <f t="shared" si="205"/>
        <v>83</v>
      </c>
      <c r="R433" s="108"/>
      <c r="S433" s="91"/>
      <c r="T433" s="50">
        <f t="shared" si="206"/>
        <v>0</v>
      </c>
      <c r="U433" s="50">
        <f t="shared" si="207"/>
        <v>0</v>
      </c>
      <c r="V433" s="50">
        <f t="shared" si="208"/>
        <v>0</v>
      </c>
      <c r="W433" s="50">
        <f t="shared" si="209"/>
        <v>0</v>
      </c>
      <c r="X433" s="50">
        <f t="shared" si="210"/>
        <v>0</v>
      </c>
      <c r="Y433" s="50"/>
      <c r="Z433" s="50"/>
      <c r="AA433" s="50"/>
      <c r="AB433" s="50"/>
      <c r="AC433" s="50"/>
      <c r="AD433" s="50">
        <f t="shared" si="211"/>
        <v>0</v>
      </c>
      <c r="AE433" s="50">
        <f t="shared" si="212"/>
        <v>0</v>
      </c>
      <c r="AF433" s="50">
        <f t="shared" si="213"/>
        <v>0</v>
      </c>
      <c r="AG433" s="50">
        <f t="shared" si="214"/>
        <v>0</v>
      </c>
      <c r="AI433" s="50">
        <f t="shared" si="215"/>
        <v>0</v>
      </c>
      <c r="AJ433" s="50">
        <f t="shared" si="216"/>
        <v>0</v>
      </c>
      <c r="AK433" s="50">
        <f t="shared" si="217"/>
        <v>0</v>
      </c>
      <c r="AL433" s="50">
        <f t="shared" si="218"/>
        <v>0</v>
      </c>
      <c r="AR433" s="50">
        <f t="shared" si="219"/>
        <v>0</v>
      </c>
      <c r="AS433" s="50">
        <f t="shared" si="220"/>
        <v>0</v>
      </c>
      <c r="AT433" s="50">
        <f t="shared" si="221"/>
        <v>0</v>
      </c>
      <c r="AV433" s="49">
        <f t="shared" si="222"/>
        <v>0</v>
      </c>
      <c r="AW433" s="49">
        <f t="shared" si="223"/>
        <v>0</v>
      </c>
      <c r="AX433" s="49">
        <f t="shared" si="224"/>
        <v>0</v>
      </c>
      <c r="AY433" s="49">
        <f t="shared" si="225"/>
        <v>0</v>
      </c>
      <c r="AZ433" s="49">
        <f t="shared" si="226"/>
        <v>0</v>
      </c>
      <c r="BA433" s="49">
        <f t="shared" si="227"/>
        <v>0</v>
      </c>
      <c r="BB433" s="49">
        <f t="shared" si="228"/>
        <v>0</v>
      </c>
      <c r="BC433" s="49">
        <f t="shared" si="229"/>
        <v>0</v>
      </c>
      <c r="BD433" s="49">
        <f t="shared" si="230"/>
        <v>0</v>
      </c>
      <c r="BE433" s="49">
        <f t="shared" si="231"/>
        <v>0</v>
      </c>
      <c r="BF433" s="49">
        <f t="shared" si="232"/>
        <v>0</v>
      </c>
      <c r="BG433" s="49">
        <f t="shared" si="233"/>
        <v>0</v>
      </c>
      <c r="BH433" s="72">
        <f t="shared" si="234"/>
        <v>0</v>
      </c>
      <c r="BI433" s="49">
        <f>VLOOKUP(A433,'1_12'!A:O,15,0)</f>
        <v>0</v>
      </c>
      <c r="BJ433" s="73">
        <f t="shared" si="235"/>
        <v>0</v>
      </c>
      <c r="BK433" s="50">
        <f t="shared" si="236"/>
        <v>0</v>
      </c>
    </row>
    <row r="434" spans="1:63" x14ac:dyDescent="0.3">
      <c r="A434" s="77" t="s">
        <v>2627</v>
      </c>
      <c r="B434" s="77" t="s">
        <v>983</v>
      </c>
      <c r="C434" s="77">
        <f>VLOOKUP(B434,Площадь!A:B,2,0)</f>
        <v>13.8</v>
      </c>
      <c r="D434" s="113">
        <v>45010</v>
      </c>
      <c r="G434">
        <f>31-G433</f>
        <v>7</v>
      </c>
      <c r="H434">
        <v>30</v>
      </c>
      <c r="I434">
        <v>31</v>
      </c>
      <c r="J434">
        <v>30</v>
      </c>
      <c r="K434">
        <v>31</v>
      </c>
      <c r="L434">
        <v>31</v>
      </c>
      <c r="M434">
        <v>30</v>
      </c>
      <c r="N434">
        <v>31</v>
      </c>
      <c r="O434">
        <v>30</v>
      </c>
      <c r="P434">
        <v>31</v>
      </c>
      <c r="Q434">
        <f t="shared" si="205"/>
        <v>282</v>
      </c>
      <c r="R434" s="108"/>
      <c r="S434" s="91"/>
      <c r="T434" s="50">
        <f t="shared" si="206"/>
        <v>0</v>
      </c>
      <c r="U434" s="50">
        <f t="shared" si="207"/>
        <v>0</v>
      </c>
      <c r="V434" s="50">
        <f t="shared" si="208"/>
        <v>0</v>
      </c>
      <c r="W434" s="50">
        <f t="shared" si="209"/>
        <v>0</v>
      </c>
      <c r="X434" s="50">
        <f t="shared" si="210"/>
        <v>0</v>
      </c>
      <c r="Y434" s="50"/>
      <c r="Z434" s="50"/>
      <c r="AA434" s="50"/>
      <c r="AB434" s="50"/>
      <c r="AC434" s="50"/>
      <c r="AD434" s="50">
        <f t="shared" si="211"/>
        <v>0</v>
      </c>
      <c r="AE434" s="50">
        <f t="shared" si="212"/>
        <v>0</v>
      </c>
      <c r="AF434" s="50">
        <f t="shared" si="213"/>
        <v>0</v>
      </c>
      <c r="AG434" s="50">
        <f t="shared" si="214"/>
        <v>0</v>
      </c>
      <c r="AI434" s="50">
        <f t="shared" si="215"/>
        <v>0</v>
      </c>
      <c r="AJ434" s="50">
        <f t="shared" si="216"/>
        <v>0</v>
      </c>
      <c r="AK434" s="50">
        <f t="shared" si="217"/>
        <v>0</v>
      </c>
      <c r="AL434" s="50">
        <f t="shared" si="218"/>
        <v>0.15627661809481144</v>
      </c>
      <c r="AR434" s="50">
        <f t="shared" si="219"/>
        <v>0.20556045308474355</v>
      </c>
      <c r="AS434" s="50">
        <f t="shared" si="220"/>
        <v>0.183981708540117</v>
      </c>
      <c r="AT434" s="50">
        <f t="shared" si="221"/>
        <v>0.25265222943748888</v>
      </c>
      <c r="AV434" s="49">
        <f t="shared" si="222"/>
        <v>0</v>
      </c>
      <c r="AW434" s="49">
        <f t="shared" si="223"/>
        <v>0</v>
      </c>
      <c r="AX434" s="49">
        <f t="shared" si="224"/>
        <v>0</v>
      </c>
      <c r="AY434" s="49">
        <f t="shared" si="225"/>
        <v>419.50270254898805</v>
      </c>
      <c r="AZ434" s="49">
        <f t="shared" si="226"/>
        <v>0</v>
      </c>
      <c r="BA434" s="49">
        <f t="shared" si="227"/>
        <v>0</v>
      </c>
      <c r="BB434" s="49">
        <f t="shared" si="228"/>
        <v>0</v>
      </c>
      <c r="BC434" s="49">
        <f t="shared" si="229"/>
        <v>0</v>
      </c>
      <c r="BD434" s="49">
        <f t="shared" si="230"/>
        <v>0</v>
      </c>
      <c r="BE434" s="49">
        <f t="shared" si="231"/>
        <v>551.79825784256218</v>
      </c>
      <c r="BF434" s="49">
        <f t="shared" si="232"/>
        <v>493.87313913674848</v>
      </c>
      <c r="BG434" s="49">
        <f t="shared" si="233"/>
        <v>678.20953861281771</v>
      </c>
      <c r="BH434" s="72">
        <f t="shared" si="234"/>
        <v>2143.3836381411165</v>
      </c>
      <c r="BI434" s="49">
        <f>VLOOKUP(A434,'1_12'!A:O,15,0)</f>
        <v>5334.38</v>
      </c>
      <c r="BJ434" s="73">
        <f t="shared" si="235"/>
        <v>-3190.9963618588836</v>
      </c>
      <c r="BK434" s="50">
        <f t="shared" si="236"/>
        <v>4.8216848379055597E-3</v>
      </c>
    </row>
    <row r="435" spans="1:63" x14ac:dyDescent="0.3">
      <c r="A435" s="77" t="s">
        <v>1760</v>
      </c>
      <c r="B435" s="77" t="s">
        <v>945</v>
      </c>
      <c r="C435" s="77">
        <f>VLOOKUP(B435,Площадь!A:B,2,0)</f>
        <v>15.7</v>
      </c>
      <c r="D435" s="113"/>
      <c r="E435">
        <v>31</v>
      </c>
      <c r="F435">
        <v>28</v>
      </c>
      <c r="G435">
        <v>17</v>
      </c>
      <c r="Q435">
        <f t="shared" si="205"/>
        <v>76</v>
      </c>
      <c r="R435" s="108"/>
      <c r="S435" s="91"/>
      <c r="T435" s="50">
        <f t="shared" si="206"/>
        <v>0</v>
      </c>
      <c r="U435" s="50">
        <f t="shared" si="207"/>
        <v>0</v>
      </c>
      <c r="V435" s="50">
        <f t="shared" si="208"/>
        <v>0</v>
      </c>
      <c r="W435" s="50">
        <f t="shared" si="209"/>
        <v>0</v>
      </c>
      <c r="X435" s="50">
        <f t="shared" si="210"/>
        <v>0</v>
      </c>
      <c r="Y435" s="50"/>
      <c r="Z435" s="50"/>
      <c r="AA435" s="50"/>
      <c r="AB435" s="50"/>
      <c r="AC435" s="50"/>
      <c r="AD435" s="50">
        <f t="shared" si="211"/>
        <v>0</v>
      </c>
      <c r="AE435" s="50">
        <f t="shared" si="212"/>
        <v>0</v>
      </c>
      <c r="AF435" s="50">
        <f t="shared" si="213"/>
        <v>0</v>
      </c>
      <c r="AG435" s="50">
        <f t="shared" si="214"/>
        <v>0</v>
      </c>
      <c r="AI435" s="50">
        <f t="shared" si="215"/>
        <v>0</v>
      </c>
      <c r="AJ435" s="50">
        <f t="shared" si="216"/>
        <v>0</v>
      </c>
      <c r="AK435" s="50">
        <f t="shared" si="217"/>
        <v>0</v>
      </c>
      <c r="AL435" s="50">
        <f t="shared" si="218"/>
        <v>0</v>
      </c>
      <c r="AR435" s="50">
        <f t="shared" si="219"/>
        <v>0</v>
      </c>
      <c r="AS435" s="50">
        <f t="shared" si="220"/>
        <v>0</v>
      </c>
      <c r="AT435" s="50">
        <f t="shared" si="221"/>
        <v>0</v>
      </c>
      <c r="AV435" s="49">
        <f t="shared" si="222"/>
        <v>0</v>
      </c>
      <c r="AW435" s="49">
        <f t="shared" si="223"/>
        <v>0</v>
      </c>
      <c r="AX435" s="49">
        <f t="shared" si="224"/>
        <v>0</v>
      </c>
      <c r="AY435" s="49">
        <f t="shared" si="225"/>
        <v>0</v>
      </c>
      <c r="AZ435" s="49">
        <f t="shared" si="226"/>
        <v>0</v>
      </c>
      <c r="BA435" s="49">
        <f t="shared" si="227"/>
        <v>0</v>
      </c>
      <c r="BB435" s="49">
        <f t="shared" si="228"/>
        <v>0</v>
      </c>
      <c r="BC435" s="49">
        <f t="shared" si="229"/>
        <v>0</v>
      </c>
      <c r="BD435" s="49">
        <f t="shared" si="230"/>
        <v>0</v>
      </c>
      <c r="BE435" s="49">
        <f t="shared" si="231"/>
        <v>0</v>
      </c>
      <c r="BF435" s="49">
        <f t="shared" si="232"/>
        <v>0</v>
      </c>
      <c r="BG435" s="49">
        <f t="shared" si="233"/>
        <v>0</v>
      </c>
      <c r="BH435" s="72">
        <f t="shared" si="234"/>
        <v>0</v>
      </c>
      <c r="BI435" s="49">
        <f>VLOOKUP(A435,'1_12'!A:O,15,0)</f>
        <v>0</v>
      </c>
      <c r="BJ435" s="73">
        <f t="shared" si="235"/>
        <v>0</v>
      </c>
      <c r="BK435" s="50">
        <f t="shared" si="236"/>
        <v>0</v>
      </c>
    </row>
    <row r="436" spans="1:63" x14ac:dyDescent="0.3">
      <c r="A436" s="77" t="s">
        <v>2519</v>
      </c>
      <c r="B436" s="77" t="s">
        <v>945</v>
      </c>
      <c r="C436" s="77">
        <f>VLOOKUP(B436,Площадь!A:B,2,0)</f>
        <v>15.7</v>
      </c>
      <c r="D436" s="113">
        <v>45003</v>
      </c>
      <c r="G436">
        <f>31-G435</f>
        <v>14</v>
      </c>
      <c r="H436">
        <v>30</v>
      </c>
      <c r="I436">
        <v>31</v>
      </c>
      <c r="J436">
        <v>30</v>
      </c>
      <c r="K436">
        <v>31</v>
      </c>
      <c r="L436">
        <v>31</v>
      </c>
      <c r="M436">
        <v>30</v>
      </c>
      <c r="N436">
        <v>31</v>
      </c>
      <c r="O436">
        <v>30</v>
      </c>
      <c r="P436">
        <v>31</v>
      </c>
      <c r="Q436">
        <f t="shared" si="205"/>
        <v>289</v>
      </c>
      <c r="R436" s="108"/>
      <c r="S436" s="91"/>
      <c r="T436" s="50">
        <f t="shared" si="206"/>
        <v>0</v>
      </c>
      <c r="U436" s="50">
        <f t="shared" si="207"/>
        <v>0</v>
      </c>
      <c r="V436" s="50">
        <f t="shared" si="208"/>
        <v>0</v>
      </c>
      <c r="W436" s="50">
        <f t="shared" si="209"/>
        <v>0</v>
      </c>
      <c r="X436" s="50">
        <f t="shared" si="210"/>
        <v>0</v>
      </c>
      <c r="Y436" s="50"/>
      <c r="Z436" s="50"/>
      <c r="AA436" s="50"/>
      <c r="AB436" s="50"/>
      <c r="AC436" s="50"/>
      <c r="AD436" s="50">
        <f t="shared" si="211"/>
        <v>0</v>
      </c>
      <c r="AE436" s="50">
        <f t="shared" si="212"/>
        <v>0</v>
      </c>
      <c r="AF436" s="50">
        <f t="shared" si="213"/>
        <v>0</v>
      </c>
      <c r="AG436" s="50">
        <f t="shared" si="214"/>
        <v>0</v>
      </c>
      <c r="AI436" s="50">
        <f t="shared" si="215"/>
        <v>0</v>
      </c>
      <c r="AJ436" s="50">
        <f t="shared" si="216"/>
        <v>0</v>
      </c>
      <c r="AK436" s="50">
        <f t="shared" si="217"/>
        <v>0</v>
      </c>
      <c r="AL436" s="50">
        <f t="shared" si="218"/>
        <v>0.17779296406438691</v>
      </c>
      <c r="AR436" s="50">
        <f t="shared" si="219"/>
        <v>0.23386225459641113</v>
      </c>
      <c r="AS436" s="50">
        <f t="shared" si="220"/>
        <v>0.20931252348404611</v>
      </c>
      <c r="AT436" s="50">
        <f t="shared" si="221"/>
        <v>0.28743768131656339</v>
      </c>
      <c r="AV436" s="49">
        <f t="shared" si="222"/>
        <v>0</v>
      </c>
      <c r="AW436" s="49">
        <f t="shared" si="223"/>
        <v>0</v>
      </c>
      <c r="AX436" s="49">
        <f t="shared" si="224"/>
        <v>0</v>
      </c>
      <c r="AY436" s="49">
        <f t="shared" si="225"/>
        <v>477.26032101587765</v>
      </c>
      <c r="AZ436" s="49">
        <f t="shared" si="226"/>
        <v>0</v>
      </c>
      <c r="BA436" s="49">
        <f t="shared" si="227"/>
        <v>0</v>
      </c>
      <c r="BB436" s="49">
        <f t="shared" si="228"/>
        <v>0</v>
      </c>
      <c r="BC436" s="49">
        <f t="shared" si="229"/>
        <v>0</v>
      </c>
      <c r="BD436" s="49">
        <f t="shared" si="230"/>
        <v>0</v>
      </c>
      <c r="BE436" s="49">
        <f t="shared" si="231"/>
        <v>627.77048174842218</v>
      </c>
      <c r="BF436" s="49">
        <f t="shared" si="232"/>
        <v>561.87016553963406</v>
      </c>
      <c r="BG436" s="49">
        <f t="shared" si="233"/>
        <v>771.58621421893008</v>
      </c>
      <c r="BH436" s="72">
        <f t="shared" si="234"/>
        <v>2438.4871825228638</v>
      </c>
      <c r="BI436" s="49">
        <f>VLOOKUP(A436,'1_12'!A:O,15,0)</f>
        <v>6068.7899999999991</v>
      </c>
      <c r="BJ436" s="73">
        <f t="shared" si="235"/>
        <v>-3630.3028174771352</v>
      </c>
      <c r="BK436" s="50">
        <f t="shared" si="236"/>
        <v>4.8216848379055615E-3</v>
      </c>
    </row>
    <row r="437" spans="1:63" x14ac:dyDescent="0.3">
      <c r="A437" s="77" t="s">
        <v>1460</v>
      </c>
      <c r="B437" s="77" t="s">
        <v>1036</v>
      </c>
      <c r="C437" s="77">
        <f>VLOOKUP(B437,Площадь!A:B,2,0)</f>
        <v>15.7</v>
      </c>
      <c r="D437" s="113"/>
      <c r="E437">
        <v>31</v>
      </c>
      <c r="F437">
        <v>28</v>
      </c>
      <c r="G437">
        <v>31</v>
      </c>
      <c r="H437">
        <v>30</v>
      </c>
      <c r="I437">
        <v>23</v>
      </c>
      <c r="Q437">
        <f t="shared" si="205"/>
        <v>143</v>
      </c>
      <c r="R437" s="108"/>
      <c r="S437" s="91"/>
      <c r="T437" s="50">
        <f t="shared" si="206"/>
        <v>0</v>
      </c>
      <c r="U437" s="50">
        <f t="shared" si="207"/>
        <v>0</v>
      </c>
      <c r="V437" s="50">
        <f t="shared" si="208"/>
        <v>0</v>
      </c>
      <c r="W437" s="50">
        <f t="shared" si="209"/>
        <v>0</v>
      </c>
      <c r="X437" s="50">
        <f t="shared" si="210"/>
        <v>0</v>
      </c>
      <c r="Y437" s="50"/>
      <c r="Z437" s="50"/>
      <c r="AA437" s="50"/>
      <c r="AB437" s="50"/>
      <c r="AC437" s="50"/>
      <c r="AD437" s="50">
        <f t="shared" si="211"/>
        <v>0</v>
      </c>
      <c r="AE437" s="50">
        <f t="shared" si="212"/>
        <v>0</v>
      </c>
      <c r="AF437" s="50">
        <f t="shared" si="213"/>
        <v>0</v>
      </c>
      <c r="AG437" s="50">
        <f t="shared" si="214"/>
        <v>0</v>
      </c>
      <c r="AI437" s="50">
        <f t="shared" si="215"/>
        <v>0</v>
      </c>
      <c r="AJ437" s="50">
        <f t="shared" si="216"/>
        <v>0</v>
      </c>
      <c r="AK437" s="50">
        <f t="shared" si="217"/>
        <v>0</v>
      </c>
      <c r="AL437" s="50">
        <f t="shared" si="218"/>
        <v>0.17779296406438691</v>
      </c>
      <c r="AR437" s="50">
        <f t="shared" si="219"/>
        <v>0</v>
      </c>
      <c r="AS437" s="50">
        <f t="shared" si="220"/>
        <v>0</v>
      </c>
      <c r="AT437" s="50">
        <f t="shared" si="221"/>
        <v>0</v>
      </c>
      <c r="AV437" s="49">
        <f t="shared" si="222"/>
        <v>0</v>
      </c>
      <c r="AW437" s="49">
        <f t="shared" si="223"/>
        <v>0</v>
      </c>
      <c r="AX437" s="49">
        <f t="shared" si="224"/>
        <v>0</v>
      </c>
      <c r="AY437" s="49">
        <f t="shared" si="225"/>
        <v>477.26032101587765</v>
      </c>
      <c r="AZ437" s="49">
        <f t="shared" si="226"/>
        <v>0</v>
      </c>
      <c r="BA437" s="49">
        <f t="shared" si="227"/>
        <v>0</v>
      </c>
      <c r="BB437" s="49">
        <f t="shared" si="228"/>
        <v>0</v>
      </c>
      <c r="BC437" s="49">
        <f t="shared" si="229"/>
        <v>0</v>
      </c>
      <c r="BD437" s="49">
        <f t="shared" si="230"/>
        <v>0</v>
      </c>
      <c r="BE437" s="49">
        <f t="shared" si="231"/>
        <v>0</v>
      </c>
      <c r="BF437" s="49">
        <f t="shared" si="232"/>
        <v>0</v>
      </c>
      <c r="BG437" s="49">
        <f t="shared" si="233"/>
        <v>0</v>
      </c>
      <c r="BH437" s="72">
        <f t="shared" si="234"/>
        <v>477.26032101587765</v>
      </c>
      <c r="BI437" s="49">
        <f>VLOOKUP(A437,'1_12'!A:O,15,0)</f>
        <v>1348.62</v>
      </c>
      <c r="BJ437" s="73">
        <f t="shared" si="235"/>
        <v>-871.35967898412218</v>
      </c>
      <c r="BK437" s="50">
        <f t="shared" si="236"/>
        <v>9.4369938463050387E-4</v>
      </c>
    </row>
    <row r="438" spans="1:63" x14ac:dyDescent="0.3">
      <c r="A438" s="77" t="s">
        <v>2803</v>
      </c>
      <c r="B438" s="77" t="s">
        <v>1036</v>
      </c>
      <c r="C438" s="77">
        <f>VLOOKUP(B438,Площадь!A:B,2,0)</f>
        <v>15.7</v>
      </c>
      <c r="D438" s="113">
        <v>45070</v>
      </c>
      <c r="I438">
        <f>31-I437</f>
        <v>8</v>
      </c>
      <c r="J438">
        <v>30</v>
      </c>
      <c r="K438">
        <v>31</v>
      </c>
      <c r="L438">
        <v>31</v>
      </c>
      <c r="M438">
        <v>30</v>
      </c>
      <c r="N438">
        <v>31</v>
      </c>
      <c r="O438">
        <v>30</v>
      </c>
      <c r="P438">
        <v>31</v>
      </c>
      <c r="Q438">
        <f t="shared" si="205"/>
        <v>222</v>
      </c>
      <c r="R438" s="108"/>
      <c r="S438" s="91"/>
      <c r="T438" s="50">
        <f t="shared" si="206"/>
        <v>0</v>
      </c>
      <c r="U438" s="50">
        <f t="shared" si="207"/>
        <v>0</v>
      </c>
      <c r="V438" s="50">
        <f t="shared" si="208"/>
        <v>0</v>
      </c>
      <c r="W438" s="50">
        <f t="shared" si="209"/>
        <v>0</v>
      </c>
      <c r="X438" s="50">
        <f t="shared" si="210"/>
        <v>0</v>
      </c>
      <c r="Y438" s="50"/>
      <c r="Z438" s="50"/>
      <c r="AA438" s="50"/>
      <c r="AB438" s="50"/>
      <c r="AC438" s="50"/>
      <c r="AD438" s="50">
        <f t="shared" si="211"/>
        <v>0</v>
      </c>
      <c r="AE438" s="50">
        <f t="shared" si="212"/>
        <v>0</v>
      </c>
      <c r="AF438" s="50">
        <f t="shared" si="213"/>
        <v>0</v>
      </c>
      <c r="AG438" s="50">
        <f t="shared" si="214"/>
        <v>0</v>
      </c>
      <c r="AI438" s="50">
        <f t="shared" si="215"/>
        <v>0</v>
      </c>
      <c r="AJ438" s="50">
        <f t="shared" si="216"/>
        <v>0</v>
      </c>
      <c r="AK438" s="50">
        <f t="shared" si="217"/>
        <v>0</v>
      </c>
      <c r="AL438" s="50">
        <f t="shared" si="218"/>
        <v>0</v>
      </c>
      <c r="AR438" s="50">
        <f t="shared" si="219"/>
        <v>0.23386225459641113</v>
      </c>
      <c r="AS438" s="50">
        <f t="shared" si="220"/>
        <v>0.20931252348404611</v>
      </c>
      <c r="AT438" s="50">
        <f t="shared" si="221"/>
        <v>0.28743768131656339</v>
      </c>
      <c r="AV438" s="49">
        <f t="shared" si="222"/>
        <v>0</v>
      </c>
      <c r="AW438" s="49">
        <f t="shared" si="223"/>
        <v>0</v>
      </c>
      <c r="AX438" s="49">
        <f t="shared" si="224"/>
        <v>0</v>
      </c>
      <c r="AY438" s="49">
        <f t="shared" si="225"/>
        <v>0</v>
      </c>
      <c r="AZ438" s="49">
        <f t="shared" si="226"/>
        <v>0</v>
      </c>
      <c r="BA438" s="49">
        <f t="shared" si="227"/>
        <v>0</v>
      </c>
      <c r="BB438" s="49">
        <f t="shared" si="228"/>
        <v>0</v>
      </c>
      <c r="BC438" s="49">
        <f t="shared" si="229"/>
        <v>0</v>
      </c>
      <c r="BD438" s="49">
        <f t="shared" si="230"/>
        <v>0</v>
      </c>
      <c r="BE438" s="49">
        <f t="shared" si="231"/>
        <v>627.77048174842218</v>
      </c>
      <c r="BF438" s="49">
        <f t="shared" si="232"/>
        <v>561.87016553963406</v>
      </c>
      <c r="BG438" s="49">
        <f t="shared" si="233"/>
        <v>771.58621421893008</v>
      </c>
      <c r="BH438" s="72">
        <f t="shared" si="234"/>
        <v>1961.2268615069863</v>
      </c>
      <c r="BI438" s="49">
        <f>VLOOKUP(A438,'1_12'!A:O,15,0)</f>
        <v>4720.17</v>
      </c>
      <c r="BJ438" s="73">
        <f t="shared" si="235"/>
        <v>-2758.943138493014</v>
      </c>
      <c r="BK438" s="50">
        <f t="shared" si="236"/>
        <v>3.8779854532750568E-3</v>
      </c>
    </row>
    <row r="439" spans="1:63" x14ac:dyDescent="0.3">
      <c r="A439" s="77" t="s">
        <v>1931</v>
      </c>
      <c r="B439" s="77" t="s">
        <v>816</v>
      </c>
      <c r="C439" s="77">
        <f>VLOOKUP(B439,Площадь!A:B,2,0)</f>
        <v>13.8</v>
      </c>
      <c r="D439" s="113"/>
      <c r="E439">
        <v>31</v>
      </c>
      <c r="F439">
        <v>28</v>
      </c>
      <c r="G439">
        <v>31</v>
      </c>
      <c r="H439">
        <v>9</v>
      </c>
      <c r="Q439">
        <f t="shared" si="205"/>
        <v>99</v>
      </c>
      <c r="R439" s="108"/>
      <c r="S439" s="91"/>
      <c r="T439" s="50">
        <f t="shared" si="206"/>
        <v>0</v>
      </c>
      <c r="U439" s="50">
        <f t="shared" si="207"/>
        <v>0</v>
      </c>
      <c r="V439" s="50">
        <f t="shared" si="208"/>
        <v>0</v>
      </c>
      <c r="W439" s="50">
        <f t="shared" si="209"/>
        <v>0</v>
      </c>
      <c r="X439" s="50">
        <f t="shared" si="210"/>
        <v>0</v>
      </c>
      <c r="Y439" s="50"/>
      <c r="Z439" s="50"/>
      <c r="AA439" s="50"/>
      <c r="AB439" s="50"/>
      <c r="AC439" s="50"/>
      <c r="AD439" s="50">
        <f t="shared" si="211"/>
        <v>0</v>
      </c>
      <c r="AE439" s="50">
        <f t="shared" si="212"/>
        <v>0</v>
      </c>
      <c r="AF439" s="50">
        <f t="shared" si="213"/>
        <v>0</v>
      </c>
      <c r="AG439" s="50">
        <f t="shared" si="214"/>
        <v>0</v>
      </c>
      <c r="AI439" s="50">
        <f t="shared" si="215"/>
        <v>0</v>
      </c>
      <c r="AJ439" s="50">
        <f t="shared" si="216"/>
        <v>0</v>
      </c>
      <c r="AK439" s="50">
        <f t="shared" si="217"/>
        <v>0</v>
      </c>
      <c r="AL439" s="50">
        <f t="shared" si="218"/>
        <v>4.6882985428443436E-2</v>
      </c>
      <c r="AR439" s="50">
        <f t="shared" si="219"/>
        <v>0</v>
      </c>
      <c r="AS439" s="50">
        <f t="shared" si="220"/>
        <v>0</v>
      </c>
      <c r="AT439" s="50">
        <f t="shared" si="221"/>
        <v>0</v>
      </c>
      <c r="AV439" s="49">
        <f t="shared" si="222"/>
        <v>0</v>
      </c>
      <c r="AW439" s="49">
        <f t="shared" si="223"/>
        <v>0</v>
      </c>
      <c r="AX439" s="49">
        <f t="shared" si="224"/>
        <v>0</v>
      </c>
      <c r="AY439" s="49">
        <f t="shared" si="225"/>
        <v>125.85081076469643</v>
      </c>
      <c r="AZ439" s="49">
        <f t="shared" si="226"/>
        <v>0</v>
      </c>
      <c r="BA439" s="49">
        <f t="shared" si="227"/>
        <v>0</v>
      </c>
      <c r="BB439" s="49">
        <f t="shared" si="228"/>
        <v>0</v>
      </c>
      <c r="BC439" s="49">
        <f t="shared" si="229"/>
        <v>0</v>
      </c>
      <c r="BD439" s="49">
        <f t="shared" si="230"/>
        <v>0</v>
      </c>
      <c r="BE439" s="49">
        <f t="shared" si="231"/>
        <v>0</v>
      </c>
      <c r="BF439" s="49">
        <f t="shared" si="232"/>
        <v>0</v>
      </c>
      <c r="BG439" s="49">
        <f t="shared" si="233"/>
        <v>0</v>
      </c>
      <c r="BH439" s="72">
        <f t="shared" si="234"/>
        <v>125.85081076469643</v>
      </c>
      <c r="BI439" s="49">
        <f>VLOOKUP(A439,'1_12'!A:O,15,0)</f>
        <v>177.7</v>
      </c>
      <c r="BJ439" s="73">
        <f t="shared" si="235"/>
        <v>-51.849189235303555</v>
      </c>
      <c r="BK439" s="50">
        <f t="shared" si="236"/>
        <v>2.8310981538915119E-4</v>
      </c>
    </row>
    <row r="440" spans="1:63" x14ac:dyDescent="0.3">
      <c r="A440" s="77" t="s">
        <v>2676</v>
      </c>
      <c r="B440" s="77" t="s">
        <v>816</v>
      </c>
      <c r="C440" s="77">
        <f>VLOOKUP(B440,Площадь!A:B,2,0)</f>
        <v>13.8</v>
      </c>
      <c r="D440" s="113">
        <v>45026</v>
      </c>
      <c r="H440">
        <f>30-H439</f>
        <v>21</v>
      </c>
      <c r="I440">
        <v>31</v>
      </c>
      <c r="J440">
        <v>30</v>
      </c>
      <c r="K440">
        <v>31</v>
      </c>
      <c r="L440">
        <v>31</v>
      </c>
      <c r="M440">
        <v>30</v>
      </c>
      <c r="N440">
        <v>31</v>
      </c>
      <c r="O440">
        <v>30</v>
      </c>
      <c r="P440">
        <v>31</v>
      </c>
      <c r="Q440">
        <f t="shared" ref="Q440:Q484" si="237">SUM(E440:P440)</f>
        <v>266</v>
      </c>
      <c r="R440" s="108"/>
      <c r="S440" s="91"/>
      <c r="T440" s="50">
        <f t="shared" si="206"/>
        <v>0</v>
      </c>
      <c r="U440" s="50">
        <f t="shared" si="207"/>
        <v>0</v>
      </c>
      <c r="V440" s="50">
        <f t="shared" si="208"/>
        <v>0</v>
      </c>
      <c r="W440" s="50">
        <f t="shared" si="209"/>
        <v>0</v>
      </c>
      <c r="X440" s="50">
        <f t="shared" si="210"/>
        <v>0</v>
      </c>
      <c r="Y440" s="50"/>
      <c r="Z440" s="50"/>
      <c r="AA440" s="50"/>
      <c r="AB440" s="50"/>
      <c r="AC440" s="50"/>
      <c r="AD440" s="50">
        <f t="shared" si="211"/>
        <v>0</v>
      </c>
      <c r="AE440" s="50">
        <f t="shared" si="212"/>
        <v>0</v>
      </c>
      <c r="AF440" s="50">
        <f t="shared" si="213"/>
        <v>0</v>
      </c>
      <c r="AG440" s="50">
        <f t="shared" si="214"/>
        <v>0</v>
      </c>
      <c r="AI440" s="50">
        <f t="shared" si="215"/>
        <v>0</v>
      </c>
      <c r="AJ440" s="50">
        <f t="shared" si="216"/>
        <v>0</v>
      </c>
      <c r="AK440" s="50">
        <f t="shared" si="217"/>
        <v>0</v>
      </c>
      <c r="AL440" s="50">
        <f t="shared" si="218"/>
        <v>0.10939363266636801</v>
      </c>
      <c r="AR440" s="50">
        <f t="shared" si="219"/>
        <v>0.20556045308474355</v>
      </c>
      <c r="AS440" s="50">
        <f t="shared" si="220"/>
        <v>0.183981708540117</v>
      </c>
      <c r="AT440" s="50">
        <f t="shared" si="221"/>
        <v>0.25265222943748888</v>
      </c>
      <c r="AV440" s="49">
        <f t="shared" si="222"/>
        <v>0</v>
      </c>
      <c r="AW440" s="49">
        <f t="shared" si="223"/>
        <v>0</v>
      </c>
      <c r="AX440" s="49">
        <f t="shared" si="224"/>
        <v>0</v>
      </c>
      <c r="AY440" s="49">
        <f t="shared" si="225"/>
        <v>293.65189178429165</v>
      </c>
      <c r="AZ440" s="49">
        <f t="shared" si="226"/>
        <v>0</v>
      </c>
      <c r="BA440" s="49">
        <f t="shared" si="227"/>
        <v>0</v>
      </c>
      <c r="BB440" s="49">
        <f t="shared" si="228"/>
        <v>0</v>
      </c>
      <c r="BC440" s="49">
        <f t="shared" si="229"/>
        <v>0</v>
      </c>
      <c r="BD440" s="49">
        <f t="shared" si="230"/>
        <v>0</v>
      </c>
      <c r="BE440" s="49">
        <f t="shared" si="231"/>
        <v>551.79825784256218</v>
      </c>
      <c r="BF440" s="49">
        <f t="shared" si="232"/>
        <v>493.87313913674848</v>
      </c>
      <c r="BG440" s="49">
        <f t="shared" si="233"/>
        <v>678.20953861281771</v>
      </c>
      <c r="BH440" s="72">
        <f t="shared" si="234"/>
        <v>2017.5328273764198</v>
      </c>
      <c r="BI440" s="49">
        <f>VLOOKUP(A440,'1_12'!A:O,15,0)</f>
        <v>5156.68</v>
      </c>
      <c r="BJ440" s="73">
        <f t="shared" si="235"/>
        <v>-3139.1471726235804</v>
      </c>
      <c r="BK440" s="50">
        <f t="shared" si="236"/>
        <v>4.5385750225164093E-3</v>
      </c>
    </row>
    <row r="441" spans="1:63" x14ac:dyDescent="0.3">
      <c r="A441" s="77" t="s">
        <v>2127</v>
      </c>
      <c r="B441" s="77" t="s">
        <v>598</v>
      </c>
      <c r="C441" s="77">
        <f>VLOOKUP(B441,Площадь!A:B,2,0)</f>
        <v>13.8</v>
      </c>
      <c r="D441" s="113"/>
      <c r="E441">
        <v>31</v>
      </c>
      <c r="F441">
        <v>28</v>
      </c>
      <c r="G441">
        <v>17</v>
      </c>
      <c r="Q441">
        <f t="shared" si="237"/>
        <v>76</v>
      </c>
      <c r="R441" s="108"/>
      <c r="S441" s="91"/>
      <c r="T441" s="50">
        <f t="shared" si="206"/>
        <v>0</v>
      </c>
      <c r="U441" s="50">
        <f t="shared" si="207"/>
        <v>0</v>
      </c>
      <c r="V441" s="50">
        <f t="shared" si="208"/>
        <v>0</v>
      </c>
      <c r="W441" s="50">
        <f t="shared" si="209"/>
        <v>0</v>
      </c>
      <c r="X441" s="50">
        <f t="shared" si="210"/>
        <v>0</v>
      </c>
      <c r="Y441" s="50"/>
      <c r="Z441" s="50"/>
      <c r="AA441" s="50"/>
      <c r="AB441" s="50"/>
      <c r="AC441" s="50"/>
      <c r="AD441" s="50">
        <f t="shared" si="211"/>
        <v>0</v>
      </c>
      <c r="AE441" s="50">
        <f t="shared" si="212"/>
        <v>0</v>
      </c>
      <c r="AF441" s="50">
        <f t="shared" si="213"/>
        <v>0</v>
      </c>
      <c r="AG441" s="50">
        <f t="shared" si="214"/>
        <v>0</v>
      </c>
      <c r="AI441" s="50">
        <f t="shared" si="215"/>
        <v>0</v>
      </c>
      <c r="AJ441" s="50">
        <f t="shared" si="216"/>
        <v>0</v>
      </c>
      <c r="AK441" s="50">
        <f t="shared" si="217"/>
        <v>0</v>
      </c>
      <c r="AL441" s="50">
        <f t="shared" si="218"/>
        <v>0</v>
      </c>
      <c r="AR441" s="50">
        <f t="shared" si="219"/>
        <v>0</v>
      </c>
      <c r="AS441" s="50">
        <f t="shared" si="220"/>
        <v>0</v>
      </c>
      <c r="AT441" s="50">
        <f t="shared" si="221"/>
        <v>0</v>
      </c>
      <c r="AV441" s="49">
        <f t="shared" si="222"/>
        <v>0</v>
      </c>
      <c r="AW441" s="49">
        <f t="shared" si="223"/>
        <v>0</v>
      </c>
      <c r="AX441" s="49">
        <f t="shared" si="224"/>
        <v>0</v>
      </c>
      <c r="AY441" s="49">
        <f t="shared" si="225"/>
        <v>0</v>
      </c>
      <c r="AZ441" s="49">
        <f t="shared" si="226"/>
        <v>0</v>
      </c>
      <c r="BA441" s="49">
        <f t="shared" si="227"/>
        <v>0</v>
      </c>
      <c r="BB441" s="49">
        <f t="shared" si="228"/>
        <v>0</v>
      </c>
      <c r="BC441" s="49">
        <f t="shared" si="229"/>
        <v>0</v>
      </c>
      <c r="BD441" s="49">
        <f t="shared" si="230"/>
        <v>0</v>
      </c>
      <c r="BE441" s="49">
        <f t="shared" si="231"/>
        <v>0</v>
      </c>
      <c r="BF441" s="49">
        <f t="shared" si="232"/>
        <v>0</v>
      </c>
      <c r="BG441" s="49">
        <f t="shared" si="233"/>
        <v>0</v>
      </c>
      <c r="BH441" s="72">
        <f t="shared" si="234"/>
        <v>0</v>
      </c>
      <c r="BI441" s="49">
        <f>VLOOKUP(A441,'1_12'!A:O,15,0)</f>
        <v>0</v>
      </c>
      <c r="BJ441" s="73">
        <f t="shared" si="235"/>
        <v>0</v>
      </c>
      <c r="BK441" s="50">
        <f t="shared" si="236"/>
        <v>0</v>
      </c>
    </row>
    <row r="442" spans="1:63" x14ac:dyDescent="0.3">
      <c r="A442" s="77" t="s">
        <v>2563</v>
      </c>
      <c r="B442" s="77" t="s">
        <v>598</v>
      </c>
      <c r="C442" s="77">
        <f>VLOOKUP(B442,Площадь!A:B,2,0)</f>
        <v>13.8</v>
      </c>
      <c r="D442" s="113">
        <v>45003</v>
      </c>
      <c r="G442">
        <f>31-G441</f>
        <v>14</v>
      </c>
      <c r="H442">
        <v>30</v>
      </c>
      <c r="I442">
        <v>31</v>
      </c>
      <c r="J442">
        <v>30</v>
      </c>
      <c r="K442">
        <v>31</v>
      </c>
      <c r="L442">
        <v>31</v>
      </c>
      <c r="M442">
        <v>30</v>
      </c>
      <c r="N442">
        <v>31</v>
      </c>
      <c r="O442">
        <v>30</v>
      </c>
      <c r="P442">
        <v>31</v>
      </c>
      <c r="Q442">
        <f t="shared" si="237"/>
        <v>289</v>
      </c>
      <c r="R442" s="108"/>
      <c r="S442" s="91"/>
      <c r="T442" s="50">
        <f t="shared" si="206"/>
        <v>0</v>
      </c>
      <c r="U442" s="50">
        <f t="shared" si="207"/>
        <v>0</v>
      </c>
      <c r="V442" s="50">
        <f t="shared" si="208"/>
        <v>0</v>
      </c>
      <c r="W442" s="50">
        <f t="shared" si="209"/>
        <v>0</v>
      </c>
      <c r="X442" s="50">
        <f t="shared" si="210"/>
        <v>0</v>
      </c>
      <c r="Y442" s="50"/>
      <c r="Z442" s="50"/>
      <c r="AA442" s="50"/>
      <c r="AB442" s="50"/>
      <c r="AC442" s="50"/>
      <c r="AD442" s="50">
        <f t="shared" si="211"/>
        <v>0</v>
      </c>
      <c r="AE442" s="50">
        <f t="shared" si="212"/>
        <v>0</v>
      </c>
      <c r="AF442" s="50">
        <f t="shared" si="213"/>
        <v>0</v>
      </c>
      <c r="AG442" s="50">
        <f t="shared" si="214"/>
        <v>0</v>
      </c>
      <c r="AI442" s="50">
        <f t="shared" si="215"/>
        <v>0</v>
      </c>
      <c r="AJ442" s="50">
        <f t="shared" si="216"/>
        <v>0</v>
      </c>
      <c r="AK442" s="50">
        <f t="shared" si="217"/>
        <v>0</v>
      </c>
      <c r="AL442" s="50">
        <f t="shared" si="218"/>
        <v>0.15627661809481144</v>
      </c>
      <c r="AR442" s="50">
        <f t="shared" si="219"/>
        <v>0.20556045308474355</v>
      </c>
      <c r="AS442" s="50">
        <f t="shared" si="220"/>
        <v>0.183981708540117</v>
      </c>
      <c r="AT442" s="50">
        <f t="shared" si="221"/>
        <v>0.25265222943748888</v>
      </c>
      <c r="AV442" s="49">
        <f t="shared" si="222"/>
        <v>0</v>
      </c>
      <c r="AW442" s="49">
        <f t="shared" si="223"/>
        <v>0</v>
      </c>
      <c r="AX442" s="49">
        <f t="shared" si="224"/>
        <v>0</v>
      </c>
      <c r="AY442" s="49">
        <f t="shared" si="225"/>
        <v>419.50270254898805</v>
      </c>
      <c r="AZ442" s="49">
        <f t="shared" si="226"/>
        <v>0</v>
      </c>
      <c r="BA442" s="49">
        <f t="shared" si="227"/>
        <v>0</v>
      </c>
      <c r="BB442" s="49">
        <f t="shared" si="228"/>
        <v>0</v>
      </c>
      <c r="BC442" s="49">
        <f t="shared" si="229"/>
        <v>0</v>
      </c>
      <c r="BD442" s="49">
        <f t="shared" si="230"/>
        <v>0</v>
      </c>
      <c r="BE442" s="49">
        <f t="shared" si="231"/>
        <v>551.79825784256218</v>
      </c>
      <c r="BF442" s="49">
        <f t="shared" si="232"/>
        <v>493.87313913674848</v>
      </c>
      <c r="BG442" s="49">
        <f t="shared" si="233"/>
        <v>678.20953861281771</v>
      </c>
      <c r="BH442" s="72">
        <f t="shared" si="234"/>
        <v>2143.3836381411165</v>
      </c>
      <c r="BI442" s="49">
        <f>VLOOKUP(A442,'1_12'!A:O,15,0)</f>
        <v>5334.39</v>
      </c>
      <c r="BJ442" s="73">
        <f t="shared" si="235"/>
        <v>-3191.0063618588838</v>
      </c>
      <c r="BK442" s="50">
        <f t="shared" si="236"/>
        <v>4.8216848379055597E-3</v>
      </c>
    </row>
    <row r="443" spans="1:63" x14ac:dyDescent="0.3">
      <c r="A443" s="77" t="s">
        <v>2354</v>
      </c>
      <c r="B443" s="77" t="s">
        <v>1007</v>
      </c>
      <c r="C443" s="77">
        <f>VLOOKUP(B443,Площадь!A:B,2,0)</f>
        <v>15.9</v>
      </c>
      <c r="D443" s="113"/>
      <c r="E443">
        <v>31</v>
      </c>
      <c r="F443">
        <v>28</v>
      </c>
      <c r="G443">
        <v>29</v>
      </c>
      <c r="Q443">
        <f t="shared" si="237"/>
        <v>88</v>
      </c>
      <c r="R443" s="108"/>
      <c r="S443" s="91"/>
      <c r="T443" s="50">
        <f t="shared" si="206"/>
        <v>0</v>
      </c>
      <c r="U443" s="50">
        <f t="shared" si="207"/>
        <v>0</v>
      </c>
      <c r="V443" s="50">
        <f t="shared" si="208"/>
        <v>0</v>
      </c>
      <c r="W443" s="50">
        <f t="shared" si="209"/>
        <v>0</v>
      </c>
      <c r="X443" s="50">
        <f t="shared" si="210"/>
        <v>0</v>
      </c>
      <c r="Y443" s="50"/>
      <c r="Z443" s="50"/>
      <c r="AA443" s="50"/>
      <c r="AB443" s="50"/>
      <c r="AC443" s="50"/>
      <c r="AD443" s="50">
        <f t="shared" si="211"/>
        <v>0</v>
      </c>
      <c r="AE443" s="50">
        <f t="shared" si="212"/>
        <v>0</v>
      </c>
      <c r="AF443" s="50">
        <f t="shared" si="213"/>
        <v>0</v>
      </c>
      <c r="AG443" s="50">
        <f t="shared" si="214"/>
        <v>0</v>
      </c>
      <c r="AI443" s="50">
        <f t="shared" si="215"/>
        <v>0</v>
      </c>
      <c r="AJ443" s="50">
        <f t="shared" si="216"/>
        <v>0</v>
      </c>
      <c r="AK443" s="50">
        <f t="shared" si="217"/>
        <v>0</v>
      </c>
      <c r="AL443" s="50">
        <f t="shared" si="218"/>
        <v>0</v>
      </c>
      <c r="AR443" s="50">
        <f t="shared" si="219"/>
        <v>0</v>
      </c>
      <c r="AS443" s="50">
        <f t="shared" si="220"/>
        <v>0</v>
      </c>
      <c r="AT443" s="50">
        <f t="shared" si="221"/>
        <v>0</v>
      </c>
      <c r="AV443" s="49">
        <f t="shared" si="222"/>
        <v>0</v>
      </c>
      <c r="AW443" s="49">
        <f t="shared" si="223"/>
        <v>0</v>
      </c>
      <c r="AX443" s="49">
        <f t="shared" si="224"/>
        <v>0</v>
      </c>
      <c r="AY443" s="49">
        <f t="shared" si="225"/>
        <v>0</v>
      </c>
      <c r="AZ443" s="49">
        <f t="shared" si="226"/>
        <v>0</v>
      </c>
      <c r="BA443" s="49">
        <f t="shared" si="227"/>
        <v>0</v>
      </c>
      <c r="BB443" s="49">
        <f t="shared" si="228"/>
        <v>0</v>
      </c>
      <c r="BC443" s="49">
        <f t="shared" si="229"/>
        <v>0</v>
      </c>
      <c r="BD443" s="49">
        <f t="shared" si="230"/>
        <v>0</v>
      </c>
      <c r="BE443" s="49">
        <f t="shared" si="231"/>
        <v>0</v>
      </c>
      <c r="BF443" s="49">
        <f t="shared" si="232"/>
        <v>0</v>
      </c>
      <c r="BG443" s="49">
        <f t="shared" si="233"/>
        <v>0</v>
      </c>
      <c r="BH443" s="72">
        <f t="shared" si="234"/>
        <v>0</v>
      </c>
      <c r="BI443" s="49">
        <f>VLOOKUP(A443,'1_12'!A:O,15,0)</f>
        <v>0</v>
      </c>
      <c r="BJ443" s="73">
        <f t="shared" si="235"/>
        <v>0</v>
      </c>
      <c r="BK443" s="50">
        <f t="shared" si="236"/>
        <v>0</v>
      </c>
    </row>
    <row r="444" spans="1:63" x14ac:dyDescent="0.3">
      <c r="A444" s="77" t="s">
        <v>2752</v>
      </c>
      <c r="B444" s="77" t="s">
        <v>1007</v>
      </c>
      <c r="C444" s="77">
        <f>VLOOKUP(B444,Площадь!A:B,2,0)</f>
        <v>15.9</v>
      </c>
      <c r="D444" s="113">
        <v>45015</v>
      </c>
      <c r="G444">
        <f>31-G443</f>
        <v>2</v>
      </c>
      <c r="H444">
        <v>30</v>
      </c>
      <c r="I444">
        <v>31</v>
      </c>
      <c r="J444">
        <v>30</v>
      </c>
      <c r="K444">
        <v>31</v>
      </c>
      <c r="L444">
        <v>31</v>
      </c>
      <c r="M444">
        <v>30</v>
      </c>
      <c r="N444">
        <v>31</v>
      </c>
      <c r="O444">
        <v>30</v>
      </c>
      <c r="P444">
        <v>31</v>
      </c>
      <c r="Q444">
        <f t="shared" si="237"/>
        <v>277</v>
      </c>
      <c r="R444" s="108"/>
      <c r="S444" s="91"/>
      <c r="T444" s="50">
        <f t="shared" si="206"/>
        <v>0</v>
      </c>
      <c r="U444" s="50">
        <f t="shared" si="207"/>
        <v>0</v>
      </c>
      <c r="V444" s="50">
        <f t="shared" si="208"/>
        <v>0</v>
      </c>
      <c r="W444" s="50">
        <f t="shared" si="209"/>
        <v>0</v>
      </c>
      <c r="X444" s="50">
        <f t="shared" si="210"/>
        <v>0</v>
      </c>
      <c r="Y444" s="50"/>
      <c r="Z444" s="50"/>
      <c r="AA444" s="50"/>
      <c r="AB444" s="50"/>
      <c r="AC444" s="50"/>
      <c r="AD444" s="50">
        <f t="shared" si="211"/>
        <v>0</v>
      </c>
      <c r="AE444" s="50">
        <f t="shared" si="212"/>
        <v>0</v>
      </c>
      <c r="AF444" s="50">
        <f t="shared" si="213"/>
        <v>0</v>
      </c>
      <c r="AG444" s="50">
        <f t="shared" si="214"/>
        <v>0</v>
      </c>
      <c r="AI444" s="50">
        <f t="shared" si="215"/>
        <v>0</v>
      </c>
      <c r="AJ444" s="50">
        <f t="shared" si="216"/>
        <v>0</v>
      </c>
      <c r="AK444" s="50">
        <f t="shared" si="217"/>
        <v>0</v>
      </c>
      <c r="AL444" s="50">
        <f t="shared" si="218"/>
        <v>0.18005784258750013</v>
      </c>
      <c r="AR444" s="50">
        <f t="shared" si="219"/>
        <v>0.23684139159763931</v>
      </c>
      <c r="AS444" s="50">
        <f t="shared" si="220"/>
        <v>0.21197892505709132</v>
      </c>
      <c r="AT444" s="50">
        <f t="shared" si="221"/>
        <v>0.2910993078301502</v>
      </c>
      <c r="AV444" s="49">
        <f t="shared" si="222"/>
        <v>0</v>
      </c>
      <c r="AW444" s="49">
        <f t="shared" si="223"/>
        <v>0</v>
      </c>
      <c r="AX444" s="49">
        <f t="shared" si="224"/>
        <v>0</v>
      </c>
      <c r="AY444" s="49">
        <f t="shared" si="225"/>
        <v>483.34007032818187</v>
      </c>
      <c r="AZ444" s="49">
        <f t="shared" si="226"/>
        <v>0</v>
      </c>
      <c r="BA444" s="49">
        <f t="shared" si="227"/>
        <v>0</v>
      </c>
      <c r="BB444" s="49">
        <f t="shared" si="228"/>
        <v>0</v>
      </c>
      <c r="BC444" s="49">
        <f t="shared" si="229"/>
        <v>0</v>
      </c>
      <c r="BD444" s="49">
        <f t="shared" si="230"/>
        <v>0</v>
      </c>
      <c r="BE444" s="49">
        <f t="shared" si="231"/>
        <v>635.76755794903909</v>
      </c>
      <c r="BF444" s="49">
        <f t="shared" si="232"/>
        <v>569.02774726625364</v>
      </c>
      <c r="BG444" s="49">
        <f t="shared" si="233"/>
        <v>781.41533796694205</v>
      </c>
      <c r="BH444" s="72">
        <f t="shared" si="234"/>
        <v>2469.5507135104167</v>
      </c>
      <c r="BI444" s="49">
        <f>VLOOKUP(A444,'1_12'!A:O,15,0)</f>
        <v>6146.0999999999985</v>
      </c>
      <c r="BJ444" s="73">
        <f t="shared" si="235"/>
        <v>-3676.5492864895818</v>
      </c>
      <c r="BK444" s="50">
        <f t="shared" si="236"/>
        <v>4.8216848379055606E-3</v>
      </c>
    </row>
    <row r="445" spans="1:63" x14ac:dyDescent="0.3">
      <c r="A445" s="77" t="s">
        <v>1904</v>
      </c>
      <c r="B445" s="77" t="s">
        <v>646</v>
      </c>
      <c r="C445" s="77">
        <f>VLOOKUP(B445,Площадь!A:B,2,0)</f>
        <v>15.9</v>
      </c>
      <c r="D445" s="113"/>
      <c r="E445">
        <v>31</v>
      </c>
      <c r="F445">
        <v>28</v>
      </c>
      <c r="G445">
        <v>31</v>
      </c>
      <c r="H445">
        <v>6</v>
      </c>
      <c r="Q445">
        <f t="shared" si="237"/>
        <v>96</v>
      </c>
      <c r="R445" s="108"/>
      <c r="S445" s="91"/>
      <c r="T445" s="50">
        <f t="shared" si="206"/>
        <v>0</v>
      </c>
      <c r="U445" s="50">
        <f t="shared" si="207"/>
        <v>0</v>
      </c>
      <c r="V445" s="50">
        <f t="shared" si="208"/>
        <v>0</v>
      </c>
      <c r="W445" s="50">
        <f t="shared" si="209"/>
        <v>0</v>
      </c>
      <c r="X445" s="50">
        <f t="shared" si="210"/>
        <v>0</v>
      </c>
      <c r="Y445" s="50"/>
      <c r="Z445" s="50"/>
      <c r="AA445" s="50"/>
      <c r="AB445" s="50"/>
      <c r="AC445" s="50"/>
      <c r="AD445" s="50">
        <f t="shared" si="211"/>
        <v>0</v>
      </c>
      <c r="AE445" s="50">
        <f t="shared" si="212"/>
        <v>0</v>
      </c>
      <c r="AF445" s="50">
        <f t="shared" si="213"/>
        <v>0</v>
      </c>
      <c r="AG445" s="50">
        <f t="shared" si="214"/>
        <v>0</v>
      </c>
      <c r="AI445" s="50">
        <f t="shared" si="215"/>
        <v>0</v>
      </c>
      <c r="AJ445" s="50">
        <f t="shared" si="216"/>
        <v>0</v>
      </c>
      <c r="AK445" s="50">
        <f t="shared" si="217"/>
        <v>0</v>
      </c>
      <c r="AL445" s="50">
        <f t="shared" si="218"/>
        <v>3.601156851750003E-2</v>
      </c>
      <c r="AR445" s="50">
        <f t="shared" si="219"/>
        <v>0</v>
      </c>
      <c r="AS445" s="50">
        <f t="shared" si="220"/>
        <v>0</v>
      </c>
      <c r="AT445" s="50">
        <f t="shared" si="221"/>
        <v>0</v>
      </c>
      <c r="AV445" s="49">
        <f t="shared" si="222"/>
        <v>0</v>
      </c>
      <c r="AW445" s="49">
        <f t="shared" si="223"/>
        <v>0</v>
      </c>
      <c r="AX445" s="49">
        <f t="shared" si="224"/>
        <v>0</v>
      </c>
      <c r="AY445" s="49">
        <f t="shared" si="225"/>
        <v>96.668014065636385</v>
      </c>
      <c r="AZ445" s="49">
        <f t="shared" si="226"/>
        <v>0</v>
      </c>
      <c r="BA445" s="49">
        <f t="shared" si="227"/>
        <v>0</v>
      </c>
      <c r="BB445" s="49">
        <f t="shared" si="228"/>
        <v>0</v>
      </c>
      <c r="BC445" s="49">
        <f t="shared" si="229"/>
        <v>0</v>
      </c>
      <c r="BD445" s="49">
        <f t="shared" si="230"/>
        <v>0</v>
      </c>
      <c r="BE445" s="49">
        <f t="shared" si="231"/>
        <v>0</v>
      </c>
      <c r="BF445" s="49">
        <f t="shared" si="232"/>
        <v>0</v>
      </c>
      <c r="BG445" s="49">
        <f t="shared" si="233"/>
        <v>0</v>
      </c>
      <c r="BH445" s="72">
        <f t="shared" si="234"/>
        <v>96.668014065636385</v>
      </c>
      <c r="BI445" s="49">
        <f>VLOOKUP(A445,'1_12'!A:O,15,0)</f>
        <v>136.63</v>
      </c>
      <c r="BJ445" s="73">
        <f t="shared" si="235"/>
        <v>-39.961985934363611</v>
      </c>
      <c r="BK445" s="50">
        <f t="shared" si="236"/>
        <v>1.8873987692610077E-4</v>
      </c>
    </row>
    <row r="446" spans="1:63" x14ac:dyDescent="0.3">
      <c r="A446" s="77" t="s">
        <v>2681</v>
      </c>
      <c r="B446" s="77" t="s">
        <v>646</v>
      </c>
      <c r="C446" s="77">
        <f>VLOOKUP(B446,Площадь!A:B,2,0)</f>
        <v>15.9</v>
      </c>
      <c r="D446" s="113">
        <v>45023</v>
      </c>
      <c r="H446">
        <f>30-H445</f>
        <v>24</v>
      </c>
      <c r="I446">
        <v>31</v>
      </c>
      <c r="J446">
        <v>30</v>
      </c>
      <c r="K446">
        <v>31</v>
      </c>
      <c r="L446">
        <v>31</v>
      </c>
      <c r="M446">
        <v>30</v>
      </c>
      <c r="N446">
        <v>31</v>
      </c>
      <c r="O446">
        <v>30</v>
      </c>
      <c r="P446">
        <v>31</v>
      </c>
      <c r="Q446">
        <f t="shared" si="237"/>
        <v>269</v>
      </c>
      <c r="R446" s="108"/>
      <c r="S446" s="91"/>
      <c r="T446" s="50">
        <f t="shared" si="206"/>
        <v>0</v>
      </c>
      <c r="U446" s="50">
        <f t="shared" si="207"/>
        <v>0</v>
      </c>
      <c r="V446" s="50">
        <f t="shared" si="208"/>
        <v>0</v>
      </c>
      <c r="W446" s="50">
        <f t="shared" si="209"/>
        <v>0</v>
      </c>
      <c r="X446" s="50">
        <f t="shared" si="210"/>
        <v>0</v>
      </c>
      <c r="Y446" s="50"/>
      <c r="Z446" s="50"/>
      <c r="AA446" s="50"/>
      <c r="AB446" s="50"/>
      <c r="AC446" s="50"/>
      <c r="AD446" s="50">
        <f t="shared" si="211"/>
        <v>0</v>
      </c>
      <c r="AE446" s="50">
        <f t="shared" si="212"/>
        <v>0</v>
      </c>
      <c r="AF446" s="50">
        <f t="shared" si="213"/>
        <v>0</v>
      </c>
      <c r="AG446" s="50">
        <f t="shared" si="214"/>
        <v>0</v>
      </c>
      <c r="AI446" s="50">
        <f t="shared" si="215"/>
        <v>0</v>
      </c>
      <c r="AJ446" s="50">
        <f t="shared" si="216"/>
        <v>0</v>
      </c>
      <c r="AK446" s="50">
        <f t="shared" si="217"/>
        <v>0</v>
      </c>
      <c r="AL446" s="50">
        <f t="shared" si="218"/>
        <v>0.14404627407000012</v>
      </c>
      <c r="AR446" s="50">
        <f t="shared" si="219"/>
        <v>0.23684139159763931</v>
      </c>
      <c r="AS446" s="50">
        <f t="shared" si="220"/>
        <v>0.21197892505709132</v>
      </c>
      <c r="AT446" s="50">
        <f t="shared" si="221"/>
        <v>0.2910993078301502</v>
      </c>
      <c r="AV446" s="49">
        <f t="shared" si="222"/>
        <v>0</v>
      </c>
      <c r="AW446" s="49">
        <f t="shared" si="223"/>
        <v>0</v>
      </c>
      <c r="AX446" s="49">
        <f t="shared" si="224"/>
        <v>0</v>
      </c>
      <c r="AY446" s="49">
        <f t="shared" si="225"/>
        <v>386.67205626254554</v>
      </c>
      <c r="AZ446" s="49">
        <f t="shared" si="226"/>
        <v>0</v>
      </c>
      <c r="BA446" s="49">
        <f t="shared" si="227"/>
        <v>0</v>
      </c>
      <c r="BB446" s="49">
        <f t="shared" si="228"/>
        <v>0</v>
      </c>
      <c r="BC446" s="49">
        <f t="shared" si="229"/>
        <v>0</v>
      </c>
      <c r="BD446" s="49">
        <f t="shared" si="230"/>
        <v>0</v>
      </c>
      <c r="BE446" s="49">
        <f t="shared" si="231"/>
        <v>635.76755794903909</v>
      </c>
      <c r="BF446" s="49">
        <f t="shared" si="232"/>
        <v>569.02774726625364</v>
      </c>
      <c r="BG446" s="49">
        <f t="shared" si="233"/>
        <v>781.41533796694205</v>
      </c>
      <c r="BH446" s="72">
        <f t="shared" si="234"/>
        <v>2372.8826994447804</v>
      </c>
      <c r="BI446" s="49">
        <f>VLOOKUP(A446,'1_12'!A:O,15,0)</f>
        <v>6009.4699999999993</v>
      </c>
      <c r="BJ446" s="73">
        <f t="shared" si="235"/>
        <v>-3636.5873005552189</v>
      </c>
      <c r="BK446" s="50">
        <f t="shared" si="236"/>
        <v>4.63294496097946E-3</v>
      </c>
    </row>
    <row r="447" spans="1:63" x14ac:dyDescent="0.3">
      <c r="A447" s="77" t="s">
        <v>2198</v>
      </c>
      <c r="B447" s="77" t="s">
        <v>599</v>
      </c>
      <c r="C447" s="77">
        <f>VLOOKUP(B447,Площадь!A:B,2,0)</f>
        <v>13.8</v>
      </c>
      <c r="D447" s="113"/>
      <c r="E447">
        <v>31</v>
      </c>
      <c r="F447">
        <v>28</v>
      </c>
      <c r="G447">
        <v>27</v>
      </c>
      <c r="Q447">
        <f t="shared" si="237"/>
        <v>86</v>
      </c>
      <c r="R447" s="108"/>
      <c r="S447" s="91"/>
      <c r="T447" s="50">
        <f t="shared" si="206"/>
        <v>0</v>
      </c>
      <c r="U447" s="50">
        <f t="shared" si="207"/>
        <v>0</v>
      </c>
      <c r="V447" s="50">
        <f t="shared" si="208"/>
        <v>0</v>
      </c>
      <c r="W447" s="50">
        <f t="shared" si="209"/>
        <v>0</v>
      </c>
      <c r="X447" s="50">
        <f t="shared" si="210"/>
        <v>0</v>
      </c>
      <c r="Y447" s="50"/>
      <c r="Z447" s="50"/>
      <c r="AA447" s="50"/>
      <c r="AB447" s="50"/>
      <c r="AC447" s="50"/>
      <c r="AD447" s="50">
        <f t="shared" si="211"/>
        <v>0</v>
      </c>
      <c r="AE447" s="50">
        <f t="shared" si="212"/>
        <v>0</v>
      </c>
      <c r="AF447" s="50">
        <f t="shared" si="213"/>
        <v>0</v>
      </c>
      <c r="AG447" s="50">
        <f t="shared" si="214"/>
        <v>0</v>
      </c>
      <c r="AI447" s="50">
        <f t="shared" si="215"/>
        <v>0</v>
      </c>
      <c r="AJ447" s="50">
        <f t="shared" si="216"/>
        <v>0</v>
      </c>
      <c r="AK447" s="50">
        <f t="shared" si="217"/>
        <v>0</v>
      </c>
      <c r="AL447" s="50">
        <f t="shared" si="218"/>
        <v>0</v>
      </c>
      <c r="AR447" s="50">
        <f t="shared" si="219"/>
        <v>0</v>
      </c>
      <c r="AS447" s="50">
        <f t="shared" si="220"/>
        <v>0</v>
      </c>
      <c r="AT447" s="50">
        <f t="shared" si="221"/>
        <v>0</v>
      </c>
      <c r="AV447" s="49">
        <f t="shared" si="222"/>
        <v>0</v>
      </c>
      <c r="AW447" s="49">
        <f t="shared" si="223"/>
        <v>0</v>
      </c>
      <c r="AX447" s="49">
        <f t="shared" si="224"/>
        <v>0</v>
      </c>
      <c r="AY447" s="49">
        <f t="shared" si="225"/>
        <v>0</v>
      </c>
      <c r="AZ447" s="49">
        <f t="shared" si="226"/>
        <v>0</v>
      </c>
      <c r="BA447" s="49">
        <f t="shared" si="227"/>
        <v>0</v>
      </c>
      <c r="BB447" s="49">
        <f t="shared" si="228"/>
        <v>0</v>
      </c>
      <c r="BC447" s="49">
        <f t="shared" si="229"/>
        <v>0</v>
      </c>
      <c r="BD447" s="49">
        <f t="shared" si="230"/>
        <v>0</v>
      </c>
      <c r="BE447" s="49">
        <f t="shared" si="231"/>
        <v>0</v>
      </c>
      <c r="BF447" s="49">
        <f t="shared" si="232"/>
        <v>0</v>
      </c>
      <c r="BG447" s="49">
        <f t="shared" si="233"/>
        <v>0</v>
      </c>
      <c r="BH447" s="72">
        <f t="shared" si="234"/>
        <v>0</v>
      </c>
      <c r="BI447" s="49">
        <f>VLOOKUP(A447,'1_12'!A:O,15,0)</f>
        <v>0</v>
      </c>
      <c r="BJ447" s="73">
        <f t="shared" si="235"/>
        <v>0</v>
      </c>
      <c r="BK447" s="50">
        <f t="shared" si="236"/>
        <v>0</v>
      </c>
    </row>
    <row r="448" spans="1:63" x14ac:dyDescent="0.3">
      <c r="A448" s="77" t="s">
        <v>2727</v>
      </c>
      <c r="B448" s="77" t="s">
        <v>599</v>
      </c>
      <c r="C448" s="77">
        <f>VLOOKUP(B448,Площадь!A:B,2,0)</f>
        <v>13.8</v>
      </c>
      <c r="D448" s="113">
        <v>45013</v>
      </c>
      <c r="G448">
        <f>31-G447</f>
        <v>4</v>
      </c>
      <c r="H448">
        <v>30</v>
      </c>
      <c r="I448">
        <v>31</v>
      </c>
      <c r="J448">
        <v>30</v>
      </c>
      <c r="K448">
        <v>31</v>
      </c>
      <c r="L448">
        <v>31</v>
      </c>
      <c r="M448">
        <v>30</v>
      </c>
      <c r="N448">
        <v>31</v>
      </c>
      <c r="O448">
        <v>30</v>
      </c>
      <c r="P448">
        <v>31</v>
      </c>
      <c r="Q448">
        <f t="shared" si="237"/>
        <v>279</v>
      </c>
      <c r="R448" s="108"/>
      <c r="S448" s="91"/>
      <c r="T448" s="50">
        <f t="shared" si="206"/>
        <v>0</v>
      </c>
      <c r="U448" s="50">
        <f t="shared" si="207"/>
        <v>0</v>
      </c>
      <c r="V448" s="50">
        <f t="shared" si="208"/>
        <v>0</v>
      </c>
      <c r="W448" s="50">
        <f t="shared" si="209"/>
        <v>0</v>
      </c>
      <c r="X448" s="50">
        <f t="shared" si="210"/>
        <v>0</v>
      </c>
      <c r="Y448" s="50"/>
      <c r="Z448" s="50"/>
      <c r="AA448" s="50"/>
      <c r="AB448" s="50"/>
      <c r="AC448" s="50"/>
      <c r="AD448" s="50">
        <f t="shared" si="211"/>
        <v>0</v>
      </c>
      <c r="AE448" s="50">
        <f t="shared" si="212"/>
        <v>0</v>
      </c>
      <c r="AF448" s="50">
        <f t="shared" si="213"/>
        <v>0</v>
      </c>
      <c r="AG448" s="50">
        <f t="shared" si="214"/>
        <v>0</v>
      </c>
      <c r="AI448" s="50">
        <f t="shared" si="215"/>
        <v>0</v>
      </c>
      <c r="AJ448" s="50">
        <f t="shared" si="216"/>
        <v>0</v>
      </c>
      <c r="AK448" s="50">
        <f t="shared" si="217"/>
        <v>0</v>
      </c>
      <c r="AL448" s="50">
        <f t="shared" si="218"/>
        <v>0.15627661809481144</v>
      </c>
      <c r="AR448" s="50">
        <f t="shared" si="219"/>
        <v>0.20556045308474355</v>
      </c>
      <c r="AS448" s="50">
        <f t="shared" si="220"/>
        <v>0.183981708540117</v>
      </c>
      <c r="AT448" s="50">
        <f t="shared" si="221"/>
        <v>0.25265222943748888</v>
      </c>
      <c r="AV448" s="49">
        <f t="shared" si="222"/>
        <v>0</v>
      </c>
      <c r="AW448" s="49">
        <f t="shared" si="223"/>
        <v>0</v>
      </c>
      <c r="AX448" s="49">
        <f t="shared" si="224"/>
        <v>0</v>
      </c>
      <c r="AY448" s="49">
        <f t="shared" si="225"/>
        <v>419.50270254898805</v>
      </c>
      <c r="AZ448" s="49">
        <f t="shared" si="226"/>
        <v>0</v>
      </c>
      <c r="BA448" s="49">
        <f t="shared" si="227"/>
        <v>0</v>
      </c>
      <c r="BB448" s="49">
        <f t="shared" si="228"/>
        <v>0</v>
      </c>
      <c r="BC448" s="49">
        <f t="shared" si="229"/>
        <v>0</v>
      </c>
      <c r="BD448" s="49">
        <f t="shared" si="230"/>
        <v>0</v>
      </c>
      <c r="BE448" s="49">
        <f t="shared" si="231"/>
        <v>551.79825784256218</v>
      </c>
      <c r="BF448" s="49">
        <f t="shared" si="232"/>
        <v>493.87313913674848</v>
      </c>
      <c r="BG448" s="49">
        <f t="shared" si="233"/>
        <v>678.20953861281771</v>
      </c>
      <c r="BH448" s="72">
        <f t="shared" si="234"/>
        <v>2143.3836381411165</v>
      </c>
      <c r="BI448" s="49">
        <f>VLOOKUP(A448,'1_12'!A:O,15,0)</f>
        <v>5334.38</v>
      </c>
      <c r="BJ448" s="73">
        <f t="shared" si="235"/>
        <v>-3190.9963618588836</v>
      </c>
      <c r="BK448" s="50">
        <f t="shared" si="236"/>
        <v>4.8216848379055597E-3</v>
      </c>
    </row>
    <row r="449" spans="1:63" x14ac:dyDescent="0.3">
      <c r="A449" s="77" t="s">
        <v>1758</v>
      </c>
      <c r="B449" s="77" t="s">
        <v>664</v>
      </c>
      <c r="C449" s="77">
        <f>VLOOKUP(B449,Площадь!A:B,2,0)</f>
        <v>15.9</v>
      </c>
      <c r="D449" s="113"/>
      <c r="E449">
        <v>31</v>
      </c>
      <c r="F449">
        <v>28</v>
      </c>
      <c r="G449">
        <v>31</v>
      </c>
      <c r="H449">
        <v>2</v>
      </c>
      <c r="Q449">
        <f t="shared" si="237"/>
        <v>92</v>
      </c>
      <c r="R449" s="108"/>
      <c r="S449" s="91"/>
      <c r="T449" s="50">
        <f t="shared" si="206"/>
        <v>0</v>
      </c>
      <c r="U449" s="50">
        <f t="shared" si="207"/>
        <v>0</v>
      </c>
      <c r="V449" s="50">
        <f t="shared" si="208"/>
        <v>0</v>
      </c>
      <c r="W449" s="50">
        <f t="shared" si="209"/>
        <v>0</v>
      </c>
      <c r="X449" s="50">
        <f t="shared" si="210"/>
        <v>0</v>
      </c>
      <c r="Y449" s="50"/>
      <c r="Z449" s="50"/>
      <c r="AA449" s="50"/>
      <c r="AB449" s="50"/>
      <c r="AC449" s="50"/>
      <c r="AD449" s="50">
        <f t="shared" si="211"/>
        <v>0</v>
      </c>
      <c r="AE449" s="50">
        <f t="shared" si="212"/>
        <v>0</v>
      </c>
      <c r="AF449" s="50">
        <f t="shared" si="213"/>
        <v>0</v>
      </c>
      <c r="AG449" s="50">
        <f t="shared" si="214"/>
        <v>0</v>
      </c>
      <c r="AI449" s="50">
        <f t="shared" si="215"/>
        <v>0</v>
      </c>
      <c r="AJ449" s="50">
        <f t="shared" si="216"/>
        <v>0</v>
      </c>
      <c r="AK449" s="50">
        <f t="shared" si="217"/>
        <v>0</v>
      </c>
      <c r="AL449" s="50">
        <f t="shared" si="218"/>
        <v>1.2003856172500009E-2</v>
      </c>
      <c r="AR449" s="50">
        <f t="shared" si="219"/>
        <v>0</v>
      </c>
      <c r="AS449" s="50">
        <f t="shared" si="220"/>
        <v>0</v>
      </c>
      <c r="AT449" s="50">
        <f t="shared" si="221"/>
        <v>0</v>
      </c>
      <c r="AV449" s="49">
        <f t="shared" si="222"/>
        <v>0</v>
      </c>
      <c r="AW449" s="49">
        <f t="shared" si="223"/>
        <v>0</v>
      </c>
      <c r="AX449" s="49">
        <f t="shared" si="224"/>
        <v>0</v>
      </c>
      <c r="AY449" s="49">
        <f t="shared" si="225"/>
        <v>32.222671355212128</v>
      </c>
      <c r="AZ449" s="49">
        <f t="shared" si="226"/>
        <v>0</v>
      </c>
      <c r="BA449" s="49">
        <f t="shared" si="227"/>
        <v>0</v>
      </c>
      <c r="BB449" s="49">
        <f t="shared" si="228"/>
        <v>0</v>
      </c>
      <c r="BC449" s="49">
        <f t="shared" si="229"/>
        <v>0</v>
      </c>
      <c r="BD449" s="49">
        <f t="shared" si="230"/>
        <v>0</v>
      </c>
      <c r="BE449" s="49">
        <f t="shared" si="231"/>
        <v>0</v>
      </c>
      <c r="BF449" s="49">
        <f t="shared" si="232"/>
        <v>0</v>
      </c>
      <c r="BG449" s="49">
        <f t="shared" si="233"/>
        <v>0</v>
      </c>
      <c r="BH449" s="72">
        <f t="shared" si="234"/>
        <v>32.222671355212128</v>
      </c>
      <c r="BI449" s="49">
        <f>VLOOKUP(A449,'1_12'!A:O,15,0)</f>
        <v>726.92</v>
      </c>
      <c r="BJ449" s="73">
        <f t="shared" si="235"/>
        <v>-694.69732864478783</v>
      </c>
      <c r="BK449" s="50">
        <f t="shared" si="236"/>
        <v>6.2913292308700261E-5</v>
      </c>
    </row>
    <row r="450" spans="1:63" x14ac:dyDescent="0.3">
      <c r="A450" s="77" t="s">
        <v>2776</v>
      </c>
      <c r="B450" s="77" t="s">
        <v>664</v>
      </c>
      <c r="C450" s="77">
        <f>VLOOKUP(B450,Площадь!A:B,2,0)</f>
        <v>15.9</v>
      </c>
      <c r="D450" s="113">
        <v>45019</v>
      </c>
      <c r="H450">
        <f>30-H449</f>
        <v>28</v>
      </c>
      <c r="I450">
        <v>31</v>
      </c>
      <c r="J450">
        <v>30</v>
      </c>
      <c r="K450">
        <v>31</v>
      </c>
      <c r="L450">
        <v>31</v>
      </c>
      <c r="M450">
        <v>30</v>
      </c>
      <c r="N450">
        <v>31</v>
      </c>
      <c r="O450">
        <v>30</v>
      </c>
      <c r="P450">
        <v>31</v>
      </c>
      <c r="Q450">
        <f t="shared" si="237"/>
        <v>273</v>
      </c>
      <c r="R450" s="108"/>
      <c r="S450" s="91"/>
      <c r="T450" s="50">
        <f t="shared" si="206"/>
        <v>0</v>
      </c>
      <c r="U450" s="50">
        <f t="shared" si="207"/>
        <v>0</v>
      </c>
      <c r="V450" s="50">
        <f t="shared" si="208"/>
        <v>0</v>
      </c>
      <c r="W450" s="50">
        <f t="shared" si="209"/>
        <v>0</v>
      </c>
      <c r="X450" s="50">
        <f t="shared" si="210"/>
        <v>0</v>
      </c>
      <c r="Y450" s="50"/>
      <c r="Z450" s="50"/>
      <c r="AA450" s="50"/>
      <c r="AB450" s="50"/>
      <c r="AC450" s="50"/>
      <c r="AD450" s="50">
        <f t="shared" si="211"/>
        <v>0</v>
      </c>
      <c r="AE450" s="50">
        <f t="shared" si="212"/>
        <v>0</v>
      </c>
      <c r="AF450" s="50">
        <f t="shared" si="213"/>
        <v>0</v>
      </c>
      <c r="AG450" s="50">
        <f t="shared" si="214"/>
        <v>0</v>
      </c>
      <c r="AI450" s="50">
        <f t="shared" si="215"/>
        <v>0</v>
      </c>
      <c r="AJ450" s="50">
        <f t="shared" si="216"/>
        <v>0</v>
      </c>
      <c r="AK450" s="50">
        <f t="shared" si="217"/>
        <v>0</v>
      </c>
      <c r="AL450" s="50">
        <f t="shared" si="218"/>
        <v>0.16805398641500013</v>
      </c>
      <c r="AR450" s="50">
        <f t="shared" si="219"/>
        <v>0.23684139159763931</v>
      </c>
      <c r="AS450" s="50">
        <f t="shared" si="220"/>
        <v>0.21197892505709132</v>
      </c>
      <c r="AT450" s="50">
        <f t="shared" si="221"/>
        <v>0.2910993078301502</v>
      </c>
      <c r="AV450" s="49">
        <f t="shared" si="222"/>
        <v>0</v>
      </c>
      <c r="AW450" s="49">
        <f t="shared" si="223"/>
        <v>0</v>
      </c>
      <c r="AX450" s="49">
        <f t="shared" si="224"/>
        <v>0</v>
      </c>
      <c r="AY450" s="49">
        <f t="shared" si="225"/>
        <v>451.1173989729698</v>
      </c>
      <c r="AZ450" s="49">
        <f t="shared" si="226"/>
        <v>0</v>
      </c>
      <c r="BA450" s="49">
        <f t="shared" si="227"/>
        <v>0</v>
      </c>
      <c r="BB450" s="49">
        <f t="shared" si="228"/>
        <v>0</v>
      </c>
      <c r="BC450" s="49">
        <f t="shared" si="229"/>
        <v>0</v>
      </c>
      <c r="BD450" s="49">
        <f t="shared" si="230"/>
        <v>0</v>
      </c>
      <c r="BE450" s="49">
        <f t="shared" si="231"/>
        <v>635.76755794903909</v>
      </c>
      <c r="BF450" s="49">
        <f t="shared" si="232"/>
        <v>569.02774726625364</v>
      </c>
      <c r="BG450" s="49">
        <f t="shared" si="233"/>
        <v>781.41533796694205</v>
      </c>
      <c r="BH450" s="72">
        <f t="shared" si="234"/>
        <v>2437.3280421552045</v>
      </c>
      <c r="BI450" s="49">
        <f>VLOOKUP(A450,'1_12'!A:O,15,0)</f>
        <v>5419.1799999999994</v>
      </c>
      <c r="BJ450" s="73">
        <f t="shared" si="235"/>
        <v>-2981.8519578447949</v>
      </c>
      <c r="BK450" s="50">
        <f t="shared" si="236"/>
        <v>4.7587715455968604E-3</v>
      </c>
    </row>
    <row r="451" spans="1:63" x14ac:dyDescent="0.3">
      <c r="A451" s="77" t="s">
        <v>1734</v>
      </c>
      <c r="B451" s="77" t="s">
        <v>1213</v>
      </c>
      <c r="C451" s="77">
        <f>VLOOKUP(B451,Площадь!A:B,2,0)</f>
        <v>15.9</v>
      </c>
      <c r="D451" s="113"/>
      <c r="E451">
        <v>31</v>
      </c>
      <c r="F451">
        <v>28</v>
      </c>
      <c r="G451">
        <v>14</v>
      </c>
      <c r="Q451">
        <f t="shared" si="237"/>
        <v>73</v>
      </c>
      <c r="R451" s="108"/>
      <c r="S451" s="91"/>
      <c r="T451" s="50">
        <f t="shared" si="206"/>
        <v>0</v>
      </c>
      <c r="U451" s="50">
        <f t="shared" si="207"/>
        <v>0</v>
      </c>
      <c r="V451" s="50">
        <f t="shared" si="208"/>
        <v>0</v>
      </c>
      <c r="W451" s="50">
        <f t="shared" si="209"/>
        <v>0</v>
      </c>
      <c r="X451" s="50">
        <f t="shared" si="210"/>
        <v>0</v>
      </c>
      <c r="Y451" s="50"/>
      <c r="Z451" s="50"/>
      <c r="AA451" s="50"/>
      <c r="AB451" s="50"/>
      <c r="AC451" s="50"/>
      <c r="AD451" s="50">
        <f t="shared" si="211"/>
        <v>0</v>
      </c>
      <c r="AE451" s="50">
        <f t="shared" si="212"/>
        <v>0</v>
      </c>
      <c r="AF451" s="50">
        <f t="shared" si="213"/>
        <v>0</v>
      </c>
      <c r="AG451" s="50">
        <f t="shared" si="214"/>
        <v>0</v>
      </c>
      <c r="AI451" s="50">
        <f t="shared" si="215"/>
        <v>0</v>
      </c>
      <c r="AJ451" s="50">
        <f t="shared" si="216"/>
        <v>0</v>
      </c>
      <c r="AK451" s="50">
        <f t="shared" si="217"/>
        <v>0</v>
      </c>
      <c r="AL451" s="50">
        <f t="shared" si="218"/>
        <v>0</v>
      </c>
      <c r="AR451" s="50">
        <f t="shared" si="219"/>
        <v>0</v>
      </c>
      <c r="AS451" s="50">
        <f t="shared" si="220"/>
        <v>0</v>
      </c>
      <c r="AT451" s="50">
        <f t="shared" si="221"/>
        <v>0</v>
      </c>
      <c r="AV451" s="49">
        <f t="shared" si="222"/>
        <v>0</v>
      </c>
      <c r="AW451" s="49">
        <f t="shared" si="223"/>
        <v>0</v>
      </c>
      <c r="AX451" s="49">
        <f t="shared" si="224"/>
        <v>0</v>
      </c>
      <c r="AY451" s="49">
        <f t="shared" si="225"/>
        <v>0</v>
      </c>
      <c r="AZ451" s="49">
        <f t="shared" si="226"/>
        <v>0</v>
      </c>
      <c r="BA451" s="49">
        <f t="shared" si="227"/>
        <v>0</v>
      </c>
      <c r="BB451" s="49">
        <f t="shared" si="228"/>
        <v>0</v>
      </c>
      <c r="BC451" s="49">
        <f t="shared" si="229"/>
        <v>0</v>
      </c>
      <c r="BD451" s="49">
        <f t="shared" si="230"/>
        <v>0</v>
      </c>
      <c r="BE451" s="49">
        <f t="shared" si="231"/>
        <v>0</v>
      </c>
      <c r="BF451" s="49">
        <f t="shared" si="232"/>
        <v>0</v>
      </c>
      <c r="BG451" s="49">
        <f t="shared" si="233"/>
        <v>0</v>
      </c>
      <c r="BH451" s="72">
        <f t="shared" si="234"/>
        <v>0</v>
      </c>
      <c r="BI451" s="49">
        <f>VLOOKUP(A451,'1_12'!A:O,15,0)</f>
        <v>0</v>
      </c>
      <c r="BJ451" s="73">
        <f t="shared" si="235"/>
        <v>0</v>
      </c>
      <c r="BK451" s="50">
        <f t="shared" si="236"/>
        <v>0</v>
      </c>
    </row>
    <row r="452" spans="1:63" x14ac:dyDescent="0.3">
      <c r="A452" s="77" t="s">
        <v>2553</v>
      </c>
      <c r="B452" s="77" t="s">
        <v>1213</v>
      </c>
      <c r="C452" s="77">
        <f>VLOOKUP(B452,Площадь!A:B,2,0)</f>
        <v>15.9</v>
      </c>
      <c r="D452" s="113">
        <v>45000</v>
      </c>
      <c r="G452">
        <f>31-G451</f>
        <v>17</v>
      </c>
      <c r="H452">
        <v>30</v>
      </c>
      <c r="I452">
        <v>31</v>
      </c>
      <c r="J452">
        <v>30</v>
      </c>
      <c r="K452">
        <v>31</v>
      </c>
      <c r="L452">
        <v>31</v>
      </c>
      <c r="M452">
        <v>30</v>
      </c>
      <c r="N452">
        <v>31</v>
      </c>
      <c r="O452">
        <v>30</v>
      </c>
      <c r="P452">
        <v>31</v>
      </c>
      <c r="Q452">
        <f t="shared" si="237"/>
        <v>292</v>
      </c>
      <c r="R452" s="108"/>
      <c r="S452" s="91"/>
      <c r="T452" s="50">
        <f t="shared" ref="T452:T515" si="238">R452*$T$1/31*E452</f>
        <v>0</v>
      </c>
      <c r="U452" s="50">
        <f t="shared" ref="U452:U515" si="239">R452*$U$1/28*F452</f>
        <v>0</v>
      </c>
      <c r="V452" s="50">
        <f t="shared" ref="V452:V515" si="240">R452*$V$1/31*G452</f>
        <v>0</v>
      </c>
      <c r="W452" s="50">
        <f t="shared" ref="W452:W515" si="241">R452*W$1/30*H452</f>
        <v>0</v>
      </c>
      <c r="X452" s="50">
        <f t="shared" ref="X452:X515" si="242">SUM(T452:W452)-R452</f>
        <v>0</v>
      </c>
      <c r="Y452" s="50"/>
      <c r="Z452" s="50"/>
      <c r="AA452" s="50"/>
      <c r="AB452" s="50"/>
      <c r="AC452" s="50"/>
      <c r="AD452" s="50">
        <f t="shared" ref="AD452:AD515" si="243">(S452*$AD$1)/31*N452</f>
        <v>0</v>
      </c>
      <c r="AE452" s="50">
        <f t="shared" ref="AE452:AE515" si="244">(S452*$AE$1)/30*O452</f>
        <v>0</v>
      </c>
      <c r="AF452" s="50">
        <f t="shared" ref="AF452:AF515" si="245">(S452*$AF$1)/31*P452</f>
        <v>0</v>
      </c>
      <c r="AG452" s="50">
        <f t="shared" ref="AG452:AG515" si="246">S452-AD452-AE452-AF452</f>
        <v>0</v>
      </c>
      <c r="AI452" s="50">
        <f t="shared" ref="AI452:AI515" si="247">(C452*$AI$1)/31*E452</f>
        <v>0</v>
      </c>
      <c r="AJ452" s="50">
        <f t="shared" ref="AJ452:AJ515" si="248">(C452*$AJ$1)/28*F452</f>
        <v>0</v>
      </c>
      <c r="AK452" s="50">
        <f t="shared" ref="AK452:AK515" si="249">(C452*$AK$1)/31*G452</f>
        <v>0</v>
      </c>
      <c r="AL452" s="50">
        <f t="shared" ref="AL452:AL515" si="250">(C452*$AL$1)/30*H452</f>
        <v>0.18005784258750013</v>
      </c>
      <c r="AR452" s="50">
        <f t="shared" ref="AR452:AR515" si="251">(C452*$AR$1)/31*N452</f>
        <v>0.23684139159763931</v>
      </c>
      <c r="AS452" s="50">
        <f t="shared" ref="AS452:AS515" si="252">(C452*$AS$1)/30*O452</f>
        <v>0.21197892505709132</v>
      </c>
      <c r="AT452" s="50">
        <f t="shared" ref="AT452:AT515" si="253">(C452*$AT$1)/31*P452</f>
        <v>0.2910993078301502</v>
      </c>
      <c r="AV452" s="49">
        <f t="shared" ref="AV452:AV515" si="254">(T452+AI452)*$AV$1</f>
        <v>0</v>
      </c>
      <c r="AW452" s="49">
        <f t="shared" ref="AW452:AW515" si="255">(U452+AJ452)*$AW$1</f>
        <v>0</v>
      </c>
      <c r="AX452" s="49">
        <f t="shared" ref="AX452:AX515" si="256">(V452+AK452)*$AX$1</f>
        <v>0</v>
      </c>
      <c r="AY452" s="49">
        <f t="shared" ref="AY452:AY515" si="257">(W452+AL452)*$AY$1</f>
        <v>483.34007032818187</v>
      </c>
      <c r="AZ452" s="49">
        <f t="shared" ref="AZ452:AZ515" si="258">(Y452+AM452)*$AZ$1</f>
        <v>0</v>
      </c>
      <c r="BA452" s="49">
        <f t="shared" ref="BA452:BA515" si="259">(Z452+AN452)*$BA$1</f>
        <v>0</v>
      </c>
      <c r="BB452" s="49">
        <f t="shared" ref="BB452:BB515" si="260">(AA452+AO452)*$BB$1</f>
        <v>0</v>
      </c>
      <c r="BC452" s="49">
        <f t="shared" ref="BC452:BC515" si="261">(AB452+AP452)*$BC$1</f>
        <v>0</v>
      </c>
      <c r="BD452" s="49">
        <f t="shared" ref="BD452:BD515" si="262">(AC452+AQ452)*$BD$1</f>
        <v>0</v>
      </c>
      <c r="BE452" s="49">
        <f t="shared" ref="BE452:BE515" si="263">(AD452+AR452)*$BE$1</f>
        <v>635.76755794903909</v>
      </c>
      <c r="BF452" s="49">
        <f t="shared" ref="BF452:BF515" si="264">(AE452+AS452)*$BF$1</f>
        <v>569.02774726625364</v>
      </c>
      <c r="BG452" s="49">
        <f t="shared" ref="BG452:BG515" si="265">(AF452+AT452)*$BG$1</f>
        <v>781.41533796694205</v>
      </c>
      <c r="BH452" s="72">
        <f t="shared" ref="BH452:BH515" si="266">SUM(AV452:BG452)</f>
        <v>2469.5507135104167</v>
      </c>
      <c r="BI452" s="49">
        <f>VLOOKUP(A452,'1_12'!A:O,15,0)</f>
        <v>6146.0999999999985</v>
      </c>
      <c r="BJ452" s="73">
        <f t="shared" ref="BJ452:BJ515" si="267">BH452-BI452</f>
        <v>-3676.5492864895818</v>
      </c>
      <c r="BK452" s="50">
        <f t="shared" ref="BK452:BK515" si="268">(SUM(T452:W452)+SUM(AD452:AF452)+SUM(AI452:AL452)+SUM(AR452:AT452))/12/C452</f>
        <v>4.8216848379055606E-3</v>
      </c>
    </row>
    <row r="453" spans="1:63" x14ac:dyDescent="0.3">
      <c r="A453" s="77" t="s">
        <v>1849</v>
      </c>
      <c r="B453" s="77" t="s">
        <v>1105</v>
      </c>
      <c r="C453" s="77">
        <f>VLOOKUP(B453,Площадь!A:B,2,0)</f>
        <v>13.8</v>
      </c>
      <c r="D453" s="113"/>
      <c r="E453">
        <v>31</v>
      </c>
      <c r="F453">
        <v>28</v>
      </c>
      <c r="G453">
        <v>7</v>
      </c>
      <c r="Q453">
        <f t="shared" si="237"/>
        <v>66</v>
      </c>
      <c r="R453" s="108"/>
      <c r="S453" s="91"/>
      <c r="T453" s="50">
        <f t="shared" si="238"/>
        <v>0</v>
      </c>
      <c r="U453" s="50">
        <f t="shared" si="239"/>
        <v>0</v>
      </c>
      <c r="V453" s="50">
        <f t="shared" si="240"/>
        <v>0</v>
      </c>
      <c r="W453" s="50">
        <f t="shared" si="241"/>
        <v>0</v>
      </c>
      <c r="X453" s="50">
        <f t="shared" si="242"/>
        <v>0</v>
      </c>
      <c r="Y453" s="50"/>
      <c r="Z453" s="50"/>
      <c r="AA453" s="50"/>
      <c r="AB453" s="50"/>
      <c r="AC453" s="50"/>
      <c r="AD453" s="50">
        <f t="shared" si="243"/>
        <v>0</v>
      </c>
      <c r="AE453" s="50">
        <f t="shared" si="244"/>
        <v>0</v>
      </c>
      <c r="AF453" s="50">
        <f t="shared" si="245"/>
        <v>0</v>
      </c>
      <c r="AG453" s="50">
        <f t="shared" si="246"/>
        <v>0</v>
      </c>
      <c r="AI453" s="50">
        <f t="shared" si="247"/>
        <v>0</v>
      </c>
      <c r="AJ453" s="50">
        <f t="shared" si="248"/>
        <v>0</v>
      </c>
      <c r="AK453" s="50">
        <f t="shared" si="249"/>
        <v>0</v>
      </c>
      <c r="AL453" s="50">
        <f t="shared" si="250"/>
        <v>0</v>
      </c>
      <c r="AR453" s="50">
        <f t="shared" si="251"/>
        <v>0</v>
      </c>
      <c r="AS453" s="50">
        <f t="shared" si="252"/>
        <v>0</v>
      </c>
      <c r="AT453" s="50">
        <f t="shared" si="253"/>
        <v>0</v>
      </c>
      <c r="AV453" s="49">
        <f t="shared" si="254"/>
        <v>0</v>
      </c>
      <c r="AW453" s="49">
        <f t="shared" si="255"/>
        <v>0</v>
      </c>
      <c r="AX453" s="49">
        <f t="shared" si="256"/>
        <v>0</v>
      </c>
      <c r="AY453" s="49">
        <f t="shared" si="257"/>
        <v>0</v>
      </c>
      <c r="AZ453" s="49">
        <f t="shared" si="258"/>
        <v>0</v>
      </c>
      <c r="BA453" s="49">
        <f t="shared" si="259"/>
        <v>0</v>
      </c>
      <c r="BB453" s="49">
        <f t="shared" si="260"/>
        <v>0</v>
      </c>
      <c r="BC453" s="49">
        <f t="shared" si="261"/>
        <v>0</v>
      </c>
      <c r="BD453" s="49">
        <f t="shared" si="262"/>
        <v>0</v>
      </c>
      <c r="BE453" s="49">
        <f t="shared" si="263"/>
        <v>0</v>
      </c>
      <c r="BF453" s="49">
        <f t="shared" si="264"/>
        <v>0</v>
      </c>
      <c r="BG453" s="49">
        <f t="shared" si="265"/>
        <v>0</v>
      </c>
      <c r="BH453" s="72">
        <f t="shared" si="266"/>
        <v>0</v>
      </c>
      <c r="BI453" s="49">
        <f>VLOOKUP(A453,'1_12'!A:O,15,0)</f>
        <v>0</v>
      </c>
      <c r="BJ453" s="73">
        <f t="shared" si="267"/>
        <v>0</v>
      </c>
      <c r="BK453" s="50">
        <f t="shared" si="268"/>
        <v>0</v>
      </c>
    </row>
    <row r="454" spans="1:63" x14ac:dyDescent="0.3">
      <c r="A454" s="77" t="s">
        <v>2526</v>
      </c>
      <c r="B454" s="77" t="s">
        <v>1105</v>
      </c>
      <c r="C454" s="77">
        <f>VLOOKUP(B454,Площадь!A:B,2,0)</f>
        <v>13.8</v>
      </c>
      <c r="D454" s="113">
        <v>44993</v>
      </c>
      <c r="G454">
        <f>31-G453</f>
        <v>24</v>
      </c>
      <c r="H454">
        <v>30</v>
      </c>
      <c r="I454">
        <v>31</v>
      </c>
      <c r="J454">
        <v>30</v>
      </c>
      <c r="K454">
        <v>31</v>
      </c>
      <c r="L454">
        <v>31</v>
      </c>
      <c r="M454">
        <v>30</v>
      </c>
      <c r="N454">
        <v>31</v>
      </c>
      <c r="O454">
        <v>30</v>
      </c>
      <c r="P454">
        <v>31</v>
      </c>
      <c r="Q454">
        <f t="shared" si="237"/>
        <v>299</v>
      </c>
      <c r="R454" s="108"/>
      <c r="S454" s="91"/>
      <c r="T454" s="50">
        <f t="shared" si="238"/>
        <v>0</v>
      </c>
      <c r="U454" s="50">
        <f t="shared" si="239"/>
        <v>0</v>
      </c>
      <c r="V454" s="50">
        <f t="shared" si="240"/>
        <v>0</v>
      </c>
      <c r="W454" s="50">
        <f t="shared" si="241"/>
        <v>0</v>
      </c>
      <c r="X454" s="50">
        <f t="shared" si="242"/>
        <v>0</v>
      </c>
      <c r="Y454" s="50"/>
      <c r="Z454" s="50"/>
      <c r="AA454" s="50"/>
      <c r="AB454" s="50"/>
      <c r="AC454" s="50"/>
      <c r="AD454" s="50">
        <f t="shared" si="243"/>
        <v>0</v>
      </c>
      <c r="AE454" s="50">
        <f t="shared" si="244"/>
        <v>0</v>
      </c>
      <c r="AF454" s="50">
        <f t="shared" si="245"/>
        <v>0</v>
      </c>
      <c r="AG454" s="50">
        <f t="shared" si="246"/>
        <v>0</v>
      </c>
      <c r="AI454" s="50">
        <f t="shared" si="247"/>
        <v>0</v>
      </c>
      <c r="AJ454" s="50">
        <f t="shared" si="248"/>
        <v>0</v>
      </c>
      <c r="AK454" s="50">
        <f t="shared" si="249"/>
        <v>0</v>
      </c>
      <c r="AL454" s="50">
        <f t="shared" si="250"/>
        <v>0.15627661809481144</v>
      </c>
      <c r="AR454" s="50">
        <f t="shared" si="251"/>
        <v>0.20556045308474355</v>
      </c>
      <c r="AS454" s="50">
        <f t="shared" si="252"/>
        <v>0.183981708540117</v>
      </c>
      <c r="AT454" s="50">
        <f t="shared" si="253"/>
        <v>0.25265222943748888</v>
      </c>
      <c r="AV454" s="49">
        <f t="shared" si="254"/>
        <v>0</v>
      </c>
      <c r="AW454" s="49">
        <f t="shared" si="255"/>
        <v>0</v>
      </c>
      <c r="AX454" s="49">
        <f t="shared" si="256"/>
        <v>0</v>
      </c>
      <c r="AY454" s="49">
        <f t="shared" si="257"/>
        <v>419.50270254898805</v>
      </c>
      <c r="AZ454" s="49">
        <f t="shared" si="258"/>
        <v>0</v>
      </c>
      <c r="BA454" s="49">
        <f t="shared" si="259"/>
        <v>0</v>
      </c>
      <c r="BB454" s="49">
        <f t="shared" si="260"/>
        <v>0</v>
      </c>
      <c r="BC454" s="49">
        <f t="shared" si="261"/>
        <v>0</v>
      </c>
      <c r="BD454" s="49">
        <f t="shared" si="262"/>
        <v>0</v>
      </c>
      <c r="BE454" s="49">
        <f t="shared" si="263"/>
        <v>551.79825784256218</v>
      </c>
      <c r="BF454" s="49">
        <f t="shared" si="264"/>
        <v>493.87313913674848</v>
      </c>
      <c r="BG454" s="49">
        <f t="shared" si="265"/>
        <v>678.20953861281771</v>
      </c>
      <c r="BH454" s="72">
        <f t="shared" si="266"/>
        <v>2143.3836381411165</v>
      </c>
      <c r="BI454" s="49">
        <f>VLOOKUP(A454,'1_12'!A:O,15,0)</f>
        <v>5334.39</v>
      </c>
      <c r="BJ454" s="73">
        <f t="shared" si="267"/>
        <v>-3191.0063618588838</v>
      </c>
      <c r="BK454" s="50">
        <f t="shared" si="268"/>
        <v>4.8216848379055597E-3</v>
      </c>
    </row>
    <row r="455" spans="1:63" x14ac:dyDescent="0.3">
      <c r="A455" s="77" t="s">
        <v>1878</v>
      </c>
      <c r="B455" s="77" t="s">
        <v>639</v>
      </c>
      <c r="C455" s="77">
        <f>VLOOKUP(B455,Площадь!A:B,2,0)</f>
        <v>15.9</v>
      </c>
      <c r="D455" s="113"/>
      <c r="E455">
        <v>31</v>
      </c>
      <c r="F455">
        <v>28</v>
      </c>
      <c r="G455">
        <v>21</v>
      </c>
      <c r="Q455">
        <f t="shared" si="237"/>
        <v>80</v>
      </c>
      <c r="R455" s="108"/>
      <c r="S455" s="91"/>
      <c r="T455" s="50">
        <f t="shared" si="238"/>
        <v>0</v>
      </c>
      <c r="U455" s="50">
        <f t="shared" si="239"/>
        <v>0</v>
      </c>
      <c r="V455" s="50">
        <f t="shared" si="240"/>
        <v>0</v>
      </c>
      <c r="W455" s="50">
        <f t="shared" si="241"/>
        <v>0</v>
      </c>
      <c r="X455" s="50">
        <f t="shared" si="242"/>
        <v>0</v>
      </c>
      <c r="Y455" s="50"/>
      <c r="Z455" s="50"/>
      <c r="AA455" s="50"/>
      <c r="AB455" s="50"/>
      <c r="AC455" s="50"/>
      <c r="AD455" s="50">
        <f t="shared" si="243"/>
        <v>0</v>
      </c>
      <c r="AE455" s="50">
        <f t="shared" si="244"/>
        <v>0</v>
      </c>
      <c r="AF455" s="50">
        <f t="shared" si="245"/>
        <v>0</v>
      </c>
      <c r="AG455" s="50">
        <f t="shared" si="246"/>
        <v>0</v>
      </c>
      <c r="AI455" s="50">
        <f t="shared" si="247"/>
        <v>0</v>
      </c>
      <c r="AJ455" s="50">
        <f t="shared" si="248"/>
        <v>0</v>
      </c>
      <c r="AK455" s="50">
        <f t="shared" si="249"/>
        <v>0</v>
      </c>
      <c r="AL455" s="50">
        <f t="shared" si="250"/>
        <v>0</v>
      </c>
      <c r="AR455" s="50">
        <f t="shared" si="251"/>
        <v>0</v>
      </c>
      <c r="AS455" s="50">
        <f t="shared" si="252"/>
        <v>0</v>
      </c>
      <c r="AT455" s="50">
        <f t="shared" si="253"/>
        <v>0</v>
      </c>
      <c r="AV455" s="49">
        <f t="shared" si="254"/>
        <v>0</v>
      </c>
      <c r="AW455" s="49">
        <f t="shared" si="255"/>
        <v>0</v>
      </c>
      <c r="AX455" s="49">
        <f t="shared" si="256"/>
        <v>0</v>
      </c>
      <c r="AY455" s="49">
        <f t="shared" si="257"/>
        <v>0</v>
      </c>
      <c r="AZ455" s="49">
        <f t="shared" si="258"/>
        <v>0</v>
      </c>
      <c r="BA455" s="49">
        <f t="shared" si="259"/>
        <v>0</v>
      </c>
      <c r="BB455" s="49">
        <f t="shared" si="260"/>
        <v>0</v>
      </c>
      <c r="BC455" s="49">
        <f t="shared" si="261"/>
        <v>0</v>
      </c>
      <c r="BD455" s="49">
        <f t="shared" si="262"/>
        <v>0</v>
      </c>
      <c r="BE455" s="49">
        <f t="shared" si="263"/>
        <v>0</v>
      </c>
      <c r="BF455" s="49">
        <f t="shared" si="264"/>
        <v>0</v>
      </c>
      <c r="BG455" s="49">
        <f t="shared" si="265"/>
        <v>0</v>
      </c>
      <c r="BH455" s="72">
        <f t="shared" si="266"/>
        <v>0</v>
      </c>
      <c r="BI455" s="49">
        <f>VLOOKUP(A455,'1_12'!A:O,15,0)</f>
        <v>0</v>
      </c>
      <c r="BJ455" s="73">
        <f t="shared" si="267"/>
        <v>0</v>
      </c>
      <c r="BK455" s="50">
        <f t="shared" si="268"/>
        <v>0</v>
      </c>
    </row>
    <row r="456" spans="1:63" x14ac:dyDescent="0.3">
      <c r="A456" s="77" t="s">
        <v>2688</v>
      </c>
      <c r="B456" s="77" t="s">
        <v>639</v>
      </c>
      <c r="C456" s="77">
        <f>VLOOKUP(B456,Площадь!A:B,2,0)</f>
        <v>15.9</v>
      </c>
      <c r="D456" s="113">
        <v>45007</v>
      </c>
      <c r="G456">
        <f>31-G455</f>
        <v>10</v>
      </c>
      <c r="H456">
        <v>30</v>
      </c>
      <c r="I456">
        <v>31</v>
      </c>
      <c r="J456">
        <v>30</v>
      </c>
      <c r="K456">
        <v>31</v>
      </c>
      <c r="L456">
        <v>31</v>
      </c>
      <c r="M456">
        <v>30</v>
      </c>
      <c r="N456">
        <v>31</v>
      </c>
      <c r="O456">
        <v>30</v>
      </c>
      <c r="P456">
        <v>31</v>
      </c>
      <c r="Q456">
        <f t="shared" si="237"/>
        <v>285</v>
      </c>
      <c r="R456" s="108"/>
      <c r="S456" s="91"/>
      <c r="T456" s="50">
        <f t="shared" si="238"/>
        <v>0</v>
      </c>
      <c r="U456" s="50">
        <f t="shared" si="239"/>
        <v>0</v>
      </c>
      <c r="V456" s="50">
        <f t="shared" si="240"/>
        <v>0</v>
      </c>
      <c r="W456" s="50">
        <f t="shared" si="241"/>
        <v>0</v>
      </c>
      <c r="X456" s="50">
        <f t="shared" si="242"/>
        <v>0</v>
      </c>
      <c r="Y456" s="50"/>
      <c r="Z456" s="50"/>
      <c r="AA456" s="50"/>
      <c r="AB456" s="50"/>
      <c r="AC456" s="50"/>
      <c r="AD456" s="50">
        <f t="shared" si="243"/>
        <v>0</v>
      </c>
      <c r="AE456" s="50">
        <f t="shared" si="244"/>
        <v>0</v>
      </c>
      <c r="AF456" s="50">
        <f t="shared" si="245"/>
        <v>0</v>
      </c>
      <c r="AG456" s="50">
        <f t="shared" si="246"/>
        <v>0</v>
      </c>
      <c r="AI456" s="50">
        <f t="shared" si="247"/>
        <v>0</v>
      </c>
      <c r="AJ456" s="50">
        <f t="shared" si="248"/>
        <v>0</v>
      </c>
      <c r="AK456" s="50">
        <f t="shared" si="249"/>
        <v>0</v>
      </c>
      <c r="AL456" s="50">
        <f t="shared" si="250"/>
        <v>0.18005784258750013</v>
      </c>
      <c r="AR456" s="50">
        <f t="shared" si="251"/>
        <v>0.23684139159763931</v>
      </c>
      <c r="AS456" s="50">
        <f t="shared" si="252"/>
        <v>0.21197892505709132</v>
      </c>
      <c r="AT456" s="50">
        <f t="shared" si="253"/>
        <v>0.2910993078301502</v>
      </c>
      <c r="AV456" s="49">
        <f t="shared" si="254"/>
        <v>0</v>
      </c>
      <c r="AW456" s="49">
        <f t="shared" si="255"/>
        <v>0</v>
      </c>
      <c r="AX456" s="49">
        <f t="shared" si="256"/>
        <v>0</v>
      </c>
      <c r="AY456" s="49">
        <f t="shared" si="257"/>
        <v>483.34007032818187</v>
      </c>
      <c r="AZ456" s="49">
        <f t="shared" si="258"/>
        <v>0</v>
      </c>
      <c r="BA456" s="49">
        <f t="shared" si="259"/>
        <v>0</v>
      </c>
      <c r="BB456" s="49">
        <f t="shared" si="260"/>
        <v>0</v>
      </c>
      <c r="BC456" s="49">
        <f t="shared" si="261"/>
        <v>0</v>
      </c>
      <c r="BD456" s="49">
        <f t="shared" si="262"/>
        <v>0</v>
      </c>
      <c r="BE456" s="49">
        <f t="shared" si="263"/>
        <v>635.76755794903909</v>
      </c>
      <c r="BF456" s="49">
        <f t="shared" si="264"/>
        <v>569.02774726625364</v>
      </c>
      <c r="BG456" s="49">
        <f t="shared" si="265"/>
        <v>781.41533796694205</v>
      </c>
      <c r="BH456" s="72">
        <f t="shared" si="266"/>
        <v>2469.5507135104167</v>
      </c>
      <c r="BI456" s="49">
        <f>VLOOKUP(A456,'1_12'!A:O,15,0)</f>
        <v>6146.0999999999985</v>
      </c>
      <c r="BJ456" s="73">
        <f t="shared" si="267"/>
        <v>-3676.5492864895818</v>
      </c>
      <c r="BK456" s="50">
        <f t="shared" si="268"/>
        <v>4.8216848379055606E-3</v>
      </c>
    </row>
    <row r="457" spans="1:63" x14ac:dyDescent="0.3">
      <c r="A457" s="77" t="s">
        <v>1953</v>
      </c>
      <c r="B457" s="77" t="s">
        <v>1220</v>
      </c>
      <c r="C457" s="77">
        <f>VLOOKUP(B457,Площадь!A:B,2,0)</f>
        <v>15.9</v>
      </c>
      <c r="D457" s="113"/>
      <c r="E457">
        <v>31</v>
      </c>
      <c r="F457">
        <v>28</v>
      </c>
      <c r="G457">
        <v>14</v>
      </c>
      <c r="Q457">
        <f t="shared" si="237"/>
        <v>73</v>
      </c>
      <c r="R457" s="108"/>
      <c r="S457" s="91"/>
      <c r="T457" s="50">
        <f t="shared" si="238"/>
        <v>0</v>
      </c>
      <c r="U457" s="50">
        <f t="shared" si="239"/>
        <v>0</v>
      </c>
      <c r="V457" s="50">
        <f t="shared" si="240"/>
        <v>0</v>
      </c>
      <c r="W457" s="50">
        <f t="shared" si="241"/>
        <v>0</v>
      </c>
      <c r="X457" s="50">
        <f t="shared" si="242"/>
        <v>0</v>
      </c>
      <c r="Y457" s="50"/>
      <c r="Z457" s="50"/>
      <c r="AA457" s="50"/>
      <c r="AB457" s="50"/>
      <c r="AC457" s="50"/>
      <c r="AD457" s="50">
        <f t="shared" si="243"/>
        <v>0</v>
      </c>
      <c r="AE457" s="50">
        <f t="shared" si="244"/>
        <v>0</v>
      </c>
      <c r="AF457" s="50">
        <f t="shared" si="245"/>
        <v>0</v>
      </c>
      <c r="AG457" s="50">
        <f t="shared" si="246"/>
        <v>0</v>
      </c>
      <c r="AI457" s="50">
        <f t="shared" si="247"/>
        <v>0</v>
      </c>
      <c r="AJ457" s="50">
        <f t="shared" si="248"/>
        <v>0</v>
      </c>
      <c r="AK457" s="50">
        <f t="shared" si="249"/>
        <v>0</v>
      </c>
      <c r="AL457" s="50">
        <f t="shared" si="250"/>
        <v>0</v>
      </c>
      <c r="AR457" s="50">
        <f t="shared" si="251"/>
        <v>0</v>
      </c>
      <c r="AS457" s="50">
        <f t="shared" si="252"/>
        <v>0</v>
      </c>
      <c r="AT457" s="50">
        <f t="shared" si="253"/>
        <v>0</v>
      </c>
      <c r="AV457" s="49">
        <f t="shared" si="254"/>
        <v>0</v>
      </c>
      <c r="AW457" s="49">
        <f t="shared" si="255"/>
        <v>0</v>
      </c>
      <c r="AX457" s="49">
        <f t="shared" si="256"/>
        <v>0</v>
      </c>
      <c r="AY457" s="49">
        <f t="shared" si="257"/>
        <v>0</v>
      </c>
      <c r="AZ457" s="49">
        <f t="shared" si="258"/>
        <v>0</v>
      </c>
      <c r="BA457" s="49">
        <f t="shared" si="259"/>
        <v>0</v>
      </c>
      <c r="BB457" s="49">
        <f t="shared" si="260"/>
        <v>0</v>
      </c>
      <c r="BC457" s="49">
        <f t="shared" si="261"/>
        <v>0</v>
      </c>
      <c r="BD457" s="49">
        <f t="shared" si="262"/>
        <v>0</v>
      </c>
      <c r="BE457" s="49">
        <f t="shared" si="263"/>
        <v>0</v>
      </c>
      <c r="BF457" s="49">
        <f t="shared" si="264"/>
        <v>0</v>
      </c>
      <c r="BG457" s="49">
        <f t="shared" si="265"/>
        <v>0</v>
      </c>
      <c r="BH457" s="72">
        <f t="shared" si="266"/>
        <v>0</v>
      </c>
      <c r="BI457" s="49">
        <f>VLOOKUP(A457,'1_12'!A:O,15,0)</f>
        <v>0</v>
      </c>
      <c r="BJ457" s="73">
        <f t="shared" si="267"/>
        <v>0</v>
      </c>
      <c r="BK457" s="50">
        <f t="shared" si="268"/>
        <v>0</v>
      </c>
    </row>
    <row r="458" spans="1:63" x14ac:dyDescent="0.3">
      <c r="A458" s="77" t="s">
        <v>2538</v>
      </c>
      <c r="B458" s="77" t="s">
        <v>1220</v>
      </c>
      <c r="C458" s="77">
        <f>VLOOKUP(B458,Площадь!A:B,2,0)</f>
        <v>15.9</v>
      </c>
      <c r="D458" s="113">
        <v>45000</v>
      </c>
      <c r="G458">
        <f>31-G457</f>
        <v>17</v>
      </c>
      <c r="H458">
        <v>30</v>
      </c>
      <c r="I458">
        <v>31</v>
      </c>
      <c r="J458">
        <v>30</v>
      </c>
      <c r="K458">
        <v>31</v>
      </c>
      <c r="L458">
        <v>31</v>
      </c>
      <c r="M458">
        <v>30</v>
      </c>
      <c r="N458">
        <v>31</v>
      </c>
      <c r="O458">
        <v>30</v>
      </c>
      <c r="P458">
        <v>31</v>
      </c>
      <c r="Q458">
        <f t="shared" si="237"/>
        <v>292</v>
      </c>
      <c r="R458" s="108"/>
      <c r="S458" s="91"/>
      <c r="T458" s="50">
        <f t="shared" si="238"/>
        <v>0</v>
      </c>
      <c r="U458" s="50">
        <f t="shared" si="239"/>
        <v>0</v>
      </c>
      <c r="V458" s="50">
        <f t="shared" si="240"/>
        <v>0</v>
      </c>
      <c r="W458" s="50">
        <f t="shared" si="241"/>
        <v>0</v>
      </c>
      <c r="X458" s="50">
        <f t="shared" si="242"/>
        <v>0</v>
      </c>
      <c r="Y458" s="50"/>
      <c r="Z458" s="50"/>
      <c r="AA458" s="50"/>
      <c r="AB458" s="50"/>
      <c r="AC458" s="50"/>
      <c r="AD458" s="50">
        <f t="shared" si="243"/>
        <v>0</v>
      </c>
      <c r="AE458" s="50">
        <f t="shared" si="244"/>
        <v>0</v>
      </c>
      <c r="AF458" s="50">
        <f t="shared" si="245"/>
        <v>0</v>
      </c>
      <c r="AG458" s="50">
        <f t="shared" si="246"/>
        <v>0</v>
      </c>
      <c r="AI458" s="50">
        <f t="shared" si="247"/>
        <v>0</v>
      </c>
      <c r="AJ458" s="50">
        <f t="shared" si="248"/>
        <v>0</v>
      </c>
      <c r="AK458" s="50">
        <f t="shared" si="249"/>
        <v>0</v>
      </c>
      <c r="AL458" s="50">
        <f t="shared" si="250"/>
        <v>0.18005784258750013</v>
      </c>
      <c r="AR458" s="50">
        <f t="shared" si="251"/>
        <v>0.23684139159763931</v>
      </c>
      <c r="AS458" s="50">
        <f t="shared" si="252"/>
        <v>0.21197892505709132</v>
      </c>
      <c r="AT458" s="50">
        <f t="shared" si="253"/>
        <v>0.2910993078301502</v>
      </c>
      <c r="AV458" s="49">
        <f t="shared" si="254"/>
        <v>0</v>
      </c>
      <c r="AW458" s="49">
        <f t="shared" si="255"/>
        <v>0</v>
      </c>
      <c r="AX458" s="49">
        <f t="shared" si="256"/>
        <v>0</v>
      </c>
      <c r="AY458" s="49">
        <f t="shared" si="257"/>
        <v>483.34007032818187</v>
      </c>
      <c r="AZ458" s="49">
        <f t="shared" si="258"/>
        <v>0</v>
      </c>
      <c r="BA458" s="49">
        <f t="shared" si="259"/>
        <v>0</v>
      </c>
      <c r="BB458" s="49">
        <f t="shared" si="260"/>
        <v>0</v>
      </c>
      <c r="BC458" s="49">
        <f t="shared" si="261"/>
        <v>0</v>
      </c>
      <c r="BD458" s="49">
        <f t="shared" si="262"/>
        <v>0</v>
      </c>
      <c r="BE458" s="49">
        <f t="shared" si="263"/>
        <v>635.76755794903909</v>
      </c>
      <c r="BF458" s="49">
        <f t="shared" si="264"/>
        <v>569.02774726625364</v>
      </c>
      <c r="BG458" s="49">
        <f t="shared" si="265"/>
        <v>781.41533796694205</v>
      </c>
      <c r="BH458" s="72">
        <f t="shared" si="266"/>
        <v>2469.5507135104167</v>
      </c>
      <c r="BI458" s="49">
        <f>VLOOKUP(A458,'1_12'!A:O,15,0)</f>
        <v>6146.0999999999985</v>
      </c>
      <c r="BJ458" s="73">
        <f t="shared" si="267"/>
        <v>-3676.5492864895818</v>
      </c>
      <c r="BK458" s="50">
        <f t="shared" si="268"/>
        <v>4.8216848379055606E-3</v>
      </c>
    </row>
    <row r="459" spans="1:63" x14ac:dyDescent="0.3">
      <c r="A459" s="77" t="s">
        <v>1850</v>
      </c>
      <c r="B459" s="77" t="s">
        <v>688</v>
      </c>
      <c r="C459" s="77">
        <f>VLOOKUP(B459,Площадь!A:B,2,0)</f>
        <v>13.8</v>
      </c>
      <c r="D459" s="113"/>
      <c r="E459">
        <v>31</v>
      </c>
      <c r="F459">
        <v>28</v>
      </c>
      <c r="G459">
        <v>31</v>
      </c>
      <c r="H459">
        <v>18</v>
      </c>
      <c r="Q459">
        <f t="shared" si="237"/>
        <v>108</v>
      </c>
      <c r="R459" s="108"/>
      <c r="S459" s="91"/>
      <c r="T459" s="50">
        <f t="shared" si="238"/>
        <v>0</v>
      </c>
      <c r="U459" s="50">
        <f t="shared" si="239"/>
        <v>0</v>
      </c>
      <c r="V459" s="50">
        <f t="shared" si="240"/>
        <v>0</v>
      </c>
      <c r="W459" s="50">
        <f t="shared" si="241"/>
        <v>0</v>
      </c>
      <c r="X459" s="50">
        <f t="shared" si="242"/>
        <v>0</v>
      </c>
      <c r="Y459" s="50"/>
      <c r="Z459" s="50"/>
      <c r="AA459" s="50"/>
      <c r="AB459" s="50"/>
      <c r="AC459" s="50"/>
      <c r="AD459" s="50">
        <f t="shared" si="243"/>
        <v>0</v>
      </c>
      <c r="AE459" s="50">
        <f t="shared" si="244"/>
        <v>0</v>
      </c>
      <c r="AF459" s="50">
        <f t="shared" si="245"/>
        <v>0</v>
      </c>
      <c r="AG459" s="50">
        <f t="shared" si="246"/>
        <v>0</v>
      </c>
      <c r="AI459" s="50">
        <f t="shared" si="247"/>
        <v>0</v>
      </c>
      <c r="AJ459" s="50">
        <f t="shared" si="248"/>
        <v>0</v>
      </c>
      <c r="AK459" s="50">
        <f t="shared" si="249"/>
        <v>0</v>
      </c>
      <c r="AL459" s="50">
        <f t="shared" si="250"/>
        <v>9.3765970856886871E-2</v>
      </c>
      <c r="AR459" s="50">
        <f t="shared" si="251"/>
        <v>0</v>
      </c>
      <c r="AS459" s="50">
        <f t="shared" si="252"/>
        <v>0</v>
      </c>
      <c r="AT459" s="50">
        <f t="shared" si="253"/>
        <v>0</v>
      </c>
      <c r="AV459" s="49">
        <f t="shared" si="254"/>
        <v>0</v>
      </c>
      <c r="AW459" s="49">
        <f t="shared" si="255"/>
        <v>0</v>
      </c>
      <c r="AX459" s="49">
        <f t="shared" si="256"/>
        <v>0</v>
      </c>
      <c r="AY459" s="49">
        <f t="shared" si="257"/>
        <v>251.70162152939287</v>
      </c>
      <c r="AZ459" s="49">
        <f t="shared" si="258"/>
        <v>0</v>
      </c>
      <c r="BA459" s="49">
        <f t="shared" si="259"/>
        <v>0</v>
      </c>
      <c r="BB459" s="49">
        <f t="shared" si="260"/>
        <v>0</v>
      </c>
      <c r="BC459" s="49">
        <f t="shared" si="261"/>
        <v>0</v>
      </c>
      <c r="BD459" s="49">
        <f t="shared" si="262"/>
        <v>0</v>
      </c>
      <c r="BE459" s="49">
        <f t="shared" si="263"/>
        <v>0</v>
      </c>
      <c r="BF459" s="49">
        <f t="shared" si="264"/>
        <v>0</v>
      </c>
      <c r="BG459" s="49">
        <f t="shared" si="265"/>
        <v>0</v>
      </c>
      <c r="BH459" s="72">
        <f t="shared" si="266"/>
        <v>251.70162152939287</v>
      </c>
      <c r="BI459" s="49">
        <f>VLOOKUP(A459,'1_12'!A:O,15,0)</f>
        <v>355.68</v>
      </c>
      <c r="BJ459" s="73">
        <f t="shared" si="267"/>
        <v>-103.97837847060714</v>
      </c>
      <c r="BK459" s="50">
        <f t="shared" si="268"/>
        <v>5.6621963077830239E-4</v>
      </c>
    </row>
    <row r="460" spans="1:63" x14ac:dyDescent="0.3">
      <c r="A460" s="77" t="s">
        <v>2701</v>
      </c>
      <c r="B460" s="77" t="s">
        <v>688</v>
      </c>
      <c r="C460" s="77">
        <f>VLOOKUP(B460,Площадь!A:B,2,0)</f>
        <v>13.8</v>
      </c>
      <c r="D460" s="113">
        <v>45035</v>
      </c>
      <c r="H460">
        <f>30-H459</f>
        <v>12</v>
      </c>
      <c r="I460">
        <v>31</v>
      </c>
      <c r="J460">
        <v>30</v>
      </c>
      <c r="K460">
        <v>31</v>
      </c>
      <c r="L460">
        <v>31</v>
      </c>
      <c r="M460">
        <v>30</v>
      </c>
      <c r="N460">
        <v>31</v>
      </c>
      <c r="O460">
        <v>30</v>
      </c>
      <c r="P460">
        <v>31</v>
      </c>
      <c r="Q460">
        <f t="shared" si="237"/>
        <v>257</v>
      </c>
      <c r="R460" s="108"/>
      <c r="S460" s="91"/>
      <c r="T460" s="50">
        <f t="shared" si="238"/>
        <v>0</v>
      </c>
      <c r="U460" s="50">
        <f t="shared" si="239"/>
        <v>0</v>
      </c>
      <c r="V460" s="50">
        <f t="shared" si="240"/>
        <v>0</v>
      </c>
      <c r="W460" s="50">
        <f t="shared" si="241"/>
        <v>0</v>
      </c>
      <c r="X460" s="50">
        <f t="shared" si="242"/>
        <v>0</v>
      </c>
      <c r="Y460" s="50"/>
      <c r="Z460" s="50"/>
      <c r="AA460" s="50"/>
      <c r="AB460" s="50"/>
      <c r="AC460" s="50"/>
      <c r="AD460" s="50">
        <f t="shared" si="243"/>
        <v>0</v>
      </c>
      <c r="AE460" s="50">
        <f t="shared" si="244"/>
        <v>0</v>
      </c>
      <c r="AF460" s="50">
        <f t="shared" si="245"/>
        <v>0</v>
      </c>
      <c r="AG460" s="50">
        <f t="shared" si="246"/>
        <v>0</v>
      </c>
      <c r="AI460" s="50">
        <f t="shared" si="247"/>
        <v>0</v>
      </c>
      <c r="AJ460" s="50">
        <f t="shared" si="248"/>
        <v>0</v>
      </c>
      <c r="AK460" s="50">
        <f t="shared" si="249"/>
        <v>0</v>
      </c>
      <c r="AL460" s="50">
        <f t="shared" si="250"/>
        <v>6.2510647237924571E-2</v>
      </c>
      <c r="AR460" s="50">
        <f t="shared" si="251"/>
        <v>0.20556045308474355</v>
      </c>
      <c r="AS460" s="50">
        <f t="shared" si="252"/>
        <v>0.183981708540117</v>
      </c>
      <c r="AT460" s="50">
        <f t="shared" si="253"/>
        <v>0.25265222943748888</v>
      </c>
      <c r="AV460" s="49">
        <f t="shared" si="254"/>
        <v>0</v>
      </c>
      <c r="AW460" s="49">
        <f t="shared" si="255"/>
        <v>0</v>
      </c>
      <c r="AX460" s="49">
        <f t="shared" si="256"/>
        <v>0</v>
      </c>
      <c r="AY460" s="49">
        <f t="shared" si="257"/>
        <v>167.80108101959522</v>
      </c>
      <c r="AZ460" s="49">
        <f t="shared" si="258"/>
        <v>0</v>
      </c>
      <c r="BA460" s="49">
        <f t="shared" si="259"/>
        <v>0</v>
      </c>
      <c r="BB460" s="49">
        <f t="shared" si="260"/>
        <v>0</v>
      </c>
      <c r="BC460" s="49">
        <f t="shared" si="261"/>
        <v>0</v>
      </c>
      <c r="BD460" s="49">
        <f t="shared" si="262"/>
        <v>0</v>
      </c>
      <c r="BE460" s="49">
        <f t="shared" si="263"/>
        <v>551.79825784256218</v>
      </c>
      <c r="BF460" s="49">
        <f t="shared" si="264"/>
        <v>493.87313913674848</v>
      </c>
      <c r="BG460" s="49">
        <f t="shared" si="265"/>
        <v>678.20953861281771</v>
      </c>
      <c r="BH460" s="72">
        <f t="shared" si="266"/>
        <v>1891.6820166117236</v>
      </c>
      <c r="BI460" s="49">
        <f>VLOOKUP(A460,'1_12'!A:O,15,0)</f>
        <v>4978.97</v>
      </c>
      <c r="BJ460" s="73">
        <f t="shared" si="267"/>
        <v>-3087.2879833882766</v>
      </c>
      <c r="BK460" s="50">
        <f t="shared" si="268"/>
        <v>4.255465207127258E-3</v>
      </c>
    </row>
    <row r="461" spans="1:63" x14ac:dyDescent="0.3">
      <c r="A461" s="77" t="s">
        <v>1490</v>
      </c>
      <c r="B461" s="77" t="s">
        <v>689</v>
      </c>
      <c r="C461" s="77">
        <f>VLOOKUP(B461,Площадь!A:B,2,0)</f>
        <v>15.2</v>
      </c>
      <c r="D461" s="113"/>
      <c r="E461">
        <v>31</v>
      </c>
      <c r="F461">
        <v>28</v>
      </c>
      <c r="G461">
        <v>31</v>
      </c>
      <c r="H461">
        <v>30</v>
      </c>
      <c r="I461">
        <v>31</v>
      </c>
      <c r="J461">
        <v>8</v>
      </c>
      <c r="Q461">
        <f t="shared" si="237"/>
        <v>159</v>
      </c>
      <c r="R461" s="108"/>
      <c r="S461" s="91"/>
      <c r="T461" s="50">
        <f t="shared" si="238"/>
        <v>0</v>
      </c>
      <c r="U461" s="50">
        <f t="shared" si="239"/>
        <v>0</v>
      </c>
      <c r="V461" s="50">
        <f t="shared" si="240"/>
        <v>0</v>
      </c>
      <c r="W461" s="50">
        <f t="shared" si="241"/>
        <v>0</v>
      </c>
      <c r="X461" s="50">
        <f t="shared" si="242"/>
        <v>0</v>
      </c>
      <c r="Y461" s="50"/>
      <c r="Z461" s="50"/>
      <c r="AA461" s="50"/>
      <c r="AB461" s="50"/>
      <c r="AC461" s="50"/>
      <c r="AD461" s="50">
        <f t="shared" si="243"/>
        <v>0</v>
      </c>
      <c r="AE461" s="50">
        <f t="shared" si="244"/>
        <v>0</v>
      </c>
      <c r="AF461" s="50">
        <f t="shared" si="245"/>
        <v>0</v>
      </c>
      <c r="AG461" s="50">
        <f t="shared" si="246"/>
        <v>0</v>
      </c>
      <c r="AI461" s="50">
        <f t="shared" si="247"/>
        <v>0</v>
      </c>
      <c r="AJ461" s="50">
        <f t="shared" si="248"/>
        <v>0</v>
      </c>
      <c r="AK461" s="50">
        <f t="shared" si="249"/>
        <v>0</v>
      </c>
      <c r="AL461" s="50">
        <f t="shared" si="250"/>
        <v>0.17213076775660388</v>
      </c>
      <c r="AR461" s="50">
        <f t="shared" si="251"/>
        <v>0</v>
      </c>
      <c r="AS461" s="50">
        <f t="shared" si="252"/>
        <v>0</v>
      </c>
      <c r="AT461" s="50">
        <f t="shared" si="253"/>
        <v>0</v>
      </c>
      <c r="AV461" s="49">
        <f t="shared" si="254"/>
        <v>0</v>
      </c>
      <c r="AW461" s="49">
        <f t="shared" si="255"/>
        <v>0</v>
      </c>
      <c r="AX461" s="49">
        <f t="shared" si="256"/>
        <v>0</v>
      </c>
      <c r="AY461" s="49">
        <f t="shared" si="257"/>
        <v>462.06094773511722</v>
      </c>
      <c r="AZ461" s="49">
        <f t="shared" si="258"/>
        <v>0</v>
      </c>
      <c r="BA461" s="49">
        <f t="shared" si="259"/>
        <v>0</v>
      </c>
      <c r="BB461" s="49">
        <f t="shared" si="260"/>
        <v>0</v>
      </c>
      <c r="BC461" s="49">
        <f t="shared" si="261"/>
        <v>0</v>
      </c>
      <c r="BD461" s="49">
        <f t="shared" si="262"/>
        <v>0</v>
      </c>
      <c r="BE461" s="49">
        <f t="shared" si="263"/>
        <v>0</v>
      </c>
      <c r="BF461" s="49">
        <f t="shared" si="264"/>
        <v>0</v>
      </c>
      <c r="BG461" s="49">
        <f t="shared" si="265"/>
        <v>0</v>
      </c>
      <c r="BH461" s="72">
        <f t="shared" si="266"/>
        <v>462.06094773511722</v>
      </c>
      <c r="BI461" s="49">
        <f>VLOOKUP(A461,'1_12'!A:O,15,0)</f>
        <v>1479.89</v>
      </c>
      <c r="BJ461" s="73">
        <f t="shared" si="267"/>
        <v>-1017.8290522648829</v>
      </c>
      <c r="BK461" s="50">
        <f t="shared" si="268"/>
        <v>9.4369938463050376E-4</v>
      </c>
    </row>
    <row r="462" spans="1:63" x14ac:dyDescent="0.3">
      <c r="A462" s="77" t="s">
        <v>2786</v>
      </c>
      <c r="B462" s="77" t="s">
        <v>689</v>
      </c>
      <c r="C462" s="77">
        <f>VLOOKUP(B462,Площадь!A:B,2,0)</f>
        <v>15.2</v>
      </c>
      <c r="D462" s="113">
        <v>45086</v>
      </c>
      <c r="J462">
        <f>30-J461</f>
        <v>22</v>
      </c>
      <c r="K462">
        <v>31</v>
      </c>
      <c r="L462">
        <v>31</v>
      </c>
      <c r="M462">
        <v>30</v>
      </c>
      <c r="N462">
        <v>31</v>
      </c>
      <c r="O462">
        <v>30</v>
      </c>
      <c r="P462">
        <v>31</v>
      </c>
      <c r="Q462">
        <f t="shared" si="237"/>
        <v>206</v>
      </c>
      <c r="R462" s="108"/>
      <c r="S462" s="91"/>
      <c r="T462" s="50">
        <f t="shared" si="238"/>
        <v>0</v>
      </c>
      <c r="U462" s="50">
        <f t="shared" si="239"/>
        <v>0</v>
      </c>
      <c r="V462" s="50">
        <f t="shared" si="240"/>
        <v>0</v>
      </c>
      <c r="W462" s="50">
        <f t="shared" si="241"/>
        <v>0</v>
      </c>
      <c r="X462" s="50">
        <f t="shared" si="242"/>
        <v>0</v>
      </c>
      <c r="Y462" s="50"/>
      <c r="Z462" s="50"/>
      <c r="AA462" s="50"/>
      <c r="AB462" s="50"/>
      <c r="AC462" s="50"/>
      <c r="AD462" s="50">
        <f t="shared" si="243"/>
        <v>0</v>
      </c>
      <c r="AE462" s="50">
        <f t="shared" si="244"/>
        <v>0</v>
      </c>
      <c r="AF462" s="50">
        <f t="shared" si="245"/>
        <v>0</v>
      </c>
      <c r="AG462" s="50">
        <f t="shared" si="246"/>
        <v>0</v>
      </c>
      <c r="AI462" s="50">
        <f t="shared" si="247"/>
        <v>0</v>
      </c>
      <c r="AJ462" s="50">
        <f t="shared" si="248"/>
        <v>0</v>
      </c>
      <c r="AK462" s="50">
        <f t="shared" si="249"/>
        <v>0</v>
      </c>
      <c r="AL462" s="50">
        <f t="shared" si="250"/>
        <v>0</v>
      </c>
      <c r="AR462" s="50">
        <f t="shared" si="251"/>
        <v>0.22641441209334071</v>
      </c>
      <c r="AS462" s="50">
        <f t="shared" si="252"/>
        <v>0.2026465195514332</v>
      </c>
      <c r="AT462" s="50">
        <f t="shared" si="253"/>
        <v>0.27828361503259641</v>
      </c>
      <c r="AV462" s="49">
        <f t="shared" si="254"/>
        <v>0</v>
      </c>
      <c r="AW462" s="49">
        <f t="shared" si="255"/>
        <v>0</v>
      </c>
      <c r="AX462" s="49">
        <f t="shared" si="256"/>
        <v>0</v>
      </c>
      <c r="AY462" s="49">
        <f t="shared" si="257"/>
        <v>0</v>
      </c>
      <c r="AZ462" s="49">
        <f t="shared" si="258"/>
        <v>0</v>
      </c>
      <c r="BA462" s="49">
        <f t="shared" si="259"/>
        <v>0</v>
      </c>
      <c r="BB462" s="49">
        <f t="shared" si="260"/>
        <v>0</v>
      </c>
      <c r="BC462" s="49">
        <f t="shared" si="261"/>
        <v>0</v>
      </c>
      <c r="BD462" s="49">
        <f t="shared" si="262"/>
        <v>0</v>
      </c>
      <c r="BE462" s="49">
        <f t="shared" si="263"/>
        <v>607.77779124688004</v>
      </c>
      <c r="BF462" s="49">
        <f t="shared" si="264"/>
        <v>543.97621122308522</v>
      </c>
      <c r="BG462" s="49">
        <f t="shared" si="265"/>
        <v>747.01340484890056</v>
      </c>
      <c r="BH462" s="72">
        <f t="shared" si="266"/>
        <v>1898.7674073188657</v>
      </c>
      <c r="BI462" s="49">
        <f>VLOOKUP(A462,'1_12'!A:O,15,0)</f>
        <v>4395.6600000000008</v>
      </c>
      <c r="BJ462" s="73">
        <f t="shared" si="267"/>
        <v>-2496.8925926811353</v>
      </c>
      <c r="BK462" s="50">
        <f t="shared" si="268"/>
        <v>3.8779854532750564E-3</v>
      </c>
    </row>
    <row r="463" spans="1:63" x14ac:dyDescent="0.3">
      <c r="A463" s="77" t="s">
        <v>1890</v>
      </c>
      <c r="B463" s="77" t="s">
        <v>980</v>
      </c>
      <c r="C463" s="77">
        <f>VLOOKUP(B463,Площадь!A:B,2,0)</f>
        <v>15.9</v>
      </c>
      <c r="D463" s="113"/>
      <c r="E463">
        <v>31</v>
      </c>
      <c r="F463">
        <v>28</v>
      </c>
      <c r="G463">
        <v>31</v>
      </c>
      <c r="H463">
        <v>5</v>
      </c>
      <c r="Q463">
        <f t="shared" si="237"/>
        <v>95</v>
      </c>
      <c r="R463" s="108"/>
      <c r="S463" s="91"/>
      <c r="T463" s="50">
        <f t="shared" si="238"/>
        <v>0</v>
      </c>
      <c r="U463" s="50">
        <f t="shared" si="239"/>
        <v>0</v>
      </c>
      <c r="V463" s="50">
        <f t="shared" si="240"/>
        <v>0</v>
      </c>
      <c r="W463" s="50">
        <f t="shared" si="241"/>
        <v>0</v>
      </c>
      <c r="X463" s="50">
        <f t="shared" si="242"/>
        <v>0</v>
      </c>
      <c r="Y463" s="50"/>
      <c r="Z463" s="50"/>
      <c r="AA463" s="50"/>
      <c r="AB463" s="50"/>
      <c r="AC463" s="50"/>
      <c r="AD463" s="50">
        <f t="shared" si="243"/>
        <v>0</v>
      </c>
      <c r="AE463" s="50">
        <f t="shared" si="244"/>
        <v>0</v>
      </c>
      <c r="AF463" s="50">
        <f t="shared" si="245"/>
        <v>0</v>
      </c>
      <c r="AG463" s="50">
        <f t="shared" si="246"/>
        <v>0</v>
      </c>
      <c r="AI463" s="50">
        <f t="shared" si="247"/>
        <v>0</v>
      </c>
      <c r="AJ463" s="50">
        <f t="shared" si="248"/>
        <v>0</v>
      </c>
      <c r="AK463" s="50">
        <f t="shared" si="249"/>
        <v>0</v>
      </c>
      <c r="AL463" s="50">
        <f t="shared" si="250"/>
        <v>3.0009640431250022E-2</v>
      </c>
      <c r="AR463" s="50">
        <f t="shared" si="251"/>
        <v>0</v>
      </c>
      <c r="AS463" s="50">
        <f t="shared" si="252"/>
        <v>0</v>
      </c>
      <c r="AT463" s="50">
        <f t="shared" si="253"/>
        <v>0</v>
      </c>
      <c r="AV463" s="49">
        <f t="shared" si="254"/>
        <v>0</v>
      </c>
      <c r="AW463" s="49">
        <f t="shared" si="255"/>
        <v>0</v>
      </c>
      <c r="AX463" s="49">
        <f t="shared" si="256"/>
        <v>0</v>
      </c>
      <c r="AY463" s="49">
        <f t="shared" si="257"/>
        <v>80.556678388030321</v>
      </c>
      <c r="AZ463" s="49">
        <f t="shared" si="258"/>
        <v>0</v>
      </c>
      <c r="BA463" s="49">
        <f t="shared" si="259"/>
        <v>0</v>
      </c>
      <c r="BB463" s="49">
        <f t="shared" si="260"/>
        <v>0</v>
      </c>
      <c r="BC463" s="49">
        <f t="shared" si="261"/>
        <v>0</v>
      </c>
      <c r="BD463" s="49">
        <f t="shared" si="262"/>
        <v>0</v>
      </c>
      <c r="BE463" s="49">
        <f t="shared" si="263"/>
        <v>0</v>
      </c>
      <c r="BF463" s="49">
        <f t="shared" si="264"/>
        <v>0</v>
      </c>
      <c r="BG463" s="49">
        <f t="shared" si="265"/>
        <v>0</v>
      </c>
      <c r="BH463" s="72">
        <f t="shared" si="266"/>
        <v>80.556678388030321</v>
      </c>
      <c r="BI463" s="49">
        <f>VLOOKUP(A463,'1_12'!A:O,15,0)</f>
        <v>113.82</v>
      </c>
      <c r="BJ463" s="73">
        <f t="shared" si="267"/>
        <v>-33.263321611969673</v>
      </c>
      <c r="BK463" s="50">
        <f t="shared" si="268"/>
        <v>1.5728323077175062E-4</v>
      </c>
    </row>
    <row r="464" spans="1:63" x14ac:dyDescent="0.3">
      <c r="A464" s="77" t="s">
        <v>2683</v>
      </c>
      <c r="B464" s="77" t="s">
        <v>980</v>
      </c>
      <c r="C464" s="77">
        <f>VLOOKUP(B464,Площадь!A:B,2,0)</f>
        <v>15.9</v>
      </c>
      <c r="D464" s="113">
        <v>45022</v>
      </c>
      <c r="H464">
        <f>30-H463</f>
        <v>25</v>
      </c>
      <c r="I464">
        <v>31</v>
      </c>
      <c r="J464">
        <v>30</v>
      </c>
      <c r="K464">
        <v>31</v>
      </c>
      <c r="L464">
        <v>31</v>
      </c>
      <c r="M464">
        <v>30</v>
      </c>
      <c r="N464">
        <v>31</v>
      </c>
      <c r="O464">
        <v>30</v>
      </c>
      <c r="P464">
        <v>31</v>
      </c>
      <c r="Q464">
        <f t="shared" si="237"/>
        <v>270</v>
      </c>
      <c r="R464" s="108"/>
      <c r="S464" s="91"/>
      <c r="T464" s="50">
        <f t="shared" si="238"/>
        <v>0</v>
      </c>
      <c r="U464" s="50">
        <f t="shared" si="239"/>
        <v>0</v>
      </c>
      <c r="V464" s="50">
        <f t="shared" si="240"/>
        <v>0</v>
      </c>
      <c r="W464" s="50">
        <f t="shared" si="241"/>
        <v>0</v>
      </c>
      <c r="X464" s="50">
        <f t="shared" si="242"/>
        <v>0</v>
      </c>
      <c r="Y464" s="50"/>
      <c r="Z464" s="50"/>
      <c r="AA464" s="50"/>
      <c r="AB464" s="50"/>
      <c r="AC464" s="50"/>
      <c r="AD464" s="50">
        <f t="shared" si="243"/>
        <v>0</v>
      </c>
      <c r="AE464" s="50">
        <f t="shared" si="244"/>
        <v>0</v>
      </c>
      <c r="AF464" s="50">
        <f t="shared" si="245"/>
        <v>0</v>
      </c>
      <c r="AG464" s="50">
        <f t="shared" si="246"/>
        <v>0</v>
      </c>
      <c r="AI464" s="50">
        <f t="shared" si="247"/>
        <v>0</v>
      </c>
      <c r="AJ464" s="50">
        <f t="shared" si="248"/>
        <v>0</v>
      </c>
      <c r="AK464" s="50">
        <f t="shared" si="249"/>
        <v>0</v>
      </c>
      <c r="AL464" s="50">
        <f t="shared" si="250"/>
        <v>0.15004820215625012</v>
      </c>
      <c r="AR464" s="50">
        <f t="shared" si="251"/>
        <v>0.23684139159763931</v>
      </c>
      <c r="AS464" s="50">
        <f t="shared" si="252"/>
        <v>0.21197892505709132</v>
      </c>
      <c r="AT464" s="50">
        <f t="shared" si="253"/>
        <v>0.2910993078301502</v>
      </c>
      <c r="AV464" s="49">
        <f t="shared" si="254"/>
        <v>0</v>
      </c>
      <c r="AW464" s="49">
        <f t="shared" si="255"/>
        <v>0</v>
      </c>
      <c r="AX464" s="49">
        <f t="shared" si="256"/>
        <v>0</v>
      </c>
      <c r="AY464" s="49">
        <f t="shared" si="257"/>
        <v>402.7833919401516</v>
      </c>
      <c r="AZ464" s="49">
        <f t="shared" si="258"/>
        <v>0</v>
      </c>
      <c r="BA464" s="49">
        <f t="shared" si="259"/>
        <v>0</v>
      </c>
      <c r="BB464" s="49">
        <f t="shared" si="260"/>
        <v>0</v>
      </c>
      <c r="BC464" s="49">
        <f t="shared" si="261"/>
        <v>0</v>
      </c>
      <c r="BD464" s="49">
        <f t="shared" si="262"/>
        <v>0</v>
      </c>
      <c r="BE464" s="49">
        <f t="shared" si="263"/>
        <v>635.76755794903909</v>
      </c>
      <c r="BF464" s="49">
        <f t="shared" si="264"/>
        <v>569.02774726625364</v>
      </c>
      <c r="BG464" s="49">
        <f t="shared" si="265"/>
        <v>781.41533796694205</v>
      </c>
      <c r="BH464" s="72">
        <f t="shared" si="266"/>
        <v>2388.9940351223863</v>
      </c>
      <c r="BI464" s="49">
        <f>VLOOKUP(A464,'1_12'!A:O,15,0)</f>
        <v>6032.2899999999991</v>
      </c>
      <c r="BJ464" s="73">
        <f t="shared" si="267"/>
        <v>-3643.2959648776127</v>
      </c>
      <c r="BK464" s="50">
        <f t="shared" si="268"/>
        <v>4.6644016071338106E-3</v>
      </c>
    </row>
    <row r="465" spans="1:63" x14ac:dyDescent="0.3">
      <c r="A465" s="77" t="s">
        <v>2128</v>
      </c>
      <c r="B465" s="77" t="s">
        <v>542</v>
      </c>
      <c r="C465" s="77">
        <f>VLOOKUP(B465,Площадь!A:B,2,0)</f>
        <v>16.2</v>
      </c>
      <c r="D465" s="113"/>
      <c r="E465">
        <v>31</v>
      </c>
      <c r="F465">
        <v>28</v>
      </c>
      <c r="G465">
        <v>31</v>
      </c>
      <c r="H465">
        <v>5</v>
      </c>
      <c r="Q465">
        <f t="shared" si="237"/>
        <v>95</v>
      </c>
      <c r="R465" s="108"/>
      <c r="S465" s="91"/>
      <c r="T465" s="50">
        <f t="shared" si="238"/>
        <v>0</v>
      </c>
      <c r="U465" s="50">
        <f t="shared" si="239"/>
        <v>0</v>
      </c>
      <c r="V465" s="50">
        <f t="shared" si="240"/>
        <v>0</v>
      </c>
      <c r="W465" s="50">
        <f t="shared" si="241"/>
        <v>0</v>
      </c>
      <c r="X465" s="50">
        <f t="shared" si="242"/>
        <v>0</v>
      </c>
      <c r="Y465" s="50"/>
      <c r="Z465" s="50"/>
      <c r="AA465" s="50"/>
      <c r="AB465" s="50"/>
      <c r="AC465" s="50"/>
      <c r="AD465" s="50">
        <f t="shared" si="243"/>
        <v>0</v>
      </c>
      <c r="AE465" s="50">
        <f t="shared" si="244"/>
        <v>0</v>
      </c>
      <c r="AF465" s="50">
        <f t="shared" si="245"/>
        <v>0</v>
      </c>
      <c r="AG465" s="50">
        <f t="shared" si="246"/>
        <v>0</v>
      </c>
      <c r="AI465" s="50">
        <f t="shared" si="247"/>
        <v>0</v>
      </c>
      <c r="AJ465" s="50">
        <f t="shared" si="248"/>
        <v>0</v>
      </c>
      <c r="AK465" s="50">
        <f t="shared" si="249"/>
        <v>0</v>
      </c>
      <c r="AL465" s="50">
        <f t="shared" si="250"/>
        <v>3.0575860062028316E-2</v>
      </c>
      <c r="AR465" s="50">
        <f t="shared" si="251"/>
        <v>0</v>
      </c>
      <c r="AS465" s="50">
        <f t="shared" si="252"/>
        <v>0</v>
      </c>
      <c r="AT465" s="50">
        <f t="shared" si="253"/>
        <v>0</v>
      </c>
      <c r="AV465" s="49">
        <f t="shared" si="254"/>
        <v>0</v>
      </c>
      <c r="AW465" s="49">
        <f t="shared" si="255"/>
        <v>0</v>
      </c>
      <c r="AX465" s="49">
        <f t="shared" si="256"/>
        <v>0</v>
      </c>
      <c r="AY465" s="49">
        <f t="shared" si="257"/>
        <v>82.076615716106332</v>
      </c>
      <c r="AZ465" s="49">
        <f t="shared" si="258"/>
        <v>0</v>
      </c>
      <c r="BA465" s="49">
        <f t="shared" si="259"/>
        <v>0</v>
      </c>
      <c r="BB465" s="49">
        <f t="shared" si="260"/>
        <v>0</v>
      </c>
      <c r="BC465" s="49">
        <f t="shared" si="261"/>
        <v>0</v>
      </c>
      <c r="BD465" s="49">
        <f t="shared" si="262"/>
        <v>0</v>
      </c>
      <c r="BE465" s="49">
        <f t="shared" si="263"/>
        <v>0</v>
      </c>
      <c r="BF465" s="49">
        <f t="shared" si="264"/>
        <v>0</v>
      </c>
      <c r="BG465" s="49">
        <f t="shared" si="265"/>
        <v>0</v>
      </c>
      <c r="BH465" s="72">
        <f t="shared" si="266"/>
        <v>82.076615716106332</v>
      </c>
      <c r="BI465" s="49">
        <f>VLOOKUP(A465,'1_12'!A:O,15,0)</f>
        <v>115.96</v>
      </c>
      <c r="BJ465" s="73">
        <f t="shared" si="267"/>
        <v>-33.883384283893662</v>
      </c>
      <c r="BK465" s="50">
        <f t="shared" si="268"/>
        <v>1.5728323077175059E-4</v>
      </c>
    </row>
    <row r="466" spans="1:63" x14ac:dyDescent="0.3">
      <c r="A466" s="77" t="s">
        <v>2735</v>
      </c>
      <c r="B466" s="77" t="s">
        <v>542</v>
      </c>
      <c r="C466" s="77">
        <f>VLOOKUP(B466,Площадь!A:B,2,0)</f>
        <v>16.2</v>
      </c>
      <c r="D466" s="113">
        <v>45022</v>
      </c>
      <c r="H466">
        <f>30-H465</f>
        <v>25</v>
      </c>
      <c r="I466">
        <v>31</v>
      </c>
      <c r="J466">
        <v>30</v>
      </c>
      <c r="K466">
        <v>31</v>
      </c>
      <c r="L466">
        <v>31</v>
      </c>
      <c r="M466">
        <v>30</v>
      </c>
      <c r="N466">
        <v>31</v>
      </c>
      <c r="O466">
        <v>30</v>
      </c>
      <c r="P466">
        <v>31</v>
      </c>
      <c r="Q466">
        <f t="shared" si="237"/>
        <v>270</v>
      </c>
      <c r="R466" s="108"/>
      <c r="S466" s="91"/>
      <c r="T466" s="50">
        <f t="shared" si="238"/>
        <v>0</v>
      </c>
      <c r="U466" s="50">
        <f t="shared" si="239"/>
        <v>0</v>
      </c>
      <c r="V466" s="50">
        <f t="shared" si="240"/>
        <v>0</v>
      </c>
      <c r="W466" s="50">
        <f t="shared" si="241"/>
        <v>0</v>
      </c>
      <c r="X466" s="50">
        <f t="shared" si="242"/>
        <v>0</v>
      </c>
      <c r="Y466" s="50"/>
      <c r="Z466" s="50"/>
      <c r="AA466" s="50"/>
      <c r="AB466" s="50"/>
      <c r="AC466" s="50"/>
      <c r="AD466" s="50">
        <f t="shared" si="243"/>
        <v>0</v>
      </c>
      <c r="AE466" s="50">
        <f t="shared" si="244"/>
        <v>0</v>
      </c>
      <c r="AF466" s="50">
        <f t="shared" si="245"/>
        <v>0</v>
      </c>
      <c r="AG466" s="50">
        <f t="shared" si="246"/>
        <v>0</v>
      </c>
      <c r="AI466" s="50">
        <f t="shared" si="247"/>
        <v>0</v>
      </c>
      <c r="AJ466" s="50">
        <f t="shared" si="248"/>
        <v>0</v>
      </c>
      <c r="AK466" s="50">
        <f t="shared" si="249"/>
        <v>0</v>
      </c>
      <c r="AL466" s="50">
        <f t="shared" si="250"/>
        <v>0.1528793003101416</v>
      </c>
      <c r="AR466" s="50">
        <f t="shared" si="251"/>
        <v>0.24131009709948154</v>
      </c>
      <c r="AS466" s="50">
        <f t="shared" si="252"/>
        <v>0.21597852741665904</v>
      </c>
      <c r="AT466" s="50">
        <f t="shared" si="253"/>
        <v>0.29659174760053036</v>
      </c>
      <c r="AV466" s="49">
        <f t="shared" si="254"/>
        <v>0</v>
      </c>
      <c r="AW466" s="49">
        <f t="shared" si="255"/>
        <v>0</v>
      </c>
      <c r="AX466" s="49">
        <f t="shared" si="256"/>
        <v>0</v>
      </c>
      <c r="AY466" s="49">
        <f t="shared" si="257"/>
        <v>410.38307858053173</v>
      </c>
      <c r="AZ466" s="49">
        <f t="shared" si="258"/>
        <v>0</v>
      </c>
      <c r="BA466" s="49">
        <f t="shared" si="259"/>
        <v>0</v>
      </c>
      <c r="BB466" s="49">
        <f t="shared" si="260"/>
        <v>0</v>
      </c>
      <c r="BC466" s="49">
        <f t="shared" si="261"/>
        <v>0</v>
      </c>
      <c r="BD466" s="49">
        <f t="shared" si="262"/>
        <v>0</v>
      </c>
      <c r="BE466" s="49">
        <f t="shared" si="263"/>
        <v>647.76317224996433</v>
      </c>
      <c r="BF466" s="49">
        <f t="shared" si="264"/>
        <v>579.7641198561829</v>
      </c>
      <c r="BG466" s="49">
        <f t="shared" si="265"/>
        <v>796.15902358895971</v>
      </c>
      <c r="BH466" s="72">
        <f t="shared" si="266"/>
        <v>2434.0693942756388</v>
      </c>
      <c r="BI466" s="49">
        <f>VLOOKUP(A466,'1_12'!A:O,15,0)</f>
        <v>6146.15</v>
      </c>
      <c r="BJ466" s="73">
        <f t="shared" si="267"/>
        <v>-3712.0806057243608</v>
      </c>
      <c r="BK466" s="50">
        <f t="shared" si="268"/>
        <v>4.6644016071338097E-3</v>
      </c>
    </row>
    <row r="467" spans="1:63" x14ac:dyDescent="0.3">
      <c r="A467" s="77" t="s">
        <v>1495</v>
      </c>
      <c r="B467" s="77" t="s">
        <v>1075</v>
      </c>
      <c r="C467" s="77">
        <f>VLOOKUP(B467,Площадь!A:B,2,0)</f>
        <v>16.2</v>
      </c>
      <c r="D467" s="113"/>
      <c r="E467">
        <v>31</v>
      </c>
      <c r="F467">
        <v>28</v>
      </c>
      <c r="G467">
        <v>31</v>
      </c>
      <c r="H467">
        <v>5</v>
      </c>
      <c r="Q467">
        <f t="shared" si="237"/>
        <v>95</v>
      </c>
      <c r="R467" s="108"/>
      <c r="S467" s="91"/>
      <c r="T467" s="50">
        <f t="shared" si="238"/>
        <v>0</v>
      </c>
      <c r="U467" s="50">
        <f t="shared" si="239"/>
        <v>0</v>
      </c>
      <c r="V467" s="50">
        <f t="shared" si="240"/>
        <v>0</v>
      </c>
      <c r="W467" s="50">
        <f t="shared" si="241"/>
        <v>0</v>
      </c>
      <c r="X467" s="50">
        <f t="shared" si="242"/>
        <v>0</v>
      </c>
      <c r="Y467" s="50"/>
      <c r="Z467" s="50"/>
      <c r="AA467" s="50"/>
      <c r="AB467" s="50"/>
      <c r="AC467" s="50"/>
      <c r="AD467" s="50">
        <f t="shared" si="243"/>
        <v>0</v>
      </c>
      <c r="AE467" s="50">
        <f t="shared" si="244"/>
        <v>0</v>
      </c>
      <c r="AF467" s="50">
        <f t="shared" si="245"/>
        <v>0</v>
      </c>
      <c r="AG467" s="50">
        <f t="shared" si="246"/>
        <v>0</v>
      </c>
      <c r="AI467" s="50">
        <f t="shared" si="247"/>
        <v>0</v>
      </c>
      <c r="AJ467" s="50">
        <f t="shared" si="248"/>
        <v>0</v>
      </c>
      <c r="AK467" s="50">
        <f t="shared" si="249"/>
        <v>0</v>
      </c>
      <c r="AL467" s="50">
        <f t="shared" si="250"/>
        <v>3.0575860062028316E-2</v>
      </c>
      <c r="AR467" s="50">
        <f t="shared" si="251"/>
        <v>0</v>
      </c>
      <c r="AS467" s="50">
        <f t="shared" si="252"/>
        <v>0</v>
      </c>
      <c r="AT467" s="50">
        <f t="shared" si="253"/>
        <v>0</v>
      </c>
      <c r="AV467" s="49">
        <f t="shared" si="254"/>
        <v>0</v>
      </c>
      <c r="AW467" s="49">
        <f t="shared" si="255"/>
        <v>0</v>
      </c>
      <c r="AX467" s="49">
        <f t="shared" si="256"/>
        <v>0</v>
      </c>
      <c r="AY467" s="49">
        <f t="shared" si="257"/>
        <v>82.076615716106332</v>
      </c>
      <c r="AZ467" s="49">
        <f t="shared" si="258"/>
        <v>0</v>
      </c>
      <c r="BA467" s="49">
        <f t="shared" si="259"/>
        <v>0</v>
      </c>
      <c r="BB467" s="49">
        <f t="shared" si="260"/>
        <v>0</v>
      </c>
      <c r="BC467" s="49">
        <f t="shared" si="261"/>
        <v>0</v>
      </c>
      <c r="BD467" s="49">
        <f t="shared" si="262"/>
        <v>0</v>
      </c>
      <c r="BE467" s="49">
        <f t="shared" si="263"/>
        <v>0</v>
      </c>
      <c r="BF467" s="49">
        <f t="shared" si="264"/>
        <v>0</v>
      </c>
      <c r="BG467" s="49">
        <f t="shared" si="265"/>
        <v>0</v>
      </c>
      <c r="BH467" s="72">
        <f t="shared" si="266"/>
        <v>82.076615716106332</v>
      </c>
      <c r="BI467" s="49">
        <f>VLOOKUP(A467,'1_12'!A:O,15,0)</f>
        <v>115.96</v>
      </c>
      <c r="BJ467" s="73">
        <f t="shared" si="267"/>
        <v>-33.883384283893662</v>
      </c>
      <c r="BK467" s="50">
        <f t="shared" si="268"/>
        <v>1.5728323077175059E-4</v>
      </c>
    </row>
    <row r="468" spans="1:63" x14ac:dyDescent="0.3">
      <c r="A468" s="77" t="s">
        <v>2626</v>
      </c>
      <c r="B468" s="77" t="s">
        <v>1075</v>
      </c>
      <c r="C468" s="77">
        <f>VLOOKUP(B468,Площадь!A:B,2,0)</f>
        <v>16.2</v>
      </c>
      <c r="D468" s="113">
        <v>45022</v>
      </c>
      <c r="H468">
        <f>30-H467</f>
        <v>25</v>
      </c>
      <c r="I468">
        <v>31</v>
      </c>
      <c r="J468">
        <v>30</v>
      </c>
      <c r="K468">
        <v>31</v>
      </c>
      <c r="L468">
        <v>31</v>
      </c>
      <c r="M468">
        <v>30</v>
      </c>
      <c r="N468">
        <v>31</v>
      </c>
      <c r="O468">
        <v>30</v>
      </c>
      <c r="P468">
        <v>31</v>
      </c>
      <c r="Q468">
        <f t="shared" si="237"/>
        <v>270</v>
      </c>
      <c r="R468" s="108"/>
      <c r="S468" s="91"/>
      <c r="T468" s="50">
        <f t="shared" si="238"/>
        <v>0</v>
      </c>
      <c r="U468" s="50">
        <f t="shared" si="239"/>
        <v>0</v>
      </c>
      <c r="V468" s="50">
        <f t="shared" si="240"/>
        <v>0</v>
      </c>
      <c r="W468" s="50">
        <f t="shared" si="241"/>
        <v>0</v>
      </c>
      <c r="X468" s="50">
        <f t="shared" si="242"/>
        <v>0</v>
      </c>
      <c r="Y468" s="50"/>
      <c r="Z468" s="50"/>
      <c r="AA468" s="50"/>
      <c r="AB468" s="50"/>
      <c r="AC468" s="50"/>
      <c r="AD468" s="50">
        <f t="shared" si="243"/>
        <v>0</v>
      </c>
      <c r="AE468" s="50">
        <f t="shared" si="244"/>
        <v>0</v>
      </c>
      <c r="AF468" s="50">
        <f t="shared" si="245"/>
        <v>0</v>
      </c>
      <c r="AG468" s="50">
        <f t="shared" si="246"/>
        <v>0</v>
      </c>
      <c r="AI468" s="50">
        <f t="shared" si="247"/>
        <v>0</v>
      </c>
      <c r="AJ468" s="50">
        <f t="shared" si="248"/>
        <v>0</v>
      </c>
      <c r="AK468" s="50">
        <f t="shared" si="249"/>
        <v>0</v>
      </c>
      <c r="AL468" s="50">
        <f t="shared" si="250"/>
        <v>0.1528793003101416</v>
      </c>
      <c r="AR468" s="50">
        <f t="shared" si="251"/>
        <v>0.24131009709948154</v>
      </c>
      <c r="AS468" s="50">
        <f t="shared" si="252"/>
        <v>0.21597852741665904</v>
      </c>
      <c r="AT468" s="50">
        <f t="shared" si="253"/>
        <v>0.29659174760053036</v>
      </c>
      <c r="AV468" s="49">
        <f t="shared" si="254"/>
        <v>0</v>
      </c>
      <c r="AW468" s="49">
        <f t="shared" si="255"/>
        <v>0</v>
      </c>
      <c r="AX468" s="49">
        <f t="shared" si="256"/>
        <v>0</v>
      </c>
      <c r="AY468" s="49">
        <f t="shared" si="257"/>
        <v>410.38307858053173</v>
      </c>
      <c r="AZ468" s="49">
        <f t="shared" si="258"/>
        <v>0</v>
      </c>
      <c r="BA468" s="49">
        <f t="shared" si="259"/>
        <v>0</v>
      </c>
      <c r="BB468" s="49">
        <f t="shared" si="260"/>
        <v>0</v>
      </c>
      <c r="BC468" s="49">
        <f t="shared" si="261"/>
        <v>0</v>
      </c>
      <c r="BD468" s="49">
        <f t="shared" si="262"/>
        <v>0</v>
      </c>
      <c r="BE468" s="49">
        <f t="shared" si="263"/>
        <v>647.76317224996433</v>
      </c>
      <c r="BF468" s="49">
        <f t="shared" si="264"/>
        <v>579.7641198561829</v>
      </c>
      <c r="BG468" s="49">
        <f t="shared" si="265"/>
        <v>796.15902358895971</v>
      </c>
      <c r="BH468" s="72">
        <f t="shared" si="266"/>
        <v>2434.0693942756388</v>
      </c>
      <c r="BI468" s="49">
        <f>VLOOKUP(A468,'1_12'!A:O,15,0)</f>
        <v>6146.15</v>
      </c>
      <c r="BJ468" s="73">
        <f t="shared" si="267"/>
        <v>-3712.0806057243608</v>
      </c>
      <c r="BK468" s="50">
        <f t="shared" si="268"/>
        <v>4.6644016071338097E-3</v>
      </c>
    </row>
    <row r="469" spans="1:63" x14ac:dyDescent="0.3">
      <c r="A469" s="77" t="s">
        <v>2024</v>
      </c>
      <c r="B469" s="77" t="s">
        <v>979</v>
      </c>
      <c r="C469" s="77">
        <f>VLOOKUP(B469,Площадь!A:B,2,0)</f>
        <v>17</v>
      </c>
      <c r="D469" s="113"/>
      <c r="E469">
        <v>31</v>
      </c>
      <c r="F469">
        <v>28</v>
      </c>
      <c r="G469">
        <v>23</v>
      </c>
      <c r="Q469">
        <f t="shared" si="237"/>
        <v>82</v>
      </c>
      <c r="R469" s="108"/>
      <c r="S469" s="91"/>
      <c r="T469" s="50">
        <f t="shared" si="238"/>
        <v>0</v>
      </c>
      <c r="U469" s="50">
        <f t="shared" si="239"/>
        <v>0</v>
      </c>
      <c r="V469" s="50">
        <f t="shared" si="240"/>
        <v>0</v>
      </c>
      <c r="W469" s="50">
        <f t="shared" si="241"/>
        <v>0</v>
      </c>
      <c r="X469" s="50">
        <f t="shared" si="242"/>
        <v>0</v>
      </c>
      <c r="Y469" s="50"/>
      <c r="Z469" s="50"/>
      <c r="AA469" s="50"/>
      <c r="AB469" s="50"/>
      <c r="AC469" s="50"/>
      <c r="AD469" s="50">
        <f t="shared" si="243"/>
        <v>0</v>
      </c>
      <c r="AE469" s="50">
        <f t="shared" si="244"/>
        <v>0</v>
      </c>
      <c r="AF469" s="50">
        <f t="shared" si="245"/>
        <v>0</v>
      </c>
      <c r="AG469" s="50">
        <f t="shared" si="246"/>
        <v>0</v>
      </c>
      <c r="AI469" s="50">
        <f t="shared" si="247"/>
        <v>0</v>
      </c>
      <c r="AJ469" s="50">
        <f t="shared" si="248"/>
        <v>0</v>
      </c>
      <c r="AK469" s="50">
        <f t="shared" si="249"/>
        <v>0</v>
      </c>
      <c r="AL469" s="50">
        <f t="shared" si="250"/>
        <v>0</v>
      </c>
      <c r="AR469" s="50">
        <f t="shared" si="251"/>
        <v>0</v>
      </c>
      <c r="AS469" s="50">
        <f t="shared" si="252"/>
        <v>0</v>
      </c>
      <c r="AT469" s="50">
        <f t="shared" si="253"/>
        <v>0</v>
      </c>
      <c r="AV469" s="49">
        <f t="shared" si="254"/>
        <v>0</v>
      </c>
      <c r="AW469" s="49">
        <f t="shared" si="255"/>
        <v>0</v>
      </c>
      <c r="AX469" s="49">
        <f t="shared" si="256"/>
        <v>0</v>
      </c>
      <c r="AY469" s="49">
        <f t="shared" si="257"/>
        <v>0</v>
      </c>
      <c r="AZ469" s="49">
        <f t="shared" si="258"/>
        <v>0</v>
      </c>
      <c r="BA469" s="49">
        <f t="shared" si="259"/>
        <v>0</v>
      </c>
      <c r="BB469" s="49">
        <f t="shared" si="260"/>
        <v>0</v>
      </c>
      <c r="BC469" s="49">
        <f t="shared" si="261"/>
        <v>0</v>
      </c>
      <c r="BD469" s="49">
        <f t="shared" si="262"/>
        <v>0</v>
      </c>
      <c r="BE469" s="49">
        <f t="shared" si="263"/>
        <v>0</v>
      </c>
      <c r="BF469" s="49">
        <f t="shared" si="264"/>
        <v>0</v>
      </c>
      <c r="BG469" s="49">
        <f t="shared" si="265"/>
        <v>0</v>
      </c>
      <c r="BH469" s="72">
        <f t="shared" si="266"/>
        <v>0</v>
      </c>
      <c r="BI469" s="49">
        <f>VLOOKUP(A469,'1_12'!A:O,15,0)</f>
        <v>0</v>
      </c>
      <c r="BJ469" s="73">
        <f t="shared" si="267"/>
        <v>0</v>
      </c>
      <c r="BK469" s="50">
        <f t="shared" si="268"/>
        <v>0</v>
      </c>
    </row>
    <row r="470" spans="1:63" x14ac:dyDescent="0.3">
      <c r="A470" s="77" t="s">
        <v>2657</v>
      </c>
      <c r="B470" s="77" t="s">
        <v>979</v>
      </c>
      <c r="C470" s="77">
        <f>VLOOKUP(B470,Площадь!A:B,2,0)</f>
        <v>17</v>
      </c>
      <c r="D470" s="113">
        <v>45009</v>
      </c>
      <c r="G470">
        <f>31-G469</f>
        <v>8</v>
      </c>
      <c r="H470">
        <v>30</v>
      </c>
      <c r="I470">
        <v>31</v>
      </c>
      <c r="J470">
        <v>30</v>
      </c>
      <c r="K470">
        <v>31</v>
      </c>
      <c r="L470">
        <v>31</v>
      </c>
      <c r="M470">
        <v>30</v>
      </c>
      <c r="N470">
        <v>31</v>
      </c>
      <c r="O470">
        <v>30</v>
      </c>
      <c r="P470">
        <v>31</v>
      </c>
      <c r="Q470">
        <f t="shared" si="237"/>
        <v>283</v>
      </c>
      <c r="R470" s="108"/>
      <c r="S470" s="91"/>
      <c r="T470" s="50">
        <f t="shared" si="238"/>
        <v>0</v>
      </c>
      <c r="U470" s="50">
        <f t="shared" si="239"/>
        <v>0</v>
      </c>
      <c r="V470" s="50">
        <f t="shared" si="240"/>
        <v>0</v>
      </c>
      <c r="W470" s="50">
        <f t="shared" si="241"/>
        <v>0</v>
      </c>
      <c r="X470" s="50">
        <f t="shared" si="242"/>
        <v>0</v>
      </c>
      <c r="Y470" s="50"/>
      <c r="Z470" s="50"/>
      <c r="AA470" s="50"/>
      <c r="AB470" s="50"/>
      <c r="AC470" s="50"/>
      <c r="AD470" s="50">
        <f t="shared" si="243"/>
        <v>0</v>
      </c>
      <c r="AE470" s="50">
        <f t="shared" si="244"/>
        <v>0</v>
      </c>
      <c r="AF470" s="50">
        <f t="shared" si="245"/>
        <v>0</v>
      </c>
      <c r="AG470" s="50">
        <f t="shared" si="246"/>
        <v>0</v>
      </c>
      <c r="AI470" s="50">
        <f t="shared" si="247"/>
        <v>0</v>
      </c>
      <c r="AJ470" s="50">
        <f t="shared" si="248"/>
        <v>0</v>
      </c>
      <c r="AK470" s="50">
        <f t="shared" si="249"/>
        <v>0</v>
      </c>
      <c r="AL470" s="50">
        <f t="shared" si="250"/>
        <v>0.19251467446462278</v>
      </c>
      <c r="AR470" s="50">
        <f t="shared" si="251"/>
        <v>0.25322664510439424</v>
      </c>
      <c r="AS470" s="50">
        <f t="shared" si="252"/>
        <v>0.22664413370883976</v>
      </c>
      <c r="AT470" s="50">
        <f t="shared" si="253"/>
        <v>0.31123825365487756</v>
      </c>
      <c r="AV470" s="49">
        <f t="shared" si="254"/>
        <v>0</v>
      </c>
      <c r="AW470" s="49">
        <f t="shared" si="255"/>
        <v>0</v>
      </c>
      <c r="AX470" s="49">
        <f t="shared" si="256"/>
        <v>0</v>
      </c>
      <c r="AY470" s="49">
        <f t="shared" si="257"/>
        <v>516.77869154585483</v>
      </c>
      <c r="AZ470" s="49">
        <f t="shared" si="258"/>
        <v>0</v>
      </c>
      <c r="BA470" s="49">
        <f t="shared" si="259"/>
        <v>0</v>
      </c>
      <c r="BB470" s="49">
        <f t="shared" si="260"/>
        <v>0</v>
      </c>
      <c r="BC470" s="49">
        <f t="shared" si="261"/>
        <v>0</v>
      </c>
      <c r="BD470" s="49">
        <f t="shared" si="262"/>
        <v>0</v>
      </c>
      <c r="BE470" s="49">
        <f t="shared" si="263"/>
        <v>679.75147705243171</v>
      </c>
      <c r="BF470" s="49">
        <f t="shared" si="264"/>
        <v>608.39444676266112</v>
      </c>
      <c r="BG470" s="49">
        <f t="shared" si="265"/>
        <v>835.47551858100712</v>
      </c>
      <c r="BH470" s="72">
        <f t="shared" si="266"/>
        <v>2640.4001339419547</v>
      </c>
      <c r="BI470" s="49">
        <f>VLOOKUP(A470,'1_12'!A:O,15,0)</f>
        <v>6571.3499999999985</v>
      </c>
      <c r="BJ470" s="73">
        <f t="shared" si="267"/>
        <v>-3930.9498660580439</v>
      </c>
      <c r="BK470" s="50">
        <f t="shared" si="268"/>
        <v>4.8216848379055606E-3</v>
      </c>
    </row>
    <row r="471" spans="1:63" x14ac:dyDescent="0.3">
      <c r="A471" s="77" t="s">
        <v>1452</v>
      </c>
      <c r="B471" s="77" t="s">
        <v>1040</v>
      </c>
      <c r="C471" s="77">
        <f>VLOOKUP(B471,Площадь!A:B,2,0)</f>
        <v>16.2</v>
      </c>
      <c r="D471" s="113"/>
      <c r="E471">
        <v>31</v>
      </c>
      <c r="F471">
        <v>28</v>
      </c>
      <c r="G471">
        <v>23</v>
      </c>
      <c r="Q471">
        <f t="shared" si="237"/>
        <v>82</v>
      </c>
      <c r="R471" s="108"/>
      <c r="S471" s="91"/>
      <c r="T471" s="50">
        <f t="shared" si="238"/>
        <v>0</v>
      </c>
      <c r="U471" s="50">
        <f t="shared" si="239"/>
        <v>0</v>
      </c>
      <c r="V471" s="50">
        <f t="shared" si="240"/>
        <v>0</v>
      </c>
      <c r="W471" s="50">
        <f t="shared" si="241"/>
        <v>0</v>
      </c>
      <c r="X471" s="50">
        <f t="shared" si="242"/>
        <v>0</v>
      </c>
      <c r="Y471" s="50"/>
      <c r="Z471" s="50"/>
      <c r="AA471" s="50"/>
      <c r="AB471" s="50"/>
      <c r="AC471" s="50"/>
      <c r="AD471" s="50">
        <f t="shared" si="243"/>
        <v>0</v>
      </c>
      <c r="AE471" s="50">
        <f t="shared" si="244"/>
        <v>0</v>
      </c>
      <c r="AF471" s="50">
        <f t="shared" si="245"/>
        <v>0</v>
      </c>
      <c r="AG471" s="50">
        <f t="shared" si="246"/>
        <v>0</v>
      </c>
      <c r="AI471" s="50">
        <f t="shared" si="247"/>
        <v>0</v>
      </c>
      <c r="AJ471" s="50">
        <f t="shared" si="248"/>
        <v>0</v>
      </c>
      <c r="AK471" s="50">
        <f t="shared" si="249"/>
        <v>0</v>
      </c>
      <c r="AL471" s="50">
        <f t="shared" si="250"/>
        <v>0</v>
      </c>
      <c r="AR471" s="50">
        <f t="shared" si="251"/>
        <v>0</v>
      </c>
      <c r="AS471" s="50">
        <f t="shared" si="252"/>
        <v>0</v>
      </c>
      <c r="AT471" s="50">
        <f t="shared" si="253"/>
        <v>0</v>
      </c>
      <c r="AV471" s="49">
        <f t="shared" si="254"/>
        <v>0</v>
      </c>
      <c r="AW471" s="49">
        <f t="shared" si="255"/>
        <v>0</v>
      </c>
      <c r="AX471" s="49">
        <f t="shared" si="256"/>
        <v>0</v>
      </c>
      <c r="AY471" s="49">
        <f t="shared" si="257"/>
        <v>0</v>
      </c>
      <c r="AZ471" s="49">
        <f t="shared" si="258"/>
        <v>0</v>
      </c>
      <c r="BA471" s="49">
        <f t="shared" si="259"/>
        <v>0</v>
      </c>
      <c r="BB471" s="49">
        <f t="shared" si="260"/>
        <v>0</v>
      </c>
      <c r="BC471" s="49">
        <f t="shared" si="261"/>
        <v>0</v>
      </c>
      <c r="BD471" s="49">
        <f t="shared" si="262"/>
        <v>0</v>
      </c>
      <c r="BE471" s="49">
        <f t="shared" si="263"/>
        <v>0</v>
      </c>
      <c r="BF471" s="49">
        <f t="shared" si="264"/>
        <v>0</v>
      </c>
      <c r="BG471" s="49">
        <f t="shared" si="265"/>
        <v>0</v>
      </c>
      <c r="BH471" s="72">
        <f t="shared" si="266"/>
        <v>0</v>
      </c>
      <c r="BI471" s="49">
        <f>VLOOKUP(A471,'1_12'!A:O,15,0)</f>
        <v>0</v>
      </c>
      <c r="BJ471" s="73">
        <f t="shared" si="267"/>
        <v>0</v>
      </c>
      <c r="BK471" s="50">
        <f t="shared" si="268"/>
        <v>0</v>
      </c>
    </row>
    <row r="472" spans="1:63" x14ac:dyDescent="0.3">
      <c r="A472" s="77" t="s">
        <v>2630</v>
      </c>
      <c r="B472" s="77" t="s">
        <v>1040</v>
      </c>
      <c r="C472" s="77">
        <f>VLOOKUP(B472,Площадь!A:B,2,0)</f>
        <v>16.2</v>
      </c>
      <c r="D472" s="113">
        <v>45009</v>
      </c>
      <c r="G472">
        <f>31-G471</f>
        <v>8</v>
      </c>
      <c r="H472">
        <v>30</v>
      </c>
      <c r="I472">
        <v>31</v>
      </c>
      <c r="J472">
        <v>30</v>
      </c>
      <c r="K472">
        <v>31</v>
      </c>
      <c r="L472">
        <v>31</v>
      </c>
      <c r="M472">
        <v>30</v>
      </c>
      <c r="N472">
        <v>31</v>
      </c>
      <c r="O472">
        <v>30</v>
      </c>
      <c r="P472">
        <v>31</v>
      </c>
      <c r="Q472">
        <f t="shared" si="237"/>
        <v>283</v>
      </c>
      <c r="R472" s="108"/>
      <c r="S472" s="91"/>
      <c r="T472" s="50">
        <f t="shared" si="238"/>
        <v>0</v>
      </c>
      <c r="U472" s="50">
        <f t="shared" si="239"/>
        <v>0</v>
      </c>
      <c r="V472" s="50">
        <f t="shared" si="240"/>
        <v>0</v>
      </c>
      <c r="W472" s="50">
        <f t="shared" si="241"/>
        <v>0</v>
      </c>
      <c r="X472" s="50">
        <f t="shared" si="242"/>
        <v>0</v>
      </c>
      <c r="Y472" s="50"/>
      <c r="Z472" s="50"/>
      <c r="AA472" s="50"/>
      <c r="AB472" s="50"/>
      <c r="AC472" s="50"/>
      <c r="AD472" s="50">
        <f t="shared" si="243"/>
        <v>0</v>
      </c>
      <c r="AE472" s="50">
        <f t="shared" si="244"/>
        <v>0</v>
      </c>
      <c r="AF472" s="50">
        <f t="shared" si="245"/>
        <v>0</v>
      </c>
      <c r="AG472" s="50">
        <f t="shared" si="246"/>
        <v>0</v>
      </c>
      <c r="AI472" s="50">
        <f t="shared" si="247"/>
        <v>0</v>
      </c>
      <c r="AJ472" s="50">
        <f t="shared" si="248"/>
        <v>0</v>
      </c>
      <c r="AK472" s="50">
        <f t="shared" si="249"/>
        <v>0</v>
      </c>
      <c r="AL472" s="50">
        <f t="shared" si="250"/>
        <v>0.18345516037216991</v>
      </c>
      <c r="AR472" s="50">
        <f t="shared" si="251"/>
        <v>0.24131009709948154</v>
      </c>
      <c r="AS472" s="50">
        <f t="shared" si="252"/>
        <v>0.21597852741665904</v>
      </c>
      <c r="AT472" s="50">
        <f t="shared" si="253"/>
        <v>0.29659174760053036</v>
      </c>
      <c r="AV472" s="49">
        <f t="shared" si="254"/>
        <v>0</v>
      </c>
      <c r="AW472" s="49">
        <f t="shared" si="255"/>
        <v>0</v>
      </c>
      <c r="AX472" s="49">
        <f t="shared" si="256"/>
        <v>0</v>
      </c>
      <c r="AY472" s="49">
        <f t="shared" si="257"/>
        <v>492.45969429663808</v>
      </c>
      <c r="AZ472" s="49">
        <f t="shared" si="258"/>
        <v>0</v>
      </c>
      <c r="BA472" s="49">
        <f t="shared" si="259"/>
        <v>0</v>
      </c>
      <c r="BB472" s="49">
        <f t="shared" si="260"/>
        <v>0</v>
      </c>
      <c r="BC472" s="49">
        <f t="shared" si="261"/>
        <v>0</v>
      </c>
      <c r="BD472" s="49">
        <f t="shared" si="262"/>
        <v>0</v>
      </c>
      <c r="BE472" s="49">
        <f t="shared" si="263"/>
        <v>647.76317224996433</v>
      </c>
      <c r="BF472" s="49">
        <f t="shared" si="264"/>
        <v>579.7641198561829</v>
      </c>
      <c r="BG472" s="49">
        <f t="shared" si="265"/>
        <v>796.15902358895971</v>
      </c>
      <c r="BH472" s="72">
        <f t="shared" si="266"/>
        <v>2516.1460099917449</v>
      </c>
      <c r="BI472" s="49">
        <f>VLOOKUP(A472,'1_12'!A:O,15,0)</f>
        <v>6262.11</v>
      </c>
      <c r="BJ472" s="73">
        <f t="shared" si="267"/>
        <v>-3745.9639900082548</v>
      </c>
      <c r="BK472" s="50">
        <f t="shared" si="268"/>
        <v>4.8216848379055597E-3</v>
      </c>
    </row>
    <row r="473" spans="1:63" x14ac:dyDescent="0.3">
      <c r="A473" s="77" t="s">
        <v>1472</v>
      </c>
      <c r="B473" s="77" t="s">
        <v>1079</v>
      </c>
      <c r="C473" s="77">
        <f>VLOOKUP(B473,Площадь!A:B,2,0)</f>
        <v>19.100000000000001</v>
      </c>
      <c r="D473" s="113"/>
      <c r="E473">
        <v>31</v>
      </c>
      <c r="F473">
        <v>28</v>
      </c>
      <c r="G473">
        <v>20</v>
      </c>
      <c r="Q473">
        <f t="shared" si="237"/>
        <v>79</v>
      </c>
      <c r="R473" s="108"/>
      <c r="S473" s="91"/>
      <c r="T473" s="50">
        <f t="shared" si="238"/>
        <v>0</v>
      </c>
      <c r="U473" s="50">
        <f t="shared" si="239"/>
        <v>0</v>
      </c>
      <c r="V473" s="50">
        <f t="shared" si="240"/>
        <v>0</v>
      </c>
      <c r="W473" s="50">
        <f t="shared" si="241"/>
        <v>0</v>
      </c>
      <c r="X473" s="50">
        <f t="shared" si="242"/>
        <v>0</v>
      </c>
      <c r="Y473" s="50"/>
      <c r="Z473" s="50"/>
      <c r="AA473" s="50"/>
      <c r="AB473" s="50"/>
      <c r="AC473" s="50"/>
      <c r="AD473" s="50">
        <f t="shared" si="243"/>
        <v>0</v>
      </c>
      <c r="AE473" s="50">
        <f t="shared" si="244"/>
        <v>0</v>
      </c>
      <c r="AF473" s="50">
        <f t="shared" si="245"/>
        <v>0</v>
      </c>
      <c r="AG473" s="50">
        <f t="shared" si="246"/>
        <v>0</v>
      </c>
      <c r="AI473" s="50">
        <f t="shared" si="247"/>
        <v>0</v>
      </c>
      <c r="AJ473" s="50">
        <f t="shared" si="248"/>
        <v>0</v>
      </c>
      <c r="AK473" s="50">
        <f t="shared" si="249"/>
        <v>0</v>
      </c>
      <c r="AL473" s="50">
        <f t="shared" si="250"/>
        <v>0</v>
      </c>
      <c r="AR473" s="50">
        <f t="shared" si="251"/>
        <v>0</v>
      </c>
      <c r="AS473" s="50">
        <f t="shared" si="252"/>
        <v>0</v>
      </c>
      <c r="AT473" s="50">
        <f t="shared" si="253"/>
        <v>0</v>
      </c>
      <c r="AV473" s="49">
        <f t="shared" si="254"/>
        <v>0</v>
      </c>
      <c r="AW473" s="49">
        <f t="shared" si="255"/>
        <v>0</v>
      </c>
      <c r="AX473" s="49">
        <f t="shared" si="256"/>
        <v>0</v>
      </c>
      <c r="AY473" s="49">
        <f t="shared" si="257"/>
        <v>0</v>
      </c>
      <c r="AZ473" s="49">
        <f t="shared" si="258"/>
        <v>0</v>
      </c>
      <c r="BA473" s="49">
        <f t="shared" si="259"/>
        <v>0</v>
      </c>
      <c r="BB473" s="49">
        <f t="shared" si="260"/>
        <v>0</v>
      </c>
      <c r="BC473" s="49">
        <f t="shared" si="261"/>
        <v>0</v>
      </c>
      <c r="BD473" s="49">
        <f t="shared" si="262"/>
        <v>0</v>
      </c>
      <c r="BE473" s="49">
        <f t="shared" si="263"/>
        <v>0</v>
      </c>
      <c r="BF473" s="49">
        <f t="shared" si="264"/>
        <v>0</v>
      </c>
      <c r="BG473" s="49">
        <f t="shared" si="265"/>
        <v>0</v>
      </c>
      <c r="BH473" s="72">
        <f t="shared" si="266"/>
        <v>0</v>
      </c>
      <c r="BI473" s="49">
        <f>VLOOKUP(A473,'1_12'!A:O,15,0)</f>
        <v>0</v>
      </c>
      <c r="BJ473" s="73">
        <f t="shared" si="267"/>
        <v>0</v>
      </c>
      <c r="BK473" s="50">
        <f t="shared" si="268"/>
        <v>0</v>
      </c>
    </row>
    <row r="474" spans="1:63" x14ac:dyDescent="0.3">
      <c r="A474" s="77" t="s">
        <v>2482</v>
      </c>
      <c r="B474" s="77" t="s">
        <v>1079</v>
      </c>
      <c r="C474" s="77">
        <f>VLOOKUP(B474,Площадь!A:B,2,0)</f>
        <v>19.100000000000001</v>
      </c>
      <c r="D474" s="113">
        <v>45006</v>
      </c>
      <c r="G474">
        <f>31-G473</f>
        <v>11</v>
      </c>
      <c r="H474">
        <v>30</v>
      </c>
      <c r="I474">
        <v>31</v>
      </c>
      <c r="J474">
        <v>30</v>
      </c>
      <c r="K474">
        <v>31</v>
      </c>
      <c r="L474">
        <v>31</v>
      </c>
      <c r="M474">
        <v>30</v>
      </c>
      <c r="N474">
        <v>31</v>
      </c>
      <c r="O474">
        <v>30</v>
      </c>
      <c r="P474">
        <v>31</v>
      </c>
      <c r="Q474">
        <f t="shared" si="237"/>
        <v>286</v>
      </c>
      <c r="R474" s="108"/>
      <c r="S474" s="91"/>
      <c r="T474" s="50">
        <f t="shared" si="238"/>
        <v>0</v>
      </c>
      <c r="U474" s="50">
        <f t="shared" si="239"/>
        <v>0</v>
      </c>
      <c r="V474" s="50">
        <f t="shared" si="240"/>
        <v>0</v>
      </c>
      <c r="W474" s="50">
        <f t="shared" si="241"/>
        <v>0</v>
      </c>
      <c r="X474" s="50">
        <f t="shared" si="242"/>
        <v>0</v>
      </c>
      <c r="Y474" s="50"/>
      <c r="Z474" s="50"/>
      <c r="AA474" s="50"/>
      <c r="AB474" s="50"/>
      <c r="AC474" s="50"/>
      <c r="AD474" s="50">
        <f t="shared" si="243"/>
        <v>0</v>
      </c>
      <c r="AE474" s="50">
        <f t="shared" si="244"/>
        <v>0</v>
      </c>
      <c r="AF474" s="50">
        <f t="shared" si="245"/>
        <v>0</v>
      </c>
      <c r="AG474" s="50">
        <f t="shared" si="246"/>
        <v>0</v>
      </c>
      <c r="AI474" s="50">
        <f t="shared" si="247"/>
        <v>0</v>
      </c>
      <c r="AJ474" s="50">
        <f t="shared" si="248"/>
        <v>0</v>
      </c>
      <c r="AK474" s="50">
        <f t="shared" si="249"/>
        <v>0</v>
      </c>
      <c r="AL474" s="50">
        <f t="shared" si="250"/>
        <v>0.21629589895731147</v>
      </c>
      <c r="AR474" s="50">
        <f t="shared" si="251"/>
        <v>0.28450758361729001</v>
      </c>
      <c r="AS474" s="50">
        <f t="shared" si="252"/>
        <v>0.25464135022581408</v>
      </c>
      <c r="AT474" s="50">
        <f t="shared" si="253"/>
        <v>0.34968533204753893</v>
      </c>
      <c r="AV474" s="49">
        <f t="shared" si="254"/>
        <v>0</v>
      </c>
      <c r="AW474" s="49">
        <f t="shared" si="255"/>
        <v>0</v>
      </c>
      <c r="AX474" s="49">
        <f t="shared" si="256"/>
        <v>0</v>
      </c>
      <c r="AY474" s="49">
        <f t="shared" si="257"/>
        <v>580.61605932504858</v>
      </c>
      <c r="AZ474" s="49">
        <f t="shared" si="258"/>
        <v>0</v>
      </c>
      <c r="BA474" s="49">
        <f t="shared" si="259"/>
        <v>0</v>
      </c>
      <c r="BB474" s="49">
        <f t="shared" si="260"/>
        <v>0</v>
      </c>
      <c r="BC474" s="49">
        <f t="shared" si="261"/>
        <v>0</v>
      </c>
      <c r="BD474" s="49">
        <f t="shared" si="262"/>
        <v>0</v>
      </c>
      <c r="BE474" s="49">
        <f t="shared" si="263"/>
        <v>763.72077715890862</v>
      </c>
      <c r="BF474" s="49">
        <f t="shared" si="264"/>
        <v>683.54905489216628</v>
      </c>
      <c r="BG474" s="49">
        <f t="shared" si="265"/>
        <v>938.68131793513169</v>
      </c>
      <c r="BH474" s="72">
        <f t="shared" si="266"/>
        <v>2966.5672093112548</v>
      </c>
      <c r="BI474" s="49">
        <f>VLOOKUP(A474,'1_12'!A:O,15,0)</f>
        <v>7383.06</v>
      </c>
      <c r="BJ474" s="73">
        <f t="shared" si="267"/>
        <v>-4416.492790688746</v>
      </c>
      <c r="BK474" s="50">
        <f t="shared" si="268"/>
        <v>4.8216848379055606E-3</v>
      </c>
    </row>
    <row r="475" spans="1:63" x14ac:dyDescent="0.3">
      <c r="A475" s="77" t="s">
        <v>1718</v>
      </c>
      <c r="B475" s="77" t="s">
        <v>658</v>
      </c>
      <c r="C475" s="77">
        <f>VLOOKUP(B475,Площадь!A:B,2,0)</f>
        <v>19.100000000000001</v>
      </c>
      <c r="D475" s="113"/>
      <c r="E475">
        <v>31</v>
      </c>
      <c r="F475">
        <v>28</v>
      </c>
      <c r="G475">
        <v>20</v>
      </c>
      <c r="Q475">
        <f t="shared" si="237"/>
        <v>79</v>
      </c>
      <c r="R475" s="108"/>
      <c r="S475" s="91"/>
      <c r="T475" s="50">
        <f t="shared" si="238"/>
        <v>0</v>
      </c>
      <c r="U475" s="50">
        <f t="shared" si="239"/>
        <v>0</v>
      </c>
      <c r="V475" s="50">
        <f t="shared" si="240"/>
        <v>0</v>
      </c>
      <c r="W475" s="50">
        <f t="shared" si="241"/>
        <v>0</v>
      </c>
      <c r="X475" s="50">
        <f t="shared" si="242"/>
        <v>0</v>
      </c>
      <c r="Y475" s="50"/>
      <c r="Z475" s="50"/>
      <c r="AA475" s="50"/>
      <c r="AB475" s="50"/>
      <c r="AC475" s="50"/>
      <c r="AD475" s="50">
        <f t="shared" si="243"/>
        <v>0</v>
      </c>
      <c r="AE475" s="50">
        <f t="shared" si="244"/>
        <v>0</v>
      </c>
      <c r="AF475" s="50">
        <f t="shared" si="245"/>
        <v>0</v>
      </c>
      <c r="AG475" s="50">
        <f t="shared" si="246"/>
        <v>0</v>
      </c>
      <c r="AI475" s="50">
        <f t="shared" si="247"/>
        <v>0</v>
      </c>
      <c r="AJ475" s="50">
        <f t="shared" si="248"/>
        <v>0</v>
      </c>
      <c r="AK475" s="50">
        <f t="shared" si="249"/>
        <v>0</v>
      </c>
      <c r="AL475" s="50">
        <f t="shared" si="250"/>
        <v>0</v>
      </c>
      <c r="AR475" s="50">
        <f t="shared" si="251"/>
        <v>0</v>
      </c>
      <c r="AS475" s="50">
        <f t="shared" si="252"/>
        <v>0</v>
      </c>
      <c r="AT475" s="50">
        <f t="shared" si="253"/>
        <v>0</v>
      </c>
      <c r="AV475" s="49">
        <f t="shared" si="254"/>
        <v>0</v>
      </c>
      <c r="AW475" s="49">
        <f t="shared" si="255"/>
        <v>0</v>
      </c>
      <c r="AX475" s="49">
        <f t="shared" si="256"/>
        <v>0</v>
      </c>
      <c r="AY475" s="49">
        <f t="shared" si="257"/>
        <v>0</v>
      </c>
      <c r="AZ475" s="49">
        <f t="shared" si="258"/>
        <v>0</v>
      </c>
      <c r="BA475" s="49">
        <f t="shared" si="259"/>
        <v>0</v>
      </c>
      <c r="BB475" s="49">
        <f t="shared" si="260"/>
        <v>0</v>
      </c>
      <c r="BC475" s="49">
        <f t="shared" si="261"/>
        <v>0</v>
      </c>
      <c r="BD475" s="49">
        <f t="shared" si="262"/>
        <v>0</v>
      </c>
      <c r="BE475" s="49">
        <f t="shared" si="263"/>
        <v>0</v>
      </c>
      <c r="BF475" s="49">
        <f t="shared" si="264"/>
        <v>0</v>
      </c>
      <c r="BG475" s="49">
        <f t="shared" si="265"/>
        <v>0</v>
      </c>
      <c r="BH475" s="72">
        <f t="shared" si="266"/>
        <v>0</v>
      </c>
      <c r="BI475" s="49">
        <f>VLOOKUP(A475,'1_12'!A:O,15,0)</f>
        <v>0</v>
      </c>
      <c r="BJ475" s="73">
        <f t="shared" si="267"/>
        <v>0</v>
      </c>
      <c r="BK475" s="50">
        <f t="shared" si="268"/>
        <v>0</v>
      </c>
    </row>
    <row r="476" spans="1:63" x14ac:dyDescent="0.3">
      <c r="A476" s="77" t="s">
        <v>2591</v>
      </c>
      <c r="B476" s="77" t="s">
        <v>658</v>
      </c>
      <c r="C476" s="77">
        <f>VLOOKUP(B476,Площадь!A:B,2,0)</f>
        <v>19.100000000000001</v>
      </c>
      <c r="D476" s="113">
        <v>45006</v>
      </c>
      <c r="G476">
        <f>31-G475</f>
        <v>11</v>
      </c>
      <c r="H476">
        <v>30</v>
      </c>
      <c r="I476">
        <v>31</v>
      </c>
      <c r="J476">
        <v>30</v>
      </c>
      <c r="K476">
        <v>31</v>
      </c>
      <c r="L476">
        <v>31</v>
      </c>
      <c r="M476">
        <v>30</v>
      </c>
      <c r="N476">
        <v>31</v>
      </c>
      <c r="O476">
        <v>30</v>
      </c>
      <c r="P476">
        <v>31</v>
      </c>
      <c r="Q476">
        <f t="shared" si="237"/>
        <v>286</v>
      </c>
      <c r="R476" s="108"/>
      <c r="S476" s="91"/>
      <c r="T476" s="50">
        <f t="shared" si="238"/>
        <v>0</v>
      </c>
      <c r="U476" s="50">
        <f t="shared" si="239"/>
        <v>0</v>
      </c>
      <c r="V476" s="50">
        <f t="shared" si="240"/>
        <v>0</v>
      </c>
      <c r="W476" s="50">
        <f t="shared" si="241"/>
        <v>0</v>
      </c>
      <c r="X476" s="50">
        <f t="shared" si="242"/>
        <v>0</v>
      </c>
      <c r="Y476" s="50"/>
      <c r="Z476" s="50"/>
      <c r="AA476" s="50"/>
      <c r="AB476" s="50"/>
      <c r="AC476" s="50"/>
      <c r="AD476" s="50">
        <f t="shared" si="243"/>
        <v>0</v>
      </c>
      <c r="AE476" s="50">
        <f t="shared" si="244"/>
        <v>0</v>
      </c>
      <c r="AF476" s="50">
        <f t="shared" si="245"/>
        <v>0</v>
      </c>
      <c r="AG476" s="50">
        <f t="shared" si="246"/>
        <v>0</v>
      </c>
      <c r="AI476" s="50">
        <f t="shared" si="247"/>
        <v>0</v>
      </c>
      <c r="AJ476" s="50">
        <f t="shared" si="248"/>
        <v>0</v>
      </c>
      <c r="AK476" s="50">
        <f t="shared" si="249"/>
        <v>0</v>
      </c>
      <c r="AL476" s="50">
        <f t="shared" si="250"/>
        <v>0.21629589895731147</v>
      </c>
      <c r="AR476" s="50">
        <f t="shared" si="251"/>
        <v>0.28450758361729001</v>
      </c>
      <c r="AS476" s="50">
        <f t="shared" si="252"/>
        <v>0.25464135022581408</v>
      </c>
      <c r="AT476" s="50">
        <f t="shared" si="253"/>
        <v>0.34968533204753893</v>
      </c>
      <c r="AV476" s="49">
        <f t="shared" si="254"/>
        <v>0</v>
      </c>
      <c r="AW476" s="49">
        <f t="shared" si="255"/>
        <v>0</v>
      </c>
      <c r="AX476" s="49">
        <f t="shared" si="256"/>
        <v>0</v>
      </c>
      <c r="AY476" s="49">
        <f t="shared" si="257"/>
        <v>580.61605932504858</v>
      </c>
      <c r="AZ476" s="49">
        <f t="shared" si="258"/>
        <v>0</v>
      </c>
      <c r="BA476" s="49">
        <f t="shared" si="259"/>
        <v>0</v>
      </c>
      <c r="BB476" s="49">
        <f t="shared" si="260"/>
        <v>0</v>
      </c>
      <c r="BC476" s="49">
        <f t="shared" si="261"/>
        <v>0</v>
      </c>
      <c r="BD476" s="49">
        <f t="shared" si="262"/>
        <v>0</v>
      </c>
      <c r="BE476" s="49">
        <f t="shared" si="263"/>
        <v>763.72077715890862</v>
      </c>
      <c r="BF476" s="49">
        <f t="shared" si="264"/>
        <v>683.54905489216628</v>
      </c>
      <c r="BG476" s="49">
        <f t="shared" si="265"/>
        <v>938.68131793513169</v>
      </c>
      <c r="BH476" s="72">
        <f t="shared" si="266"/>
        <v>2966.5672093112548</v>
      </c>
      <c r="BI476" s="49">
        <f>VLOOKUP(A476,'1_12'!A:O,15,0)</f>
        <v>7383.06</v>
      </c>
      <c r="BJ476" s="73">
        <f t="shared" si="267"/>
        <v>-4416.492790688746</v>
      </c>
      <c r="BK476" s="50">
        <f t="shared" si="268"/>
        <v>4.8216848379055606E-3</v>
      </c>
    </row>
    <row r="477" spans="1:63" x14ac:dyDescent="0.3">
      <c r="A477" s="77" t="s">
        <v>2033</v>
      </c>
      <c r="B477" s="77" t="s">
        <v>1138</v>
      </c>
      <c r="C477" s="77">
        <f>VLOOKUP(B477,Площадь!A:B,2,0)</f>
        <v>15.8</v>
      </c>
      <c r="D477" s="113"/>
      <c r="E477">
        <v>31</v>
      </c>
      <c r="F477">
        <v>28</v>
      </c>
      <c r="G477">
        <v>28</v>
      </c>
      <c r="Q477">
        <f t="shared" si="237"/>
        <v>87</v>
      </c>
      <c r="R477" s="108"/>
      <c r="S477" s="91"/>
      <c r="T477" s="50">
        <f t="shared" si="238"/>
        <v>0</v>
      </c>
      <c r="U477" s="50">
        <f t="shared" si="239"/>
        <v>0</v>
      </c>
      <c r="V477" s="50">
        <f t="shared" si="240"/>
        <v>0</v>
      </c>
      <c r="W477" s="50">
        <f t="shared" si="241"/>
        <v>0</v>
      </c>
      <c r="X477" s="50">
        <f t="shared" si="242"/>
        <v>0</v>
      </c>
      <c r="Y477" s="50"/>
      <c r="Z477" s="50"/>
      <c r="AA477" s="50"/>
      <c r="AB477" s="50"/>
      <c r="AC477" s="50"/>
      <c r="AD477" s="50">
        <f t="shared" si="243"/>
        <v>0</v>
      </c>
      <c r="AE477" s="50">
        <f t="shared" si="244"/>
        <v>0</v>
      </c>
      <c r="AF477" s="50">
        <f t="shared" si="245"/>
        <v>0</v>
      </c>
      <c r="AG477" s="50">
        <f t="shared" si="246"/>
        <v>0</v>
      </c>
      <c r="AI477" s="50">
        <f t="shared" si="247"/>
        <v>0</v>
      </c>
      <c r="AJ477" s="50">
        <f t="shared" si="248"/>
        <v>0</v>
      </c>
      <c r="AK477" s="50">
        <f t="shared" si="249"/>
        <v>0</v>
      </c>
      <c r="AL477" s="50">
        <f t="shared" si="250"/>
        <v>0</v>
      </c>
      <c r="AR477" s="50">
        <f t="shared" si="251"/>
        <v>0</v>
      </c>
      <c r="AS477" s="50">
        <f t="shared" si="252"/>
        <v>0</v>
      </c>
      <c r="AT477" s="50">
        <f t="shared" si="253"/>
        <v>0</v>
      </c>
      <c r="AV477" s="49">
        <f t="shared" si="254"/>
        <v>0</v>
      </c>
      <c r="AW477" s="49">
        <f t="shared" si="255"/>
        <v>0</v>
      </c>
      <c r="AX477" s="49">
        <f t="shared" si="256"/>
        <v>0</v>
      </c>
      <c r="AY477" s="49">
        <f t="shared" si="257"/>
        <v>0</v>
      </c>
      <c r="AZ477" s="49">
        <f t="shared" si="258"/>
        <v>0</v>
      </c>
      <c r="BA477" s="49">
        <f t="shared" si="259"/>
        <v>0</v>
      </c>
      <c r="BB477" s="49">
        <f t="shared" si="260"/>
        <v>0</v>
      </c>
      <c r="BC477" s="49">
        <f t="shared" si="261"/>
        <v>0</v>
      </c>
      <c r="BD477" s="49">
        <f t="shared" si="262"/>
        <v>0</v>
      </c>
      <c r="BE477" s="49">
        <f t="shared" si="263"/>
        <v>0</v>
      </c>
      <c r="BF477" s="49">
        <f t="shared" si="264"/>
        <v>0</v>
      </c>
      <c r="BG477" s="49">
        <f t="shared" si="265"/>
        <v>0</v>
      </c>
      <c r="BH477" s="72">
        <f t="shared" si="266"/>
        <v>0</v>
      </c>
      <c r="BI477" s="49">
        <f>VLOOKUP(A477,'1_12'!A:O,15,0)</f>
        <v>0</v>
      </c>
      <c r="BJ477" s="73">
        <f t="shared" si="267"/>
        <v>0</v>
      </c>
      <c r="BK477" s="50">
        <f t="shared" si="268"/>
        <v>0</v>
      </c>
    </row>
    <row r="478" spans="1:63" x14ac:dyDescent="0.3">
      <c r="A478" s="77" t="s">
        <v>2703</v>
      </c>
      <c r="B478" s="77" t="s">
        <v>1138</v>
      </c>
      <c r="C478" s="77">
        <f>VLOOKUP(B478,Площадь!A:B,2,0)</f>
        <v>15.8</v>
      </c>
      <c r="D478" s="113">
        <v>45014</v>
      </c>
      <c r="G478">
        <f>31-G477</f>
        <v>3</v>
      </c>
      <c r="H478">
        <v>30</v>
      </c>
      <c r="I478">
        <v>31</v>
      </c>
      <c r="J478">
        <v>30</v>
      </c>
      <c r="K478">
        <v>31</v>
      </c>
      <c r="L478">
        <v>31</v>
      </c>
      <c r="M478">
        <v>30</v>
      </c>
      <c r="N478">
        <v>31</v>
      </c>
      <c r="O478">
        <v>30</v>
      </c>
      <c r="P478">
        <v>31</v>
      </c>
      <c r="Q478">
        <f t="shared" si="237"/>
        <v>278</v>
      </c>
      <c r="R478" s="108"/>
      <c r="S478" s="91"/>
      <c r="T478" s="50">
        <f t="shared" si="238"/>
        <v>0</v>
      </c>
      <c r="U478" s="50">
        <f t="shared" si="239"/>
        <v>0</v>
      </c>
      <c r="V478" s="50">
        <f t="shared" si="240"/>
        <v>0</v>
      </c>
      <c r="W478" s="50">
        <f t="shared" si="241"/>
        <v>0</v>
      </c>
      <c r="X478" s="50">
        <f t="shared" si="242"/>
        <v>0</v>
      </c>
      <c r="Y478" s="50"/>
      <c r="Z478" s="50"/>
      <c r="AA478" s="50"/>
      <c r="AB478" s="50"/>
      <c r="AC478" s="50"/>
      <c r="AD478" s="50">
        <f t="shared" si="243"/>
        <v>0</v>
      </c>
      <c r="AE478" s="50">
        <f t="shared" si="244"/>
        <v>0</v>
      </c>
      <c r="AF478" s="50">
        <f t="shared" si="245"/>
        <v>0</v>
      </c>
      <c r="AG478" s="50">
        <f t="shared" si="246"/>
        <v>0</v>
      </c>
      <c r="AI478" s="50">
        <f t="shared" si="247"/>
        <v>0</v>
      </c>
      <c r="AJ478" s="50">
        <f t="shared" si="248"/>
        <v>0</v>
      </c>
      <c r="AK478" s="50">
        <f t="shared" si="249"/>
        <v>0</v>
      </c>
      <c r="AL478" s="50">
        <f t="shared" si="250"/>
        <v>0.17892540332594353</v>
      </c>
      <c r="AR478" s="50">
        <f t="shared" si="251"/>
        <v>0.23535182309702524</v>
      </c>
      <c r="AS478" s="50">
        <f t="shared" si="252"/>
        <v>0.21064572427056874</v>
      </c>
      <c r="AT478" s="50">
        <f t="shared" si="253"/>
        <v>0.28926849457335685</v>
      </c>
      <c r="AV478" s="49">
        <f t="shared" si="254"/>
        <v>0</v>
      </c>
      <c r="AW478" s="49">
        <f t="shared" si="255"/>
        <v>0</v>
      </c>
      <c r="AX478" s="49">
        <f t="shared" si="256"/>
        <v>0</v>
      </c>
      <c r="AY478" s="49">
        <f t="shared" si="257"/>
        <v>480.30019567202982</v>
      </c>
      <c r="AZ478" s="49">
        <f t="shared" si="258"/>
        <v>0</v>
      </c>
      <c r="BA478" s="49">
        <f t="shared" si="259"/>
        <v>0</v>
      </c>
      <c r="BB478" s="49">
        <f t="shared" si="260"/>
        <v>0</v>
      </c>
      <c r="BC478" s="49">
        <f t="shared" si="261"/>
        <v>0</v>
      </c>
      <c r="BD478" s="49">
        <f t="shared" si="262"/>
        <v>0</v>
      </c>
      <c r="BE478" s="49">
        <f t="shared" si="263"/>
        <v>631.76901984873075</v>
      </c>
      <c r="BF478" s="49">
        <f t="shared" si="264"/>
        <v>565.44895640294396</v>
      </c>
      <c r="BG478" s="49">
        <f t="shared" si="265"/>
        <v>776.50077609293623</v>
      </c>
      <c r="BH478" s="72">
        <f t="shared" si="266"/>
        <v>2454.0189480166405</v>
      </c>
      <c r="BI478" s="49">
        <f>VLOOKUP(A478,'1_12'!A:O,15,0)</f>
        <v>6107.49</v>
      </c>
      <c r="BJ478" s="73">
        <f t="shared" si="267"/>
        <v>-3653.4710519833593</v>
      </c>
      <c r="BK478" s="50">
        <f t="shared" si="268"/>
        <v>4.8216848379055615E-3</v>
      </c>
    </row>
    <row r="479" spans="1:63" x14ac:dyDescent="0.3">
      <c r="A479" s="77" t="s">
        <v>1463</v>
      </c>
      <c r="B479" s="77" t="s">
        <v>1132</v>
      </c>
      <c r="C479" s="77">
        <f>VLOOKUP(B479,Площадь!A:B,2,0)</f>
        <v>13.8</v>
      </c>
      <c r="D479" s="113"/>
      <c r="E479">
        <v>31</v>
      </c>
      <c r="F479">
        <v>28</v>
      </c>
      <c r="G479">
        <v>17</v>
      </c>
      <c r="Q479">
        <f t="shared" si="237"/>
        <v>76</v>
      </c>
      <c r="R479" s="108"/>
      <c r="S479" s="91"/>
      <c r="T479" s="50">
        <f t="shared" si="238"/>
        <v>0</v>
      </c>
      <c r="U479" s="50">
        <f t="shared" si="239"/>
        <v>0</v>
      </c>
      <c r="V479" s="50">
        <f t="shared" si="240"/>
        <v>0</v>
      </c>
      <c r="W479" s="50">
        <f t="shared" si="241"/>
        <v>0</v>
      </c>
      <c r="X479" s="50">
        <f t="shared" si="242"/>
        <v>0</v>
      </c>
      <c r="Y479" s="50"/>
      <c r="Z479" s="50"/>
      <c r="AA479" s="50"/>
      <c r="AB479" s="50"/>
      <c r="AC479" s="50"/>
      <c r="AD479" s="50">
        <f t="shared" si="243"/>
        <v>0</v>
      </c>
      <c r="AE479" s="50">
        <f t="shared" si="244"/>
        <v>0</v>
      </c>
      <c r="AF479" s="50">
        <f t="shared" si="245"/>
        <v>0</v>
      </c>
      <c r="AG479" s="50">
        <f t="shared" si="246"/>
        <v>0</v>
      </c>
      <c r="AI479" s="50">
        <f t="shared" si="247"/>
        <v>0</v>
      </c>
      <c r="AJ479" s="50">
        <f t="shared" si="248"/>
        <v>0</v>
      </c>
      <c r="AK479" s="50">
        <f t="shared" si="249"/>
        <v>0</v>
      </c>
      <c r="AL479" s="50">
        <f t="shared" si="250"/>
        <v>0</v>
      </c>
      <c r="AR479" s="50">
        <f t="shared" si="251"/>
        <v>0</v>
      </c>
      <c r="AS479" s="50">
        <f t="shared" si="252"/>
        <v>0</v>
      </c>
      <c r="AT479" s="50">
        <f t="shared" si="253"/>
        <v>0</v>
      </c>
      <c r="AV479" s="49">
        <f t="shared" si="254"/>
        <v>0</v>
      </c>
      <c r="AW479" s="49">
        <f t="shared" si="255"/>
        <v>0</v>
      </c>
      <c r="AX479" s="49">
        <f t="shared" si="256"/>
        <v>0</v>
      </c>
      <c r="AY479" s="49">
        <f t="shared" si="257"/>
        <v>0</v>
      </c>
      <c r="AZ479" s="49">
        <f t="shared" si="258"/>
        <v>0</v>
      </c>
      <c r="BA479" s="49">
        <f t="shared" si="259"/>
        <v>0</v>
      </c>
      <c r="BB479" s="49">
        <f t="shared" si="260"/>
        <v>0</v>
      </c>
      <c r="BC479" s="49">
        <f t="shared" si="261"/>
        <v>0</v>
      </c>
      <c r="BD479" s="49">
        <f t="shared" si="262"/>
        <v>0</v>
      </c>
      <c r="BE479" s="49">
        <f t="shared" si="263"/>
        <v>0</v>
      </c>
      <c r="BF479" s="49">
        <f t="shared" si="264"/>
        <v>0</v>
      </c>
      <c r="BG479" s="49">
        <f t="shared" si="265"/>
        <v>0</v>
      </c>
      <c r="BH479" s="72">
        <f t="shared" si="266"/>
        <v>0</v>
      </c>
      <c r="BI479" s="49">
        <f>VLOOKUP(A479,'1_12'!A:O,15,0)</f>
        <v>0</v>
      </c>
      <c r="BJ479" s="73">
        <f t="shared" si="267"/>
        <v>0</v>
      </c>
      <c r="BK479" s="50">
        <f t="shared" si="268"/>
        <v>0</v>
      </c>
    </row>
    <row r="480" spans="1:63" x14ac:dyDescent="0.3">
      <c r="A480" s="77" t="s">
        <v>2480</v>
      </c>
      <c r="B480" s="77" t="s">
        <v>1132</v>
      </c>
      <c r="C480" s="77">
        <f>VLOOKUP(B480,Площадь!A:B,2,0)</f>
        <v>13.8</v>
      </c>
      <c r="D480" s="113">
        <v>45003</v>
      </c>
      <c r="G480">
        <f>31-G479</f>
        <v>14</v>
      </c>
      <c r="H480">
        <v>30</v>
      </c>
      <c r="I480">
        <v>31</v>
      </c>
      <c r="J480">
        <v>30</v>
      </c>
      <c r="K480">
        <v>31</v>
      </c>
      <c r="L480">
        <v>31</v>
      </c>
      <c r="M480">
        <v>30</v>
      </c>
      <c r="N480">
        <v>31</v>
      </c>
      <c r="O480">
        <v>30</v>
      </c>
      <c r="P480">
        <v>31</v>
      </c>
      <c r="Q480">
        <f t="shared" si="237"/>
        <v>289</v>
      </c>
      <c r="R480" s="108"/>
      <c r="S480" s="91"/>
      <c r="T480" s="50">
        <f t="shared" si="238"/>
        <v>0</v>
      </c>
      <c r="U480" s="50">
        <f t="shared" si="239"/>
        <v>0</v>
      </c>
      <c r="V480" s="50">
        <f t="shared" si="240"/>
        <v>0</v>
      </c>
      <c r="W480" s="50">
        <f t="shared" si="241"/>
        <v>0</v>
      </c>
      <c r="X480" s="50">
        <f t="shared" si="242"/>
        <v>0</v>
      </c>
      <c r="Y480" s="50"/>
      <c r="Z480" s="50"/>
      <c r="AA480" s="50"/>
      <c r="AB480" s="50"/>
      <c r="AC480" s="50"/>
      <c r="AD480" s="50">
        <f t="shared" si="243"/>
        <v>0</v>
      </c>
      <c r="AE480" s="50">
        <f t="shared" si="244"/>
        <v>0</v>
      </c>
      <c r="AF480" s="50">
        <f t="shared" si="245"/>
        <v>0</v>
      </c>
      <c r="AG480" s="50">
        <f t="shared" si="246"/>
        <v>0</v>
      </c>
      <c r="AI480" s="50">
        <f t="shared" si="247"/>
        <v>0</v>
      </c>
      <c r="AJ480" s="50">
        <f t="shared" si="248"/>
        <v>0</v>
      </c>
      <c r="AK480" s="50">
        <f t="shared" si="249"/>
        <v>0</v>
      </c>
      <c r="AL480" s="50">
        <f t="shared" si="250"/>
        <v>0.15627661809481144</v>
      </c>
      <c r="AR480" s="50">
        <f t="shared" si="251"/>
        <v>0.20556045308474355</v>
      </c>
      <c r="AS480" s="50">
        <f t="shared" si="252"/>
        <v>0.183981708540117</v>
      </c>
      <c r="AT480" s="50">
        <f t="shared" si="253"/>
        <v>0.25265222943748888</v>
      </c>
      <c r="AV480" s="49">
        <f t="shared" si="254"/>
        <v>0</v>
      </c>
      <c r="AW480" s="49">
        <f t="shared" si="255"/>
        <v>0</v>
      </c>
      <c r="AX480" s="49">
        <f t="shared" si="256"/>
        <v>0</v>
      </c>
      <c r="AY480" s="49">
        <f t="shared" si="257"/>
        <v>419.50270254898805</v>
      </c>
      <c r="AZ480" s="49">
        <f t="shared" si="258"/>
        <v>0</v>
      </c>
      <c r="BA480" s="49">
        <f t="shared" si="259"/>
        <v>0</v>
      </c>
      <c r="BB480" s="49">
        <f t="shared" si="260"/>
        <v>0</v>
      </c>
      <c r="BC480" s="49">
        <f t="shared" si="261"/>
        <v>0</v>
      </c>
      <c r="BD480" s="49">
        <f t="shared" si="262"/>
        <v>0</v>
      </c>
      <c r="BE480" s="49">
        <f t="shared" si="263"/>
        <v>551.79825784256218</v>
      </c>
      <c r="BF480" s="49">
        <f t="shared" si="264"/>
        <v>493.87313913674848</v>
      </c>
      <c r="BG480" s="49">
        <f t="shared" si="265"/>
        <v>678.20953861281771</v>
      </c>
      <c r="BH480" s="72">
        <f t="shared" si="266"/>
        <v>2143.3836381411165</v>
      </c>
      <c r="BI480" s="49">
        <f>VLOOKUP(A480,'1_12'!A:O,15,0)</f>
        <v>5334.39</v>
      </c>
      <c r="BJ480" s="73">
        <f t="shared" si="267"/>
        <v>-3191.0063618588838</v>
      </c>
      <c r="BK480" s="50">
        <f t="shared" si="268"/>
        <v>4.8216848379055597E-3</v>
      </c>
    </row>
    <row r="481" spans="1:63" x14ac:dyDescent="0.3">
      <c r="A481" s="77" t="s">
        <v>1891</v>
      </c>
      <c r="B481" s="77" t="s">
        <v>690</v>
      </c>
      <c r="C481" s="77">
        <f>VLOOKUP(B481,Площадь!A:B,2,0)</f>
        <v>15.8</v>
      </c>
      <c r="D481" s="113"/>
      <c r="E481">
        <v>31</v>
      </c>
      <c r="F481">
        <v>28</v>
      </c>
      <c r="G481">
        <v>31</v>
      </c>
      <c r="H481">
        <v>13</v>
      </c>
      <c r="Q481">
        <f t="shared" si="237"/>
        <v>103</v>
      </c>
      <c r="R481" s="108"/>
      <c r="S481" s="91"/>
      <c r="T481" s="50">
        <f t="shared" si="238"/>
        <v>0</v>
      </c>
      <c r="U481" s="50">
        <f t="shared" si="239"/>
        <v>0</v>
      </c>
      <c r="V481" s="50">
        <f t="shared" si="240"/>
        <v>0</v>
      </c>
      <c r="W481" s="50">
        <f t="shared" si="241"/>
        <v>0</v>
      </c>
      <c r="X481" s="50">
        <f t="shared" si="242"/>
        <v>0</v>
      </c>
      <c r="Y481" s="50"/>
      <c r="Z481" s="50"/>
      <c r="AA481" s="50"/>
      <c r="AB481" s="50"/>
      <c r="AC481" s="50"/>
      <c r="AD481" s="50">
        <f t="shared" si="243"/>
        <v>0</v>
      </c>
      <c r="AE481" s="50">
        <f t="shared" si="244"/>
        <v>0</v>
      </c>
      <c r="AF481" s="50">
        <f t="shared" si="245"/>
        <v>0</v>
      </c>
      <c r="AG481" s="50">
        <f t="shared" si="246"/>
        <v>0</v>
      </c>
      <c r="AI481" s="50">
        <f t="shared" si="247"/>
        <v>0</v>
      </c>
      <c r="AJ481" s="50">
        <f t="shared" si="248"/>
        <v>0</v>
      </c>
      <c r="AK481" s="50">
        <f t="shared" si="249"/>
        <v>0</v>
      </c>
      <c r="AL481" s="50">
        <f t="shared" si="250"/>
        <v>7.7534341441242202E-2</v>
      </c>
      <c r="AR481" s="50">
        <f t="shared" si="251"/>
        <v>0</v>
      </c>
      <c r="AS481" s="50">
        <f t="shared" si="252"/>
        <v>0</v>
      </c>
      <c r="AT481" s="50">
        <f t="shared" si="253"/>
        <v>0</v>
      </c>
      <c r="AV481" s="49">
        <f t="shared" si="254"/>
        <v>0</v>
      </c>
      <c r="AW481" s="49">
        <f t="shared" si="255"/>
        <v>0</v>
      </c>
      <c r="AX481" s="49">
        <f t="shared" si="256"/>
        <v>0</v>
      </c>
      <c r="AY481" s="49">
        <f t="shared" si="257"/>
        <v>208.13008479121294</v>
      </c>
      <c r="AZ481" s="49">
        <f t="shared" si="258"/>
        <v>0</v>
      </c>
      <c r="BA481" s="49">
        <f t="shared" si="259"/>
        <v>0</v>
      </c>
      <c r="BB481" s="49">
        <f t="shared" si="260"/>
        <v>0</v>
      </c>
      <c r="BC481" s="49">
        <f t="shared" si="261"/>
        <v>0</v>
      </c>
      <c r="BD481" s="49">
        <f t="shared" si="262"/>
        <v>0</v>
      </c>
      <c r="BE481" s="49">
        <f t="shared" si="263"/>
        <v>0</v>
      </c>
      <c r="BF481" s="49">
        <f t="shared" si="264"/>
        <v>0</v>
      </c>
      <c r="BG481" s="49">
        <f t="shared" si="265"/>
        <v>0</v>
      </c>
      <c r="BH481" s="72">
        <f t="shared" si="266"/>
        <v>208.13008479121294</v>
      </c>
      <c r="BI481" s="49">
        <f>VLOOKUP(A481,'1_12'!A:O,15,0)</f>
        <v>293.94</v>
      </c>
      <c r="BJ481" s="73">
        <f t="shared" si="267"/>
        <v>-85.809915208787061</v>
      </c>
      <c r="BK481" s="50">
        <f t="shared" si="268"/>
        <v>4.0893640000655169E-4</v>
      </c>
    </row>
    <row r="482" spans="1:63" x14ac:dyDescent="0.3">
      <c r="A482" s="77" t="s">
        <v>2738</v>
      </c>
      <c r="B482" s="77" t="s">
        <v>690</v>
      </c>
      <c r="C482" s="77">
        <f>VLOOKUP(B482,Площадь!A:B,2,0)</f>
        <v>15.8</v>
      </c>
      <c r="D482" s="113">
        <v>45030</v>
      </c>
      <c r="H482">
        <f>30-H481</f>
        <v>17</v>
      </c>
      <c r="I482">
        <v>31</v>
      </c>
      <c r="J482">
        <v>30</v>
      </c>
      <c r="K482">
        <v>31</v>
      </c>
      <c r="L482">
        <v>31</v>
      </c>
      <c r="M482">
        <v>30</v>
      </c>
      <c r="N482">
        <v>31</v>
      </c>
      <c r="O482">
        <v>30</v>
      </c>
      <c r="P482">
        <v>31</v>
      </c>
      <c r="Q482">
        <f t="shared" si="237"/>
        <v>262</v>
      </c>
      <c r="R482" s="108"/>
      <c r="S482" s="91"/>
      <c r="T482" s="50">
        <f t="shared" si="238"/>
        <v>0</v>
      </c>
      <c r="U482" s="50">
        <f t="shared" si="239"/>
        <v>0</v>
      </c>
      <c r="V482" s="50">
        <f t="shared" si="240"/>
        <v>0</v>
      </c>
      <c r="W482" s="50">
        <f t="shared" si="241"/>
        <v>0</v>
      </c>
      <c r="X482" s="50">
        <f t="shared" si="242"/>
        <v>0</v>
      </c>
      <c r="Y482" s="50"/>
      <c r="Z482" s="50"/>
      <c r="AA482" s="50"/>
      <c r="AB482" s="50"/>
      <c r="AC482" s="50"/>
      <c r="AD482" s="50">
        <f t="shared" si="243"/>
        <v>0</v>
      </c>
      <c r="AE482" s="50">
        <f t="shared" si="244"/>
        <v>0</v>
      </c>
      <c r="AF482" s="50">
        <f t="shared" si="245"/>
        <v>0</v>
      </c>
      <c r="AG482" s="50">
        <f t="shared" si="246"/>
        <v>0</v>
      </c>
      <c r="AI482" s="50">
        <f t="shared" si="247"/>
        <v>0</v>
      </c>
      <c r="AJ482" s="50">
        <f t="shared" si="248"/>
        <v>0</v>
      </c>
      <c r="AK482" s="50">
        <f t="shared" si="249"/>
        <v>0</v>
      </c>
      <c r="AL482" s="50">
        <f t="shared" si="250"/>
        <v>0.10139106188470134</v>
      </c>
      <c r="AR482" s="50">
        <f t="shared" si="251"/>
        <v>0.23535182309702524</v>
      </c>
      <c r="AS482" s="50">
        <f t="shared" si="252"/>
        <v>0.21064572427056874</v>
      </c>
      <c r="AT482" s="50">
        <f t="shared" si="253"/>
        <v>0.28926849457335685</v>
      </c>
      <c r="AV482" s="49">
        <f t="shared" si="254"/>
        <v>0</v>
      </c>
      <c r="AW482" s="49">
        <f t="shared" si="255"/>
        <v>0</v>
      </c>
      <c r="AX482" s="49">
        <f t="shared" si="256"/>
        <v>0</v>
      </c>
      <c r="AY482" s="49">
        <f t="shared" si="257"/>
        <v>272.17011088081694</v>
      </c>
      <c r="AZ482" s="49">
        <f t="shared" si="258"/>
        <v>0</v>
      </c>
      <c r="BA482" s="49">
        <f t="shared" si="259"/>
        <v>0</v>
      </c>
      <c r="BB482" s="49">
        <f t="shared" si="260"/>
        <v>0</v>
      </c>
      <c r="BC482" s="49">
        <f t="shared" si="261"/>
        <v>0</v>
      </c>
      <c r="BD482" s="49">
        <f t="shared" si="262"/>
        <v>0</v>
      </c>
      <c r="BE482" s="49">
        <f t="shared" si="263"/>
        <v>631.76901984873075</v>
      </c>
      <c r="BF482" s="49">
        <f t="shared" si="264"/>
        <v>565.44895640294396</v>
      </c>
      <c r="BG482" s="49">
        <f t="shared" si="265"/>
        <v>776.50077609293623</v>
      </c>
      <c r="BH482" s="72">
        <f t="shared" si="266"/>
        <v>2245.8888632254279</v>
      </c>
      <c r="BI482" s="49">
        <f>VLOOKUP(A482,'1_12'!A:O,15,0)</f>
        <v>5813.28</v>
      </c>
      <c r="BJ482" s="73">
        <f t="shared" si="267"/>
        <v>-3567.3911367745718</v>
      </c>
      <c r="BK482" s="50">
        <f t="shared" si="268"/>
        <v>4.4127484378990098E-3</v>
      </c>
    </row>
    <row r="483" spans="1:63" x14ac:dyDescent="0.3">
      <c r="A483" s="77" t="s">
        <v>1978</v>
      </c>
      <c r="B483" s="77" t="s">
        <v>166</v>
      </c>
      <c r="C483" s="77">
        <f>VLOOKUP(B483,Площадь!D:E,2,0)</f>
        <v>82</v>
      </c>
      <c r="D483" s="113"/>
      <c r="E483">
        <v>31</v>
      </c>
      <c r="F483">
        <v>28</v>
      </c>
      <c r="G483">
        <v>31</v>
      </c>
      <c r="H483">
        <v>30</v>
      </c>
      <c r="I483">
        <v>3</v>
      </c>
      <c r="Q483">
        <f t="shared" si="237"/>
        <v>123</v>
      </c>
      <c r="R483" s="50">
        <f>VLOOKUP(B483,'Общие показания'!A:H,8,0)</f>
        <v>0.45752185696130826</v>
      </c>
      <c r="S483" s="50"/>
      <c r="T483" s="50">
        <f t="shared" si="238"/>
        <v>0</v>
      </c>
      <c r="U483" s="50">
        <f t="shared" si="239"/>
        <v>0</v>
      </c>
      <c r="V483" s="50">
        <f t="shared" si="240"/>
        <v>0</v>
      </c>
      <c r="W483" s="50">
        <f t="shared" si="241"/>
        <v>0.45752185696130826</v>
      </c>
      <c r="X483" s="50">
        <f t="shared" si="242"/>
        <v>0</v>
      </c>
      <c r="Y483" s="50"/>
      <c r="Z483" s="50"/>
      <c r="AA483" s="50"/>
      <c r="AB483" s="50"/>
      <c r="AC483" s="50"/>
      <c r="AD483" s="50">
        <f t="shared" si="243"/>
        <v>0</v>
      </c>
      <c r="AE483" s="50">
        <f t="shared" si="244"/>
        <v>0</v>
      </c>
      <c r="AF483" s="50">
        <f t="shared" si="245"/>
        <v>0</v>
      </c>
      <c r="AG483" s="50">
        <f t="shared" si="246"/>
        <v>0</v>
      </c>
      <c r="AI483" s="50">
        <f t="shared" si="247"/>
        <v>0</v>
      </c>
      <c r="AJ483" s="50">
        <f t="shared" si="248"/>
        <v>0</v>
      </c>
      <c r="AK483" s="50">
        <f t="shared" si="249"/>
        <v>0</v>
      </c>
      <c r="AL483" s="50">
        <f t="shared" si="250"/>
        <v>0.92860019447641573</v>
      </c>
      <c r="AR483" s="50">
        <f t="shared" si="251"/>
        <v>0</v>
      </c>
      <c r="AS483" s="50">
        <f t="shared" si="252"/>
        <v>0</v>
      </c>
      <c r="AT483" s="50">
        <f t="shared" si="253"/>
        <v>0</v>
      </c>
      <c r="AV483" s="49">
        <f t="shared" si="254"/>
        <v>0</v>
      </c>
      <c r="AW483" s="49">
        <f t="shared" si="255"/>
        <v>0</v>
      </c>
      <c r="AX483" s="49">
        <f t="shared" si="256"/>
        <v>0</v>
      </c>
      <c r="AY483" s="49">
        <f t="shared" si="257"/>
        <v>3720.8505899973688</v>
      </c>
      <c r="AZ483" s="49">
        <f t="shared" si="258"/>
        <v>0</v>
      </c>
      <c r="BA483" s="49">
        <f t="shared" si="259"/>
        <v>0</v>
      </c>
      <c r="BB483" s="49">
        <f t="shared" si="260"/>
        <v>0</v>
      </c>
      <c r="BC483" s="49">
        <f t="shared" si="261"/>
        <v>0</v>
      </c>
      <c r="BD483" s="49">
        <f t="shared" si="262"/>
        <v>0</v>
      </c>
      <c r="BE483" s="49">
        <f t="shared" si="263"/>
        <v>0</v>
      </c>
      <c r="BF483" s="49">
        <f t="shared" si="264"/>
        <v>0</v>
      </c>
      <c r="BG483" s="49">
        <f t="shared" si="265"/>
        <v>0</v>
      </c>
      <c r="BH483" s="72">
        <f t="shared" si="266"/>
        <v>3720.8505899973688</v>
      </c>
      <c r="BI483" s="49">
        <f>VLOOKUP(A483,'1_12'!A:O,15,0)</f>
        <v>3862.79</v>
      </c>
      <c r="BJ483" s="73">
        <f t="shared" si="267"/>
        <v>-141.93941000263112</v>
      </c>
      <c r="BK483" s="50">
        <f t="shared" si="268"/>
        <v>1.4086606213798006E-3</v>
      </c>
    </row>
    <row r="484" spans="1:63" x14ac:dyDescent="0.3">
      <c r="A484" s="77" t="s">
        <v>2770</v>
      </c>
      <c r="B484" s="77" t="s">
        <v>166</v>
      </c>
      <c r="C484" s="77">
        <f>VLOOKUP(B484,Площадь!D:E,2,0)</f>
        <v>82</v>
      </c>
      <c r="D484" s="113">
        <v>45050</v>
      </c>
      <c r="I484">
        <f>31-I483</f>
        <v>28</v>
      </c>
      <c r="J484">
        <v>30</v>
      </c>
      <c r="K484">
        <v>31</v>
      </c>
      <c r="L484">
        <v>31</v>
      </c>
      <c r="M484">
        <v>30</v>
      </c>
      <c r="N484">
        <v>31</v>
      </c>
      <c r="O484">
        <v>30</v>
      </c>
      <c r="P484">
        <v>31</v>
      </c>
      <c r="Q484">
        <f t="shared" si="237"/>
        <v>242</v>
      </c>
      <c r="R484" s="50"/>
      <c r="S484" s="50">
        <f>VLOOKUP(B484,'Общие показания'!A:P,16,0)</f>
        <v>6.1234781430386924</v>
      </c>
      <c r="T484" s="50">
        <f t="shared" si="238"/>
        <v>0</v>
      </c>
      <c r="U484" s="50">
        <f t="shared" si="239"/>
        <v>0</v>
      </c>
      <c r="V484" s="50">
        <f t="shared" si="240"/>
        <v>0</v>
      </c>
      <c r="W484" s="50">
        <f t="shared" si="241"/>
        <v>0</v>
      </c>
      <c r="X484" s="50">
        <f t="shared" si="242"/>
        <v>0</v>
      </c>
      <c r="Y484" s="50"/>
      <c r="Z484" s="50"/>
      <c r="AA484" s="50"/>
      <c r="AB484" s="50"/>
      <c r="AC484" s="50"/>
      <c r="AD484" s="50">
        <f t="shared" si="243"/>
        <v>2.3735075491343331</v>
      </c>
      <c r="AE484" s="50">
        <f t="shared" si="244"/>
        <v>1.6522277393349774</v>
      </c>
      <c r="AF484" s="50">
        <f t="shared" si="245"/>
        <v>2.0977428545693821</v>
      </c>
      <c r="AG484" s="50">
        <f t="shared" si="246"/>
        <v>0</v>
      </c>
      <c r="AI484" s="50">
        <f t="shared" si="247"/>
        <v>0</v>
      </c>
      <c r="AJ484" s="50">
        <f t="shared" si="248"/>
        <v>0</v>
      </c>
      <c r="AK484" s="50">
        <f t="shared" si="249"/>
        <v>0</v>
      </c>
      <c r="AL484" s="50">
        <f t="shared" si="250"/>
        <v>0</v>
      </c>
      <c r="AR484" s="50">
        <f t="shared" si="251"/>
        <v>1.2214461705035486</v>
      </c>
      <c r="AS484" s="50">
        <f t="shared" si="252"/>
        <v>1.0932246449485212</v>
      </c>
      <c r="AT484" s="50">
        <f t="shared" si="253"/>
        <v>1.5012668705705861</v>
      </c>
      <c r="AV484" s="49">
        <f t="shared" si="254"/>
        <v>0</v>
      </c>
      <c r="AW484" s="49">
        <f t="shared" si="255"/>
        <v>0</v>
      </c>
      <c r="AX484" s="49">
        <f t="shared" si="256"/>
        <v>0</v>
      </c>
      <c r="AY484" s="49">
        <f t="shared" si="257"/>
        <v>0</v>
      </c>
      <c r="AZ484" s="49">
        <f t="shared" si="258"/>
        <v>0</v>
      </c>
      <c r="BA484" s="49">
        <f t="shared" si="259"/>
        <v>0</v>
      </c>
      <c r="BB484" s="49">
        <f t="shared" si="260"/>
        <v>0</v>
      </c>
      <c r="BC484" s="49">
        <f t="shared" si="261"/>
        <v>0</v>
      </c>
      <c r="BD484" s="49">
        <f t="shared" si="262"/>
        <v>0</v>
      </c>
      <c r="BE484" s="49">
        <f t="shared" si="263"/>
        <v>9650.1499668471461</v>
      </c>
      <c r="BF484" s="49">
        <f t="shared" si="264"/>
        <v>7369.7825622752525</v>
      </c>
      <c r="BG484" s="49">
        <f t="shared" si="265"/>
        <v>9661.0377457767263</v>
      </c>
      <c r="BH484" s="72">
        <f t="shared" si="266"/>
        <v>26680.970274899126</v>
      </c>
      <c r="BI484" s="49">
        <f>VLOOKUP(A484,'1_12'!A:O,15,0)</f>
        <v>27834.130000000005</v>
      </c>
      <c r="BJ484" s="73">
        <f t="shared" si="267"/>
        <v>-1153.1597251008789</v>
      </c>
      <c r="BK484" s="50">
        <f t="shared" si="268"/>
        <v>1.010103234660706E-2</v>
      </c>
    </row>
    <row r="485" spans="1:63" x14ac:dyDescent="0.3">
      <c r="A485" s="77" t="s">
        <v>1839</v>
      </c>
      <c r="B485" s="77" t="s">
        <v>149</v>
      </c>
      <c r="C485" s="77">
        <f>VLOOKUP(B485,Площадь!D:E,2,0)</f>
        <v>55.8</v>
      </c>
      <c r="D485" s="113"/>
      <c r="E485">
        <v>31</v>
      </c>
      <c r="F485">
        <v>28</v>
      </c>
      <c r="G485">
        <v>31</v>
      </c>
      <c r="H485">
        <v>30</v>
      </c>
      <c r="I485">
        <v>31</v>
      </c>
      <c r="J485">
        <v>30</v>
      </c>
      <c r="K485">
        <v>31</v>
      </c>
      <c r="L485">
        <v>31</v>
      </c>
      <c r="M485">
        <v>30</v>
      </c>
      <c r="N485">
        <v>31</v>
      </c>
      <c r="O485">
        <v>30</v>
      </c>
      <c r="P485">
        <v>31</v>
      </c>
      <c r="Q485">
        <f t="shared" ref="Q485:Q489" si="269">SUM(E485:P485)</f>
        <v>365</v>
      </c>
      <c r="R485" s="50">
        <f>VLOOKUP(B485,'Общие показания'!A:H,8,0)</f>
        <v>0.31133804412732929</v>
      </c>
      <c r="S485" s="50">
        <f>VLOOKUP(B485,'Общие показания'!A:P,16,0)</f>
        <v>4.4856619558726702</v>
      </c>
      <c r="T485" s="50">
        <f t="shared" si="238"/>
        <v>0</v>
      </c>
      <c r="U485" s="50">
        <f t="shared" si="239"/>
        <v>0</v>
      </c>
      <c r="V485" s="50">
        <f t="shared" si="240"/>
        <v>0</v>
      </c>
      <c r="W485" s="50">
        <f t="shared" si="241"/>
        <v>0.31133804412732929</v>
      </c>
      <c r="X485" s="50">
        <f t="shared" si="242"/>
        <v>0</v>
      </c>
      <c r="Y485" s="50"/>
      <c r="Z485" s="50"/>
      <c r="AA485" s="50"/>
      <c r="AB485" s="50"/>
      <c r="AC485" s="50"/>
      <c r="AD485" s="50">
        <f t="shared" si="243"/>
        <v>1.7386773115589427</v>
      </c>
      <c r="AE485" s="50">
        <f t="shared" si="244"/>
        <v>1.210314618530612</v>
      </c>
      <c r="AF485" s="50">
        <f t="shared" si="245"/>
        <v>1.5366700257831158</v>
      </c>
      <c r="AG485" s="50">
        <f t="shared" si="246"/>
        <v>0</v>
      </c>
      <c r="AI485" s="50">
        <f t="shared" si="247"/>
        <v>0</v>
      </c>
      <c r="AJ485" s="50">
        <f t="shared" si="248"/>
        <v>0</v>
      </c>
      <c r="AK485" s="50">
        <f t="shared" si="249"/>
        <v>0</v>
      </c>
      <c r="AL485" s="50">
        <f t="shared" si="250"/>
        <v>0.63190110794858534</v>
      </c>
      <c r="AR485" s="50">
        <f t="shared" si="251"/>
        <v>0.83117922334265859</v>
      </c>
      <c r="AS485" s="50">
        <f t="shared" si="252"/>
        <v>0.7439260388796034</v>
      </c>
      <c r="AT485" s="50">
        <f t="shared" si="253"/>
        <v>1.0215937972907159</v>
      </c>
      <c r="AV485" s="49">
        <f t="shared" si="254"/>
        <v>0</v>
      </c>
      <c r="AW485" s="49">
        <f t="shared" si="255"/>
        <v>0</v>
      </c>
      <c r="AX485" s="49">
        <f t="shared" si="256"/>
        <v>0</v>
      </c>
      <c r="AY485" s="49">
        <f t="shared" si="257"/>
        <v>2531.9934502665024</v>
      </c>
      <c r="AZ485" s="49">
        <f t="shared" si="258"/>
        <v>0</v>
      </c>
      <c r="BA485" s="49">
        <f t="shared" si="259"/>
        <v>0</v>
      </c>
      <c r="BB485" s="49">
        <f t="shared" si="260"/>
        <v>0</v>
      </c>
      <c r="BC485" s="49">
        <f t="shared" si="261"/>
        <v>0</v>
      </c>
      <c r="BD485" s="49">
        <f t="shared" si="262"/>
        <v>0</v>
      </c>
      <c r="BE485" s="49">
        <f t="shared" si="263"/>
        <v>6898.4200880284634</v>
      </c>
      <c r="BF485" s="49">
        <f t="shared" si="264"/>
        <v>5245.8854511256859</v>
      </c>
      <c r="BG485" s="49">
        <f t="shared" si="265"/>
        <v>6867.3010761064706</v>
      </c>
      <c r="BH485" s="72">
        <f t="shared" si="266"/>
        <v>21543.60006552712</v>
      </c>
      <c r="BI485" s="49">
        <f>VLOOKUP(A485,'1_12'!A:O,15,0)</f>
        <v>21569.399999999998</v>
      </c>
      <c r="BJ485" s="73">
        <f t="shared" si="267"/>
        <v>-25.799934472877794</v>
      </c>
      <c r="BK485" s="50">
        <f t="shared" si="268"/>
        <v>1.1985663332529215E-2</v>
      </c>
    </row>
    <row r="486" spans="1:63" x14ac:dyDescent="0.3">
      <c r="A486" s="77" t="s">
        <v>1821</v>
      </c>
      <c r="B486" s="77" t="s">
        <v>46</v>
      </c>
      <c r="C486" s="77">
        <f>VLOOKUP(B486,Площадь!D:E,2,0)</f>
        <v>33.5</v>
      </c>
      <c r="D486" s="113"/>
      <c r="E486">
        <v>31</v>
      </c>
      <c r="F486">
        <v>28</v>
      </c>
      <c r="G486">
        <v>31</v>
      </c>
      <c r="H486">
        <v>30</v>
      </c>
      <c r="I486">
        <v>31</v>
      </c>
      <c r="J486">
        <v>30</v>
      </c>
      <c r="K486">
        <v>31</v>
      </c>
      <c r="L486">
        <v>31</v>
      </c>
      <c r="M486">
        <v>30</v>
      </c>
      <c r="N486">
        <v>31</v>
      </c>
      <c r="O486">
        <v>30</v>
      </c>
      <c r="P486">
        <v>31</v>
      </c>
      <c r="Q486">
        <f t="shared" si="269"/>
        <v>365</v>
      </c>
      <c r="R486" s="50">
        <f>VLOOKUP(B486,'Общие показания'!A:H,8,0)</f>
        <v>0.18691441717321741</v>
      </c>
      <c r="S486" s="50">
        <f>VLOOKUP(B486,'Общие показания'!A:P,16,0)</f>
        <v>1.5110855828267828</v>
      </c>
      <c r="T486" s="50">
        <f t="shared" si="238"/>
        <v>0</v>
      </c>
      <c r="U486" s="50">
        <f t="shared" si="239"/>
        <v>0</v>
      </c>
      <c r="V486" s="50">
        <f t="shared" si="240"/>
        <v>0</v>
      </c>
      <c r="W486" s="50">
        <f t="shared" si="241"/>
        <v>0.18691441717321741</v>
      </c>
      <c r="X486" s="50">
        <f t="shared" si="242"/>
        <v>0</v>
      </c>
      <c r="Y486" s="50"/>
      <c r="Z486" s="50"/>
      <c r="AA486" s="50"/>
      <c r="AB486" s="50"/>
      <c r="AC486" s="50"/>
      <c r="AD486" s="50">
        <f t="shared" si="243"/>
        <v>0.58570847391767367</v>
      </c>
      <c r="AE486" s="50">
        <f t="shared" si="244"/>
        <v>0.40771885816132597</v>
      </c>
      <c r="AF486" s="50">
        <f t="shared" si="245"/>
        <v>0.51765825074778338</v>
      </c>
      <c r="AG486" s="50">
        <f t="shared" si="246"/>
        <v>0</v>
      </c>
      <c r="AI486" s="50">
        <f t="shared" si="247"/>
        <v>0</v>
      </c>
      <c r="AJ486" s="50">
        <f t="shared" si="248"/>
        <v>0</v>
      </c>
      <c r="AK486" s="50">
        <f t="shared" si="249"/>
        <v>0</v>
      </c>
      <c r="AL486" s="50">
        <f t="shared" si="250"/>
        <v>0.37936715262146253</v>
      </c>
      <c r="AR486" s="50">
        <f t="shared" si="251"/>
        <v>0.49900544770571803</v>
      </c>
      <c r="AS486" s="50">
        <f t="shared" si="252"/>
        <v>0.44662226348506656</v>
      </c>
      <c r="AT486" s="50">
        <f t="shared" si="253"/>
        <v>0.61332244102578815</v>
      </c>
      <c r="AV486" s="49">
        <f t="shared" si="254"/>
        <v>0</v>
      </c>
      <c r="AW486" s="49">
        <f t="shared" si="255"/>
        <v>0</v>
      </c>
      <c r="AX486" s="49">
        <f t="shared" si="256"/>
        <v>0</v>
      </c>
      <c r="AY486" s="49">
        <f t="shared" si="257"/>
        <v>1520.1035946940472</v>
      </c>
      <c r="AZ486" s="49">
        <f t="shared" si="258"/>
        <v>0</v>
      </c>
      <c r="BA486" s="49">
        <f t="shared" si="259"/>
        <v>0</v>
      </c>
      <c r="BB486" s="49">
        <f t="shared" si="260"/>
        <v>0</v>
      </c>
      <c r="BC486" s="49">
        <f t="shared" si="261"/>
        <v>0</v>
      </c>
      <c r="BD486" s="49">
        <f t="shared" si="262"/>
        <v>0</v>
      </c>
      <c r="BE486" s="49">
        <f t="shared" si="263"/>
        <v>2911.7626626489678</v>
      </c>
      <c r="BF486" s="49">
        <f t="shared" si="264"/>
        <v>2293.3591333027102</v>
      </c>
      <c r="BG486" s="49">
        <f t="shared" si="265"/>
        <v>3035.9593297693041</v>
      </c>
      <c r="BH486" s="72">
        <f t="shared" si="266"/>
        <v>9761.184720415029</v>
      </c>
      <c r="BI486" s="49">
        <f>VLOOKUP(A486,'1_12'!A:O,15,0)</f>
        <v>12949.38</v>
      </c>
      <c r="BJ486" s="73">
        <f t="shared" si="267"/>
        <v>-3188.1952795849702</v>
      </c>
      <c r="BK486" s="50">
        <f t="shared" si="268"/>
        <v>9.045565434920487E-3</v>
      </c>
    </row>
    <row r="487" spans="1:63" x14ac:dyDescent="0.3">
      <c r="A487" s="77" t="s">
        <v>1435</v>
      </c>
      <c r="B487" s="77" t="s">
        <v>157</v>
      </c>
      <c r="C487" s="77">
        <f>VLOOKUP(B487,Площадь!D:E,2,0)</f>
        <v>32.5</v>
      </c>
      <c r="D487" s="113"/>
      <c r="E487">
        <v>31</v>
      </c>
      <c r="F487">
        <v>28</v>
      </c>
      <c r="G487">
        <v>31</v>
      </c>
      <c r="H487">
        <v>30</v>
      </c>
      <c r="I487">
        <v>31</v>
      </c>
      <c r="J487">
        <v>30</v>
      </c>
      <c r="K487">
        <v>31</v>
      </c>
      <c r="L487">
        <v>31</v>
      </c>
      <c r="M487">
        <v>30</v>
      </c>
      <c r="N487">
        <v>31</v>
      </c>
      <c r="O487">
        <v>30</v>
      </c>
      <c r="P487">
        <v>31</v>
      </c>
      <c r="Q487">
        <f t="shared" si="269"/>
        <v>365</v>
      </c>
      <c r="R487" s="50">
        <f>VLOOKUP(B487,'Общие показания'!A:H,8,0)</f>
        <v>0</v>
      </c>
      <c r="S487" s="50">
        <f>VLOOKUP(B487,'Общие показания'!A:P,16,0)</f>
        <v>2.5999999999999996</v>
      </c>
      <c r="T487" s="50">
        <f t="shared" si="238"/>
        <v>0</v>
      </c>
      <c r="U487" s="50">
        <f t="shared" si="239"/>
        <v>0</v>
      </c>
      <c r="V487" s="50">
        <f t="shared" si="240"/>
        <v>0</v>
      </c>
      <c r="W487" s="50">
        <f t="shared" si="241"/>
        <v>0</v>
      </c>
      <c r="X487" s="50">
        <f t="shared" si="242"/>
        <v>0</v>
      </c>
      <c r="Y487" s="50"/>
      <c r="Z487" s="50"/>
      <c r="AA487" s="50"/>
      <c r="AB487" s="50"/>
      <c r="AC487" s="50"/>
      <c r="AD487" s="50">
        <f t="shared" si="243"/>
        <v>1.0077801346877888</v>
      </c>
      <c r="AE487" s="50">
        <f t="shared" si="244"/>
        <v>0.70152812207789028</v>
      </c>
      <c r="AF487" s="50">
        <f t="shared" si="245"/>
        <v>0.89069174323432054</v>
      </c>
      <c r="AG487" s="50">
        <f t="shared" si="246"/>
        <v>0</v>
      </c>
      <c r="AI487" s="50">
        <f t="shared" si="247"/>
        <v>0</v>
      </c>
      <c r="AJ487" s="50">
        <f t="shared" si="248"/>
        <v>0</v>
      </c>
      <c r="AK487" s="50">
        <f t="shared" si="249"/>
        <v>0</v>
      </c>
      <c r="AL487" s="50">
        <f t="shared" si="250"/>
        <v>0.36804276000589647</v>
      </c>
      <c r="AR487" s="50">
        <f t="shared" si="251"/>
        <v>0.48410976269957717</v>
      </c>
      <c r="AS487" s="50">
        <f t="shared" si="252"/>
        <v>0.43329025561984069</v>
      </c>
      <c r="AT487" s="50">
        <f t="shared" si="253"/>
        <v>0.59501430845785419</v>
      </c>
      <c r="AV487" s="49">
        <f t="shared" si="254"/>
        <v>0</v>
      </c>
      <c r="AW487" s="49">
        <f t="shared" si="255"/>
        <v>0</v>
      </c>
      <c r="AX487" s="49">
        <f t="shared" si="256"/>
        <v>0</v>
      </c>
      <c r="AY487" s="49">
        <f t="shared" si="257"/>
        <v>987.95926324942832</v>
      </c>
      <c r="AZ487" s="49">
        <f t="shared" si="258"/>
        <v>0</v>
      </c>
      <c r="BA487" s="49">
        <f t="shared" si="259"/>
        <v>0</v>
      </c>
      <c r="BB487" s="49">
        <f t="shared" si="260"/>
        <v>0</v>
      </c>
      <c r="BC487" s="49">
        <f t="shared" si="261"/>
        <v>0</v>
      </c>
      <c r="BD487" s="49">
        <f t="shared" si="262"/>
        <v>0</v>
      </c>
      <c r="BE487" s="49">
        <f t="shared" si="263"/>
        <v>4004.76956495075</v>
      </c>
      <c r="BF487" s="49">
        <f t="shared" si="264"/>
        <v>3046.2610603566814</v>
      </c>
      <c r="BG487" s="49">
        <f t="shared" si="265"/>
        <v>3988.1698969204062</v>
      </c>
      <c r="BH487" s="72">
        <f t="shared" si="266"/>
        <v>12027.159785477266</v>
      </c>
      <c r="BI487" s="49">
        <f>VLOOKUP(A487,'1_12'!A:O,15,0)</f>
        <v>12562.829999999998</v>
      </c>
      <c r="BJ487" s="73">
        <f t="shared" si="267"/>
        <v>-535.67021452273184</v>
      </c>
      <c r="BK487" s="50">
        <f t="shared" si="268"/>
        <v>1.1488351504572227E-2</v>
      </c>
    </row>
    <row r="488" spans="1:63" x14ac:dyDescent="0.3">
      <c r="A488" s="77" t="s">
        <v>1814</v>
      </c>
      <c r="B488" s="77" t="s">
        <v>85</v>
      </c>
      <c r="C488" s="77">
        <f>VLOOKUP(B488,Площадь!D:E,2,0)</f>
        <v>61.5</v>
      </c>
      <c r="D488" s="113"/>
      <c r="E488">
        <v>31</v>
      </c>
      <c r="F488">
        <v>28</v>
      </c>
      <c r="G488">
        <v>31</v>
      </c>
      <c r="H488">
        <v>2</v>
      </c>
      <c r="Q488">
        <f t="shared" si="269"/>
        <v>92</v>
      </c>
      <c r="R488" s="50">
        <f>VLOOKUP(B488,'Общие показания'!A:H,8,0)</f>
        <v>0.34314139272098121</v>
      </c>
      <c r="S488" s="50"/>
      <c r="T488" s="50">
        <f t="shared" si="238"/>
        <v>0</v>
      </c>
      <c r="U488" s="50">
        <f t="shared" si="239"/>
        <v>0</v>
      </c>
      <c r="V488" s="50">
        <f t="shared" si="240"/>
        <v>0</v>
      </c>
      <c r="W488" s="50">
        <f>R488*W$1/30*H488</f>
        <v>2.2876092848065414E-2</v>
      </c>
      <c r="X488" s="50">
        <f t="shared" si="242"/>
        <v>-0.3202652998729158</v>
      </c>
      <c r="Y488" s="50"/>
      <c r="Z488" s="50"/>
      <c r="AA488" s="50"/>
      <c r="AB488" s="50"/>
      <c r="AC488" s="50"/>
      <c r="AD488" s="50">
        <f t="shared" si="243"/>
        <v>0</v>
      </c>
      <c r="AE488" s="50">
        <f t="shared" si="244"/>
        <v>0</v>
      </c>
      <c r="AF488" s="50">
        <f t="shared" si="245"/>
        <v>0</v>
      </c>
      <c r="AG488" s="50">
        <f t="shared" si="246"/>
        <v>0</v>
      </c>
      <c r="AI488" s="50">
        <f t="shared" si="247"/>
        <v>0</v>
      </c>
      <c r="AJ488" s="50">
        <f t="shared" si="248"/>
        <v>0</v>
      </c>
      <c r="AK488" s="50">
        <f t="shared" si="249"/>
        <v>0</v>
      </c>
      <c r="AL488" s="50">
        <f t="shared" si="250"/>
        <v>4.6430009723820789E-2</v>
      </c>
      <c r="AR488" s="50">
        <f t="shared" si="251"/>
        <v>0</v>
      </c>
      <c r="AS488" s="50">
        <f t="shared" si="252"/>
        <v>0</v>
      </c>
      <c r="AT488" s="50">
        <f t="shared" si="253"/>
        <v>0</v>
      </c>
      <c r="AV488" s="49">
        <f t="shared" si="254"/>
        <v>0</v>
      </c>
      <c r="AW488" s="49">
        <f t="shared" si="255"/>
        <v>0</v>
      </c>
      <c r="AX488" s="49">
        <f t="shared" si="256"/>
        <v>0</v>
      </c>
      <c r="AY488" s="49">
        <f t="shared" si="257"/>
        <v>186.04252949986844</v>
      </c>
      <c r="AZ488" s="49">
        <f t="shared" si="258"/>
        <v>0</v>
      </c>
      <c r="BA488" s="49">
        <f t="shared" si="259"/>
        <v>0</v>
      </c>
      <c r="BB488" s="49">
        <f t="shared" si="260"/>
        <v>0</v>
      </c>
      <c r="BC488" s="49">
        <f t="shared" si="261"/>
        <v>0</v>
      </c>
      <c r="BD488" s="49">
        <f t="shared" si="262"/>
        <v>0</v>
      </c>
      <c r="BE488" s="49">
        <f t="shared" si="263"/>
        <v>0</v>
      </c>
      <c r="BF488" s="49">
        <f t="shared" si="264"/>
        <v>0</v>
      </c>
      <c r="BG488" s="49">
        <f t="shared" si="265"/>
        <v>0</v>
      </c>
      <c r="BH488" s="72">
        <f t="shared" si="266"/>
        <v>186.04252949986844</v>
      </c>
      <c r="BI488" s="49">
        <f>VLOOKUP(A488,'1_12'!A:O,15,0)</f>
        <v>176.09</v>
      </c>
      <c r="BJ488" s="73">
        <f t="shared" si="267"/>
        <v>9.952529499868433</v>
      </c>
      <c r="BK488" s="50">
        <f t="shared" si="268"/>
        <v>9.3910708091986711E-5</v>
      </c>
    </row>
    <row r="489" spans="1:63" x14ac:dyDescent="0.3">
      <c r="A489" s="77" t="s">
        <v>2693</v>
      </c>
      <c r="B489" s="77" t="s">
        <v>85</v>
      </c>
      <c r="C489" s="77">
        <f>VLOOKUP(B489,Площадь!D:E,2,0)</f>
        <v>61.5</v>
      </c>
      <c r="D489" s="113">
        <v>45019</v>
      </c>
      <c r="H489">
        <f>30-H488</f>
        <v>28</v>
      </c>
      <c r="I489">
        <v>31</v>
      </c>
      <c r="J489">
        <v>30</v>
      </c>
      <c r="K489">
        <v>31</v>
      </c>
      <c r="L489">
        <v>31</v>
      </c>
      <c r="M489">
        <v>30</v>
      </c>
      <c r="N489">
        <v>31</v>
      </c>
      <c r="O489">
        <v>30</v>
      </c>
      <c r="P489">
        <v>31</v>
      </c>
      <c r="Q489">
        <f t="shared" si="269"/>
        <v>273</v>
      </c>
      <c r="R489" s="50"/>
      <c r="S489" s="50">
        <f>VLOOKUP(B489,'Общие показания'!A:P,16,0)</f>
        <v>3.090858607279019</v>
      </c>
      <c r="T489" s="50">
        <f t="shared" si="238"/>
        <v>0</v>
      </c>
      <c r="U489" s="50">
        <f t="shared" si="239"/>
        <v>0</v>
      </c>
      <c r="V489" s="50">
        <f t="shared" si="240"/>
        <v>0</v>
      </c>
      <c r="W489" s="50">
        <f>R488*W$1/30*H489</f>
        <v>0.3202652998729158</v>
      </c>
      <c r="X489" s="50">
        <f t="shared" si="242"/>
        <v>0.3202652998729158</v>
      </c>
      <c r="Y489" s="50"/>
      <c r="Z489" s="50"/>
      <c r="AA489" s="50"/>
      <c r="AB489" s="50"/>
      <c r="AC489" s="50"/>
      <c r="AD489" s="50">
        <f t="shared" si="243"/>
        <v>1.1980407321325237</v>
      </c>
      <c r="AE489" s="50">
        <f t="shared" si="244"/>
        <v>0.8339708593741284</v>
      </c>
      <c r="AF489" s="50">
        <f t="shared" si="245"/>
        <v>1.0588470157723668</v>
      </c>
      <c r="AG489" s="50">
        <f t="shared" si="246"/>
        <v>0</v>
      </c>
      <c r="AI489" s="50">
        <f t="shared" si="247"/>
        <v>0</v>
      </c>
      <c r="AJ489" s="50">
        <f t="shared" si="248"/>
        <v>0</v>
      </c>
      <c r="AK489" s="50">
        <f t="shared" si="249"/>
        <v>0</v>
      </c>
      <c r="AL489" s="50">
        <f t="shared" si="250"/>
        <v>0.65002013613349108</v>
      </c>
      <c r="AR489" s="50">
        <f t="shared" si="251"/>
        <v>0.91608462787766143</v>
      </c>
      <c r="AS489" s="50">
        <f t="shared" si="252"/>
        <v>0.81991848371139087</v>
      </c>
      <c r="AT489" s="50">
        <f t="shared" si="253"/>
        <v>1.1259501529279394</v>
      </c>
      <c r="AV489" s="49">
        <f t="shared" si="254"/>
        <v>0</v>
      </c>
      <c r="AW489" s="49">
        <f t="shared" si="255"/>
        <v>0</v>
      </c>
      <c r="AX489" s="49">
        <f t="shared" si="256"/>
        <v>0</v>
      </c>
      <c r="AY489" s="49">
        <f t="shared" si="257"/>
        <v>2604.5954129981583</v>
      </c>
      <c r="AZ489" s="49">
        <f t="shared" si="258"/>
        <v>0</v>
      </c>
      <c r="BA489" s="49">
        <f t="shared" si="259"/>
        <v>0</v>
      </c>
      <c r="BB489" s="49">
        <f t="shared" si="260"/>
        <v>0</v>
      </c>
      <c r="BC489" s="49">
        <f t="shared" si="261"/>
        <v>0</v>
      </c>
      <c r="BD489" s="49">
        <f t="shared" si="262"/>
        <v>0</v>
      </c>
      <c r="BE489" s="49">
        <f t="shared" si="263"/>
        <v>5675.0735513969412</v>
      </c>
      <c r="BF489" s="49">
        <f t="shared" si="264"/>
        <v>4439.6343970050448</v>
      </c>
      <c r="BG489" s="49">
        <f t="shared" si="265"/>
        <v>5864.7821277723542</v>
      </c>
      <c r="BH489" s="72">
        <f t="shared" si="266"/>
        <v>18584.085489172496</v>
      </c>
      <c r="BI489" s="49">
        <f>VLOOKUP(A489,'1_12'!A:O,15,0)</f>
        <v>23596.6</v>
      </c>
      <c r="BJ489" s="73">
        <f t="shared" si="267"/>
        <v>-5012.5145108275028</v>
      </c>
      <c r="BK489" s="50">
        <f t="shared" si="268"/>
        <v>9.3808906609788856E-3</v>
      </c>
    </row>
    <row r="490" spans="1:63" x14ac:dyDescent="0.3">
      <c r="A490" s="77" t="s">
        <v>1444</v>
      </c>
      <c r="B490" s="77" t="s">
        <v>158</v>
      </c>
      <c r="C490" s="77">
        <f>VLOOKUP(B490,Площадь!D:E,2,0)</f>
        <v>39.1</v>
      </c>
      <c r="D490" s="113"/>
      <c r="E490">
        <v>31</v>
      </c>
      <c r="F490">
        <v>28</v>
      </c>
      <c r="G490">
        <v>31</v>
      </c>
      <c r="H490">
        <v>30</v>
      </c>
      <c r="I490">
        <v>31</v>
      </c>
      <c r="J490">
        <v>30</v>
      </c>
      <c r="K490">
        <v>31</v>
      </c>
      <c r="L490">
        <v>31</v>
      </c>
      <c r="M490">
        <v>30</v>
      </c>
      <c r="N490">
        <v>31</v>
      </c>
      <c r="O490">
        <v>30</v>
      </c>
      <c r="P490">
        <v>31</v>
      </c>
      <c r="Q490">
        <f t="shared" ref="Q490:Q504" si="270">SUM(E490:P490)</f>
        <v>365</v>
      </c>
      <c r="R490" s="50">
        <f>VLOOKUP(B490,'Общие показания'!A:H,8,0)</f>
        <v>0.21815981228277018</v>
      </c>
      <c r="S490" s="50">
        <f>VLOOKUP(B490,'Общие показания'!A:P,16,0)</f>
        <v>2.6048401877172278</v>
      </c>
      <c r="T490" s="50">
        <f t="shared" si="238"/>
        <v>0</v>
      </c>
      <c r="U490" s="50">
        <f t="shared" si="239"/>
        <v>0</v>
      </c>
      <c r="V490" s="50">
        <f t="shared" si="240"/>
        <v>0</v>
      </c>
      <c r="W490" s="50">
        <f t="shared" si="241"/>
        <v>0.21815981228277018</v>
      </c>
      <c r="X490" s="50">
        <f t="shared" si="242"/>
        <v>0</v>
      </c>
      <c r="Y490" s="50"/>
      <c r="Z490" s="50"/>
      <c r="AA490" s="50"/>
      <c r="AB490" s="50"/>
      <c r="AC490" s="50"/>
      <c r="AD490" s="50">
        <f t="shared" si="243"/>
        <v>1.009656228929936</v>
      </c>
      <c r="AE490" s="50">
        <f t="shared" si="244"/>
        <v>0.70283409430857169</v>
      </c>
      <c r="AF490" s="50">
        <f t="shared" si="245"/>
        <v>0.89234986447872033</v>
      </c>
      <c r="AG490" s="50">
        <f t="shared" si="246"/>
        <v>0</v>
      </c>
      <c r="AI490" s="50">
        <f t="shared" si="247"/>
        <v>0</v>
      </c>
      <c r="AJ490" s="50">
        <f t="shared" si="248"/>
        <v>0</v>
      </c>
      <c r="AK490" s="50">
        <f t="shared" si="249"/>
        <v>0</v>
      </c>
      <c r="AL490" s="50">
        <f t="shared" si="250"/>
        <v>0.4427837512686324</v>
      </c>
      <c r="AR490" s="50">
        <f t="shared" si="251"/>
        <v>0.58242128374010671</v>
      </c>
      <c r="AS490" s="50">
        <f t="shared" si="252"/>
        <v>0.52128150753033142</v>
      </c>
      <c r="AT490" s="50">
        <f t="shared" si="253"/>
        <v>0.71584798340621847</v>
      </c>
      <c r="AV490" s="49">
        <f t="shared" si="254"/>
        <v>0</v>
      </c>
      <c r="AW490" s="49">
        <f t="shared" si="255"/>
        <v>0</v>
      </c>
      <c r="AX490" s="49">
        <f t="shared" si="256"/>
        <v>0</v>
      </c>
      <c r="AY490" s="49">
        <f t="shared" si="257"/>
        <v>1774.2104642548431</v>
      </c>
      <c r="AZ490" s="49">
        <f t="shared" si="258"/>
        <v>0</v>
      </c>
      <c r="BA490" s="49">
        <f t="shared" si="259"/>
        <v>0</v>
      </c>
      <c r="BB490" s="49">
        <f t="shared" si="260"/>
        <v>0</v>
      </c>
      <c r="BC490" s="49">
        <f t="shared" si="261"/>
        <v>0</v>
      </c>
      <c r="BD490" s="49">
        <f t="shared" si="262"/>
        <v>0</v>
      </c>
      <c r="BE490" s="49">
        <f t="shared" si="263"/>
        <v>4273.7091919109562</v>
      </c>
      <c r="BF490" s="49">
        <f t="shared" si="264"/>
        <v>3285.966956952278</v>
      </c>
      <c r="BG490" s="49">
        <f t="shared" si="265"/>
        <v>4316.981974948415</v>
      </c>
      <c r="BH490" s="72">
        <f t="shared" si="266"/>
        <v>13650.868588066493</v>
      </c>
      <c r="BI490" s="49">
        <f>VLOOKUP(A490,'1_12'!A:O,15,0)</f>
        <v>15114.06</v>
      </c>
      <c r="BJ490" s="73">
        <f t="shared" si="267"/>
        <v>-1463.191411933507</v>
      </c>
      <c r="BK490" s="50">
        <f t="shared" si="268"/>
        <v>1.0838308878826274E-2</v>
      </c>
    </row>
    <row r="491" spans="1:63" x14ac:dyDescent="0.3">
      <c r="A491" s="77" t="s">
        <v>1873</v>
      </c>
      <c r="B491" s="77" t="s">
        <v>171</v>
      </c>
      <c r="C491" s="77">
        <f>VLOOKUP(B491,Площадь!D:E,2,0)</f>
        <v>31.8</v>
      </c>
      <c r="D491" s="113"/>
      <c r="E491">
        <v>31</v>
      </c>
      <c r="F491">
        <v>28</v>
      </c>
      <c r="G491">
        <v>31</v>
      </c>
      <c r="H491">
        <v>30</v>
      </c>
      <c r="I491">
        <v>31</v>
      </c>
      <c r="J491">
        <v>30</v>
      </c>
      <c r="K491">
        <v>31</v>
      </c>
      <c r="L491">
        <v>31</v>
      </c>
      <c r="M491">
        <v>30</v>
      </c>
      <c r="N491">
        <v>31</v>
      </c>
      <c r="O491">
        <v>30</v>
      </c>
      <c r="P491">
        <v>31</v>
      </c>
      <c r="Q491">
        <f t="shared" si="270"/>
        <v>365</v>
      </c>
      <c r="R491" s="50">
        <f>VLOOKUP(B491,'Общие показания'!A:H,8,0)</f>
        <v>0.17742920794353176</v>
      </c>
      <c r="S491" s="50">
        <f>VLOOKUP(B491,'Общие показания'!A:P,16,0)</f>
        <v>1.4645707920564686</v>
      </c>
      <c r="T491" s="50">
        <f t="shared" si="238"/>
        <v>0</v>
      </c>
      <c r="U491" s="50">
        <f t="shared" si="239"/>
        <v>0</v>
      </c>
      <c r="V491" s="50">
        <f t="shared" si="240"/>
        <v>0</v>
      </c>
      <c r="W491" s="50">
        <f t="shared" si="241"/>
        <v>0.17742920794353176</v>
      </c>
      <c r="X491" s="50">
        <f t="shared" si="242"/>
        <v>0</v>
      </c>
      <c r="Y491" s="50"/>
      <c r="Z491" s="50"/>
      <c r="AA491" s="50"/>
      <c r="AB491" s="50"/>
      <c r="AC491" s="50"/>
      <c r="AD491" s="50">
        <f t="shared" si="243"/>
        <v>0.56767898079941148</v>
      </c>
      <c r="AE491" s="50">
        <f t="shared" si="244"/>
        <v>0.39516830669288572</v>
      </c>
      <c r="AF491" s="50">
        <f t="shared" si="245"/>
        <v>0.50172350456417147</v>
      </c>
      <c r="AG491" s="50">
        <f t="shared" si="246"/>
        <v>0</v>
      </c>
      <c r="AI491" s="50">
        <f t="shared" si="247"/>
        <v>0</v>
      </c>
      <c r="AJ491" s="50">
        <f t="shared" si="248"/>
        <v>0</v>
      </c>
      <c r="AK491" s="50">
        <f t="shared" si="249"/>
        <v>0</v>
      </c>
      <c r="AL491" s="50">
        <f t="shared" si="250"/>
        <v>0.36011568517500026</v>
      </c>
      <c r="AR491" s="50">
        <f t="shared" si="251"/>
        <v>0.47368278319527862</v>
      </c>
      <c r="AS491" s="50">
        <f t="shared" si="252"/>
        <v>0.42395785011418263</v>
      </c>
      <c r="AT491" s="50">
        <f t="shared" si="253"/>
        <v>0.5821986156603004</v>
      </c>
      <c r="AV491" s="49">
        <f t="shared" si="254"/>
        <v>0</v>
      </c>
      <c r="AW491" s="49">
        <f t="shared" si="255"/>
        <v>0</v>
      </c>
      <c r="AX491" s="49">
        <f t="shared" si="256"/>
        <v>0</v>
      </c>
      <c r="AY491" s="49">
        <f t="shared" si="257"/>
        <v>1442.9640092916627</v>
      </c>
      <c r="AZ491" s="49">
        <f t="shared" si="258"/>
        <v>0</v>
      </c>
      <c r="BA491" s="49">
        <f t="shared" si="259"/>
        <v>0</v>
      </c>
      <c r="BB491" s="49">
        <f t="shared" si="260"/>
        <v>0</v>
      </c>
      <c r="BC491" s="49">
        <f t="shared" si="261"/>
        <v>0</v>
      </c>
      <c r="BD491" s="49">
        <f t="shared" si="262"/>
        <v>0</v>
      </c>
      <c r="BE491" s="49">
        <f t="shared" si="263"/>
        <v>2795.3898647967867</v>
      </c>
      <c r="BF491" s="49">
        <f t="shared" si="264"/>
        <v>2198.8294902866219</v>
      </c>
      <c r="BG491" s="49">
        <f t="shared" si="265"/>
        <v>2909.6371826457639</v>
      </c>
      <c r="BH491" s="72">
        <f t="shared" si="266"/>
        <v>9346.8205470208359</v>
      </c>
      <c r="BI491" s="49">
        <f>VLOOKUP(A491,'1_12'!A:O,15,0)</f>
        <v>12292.199999999997</v>
      </c>
      <c r="BJ491" s="73">
        <f t="shared" si="267"/>
        <v>-2945.3794529791612</v>
      </c>
      <c r="BK491" s="50">
        <f t="shared" si="268"/>
        <v>9.1246198483877425E-3</v>
      </c>
    </row>
    <row r="492" spans="1:63" x14ac:dyDescent="0.3">
      <c r="A492" s="77" t="s">
        <v>1810</v>
      </c>
      <c r="B492" s="77" t="s">
        <v>100</v>
      </c>
      <c r="C492" s="77">
        <f>VLOOKUP(B492,Площадь!D:E,2,0)</f>
        <v>32.1</v>
      </c>
      <c r="D492" s="113"/>
      <c r="E492">
        <v>31</v>
      </c>
      <c r="F492">
        <v>28</v>
      </c>
      <c r="G492">
        <v>31</v>
      </c>
      <c r="H492">
        <v>30</v>
      </c>
      <c r="I492">
        <v>31</v>
      </c>
      <c r="J492">
        <v>30</v>
      </c>
      <c r="K492">
        <v>31</v>
      </c>
      <c r="L492">
        <v>31</v>
      </c>
      <c r="M492">
        <v>30</v>
      </c>
      <c r="N492">
        <v>31</v>
      </c>
      <c r="O492">
        <v>30</v>
      </c>
      <c r="P492">
        <v>31</v>
      </c>
      <c r="Q492">
        <f t="shared" si="270"/>
        <v>365</v>
      </c>
      <c r="R492" s="50">
        <f>VLOOKUP(B492,'Общие показания'!A:H,8,0)</f>
        <v>0.17910306839582923</v>
      </c>
      <c r="S492" s="50">
        <f>VLOOKUP(B492,'Общие показания'!A:P,16,0)</f>
        <v>2.5228969316041709</v>
      </c>
      <c r="T492" s="50">
        <f t="shared" si="238"/>
        <v>0</v>
      </c>
      <c r="U492" s="50">
        <f t="shared" si="239"/>
        <v>0</v>
      </c>
      <c r="V492" s="50">
        <f t="shared" si="240"/>
        <v>0</v>
      </c>
      <c r="W492" s="50">
        <f t="shared" si="241"/>
        <v>0.17910306839582923</v>
      </c>
      <c r="X492" s="50">
        <f t="shared" si="242"/>
        <v>0</v>
      </c>
      <c r="Y492" s="50"/>
      <c r="Z492" s="50"/>
      <c r="AA492" s="50"/>
      <c r="AB492" s="50"/>
      <c r="AC492" s="50"/>
      <c r="AD492" s="50">
        <f t="shared" si="243"/>
        <v>0.97789438828286979</v>
      </c>
      <c r="AE492" s="50">
        <f t="shared" si="244"/>
        <v>0.68072428716320998</v>
      </c>
      <c r="AF492" s="50">
        <f t="shared" si="245"/>
        <v>0.86427825615809151</v>
      </c>
      <c r="AG492" s="50">
        <f t="shared" si="246"/>
        <v>0</v>
      </c>
      <c r="AI492" s="50">
        <f t="shared" si="247"/>
        <v>0</v>
      </c>
      <c r="AJ492" s="50">
        <f t="shared" si="248"/>
        <v>0</v>
      </c>
      <c r="AK492" s="50">
        <f t="shared" si="249"/>
        <v>0</v>
      </c>
      <c r="AL492" s="50">
        <f t="shared" si="250"/>
        <v>0.36351300295967004</v>
      </c>
      <c r="AR492" s="50">
        <f t="shared" si="251"/>
        <v>0.47815148869712087</v>
      </c>
      <c r="AS492" s="50">
        <f t="shared" si="252"/>
        <v>0.42795745247375039</v>
      </c>
      <c r="AT492" s="50">
        <f t="shared" si="253"/>
        <v>0.58769105543068068</v>
      </c>
      <c r="AV492" s="49">
        <f t="shared" si="254"/>
        <v>0</v>
      </c>
      <c r="AW492" s="49">
        <f t="shared" si="255"/>
        <v>0</v>
      </c>
      <c r="AX492" s="49">
        <f t="shared" si="256"/>
        <v>0</v>
      </c>
      <c r="AY492" s="49">
        <f t="shared" si="257"/>
        <v>1456.5768773038481</v>
      </c>
      <c r="AZ492" s="49">
        <f t="shared" si="258"/>
        <v>0</v>
      </c>
      <c r="BA492" s="49">
        <f t="shared" si="259"/>
        <v>0</v>
      </c>
      <c r="BB492" s="49">
        <f t="shared" si="260"/>
        <v>0</v>
      </c>
      <c r="BC492" s="49">
        <f t="shared" si="261"/>
        <v>0</v>
      </c>
      <c r="BD492" s="49">
        <f t="shared" si="262"/>
        <v>0</v>
      </c>
      <c r="BE492" s="49">
        <f t="shared" si="263"/>
        <v>3908.5513103300077</v>
      </c>
      <c r="BF492" s="49">
        <f t="shared" si="264"/>
        <v>2976.1009146118713</v>
      </c>
      <c r="BG492" s="49">
        <f t="shared" si="265"/>
        <v>3897.6083412564367</v>
      </c>
      <c r="BH492" s="72">
        <f t="shared" si="266"/>
        <v>12238.837443502165</v>
      </c>
      <c r="BI492" s="49">
        <f>VLOOKUP(A492,'1_12'!A:O,15,0)</f>
        <v>12408.210000000003</v>
      </c>
      <c r="BJ492" s="73">
        <f t="shared" si="267"/>
        <v>-169.37255649783765</v>
      </c>
      <c r="BK492" s="50">
        <f t="shared" si="268"/>
        <v>1.1836222740293929E-2</v>
      </c>
    </row>
    <row r="493" spans="1:63" x14ac:dyDescent="0.3">
      <c r="A493" s="77" t="s">
        <v>1834</v>
      </c>
      <c r="B493" s="77" t="s">
        <v>124</v>
      </c>
      <c r="C493" s="77">
        <f>VLOOKUP(B493,Площадь!D:E,2,0)</f>
        <v>39.299999999999997</v>
      </c>
      <c r="D493" s="113"/>
      <c r="E493">
        <v>31</v>
      </c>
      <c r="F493">
        <v>28</v>
      </c>
      <c r="G493">
        <v>31</v>
      </c>
      <c r="H493">
        <v>30</v>
      </c>
      <c r="I493">
        <v>31</v>
      </c>
      <c r="J493">
        <v>30</v>
      </c>
      <c r="K493">
        <v>31</v>
      </c>
      <c r="L493">
        <v>31</v>
      </c>
      <c r="M493">
        <v>30</v>
      </c>
      <c r="N493">
        <v>31</v>
      </c>
      <c r="O493">
        <v>30</v>
      </c>
      <c r="P493">
        <v>31</v>
      </c>
      <c r="Q493">
        <f t="shared" si="270"/>
        <v>365</v>
      </c>
      <c r="R493" s="50">
        <f>VLOOKUP(B493,'Общие показания'!A:H,8,0)</f>
        <v>0</v>
      </c>
      <c r="S493" s="50">
        <f>VLOOKUP(B493,'Общие показания'!A:P,16,0)</f>
        <v>1.7549999999999999</v>
      </c>
      <c r="T493" s="50">
        <f t="shared" si="238"/>
        <v>0</v>
      </c>
      <c r="U493" s="50">
        <f t="shared" si="239"/>
        <v>0</v>
      </c>
      <c r="V493" s="50">
        <f t="shared" si="240"/>
        <v>0</v>
      </c>
      <c r="W493" s="50">
        <f t="shared" si="241"/>
        <v>0</v>
      </c>
      <c r="X493" s="50">
        <f t="shared" si="242"/>
        <v>0</v>
      </c>
      <c r="Y493" s="50"/>
      <c r="Z493" s="50"/>
      <c r="AA493" s="50"/>
      <c r="AB493" s="50"/>
      <c r="AC493" s="50"/>
      <c r="AD493" s="50">
        <f t="shared" si="243"/>
        <v>0.68025159091425758</v>
      </c>
      <c r="AE493" s="50">
        <f t="shared" si="244"/>
        <v>0.47353148240257592</v>
      </c>
      <c r="AF493" s="50">
        <f t="shared" si="245"/>
        <v>0.6012169266831664</v>
      </c>
      <c r="AG493" s="50">
        <f t="shared" si="246"/>
        <v>0</v>
      </c>
      <c r="AI493" s="50">
        <f t="shared" si="247"/>
        <v>0</v>
      </c>
      <c r="AJ493" s="50">
        <f t="shared" si="248"/>
        <v>0</v>
      </c>
      <c r="AK493" s="50">
        <f t="shared" si="249"/>
        <v>0</v>
      </c>
      <c r="AL493" s="50">
        <f t="shared" si="250"/>
        <v>0.44504862979174553</v>
      </c>
      <c r="AR493" s="50">
        <f t="shared" si="251"/>
        <v>0.5854004207413348</v>
      </c>
      <c r="AS493" s="50">
        <f t="shared" si="252"/>
        <v>0.52394790910337663</v>
      </c>
      <c r="AT493" s="50">
        <f t="shared" si="253"/>
        <v>0.71950960991980517</v>
      </c>
      <c r="AV493" s="49">
        <f t="shared" si="254"/>
        <v>0</v>
      </c>
      <c r="AW493" s="49">
        <f t="shared" si="255"/>
        <v>0</v>
      </c>
      <c r="AX493" s="49">
        <f t="shared" si="256"/>
        <v>0</v>
      </c>
      <c r="AY493" s="49">
        <f t="shared" si="257"/>
        <v>1194.6707398677702</v>
      </c>
      <c r="AZ493" s="49">
        <f t="shared" si="258"/>
        <v>0</v>
      </c>
      <c r="BA493" s="49">
        <f t="shared" si="259"/>
        <v>0</v>
      </c>
      <c r="BB493" s="49">
        <f t="shared" si="260"/>
        <v>0</v>
      </c>
      <c r="BC493" s="49">
        <f t="shared" si="261"/>
        <v>0</v>
      </c>
      <c r="BD493" s="49">
        <f t="shared" si="262"/>
        <v>0</v>
      </c>
      <c r="BE493" s="49">
        <f t="shared" si="263"/>
        <v>3397.4656340078059</v>
      </c>
      <c r="BF493" s="49">
        <f t="shared" si="264"/>
        <v>2677.5937793829189</v>
      </c>
      <c r="BG493" s="49">
        <f t="shared" si="265"/>
        <v>3545.3054857955526</v>
      </c>
      <c r="BH493" s="72">
        <f t="shared" si="266"/>
        <v>10815.035639054047</v>
      </c>
      <c r="BI493" s="49">
        <f>VLOOKUP(A493,'1_12'!A:O,15,0)</f>
        <v>15191.37</v>
      </c>
      <c r="BJ493" s="73">
        <f t="shared" si="267"/>
        <v>-4376.3343609459534</v>
      </c>
      <c r="BK493" s="50">
        <f t="shared" si="268"/>
        <v>8.5430588837070894E-3</v>
      </c>
    </row>
    <row r="494" spans="1:63" x14ac:dyDescent="0.3">
      <c r="A494" s="77" t="s">
        <v>1842</v>
      </c>
      <c r="B494" s="77" t="s">
        <v>156</v>
      </c>
      <c r="C494" s="77">
        <f>VLOOKUP(B494,Площадь!D:E,2,0)</f>
        <v>59</v>
      </c>
      <c r="D494" s="113"/>
      <c r="E494">
        <v>31</v>
      </c>
      <c r="F494">
        <v>28</v>
      </c>
      <c r="G494">
        <v>31</v>
      </c>
      <c r="H494">
        <v>30</v>
      </c>
      <c r="I494">
        <v>31</v>
      </c>
      <c r="J494">
        <v>30</v>
      </c>
      <c r="K494">
        <v>31</v>
      </c>
      <c r="L494">
        <v>31</v>
      </c>
      <c r="M494">
        <v>30</v>
      </c>
      <c r="N494">
        <v>31</v>
      </c>
      <c r="O494">
        <v>30</v>
      </c>
      <c r="P494">
        <v>31</v>
      </c>
      <c r="Q494">
        <f t="shared" si="270"/>
        <v>365</v>
      </c>
      <c r="R494" s="50">
        <f>VLOOKUP(B494,'Общие показания'!A:H,8,0)</f>
        <v>0.3291925556185023</v>
      </c>
      <c r="S494" s="50">
        <f>VLOOKUP(B494,'Общие показания'!A:P,16,0)</f>
        <v>4.1988074443814973</v>
      </c>
      <c r="T494" s="50">
        <f t="shared" si="238"/>
        <v>0</v>
      </c>
      <c r="U494" s="50">
        <f t="shared" si="239"/>
        <v>0</v>
      </c>
      <c r="V494" s="50">
        <f t="shared" si="240"/>
        <v>0</v>
      </c>
      <c r="W494" s="50">
        <f t="shared" si="241"/>
        <v>0.3291925556185023</v>
      </c>
      <c r="X494" s="50">
        <f t="shared" si="242"/>
        <v>0</v>
      </c>
      <c r="Y494" s="50"/>
      <c r="Z494" s="50"/>
      <c r="AA494" s="50"/>
      <c r="AB494" s="50"/>
      <c r="AC494" s="50"/>
      <c r="AD494" s="50">
        <f t="shared" si="243"/>
        <v>1.6274902814718757</v>
      </c>
      <c r="AE494" s="50">
        <f t="shared" si="244"/>
        <v>1.132915962086007</v>
      </c>
      <c r="AF494" s="50">
        <f t="shared" si="245"/>
        <v>1.4384012008236149</v>
      </c>
      <c r="AG494" s="50">
        <f t="shared" si="246"/>
        <v>0</v>
      </c>
      <c r="AI494" s="50">
        <f t="shared" si="247"/>
        <v>0</v>
      </c>
      <c r="AJ494" s="50">
        <f t="shared" si="248"/>
        <v>0</v>
      </c>
      <c r="AK494" s="50">
        <f t="shared" si="249"/>
        <v>0</v>
      </c>
      <c r="AL494" s="50">
        <f t="shared" si="250"/>
        <v>0.66813916431839671</v>
      </c>
      <c r="AR494" s="50">
        <f t="shared" si="251"/>
        <v>0.87884541536230931</v>
      </c>
      <c r="AS494" s="50">
        <f t="shared" si="252"/>
        <v>0.78658846404832627</v>
      </c>
      <c r="AT494" s="50">
        <f t="shared" si="253"/>
        <v>1.0801798215081047</v>
      </c>
      <c r="AV494" s="49">
        <f t="shared" si="254"/>
        <v>0</v>
      </c>
      <c r="AW494" s="49">
        <f t="shared" si="255"/>
        <v>0</v>
      </c>
      <c r="AX494" s="49">
        <f t="shared" si="256"/>
        <v>0</v>
      </c>
      <c r="AY494" s="49">
        <f t="shared" si="257"/>
        <v>2677.1973757298142</v>
      </c>
      <c r="AZ494" s="49">
        <f t="shared" si="258"/>
        <v>0</v>
      </c>
      <c r="BA494" s="49">
        <f t="shared" si="259"/>
        <v>0</v>
      </c>
      <c r="BB494" s="49">
        <f t="shared" si="260"/>
        <v>0</v>
      </c>
      <c r="BC494" s="49">
        <f t="shared" si="261"/>
        <v>0</v>
      </c>
      <c r="BD494" s="49">
        <f t="shared" si="262"/>
        <v>0</v>
      </c>
      <c r="BE494" s="49">
        <f t="shared" si="263"/>
        <v>6727.9072911538133</v>
      </c>
      <c r="BF494" s="49">
        <f t="shared" si="264"/>
        <v>5152.6409013379589</v>
      </c>
      <c r="BG494" s="49">
        <f t="shared" si="265"/>
        <v>6760.7781531063756</v>
      </c>
      <c r="BH494" s="72">
        <f t="shared" si="266"/>
        <v>21318.523721327962</v>
      </c>
      <c r="BI494" s="49">
        <f>VLOOKUP(A494,'1_12'!A:O,15,0)</f>
        <v>22806.360000000004</v>
      </c>
      <c r="BJ494" s="73">
        <f t="shared" si="267"/>
        <v>-1487.8362786720427</v>
      </c>
      <c r="BK494" s="50">
        <f t="shared" si="268"/>
        <v>1.1217165063894259E-2</v>
      </c>
    </row>
    <row r="495" spans="1:63" x14ac:dyDescent="0.3">
      <c r="A495" s="77" t="s">
        <v>1484</v>
      </c>
      <c r="B495" s="77" t="s">
        <v>70</v>
      </c>
      <c r="C495" s="77">
        <f>VLOOKUP(B495,Площадь!D:E,2,0)</f>
        <v>33.5</v>
      </c>
      <c r="D495" s="113"/>
      <c r="E495">
        <v>31</v>
      </c>
      <c r="F495">
        <v>28</v>
      </c>
      <c r="G495">
        <v>31</v>
      </c>
      <c r="H495">
        <v>30</v>
      </c>
      <c r="I495">
        <v>31</v>
      </c>
      <c r="J495">
        <v>30</v>
      </c>
      <c r="K495">
        <v>31</v>
      </c>
      <c r="L495">
        <v>31</v>
      </c>
      <c r="M495">
        <v>30</v>
      </c>
      <c r="N495">
        <v>31</v>
      </c>
      <c r="O495">
        <v>30</v>
      </c>
      <c r="P495">
        <v>31</v>
      </c>
      <c r="Q495">
        <f t="shared" si="270"/>
        <v>365</v>
      </c>
      <c r="R495" s="50">
        <f>VLOOKUP(B495,'Общие показания'!A:H,8,0)</f>
        <v>0</v>
      </c>
      <c r="S495" s="50">
        <f>VLOOKUP(B495,'Общие показания'!A:P,16,0)</f>
        <v>2.1820000000000004</v>
      </c>
      <c r="T495" s="50">
        <f t="shared" si="238"/>
        <v>0</v>
      </c>
      <c r="U495" s="50">
        <f t="shared" si="239"/>
        <v>0</v>
      </c>
      <c r="V495" s="50">
        <f t="shared" si="240"/>
        <v>0</v>
      </c>
      <c r="W495" s="50">
        <f t="shared" si="241"/>
        <v>0</v>
      </c>
      <c r="X495" s="50">
        <f t="shared" si="242"/>
        <v>0</v>
      </c>
      <c r="Y495" s="50"/>
      <c r="Z495" s="50"/>
      <c r="AA495" s="50"/>
      <c r="AB495" s="50"/>
      <c r="AC495" s="50"/>
      <c r="AD495" s="50">
        <f t="shared" si="243"/>
        <v>0.84576009764952154</v>
      </c>
      <c r="AE495" s="50">
        <f t="shared" si="244"/>
        <v>0.58874398552844498</v>
      </c>
      <c r="AF495" s="50">
        <f t="shared" si="245"/>
        <v>0.74749591682203387</v>
      </c>
      <c r="AG495" s="50">
        <f t="shared" si="246"/>
        <v>0</v>
      </c>
      <c r="AI495" s="50">
        <f t="shared" si="247"/>
        <v>0</v>
      </c>
      <c r="AJ495" s="50">
        <f t="shared" si="248"/>
        <v>0</v>
      </c>
      <c r="AK495" s="50">
        <f t="shared" si="249"/>
        <v>0</v>
      </c>
      <c r="AL495" s="50">
        <f t="shared" si="250"/>
        <v>0.37936715262146253</v>
      </c>
      <c r="AR495" s="50">
        <f t="shared" si="251"/>
        <v>0.49900544770571803</v>
      </c>
      <c r="AS495" s="50">
        <f t="shared" si="252"/>
        <v>0.44662226348506656</v>
      </c>
      <c r="AT495" s="50">
        <f t="shared" si="253"/>
        <v>0.61332244102578815</v>
      </c>
      <c r="AV495" s="49">
        <f t="shared" si="254"/>
        <v>0</v>
      </c>
      <c r="AW495" s="49">
        <f t="shared" si="255"/>
        <v>0</v>
      </c>
      <c r="AX495" s="49">
        <f t="shared" si="256"/>
        <v>0</v>
      </c>
      <c r="AY495" s="49">
        <f t="shared" si="257"/>
        <v>1018.3580098109492</v>
      </c>
      <c r="AZ495" s="49">
        <f t="shared" si="258"/>
        <v>0</v>
      </c>
      <c r="BA495" s="49">
        <f t="shared" si="259"/>
        <v>0</v>
      </c>
      <c r="BB495" s="49">
        <f t="shared" si="260"/>
        <v>0</v>
      </c>
      <c r="BC495" s="49">
        <f t="shared" si="261"/>
        <v>0</v>
      </c>
      <c r="BD495" s="49">
        <f t="shared" si="262"/>
        <v>0</v>
      </c>
      <c r="BE495" s="49">
        <f t="shared" si="263"/>
        <v>3609.8348393297911</v>
      </c>
      <c r="BF495" s="49">
        <f t="shared" si="264"/>
        <v>2779.2957442019101</v>
      </c>
      <c r="BG495" s="49">
        <f t="shared" si="265"/>
        <v>3652.9263670723799</v>
      </c>
      <c r="BH495" s="72">
        <f t="shared" si="266"/>
        <v>11060.41496041503</v>
      </c>
      <c r="BI495" s="49">
        <f>VLOOKUP(A495,'1_12'!A:O,15,0)</f>
        <v>12949.38</v>
      </c>
      <c r="BJ495" s="73">
        <f t="shared" si="267"/>
        <v>-1888.9650395849694</v>
      </c>
      <c r="BK495" s="50">
        <f t="shared" si="268"/>
        <v>1.0249545534422975E-2</v>
      </c>
    </row>
    <row r="496" spans="1:63" x14ac:dyDescent="0.3">
      <c r="A496" s="77" t="s">
        <v>1894</v>
      </c>
      <c r="B496" s="77" t="s">
        <v>59</v>
      </c>
      <c r="C496" s="77">
        <f>VLOOKUP(B496,Площадь!D:E,2,0)</f>
        <v>32.5</v>
      </c>
      <c r="D496" s="113"/>
      <c r="E496">
        <v>31</v>
      </c>
      <c r="F496">
        <v>28</v>
      </c>
      <c r="G496">
        <v>31</v>
      </c>
      <c r="H496">
        <v>30</v>
      </c>
      <c r="I496">
        <v>31</v>
      </c>
      <c r="J496">
        <v>30</v>
      </c>
      <c r="K496">
        <v>31</v>
      </c>
      <c r="L496">
        <v>31</v>
      </c>
      <c r="M496">
        <v>30</v>
      </c>
      <c r="N496">
        <v>31</v>
      </c>
      <c r="O496">
        <v>30</v>
      </c>
      <c r="P496">
        <v>31</v>
      </c>
      <c r="Q496">
        <f t="shared" si="270"/>
        <v>365</v>
      </c>
      <c r="R496" s="50">
        <f>VLOOKUP(B496,'Общие показания'!A:H,8,0)</f>
        <v>0</v>
      </c>
      <c r="S496" s="50">
        <f>VLOOKUP(B496,'Общие показания'!A:P,16,0)</f>
        <v>1.1540000000000008</v>
      </c>
      <c r="T496" s="50">
        <f t="shared" si="238"/>
        <v>0</v>
      </c>
      <c r="U496" s="50">
        <f t="shared" si="239"/>
        <v>0</v>
      </c>
      <c r="V496" s="50">
        <f t="shared" si="240"/>
        <v>0</v>
      </c>
      <c r="W496" s="50">
        <f t="shared" si="241"/>
        <v>0</v>
      </c>
      <c r="X496" s="50">
        <f t="shared" si="242"/>
        <v>0</v>
      </c>
      <c r="Y496" s="50"/>
      <c r="Z496" s="50"/>
      <c r="AA496" s="50"/>
      <c r="AB496" s="50"/>
      <c r="AC496" s="50"/>
      <c r="AD496" s="50">
        <f t="shared" si="243"/>
        <v>0.4472993367037344</v>
      </c>
      <c r="AE496" s="50">
        <f t="shared" si="244"/>
        <v>0.31137055879918696</v>
      </c>
      <c r="AF496" s="50">
        <f t="shared" si="245"/>
        <v>0.39533010449707956</v>
      </c>
      <c r="AG496" s="50">
        <f t="shared" si="246"/>
        <v>0</v>
      </c>
      <c r="AI496" s="50">
        <f t="shared" si="247"/>
        <v>0</v>
      </c>
      <c r="AJ496" s="50">
        <f t="shared" si="248"/>
        <v>0</v>
      </c>
      <c r="AK496" s="50">
        <f t="shared" si="249"/>
        <v>0</v>
      </c>
      <c r="AL496" s="50">
        <f t="shared" si="250"/>
        <v>0.36804276000589647</v>
      </c>
      <c r="AR496" s="50">
        <f t="shared" si="251"/>
        <v>0.48410976269957717</v>
      </c>
      <c r="AS496" s="50">
        <f t="shared" si="252"/>
        <v>0.43329025561984069</v>
      </c>
      <c r="AT496" s="50">
        <f t="shared" si="253"/>
        <v>0.59501430845785419</v>
      </c>
      <c r="AV496" s="49">
        <f t="shared" si="254"/>
        <v>0</v>
      </c>
      <c r="AW496" s="49">
        <f t="shared" si="255"/>
        <v>0</v>
      </c>
      <c r="AX496" s="49">
        <f t="shared" si="256"/>
        <v>0</v>
      </c>
      <c r="AY496" s="49">
        <f t="shared" si="257"/>
        <v>987.95926324942832</v>
      </c>
      <c r="AZ496" s="49">
        <f t="shared" si="258"/>
        <v>0</v>
      </c>
      <c r="BA496" s="49">
        <f t="shared" si="259"/>
        <v>0</v>
      </c>
      <c r="BB496" s="49">
        <f t="shared" si="260"/>
        <v>0</v>
      </c>
      <c r="BC496" s="49">
        <f t="shared" si="261"/>
        <v>0</v>
      </c>
      <c r="BD496" s="49">
        <f t="shared" si="262"/>
        <v>0</v>
      </c>
      <c r="BE496" s="49">
        <f t="shared" si="263"/>
        <v>2500.2373300742734</v>
      </c>
      <c r="BF496" s="49">
        <f t="shared" si="264"/>
        <v>1998.9377037938611</v>
      </c>
      <c r="BG496" s="49">
        <f t="shared" si="265"/>
        <v>2658.440928359706</v>
      </c>
      <c r="BH496" s="72">
        <f t="shared" si="266"/>
        <v>8145.5752254772688</v>
      </c>
      <c r="BI496" s="49">
        <f>VLOOKUP(A496,'1_12'!A:O,15,0)</f>
        <v>12562.829999999998</v>
      </c>
      <c r="BJ496" s="73">
        <f t="shared" si="267"/>
        <v>-4417.2547745227293</v>
      </c>
      <c r="BK496" s="50">
        <f t="shared" si="268"/>
        <v>7.7806591968799218E-3</v>
      </c>
    </row>
    <row r="497" spans="1:63" x14ac:dyDescent="0.3">
      <c r="A497" s="77" t="s">
        <v>1822</v>
      </c>
      <c r="B497" s="77" t="s">
        <v>79</v>
      </c>
      <c r="C497" s="77">
        <f>VLOOKUP(B497,Площадь!D:E,2,0)</f>
        <v>55.7</v>
      </c>
      <c r="D497" s="113"/>
      <c r="E497">
        <v>31</v>
      </c>
      <c r="F497">
        <v>28</v>
      </c>
      <c r="G497">
        <v>31</v>
      </c>
      <c r="H497">
        <v>30</v>
      </c>
      <c r="I497">
        <v>31</v>
      </c>
      <c r="J497">
        <v>30</v>
      </c>
      <c r="K497">
        <v>31</v>
      </c>
      <c r="L497">
        <v>31</v>
      </c>
      <c r="M497">
        <v>30</v>
      </c>
      <c r="N497">
        <v>31</v>
      </c>
      <c r="O497">
        <v>30</v>
      </c>
      <c r="P497">
        <v>31</v>
      </c>
      <c r="Q497">
        <f t="shared" si="270"/>
        <v>365</v>
      </c>
      <c r="R497" s="50">
        <f>VLOOKUP(B497,'Общие показания'!A:H,8,0)</f>
        <v>0.31078009064323014</v>
      </c>
      <c r="S497" s="50">
        <f>VLOOKUP(B497,'Общие показания'!A:P,16,0)</f>
        <v>0</v>
      </c>
      <c r="T497" s="50">
        <f t="shared" si="238"/>
        <v>0</v>
      </c>
      <c r="U497" s="50">
        <f t="shared" si="239"/>
        <v>0</v>
      </c>
      <c r="V497" s="50">
        <f t="shared" si="240"/>
        <v>0</v>
      </c>
      <c r="W497" s="50">
        <f t="shared" si="241"/>
        <v>0.31078009064323014</v>
      </c>
      <c r="X497" s="50">
        <f t="shared" si="242"/>
        <v>0</v>
      </c>
      <c r="Y497" s="50"/>
      <c r="Z497" s="50"/>
      <c r="AA497" s="50"/>
      <c r="AB497" s="50"/>
      <c r="AC497" s="50"/>
      <c r="AD497" s="50">
        <f t="shared" si="243"/>
        <v>0</v>
      </c>
      <c r="AE497" s="50">
        <f t="shared" si="244"/>
        <v>0</v>
      </c>
      <c r="AF497" s="50">
        <f t="shared" si="245"/>
        <v>0</v>
      </c>
      <c r="AG497" s="50">
        <f t="shared" si="246"/>
        <v>0</v>
      </c>
      <c r="AI497" s="50">
        <f t="shared" si="247"/>
        <v>0</v>
      </c>
      <c r="AJ497" s="50">
        <f t="shared" si="248"/>
        <v>0</v>
      </c>
      <c r="AK497" s="50">
        <f t="shared" si="249"/>
        <v>0</v>
      </c>
      <c r="AL497" s="50">
        <f t="shared" si="250"/>
        <v>0.63076866868702874</v>
      </c>
      <c r="AR497" s="50">
        <f t="shared" si="251"/>
        <v>0.8296896548420446</v>
      </c>
      <c r="AS497" s="50">
        <f t="shared" si="252"/>
        <v>0.74259283809308085</v>
      </c>
      <c r="AT497" s="50">
        <f t="shared" si="253"/>
        <v>1.0197629840339224</v>
      </c>
      <c r="AV497" s="49">
        <f t="shared" si="254"/>
        <v>0</v>
      </c>
      <c r="AW497" s="49">
        <f t="shared" si="255"/>
        <v>0</v>
      </c>
      <c r="AX497" s="49">
        <f t="shared" si="256"/>
        <v>0</v>
      </c>
      <c r="AY497" s="49">
        <f t="shared" si="257"/>
        <v>2527.4558275957738</v>
      </c>
      <c r="AZ497" s="49">
        <f t="shared" si="258"/>
        <v>0</v>
      </c>
      <c r="BA497" s="49">
        <f t="shared" si="259"/>
        <v>0</v>
      </c>
      <c r="BB497" s="49">
        <f t="shared" si="260"/>
        <v>0</v>
      </c>
      <c r="BC497" s="49">
        <f t="shared" si="261"/>
        <v>0</v>
      </c>
      <c r="BD497" s="49">
        <f t="shared" si="262"/>
        <v>0</v>
      </c>
      <c r="BE497" s="49">
        <f t="shared" si="263"/>
        <v>2227.185721871791</v>
      </c>
      <c r="BF497" s="49">
        <f t="shared" si="264"/>
        <v>1993.3865108635425</v>
      </c>
      <c r="BG497" s="49">
        <f t="shared" si="265"/>
        <v>2737.4109638212999</v>
      </c>
      <c r="BH497" s="72">
        <f t="shared" si="266"/>
        <v>9485.439024152407</v>
      </c>
      <c r="BI497" s="49">
        <f>VLOOKUP(A497,'1_12'!A:O,15,0)</f>
        <v>21530.699999999997</v>
      </c>
      <c r="BJ497" s="73">
        <f t="shared" si="267"/>
        <v>-12045.26097584759</v>
      </c>
      <c r="BK497" s="50">
        <f t="shared" si="268"/>
        <v>5.2866460746548577E-3</v>
      </c>
    </row>
    <row r="498" spans="1:63" x14ac:dyDescent="0.3">
      <c r="A498" s="77" t="s">
        <v>1793</v>
      </c>
      <c r="B498" s="77" t="s">
        <v>152</v>
      </c>
      <c r="C498" s="77">
        <f>VLOOKUP(B498,Площадь!D:E,2,0)</f>
        <v>61.5</v>
      </c>
      <c r="D498" s="113"/>
      <c r="E498">
        <v>31</v>
      </c>
      <c r="F498">
        <v>28</v>
      </c>
      <c r="G498">
        <v>31</v>
      </c>
      <c r="H498">
        <v>30</v>
      </c>
      <c r="I498">
        <v>31</v>
      </c>
      <c r="J498">
        <v>30</v>
      </c>
      <c r="K498">
        <v>31</v>
      </c>
      <c r="L498">
        <v>31</v>
      </c>
      <c r="M498">
        <v>30</v>
      </c>
      <c r="N498">
        <v>31</v>
      </c>
      <c r="O498">
        <v>30</v>
      </c>
      <c r="P498">
        <v>31</v>
      </c>
      <c r="Q498">
        <f t="shared" si="270"/>
        <v>365</v>
      </c>
      <c r="R498" s="50">
        <f>VLOOKUP(B498,'Общие показания'!A:H,8,0)</f>
        <v>1.1140000000000001</v>
      </c>
      <c r="S498" s="50">
        <f>VLOOKUP(B498,'Общие показания'!A:P,16,0)</f>
        <v>0</v>
      </c>
      <c r="T498" s="50">
        <f t="shared" si="238"/>
        <v>0</v>
      </c>
      <c r="U498" s="50">
        <f t="shared" si="239"/>
        <v>0</v>
      </c>
      <c r="V498" s="50">
        <f t="shared" si="240"/>
        <v>0</v>
      </c>
      <c r="W498" s="50">
        <f t="shared" si="241"/>
        <v>1.1140000000000001</v>
      </c>
      <c r="X498" s="50">
        <f t="shared" si="242"/>
        <v>0</v>
      </c>
      <c r="Y498" s="50"/>
      <c r="Z498" s="50"/>
      <c r="AA498" s="50"/>
      <c r="AB498" s="50"/>
      <c r="AC498" s="50"/>
      <c r="AD498" s="50">
        <f t="shared" si="243"/>
        <v>0</v>
      </c>
      <c r="AE498" s="50">
        <f t="shared" si="244"/>
        <v>0</v>
      </c>
      <c r="AF498" s="50">
        <f t="shared" si="245"/>
        <v>0</v>
      </c>
      <c r="AG498" s="50">
        <f t="shared" si="246"/>
        <v>0</v>
      </c>
      <c r="AI498" s="50">
        <f t="shared" si="247"/>
        <v>0</v>
      </c>
      <c r="AJ498" s="50">
        <f t="shared" si="248"/>
        <v>0</v>
      </c>
      <c r="AK498" s="50">
        <f t="shared" si="249"/>
        <v>0</v>
      </c>
      <c r="AL498" s="50">
        <f t="shared" si="250"/>
        <v>0.6964501458573118</v>
      </c>
      <c r="AR498" s="50">
        <f t="shared" si="251"/>
        <v>0.91608462787766143</v>
      </c>
      <c r="AS498" s="50">
        <f t="shared" si="252"/>
        <v>0.81991848371139087</v>
      </c>
      <c r="AT498" s="50">
        <f t="shared" si="253"/>
        <v>1.1259501529279394</v>
      </c>
      <c r="AV498" s="49">
        <f t="shared" si="254"/>
        <v>0</v>
      </c>
      <c r="AW498" s="49">
        <f t="shared" si="255"/>
        <v>0</v>
      </c>
      <c r="AX498" s="49">
        <f t="shared" si="256"/>
        <v>0</v>
      </c>
      <c r="AY498" s="49">
        <f t="shared" si="257"/>
        <v>4859.8999535335342</v>
      </c>
      <c r="AZ498" s="49">
        <f t="shared" si="258"/>
        <v>0</v>
      </c>
      <c r="BA498" s="49">
        <f t="shared" si="259"/>
        <v>0</v>
      </c>
      <c r="BB498" s="49">
        <f t="shared" si="260"/>
        <v>0</v>
      </c>
      <c r="BC498" s="49">
        <f t="shared" si="261"/>
        <v>0</v>
      </c>
      <c r="BD498" s="49">
        <f t="shared" si="262"/>
        <v>0</v>
      </c>
      <c r="BE498" s="49">
        <f t="shared" si="263"/>
        <v>2459.1009316896793</v>
      </c>
      <c r="BF498" s="49">
        <f t="shared" si="264"/>
        <v>2200.9563809355095</v>
      </c>
      <c r="BG498" s="49">
        <f t="shared" si="265"/>
        <v>3022.4555525136439</v>
      </c>
      <c r="BH498" s="72">
        <f t="shared" si="266"/>
        <v>12542.412818672366</v>
      </c>
      <c r="BI498" s="49">
        <f>VLOOKUP(A498,'1_12'!A:O,15,0)</f>
        <v>23772.69</v>
      </c>
      <c r="BJ498" s="73">
        <f t="shared" si="267"/>
        <v>-11230.277181327632</v>
      </c>
      <c r="BK498" s="50">
        <f t="shared" si="268"/>
        <v>6.3311699327565103E-3</v>
      </c>
    </row>
    <row r="499" spans="1:63" x14ac:dyDescent="0.3">
      <c r="A499" s="77" t="s">
        <v>1803</v>
      </c>
      <c r="B499" s="77" t="s">
        <v>141</v>
      </c>
      <c r="C499" s="77">
        <f>VLOOKUP(B499,Площадь!D:E,2,0)</f>
        <v>39.1</v>
      </c>
      <c r="D499" s="113"/>
      <c r="E499">
        <v>31</v>
      </c>
      <c r="F499">
        <v>28</v>
      </c>
      <c r="G499">
        <v>31</v>
      </c>
      <c r="H499">
        <v>30</v>
      </c>
      <c r="I499">
        <v>31</v>
      </c>
      <c r="J499">
        <v>30</v>
      </c>
      <c r="K499">
        <v>31</v>
      </c>
      <c r="L499">
        <v>31</v>
      </c>
      <c r="M499">
        <v>30</v>
      </c>
      <c r="N499">
        <v>31</v>
      </c>
      <c r="O499">
        <v>30</v>
      </c>
      <c r="P499">
        <v>31</v>
      </c>
      <c r="Q499">
        <f t="shared" si="270"/>
        <v>365</v>
      </c>
      <c r="R499" s="50">
        <f>VLOOKUP(B499,'Общие показания'!A:H,8,0)</f>
        <v>0.21815981228277018</v>
      </c>
      <c r="S499" s="50">
        <f>VLOOKUP(B499,'Общие показания'!A:P,16,0)</f>
        <v>0</v>
      </c>
      <c r="T499" s="50">
        <f t="shared" si="238"/>
        <v>0</v>
      </c>
      <c r="U499" s="50">
        <f t="shared" si="239"/>
        <v>0</v>
      </c>
      <c r="V499" s="50">
        <f t="shared" si="240"/>
        <v>0</v>
      </c>
      <c r="W499" s="50">
        <f t="shared" si="241"/>
        <v>0.21815981228277018</v>
      </c>
      <c r="X499" s="50">
        <f t="shared" si="242"/>
        <v>0</v>
      </c>
      <c r="Y499" s="50"/>
      <c r="Z499" s="50"/>
      <c r="AA499" s="50"/>
      <c r="AB499" s="50"/>
      <c r="AC499" s="50"/>
      <c r="AD499" s="50">
        <f t="shared" si="243"/>
        <v>0</v>
      </c>
      <c r="AE499" s="50">
        <f t="shared" si="244"/>
        <v>0</v>
      </c>
      <c r="AF499" s="50">
        <f t="shared" si="245"/>
        <v>0</v>
      </c>
      <c r="AG499" s="50">
        <f t="shared" si="246"/>
        <v>0</v>
      </c>
      <c r="AI499" s="50">
        <f t="shared" si="247"/>
        <v>0</v>
      </c>
      <c r="AJ499" s="50">
        <f t="shared" si="248"/>
        <v>0</v>
      </c>
      <c r="AK499" s="50">
        <f t="shared" si="249"/>
        <v>0</v>
      </c>
      <c r="AL499" s="50">
        <f t="shared" si="250"/>
        <v>0.4427837512686324</v>
      </c>
      <c r="AR499" s="50">
        <f t="shared" si="251"/>
        <v>0.58242128374010671</v>
      </c>
      <c r="AS499" s="50">
        <f t="shared" si="252"/>
        <v>0.52128150753033142</v>
      </c>
      <c r="AT499" s="50">
        <f t="shared" si="253"/>
        <v>0.71584798340621847</v>
      </c>
      <c r="AV499" s="49">
        <f t="shared" si="254"/>
        <v>0</v>
      </c>
      <c r="AW499" s="49">
        <f t="shared" si="255"/>
        <v>0</v>
      </c>
      <c r="AX499" s="49">
        <f t="shared" si="256"/>
        <v>0</v>
      </c>
      <c r="AY499" s="49">
        <f t="shared" si="257"/>
        <v>1774.2104642548431</v>
      </c>
      <c r="AZ499" s="49">
        <f t="shared" si="258"/>
        <v>0</v>
      </c>
      <c r="BA499" s="49">
        <f t="shared" si="259"/>
        <v>0</v>
      </c>
      <c r="BB499" s="49">
        <f t="shared" si="260"/>
        <v>0</v>
      </c>
      <c r="BC499" s="49">
        <f t="shared" si="261"/>
        <v>0</v>
      </c>
      <c r="BD499" s="49">
        <f t="shared" si="262"/>
        <v>0</v>
      </c>
      <c r="BE499" s="49">
        <f t="shared" si="263"/>
        <v>1563.4283972205928</v>
      </c>
      <c r="BF499" s="49">
        <f t="shared" si="264"/>
        <v>1399.3072275541206</v>
      </c>
      <c r="BG499" s="49">
        <f t="shared" si="265"/>
        <v>1921.5936927363166</v>
      </c>
      <c r="BH499" s="72">
        <f t="shared" si="266"/>
        <v>6658.5397817658732</v>
      </c>
      <c r="BI499" s="49">
        <f>VLOOKUP(A499,'1_12'!A:O,15,0)</f>
        <v>15114.06</v>
      </c>
      <c r="BJ499" s="73">
        <f t="shared" si="267"/>
        <v>-8455.5202182341272</v>
      </c>
      <c r="BK499" s="50">
        <f t="shared" si="268"/>
        <v>5.2866460746548568E-3</v>
      </c>
    </row>
    <row r="500" spans="1:63" x14ac:dyDescent="0.3">
      <c r="A500" s="77" t="s">
        <v>1819</v>
      </c>
      <c r="B500" s="77" t="s">
        <v>148</v>
      </c>
      <c r="C500" s="77">
        <f>VLOOKUP(B500,Площадь!D:E,2,0)</f>
        <v>31.7</v>
      </c>
      <c r="D500" s="113"/>
      <c r="E500">
        <v>31</v>
      </c>
      <c r="F500">
        <v>28</v>
      </c>
      <c r="G500">
        <v>31</v>
      </c>
      <c r="H500">
        <v>30</v>
      </c>
      <c r="I500">
        <v>3</v>
      </c>
      <c r="Q500">
        <f t="shared" si="270"/>
        <v>123</v>
      </c>
      <c r="R500" s="50">
        <f>VLOOKUP(B500,'Общие показания'!A:H,8,0)</f>
        <v>0.17687125445943258</v>
      </c>
      <c r="S500" s="50">
        <f>VLOOKUP(B500,'Общие показания'!A:P,16,0)</f>
        <v>0</v>
      </c>
      <c r="T500" s="50">
        <f t="shared" si="238"/>
        <v>0</v>
      </c>
      <c r="U500" s="50">
        <f t="shared" si="239"/>
        <v>0</v>
      </c>
      <c r="V500" s="50">
        <f t="shared" si="240"/>
        <v>0</v>
      </c>
      <c r="W500" s="50">
        <f t="shared" si="241"/>
        <v>0.17687125445943258</v>
      </c>
      <c r="X500" s="50">
        <f t="shared" si="242"/>
        <v>0</v>
      </c>
      <c r="Y500" s="50"/>
      <c r="Z500" s="50"/>
      <c r="AA500" s="50"/>
      <c r="AB500" s="50"/>
      <c r="AC500" s="50"/>
      <c r="AD500" s="50">
        <f t="shared" si="243"/>
        <v>0</v>
      </c>
      <c r="AE500" s="50">
        <f t="shared" si="244"/>
        <v>0</v>
      </c>
      <c r="AF500" s="50">
        <f t="shared" si="245"/>
        <v>0</v>
      </c>
      <c r="AG500" s="50">
        <f t="shared" si="246"/>
        <v>0</v>
      </c>
      <c r="AI500" s="50">
        <f t="shared" si="247"/>
        <v>0</v>
      </c>
      <c r="AJ500" s="50">
        <f t="shared" si="248"/>
        <v>0</v>
      </c>
      <c r="AK500" s="50">
        <f t="shared" si="249"/>
        <v>0</v>
      </c>
      <c r="AL500" s="50">
        <f t="shared" si="250"/>
        <v>0.3589832459134436</v>
      </c>
      <c r="AR500" s="50">
        <f t="shared" si="251"/>
        <v>0</v>
      </c>
      <c r="AS500" s="50">
        <f t="shared" si="252"/>
        <v>0</v>
      </c>
      <c r="AT500" s="50">
        <f t="shared" si="253"/>
        <v>0</v>
      </c>
      <c r="AV500" s="49">
        <f t="shared" si="254"/>
        <v>0</v>
      </c>
      <c r="AW500" s="49">
        <f t="shared" si="255"/>
        <v>0</v>
      </c>
      <c r="AX500" s="49">
        <f t="shared" si="256"/>
        <v>0</v>
      </c>
      <c r="AY500" s="49">
        <f t="shared" si="257"/>
        <v>1438.426386620934</v>
      </c>
      <c r="AZ500" s="49">
        <f t="shared" si="258"/>
        <v>0</v>
      </c>
      <c r="BA500" s="49">
        <f t="shared" si="259"/>
        <v>0</v>
      </c>
      <c r="BB500" s="49">
        <f t="shared" si="260"/>
        <v>0</v>
      </c>
      <c r="BC500" s="49">
        <f t="shared" si="261"/>
        <v>0</v>
      </c>
      <c r="BD500" s="49">
        <f t="shared" si="262"/>
        <v>0</v>
      </c>
      <c r="BE500" s="49">
        <f t="shared" si="263"/>
        <v>0</v>
      </c>
      <c r="BF500" s="49">
        <f t="shared" si="264"/>
        <v>0</v>
      </c>
      <c r="BG500" s="49">
        <f t="shared" si="265"/>
        <v>0</v>
      </c>
      <c r="BH500" s="72">
        <f t="shared" si="266"/>
        <v>1438.426386620934</v>
      </c>
      <c r="BI500" s="49">
        <f>VLOOKUP(A500,'1_12'!A:O,15,0)</f>
        <v>1493.31</v>
      </c>
      <c r="BJ500" s="73">
        <f t="shared" si="267"/>
        <v>-54.883613379065991</v>
      </c>
      <c r="BK500" s="50">
        <f t="shared" si="268"/>
        <v>1.4086606213798009E-3</v>
      </c>
    </row>
    <row r="501" spans="1:63" x14ac:dyDescent="0.3">
      <c r="A501" s="77" t="s">
        <v>2766</v>
      </c>
      <c r="B501" s="77" t="s">
        <v>148</v>
      </c>
      <c r="C501" s="77">
        <f>VLOOKUP(B501,Площадь!D:E,2,0)</f>
        <v>31.7</v>
      </c>
      <c r="D501" s="113">
        <v>45050</v>
      </c>
      <c r="I501">
        <f>31-I500</f>
        <v>28</v>
      </c>
      <c r="J501">
        <v>30</v>
      </c>
      <c r="K501">
        <v>31</v>
      </c>
      <c r="L501">
        <v>31</v>
      </c>
      <c r="M501">
        <v>30</v>
      </c>
      <c r="N501">
        <v>31</v>
      </c>
      <c r="O501">
        <v>30</v>
      </c>
      <c r="P501">
        <v>31</v>
      </c>
      <c r="Q501">
        <f t="shared" si="270"/>
        <v>242</v>
      </c>
      <c r="R501" s="50"/>
      <c r="S501" s="50">
        <f>VLOOKUP(B501,'Общие показания'!A:P,16,0)</f>
        <v>0</v>
      </c>
      <c r="T501" s="50">
        <f t="shared" si="238"/>
        <v>0</v>
      </c>
      <c r="U501" s="50">
        <f t="shared" si="239"/>
        <v>0</v>
      </c>
      <c r="V501" s="50">
        <f t="shared" si="240"/>
        <v>0</v>
      </c>
      <c r="W501" s="50">
        <f t="shared" si="241"/>
        <v>0</v>
      </c>
      <c r="X501" s="50">
        <f t="shared" si="242"/>
        <v>0</v>
      </c>
      <c r="Y501" s="50"/>
      <c r="Z501" s="50"/>
      <c r="AA501" s="50"/>
      <c r="AB501" s="50"/>
      <c r="AC501" s="50"/>
      <c r="AD501" s="50">
        <f t="shared" si="243"/>
        <v>0</v>
      </c>
      <c r="AE501" s="50">
        <f t="shared" si="244"/>
        <v>0</v>
      </c>
      <c r="AF501" s="50">
        <f t="shared" si="245"/>
        <v>0</v>
      </c>
      <c r="AG501" s="50">
        <f t="shared" si="246"/>
        <v>0</v>
      </c>
      <c r="AI501" s="50">
        <f t="shared" si="247"/>
        <v>0</v>
      </c>
      <c r="AJ501" s="50">
        <f t="shared" si="248"/>
        <v>0</v>
      </c>
      <c r="AK501" s="50">
        <f t="shared" si="249"/>
        <v>0</v>
      </c>
      <c r="AL501" s="50">
        <f t="shared" si="250"/>
        <v>0</v>
      </c>
      <c r="AR501" s="50">
        <f t="shared" si="251"/>
        <v>0.47219321469466452</v>
      </c>
      <c r="AS501" s="50">
        <f t="shared" si="252"/>
        <v>0.42262464932766003</v>
      </c>
      <c r="AT501" s="50">
        <f t="shared" si="253"/>
        <v>0.58036780240350705</v>
      </c>
      <c r="AV501" s="49">
        <f t="shared" si="254"/>
        <v>0</v>
      </c>
      <c r="AW501" s="49">
        <f t="shared" si="255"/>
        <v>0</v>
      </c>
      <c r="AX501" s="49">
        <f t="shared" si="256"/>
        <v>0</v>
      </c>
      <c r="AY501" s="49">
        <f t="shared" si="257"/>
        <v>0</v>
      </c>
      <c r="AZ501" s="49">
        <f t="shared" si="258"/>
        <v>0</v>
      </c>
      <c r="BA501" s="49">
        <f t="shared" si="259"/>
        <v>0</v>
      </c>
      <c r="BB501" s="49">
        <f t="shared" si="260"/>
        <v>0</v>
      </c>
      <c r="BC501" s="49">
        <f t="shared" si="261"/>
        <v>0</v>
      </c>
      <c r="BD501" s="49">
        <f t="shared" si="262"/>
        <v>0</v>
      </c>
      <c r="BE501" s="49">
        <f t="shared" si="263"/>
        <v>1267.5365777977697</v>
      </c>
      <c r="BF501" s="49">
        <f t="shared" si="264"/>
        <v>1134.4767036691976</v>
      </c>
      <c r="BG501" s="49">
        <f t="shared" si="265"/>
        <v>1557.9161140598783</v>
      </c>
      <c r="BH501" s="72">
        <f t="shared" si="266"/>
        <v>3959.9293955268458</v>
      </c>
      <c r="BI501" s="49">
        <f>VLOOKUP(A501,'1_12'!A:O,15,0)</f>
        <v>10760.54</v>
      </c>
      <c r="BJ501" s="73">
        <f t="shared" si="267"/>
        <v>-6800.610604473155</v>
      </c>
      <c r="BK501" s="50">
        <f t="shared" si="268"/>
        <v>3.8779854532750568E-3</v>
      </c>
    </row>
    <row r="502" spans="1:63" x14ac:dyDescent="0.3">
      <c r="A502" s="77" t="s">
        <v>1796</v>
      </c>
      <c r="B502" s="77" t="s">
        <v>324</v>
      </c>
      <c r="C502" s="77">
        <f>VLOOKUP(B502,Площадь!D:E,2,0)</f>
        <v>32.1</v>
      </c>
      <c r="D502" s="113"/>
      <c r="E502">
        <v>30</v>
      </c>
      <c r="Q502">
        <f t="shared" si="270"/>
        <v>30</v>
      </c>
      <c r="R502" s="50">
        <f>VLOOKUP(B502,'Общие показания'!A:H,8,0)</f>
        <v>0.17910306839582923</v>
      </c>
      <c r="S502" s="50"/>
      <c r="T502" s="50">
        <f t="shared" si="238"/>
        <v>0</v>
      </c>
      <c r="U502" s="50">
        <f t="shared" si="239"/>
        <v>0</v>
      </c>
      <c r="V502" s="50">
        <f>R502*$V$1/31*G502</f>
        <v>0</v>
      </c>
      <c r="W502" s="50">
        <f>R502*W$1/30*H502</f>
        <v>0</v>
      </c>
      <c r="X502" s="50">
        <f t="shared" si="242"/>
        <v>-0.17910306839582923</v>
      </c>
      <c r="Y502" s="50"/>
      <c r="Z502" s="50"/>
      <c r="AA502" s="50"/>
      <c r="AB502" s="50"/>
      <c r="AC502" s="50"/>
      <c r="AD502" s="50">
        <f t="shared" si="243"/>
        <v>0</v>
      </c>
      <c r="AE502" s="50">
        <f t="shared" si="244"/>
        <v>0</v>
      </c>
      <c r="AF502" s="50">
        <f t="shared" si="245"/>
        <v>0</v>
      </c>
      <c r="AG502" s="50">
        <f t="shared" si="246"/>
        <v>0</v>
      </c>
      <c r="AI502" s="50">
        <f t="shared" si="247"/>
        <v>0</v>
      </c>
      <c r="AJ502" s="50">
        <f t="shared" si="248"/>
        <v>0</v>
      </c>
      <c r="AK502" s="50">
        <f t="shared" si="249"/>
        <v>0</v>
      </c>
      <c r="AL502" s="50">
        <f t="shared" si="250"/>
        <v>0</v>
      </c>
      <c r="AR502" s="50">
        <f t="shared" si="251"/>
        <v>0</v>
      </c>
      <c r="AS502" s="50">
        <f t="shared" si="252"/>
        <v>0</v>
      </c>
      <c r="AT502" s="50">
        <f t="shared" si="253"/>
        <v>0</v>
      </c>
      <c r="AV502" s="49">
        <f t="shared" si="254"/>
        <v>0</v>
      </c>
      <c r="AW502" s="49">
        <f t="shared" si="255"/>
        <v>0</v>
      </c>
      <c r="AX502" s="49">
        <f t="shared" si="256"/>
        <v>0</v>
      </c>
      <c r="AY502" s="49">
        <f t="shared" si="257"/>
        <v>0</v>
      </c>
      <c r="AZ502" s="49">
        <f t="shared" si="258"/>
        <v>0</v>
      </c>
      <c r="BA502" s="49">
        <f t="shared" si="259"/>
        <v>0</v>
      </c>
      <c r="BB502" s="49">
        <f t="shared" si="260"/>
        <v>0</v>
      </c>
      <c r="BC502" s="49">
        <f t="shared" si="261"/>
        <v>0</v>
      </c>
      <c r="BD502" s="49">
        <f t="shared" si="262"/>
        <v>0</v>
      </c>
      <c r="BE502" s="49">
        <f t="shared" si="263"/>
        <v>0</v>
      </c>
      <c r="BF502" s="49">
        <f t="shared" si="264"/>
        <v>0</v>
      </c>
      <c r="BG502" s="49">
        <f t="shared" si="265"/>
        <v>0</v>
      </c>
      <c r="BH502" s="72">
        <f t="shared" si="266"/>
        <v>0</v>
      </c>
      <c r="BI502" s="49">
        <f>VLOOKUP(A502,'1_12'!A:O,15,0)</f>
        <v>0</v>
      </c>
      <c r="BJ502" s="73">
        <f t="shared" si="267"/>
        <v>0</v>
      </c>
      <c r="BK502" s="50">
        <f t="shared" si="268"/>
        <v>0</v>
      </c>
    </row>
    <row r="503" spans="1:63" x14ac:dyDescent="0.3">
      <c r="A503" s="77" t="s">
        <v>1795</v>
      </c>
      <c r="B503" s="77" t="s">
        <v>324</v>
      </c>
      <c r="C503" s="77">
        <f>VLOOKUP(B503,Площадь!D:E,2,0)</f>
        <v>32.1</v>
      </c>
      <c r="D503" s="113">
        <v>44957</v>
      </c>
      <c r="E503">
        <f>31-E502</f>
        <v>1</v>
      </c>
      <c r="F503">
        <v>28</v>
      </c>
      <c r="G503">
        <v>31</v>
      </c>
      <c r="H503">
        <v>30</v>
      </c>
      <c r="I503">
        <v>31</v>
      </c>
      <c r="J503">
        <v>30</v>
      </c>
      <c r="K503">
        <v>31</v>
      </c>
      <c r="L503">
        <v>31</v>
      </c>
      <c r="M503">
        <v>5</v>
      </c>
      <c r="Q503">
        <f>SUM(E503:P503)</f>
        <v>218</v>
      </c>
      <c r="R503" s="50"/>
      <c r="S503" s="50"/>
      <c r="T503" s="50">
        <f t="shared" si="238"/>
        <v>0</v>
      </c>
      <c r="U503" s="50">
        <f t="shared" si="239"/>
        <v>0</v>
      </c>
      <c r="V503" s="50">
        <f t="shared" si="240"/>
        <v>0</v>
      </c>
      <c r="W503" s="50">
        <f>R502*W$1/30*H503</f>
        <v>0.17910306839582923</v>
      </c>
      <c r="X503" s="50">
        <f t="shared" si="242"/>
        <v>0.17910306839582923</v>
      </c>
      <c r="Y503" s="50"/>
      <c r="Z503" s="50"/>
      <c r="AA503" s="50"/>
      <c r="AB503" s="50"/>
      <c r="AC503" s="50"/>
      <c r="AD503" s="50">
        <f t="shared" si="243"/>
        <v>0</v>
      </c>
      <c r="AE503" s="50">
        <f t="shared" si="244"/>
        <v>0</v>
      </c>
      <c r="AF503" s="50">
        <f t="shared" si="245"/>
        <v>0</v>
      </c>
      <c r="AG503" s="50">
        <f t="shared" si="246"/>
        <v>0</v>
      </c>
      <c r="AI503" s="50">
        <f t="shared" si="247"/>
        <v>0</v>
      </c>
      <c r="AJ503" s="50">
        <f t="shared" si="248"/>
        <v>0</v>
      </c>
      <c r="AK503" s="50">
        <f t="shared" si="249"/>
        <v>0</v>
      </c>
      <c r="AL503" s="50">
        <f t="shared" si="250"/>
        <v>0.36351300295967004</v>
      </c>
      <c r="AR503" s="50">
        <f t="shared" si="251"/>
        <v>0</v>
      </c>
      <c r="AS503" s="50">
        <f t="shared" si="252"/>
        <v>0</v>
      </c>
      <c r="AT503" s="50">
        <f t="shared" si="253"/>
        <v>0</v>
      </c>
      <c r="AV503" s="49">
        <f t="shared" si="254"/>
        <v>0</v>
      </c>
      <c r="AW503" s="49">
        <f t="shared" si="255"/>
        <v>0</v>
      </c>
      <c r="AX503" s="49">
        <f t="shared" si="256"/>
        <v>0</v>
      </c>
      <c r="AY503" s="49">
        <f t="shared" si="257"/>
        <v>1456.5768773038481</v>
      </c>
      <c r="AZ503" s="49">
        <f t="shared" si="258"/>
        <v>0</v>
      </c>
      <c r="BA503" s="49">
        <f t="shared" si="259"/>
        <v>0</v>
      </c>
      <c r="BB503" s="49">
        <f t="shared" si="260"/>
        <v>0</v>
      </c>
      <c r="BC503" s="49">
        <f t="shared" si="261"/>
        <v>0</v>
      </c>
      <c r="BD503" s="49">
        <f t="shared" si="262"/>
        <v>0</v>
      </c>
      <c r="BE503" s="49">
        <f t="shared" si="263"/>
        <v>0</v>
      </c>
      <c r="BF503" s="49">
        <f t="shared" si="264"/>
        <v>0</v>
      </c>
      <c r="BG503" s="49">
        <f t="shared" si="265"/>
        <v>0</v>
      </c>
      <c r="BH503" s="72">
        <f t="shared" si="266"/>
        <v>1456.5768773038481</v>
      </c>
      <c r="BI503" s="49">
        <f>VLOOKUP(A503,'1_12'!A:O,15,0)</f>
        <v>7123.2300000000005</v>
      </c>
      <c r="BJ503" s="73">
        <f t="shared" si="267"/>
        <v>-5666.6531226961524</v>
      </c>
      <c r="BK503" s="50">
        <f t="shared" si="268"/>
        <v>1.4086606213798009E-3</v>
      </c>
    </row>
    <row r="504" spans="1:63" x14ac:dyDescent="0.3">
      <c r="A504" s="77" t="s">
        <v>2887</v>
      </c>
      <c r="B504" s="77" t="s">
        <v>324</v>
      </c>
      <c r="C504" s="77">
        <f>VLOOKUP(B504,Площадь!D:E,2,0)</f>
        <v>32.1</v>
      </c>
      <c r="D504" s="113">
        <v>45175</v>
      </c>
      <c r="M504">
        <f>30-M503</f>
        <v>25</v>
      </c>
      <c r="N504">
        <v>31</v>
      </c>
      <c r="O504">
        <v>30</v>
      </c>
      <c r="P504">
        <v>31</v>
      </c>
      <c r="Q504">
        <f t="shared" si="270"/>
        <v>117</v>
      </c>
      <c r="R504" s="50"/>
      <c r="S504" s="50">
        <f>VLOOKUP(B504,'Общие показания'!A:P,16,0)</f>
        <v>0.86489693160417147</v>
      </c>
      <c r="T504" s="50">
        <f t="shared" si="238"/>
        <v>0</v>
      </c>
      <c r="U504" s="50">
        <f t="shared" si="239"/>
        <v>0</v>
      </c>
      <c r="V504" s="50">
        <f t="shared" si="240"/>
        <v>0</v>
      </c>
      <c r="W504" s="50">
        <f>R502*W$1/30*H504</f>
        <v>0</v>
      </c>
      <c r="X504" s="50">
        <f t="shared" si="242"/>
        <v>0</v>
      </c>
      <c r="Y504" s="50"/>
      <c r="Z504" s="50"/>
      <c r="AA504" s="50"/>
      <c r="AB504" s="50"/>
      <c r="AC504" s="50"/>
      <c r="AD504" s="50">
        <f t="shared" si="243"/>
        <v>0.33524074854734898</v>
      </c>
      <c r="AE504" s="50">
        <f t="shared" si="244"/>
        <v>0.23336520008430922</v>
      </c>
      <c r="AF504" s="50">
        <f t="shared" si="245"/>
        <v>0.29629098297251327</v>
      </c>
      <c r="AG504" s="50">
        <f t="shared" si="246"/>
        <v>0</v>
      </c>
      <c r="AI504" s="50">
        <f t="shared" si="247"/>
        <v>0</v>
      </c>
      <c r="AJ504" s="50">
        <f t="shared" si="248"/>
        <v>0</v>
      </c>
      <c r="AK504" s="50">
        <f t="shared" si="249"/>
        <v>0</v>
      </c>
      <c r="AL504" s="50">
        <f t="shared" si="250"/>
        <v>0</v>
      </c>
      <c r="AR504" s="50">
        <f t="shared" si="251"/>
        <v>0.47815148869712087</v>
      </c>
      <c r="AS504" s="50">
        <f t="shared" si="252"/>
        <v>0.42795745247375039</v>
      </c>
      <c r="AT504" s="50">
        <f t="shared" si="253"/>
        <v>0.58769105543068068</v>
      </c>
      <c r="AV504" s="49">
        <f t="shared" si="254"/>
        <v>0</v>
      </c>
      <c r="AW504" s="49">
        <f t="shared" si="255"/>
        <v>0</v>
      </c>
      <c r="AX504" s="49">
        <f t="shared" si="256"/>
        <v>0</v>
      </c>
      <c r="AY504" s="49">
        <f t="shared" si="257"/>
        <v>0</v>
      </c>
      <c r="AZ504" s="49">
        <f t="shared" si="258"/>
        <v>0</v>
      </c>
      <c r="BA504" s="49">
        <f t="shared" si="259"/>
        <v>0</v>
      </c>
      <c r="BB504" s="49">
        <f t="shared" si="260"/>
        <v>0</v>
      </c>
      <c r="BC504" s="49">
        <f t="shared" si="261"/>
        <v>0</v>
      </c>
      <c r="BD504" s="49">
        <f t="shared" si="262"/>
        <v>0</v>
      </c>
      <c r="BE504" s="49">
        <f t="shared" si="263"/>
        <v>2183.4375859695651</v>
      </c>
      <c r="BF504" s="49">
        <f t="shared" si="264"/>
        <v>1775.2280756207529</v>
      </c>
      <c r="BG504" s="49">
        <f t="shared" si="265"/>
        <v>2372.926024607998</v>
      </c>
      <c r="BH504" s="72">
        <f t="shared" si="266"/>
        <v>6331.591686198316</v>
      </c>
      <c r="BI504" s="49">
        <f>VLOOKUP(A504,'1_12'!A:O,15,0)</f>
        <v>5284.97</v>
      </c>
      <c r="BJ504" s="73">
        <f t="shared" si="267"/>
        <v>1046.6216861983157</v>
      </c>
      <c r="BK504" s="50">
        <f t="shared" si="268"/>
        <v>6.1233045903575367E-3</v>
      </c>
    </row>
    <row r="505" spans="1:63" x14ac:dyDescent="0.3">
      <c r="A505" s="77" t="s">
        <v>1492</v>
      </c>
      <c r="B505" s="77" t="s">
        <v>58</v>
      </c>
      <c r="C505" s="77">
        <f>VLOOKUP(B505,Площадь!D:E,2,0)</f>
        <v>39.299999999999997</v>
      </c>
      <c r="D505" s="113"/>
      <c r="E505">
        <v>31</v>
      </c>
      <c r="F505">
        <v>28</v>
      </c>
      <c r="G505">
        <v>31</v>
      </c>
      <c r="H505">
        <v>30</v>
      </c>
      <c r="I505">
        <v>31</v>
      </c>
      <c r="J505">
        <v>30</v>
      </c>
      <c r="K505">
        <v>31</v>
      </c>
      <c r="L505">
        <v>31</v>
      </c>
      <c r="M505">
        <v>30</v>
      </c>
      <c r="N505">
        <v>31</v>
      </c>
      <c r="O505">
        <v>30</v>
      </c>
      <c r="P505">
        <v>31</v>
      </c>
      <c r="Q505">
        <f t="shared" ref="Q505:Q509" si="271">SUM(E505:P505)</f>
        <v>365</v>
      </c>
      <c r="R505" s="50">
        <f>VLOOKUP(B505,'Общие показания'!A:H,8,0)</f>
        <v>0.21927571925096845</v>
      </c>
      <c r="S505" s="50">
        <f>VLOOKUP(B505,'Общие показания'!A:P,16,0)</f>
        <v>0.20672428074903237</v>
      </c>
      <c r="T505" s="50">
        <f t="shared" si="238"/>
        <v>0</v>
      </c>
      <c r="U505" s="50">
        <f t="shared" si="239"/>
        <v>0</v>
      </c>
      <c r="V505" s="50">
        <f t="shared" si="240"/>
        <v>0</v>
      </c>
      <c r="W505" s="50">
        <f t="shared" si="241"/>
        <v>0.21927571925096845</v>
      </c>
      <c r="X505" s="50">
        <f t="shared" si="242"/>
        <v>0</v>
      </c>
      <c r="Y505" s="50"/>
      <c r="Z505" s="50"/>
      <c r="AA505" s="50"/>
      <c r="AB505" s="50"/>
      <c r="AC505" s="50"/>
      <c r="AD505" s="50">
        <f t="shared" si="243"/>
        <v>8.0127932114036987E-2</v>
      </c>
      <c r="AE505" s="50">
        <f t="shared" si="244"/>
        <v>5.5778037100681258E-2</v>
      </c>
      <c r="AF505" s="50">
        <f t="shared" si="245"/>
        <v>7.0818311534314143E-2</v>
      </c>
      <c r="AG505" s="50">
        <f t="shared" si="246"/>
        <v>0</v>
      </c>
      <c r="AI505" s="50">
        <f t="shared" si="247"/>
        <v>0</v>
      </c>
      <c r="AJ505" s="50">
        <f t="shared" si="248"/>
        <v>0</v>
      </c>
      <c r="AK505" s="50">
        <f t="shared" si="249"/>
        <v>0</v>
      </c>
      <c r="AL505" s="50">
        <f t="shared" si="250"/>
        <v>0.44504862979174553</v>
      </c>
      <c r="AR505" s="50">
        <f t="shared" si="251"/>
        <v>0.5854004207413348</v>
      </c>
      <c r="AS505" s="50">
        <f t="shared" si="252"/>
        <v>0.52394790910337663</v>
      </c>
      <c r="AT505" s="50">
        <f t="shared" si="253"/>
        <v>0.71950960991980517</v>
      </c>
      <c r="AV505" s="49">
        <f t="shared" si="254"/>
        <v>0</v>
      </c>
      <c r="AW505" s="49">
        <f t="shared" si="255"/>
        <v>0</v>
      </c>
      <c r="AX505" s="49">
        <f t="shared" si="256"/>
        <v>0</v>
      </c>
      <c r="AY505" s="49">
        <f t="shared" si="257"/>
        <v>1783.2857095962997</v>
      </c>
      <c r="AZ505" s="49">
        <f t="shared" si="258"/>
        <v>0</v>
      </c>
      <c r="BA505" s="49">
        <f t="shared" si="259"/>
        <v>0</v>
      </c>
      <c r="BB505" s="49">
        <f t="shared" si="260"/>
        <v>0</v>
      </c>
      <c r="BC505" s="49">
        <f t="shared" si="261"/>
        <v>0</v>
      </c>
      <c r="BD505" s="49">
        <f t="shared" si="262"/>
        <v>0</v>
      </c>
      <c r="BE505" s="49">
        <f t="shared" si="263"/>
        <v>1786.5176892708459</v>
      </c>
      <c r="BF505" s="49">
        <f t="shared" si="264"/>
        <v>1556.1931409523249</v>
      </c>
      <c r="BG505" s="49">
        <f t="shared" si="265"/>
        <v>2121.5246592345798</v>
      </c>
      <c r="BH505" s="72">
        <f t="shared" si="266"/>
        <v>7247.5211990540502</v>
      </c>
      <c r="BI505" s="49">
        <f>VLOOKUP(A505,'1_12'!A:O,15,0)</f>
        <v>15191.37</v>
      </c>
      <c r="BJ505" s="73">
        <f t="shared" si="267"/>
        <v>-7943.8488009459506</v>
      </c>
      <c r="BK505" s="50">
        <f t="shared" si="268"/>
        <v>5.7249927259462752E-3</v>
      </c>
    </row>
    <row r="506" spans="1:63" x14ac:dyDescent="0.3">
      <c r="A506" s="77" t="s">
        <v>1946</v>
      </c>
      <c r="B506" s="77" t="s">
        <v>71</v>
      </c>
      <c r="C506" s="77">
        <f>VLOOKUP(B506,Площадь!D:E,2,0)</f>
        <v>59</v>
      </c>
      <c r="D506" s="113"/>
      <c r="E506">
        <v>31</v>
      </c>
      <c r="F506">
        <v>28</v>
      </c>
      <c r="G506">
        <v>31</v>
      </c>
      <c r="H506">
        <v>30</v>
      </c>
      <c r="I506">
        <v>31</v>
      </c>
      <c r="J506">
        <v>30</v>
      </c>
      <c r="K506">
        <v>31</v>
      </c>
      <c r="L506">
        <v>31</v>
      </c>
      <c r="M506">
        <v>30</v>
      </c>
      <c r="N506">
        <v>31</v>
      </c>
      <c r="O506">
        <v>30</v>
      </c>
      <c r="P506">
        <v>31</v>
      </c>
      <c r="Q506">
        <f t="shared" si="271"/>
        <v>365</v>
      </c>
      <c r="R506" s="50">
        <f>VLOOKUP(B506,'Общие показания'!A:H,8,0)</f>
        <v>1.484</v>
      </c>
      <c r="S506" s="50">
        <f>VLOOKUP(B506,'Общие показания'!A:P,16,0)</f>
        <v>2.0169999999999995</v>
      </c>
      <c r="T506" s="50">
        <f t="shared" si="238"/>
        <v>0</v>
      </c>
      <c r="U506" s="50">
        <f t="shared" si="239"/>
        <v>0</v>
      </c>
      <c r="V506" s="50">
        <f t="shared" si="240"/>
        <v>0</v>
      </c>
      <c r="W506" s="50">
        <f t="shared" si="241"/>
        <v>1.484</v>
      </c>
      <c r="X506" s="50">
        <f t="shared" si="242"/>
        <v>0</v>
      </c>
      <c r="Y506" s="50"/>
      <c r="Z506" s="50"/>
      <c r="AA506" s="50"/>
      <c r="AB506" s="50"/>
      <c r="AC506" s="50"/>
      <c r="AD506" s="50">
        <f t="shared" si="243"/>
        <v>0.78180481987125772</v>
      </c>
      <c r="AE506" s="50">
        <f t="shared" si="244"/>
        <v>0.54422393162734795</v>
      </c>
      <c r="AF506" s="50">
        <f t="shared" si="245"/>
        <v>0.69097124850139402</v>
      </c>
      <c r="AG506" s="50">
        <f t="shared" si="246"/>
        <v>0</v>
      </c>
      <c r="AI506" s="50">
        <f t="shared" si="247"/>
        <v>0</v>
      </c>
      <c r="AJ506" s="50">
        <f t="shared" si="248"/>
        <v>0</v>
      </c>
      <c r="AK506" s="50">
        <f t="shared" si="249"/>
        <v>0</v>
      </c>
      <c r="AL506" s="50">
        <f t="shared" si="250"/>
        <v>0.66813916431839671</v>
      </c>
      <c r="AR506" s="50">
        <f t="shared" si="251"/>
        <v>0.87884541536230931</v>
      </c>
      <c r="AS506" s="50">
        <f t="shared" si="252"/>
        <v>0.78658846404832627</v>
      </c>
      <c r="AT506" s="50">
        <f t="shared" si="253"/>
        <v>1.0801798215081047</v>
      </c>
      <c r="AV506" s="49">
        <f t="shared" si="254"/>
        <v>0</v>
      </c>
      <c r="AW506" s="49">
        <f t="shared" si="255"/>
        <v>0</v>
      </c>
      <c r="AX506" s="49">
        <f t="shared" si="256"/>
        <v>0</v>
      </c>
      <c r="AY506" s="49">
        <f t="shared" si="257"/>
        <v>5777.116287129732</v>
      </c>
      <c r="AZ506" s="49">
        <f t="shared" si="258"/>
        <v>0</v>
      </c>
      <c r="BA506" s="49">
        <f t="shared" si="259"/>
        <v>0</v>
      </c>
      <c r="BB506" s="49">
        <f t="shared" si="260"/>
        <v>0</v>
      </c>
      <c r="BC506" s="49">
        <f t="shared" si="261"/>
        <v>0</v>
      </c>
      <c r="BD506" s="49">
        <f t="shared" si="262"/>
        <v>0</v>
      </c>
      <c r="BE506" s="49">
        <f t="shared" si="263"/>
        <v>4457.7830654515783</v>
      </c>
      <c r="BF506" s="49">
        <f t="shared" si="264"/>
        <v>3572.3795624559534</v>
      </c>
      <c r="BG506" s="49">
        <f t="shared" si="265"/>
        <v>4754.4070862906983</v>
      </c>
      <c r="BH506" s="72">
        <f t="shared" si="266"/>
        <v>18561.686001327962</v>
      </c>
      <c r="BI506" s="49">
        <f>VLOOKUP(A506,'1_12'!A:O,15,0)</f>
        <v>22806.360000000004</v>
      </c>
      <c r="BJ506" s="73">
        <f t="shared" si="267"/>
        <v>-4244.6739986720422</v>
      </c>
      <c r="BK506" s="50">
        <f t="shared" si="268"/>
        <v>9.7666000921428492E-3</v>
      </c>
    </row>
    <row r="507" spans="1:63" x14ac:dyDescent="0.3">
      <c r="A507" s="77" t="s">
        <v>1475</v>
      </c>
      <c r="B507" s="77" t="s">
        <v>52</v>
      </c>
      <c r="C507" s="77">
        <f>VLOOKUP(B507,Площадь!D:E,2,0)</f>
        <v>33.5</v>
      </c>
      <c r="D507" s="113"/>
      <c r="E507">
        <v>31</v>
      </c>
      <c r="F507">
        <v>28</v>
      </c>
      <c r="G507">
        <v>31</v>
      </c>
      <c r="H507">
        <v>30</v>
      </c>
      <c r="I507">
        <v>31</v>
      </c>
      <c r="J507">
        <v>30</v>
      </c>
      <c r="K507">
        <v>31</v>
      </c>
      <c r="L507">
        <v>31</v>
      </c>
      <c r="M507">
        <v>30</v>
      </c>
      <c r="N507">
        <v>31</v>
      </c>
      <c r="O507">
        <v>30</v>
      </c>
      <c r="P507">
        <v>31</v>
      </c>
      <c r="Q507">
        <f t="shared" si="271"/>
        <v>365</v>
      </c>
      <c r="R507" s="50">
        <f>VLOOKUP(B507,'Общие показания'!A:H,8,0)</f>
        <v>0.18691441717321741</v>
      </c>
      <c r="S507" s="50">
        <f>VLOOKUP(B507,'Общие показания'!A:P,16,0)</f>
        <v>0</v>
      </c>
      <c r="T507" s="50">
        <f t="shared" si="238"/>
        <v>0</v>
      </c>
      <c r="U507" s="50">
        <f t="shared" si="239"/>
        <v>0</v>
      </c>
      <c r="V507" s="50">
        <f t="shared" si="240"/>
        <v>0</v>
      </c>
      <c r="W507" s="50">
        <f t="shared" si="241"/>
        <v>0.18691441717321741</v>
      </c>
      <c r="X507" s="50">
        <f t="shared" si="242"/>
        <v>0</v>
      </c>
      <c r="Y507" s="50"/>
      <c r="Z507" s="50"/>
      <c r="AA507" s="50"/>
      <c r="AB507" s="50"/>
      <c r="AC507" s="50"/>
      <c r="AD507" s="50">
        <f t="shared" si="243"/>
        <v>0</v>
      </c>
      <c r="AE507" s="50">
        <f t="shared" si="244"/>
        <v>0</v>
      </c>
      <c r="AF507" s="50">
        <f t="shared" si="245"/>
        <v>0</v>
      </c>
      <c r="AG507" s="50">
        <f t="shared" si="246"/>
        <v>0</v>
      </c>
      <c r="AI507" s="50">
        <f t="shared" si="247"/>
        <v>0</v>
      </c>
      <c r="AJ507" s="50">
        <f t="shared" si="248"/>
        <v>0</v>
      </c>
      <c r="AK507" s="50">
        <f t="shared" si="249"/>
        <v>0</v>
      </c>
      <c r="AL507" s="50">
        <f t="shared" si="250"/>
        <v>0.37936715262146253</v>
      </c>
      <c r="AR507" s="50">
        <f t="shared" si="251"/>
        <v>0.49900544770571803</v>
      </c>
      <c r="AS507" s="50">
        <f t="shared" si="252"/>
        <v>0.44662226348506656</v>
      </c>
      <c r="AT507" s="50">
        <f t="shared" si="253"/>
        <v>0.61332244102578815</v>
      </c>
      <c r="AV507" s="49">
        <f t="shared" si="254"/>
        <v>0</v>
      </c>
      <c r="AW507" s="49">
        <f t="shared" si="255"/>
        <v>0</v>
      </c>
      <c r="AX507" s="49">
        <f t="shared" si="256"/>
        <v>0</v>
      </c>
      <c r="AY507" s="49">
        <f t="shared" si="257"/>
        <v>1520.1035946940472</v>
      </c>
      <c r="AZ507" s="49">
        <f t="shared" si="258"/>
        <v>0</v>
      </c>
      <c r="BA507" s="49">
        <f t="shared" si="259"/>
        <v>0</v>
      </c>
      <c r="BB507" s="49">
        <f t="shared" si="260"/>
        <v>0</v>
      </c>
      <c r="BC507" s="49">
        <f t="shared" si="261"/>
        <v>0</v>
      </c>
      <c r="BD507" s="49">
        <f t="shared" si="262"/>
        <v>0</v>
      </c>
      <c r="BE507" s="49">
        <f t="shared" si="263"/>
        <v>1339.5102636033214</v>
      </c>
      <c r="BF507" s="49">
        <f t="shared" si="264"/>
        <v>1198.8949392087734</v>
      </c>
      <c r="BG507" s="49">
        <f t="shared" si="265"/>
        <v>1646.3782277919847</v>
      </c>
      <c r="BH507" s="72">
        <f t="shared" si="266"/>
        <v>5704.8870252981269</v>
      </c>
      <c r="BI507" s="49">
        <f>VLOOKUP(A507,'1_12'!A:O,15,0)</f>
        <v>12949.38</v>
      </c>
      <c r="BJ507" s="73">
        <f t="shared" si="267"/>
        <v>-7244.4929747018723</v>
      </c>
      <c r="BK507" s="50">
        <f t="shared" si="268"/>
        <v>5.2866460746548577E-3</v>
      </c>
    </row>
    <row r="508" spans="1:63" x14ac:dyDescent="0.3">
      <c r="A508" s="77" t="s">
        <v>1829</v>
      </c>
      <c r="B508" s="77" t="s">
        <v>146</v>
      </c>
      <c r="C508" s="77">
        <f>VLOOKUP(B508,Площадь!D:E,2,0)</f>
        <v>32.5</v>
      </c>
      <c r="D508" s="113"/>
      <c r="E508">
        <v>31</v>
      </c>
      <c r="F508">
        <v>28</v>
      </c>
      <c r="G508">
        <v>31</v>
      </c>
      <c r="H508">
        <v>30</v>
      </c>
      <c r="I508">
        <v>31</v>
      </c>
      <c r="J508">
        <v>30</v>
      </c>
      <c r="K508">
        <v>31</v>
      </c>
      <c r="L508">
        <v>9</v>
      </c>
      <c r="Q508">
        <f t="shared" si="271"/>
        <v>221</v>
      </c>
      <c r="R508" s="50">
        <f>VLOOKUP(B508,'Общие показания'!A:H,8,0)</f>
        <v>0.18133488233222583</v>
      </c>
      <c r="S508" s="50">
        <f>VLOOKUP(B508,'Общие показания'!A:P,16,0)</f>
        <v>0</v>
      </c>
      <c r="T508" s="50">
        <f t="shared" si="238"/>
        <v>0</v>
      </c>
      <c r="U508" s="50">
        <f t="shared" si="239"/>
        <v>0</v>
      </c>
      <c r="V508" s="50">
        <f t="shared" si="240"/>
        <v>0</v>
      </c>
      <c r="W508" s="50">
        <f t="shared" si="241"/>
        <v>0.18133488233222583</v>
      </c>
      <c r="X508" s="50">
        <f t="shared" si="242"/>
        <v>0</v>
      </c>
      <c r="Y508" s="50"/>
      <c r="Z508" s="50"/>
      <c r="AA508" s="50"/>
      <c r="AB508" s="50"/>
      <c r="AC508" s="50"/>
      <c r="AD508" s="50">
        <f t="shared" si="243"/>
        <v>0</v>
      </c>
      <c r="AE508" s="50">
        <f t="shared" si="244"/>
        <v>0</v>
      </c>
      <c r="AF508" s="50">
        <f t="shared" si="245"/>
        <v>0</v>
      </c>
      <c r="AG508" s="50">
        <f t="shared" si="246"/>
        <v>0</v>
      </c>
      <c r="AI508" s="50">
        <f t="shared" si="247"/>
        <v>0</v>
      </c>
      <c r="AJ508" s="50">
        <f t="shared" si="248"/>
        <v>0</v>
      </c>
      <c r="AK508" s="50">
        <f t="shared" si="249"/>
        <v>0</v>
      </c>
      <c r="AL508" s="50">
        <f t="shared" si="250"/>
        <v>0.36804276000589647</v>
      </c>
      <c r="AR508" s="50">
        <f t="shared" si="251"/>
        <v>0</v>
      </c>
      <c r="AS508" s="50">
        <f t="shared" si="252"/>
        <v>0</v>
      </c>
      <c r="AT508" s="50">
        <f t="shared" si="253"/>
        <v>0</v>
      </c>
      <c r="AV508" s="49">
        <f t="shared" si="254"/>
        <v>0</v>
      </c>
      <c r="AW508" s="49">
        <f t="shared" si="255"/>
        <v>0</v>
      </c>
      <c r="AX508" s="49">
        <f t="shared" si="256"/>
        <v>0</v>
      </c>
      <c r="AY508" s="49">
        <f t="shared" si="257"/>
        <v>1474.7273679867619</v>
      </c>
      <c r="AZ508" s="49">
        <f t="shared" si="258"/>
        <v>0</v>
      </c>
      <c r="BA508" s="49">
        <f t="shared" si="259"/>
        <v>0</v>
      </c>
      <c r="BB508" s="49">
        <f t="shared" si="260"/>
        <v>0</v>
      </c>
      <c r="BC508" s="49">
        <f t="shared" si="261"/>
        <v>0</v>
      </c>
      <c r="BD508" s="49">
        <f t="shared" si="262"/>
        <v>0</v>
      </c>
      <c r="BE508" s="49">
        <f t="shared" si="263"/>
        <v>0</v>
      </c>
      <c r="BF508" s="49">
        <f t="shared" si="264"/>
        <v>0</v>
      </c>
      <c r="BG508" s="49">
        <f t="shared" si="265"/>
        <v>0</v>
      </c>
      <c r="BH508" s="72">
        <f t="shared" si="266"/>
        <v>1474.7273679867619</v>
      </c>
      <c r="BI508" s="49">
        <f>VLOOKUP(A508,'1_12'!A:O,15,0)</f>
        <v>5988.73</v>
      </c>
      <c r="BJ508" s="73">
        <f t="shared" si="267"/>
        <v>-4514.0026320132374</v>
      </c>
      <c r="BK508" s="50">
        <f t="shared" si="268"/>
        <v>1.4086606213798006E-3</v>
      </c>
    </row>
    <row r="509" spans="1:63" x14ac:dyDescent="0.3">
      <c r="A509" s="77" t="s">
        <v>2869</v>
      </c>
      <c r="B509" s="77" t="s">
        <v>146</v>
      </c>
      <c r="C509" s="77">
        <f>VLOOKUP(B509,Площадь!D:E,2,0)</f>
        <v>32.5</v>
      </c>
      <c r="D509" s="113">
        <v>45148</v>
      </c>
      <c r="L509">
        <f>31-L508</f>
        <v>22</v>
      </c>
      <c r="M509">
        <v>30</v>
      </c>
      <c r="N509">
        <v>31</v>
      </c>
      <c r="O509">
        <v>30</v>
      </c>
      <c r="P509">
        <v>31</v>
      </c>
      <c r="Q509">
        <f t="shared" si="271"/>
        <v>144</v>
      </c>
      <c r="R509" s="50"/>
      <c r="S509" s="50">
        <f>VLOOKUP(B509,'Общие показания'!A:P,16,0)</f>
        <v>0</v>
      </c>
      <c r="T509" s="50">
        <f t="shared" si="238"/>
        <v>0</v>
      </c>
      <c r="U509" s="50">
        <f t="shared" si="239"/>
        <v>0</v>
      </c>
      <c r="V509" s="50">
        <f t="shared" si="240"/>
        <v>0</v>
      </c>
      <c r="W509" s="50">
        <f t="shared" si="241"/>
        <v>0</v>
      </c>
      <c r="X509" s="50">
        <f t="shared" si="242"/>
        <v>0</v>
      </c>
      <c r="Y509" s="50"/>
      <c r="Z509" s="50"/>
      <c r="AA509" s="50"/>
      <c r="AB509" s="50"/>
      <c r="AC509" s="50"/>
      <c r="AD509" s="50">
        <f t="shared" si="243"/>
        <v>0</v>
      </c>
      <c r="AE509" s="50">
        <f t="shared" si="244"/>
        <v>0</v>
      </c>
      <c r="AF509" s="50">
        <f t="shared" si="245"/>
        <v>0</v>
      </c>
      <c r="AG509" s="50">
        <f t="shared" si="246"/>
        <v>0</v>
      </c>
      <c r="AI509" s="50">
        <f t="shared" si="247"/>
        <v>0</v>
      </c>
      <c r="AJ509" s="50">
        <f t="shared" si="248"/>
        <v>0</v>
      </c>
      <c r="AK509" s="50">
        <f t="shared" si="249"/>
        <v>0</v>
      </c>
      <c r="AL509" s="50">
        <f t="shared" si="250"/>
        <v>0</v>
      </c>
      <c r="AR509" s="50">
        <f t="shared" si="251"/>
        <v>0.48410976269957717</v>
      </c>
      <c r="AS509" s="50">
        <f t="shared" si="252"/>
        <v>0.43329025561984069</v>
      </c>
      <c r="AT509" s="50">
        <f t="shared" si="253"/>
        <v>0.59501430845785419</v>
      </c>
      <c r="AV509" s="49">
        <f t="shared" si="254"/>
        <v>0</v>
      </c>
      <c r="AW509" s="49">
        <f t="shared" si="255"/>
        <v>0</v>
      </c>
      <c r="AX509" s="49">
        <f t="shared" si="256"/>
        <v>0</v>
      </c>
      <c r="AY509" s="49">
        <f t="shared" si="257"/>
        <v>0</v>
      </c>
      <c r="AZ509" s="49">
        <f t="shared" si="258"/>
        <v>0</v>
      </c>
      <c r="BA509" s="49">
        <f t="shared" si="259"/>
        <v>0</v>
      </c>
      <c r="BB509" s="49">
        <f t="shared" si="260"/>
        <v>0</v>
      </c>
      <c r="BC509" s="49">
        <f t="shared" si="261"/>
        <v>0</v>
      </c>
      <c r="BD509" s="49">
        <f t="shared" si="262"/>
        <v>0</v>
      </c>
      <c r="BE509" s="49">
        <f t="shared" si="263"/>
        <v>1299.5248826002371</v>
      </c>
      <c r="BF509" s="49">
        <f t="shared" si="264"/>
        <v>1163.1070305756757</v>
      </c>
      <c r="BG509" s="49">
        <f t="shared" si="265"/>
        <v>1597.2326090519255</v>
      </c>
      <c r="BH509" s="72">
        <f t="shared" si="266"/>
        <v>4059.8645222278383</v>
      </c>
      <c r="BI509" s="49">
        <f>VLOOKUP(A509,'1_12'!A:O,15,0)</f>
        <v>6574.0999999999995</v>
      </c>
      <c r="BJ509" s="73">
        <f t="shared" si="267"/>
        <v>-2514.2354777721612</v>
      </c>
      <c r="BK509" s="50">
        <f t="shared" si="268"/>
        <v>3.8779854532750568E-3</v>
      </c>
    </row>
    <row r="510" spans="1:63" x14ac:dyDescent="0.3">
      <c r="A510" s="77" t="s">
        <v>2301</v>
      </c>
      <c r="B510" s="77" t="s">
        <v>63</v>
      </c>
      <c r="C510" s="77">
        <f>VLOOKUP(B510,Площадь!D:E,2,0)</f>
        <v>61.5</v>
      </c>
      <c r="D510" s="113"/>
      <c r="E510">
        <v>31</v>
      </c>
      <c r="F510">
        <v>28</v>
      </c>
      <c r="G510">
        <v>31</v>
      </c>
      <c r="H510">
        <v>30</v>
      </c>
      <c r="I510">
        <v>31</v>
      </c>
      <c r="J510">
        <v>30</v>
      </c>
      <c r="K510">
        <v>31</v>
      </c>
      <c r="L510">
        <v>31</v>
      </c>
      <c r="M510">
        <v>30</v>
      </c>
      <c r="N510">
        <v>31</v>
      </c>
      <c r="O510">
        <v>30</v>
      </c>
      <c r="P510">
        <v>31</v>
      </c>
      <c r="Q510">
        <f t="shared" ref="Q510:Q513" si="272">SUM(E510:P510)</f>
        <v>365</v>
      </c>
      <c r="R510" s="50">
        <f>VLOOKUP(B510,'Общие показания'!A:H,8,0)</f>
        <v>0.34314139272098121</v>
      </c>
      <c r="S510" s="50">
        <f>VLOOKUP(B510,'Общие показания'!A:P,16,0)</f>
        <v>4.3238586072790177</v>
      </c>
      <c r="T510" s="50">
        <f t="shared" si="238"/>
        <v>0</v>
      </c>
      <c r="U510" s="50">
        <f t="shared" si="239"/>
        <v>0</v>
      </c>
      <c r="V510" s="50">
        <f t="shared" si="240"/>
        <v>0</v>
      </c>
      <c r="W510" s="50">
        <f t="shared" si="241"/>
        <v>0.34314139272098121</v>
      </c>
      <c r="X510" s="50">
        <f t="shared" si="242"/>
        <v>0</v>
      </c>
      <c r="Y510" s="50"/>
      <c r="Z510" s="50"/>
      <c r="AA510" s="50"/>
      <c r="AB510" s="50"/>
      <c r="AC510" s="50"/>
      <c r="AD510" s="50">
        <f t="shared" si="243"/>
        <v>1.6759610806210017</v>
      </c>
      <c r="AE510" s="50">
        <f t="shared" si="244"/>
        <v>1.1666570803441429</v>
      </c>
      <c r="AF510" s="50">
        <f t="shared" si="245"/>
        <v>1.4812404463138733</v>
      </c>
      <c r="AG510" s="50">
        <f t="shared" si="246"/>
        <v>0</v>
      </c>
      <c r="AI510" s="50">
        <f t="shared" si="247"/>
        <v>0</v>
      </c>
      <c r="AJ510" s="50">
        <f t="shared" si="248"/>
        <v>0</v>
      </c>
      <c r="AK510" s="50">
        <f t="shared" si="249"/>
        <v>0</v>
      </c>
      <c r="AL510" s="50">
        <f t="shared" si="250"/>
        <v>0.6964501458573118</v>
      </c>
      <c r="AR510" s="50">
        <f t="shared" si="251"/>
        <v>0.91608462787766143</v>
      </c>
      <c r="AS510" s="50">
        <f t="shared" si="252"/>
        <v>0.81991848371139087</v>
      </c>
      <c r="AT510" s="50">
        <f t="shared" si="253"/>
        <v>1.1259501529279394</v>
      </c>
      <c r="AV510" s="49">
        <f t="shared" si="254"/>
        <v>0</v>
      </c>
      <c r="AW510" s="49">
        <f t="shared" si="255"/>
        <v>0</v>
      </c>
      <c r="AX510" s="49">
        <f t="shared" si="256"/>
        <v>0</v>
      </c>
      <c r="AY510" s="49">
        <f t="shared" si="257"/>
        <v>2790.6379424980269</v>
      </c>
      <c r="AZ510" s="49">
        <f t="shared" si="258"/>
        <v>0</v>
      </c>
      <c r="BA510" s="49">
        <f t="shared" si="259"/>
        <v>0</v>
      </c>
      <c r="BB510" s="49">
        <f t="shared" si="260"/>
        <v>0</v>
      </c>
      <c r="BC510" s="49">
        <f t="shared" si="261"/>
        <v>0</v>
      </c>
      <c r="BD510" s="49">
        <f t="shared" si="262"/>
        <v>0</v>
      </c>
      <c r="BE510" s="49">
        <f t="shared" si="263"/>
        <v>6957.9838180654715</v>
      </c>
      <c r="BF510" s="49">
        <f t="shared" si="264"/>
        <v>5332.6839811281134</v>
      </c>
      <c r="BG510" s="49">
        <f t="shared" si="265"/>
        <v>6998.6381569807527</v>
      </c>
      <c r="BH510" s="72">
        <f t="shared" si="266"/>
        <v>22079.943898672365</v>
      </c>
      <c r="BI510" s="49">
        <f>VLOOKUP(A510,'1_12'!A:O,15,0)</f>
        <v>23772.69</v>
      </c>
      <c r="BJ510" s="73">
        <f t="shared" si="267"/>
        <v>-1692.7461013276334</v>
      </c>
      <c r="BK510" s="50">
        <f t="shared" si="268"/>
        <v>1.1145533076387942E-2</v>
      </c>
    </row>
    <row r="511" spans="1:63" x14ac:dyDescent="0.3">
      <c r="A511" s="77" t="s">
        <v>1835</v>
      </c>
      <c r="B511" s="77" t="s">
        <v>47</v>
      </c>
      <c r="C511" s="77">
        <f>VLOOKUP(B511,Площадь!D:E,2,0)</f>
        <v>39.1</v>
      </c>
      <c r="D511" s="113"/>
      <c r="E511">
        <v>31</v>
      </c>
      <c r="F511">
        <v>28</v>
      </c>
      <c r="G511">
        <v>31</v>
      </c>
      <c r="H511">
        <v>30</v>
      </c>
      <c r="I511">
        <v>31</v>
      </c>
      <c r="J511">
        <v>30</v>
      </c>
      <c r="K511">
        <v>31</v>
      </c>
      <c r="L511">
        <v>31</v>
      </c>
      <c r="M511">
        <v>30</v>
      </c>
      <c r="N511">
        <v>31</v>
      </c>
      <c r="O511">
        <v>30</v>
      </c>
      <c r="P511">
        <v>31</v>
      </c>
      <c r="Q511">
        <f t="shared" si="272"/>
        <v>365</v>
      </c>
      <c r="R511" s="50">
        <f>VLOOKUP(B511,'Общие показания'!A:H,8,0)</f>
        <v>0.21815981228277018</v>
      </c>
      <c r="S511" s="50">
        <f>VLOOKUP(B511,'Общие показания'!A:P,16,0)</f>
        <v>3.1878401877172298</v>
      </c>
      <c r="T511" s="50">
        <f t="shared" si="238"/>
        <v>0</v>
      </c>
      <c r="U511" s="50">
        <f t="shared" si="239"/>
        <v>0</v>
      </c>
      <c r="V511" s="50">
        <f t="shared" si="240"/>
        <v>0</v>
      </c>
      <c r="W511" s="50">
        <f t="shared" si="241"/>
        <v>0.21815981228277018</v>
      </c>
      <c r="X511" s="50">
        <f t="shared" si="242"/>
        <v>0</v>
      </c>
      <c r="Y511" s="50"/>
      <c r="Z511" s="50"/>
      <c r="AA511" s="50"/>
      <c r="AB511" s="50"/>
      <c r="AC511" s="50"/>
      <c r="AD511" s="50">
        <f t="shared" si="243"/>
        <v>1.235631543746468</v>
      </c>
      <c r="AE511" s="50">
        <f t="shared" si="244"/>
        <v>0.86013828475911447</v>
      </c>
      <c r="AF511" s="50">
        <f t="shared" si="245"/>
        <v>1.0920703592116474</v>
      </c>
      <c r="AG511" s="50">
        <f t="shared" si="246"/>
        <v>0</v>
      </c>
      <c r="AI511" s="50">
        <f t="shared" si="247"/>
        <v>0</v>
      </c>
      <c r="AJ511" s="50">
        <f t="shared" si="248"/>
        <v>0</v>
      </c>
      <c r="AK511" s="50">
        <f t="shared" si="249"/>
        <v>0</v>
      </c>
      <c r="AL511" s="50">
        <f t="shared" si="250"/>
        <v>0.4427837512686324</v>
      </c>
      <c r="AR511" s="50">
        <f t="shared" si="251"/>
        <v>0.58242128374010671</v>
      </c>
      <c r="AS511" s="50">
        <f t="shared" si="252"/>
        <v>0.52128150753033142</v>
      </c>
      <c r="AT511" s="50">
        <f t="shared" si="253"/>
        <v>0.71584798340621847</v>
      </c>
      <c r="AV511" s="49">
        <f t="shared" si="254"/>
        <v>0</v>
      </c>
      <c r="AW511" s="49">
        <f t="shared" si="255"/>
        <v>0</v>
      </c>
      <c r="AX511" s="49">
        <f t="shared" si="256"/>
        <v>0</v>
      </c>
      <c r="AY511" s="49">
        <f t="shared" si="257"/>
        <v>1774.2104642548431</v>
      </c>
      <c r="AZ511" s="49">
        <f t="shared" si="258"/>
        <v>0</v>
      </c>
      <c r="BA511" s="49">
        <f t="shared" si="259"/>
        <v>0</v>
      </c>
      <c r="BB511" s="49">
        <f t="shared" si="260"/>
        <v>0</v>
      </c>
      <c r="BC511" s="49">
        <f t="shared" si="261"/>
        <v>0</v>
      </c>
      <c r="BD511" s="49">
        <f t="shared" si="262"/>
        <v>0</v>
      </c>
      <c r="BE511" s="49">
        <f t="shared" si="263"/>
        <v>4880.308287991862</v>
      </c>
      <c r="BF511" s="49">
        <f t="shared" si="264"/>
        <v>3708.2280336300969</v>
      </c>
      <c r="BG511" s="49">
        <f t="shared" si="265"/>
        <v>4853.1036821896951</v>
      </c>
      <c r="BH511" s="72">
        <f t="shared" si="266"/>
        <v>15215.850468066496</v>
      </c>
      <c r="BI511" s="49">
        <f>VLOOKUP(A511,'1_12'!A:O,15,0)</f>
        <v>15114.06</v>
      </c>
      <c r="BJ511" s="73">
        <f t="shared" si="267"/>
        <v>101.79046806649603</v>
      </c>
      <c r="BK511" s="50">
        <f t="shared" si="268"/>
        <v>1.2080849373284928E-2</v>
      </c>
    </row>
    <row r="512" spans="1:63" x14ac:dyDescent="0.3">
      <c r="A512" s="77" t="s">
        <v>1826</v>
      </c>
      <c r="B512" s="77" t="s">
        <v>164</v>
      </c>
      <c r="C512" s="77">
        <f>VLOOKUP(B512,Площадь!D:E,2,0)</f>
        <v>83.9</v>
      </c>
      <c r="D512" s="113"/>
      <c r="E512">
        <v>31</v>
      </c>
      <c r="F512">
        <v>28</v>
      </c>
      <c r="G512">
        <v>31</v>
      </c>
      <c r="H512">
        <v>30</v>
      </c>
      <c r="I512">
        <v>31</v>
      </c>
      <c r="J512">
        <v>27</v>
      </c>
      <c r="Q512">
        <f t="shared" si="272"/>
        <v>178</v>
      </c>
      <c r="R512" s="50">
        <f>VLOOKUP(B512,'Общие показания'!A:H,8,0)</f>
        <v>0.46812297315919227</v>
      </c>
      <c r="S512" s="50"/>
      <c r="T512" s="50">
        <f t="shared" si="238"/>
        <v>0</v>
      </c>
      <c r="U512" s="50">
        <f t="shared" si="239"/>
        <v>0</v>
      </c>
      <c r="V512" s="50">
        <f t="shared" si="240"/>
        <v>0</v>
      </c>
      <c r="W512" s="50">
        <f t="shared" si="241"/>
        <v>0.46812297315919227</v>
      </c>
      <c r="X512" s="50">
        <f t="shared" si="242"/>
        <v>0</v>
      </c>
      <c r="Y512" s="50"/>
      <c r="Z512" s="50"/>
      <c r="AA512" s="50"/>
      <c r="AB512" s="50"/>
      <c r="AC512" s="50"/>
      <c r="AD512" s="50">
        <f t="shared" si="243"/>
        <v>0</v>
      </c>
      <c r="AE512" s="50">
        <f t="shared" si="244"/>
        <v>0</v>
      </c>
      <c r="AF512" s="50">
        <f t="shared" si="245"/>
        <v>0</v>
      </c>
      <c r="AG512" s="50">
        <f t="shared" si="246"/>
        <v>0</v>
      </c>
      <c r="AI512" s="50">
        <f t="shared" si="247"/>
        <v>0</v>
      </c>
      <c r="AJ512" s="50">
        <f t="shared" si="248"/>
        <v>0</v>
      </c>
      <c r="AK512" s="50">
        <f t="shared" si="249"/>
        <v>0</v>
      </c>
      <c r="AL512" s="50">
        <f t="shared" si="250"/>
        <v>0.95011654044599125</v>
      </c>
      <c r="AR512" s="50">
        <f t="shared" si="251"/>
        <v>0</v>
      </c>
      <c r="AS512" s="50">
        <f t="shared" si="252"/>
        <v>0</v>
      </c>
      <c r="AT512" s="50">
        <f t="shared" si="253"/>
        <v>0</v>
      </c>
      <c r="AV512" s="49">
        <f t="shared" si="254"/>
        <v>0</v>
      </c>
      <c r="AW512" s="49">
        <f t="shared" si="255"/>
        <v>0</v>
      </c>
      <c r="AX512" s="49">
        <f t="shared" si="256"/>
        <v>0</v>
      </c>
      <c r="AY512" s="49">
        <f t="shared" si="257"/>
        <v>3807.0654207412108</v>
      </c>
      <c r="AZ512" s="49">
        <f t="shared" si="258"/>
        <v>0</v>
      </c>
      <c r="BA512" s="49">
        <f t="shared" si="259"/>
        <v>0</v>
      </c>
      <c r="BB512" s="49">
        <f t="shared" si="260"/>
        <v>0</v>
      </c>
      <c r="BC512" s="49">
        <f t="shared" si="261"/>
        <v>0</v>
      </c>
      <c r="BD512" s="49">
        <f t="shared" si="262"/>
        <v>0</v>
      </c>
      <c r="BE512" s="49">
        <f t="shared" si="263"/>
        <v>0</v>
      </c>
      <c r="BF512" s="49">
        <f t="shared" si="264"/>
        <v>0</v>
      </c>
      <c r="BG512" s="49">
        <f t="shared" si="265"/>
        <v>0</v>
      </c>
      <c r="BH512" s="72">
        <f t="shared" si="266"/>
        <v>3807.0654207412108</v>
      </c>
      <c r="BI512" s="49">
        <f>VLOOKUP(A512,'1_12'!A:O,15,0)</f>
        <v>10450.09</v>
      </c>
      <c r="BJ512" s="73">
        <f t="shared" si="267"/>
        <v>-6643.0245792587893</v>
      </c>
      <c r="BK512" s="50">
        <f t="shared" si="268"/>
        <v>1.4086606213798009E-3</v>
      </c>
    </row>
    <row r="513" spans="1:63" x14ac:dyDescent="0.3">
      <c r="A513" s="77" t="s">
        <v>2810</v>
      </c>
      <c r="B513" s="77" t="s">
        <v>164</v>
      </c>
      <c r="C513" s="77">
        <f>VLOOKUP(B513,Площадь!D:E,2,0)</f>
        <v>83.9</v>
      </c>
      <c r="D513" s="113">
        <v>45105</v>
      </c>
      <c r="J513">
        <f>30-J512</f>
        <v>3</v>
      </c>
      <c r="K513">
        <v>31</v>
      </c>
      <c r="L513">
        <v>31</v>
      </c>
      <c r="M513">
        <v>30</v>
      </c>
      <c r="N513">
        <v>31</v>
      </c>
      <c r="O513">
        <v>30</v>
      </c>
      <c r="P513">
        <v>31</v>
      </c>
      <c r="Q513">
        <f t="shared" si="272"/>
        <v>187</v>
      </c>
      <c r="R513" s="50"/>
      <c r="S513" s="50">
        <f>VLOOKUP(B513,'Общие показания'!A:P,16,0)</f>
        <v>5.5478770268408049</v>
      </c>
      <c r="T513" s="50">
        <f t="shared" si="238"/>
        <v>0</v>
      </c>
      <c r="U513" s="50">
        <f t="shared" si="239"/>
        <v>0</v>
      </c>
      <c r="V513" s="50">
        <f t="shared" si="240"/>
        <v>0</v>
      </c>
      <c r="W513" s="50">
        <f t="shared" si="241"/>
        <v>0</v>
      </c>
      <c r="X513" s="50">
        <f t="shared" si="242"/>
        <v>0</v>
      </c>
      <c r="Y513" s="50"/>
      <c r="Z513" s="50"/>
      <c r="AA513" s="50"/>
      <c r="AB513" s="50"/>
      <c r="AC513" s="50"/>
      <c r="AD513" s="50">
        <f t="shared" si="243"/>
        <v>2.1504000989772756</v>
      </c>
      <c r="AE513" s="50">
        <f t="shared" si="244"/>
        <v>1.496919904676423</v>
      </c>
      <c r="AF513" s="50">
        <f t="shared" si="245"/>
        <v>1.9005570231871065</v>
      </c>
      <c r="AG513" s="50">
        <f t="shared" si="246"/>
        <v>0</v>
      </c>
      <c r="AI513" s="50">
        <f t="shared" si="247"/>
        <v>0</v>
      </c>
      <c r="AJ513" s="50">
        <f t="shared" si="248"/>
        <v>0</v>
      </c>
      <c r="AK513" s="50">
        <f t="shared" si="249"/>
        <v>0</v>
      </c>
      <c r="AL513" s="50">
        <f t="shared" si="250"/>
        <v>0</v>
      </c>
      <c r="AR513" s="50">
        <f t="shared" si="251"/>
        <v>1.2497479720152163</v>
      </c>
      <c r="AS513" s="50">
        <f t="shared" si="252"/>
        <v>1.1185554598924505</v>
      </c>
      <c r="AT513" s="50">
        <f t="shared" si="253"/>
        <v>1.5360523224496607</v>
      </c>
      <c r="AV513" s="49">
        <f t="shared" si="254"/>
        <v>0</v>
      </c>
      <c r="AW513" s="49">
        <f t="shared" si="255"/>
        <v>0</v>
      </c>
      <c r="AX513" s="49">
        <f t="shared" si="256"/>
        <v>0</v>
      </c>
      <c r="AY513" s="49">
        <f t="shared" si="257"/>
        <v>0</v>
      </c>
      <c r="AZ513" s="49">
        <f t="shared" si="258"/>
        <v>0</v>
      </c>
      <c r="BA513" s="49">
        <f t="shared" si="259"/>
        <v>0</v>
      </c>
      <c r="BB513" s="49">
        <f t="shared" si="260"/>
        <v>0</v>
      </c>
      <c r="BC513" s="49">
        <f t="shared" si="261"/>
        <v>0</v>
      </c>
      <c r="BD513" s="49">
        <f t="shared" si="262"/>
        <v>0</v>
      </c>
      <c r="BE513" s="49">
        <f t="shared" si="263"/>
        <v>9127.2214758494047</v>
      </c>
      <c r="BF513" s="49">
        <f t="shared" si="264"/>
        <v>7020.877449634102</v>
      </c>
      <c r="BG513" s="49">
        <f t="shared" si="265"/>
        <v>9225.0966630535131</v>
      </c>
      <c r="BH513" s="72">
        <f t="shared" si="266"/>
        <v>25373.195588537019</v>
      </c>
      <c r="BI513" s="49">
        <f>VLOOKUP(A513,'1_12'!A:O,15,0)</f>
        <v>21981.23</v>
      </c>
      <c r="BJ513" s="73">
        <f t="shared" si="267"/>
        <v>3391.9655885370194</v>
      </c>
      <c r="BK513" s="50">
        <f t="shared" si="268"/>
        <v>9.3883917175190037E-3</v>
      </c>
    </row>
    <row r="514" spans="1:63" x14ac:dyDescent="0.3">
      <c r="A514" s="77" t="s">
        <v>1929</v>
      </c>
      <c r="B514" s="77" t="s">
        <v>167</v>
      </c>
      <c r="C514" s="77">
        <f>VLOOKUP(B514,Площадь!D:E,2,0)</f>
        <v>31.8</v>
      </c>
      <c r="D514" s="113"/>
      <c r="E514">
        <v>31</v>
      </c>
      <c r="F514">
        <v>28</v>
      </c>
      <c r="G514">
        <v>31</v>
      </c>
      <c r="H514">
        <v>30</v>
      </c>
      <c r="I514">
        <v>31</v>
      </c>
      <c r="J514">
        <v>30</v>
      </c>
      <c r="K514">
        <v>31</v>
      </c>
      <c r="L514">
        <v>31</v>
      </c>
      <c r="M514">
        <v>30</v>
      </c>
      <c r="N514">
        <v>31</v>
      </c>
      <c r="O514">
        <v>30</v>
      </c>
      <c r="P514">
        <v>31</v>
      </c>
      <c r="Q514">
        <f t="shared" ref="Q514:Q518" si="273">SUM(E514:P514)</f>
        <v>365</v>
      </c>
      <c r="R514" s="50">
        <f>VLOOKUP(B514,'Общие показания'!A:H,8,0)</f>
        <v>0.17742920794353176</v>
      </c>
      <c r="S514" s="50">
        <f>VLOOKUP(B514,'Общие показания'!A:P,16,0)</f>
        <v>1.3345707920564696</v>
      </c>
      <c r="T514" s="50">
        <f t="shared" si="238"/>
        <v>0</v>
      </c>
      <c r="U514" s="50">
        <f t="shared" si="239"/>
        <v>0</v>
      </c>
      <c r="V514" s="50">
        <f t="shared" si="240"/>
        <v>0</v>
      </c>
      <c r="W514" s="50">
        <f t="shared" si="241"/>
        <v>0.17742920794353176</v>
      </c>
      <c r="X514" s="50">
        <f t="shared" si="242"/>
        <v>0</v>
      </c>
      <c r="Y514" s="50"/>
      <c r="Z514" s="50"/>
      <c r="AA514" s="50"/>
      <c r="AB514" s="50"/>
      <c r="AC514" s="50"/>
      <c r="AD514" s="50">
        <f t="shared" si="243"/>
        <v>0.51728997406502242</v>
      </c>
      <c r="AE514" s="50">
        <f t="shared" si="244"/>
        <v>0.36009190058899149</v>
      </c>
      <c r="AF514" s="50">
        <f t="shared" si="245"/>
        <v>0.45718891740245576</v>
      </c>
      <c r="AG514" s="50">
        <f t="shared" si="246"/>
        <v>0</v>
      </c>
      <c r="AI514" s="50">
        <f t="shared" si="247"/>
        <v>0</v>
      </c>
      <c r="AJ514" s="50">
        <f t="shared" si="248"/>
        <v>0</v>
      </c>
      <c r="AK514" s="50">
        <f t="shared" si="249"/>
        <v>0</v>
      </c>
      <c r="AL514" s="50">
        <f t="shared" si="250"/>
        <v>0.36011568517500026</v>
      </c>
      <c r="AR514" s="50">
        <f t="shared" si="251"/>
        <v>0.47368278319527862</v>
      </c>
      <c r="AS514" s="50">
        <f t="shared" si="252"/>
        <v>0.42395785011418263</v>
      </c>
      <c r="AT514" s="50">
        <f t="shared" si="253"/>
        <v>0.5821986156603004</v>
      </c>
      <c r="AV514" s="49">
        <f t="shared" si="254"/>
        <v>0</v>
      </c>
      <c r="AW514" s="49">
        <f t="shared" si="255"/>
        <v>0</v>
      </c>
      <c r="AX514" s="49">
        <f t="shared" si="256"/>
        <v>0</v>
      </c>
      <c r="AY514" s="49">
        <f t="shared" si="257"/>
        <v>1442.9640092916627</v>
      </c>
      <c r="AZ514" s="49">
        <f t="shared" si="258"/>
        <v>0</v>
      </c>
      <c r="BA514" s="49">
        <f t="shared" si="259"/>
        <v>0</v>
      </c>
      <c r="BB514" s="49">
        <f t="shared" si="260"/>
        <v>0</v>
      </c>
      <c r="BC514" s="49">
        <f t="shared" si="261"/>
        <v>0</v>
      </c>
      <c r="BD514" s="49">
        <f t="shared" si="262"/>
        <v>0</v>
      </c>
      <c r="BE514" s="49">
        <f t="shared" si="263"/>
        <v>2660.127630679262</v>
      </c>
      <c r="BF514" s="49">
        <f t="shared" si="264"/>
        <v>2104.6717887975724</v>
      </c>
      <c r="BG514" s="49">
        <f t="shared" si="265"/>
        <v>2790.0903182523402</v>
      </c>
      <c r="BH514" s="72">
        <f t="shared" si="266"/>
        <v>8997.8537470208375</v>
      </c>
      <c r="BI514" s="49">
        <f>VLOOKUP(A514,'1_12'!A:O,15,0)</f>
        <v>12292.199999999997</v>
      </c>
      <c r="BJ514" s="73">
        <f t="shared" si="267"/>
        <v>-3294.3462529791595</v>
      </c>
      <c r="BK514" s="50">
        <f t="shared" si="268"/>
        <v>8.7839489888489608E-3</v>
      </c>
    </row>
    <row r="515" spans="1:63" x14ac:dyDescent="0.3">
      <c r="A515" s="77" t="s">
        <v>1838</v>
      </c>
      <c r="B515" s="77" t="s">
        <v>49</v>
      </c>
      <c r="C515" s="77">
        <f>VLOOKUP(B515,Площадь!D:E,2,0)</f>
        <v>32.1</v>
      </c>
      <c r="D515" s="113"/>
      <c r="E515">
        <v>31</v>
      </c>
      <c r="F515">
        <v>28</v>
      </c>
      <c r="G515">
        <v>31</v>
      </c>
      <c r="H515">
        <v>30</v>
      </c>
      <c r="I515">
        <v>31</v>
      </c>
      <c r="J515">
        <v>30</v>
      </c>
      <c r="K515">
        <v>31</v>
      </c>
      <c r="L515">
        <v>31</v>
      </c>
      <c r="M515">
        <v>30</v>
      </c>
      <c r="N515">
        <v>31</v>
      </c>
      <c r="O515">
        <v>30</v>
      </c>
      <c r="P515">
        <v>31</v>
      </c>
      <c r="Q515">
        <f t="shared" si="273"/>
        <v>365</v>
      </c>
      <c r="R515" s="50">
        <f>VLOOKUP(B515,'Общие показания'!A:H,8,0)</f>
        <v>0.151</v>
      </c>
      <c r="S515" s="50">
        <f>VLOOKUP(B515,'Общие показания'!A:P,16,0)</f>
        <v>0.30800000000000072</v>
      </c>
      <c r="T515" s="50">
        <f t="shared" si="238"/>
        <v>0</v>
      </c>
      <c r="U515" s="50">
        <f t="shared" si="239"/>
        <v>0</v>
      </c>
      <c r="V515" s="50">
        <f t="shared" si="240"/>
        <v>0</v>
      </c>
      <c r="W515" s="50">
        <f t="shared" si="241"/>
        <v>0.151</v>
      </c>
      <c r="X515" s="50">
        <f t="shared" si="242"/>
        <v>0</v>
      </c>
      <c r="Y515" s="50"/>
      <c r="Z515" s="50"/>
      <c r="AA515" s="50"/>
      <c r="AB515" s="50"/>
      <c r="AC515" s="50"/>
      <c r="AD515" s="50">
        <f t="shared" si="243"/>
        <v>0.11938318518609221</v>
      </c>
      <c r="AE515" s="50">
        <f t="shared" si="244"/>
        <v>8.3104100615381052E-2</v>
      </c>
      <c r="AF515" s="50">
        <f t="shared" si="245"/>
        <v>0.10551271419852747</v>
      </c>
      <c r="AG515" s="50">
        <f t="shared" si="246"/>
        <v>0</v>
      </c>
      <c r="AI515" s="50">
        <f t="shared" si="247"/>
        <v>0</v>
      </c>
      <c r="AJ515" s="50">
        <f t="shared" si="248"/>
        <v>0</v>
      </c>
      <c r="AK515" s="50">
        <f t="shared" si="249"/>
        <v>0</v>
      </c>
      <c r="AL515" s="50">
        <f t="shared" si="250"/>
        <v>0.36351300295967004</v>
      </c>
      <c r="AR515" s="50">
        <f t="shared" si="251"/>
        <v>0.47815148869712087</v>
      </c>
      <c r="AS515" s="50">
        <f t="shared" si="252"/>
        <v>0.42795745247375039</v>
      </c>
      <c r="AT515" s="50">
        <f t="shared" si="253"/>
        <v>0.58769105543068068</v>
      </c>
      <c r="AV515" s="49">
        <f t="shared" si="254"/>
        <v>0</v>
      </c>
      <c r="AW515" s="49">
        <f t="shared" si="255"/>
        <v>0</v>
      </c>
      <c r="AX515" s="49">
        <f t="shared" si="256"/>
        <v>0</v>
      </c>
      <c r="AY515" s="49">
        <f t="shared" si="257"/>
        <v>1381.13812462482</v>
      </c>
      <c r="AZ515" s="49">
        <f t="shared" si="258"/>
        <v>0</v>
      </c>
      <c r="BA515" s="49">
        <f t="shared" si="259"/>
        <v>0</v>
      </c>
      <c r="BB515" s="49">
        <f t="shared" si="260"/>
        <v>0</v>
      </c>
      <c r="BC515" s="49">
        <f t="shared" si="261"/>
        <v>0</v>
      </c>
      <c r="BD515" s="49">
        <f t="shared" si="262"/>
        <v>0</v>
      </c>
      <c r="BE515" s="49">
        <f t="shared" si="263"/>
        <v>1603.9981771851421</v>
      </c>
      <c r="BF515" s="49">
        <f t="shared" si="264"/>
        <v>1371.873190650341</v>
      </c>
      <c r="BG515" s="49">
        <f t="shared" si="265"/>
        <v>1860.8084710418614</v>
      </c>
      <c r="BH515" s="72">
        <f t="shared" si="266"/>
        <v>6217.8179635021643</v>
      </c>
      <c r="BI515" s="49">
        <f>VLOOKUP(A515,'1_12'!A:O,15,0)</f>
        <v>12408.210000000003</v>
      </c>
      <c r="BJ515" s="73">
        <f t="shared" si="267"/>
        <v>-6190.3920364978385</v>
      </c>
      <c r="BK515" s="50">
        <f t="shared" si="268"/>
        <v>6.0132736229522926E-3</v>
      </c>
    </row>
    <row r="516" spans="1:63" x14ac:dyDescent="0.3">
      <c r="A516" s="77" t="s">
        <v>1988</v>
      </c>
      <c r="B516" s="77" t="s">
        <v>54</v>
      </c>
      <c r="C516" s="77">
        <f>VLOOKUP(B516,Площадь!D:E,2,0)</f>
        <v>39.299999999999997</v>
      </c>
      <c r="D516" s="113"/>
      <c r="E516">
        <v>31</v>
      </c>
      <c r="F516">
        <v>28</v>
      </c>
      <c r="G516">
        <v>31</v>
      </c>
      <c r="H516">
        <v>30</v>
      </c>
      <c r="I516">
        <v>31</v>
      </c>
      <c r="J516">
        <v>30</v>
      </c>
      <c r="K516">
        <v>31</v>
      </c>
      <c r="L516">
        <v>31</v>
      </c>
      <c r="M516">
        <v>30</v>
      </c>
      <c r="N516">
        <v>31</v>
      </c>
      <c r="O516">
        <v>30</v>
      </c>
      <c r="P516">
        <v>31</v>
      </c>
      <c r="Q516">
        <f t="shared" si="273"/>
        <v>365</v>
      </c>
      <c r="R516" s="50">
        <f>VLOOKUP(B516,'Общие показания'!A:H,8,0)</f>
        <v>0.50600000000000001</v>
      </c>
      <c r="S516" s="50">
        <f>VLOOKUP(B516,'Общие показания'!A:P,16,0)</f>
        <v>1.2249999999999996</v>
      </c>
      <c r="T516" s="50">
        <f t="shared" ref="T516:T579" si="274">R516*$T$1/31*E516</f>
        <v>0</v>
      </c>
      <c r="U516" s="50">
        <f t="shared" ref="U516:U579" si="275">R516*$U$1/28*F516</f>
        <v>0</v>
      </c>
      <c r="V516" s="50">
        <f t="shared" ref="V516:V579" si="276">R516*$V$1/31*G516</f>
        <v>0</v>
      </c>
      <c r="W516" s="50">
        <f t="shared" ref="W516:W579" si="277">R516*W$1/30*H516</f>
        <v>0.50600000000000001</v>
      </c>
      <c r="X516" s="50">
        <f t="shared" ref="X516:X579" si="278">SUM(T516:W516)-R516</f>
        <v>0</v>
      </c>
      <c r="Y516" s="50"/>
      <c r="Z516" s="50"/>
      <c r="AA516" s="50"/>
      <c r="AB516" s="50"/>
      <c r="AC516" s="50"/>
      <c r="AD516" s="50">
        <f t="shared" ref="AD516:AD579" si="279">(S516*$AD$1)/31*N516</f>
        <v>0.47481948653559281</v>
      </c>
      <c r="AE516" s="50">
        <f t="shared" ref="AE516:AE579" si="280">(S516*$AE$1)/30*O516</f>
        <v>0.33052767290208285</v>
      </c>
      <c r="AF516" s="50">
        <f t="shared" ref="AF516:AF579" si="281">(S516*$AF$1)/31*P516</f>
        <v>0.41965284056232405</v>
      </c>
      <c r="AG516" s="50">
        <f t="shared" ref="AG516:AG579" si="282">S516-AD516-AE516-AF516</f>
        <v>0</v>
      </c>
      <c r="AI516" s="50">
        <f t="shared" ref="AI516:AI579" si="283">(C516*$AI$1)/31*E516</f>
        <v>0</v>
      </c>
      <c r="AJ516" s="50">
        <f t="shared" ref="AJ516:AJ579" si="284">(C516*$AJ$1)/28*F516</f>
        <v>0</v>
      </c>
      <c r="AK516" s="50">
        <f t="shared" ref="AK516:AK579" si="285">(C516*$AK$1)/31*G516</f>
        <v>0</v>
      </c>
      <c r="AL516" s="50">
        <f t="shared" ref="AL516:AL579" si="286">(C516*$AL$1)/30*H516</f>
        <v>0.44504862979174553</v>
      </c>
      <c r="AR516" s="50">
        <f t="shared" ref="AR516:AR579" si="287">(C516*$AR$1)/31*N516</f>
        <v>0.5854004207413348</v>
      </c>
      <c r="AS516" s="50">
        <f t="shared" ref="AS516:AS579" si="288">(C516*$AS$1)/30*O516</f>
        <v>0.52394790910337663</v>
      </c>
      <c r="AT516" s="50">
        <f t="shared" ref="AT516:AT579" si="289">(C516*$AT$1)/31*P516</f>
        <v>0.71950960991980517</v>
      </c>
      <c r="AV516" s="49">
        <f t="shared" ref="AV516:AV579" si="290">(T516+AI516)*$AV$1</f>
        <v>0</v>
      </c>
      <c r="AW516" s="49">
        <f t="shared" ref="AW516:AW579" si="291">(U516+AJ516)*$AW$1</f>
        <v>0</v>
      </c>
      <c r="AX516" s="49">
        <f t="shared" ref="AX516:AX579" si="292">(V516+AK516)*$AX$1</f>
        <v>0</v>
      </c>
      <c r="AY516" s="49">
        <f t="shared" ref="AY516:AY579" si="293">(W516+AL516)*$AY$1</f>
        <v>2552.9568998677701</v>
      </c>
      <c r="AZ516" s="49">
        <f t="shared" ref="AZ516:AZ579" si="294">(Y516+AM516)*$AZ$1</f>
        <v>0</v>
      </c>
      <c r="BA516" s="49">
        <f t="shared" ref="BA516:BA579" si="295">(Z516+AN516)*$BA$1</f>
        <v>0</v>
      </c>
      <c r="BB516" s="49">
        <f t="shared" ref="BB516:BB579" si="296">(AA516+AO516)*$BB$1</f>
        <v>0</v>
      </c>
      <c r="BC516" s="49">
        <f t="shared" ref="BC516:BC579" si="297">(AB516+AP516)*$BC$1</f>
        <v>0</v>
      </c>
      <c r="BD516" s="49">
        <f t="shared" ref="BD516:BD579" si="298">(AC516+AQ516)*$BD$1</f>
        <v>0</v>
      </c>
      <c r="BE516" s="49">
        <f t="shared" ref="BE516:BE579" si="299">(AD516+AR516)*$BE$1</f>
        <v>2846.0119102978933</v>
      </c>
      <c r="BF516" s="49">
        <f t="shared" ref="BF516:BF579" si="300">(AE516+AS516)*$BF$1</f>
        <v>2293.7200733121754</v>
      </c>
      <c r="BG516" s="49">
        <f t="shared" ref="BG516:BG579" si="301">(AF516+AT516)*$BG$1</f>
        <v>3057.9221155762084</v>
      </c>
      <c r="BH516" s="72">
        <f t="shared" ref="BH516:BH579" si="302">SUM(AV516:BG516)</f>
        <v>10750.610999054046</v>
      </c>
      <c r="BI516" s="49">
        <f>VLOOKUP(A516,'1_12'!A:O,15,0)</f>
        <v>15191.37</v>
      </c>
      <c r="BJ516" s="73">
        <f t="shared" ref="BJ516:BJ579" si="303">BH516-BI516</f>
        <v>-4440.7590009459545</v>
      </c>
      <c r="BK516" s="50">
        <f t="shared" ref="BK516:BK579" si="304">(SUM(T516:W516)+SUM(AD516:AF516)+SUM(AI516:AL516)+SUM(AR516:AT516))/12/C516</f>
        <v>8.4921682984653562E-3</v>
      </c>
    </row>
    <row r="517" spans="1:63" x14ac:dyDescent="0.3">
      <c r="A517" s="77" t="s">
        <v>1476</v>
      </c>
      <c r="B517" s="77" t="s">
        <v>145</v>
      </c>
      <c r="C517" s="77">
        <f>VLOOKUP(B517,Площадь!D:E,2,0)</f>
        <v>59</v>
      </c>
      <c r="D517" s="113"/>
      <c r="E517">
        <v>31</v>
      </c>
      <c r="F517">
        <v>28</v>
      </c>
      <c r="G517">
        <v>31</v>
      </c>
      <c r="H517">
        <v>30</v>
      </c>
      <c r="I517">
        <v>31</v>
      </c>
      <c r="J517">
        <v>21</v>
      </c>
      <c r="Q517">
        <f t="shared" si="273"/>
        <v>172</v>
      </c>
      <c r="R517" s="50">
        <f>VLOOKUP(B517,'Общие показания'!A:H,8,0)</f>
        <v>0.3291925556185023</v>
      </c>
      <c r="S517" s="50"/>
      <c r="T517" s="50">
        <f t="shared" si="274"/>
        <v>0</v>
      </c>
      <c r="U517" s="50">
        <f t="shared" si="275"/>
        <v>0</v>
      </c>
      <c r="V517" s="50">
        <f t="shared" si="276"/>
        <v>0</v>
      </c>
      <c r="W517" s="50">
        <f t="shared" si="277"/>
        <v>0.3291925556185023</v>
      </c>
      <c r="X517" s="50">
        <f t="shared" si="278"/>
        <v>0</v>
      </c>
      <c r="Y517" s="50"/>
      <c r="Z517" s="50"/>
      <c r="AA517" s="50"/>
      <c r="AB517" s="50"/>
      <c r="AC517" s="50"/>
      <c r="AD517" s="50">
        <f t="shared" si="279"/>
        <v>0</v>
      </c>
      <c r="AE517" s="50">
        <f t="shared" si="280"/>
        <v>0</v>
      </c>
      <c r="AF517" s="50">
        <f t="shared" si="281"/>
        <v>0</v>
      </c>
      <c r="AG517" s="50">
        <f t="shared" si="282"/>
        <v>0</v>
      </c>
      <c r="AI517" s="50">
        <f t="shared" si="283"/>
        <v>0</v>
      </c>
      <c r="AJ517" s="50">
        <f t="shared" si="284"/>
        <v>0</v>
      </c>
      <c r="AK517" s="50">
        <f t="shared" si="285"/>
        <v>0</v>
      </c>
      <c r="AL517" s="50">
        <f t="shared" si="286"/>
        <v>0.66813916431839671</v>
      </c>
      <c r="AR517" s="50">
        <f t="shared" si="287"/>
        <v>0</v>
      </c>
      <c r="AS517" s="50">
        <f t="shared" si="288"/>
        <v>0</v>
      </c>
      <c r="AT517" s="50">
        <f t="shared" si="289"/>
        <v>0</v>
      </c>
      <c r="AV517" s="49">
        <f t="shared" si="290"/>
        <v>0</v>
      </c>
      <c r="AW517" s="49">
        <f t="shared" si="291"/>
        <v>0</v>
      </c>
      <c r="AX517" s="49">
        <f t="shared" si="292"/>
        <v>0</v>
      </c>
      <c r="AY517" s="49">
        <f t="shared" si="293"/>
        <v>2677.1973757298142</v>
      </c>
      <c r="AZ517" s="49">
        <f t="shared" si="294"/>
        <v>0</v>
      </c>
      <c r="BA517" s="49">
        <f t="shared" si="295"/>
        <v>0</v>
      </c>
      <c r="BB517" s="49">
        <f t="shared" si="296"/>
        <v>0</v>
      </c>
      <c r="BC517" s="49">
        <f t="shared" si="297"/>
        <v>0</v>
      </c>
      <c r="BD517" s="49">
        <f t="shared" si="298"/>
        <v>0</v>
      </c>
      <c r="BE517" s="49">
        <f t="shared" si="299"/>
        <v>0</v>
      </c>
      <c r="BF517" s="49">
        <f t="shared" si="300"/>
        <v>0</v>
      </c>
      <c r="BG517" s="49">
        <f t="shared" si="301"/>
        <v>0</v>
      </c>
      <c r="BH517" s="72">
        <f t="shared" si="302"/>
        <v>2677.1973757298142</v>
      </c>
      <c r="BI517" s="49">
        <f>VLOOKUP(A517,'1_12'!A:O,15,0)</f>
        <v>6841.91</v>
      </c>
      <c r="BJ517" s="73">
        <f t="shared" si="303"/>
        <v>-4164.7126242701852</v>
      </c>
      <c r="BK517" s="50">
        <f t="shared" si="304"/>
        <v>1.4086606213798009E-3</v>
      </c>
    </row>
    <row r="518" spans="1:63" x14ac:dyDescent="0.3">
      <c r="A518" s="77" t="s">
        <v>2788</v>
      </c>
      <c r="B518" s="77" t="s">
        <v>145</v>
      </c>
      <c r="C518" s="77">
        <f>VLOOKUP(B518,Площадь!D:E,2,0)</f>
        <v>59</v>
      </c>
      <c r="D518" s="113">
        <v>45099</v>
      </c>
      <c r="J518">
        <f>30-J517</f>
        <v>9</v>
      </c>
      <c r="K518">
        <v>31</v>
      </c>
      <c r="L518">
        <v>31</v>
      </c>
      <c r="M518">
        <v>30</v>
      </c>
      <c r="N518">
        <v>31</v>
      </c>
      <c r="O518">
        <v>30</v>
      </c>
      <c r="P518">
        <v>31</v>
      </c>
      <c r="Q518">
        <f t="shared" si="273"/>
        <v>193</v>
      </c>
      <c r="R518" s="50"/>
      <c r="S518" s="50">
        <f>VLOOKUP(B518,'Общие показания'!A:P,16,0)</f>
        <v>2.5428074443814985</v>
      </c>
      <c r="T518" s="50">
        <f t="shared" si="274"/>
        <v>0</v>
      </c>
      <c r="U518" s="50">
        <f t="shared" si="275"/>
        <v>0</v>
      </c>
      <c r="V518" s="50">
        <f t="shared" si="276"/>
        <v>0</v>
      </c>
      <c r="W518" s="50">
        <f t="shared" si="277"/>
        <v>0</v>
      </c>
      <c r="X518" s="50">
        <f t="shared" si="278"/>
        <v>0</v>
      </c>
      <c r="Y518" s="50"/>
      <c r="Z518" s="50"/>
      <c r="AA518" s="50"/>
      <c r="AB518" s="50"/>
      <c r="AC518" s="50"/>
      <c r="AD518" s="50">
        <f t="shared" si="279"/>
        <v>0.98561185722457678</v>
      </c>
      <c r="AE518" s="50">
        <f t="shared" si="280"/>
        <v>0.68609651202408939</v>
      </c>
      <c r="AF518" s="50">
        <f t="shared" si="281"/>
        <v>0.87109907513283269</v>
      </c>
      <c r="AG518" s="50">
        <f t="shared" si="282"/>
        <v>0</v>
      </c>
      <c r="AI518" s="50">
        <f t="shared" si="283"/>
        <v>0</v>
      </c>
      <c r="AJ518" s="50">
        <f t="shared" si="284"/>
        <v>0</v>
      </c>
      <c r="AK518" s="50">
        <f t="shared" si="285"/>
        <v>0</v>
      </c>
      <c r="AL518" s="50">
        <f t="shared" si="286"/>
        <v>0</v>
      </c>
      <c r="AR518" s="50">
        <f t="shared" si="287"/>
        <v>0.87884541536230931</v>
      </c>
      <c r="AS518" s="50">
        <f t="shared" si="288"/>
        <v>0.78658846404832627</v>
      </c>
      <c r="AT518" s="50">
        <f t="shared" si="289"/>
        <v>1.0801798215081047</v>
      </c>
      <c r="AV518" s="49">
        <f t="shared" si="290"/>
        <v>0</v>
      </c>
      <c r="AW518" s="49">
        <f t="shared" si="291"/>
        <v>0</v>
      </c>
      <c r="AX518" s="49">
        <f t="shared" si="292"/>
        <v>0</v>
      </c>
      <c r="AY518" s="49">
        <f t="shared" si="293"/>
        <v>0</v>
      </c>
      <c r="AZ518" s="49">
        <f t="shared" si="294"/>
        <v>0</v>
      </c>
      <c r="BA518" s="49">
        <f t="shared" si="295"/>
        <v>0</v>
      </c>
      <c r="BB518" s="49">
        <f t="shared" si="296"/>
        <v>0</v>
      </c>
      <c r="BC518" s="49">
        <f t="shared" si="297"/>
        <v>0</v>
      </c>
      <c r="BD518" s="49">
        <f t="shared" si="298"/>
        <v>0</v>
      </c>
      <c r="BE518" s="49">
        <f t="shared" si="299"/>
        <v>5004.8745242413343</v>
      </c>
      <c r="BF518" s="49">
        <f t="shared" si="300"/>
        <v>3953.2166423697499</v>
      </c>
      <c r="BG518" s="49">
        <f t="shared" si="301"/>
        <v>5237.9350189870665</v>
      </c>
      <c r="BH518" s="72">
        <f t="shared" si="302"/>
        <v>14196.026185598152</v>
      </c>
      <c r="BI518" s="49">
        <f>VLOOKUP(A518,'1_12'!A:O,15,0)</f>
        <v>15964.440000000002</v>
      </c>
      <c r="BJ518" s="73">
        <f t="shared" si="303"/>
        <v>-1768.4138144018507</v>
      </c>
      <c r="BK518" s="50">
        <f t="shared" si="304"/>
        <v>7.4695213916670042E-3</v>
      </c>
    </row>
    <row r="519" spans="1:63" x14ac:dyDescent="0.3">
      <c r="A519" s="77" t="s">
        <v>1816</v>
      </c>
      <c r="B519" s="77" t="s">
        <v>101</v>
      </c>
      <c r="C519" s="77">
        <f>VLOOKUP(B519,Площадь!D:E,2,0)</f>
        <v>33.5</v>
      </c>
      <c r="D519" s="113"/>
      <c r="E519">
        <v>31</v>
      </c>
      <c r="F519">
        <v>28</v>
      </c>
      <c r="G519">
        <v>31</v>
      </c>
      <c r="H519">
        <v>30</v>
      </c>
      <c r="I519">
        <v>31</v>
      </c>
      <c r="J519">
        <v>30</v>
      </c>
      <c r="K519">
        <v>31</v>
      </c>
      <c r="L519">
        <v>31</v>
      </c>
      <c r="M519">
        <v>30</v>
      </c>
      <c r="N519">
        <v>31</v>
      </c>
      <c r="O519">
        <v>30</v>
      </c>
      <c r="P519">
        <v>31</v>
      </c>
      <c r="Q519">
        <f>SUM(E519:P519)</f>
        <v>365</v>
      </c>
      <c r="R519" s="50">
        <f>VLOOKUP(B519,'Общие показания'!A:H,8,0)</f>
        <v>0.18691441717321741</v>
      </c>
      <c r="S519" s="50">
        <f>VLOOKUP(B519,'Общие показания'!A:P,16,0)</f>
        <v>2.206085582826784</v>
      </c>
      <c r="T519" s="50">
        <f t="shared" si="274"/>
        <v>0</v>
      </c>
      <c r="U519" s="50">
        <f t="shared" si="275"/>
        <v>0</v>
      </c>
      <c r="V519" s="50">
        <f t="shared" si="276"/>
        <v>0</v>
      </c>
      <c r="W519" s="50">
        <f t="shared" si="277"/>
        <v>0.18691441717321741</v>
      </c>
      <c r="X519" s="50">
        <f t="shared" si="278"/>
        <v>0</v>
      </c>
      <c r="Y519" s="50"/>
      <c r="Z519" s="50"/>
      <c r="AA519" s="50"/>
      <c r="AB519" s="50"/>
      <c r="AC519" s="50"/>
      <c r="AD519" s="50">
        <f t="shared" si="279"/>
        <v>0.85509585607460237</v>
      </c>
      <c r="AE519" s="50">
        <f t="shared" si="280"/>
        <v>0.59524272156291624</v>
      </c>
      <c r="AF519" s="50">
        <f t="shared" si="281"/>
        <v>0.75574700518926563</v>
      </c>
      <c r="AG519" s="50">
        <f t="shared" si="282"/>
        <v>0</v>
      </c>
      <c r="AI519" s="50">
        <f t="shared" si="283"/>
        <v>0</v>
      </c>
      <c r="AJ519" s="50">
        <f t="shared" si="284"/>
        <v>0</v>
      </c>
      <c r="AK519" s="50">
        <f t="shared" si="285"/>
        <v>0</v>
      </c>
      <c r="AL519" s="50">
        <f t="shared" si="286"/>
        <v>0.37936715262146253</v>
      </c>
      <c r="AR519" s="50">
        <f t="shared" si="287"/>
        <v>0.49900544770571803</v>
      </c>
      <c r="AS519" s="50">
        <f t="shared" si="288"/>
        <v>0.44662226348506656</v>
      </c>
      <c r="AT519" s="50">
        <f t="shared" si="289"/>
        <v>0.61332244102578815</v>
      </c>
      <c r="AV519" s="49">
        <f t="shared" si="290"/>
        <v>0</v>
      </c>
      <c r="AW519" s="49">
        <f t="shared" si="291"/>
        <v>0</v>
      </c>
      <c r="AX519" s="49">
        <f t="shared" si="292"/>
        <v>0</v>
      </c>
      <c r="AY519" s="49">
        <f t="shared" si="293"/>
        <v>1520.1035946940472</v>
      </c>
      <c r="AZ519" s="49">
        <f t="shared" si="294"/>
        <v>0</v>
      </c>
      <c r="BA519" s="49">
        <f t="shared" si="295"/>
        <v>0</v>
      </c>
      <c r="BB519" s="49">
        <f t="shared" si="296"/>
        <v>0</v>
      </c>
      <c r="BC519" s="49">
        <f t="shared" si="297"/>
        <v>0</v>
      </c>
      <c r="BD519" s="49">
        <f t="shared" si="298"/>
        <v>0</v>
      </c>
      <c r="BE519" s="49">
        <f t="shared" si="299"/>
        <v>3634.8953758157413</v>
      </c>
      <c r="BF519" s="49">
        <f t="shared" si="300"/>
        <v>2796.7406912634033</v>
      </c>
      <c r="BG519" s="49">
        <f t="shared" si="301"/>
        <v>3675.0752586418421</v>
      </c>
      <c r="BH519" s="72">
        <f t="shared" si="302"/>
        <v>11626.814920415034</v>
      </c>
      <c r="BI519" s="49">
        <f>VLOOKUP(A519,'1_12'!A:O,15,0)</f>
        <v>12949.38</v>
      </c>
      <c r="BJ519" s="73">
        <f t="shared" si="303"/>
        <v>-1322.5650795849651</v>
      </c>
      <c r="BK519" s="50">
        <f t="shared" si="304"/>
        <v>1.0774421156313526E-2</v>
      </c>
    </row>
    <row r="520" spans="1:63" x14ac:dyDescent="0.3">
      <c r="A520" s="77" t="s">
        <v>1823</v>
      </c>
      <c r="B520" s="77" t="s">
        <v>56</v>
      </c>
      <c r="C520" s="77">
        <f>VLOOKUP(B520,Площадь!D:E,2,0)</f>
        <v>32.5</v>
      </c>
      <c r="D520" s="113"/>
      <c r="E520">
        <v>31</v>
      </c>
      <c r="F520">
        <v>28</v>
      </c>
      <c r="G520">
        <v>31</v>
      </c>
      <c r="H520">
        <v>30</v>
      </c>
      <c r="I520">
        <v>31</v>
      </c>
      <c r="J520">
        <v>30</v>
      </c>
      <c r="K520">
        <v>31</v>
      </c>
      <c r="L520">
        <v>0</v>
      </c>
      <c r="Q520">
        <f t="shared" ref="Q520:Q521" si="305">SUM(E520:P520)</f>
        <v>212</v>
      </c>
      <c r="R520" s="50">
        <f>VLOOKUP(B520,'Общие показания'!A:H,8,0)</f>
        <v>0.18133488233222583</v>
      </c>
      <c r="S520" s="50"/>
      <c r="T520" s="50">
        <f t="shared" si="274"/>
        <v>0</v>
      </c>
      <c r="U520" s="50">
        <f t="shared" si="275"/>
        <v>0</v>
      </c>
      <c r="V520" s="50">
        <f t="shared" si="276"/>
        <v>0</v>
      </c>
      <c r="W520" s="50">
        <f t="shared" si="277"/>
        <v>0.18133488233222583</v>
      </c>
      <c r="X520" s="50">
        <f t="shared" si="278"/>
        <v>0</v>
      </c>
      <c r="Y520" s="50"/>
      <c r="Z520" s="50"/>
      <c r="AA520" s="50"/>
      <c r="AB520" s="50"/>
      <c r="AC520" s="50"/>
      <c r="AD520" s="50">
        <f t="shared" si="279"/>
        <v>0</v>
      </c>
      <c r="AE520" s="50">
        <f t="shared" si="280"/>
        <v>0</v>
      </c>
      <c r="AF520" s="50">
        <f t="shared" si="281"/>
        <v>0</v>
      </c>
      <c r="AG520" s="50">
        <f t="shared" si="282"/>
        <v>0</v>
      </c>
      <c r="AI520" s="50">
        <f t="shared" si="283"/>
        <v>0</v>
      </c>
      <c r="AJ520" s="50">
        <f t="shared" si="284"/>
        <v>0</v>
      </c>
      <c r="AK520" s="50">
        <f t="shared" si="285"/>
        <v>0</v>
      </c>
      <c r="AL520" s="50">
        <f t="shared" si="286"/>
        <v>0.36804276000589647</v>
      </c>
      <c r="AR520" s="50">
        <f t="shared" si="287"/>
        <v>0</v>
      </c>
      <c r="AS520" s="50">
        <f t="shared" si="288"/>
        <v>0</v>
      </c>
      <c r="AT520" s="50">
        <f t="shared" si="289"/>
        <v>0</v>
      </c>
      <c r="AV520" s="49">
        <f t="shared" si="290"/>
        <v>0</v>
      </c>
      <c r="AW520" s="49">
        <f t="shared" si="291"/>
        <v>0</v>
      </c>
      <c r="AX520" s="49">
        <f t="shared" si="292"/>
        <v>0</v>
      </c>
      <c r="AY520" s="49">
        <f t="shared" si="293"/>
        <v>1474.7273679867619</v>
      </c>
      <c r="AZ520" s="49">
        <f t="shared" si="294"/>
        <v>0</v>
      </c>
      <c r="BA520" s="49">
        <f t="shared" si="295"/>
        <v>0</v>
      </c>
      <c r="BB520" s="49">
        <f t="shared" si="296"/>
        <v>0</v>
      </c>
      <c r="BC520" s="49">
        <f t="shared" si="297"/>
        <v>0</v>
      </c>
      <c r="BD520" s="49">
        <f t="shared" si="298"/>
        <v>0</v>
      </c>
      <c r="BE520" s="49">
        <f t="shared" si="299"/>
        <v>0</v>
      </c>
      <c r="BF520" s="49">
        <f t="shared" si="300"/>
        <v>0</v>
      </c>
      <c r="BG520" s="49">
        <f t="shared" si="301"/>
        <v>0</v>
      </c>
      <c r="BH520" s="72">
        <f t="shared" si="302"/>
        <v>1474.7273679867619</v>
      </c>
      <c r="BI520" s="49">
        <f>VLOOKUP(A520,'1_12'!A:O,15,0)</f>
        <v>5583.48</v>
      </c>
      <c r="BJ520" s="73">
        <f t="shared" si="303"/>
        <v>-4108.7526320132374</v>
      </c>
      <c r="BK520" s="50">
        <f t="shared" si="304"/>
        <v>1.4086606213798006E-3</v>
      </c>
    </row>
    <row r="521" spans="1:63" x14ac:dyDescent="0.3">
      <c r="A521" s="77" t="s">
        <v>2870</v>
      </c>
      <c r="B521" s="77" t="s">
        <v>56</v>
      </c>
      <c r="C521" s="77">
        <f>VLOOKUP(B521,Площадь!D:E,2,0)</f>
        <v>32.5</v>
      </c>
      <c r="D521" s="113">
        <v>45139</v>
      </c>
      <c r="L521">
        <f>31-L520</f>
        <v>31</v>
      </c>
      <c r="M521">
        <v>30</v>
      </c>
      <c r="N521">
        <v>31</v>
      </c>
      <c r="O521">
        <v>30</v>
      </c>
      <c r="P521">
        <v>31</v>
      </c>
      <c r="Q521">
        <f t="shared" si="305"/>
        <v>153</v>
      </c>
      <c r="R521" s="50"/>
      <c r="S521" s="50">
        <f>VLOOKUP(B521,'Общие показания'!A:P,16,0)</f>
        <v>1.8186651176677735</v>
      </c>
      <c r="T521" s="50">
        <f t="shared" si="274"/>
        <v>0</v>
      </c>
      <c r="U521" s="50">
        <f t="shared" si="275"/>
        <v>0</v>
      </c>
      <c r="V521" s="50">
        <f t="shared" si="276"/>
        <v>0</v>
      </c>
      <c r="W521" s="50">
        <f t="shared" si="277"/>
        <v>0</v>
      </c>
      <c r="X521" s="50">
        <f t="shared" si="278"/>
        <v>0</v>
      </c>
      <c r="Y521" s="50"/>
      <c r="Z521" s="50"/>
      <c r="AA521" s="50"/>
      <c r="AB521" s="50"/>
      <c r="AC521" s="50"/>
      <c r="AD521" s="50">
        <f t="shared" si="279"/>
        <v>0.70492868355200478</v>
      </c>
      <c r="AE521" s="50">
        <f t="shared" si="280"/>
        <v>0.49070950949463021</v>
      </c>
      <c r="AF521" s="50">
        <f t="shared" si="281"/>
        <v>0.62302692462113851</v>
      </c>
      <c r="AG521" s="50">
        <f t="shared" si="282"/>
        <v>0</v>
      </c>
      <c r="AI521" s="50">
        <f t="shared" si="283"/>
        <v>0</v>
      </c>
      <c r="AJ521" s="50">
        <f t="shared" si="284"/>
        <v>0</v>
      </c>
      <c r="AK521" s="50">
        <f t="shared" si="285"/>
        <v>0</v>
      </c>
      <c r="AL521" s="50">
        <f t="shared" si="286"/>
        <v>0</v>
      </c>
      <c r="AR521" s="50">
        <f t="shared" si="287"/>
        <v>0.48410976269957717</v>
      </c>
      <c r="AS521" s="50">
        <f t="shared" si="288"/>
        <v>0.43329025561984069</v>
      </c>
      <c r="AT521" s="50">
        <f t="shared" si="289"/>
        <v>0.59501430845785419</v>
      </c>
      <c r="AV521" s="49">
        <f t="shared" si="290"/>
        <v>0</v>
      </c>
      <c r="AW521" s="49">
        <f t="shared" si="291"/>
        <v>0</v>
      </c>
      <c r="AX521" s="49">
        <f t="shared" si="292"/>
        <v>0</v>
      </c>
      <c r="AY521" s="49">
        <f t="shared" si="293"/>
        <v>0</v>
      </c>
      <c r="AZ521" s="49">
        <f t="shared" si="294"/>
        <v>0</v>
      </c>
      <c r="BA521" s="49">
        <f t="shared" si="295"/>
        <v>0</v>
      </c>
      <c r="BB521" s="49">
        <f t="shared" si="296"/>
        <v>0</v>
      </c>
      <c r="BC521" s="49">
        <f t="shared" si="297"/>
        <v>0</v>
      </c>
      <c r="BD521" s="49">
        <f t="shared" si="298"/>
        <v>0</v>
      </c>
      <c r="BE521" s="49">
        <f t="shared" si="299"/>
        <v>3191.8072435798967</v>
      </c>
      <c r="BF521" s="49">
        <f t="shared" si="300"/>
        <v>2480.3480094826814</v>
      </c>
      <c r="BG521" s="49">
        <f t="shared" si="301"/>
        <v>3269.6611644279251</v>
      </c>
      <c r="BH521" s="72">
        <f t="shared" si="302"/>
        <v>8941.8164174905032</v>
      </c>
      <c r="BI521" s="49">
        <f>VLOOKUP(A521,'1_12'!A:O,15,0)</f>
        <v>6979.3499999999995</v>
      </c>
      <c r="BJ521" s="73">
        <f t="shared" si="303"/>
        <v>1962.4664174905038</v>
      </c>
      <c r="BK521" s="50">
        <f t="shared" si="304"/>
        <v>8.5412293447308853E-3</v>
      </c>
    </row>
    <row r="522" spans="1:63" x14ac:dyDescent="0.3">
      <c r="A522" s="77" t="s">
        <v>1806</v>
      </c>
      <c r="B522" s="77" t="s">
        <v>64</v>
      </c>
      <c r="C522" s="77">
        <f>VLOOKUP(B522,Площадь!D:E,2,0)</f>
        <v>61.5</v>
      </c>
      <c r="D522" s="113"/>
      <c r="E522">
        <v>31</v>
      </c>
      <c r="F522">
        <v>28</v>
      </c>
      <c r="G522">
        <v>31</v>
      </c>
      <c r="H522">
        <v>30</v>
      </c>
      <c r="I522">
        <v>31</v>
      </c>
      <c r="J522">
        <v>30</v>
      </c>
      <c r="K522">
        <v>31</v>
      </c>
      <c r="L522">
        <v>31</v>
      </c>
      <c r="M522">
        <v>30</v>
      </c>
      <c r="N522">
        <v>31</v>
      </c>
      <c r="O522">
        <v>30</v>
      </c>
      <c r="P522">
        <v>31</v>
      </c>
      <c r="Q522">
        <f t="shared" ref="Q522:Q538" si="306">SUM(E522:P522)</f>
        <v>365</v>
      </c>
      <c r="R522" s="50">
        <f>VLOOKUP(B522,'Общие показания'!A:H,8,0)</f>
        <v>0.34314139272098121</v>
      </c>
      <c r="S522" s="50">
        <f>VLOOKUP(B522,'Общие показания'!A:P,16,0)</f>
        <v>2.731858607279019</v>
      </c>
      <c r="T522" s="50">
        <f t="shared" si="274"/>
        <v>0</v>
      </c>
      <c r="U522" s="50">
        <f t="shared" si="275"/>
        <v>0</v>
      </c>
      <c r="V522" s="50">
        <f t="shared" si="276"/>
        <v>0</v>
      </c>
      <c r="W522" s="50">
        <f t="shared" si="277"/>
        <v>0.34314139272098121</v>
      </c>
      <c r="X522" s="50">
        <f t="shared" si="278"/>
        <v>0</v>
      </c>
      <c r="Y522" s="50"/>
      <c r="Z522" s="50"/>
      <c r="AA522" s="50"/>
      <c r="AB522" s="50"/>
      <c r="AC522" s="50"/>
      <c r="AD522" s="50">
        <f t="shared" si="279"/>
        <v>1.0588895519967867</v>
      </c>
      <c r="AE522" s="50">
        <f t="shared" si="280"/>
        <v>0.73710601482568128</v>
      </c>
      <c r="AF522" s="50">
        <f t="shared" si="281"/>
        <v>0.93586304045655111</v>
      </c>
      <c r="AG522" s="50">
        <f t="shared" si="282"/>
        <v>0</v>
      </c>
      <c r="AI522" s="50">
        <f t="shared" si="283"/>
        <v>0</v>
      </c>
      <c r="AJ522" s="50">
        <f t="shared" si="284"/>
        <v>0</v>
      </c>
      <c r="AK522" s="50">
        <f t="shared" si="285"/>
        <v>0</v>
      </c>
      <c r="AL522" s="50">
        <f t="shared" si="286"/>
        <v>0.6964501458573118</v>
      </c>
      <c r="AR522" s="50">
        <f t="shared" si="287"/>
        <v>0.91608462787766143</v>
      </c>
      <c r="AS522" s="50">
        <f t="shared" si="288"/>
        <v>0.81991848371139087</v>
      </c>
      <c r="AT522" s="50">
        <f t="shared" si="289"/>
        <v>1.1259501529279394</v>
      </c>
      <c r="AV522" s="49">
        <f t="shared" si="290"/>
        <v>0</v>
      </c>
      <c r="AW522" s="49">
        <f t="shared" si="291"/>
        <v>0</v>
      </c>
      <c r="AX522" s="49">
        <f t="shared" si="292"/>
        <v>0</v>
      </c>
      <c r="AY522" s="49">
        <f t="shared" si="293"/>
        <v>2790.6379424980269</v>
      </c>
      <c r="AZ522" s="49">
        <f t="shared" si="294"/>
        <v>0</v>
      </c>
      <c r="BA522" s="49">
        <f t="shared" si="295"/>
        <v>0</v>
      </c>
      <c r="BB522" s="49">
        <f t="shared" si="296"/>
        <v>0</v>
      </c>
      <c r="BC522" s="49">
        <f t="shared" si="297"/>
        <v>0</v>
      </c>
      <c r="BD522" s="49">
        <f t="shared" si="298"/>
        <v>0</v>
      </c>
      <c r="BE522" s="49">
        <f t="shared" si="299"/>
        <v>5301.5416894877744</v>
      </c>
      <c r="BF522" s="49">
        <f t="shared" si="300"/>
        <v>4179.6142828929751</v>
      </c>
      <c r="BG522" s="49">
        <f t="shared" si="301"/>
        <v>5534.6488637935909</v>
      </c>
      <c r="BH522" s="72">
        <f t="shared" si="302"/>
        <v>17806.442778672368</v>
      </c>
      <c r="BI522" s="49">
        <f>VLOOKUP(A522,'1_12'!A:O,15,0)</f>
        <v>23772.69</v>
      </c>
      <c r="BJ522" s="73">
        <f t="shared" si="303"/>
        <v>-5966.2472213276305</v>
      </c>
      <c r="BK522" s="50">
        <f t="shared" si="304"/>
        <v>8.9883515045722281E-3</v>
      </c>
    </row>
    <row r="523" spans="1:63" x14ac:dyDescent="0.3">
      <c r="A523" s="77" t="s">
        <v>1863</v>
      </c>
      <c r="B523" s="77" t="s">
        <v>150</v>
      </c>
      <c r="C523" s="77">
        <f>VLOOKUP(B523,Площадь!D:E,2,0)</f>
        <v>39.1</v>
      </c>
      <c r="D523" s="113"/>
      <c r="E523">
        <v>31</v>
      </c>
      <c r="F523">
        <v>28</v>
      </c>
      <c r="G523">
        <v>31</v>
      </c>
      <c r="H523">
        <v>30</v>
      </c>
      <c r="I523">
        <v>31</v>
      </c>
      <c r="J523">
        <v>30</v>
      </c>
      <c r="K523">
        <v>31</v>
      </c>
      <c r="L523">
        <v>31</v>
      </c>
      <c r="M523">
        <v>30</v>
      </c>
      <c r="N523">
        <v>31</v>
      </c>
      <c r="O523">
        <v>30</v>
      </c>
      <c r="P523">
        <v>31</v>
      </c>
      <c r="Q523">
        <f t="shared" si="306"/>
        <v>365</v>
      </c>
      <c r="R523" s="50">
        <f>VLOOKUP(B523,'Общие показания'!A:H,8,0)</f>
        <v>0</v>
      </c>
      <c r="S523" s="50">
        <f>VLOOKUP(B523,'Общие показания'!A:P,16,0)</f>
        <v>1.67</v>
      </c>
      <c r="T523" s="50">
        <f t="shared" si="274"/>
        <v>0</v>
      </c>
      <c r="U523" s="50">
        <f t="shared" si="275"/>
        <v>0</v>
      </c>
      <c r="V523" s="50">
        <f t="shared" si="276"/>
        <v>0</v>
      </c>
      <c r="W523" s="50">
        <f t="shared" si="277"/>
        <v>0</v>
      </c>
      <c r="X523" s="50">
        <f t="shared" si="278"/>
        <v>0</v>
      </c>
      <c r="Y523" s="50"/>
      <c r="Z523" s="50"/>
      <c r="AA523" s="50"/>
      <c r="AB523" s="50"/>
      <c r="AC523" s="50"/>
      <c r="AD523" s="50">
        <f t="shared" si="279"/>
        <v>0.64730493266484912</v>
      </c>
      <c r="AE523" s="50">
        <f t="shared" si="280"/>
        <v>0.45059690918079881</v>
      </c>
      <c r="AF523" s="50">
        <f t="shared" si="281"/>
        <v>0.57209815815435217</v>
      </c>
      <c r="AG523" s="50">
        <f t="shared" si="282"/>
        <v>0</v>
      </c>
      <c r="AI523" s="50">
        <f t="shared" si="283"/>
        <v>0</v>
      </c>
      <c r="AJ523" s="50">
        <f t="shared" si="284"/>
        <v>0</v>
      </c>
      <c r="AK523" s="50">
        <f t="shared" si="285"/>
        <v>0</v>
      </c>
      <c r="AL523" s="50">
        <f t="shared" si="286"/>
        <v>0.4427837512686324</v>
      </c>
      <c r="AR523" s="50">
        <f t="shared" si="287"/>
        <v>0.58242128374010671</v>
      </c>
      <c r="AS523" s="50">
        <f t="shared" si="288"/>
        <v>0.52128150753033142</v>
      </c>
      <c r="AT523" s="50">
        <f t="shared" si="289"/>
        <v>0.71584798340621847</v>
      </c>
      <c r="AV523" s="49">
        <f t="shared" si="290"/>
        <v>0</v>
      </c>
      <c r="AW523" s="49">
        <f t="shared" si="291"/>
        <v>0</v>
      </c>
      <c r="AX523" s="49">
        <f t="shared" si="292"/>
        <v>0</v>
      </c>
      <c r="AY523" s="49">
        <f t="shared" si="293"/>
        <v>1188.5909905554661</v>
      </c>
      <c r="AZ523" s="49">
        <f t="shared" si="294"/>
        <v>0</v>
      </c>
      <c r="BA523" s="49">
        <f t="shared" si="295"/>
        <v>0</v>
      </c>
      <c r="BB523" s="49">
        <f t="shared" si="296"/>
        <v>0</v>
      </c>
      <c r="BC523" s="49">
        <f t="shared" si="297"/>
        <v>0</v>
      </c>
      <c r="BD523" s="49">
        <f t="shared" si="298"/>
        <v>0</v>
      </c>
      <c r="BE523" s="49">
        <f t="shared" si="299"/>
        <v>3301.0278662688074</v>
      </c>
      <c r="BF523" s="49">
        <f t="shared" si="300"/>
        <v>2608.8715466826898</v>
      </c>
      <c r="BG523" s="49">
        <f t="shared" si="301"/>
        <v>3457.3111045595338</v>
      </c>
      <c r="BH523" s="72">
        <f t="shared" si="302"/>
        <v>10555.801508066497</v>
      </c>
      <c r="BI523" s="49">
        <f>VLOOKUP(A523,'1_12'!A:O,15,0)</f>
        <v>15114.06</v>
      </c>
      <c r="BJ523" s="73">
        <f t="shared" si="303"/>
        <v>-4558.2584919335022</v>
      </c>
      <c r="BK523" s="50">
        <f t="shared" si="304"/>
        <v>8.3809346247768306E-3</v>
      </c>
    </row>
    <row r="524" spans="1:63" x14ac:dyDescent="0.3">
      <c r="A524" s="77" t="s">
        <v>2018</v>
      </c>
      <c r="B524" s="77" t="s">
        <v>160</v>
      </c>
      <c r="C524" s="77">
        <f>VLOOKUP(B524,Площадь!D:E,2,0)</f>
        <v>31.8</v>
      </c>
      <c r="D524" s="113"/>
      <c r="E524">
        <v>31</v>
      </c>
      <c r="F524">
        <v>28</v>
      </c>
      <c r="G524">
        <v>31</v>
      </c>
      <c r="H524">
        <v>30</v>
      </c>
      <c r="I524">
        <v>31</v>
      </c>
      <c r="J524">
        <v>30</v>
      </c>
      <c r="K524">
        <v>31</v>
      </c>
      <c r="L524">
        <v>31</v>
      </c>
      <c r="M524">
        <v>30</v>
      </c>
      <c r="N524">
        <v>31</v>
      </c>
      <c r="O524">
        <v>30</v>
      </c>
      <c r="P524">
        <v>31</v>
      </c>
      <c r="Q524">
        <f t="shared" si="306"/>
        <v>365</v>
      </c>
      <c r="R524" s="50">
        <f>VLOOKUP(B524,'Общие показания'!A:H,8,0)</f>
        <v>0.17742920794353176</v>
      </c>
      <c r="S524" s="50">
        <f>VLOOKUP(B524,'Общие показания'!A:P,16,0)</f>
        <v>2.4665707920564683</v>
      </c>
      <c r="T524" s="50">
        <f t="shared" si="274"/>
        <v>0</v>
      </c>
      <c r="U524" s="50">
        <f t="shared" si="275"/>
        <v>0</v>
      </c>
      <c r="V524" s="50">
        <f t="shared" si="276"/>
        <v>0</v>
      </c>
      <c r="W524" s="50">
        <f t="shared" si="277"/>
        <v>0.17742920794353176</v>
      </c>
      <c r="X524" s="50">
        <f t="shared" si="278"/>
        <v>0</v>
      </c>
      <c r="Y524" s="50"/>
      <c r="Z524" s="50"/>
      <c r="AA524" s="50"/>
      <c r="AB524" s="50"/>
      <c r="AC524" s="50"/>
      <c r="AD524" s="50">
        <f t="shared" si="279"/>
        <v>0.95606194039832082</v>
      </c>
      <c r="AE524" s="50">
        <f t="shared" si="280"/>
        <v>0.66552645220136497</v>
      </c>
      <c r="AF524" s="50">
        <f t="shared" si="281"/>
        <v>0.84498239945678266</v>
      </c>
      <c r="AG524" s="50">
        <f t="shared" si="282"/>
        <v>0</v>
      </c>
      <c r="AI524" s="50">
        <f t="shared" si="283"/>
        <v>0</v>
      </c>
      <c r="AJ524" s="50">
        <f t="shared" si="284"/>
        <v>0</v>
      </c>
      <c r="AK524" s="50">
        <f t="shared" si="285"/>
        <v>0</v>
      </c>
      <c r="AL524" s="50">
        <f t="shared" si="286"/>
        <v>0.36011568517500026</v>
      </c>
      <c r="AR524" s="50">
        <f t="shared" si="287"/>
        <v>0.47368278319527862</v>
      </c>
      <c r="AS524" s="50">
        <f t="shared" si="288"/>
        <v>0.42395785011418263</v>
      </c>
      <c r="AT524" s="50">
        <f t="shared" si="289"/>
        <v>0.5821986156603004</v>
      </c>
      <c r="AV524" s="49">
        <f t="shared" si="290"/>
        <v>0</v>
      </c>
      <c r="AW524" s="49">
        <f t="shared" si="291"/>
        <v>0</v>
      </c>
      <c r="AX524" s="49">
        <f t="shared" si="292"/>
        <v>0</v>
      </c>
      <c r="AY524" s="49">
        <f t="shared" si="293"/>
        <v>1442.9640092916627</v>
      </c>
      <c r="AZ524" s="49">
        <f t="shared" si="294"/>
        <v>0</v>
      </c>
      <c r="BA524" s="49">
        <f t="shared" si="295"/>
        <v>0</v>
      </c>
      <c r="BB524" s="49">
        <f t="shared" si="296"/>
        <v>0</v>
      </c>
      <c r="BC524" s="49">
        <f t="shared" si="297"/>
        <v>0</v>
      </c>
      <c r="BD524" s="49">
        <f t="shared" si="298"/>
        <v>0</v>
      </c>
      <c r="BE524" s="49">
        <f t="shared" si="299"/>
        <v>3837.9495462257146</v>
      </c>
      <c r="BF524" s="49">
        <f t="shared" si="300"/>
        <v>2924.5680817637635</v>
      </c>
      <c r="BG524" s="49">
        <f t="shared" si="301"/>
        <v>3831.0676297396935</v>
      </c>
      <c r="BH524" s="72">
        <f t="shared" si="302"/>
        <v>12036.549267020833</v>
      </c>
      <c r="BI524" s="49">
        <f>VLOOKUP(A524,'1_12'!A:O,15,0)</f>
        <v>12292.199999999997</v>
      </c>
      <c r="BJ524" s="73">
        <f t="shared" si="303"/>
        <v>-255.65073297916388</v>
      </c>
      <c r="BK524" s="50">
        <f t="shared" si="304"/>
        <v>1.1750406011909754E-2</v>
      </c>
    </row>
    <row r="525" spans="1:63" x14ac:dyDescent="0.3">
      <c r="A525" s="77" t="s">
        <v>1820</v>
      </c>
      <c r="B525" s="77" t="s">
        <v>153</v>
      </c>
      <c r="C525" s="77">
        <f>VLOOKUP(B525,Площадь!D:E,2,0)</f>
        <v>32.1</v>
      </c>
      <c r="D525" s="113"/>
      <c r="E525">
        <v>31</v>
      </c>
      <c r="F525">
        <v>28</v>
      </c>
      <c r="G525">
        <v>31</v>
      </c>
      <c r="H525">
        <v>30</v>
      </c>
      <c r="I525">
        <v>31</v>
      </c>
      <c r="J525">
        <v>30</v>
      </c>
      <c r="K525">
        <v>31</v>
      </c>
      <c r="L525">
        <v>31</v>
      </c>
      <c r="M525">
        <v>30</v>
      </c>
      <c r="N525">
        <v>31</v>
      </c>
      <c r="O525">
        <v>30</v>
      </c>
      <c r="P525">
        <v>31</v>
      </c>
      <c r="Q525">
        <f t="shared" si="306"/>
        <v>365</v>
      </c>
      <c r="R525" s="50">
        <f>VLOOKUP(B525,'Общие показания'!A:H,8,0)</f>
        <v>0.17910306839582923</v>
      </c>
      <c r="S525" s="50">
        <f>VLOOKUP(B525,'Общие показания'!A:P,16,0)</f>
        <v>3.8288969316041719</v>
      </c>
      <c r="T525" s="50">
        <f t="shared" si="274"/>
        <v>0</v>
      </c>
      <c r="U525" s="50">
        <f t="shared" si="275"/>
        <v>0</v>
      </c>
      <c r="V525" s="50">
        <f t="shared" si="276"/>
        <v>0</v>
      </c>
      <c r="W525" s="50">
        <f t="shared" si="277"/>
        <v>0.17910306839582923</v>
      </c>
      <c r="X525" s="50">
        <f t="shared" si="278"/>
        <v>0</v>
      </c>
      <c r="Y525" s="50"/>
      <c r="Z525" s="50"/>
      <c r="AA525" s="50"/>
      <c r="AB525" s="50"/>
      <c r="AC525" s="50"/>
      <c r="AD525" s="50">
        <f t="shared" si="279"/>
        <v>1.4841101020914287</v>
      </c>
      <c r="AE525" s="50">
        <f t="shared" si="280"/>
        <v>1.0331072592531043</v>
      </c>
      <c r="AF525" s="50">
        <f t="shared" si="281"/>
        <v>1.3116795702596391</v>
      </c>
      <c r="AG525" s="50">
        <f t="shared" si="282"/>
        <v>0</v>
      </c>
      <c r="AI525" s="50">
        <f t="shared" si="283"/>
        <v>0</v>
      </c>
      <c r="AJ525" s="50">
        <f t="shared" si="284"/>
        <v>0</v>
      </c>
      <c r="AK525" s="50">
        <f t="shared" si="285"/>
        <v>0</v>
      </c>
      <c r="AL525" s="50">
        <f t="shared" si="286"/>
        <v>0.36351300295967004</v>
      </c>
      <c r="AR525" s="50">
        <f t="shared" si="287"/>
        <v>0.47815148869712087</v>
      </c>
      <c r="AS525" s="50">
        <f t="shared" si="288"/>
        <v>0.42795745247375039</v>
      </c>
      <c r="AT525" s="50">
        <f t="shared" si="289"/>
        <v>0.58769105543068068</v>
      </c>
      <c r="AV525" s="49">
        <f t="shared" si="290"/>
        <v>0</v>
      </c>
      <c r="AW525" s="49">
        <f t="shared" si="291"/>
        <v>0</v>
      </c>
      <c r="AX525" s="49">
        <f t="shared" si="292"/>
        <v>0</v>
      </c>
      <c r="AY525" s="49">
        <f t="shared" si="293"/>
        <v>1456.5768773038481</v>
      </c>
      <c r="AZ525" s="49">
        <f t="shared" si="294"/>
        <v>0</v>
      </c>
      <c r="BA525" s="49">
        <f t="shared" si="295"/>
        <v>0</v>
      </c>
      <c r="BB525" s="49">
        <f t="shared" si="296"/>
        <v>0</v>
      </c>
      <c r="BC525" s="49">
        <f t="shared" si="297"/>
        <v>0</v>
      </c>
      <c r="BD525" s="49">
        <f t="shared" si="298"/>
        <v>0</v>
      </c>
      <c r="BE525" s="49">
        <f t="shared" si="299"/>
        <v>5267.4165238491505</v>
      </c>
      <c r="BF525" s="49">
        <f t="shared" si="300"/>
        <v>3922.0236695711001</v>
      </c>
      <c r="BG525" s="49">
        <f t="shared" si="301"/>
        <v>5098.5945327780673</v>
      </c>
      <c r="BH525" s="72">
        <f t="shared" si="302"/>
        <v>15744.611603502166</v>
      </c>
      <c r="BI525" s="49">
        <f>VLOOKUP(A525,'1_12'!A:O,15,0)</f>
        <v>12408.210000000003</v>
      </c>
      <c r="BJ525" s="73">
        <f t="shared" si="303"/>
        <v>3336.4016035021632</v>
      </c>
      <c r="BK525" s="50">
        <f t="shared" si="304"/>
        <v>1.5226669261581574E-2</v>
      </c>
    </row>
    <row r="526" spans="1:63" x14ac:dyDescent="0.3">
      <c r="A526" s="77" t="s">
        <v>1790</v>
      </c>
      <c r="B526" s="77" t="s">
        <v>325</v>
      </c>
      <c r="C526" s="77">
        <f>VLOOKUP(B526,Площадь!D:E,2,0)</f>
        <v>80.7</v>
      </c>
      <c r="D526" s="113"/>
      <c r="E526">
        <v>31</v>
      </c>
      <c r="F526">
        <v>28</v>
      </c>
      <c r="G526">
        <v>31</v>
      </c>
      <c r="H526">
        <v>30</v>
      </c>
      <c r="I526">
        <v>31</v>
      </c>
      <c r="J526">
        <v>30</v>
      </c>
      <c r="K526">
        <v>31</v>
      </c>
      <c r="L526">
        <v>31</v>
      </c>
      <c r="M526">
        <v>30</v>
      </c>
      <c r="N526">
        <v>31</v>
      </c>
      <c r="O526">
        <v>30</v>
      </c>
      <c r="P526">
        <v>31</v>
      </c>
      <c r="Q526">
        <f t="shared" si="306"/>
        <v>365</v>
      </c>
      <c r="R526" s="50">
        <f>VLOOKUP(B526,'Общие показания'!A:H,8,0)</f>
        <v>0.45026846166801926</v>
      </c>
      <c r="S526" s="50">
        <f>VLOOKUP(B526,'Общие показания'!A:P,16,0)</f>
        <v>1.6137315383319812</v>
      </c>
      <c r="T526" s="50">
        <f t="shared" si="274"/>
        <v>0</v>
      </c>
      <c r="U526" s="50">
        <f t="shared" si="275"/>
        <v>0</v>
      </c>
      <c r="V526" s="50">
        <f t="shared" si="276"/>
        <v>0</v>
      </c>
      <c r="W526" s="50">
        <f t="shared" si="277"/>
        <v>0.45026846166801926</v>
      </c>
      <c r="X526" s="50">
        <f t="shared" si="278"/>
        <v>0</v>
      </c>
      <c r="Y526" s="50"/>
      <c r="Z526" s="50"/>
      <c r="AA526" s="50"/>
      <c r="AB526" s="50"/>
      <c r="AC526" s="50"/>
      <c r="AD526" s="50">
        <f t="shared" si="279"/>
        <v>0.6254948411731297</v>
      </c>
      <c r="AE526" s="50">
        <f t="shared" si="280"/>
        <v>0.43541463677842307</v>
      </c>
      <c r="AF526" s="50">
        <f t="shared" si="281"/>
        <v>0.55282206038042858</v>
      </c>
      <c r="AG526" s="50">
        <f t="shared" si="282"/>
        <v>0</v>
      </c>
      <c r="AI526" s="50">
        <f t="shared" si="283"/>
        <v>0</v>
      </c>
      <c r="AJ526" s="50">
        <f t="shared" si="284"/>
        <v>0</v>
      </c>
      <c r="AK526" s="50">
        <f t="shared" si="285"/>
        <v>0</v>
      </c>
      <c r="AL526" s="50">
        <f t="shared" si="286"/>
        <v>0.91387848407617989</v>
      </c>
      <c r="AR526" s="50">
        <f t="shared" si="287"/>
        <v>1.2020817799955656</v>
      </c>
      <c r="AS526" s="50">
        <f t="shared" si="288"/>
        <v>1.0758930347237277</v>
      </c>
      <c r="AT526" s="50">
        <f t="shared" si="289"/>
        <v>1.4774662982322719</v>
      </c>
      <c r="AV526" s="49">
        <f t="shared" si="290"/>
        <v>0</v>
      </c>
      <c r="AW526" s="49">
        <f t="shared" si="291"/>
        <v>0</v>
      </c>
      <c r="AX526" s="49">
        <f t="shared" si="292"/>
        <v>0</v>
      </c>
      <c r="AY526" s="49">
        <f t="shared" si="293"/>
        <v>3661.8614952778989</v>
      </c>
      <c r="AZ526" s="49">
        <f t="shared" si="294"/>
        <v>0</v>
      </c>
      <c r="BA526" s="49">
        <f t="shared" si="295"/>
        <v>0</v>
      </c>
      <c r="BB526" s="49">
        <f t="shared" si="296"/>
        <v>0</v>
      </c>
      <c r="BC526" s="49">
        <f t="shared" si="297"/>
        <v>0</v>
      </c>
      <c r="BD526" s="49">
        <f t="shared" si="298"/>
        <v>0</v>
      </c>
      <c r="BE526" s="49">
        <f t="shared" si="299"/>
        <v>4905.8735788003987</v>
      </c>
      <c r="BF526" s="49">
        <f t="shared" si="300"/>
        <v>4056.8938610735136</v>
      </c>
      <c r="BG526" s="49">
        <f t="shared" si="301"/>
        <v>5450.0248583255889</v>
      </c>
      <c r="BH526" s="72">
        <f t="shared" si="302"/>
        <v>18074.653793477399</v>
      </c>
      <c r="BI526" s="49">
        <f>VLOOKUP(A526,'1_12'!A:O,15,0)</f>
        <v>31194.449999999997</v>
      </c>
      <c r="BJ526" s="73">
        <f t="shared" si="303"/>
        <v>-13119.796206522598</v>
      </c>
      <c r="BK526" s="50">
        <f t="shared" si="304"/>
        <v>6.9530355194421167E-3</v>
      </c>
    </row>
    <row r="527" spans="1:63" x14ac:dyDescent="0.3">
      <c r="A527" s="77" t="s">
        <v>1845</v>
      </c>
      <c r="B527" s="77" t="s">
        <v>165</v>
      </c>
      <c r="C527" s="77">
        <f>VLOOKUP(B527,Площадь!D:E,2,0)</f>
        <v>39.299999999999997</v>
      </c>
      <c r="D527" s="113"/>
      <c r="E527">
        <v>31</v>
      </c>
      <c r="F527">
        <v>28</v>
      </c>
      <c r="G527">
        <v>31</v>
      </c>
      <c r="H527">
        <v>30</v>
      </c>
      <c r="I527">
        <v>31</v>
      </c>
      <c r="J527">
        <v>30</v>
      </c>
      <c r="K527">
        <v>31</v>
      </c>
      <c r="L527">
        <v>31</v>
      </c>
      <c r="M527">
        <v>30</v>
      </c>
      <c r="N527">
        <v>31</v>
      </c>
      <c r="O527">
        <v>30</v>
      </c>
      <c r="P527">
        <v>31</v>
      </c>
      <c r="Q527">
        <f t="shared" si="306"/>
        <v>365</v>
      </c>
      <c r="R527" s="50">
        <f>VLOOKUP(B527,'Общие показания'!A:H,8,0)</f>
        <v>0.21927571925096845</v>
      </c>
      <c r="S527" s="50">
        <f>VLOOKUP(B527,'Общие показания'!A:P,16,0)</f>
        <v>2.8517242807490311</v>
      </c>
      <c r="T527" s="50">
        <f t="shared" si="274"/>
        <v>0</v>
      </c>
      <c r="U527" s="50">
        <f t="shared" si="275"/>
        <v>0</v>
      </c>
      <c r="V527" s="50">
        <f t="shared" si="276"/>
        <v>0</v>
      </c>
      <c r="W527" s="50">
        <f t="shared" si="277"/>
        <v>0.21927571925096845</v>
      </c>
      <c r="X527" s="50">
        <f t="shared" si="278"/>
        <v>0</v>
      </c>
      <c r="Y527" s="50"/>
      <c r="Z527" s="50"/>
      <c r="AA527" s="50"/>
      <c r="AB527" s="50"/>
      <c r="AC527" s="50"/>
      <c r="AD527" s="50">
        <f t="shared" si="279"/>
        <v>1.1053504152868066</v>
      </c>
      <c r="AE527" s="50">
        <f t="shared" si="280"/>
        <v>0.76944799206068859</v>
      </c>
      <c r="AF527" s="50">
        <f t="shared" si="281"/>
        <v>0.97692587340153614</v>
      </c>
      <c r="AG527" s="50">
        <f t="shared" si="282"/>
        <v>0</v>
      </c>
      <c r="AI527" s="50">
        <f t="shared" si="283"/>
        <v>0</v>
      </c>
      <c r="AJ527" s="50">
        <f t="shared" si="284"/>
        <v>0</v>
      </c>
      <c r="AK527" s="50">
        <f t="shared" si="285"/>
        <v>0</v>
      </c>
      <c r="AL527" s="50">
        <f t="shared" si="286"/>
        <v>0.44504862979174553</v>
      </c>
      <c r="AR527" s="50">
        <f t="shared" si="287"/>
        <v>0.5854004207413348</v>
      </c>
      <c r="AS527" s="50">
        <f t="shared" si="288"/>
        <v>0.52394790910337663</v>
      </c>
      <c r="AT527" s="50">
        <f t="shared" si="289"/>
        <v>0.71950960991980517</v>
      </c>
      <c r="AV527" s="49">
        <f t="shared" si="290"/>
        <v>0</v>
      </c>
      <c r="AW527" s="49">
        <f t="shared" si="291"/>
        <v>0</v>
      </c>
      <c r="AX527" s="49">
        <f t="shared" si="292"/>
        <v>0</v>
      </c>
      <c r="AY527" s="49">
        <f t="shared" si="293"/>
        <v>1783.2857095962997</v>
      </c>
      <c r="AZ527" s="49">
        <f t="shared" si="294"/>
        <v>0</v>
      </c>
      <c r="BA527" s="49">
        <f t="shared" si="295"/>
        <v>0</v>
      </c>
      <c r="BB527" s="49">
        <f t="shared" si="296"/>
        <v>0</v>
      </c>
      <c r="BC527" s="49">
        <f t="shared" si="297"/>
        <v>0</v>
      </c>
      <c r="BD527" s="49">
        <f t="shared" si="298"/>
        <v>0</v>
      </c>
      <c r="BE527" s="49">
        <f t="shared" si="299"/>
        <v>4538.5839142005016</v>
      </c>
      <c r="BF527" s="49">
        <f t="shared" si="300"/>
        <v>3471.9402212487703</v>
      </c>
      <c r="BG527" s="49">
        <f t="shared" si="301"/>
        <v>4553.8435540084756</v>
      </c>
      <c r="BH527" s="72">
        <f t="shared" si="302"/>
        <v>14347.653399054048</v>
      </c>
      <c r="BI527" s="49">
        <f>VLOOKUP(A527,'1_12'!A:O,15,0)</f>
        <v>15191.37</v>
      </c>
      <c r="BJ527" s="73">
        <f t="shared" si="303"/>
        <v>-843.71660094595245</v>
      </c>
      <c r="BK527" s="50">
        <f t="shared" si="304"/>
        <v>1.1333559307795298E-2</v>
      </c>
    </row>
    <row r="528" spans="1:63" x14ac:dyDescent="0.3">
      <c r="A528" s="77" t="s">
        <v>1811</v>
      </c>
      <c r="B528" s="77" t="s">
        <v>147</v>
      </c>
      <c r="C528" s="77">
        <f>VLOOKUP(B528,Площадь!D:E,2,0)</f>
        <v>59</v>
      </c>
      <c r="D528" s="113"/>
      <c r="E528">
        <v>31</v>
      </c>
      <c r="F528">
        <v>28</v>
      </c>
      <c r="G528">
        <v>31</v>
      </c>
      <c r="H528">
        <v>30</v>
      </c>
      <c r="I528">
        <v>31</v>
      </c>
      <c r="J528">
        <v>30</v>
      </c>
      <c r="K528">
        <v>31</v>
      </c>
      <c r="L528">
        <v>31</v>
      </c>
      <c r="M528">
        <v>30</v>
      </c>
      <c r="N528">
        <v>31</v>
      </c>
      <c r="O528">
        <v>30</v>
      </c>
      <c r="P528">
        <v>31</v>
      </c>
      <c r="Q528">
        <f t="shared" si="306"/>
        <v>365</v>
      </c>
      <c r="R528" s="50">
        <f>VLOOKUP(B528,'Общие показания'!A:H,8,0)</f>
        <v>0.3291925556185023</v>
      </c>
      <c r="S528" s="50">
        <f>VLOOKUP(B528,'Общие показания'!A:P,16,0)</f>
        <v>1.1548074443814969</v>
      </c>
      <c r="T528" s="50">
        <f t="shared" si="274"/>
        <v>0</v>
      </c>
      <c r="U528" s="50">
        <f t="shared" si="275"/>
        <v>0</v>
      </c>
      <c r="V528" s="50">
        <f t="shared" si="276"/>
        <v>0</v>
      </c>
      <c r="W528" s="50">
        <f t="shared" si="277"/>
        <v>0.3291925556185023</v>
      </c>
      <c r="X528" s="50">
        <f t="shared" si="278"/>
        <v>0</v>
      </c>
      <c r="Y528" s="50"/>
      <c r="Z528" s="50"/>
      <c r="AA528" s="50"/>
      <c r="AB528" s="50"/>
      <c r="AC528" s="50"/>
      <c r="AD528" s="50">
        <f t="shared" si="279"/>
        <v>0.44761230839894089</v>
      </c>
      <c r="AE528" s="50">
        <f t="shared" si="280"/>
        <v>0.31158842223789207</v>
      </c>
      <c r="AF528" s="50">
        <f t="shared" si="281"/>
        <v>0.39560671374466394</v>
      </c>
      <c r="AG528" s="50">
        <f t="shared" si="282"/>
        <v>0</v>
      </c>
      <c r="AI528" s="50">
        <f t="shared" si="283"/>
        <v>0</v>
      </c>
      <c r="AJ528" s="50">
        <f t="shared" si="284"/>
        <v>0</v>
      </c>
      <c r="AK528" s="50">
        <f t="shared" si="285"/>
        <v>0</v>
      </c>
      <c r="AL528" s="50">
        <f t="shared" si="286"/>
        <v>0.66813916431839671</v>
      </c>
      <c r="AR528" s="50">
        <f t="shared" si="287"/>
        <v>0.87884541536230931</v>
      </c>
      <c r="AS528" s="50">
        <f t="shared" si="288"/>
        <v>0.78658846404832627</v>
      </c>
      <c r="AT528" s="50">
        <f t="shared" si="289"/>
        <v>1.0801798215081047</v>
      </c>
      <c r="AV528" s="49">
        <f t="shared" si="290"/>
        <v>0</v>
      </c>
      <c r="AW528" s="49">
        <f t="shared" si="291"/>
        <v>0</v>
      </c>
      <c r="AX528" s="49">
        <f t="shared" si="292"/>
        <v>0</v>
      </c>
      <c r="AY528" s="49">
        <f t="shared" si="293"/>
        <v>2677.1973757298142</v>
      </c>
      <c r="AZ528" s="49">
        <f t="shared" si="294"/>
        <v>0</v>
      </c>
      <c r="BA528" s="49">
        <f t="shared" si="295"/>
        <v>0</v>
      </c>
      <c r="BB528" s="49">
        <f t="shared" si="296"/>
        <v>0</v>
      </c>
      <c r="BC528" s="49">
        <f t="shared" si="297"/>
        <v>0</v>
      </c>
      <c r="BD528" s="49">
        <f t="shared" si="298"/>
        <v>0</v>
      </c>
      <c r="BE528" s="49">
        <f t="shared" si="299"/>
        <v>3560.6900553557498</v>
      </c>
      <c r="BF528" s="49">
        <f t="shared" si="300"/>
        <v>2947.9021064712729</v>
      </c>
      <c r="BG528" s="49">
        <f t="shared" si="301"/>
        <v>3961.542343771122</v>
      </c>
      <c r="BH528" s="72">
        <f t="shared" si="302"/>
        <v>13147.331881327958</v>
      </c>
      <c r="BI528" s="49">
        <f>VLOOKUP(A528,'1_12'!A:O,15,0)</f>
        <v>22806.360000000004</v>
      </c>
      <c r="BJ528" s="73">
        <f t="shared" si="303"/>
        <v>-9659.0281186720458</v>
      </c>
      <c r="BK528" s="50">
        <f t="shared" si="304"/>
        <v>6.9177300356456726E-3</v>
      </c>
    </row>
    <row r="529" spans="1:63" x14ac:dyDescent="0.3">
      <c r="A529" s="77" t="s">
        <v>1905</v>
      </c>
      <c r="B529" s="77" t="s">
        <v>140</v>
      </c>
      <c r="C529" s="77">
        <f>VLOOKUP(B529,Площадь!D:E,2,0)</f>
        <v>33.5</v>
      </c>
      <c r="D529" s="113"/>
      <c r="E529">
        <v>31</v>
      </c>
      <c r="F529">
        <v>28</v>
      </c>
      <c r="G529">
        <v>31</v>
      </c>
      <c r="H529">
        <v>30</v>
      </c>
      <c r="I529">
        <v>31</v>
      </c>
      <c r="J529">
        <v>30</v>
      </c>
      <c r="K529">
        <v>31</v>
      </c>
      <c r="L529">
        <v>31</v>
      </c>
      <c r="M529">
        <v>30</v>
      </c>
      <c r="N529">
        <v>31</v>
      </c>
      <c r="O529">
        <v>30</v>
      </c>
      <c r="P529">
        <v>31</v>
      </c>
      <c r="Q529">
        <f t="shared" si="306"/>
        <v>365</v>
      </c>
      <c r="R529" s="50">
        <f>VLOOKUP(B529,'Общие показания'!A:H,8,0)</f>
        <v>0</v>
      </c>
      <c r="S529" s="50">
        <f>VLOOKUP(B529,'Общие показания'!A:P,16,0)</f>
        <v>2.7679999999999989</v>
      </c>
      <c r="T529" s="50">
        <f t="shared" si="274"/>
        <v>0</v>
      </c>
      <c r="U529" s="50">
        <f t="shared" si="275"/>
        <v>0</v>
      </c>
      <c r="V529" s="50">
        <f t="shared" si="276"/>
        <v>0</v>
      </c>
      <c r="W529" s="50">
        <f t="shared" si="277"/>
        <v>0</v>
      </c>
      <c r="X529" s="50">
        <f t="shared" si="278"/>
        <v>0</v>
      </c>
      <c r="Y529" s="50"/>
      <c r="Z529" s="50"/>
      <c r="AA529" s="50"/>
      <c r="AB529" s="50"/>
      <c r="AC529" s="50"/>
      <c r="AD529" s="50">
        <f t="shared" si="279"/>
        <v>1.0728982356983843</v>
      </c>
      <c r="AE529" s="50">
        <f t="shared" si="280"/>
        <v>0.74685763150446149</v>
      </c>
      <c r="AF529" s="50">
        <f t="shared" si="281"/>
        <v>0.94824413279715336</v>
      </c>
      <c r="AG529" s="50">
        <f t="shared" si="282"/>
        <v>0</v>
      </c>
      <c r="AI529" s="50">
        <f t="shared" si="283"/>
        <v>0</v>
      </c>
      <c r="AJ529" s="50">
        <f t="shared" si="284"/>
        <v>0</v>
      </c>
      <c r="AK529" s="50">
        <f t="shared" si="285"/>
        <v>0</v>
      </c>
      <c r="AL529" s="50">
        <f t="shared" si="286"/>
        <v>0.37936715262146253</v>
      </c>
      <c r="AR529" s="50">
        <f t="shared" si="287"/>
        <v>0.49900544770571803</v>
      </c>
      <c r="AS529" s="50">
        <f t="shared" si="288"/>
        <v>0.44662226348506656</v>
      </c>
      <c r="AT529" s="50">
        <f t="shared" si="289"/>
        <v>0.61332244102578815</v>
      </c>
      <c r="AV529" s="49">
        <f t="shared" si="290"/>
        <v>0</v>
      </c>
      <c r="AW529" s="49">
        <f t="shared" si="291"/>
        <v>0</v>
      </c>
      <c r="AX529" s="49">
        <f t="shared" si="292"/>
        <v>0</v>
      </c>
      <c r="AY529" s="49">
        <f t="shared" si="293"/>
        <v>1018.3580098109492</v>
      </c>
      <c r="AZ529" s="49">
        <f t="shared" si="294"/>
        <v>0</v>
      </c>
      <c r="BA529" s="49">
        <f t="shared" si="295"/>
        <v>0</v>
      </c>
      <c r="BB529" s="49">
        <f t="shared" si="296"/>
        <v>0</v>
      </c>
      <c r="BC529" s="49">
        <f t="shared" si="297"/>
        <v>0</v>
      </c>
      <c r="BD529" s="49">
        <f t="shared" si="298"/>
        <v>0</v>
      </c>
      <c r="BE529" s="49">
        <f t="shared" si="299"/>
        <v>4219.5553715826363</v>
      </c>
      <c r="BF529" s="49">
        <f t="shared" si="300"/>
        <v>3203.7296909140896</v>
      </c>
      <c r="BG529" s="49">
        <f t="shared" si="301"/>
        <v>4191.8068481073515</v>
      </c>
      <c r="BH529" s="72">
        <f t="shared" si="302"/>
        <v>12633.449920415027</v>
      </c>
      <c r="BI529" s="49">
        <f>VLOOKUP(A529,'1_12'!A:O,15,0)</f>
        <v>12949.38</v>
      </c>
      <c r="BJ529" s="73">
        <f t="shared" si="303"/>
        <v>-315.93007958497219</v>
      </c>
      <c r="BK529" s="50">
        <f t="shared" si="304"/>
        <v>1.170725697720904E-2</v>
      </c>
    </row>
    <row r="530" spans="1:63" x14ac:dyDescent="0.3">
      <c r="A530" s="77" t="s">
        <v>1855</v>
      </c>
      <c r="B530" s="77" t="s">
        <v>288</v>
      </c>
      <c r="C530" s="77">
        <f>VLOOKUP(B530,Площадь!D:E,2,0)</f>
        <v>32.5</v>
      </c>
      <c r="D530" s="113"/>
      <c r="E530">
        <v>31</v>
      </c>
      <c r="F530">
        <v>28</v>
      </c>
      <c r="G530">
        <v>31</v>
      </c>
      <c r="H530">
        <v>30</v>
      </c>
      <c r="I530">
        <v>31</v>
      </c>
      <c r="J530">
        <v>30</v>
      </c>
      <c r="K530">
        <v>31</v>
      </c>
      <c r="L530">
        <v>31</v>
      </c>
      <c r="M530">
        <v>30</v>
      </c>
      <c r="N530">
        <v>31</v>
      </c>
      <c r="O530">
        <v>30</v>
      </c>
      <c r="P530">
        <v>31</v>
      </c>
      <c r="Q530">
        <f t="shared" si="306"/>
        <v>365</v>
      </c>
      <c r="R530" s="50">
        <f>VLOOKUP(B530,'Общие показания'!A:H,8,0)</f>
        <v>0.16500000000000001</v>
      </c>
      <c r="S530" s="50">
        <f>VLOOKUP(B530,'Общие показания'!A:P,16,0)</f>
        <v>0.66199999999999992</v>
      </c>
      <c r="T530" s="50">
        <f t="shared" si="274"/>
        <v>0</v>
      </c>
      <c r="U530" s="50">
        <f t="shared" si="275"/>
        <v>0</v>
      </c>
      <c r="V530" s="50">
        <f t="shared" si="276"/>
        <v>0</v>
      </c>
      <c r="W530" s="50">
        <f t="shared" si="277"/>
        <v>0.16500000000000001</v>
      </c>
      <c r="X530" s="50">
        <f t="shared" si="278"/>
        <v>0</v>
      </c>
      <c r="Y530" s="50"/>
      <c r="Z530" s="50"/>
      <c r="AA530" s="50"/>
      <c r="AB530" s="50"/>
      <c r="AC530" s="50"/>
      <c r="AD530" s="50">
        <f t="shared" si="279"/>
        <v>0.25659632660127552</v>
      </c>
      <c r="AE530" s="50">
        <f t="shared" si="280"/>
        <v>0.17861985262137053</v>
      </c>
      <c r="AF530" s="50">
        <f t="shared" si="281"/>
        <v>0.22678382077735393</v>
      </c>
      <c r="AG530" s="50">
        <f t="shared" si="282"/>
        <v>0</v>
      </c>
      <c r="AI530" s="50">
        <f t="shared" si="283"/>
        <v>0</v>
      </c>
      <c r="AJ530" s="50">
        <f t="shared" si="284"/>
        <v>0</v>
      </c>
      <c r="AK530" s="50">
        <f t="shared" si="285"/>
        <v>0</v>
      </c>
      <c r="AL530" s="50">
        <f t="shared" si="286"/>
        <v>0.36804276000589647</v>
      </c>
      <c r="AR530" s="50">
        <f t="shared" si="287"/>
        <v>0.48410976269957717</v>
      </c>
      <c r="AS530" s="50">
        <f t="shared" si="288"/>
        <v>0.43329025561984069</v>
      </c>
      <c r="AT530" s="50">
        <f t="shared" si="289"/>
        <v>0.59501430845785419</v>
      </c>
      <c r="AV530" s="49">
        <f t="shared" si="290"/>
        <v>0</v>
      </c>
      <c r="AW530" s="49">
        <f t="shared" si="291"/>
        <v>0</v>
      </c>
      <c r="AX530" s="49">
        <f t="shared" si="292"/>
        <v>0</v>
      </c>
      <c r="AY530" s="49">
        <f t="shared" si="293"/>
        <v>1430.8786632494282</v>
      </c>
      <c r="AZ530" s="49">
        <f t="shared" si="294"/>
        <v>0</v>
      </c>
      <c r="BA530" s="49">
        <f t="shared" si="295"/>
        <v>0</v>
      </c>
      <c r="BB530" s="49">
        <f t="shared" si="296"/>
        <v>0</v>
      </c>
      <c r="BC530" s="49">
        <f t="shared" si="297"/>
        <v>0</v>
      </c>
      <c r="BD530" s="49">
        <f t="shared" si="298"/>
        <v>0</v>
      </c>
      <c r="BE530" s="49">
        <f t="shared" si="299"/>
        <v>1988.321797875637</v>
      </c>
      <c r="BF530" s="49">
        <f t="shared" si="300"/>
        <v>1642.587018158378</v>
      </c>
      <c r="BG530" s="49">
        <f t="shared" si="301"/>
        <v>2206.0020261938234</v>
      </c>
      <c r="BH530" s="72">
        <f t="shared" si="302"/>
        <v>7267.7895054772662</v>
      </c>
      <c r="BI530" s="49">
        <f>VLOOKUP(A530,'1_12'!A:O,15,0)</f>
        <v>12562.829999999998</v>
      </c>
      <c r="BJ530" s="73">
        <f t="shared" si="303"/>
        <v>-5295.0404945227319</v>
      </c>
      <c r="BK530" s="50">
        <f t="shared" si="304"/>
        <v>6.9421976584183812E-3</v>
      </c>
    </row>
    <row r="531" spans="1:63" x14ac:dyDescent="0.3">
      <c r="A531" s="77" t="s">
        <v>1830</v>
      </c>
      <c r="B531" s="77" t="s">
        <v>68</v>
      </c>
      <c r="C531" s="77">
        <f>VLOOKUP(B531,Площадь!D:E,2,0)</f>
        <v>61.5</v>
      </c>
      <c r="D531" s="113"/>
      <c r="E531">
        <v>31</v>
      </c>
      <c r="F531">
        <v>28</v>
      </c>
      <c r="G531">
        <v>31</v>
      </c>
      <c r="H531">
        <v>30</v>
      </c>
      <c r="I531">
        <v>31</v>
      </c>
      <c r="J531">
        <v>30</v>
      </c>
      <c r="K531">
        <v>31</v>
      </c>
      <c r="L531">
        <v>31</v>
      </c>
      <c r="M531">
        <v>30</v>
      </c>
      <c r="N531">
        <v>31</v>
      </c>
      <c r="O531">
        <v>30</v>
      </c>
      <c r="P531">
        <v>31</v>
      </c>
      <c r="Q531">
        <f t="shared" si="306"/>
        <v>365</v>
      </c>
      <c r="R531" s="50">
        <f>VLOOKUP(B531,'Общие показания'!A:H,8,0)</f>
        <v>0.34314139272098121</v>
      </c>
      <c r="S531" s="50">
        <f>VLOOKUP(B531,'Общие показания'!A:P,16,0)</f>
        <v>1.9778586072790176</v>
      </c>
      <c r="T531" s="50">
        <f t="shared" si="274"/>
        <v>0</v>
      </c>
      <c r="U531" s="50">
        <f t="shared" si="275"/>
        <v>0</v>
      </c>
      <c r="V531" s="50">
        <f t="shared" si="276"/>
        <v>0</v>
      </c>
      <c r="W531" s="50">
        <f t="shared" si="277"/>
        <v>0.34314139272098121</v>
      </c>
      <c r="X531" s="50">
        <f t="shared" si="278"/>
        <v>0</v>
      </c>
      <c r="Y531" s="50"/>
      <c r="Z531" s="50"/>
      <c r="AA531" s="50"/>
      <c r="AB531" s="50"/>
      <c r="AC531" s="50"/>
      <c r="AD531" s="50">
        <f t="shared" si="279"/>
        <v>0.76663331293732739</v>
      </c>
      <c r="AE531" s="50">
        <f t="shared" si="280"/>
        <v>0.53366285942309266</v>
      </c>
      <c r="AF531" s="50">
        <f t="shared" si="281"/>
        <v>0.67756243491859769</v>
      </c>
      <c r="AG531" s="50">
        <f t="shared" si="282"/>
        <v>0</v>
      </c>
      <c r="AI531" s="50">
        <f t="shared" si="283"/>
        <v>0</v>
      </c>
      <c r="AJ531" s="50">
        <f t="shared" si="284"/>
        <v>0</v>
      </c>
      <c r="AK531" s="50">
        <f t="shared" si="285"/>
        <v>0</v>
      </c>
      <c r="AL531" s="50">
        <f t="shared" si="286"/>
        <v>0.6964501458573118</v>
      </c>
      <c r="AR531" s="50">
        <f t="shared" si="287"/>
        <v>0.91608462787766143</v>
      </c>
      <c r="AS531" s="50">
        <f t="shared" si="288"/>
        <v>0.81991848371139087</v>
      </c>
      <c r="AT531" s="50">
        <f t="shared" si="289"/>
        <v>1.1259501529279394</v>
      </c>
      <c r="AV531" s="49">
        <f t="shared" si="290"/>
        <v>0</v>
      </c>
      <c r="AW531" s="49">
        <f t="shared" si="291"/>
        <v>0</v>
      </c>
      <c r="AX531" s="49">
        <f t="shared" si="292"/>
        <v>0</v>
      </c>
      <c r="AY531" s="49">
        <f t="shared" si="293"/>
        <v>2790.6379424980269</v>
      </c>
      <c r="AZ531" s="49">
        <f t="shared" si="294"/>
        <v>0</v>
      </c>
      <c r="BA531" s="49">
        <f t="shared" si="295"/>
        <v>0</v>
      </c>
      <c r="BB531" s="49">
        <f t="shared" si="296"/>
        <v>0</v>
      </c>
      <c r="BC531" s="49">
        <f t="shared" si="297"/>
        <v>0</v>
      </c>
      <c r="BD531" s="49">
        <f t="shared" si="298"/>
        <v>0</v>
      </c>
      <c r="BE531" s="49">
        <f t="shared" si="299"/>
        <v>4517.0207316061233</v>
      </c>
      <c r="BF531" s="49">
        <f t="shared" si="300"/>
        <v>3633.4996142564828</v>
      </c>
      <c r="BG531" s="49">
        <f t="shared" si="301"/>
        <v>4841.2770503117308</v>
      </c>
      <c r="BH531" s="72">
        <f t="shared" si="302"/>
        <v>15782.435338672363</v>
      </c>
      <c r="BI531" s="49">
        <f>VLOOKUP(A531,'1_12'!A:O,15,0)</f>
        <v>23772.69</v>
      </c>
      <c r="BJ531" s="73">
        <f t="shared" si="303"/>
        <v>-7990.2546613276354</v>
      </c>
      <c r="BK531" s="50">
        <f t="shared" si="304"/>
        <v>7.9666712877700576E-3</v>
      </c>
    </row>
    <row r="532" spans="1:63" x14ac:dyDescent="0.3">
      <c r="A532" s="77" t="s">
        <v>1869</v>
      </c>
      <c r="B532" s="77" t="s">
        <v>88</v>
      </c>
      <c r="C532" s="77">
        <f>VLOOKUP(B532,Площадь!D:E,2,0)</f>
        <v>39.1</v>
      </c>
      <c r="D532" s="113"/>
      <c r="E532">
        <v>31</v>
      </c>
      <c r="F532">
        <v>28</v>
      </c>
      <c r="G532">
        <v>31</v>
      </c>
      <c r="H532">
        <v>30</v>
      </c>
      <c r="I532">
        <v>31</v>
      </c>
      <c r="J532">
        <v>30</v>
      </c>
      <c r="K532">
        <v>31</v>
      </c>
      <c r="L532">
        <v>31</v>
      </c>
      <c r="M532">
        <v>30</v>
      </c>
      <c r="N532">
        <v>31</v>
      </c>
      <c r="O532">
        <v>30</v>
      </c>
      <c r="P532">
        <v>31</v>
      </c>
      <c r="Q532">
        <f t="shared" si="306"/>
        <v>365</v>
      </c>
      <c r="R532" s="50">
        <f>VLOOKUP(B532,'Общие показания'!A:H,8,0)</f>
        <v>0.21815981228277018</v>
      </c>
      <c r="S532" s="50">
        <f>VLOOKUP(B532,'Общие показания'!A:P,16,0)</f>
        <v>1.6418401877172286</v>
      </c>
      <c r="T532" s="50">
        <f t="shared" si="274"/>
        <v>0</v>
      </c>
      <c r="U532" s="50">
        <f t="shared" si="275"/>
        <v>0</v>
      </c>
      <c r="V532" s="50">
        <f t="shared" si="276"/>
        <v>0</v>
      </c>
      <c r="W532" s="50">
        <f t="shared" si="277"/>
        <v>0.21815981228277018</v>
      </c>
      <c r="X532" s="50">
        <f t="shared" si="278"/>
        <v>0</v>
      </c>
      <c r="Y532" s="50"/>
      <c r="Z532" s="50"/>
      <c r="AA532" s="50"/>
      <c r="AB532" s="50"/>
      <c r="AC532" s="50"/>
      <c r="AD532" s="50">
        <f t="shared" si="279"/>
        <v>0.63638997135134368</v>
      </c>
      <c r="AE532" s="50">
        <f t="shared" si="280"/>
        <v>0.44299887063126092</v>
      </c>
      <c r="AF532" s="50">
        <f t="shared" si="281"/>
        <v>0.56245134573462408</v>
      </c>
      <c r="AG532" s="50">
        <f t="shared" si="282"/>
        <v>0</v>
      </c>
      <c r="AI532" s="50">
        <f t="shared" si="283"/>
        <v>0</v>
      </c>
      <c r="AJ532" s="50">
        <f t="shared" si="284"/>
        <v>0</v>
      </c>
      <c r="AK532" s="50">
        <f t="shared" si="285"/>
        <v>0</v>
      </c>
      <c r="AL532" s="50">
        <f t="shared" si="286"/>
        <v>0.4427837512686324</v>
      </c>
      <c r="AR532" s="50">
        <f t="shared" si="287"/>
        <v>0.58242128374010671</v>
      </c>
      <c r="AS532" s="50">
        <f t="shared" si="288"/>
        <v>0.52128150753033142</v>
      </c>
      <c r="AT532" s="50">
        <f t="shared" si="289"/>
        <v>0.71584798340621847</v>
      </c>
      <c r="AV532" s="49">
        <f t="shared" si="290"/>
        <v>0</v>
      </c>
      <c r="AW532" s="49">
        <f t="shared" si="291"/>
        <v>0</v>
      </c>
      <c r="AX532" s="49">
        <f t="shared" si="292"/>
        <v>0</v>
      </c>
      <c r="AY532" s="49">
        <f t="shared" si="293"/>
        <v>1774.2104642548431</v>
      </c>
      <c r="AZ532" s="49">
        <f t="shared" si="294"/>
        <v>0</v>
      </c>
      <c r="BA532" s="49">
        <f t="shared" si="295"/>
        <v>0</v>
      </c>
      <c r="BB532" s="49">
        <f t="shared" si="296"/>
        <v>0</v>
      </c>
      <c r="BC532" s="49">
        <f t="shared" si="297"/>
        <v>0</v>
      </c>
      <c r="BD532" s="49">
        <f t="shared" si="298"/>
        <v>0</v>
      </c>
      <c r="BE532" s="49">
        <f t="shared" si="299"/>
        <v>3271.7281807172858</v>
      </c>
      <c r="BF532" s="49">
        <f t="shared" si="300"/>
        <v>2588.4756759218521</v>
      </c>
      <c r="BG532" s="49">
        <f t="shared" si="301"/>
        <v>3431.4155871725125</v>
      </c>
      <c r="BH532" s="72">
        <f t="shared" si="302"/>
        <v>11065.829908066493</v>
      </c>
      <c r="BI532" s="49">
        <f>VLOOKUP(A532,'1_12'!A:O,15,0)</f>
        <v>15114.06</v>
      </c>
      <c r="BJ532" s="73">
        <f t="shared" si="303"/>
        <v>-4048.2300919335066</v>
      </c>
      <c r="BK532" s="50">
        <f t="shared" si="304"/>
        <v>8.7858792113070915E-3</v>
      </c>
    </row>
    <row r="533" spans="1:63" x14ac:dyDescent="0.3">
      <c r="A533" s="77" t="s">
        <v>1908</v>
      </c>
      <c r="B533" s="77" t="s">
        <v>125</v>
      </c>
      <c r="C533" s="77">
        <f>VLOOKUP(B533,Площадь!D:E,2,0)</f>
        <v>31.8</v>
      </c>
      <c r="D533" s="113"/>
      <c r="E533">
        <v>31</v>
      </c>
      <c r="F533">
        <v>28</v>
      </c>
      <c r="G533">
        <v>31</v>
      </c>
      <c r="H533">
        <v>30</v>
      </c>
      <c r="I533">
        <v>31</v>
      </c>
      <c r="J533">
        <v>30</v>
      </c>
      <c r="K533">
        <v>31</v>
      </c>
      <c r="L533">
        <v>31</v>
      </c>
      <c r="M533">
        <v>30</v>
      </c>
      <c r="N533">
        <v>31</v>
      </c>
      <c r="O533">
        <v>30</v>
      </c>
      <c r="P533">
        <v>31</v>
      </c>
      <c r="Q533">
        <f t="shared" si="306"/>
        <v>365</v>
      </c>
      <c r="R533" s="50">
        <f>VLOOKUP(B533,'Общие показания'!A:H,8,0)</f>
        <v>0.17742920794353176</v>
      </c>
      <c r="S533" s="50">
        <f>VLOOKUP(B533,'Общие показания'!A:P,16,0)</f>
        <v>1.9705707920564679</v>
      </c>
      <c r="T533" s="50">
        <f t="shared" si="274"/>
        <v>0</v>
      </c>
      <c r="U533" s="50">
        <f t="shared" si="275"/>
        <v>0</v>
      </c>
      <c r="V533" s="50">
        <f t="shared" si="276"/>
        <v>0</v>
      </c>
      <c r="W533" s="50">
        <f t="shared" si="277"/>
        <v>0.17742920794353176</v>
      </c>
      <c r="X533" s="50">
        <f t="shared" si="278"/>
        <v>0</v>
      </c>
      <c r="Y533" s="50"/>
      <c r="Z533" s="50"/>
      <c r="AA533" s="50"/>
      <c r="AB533" s="50"/>
      <c r="AC533" s="50"/>
      <c r="AD533" s="50">
        <f t="shared" si="279"/>
        <v>0.76380849931941941</v>
      </c>
      <c r="AE533" s="50">
        <f t="shared" si="280"/>
        <v>0.5316964719895827</v>
      </c>
      <c r="AF533" s="50">
        <f t="shared" si="281"/>
        <v>0.67506582074746591</v>
      </c>
      <c r="AG533" s="50">
        <f t="shared" si="282"/>
        <v>0</v>
      </c>
      <c r="AI533" s="50">
        <f t="shared" si="283"/>
        <v>0</v>
      </c>
      <c r="AJ533" s="50">
        <f t="shared" si="284"/>
        <v>0</v>
      </c>
      <c r="AK533" s="50">
        <f t="shared" si="285"/>
        <v>0</v>
      </c>
      <c r="AL533" s="50">
        <f t="shared" si="286"/>
        <v>0.36011568517500026</v>
      </c>
      <c r="AR533" s="50">
        <f t="shared" si="287"/>
        <v>0.47368278319527862</v>
      </c>
      <c r="AS533" s="50">
        <f t="shared" si="288"/>
        <v>0.42395785011418263</v>
      </c>
      <c r="AT533" s="50">
        <f t="shared" si="289"/>
        <v>0.5821986156603004</v>
      </c>
      <c r="AV533" s="49">
        <f t="shared" si="290"/>
        <v>0</v>
      </c>
      <c r="AW533" s="49">
        <f t="shared" si="291"/>
        <v>0</v>
      </c>
      <c r="AX533" s="49">
        <f t="shared" si="292"/>
        <v>0</v>
      </c>
      <c r="AY533" s="49">
        <f t="shared" si="293"/>
        <v>1442.9640092916627</v>
      </c>
      <c r="AZ533" s="49">
        <f t="shared" si="294"/>
        <v>0</v>
      </c>
      <c r="BA533" s="49">
        <f t="shared" si="295"/>
        <v>0</v>
      </c>
      <c r="BB533" s="49">
        <f t="shared" si="296"/>
        <v>0</v>
      </c>
      <c r="BC533" s="49">
        <f t="shared" si="297"/>
        <v>0</v>
      </c>
      <c r="BD533" s="49">
        <f t="shared" si="298"/>
        <v>0</v>
      </c>
      <c r="BE533" s="49">
        <f t="shared" si="299"/>
        <v>3321.8720991311548</v>
      </c>
      <c r="BF533" s="49">
        <f t="shared" si="300"/>
        <v>2565.3202360824635</v>
      </c>
      <c r="BG533" s="49">
        <f t="shared" si="301"/>
        <v>3374.9503625155517</v>
      </c>
      <c r="BH533" s="72">
        <f t="shared" si="302"/>
        <v>10705.106707020832</v>
      </c>
      <c r="BI533" s="49">
        <f>VLOOKUP(A533,'1_12'!A:O,15,0)</f>
        <v>12292.199999999997</v>
      </c>
      <c r="BJ533" s="73">
        <f t="shared" si="303"/>
        <v>-1587.0932929791652</v>
      </c>
      <c r="BK533" s="50">
        <f t="shared" si="304"/>
        <v>1.0450615655515623E-2</v>
      </c>
    </row>
    <row r="534" spans="1:63" x14ac:dyDescent="0.3">
      <c r="A534" s="77" t="s">
        <v>1807</v>
      </c>
      <c r="B534" s="77" t="s">
        <v>142</v>
      </c>
      <c r="C534" s="77">
        <f>VLOOKUP(B534,Площадь!D:E,2,0)</f>
        <v>32.1</v>
      </c>
      <c r="D534" s="113"/>
      <c r="E534">
        <v>31</v>
      </c>
      <c r="F534">
        <v>28</v>
      </c>
      <c r="G534">
        <v>31</v>
      </c>
      <c r="H534">
        <v>30</v>
      </c>
      <c r="I534">
        <v>31</v>
      </c>
      <c r="J534">
        <v>30</v>
      </c>
      <c r="K534">
        <v>31</v>
      </c>
      <c r="L534">
        <v>31</v>
      </c>
      <c r="M534">
        <v>30</v>
      </c>
      <c r="N534">
        <v>31</v>
      </c>
      <c r="O534">
        <v>30</v>
      </c>
      <c r="P534">
        <v>31</v>
      </c>
      <c r="Q534">
        <f t="shared" si="306"/>
        <v>365</v>
      </c>
      <c r="R534" s="50">
        <f>VLOOKUP(B534,'Общие показания'!A:H,8,0)</f>
        <v>0.46200000000000002</v>
      </c>
      <c r="S534" s="50">
        <f>VLOOKUP(B534,'Общие показания'!A:P,16,0)</f>
        <v>2.3500000000000005</v>
      </c>
      <c r="T534" s="50">
        <f t="shared" si="274"/>
        <v>0</v>
      </c>
      <c r="U534" s="50">
        <f t="shared" si="275"/>
        <v>0</v>
      </c>
      <c r="V534" s="50">
        <f t="shared" si="276"/>
        <v>0</v>
      </c>
      <c r="W534" s="50">
        <f t="shared" si="277"/>
        <v>0.46200000000000002</v>
      </c>
      <c r="X534" s="50">
        <f t="shared" si="278"/>
        <v>0</v>
      </c>
      <c r="Y534" s="50"/>
      <c r="Z534" s="50"/>
      <c r="AA534" s="50"/>
      <c r="AB534" s="50"/>
      <c r="AC534" s="50"/>
      <c r="AD534" s="50">
        <f t="shared" si="279"/>
        <v>0.91087819866011721</v>
      </c>
      <c r="AE534" s="50">
        <f t="shared" si="280"/>
        <v>0.63407349495501641</v>
      </c>
      <c r="AF534" s="50">
        <f t="shared" si="281"/>
        <v>0.80504830638486702</v>
      </c>
      <c r="AG534" s="50">
        <f t="shared" si="282"/>
        <v>0</v>
      </c>
      <c r="AI534" s="50">
        <f t="shared" si="283"/>
        <v>0</v>
      </c>
      <c r="AJ534" s="50">
        <f t="shared" si="284"/>
        <v>0</v>
      </c>
      <c r="AK534" s="50">
        <f t="shared" si="285"/>
        <v>0</v>
      </c>
      <c r="AL534" s="50">
        <f t="shared" si="286"/>
        <v>0.36351300295967004</v>
      </c>
      <c r="AR534" s="50">
        <f t="shared" si="287"/>
        <v>0.47815148869712087</v>
      </c>
      <c r="AS534" s="50">
        <f t="shared" si="288"/>
        <v>0.42795745247375039</v>
      </c>
      <c r="AT534" s="50">
        <f t="shared" si="289"/>
        <v>0.58769105543068068</v>
      </c>
      <c r="AV534" s="49">
        <f t="shared" si="290"/>
        <v>0</v>
      </c>
      <c r="AW534" s="49">
        <f t="shared" si="291"/>
        <v>0</v>
      </c>
      <c r="AX534" s="49">
        <f t="shared" si="292"/>
        <v>0</v>
      </c>
      <c r="AY534" s="49">
        <f t="shared" si="293"/>
        <v>2215.9740846248201</v>
      </c>
      <c r="AZ534" s="49">
        <f t="shared" si="294"/>
        <v>0</v>
      </c>
      <c r="BA534" s="49">
        <f t="shared" si="295"/>
        <v>0</v>
      </c>
      <c r="BB534" s="49">
        <f t="shared" si="296"/>
        <v>0</v>
      </c>
      <c r="BC534" s="49">
        <f t="shared" si="297"/>
        <v>0</v>
      </c>
      <c r="BD534" s="49">
        <f t="shared" si="298"/>
        <v>0</v>
      </c>
      <c r="BE534" s="49">
        <f t="shared" si="299"/>
        <v>3728.6557315542759</v>
      </c>
      <c r="BF534" s="49">
        <f t="shared" si="300"/>
        <v>2850.8733940398847</v>
      </c>
      <c r="BG534" s="49">
        <f t="shared" si="301"/>
        <v>3738.6138332831838</v>
      </c>
      <c r="BH534" s="72">
        <f t="shared" si="302"/>
        <v>12534.117043502165</v>
      </c>
      <c r="BI534" s="49">
        <f>VLOOKUP(A534,'1_12'!A:O,15,0)</f>
        <v>12408.210000000003</v>
      </c>
      <c r="BJ534" s="73">
        <f t="shared" si="303"/>
        <v>125.9070435021622</v>
      </c>
      <c r="BK534" s="50">
        <f t="shared" si="304"/>
        <v>1.2121788680065479E-2</v>
      </c>
    </row>
    <row r="535" spans="1:63" x14ac:dyDescent="0.3">
      <c r="A535" s="77" t="s">
        <v>1423</v>
      </c>
      <c r="B535" s="77" t="s">
        <v>172</v>
      </c>
      <c r="C535" s="77">
        <f>VLOOKUP(B535,Площадь!D:E,2,0)</f>
        <v>39.299999999999997</v>
      </c>
      <c r="D535" s="113"/>
      <c r="E535">
        <v>31</v>
      </c>
      <c r="F535">
        <v>28</v>
      </c>
      <c r="G535">
        <v>31</v>
      </c>
      <c r="H535">
        <v>30</v>
      </c>
      <c r="I535">
        <v>31</v>
      </c>
      <c r="J535">
        <v>30</v>
      </c>
      <c r="K535">
        <v>31</v>
      </c>
      <c r="L535">
        <v>31</v>
      </c>
      <c r="M535">
        <v>30</v>
      </c>
      <c r="N535">
        <v>31</v>
      </c>
      <c r="O535">
        <v>30</v>
      </c>
      <c r="P535">
        <v>31</v>
      </c>
      <c r="Q535">
        <f t="shared" si="306"/>
        <v>365</v>
      </c>
      <c r="R535" s="50">
        <f>VLOOKUP(B535,'Общие показания'!A:H,8,0)</f>
        <v>0.21927571925096845</v>
      </c>
      <c r="S535" s="50">
        <f>VLOOKUP(B535,'Общие показания'!A:P,16,0)</f>
        <v>1.4731163341655618</v>
      </c>
      <c r="T535" s="50">
        <f t="shared" si="274"/>
        <v>0</v>
      </c>
      <c r="U535" s="50">
        <f t="shared" si="275"/>
        <v>0</v>
      </c>
      <c r="V535" s="50">
        <f t="shared" si="276"/>
        <v>0</v>
      </c>
      <c r="W535" s="50">
        <f t="shared" si="277"/>
        <v>0.21927571925096845</v>
      </c>
      <c r="X535" s="50">
        <f t="shared" si="278"/>
        <v>0</v>
      </c>
      <c r="Y535" s="50"/>
      <c r="Z535" s="50"/>
      <c r="AA535" s="50"/>
      <c r="AB535" s="50"/>
      <c r="AC535" s="50"/>
      <c r="AD535" s="50">
        <f t="shared" si="279"/>
        <v>0.57099129909851998</v>
      </c>
      <c r="AE535" s="50">
        <f t="shared" si="280"/>
        <v>0.39747405211901254</v>
      </c>
      <c r="AF535" s="50">
        <f t="shared" si="281"/>
        <v>0.50465098294802935</v>
      </c>
      <c r="AG535" s="50">
        <f t="shared" si="282"/>
        <v>0</v>
      </c>
      <c r="AI535" s="50">
        <f t="shared" si="283"/>
        <v>0</v>
      </c>
      <c r="AJ535" s="50">
        <f t="shared" si="284"/>
        <v>0</v>
      </c>
      <c r="AK535" s="50">
        <f t="shared" si="285"/>
        <v>0</v>
      </c>
      <c r="AL535" s="50">
        <f t="shared" si="286"/>
        <v>0.44504862979174553</v>
      </c>
      <c r="AR535" s="50">
        <f t="shared" si="287"/>
        <v>0.5854004207413348</v>
      </c>
      <c r="AS535" s="50">
        <f t="shared" si="288"/>
        <v>0.52394790910337663</v>
      </c>
      <c r="AT535" s="50">
        <f t="shared" si="289"/>
        <v>0.71950960991980517</v>
      </c>
      <c r="AV535" s="49">
        <f t="shared" si="290"/>
        <v>0</v>
      </c>
      <c r="AW535" s="49">
        <f t="shared" si="291"/>
        <v>0</v>
      </c>
      <c r="AX535" s="49">
        <f t="shared" si="292"/>
        <v>0</v>
      </c>
      <c r="AY535" s="49">
        <f t="shared" si="293"/>
        <v>1783.2857095962997</v>
      </c>
      <c r="AZ535" s="49">
        <f t="shared" si="294"/>
        <v>0</v>
      </c>
      <c r="BA535" s="49">
        <f t="shared" si="295"/>
        <v>0</v>
      </c>
      <c r="BB535" s="49">
        <f t="shared" si="296"/>
        <v>0</v>
      </c>
      <c r="BC535" s="49">
        <f t="shared" si="297"/>
        <v>0</v>
      </c>
      <c r="BD535" s="49">
        <f t="shared" si="298"/>
        <v>0</v>
      </c>
      <c r="BE535" s="49">
        <f t="shared" si="299"/>
        <v>3104.1716770693129</v>
      </c>
      <c r="BF535" s="49">
        <f t="shared" si="300"/>
        <v>2473.4282558269329</v>
      </c>
      <c r="BG535" s="49">
        <f t="shared" si="301"/>
        <v>3286.0877290707003</v>
      </c>
      <c r="BH535" s="72">
        <f t="shared" si="302"/>
        <v>10646.973371563246</v>
      </c>
      <c r="BI535" s="49">
        <f>VLOOKUP(A535,'1_12'!A:O,15,0)</f>
        <v>15191.37</v>
      </c>
      <c r="BJ535" s="73">
        <f t="shared" si="303"/>
        <v>-4544.3966284367543</v>
      </c>
      <c r="BK535" s="50">
        <f t="shared" si="304"/>
        <v>8.4103024236064309E-3</v>
      </c>
    </row>
    <row r="536" spans="1:63" x14ac:dyDescent="0.3">
      <c r="A536" s="77" t="s">
        <v>1980</v>
      </c>
      <c r="B536" s="77" t="s">
        <v>162</v>
      </c>
      <c r="C536" s="77">
        <f>VLOOKUP(B536,Площадь!D:E,2,0)</f>
        <v>59</v>
      </c>
      <c r="D536" s="113"/>
      <c r="E536">
        <v>31</v>
      </c>
      <c r="F536">
        <v>28</v>
      </c>
      <c r="G536">
        <v>31</v>
      </c>
      <c r="H536">
        <v>30</v>
      </c>
      <c r="I536">
        <v>31</v>
      </c>
      <c r="J536">
        <v>30</v>
      </c>
      <c r="K536">
        <v>31</v>
      </c>
      <c r="L536">
        <v>31</v>
      </c>
      <c r="M536">
        <v>30</v>
      </c>
      <c r="N536">
        <v>31</v>
      </c>
      <c r="O536">
        <v>30</v>
      </c>
      <c r="P536">
        <v>31</v>
      </c>
      <c r="Q536">
        <f t="shared" si="306"/>
        <v>365</v>
      </c>
      <c r="R536" s="50">
        <f>VLOOKUP(B536,'Общие показания'!A:H,8,0)</f>
        <v>0.29399999999999998</v>
      </c>
      <c r="S536" s="50">
        <f>VLOOKUP(B536,'Общие показания'!A:P,16,0)</f>
        <v>2.2579999999999991</v>
      </c>
      <c r="T536" s="50">
        <f t="shared" si="274"/>
        <v>0</v>
      </c>
      <c r="U536" s="50">
        <f t="shared" si="275"/>
        <v>0</v>
      </c>
      <c r="V536" s="50">
        <f t="shared" si="276"/>
        <v>0</v>
      </c>
      <c r="W536" s="50">
        <f t="shared" si="277"/>
        <v>0.29399999999999998</v>
      </c>
      <c r="X536" s="50">
        <f t="shared" si="278"/>
        <v>0</v>
      </c>
      <c r="Y536" s="50"/>
      <c r="Z536" s="50"/>
      <c r="AA536" s="50"/>
      <c r="AB536" s="50"/>
      <c r="AC536" s="50"/>
      <c r="AD536" s="50">
        <f t="shared" si="279"/>
        <v>0.87521828620193343</v>
      </c>
      <c r="AE536" s="50">
        <f t="shared" si="280"/>
        <v>0.60925019217379839</v>
      </c>
      <c r="AF536" s="50">
        <f t="shared" si="281"/>
        <v>0.77353152162426742</v>
      </c>
      <c r="AG536" s="50">
        <f t="shared" si="282"/>
        <v>0</v>
      </c>
      <c r="AI536" s="50">
        <f t="shared" si="283"/>
        <v>0</v>
      </c>
      <c r="AJ536" s="50">
        <f t="shared" si="284"/>
        <v>0</v>
      </c>
      <c r="AK536" s="50">
        <f t="shared" si="285"/>
        <v>0</v>
      </c>
      <c r="AL536" s="50">
        <f t="shared" si="286"/>
        <v>0.66813916431839671</v>
      </c>
      <c r="AR536" s="50">
        <f t="shared" si="287"/>
        <v>0.87884541536230931</v>
      </c>
      <c r="AS536" s="50">
        <f t="shared" si="288"/>
        <v>0.78658846404832627</v>
      </c>
      <c r="AT536" s="50">
        <f t="shared" si="289"/>
        <v>1.0801798215081047</v>
      </c>
      <c r="AV536" s="49">
        <f t="shared" si="290"/>
        <v>0</v>
      </c>
      <c r="AW536" s="49">
        <f t="shared" si="291"/>
        <v>0</v>
      </c>
      <c r="AX536" s="49">
        <f t="shared" si="292"/>
        <v>0</v>
      </c>
      <c r="AY536" s="49">
        <f t="shared" si="293"/>
        <v>2582.7278871297317</v>
      </c>
      <c r="AZ536" s="49">
        <f t="shared" si="294"/>
        <v>0</v>
      </c>
      <c r="BA536" s="49">
        <f t="shared" si="295"/>
        <v>0</v>
      </c>
      <c r="BB536" s="49">
        <f t="shared" si="296"/>
        <v>0</v>
      </c>
      <c r="BC536" s="49">
        <f t="shared" si="297"/>
        <v>0</v>
      </c>
      <c r="BD536" s="49">
        <f t="shared" si="298"/>
        <v>0</v>
      </c>
      <c r="BE536" s="49">
        <f t="shared" si="299"/>
        <v>4708.5384379309908</v>
      </c>
      <c r="BF536" s="49">
        <f t="shared" si="300"/>
        <v>3746.9334552164223</v>
      </c>
      <c r="BG536" s="49">
        <f t="shared" si="301"/>
        <v>4976.028581050814</v>
      </c>
      <c r="BH536" s="72">
        <f t="shared" si="302"/>
        <v>16014.228361327958</v>
      </c>
      <c r="BI536" s="49">
        <f>VLOOKUP(A536,'1_12'!A:O,15,0)</f>
        <v>22806.360000000004</v>
      </c>
      <c r="BJ536" s="73">
        <f t="shared" si="303"/>
        <v>-6792.1316386720464</v>
      </c>
      <c r="BK536" s="50">
        <f t="shared" si="304"/>
        <v>8.4262046119168588E-3</v>
      </c>
    </row>
    <row r="537" spans="1:63" x14ac:dyDescent="0.3">
      <c r="A537" s="77" t="s">
        <v>1457</v>
      </c>
      <c r="B537" s="77" t="s">
        <v>87</v>
      </c>
      <c r="C537" s="77">
        <f>VLOOKUP(B537,Площадь!D:E,2,0)</f>
        <v>55.8</v>
      </c>
      <c r="D537" s="113"/>
      <c r="E537">
        <v>31</v>
      </c>
      <c r="F537">
        <v>28</v>
      </c>
      <c r="G537">
        <v>31</v>
      </c>
      <c r="H537">
        <v>30</v>
      </c>
      <c r="I537">
        <v>31</v>
      </c>
      <c r="J537">
        <v>30</v>
      </c>
      <c r="K537">
        <v>31</v>
      </c>
      <c r="L537">
        <v>27</v>
      </c>
      <c r="Q537">
        <f t="shared" si="306"/>
        <v>239</v>
      </c>
      <c r="R537" s="50">
        <f>VLOOKUP(B537,'Общие показания'!A:H,8,0)</f>
        <v>0.31133804412732929</v>
      </c>
      <c r="S537" s="50"/>
      <c r="T537" s="50">
        <f t="shared" si="274"/>
        <v>0</v>
      </c>
      <c r="U537" s="50">
        <f t="shared" si="275"/>
        <v>0</v>
      </c>
      <c r="V537" s="50">
        <f t="shared" si="276"/>
        <v>0</v>
      </c>
      <c r="W537" s="50">
        <f t="shared" si="277"/>
        <v>0.31133804412732929</v>
      </c>
      <c r="X537" s="50">
        <f t="shared" si="278"/>
        <v>0</v>
      </c>
      <c r="Y537" s="50"/>
      <c r="Z537" s="50"/>
      <c r="AA537" s="50"/>
      <c r="AB537" s="50"/>
      <c r="AC537" s="50"/>
      <c r="AD537" s="50">
        <f t="shared" si="279"/>
        <v>0</v>
      </c>
      <c r="AE537" s="50">
        <f t="shared" si="280"/>
        <v>0</v>
      </c>
      <c r="AF537" s="50">
        <f t="shared" si="281"/>
        <v>0</v>
      </c>
      <c r="AG537" s="50">
        <f t="shared" si="282"/>
        <v>0</v>
      </c>
      <c r="AI537" s="50">
        <f t="shared" si="283"/>
        <v>0</v>
      </c>
      <c r="AJ537" s="50">
        <f t="shared" si="284"/>
        <v>0</v>
      </c>
      <c r="AK537" s="50">
        <f t="shared" si="285"/>
        <v>0</v>
      </c>
      <c r="AL537" s="50">
        <f t="shared" si="286"/>
        <v>0.63190110794858534</v>
      </c>
      <c r="AR537" s="50">
        <f t="shared" si="287"/>
        <v>0</v>
      </c>
      <c r="AS537" s="50">
        <f t="shared" si="288"/>
        <v>0</v>
      </c>
      <c r="AT537" s="50">
        <f t="shared" si="289"/>
        <v>0</v>
      </c>
      <c r="AV537" s="49">
        <f t="shared" si="290"/>
        <v>0</v>
      </c>
      <c r="AW537" s="49">
        <f t="shared" si="291"/>
        <v>0</v>
      </c>
      <c r="AX537" s="49">
        <f t="shared" si="292"/>
        <v>0</v>
      </c>
      <c r="AY537" s="49">
        <f t="shared" si="293"/>
        <v>2531.9934502665024</v>
      </c>
      <c r="AZ537" s="49">
        <f t="shared" si="294"/>
        <v>0</v>
      </c>
      <c r="BA537" s="49">
        <f t="shared" si="295"/>
        <v>0</v>
      </c>
      <c r="BB537" s="49">
        <f t="shared" si="296"/>
        <v>0</v>
      </c>
      <c r="BC537" s="49">
        <f t="shared" si="297"/>
        <v>0</v>
      </c>
      <c r="BD537" s="49">
        <f t="shared" si="298"/>
        <v>0</v>
      </c>
      <c r="BE537" s="49">
        <f t="shared" si="299"/>
        <v>0</v>
      </c>
      <c r="BF537" s="49">
        <f t="shared" si="300"/>
        <v>0</v>
      </c>
      <c r="BG537" s="49">
        <f t="shared" si="301"/>
        <v>0</v>
      </c>
      <c r="BH537" s="72">
        <f t="shared" si="302"/>
        <v>2531.9934502665024</v>
      </c>
      <c r="BI537" s="49">
        <f>VLOOKUP(A537,'1_12'!A:O,15,0)</f>
        <v>11673.76</v>
      </c>
      <c r="BJ537" s="73">
        <f t="shared" si="303"/>
        <v>-9141.7665497334983</v>
      </c>
      <c r="BK537" s="50">
        <f t="shared" si="304"/>
        <v>1.4086606213798011E-3</v>
      </c>
    </row>
    <row r="538" spans="1:63" x14ac:dyDescent="0.3">
      <c r="A538" s="77" t="s">
        <v>2861</v>
      </c>
      <c r="B538" s="77" t="s">
        <v>87</v>
      </c>
      <c r="C538" s="77">
        <f>VLOOKUP(B538,Площадь!D:E,2,0)</f>
        <v>55.8</v>
      </c>
      <c r="D538" s="113">
        <v>45166</v>
      </c>
      <c r="L538">
        <f>31-L537</f>
        <v>4</v>
      </c>
      <c r="M538">
        <v>30</v>
      </c>
      <c r="N538">
        <v>31</v>
      </c>
      <c r="O538">
        <v>30</v>
      </c>
      <c r="P538">
        <v>31</v>
      </c>
      <c r="Q538">
        <f t="shared" si="306"/>
        <v>126</v>
      </c>
      <c r="R538" s="50"/>
      <c r="S538" s="50">
        <f>VLOOKUP(B538,'Общие показания'!A:P,16,0)</f>
        <v>1.3076619558726712</v>
      </c>
      <c r="T538" s="50">
        <f t="shared" si="274"/>
        <v>0</v>
      </c>
      <c r="U538" s="50">
        <f t="shared" si="275"/>
        <v>0</v>
      </c>
      <c r="V538" s="50">
        <f t="shared" si="276"/>
        <v>0</v>
      </c>
      <c r="W538" s="50">
        <f t="shared" si="277"/>
        <v>0</v>
      </c>
      <c r="X538" s="50">
        <f t="shared" si="278"/>
        <v>0</v>
      </c>
      <c r="Y538" s="50"/>
      <c r="Z538" s="50"/>
      <c r="AA538" s="50"/>
      <c r="AB538" s="50"/>
      <c r="AC538" s="50"/>
      <c r="AD538" s="50">
        <f t="shared" si="279"/>
        <v>0.50685990077517629</v>
      </c>
      <c r="AE538" s="50">
        <f t="shared" si="280"/>
        <v>0.35283139854463702</v>
      </c>
      <c r="AF538" s="50">
        <f t="shared" si="281"/>
        <v>0.447970656552858</v>
      </c>
      <c r="AG538" s="50">
        <f t="shared" si="282"/>
        <v>0</v>
      </c>
      <c r="AI538" s="50">
        <f t="shared" si="283"/>
        <v>0</v>
      </c>
      <c r="AJ538" s="50">
        <f t="shared" si="284"/>
        <v>0</v>
      </c>
      <c r="AK538" s="50">
        <f t="shared" si="285"/>
        <v>0</v>
      </c>
      <c r="AL538" s="50">
        <f t="shared" si="286"/>
        <v>0</v>
      </c>
      <c r="AR538" s="50">
        <f t="shared" si="287"/>
        <v>0.83117922334265859</v>
      </c>
      <c r="AS538" s="50">
        <f t="shared" si="288"/>
        <v>0.7439260388796034</v>
      </c>
      <c r="AT538" s="50">
        <f t="shared" si="289"/>
        <v>1.0215937972907159</v>
      </c>
      <c r="AV538" s="49">
        <f t="shared" si="290"/>
        <v>0</v>
      </c>
      <c r="AW538" s="49">
        <f t="shared" si="291"/>
        <v>0</v>
      </c>
      <c r="AX538" s="49">
        <f t="shared" si="292"/>
        <v>0</v>
      </c>
      <c r="AY538" s="49">
        <f t="shared" si="293"/>
        <v>0</v>
      </c>
      <c r="AZ538" s="49">
        <f t="shared" si="294"/>
        <v>0</v>
      </c>
      <c r="BA538" s="49">
        <f t="shared" si="295"/>
        <v>0</v>
      </c>
      <c r="BB538" s="49">
        <f t="shared" si="296"/>
        <v>0</v>
      </c>
      <c r="BC538" s="49">
        <f t="shared" si="297"/>
        <v>0</v>
      </c>
      <c r="BD538" s="49">
        <f t="shared" si="298"/>
        <v>0</v>
      </c>
      <c r="BE538" s="49">
        <f t="shared" si="299"/>
        <v>3591.7787032169513</v>
      </c>
      <c r="BF538" s="49">
        <f t="shared" si="300"/>
        <v>2944.0917947241342</v>
      </c>
      <c r="BG538" s="49">
        <f t="shared" si="301"/>
        <v>3944.8400373195363</v>
      </c>
      <c r="BH538" s="72">
        <f t="shared" si="302"/>
        <v>10480.710535260621</v>
      </c>
      <c r="BI538" s="49">
        <f>VLOOKUP(A538,'1_12'!A:O,15,0)</f>
        <v>9895.630000000001</v>
      </c>
      <c r="BJ538" s="73">
        <f t="shared" si="303"/>
        <v>585.08053526062031</v>
      </c>
      <c r="BK538" s="50">
        <f t="shared" si="304"/>
        <v>5.8308856263226544E-3</v>
      </c>
    </row>
    <row r="539" spans="1:63" x14ac:dyDescent="0.3">
      <c r="A539" s="77" t="s">
        <v>1799</v>
      </c>
      <c r="B539" s="77" t="s">
        <v>139</v>
      </c>
      <c r="C539" s="77">
        <f>VLOOKUP(B539,Площадь!D:E,2,0)</f>
        <v>33.5</v>
      </c>
      <c r="D539" s="113"/>
      <c r="E539">
        <v>31</v>
      </c>
      <c r="F539">
        <v>28</v>
      </c>
      <c r="G539">
        <v>31</v>
      </c>
      <c r="H539">
        <v>30</v>
      </c>
      <c r="I539">
        <v>31</v>
      </c>
      <c r="J539">
        <v>30</v>
      </c>
      <c r="K539">
        <v>31</v>
      </c>
      <c r="L539">
        <v>31</v>
      </c>
      <c r="M539">
        <v>30</v>
      </c>
      <c r="N539">
        <v>31</v>
      </c>
      <c r="O539">
        <v>30</v>
      </c>
      <c r="P539">
        <v>31</v>
      </c>
      <c r="Q539">
        <f t="shared" ref="Q539:Q542" si="307">SUM(E539:P539)</f>
        <v>365</v>
      </c>
      <c r="R539" s="50">
        <f>VLOOKUP(B539,'Общие показания'!A:H,8,0)</f>
        <v>0</v>
      </c>
      <c r="S539" s="50">
        <f>VLOOKUP(B539,'Общие показания'!A:P,16,0)</f>
        <v>2.2379999999999995</v>
      </c>
      <c r="T539" s="50">
        <f t="shared" si="274"/>
        <v>0</v>
      </c>
      <c r="U539" s="50">
        <f t="shared" si="275"/>
        <v>0</v>
      </c>
      <c r="V539" s="50">
        <f t="shared" si="276"/>
        <v>0</v>
      </c>
      <c r="W539" s="50">
        <f t="shared" si="277"/>
        <v>0</v>
      </c>
      <c r="X539" s="50">
        <f t="shared" si="278"/>
        <v>0</v>
      </c>
      <c r="Y539" s="50"/>
      <c r="Z539" s="50"/>
      <c r="AA539" s="50"/>
      <c r="AB539" s="50"/>
      <c r="AC539" s="50"/>
      <c r="AD539" s="50">
        <f t="shared" si="279"/>
        <v>0.86746613131971984</v>
      </c>
      <c r="AE539" s="50">
        <f t="shared" si="280"/>
        <v>0.60385382200396864</v>
      </c>
      <c r="AF539" s="50">
        <f t="shared" si="281"/>
        <v>0.76668004667631129</v>
      </c>
      <c r="AG539" s="50">
        <f t="shared" si="282"/>
        <v>0</v>
      </c>
      <c r="AI539" s="50">
        <f t="shared" si="283"/>
        <v>0</v>
      </c>
      <c r="AJ539" s="50">
        <f t="shared" si="284"/>
        <v>0</v>
      </c>
      <c r="AK539" s="50">
        <f t="shared" si="285"/>
        <v>0</v>
      </c>
      <c r="AL539" s="50">
        <f t="shared" si="286"/>
        <v>0.37936715262146253</v>
      </c>
      <c r="AR539" s="50">
        <f t="shared" si="287"/>
        <v>0.49900544770571803</v>
      </c>
      <c r="AS539" s="50">
        <f t="shared" si="288"/>
        <v>0.44662226348506656</v>
      </c>
      <c r="AT539" s="50">
        <f t="shared" si="289"/>
        <v>0.61332244102578815</v>
      </c>
      <c r="AV539" s="49">
        <f t="shared" si="290"/>
        <v>0</v>
      </c>
      <c r="AW539" s="49">
        <f t="shared" si="291"/>
        <v>0</v>
      </c>
      <c r="AX539" s="49">
        <f t="shared" si="292"/>
        <v>0</v>
      </c>
      <c r="AY539" s="49">
        <f t="shared" si="293"/>
        <v>1018.3580098109492</v>
      </c>
      <c r="AZ539" s="49">
        <f t="shared" si="294"/>
        <v>0</v>
      </c>
      <c r="BA539" s="49">
        <f t="shared" si="295"/>
        <v>0</v>
      </c>
      <c r="BB539" s="49">
        <f t="shared" si="296"/>
        <v>0</v>
      </c>
      <c r="BC539" s="49">
        <f t="shared" si="297"/>
        <v>0</v>
      </c>
      <c r="BD539" s="49">
        <f t="shared" si="298"/>
        <v>0</v>
      </c>
      <c r="BE539" s="49">
        <f t="shared" si="299"/>
        <v>3668.1016478727242</v>
      </c>
      <c r="BF539" s="49">
        <f t="shared" si="300"/>
        <v>2819.8559848433465</v>
      </c>
      <c r="BG539" s="49">
        <f t="shared" si="301"/>
        <v>3704.4234778880077</v>
      </c>
      <c r="BH539" s="72">
        <f t="shared" si="302"/>
        <v>11210.739120415028</v>
      </c>
      <c r="BI539" s="49">
        <f>VLOOKUP(A539,'1_12'!A:O,15,0)</f>
        <v>12949.38</v>
      </c>
      <c r="BJ539" s="73">
        <f t="shared" si="303"/>
        <v>-1738.6408795849711</v>
      </c>
      <c r="BK539" s="50">
        <f t="shared" si="304"/>
        <v>1.0388849017010038E-2</v>
      </c>
    </row>
    <row r="540" spans="1:63" x14ac:dyDescent="0.3">
      <c r="A540" s="77" t="s">
        <v>1797</v>
      </c>
      <c r="B540" s="77" t="s">
        <v>273</v>
      </c>
      <c r="C540" s="77">
        <f>VLOOKUP(B540,Площадь!D:E,2,0)</f>
        <v>32.5</v>
      </c>
      <c r="D540" s="113"/>
      <c r="E540">
        <v>31</v>
      </c>
      <c r="F540">
        <v>28</v>
      </c>
      <c r="G540">
        <v>31</v>
      </c>
      <c r="H540">
        <v>30</v>
      </c>
      <c r="I540">
        <v>31</v>
      </c>
      <c r="J540">
        <v>30</v>
      </c>
      <c r="K540">
        <v>31</v>
      </c>
      <c r="L540">
        <v>31</v>
      </c>
      <c r="M540">
        <v>30</v>
      </c>
      <c r="N540">
        <v>31</v>
      </c>
      <c r="O540">
        <v>30</v>
      </c>
      <c r="P540">
        <v>31</v>
      </c>
      <c r="Q540">
        <f t="shared" si="307"/>
        <v>365</v>
      </c>
      <c r="R540" s="50">
        <f>VLOOKUP(B540,'Общие показания'!A:H,8,0)</f>
        <v>0</v>
      </c>
      <c r="S540" s="50">
        <f>VLOOKUP(B540,'Общие показания'!A:P,16,0)</f>
        <v>2.3320000000000007</v>
      </c>
      <c r="T540" s="50">
        <f t="shared" si="274"/>
        <v>0</v>
      </c>
      <c r="U540" s="50">
        <f t="shared" si="275"/>
        <v>0</v>
      </c>
      <c r="V540" s="50">
        <f t="shared" si="276"/>
        <v>0</v>
      </c>
      <c r="W540" s="50">
        <f t="shared" si="277"/>
        <v>0</v>
      </c>
      <c r="X540" s="50">
        <f t="shared" si="278"/>
        <v>0</v>
      </c>
      <c r="Y540" s="50"/>
      <c r="Z540" s="50"/>
      <c r="AA540" s="50"/>
      <c r="AB540" s="50"/>
      <c r="AC540" s="50"/>
      <c r="AD540" s="50">
        <f t="shared" si="279"/>
        <v>0.90390125926612497</v>
      </c>
      <c r="AE540" s="50">
        <f t="shared" si="280"/>
        <v>0.62921676180216957</v>
      </c>
      <c r="AF540" s="50">
        <f t="shared" si="281"/>
        <v>0.79888197893170632</v>
      </c>
      <c r="AG540" s="50">
        <f t="shared" si="282"/>
        <v>0</v>
      </c>
      <c r="AI540" s="50">
        <f t="shared" si="283"/>
        <v>0</v>
      </c>
      <c r="AJ540" s="50">
        <f t="shared" si="284"/>
        <v>0</v>
      </c>
      <c r="AK540" s="50">
        <f t="shared" si="285"/>
        <v>0</v>
      </c>
      <c r="AL540" s="50">
        <f t="shared" si="286"/>
        <v>0.36804276000589647</v>
      </c>
      <c r="AR540" s="50">
        <f t="shared" si="287"/>
        <v>0.48410976269957717</v>
      </c>
      <c r="AS540" s="50">
        <f t="shared" si="288"/>
        <v>0.43329025561984069</v>
      </c>
      <c r="AT540" s="50">
        <f t="shared" si="289"/>
        <v>0.59501430845785419</v>
      </c>
      <c r="AV540" s="49">
        <f t="shared" si="290"/>
        <v>0</v>
      </c>
      <c r="AW540" s="49">
        <f t="shared" si="291"/>
        <v>0</v>
      </c>
      <c r="AX540" s="49">
        <f t="shared" si="292"/>
        <v>0</v>
      </c>
      <c r="AY540" s="49">
        <f t="shared" si="293"/>
        <v>987.95926324942832</v>
      </c>
      <c r="AZ540" s="49">
        <f t="shared" si="294"/>
        <v>0</v>
      </c>
      <c r="BA540" s="49">
        <f t="shared" si="295"/>
        <v>0</v>
      </c>
      <c r="BB540" s="49">
        <f t="shared" si="296"/>
        <v>0</v>
      </c>
      <c r="BC540" s="49">
        <f t="shared" si="297"/>
        <v>0</v>
      </c>
      <c r="BD540" s="49">
        <f t="shared" si="298"/>
        <v>0</v>
      </c>
      <c r="BE540" s="49">
        <f t="shared" si="299"/>
        <v>3725.9212669238527</v>
      </c>
      <c r="BF540" s="49">
        <f t="shared" si="300"/>
        <v>2852.1513372869472</v>
      </c>
      <c r="BG540" s="49">
        <f t="shared" si="301"/>
        <v>3741.7194380170404</v>
      </c>
      <c r="BH540" s="72">
        <f t="shared" si="302"/>
        <v>11307.751305477268</v>
      </c>
      <c r="BI540" s="49">
        <f>VLOOKUP(A540,'1_12'!A:O,15,0)</f>
        <v>12562.829999999998</v>
      </c>
      <c r="BJ540" s="73">
        <f t="shared" si="303"/>
        <v>-1255.0786945227301</v>
      </c>
      <c r="BK540" s="50">
        <f t="shared" si="304"/>
        <v>1.0801172017392743E-2</v>
      </c>
    </row>
    <row r="541" spans="1:63" x14ac:dyDescent="0.3">
      <c r="A541" s="77" t="s">
        <v>1848</v>
      </c>
      <c r="B541" s="77" t="s">
        <v>89</v>
      </c>
      <c r="C541" s="77">
        <f>VLOOKUP(B541,Площадь!D:E,2,0)</f>
        <v>61.5</v>
      </c>
      <c r="D541" s="113"/>
      <c r="E541">
        <v>31</v>
      </c>
      <c r="F541">
        <v>28</v>
      </c>
      <c r="G541">
        <v>31</v>
      </c>
      <c r="H541">
        <v>30</v>
      </c>
      <c r="I541">
        <v>21</v>
      </c>
      <c r="Q541">
        <f t="shared" si="307"/>
        <v>141</v>
      </c>
      <c r="R541" s="50">
        <f>VLOOKUP(B541,'Общие показания'!A:H,8,0)</f>
        <v>0.34314139272098121</v>
      </c>
      <c r="S541" s="50"/>
      <c r="T541" s="50">
        <f t="shared" si="274"/>
        <v>0</v>
      </c>
      <c r="U541" s="50">
        <f t="shared" si="275"/>
        <v>0</v>
      </c>
      <c r="V541" s="50">
        <f t="shared" si="276"/>
        <v>0</v>
      </c>
      <c r="W541" s="50">
        <f t="shared" si="277"/>
        <v>0.34314139272098121</v>
      </c>
      <c r="X541" s="50">
        <f t="shared" si="278"/>
        <v>0</v>
      </c>
      <c r="Y541" s="50"/>
      <c r="Z541" s="50"/>
      <c r="AA541" s="50"/>
      <c r="AB541" s="50"/>
      <c r="AC541" s="50"/>
      <c r="AD541" s="50">
        <f t="shared" si="279"/>
        <v>0</v>
      </c>
      <c r="AE541" s="50">
        <f t="shared" si="280"/>
        <v>0</v>
      </c>
      <c r="AF541" s="50">
        <f t="shared" si="281"/>
        <v>0</v>
      </c>
      <c r="AG541" s="50">
        <f t="shared" si="282"/>
        <v>0</v>
      </c>
      <c r="AI541" s="50">
        <f t="shared" si="283"/>
        <v>0</v>
      </c>
      <c r="AJ541" s="50">
        <f t="shared" si="284"/>
        <v>0</v>
      </c>
      <c r="AK541" s="50">
        <f t="shared" si="285"/>
        <v>0</v>
      </c>
      <c r="AL541" s="50">
        <f t="shared" si="286"/>
        <v>0.6964501458573118</v>
      </c>
      <c r="AR541" s="50">
        <f t="shared" si="287"/>
        <v>0</v>
      </c>
      <c r="AS541" s="50">
        <f t="shared" si="288"/>
        <v>0</v>
      </c>
      <c r="AT541" s="50">
        <f t="shared" si="289"/>
        <v>0</v>
      </c>
      <c r="AV541" s="49">
        <f t="shared" si="290"/>
        <v>0</v>
      </c>
      <c r="AW541" s="49">
        <f t="shared" si="291"/>
        <v>0</v>
      </c>
      <c r="AX541" s="49">
        <f t="shared" si="292"/>
        <v>0</v>
      </c>
      <c r="AY541" s="49">
        <f t="shared" si="293"/>
        <v>2790.6379424980269</v>
      </c>
      <c r="AZ541" s="49">
        <f t="shared" si="294"/>
        <v>0</v>
      </c>
      <c r="BA541" s="49">
        <f t="shared" si="295"/>
        <v>0</v>
      </c>
      <c r="BB541" s="49">
        <f t="shared" si="296"/>
        <v>0</v>
      </c>
      <c r="BC541" s="49">
        <f t="shared" si="297"/>
        <v>0</v>
      </c>
      <c r="BD541" s="49">
        <f t="shared" si="298"/>
        <v>0</v>
      </c>
      <c r="BE541" s="49">
        <f t="shared" si="299"/>
        <v>0</v>
      </c>
      <c r="BF541" s="49">
        <f t="shared" si="300"/>
        <v>0</v>
      </c>
      <c r="BG541" s="49">
        <f t="shared" si="301"/>
        <v>0</v>
      </c>
      <c r="BH541" s="72">
        <f t="shared" si="302"/>
        <v>2790.6379424980269</v>
      </c>
      <c r="BI541" s="49">
        <f>VLOOKUP(A541,'1_12'!A:O,15,0)</f>
        <v>4430.75</v>
      </c>
      <c r="BJ541" s="73">
        <f t="shared" si="303"/>
        <v>-1640.1120575019731</v>
      </c>
      <c r="BK541" s="50">
        <f t="shared" si="304"/>
        <v>1.4086606213798006E-3</v>
      </c>
    </row>
    <row r="542" spans="1:63" x14ac:dyDescent="0.3">
      <c r="A542" s="77" t="s">
        <v>2767</v>
      </c>
      <c r="B542" s="77" t="s">
        <v>89</v>
      </c>
      <c r="C542" s="77">
        <f>VLOOKUP(B542,Площадь!D:E,2,0)</f>
        <v>61.5</v>
      </c>
      <c r="D542" s="113">
        <v>45068</v>
      </c>
      <c r="I542">
        <f>31-I541</f>
        <v>10</v>
      </c>
      <c r="J542">
        <v>30</v>
      </c>
      <c r="K542">
        <v>31</v>
      </c>
      <c r="L542">
        <v>31</v>
      </c>
      <c r="M542">
        <v>30</v>
      </c>
      <c r="N542">
        <v>31</v>
      </c>
      <c r="O542">
        <v>30</v>
      </c>
      <c r="P542">
        <v>31</v>
      </c>
      <c r="Q542">
        <f t="shared" si="307"/>
        <v>224</v>
      </c>
      <c r="R542" s="50"/>
      <c r="S542" s="50">
        <f>VLOOKUP(B542,'Общие показания'!A:P,16,0)</f>
        <v>1.6368586072790192</v>
      </c>
      <c r="T542" s="50">
        <f t="shared" si="274"/>
        <v>0</v>
      </c>
      <c r="U542" s="50">
        <f t="shared" si="275"/>
        <v>0</v>
      </c>
      <c r="V542" s="50">
        <f t="shared" si="276"/>
        <v>0</v>
      </c>
      <c r="W542" s="50">
        <f t="shared" si="277"/>
        <v>0</v>
      </c>
      <c r="X542" s="50">
        <f t="shared" si="278"/>
        <v>0</v>
      </c>
      <c r="Y542" s="50"/>
      <c r="Z542" s="50"/>
      <c r="AA542" s="50"/>
      <c r="AB542" s="50"/>
      <c r="AC542" s="50"/>
      <c r="AD542" s="50">
        <f t="shared" si="279"/>
        <v>0.6344590721955834</v>
      </c>
      <c r="AE542" s="50">
        <f t="shared" si="280"/>
        <v>0.44165474802749288</v>
      </c>
      <c r="AF542" s="50">
        <f t="shared" si="281"/>
        <v>0.56074478705594311</v>
      </c>
      <c r="AG542" s="50">
        <f t="shared" si="282"/>
        <v>0</v>
      </c>
      <c r="AI542" s="50">
        <f t="shared" si="283"/>
        <v>0</v>
      </c>
      <c r="AJ542" s="50">
        <f t="shared" si="284"/>
        <v>0</v>
      </c>
      <c r="AK542" s="50">
        <f t="shared" si="285"/>
        <v>0</v>
      </c>
      <c r="AL542" s="50">
        <f t="shared" si="286"/>
        <v>0</v>
      </c>
      <c r="AR542" s="50">
        <f t="shared" si="287"/>
        <v>0.91608462787766143</v>
      </c>
      <c r="AS542" s="50">
        <f t="shared" si="288"/>
        <v>0.81991848371139087</v>
      </c>
      <c r="AT542" s="50">
        <f t="shared" si="289"/>
        <v>1.1259501529279394</v>
      </c>
      <c r="AV542" s="49">
        <f t="shared" si="290"/>
        <v>0</v>
      </c>
      <c r="AW542" s="49">
        <f t="shared" si="291"/>
        <v>0</v>
      </c>
      <c r="AX542" s="49">
        <f t="shared" si="292"/>
        <v>0</v>
      </c>
      <c r="AY542" s="49">
        <f t="shared" si="293"/>
        <v>0</v>
      </c>
      <c r="AZ542" s="49">
        <f t="shared" si="294"/>
        <v>0</v>
      </c>
      <c r="BA542" s="49">
        <f t="shared" si="295"/>
        <v>0</v>
      </c>
      <c r="BB542" s="49">
        <f t="shared" si="296"/>
        <v>0</v>
      </c>
      <c r="BC542" s="49">
        <f t="shared" si="297"/>
        <v>0</v>
      </c>
      <c r="BD542" s="49">
        <f t="shared" si="298"/>
        <v>0</v>
      </c>
      <c r="BE542" s="49">
        <f t="shared" si="299"/>
        <v>4162.2174867286158</v>
      </c>
      <c r="BF542" s="49">
        <f t="shared" si="300"/>
        <v>3386.5167203505898</v>
      </c>
      <c r="BG542" s="49">
        <f t="shared" si="301"/>
        <v>4527.6964290951346</v>
      </c>
      <c r="BH542" s="72">
        <f t="shared" si="302"/>
        <v>12076.43063617434</v>
      </c>
      <c r="BI542" s="49">
        <f>VLOOKUP(A542,'1_12'!A:O,15,0)</f>
        <v>19341.939999999999</v>
      </c>
      <c r="BJ542" s="73">
        <f t="shared" si="303"/>
        <v>-7265.5093638256585</v>
      </c>
      <c r="BK542" s="50">
        <f t="shared" si="304"/>
        <v>6.0959510457940531E-3</v>
      </c>
    </row>
    <row r="543" spans="1:63" x14ac:dyDescent="0.3">
      <c r="A543" s="77" t="s">
        <v>1817</v>
      </c>
      <c r="B543" s="77" t="s">
        <v>155</v>
      </c>
      <c r="C543" s="77">
        <f>VLOOKUP(B543,Площадь!D:E,2,0)</f>
        <v>39.1</v>
      </c>
      <c r="D543" s="113"/>
      <c r="E543">
        <v>31</v>
      </c>
      <c r="F543">
        <v>28</v>
      </c>
      <c r="G543">
        <v>31</v>
      </c>
      <c r="H543">
        <v>30</v>
      </c>
      <c r="I543">
        <v>31</v>
      </c>
      <c r="J543">
        <v>30</v>
      </c>
      <c r="K543">
        <v>31</v>
      </c>
      <c r="L543">
        <v>31</v>
      </c>
      <c r="M543">
        <v>30</v>
      </c>
      <c r="N543">
        <v>31</v>
      </c>
      <c r="O543">
        <v>30</v>
      </c>
      <c r="P543">
        <v>31</v>
      </c>
      <c r="Q543">
        <f t="shared" ref="Q543:Q554" si="308">SUM(E543:P543)</f>
        <v>365</v>
      </c>
      <c r="R543" s="50">
        <f>VLOOKUP(B543,'Общие показания'!A:H,8,0)</f>
        <v>0.21815981228277018</v>
      </c>
      <c r="S543" s="50">
        <f>VLOOKUP(B543,'Общие показания'!A:P,16,0)</f>
        <v>2.7048401877172292</v>
      </c>
      <c r="T543" s="50">
        <f t="shared" si="274"/>
        <v>0</v>
      </c>
      <c r="U543" s="50">
        <f t="shared" si="275"/>
        <v>0</v>
      </c>
      <c r="V543" s="50">
        <f t="shared" si="276"/>
        <v>0</v>
      </c>
      <c r="W543" s="50">
        <f t="shared" si="277"/>
        <v>0.21815981228277018</v>
      </c>
      <c r="X543" s="50">
        <f t="shared" si="278"/>
        <v>0</v>
      </c>
      <c r="Y543" s="50"/>
      <c r="Z543" s="50"/>
      <c r="AA543" s="50"/>
      <c r="AB543" s="50"/>
      <c r="AC543" s="50"/>
      <c r="AD543" s="50">
        <f t="shared" si="279"/>
        <v>1.0484170033410054</v>
      </c>
      <c r="AE543" s="50">
        <f t="shared" si="280"/>
        <v>0.72981594515772164</v>
      </c>
      <c r="AF543" s="50">
        <f t="shared" si="281"/>
        <v>0.92660723921850241</v>
      </c>
      <c r="AG543" s="50">
        <f t="shared" si="282"/>
        <v>0</v>
      </c>
      <c r="AI543" s="50">
        <f t="shared" si="283"/>
        <v>0</v>
      </c>
      <c r="AJ543" s="50">
        <f t="shared" si="284"/>
        <v>0</v>
      </c>
      <c r="AK543" s="50">
        <f t="shared" si="285"/>
        <v>0</v>
      </c>
      <c r="AL543" s="50">
        <f t="shared" si="286"/>
        <v>0.4427837512686324</v>
      </c>
      <c r="AR543" s="50">
        <f t="shared" si="287"/>
        <v>0.58242128374010671</v>
      </c>
      <c r="AS543" s="50">
        <f t="shared" si="288"/>
        <v>0.52128150753033142</v>
      </c>
      <c r="AT543" s="50">
        <f t="shared" si="289"/>
        <v>0.71584798340621847</v>
      </c>
      <c r="AV543" s="49">
        <f t="shared" si="290"/>
        <v>0</v>
      </c>
      <c r="AW543" s="49">
        <f t="shared" si="291"/>
        <v>0</v>
      </c>
      <c r="AX543" s="49">
        <f t="shared" si="292"/>
        <v>0</v>
      </c>
      <c r="AY543" s="49">
        <f t="shared" si="293"/>
        <v>1774.2104642548431</v>
      </c>
      <c r="AZ543" s="49">
        <f t="shared" si="294"/>
        <v>0</v>
      </c>
      <c r="BA543" s="49">
        <f t="shared" si="295"/>
        <v>0</v>
      </c>
      <c r="BB543" s="49">
        <f t="shared" si="296"/>
        <v>0</v>
      </c>
      <c r="BC543" s="49">
        <f t="shared" si="297"/>
        <v>0</v>
      </c>
      <c r="BD543" s="49">
        <f t="shared" si="298"/>
        <v>0</v>
      </c>
      <c r="BE543" s="49">
        <f t="shared" si="299"/>
        <v>4377.7570643090539</v>
      </c>
      <c r="BF543" s="49">
        <f t="shared" si="300"/>
        <v>3358.3959580977021</v>
      </c>
      <c r="BG543" s="49">
        <f t="shared" si="301"/>
        <v>4408.9411014048956</v>
      </c>
      <c r="BH543" s="72">
        <f t="shared" si="302"/>
        <v>13919.304588066494</v>
      </c>
      <c r="BI543" s="49">
        <f>VLOOKUP(A543,'1_12'!A:O,15,0)</f>
        <v>15114.06</v>
      </c>
      <c r="BJ543" s="73">
        <f t="shared" si="303"/>
        <v>-1194.7554119335055</v>
      </c>
      <c r="BK543" s="50">
        <f t="shared" si="304"/>
        <v>1.1051437608579047E-2</v>
      </c>
    </row>
    <row r="544" spans="1:63" x14ac:dyDescent="0.3">
      <c r="A544" s="77" t="s">
        <v>1499</v>
      </c>
      <c r="B544" s="77" t="s">
        <v>245</v>
      </c>
      <c r="C544" s="77">
        <f>VLOOKUP(B544,Площадь!D:E,2,0)</f>
        <v>31.8</v>
      </c>
      <c r="D544" s="113"/>
      <c r="E544">
        <v>31</v>
      </c>
      <c r="F544">
        <v>28</v>
      </c>
      <c r="G544">
        <v>31</v>
      </c>
      <c r="H544">
        <v>30</v>
      </c>
      <c r="I544">
        <v>31</v>
      </c>
      <c r="J544">
        <v>30</v>
      </c>
      <c r="K544">
        <v>31</v>
      </c>
      <c r="L544">
        <v>31</v>
      </c>
      <c r="M544">
        <v>30</v>
      </c>
      <c r="N544">
        <v>31</v>
      </c>
      <c r="O544">
        <v>30</v>
      </c>
      <c r="P544">
        <v>31</v>
      </c>
      <c r="Q544">
        <f t="shared" si="308"/>
        <v>365</v>
      </c>
      <c r="R544" s="50">
        <f>VLOOKUP(B544,'Общие показания'!A:H,8,0)</f>
        <v>0.17742920794353176</v>
      </c>
      <c r="S544" s="50">
        <f>VLOOKUP(B544,'Общие показания'!A:P,16,0)</f>
        <v>1.8435707920564681</v>
      </c>
      <c r="T544" s="50">
        <f t="shared" si="274"/>
        <v>0</v>
      </c>
      <c r="U544" s="50">
        <f t="shared" si="275"/>
        <v>0</v>
      </c>
      <c r="V544" s="50">
        <f t="shared" si="276"/>
        <v>0</v>
      </c>
      <c r="W544" s="50">
        <f t="shared" si="277"/>
        <v>0.17742920794353176</v>
      </c>
      <c r="X544" s="50">
        <f t="shared" si="278"/>
        <v>0</v>
      </c>
      <c r="Y544" s="50"/>
      <c r="Z544" s="50"/>
      <c r="AA544" s="50"/>
      <c r="AB544" s="50"/>
      <c r="AC544" s="50"/>
      <c r="AD544" s="50">
        <f t="shared" si="279"/>
        <v>0.71458231581736209</v>
      </c>
      <c r="AE544" s="50">
        <f t="shared" si="280"/>
        <v>0.49742952141116276</v>
      </c>
      <c r="AF544" s="50">
        <f t="shared" si="281"/>
        <v>0.63155895482794344</v>
      </c>
      <c r="AG544" s="50">
        <f t="shared" si="282"/>
        <v>0</v>
      </c>
      <c r="AI544" s="50">
        <f t="shared" si="283"/>
        <v>0</v>
      </c>
      <c r="AJ544" s="50">
        <f t="shared" si="284"/>
        <v>0</v>
      </c>
      <c r="AK544" s="50">
        <f t="shared" si="285"/>
        <v>0</v>
      </c>
      <c r="AL544" s="50">
        <f t="shared" si="286"/>
        <v>0.36011568517500026</v>
      </c>
      <c r="AR544" s="50">
        <f t="shared" si="287"/>
        <v>0.47368278319527862</v>
      </c>
      <c r="AS544" s="50">
        <f t="shared" si="288"/>
        <v>0.42395785011418263</v>
      </c>
      <c r="AT544" s="50">
        <f t="shared" si="289"/>
        <v>0.5821986156603004</v>
      </c>
      <c r="AV544" s="49">
        <f t="shared" si="290"/>
        <v>0</v>
      </c>
      <c r="AW544" s="49">
        <f t="shared" si="291"/>
        <v>0</v>
      </c>
      <c r="AX544" s="49">
        <f t="shared" si="292"/>
        <v>0</v>
      </c>
      <c r="AY544" s="49">
        <f t="shared" si="293"/>
        <v>1442.9640092916627</v>
      </c>
      <c r="AZ544" s="49">
        <f t="shared" si="294"/>
        <v>0</v>
      </c>
      <c r="BA544" s="49">
        <f t="shared" si="295"/>
        <v>0</v>
      </c>
      <c r="BB544" s="49">
        <f t="shared" si="296"/>
        <v>0</v>
      </c>
      <c r="BC544" s="49">
        <f t="shared" si="297"/>
        <v>0</v>
      </c>
      <c r="BD544" s="49">
        <f t="shared" si="298"/>
        <v>0</v>
      </c>
      <c r="BE544" s="49">
        <f t="shared" si="299"/>
        <v>3189.7313011855722</v>
      </c>
      <c r="BF544" s="49">
        <f t="shared" si="300"/>
        <v>2473.3354046277759</v>
      </c>
      <c r="BG544" s="49">
        <f t="shared" si="301"/>
        <v>3258.1622719158227</v>
      </c>
      <c r="BH544" s="72">
        <f t="shared" si="302"/>
        <v>10364.192987020833</v>
      </c>
      <c r="BI544" s="49">
        <f>VLOOKUP(A544,'1_12'!A:O,15,0)</f>
        <v>12292.199999999997</v>
      </c>
      <c r="BJ544" s="73">
        <f t="shared" si="303"/>
        <v>-1928.0070129791638</v>
      </c>
      <c r="BK544" s="50">
        <f t="shared" si="304"/>
        <v>1.0117806431196965E-2</v>
      </c>
    </row>
    <row r="545" spans="1:63" x14ac:dyDescent="0.3">
      <c r="A545" s="77" t="s">
        <v>1449</v>
      </c>
      <c r="B545" s="77" t="s">
        <v>60</v>
      </c>
      <c r="C545" s="77">
        <f>VLOOKUP(B545,Площадь!D:E,2,0)</f>
        <v>32.1</v>
      </c>
      <c r="D545" s="113"/>
      <c r="E545">
        <v>31</v>
      </c>
      <c r="F545">
        <v>28</v>
      </c>
      <c r="G545">
        <v>31</v>
      </c>
      <c r="H545">
        <v>30</v>
      </c>
      <c r="I545">
        <v>31</v>
      </c>
      <c r="J545">
        <v>30</v>
      </c>
      <c r="K545">
        <v>31</v>
      </c>
      <c r="L545">
        <v>31</v>
      </c>
      <c r="M545">
        <v>30</v>
      </c>
      <c r="N545">
        <v>31</v>
      </c>
      <c r="O545">
        <v>30</v>
      </c>
      <c r="P545">
        <v>31</v>
      </c>
      <c r="Q545">
        <f t="shared" si="308"/>
        <v>365</v>
      </c>
      <c r="R545" s="50">
        <f>VLOOKUP(B545,'Общие показания'!A:H,8,0)</f>
        <v>0.17910306839582923</v>
      </c>
      <c r="S545" s="50">
        <f>VLOOKUP(B545,'Общие показания'!A:P,16,0)</f>
        <v>0.711896931604171</v>
      </c>
      <c r="T545" s="50">
        <f t="shared" si="274"/>
        <v>0</v>
      </c>
      <c r="U545" s="50">
        <f t="shared" si="275"/>
        <v>0</v>
      </c>
      <c r="V545" s="50">
        <f t="shared" si="276"/>
        <v>0</v>
      </c>
      <c r="W545" s="50">
        <f t="shared" si="277"/>
        <v>0.17910306839582923</v>
      </c>
      <c r="X545" s="50">
        <f t="shared" si="278"/>
        <v>0</v>
      </c>
      <c r="Y545" s="50"/>
      <c r="Z545" s="50"/>
      <c r="AA545" s="50"/>
      <c r="AB545" s="50"/>
      <c r="AC545" s="50"/>
      <c r="AD545" s="50">
        <f t="shared" si="279"/>
        <v>0.27593676369841352</v>
      </c>
      <c r="AE545" s="50">
        <f t="shared" si="280"/>
        <v>0.19208296828511018</v>
      </c>
      <c r="AF545" s="50">
        <f t="shared" si="281"/>
        <v>0.24387719962064736</v>
      </c>
      <c r="AG545" s="50">
        <f t="shared" si="282"/>
        <v>0</v>
      </c>
      <c r="AI545" s="50">
        <f t="shared" si="283"/>
        <v>0</v>
      </c>
      <c r="AJ545" s="50">
        <f t="shared" si="284"/>
        <v>0</v>
      </c>
      <c r="AK545" s="50">
        <f t="shared" si="285"/>
        <v>0</v>
      </c>
      <c r="AL545" s="50">
        <f t="shared" si="286"/>
        <v>0.36351300295967004</v>
      </c>
      <c r="AR545" s="50">
        <f t="shared" si="287"/>
        <v>0.47815148869712087</v>
      </c>
      <c r="AS545" s="50">
        <f t="shared" si="288"/>
        <v>0.42795745247375039</v>
      </c>
      <c r="AT545" s="50">
        <f t="shared" si="289"/>
        <v>0.58769105543068068</v>
      </c>
      <c r="AV545" s="49">
        <f t="shared" si="290"/>
        <v>0</v>
      </c>
      <c r="AW545" s="49">
        <f t="shared" si="291"/>
        <v>0</v>
      </c>
      <c r="AX545" s="49">
        <f t="shared" si="292"/>
        <v>0</v>
      </c>
      <c r="AY545" s="49">
        <f t="shared" si="293"/>
        <v>1456.5768773038481</v>
      </c>
      <c r="AZ545" s="49">
        <f t="shared" si="294"/>
        <v>0</v>
      </c>
      <c r="BA545" s="49">
        <f t="shared" si="295"/>
        <v>0</v>
      </c>
      <c r="BB545" s="49">
        <f t="shared" si="296"/>
        <v>0</v>
      </c>
      <c r="BC545" s="49">
        <f t="shared" si="297"/>
        <v>0</v>
      </c>
      <c r="BD545" s="49">
        <f t="shared" si="298"/>
        <v>0</v>
      </c>
      <c r="BE545" s="49">
        <f t="shared" si="299"/>
        <v>2024.2443412004766</v>
      </c>
      <c r="BF545" s="49">
        <f t="shared" si="300"/>
        <v>1664.411703868255</v>
      </c>
      <c r="BG545" s="49">
        <f t="shared" si="301"/>
        <v>2232.2285611295829</v>
      </c>
      <c r="BH545" s="72">
        <f t="shared" si="302"/>
        <v>7377.461483502163</v>
      </c>
      <c r="BI545" s="49">
        <f>VLOOKUP(A545,'1_12'!A:O,15,0)</f>
        <v>12408.210000000003</v>
      </c>
      <c r="BJ545" s="73">
        <f t="shared" si="303"/>
        <v>-5030.7485164978398</v>
      </c>
      <c r="BK545" s="50">
        <f t="shared" si="304"/>
        <v>7.1347689500550942E-3</v>
      </c>
    </row>
    <row r="546" spans="1:63" x14ac:dyDescent="0.3">
      <c r="A546" s="77" t="s">
        <v>1856</v>
      </c>
      <c r="B546" s="77" t="s">
        <v>48</v>
      </c>
      <c r="C546" s="77">
        <f>VLOOKUP(B546,Площадь!D:E,2,0)</f>
        <v>39.299999999999997</v>
      </c>
      <c r="D546" s="113"/>
      <c r="E546">
        <v>31</v>
      </c>
      <c r="F546">
        <v>28</v>
      </c>
      <c r="G546">
        <v>31</v>
      </c>
      <c r="H546">
        <v>30</v>
      </c>
      <c r="I546">
        <v>31</v>
      </c>
      <c r="J546">
        <v>30</v>
      </c>
      <c r="K546">
        <v>31</v>
      </c>
      <c r="L546">
        <v>31</v>
      </c>
      <c r="M546">
        <v>30</v>
      </c>
      <c r="N546">
        <v>31</v>
      </c>
      <c r="O546">
        <v>30</v>
      </c>
      <c r="P546">
        <v>31</v>
      </c>
      <c r="Q546">
        <f t="shared" si="308"/>
        <v>365</v>
      </c>
      <c r="R546" s="50">
        <f>VLOOKUP(B546,'Общие показания'!A:H,8,0)</f>
        <v>0</v>
      </c>
      <c r="S546" s="50">
        <f>VLOOKUP(B546,'Общие показания'!A:P,16,0)</f>
        <v>2.6069999999999993</v>
      </c>
      <c r="T546" s="50">
        <f t="shared" si="274"/>
        <v>0</v>
      </c>
      <c r="U546" s="50">
        <f t="shared" si="275"/>
        <v>0</v>
      </c>
      <c r="V546" s="50">
        <f t="shared" si="276"/>
        <v>0</v>
      </c>
      <c r="W546" s="50">
        <f t="shared" si="277"/>
        <v>0</v>
      </c>
      <c r="X546" s="50">
        <f t="shared" si="278"/>
        <v>0</v>
      </c>
      <c r="Y546" s="50"/>
      <c r="Z546" s="50"/>
      <c r="AA546" s="50"/>
      <c r="AB546" s="50"/>
      <c r="AC546" s="50"/>
      <c r="AD546" s="50">
        <f t="shared" si="279"/>
        <v>1.0104933888965637</v>
      </c>
      <c r="AE546" s="50">
        <f t="shared" si="280"/>
        <v>0.7034168516373307</v>
      </c>
      <c r="AF546" s="50">
        <f t="shared" si="281"/>
        <v>0.89308975946610514</v>
      </c>
      <c r="AG546" s="50">
        <f t="shared" si="282"/>
        <v>0</v>
      </c>
      <c r="AI546" s="50">
        <f t="shared" si="283"/>
        <v>0</v>
      </c>
      <c r="AJ546" s="50">
        <f t="shared" si="284"/>
        <v>0</v>
      </c>
      <c r="AK546" s="50">
        <f t="shared" si="285"/>
        <v>0</v>
      </c>
      <c r="AL546" s="50">
        <f t="shared" si="286"/>
        <v>0.44504862979174553</v>
      </c>
      <c r="AR546" s="50">
        <f t="shared" si="287"/>
        <v>0.5854004207413348</v>
      </c>
      <c r="AS546" s="50">
        <f t="shared" si="288"/>
        <v>0.52394790910337663</v>
      </c>
      <c r="AT546" s="50">
        <f t="shared" si="289"/>
        <v>0.71950960991980517</v>
      </c>
      <c r="AV546" s="49">
        <f t="shared" si="290"/>
        <v>0</v>
      </c>
      <c r="AW546" s="49">
        <f t="shared" si="291"/>
        <v>0</v>
      </c>
      <c r="AX546" s="49">
        <f t="shared" si="292"/>
        <v>0</v>
      </c>
      <c r="AY546" s="49">
        <f t="shared" si="293"/>
        <v>1194.6707398677702</v>
      </c>
      <c r="AZ546" s="49">
        <f t="shared" si="294"/>
        <v>0</v>
      </c>
      <c r="BA546" s="49">
        <f t="shared" si="295"/>
        <v>0</v>
      </c>
      <c r="BB546" s="49">
        <f t="shared" si="296"/>
        <v>0</v>
      </c>
      <c r="BC546" s="49">
        <f t="shared" si="297"/>
        <v>0</v>
      </c>
      <c r="BD546" s="49">
        <f t="shared" si="298"/>
        <v>0</v>
      </c>
      <c r="BE546" s="49">
        <f t="shared" si="299"/>
        <v>4283.9535068395899</v>
      </c>
      <c r="BF546" s="49">
        <f t="shared" si="300"/>
        <v>3294.6888691419254</v>
      </c>
      <c r="BG546" s="49">
        <f t="shared" si="301"/>
        <v>4328.7972432047618</v>
      </c>
      <c r="BH546" s="72">
        <f t="shared" si="302"/>
        <v>13102.110359054048</v>
      </c>
      <c r="BI546" s="49">
        <f>VLOOKUP(A546,'1_12'!A:O,15,0)</f>
        <v>15191.37</v>
      </c>
      <c r="BJ546" s="73">
        <f t="shared" si="303"/>
        <v>-2089.2596409459529</v>
      </c>
      <c r="BK546" s="50">
        <f t="shared" si="304"/>
        <v>1.034967465978851E-2</v>
      </c>
    </row>
    <row r="547" spans="1:63" x14ac:dyDescent="0.3">
      <c r="A547" s="77" t="s">
        <v>1897</v>
      </c>
      <c r="B547" s="77" t="s">
        <v>200</v>
      </c>
      <c r="C547" s="77">
        <f>VLOOKUP(B547,Площадь!D:E,2,0)</f>
        <v>59</v>
      </c>
      <c r="D547" s="113"/>
      <c r="E547">
        <v>31</v>
      </c>
      <c r="F547">
        <v>28</v>
      </c>
      <c r="G547">
        <v>31</v>
      </c>
      <c r="H547">
        <v>30</v>
      </c>
      <c r="I547">
        <v>31</v>
      </c>
      <c r="J547">
        <v>30</v>
      </c>
      <c r="K547">
        <v>31</v>
      </c>
      <c r="L547">
        <v>31</v>
      </c>
      <c r="M547">
        <v>30</v>
      </c>
      <c r="N547">
        <v>31</v>
      </c>
      <c r="O547">
        <v>30</v>
      </c>
      <c r="P547">
        <v>31</v>
      </c>
      <c r="Q547">
        <f t="shared" si="308"/>
        <v>365</v>
      </c>
      <c r="R547" s="50">
        <f>VLOOKUP(B547,'Общие показания'!A:H,8,0)</f>
        <v>0.214</v>
      </c>
      <c r="S547" s="50">
        <f>VLOOKUP(B547,'Общие показания'!A:P,16,0)</f>
        <v>1.9849999999999994</v>
      </c>
      <c r="T547" s="50">
        <f t="shared" si="274"/>
        <v>0</v>
      </c>
      <c r="U547" s="50">
        <f t="shared" si="275"/>
        <v>0</v>
      </c>
      <c r="V547" s="50">
        <f t="shared" si="276"/>
        <v>0</v>
      </c>
      <c r="W547" s="50">
        <f t="shared" si="277"/>
        <v>0.214</v>
      </c>
      <c r="X547" s="50">
        <f t="shared" si="278"/>
        <v>0</v>
      </c>
      <c r="Y547" s="50"/>
      <c r="Z547" s="50"/>
      <c r="AA547" s="50"/>
      <c r="AB547" s="50"/>
      <c r="AC547" s="50"/>
      <c r="AD547" s="50">
        <f t="shared" si="279"/>
        <v>0.7694013720597157</v>
      </c>
      <c r="AE547" s="50">
        <f t="shared" si="280"/>
        <v>0.53558973935562004</v>
      </c>
      <c r="AF547" s="50">
        <f t="shared" si="281"/>
        <v>0.68000888858466391</v>
      </c>
      <c r="AG547" s="50">
        <f t="shared" si="282"/>
        <v>0</v>
      </c>
      <c r="AI547" s="50">
        <f t="shared" si="283"/>
        <v>0</v>
      </c>
      <c r="AJ547" s="50">
        <f t="shared" si="284"/>
        <v>0</v>
      </c>
      <c r="AK547" s="50">
        <f t="shared" si="285"/>
        <v>0</v>
      </c>
      <c r="AL547" s="50">
        <f t="shared" si="286"/>
        <v>0.66813916431839671</v>
      </c>
      <c r="AR547" s="50">
        <f t="shared" si="287"/>
        <v>0.87884541536230931</v>
      </c>
      <c r="AS547" s="50">
        <f t="shared" si="288"/>
        <v>0.78658846404832627</v>
      </c>
      <c r="AT547" s="50">
        <f t="shared" si="289"/>
        <v>1.0801798215081047</v>
      </c>
      <c r="AV547" s="49">
        <f t="shared" si="290"/>
        <v>0</v>
      </c>
      <c r="AW547" s="49">
        <f t="shared" si="291"/>
        <v>0</v>
      </c>
      <c r="AX547" s="49">
        <f t="shared" si="292"/>
        <v>0</v>
      </c>
      <c r="AY547" s="49">
        <f t="shared" si="293"/>
        <v>2367.9790871297314</v>
      </c>
      <c r="AZ547" s="49">
        <f t="shared" si="294"/>
        <v>0</v>
      </c>
      <c r="BA547" s="49">
        <f t="shared" si="295"/>
        <v>0</v>
      </c>
      <c r="BB547" s="49">
        <f t="shared" si="296"/>
        <v>0</v>
      </c>
      <c r="BC547" s="49">
        <f t="shared" si="297"/>
        <v>0</v>
      </c>
      <c r="BD547" s="49">
        <f t="shared" si="298"/>
        <v>0</v>
      </c>
      <c r="BE547" s="49">
        <f t="shared" si="299"/>
        <v>4424.4877462841869</v>
      </c>
      <c r="BF547" s="49">
        <f t="shared" si="300"/>
        <v>3549.2022820894172</v>
      </c>
      <c r="BG547" s="49">
        <f t="shared" si="301"/>
        <v>4724.9801658246242</v>
      </c>
      <c r="BH547" s="72">
        <f t="shared" si="302"/>
        <v>15066.649281327962</v>
      </c>
      <c r="BI547" s="49">
        <f>VLOOKUP(A547,'1_12'!A:O,15,0)</f>
        <v>22806.360000000004</v>
      </c>
      <c r="BJ547" s="73">
        <f t="shared" si="303"/>
        <v>-7739.7107186720423</v>
      </c>
      <c r="BK547" s="50">
        <f t="shared" si="304"/>
        <v>7.9276170412953921E-3</v>
      </c>
    </row>
    <row r="548" spans="1:63" x14ac:dyDescent="0.3">
      <c r="A548" s="77" t="s">
        <v>1930</v>
      </c>
      <c r="B548" s="77" t="s">
        <v>176</v>
      </c>
      <c r="C548" s="77">
        <f>VLOOKUP(B548,Площадь!D:E,2,0)</f>
        <v>33.5</v>
      </c>
      <c r="D548" s="113"/>
      <c r="E548">
        <v>31</v>
      </c>
      <c r="F548">
        <v>28</v>
      </c>
      <c r="G548">
        <v>31</v>
      </c>
      <c r="H548">
        <v>30</v>
      </c>
      <c r="I548">
        <v>31</v>
      </c>
      <c r="J548">
        <v>30</v>
      </c>
      <c r="K548">
        <v>31</v>
      </c>
      <c r="L548">
        <v>31</v>
      </c>
      <c r="M548">
        <v>30</v>
      </c>
      <c r="N548">
        <v>31</v>
      </c>
      <c r="O548">
        <v>30</v>
      </c>
      <c r="P548">
        <v>31</v>
      </c>
      <c r="Q548">
        <f t="shared" si="308"/>
        <v>365</v>
      </c>
      <c r="R548" s="50">
        <f>VLOOKUP(B548,'Общие показания'!A:H,8,0)</f>
        <v>0.18691441717321741</v>
      </c>
      <c r="S548" s="50">
        <f>VLOOKUP(B548,'Общие показания'!A:P,16,0)</f>
        <v>1.7750855828267831</v>
      </c>
      <c r="T548" s="50">
        <f t="shared" si="274"/>
        <v>0</v>
      </c>
      <c r="U548" s="50">
        <f t="shared" si="275"/>
        <v>0</v>
      </c>
      <c r="V548" s="50">
        <f t="shared" si="276"/>
        <v>0</v>
      </c>
      <c r="W548" s="50">
        <f t="shared" si="277"/>
        <v>0.18691441717321741</v>
      </c>
      <c r="X548" s="50">
        <f t="shared" si="278"/>
        <v>0</v>
      </c>
      <c r="Y548" s="50"/>
      <c r="Z548" s="50"/>
      <c r="AA548" s="50"/>
      <c r="AB548" s="50"/>
      <c r="AC548" s="50"/>
      <c r="AD548" s="50">
        <f t="shared" si="279"/>
        <v>0.68803691836289538</v>
      </c>
      <c r="AE548" s="50">
        <f t="shared" si="280"/>
        <v>0.47895094440308106</v>
      </c>
      <c r="AF548" s="50">
        <f t="shared" si="281"/>
        <v>0.60809772006080676</v>
      </c>
      <c r="AG548" s="50">
        <f t="shared" si="282"/>
        <v>0</v>
      </c>
      <c r="AI548" s="50">
        <f t="shared" si="283"/>
        <v>0</v>
      </c>
      <c r="AJ548" s="50">
        <f t="shared" si="284"/>
        <v>0</v>
      </c>
      <c r="AK548" s="50">
        <f t="shared" si="285"/>
        <v>0</v>
      </c>
      <c r="AL548" s="50">
        <f t="shared" si="286"/>
        <v>0.37936715262146253</v>
      </c>
      <c r="AR548" s="50">
        <f t="shared" si="287"/>
        <v>0.49900544770571803</v>
      </c>
      <c r="AS548" s="50">
        <f t="shared" si="288"/>
        <v>0.44662226348506656</v>
      </c>
      <c r="AT548" s="50">
        <f t="shared" si="289"/>
        <v>0.61332244102578815</v>
      </c>
      <c r="AV548" s="49">
        <f t="shared" si="290"/>
        <v>0</v>
      </c>
      <c r="AW548" s="49">
        <f t="shared" si="291"/>
        <v>0</v>
      </c>
      <c r="AX548" s="49">
        <f t="shared" si="292"/>
        <v>0</v>
      </c>
      <c r="AY548" s="49">
        <f t="shared" si="293"/>
        <v>1520.1035946940472</v>
      </c>
      <c r="AZ548" s="49">
        <f t="shared" si="294"/>
        <v>0</v>
      </c>
      <c r="BA548" s="49">
        <f t="shared" si="295"/>
        <v>0</v>
      </c>
      <c r="BB548" s="49">
        <f t="shared" si="296"/>
        <v>0</v>
      </c>
      <c r="BC548" s="49">
        <f t="shared" si="297"/>
        <v>0</v>
      </c>
      <c r="BD548" s="49">
        <f t="shared" si="298"/>
        <v>0</v>
      </c>
      <c r="BE548" s="49">
        <f t="shared" si="299"/>
        <v>3186.4490457799429</v>
      </c>
      <c r="BF548" s="49">
        <f t="shared" si="300"/>
        <v>2484.5716963266277</v>
      </c>
      <c r="BG548" s="49">
        <f t="shared" si="301"/>
        <v>3278.7314236144121</v>
      </c>
      <c r="BH548" s="72">
        <f t="shared" si="302"/>
        <v>10469.85576041503</v>
      </c>
      <c r="BI548" s="49">
        <f>VLOOKUP(A548,'1_12'!A:O,15,0)</f>
        <v>12949.38</v>
      </c>
      <c r="BJ548" s="73">
        <f t="shared" si="303"/>
        <v>-2479.5242395849691</v>
      </c>
      <c r="BK548" s="50">
        <f t="shared" si="304"/>
        <v>9.7022818528309344E-3</v>
      </c>
    </row>
    <row r="549" spans="1:63" x14ac:dyDescent="0.3">
      <c r="A549" s="77" t="s">
        <v>1843</v>
      </c>
      <c r="B549" s="77" t="s">
        <v>346</v>
      </c>
      <c r="C549" s="77">
        <f>VLOOKUP(B549,Площадь!D:E,2,0)</f>
        <v>32.5</v>
      </c>
      <c r="D549" s="113"/>
      <c r="E549">
        <v>31</v>
      </c>
      <c r="F549">
        <v>28</v>
      </c>
      <c r="G549">
        <v>31</v>
      </c>
      <c r="H549">
        <v>30</v>
      </c>
      <c r="I549">
        <v>31</v>
      </c>
      <c r="J549">
        <v>30</v>
      </c>
      <c r="K549">
        <v>31</v>
      </c>
      <c r="L549">
        <v>31</v>
      </c>
      <c r="M549">
        <v>30</v>
      </c>
      <c r="N549">
        <v>31</v>
      </c>
      <c r="O549">
        <v>30</v>
      </c>
      <c r="P549">
        <v>31</v>
      </c>
      <c r="Q549">
        <f t="shared" si="308"/>
        <v>365</v>
      </c>
      <c r="R549" s="50">
        <f>VLOOKUP(B549,'Общие показания'!A:H,8,0)</f>
        <v>0</v>
      </c>
      <c r="S549" s="50">
        <f>VLOOKUP(B549,'Общие показания'!A:P,16,0)</f>
        <v>0.78200000000000003</v>
      </c>
      <c r="T549" s="50">
        <f t="shared" si="274"/>
        <v>0</v>
      </c>
      <c r="U549" s="50">
        <f t="shared" si="275"/>
        <v>0</v>
      </c>
      <c r="V549" s="50">
        <f t="shared" si="276"/>
        <v>0</v>
      </c>
      <c r="W549" s="50">
        <f t="shared" si="277"/>
        <v>0</v>
      </c>
      <c r="X549" s="50">
        <f t="shared" si="278"/>
        <v>0</v>
      </c>
      <c r="Y549" s="50"/>
      <c r="Z549" s="50"/>
      <c r="AA549" s="50"/>
      <c r="AB549" s="50"/>
      <c r="AC549" s="50"/>
      <c r="AD549" s="50">
        <f t="shared" si="279"/>
        <v>0.30310925589455812</v>
      </c>
      <c r="AE549" s="50">
        <f t="shared" si="280"/>
        <v>0.21099807364035011</v>
      </c>
      <c r="AF549" s="50">
        <f t="shared" si="281"/>
        <v>0.26789267046509185</v>
      </c>
      <c r="AG549" s="50">
        <f t="shared" si="282"/>
        <v>0</v>
      </c>
      <c r="AI549" s="50">
        <f t="shared" si="283"/>
        <v>0</v>
      </c>
      <c r="AJ549" s="50">
        <f t="shared" si="284"/>
        <v>0</v>
      </c>
      <c r="AK549" s="50">
        <f t="shared" si="285"/>
        <v>0</v>
      </c>
      <c r="AL549" s="50">
        <f t="shared" si="286"/>
        <v>0.36804276000589647</v>
      </c>
      <c r="AR549" s="50">
        <f t="shared" si="287"/>
        <v>0.48410976269957717</v>
      </c>
      <c r="AS549" s="50">
        <f t="shared" si="288"/>
        <v>0.43329025561984069</v>
      </c>
      <c r="AT549" s="50">
        <f t="shared" si="289"/>
        <v>0.59501430845785419</v>
      </c>
      <c r="AV549" s="49">
        <f t="shared" si="290"/>
        <v>0</v>
      </c>
      <c r="AW549" s="49">
        <f t="shared" si="291"/>
        <v>0</v>
      </c>
      <c r="AX549" s="49">
        <f t="shared" si="292"/>
        <v>0</v>
      </c>
      <c r="AY549" s="49">
        <f t="shared" si="293"/>
        <v>987.95926324942832</v>
      </c>
      <c r="AZ549" s="49">
        <f t="shared" si="294"/>
        <v>0</v>
      </c>
      <c r="BA549" s="49">
        <f t="shared" si="295"/>
        <v>0</v>
      </c>
      <c r="BB549" s="49">
        <f t="shared" si="296"/>
        <v>0</v>
      </c>
      <c r="BC549" s="49">
        <f t="shared" si="297"/>
        <v>0</v>
      </c>
      <c r="BD549" s="49">
        <f t="shared" si="298"/>
        <v>0</v>
      </c>
      <c r="BE549" s="49">
        <f t="shared" si="299"/>
        <v>2113.179244753353</v>
      </c>
      <c r="BF549" s="49">
        <f t="shared" si="300"/>
        <v>1729.501819532886</v>
      </c>
      <c r="BG549" s="49">
        <f t="shared" si="301"/>
        <v>2316.3529779415994</v>
      </c>
      <c r="BH549" s="72">
        <f t="shared" si="302"/>
        <v>7146.9933054772664</v>
      </c>
      <c r="BI549" s="49">
        <f>VLOOKUP(A549,'1_12'!A:O,15,0)</f>
        <v>12562.829999999998</v>
      </c>
      <c r="BJ549" s="73">
        <f t="shared" si="303"/>
        <v>-5415.8366945227317</v>
      </c>
      <c r="BK549" s="50">
        <f t="shared" si="304"/>
        <v>6.8268130430337651E-3</v>
      </c>
    </row>
    <row r="550" spans="1:63" x14ac:dyDescent="0.3">
      <c r="A550" s="77" t="s">
        <v>1808</v>
      </c>
      <c r="B550" s="77" t="s">
        <v>91</v>
      </c>
      <c r="C550" s="77">
        <f>VLOOKUP(B550,Площадь!D:E,2,0)</f>
        <v>55.7</v>
      </c>
      <c r="D550" s="113"/>
      <c r="E550">
        <v>31</v>
      </c>
      <c r="F550">
        <v>28</v>
      </c>
      <c r="G550">
        <v>31</v>
      </c>
      <c r="H550">
        <v>30</v>
      </c>
      <c r="I550">
        <v>31</v>
      </c>
      <c r="J550">
        <v>30</v>
      </c>
      <c r="K550">
        <v>31</v>
      </c>
      <c r="L550">
        <v>31</v>
      </c>
      <c r="M550">
        <v>30</v>
      </c>
      <c r="N550">
        <v>31</v>
      </c>
      <c r="O550">
        <v>30</v>
      </c>
      <c r="P550">
        <v>31</v>
      </c>
      <c r="Q550">
        <f t="shared" si="308"/>
        <v>365</v>
      </c>
      <c r="R550" s="50">
        <f>VLOOKUP(B550,'Общие показания'!A:H,8,0)</f>
        <v>0.31078009064323014</v>
      </c>
      <c r="S550" s="50">
        <f>VLOOKUP(B550,'Общие показания'!A:P,16,0)</f>
        <v>5.0332199093567684</v>
      </c>
      <c r="T550" s="50">
        <f t="shared" si="274"/>
        <v>0</v>
      </c>
      <c r="U550" s="50">
        <f t="shared" si="275"/>
        <v>0</v>
      </c>
      <c r="V550" s="50">
        <f t="shared" si="276"/>
        <v>0</v>
      </c>
      <c r="W550" s="50">
        <f t="shared" si="277"/>
        <v>0.31078009064323014</v>
      </c>
      <c r="X550" s="50">
        <f t="shared" si="278"/>
        <v>0</v>
      </c>
      <c r="Y550" s="50"/>
      <c r="Z550" s="50"/>
      <c r="AA550" s="50"/>
      <c r="AB550" s="50"/>
      <c r="AC550" s="50"/>
      <c r="AD550" s="50">
        <f t="shared" si="279"/>
        <v>1.9509150146787788</v>
      </c>
      <c r="AE550" s="50">
        <f t="shared" si="280"/>
        <v>1.3580558888523475</v>
      </c>
      <c r="AF550" s="50">
        <f t="shared" si="281"/>
        <v>1.7242490058256421</v>
      </c>
      <c r="AG550" s="50">
        <f t="shared" si="282"/>
        <v>0</v>
      </c>
      <c r="AI550" s="50">
        <f t="shared" si="283"/>
        <v>0</v>
      </c>
      <c r="AJ550" s="50">
        <f t="shared" si="284"/>
        <v>0</v>
      </c>
      <c r="AK550" s="50">
        <f t="shared" si="285"/>
        <v>0</v>
      </c>
      <c r="AL550" s="50">
        <f t="shared" si="286"/>
        <v>0.63076866868702874</v>
      </c>
      <c r="AR550" s="50">
        <f t="shared" si="287"/>
        <v>0.8296896548420446</v>
      </c>
      <c r="AS550" s="50">
        <f t="shared" si="288"/>
        <v>0.74259283809308085</v>
      </c>
      <c r="AT550" s="50">
        <f t="shared" si="289"/>
        <v>1.0197629840339224</v>
      </c>
      <c r="AV550" s="49">
        <f t="shared" si="290"/>
        <v>0</v>
      </c>
      <c r="AW550" s="49">
        <f t="shared" si="291"/>
        <v>0</v>
      </c>
      <c r="AX550" s="49">
        <f t="shared" si="292"/>
        <v>0</v>
      </c>
      <c r="AY550" s="49">
        <f t="shared" si="293"/>
        <v>2527.4558275957738</v>
      </c>
      <c r="AZ550" s="49">
        <f t="shared" si="294"/>
        <v>0</v>
      </c>
      <c r="BA550" s="49">
        <f t="shared" si="295"/>
        <v>0</v>
      </c>
      <c r="BB550" s="49">
        <f t="shared" si="296"/>
        <v>0</v>
      </c>
      <c r="BC550" s="49">
        <f t="shared" si="297"/>
        <v>0</v>
      </c>
      <c r="BD550" s="49">
        <f t="shared" si="298"/>
        <v>0</v>
      </c>
      <c r="BE550" s="49">
        <f t="shared" si="299"/>
        <v>7464.1439506749184</v>
      </c>
      <c r="BF550" s="49">
        <f t="shared" si="300"/>
        <v>5638.8974166632306</v>
      </c>
      <c r="BG550" s="49">
        <f t="shared" si="301"/>
        <v>7365.9160250994209</v>
      </c>
      <c r="BH550" s="72">
        <f t="shared" si="302"/>
        <v>22996.413220033344</v>
      </c>
      <c r="BI550" s="49">
        <f>VLOOKUP(A550,'1_12'!A:O,15,0)</f>
        <v>21530.699999999997</v>
      </c>
      <c r="BJ550" s="73">
        <f t="shared" si="303"/>
        <v>1465.7132200333472</v>
      </c>
      <c r="BK550" s="50">
        <f t="shared" si="304"/>
        <v>1.2816897285541702E-2</v>
      </c>
    </row>
    <row r="551" spans="1:63" x14ac:dyDescent="0.3">
      <c r="A551" s="77" t="s">
        <v>1977</v>
      </c>
      <c r="B551" s="77" t="s">
        <v>151</v>
      </c>
      <c r="C551" s="77">
        <f>VLOOKUP(B551,Площадь!D:E,2,0)</f>
        <v>61.5</v>
      </c>
      <c r="D551" s="113"/>
      <c r="E551">
        <v>31</v>
      </c>
      <c r="F551">
        <v>28</v>
      </c>
      <c r="G551">
        <v>31</v>
      </c>
      <c r="H551">
        <v>30</v>
      </c>
      <c r="I551">
        <v>31</v>
      </c>
      <c r="J551">
        <v>30</v>
      </c>
      <c r="K551">
        <v>31</v>
      </c>
      <c r="L551">
        <v>31</v>
      </c>
      <c r="M551">
        <v>30</v>
      </c>
      <c r="N551">
        <v>31</v>
      </c>
      <c r="O551">
        <v>30</v>
      </c>
      <c r="P551">
        <v>31</v>
      </c>
      <c r="Q551">
        <f t="shared" si="308"/>
        <v>365</v>
      </c>
      <c r="R551" s="50">
        <f>VLOOKUP(B551,'Общие показания'!A:H,8,0)</f>
        <v>0.34314139272098121</v>
      </c>
      <c r="S551" s="50">
        <f>VLOOKUP(B551,'Общие показания'!A:P,16,0)</f>
        <v>0.6258586072790191</v>
      </c>
      <c r="T551" s="50">
        <f t="shared" si="274"/>
        <v>0</v>
      </c>
      <c r="U551" s="50">
        <f t="shared" si="275"/>
        <v>0</v>
      </c>
      <c r="V551" s="50">
        <f t="shared" si="276"/>
        <v>0</v>
      </c>
      <c r="W551" s="50">
        <f t="shared" si="277"/>
        <v>0.34314139272098121</v>
      </c>
      <c r="X551" s="50">
        <f t="shared" si="278"/>
        <v>0</v>
      </c>
      <c r="Y551" s="50"/>
      <c r="Z551" s="50"/>
      <c r="AA551" s="50"/>
      <c r="AB551" s="50"/>
      <c r="AC551" s="50"/>
      <c r="AD551" s="50">
        <f t="shared" si="279"/>
        <v>0.24258764289967766</v>
      </c>
      <c r="AE551" s="50">
        <f t="shared" si="280"/>
        <v>0.16886823594259007</v>
      </c>
      <c r="AF551" s="50">
        <f t="shared" si="281"/>
        <v>0.2144027284367514</v>
      </c>
      <c r="AG551" s="50">
        <f t="shared" si="282"/>
        <v>0</v>
      </c>
      <c r="AI551" s="50">
        <f t="shared" si="283"/>
        <v>0</v>
      </c>
      <c r="AJ551" s="50">
        <f t="shared" si="284"/>
        <v>0</v>
      </c>
      <c r="AK551" s="50">
        <f t="shared" si="285"/>
        <v>0</v>
      </c>
      <c r="AL551" s="50">
        <f t="shared" si="286"/>
        <v>0.6964501458573118</v>
      </c>
      <c r="AR551" s="50">
        <f t="shared" si="287"/>
        <v>0.91608462787766143</v>
      </c>
      <c r="AS551" s="50">
        <f t="shared" si="288"/>
        <v>0.81991848371139087</v>
      </c>
      <c r="AT551" s="50">
        <f t="shared" si="289"/>
        <v>1.1259501529279394</v>
      </c>
      <c r="AV551" s="49">
        <f t="shared" si="290"/>
        <v>0</v>
      </c>
      <c r="AW551" s="49">
        <f t="shared" si="291"/>
        <v>0</v>
      </c>
      <c r="AX551" s="49">
        <f t="shared" si="292"/>
        <v>0</v>
      </c>
      <c r="AY551" s="49">
        <f t="shared" si="293"/>
        <v>2790.6379424980269</v>
      </c>
      <c r="AZ551" s="49">
        <f t="shared" si="294"/>
        <v>0</v>
      </c>
      <c r="BA551" s="49">
        <f t="shared" si="295"/>
        <v>0</v>
      </c>
      <c r="BB551" s="49">
        <f t="shared" si="296"/>
        <v>0</v>
      </c>
      <c r="BC551" s="49">
        <f t="shared" si="297"/>
        <v>0</v>
      </c>
      <c r="BD551" s="49">
        <f t="shared" si="298"/>
        <v>0</v>
      </c>
      <c r="BE551" s="49">
        <f t="shared" si="299"/>
        <v>3110.2934967838582</v>
      </c>
      <c r="BF551" s="49">
        <f t="shared" si="300"/>
        <v>2654.2595187703605</v>
      </c>
      <c r="BG551" s="49">
        <f t="shared" si="301"/>
        <v>3597.9896606201214</v>
      </c>
      <c r="BH551" s="72">
        <f t="shared" si="302"/>
        <v>12153.180618672368</v>
      </c>
      <c r="BI551" s="49">
        <f>VLOOKUP(A551,'1_12'!A:O,15,0)</f>
        <v>23772.69</v>
      </c>
      <c r="BJ551" s="73">
        <f t="shared" si="303"/>
        <v>-11619.509381327631</v>
      </c>
      <c r="BK551" s="50">
        <f t="shared" si="304"/>
        <v>6.1346929679868614E-3</v>
      </c>
    </row>
    <row r="552" spans="1:63" x14ac:dyDescent="0.3">
      <c r="A552" s="77" t="s">
        <v>1487</v>
      </c>
      <c r="B552" s="77" t="s">
        <v>300</v>
      </c>
      <c r="C552" s="77">
        <f>VLOOKUP(B552,Площадь!D:E,2,0)</f>
        <v>39.1</v>
      </c>
      <c r="D552" s="113"/>
      <c r="E552">
        <v>31</v>
      </c>
      <c r="F552">
        <v>28</v>
      </c>
      <c r="G552">
        <v>31</v>
      </c>
      <c r="H552">
        <v>30</v>
      </c>
      <c r="I552">
        <v>31</v>
      </c>
      <c r="J552">
        <v>30</v>
      </c>
      <c r="K552">
        <v>31</v>
      </c>
      <c r="L552">
        <v>31</v>
      </c>
      <c r="M552">
        <v>30</v>
      </c>
      <c r="N552">
        <v>31</v>
      </c>
      <c r="O552">
        <v>30</v>
      </c>
      <c r="P552">
        <v>31</v>
      </c>
      <c r="Q552">
        <f t="shared" si="308"/>
        <v>365</v>
      </c>
      <c r="R552" s="50">
        <f>VLOOKUP(B552,'Общие показания'!A:H,8,0)</f>
        <v>0.21815981228277018</v>
      </c>
      <c r="S552" s="50">
        <f>VLOOKUP(B552,'Общие показания'!A:P,16,0)</f>
        <v>0</v>
      </c>
      <c r="T552" s="50">
        <f t="shared" si="274"/>
        <v>0</v>
      </c>
      <c r="U552" s="50">
        <f t="shared" si="275"/>
        <v>0</v>
      </c>
      <c r="V552" s="50">
        <f t="shared" si="276"/>
        <v>0</v>
      </c>
      <c r="W552" s="50">
        <f t="shared" si="277"/>
        <v>0.21815981228277018</v>
      </c>
      <c r="X552" s="50">
        <f t="shared" si="278"/>
        <v>0</v>
      </c>
      <c r="Y552" s="50"/>
      <c r="Z552" s="50"/>
      <c r="AA552" s="50"/>
      <c r="AB552" s="50"/>
      <c r="AC552" s="50"/>
      <c r="AD552" s="50">
        <f t="shared" si="279"/>
        <v>0</v>
      </c>
      <c r="AE552" s="50">
        <f t="shared" si="280"/>
        <v>0</v>
      </c>
      <c r="AF552" s="50">
        <f t="shared" si="281"/>
        <v>0</v>
      </c>
      <c r="AG552" s="50">
        <f t="shared" si="282"/>
        <v>0</v>
      </c>
      <c r="AI552" s="50">
        <f t="shared" si="283"/>
        <v>0</v>
      </c>
      <c r="AJ552" s="50">
        <f t="shared" si="284"/>
        <v>0</v>
      </c>
      <c r="AK552" s="50">
        <f t="shared" si="285"/>
        <v>0</v>
      </c>
      <c r="AL552" s="50">
        <f t="shared" si="286"/>
        <v>0.4427837512686324</v>
      </c>
      <c r="AR552" s="50">
        <f t="shared" si="287"/>
        <v>0.58242128374010671</v>
      </c>
      <c r="AS552" s="50">
        <f t="shared" si="288"/>
        <v>0.52128150753033142</v>
      </c>
      <c r="AT552" s="50">
        <f t="shared" si="289"/>
        <v>0.71584798340621847</v>
      </c>
      <c r="AV552" s="49">
        <f t="shared" si="290"/>
        <v>0</v>
      </c>
      <c r="AW552" s="49">
        <f t="shared" si="291"/>
        <v>0</v>
      </c>
      <c r="AX552" s="49">
        <f t="shared" si="292"/>
        <v>0</v>
      </c>
      <c r="AY552" s="49">
        <f t="shared" si="293"/>
        <v>1774.2104642548431</v>
      </c>
      <c r="AZ552" s="49">
        <f t="shared" si="294"/>
        <v>0</v>
      </c>
      <c r="BA552" s="49">
        <f t="shared" si="295"/>
        <v>0</v>
      </c>
      <c r="BB552" s="49">
        <f t="shared" si="296"/>
        <v>0</v>
      </c>
      <c r="BC552" s="49">
        <f t="shared" si="297"/>
        <v>0</v>
      </c>
      <c r="BD552" s="49">
        <f t="shared" si="298"/>
        <v>0</v>
      </c>
      <c r="BE552" s="49">
        <f t="shared" si="299"/>
        <v>1563.4283972205928</v>
      </c>
      <c r="BF552" s="49">
        <f t="shared" si="300"/>
        <v>1399.3072275541206</v>
      </c>
      <c r="BG552" s="49">
        <f t="shared" si="301"/>
        <v>1921.5936927363166</v>
      </c>
      <c r="BH552" s="72">
        <f t="shared" si="302"/>
        <v>6658.5397817658732</v>
      </c>
      <c r="BI552" s="49">
        <f>VLOOKUP(A552,'1_12'!A:O,15,0)</f>
        <v>15114.06</v>
      </c>
      <c r="BJ552" s="73">
        <f t="shared" si="303"/>
        <v>-8455.5202182341272</v>
      </c>
      <c r="BK552" s="50">
        <f t="shared" si="304"/>
        <v>5.2866460746548568E-3</v>
      </c>
    </row>
    <row r="553" spans="1:63" x14ac:dyDescent="0.3">
      <c r="A553" s="77" t="s">
        <v>2073</v>
      </c>
      <c r="B553" s="77" t="s">
        <v>51</v>
      </c>
      <c r="C553" s="77">
        <f>VLOOKUP(B553,Площадь!D:E,2,0)</f>
        <v>31.8</v>
      </c>
      <c r="D553" s="113"/>
      <c r="E553">
        <v>31</v>
      </c>
      <c r="F553">
        <v>28</v>
      </c>
      <c r="G553">
        <v>31</v>
      </c>
      <c r="H553">
        <v>30</v>
      </c>
      <c r="I553">
        <v>31</v>
      </c>
      <c r="J553">
        <v>30</v>
      </c>
      <c r="K553">
        <v>31</v>
      </c>
      <c r="L553">
        <v>31</v>
      </c>
      <c r="M553">
        <v>30</v>
      </c>
      <c r="N553">
        <v>5</v>
      </c>
      <c r="Q553">
        <f t="shared" si="308"/>
        <v>278</v>
      </c>
      <c r="R553" s="50">
        <f>VLOOKUP(B553,'Общие показания'!A:H,8,0)</f>
        <v>0.17742920794353176</v>
      </c>
      <c r="S553" s="50"/>
      <c r="T553" s="50">
        <f t="shared" si="274"/>
        <v>0</v>
      </c>
      <c r="U553" s="50">
        <f t="shared" si="275"/>
        <v>0</v>
      </c>
      <c r="V553" s="50">
        <f t="shared" si="276"/>
        <v>0</v>
      </c>
      <c r="W553" s="50">
        <f t="shared" si="277"/>
        <v>0.17742920794353176</v>
      </c>
      <c r="X553" s="50">
        <f t="shared" si="278"/>
        <v>0</v>
      </c>
      <c r="Y553" s="50"/>
      <c r="Z553" s="50"/>
      <c r="AA553" s="50"/>
      <c r="AB553" s="50"/>
      <c r="AC553" s="50"/>
      <c r="AD553" s="50">
        <f>(S554*$AD$1)/31*N553</f>
        <v>0.10531494911351012</v>
      </c>
      <c r="AE553" s="50">
        <f>(S554*$AE$1)/30*O553</f>
        <v>0</v>
      </c>
      <c r="AF553" s="50">
        <f>(S554*$AF$1)/31*P553</f>
        <v>0</v>
      </c>
      <c r="AG553" s="50">
        <f t="shared" si="282"/>
        <v>-0.10531494911351012</v>
      </c>
      <c r="AI553" s="50">
        <f t="shared" si="283"/>
        <v>0</v>
      </c>
      <c r="AJ553" s="50">
        <f t="shared" si="284"/>
        <v>0</v>
      </c>
      <c r="AK553" s="50">
        <f t="shared" si="285"/>
        <v>0</v>
      </c>
      <c r="AL553" s="50">
        <f t="shared" si="286"/>
        <v>0.36011568517500026</v>
      </c>
      <c r="AR553" s="50">
        <f t="shared" si="287"/>
        <v>7.6400448902464294E-2</v>
      </c>
      <c r="AS553" s="50">
        <f t="shared" si="288"/>
        <v>0</v>
      </c>
      <c r="AT553" s="50">
        <f t="shared" si="289"/>
        <v>0</v>
      </c>
      <c r="AV553" s="49">
        <f t="shared" si="290"/>
        <v>0</v>
      </c>
      <c r="AW553" s="49">
        <f t="shared" si="291"/>
        <v>0</v>
      </c>
      <c r="AX553" s="49">
        <f t="shared" si="292"/>
        <v>0</v>
      </c>
      <c r="AY553" s="49">
        <f t="shared" si="293"/>
        <v>1442.9640092916627</v>
      </c>
      <c r="AZ553" s="49">
        <f t="shared" si="294"/>
        <v>0</v>
      </c>
      <c r="BA553" s="49">
        <f t="shared" si="295"/>
        <v>0</v>
      </c>
      <c r="BB553" s="49">
        <f t="shared" si="296"/>
        <v>0</v>
      </c>
      <c r="BC553" s="49">
        <f t="shared" si="297"/>
        <v>0</v>
      </c>
      <c r="BD553" s="49">
        <f t="shared" si="298"/>
        <v>0</v>
      </c>
      <c r="BE553" s="49">
        <f t="shared" si="299"/>
        <v>487.78954581816112</v>
      </c>
      <c r="BF553" s="49">
        <f t="shared" si="300"/>
        <v>0</v>
      </c>
      <c r="BG553" s="49">
        <f t="shared" si="301"/>
        <v>0</v>
      </c>
      <c r="BH553" s="72">
        <f t="shared" si="302"/>
        <v>1930.7535551098238</v>
      </c>
      <c r="BI553" s="49">
        <f>VLOOKUP(A553,'1_12'!A:O,15,0)</f>
        <v>8415.09</v>
      </c>
      <c r="BJ553" s="73">
        <f t="shared" si="303"/>
        <v>-6484.3364448901766</v>
      </c>
      <c r="BK553" s="50">
        <f t="shared" si="304"/>
        <v>1.8848540124069878E-3</v>
      </c>
    </row>
    <row r="554" spans="1:63" x14ac:dyDescent="0.3">
      <c r="A554" s="77" t="s">
        <v>2907</v>
      </c>
      <c r="B554" s="77" t="s">
        <v>51</v>
      </c>
      <c r="C554" s="77">
        <f>VLOOKUP(B554,Площадь!D:E,2,0)</f>
        <v>31.8</v>
      </c>
      <c r="D554" s="113">
        <v>45205</v>
      </c>
      <c r="N554">
        <f>31-N553</f>
        <v>26</v>
      </c>
      <c r="O554">
        <v>30</v>
      </c>
      <c r="P554">
        <v>31</v>
      </c>
      <c r="Q554">
        <f t="shared" si="308"/>
        <v>87</v>
      </c>
      <c r="R554" s="50"/>
      <c r="S554" s="50">
        <f>VLOOKUP(B554,'Общие показания'!A:P,16,0)</f>
        <v>1.6845707920564683</v>
      </c>
      <c r="T554" s="50">
        <f t="shared" si="274"/>
        <v>0</v>
      </c>
      <c r="U554" s="50">
        <f t="shared" si="275"/>
        <v>0</v>
      </c>
      <c r="V554" s="50">
        <f t="shared" si="276"/>
        <v>0</v>
      </c>
      <c r="W554" s="50">
        <f t="shared" si="277"/>
        <v>0</v>
      </c>
      <c r="X554" s="50">
        <f t="shared" si="278"/>
        <v>0</v>
      </c>
      <c r="Y554" s="50"/>
      <c r="Z554" s="50"/>
      <c r="AA554" s="50"/>
      <c r="AB554" s="50"/>
      <c r="AC554" s="50"/>
      <c r="AD554" s="50">
        <f t="shared" si="279"/>
        <v>0.54763773539025262</v>
      </c>
      <c r="AE554" s="50">
        <f t="shared" si="280"/>
        <v>0.45452837856101486</v>
      </c>
      <c r="AF554" s="50">
        <f t="shared" si="281"/>
        <v>0.57708972899169086</v>
      </c>
      <c r="AG554" s="50">
        <f t="shared" si="282"/>
        <v>0.10531494911351003</v>
      </c>
      <c r="AI554" s="50">
        <f t="shared" si="283"/>
        <v>0</v>
      </c>
      <c r="AJ554" s="50">
        <f t="shared" si="284"/>
        <v>0</v>
      </c>
      <c r="AK554" s="50">
        <f t="shared" si="285"/>
        <v>0</v>
      </c>
      <c r="AL554" s="50">
        <f t="shared" si="286"/>
        <v>0</v>
      </c>
      <c r="AR554" s="50">
        <f t="shared" si="287"/>
        <v>0.39728233429281429</v>
      </c>
      <c r="AS554" s="50">
        <f t="shared" si="288"/>
        <v>0.42395785011418263</v>
      </c>
      <c r="AT554" s="50">
        <f t="shared" si="289"/>
        <v>0.5821986156603004</v>
      </c>
      <c r="AV554" s="49">
        <f t="shared" si="290"/>
        <v>0</v>
      </c>
      <c r="AW554" s="49">
        <f t="shared" si="291"/>
        <v>0</v>
      </c>
      <c r="AX554" s="49">
        <f t="shared" si="292"/>
        <v>0</v>
      </c>
      <c r="AY554" s="49">
        <f t="shared" si="293"/>
        <v>0</v>
      </c>
      <c r="AZ554" s="49">
        <f t="shared" si="294"/>
        <v>0</v>
      </c>
      <c r="BA554" s="49">
        <f t="shared" si="295"/>
        <v>0</v>
      </c>
      <c r="BB554" s="49">
        <f t="shared" si="296"/>
        <v>0</v>
      </c>
      <c r="BC554" s="49">
        <f t="shared" si="297"/>
        <v>0</v>
      </c>
      <c r="BD554" s="49">
        <f t="shared" si="298"/>
        <v>0</v>
      </c>
      <c r="BE554" s="49">
        <f t="shared" si="299"/>
        <v>2536.5056382544376</v>
      </c>
      <c r="BF554" s="49">
        <f t="shared" si="300"/>
        <v>2358.1732928065535</v>
      </c>
      <c r="BG554" s="49">
        <f t="shared" si="301"/>
        <v>3111.9472608500196</v>
      </c>
      <c r="BH554" s="72">
        <f t="shared" si="302"/>
        <v>8006.6261919110111</v>
      </c>
      <c r="BI554" s="49">
        <f>VLOOKUP(A554,'1_12'!A:O,15,0)</f>
        <v>3877.1099999999997</v>
      </c>
      <c r="BJ554" s="73">
        <f t="shared" si="303"/>
        <v>4129.5161919110114</v>
      </c>
      <c r="BK554" s="50">
        <f t="shared" si="304"/>
        <v>7.8162857521233108E-3</v>
      </c>
    </row>
    <row r="555" spans="1:63" x14ac:dyDescent="0.3">
      <c r="A555" s="77" t="s">
        <v>1426</v>
      </c>
      <c r="B555" s="77" t="s">
        <v>289</v>
      </c>
      <c r="C555" s="77">
        <f>VLOOKUP(B555,Площадь!D:E,2,0)</f>
        <v>32.1</v>
      </c>
      <c r="D555" s="113"/>
      <c r="E555">
        <v>31</v>
      </c>
      <c r="F555">
        <v>28</v>
      </c>
      <c r="G555">
        <v>31</v>
      </c>
      <c r="H555">
        <v>30</v>
      </c>
      <c r="I555">
        <v>31</v>
      </c>
      <c r="J555">
        <v>30</v>
      </c>
      <c r="K555">
        <v>31</v>
      </c>
      <c r="L555">
        <v>31</v>
      </c>
      <c r="M555">
        <v>30</v>
      </c>
      <c r="N555">
        <v>31</v>
      </c>
      <c r="O555">
        <v>30</v>
      </c>
      <c r="P555">
        <v>31</v>
      </c>
      <c r="Q555">
        <f t="shared" ref="Q555:Q563" si="309">SUM(E555:P555)</f>
        <v>365</v>
      </c>
      <c r="R555" s="50">
        <f>VLOOKUP(B555,'Общие показания'!A:H,8,0)</f>
        <v>0.17910306839582923</v>
      </c>
      <c r="S555" s="50">
        <f>VLOOKUP(B555,'Общие показания'!A:P,16,0)</f>
        <v>1.6738969316041716</v>
      </c>
      <c r="T555" s="50">
        <f t="shared" si="274"/>
        <v>0</v>
      </c>
      <c r="U555" s="50">
        <f t="shared" si="275"/>
        <v>0</v>
      </c>
      <c r="V555" s="50">
        <f t="shared" si="276"/>
        <v>0</v>
      </c>
      <c r="W555" s="50">
        <f t="shared" si="277"/>
        <v>0.17910306839582923</v>
      </c>
      <c r="X555" s="50">
        <f t="shared" si="278"/>
        <v>0</v>
      </c>
      <c r="Y555" s="50"/>
      <c r="Z555" s="50"/>
      <c r="AA555" s="50"/>
      <c r="AB555" s="50"/>
      <c r="AC555" s="50"/>
      <c r="AD555" s="50">
        <f t="shared" si="279"/>
        <v>0.64881541353289574</v>
      </c>
      <c r="AE555" s="50">
        <f t="shared" si="280"/>
        <v>0.45164837345392977</v>
      </c>
      <c r="AF555" s="50">
        <f t="shared" si="281"/>
        <v>0.57343314461734618</v>
      </c>
      <c r="AG555" s="50">
        <f t="shared" si="282"/>
        <v>0</v>
      </c>
      <c r="AI555" s="50">
        <f t="shared" si="283"/>
        <v>0</v>
      </c>
      <c r="AJ555" s="50">
        <f t="shared" si="284"/>
        <v>0</v>
      </c>
      <c r="AK555" s="50">
        <f t="shared" si="285"/>
        <v>0</v>
      </c>
      <c r="AL555" s="50">
        <f t="shared" si="286"/>
        <v>0.36351300295967004</v>
      </c>
      <c r="AR555" s="50">
        <f t="shared" si="287"/>
        <v>0.47815148869712087</v>
      </c>
      <c r="AS555" s="50">
        <f t="shared" si="288"/>
        <v>0.42795745247375039</v>
      </c>
      <c r="AT555" s="50">
        <f t="shared" si="289"/>
        <v>0.58769105543068068</v>
      </c>
      <c r="AV555" s="49">
        <f t="shared" si="290"/>
        <v>0</v>
      </c>
      <c r="AW555" s="49">
        <f t="shared" si="291"/>
        <v>0</v>
      </c>
      <c r="AX555" s="49">
        <f t="shared" si="292"/>
        <v>0</v>
      </c>
      <c r="AY555" s="49">
        <f t="shared" si="293"/>
        <v>1456.5768773038481</v>
      </c>
      <c r="AZ555" s="49">
        <f t="shared" si="294"/>
        <v>0</v>
      </c>
      <c r="BA555" s="49">
        <f t="shared" si="295"/>
        <v>0</v>
      </c>
      <c r="BB555" s="49">
        <f t="shared" si="296"/>
        <v>0</v>
      </c>
      <c r="BC555" s="49">
        <f t="shared" si="297"/>
        <v>0</v>
      </c>
      <c r="BD555" s="49">
        <f t="shared" si="298"/>
        <v>0</v>
      </c>
      <c r="BE555" s="49">
        <f t="shared" si="299"/>
        <v>3025.1848736701677</v>
      </c>
      <c r="BF555" s="49">
        <f t="shared" si="300"/>
        <v>2361.1786948872277</v>
      </c>
      <c r="BG555" s="49">
        <f t="shared" si="301"/>
        <v>3116.8753576409217</v>
      </c>
      <c r="BH555" s="72">
        <f t="shared" si="302"/>
        <v>9959.8158035021661</v>
      </c>
      <c r="BI555" s="49">
        <f>VLOOKUP(A555,'1_12'!A:O,15,0)</f>
        <v>12408.210000000003</v>
      </c>
      <c r="BJ555" s="73">
        <f t="shared" si="303"/>
        <v>-2448.3941964978367</v>
      </c>
      <c r="BK555" s="50">
        <f t="shared" si="304"/>
        <v>9.6321728960571708E-3</v>
      </c>
    </row>
    <row r="556" spans="1:63" x14ac:dyDescent="0.3">
      <c r="A556" s="77" t="s">
        <v>1831</v>
      </c>
      <c r="B556" s="77" t="s">
        <v>53</v>
      </c>
      <c r="C556" s="77">
        <f>VLOOKUP(B556,Площадь!D:E,2,0)</f>
        <v>39.299999999999997</v>
      </c>
      <c r="D556" s="113"/>
      <c r="E556">
        <v>31</v>
      </c>
      <c r="F556">
        <v>28</v>
      </c>
      <c r="G556">
        <v>31</v>
      </c>
      <c r="H556">
        <v>30</v>
      </c>
      <c r="I556">
        <v>31</v>
      </c>
      <c r="J556">
        <v>30</v>
      </c>
      <c r="K556">
        <v>31</v>
      </c>
      <c r="L556">
        <v>31</v>
      </c>
      <c r="M556">
        <v>30</v>
      </c>
      <c r="N556">
        <v>31</v>
      </c>
      <c r="O556">
        <v>30</v>
      </c>
      <c r="P556">
        <v>31</v>
      </c>
      <c r="Q556">
        <f t="shared" si="309"/>
        <v>365</v>
      </c>
      <c r="R556" s="50">
        <f>VLOOKUP(B556,'Общие показания'!A:H,8,0)</f>
        <v>0.21927571925096845</v>
      </c>
      <c r="S556" s="50">
        <f>VLOOKUP(B556,'Общие показания'!A:P,16,0)</f>
        <v>2.5927242807490325</v>
      </c>
      <c r="T556" s="50">
        <f t="shared" si="274"/>
        <v>0</v>
      </c>
      <c r="U556" s="50">
        <f t="shared" si="275"/>
        <v>0</v>
      </c>
      <c r="V556" s="50">
        <f t="shared" si="276"/>
        <v>0</v>
      </c>
      <c r="W556" s="50">
        <f t="shared" si="277"/>
        <v>0.21927571925096845</v>
      </c>
      <c r="X556" s="50">
        <f t="shared" si="278"/>
        <v>0</v>
      </c>
      <c r="Y556" s="50"/>
      <c r="Z556" s="50"/>
      <c r="AA556" s="50"/>
      <c r="AB556" s="50"/>
      <c r="AC556" s="50"/>
      <c r="AD556" s="50">
        <f t="shared" si="279"/>
        <v>1.0049600095621389</v>
      </c>
      <c r="AE556" s="50">
        <f t="shared" si="280"/>
        <v>0.69956499836139141</v>
      </c>
      <c r="AF556" s="50">
        <f t="shared" si="281"/>
        <v>0.88819927282550237</v>
      </c>
      <c r="AG556" s="50">
        <f t="shared" si="282"/>
        <v>0</v>
      </c>
      <c r="AI556" s="50">
        <f t="shared" si="283"/>
        <v>0</v>
      </c>
      <c r="AJ556" s="50">
        <f t="shared" si="284"/>
        <v>0</v>
      </c>
      <c r="AK556" s="50">
        <f t="shared" si="285"/>
        <v>0</v>
      </c>
      <c r="AL556" s="50">
        <f t="shared" si="286"/>
        <v>0.44504862979174553</v>
      </c>
      <c r="AR556" s="50">
        <f t="shared" si="287"/>
        <v>0.5854004207413348</v>
      </c>
      <c r="AS556" s="50">
        <f t="shared" si="288"/>
        <v>0.52394790910337663</v>
      </c>
      <c r="AT556" s="50">
        <f t="shared" si="289"/>
        <v>0.71950960991980517</v>
      </c>
      <c r="AV556" s="49">
        <f t="shared" si="290"/>
        <v>0</v>
      </c>
      <c r="AW556" s="49">
        <f t="shared" si="291"/>
        <v>0</v>
      </c>
      <c r="AX556" s="49">
        <f t="shared" si="292"/>
        <v>0</v>
      </c>
      <c r="AY556" s="49">
        <f t="shared" si="293"/>
        <v>1783.2857095962997</v>
      </c>
      <c r="AZ556" s="49">
        <f t="shared" si="294"/>
        <v>0</v>
      </c>
      <c r="BA556" s="49">
        <f t="shared" si="295"/>
        <v>0</v>
      </c>
      <c r="BB556" s="49">
        <f t="shared" si="296"/>
        <v>0</v>
      </c>
      <c r="BC556" s="49">
        <f t="shared" si="297"/>
        <v>0</v>
      </c>
      <c r="BD556" s="49">
        <f t="shared" si="298"/>
        <v>0</v>
      </c>
      <c r="BE556" s="49">
        <f t="shared" si="299"/>
        <v>4269.0999246894326</v>
      </c>
      <c r="BF556" s="49">
        <f t="shared" si="300"/>
        <v>3284.3491082821251</v>
      </c>
      <c r="BG556" s="49">
        <f t="shared" si="301"/>
        <v>4315.6694164861947</v>
      </c>
      <c r="BH556" s="72">
        <f t="shared" si="302"/>
        <v>13652.404159054053</v>
      </c>
      <c r="BI556" s="49">
        <f>VLOOKUP(A556,'1_12'!A:O,15,0)</f>
        <v>15191.37</v>
      </c>
      <c r="BJ556" s="73">
        <f t="shared" si="303"/>
        <v>-1538.965840945948</v>
      </c>
      <c r="BK556" s="50">
        <f t="shared" si="304"/>
        <v>1.078436507539496E-2</v>
      </c>
    </row>
    <row r="557" spans="1:63" x14ac:dyDescent="0.3">
      <c r="A557" s="77" t="s">
        <v>1511</v>
      </c>
      <c r="B557" s="77" t="s">
        <v>74</v>
      </c>
      <c r="C557" s="77">
        <f>VLOOKUP(B557,Площадь!D:E,2,0)</f>
        <v>59</v>
      </c>
      <c r="D557" s="113"/>
      <c r="E557">
        <v>31</v>
      </c>
      <c r="F557">
        <v>28</v>
      </c>
      <c r="G557">
        <v>31</v>
      </c>
      <c r="H557">
        <v>30</v>
      </c>
      <c r="I557">
        <v>31</v>
      </c>
      <c r="J557">
        <v>30</v>
      </c>
      <c r="K557">
        <v>31</v>
      </c>
      <c r="L557">
        <v>31</v>
      </c>
      <c r="M557">
        <v>30</v>
      </c>
      <c r="N557">
        <v>31</v>
      </c>
      <c r="O557">
        <v>30</v>
      </c>
      <c r="P557">
        <v>31</v>
      </c>
      <c r="Q557">
        <f t="shared" si="309"/>
        <v>365</v>
      </c>
      <c r="R557" s="50">
        <f>VLOOKUP(B557,'Общие показания'!A:H,8,0)</f>
        <v>0</v>
      </c>
      <c r="S557" s="50">
        <f>VLOOKUP(B557,'Общие показания'!A:P,16,0)</f>
        <v>2.5660000000000007</v>
      </c>
      <c r="T557" s="50">
        <f t="shared" si="274"/>
        <v>0</v>
      </c>
      <c r="U557" s="50">
        <f t="shared" si="275"/>
        <v>0</v>
      </c>
      <c r="V557" s="50">
        <f t="shared" si="276"/>
        <v>0</v>
      </c>
      <c r="W557" s="50">
        <f t="shared" si="277"/>
        <v>0</v>
      </c>
      <c r="X557" s="50">
        <f t="shared" si="278"/>
        <v>0</v>
      </c>
      <c r="Y557" s="50"/>
      <c r="Z557" s="50"/>
      <c r="AA557" s="50"/>
      <c r="AB557" s="50"/>
      <c r="AC557" s="50"/>
      <c r="AD557" s="50">
        <f t="shared" si="279"/>
        <v>0.99460147138802601</v>
      </c>
      <c r="AE557" s="50">
        <f t="shared" si="280"/>
        <v>0.6923542927891797</v>
      </c>
      <c r="AF557" s="50">
        <f t="shared" si="281"/>
        <v>0.87904423582279523</v>
      </c>
      <c r="AG557" s="50">
        <f t="shared" si="282"/>
        <v>0</v>
      </c>
      <c r="AI557" s="50">
        <f t="shared" si="283"/>
        <v>0</v>
      </c>
      <c r="AJ557" s="50">
        <f t="shared" si="284"/>
        <v>0</v>
      </c>
      <c r="AK557" s="50">
        <f t="shared" si="285"/>
        <v>0</v>
      </c>
      <c r="AL557" s="50">
        <f t="shared" si="286"/>
        <v>0.66813916431839671</v>
      </c>
      <c r="AR557" s="50">
        <f t="shared" si="287"/>
        <v>0.87884541536230931</v>
      </c>
      <c r="AS557" s="50">
        <f t="shared" si="288"/>
        <v>0.78658846404832627</v>
      </c>
      <c r="AT557" s="50">
        <f t="shared" si="289"/>
        <v>1.0801798215081047</v>
      </c>
      <c r="AV557" s="49">
        <f t="shared" si="290"/>
        <v>0</v>
      </c>
      <c r="AW557" s="49">
        <f t="shared" si="291"/>
        <v>0</v>
      </c>
      <c r="AX557" s="49">
        <f t="shared" si="292"/>
        <v>0</v>
      </c>
      <c r="AY557" s="49">
        <f t="shared" si="293"/>
        <v>1793.5260471297315</v>
      </c>
      <c r="AZ557" s="49">
        <f t="shared" si="294"/>
        <v>0</v>
      </c>
      <c r="BA557" s="49">
        <f t="shared" si="295"/>
        <v>0</v>
      </c>
      <c r="BB557" s="49">
        <f t="shared" si="296"/>
        <v>0</v>
      </c>
      <c r="BC557" s="49">
        <f t="shared" si="297"/>
        <v>0</v>
      </c>
      <c r="BD557" s="49">
        <f t="shared" si="298"/>
        <v>0</v>
      </c>
      <c r="BE557" s="49">
        <f t="shared" si="299"/>
        <v>5029.0058849171301</v>
      </c>
      <c r="BF557" s="49">
        <f t="shared" si="300"/>
        <v>3970.0147787443279</v>
      </c>
      <c r="BG557" s="49">
        <f t="shared" si="301"/>
        <v>5259.2626905367742</v>
      </c>
      <c r="BH557" s="72">
        <f t="shared" si="302"/>
        <v>16051.809401327964</v>
      </c>
      <c r="BI557" s="49">
        <f>VLOOKUP(A557,'1_12'!A:O,15,0)</f>
        <v>22806.360000000004</v>
      </c>
      <c r="BJ557" s="73">
        <f t="shared" si="303"/>
        <v>-6754.55059867204</v>
      </c>
      <c r="BK557" s="50">
        <f t="shared" si="304"/>
        <v>8.4459786232162961E-3</v>
      </c>
    </row>
    <row r="558" spans="1:63" x14ac:dyDescent="0.3">
      <c r="A558" s="77" t="s">
        <v>2019</v>
      </c>
      <c r="B558" s="77" t="s">
        <v>80</v>
      </c>
      <c r="C558" s="77">
        <f>VLOOKUP(B558,Площадь!D:E,2,0)</f>
        <v>33.5</v>
      </c>
      <c r="D558" s="113"/>
      <c r="E558">
        <v>31</v>
      </c>
      <c r="F558">
        <v>28</v>
      </c>
      <c r="G558">
        <v>31</v>
      </c>
      <c r="H558">
        <v>30</v>
      </c>
      <c r="I558">
        <v>31</v>
      </c>
      <c r="J558">
        <v>30</v>
      </c>
      <c r="K558">
        <v>31</v>
      </c>
      <c r="L558">
        <v>31</v>
      </c>
      <c r="M558">
        <v>30</v>
      </c>
      <c r="N558">
        <v>31</v>
      </c>
      <c r="O558">
        <v>30</v>
      </c>
      <c r="P558">
        <v>31</v>
      </c>
      <c r="Q558">
        <f t="shared" si="309"/>
        <v>365</v>
      </c>
      <c r="R558" s="50">
        <f>VLOOKUP(B558,'Общие показания'!A:H,8,0)</f>
        <v>0.18691441717321741</v>
      </c>
      <c r="S558" s="50">
        <f>VLOOKUP(B558,'Общие показания'!A:P,16,0)</f>
        <v>0</v>
      </c>
      <c r="T558" s="50">
        <f t="shared" si="274"/>
        <v>0</v>
      </c>
      <c r="U558" s="50">
        <f t="shared" si="275"/>
        <v>0</v>
      </c>
      <c r="V558" s="50">
        <f t="shared" si="276"/>
        <v>0</v>
      </c>
      <c r="W558" s="50">
        <f t="shared" si="277"/>
        <v>0.18691441717321741</v>
      </c>
      <c r="X558" s="50">
        <f t="shared" si="278"/>
        <v>0</v>
      </c>
      <c r="Y558" s="50"/>
      <c r="Z558" s="50"/>
      <c r="AA558" s="50"/>
      <c r="AB558" s="50"/>
      <c r="AC558" s="50"/>
      <c r="AD558" s="50">
        <f t="shared" si="279"/>
        <v>0</v>
      </c>
      <c r="AE558" s="50">
        <f t="shared" si="280"/>
        <v>0</v>
      </c>
      <c r="AF558" s="50">
        <f t="shared" si="281"/>
        <v>0</v>
      </c>
      <c r="AG558" s="50">
        <f t="shared" si="282"/>
        <v>0</v>
      </c>
      <c r="AI558" s="50">
        <f t="shared" si="283"/>
        <v>0</v>
      </c>
      <c r="AJ558" s="50">
        <f t="shared" si="284"/>
        <v>0</v>
      </c>
      <c r="AK558" s="50">
        <f t="shared" si="285"/>
        <v>0</v>
      </c>
      <c r="AL558" s="50">
        <f t="shared" si="286"/>
        <v>0.37936715262146253</v>
      </c>
      <c r="AR558" s="50">
        <f t="shared" si="287"/>
        <v>0.49900544770571803</v>
      </c>
      <c r="AS558" s="50">
        <f t="shared" si="288"/>
        <v>0.44662226348506656</v>
      </c>
      <c r="AT558" s="50">
        <f t="shared" si="289"/>
        <v>0.61332244102578815</v>
      </c>
      <c r="AV558" s="49">
        <f t="shared" si="290"/>
        <v>0</v>
      </c>
      <c r="AW558" s="49">
        <f t="shared" si="291"/>
        <v>0</v>
      </c>
      <c r="AX558" s="49">
        <f t="shared" si="292"/>
        <v>0</v>
      </c>
      <c r="AY558" s="49">
        <f t="shared" si="293"/>
        <v>1520.1035946940472</v>
      </c>
      <c r="AZ558" s="49">
        <f t="shared" si="294"/>
        <v>0</v>
      </c>
      <c r="BA558" s="49">
        <f t="shared" si="295"/>
        <v>0</v>
      </c>
      <c r="BB558" s="49">
        <f t="shared" si="296"/>
        <v>0</v>
      </c>
      <c r="BC558" s="49">
        <f t="shared" si="297"/>
        <v>0</v>
      </c>
      <c r="BD558" s="49">
        <f t="shared" si="298"/>
        <v>0</v>
      </c>
      <c r="BE558" s="49">
        <f t="shared" si="299"/>
        <v>1339.5102636033214</v>
      </c>
      <c r="BF558" s="49">
        <f t="shared" si="300"/>
        <v>1198.8949392087734</v>
      </c>
      <c r="BG558" s="49">
        <f t="shared" si="301"/>
        <v>1646.3782277919847</v>
      </c>
      <c r="BH558" s="72">
        <f t="shared" si="302"/>
        <v>5704.8870252981269</v>
      </c>
      <c r="BI558" s="49">
        <f>VLOOKUP(A558,'1_12'!A:O,15,0)</f>
        <v>12949.38</v>
      </c>
      <c r="BJ558" s="73">
        <f t="shared" si="303"/>
        <v>-7244.4929747018723</v>
      </c>
      <c r="BK558" s="50">
        <f t="shared" si="304"/>
        <v>5.2866460746548577E-3</v>
      </c>
    </row>
    <row r="559" spans="1:63" x14ac:dyDescent="0.3">
      <c r="A559" s="77" t="s">
        <v>1800</v>
      </c>
      <c r="B559" s="77" t="s">
        <v>159</v>
      </c>
      <c r="C559" s="77">
        <f>VLOOKUP(B559,Площадь!D:E,2,0)</f>
        <v>32.5</v>
      </c>
      <c r="D559" s="113"/>
      <c r="E559">
        <v>31</v>
      </c>
      <c r="F559">
        <v>28</v>
      </c>
      <c r="G559">
        <v>31</v>
      </c>
      <c r="H559">
        <v>30</v>
      </c>
      <c r="I559">
        <v>31</v>
      </c>
      <c r="J559">
        <v>30</v>
      </c>
      <c r="K559">
        <v>31</v>
      </c>
      <c r="L559">
        <v>31</v>
      </c>
      <c r="M559">
        <v>30</v>
      </c>
      <c r="N559">
        <v>31</v>
      </c>
      <c r="O559">
        <v>30</v>
      </c>
      <c r="P559">
        <v>31</v>
      </c>
      <c r="Q559">
        <f t="shared" si="309"/>
        <v>365</v>
      </c>
      <c r="R559" s="50">
        <f>VLOOKUP(B559,'Общие показания'!A:H,8,0)</f>
        <v>8.7999999999999995E-2</v>
      </c>
      <c r="S559" s="50">
        <f>VLOOKUP(B559,'Общие показания'!A:P,16,0)</f>
        <v>0.46699999999999964</v>
      </c>
      <c r="T559" s="50">
        <f t="shared" si="274"/>
        <v>0</v>
      </c>
      <c r="U559" s="50">
        <f t="shared" si="275"/>
        <v>0</v>
      </c>
      <c r="V559" s="50">
        <f t="shared" si="276"/>
        <v>0</v>
      </c>
      <c r="W559" s="50">
        <f t="shared" si="277"/>
        <v>8.7999999999999995E-2</v>
      </c>
      <c r="X559" s="50">
        <f t="shared" si="278"/>
        <v>0</v>
      </c>
      <c r="Y559" s="50"/>
      <c r="Z559" s="50"/>
      <c r="AA559" s="50"/>
      <c r="AB559" s="50"/>
      <c r="AC559" s="50"/>
      <c r="AD559" s="50">
        <f t="shared" si="279"/>
        <v>0.1810128164996912</v>
      </c>
      <c r="AE559" s="50">
        <f t="shared" si="280"/>
        <v>0.12600524346552869</v>
      </c>
      <c r="AF559" s="50">
        <f t="shared" si="281"/>
        <v>0.15998194003477978</v>
      </c>
      <c r="AG559" s="50">
        <f t="shared" si="282"/>
        <v>0</v>
      </c>
      <c r="AI559" s="50">
        <f t="shared" si="283"/>
        <v>0</v>
      </c>
      <c r="AJ559" s="50">
        <f t="shared" si="284"/>
        <v>0</v>
      </c>
      <c r="AK559" s="50">
        <f t="shared" si="285"/>
        <v>0</v>
      </c>
      <c r="AL559" s="50">
        <f t="shared" si="286"/>
        <v>0.36804276000589647</v>
      </c>
      <c r="AR559" s="50">
        <f t="shared" si="287"/>
        <v>0.48410976269957717</v>
      </c>
      <c r="AS559" s="50">
        <f t="shared" si="288"/>
        <v>0.43329025561984069</v>
      </c>
      <c r="AT559" s="50">
        <f t="shared" si="289"/>
        <v>0.59501430845785419</v>
      </c>
      <c r="AV559" s="49">
        <f t="shared" si="290"/>
        <v>0</v>
      </c>
      <c r="AW559" s="49">
        <f t="shared" si="291"/>
        <v>0</v>
      </c>
      <c r="AX559" s="49">
        <f t="shared" si="292"/>
        <v>0</v>
      </c>
      <c r="AY559" s="49">
        <f t="shared" si="293"/>
        <v>1224.1829432494285</v>
      </c>
      <c r="AZ559" s="49">
        <f t="shared" si="294"/>
        <v>0</v>
      </c>
      <c r="BA559" s="49">
        <f t="shared" si="295"/>
        <v>0</v>
      </c>
      <c r="BB559" s="49">
        <f t="shared" si="296"/>
        <v>0</v>
      </c>
      <c r="BC559" s="49">
        <f t="shared" si="297"/>
        <v>0</v>
      </c>
      <c r="BD559" s="49">
        <f t="shared" si="298"/>
        <v>0</v>
      </c>
      <c r="BE559" s="49">
        <f t="shared" si="299"/>
        <v>1785.4284466993479</v>
      </c>
      <c r="BF559" s="49">
        <f t="shared" si="300"/>
        <v>1501.3504659248022</v>
      </c>
      <c r="BG559" s="49">
        <f t="shared" si="301"/>
        <v>2026.6817296036872</v>
      </c>
      <c r="BH559" s="72">
        <f t="shared" si="302"/>
        <v>6537.6435854772653</v>
      </c>
      <c r="BI559" s="49">
        <f>VLOOKUP(A559,'1_12'!A:O,15,0)</f>
        <v>12562.829999999998</v>
      </c>
      <c r="BJ559" s="73">
        <f t="shared" si="303"/>
        <v>-6025.1864145227328</v>
      </c>
      <c r="BK559" s="50">
        <f t="shared" si="304"/>
        <v>6.2447617609824825E-3</v>
      </c>
    </row>
    <row r="560" spans="1:63" x14ac:dyDescent="0.3">
      <c r="A560" s="77" t="s">
        <v>1846</v>
      </c>
      <c r="B560" s="77" t="s">
        <v>177</v>
      </c>
      <c r="C560" s="77">
        <f>VLOOKUP(B560,Площадь!D:E,2,0)</f>
        <v>61.5</v>
      </c>
      <c r="D560" s="113"/>
      <c r="E560">
        <v>31</v>
      </c>
      <c r="F560">
        <v>28</v>
      </c>
      <c r="G560">
        <v>31</v>
      </c>
      <c r="H560">
        <v>30</v>
      </c>
      <c r="I560">
        <v>31</v>
      </c>
      <c r="J560">
        <v>30</v>
      </c>
      <c r="K560">
        <v>31</v>
      </c>
      <c r="L560">
        <v>31</v>
      </c>
      <c r="M560">
        <v>30</v>
      </c>
      <c r="N560">
        <v>31</v>
      </c>
      <c r="O560">
        <v>30</v>
      </c>
      <c r="P560">
        <v>31</v>
      </c>
      <c r="Q560">
        <f t="shared" si="309"/>
        <v>365</v>
      </c>
      <c r="R560" s="50">
        <f>VLOOKUP(B560,'Общие показания'!A:H,8,0)</f>
        <v>0.34314139272098121</v>
      </c>
      <c r="S560" s="50">
        <f>VLOOKUP(B560,'Общие показания'!A:P,16,0)</f>
        <v>3.8718586072790195</v>
      </c>
      <c r="T560" s="50">
        <f t="shared" si="274"/>
        <v>0</v>
      </c>
      <c r="U560" s="50">
        <f t="shared" si="275"/>
        <v>0</v>
      </c>
      <c r="V560" s="50">
        <f t="shared" si="276"/>
        <v>0</v>
      </c>
      <c r="W560" s="50">
        <f t="shared" si="277"/>
        <v>0.34314139272098121</v>
      </c>
      <c r="X560" s="50">
        <f t="shared" si="278"/>
        <v>0</v>
      </c>
      <c r="Y560" s="50"/>
      <c r="Z560" s="50"/>
      <c r="AA560" s="50"/>
      <c r="AB560" s="50"/>
      <c r="AC560" s="50"/>
      <c r="AD560" s="50">
        <f t="shared" si="279"/>
        <v>1.5007623802829715</v>
      </c>
      <c r="AE560" s="50">
        <f t="shared" si="280"/>
        <v>1.0446991145059872</v>
      </c>
      <c r="AF560" s="50">
        <f t="shared" si="281"/>
        <v>1.3263971124900611</v>
      </c>
      <c r="AG560" s="50">
        <f t="shared" si="282"/>
        <v>0</v>
      </c>
      <c r="AI560" s="50">
        <f t="shared" si="283"/>
        <v>0</v>
      </c>
      <c r="AJ560" s="50">
        <f t="shared" si="284"/>
        <v>0</v>
      </c>
      <c r="AK560" s="50">
        <f t="shared" si="285"/>
        <v>0</v>
      </c>
      <c r="AL560" s="50">
        <f t="shared" si="286"/>
        <v>0.6964501458573118</v>
      </c>
      <c r="AR560" s="50">
        <f t="shared" si="287"/>
        <v>0.91608462787766143</v>
      </c>
      <c r="AS560" s="50">
        <f t="shared" si="288"/>
        <v>0.81991848371139087</v>
      </c>
      <c r="AT560" s="50">
        <f t="shared" si="289"/>
        <v>1.1259501529279394</v>
      </c>
      <c r="AV560" s="49">
        <f t="shared" si="290"/>
        <v>0</v>
      </c>
      <c r="AW560" s="49">
        <f t="shared" si="291"/>
        <v>0</v>
      </c>
      <c r="AX560" s="49">
        <f t="shared" si="292"/>
        <v>0</v>
      </c>
      <c r="AY560" s="49">
        <f t="shared" si="293"/>
        <v>2790.6379424980269</v>
      </c>
      <c r="AZ560" s="49">
        <f t="shared" si="294"/>
        <v>0</v>
      </c>
      <c r="BA560" s="49">
        <f t="shared" si="295"/>
        <v>0</v>
      </c>
      <c r="BB560" s="49">
        <f t="shared" si="296"/>
        <v>0</v>
      </c>
      <c r="BC560" s="49">
        <f t="shared" si="297"/>
        <v>0</v>
      </c>
      <c r="BD560" s="49">
        <f t="shared" si="298"/>
        <v>0</v>
      </c>
      <c r="BE560" s="49">
        <f t="shared" si="299"/>
        <v>6487.6874348260762</v>
      </c>
      <c r="BF560" s="49">
        <f t="shared" si="300"/>
        <v>5005.3048959508014</v>
      </c>
      <c r="BG560" s="49">
        <f t="shared" si="301"/>
        <v>6582.9829053974645</v>
      </c>
      <c r="BH560" s="72">
        <f t="shared" si="302"/>
        <v>20866.613178672371</v>
      </c>
      <c r="BI560" s="49">
        <f>VLOOKUP(A560,'1_12'!A:O,15,0)</f>
        <v>23772.69</v>
      </c>
      <c r="BJ560" s="73">
        <f t="shared" si="303"/>
        <v>-2906.0768213276278</v>
      </c>
      <c r="BK560" s="50">
        <f t="shared" si="304"/>
        <v>1.05330669517267E-2</v>
      </c>
    </row>
    <row r="561" spans="1:63" x14ac:dyDescent="0.3">
      <c r="A561" s="77" t="s">
        <v>1899</v>
      </c>
      <c r="B561" s="77" t="s">
        <v>266</v>
      </c>
      <c r="C561" s="77">
        <f>VLOOKUP(B561,Площадь!D:E,2,0)</f>
        <v>39.1</v>
      </c>
      <c r="D561" s="113"/>
      <c r="E561">
        <v>31</v>
      </c>
      <c r="F561">
        <v>28</v>
      </c>
      <c r="G561">
        <v>31</v>
      </c>
      <c r="H561">
        <v>30</v>
      </c>
      <c r="I561">
        <v>31</v>
      </c>
      <c r="J561">
        <v>30</v>
      </c>
      <c r="K561">
        <v>31</v>
      </c>
      <c r="L561">
        <v>31</v>
      </c>
      <c r="M561">
        <v>30</v>
      </c>
      <c r="N561">
        <v>31</v>
      </c>
      <c r="O561">
        <v>30</v>
      </c>
      <c r="P561">
        <v>31</v>
      </c>
      <c r="Q561">
        <f t="shared" si="309"/>
        <v>365</v>
      </c>
      <c r="R561" s="50">
        <f>VLOOKUP(B561,'Общие показания'!A:H,8,0)</f>
        <v>0</v>
      </c>
      <c r="S561" s="50">
        <f>VLOOKUP(B561,'Общие показания'!A:P,16,0)</f>
        <v>0.6980000000000004</v>
      </c>
      <c r="T561" s="50">
        <f t="shared" si="274"/>
        <v>0</v>
      </c>
      <c r="U561" s="50">
        <f t="shared" si="275"/>
        <v>0</v>
      </c>
      <c r="V561" s="50">
        <f t="shared" si="276"/>
        <v>0</v>
      </c>
      <c r="W561" s="50">
        <f t="shared" si="277"/>
        <v>0</v>
      </c>
      <c r="X561" s="50">
        <f t="shared" si="278"/>
        <v>0</v>
      </c>
      <c r="Y561" s="50"/>
      <c r="Z561" s="50"/>
      <c r="AA561" s="50"/>
      <c r="AB561" s="50"/>
      <c r="AC561" s="50"/>
      <c r="AD561" s="50">
        <f t="shared" si="279"/>
        <v>0.27055020538926045</v>
      </c>
      <c r="AE561" s="50">
        <f t="shared" si="280"/>
        <v>0.18833331892706454</v>
      </c>
      <c r="AF561" s="50">
        <f t="shared" si="281"/>
        <v>0.23911647568367547</v>
      </c>
      <c r="AG561" s="50">
        <f t="shared" si="282"/>
        <v>0</v>
      </c>
      <c r="AI561" s="50">
        <f t="shared" si="283"/>
        <v>0</v>
      </c>
      <c r="AJ561" s="50">
        <f t="shared" si="284"/>
        <v>0</v>
      </c>
      <c r="AK561" s="50">
        <f t="shared" si="285"/>
        <v>0</v>
      </c>
      <c r="AL561" s="50">
        <f t="shared" si="286"/>
        <v>0.4427837512686324</v>
      </c>
      <c r="AR561" s="50">
        <f t="shared" si="287"/>
        <v>0.58242128374010671</v>
      </c>
      <c r="AS561" s="50">
        <f t="shared" si="288"/>
        <v>0.52128150753033142</v>
      </c>
      <c r="AT561" s="50">
        <f t="shared" si="289"/>
        <v>0.71584798340621847</v>
      </c>
      <c r="AV561" s="49">
        <f t="shared" si="290"/>
        <v>0</v>
      </c>
      <c r="AW561" s="49">
        <f t="shared" si="291"/>
        <v>0</v>
      </c>
      <c r="AX561" s="49">
        <f t="shared" si="292"/>
        <v>0</v>
      </c>
      <c r="AY561" s="49">
        <f t="shared" si="293"/>
        <v>1188.5909905554661</v>
      </c>
      <c r="AZ561" s="49">
        <f t="shared" si="294"/>
        <v>0</v>
      </c>
      <c r="BA561" s="49">
        <f t="shared" si="295"/>
        <v>0</v>
      </c>
      <c r="BB561" s="49">
        <f t="shared" si="296"/>
        <v>0</v>
      </c>
      <c r="BC561" s="49">
        <f t="shared" si="297"/>
        <v>0</v>
      </c>
      <c r="BD561" s="49">
        <f t="shared" si="298"/>
        <v>0</v>
      </c>
      <c r="BE561" s="49">
        <f t="shared" si="299"/>
        <v>2289.6825465593083</v>
      </c>
      <c r="BF561" s="49">
        <f t="shared" si="300"/>
        <v>1904.8616555491753</v>
      </c>
      <c r="BG561" s="49">
        <f t="shared" si="301"/>
        <v>2563.4683954025477</v>
      </c>
      <c r="BH561" s="72">
        <f t="shared" si="302"/>
        <v>7946.6035880664977</v>
      </c>
      <c r="BI561" s="49">
        <f>VLOOKUP(A561,'1_12'!A:O,15,0)</f>
        <v>15114.06</v>
      </c>
      <c r="BJ561" s="73">
        <f t="shared" si="303"/>
        <v>-7167.4564119335018</v>
      </c>
      <c r="BK561" s="50">
        <f t="shared" si="304"/>
        <v>6.3093233715799009E-3</v>
      </c>
    </row>
    <row r="562" spans="1:63" x14ac:dyDescent="0.3">
      <c r="A562" s="77" t="s">
        <v>1851</v>
      </c>
      <c r="B562" s="77" t="s">
        <v>203</v>
      </c>
      <c r="C562" s="77">
        <f>VLOOKUP(B562,Площадь!D:E,2,0)</f>
        <v>83.9</v>
      </c>
      <c r="D562" s="113"/>
      <c r="E562">
        <v>31</v>
      </c>
      <c r="F562">
        <v>8</v>
      </c>
      <c r="Q562">
        <f t="shared" si="309"/>
        <v>39</v>
      </c>
      <c r="R562" s="50">
        <f>VLOOKUP(B562,'Общие показания'!A:H,8,0)</f>
        <v>0.46812297315919227</v>
      </c>
      <c r="S562" s="50"/>
      <c r="T562" s="50">
        <f t="shared" si="274"/>
        <v>0</v>
      </c>
      <c r="U562" s="50">
        <f t="shared" si="275"/>
        <v>0</v>
      </c>
      <c r="V562" s="50">
        <f t="shared" si="276"/>
        <v>0</v>
      </c>
      <c r="W562" s="50">
        <f t="shared" si="277"/>
        <v>0</v>
      </c>
      <c r="X562" s="50">
        <f t="shared" si="278"/>
        <v>-0.46812297315919227</v>
      </c>
      <c r="Y562" s="50"/>
      <c r="Z562" s="50"/>
      <c r="AA562" s="50"/>
      <c r="AB562" s="50"/>
      <c r="AC562" s="50"/>
      <c r="AD562" s="50">
        <f t="shared" si="279"/>
        <v>0</v>
      </c>
      <c r="AE562" s="50">
        <f t="shared" si="280"/>
        <v>0</v>
      </c>
      <c r="AF562" s="50">
        <f t="shared" si="281"/>
        <v>0</v>
      </c>
      <c r="AG562" s="50">
        <f t="shared" si="282"/>
        <v>0</v>
      </c>
      <c r="AI562" s="50">
        <f t="shared" si="283"/>
        <v>0</v>
      </c>
      <c r="AJ562" s="50">
        <f t="shared" si="284"/>
        <v>0</v>
      </c>
      <c r="AK562" s="50">
        <f t="shared" si="285"/>
        <v>0</v>
      </c>
      <c r="AL562" s="50">
        <f t="shared" si="286"/>
        <v>0</v>
      </c>
      <c r="AR562" s="50">
        <f t="shared" si="287"/>
        <v>0</v>
      </c>
      <c r="AS562" s="50">
        <f t="shared" si="288"/>
        <v>0</v>
      </c>
      <c r="AT562" s="50">
        <f t="shared" si="289"/>
        <v>0</v>
      </c>
      <c r="AV562" s="49">
        <f t="shared" si="290"/>
        <v>0</v>
      </c>
      <c r="AW562" s="49">
        <f t="shared" si="291"/>
        <v>0</v>
      </c>
      <c r="AX562" s="49">
        <f t="shared" si="292"/>
        <v>0</v>
      </c>
      <c r="AY562" s="49">
        <f t="shared" si="293"/>
        <v>0</v>
      </c>
      <c r="AZ562" s="49">
        <f t="shared" si="294"/>
        <v>0</v>
      </c>
      <c r="BA562" s="49">
        <f t="shared" si="295"/>
        <v>0</v>
      </c>
      <c r="BB562" s="49">
        <f t="shared" si="296"/>
        <v>0</v>
      </c>
      <c r="BC562" s="49">
        <f t="shared" si="297"/>
        <v>0</v>
      </c>
      <c r="BD562" s="49">
        <f t="shared" si="298"/>
        <v>0</v>
      </c>
      <c r="BE562" s="49">
        <f t="shared" si="299"/>
        <v>0</v>
      </c>
      <c r="BF562" s="49">
        <f t="shared" si="300"/>
        <v>0</v>
      </c>
      <c r="BG562" s="49">
        <f t="shared" si="301"/>
        <v>0</v>
      </c>
      <c r="BH562" s="72">
        <f t="shared" si="302"/>
        <v>0</v>
      </c>
      <c r="BI562" s="49">
        <f>VLOOKUP(A562,'1_12'!A:O,15,0)</f>
        <v>0</v>
      </c>
      <c r="BJ562" s="73">
        <f t="shared" si="303"/>
        <v>0</v>
      </c>
      <c r="BK562" s="50">
        <f t="shared" si="304"/>
        <v>0</v>
      </c>
    </row>
    <row r="563" spans="1:63" x14ac:dyDescent="0.3">
      <c r="A563" s="77" t="s">
        <v>2453</v>
      </c>
      <c r="B563" s="77" t="s">
        <v>203</v>
      </c>
      <c r="C563" s="77">
        <f>VLOOKUP(B563,Площадь!D:E,2,0)</f>
        <v>83.9</v>
      </c>
      <c r="D563" s="113">
        <v>44966</v>
      </c>
      <c r="F563">
        <f>28-F562</f>
        <v>20</v>
      </c>
      <c r="G563">
        <v>31</v>
      </c>
      <c r="H563">
        <v>30</v>
      </c>
      <c r="I563">
        <v>31</v>
      </c>
      <c r="J563">
        <v>30</v>
      </c>
      <c r="K563">
        <v>31</v>
      </c>
      <c r="L563">
        <v>31</v>
      </c>
      <c r="M563">
        <v>30</v>
      </c>
      <c r="N563">
        <v>31</v>
      </c>
      <c r="O563">
        <v>30</v>
      </c>
      <c r="P563">
        <v>31</v>
      </c>
      <c r="Q563">
        <f t="shared" si="309"/>
        <v>326</v>
      </c>
      <c r="R563" s="50"/>
      <c r="S563" s="50">
        <f>VLOOKUP(B563,'Общие показания'!A:P,16,0)</f>
        <v>2.7378770268408061</v>
      </c>
      <c r="T563" s="50">
        <f t="shared" si="274"/>
        <v>0</v>
      </c>
      <c r="U563" s="50">
        <f t="shared" si="275"/>
        <v>0</v>
      </c>
      <c r="V563" s="50">
        <f t="shared" si="276"/>
        <v>0</v>
      </c>
      <c r="W563" s="50">
        <f>R562*W$1/30*H563</f>
        <v>0.46812297315919227</v>
      </c>
      <c r="X563" s="50">
        <f t="shared" si="278"/>
        <v>0.46812297315919227</v>
      </c>
      <c r="Y563" s="50"/>
      <c r="Z563" s="50"/>
      <c r="AA563" s="50"/>
      <c r="AB563" s="50"/>
      <c r="AC563" s="50"/>
      <c r="AD563" s="50">
        <f t="shared" si="279"/>
        <v>1.0612223380262427</v>
      </c>
      <c r="AE563" s="50">
        <f t="shared" si="280"/>
        <v>0.73872989581531867</v>
      </c>
      <c r="AF563" s="50">
        <f t="shared" si="281"/>
        <v>0.93792479299924492</v>
      </c>
      <c r="AG563" s="50">
        <f t="shared" si="282"/>
        <v>0</v>
      </c>
      <c r="AI563" s="50">
        <f t="shared" si="283"/>
        <v>0</v>
      </c>
      <c r="AJ563" s="50">
        <f t="shared" si="284"/>
        <v>0</v>
      </c>
      <c r="AK563" s="50">
        <f t="shared" si="285"/>
        <v>0</v>
      </c>
      <c r="AL563" s="50">
        <f t="shared" si="286"/>
        <v>0.95011654044599125</v>
      </c>
      <c r="AR563" s="50">
        <f t="shared" si="287"/>
        <v>1.2497479720152163</v>
      </c>
      <c r="AS563" s="50">
        <f t="shared" si="288"/>
        <v>1.1185554598924505</v>
      </c>
      <c r="AT563" s="50">
        <f t="shared" si="289"/>
        <v>1.5360523224496607</v>
      </c>
      <c r="AV563" s="49">
        <f t="shared" si="290"/>
        <v>0</v>
      </c>
      <c r="AW563" s="49">
        <f t="shared" si="291"/>
        <v>0</v>
      </c>
      <c r="AX563" s="49">
        <f t="shared" si="292"/>
        <v>0</v>
      </c>
      <c r="AY563" s="49">
        <f t="shared" si="293"/>
        <v>3807.0654207412108</v>
      </c>
      <c r="AZ563" s="49">
        <f t="shared" si="294"/>
        <v>0</v>
      </c>
      <c r="BA563" s="49">
        <f t="shared" si="295"/>
        <v>0</v>
      </c>
      <c r="BB563" s="49">
        <f t="shared" si="296"/>
        <v>0</v>
      </c>
      <c r="BC563" s="49">
        <f t="shared" si="297"/>
        <v>0</v>
      </c>
      <c r="BD563" s="49">
        <f t="shared" si="298"/>
        <v>0</v>
      </c>
      <c r="BE563" s="49">
        <f t="shared" si="299"/>
        <v>6203.4762614628908</v>
      </c>
      <c r="BF563" s="49">
        <f t="shared" si="300"/>
        <v>4985.6225174477077</v>
      </c>
      <c r="BG563" s="49">
        <f t="shared" si="301"/>
        <v>6641.0452096264244</v>
      </c>
      <c r="BH563" s="72">
        <f t="shared" si="302"/>
        <v>21637.209409278232</v>
      </c>
      <c r="BI563" s="49">
        <f>VLOOKUP(A563,'1_12'!A:O,15,0)</f>
        <v>32431.32</v>
      </c>
      <c r="BJ563" s="73">
        <f t="shared" si="303"/>
        <v>-10794.110590721768</v>
      </c>
      <c r="BK563" s="50">
        <f t="shared" si="304"/>
        <v>8.0060312820851385E-3</v>
      </c>
    </row>
    <row r="564" spans="1:63" x14ac:dyDescent="0.3">
      <c r="A564" s="77" t="s">
        <v>1902</v>
      </c>
      <c r="B564" s="77" t="s">
        <v>161</v>
      </c>
      <c r="C564" s="77">
        <f>VLOOKUP(B564,Площадь!D:E,2,0)</f>
        <v>31.8</v>
      </c>
      <c r="D564" s="113"/>
      <c r="E564">
        <v>31</v>
      </c>
      <c r="F564">
        <v>28</v>
      </c>
      <c r="G564">
        <v>31</v>
      </c>
      <c r="H564">
        <v>30</v>
      </c>
      <c r="I564">
        <v>31</v>
      </c>
      <c r="J564">
        <v>30</v>
      </c>
      <c r="K564">
        <v>31</v>
      </c>
      <c r="L564">
        <v>31</v>
      </c>
      <c r="M564">
        <v>30</v>
      </c>
      <c r="N564">
        <v>31</v>
      </c>
      <c r="O564">
        <v>30</v>
      </c>
      <c r="P564">
        <v>31</v>
      </c>
      <c r="Q564">
        <f t="shared" ref="Q564:Q568" si="310">SUM(E564:P564)</f>
        <v>365</v>
      </c>
      <c r="R564" s="50">
        <f>VLOOKUP(B564,'Общие показания'!A:H,8,0)</f>
        <v>0.17742920794353176</v>
      </c>
      <c r="S564" s="50">
        <f>VLOOKUP(B564,'Общие показания'!A:P,16,0)</f>
        <v>1.1715707920564675</v>
      </c>
      <c r="T564" s="50">
        <f t="shared" si="274"/>
        <v>0</v>
      </c>
      <c r="U564" s="50">
        <f t="shared" si="275"/>
        <v>0</v>
      </c>
      <c r="V564" s="50">
        <f t="shared" si="276"/>
        <v>0</v>
      </c>
      <c r="W564" s="50">
        <f t="shared" si="277"/>
        <v>0.17742920794353176</v>
      </c>
      <c r="X564" s="50">
        <f t="shared" si="278"/>
        <v>0</v>
      </c>
      <c r="Y564" s="50"/>
      <c r="Z564" s="50"/>
      <c r="AA564" s="50"/>
      <c r="AB564" s="50"/>
      <c r="AC564" s="50"/>
      <c r="AD564" s="50">
        <f t="shared" si="279"/>
        <v>0.45410991177497945</v>
      </c>
      <c r="AE564" s="50">
        <f t="shared" si="280"/>
        <v>0.31611148370487702</v>
      </c>
      <c r="AF564" s="50">
        <f t="shared" si="281"/>
        <v>0.40134939657661112</v>
      </c>
      <c r="AG564" s="50">
        <f t="shared" si="282"/>
        <v>0</v>
      </c>
      <c r="AI564" s="50">
        <f t="shared" si="283"/>
        <v>0</v>
      </c>
      <c r="AJ564" s="50">
        <f t="shared" si="284"/>
        <v>0</v>
      </c>
      <c r="AK564" s="50">
        <f t="shared" si="285"/>
        <v>0</v>
      </c>
      <c r="AL564" s="50">
        <f t="shared" si="286"/>
        <v>0.36011568517500026</v>
      </c>
      <c r="AR564" s="50">
        <f t="shared" si="287"/>
        <v>0.47368278319527862</v>
      </c>
      <c r="AS564" s="50">
        <f t="shared" si="288"/>
        <v>0.42395785011418263</v>
      </c>
      <c r="AT564" s="50">
        <f t="shared" si="289"/>
        <v>0.5821986156603004</v>
      </c>
      <c r="AV564" s="49">
        <f t="shared" si="290"/>
        <v>0</v>
      </c>
      <c r="AW564" s="49">
        <f t="shared" si="291"/>
        <v>0</v>
      </c>
      <c r="AX564" s="49">
        <f t="shared" si="292"/>
        <v>0</v>
      </c>
      <c r="AY564" s="49">
        <f t="shared" si="293"/>
        <v>1442.9640092916627</v>
      </c>
      <c r="AZ564" s="49">
        <f t="shared" si="294"/>
        <v>0</v>
      </c>
      <c r="BA564" s="49">
        <f t="shared" si="295"/>
        <v>0</v>
      </c>
      <c r="BB564" s="49">
        <f t="shared" si="296"/>
        <v>0</v>
      </c>
      <c r="BC564" s="49">
        <f t="shared" si="297"/>
        <v>0</v>
      </c>
      <c r="BD564" s="49">
        <f t="shared" si="298"/>
        <v>0</v>
      </c>
      <c r="BE564" s="49">
        <f t="shared" si="299"/>
        <v>2490.5295986703622</v>
      </c>
      <c r="BF564" s="49">
        <f t="shared" si="300"/>
        <v>1986.612516930531</v>
      </c>
      <c r="BG564" s="49">
        <f t="shared" si="301"/>
        <v>2640.1969421282761</v>
      </c>
      <c r="BH564" s="72">
        <f t="shared" si="302"/>
        <v>8560.3030670208318</v>
      </c>
      <c r="BI564" s="49">
        <f>VLOOKUP(A564,'1_12'!A:O,15,0)</f>
        <v>12292.199999999997</v>
      </c>
      <c r="BJ564" s="73">
        <f t="shared" si="303"/>
        <v>-3731.8969329791653</v>
      </c>
      <c r="BK564" s="50">
        <f t="shared" si="304"/>
        <v>8.3568001418887882E-3</v>
      </c>
    </row>
    <row r="565" spans="1:63" x14ac:dyDescent="0.3">
      <c r="A565" s="77" t="s">
        <v>1840</v>
      </c>
      <c r="B565" s="77" t="s">
        <v>246</v>
      </c>
      <c r="C565" s="77">
        <f>VLOOKUP(B565,Площадь!D:E,2,0)</f>
        <v>32.1</v>
      </c>
      <c r="D565" s="113"/>
      <c r="E565">
        <v>31</v>
      </c>
      <c r="F565">
        <v>28</v>
      </c>
      <c r="G565">
        <v>31</v>
      </c>
      <c r="H565">
        <v>30</v>
      </c>
      <c r="I565">
        <v>31</v>
      </c>
      <c r="J565">
        <v>30</v>
      </c>
      <c r="K565">
        <v>31</v>
      </c>
      <c r="L565">
        <v>31</v>
      </c>
      <c r="M565">
        <v>30</v>
      </c>
      <c r="N565">
        <v>31</v>
      </c>
      <c r="O565">
        <v>30</v>
      </c>
      <c r="P565">
        <v>31</v>
      </c>
      <c r="Q565">
        <f t="shared" si="310"/>
        <v>365</v>
      </c>
      <c r="R565" s="50">
        <f>VLOOKUP(B565,'Общие показания'!A:H,8,0)</f>
        <v>0.17910306839582923</v>
      </c>
      <c r="S565" s="50">
        <f>VLOOKUP(B565,'Общие показания'!A:P,16,0)</f>
        <v>2.4798969316041708</v>
      </c>
      <c r="T565" s="50">
        <f t="shared" si="274"/>
        <v>0</v>
      </c>
      <c r="U565" s="50">
        <f t="shared" si="275"/>
        <v>0</v>
      </c>
      <c r="V565" s="50">
        <f t="shared" si="276"/>
        <v>0</v>
      </c>
      <c r="W565" s="50">
        <f t="shared" si="277"/>
        <v>0.17910306839582923</v>
      </c>
      <c r="X565" s="50">
        <f t="shared" si="278"/>
        <v>0</v>
      </c>
      <c r="Y565" s="50"/>
      <c r="Z565" s="50"/>
      <c r="AA565" s="50"/>
      <c r="AB565" s="50"/>
      <c r="AC565" s="50"/>
      <c r="AD565" s="50">
        <f t="shared" si="279"/>
        <v>0.96122725528610997</v>
      </c>
      <c r="AE565" s="50">
        <f t="shared" si="280"/>
        <v>0.66912209129807554</v>
      </c>
      <c r="AF565" s="50">
        <f t="shared" si="281"/>
        <v>0.84954758501998529</v>
      </c>
      <c r="AG565" s="50">
        <f t="shared" si="282"/>
        <v>0</v>
      </c>
      <c r="AI565" s="50">
        <f t="shared" si="283"/>
        <v>0</v>
      </c>
      <c r="AJ565" s="50">
        <f t="shared" si="284"/>
        <v>0</v>
      </c>
      <c r="AK565" s="50">
        <f t="shared" si="285"/>
        <v>0</v>
      </c>
      <c r="AL565" s="50">
        <f t="shared" si="286"/>
        <v>0.36351300295967004</v>
      </c>
      <c r="AR565" s="50">
        <f t="shared" si="287"/>
        <v>0.47815148869712087</v>
      </c>
      <c r="AS565" s="50">
        <f t="shared" si="288"/>
        <v>0.42795745247375039</v>
      </c>
      <c r="AT565" s="50">
        <f t="shared" si="289"/>
        <v>0.58769105543068068</v>
      </c>
      <c r="AV565" s="49">
        <f t="shared" si="290"/>
        <v>0</v>
      </c>
      <c r="AW565" s="49">
        <f t="shared" si="291"/>
        <v>0</v>
      </c>
      <c r="AX565" s="49">
        <f t="shared" si="292"/>
        <v>0</v>
      </c>
      <c r="AY565" s="49">
        <f t="shared" si="293"/>
        <v>1456.5768773038481</v>
      </c>
      <c r="AZ565" s="49">
        <f t="shared" si="294"/>
        <v>0</v>
      </c>
      <c r="BA565" s="49">
        <f t="shared" si="295"/>
        <v>0</v>
      </c>
      <c r="BB565" s="49">
        <f t="shared" si="296"/>
        <v>0</v>
      </c>
      <c r="BC565" s="49">
        <f t="shared" si="297"/>
        <v>0</v>
      </c>
      <c r="BD565" s="49">
        <f t="shared" si="298"/>
        <v>0</v>
      </c>
      <c r="BE565" s="49">
        <f t="shared" si="299"/>
        <v>3863.8107251988258</v>
      </c>
      <c r="BF565" s="49">
        <f t="shared" si="300"/>
        <v>2944.9564441193388</v>
      </c>
      <c r="BG565" s="49">
        <f t="shared" si="301"/>
        <v>3858.0659168801503</v>
      </c>
      <c r="BH565" s="72">
        <f t="shared" si="302"/>
        <v>12123.409963502163</v>
      </c>
      <c r="BI565" s="49">
        <f>VLOOKUP(A565,'1_12'!A:O,15,0)</f>
        <v>12408.210000000003</v>
      </c>
      <c r="BJ565" s="73">
        <f t="shared" si="303"/>
        <v>-284.80003649783976</v>
      </c>
      <c r="BK565" s="50">
        <f t="shared" si="304"/>
        <v>1.1724592418383235E-2</v>
      </c>
    </row>
    <row r="566" spans="1:63" x14ac:dyDescent="0.3">
      <c r="A566" s="77" t="s">
        <v>1947</v>
      </c>
      <c r="B566" s="77" t="s">
        <v>168</v>
      </c>
      <c r="C566" s="77">
        <f>VLOOKUP(B566,Площадь!D:E,2,0)</f>
        <v>39.299999999999997</v>
      </c>
      <c r="D566" s="113"/>
      <c r="E566">
        <v>31</v>
      </c>
      <c r="F566">
        <v>28</v>
      </c>
      <c r="G566">
        <v>31</v>
      </c>
      <c r="H566">
        <v>30</v>
      </c>
      <c r="I566">
        <v>31</v>
      </c>
      <c r="J566">
        <v>30</v>
      </c>
      <c r="K566">
        <v>31</v>
      </c>
      <c r="L566">
        <v>31</v>
      </c>
      <c r="M566">
        <v>30</v>
      </c>
      <c r="N566">
        <v>31</v>
      </c>
      <c r="O566">
        <v>30</v>
      </c>
      <c r="P566">
        <v>31</v>
      </c>
      <c r="Q566">
        <f t="shared" si="310"/>
        <v>365</v>
      </c>
      <c r="R566" s="50">
        <f>VLOOKUP(B566,'Общие показания'!A:H,8,0)</f>
        <v>0</v>
      </c>
      <c r="S566" s="50">
        <f>VLOOKUP(B566,'Общие показания'!A:P,16,0)</f>
        <v>1.2269999999999994</v>
      </c>
      <c r="T566" s="50">
        <f t="shared" si="274"/>
        <v>0</v>
      </c>
      <c r="U566" s="50">
        <f t="shared" si="275"/>
        <v>0</v>
      </c>
      <c r="V566" s="50">
        <f t="shared" si="276"/>
        <v>0</v>
      </c>
      <c r="W566" s="50">
        <f t="shared" si="277"/>
        <v>0</v>
      </c>
      <c r="X566" s="50">
        <f t="shared" si="278"/>
        <v>0</v>
      </c>
      <c r="Y566" s="50"/>
      <c r="Z566" s="50"/>
      <c r="AA566" s="50"/>
      <c r="AB566" s="50"/>
      <c r="AC566" s="50"/>
      <c r="AD566" s="50">
        <f t="shared" si="279"/>
        <v>0.4755947020238141</v>
      </c>
      <c r="AE566" s="50">
        <f t="shared" si="280"/>
        <v>0.3310673099190658</v>
      </c>
      <c r="AF566" s="50">
        <f t="shared" si="281"/>
        <v>0.42033798805711958</v>
      </c>
      <c r="AG566" s="50">
        <f t="shared" si="282"/>
        <v>0</v>
      </c>
      <c r="AI566" s="50">
        <f t="shared" si="283"/>
        <v>0</v>
      </c>
      <c r="AJ566" s="50">
        <f t="shared" si="284"/>
        <v>0</v>
      </c>
      <c r="AK566" s="50">
        <f t="shared" si="285"/>
        <v>0</v>
      </c>
      <c r="AL566" s="50">
        <f t="shared" si="286"/>
        <v>0.44504862979174553</v>
      </c>
      <c r="AR566" s="50">
        <f t="shared" si="287"/>
        <v>0.5854004207413348</v>
      </c>
      <c r="AS566" s="50">
        <f t="shared" si="288"/>
        <v>0.52394790910337663</v>
      </c>
      <c r="AT566" s="50">
        <f t="shared" si="289"/>
        <v>0.71950960991980517</v>
      </c>
      <c r="AV566" s="49">
        <f t="shared" si="290"/>
        <v>0</v>
      </c>
      <c r="AW566" s="49">
        <f t="shared" si="291"/>
        <v>0</v>
      </c>
      <c r="AX566" s="49">
        <f t="shared" si="292"/>
        <v>0</v>
      </c>
      <c r="AY566" s="49">
        <f t="shared" si="293"/>
        <v>1194.6707398677702</v>
      </c>
      <c r="AZ566" s="49">
        <f t="shared" si="294"/>
        <v>0</v>
      </c>
      <c r="BA566" s="49">
        <f t="shared" si="295"/>
        <v>0</v>
      </c>
      <c r="BB566" s="49">
        <f t="shared" si="296"/>
        <v>0</v>
      </c>
      <c r="BC566" s="49">
        <f t="shared" si="297"/>
        <v>0</v>
      </c>
      <c r="BD566" s="49">
        <f t="shared" si="298"/>
        <v>0</v>
      </c>
      <c r="BE566" s="49">
        <f t="shared" si="299"/>
        <v>2848.0928677458551</v>
      </c>
      <c r="BF566" s="49">
        <f t="shared" si="300"/>
        <v>2295.1686533350839</v>
      </c>
      <c r="BG566" s="49">
        <f t="shared" si="301"/>
        <v>3059.7612981053376</v>
      </c>
      <c r="BH566" s="72">
        <f t="shared" si="302"/>
        <v>9397.693559054047</v>
      </c>
      <c r="BI566" s="49">
        <f>VLOOKUP(A566,'1_12'!A:O,15,0)</f>
        <v>15191.37</v>
      </c>
      <c r="BJ566" s="73">
        <f t="shared" si="303"/>
        <v>-5793.6764409459538</v>
      </c>
      <c r="BK566" s="50">
        <f t="shared" si="304"/>
        <v>7.4234660083890187E-3</v>
      </c>
    </row>
    <row r="567" spans="1:63" x14ac:dyDescent="0.3">
      <c r="A567" s="77" t="s">
        <v>1832</v>
      </c>
      <c r="B567" s="77" t="s">
        <v>44</v>
      </c>
      <c r="C567" s="77">
        <f>VLOOKUP(B567,Площадь!D:E,2,0)</f>
        <v>59</v>
      </c>
      <c r="D567" s="113"/>
      <c r="E567">
        <v>31</v>
      </c>
      <c r="F567">
        <v>28</v>
      </c>
      <c r="G567">
        <v>31</v>
      </c>
      <c r="H567">
        <v>30</v>
      </c>
      <c r="I567">
        <v>31</v>
      </c>
      <c r="J567">
        <v>30</v>
      </c>
      <c r="K567">
        <v>31</v>
      </c>
      <c r="L567">
        <v>9</v>
      </c>
      <c r="Q567">
        <f t="shared" si="310"/>
        <v>221</v>
      </c>
      <c r="R567" s="50">
        <f>VLOOKUP(B567,'Общие показания'!A:H,8,0)</f>
        <v>0</v>
      </c>
      <c r="S567" s="50"/>
      <c r="T567" s="50">
        <f t="shared" si="274"/>
        <v>0</v>
      </c>
      <c r="U567" s="50">
        <f t="shared" si="275"/>
        <v>0</v>
      </c>
      <c r="V567" s="50">
        <f t="shared" si="276"/>
        <v>0</v>
      </c>
      <c r="W567" s="50">
        <f t="shared" si="277"/>
        <v>0</v>
      </c>
      <c r="X567" s="50">
        <f t="shared" si="278"/>
        <v>0</v>
      </c>
      <c r="Y567" s="50"/>
      <c r="Z567" s="50"/>
      <c r="AA567" s="50"/>
      <c r="AB567" s="50"/>
      <c r="AC567" s="50"/>
      <c r="AD567" s="50">
        <f t="shared" si="279"/>
        <v>0</v>
      </c>
      <c r="AE567" s="50">
        <f t="shared" si="280"/>
        <v>0</v>
      </c>
      <c r="AF567" s="50">
        <f t="shared" si="281"/>
        <v>0</v>
      </c>
      <c r="AG567" s="50">
        <f t="shared" si="282"/>
        <v>0</v>
      </c>
      <c r="AI567" s="50">
        <f t="shared" si="283"/>
        <v>0</v>
      </c>
      <c r="AJ567" s="50">
        <f t="shared" si="284"/>
        <v>0</v>
      </c>
      <c r="AK567" s="50">
        <f t="shared" si="285"/>
        <v>0</v>
      </c>
      <c r="AL567" s="50">
        <f t="shared" si="286"/>
        <v>0.66813916431839671</v>
      </c>
      <c r="AR567" s="50">
        <f t="shared" si="287"/>
        <v>0</v>
      </c>
      <c r="AS567" s="50">
        <f t="shared" si="288"/>
        <v>0</v>
      </c>
      <c r="AT567" s="50">
        <f t="shared" si="289"/>
        <v>0</v>
      </c>
      <c r="AV567" s="49">
        <f t="shared" si="290"/>
        <v>0</v>
      </c>
      <c r="AW567" s="49">
        <f t="shared" si="291"/>
        <v>0</v>
      </c>
      <c r="AX567" s="49">
        <f t="shared" si="292"/>
        <v>0</v>
      </c>
      <c r="AY567" s="49">
        <f t="shared" si="293"/>
        <v>1793.5260471297315</v>
      </c>
      <c r="AZ567" s="49">
        <f t="shared" si="294"/>
        <v>0</v>
      </c>
      <c r="BA567" s="49">
        <f t="shared" si="295"/>
        <v>0</v>
      </c>
      <c r="BB567" s="49">
        <f t="shared" si="296"/>
        <v>0</v>
      </c>
      <c r="BC567" s="49">
        <f t="shared" si="297"/>
        <v>0</v>
      </c>
      <c r="BD567" s="49">
        <f t="shared" si="298"/>
        <v>0</v>
      </c>
      <c r="BE567" s="49">
        <f t="shared" si="299"/>
        <v>0</v>
      </c>
      <c r="BF567" s="49">
        <f t="shared" si="300"/>
        <v>0</v>
      </c>
      <c r="BG567" s="49">
        <f t="shared" si="301"/>
        <v>0</v>
      </c>
      <c r="BH567" s="72">
        <f t="shared" si="302"/>
        <v>1793.5260471297315</v>
      </c>
      <c r="BI567" s="49">
        <f>VLOOKUP(A567,'1_12'!A:O,15,0)</f>
        <v>10871.85</v>
      </c>
      <c r="BJ567" s="73">
        <f t="shared" si="303"/>
        <v>-9078.3239528702688</v>
      </c>
      <c r="BK567" s="50">
        <f t="shared" si="304"/>
        <v>9.4369938463050387E-4</v>
      </c>
    </row>
    <row r="568" spans="1:63" x14ac:dyDescent="0.3">
      <c r="A568" s="77" t="s">
        <v>2868</v>
      </c>
      <c r="B568" s="77" t="s">
        <v>44</v>
      </c>
      <c r="C568" s="77">
        <f>VLOOKUP(B568,Площадь!D:E,2,0)</f>
        <v>59</v>
      </c>
      <c r="D568" s="113">
        <v>45148</v>
      </c>
      <c r="L568">
        <f>31-L567</f>
        <v>22</v>
      </c>
      <c r="M568">
        <v>30</v>
      </c>
      <c r="N568">
        <v>31</v>
      </c>
      <c r="O568">
        <v>30</v>
      </c>
      <c r="P568">
        <v>31</v>
      </c>
      <c r="Q568">
        <f t="shared" si="310"/>
        <v>144</v>
      </c>
      <c r="R568" s="50">
        <f>VLOOKUP(B568,'Общие показания'!A:H,8,0)</f>
        <v>0</v>
      </c>
      <c r="S568" s="50">
        <f>VLOOKUP(B568,'Общие показания'!A:P,16,0)</f>
        <v>4.9959999999999987</v>
      </c>
      <c r="T568" s="50">
        <f t="shared" si="274"/>
        <v>0</v>
      </c>
      <c r="U568" s="50">
        <f t="shared" si="275"/>
        <v>0</v>
      </c>
      <c r="V568" s="50">
        <f t="shared" si="276"/>
        <v>0</v>
      </c>
      <c r="W568" s="50">
        <f t="shared" si="277"/>
        <v>0</v>
      </c>
      <c r="X568" s="50">
        <f t="shared" si="278"/>
        <v>0</v>
      </c>
      <c r="Y568" s="50"/>
      <c r="Z568" s="50"/>
      <c r="AA568" s="50"/>
      <c r="AB568" s="50"/>
      <c r="AC568" s="50"/>
      <c r="AD568" s="50">
        <f t="shared" si="279"/>
        <v>1.9364882895769973</v>
      </c>
      <c r="AE568" s="50">
        <f t="shared" si="280"/>
        <v>1.3480132684235151</v>
      </c>
      <c r="AF568" s="50">
        <f t="shared" si="281"/>
        <v>1.7114984419994865</v>
      </c>
      <c r="AG568" s="50">
        <f t="shared" si="282"/>
        <v>0</v>
      </c>
      <c r="AI568" s="50">
        <f t="shared" si="283"/>
        <v>0</v>
      </c>
      <c r="AJ568" s="50">
        <f t="shared" si="284"/>
        <v>0</v>
      </c>
      <c r="AK568" s="50">
        <f t="shared" si="285"/>
        <v>0</v>
      </c>
      <c r="AL568" s="50">
        <f t="shared" si="286"/>
        <v>0</v>
      </c>
      <c r="AR568" s="50">
        <f t="shared" si="287"/>
        <v>0.87884541536230931</v>
      </c>
      <c r="AS568" s="50">
        <f t="shared" si="288"/>
        <v>0.78658846404832627</v>
      </c>
      <c r="AT568" s="50">
        <f t="shared" si="289"/>
        <v>1.0801798215081047</v>
      </c>
      <c r="AV568" s="49">
        <f t="shared" si="290"/>
        <v>0</v>
      </c>
      <c r="AW568" s="49">
        <f t="shared" si="291"/>
        <v>0</v>
      </c>
      <c r="AX568" s="49">
        <f t="shared" si="292"/>
        <v>0</v>
      </c>
      <c r="AY568" s="49">
        <f t="shared" si="293"/>
        <v>0</v>
      </c>
      <c r="AZ568" s="49">
        <f t="shared" si="294"/>
        <v>0</v>
      </c>
      <c r="BA568" s="49">
        <f t="shared" si="295"/>
        <v>0</v>
      </c>
      <c r="BB568" s="49">
        <f t="shared" si="296"/>
        <v>0</v>
      </c>
      <c r="BC568" s="49">
        <f t="shared" si="297"/>
        <v>0</v>
      </c>
      <c r="BD568" s="49">
        <f t="shared" si="298"/>
        <v>0</v>
      </c>
      <c r="BE568" s="49">
        <f t="shared" si="299"/>
        <v>7557.3691841908776</v>
      </c>
      <c r="BF568" s="49">
        <f t="shared" si="300"/>
        <v>5730.0395065781122</v>
      </c>
      <c r="BG568" s="49">
        <f t="shared" si="301"/>
        <v>7493.8694634292369</v>
      </c>
      <c r="BH568" s="72">
        <f t="shared" si="302"/>
        <v>20781.278154198226</v>
      </c>
      <c r="BI568" s="49">
        <f>VLOOKUP(A568,'1_12'!A:O,15,0)</f>
        <v>11934.509999999998</v>
      </c>
      <c r="BJ568" s="73">
        <f t="shared" si="303"/>
        <v>8846.7681541982274</v>
      </c>
      <c r="BK568" s="50">
        <f t="shared" si="304"/>
        <v>1.0934482628416299E-2</v>
      </c>
    </row>
    <row r="569" spans="1:63" x14ac:dyDescent="0.3">
      <c r="A569" s="77" t="s">
        <v>1329</v>
      </c>
      <c r="B569" s="77" t="s">
        <v>144</v>
      </c>
      <c r="C569" s="77">
        <f>VLOOKUP(B569,Площадь!D:E,2,0)</f>
        <v>33.5</v>
      </c>
      <c r="D569" s="113"/>
      <c r="E569">
        <v>31</v>
      </c>
      <c r="F569">
        <v>28</v>
      </c>
      <c r="G569">
        <v>31</v>
      </c>
      <c r="H569">
        <v>30</v>
      </c>
      <c r="I569">
        <v>31</v>
      </c>
      <c r="J569">
        <v>30</v>
      </c>
      <c r="K569">
        <v>31</v>
      </c>
      <c r="L569">
        <v>31</v>
      </c>
      <c r="M569">
        <v>30</v>
      </c>
      <c r="N569">
        <v>31</v>
      </c>
      <c r="O569">
        <v>30</v>
      </c>
      <c r="P569">
        <v>31</v>
      </c>
      <c r="Q569">
        <f t="shared" ref="Q569:Q578" si="311">SUM(E569:P569)</f>
        <v>365</v>
      </c>
      <c r="R569" s="50">
        <f>VLOOKUP(B569,'Общие показания'!A:H,8,0)</f>
        <v>0</v>
      </c>
      <c r="S569" s="50">
        <f>VLOOKUP(B569,'Общие показания'!A:P,16,0)</f>
        <v>1.9509999999999996</v>
      </c>
      <c r="T569" s="50">
        <f t="shared" si="274"/>
        <v>0</v>
      </c>
      <c r="U569" s="50">
        <f t="shared" si="275"/>
        <v>0</v>
      </c>
      <c r="V569" s="50">
        <f t="shared" si="276"/>
        <v>0</v>
      </c>
      <c r="W569" s="50">
        <f t="shared" si="277"/>
        <v>0</v>
      </c>
      <c r="X569" s="50">
        <f t="shared" si="278"/>
        <v>0</v>
      </c>
      <c r="Y569" s="50"/>
      <c r="Z569" s="50"/>
      <c r="AA569" s="50"/>
      <c r="AB569" s="50"/>
      <c r="AC569" s="50"/>
      <c r="AD569" s="50">
        <f t="shared" si="279"/>
        <v>0.75622270875995234</v>
      </c>
      <c r="AE569" s="50">
        <f t="shared" si="280"/>
        <v>0.52641591006690913</v>
      </c>
      <c r="AF569" s="50">
        <f t="shared" si="281"/>
        <v>0.66836138117313826</v>
      </c>
      <c r="AG569" s="50">
        <f t="shared" si="282"/>
        <v>0</v>
      </c>
      <c r="AI569" s="50">
        <f t="shared" si="283"/>
        <v>0</v>
      </c>
      <c r="AJ569" s="50">
        <f t="shared" si="284"/>
        <v>0</v>
      </c>
      <c r="AK569" s="50">
        <f t="shared" si="285"/>
        <v>0</v>
      </c>
      <c r="AL569" s="50">
        <f t="shared" si="286"/>
        <v>0.37936715262146253</v>
      </c>
      <c r="AR569" s="50">
        <f t="shared" si="287"/>
        <v>0.49900544770571803</v>
      </c>
      <c r="AS569" s="50">
        <f t="shared" si="288"/>
        <v>0.44662226348506656</v>
      </c>
      <c r="AT569" s="50">
        <f t="shared" si="289"/>
        <v>0.61332244102578815</v>
      </c>
      <c r="AV569" s="49">
        <f t="shared" si="290"/>
        <v>0</v>
      </c>
      <c r="AW569" s="49">
        <f t="shared" si="291"/>
        <v>0</v>
      </c>
      <c r="AX569" s="49">
        <f t="shared" si="292"/>
        <v>0</v>
      </c>
      <c r="AY569" s="49">
        <f t="shared" si="293"/>
        <v>1018.3580098109492</v>
      </c>
      <c r="AZ569" s="49">
        <f t="shared" si="294"/>
        <v>0</v>
      </c>
      <c r="BA569" s="49">
        <f t="shared" si="295"/>
        <v>0</v>
      </c>
      <c r="BB569" s="49">
        <f t="shared" si="296"/>
        <v>0</v>
      </c>
      <c r="BC569" s="49">
        <f t="shared" si="297"/>
        <v>0</v>
      </c>
      <c r="BD569" s="49">
        <f t="shared" si="298"/>
        <v>0</v>
      </c>
      <c r="BE569" s="49">
        <f t="shared" si="299"/>
        <v>3369.4842540901873</v>
      </c>
      <c r="BF569" s="49">
        <f t="shared" si="300"/>
        <v>2611.9847515559818</v>
      </c>
      <c r="BG569" s="49">
        <f t="shared" si="301"/>
        <v>3440.5007849579101</v>
      </c>
      <c r="BH569" s="72">
        <f t="shared" si="302"/>
        <v>10440.327800415029</v>
      </c>
      <c r="BI569" s="49">
        <f>VLOOKUP(A569,'1_12'!A:O,15,0)</f>
        <v>12949.38</v>
      </c>
      <c r="BJ569" s="73">
        <f t="shared" si="303"/>
        <v>-2509.0521995849704</v>
      </c>
      <c r="BK569" s="50">
        <f t="shared" si="304"/>
        <v>9.6749186687513315E-3</v>
      </c>
    </row>
    <row r="570" spans="1:63" x14ac:dyDescent="0.3">
      <c r="A570" s="77" t="s">
        <v>1634</v>
      </c>
      <c r="B570" s="77" t="s">
        <v>228</v>
      </c>
      <c r="C570" s="77">
        <f>VLOOKUP(B570,Площадь!D:E,2,0)</f>
        <v>32.5</v>
      </c>
      <c r="D570" s="113"/>
      <c r="E570">
        <v>31</v>
      </c>
      <c r="F570">
        <v>28</v>
      </c>
      <c r="G570">
        <v>31</v>
      </c>
      <c r="H570">
        <v>30</v>
      </c>
      <c r="I570">
        <v>31</v>
      </c>
      <c r="J570">
        <v>30</v>
      </c>
      <c r="K570">
        <v>31</v>
      </c>
      <c r="L570">
        <v>31</v>
      </c>
      <c r="M570">
        <v>30</v>
      </c>
      <c r="N570">
        <v>31</v>
      </c>
      <c r="O570">
        <v>30</v>
      </c>
      <c r="P570">
        <v>31</v>
      </c>
      <c r="Q570">
        <f t="shared" si="311"/>
        <v>365</v>
      </c>
      <c r="R570" s="50">
        <f>VLOOKUP(B570,'Общие показания'!A:H,8,0)</f>
        <v>0</v>
      </c>
      <c r="S570" s="50">
        <f>VLOOKUP(B570,'Общие показания'!A:P,16,0)</f>
        <v>0.8199999999999994</v>
      </c>
      <c r="T570" s="50">
        <f t="shared" si="274"/>
        <v>0</v>
      </c>
      <c r="U570" s="50">
        <f t="shared" si="275"/>
        <v>0</v>
      </c>
      <c r="V570" s="50">
        <f t="shared" si="276"/>
        <v>0</v>
      </c>
      <c r="W570" s="50">
        <f t="shared" si="277"/>
        <v>0</v>
      </c>
      <c r="X570" s="50">
        <f t="shared" si="278"/>
        <v>0</v>
      </c>
      <c r="Y570" s="50"/>
      <c r="Z570" s="50"/>
      <c r="AA570" s="50"/>
      <c r="AB570" s="50"/>
      <c r="AC570" s="50"/>
      <c r="AD570" s="50">
        <f t="shared" si="279"/>
        <v>0.31783835017076401</v>
      </c>
      <c r="AE570" s="50">
        <f t="shared" si="280"/>
        <v>0.22125117696302679</v>
      </c>
      <c r="AF570" s="50">
        <f t="shared" si="281"/>
        <v>0.28091047286620863</v>
      </c>
      <c r="AG570" s="50">
        <f t="shared" si="282"/>
        <v>0</v>
      </c>
      <c r="AI570" s="50">
        <f t="shared" si="283"/>
        <v>0</v>
      </c>
      <c r="AJ570" s="50">
        <f t="shared" si="284"/>
        <v>0</v>
      </c>
      <c r="AK570" s="50">
        <f t="shared" si="285"/>
        <v>0</v>
      </c>
      <c r="AL570" s="50">
        <f t="shared" si="286"/>
        <v>0.36804276000589647</v>
      </c>
      <c r="AR570" s="50">
        <f t="shared" si="287"/>
        <v>0.48410976269957717</v>
      </c>
      <c r="AS570" s="50">
        <f t="shared" si="288"/>
        <v>0.43329025561984069</v>
      </c>
      <c r="AT570" s="50">
        <f t="shared" si="289"/>
        <v>0.59501430845785419</v>
      </c>
      <c r="AV570" s="49">
        <f t="shared" si="290"/>
        <v>0</v>
      </c>
      <c r="AW570" s="49">
        <f t="shared" si="291"/>
        <v>0</v>
      </c>
      <c r="AX570" s="49">
        <f t="shared" si="292"/>
        <v>0</v>
      </c>
      <c r="AY570" s="49">
        <f t="shared" si="293"/>
        <v>987.95926324942832</v>
      </c>
      <c r="AZ570" s="49">
        <f t="shared" si="294"/>
        <v>0</v>
      </c>
      <c r="BA570" s="49">
        <f t="shared" si="295"/>
        <v>0</v>
      </c>
      <c r="BB570" s="49">
        <f t="shared" si="296"/>
        <v>0</v>
      </c>
      <c r="BC570" s="49">
        <f t="shared" si="297"/>
        <v>0</v>
      </c>
      <c r="BD570" s="49">
        <f t="shared" si="298"/>
        <v>0</v>
      </c>
      <c r="BE570" s="49">
        <f t="shared" si="299"/>
        <v>2152.7174362646292</v>
      </c>
      <c r="BF570" s="49">
        <f t="shared" si="300"/>
        <v>1757.0248399681461</v>
      </c>
      <c r="BG570" s="49">
        <f t="shared" si="301"/>
        <v>2351.2974459950615</v>
      </c>
      <c r="BH570" s="72">
        <f t="shared" si="302"/>
        <v>7248.9989854772648</v>
      </c>
      <c r="BI570" s="49">
        <f>VLOOKUP(A570,'1_12'!A:O,15,0)</f>
        <v>12562.829999999998</v>
      </c>
      <c r="BJ570" s="73">
        <f t="shared" si="303"/>
        <v>-5313.8310145227333</v>
      </c>
      <c r="BK570" s="50">
        <f t="shared" si="304"/>
        <v>6.9242489404696614E-3</v>
      </c>
    </row>
    <row r="571" spans="1:63" x14ac:dyDescent="0.3">
      <c r="A571" s="77" t="s">
        <v>1570</v>
      </c>
      <c r="B571" s="77" t="s">
        <v>98</v>
      </c>
      <c r="C571" s="77">
        <f>VLOOKUP(B571,Площадь!D:E,2,0)</f>
        <v>61.5</v>
      </c>
      <c r="D571" s="113"/>
      <c r="E571">
        <v>31</v>
      </c>
      <c r="F571">
        <v>28</v>
      </c>
      <c r="G571">
        <v>31</v>
      </c>
      <c r="H571">
        <v>30</v>
      </c>
      <c r="I571">
        <v>31</v>
      </c>
      <c r="J571">
        <v>30</v>
      </c>
      <c r="K571">
        <v>31</v>
      </c>
      <c r="L571">
        <v>31</v>
      </c>
      <c r="M571">
        <v>30</v>
      </c>
      <c r="N571">
        <v>31</v>
      </c>
      <c r="O571">
        <v>30</v>
      </c>
      <c r="P571">
        <v>31</v>
      </c>
      <c r="Q571">
        <f t="shared" si="311"/>
        <v>365</v>
      </c>
      <c r="R571" s="50">
        <f>VLOOKUP(B571,'Общие показания'!A:H,8,0)</f>
        <v>0.34314139272098121</v>
      </c>
      <c r="S571" s="50">
        <f>VLOOKUP(B571,'Общие показания'!A:P,16,0)</f>
        <v>4.0618586072790173</v>
      </c>
      <c r="T571" s="50">
        <f t="shared" si="274"/>
        <v>0</v>
      </c>
      <c r="U571" s="50">
        <f t="shared" si="275"/>
        <v>0</v>
      </c>
      <c r="V571" s="50">
        <f t="shared" si="276"/>
        <v>0</v>
      </c>
      <c r="W571" s="50">
        <f t="shared" si="277"/>
        <v>0.34314139272098121</v>
      </c>
      <c r="X571" s="50">
        <f t="shared" si="278"/>
        <v>0</v>
      </c>
      <c r="Y571" s="50"/>
      <c r="Z571" s="50"/>
      <c r="AA571" s="50"/>
      <c r="AB571" s="50"/>
      <c r="AC571" s="50"/>
      <c r="AD571" s="50">
        <f t="shared" si="279"/>
        <v>1.5744078516640012</v>
      </c>
      <c r="AE571" s="50">
        <f t="shared" si="280"/>
        <v>1.0959646311193709</v>
      </c>
      <c r="AF571" s="50">
        <f t="shared" si="281"/>
        <v>1.3914861244956453</v>
      </c>
      <c r="AG571" s="50">
        <f t="shared" si="282"/>
        <v>0</v>
      </c>
      <c r="AI571" s="50">
        <f t="shared" si="283"/>
        <v>0</v>
      </c>
      <c r="AJ571" s="50">
        <f t="shared" si="284"/>
        <v>0</v>
      </c>
      <c r="AK571" s="50">
        <f t="shared" si="285"/>
        <v>0</v>
      </c>
      <c r="AL571" s="50">
        <f t="shared" si="286"/>
        <v>0.6964501458573118</v>
      </c>
      <c r="AR571" s="50">
        <f t="shared" si="287"/>
        <v>0.91608462787766143</v>
      </c>
      <c r="AS571" s="50">
        <f t="shared" si="288"/>
        <v>0.81991848371139087</v>
      </c>
      <c r="AT571" s="50">
        <f t="shared" si="289"/>
        <v>1.1259501529279394</v>
      </c>
      <c r="AV571" s="49">
        <f t="shared" si="290"/>
        <v>0</v>
      </c>
      <c r="AW571" s="49">
        <f t="shared" si="291"/>
        <v>0</v>
      </c>
      <c r="AX571" s="49">
        <f t="shared" si="292"/>
        <v>0</v>
      </c>
      <c r="AY571" s="49">
        <f t="shared" si="293"/>
        <v>2790.6379424980269</v>
      </c>
      <c r="AZ571" s="49">
        <f t="shared" si="294"/>
        <v>0</v>
      </c>
      <c r="BA571" s="49">
        <f t="shared" si="295"/>
        <v>0</v>
      </c>
      <c r="BB571" s="49">
        <f t="shared" si="296"/>
        <v>0</v>
      </c>
      <c r="BC571" s="49">
        <f t="shared" si="297"/>
        <v>0</v>
      </c>
      <c r="BD571" s="49">
        <f t="shared" si="298"/>
        <v>0</v>
      </c>
      <c r="BE571" s="49">
        <f t="shared" si="299"/>
        <v>6685.3783923824576</v>
      </c>
      <c r="BF571" s="49">
        <f t="shared" si="300"/>
        <v>5142.919998127104</v>
      </c>
      <c r="BG571" s="49">
        <f t="shared" si="301"/>
        <v>6757.7052456647734</v>
      </c>
      <c r="BH571" s="72">
        <f t="shared" si="302"/>
        <v>21376.641578672363</v>
      </c>
      <c r="BI571" s="49">
        <f>VLOOKUP(A571,'1_12'!A:O,15,0)</f>
        <v>23772.69</v>
      </c>
      <c r="BJ571" s="73">
        <f t="shared" si="303"/>
        <v>-2396.0484213276359</v>
      </c>
      <c r="BK571" s="50">
        <f t="shared" si="304"/>
        <v>1.0790519526252443E-2</v>
      </c>
    </row>
    <row r="572" spans="1:63" x14ac:dyDescent="0.3">
      <c r="A572" s="77" t="s">
        <v>1330</v>
      </c>
      <c r="B572" s="77" t="s">
        <v>108</v>
      </c>
      <c r="C572" s="77">
        <f>VLOOKUP(B572,Площадь!D:E,2,0)</f>
        <v>39.1</v>
      </c>
      <c r="D572" s="113"/>
      <c r="E572">
        <v>31</v>
      </c>
      <c r="F572">
        <v>28</v>
      </c>
      <c r="G572">
        <v>31</v>
      </c>
      <c r="H572">
        <v>30</v>
      </c>
      <c r="I572">
        <v>31</v>
      </c>
      <c r="J572">
        <v>30</v>
      </c>
      <c r="K572">
        <v>31</v>
      </c>
      <c r="L572">
        <v>31</v>
      </c>
      <c r="M572">
        <v>30</v>
      </c>
      <c r="N572">
        <v>31</v>
      </c>
      <c r="O572">
        <v>30</v>
      </c>
      <c r="P572">
        <v>31</v>
      </c>
      <c r="Q572">
        <f t="shared" si="311"/>
        <v>365</v>
      </c>
      <c r="R572" s="50">
        <f>VLOOKUP(B572,'Общие показания'!A:H,8,0)</f>
        <v>0.21815981228277018</v>
      </c>
      <c r="S572" s="50">
        <f>VLOOKUP(B572,'Общие показания'!A:P,16,0)</f>
        <v>1.9408401877172299</v>
      </c>
      <c r="T572" s="50">
        <f t="shared" si="274"/>
        <v>0</v>
      </c>
      <c r="U572" s="50">
        <f t="shared" si="275"/>
        <v>0</v>
      </c>
      <c r="V572" s="50">
        <f t="shared" si="276"/>
        <v>0</v>
      </c>
      <c r="W572" s="50">
        <f t="shared" si="277"/>
        <v>0.21815981228277018</v>
      </c>
      <c r="X572" s="50">
        <f t="shared" si="278"/>
        <v>0</v>
      </c>
      <c r="Y572" s="50"/>
      <c r="Z572" s="50"/>
      <c r="AA572" s="50"/>
      <c r="AB572" s="50"/>
      <c r="AC572" s="50"/>
      <c r="AD572" s="50">
        <f t="shared" si="279"/>
        <v>0.75228468684043992</v>
      </c>
      <c r="AE572" s="50">
        <f t="shared" si="280"/>
        <v>0.52367460467021865</v>
      </c>
      <c r="AF572" s="50">
        <f t="shared" si="281"/>
        <v>0.66488089620657143</v>
      </c>
      <c r="AG572" s="50">
        <f t="shared" si="282"/>
        <v>0</v>
      </c>
      <c r="AI572" s="50">
        <f t="shared" si="283"/>
        <v>0</v>
      </c>
      <c r="AJ572" s="50">
        <f t="shared" si="284"/>
        <v>0</v>
      </c>
      <c r="AK572" s="50">
        <f t="shared" si="285"/>
        <v>0</v>
      </c>
      <c r="AL572" s="50">
        <f t="shared" si="286"/>
        <v>0.4427837512686324</v>
      </c>
      <c r="AR572" s="50">
        <f t="shared" si="287"/>
        <v>0.58242128374010671</v>
      </c>
      <c r="AS572" s="50">
        <f t="shared" si="288"/>
        <v>0.52128150753033142</v>
      </c>
      <c r="AT572" s="50">
        <f t="shared" si="289"/>
        <v>0.71584798340621847</v>
      </c>
      <c r="AV572" s="49">
        <f t="shared" si="290"/>
        <v>0</v>
      </c>
      <c r="AW572" s="49">
        <f t="shared" si="291"/>
        <v>0</v>
      </c>
      <c r="AX572" s="49">
        <f t="shared" si="292"/>
        <v>0</v>
      </c>
      <c r="AY572" s="49">
        <f t="shared" si="293"/>
        <v>1774.2104642548431</v>
      </c>
      <c r="AZ572" s="49">
        <f t="shared" si="294"/>
        <v>0</v>
      </c>
      <c r="BA572" s="49">
        <f t="shared" si="295"/>
        <v>0</v>
      </c>
      <c r="BB572" s="49">
        <f t="shared" si="296"/>
        <v>0</v>
      </c>
      <c r="BC572" s="49">
        <f t="shared" si="297"/>
        <v>0</v>
      </c>
      <c r="BD572" s="49">
        <f t="shared" si="298"/>
        <v>0</v>
      </c>
      <c r="BE572" s="49">
        <f t="shared" si="299"/>
        <v>3582.8313191875964</v>
      </c>
      <c r="BF572" s="49">
        <f t="shared" si="300"/>
        <v>2805.0383893466692</v>
      </c>
      <c r="BG572" s="49">
        <f t="shared" si="301"/>
        <v>3706.3733752773887</v>
      </c>
      <c r="BH572" s="72">
        <f t="shared" si="302"/>
        <v>11868.453548066496</v>
      </c>
      <c r="BI572" s="49">
        <f>VLOOKUP(A572,'1_12'!A:O,15,0)</f>
        <v>15114.06</v>
      </c>
      <c r="BJ572" s="73">
        <f t="shared" si="303"/>
        <v>-3245.6064519335032</v>
      </c>
      <c r="BK572" s="50">
        <f t="shared" si="304"/>
        <v>9.4231341132678791E-3</v>
      </c>
    </row>
    <row r="573" spans="1:63" x14ac:dyDescent="0.3">
      <c r="A573" s="77" t="s">
        <v>1622</v>
      </c>
      <c r="B573" s="77" t="s">
        <v>206</v>
      </c>
      <c r="C573" s="77">
        <f>VLOOKUP(B573,Площадь!D:E,2,0)</f>
        <v>31.8</v>
      </c>
      <c r="D573" s="113"/>
      <c r="E573">
        <v>31</v>
      </c>
      <c r="F573">
        <v>28</v>
      </c>
      <c r="G573">
        <v>31</v>
      </c>
      <c r="H573">
        <v>30</v>
      </c>
      <c r="I573">
        <v>31</v>
      </c>
      <c r="J573">
        <v>30</v>
      </c>
      <c r="K573">
        <v>31</v>
      </c>
      <c r="L573">
        <v>31</v>
      </c>
      <c r="M573">
        <v>30</v>
      </c>
      <c r="N573">
        <v>31</v>
      </c>
      <c r="O573">
        <v>30</v>
      </c>
      <c r="P573">
        <v>31</v>
      </c>
      <c r="Q573">
        <f t="shared" si="311"/>
        <v>365</v>
      </c>
      <c r="R573" s="50">
        <f>VLOOKUP(B573,'Общие показания'!A:H,8,0)</f>
        <v>0.17742920794353176</v>
      </c>
      <c r="S573" s="50">
        <f>VLOOKUP(B573,'Общие показания'!A:P,16,0)</f>
        <v>1.1155707920564688</v>
      </c>
      <c r="T573" s="50">
        <f t="shared" si="274"/>
        <v>0</v>
      </c>
      <c r="U573" s="50">
        <f t="shared" si="275"/>
        <v>0</v>
      </c>
      <c r="V573" s="50">
        <f t="shared" si="276"/>
        <v>0</v>
      </c>
      <c r="W573" s="50">
        <f t="shared" si="277"/>
        <v>0.17742920794353176</v>
      </c>
      <c r="X573" s="50">
        <f t="shared" si="278"/>
        <v>0</v>
      </c>
      <c r="Y573" s="50"/>
      <c r="Z573" s="50"/>
      <c r="AA573" s="50"/>
      <c r="AB573" s="50"/>
      <c r="AC573" s="50"/>
      <c r="AD573" s="50">
        <f t="shared" si="279"/>
        <v>0.43240387810478143</v>
      </c>
      <c r="AE573" s="50">
        <f t="shared" si="280"/>
        <v>0.30100164722935357</v>
      </c>
      <c r="AF573" s="50">
        <f t="shared" si="281"/>
        <v>0.38216526672233386</v>
      </c>
      <c r="AG573" s="50">
        <f t="shared" si="282"/>
        <v>0</v>
      </c>
      <c r="AI573" s="50">
        <f t="shared" si="283"/>
        <v>0</v>
      </c>
      <c r="AJ573" s="50">
        <f t="shared" si="284"/>
        <v>0</v>
      </c>
      <c r="AK573" s="50">
        <f t="shared" si="285"/>
        <v>0</v>
      </c>
      <c r="AL573" s="50">
        <f t="shared" si="286"/>
        <v>0.36011568517500026</v>
      </c>
      <c r="AR573" s="50">
        <f t="shared" si="287"/>
        <v>0.47368278319527862</v>
      </c>
      <c r="AS573" s="50">
        <f t="shared" si="288"/>
        <v>0.42395785011418263</v>
      </c>
      <c r="AT573" s="50">
        <f t="shared" si="289"/>
        <v>0.5821986156603004</v>
      </c>
      <c r="AV573" s="49">
        <f t="shared" si="290"/>
        <v>0</v>
      </c>
      <c r="AW573" s="49">
        <f t="shared" si="291"/>
        <v>0</v>
      </c>
      <c r="AX573" s="49">
        <f t="shared" si="292"/>
        <v>0</v>
      </c>
      <c r="AY573" s="49">
        <f t="shared" si="293"/>
        <v>1442.9640092916627</v>
      </c>
      <c r="AZ573" s="49">
        <f t="shared" si="294"/>
        <v>0</v>
      </c>
      <c r="BA573" s="49">
        <f t="shared" si="295"/>
        <v>0</v>
      </c>
      <c r="BB573" s="49">
        <f t="shared" si="296"/>
        <v>0</v>
      </c>
      <c r="BC573" s="49">
        <f t="shared" si="297"/>
        <v>0</v>
      </c>
      <c r="BD573" s="49">
        <f t="shared" si="298"/>
        <v>0</v>
      </c>
      <c r="BE573" s="49">
        <f t="shared" si="299"/>
        <v>2432.2627901274291</v>
      </c>
      <c r="BF573" s="49">
        <f t="shared" si="300"/>
        <v>1946.0522762890951</v>
      </c>
      <c r="BG573" s="49">
        <f t="shared" si="301"/>
        <v>2588.6998313126483</v>
      </c>
      <c r="BH573" s="72">
        <f t="shared" si="302"/>
        <v>8409.9789070208353</v>
      </c>
      <c r="BI573" s="49">
        <f>VLOOKUP(A573,'1_12'!A:O,15,0)</f>
        <v>12292.199999999997</v>
      </c>
      <c r="BJ573" s="73">
        <f t="shared" si="303"/>
        <v>-3882.2210929791618</v>
      </c>
      <c r="BK573" s="50">
        <f t="shared" si="304"/>
        <v>8.2100496177797758E-3</v>
      </c>
    </row>
    <row r="574" spans="1:63" x14ac:dyDescent="0.3">
      <c r="A574" s="77" t="s">
        <v>1571</v>
      </c>
      <c r="B574" s="77" t="s">
        <v>337</v>
      </c>
      <c r="C574" s="77">
        <f>VLOOKUP(B574,Площадь!D:E,2,0)</f>
        <v>32.1</v>
      </c>
      <c r="D574" s="113"/>
      <c r="E574">
        <v>31</v>
      </c>
      <c r="F574">
        <v>28</v>
      </c>
      <c r="G574">
        <v>31</v>
      </c>
      <c r="H574">
        <v>30</v>
      </c>
      <c r="I574">
        <v>31</v>
      </c>
      <c r="J574">
        <v>30</v>
      </c>
      <c r="K574">
        <v>31</v>
      </c>
      <c r="L574">
        <v>31</v>
      </c>
      <c r="M574">
        <v>30</v>
      </c>
      <c r="N574">
        <v>31</v>
      </c>
      <c r="O574">
        <v>30</v>
      </c>
      <c r="P574">
        <v>31</v>
      </c>
      <c r="Q574">
        <f t="shared" si="311"/>
        <v>365</v>
      </c>
      <c r="R574" s="50">
        <f>VLOOKUP(B574,'Общие показания'!A:H,8,0)</f>
        <v>0.17910306839582923</v>
      </c>
      <c r="S574" s="50">
        <f>VLOOKUP(B574,'Общие показания'!A:P,16,0)</f>
        <v>0</v>
      </c>
      <c r="T574" s="50">
        <f t="shared" si="274"/>
        <v>0</v>
      </c>
      <c r="U574" s="50">
        <f t="shared" si="275"/>
        <v>0</v>
      </c>
      <c r="V574" s="50">
        <f t="shared" si="276"/>
        <v>0</v>
      </c>
      <c r="W574" s="50">
        <f t="shared" si="277"/>
        <v>0.17910306839582923</v>
      </c>
      <c r="X574" s="50">
        <f t="shared" si="278"/>
        <v>0</v>
      </c>
      <c r="Y574" s="50"/>
      <c r="Z574" s="50"/>
      <c r="AA574" s="50"/>
      <c r="AB574" s="50"/>
      <c r="AC574" s="50"/>
      <c r="AD574" s="50">
        <f t="shared" si="279"/>
        <v>0</v>
      </c>
      <c r="AE574" s="50">
        <f t="shared" si="280"/>
        <v>0</v>
      </c>
      <c r="AF574" s="50">
        <f t="shared" si="281"/>
        <v>0</v>
      </c>
      <c r="AG574" s="50">
        <f t="shared" si="282"/>
        <v>0</v>
      </c>
      <c r="AI574" s="50">
        <f t="shared" si="283"/>
        <v>0</v>
      </c>
      <c r="AJ574" s="50">
        <f t="shared" si="284"/>
        <v>0</v>
      </c>
      <c r="AK574" s="50">
        <f t="shared" si="285"/>
        <v>0</v>
      </c>
      <c r="AL574" s="50">
        <f t="shared" si="286"/>
        <v>0.36351300295967004</v>
      </c>
      <c r="AR574" s="50">
        <f t="shared" si="287"/>
        <v>0.47815148869712087</v>
      </c>
      <c r="AS574" s="50">
        <f t="shared" si="288"/>
        <v>0.42795745247375039</v>
      </c>
      <c r="AT574" s="50">
        <f t="shared" si="289"/>
        <v>0.58769105543068068</v>
      </c>
      <c r="AV574" s="49">
        <f t="shared" si="290"/>
        <v>0</v>
      </c>
      <c r="AW574" s="49">
        <f t="shared" si="291"/>
        <v>0</v>
      </c>
      <c r="AX574" s="49">
        <f t="shared" si="292"/>
        <v>0</v>
      </c>
      <c r="AY574" s="49">
        <f t="shared" si="293"/>
        <v>1456.5768773038481</v>
      </c>
      <c r="AZ574" s="49">
        <f t="shared" si="294"/>
        <v>0</v>
      </c>
      <c r="BA574" s="49">
        <f t="shared" si="295"/>
        <v>0</v>
      </c>
      <c r="BB574" s="49">
        <f t="shared" si="296"/>
        <v>0</v>
      </c>
      <c r="BC574" s="49">
        <f t="shared" si="297"/>
        <v>0</v>
      </c>
      <c r="BD574" s="49">
        <f t="shared" si="298"/>
        <v>0</v>
      </c>
      <c r="BE574" s="49">
        <f t="shared" si="299"/>
        <v>1283.5307301990035</v>
      </c>
      <c r="BF574" s="49">
        <f t="shared" si="300"/>
        <v>1148.7918671224365</v>
      </c>
      <c r="BG574" s="49">
        <f t="shared" si="301"/>
        <v>1577.574361555902</v>
      </c>
      <c r="BH574" s="72">
        <f t="shared" si="302"/>
        <v>5466.4738361811897</v>
      </c>
      <c r="BI574" s="49">
        <f>VLOOKUP(A574,'1_12'!A:O,15,0)</f>
        <v>12408.210000000003</v>
      </c>
      <c r="BJ574" s="73">
        <f t="shared" si="303"/>
        <v>-6941.7361638188131</v>
      </c>
      <c r="BK574" s="50">
        <f t="shared" si="304"/>
        <v>5.2866460746548577E-3</v>
      </c>
    </row>
    <row r="575" spans="1:63" x14ac:dyDescent="0.3">
      <c r="A575" s="77" t="s">
        <v>1309</v>
      </c>
      <c r="B575" s="77" t="s">
        <v>208</v>
      </c>
      <c r="C575" s="77">
        <f>VLOOKUP(B575,Площадь!D:E,2,0)</f>
        <v>80.3</v>
      </c>
      <c r="D575" s="113"/>
      <c r="E575">
        <v>31</v>
      </c>
      <c r="F575">
        <v>28</v>
      </c>
      <c r="G575">
        <v>31</v>
      </c>
      <c r="H575">
        <v>30</v>
      </c>
      <c r="I575">
        <v>31</v>
      </c>
      <c r="J575">
        <v>30</v>
      </c>
      <c r="K575">
        <v>31</v>
      </c>
      <c r="L575">
        <v>31</v>
      </c>
      <c r="M575">
        <v>30</v>
      </c>
      <c r="N575">
        <v>31</v>
      </c>
      <c r="O575">
        <v>30</v>
      </c>
      <c r="P575">
        <v>31</v>
      </c>
      <c r="Q575">
        <f t="shared" si="311"/>
        <v>365</v>
      </c>
      <c r="R575" s="50">
        <f>VLOOKUP(B575,'Общие показания'!A:H,8,0)</f>
        <v>0.70299999999999996</v>
      </c>
      <c r="S575" s="50">
        <f>VLOOKUP(B575,'Общие показания'!A:P,16,0)</f>
        <v>2.4659999999999975</v>
      </c>
      <c r="T575" s="50">
        <f t="shared" si="274"/>
        <v>0</v>
      </c>
      <c r="U575" s="50">
        <f t="shared" si="275"/>
        <v>0</v>
      </c>
      <c r="V575" s="50">
        <f t="shared" si="276"/>
        <v>0</v>
      </c>
      <c r="W575" s="50">
        <f t="shared" si="277"/>
        <v>0.70299999999999996</v>
      </c>
      <c r="X575" s="50">
        <f t="shared" si="278"/>
        <v>0</v>
      </c>
      <c r="Y575" s="50"/>
      <c r="Z575" s="50"/>
      <c r="AA575" s="50"/>
      <c r="AB575" s="50"/>
      <c r="AC575" s="50"/>
      <c r="AD575" s="50">
        <f t="shared" si="279"/>
        <v>0.95584069697695595</v>
      </c>
      <c r="AE575" s="50">
        <f t="shared" si="280"/>
        <v>0.6653724419400292</v>
      </c>
      <c r="AF575" s="50">
        <f t="shared" si="281"/>
        <v>0.8447868610830126</v>
      </c>
      <c r="AG575" s="50">
        <f t="shared" si="282"/>
        <v>0</v>
      </c>
      <c r="AI575" s="50">
        <f t="shared" si="283"/>
        <v>0</v>
      </c>
      <c r="AJ575" s="50">
        <f t="shared" si="284"/>
        <v>0</v>
      </c>
      <c r="AK575" s="50">
        <f t="shared" si="285"/>
        <v>0</v>
      </c>
      <c r="AL575" s="50">
        <f t="shared" si="286"/>
        <v>0.9093487270299534</v>
      </c>
      <c r="AR575" s="50">
        <f t="shared" si="287"/>
        <v>1.1961235059931092</v>
      </c>
      <c r="AS575" s="50">
        <f t="shared" si="288"/>
        <v>1.0705602315776372</v>
      </c>
      <c r="AT575" s="50">
        <f t="shared" si="289"/>
        <v>1.4701430452050981</v>
      </c>
      <c r="AV575" s="49">
        <f t="shared" si="290"/>
        <v>0</v>
      </c>
      <c r="AW575" s="49">
        <f t="shared" si="291"/>
        <v>0</v>
      </c>
      <c r="AX575" s="49">
        <f t="shared" si="292"/>
        <v>0</v>
      </c>
      <c r="AY575" s="49">
        <f t="shared" si="293"/>
        <v>4328.1244288901262</v>
      </c>
      <c r="AZ575" s="49">
        <f t="shared" si="294"/>
        <v>0</v>
      </c>
      <c r="BA575" s="49">
        <f t="shared" si="295"/>
        <v>0</v>
      </c>
      <c r="BB575" s="49">
        <f t="shared" si="296"/>
        <v>0</v>
      </c>
      <c r="BC575" s="49">
        <f t="shared" si="297"/>
        <v>0</v>
      </c>
      <c r="BD575" s="49">
        <f t="shared" si="298"/>
        <v>0</v>
      </c>
      <c r="BE575" s="49">
        <f t="shared" si="299"/>
        <v>5776.6466278847247</v>
      </c>
      <c r="BF575" s="49">
        <f t="shared" si="300"/>
        <v>4659.8682314838834</v>
      </c>
      <c r="BG575" s="49">
        <f t="shared" si="301"/>
        <v>6214.1052432435526</v>
      </c>
      <c r="BH575" s="72">
        <f t="shared" si="302"/>
        <v>20978.744531502289</v>
      </c>
      <c r="BI575" s="49">
        <f>VLOOKUP(A575,'1_12'!A:O,15,0)</f>
        <v>31039.829999999994</v>
      </c>
      <c r="BJ575" s="73">
        <f t="shared" si="303"/>
        <v>-10061.085468497706</v>
      </c>
      <c r="BK575" s="50">
        <f t="shared" si="304"/>
        <v>8.1103938457926482E-3</v>
      </c>
    </row>
    <row r="576" spans="1:63" x14ac:dyDescent="0.3">
      <c r="A576" s="77" t="s">
        <v>1782</v>
      </c>
      <c r="B576" s="77" t="s">
        <v>61</v>
      </c>
      <c r="C576" s="77">
        <f>VLOOKUP(B576,Площадь!D:E,2,0)</f>
        <v>39.299999999999997</v>
      </c>
      <c r="D576" s="113"/>
      <c r="E576">
        <v>31</v>
      </c>
      <c r="F576">
        <v>28</v>
      </c>
      <c r="G576">
        <v>31</v>
      </c>
      <c r="H576">
        <v>30</v>
      </c>
      <c r="I576">
        <v>31</v>
      </c>
      <c r="J576">
        <v>30</v>
      </c>
      <c r="K576">
        <v>31</v>
      </c>
      <c r="L576">
        <v>31</v>
      </c>
      <c r="M576">
        <v>30</v>
      </c>
      <c r="N576">
        <v>31</v>
      </c>
      <c r="O576">
        <v>30</v>
      </c>
      <c r="P576">
        <v>31</v>
      </c>
      <c r="Q576">
        <f t="shared" si="311"/>
        <v>365</v>
      </c>
      <c r="R576" s="50">
        <f>VLOOKUP(B576,'Общие показания'!A:H,8,0)</f>
        <v>0.21927571925096845</v>
      </c>
      <c r="S576" s="50">
        <f>VLOOKUP(B576,'Общие показания'!A:P,16,0)</f>
        <v>0.29072428074903112</v>
      </c>
      <c r="T576" s="50">
        <f t="shared" si="274"/>
        <v>0</v>
      </c>
      <c r="U576" s="50">
        <f t="shared" si="275"/>
        <v>0</v>
      </c>
      <c r="V576" s="50">
        <f t="shared" si="276"/>
        <v>0</v>
      </c>
      <c r="W576" s="50">
        <f t="shared" si="277"/>
        <v>0.21927571925096845</v>
      </c>
      <c r="X576" s="50">
        <f t="shared" si="278"/>
        <v>0</v>
      </c>
      <c r="Y576" s="50"/>
      <c r="Z576" s="50"/>
      <c r="AA576" s="50"/>
      <c r="AB576" s="50"/>
      <c r="AC576" s="50"/>
      <c r="AD576" s="50">
        <f t="shared" si="279"/>
        <v>0.1126869826193343</v>
      </c>
      <c r="AE576" s="50">
        <f t="shared" si="280"/>
        <v>7.84427918139666E-2</v>
      </c>
      <c r="AF576" s="50">
        <f t="shared" si="281"/>
        <v>9.9594506315730219E-2</v>
      </c>
      <c r="AG576" s="50">
        <f t="shared" si="282"/>
        <v>0</v>
      </c>
      <c r="AI576" s="50">
        <f t="shared" si="283"/>
        <v>0</v>
      </c>
      <c r="AJ576" s="50">
        <f t="shared" si="284"/>
        <v>0</v>
      </c>
      <c r="AK576" s="50">
        <f t="shared" si="285"/>
        <v>0</v>
      </c>
      <c r="AL576" s="50">
        <f t="shared" si="286"/>
        <v>0.44504862979174553</v>
      </c>
      <c r="AR576" s="50">
        <f t="shared" si="287"/>
        <v>0.5854004207413348</v>
      </c>
      <c r="AS576" s="50">
        <f t="shared" si="288"/>
        <v>0.52394790910337663</v>
      </c>
      <c r="AT576" s="50">
        <f t="shared" si="289"/>
        <v>0.71950960991980517</v>
      </c>
      <c r="AV576" s="49">
        <f t="shared" si="290"/>
        <v>0</v>
      </c>
      <c r="AW576" s="49">
        <f t="shared" si="291"/>
        <v>0</v>
      </c>
      <c r="AX576" s="49">
        <f t="shared" si="292"/>
        <v>0</v>
      </c>
      <c r="AY576" s="49">
        <f t="shared" si="293"/>
        <v>1783.2857095962997</v>
      </c>
      <c r="AZ576" s="49">
        <f t="shared" si="294"/>
        <v>0</v>
      </c>
      <c r="BA576" s="49">
        <f t="shared" si="295"/>
        <v>0</v>
      </c>
      <c r="BB576" s="49">
        <f t="shared" si="296"/>
        <v>0</v>
      </c>
      <c r="BC576" s="49">
        <f t="shared" si="297"/>
        <v>0</v>
      </c>
      <c r="BD576" s="49">
        <f t="shared" si="298"/>
        <v>0</v>
      </c>
      <c r="BE576" s="49">
        <f t="shared" si="299"/>
        <v>1873.9179020852457</v>
      </c>
      <c r="BF576" s="49">
        <f t="shared" si="300"/>
        <v>1617.0335019144795</v>
      </c>
      <c r="BG576" s="49">
        <f t="shared" si="301"/>
        <v>2198.7703254580219</v>
      </c>
      <c r="BH576" s="72">
        <f t="shared" si="302"/>
        <v>7473.0074390540467</v>
      </c>
      <c r="BI576" s="49">
        <f>VLOOKUP(A576,'1_12'!A:O,15,0)</f>
        <v>15191.37</v>
      </c>
      <c r="BJ576" s="73">
        <f t="shared" si="303"/>
        <v>-7718.3625609459541</v>
      </c>
      <c r="BK576" s="50">
        <f t="shared" si="304"/>
        <v>5.9031097742923283E-3</v>
      </c>
    </row>
    <row r="577" spans="1:63" x14ac:dyDescent="0.3">
      <c r="A577" s="77" t="s">
        <v>1360</v>
      </c>
      <c r="B577" s="77" t="s">
        <v>201</v>
      </c>
      <c r="C577" s="77">
        <f>VLOOKUP(B577,Площадь!D:E,2,0)</f>
        <v>59</v>
      </c>
      <c r="D577" s="113"/>
      <c r="E577">
        <v>31</v>
      </c>
      <c r="F577">
        <v>28</v>
      </c>
      <c r="G577">
        <v>31</v>
      </c>
      <c r="H577">
        <v>30</v>
      </c>
      <c r="I577">
        <v>4</v>
      </c>
      <c r="Q577">
        <f t="shared" si="311"/>
        <v>124</v>
      </c>
      <c r="R577" s="50">
        <f>VLOOKUP(B577,'Общие показания'!A:H,8,0)</f>
        <v>0.3291925556185023</v>
      </c>
      <c r="S577" s="50"/>
      <c r="T577" s="50">
        <f t="shared" si="274"/>
        <v>0</v>
      </c>
      <c r="U577" s="50">
        <f t="shared" si="275"/>
        <v>0</v>
      </c>
      <c r="V577" s="50">
        <f t="shared" si="276"/>
        <v>0</v>
      </c>
      <c r="W577" s="50">
        <f t="shared" si="277"/>
        <v>0.3291925556185023</v>
      </c>
      <c r="X577" s="50">
        <f t="shared" si="278"/>
        <v>0</v>
      </c>
      <c r="Y577" s="50"/>
      <c r="Z577" s="50"/>
      <c r="AA577" s="50"/>
      <c r="AB577" s="50"/>
      <c r="AC577" s="50"/>
      <c r="AD577" s="50">
        <f t="shared" si="279"/>
        <v>0</v>
      </c>
      <c r="AE577" s="50">
        <f t="shared" si="280"/>
        <v>0</v>
      </c>
      <c r="AF577" s="50">
        <f t="shared" si="281"/>
        <v>0</v>
      </c>
      <c r="AG577" s="50">
        <f t="shared" si="282"/>
        <v>0</v>
      </c>
      <c r="AI577" s="50">
        <f t="shared" si="283"/>
        <v>0</v>
      </c>
      <c r="AJ577" s="50">
        <f t="shared" si="284"/>
        <v>0</v>
      </c>
      <c r="AK577" s="50">
        <f t="shared" si="285"/>
        <v>0</v>
      </c>
      <c r="AL577" s="50">
        <f t="shared" si="286"/>
        <v>0.66813916431839671</v>
      </c>
      <c r="AR577" s="50">
        <f t="shared" si="287"/>
        <v>0</v>
      </c>
      <c r="AS577" s="50">
        <f t="shared" si="288"/>
        <v>0</v>
      </c>
      <c r="AT577" s="50">
        <f t="shared" si="289"/>
        <v>0</v>
      </c>
      <c r="AV577" s="49">
        <f t="shared" si="290"/>
        <v>0</v>
      </c>
      <c r="AW577" s="49">
        <f t="shared" si="291"/>
        <v>0</v>
      </c>
      <c r="AX577" s="49">
        <f t="shared" si="292"/>
        <v>0</v>
      </c>
      <c r="AY577" s="49">
        <f t="shared" si="293"/>
        <v>2677.1973757298142</v>
      </c>
      <c r="AZ577" s="49">
        <f t="shared" si="294"/>
        <v>0</v>
      </c>
      <c r="BA577" s="49">
        <f t="shared" si="295"/>
        <v>0</v>
      </c>
      <c r="BB577" s="49">
        <f t="shared" si="296"/>
        <v>0</v>
      </c>
      <c r="BC577" s="49">
        <f t="shared" si="297"/>
        <v>0</v>
      </c>
      <c r="BD577" s="49">
        <f t="shared" si="298"/>
        <v>0</v>
      </c>
      <c r="BE577" s="49">
        <f t="shared" si="299"/>
        <v>0</v>
      </c>
      <c r="BF577" s="49">
        <f t="shared" si="300"/>
        <v>0</v>
      </c>
      <c r="BG577" s="49">
        <f t="shared" si="301"/>
        <v>0</v>
      </c>
      <c r="BH577" s="72">
        <f t="shared" si="302"/>
        <v>2677.1973757298142</v>
      </c>
      <c r="BI577" s="49">
        <f>VLOOKUP(A577,'1_12'!A:O,15,0)</f>
        <v>2861</v>
      </c>
      <c r="BJ577" s="73">
        <f t="shared" si="303"/>
        <v>-183.80262427018579</v>
      </c>
      <c r="BK577" s="50">
        <f t="shared" si="304"/>
        <v>1.4086606213798009E-3</v>
      </c>
    </row>
    <row r="578" spans="1:63" x14ac:dyDescent="0.3">
      <c r="A578" s="77" t="s">
        <v>2756</v>
      </c>
      <c r="B578" s="77" t="s">
        <v>201</v>
      </c>
      <c r="C578" s="77">
        <f>VLOOKUP(B578,Площадь!D:E,2,0)</f>
        <v>59</v>
      </c>
      <c r="D578" s="113">
        <v>45051</v>
      </c>
      <c r="I578">
        <f>31-I577</f>
        <v>27</v>
      </c>
      <c r="J578">
        <v>30</v>
      </c>
      <c r="K578">
        <v>31</v>
      </c>
      <c r="L578">
        <v>31</v>
      </c>
      <c r="M578">
        <v>30</v>
      </c>
      <c r="N578">
        <v>31</v>
      </c>
      <c r="O578">
        <v>30</v>
      </c>
      <c r="P578">
        <v>31</v>
      </c>
      <c r="Q578">
        <f t="shared" si="311"/>
        <v>241</v>
      </c>
      <c r="R578" s="50"/>
      <c r="S578" s="50">
        <f>VLOOKUP(B578,'Общие показания'!A:P,16,0)</f>
        <v>3.3258074443814962</v>
      </c>
      <c r="T578" s="50">
        <f t="shared" si="274"/>
        <v>0</v>
      </c>
      <c r="U578" s="50">
        <f t="shared" si="275"/>
        <v>0</v>
      </c>
      <c r="V578" s="50">
        <f t="shared" si="276"/>
        <v>0</v>
      </c>
      <c r="W578" s="50">
        <f t="shared" si="277"/>
        <v>0</v>
      </c>
      <c r="X578" s="50">
        <f t="shared" si="278"/>
        <v>0</v>
      </c>
      <c r="Y578" s="50"/>
      <c r="Z578" s="50"/>
      <c r="AA578" s="50"/>
      <c r="AB578" s="50"/>
      <c r="AC578" s="50"/>
      <c r="AD578" s="50">
        <f t="shared" si="279"/>
        <v>1.2891087208632446</v>
      </c>
      <c r="AE578" s="50">
        <f t="shared" si="280"/>
        <v>0.8973644041729304</v>
      </c>
      <c r="AF578" s="50">
        <f t="shared" si="281"/>
        <v>1.1393343193453216</v>
      </c>
      <c r="AG578" s="50">
        <f t="shared" si="282"/>
        <v>0</v>
      </c>
      <c r="AI578" s="50">
        <f t="shared" si="283"/>
        <v>0</v>
      </c>
      <c r="AJ578" s="50">
        <f t="shared" si="284"/>
        <v>0</v>
      </c>
      <c r="AK578" s="50">
        <f t="shared" si="285"/>
        <v>0</v>
      </c>
      <c r="AL578" s="50">
        <f t="shared" si="286"/>
        <v>0</v>
      </c>
      <c r="AR578" s="50">
        <f t="shared" si="287"/>
        <v>0.87884541536230931</v>
      </c>
      <c r="AS578" s="50">
        <f t="shared" si="288"/>
        <v>0.78658846404832627</v>
      </c>
      <c r="AT578" s="50">
        <f t="shared" si="289"/>
        <v>1.0801798215081047</v>
      </c>
      <c r="AV578" s="49">
        <f t="shared" si="290"/>
        <v>0</v>
      </c>
      <c r="AW578" s="49">
        <f t="shared" si="291"/>
        <v>0</v>
      </c>
      <c r="AX578" s="49">
        <f t="shared" si="292"/>
        <v>0</v>
      </c>
      <c r="AY578" s="49">
        <f t="shared" si="293"/>
        <v>0</v>
      </c>
      <c r="AZ578" s="49">
        <f t="shared" si="294"/>
        <v>0</v>
      </c>
      <c r="BA578" s="49">
        <f t="shared" si="295"/>
        <v>0</v>
      </c>
      <c r="BB578" s="49">
        <f t="shared" si="296"/>
        <v>0</v>
      </c>
      <c r="BC578" s="49">
        <f t="shared" si="297"/>
        <v>0</v>
      </c>
      <c r="BD578" s="49">
        <f t="shared" si="298"/>
        <v>0</v>
      </c>
      <c r="BE578" s="49">
        <f t="shared" si="299"/>
        <v>5819.5693651184283</v>
      </c>
      <c r="BF578" s="49">
        <f t="shared" si="300"/>
        <v>4520.3357213384134</v>
      </c>
      <c r="BG578" s="49">
        <f t="shared" si="301"/>
        <v>5957.9749791413033</v>
      </c>
      <c r="BH578" s="72">
        <f t="shared" si="302"/>
        <v>16297.880065598145</v>
      </c>
      <c r="BI578" s="49">
        <f>VLOOKUP(A578,'1_12'!A:O,15,0)</f>
        <v>19945.360000000004</v>
      </c>
      <c r="BJ578" s="73">
        <f t="shared" si="303"/>
        <v>-3647.4799344018593</v>
      </c>
      <c r="BK578" s="50">
        <f t="shared" si="304"/>
        <v>8.5754535950568304E-3</v>
      </c>
    </row>
    <row r="579" spans="1:63" x14ac:dyDescent="0.3">
      <c r="A579" s="77" t="s">
        <v>1740</v>
      </c>
      <c r="B579" s="77" t="s">
        <v>50</v>
      </c>
      <c r="C579" s="77">
        <f>VLOOKUP(B579,Площадь!D:E,2,0)</f>
        <v>33.5</v>
      </c>
      <c r="D579" s="113"/>
      <c r="E579">
        <v>31</v>
      </c>
      <c r="F579">
        <v>28</v>
      </c>
      <c r="G579">
        <v>31</v>
      </c>
      <c r="H579">
        <v>30</v>
      </c>
      <c r="I579">
        <v>31</v>
      </c>
      <c r="J579">
        <v>30</v>
      </c>
      <c r="K579">
        <v>31</v>
      </c>
      <c r="L579">
        <v>31</v>
      </c>
      <c r="M579">
        <v>30</v>
      </c>
      <c r="N579">
        <v>31</v>
      </c>
      <c r="O579">
        <v>30</v>
      </c>
      <c r="P579">
        <v>31</v>
      </c>
      <c r="Q579">
        <f t="shared" ref="Q579:Q586" si="312">SUM(E579:P579)</f>
        <v>365</v>
      </c>
      <c r="R579" s="50">
        <f>VLOOKUP(B579,'Общие показания'!A:H,8,0)</f>
        <v>0</v>
      </c>
      <c r="S579" s="50">
        <f>VLOOKUP(B579,'Общие показания'!A:P,16,0)</f>
        <v>0.98900000000000032</v>
      </c>
      <c r="T579" s="50">
        <f t="shared" si="274"/>
        <v>0</v>
      </c>
      <c r="U579" s="50">
        <f t="shared" si="275"/>
        <v>0</v>
      </c>
      <c r="V579" s="50">
        <f t="shared" si="276"/>
        <v>0</v>
      </c>
      <c r="W579" s="50">
        <f t="shared" si="277"/>
        <v>0</v>
      </c>
      <c r="X579" s="50">
        <f t="shared" si="278"/>
        <v>0</v>
      </c>
      <c r="Y579" s="50"/>
      <c r="Z579" s="50"/>
      <c r="AA579" s="50"/>
      <c r="AB579" s="50"/>
      <c r="AC579" s="50"/>
      <c r="AD579" s="50">
        <f t="shared" si="279"/>
        <v>0.38334405892547063</v>
      </c>
      <c r="AE579" s="50">
        <f t="shared" si="280"/>
        <v>0.26685050489808992</v>
      </c>
      <c r="AF579" s="50">
        <f t="shared" si="281"/>
        <v>0.33880543617643977</v>
      </c>
      <c r="AG579" s="50">
        <f t="shared" si="282"/>
        <v>0</v>
      </c>
      <c r="AI579" s="50">
        <f t="shared" si="283"/>
        <v>0</v>
      </c>
      <c r="AJ579" s="50">
        <f t="shared" si="284"/>
        <v>0</v>
      </c>
      <c r="AK579" s="50">
        <f t="shared" si="285"/>
        <v>0</v>
      </c>
      <c r="AL579" s="50">
        <f t="shared" si="286"/>
        <v>0.37936715262146253</v>
      </c>
      <c r="AR579" s="50">
        <f t="shared" si="287"/>
        <v>0.49900544770571803</v>
      </c>
      <c r="AS579" s="50">
        <f t="shared" si="288"/>
        <v>0.44662226348506656</v>
      </c>
      <c r="AT579" s="50">
        <f t="shared" si="289"/>
        <v>0.61332244102578815</v>
      </c>
      <c r="AV579" s="49">
        <f t="shared" si="290"/>
        <v>0</v>
      </c>
      <c r="AW579" s="49">
        <f t="shared" si="291"/>
        <v>0</v>
      </c>
      <c r="AX579" s="49">
        <f t="shared" si="292"/>
        <v>0</v>
      </c>
      <c r="AY579" s="49">
        <f t="shared" si="293"/>
        <v>1018.3580098109492</v>
      </c>
      <c r="AZ579" s="49">
        <f t="shared" si="294"/>
        <v>0</v>
      </c>
      <c r="BA579" s="49">
        <f t="shared" si="295"/>
        <v>0</v>
      </c>
      <c r="BB579" s="49">
        <f t="shared" si="296"/>
        <v>0</v>
      </c>
      <c r="BC579" s="49">
        <f t="shared" si="297"/>
        <v>0</v>
      </c>
      <c r="BD579" s="49">
        <f t="shared" si="298"/>
        <v>0</v>
      </c>
      <c r="BE579" s="49">
        <f t="shared" si="299"/>
        <v>2368.5437216204978</v>
      </c>
      <c r="BF579" s="49">
        <f t="shared" si="300"/>
        <v>1915.2177605370102</v>
      </c>
      <c r="BG579" s="49">
        <f t="shared" si="301"/>
        <v>2555.8539884465727</v>
      </c>
      <c r="BH579" s="72">
        <f t="shared" si="302"/>
        <v>7857.9734804150294</v>
      </c>
      <c r="BI579" s="49">
        <f>VLOOKUP(A579,'1_12'!A:O,15,0)</f>
        <v>12949.38</v>
      </c>
      <c r="BJ579" s="73">
        <f t="shared" si="303"/>
        <v>-5091.4065195849698</v>
      </c>
      <c r="BK579" s="50">
        <f t="shared" si="304"/>
        <v>7.2818838428806857E-3</v>
      </c>
    </row>
    <row r="580" spans="1:63" x14ac:dyDescent="0.3">
      <c r="A580" s="77" t="s">
        <v>1315</v>
      </c>
      <c r="B580" s="77" t="s">
        <v>207</v>
      </c>
      <c r="C580" s="77">
        <f>VLOOKUP(B580,Площадь!D:E,2,0)</f>
        <v>32.5</v>
      </c>
      <c r="D580" s="113"/>
      <c r="E580">
        <v>31</v>
      </c>
      <c r="F580">
        <v>28</v>
      </c>
      <c r="G580">
        <v>31</v>
      </c>
      <c r="H580">
        <v>30</v>
      </c>
      <c r="I580">
        <v>31</v>
      </c>
      <c r="J580">
        <v>30</v>
      </c>
      <c r="K580">
        <v>31</v>
      </c>
      <c r="L580">
        <v>31</v>
      </c>
      <c r="M580">
        <v>30</v>
      </c>
      <c r="N580">
        <v>31</v>
      </c>
      <c r="O580">
        <v>30</v>
      </c>
      <c r="P580">
        <v>31</v>
      </c>
      <c r="Q580">
        <f t="shared" si="312"/>
        <v>365</v>
      </c>
      <c r="R580" s="50">
        <f>VLOOKUP(B580,'Общие показания'!A:H,8,0)</f>
        <v>0.18133488233222583</v>
      </c>
      <c r="S580" s="50">
        <f>VLOOKUP(B580,'Общие показания'!A:P,16,0)</f>
        <v>1.7446651176677737</v>
      </c>
      <c r="T580" s="50">
        <f t="shared" ref="T580:T642" si="313">R580*$T$1/31*E580</f>
        <v>0</v>
      </c>
      <c r="U580" s="50">
        <f t="shared" ref="U580:U642" si="314">R580*$U$1/28*F580</f>
        <v>0</v>
      </c>
      <c r="V580" s="50">
        <f t="shared" ref="V580:V642" si="315">R580*$V$1/31*G580</f>
        <v>0</v>
      </c>
      <c r="W580" s="50">
        <f t="shared" ref="W580:W641" si="316">R580*W$1/30*H580</f>
        <v>0.18133488233222583</v>
      </c>
      <c r="X580" s="50">
        <f t="shared" ref="X580:X642" si="317">SUM(T580:W580)-R580</f>
        <v>0</v>
      </c>
      <c r="Y580" s="50"/>
      <c r="Z580" s="50"/>
      <c r="AA580" s="50"/>
      <c r="AB580" s="50"/>
      <c r="AC580" s="50"/>
      <c r="AD580" s="50">
        <f t="shared" ref="AD580:AD642" si="318">(S580*$AD$1)/31*N580</f>
        <v>0.67624571048781401</v>
      </c>
      <c r="AE580" s="50">
        <f t="shared" ref="AE580:AE642" si="319">(S580*$AE$1)/30*O580</f>
        <v>0.47074293986625954</v>
      </c>
      <c r="AF580" s="50">
        <f t="shared" ref="AF580:AF642" si="320">(S580*$AF$1)/31*P580</f>
        <v>0.59767646731370017</v>
      </c>
      <c r="AG580" s="50">
        <f t="shared" ref="AG580:AG642" si="321">S580-AD580-AE580-AF580</f>
        <v>0</v>
      </c>
      <c r="AI580" s="50">
        <f t="shared" ref="AI580:AI643" si="322">(C580*$AI$1)/31*E580</f>
        <v>0</v>
      </c>
      <c r="AJ580" s="50">
        <f t="shared" ref="AJ580:AJ643" si="323">(C580*$AJ$1)/28*F580</f>
        <v>0</v>
      </c>
      <c r="AK580" s="50">
        <f t="shared" ref="AK580:AK643" si="324">(C580*$AK$1)/31*G580</f>
        <v>0</v>
      </c>
      <c r="AL580" s="50">
        <f t="shared" ref="AL580:AL643" si="325">(C580*$AL$1)/30*H580</f>
        <v>0.36804276000589647</v>
      </c>
      <c r="AR580" s="50">
        <f t="shared" ref="AR580:AR643" si="326">(C580*$AR$1)/31*N580</f>
        <v>0.48410976269957717</v>
      </c>
      <c r="AS580" s="50">
        <f t="shared" ref="AS580:AS643" si="327">(C580*$AS$1)/30*O580</f>
        <v>0.43329025561984069</v>
      </c>
      <c r="AT580" s="50">
        <f t="shared" ref="AT580:AT643" si="328">(C580*$AT$1)/31*P580</f>
        <v>0.59501430845785419</v>
      </c>
      <c r="AV580" s="49">
        <f t="shared" ref="AV580:AV643" si="329">(T580+AI580)*$AV$1</f>
        <v>0</v>
      </c>
      <c r="AW580" s="49">
        <f t="shared" ref="AW580:AW643" si="330">(U580+AJ580)*$AW$1</f>
        <v>0</v>
      </c>
      <c r="AX580" s="49">
        <f t="shared" ref="AX580:AX643" si="331">(V580+AK580)*$AX$1</f>
        <v>0</v>
      </c>
      <c r="AY580" s="49">
        <f t="shared" ref="AY580:AY643" si="332">(W580+AL580)*$AY$1</f>
        <v>1474.7273679867619</v>
      </c>
      <c r="AZ580" s="49">
        <f t="shared" ref="AZ580:AZ643" si="333">(Y580+AM580)*$AZ$1</f>
        <v>0</v>
      </c>
      <c r="BA580" s="49">
        <f t="shared" ref="BA580:BA643" si="334">(Z580+AN580)*$BA$1</f>
        <v>0</v>
      </c>
      <c r="BB580" s="49">
        <f t="shared" ref="BB580:BB643" si="335">(AA580+AO580)*$BB$1</f>
        <v>0</v>
      </c>
      <c r="BC580" s="49">
        <f t="shared" ref="BC580:BC643" si="336">(AB580+AP580)*$BC$1</f>
        <v>0</v>
      </c>
      <c r="BD580" s="49">
        <f t="shared" ref="BD580:BD643" si="337">(AC580+AQ580)*$BD$1</f>
        <v>0</v>
      </c>
      <c r="BE580" s="49">
        <f t="shared" ref="BE580:BE643" si="338">(AD580+AR580)*$BE$1</f>
        <v>3114.8118180053052</v>
      </c>
      <c r="BF580" s="49">
        <f t="shared" ref="BF580:BF643" si="339">(AE580+AS580)*$BF$1</f>
        <v>2426.7505486350683</v>
      </c>
      <c r="BG580" s="49">
        <f t="shared" ref="BG580:BG643" si="340">(AF580+AT580)*$BG$1</f>
        <v>3201.6114108501297</v>
      </c>
      <c r="BH580" s="72">
        <f t="shared" ref="BH580:BH643" si="341">SUM(AV580:BG580)</f>
        <v>10217.901145477266</v>
      </c>
      <c r="BI580" s="49">
        <f>VLOOKUP(A580,'1_12'!A:O,15,0)</f>
        <v>12562.829999999998</v>
      </c>
      <c r="BJ580" s="73">
        <f t="shared" ref="BJ580:BJ643" si="342">BH580-BI580</f>
        <v>-2344.9288545227319</v>
      </c>
      <c r="BK580" s="50">
        <f t="shared" ref="BK580:BK643" si="343">(SUM(T580:W580)+SUM(AD580:AF580)+SUM(AI580:AL580)+SUM(AR580:AT580))/12/C580</f>
        <v>9.760146376367098E-3</v>
      </c>
    </row>
    <row r="581" spans="1:63" x14ac:dyDescent="0.3">
      <c r="A581" s="77" t="s">
        <v>1391</v>
      </c>
      <c r="B581" s="77" t="s">
        <v>204</v>
      </c>
      <c r="C581" s="77">
        <f>VLOOKUP(B581,Площадь!D:E,2,0)</f>
        <v>61.5</v>
      </c>
      <c r="D581" s="113"/>
      <c r="E581">
        <v>31</v>
      </c>
      <c r="F581">
        <v>28</v>
      </c>
      <c r="G581">
        <v>31</v>
      </c>
      <c r="H581">
        <v>30</v>
      </c>
      <c r="I581">
        <v>31</v>
      </c>
      <c r="J581">
        <v>30</v>
      </c>
      <c r="K581">
        <v>31</v>
      </c>
      <c r="L581">
        <v>31</v>
      </c>
      <c r="M581">
        <v>30</v>
      </c>
      <c r="N581">
        <v>31</v>
      </c>
      <c r="O581">
        <v>30</v>
      </c>
      <c r="P581">
        <v>31</v>
      </c>
      <c r="Q581">
        <f t="shared" si="312"/>
        <v>365</v>
      </c>
      <c r="R581" s="50">
        <f>VLOOKUP(B581,'Общие показания'!A:H,8,0)</f>
        <v>0</v>
      </c>
      <c r="S581" s="50">
        <f>VLOOKUP(B581,'Общие показания'!A:P,16,0)</f>
        <v>0.47299999999999898</v>
      </c>
      <c r="T581" s="50">
        <f t="shared" si="313"/>
        <v>0</v>
      </c>
      <c r="U581" s="50">
        <f t="shared" si="314"/>
        <v>0</v>
      </c>
      <c r="V581" s="50">
        <f t="shared" si="315"/>
        <v>0</v>
      </c>
      <c r="W581" s="50">
        <f t="shared" si="316"/>
        <v>0</v>
      </c>
      <c r="X581" s="50">
        <f t="shared" si="317"/>
        <v>0</v>
      </c>
      <c r="Y581" s="50"/>
      <c r="Z581" s="50"/>
      <c r="AA581" s="50"/>
      <c r="AB581" s="50"/>
      <c r="AC581" s="50"/>
      <c r="AD581" s="50">
        <f t="shared" si="318"/>
        <v>0.18333846296435508</v>
      </c>
      <c r="AE581" s="50">
        <f t="shared" si="319"/>
        <v>0.12762415451647746</v>
      </c>
      <c r="AF581" s="50">
        <f t="shared" si="320"/>
        <v>0.16203738251916644</v>
      </c>
      <c r="AG581" s="50">
        <f t="shared" si="321"/>
        <v>0</v>
      </c>
      <c r="AI581" s="50">
        <f t="shared" si="322"/>
        <v>0</v>
      </c>
      <c r="AJ581" s="50">
        <f t="shared" si="323"/>
        <v>0</v>
      </c>
      <c r="AK581" s="50">
        <f t="shared" si="324"/>
        <v>0</v>
      </c>
      <c r="AL581" s="50">
        <f t="shared" si="325"/>
        <v>0.6964501458573118</v>
      </c>
      <c r="AR581" s="50">
        <f t="shared" si="326"/>
        <v>0.91608462787766143</v>
      </c>
      <c r="AS581" s="50">
        <f t="shared" si="327"/>
        <v>0.81991848371139087</v>
      </c>
      <c r="AT581" s="50">
        <f t="shared" si="328"/>
        <v>1.1259501529279394</v>
      </c>
      <c r="AV581" s="49">
        <f t="shared" si="329"/>
        <v>0</v>
      </c>
      <c r="AW581" s="49">
        <f t="shared" si="330"/>
        <v>0</v>
      </c>
      <c r="AX581" s="49">
        <f t="shared" si="331"/>
        <v>0</v>
      </c>
      <c r="AY581" s="49">
        <f t="shared" si="332"/>
        <v>1869.5229135335335</v>
      </c>
      <c r="AZ581" s="49">
        <f t="shared" si="333"/>
        <v>0</v>
      </c>
      <c r="BA581" s="49">
        <f t="shared" si="334"/>
        <v>0</v>
      </c>
      <c r="BB581" s="49">
        <f t="shared" si="335"/>
        <v>0</v>
      </c>
      <c r="BC581" s="49">
        <f t="shared" si="336"/>
        <v>0</v>
      </c>
      <c r="BD581" s="49">
        <f t="shared" si="337"/>
        <v>0</v>
      </c>
      <c r="BE581" s="49">
        <f t="shared" si="338"/>
        <v>2951.2473681326751</v>
      </c>
      <c r="BF581" s="49">
        <f t="shared" si="339"/>
        <v>2543.5455563533606</v>
      </c>
      <c r="BG581" s="49">
        <f t="shared" si="340"/>
        <v>3457.4222206527934</v>
      </c>
      <c r="BH581" s="72">
        <f t="shared" si="341"/>
        <v>10821.738058672363</v>
      </c>
      <c r="BI581" s="49">
        <f>VLOOKUP(A581,'1_12'!A:O,15,0)</f>
        <v>23772.69</v>
      </c>
      <c r="BJ581" s="73">
        <f t="shared" si="342"/>
        <v>-12950.951941327636</v>
      </c>
      <c r="BK581" s="50">
        <f t="shared" si="343"/>
        <v>5.4626062471196512E-3</v>
      </c>
    </row>
    <row r="582" spans="1:63" x14ac:dyDescent="0.3">
      <c r="A582" s="77" t="s">
        <v>1306</v>
      </c>
      <c r="B582" s="77" t="s">
        <v>99</v>
      </c>
      <c r="C582" s="77">
        <f>VLOOKUP(B582,Площадь!D:E,2,0)</f>
        <v>39.1</v>
      </c>
      <c r="D582" s="113"/>
      <c r="E582">
        <v>31</v>
      </c>
      <c r="F582">
        <v>28</v>
      </c>
      <c r="G582">
        <v>31</v>
      </c>
      <c r="H582">
        <v>30</v>
      </c>
      <c r="I582">
        <v>31</v>
      </c>
      <c r="J582">
        <v>30</v>
      </c>
      <c r="K582">
        <v>31</v>
      </c>
      <c r="L582">
        <v>31</v>
      </c>
      <c r="M582">
        <v>30</v>
      </c>
      <c r="N582">
        <v>31</v>
      </c>
      <c r="O582">
        <v>30</v>
      </c>
      <c r="P582">
        <v>31</v>
      </c>
      <c r="Q582">
        <f t="shared" si="312"/>
        <v>365</v>
      </c>
      <c r="R582" s="50">
        <f>VLOOKUP(B582,'Общие показания'!A:H,8,0)</f>
        <v>0.41</v>
      </c>
      <c r="S582" s="50">
        <f>VLOOKUP(B582,'Общие показания'!A:P,16,0)</f>
        <v>1.4919999999999991</v>
      </c>
      <c r="T582" s="50">
        <f t="shared" si="313"/>
        <v>0</v>
      </c>
      <c r="U582" s="50">
        <f t="shared" si="314"/>
        <v>0</v>
      </c>
      <c r="V582" s="50">
        <f t="shared" si="315"/>
        <v>0</v>
      </c>
      <c r="W582" s="50">
        <f t="shared" si="316"/>
        <v>0.41</v>
      </c>
      <c r="X582" s="50">
        <f t="shared" si="317"/>
        <v>0</v>
      </c>
      <c r="Y582" s="50"/>
      <c r="Z582" s="50"/>
      <c r="AA582" s="50"/>
      <c r="AB582" s="50"/>
      <c r="AC582" s="50"/>
      <c r="AD582" s="50">
        <f t="shared" si="318"/>
        <v>0.57831075421314626</v>
      </c>
      <c r="AE582" s="50">
        <f t="shared" si="319"/>
        <v>0.40256921466931223</v>
      </c>
      <c r="AF582" s="50">
        <f t="shared" si="320"/>
        <v>0.51112003111754067</v>
      </c>
      <c r="AG582" s="50">
        <f t="shared" si="321"/>
        <v>0</v>
      </c>
      <c r="AI582" s="50">
        <f t="shared" si="322"/>
        <v>0</v>
      </c>
      <c r="AJ582" s="50">
        <f t="shared" si="323"/>
        <v>0</v>
      </c>
      <c r="AK582" s="50">
        <f t="shared" si="324"/>
        <v>0</v>
      </c>
      <c r="AL582" s="50">
        <f t="shared" si="325"/>
        <v>0.4427837512686324</v>
      </c>
      <c r="AR582" s="50">
        <f t="shared" si="326"/>
        <v>0.58242128374010671</v>
      </c>
      <c r="AS582" s="50">
        <f t="shared" si="327"/>
        <v>0.52128150753033142</v>
      </c>
      <c r="AT582" s="50">
        <f t="shared" si="328"/>
        <v>0.71584798340621847</v>
      </c>
      <c r="AV582" s="49">
        <f t="shared" si="329"/>
        <v>0</v>
      </c>
      <c r="AW582" s="49">
        <f t="shared" si="330"/>
        <v>0</v>
      </c>
      <c r="AX582" s="49">
        <f t="shared" si="331"/>
        <v>0</v>
      </c>
      <c r="AY582" s="49">
        <f t="shared" si="332"/>
        <v>2289.1785905554661</v>
      </c>
      <c r="AZ582" s="49">
        <f t="shared" si="333"/>
        <v>0</v>
      </c>
      <c r="BA582" s="49">
        <f t="shared" si="334"/>
        <v>0</v>
      </c>
      <c r="BB582" s="49">
        <f t="shared" si="335"/>
        <v>0</v>
      </c>
      <c r="BC582" s="49">
        <f t="shared" si="336"/>
        <v>0</v>
      </c>
      <c r="BD582" s="49">
        <f t="shared" si="337"/>
        <v>0</v>
      </c>
      <c r="BE582" s="49">
        <f t="shared" si="338"/>
        <v>3115.8226534001942</v>
      </c>
      <c r="BF582" s="49">
        <f t="shared" si="339"/>
        <v>2479.9479246438359</v>
      </c>
      <c r="BG582" s="49">
        <f t="shared" si="340"/>
        <v>3293.6238594669981</v>
      </c>
      <c r="BH582" s="72">
        <f t="shared" si="341"/>
        <v>11178.573028066494</v>
      </c>
      <c r="BI582" s="49">
        <f>VLOOKUP(A582,'1_12'!A:O,15,0)</f>
        <v>15114.06</v>
      </c>
      <c r="BJ582" s="73">
        <f t="shared" si="342"/>
        <v>-3935.4869719335056</v>
      </c>
      <c r="BK582" s="50">
        <f t="shared" si="343"/>
        <v>8.8753932778032549E-3</v>
      </c>
    </row>
    <row r="583" spans="1:63" x14ac:dyDescent="0.3">
      <c r="A583" s="77" t="s">
        <v>1709</v>
      </c>
      <c r="B583" s="77" t="s">
        <v>258</v>
      </c>
      <c r="C583" s="77">
        <f>VLOOKUP(B583,Площадь!D:E,2,0)</f>
        <v>31.8</v>
      </c>
      <c r="D583" s="113"/>
      <c r="E583">
        <v>31</v>
      </c>
      <c r="F583">
        <v>28</v>
      </c>
      <c r="G583">
        <v>31</v>
      </c>
      <c r="H583">
        <v>30</v>
      </c>
      <c r="I583">
        <v>31</v>
      </c>
      <c r="J583">
        <v>30</v>
      </c>
      <c r="K583">
        <v>31</v>
      </c>
      <c r="L583">
        <v>31</v>
      </c>
      <c r="M583">
        <v>30</v>
      </c>
      <c r="N583">
        <v>31</v>
      </c>
      <c r="O583">
        <v>30</v>
      </c>
      <c r="P583">
        <v>31</v>
      </c>
      <c r="Q583">
        <f t="shared" si="312"/>
        <v>365</v>
      </c>
      <c r="R583" s="50">
        <f>VLOOKUP(B583,'Общие показания'!A:H,8,0)</f>
        <v>0.17742920794353176</v>
      </c>
      <c r="S583" s="50">
        <f>VLOOKUP(B583,'Общие показания'!A:P,16,0)</f>
        <v>3.0055707920564689</v>
      </c>
      <c r="T583" s="50">
        <f t="shared" si="313"/>
        <v>0</v>
      </c>
      <c r="U583" s="50">
        <f t="shared" si="314"/>
        <v>0</v>
      </c>
      <c r="V583" s="50">
        <f t="shared" si="315"/>
        <v>0</v>
      </c>
      <c r="W583" s="50">
        <f t="shared" si="316"/>
        <v>0.17742920794353176</v>
      </c>
      <c r="X583" s="50">
        <f t="shared" si="317"/>
        <v>0</v>
      </c>
      <c r="Y583" s="50"/>
      <c r="Z583" s="50"/>
      <c r="AA583" s="50"/>
      <c r="AB583" s="50"/>
      <c r="AC583" s="50"/>
      <c r="AD583" s="50">
        <f t="shared" si="318"/>
        <v>1.164982514473982</v>
      </c>
      <c r="AE583" s="50">
        <f t="shared" si="319"/>
        <v>0.81095862827828158</v>
      </c>
      <c r="AF583" s="50">
        <f t="shared" si="320"/>
        <v>1.0296296493042054</v>
      </c>
      <c r="AG583" s="50">
        <f t="shared" si="321"/>
        <v>0</v>
      </c>
      <c r="AI583" s="50">
        <f t="shared" si="322"/>
        <v>0</v>
      </c>
      <c r="AJ583" s="50">
        <f t="shared" si="323"/>
        <v>0</v>
      </c>
      <c r="AK583" s="50">
        <f t="shared" si="324"/>
        <v>0</v>
      </c>
      <c r="AL583" s="50">
        <f t="shared" si="325"/>
        <v>0.36011568517500026</v>
      </c>
      <c r="AR583" s="50">
        <f t="shared" si="326"/>
        <v>0.47368278319527862</v>
      </c>
      <c r="AS583" s="50">
        <f t="shared" si="327"/>
        <v>0.42395785011418263</v>
      </c>
      <c r="AT583" s="50">
        <f t="shared" si="328"/>
        <v>0.5821986156603004</v>
      </c>
      <c r="AV583" s="49">
        <f t="shared" si="329"/>
        <v>0</v>
      </c>
      <c r="AW583" s="49">
        <f t="shared" si="330"/>
        <v>0</v>
      </c>
      <c r="AX583" s="49">
        <f t="shared" si="331"/>
        <v>0</v>
      </c>
      <c r="AY583" s="49">
        <f t="shared" si="332"/>
        <v>1442.9640092916627</v>
      </c>
      <c r="AZ583" s="49">
        <f t="shared" si="333"/>
        <v>0</v>
      </c>
      <c r="BA583" s="49">
        <f t="shared" si="334"/>
        <v>0</v>
      </c>
      <c r="BB583" s="49">
        <f t="shared" si="335"/>
        <v>0</v>
      </c>
      <c r="BC583" s="49">
        <f t="shared" si="336"/>
        <v>0</v>
      </c>
      <c r="BD583" s="49">
        <f t="shared" si="337"/>
        <v>0</v>
      </c>
      <c r="BE583" s="49">
        <f t="shared" si="338"/>
        <v>4398.7675784514568</v>
      </c>
      <c r="BF583" s="49">
        <f t="shared" si="339"/>
        <v>3314.9603979375952</v>
      </c>
      <c r="BG583" s="49">
        <f t="shared" si="340"/>
        <v>4326.7273213401213</v>
      </c>
      <c r="BH583" s="72">
        <f t="shared" si="341"/>
        <v>13483.419307020835</v>
      </c>
      <c r="BI583" s="49">
        <f>VLOOKUP(A583,'1_12'!A:O,15,0)</f>
        <v>12292.199999999997</v>
      </c>
      <c r="BJ583" s="73">
        <f t="shared" si="342"/>
        <v>1191.2193070208377</v>
      </c>
      <c r="BK583" s="50">
        <f t="shared" si="343"/>
        <v>1.3162879806459022E-2</v>
      </c>
    </row>
    <row r="584" spans="1:63" x14ac:dyDescent="0.3">
      <c r="A584" s="77" t="s">
        <v>1700</v>
      </c>
      <c r="B584" s="77" t="s">
        <v>163</v>
      </c>
      <c r="C584" s="77">
        <f>VLOOKUP(B584,Площадь!D:E,2,0)</f>
        <v>32.1</v>
      </c>
      <c r="D584" s="113"/>
      <c r="E584">
        <v>31</v>
      </c>
      <c r="F584">
        <v>28</v>
      </c>
      <c r="G584">
        <v>31</v>
      </c>
      <c r="H584">
        <v>30</v>
      </c>
      <c r="I584">
        <v>31</v>
      </c>
      <c r="J584">
        <v>30</v>
      </c>
      <c r="K584">
        <v>31</v>
      </c>
      <c r="L584">
        <v>31</v>
      </c>
      <c r="M584">
        <v>30</v>
      </c>
      <c r="N584">
        <v>31</v>
      </c>
      <c r="O584">
        <v>30</v>
      </c>
      <c r="P584">
        <v>31</v>
      </c>
      <c r="Q584">
        <f t="shared" si="312"/>
        <v>365</v>
      </c>
      <c r="R584" s="50">
        <f>VLOOKUP(B584,'Общие показания'!A:H,8,0)</f>
        <v>0.72599999999999998</v>
      </c>
      <c r="S584" s="50">
        <f>VLOOKUP(B584,'Общие показания'!A:P,16,0)</f>
        <v>1.1669999999999998</v>
      </c>
      <c r="T584" s="50">
        <f t="shared" si="313"/>
        <v>0</v>
      </c>
      <c r="U584" s="50">
        <f t="shared" si="314"/>
        <v>0</v>
      </c>
      <c r="V584" s="50">
        <f t="shared" si="315"/>
        <v>0</v>
      </c>
      <c r="W584" s="50">
        <f t="shared" si="316"/>
        <v>0.72599999999999998</v>
      </c>
      <c r="X584" s="50">
        <f t="shared" si="317"/>
        <v>0</v>
      </c>
      <c r="Y584" s="50"/>
      <c r="Z584" s="50"/>
      <c r="AA584" s="50"/>
      <c r="AB584" s="50"/>
      <c r="AC584" s="50"/>
      <c r="AD584" s="50">
        <f t="shared" si="318"/>
        <v>0.45233823737717294</v>
      </c>
      <c r="AE584" s="50">
        <f t="shared" si="319"/>
        <v>0.31487819940957612</v>
      </c>
      <c r="AF584" s="50">
        <f t="shared" si="320"/>
        <v>0.39978356321325081</v>
      </c>
      <c r="AG584" s="50">
        <f t="shared" si="321"/>
        <v>0</v>
      </c>
      <c r="AI584" s="50">
        <f t="shared" si="322"/>
        <v>0</v>
      </c>
      <c r="AJ584" s="50">
        <f t="shared" si="323"/>
        <v>0</v>
      </c>
      <c r="AK584" s="50">
        <f t="shared" si="324"/>
        <v>0</v>
      </c>
      <c r="AL584" s="50">
        <f t="shared" si="325"/>
        <v>0.36351300295967004</v>
      </c>
      <c r="AR584" s="50">
        <f t="shared" si="326"/>
        <v>0.47815148869712087</v>
      </c>
      <c r="AS584" s="50">
        <f t="shared" si="327"/>
        <v>0.42795745247375039</v>
      </c>
      <c r="AT584" s="50">
        <f t="shared" si="328"/>
        <v>0.58769105543068068</v>
      </c>
      <c r="AV584" s="49">
        <f t="shared" si="329"/>
        <v>0</v>
      </c>
      <c r="AW584" s="49">
        <f t="shared" si="330"/>
        <v>0</v>
      </c>
      <c r="AX584" s="49">
        <f t="shared" si="331"/>
        <v>0</v>
      </c>
      <c r="AY584" s="49">
        <f t="shared" si="332"/>
        <v>2924.6451246248198</v>
      </c>
      <c r="AZ584" s="49">
        <f t="shared" si="333"/>
        <v>0</v>
      </c>
      <c r="BA584" s="49">
        <f t="shared" si="334"/>
        <v>0</v>
      </c>
      <c r="BB584" s="49">
        <f t="shared" si="335"/>
        <v>0</v>
      </c>
      <c r="BC584" s="49">
        <f t="shared" si="336"/>
        <v>0</v>
      </c>
      <c r="BD584" s="49">
        <f t="shared" si="337"/>
        <v>0</v>
      </c>
      <c r="BE584" s="49">
        <f t="shared" si="338"/>
        <v>2497.7694010847913</v>
      </c>
      <c r="BF584" s="49">
        <f t="shared" si="339"/>
        <v>1994.0383104895266</v>
      </c>
      <c r="BG584" s="49">
        <f t="shared" si="340"/>
        <v>2650.7373673030243</v>
      </c>
      <c r="BH584" s="72">
        <f t="shared" si="341"/>
        <v>10067.190203502163</v>
      </c>
      <c r="BI584" s="49">
        <f>VLOOKUP(A584,'1_12'!A:O,15,0)</f>
        <v>12408.210000000003</v>
      </c>
      <c r="BJ584" s="73">
        <f t="shared" si="342"/>
        <v>-2341.0197964978397</v>
      </c>
      <c r="BK584" s="50">
        <f t="shared" si="343"/>
        <v>9.7360150559740958E-3</v>
      </c>
    </row>
    <row r="585" spans="1:63" x14ac:dyDescent="0.3">
      <c r="A585" s="77" t="s">
        <v>1332</v>
      </c>
      <c r="B585" s="77" t="s">
        <v>90</v>
      </c>
      <c r="C585" s="77">
        <f>VLOOKUP(B585,Площадь!D:E,2,0)</f>
        <v>39.299999999999997</v>
      </c>
      <c r="D585" s="113"/>
      <c r="E585">
        <v>31</v>
      </c>
      <c r="F585">
        <v>28</v>
      </c>
      <c r="G585">
        <v>13</v>
      </c>
      <c r="Q585">
        <f t="shared" si="312"/>
        <v>72</v>
      </c>
      <c r="R585" s="50">
        <f>VLOOKUP(B585,'Общие показания'!A:H,8,0)</f>
        <v>0.21927571925096845</v>
      </c>
      <c r="S585" s="50"/>
      <c r="T585" s="50">
        <f t="shared" si="313"/>
        <v>0</v>
      </c>
      <c r="U585" s="50">
        <f t="shared" si="314"/>
        <v>0</v>
      </c>
      <c r="V585" s="50">
        <f t="shared" si="315"/>
        <v>0</v>
      </c>
      <c r="W585" s="50">
        <f>R585*W$1/30*H585</f>
        <v>0</v>
      </c>
      <c r="X585" s="50">
        <f t="shared" si="317"/>
        <v>-0.21927571925096845</v>
      </c>
      <c r="Y585" s="50"/>
      <c r="Z585" s="50"/>
      <c r="AA585" s="50"/>
      <c r="AB585" s="50"/>
      <c r="AC585" s="50"/>
      <c r="AD585" s="50">
        <f t="shared" si="318"/>
        <v>0</v>
      </c>
      <c r="AE585" s="50">
        <f t="shared" si="319"/>
        <v>0</v>
      </c>
      <c r="AF585" s="50">
        <f t="shared" si="320"/>
        <v>0</v>
      </c>
      <c r="AG585" s="50">
        <f t="shared" si="321"/>
        <v>0</v>
      </c>
      <c r="AI585" s="50">
        <f t="shared" si="322"/>
        <v>0</v>
      </c>
      <c r="AJ585" s="50">
        <f t="shared" si="323"/>
        <v>0</v>
      </c>
      <c r="AK585" s="50">
        <f t="shared" si="324"/>
        <v>0</v>
      </c>
      <c r="AL585" s="50">
        <f t="shared" si="325"/>
        <v>0</v>
      </c>
      <c r="AR585" s="50">
        <f t="shared" si="326"/>
        <v>0</v>
      </c>
      <c r="AS585" s="50">
        <f t="shared" si="327"/>
        <v>0</v>
      </c>
      <c r="AT585" s="50">
        <f t="shared" si="328"/>
        <v>0</v>
      </c>
      <c r="AV585" s="49">
        <f t="shared" si="329"/>
        <v>0</v>
      </c>
      <c r="AW585" s="49">
        <f t="shared" si="330"/>
        <v>0</v>
      </c>
      <c r="AX585" s="49">
        <f t="shared" si="331"/>
        <v>0</v>
      </c>
      <c r="AY585" s="49">
        <f t="shared" si="332"/>
        <v>0</v>
      </c>
      <c r="AZ585" s="49">
        <f t="shared" si="333"/>
        <v>0</v>
      </c>
      <c r="BA585" s="49">
        <f t="shared" si="334"/>
        <v>0</v>
      </c>
      <c r="BB585" s="49">
        <f t="shared" si="335"/>
        <v>0</v>
      </c>
      <c r="BC585" s="49">
        <f t="shared" si="336"/>
        <v>0</v>
      </c>
      <c r="BD585" s="49">
        <f t="shared" si="337"/>
        <v>0</v>
      </c>
      <c r="BE585" s="49">
        <f t="shared" si="338"/>
        <v>0</v>
      </c>
      <c r="BF585" s="49">
        <f t="shared" si="339"/>
        <v>0</v>
      </c>
      <c r="BG585" s="49">
        <f t="shared" si="340"/>
        <v>0</v>
      </c>
      <c r="BH585" s="72">
        <f t="shared" si="341"/>
        <v>0</v>
      </c>
      <c r="BI585" s="49">
        <f>VLOOKUP(A585,'1_12'!A:O,15,0)</f>
        <v>0</v>
      </c>
      <c r="BJ585" s="73">
        <f t="shared" si="342"/>
        <v>0</v>
      </c>
      <c r="BK585" s="50">
        <f t="shared" si="343"/>
        <v>0</v>
      </c>
    </row>
    <row r="586" spans="1:63" x14ac:dyDescent="0.3">
      <c r="A586" s="77" t="s">
        <v>2464</v>
      </c>
      <c r="B586" s="77" t="s">
        <v>90</v>
      </c>
      <c r="C586" s="77">
        <f>VLOOKUP(B586,Площадь!D:E,2,0)</f>
        <v>39.299999999999997</v>
      </c>
      <c r="D586" s="113">
        <v>44999</v>
      </c>
      <c r="G586">
        <f>31-G585</f>
        <v>18</v>
      </c>
      <c r="H586">
        <v>30</v>
      </c>
      <c r="I586">
        <v>31</v>
      </c>
      <c r="J586">
        <v>30</v>
      </c>
      <c r="K586">
        <v>31</v>
      </c>
      <c r="L586">
        <v>31</v>
      </c>
      <c r="M586">
        <v>30</v>
      </c>
      <c r="N586">
        <v>31</v>
      </c>
      <c r="O586">
        <v>30</v>
      </c>
      <c r="P586">
        <v>31</v>
      </c>
      <c r="Q586">
        <f t="shared" si="312"/>
        <v>293</v>
      </c>
      <c r="R586" s="50"/>
      <c r="S586" s="50">
        <f>VLOOKUP(B586,'Общие показания'!A:P,16,0)</f>
        <v>1.6637242807490331</v>
      </c>
      <c r="T586" s="50">
        <f t="shared" si="313"/>
        <v>0</v>
      </c>
      <c r="U586" s="50">
        <f t="shared" si="314"/>
        <v>0</v>
      </c>
      <c r="V586" s="50">
        <f t="shared" si="315"/>
        <v>0</v>
      </c>
      <c r="W586" s="50">
        <f>R585*W$1/30*H586</f>
        <v>0.21927571925096845</v>
      </c>
      <c r="X586" s="50">
        <f t="shared" si="317"/>
        <v>0.21927571925096845</v>
      </c>
      <c r="Y586" s="50"/>
      <c r="Z586" s="50"/>
      <c r="AA586" s="50"/>
      <c r="AB586" s="50"/>
      <c r="AC586" s="50"/>
      <c r="AD586" s="50">
        <f t="shared" si="318"/>
        <v>0.64487241528330985</v>
      </c>
      <c r="AE586" s="50">
        <f t="shared" si="319"/>
        <v>0.44890360397279155</v>
      </c>
      <c r="AF586" s="50">
        <f t="shared" si="320"/>
        <v>0.56994826149293176</v>
      </c>
      <c r="AG586" s="50">
        <f t="shared" si="321"/>
        <v>0</v>
      </c>
      <c r="AI586" s="50">
        <f t="shared" si="322"/>
        <v>0</v>
      </c>
      <c r="AJ586" s="50">
        <f t="shared" si="323"/>
        <v>0</v>
      </c>
      <c r="AK586" s="50">
        <f t="shared" si="324"/>
        <v>0</v>
      </c>
      <c r="AL586" s="50">
        <f t="shared" si="325"/>
        <v>0.44504862979174553</v>
      </c>
      <c r="AR586" s="50">
        <f t="shared" si="326"/>
        <v>0.5854004207413348</v>
      </c>
      <c r="AS586" s="50">
        <f t="shared" si="327"/>
        <v>0.52394790910337663</v>
      </c>
      <c r="AT586" s="50">
        <f t="shared" si="328"/>
        <v>0.71950960991980517</v>
      </c>
      <c r="AV586" s="49">
        <f t="shared" si="329"/>
        <v>0</v>
      </c>
      <c r="AW586" s="49">
        <f t="shared" si="330"/>
        <v>0</v>
      </c>
      <c r="AX586" s="49">
        <f t="shared" si="331"/>
        <v>0</v>
      </c>
      <c r="AY586" s="49">
        <f t="shared" si="332"/>
        <v>1783.2857095962997</v>
      </c>
      <c r="AZ586" s="49">
        <f t="shared" si="333"/>
        <v>0</v>
      </c>
      <c r="BA586" s="49">
        <f t="shared" si="334"/>
        <v>0</v>
      </c>
      <c r="BB586" s="49">
        <f t="shared" si="335"/>
        <v>0</v>
      </c>
      <c r="BC586" s="49">
        <f t="shared" si="336"/>
        <v>0</v>
      </c>
      <c r="BD586" s="49">
        <f t="shared" si="337"/>
        <v>0</v>
      </c>
      <c r="BE586" s="49">
        <f t="shared" si="338"/>
        <v>3302.4951901111153</v>
      </c>
      <c r="BF586" s="49">
        <f t="shared" si="339"/>
        <v>2611.4836876411428</v>
      </c>
      <c r="BG586" s="49">
        <f t="shared" si="340"/>
        <v>3461.3691317054945</v>
      </c>
      <c r="BH586" s="72">
        <f t="shared" si="341"/>
        <v>11158.633719054053</v>
      </c>
      <c r="BI586" s="49">
        <f>VLOOKUP(A586,'1_12'!A:O,15,0)</f>
        <v>15191.37</v>
      </c>
      <c r="BJ586" s="73">
        <f t="shared" si="342"/>
        <v>-4032.7362809459482</v>
      </c>
      <c r="BK586" s="50">
        <f t="shared" si="343"/>
        <v>8.8144753383296512E-3</v>
      </c>
    </row>
    <row r="587" spans="1:63" x14ac:dyDescent="0.3">
      <c r="A587" s="77" t="s">
        <v>1347</v>
      </c>
      <c r="B587" s="77" t="s">
        <v>134</v>
      </c>
      <c r="C587" s="77">
        <f>VLOOKUP(B587,Площадь!D:E,2,0)</f>
        <v>59</v>
      </c>
      <c r="D587" s="113"/>
      <c r="E587">
        <v>31</v>
      </c>
      <c r="F587">
        <v>28</v>
      </c>
      <c r="G587">
        <v>31</v>
      </c>
      <c r="H587">
        <v>30</v>
      </c>
      <c r="I587">
        <v>31</v>
      </c>
      <c r="J587">
        <v>30</v>
      </c>
      <c r="K587">
        <v>31</v>
      </c>
      <c r="L587">
        <v>31</v>
      </c>
      <c r="M587">
        <v>30</v>
      </c>
      <c r="N587">
        <v>31</v>
      </c>
      <c r="O587">
        <v>30</v>
      </c>
      <c r="P587">
        <v>31</v>
      </c>
      <c r="Q587">
        <f t="shared" ref="Q587:Q594" si="344">SUM(E587:P587)</f>
        <v>365</v>
      </c>
      <c r="R587" s="50">
        <f>VLOOKUP(B587,'Общие показания'!A:H,8,0)</f>
        <v>0.3291925556185023</v>
      </c>
      <c r="S587" s="50">
        <f>VLOOKUP(B587,'Общие показания'!A:P,16,0)</f>
        <v>5.8618074443814976</v>
      </c>
      <c r="T587" s="50">
        <f t="shared" si="313"/>
        <v>0</v>
      </c>
      <c r="U587" s="50">
        <f t="shared" si="314"/>
        <v>0</v>
      </c>
      <c r="V587" s="50">
        <f t="shared" si="315"/>
        <v>0</v>
      </c>
      <c r="W587" s="50">
        <f t="shared" si="316"/>
        <v>0.3291925556185023</v>
      </c>
      <c r="X587" s="50">
        <f t="shared" si="317"/>
        <v>0</v>
      </c>
      <c r="Y587" s="50"/>
      <c r="Z587" s="50"/>
      <c r="AA587" s="50"/>
      <c r="AB587" s="50"/>
      <c r="AC587" s="50"/>
      <c r="AD587" s="50">
        <f t="shared" si="318"/>
        <v>2.27208195992795</v>
      </c>
      <c r="AE587" s="50">
        <f t="shared" si="319"/>
        <v>1.5816241417073653</v>
      </c>
      <c r="AF587" s="50">
        <f t="shared" si="320"/>
        <v>2.0081013427461825</v>
      </c>
      <c r="AG587" s="50">
        <f t="shared" si="321"/>
        <v>0</v>
      </c>
      <c r="AI587" s="50">
        <f t="shared" si="322"/>
        <v>0</v>
      </c>
      <c r="AJ587" s="50">
        <f t="shared" si="323"/>
        <v>0</v>
      </c>
      <c r="AK587" s="50">
        <f t="shared" si="324"/>
        <v>0</v>
      </c>
      <c r="AL587" s="50">
        <f t="shared" si="325"/>
        <v>0.66813916431839671</v>
      </c>
      <c r="AR587" s="50">
        <f t="shared" si="326"/>
        <v>0.87884541536230931</v>
      </c>
      <c r="AS587" s="50">
        <f t="shared" si="327"/>
        <v>0.78658846404832627</v>
      </c>
      <c r="AT587" s="50">
        <f t="shared" si="328"/>
        <v>1.0801798215081047</v>
      </c>
      <c r="AV587" s="49">
        <f t="shared" si="329"/>
        <v>0</v>
      </c>
      <c r="AW587" s="49">
        <f t="shared" si="330"/>
        <v>0</v>
      </c>
      <c r="AX587" s="49">
        <f t="shared" si="331"/>
        <v>0</v>
      </c>
      <c r="AY587" s="49">
        <f t="shared" si="332"/>
        <v>2677.1973757298142</v>
      </c>
      <c r="AZ587" s="49">
        <f t="shared" si="333"/>
        <v>0</v>
      </c>
      <c r="BA587" s="49">
        <f t="shared" si="334"/>
        <v>0</v>
      </c>
      <c r="BB587" s="49">
        <f t="shared" si="335"/>
        <v>0</v>
      </c>
      <c r="BC587" s="49">
        <f t="shared" si="336"/>
        <v>0</v>
      </c>
      <c r="BD587" s="49">
        <f t="shared" si="337"/>
        <v>0</v>
      </c>
      <c r="BE587" s="49">
        <f t="shared" si="338"/>
        <v>8458.2234091341616</v>
      </c>
      <c r="BF587" s="49">
        <f t="shared" si="339"/>
        <v>6357.1351903863488</v>
      </c>
      <c r="BG587" s="49">
        <f t="shared" si="340"/>
        <v>8290.0584260776377</v>
      </c>
      <c r="BH587" s="72">
        <f t="shared" si="341"/>
        <v>25782.614401327963</v>
      </c>
      <c r="BI587" s="49">
        <f>VLOOKUP(A587,'1_12'!A:O,15,0)</f>
        <v>22806.360000000004</v>
      </c>
      <c r="BJ587" s="73">
        <f t="shared" si="342"/>
        <v>2976.2544013279585</v>
      </c>
      <c r="BK587" s="50">
        <f t="shared" si="343"/>
        <v>1.3566035120391435E-2</v>
      </c>
    </row>
    <row r="588" spans="1:63" x14ac:dyDescent="0.3">
      <c r="A588" s="77" t="s">
        <v>1741</v>
      </c>
      <c r="B588" s="77" t="s">
        <v>274</v>
      </c>
      <c r="C588" s="77">
        <f>VLOOKUP(B588,Площадь!D:E,2,0)</f>
        <v>55.8</v>
      </c>
      <c r="D588" s="113"/>
      <c r="E588">
        <v>31</v>
      </c>
      <c r="F588">
        <v>28</v>
      </c>
      <c r="G588">
        <v>31</v>
      </c>
      <c r="H588">
        <v>30</v>
      </c>
      <c r="I588">
        <v>31</v>
      </c>
      <c r="J588">
        <v>30</v>
      </c>
      <c r="K588">
        <v>31</v>
      </c>
      <c r="L588">
        <v>31</v>
      </c>
      <c r="M588">
        <v>30</v>
      </c>
      <c r="N588">
        <v>31</v>
      </c>
      <c r="O588">
        <v>30</v>
      </c>
      <c r="P588">
        <v>31</v>
      </c>
      <c r="Q588">
        <f t="shared" si="344"/>
        <v>365</v>
      </c>
      <c r="R588" s="50">
        <f>VLOOKUP(B588,'Общие показания'!A:H,8,0)</f>
        <v>0</v>
      </c>
      <c r="S588" s="50">
        <f>VLOOKUP(B588,'Общие показания'!A:P,16,0)</f>
        <v>2.5339999999999989</v>
      </c>
      <c r="T588" s="50">
        <f t="shared" si="313"/>
        <v>0</v>
      </c>
      <c r="U588" s="50">
        <f t="shared" si="314"/>
        <v>0</v>
      </c>
      <c r="V588" s="50">
        <f t="shared" si="315"/>
        <v>0</v>
      </c>
      <c r="W588" s="50">
        <f t="shared" si="316"/>
        <v>0</v>
      </c>
      <c r="X588" s="50">
        <f t="shared" si="317"/>
        <v>0</v>
      </c>
      <c r="Y588" s="50"/>
      <c r="Z588" s="50"/>
      <c r="AA588" s="50"/>
      <c r="AB588" s="50"/>
      <c r="AC588" s="50"/>
      <c r="AD588" s="50">
        <f t="shared" si="318"/>
        <v>0.98219802357648334</v>
      </c>
      <c r="AE588" s="50">
        <f t="shared" si="319"/>
        <v>0.68372010051745136</v>
      </c>
      <c r="AF588" s="50">
        <f t="shared" si="320"/>
        <v>0.86808187590606445</v>
      </c>
      <c r="AG588" s="50">
        <f t="shared" si="321"/>
        <v>0</v>
      </c>
      <c r="AI588" s="50">
        <f t="shared" si="322"/>
        <v>0</v>
      </c>
      <c r="AJ588" s="50">
        <f t="shared" si="323"/>
        <v>0</v>
      </c>
      <c r="AK588" s="50">
        <f t="shared" si="324"/>
        <v>0</v>
      </c>
      <c r="AL588" s="50">
        <f t="shared" si="325"/>
        <v>0.63190110794858534</v>
      </c>
      <c r="AR588" s="50">
        <f t="shared" si="326"/>
        <v>0.83117922334265859</v>
      </c>
      <c r="AS588" s="50">
        <f t="shared" si="327"/>
        <v>0.7439260388796034</v>
      </c>
      <c r="AT588" s="50">
        <f t="shared" si="328"/>
        <v>1.0215937972907159</v>
      </c>
      <c r="AV588" s="49">
        <f t="shared" si="329"/>
        <v>0</v>
      </c>
      <c r="AW588" s="49">
        <f t="shared" si="330"/>
        <v>0</v>
      </c>
      <c r="AX588" s="49">
        <f t="shared" si="331"/>
        <v>0</v>
      </c>
      <c r="AY588" s="49">
        <f t="shared" si="332"/>
        <v>1696.2500581328645</v>
      </c>
      <c r="AZ588" s="49">
        <f t="shared" si="333"/>
        <v>0</v>
      </c>
      <c r="BA588" s="49">
        <f t="shared" si="334"/>
        <v>0</v>
      </c>
      <c r="BB588" s="49">
        <f t="shared" si="335"/>
        <v>0</v>
      </c>
      <c r="BC588" s="49">
        <f t="shared" si="336"/>
        <v>0</v>
      </c>
      <c r="BD588" s="49">
        <f t="shared" si="337"/>
        <v>0</v>
      </c>
      <c r="BE588" s="49">
        <f t="shared" si="338"/>
        <v>4867.7573465398682</v>
      </c>
      <c r="BF588" s="49">
        <f t="shared" si="339"/>
        <v>3832.3161907518779</v>
      </c>
      <c r="BG588" s="49">
        <f t="shared" si="340"/>
        <v>5072.5697901025096</v>
      </c>
      <c r="BH588" s="72">
        <f t="shared" si="341"/>
        <v>15468.893385527121</v>
      </c>
      <c r="BI588" s="49">
        <f>VLOOKUP(A588,'1_12'!A:O,15,0)</f>
        <v>21569.399999999998</v>
      </c>
      <c r="BJ588" s="73">
        <f t="shared" si="342"/>
        <v>-6100.5066144728771</v>
      </c>
      <c r="BK588" s="50">
        <f t="shared" si="343"/>
        <v>8.6060337028995848E-3</v>
      </c>
    </row>
    <row r="589" spans="1:63" x14ac:dyDescent="0.3">
      <c r="A589" s="77" t="s">
        <v>1625</v>
      </c>
      <c r="B589" s="77" t="s">
        <v>57</v>
      </c>
      <c r="C589" s="77">
        <f>VLOOKUP(B589,Площадь!D:E,2,0)</f>
        <v>33.5</v>
      </c>
      <c r="D589" s="113"/>
      <c r="E589">
        <v>31</v>
      </c>
      <c r="F589">
        <v>28</v>
      </c>
      <c r="G589">
        <v>31</v>
      </c>
      <c r="H589">
        <v>30</v>
      </c>
      <c r="I589">
        <v>31</v>
      </c>
      <c r="J589">
        <v>30</v>
      </c>
      <c r="K589">
        <v>31</v>
      </c>
      <c r="L589">
        <v>31</v>
      </c>
      <c r="M589">
        <v>30</v>
      </c>
      <c r="N589">
        <v>31</v>
      </c>
      <c r="O589">
        <v>30</v>
      </c>
      <c r="P589">
        <v>31</v>
      </c>
      <c r="Q589">
        <f t="shared" si="344"/>
        <v>365</v>
      </c>
      <c r="R589" s="50">
        <f>VLOOKUP(B589,'Общие показания'!A:H,8,0)</f>
        <v>0.18691441717321741</v>
      </c>
      <c r="S589" s="50">
        <f>VLOOKUP(B589,'Общие показания'!A:P,16,0)</f>
        <v>0.64408558282678197</v>
      </c>
      <c r="T589" s="50">
        <f t="shared" si="313"/>
        <v>0</v>
      </c>
      <c r="U589" s="50">
        <f t="shared" si="314"/>
        <v>0</v>
      </c>
      <c r="V589" s="50">
        <f t="shared" si="315"/>
        <v>0</v>
      </c>
      <c r="W589" s="50">
        <f t="shared" si="316"/>
        <v>0.18691441717321741</v>
      </c>
      <c r="X589" s="50">
        <f t="shared" si="317"/>
        <v>0</v>
      </c>
      <c r="Y589" s="50"/>
      <c r="Z589" s="50"/>
      <c r="AA589" s="50"/>
      <c r="AB589" s="50"/>
      <c r="AC589" s="50"/>
      <c r="AD589" s="50">
        <f t="shared" si="318"/>
        <v>0.24965255977370673</v>
      </c>
      <c r="AE589" s="50">
        <f t="shared" si="319"/>
        <v>0.17378621129919841</v>
      </c>
      <c r="AF589" s="50">
        <f t="shared" si="320"/>
        <v>0.22064681175387688</v>
      </c>
      <c r="AG589" s="50">
        <f t="shared" si="321"/>
        <v>0</v>
      </c>
      <c r="AI589" s="50">
        <f t="shared" si="322"/>
        <v>0</v>
      </c>
      <c r="AJ589" s="50">
        <f t="shared" si="323"/>
        <v>0</v>
      </c>
      <c r="AK589" s="50">
        <f t="shared" si="324"/>
        <v>0</v>
      </c>
      <c r="AL589" s="50">
        <f t="shared" si="325"/>
        <v>0.37936715262146253</v>
      </c>
      <c r="AR589" s="50">
        <f t="shared" si="326"/>
        <v>0.49900544770571803</v>
      </c>
      <c r="AS589" s="50">
        <f t="shared" si="327"/>
        <v>0.44662226348506656</v>
      </c>
      <c r="AT589" s="50">
        <f t="shared" si="328"/>
        <v>0.61332244102578815</v>
      </c>
      <c r="AV589" s="49">
        <f t="shared" si="329"/>
        <v>0</v>
      </c>
      <c r="AW589" s="49">
        <f t="shared" si="330"/>
        <v>0</v>
      </c>
      <c r="AX589" s="49">
        <f t="shared" si="331"/>
        <v>0</v>
      </c>
      <c r="AY589" s="49">
        <f t="shared" si="332"/>
        <v>1520.1035946940472</v>
      </c>
      <c r="AZ589" s="49">
        <f t="shared" si="333"/>
        <v>0</v>
      </c>
      <c r="BA589" s="49">
        <f t="shared" si="334"/>
        <v>0</v>
      </c>
      <c r="BB589" s="49">
        <f t="shared" si="335"/>
        <v>0</v>
      </c>
      <c r="BC589" s="49">
        <f t="shared" si="336"/>
        <v>0</v>
      </c>
      <c r="BD589" s="49">
        <f t="shared" si="337"/>
        <v>0</v>
      </c>
      <c r="BE589" s="49">
        <f t="shared" si="338"/>
        <v>2009.6676089574689</v>
      </c>
      <c r="BF589" s="49">
        <f t="shared" si="339"/>
        <v>1665.3996933718895</v>
      </c>
      <c r="BG589" s="49">
        <f t="shared" si="340"/>
        <v>2238.673703391622</v>
      </c>
      <c r="BH589" s="72">
        <f t="shared" si="341"/>
        <v>7433.8446004150264</v>
      </c>
      <c r="BI589" s="49">
        <f>VLOOKUP(A589,'1_12'!A:O,15,0)</f>
        <v>12949.38</v>
      </c>
      <c r="BJ589" s="73">
        <f t="shared" si="342"/>
        <v>-5515.5353995849728</v>
      </c>
      <c r="BK589" s="50">
        <f t="shared" si="343"/>
        <v>6.8888490170100373E-3</v>
      </c>
    </row>
    <row r="590" spans="1:63" x14ac:dyDescent="0.3">
      <c r="A590" s="77" t="s">
        <v>1354</v>
      </c>
      <c r="B590" s="77" t="s">
        <v>94</v>
      </c>
      <c r="C590" s="77">
        <f>VLOOKUP(B590,Площадь!D:E,2,0)</f>
        <v>32.5</v>
      </c>
      <c r="D590" s="113"/>
      <c r="E590">
        <v>31</v>
      </c>
      <c r="F590">
        <v>28</v>
      </c>
      <c r="G590">
        <v>31</v>
      </c>
      <c r="H590">
        <v>30</v>
      </c>
      <c r="I590">
        <v>31</v>
      </c>
      <c r="J590">
        <v>30</v>
      </c>
      <c r="K590">
        <v>31</v>
      </c>
      <c r="L590">
        <v>31</v>
      </c>
      <c r="M590">
        <v>30</v>
      </c>
      <c r="N590">
        <v>31</v>
      </c>
      <c r="O590">
        <v>30</v>
      </c>
      <c r="P590">
        <v>31</v>
      </c>
      <c r="Q590">
        <f t="shared" si="344"/>
        <v>365</v>
      </c>
      <c r="R590" s="50">
        <f>VLOOKUP(B590,'Общие показания'!A:H,8,0)</f>
        <v>0.18133488233222583</v>
      </c>
      <c r="S590" s="50">
        <f>VLOOKUP(B590,'Общие показания'!A:P,16,0)</f>
        <v>2.6036651176677736</v>
      </c>
      <c r="T590" s="50">
        <f t="shared" si="313"/>
        <v>0</v>
      </c>
      <c r="U590" s="50">
        <f t="shared" si="314"/>
        <v>0</v>
      </c>
      <c r="V590" s="50">
        <f t="shared" si="315"/>
        <v>0</v>
      </c>
      <c r="W590" s="50">
        <f t="shared" si="316"/>
        <v>0.18133488233222583</v>
      </c>
      <c r="X590" s="50">
        <f t="shared" si="317"/>
        <v>0</v>
      </c>
      <c r="Y590" s="50"/>
      <c r="Z590" s="50"/>
      <c r="AA590" s="50"/>
      <c r="AB590" s="50"/>
      <c r="AC590" s="50"/>
      <c r="AD590" s="50">
        <f t="shared" si="318"/>
        <v>1.009200762678895</v>
      </c>
      <c r="AE590" s="50">
        <f t="shared" si="319"/>
        <v>0.7025170386604549</v>
      </c>
      <c r="AF590" s="50">
        <f t="shared" si="320"/>
        <v>0.89194731632842383</v>
      </c>
      <c r="AG590" s="50">
        <f t="shared" si="321"/>
        <v>0</v>
      </c>
      <c r="AI590" s="50">
        <f t="shared" si="322"/>
        <v>0</v>
      </c>
      <c r="AJ590" s="50">
        <f t="shared" si="323"/>
        <v>0</v>
      </c>
      <c r="AK590" s="50">
        <f t="shared" si="324"/>
        <v>0</v>
      </c>
      <c r="AL590" s="50">
        <f t="shared" si="325"/>
        <v>0.36804276000589647</v>
      </c>
      <c r="AR590" s="50">
        <f t="shared" si="326"/>
        <v>0.48410976269957717</v>
      </c>
      <c r="AS590" s="50">
        <f t="shared" si="327"/>
        <v>0.43329025561984069</v>
      </c>
      <c r="AT590" s="50">
        <f t="shared" si="328"/>
        <v>0.59501430845785419</v>
      </c>
      <c r="AV590" s="49">
        <f t="shared" si="329"/>
        <v>0</v>
      </c>
      <c r="AW590" s="49">
        <f t="shared" si="330"/>
        <v>0</v>
      </c>
      <c r="AX590" s="49">
        <f t="shared" si="331"/>
        <v>0</v>
      </c>
      <c r="AY590" s="49">
        <f t="shared" si="332"/>
        <v>1474.7273679867619</v>
      </c>
      <c r="AZ590" s="49">
        <f t="shared" si="333"/>
        <v>0</v>
      </c>
      <c r="BA590" s="49">
        <f t="shared" si="334"/>
        <v>0</v>
      </c>
      <c r="BB590" s="49">
        <f t="shared" si="335"/>
        <v>0</v>
      </c>
      <c r="BC590" s="49">
        <f t="shared" si="336"/>
        <v>0</v>
      </c>
      <c r="BD590" s="49">
        <f t="shared" si="337"/>
        <v>0</v>
      </c>
      <c r="BE590" s="49">
        <f t="shared" si="338"/>
        <v>4008.5830419049557</v>
      </c>
      <c r="BF590" s="49">
        <f t="shared" si="339"/>
        <v>3048.9156684742543</v>
      </c>
      <c r="BG590" s="49">
        <f t="shared" si="340"/>
        <v>3991.5403071112933</v>
      </c>
      <c r="BH590" s="72">
        <f t="shared" si="341"/>
        <v>12523.766385477265</v>
      </c>
      <c r="BI590" s="49">
        <f>VLOOKUP(A590,'1_12'!A:O,15,0)</f>
        <v>12562.829999999998</v>
      </c>
      <c r="BJ590" s="73">
        <f t="shared" si="342"/>
        <v>-39.063614522732678</v>
      </c>
      <c r="BK590" s="50">
        <f t="shared" si="343"/>
        <v>1.1962710478931198E-2</v>
      </c>
    </row>
    <row r="591" spans="1:63" x14ac:dyDescent="0.3">
      <c r="A591" s="77" t="s">
        <v>1386</v>
      </c>
      <c r="B591" s="77" t="s">
        <v>281</v>
      </c>
      <c r="C591" s="77">
        <f>VLOOKUP(B591,Площадь!D:E,2,0)</f>
        <v>61.5</v>
      </c>
      <c r="D591" s="113"/>
      <c r="E591">
        <v>31</v>
      </c>
      <c r="F591">
        <v>28</v>
      </c>
      <c r="G591">
        <v>31</v>
      </c>
      <c r="H591">
        <v>10</v>
      </c>
      <c r="Q591">
        <f t="shared" si="344"/>
        <v>100</v>
      </c>
      <c r="R591" s="50">
        <f>VLOOKUP(B591,'Общие показания'!A:H,8,0)</f>
        <v>0</v>
      </c>
      <c r="S591" s="50"/>
      <c r="T591" s="50">
        <f t="shared" si="313"/>
        <v>0</v>
      </c>
      <c r="U591" s="50">
        <f t="shared" si="314"/>
        <v>0</v>
      </c>
      <c r="V591" s="50">
        <f t="shared" si="315"/>
        <v>0</v>
      </c>
      <c r="W591" s="50">
        <f t="shared" si="316"/>
        <v>0</v>
      </c>
      <c r="X591" s="50">
        <f t="shared" si="317"/>
        <v>0</v>
      </c>
      <c r="Y591" s="50"/>
      <c r="Z591" s="50"/>
      <c r="AA591" s="50"/>
      <c r="AB591" s="50"/>
      <c r="AC591" s="50"/>
      <c r="AD591" s="50">
        <f t="shared" si="318"/>
        <v>0</v>
      </c>
      <c r="AE591" s="50">
        <f t="shared" si="319"/>
        <v>0</v>
      </c>
      <c r="AF591" s="50">
        <f t="shared" si="320"/>
        <v>0</v>
      </c>
      <c r="AG591" s="50">
        <f t="shared" si="321"/>
        <v>0</v>
      </c>
      <c r="AI591" s="50">
        <f t="shared" si="322"/>
        <v>0</v>
      </c>
      <c r="AJ591" s="50">
        <f t="shared" si="323"/>
        <v>0</v>
      </c>
      <c r="AK591" s="50">
        <f t="shared" si="324"/>
        <v>0</v>
      </c>
      <c r="AL591" s="50">
        <f t="shared" si="325"/>
        <v>0.23215004861910393</v>
      </c>
      <c r="AR591" s="50">
        <f t="shared" si="326"/>
        <v>0</v>
      </c>
      <c r="AS591" s="50">
        <f t="shared" si="327"/>
        <v>0</v>
      </c>
      <c r="AT591" s="50">
        <f t="shared" si="328"/>
        <v>0</v>
      </c>
      <c r="AV591" s="49">
        <f t="shared" si="329"/>
        <v>0</v>
      </c>
      <c r="AW591" s="49">
        <f t="shared" si="330"/>
        <v>0</v>
      </c>
      <c r="AX591" s="49">
        <f t="shared" si="331"/>
        <v>0</v>
      </c>
      <c r="AY591" s="49">
        <f t="shared" si="332"/>
        <v>623.17430451117787</v>
      </c>
      <c r="AZ591" s="49">
        <f t="shared" si="333"/>
        <v>0</v>
      </c>
      <c r="BA591" s="49">
        <f t="shared" si="334"/>
        <v>0</v>
      </c>
      <c r="BB591" s="49">
        <f t="shared" si="335"/>
        <v>0</v>
      </c>
      <c r="BC591" s="49">
        <f t="shared" si="336"/>
        <v>0</v>
      </c>
      <c r="BD591" s="49">
        <f t="shared" si="337"/>
        <v>0</v>
      </c>
      <c r="BE591" s="49">
        <f t="shared" si="338"/>
        <v>0</v>
      </c>
      <c r="BF591" s="49">
        <f t="shared" si="339"/>
        <v>0</v>
      </c>
      <c r="BG591" s="49">
        <f t="shared" si="340"/>
        <v>0</v>
      </c>
      <c r="BH591" s="72">
        <f t="shared" si="341"/>
        <v>623.17430451117787</v>
      </c>
      <c r="BI591" s="49">
        <f>VLOOKUP(A591,'1_12'!A:O,15,0)</f>
        <v>880.47</v>
      </c>
      <c r="BJ591" s="73">
        <f t="shared" si="342"/>
        <v>-257.29569548882216</v>
      </c>
      <c r="BK591" s="50">
        <f t="shared" si="343"/>
        <v>3.1456646154350129E-4</v>
      </c>
    </row>
    <row r="592" spans="1:63" x14ac:dyDescent="0.3">
      <c r="A592" s="77" t="s">
        <v>2601</v>
      </c>
      <c r="B592" s="77" t="s">
        <v>281</v>
      </c>
      <c r="C592" s="77">
        <f>VLOOKUP(B592,Площадь!D:E,2,0)</f>
        <v>61.5</v>
      </c>
      <c r="D592" s="113">
        <v>45027</v>
      </c>
      <c r="H592">
        <f>30-H591</f>
        <v>20</v>
      </c>
      <c r="I592">
        <v>31</v>
      </c>
      <c r="J592">
        <v>30</v>
      </c>
      <c r="K592">
        <v>31</v>
      </c>
      <c r="L592">
        <v>31</v>
      </c>
      <c r="M592">
        <v>30</v>
      </c>
      <c r="N592">
        <v>31</v>
      </c>
      <c r="O592">
        <v>30</v>
      </c>
      <c r="P592">
        <v>31</v>
      </c>
      <c r="Q592">
        <f t="shared" si="344"/>
        <v>265</v>
      </c>
      <c r="R592" s="50">
        <f>VLOOKUP(B592,'Общие показания'!A:H,8,0)</f>
        <v>0</v>
      </c>
      <c r="S592" s="50">
        <f>VLOOKUP(B592,'Общие показания'!A:P,16,0)</f>
        <v>2.6410000000000018</v>
      </c>
      <c r="T592" s="50">
        <f t="shared" si="313"/>
        <v>0</v>
      </c>
      <c r="U592" s="50">
        <f t="shared" si="314"/>
        <v>0</v>
      </c>
      <c r="V592" s="50">
        <f t="shared" si="315"/>
        <v>0</v>
      </c>
      <c r="W592" s="50">
        <f t="shared" si="316"/>
        <v>0</v>
      </c>
      <c r="X592" s="50">
        <f t="shared" si="317"/>
        <v>0</v>
      </c>
      <c r="Y592" s="50"/>
      <c r="Z592" s="50"/>
      <c r="AA592" s="50"/>
      <c r="AB592" s="50"/>
      <c r="AC592" s="50"/>
      <c r="AD592" s="50">
        <f t="shared" si="318"/>
        <v>1.0236720521963281</v>
      </c>
      <c r="AE592" s="50">
        <f t="shared" si="319"/>
        <v>0.71259068092604216</v>
      </c>
      <c r="AF592" s="50">
        <f t="shared" si="320"/>
        <v>0.90473726687763179</v>
      </c>
      <c r="AG592" s="50">
        <f t="shared" si="321"/>
        <v>0</v>
      </c>
      <c r="AI592" s="50">
        <f t="shared" si="322"/>
        <v>0</v>
      </c>
      <c r="AJ592" s="50">
        <f t="shared" si="323"/>
        <v>0</v>
      </c>
      <c r="AK592" s="50">
        <f t="shared" si="324"/>
        <v>0</v>
      </c>
      <c r="AL592" s="50">
        <f t="shared" si="325"/>
        <v>0.46430009723820787</v>
      </c>
      <c r="AR592" s="50">
        <f t="shared" si="326"/>
        <v>0.91608462787766143</v>
      </c>
      <c r="AS592" s="50">
        <f t="shared" si="327"/>
        <v>0.81991848371139087</v>
      </c>
      <c r="AT592" s="50">
        <f t="shared" si="328"/>
        <v>1.1259501529279394</v>
      </c>
      <c r="AV592" s="49">
        <f t="shared" si="329"/>
        <v>0</v>
      </c>
      <c r="AW592" s="49">
        <f t="shared" si="330"/>
        <v>0</v>
      </c>
      <c r="AX592" s="49">
        <f t="shared" si="331"/>
        <v>0</v>
      </c>
      <c r="AY592" s="49">
        <f t="shared" si="332"/>
        <v>1246.3486090223557</v>
      </c>
      <c r="AZ592" s="49">
        <f t="shared" si="333"/>
        <v>0</v>
      </c>
      <c r="BA592" s="49">
        <f t="shared" si="334"/>
        <v>0</v>
      </c>
      <c r="BB592" s="49">
        <f t="shared" si="335"/>
        <v>0</v>
      </c>
      <c r="BC592" s="49">
        <f t="shared" si="336"/>
        <v>0</v>
      </c>
      <c r="BD592" s="49">
        <f t="shared" si="337"/>
        <v>0</v>
      </c>
      <c r="BE592" s="49">
        <f t="shared" si="338"/>
        <v>5207.0052417234147</v>
      </c>
      <c r="BF592" s="49">
        <f t="shared" si="339"/>
        <v>4113.8063011861404</v>
      </c>
      <c r="BG592" s="49">
        <f t="shared" si="340"/>
        <v>5451.0960822292827</v>
      </c>
      <c r="BH592" s="72">
        <f t="shared" si="341"/>
        <v>16018.256234161196</v>
      </c>
      <c r="BI592" s="49">
        <f>VLOOKUP(A592,'1_12'!A:O,15,0)</f>
        <v>22892.22</v>
      </c>
      <c r="BJ592" s="73">
        <f t="shared" si="342"/>
        <v>-6873.9637658388056</v>
      </c>
      <c r="BK592" s="50">
        <f t="shared" si="343"/>
        <v>8.0857091622699214E-3</v>
      </c>
    </row>
    <row r="593" spans="1:63" x14ac:dyDescent="0.3">
      <c r="A593" s="77" t="s">
        <v>1586</v>
      </c>
      <c r="B593" s="77" t="s">
        <v>250</v>
      </c>
      <c r="C593" s="77">
        <f>VLOOKUP(B593,Площадь!D:E,2,0)</f>
        <v>39.1</v>
      </c>
      <c r="D593" s="113"/>
      <c r="E593">
        <v>31</v>
      </c>
      <c r="F593">
        <v>28</v>
      </c>
      <c r="G593">
        <v>31</v>
      </c>
      <c r="H593">
        <v>30</v>
      </c>
      <c r="I593">
        <v>31</v>
      </c>
      <c r="J593">
        <v>28</v>
      </c>
      <c r="Q593">
        <f t="shared" si="344"/>
        <v>179</v>
      </c>
      <c r="R593" s="50">
        <f>VLOOKUP(B593,'Общие показания'!A:H,8,0)</f>
        <v>0.21815981228277018</v>
      </c>
      <c r="S593" s="50"/>
      <c r="T593" s="50">
        <f t="shared" si="313"/>
        <v>0</v>
      </c>
      <c r="U593" s="50">
        <f t="shared" si="314"/>
        <v>0</v>
      </c>
      <c r="V593" s="50">
        <f t="shared" si="315"/>
        <v>0</v>
      </c>
      <c r="W593" s="50">
        <f t="shared" si="316"/>
        <v>0.21815981228277018</v>
      </c>
      <c r="X593" s="50">
        <f t="shared" si="317"/>
        <v>0</v>
      </c>
      <c r="Y593" s="50"/>
      <c r="Z593" s="50"/>
      <c r="AA593" s="50"/>
      <c r="AB593" s="50"/>
      <c r="AC593" s="50"/>
      <c r="AD593" s="50">
        <f t="shared" si="318"/>
        <v>0</v>
      </c>
      <c r="AE593" s="50">
        <f t="shared" si="319"/>
        <v>0</v>
      </c>
      <c r="AF593" s="50">
        <f t="shared" si="320"/>
        <v>0</v>
      </c>
      <c r="AG593" s="50">
        <f t="shared" si="321"/>
        <v>0</v>
      </c>
      <c r="AI593" s="50">
        <f t="shared" si="322"/>
        <v>0</v>
      </c>
      <c r="AJ593" s="50">
        <f t="shared" si="323"/>
        <v>0</v>
      </c>
      <c r="AK593" s="50">
        <f t="shared" si="324"/>
        <v>0</v>
      </c>
      <c r="AL593" s="50">
        <f t="shared" si="325"/>
        <v>0.4427837512686324</v>
      </c>
      <c r="AR593" s="50">
        <f t="shared" si="326"/>
        <v>0</v>
      </c>
      <c r="AS593" s="50">
        <f t="shared" si="327"/>
        <v>0</v>
      </c>
      <c r="AT593" s="50">
        <f t="shared" si="328"/>
        <v>0</v>
      </c>
      <c r="AV593" s="49">
        <f t="shared" si="329"/>
        <v>0</v>
      </c>
      <c r="AW593" s="49">
        <f t="shared" si="330"/>
        <v>0</v>
      </c>
      <c r="AX593" s="49">
        <f t="shared" si="331"/>
        <v>0</v>
      </c>
      <c r="AY593" s="49">
        <f t="shared" si="332"/>
        <v>1774.2104642548431</v>
      </c>
      <c r="AZ593" s="49">
        <f t="shared" si="333"/>
        <v>0</v>
      </c>
      <c r="BA593" s="49">
        <f t="shared" si="334"/>
        <v>0</v>
      </c>
      <c r="BB593" s="49">
        <f t="shared" si="335"/>
        <v>0</v>
      </c>
      <c r="BC593" s="49">
        <f t="shared" si="336"/>
        <v>0</v>
      </c>
      <c r="BD593" s="49">
        <f t="shared" si="337"/>
        <v>0</v>
      </c>
      <c r="BE593" s="49">
        <f t="shared" si="338"/>
        <v>0</v>
      </c>
      <c r="BF593" s="49">
        <f t="shared" si="339"/>
        <v>0</v>
      </c>
      <c r="BG593" s="49">
        <f t="shared" si="340"/>
        <v>0</v>
      </c>
      <c r="BH593" s="72">
        <f t="shared" si="341"/>
        <v>1774.2104642548431</v>
      </c>
      <c r="BI593" s="49">
        <f>VLOOKUP(A593,'1_12'!A:O,15,0)</f>
        <v>4926.0599999999995</v>
      </c>
      <c r="BJ593" s="73">
        <f t="shared" si="342"/>
        <v>-3151.8495357451566</v>
      </c>
      <c r="BK593" s="50">
        <f t="shared" si="343"/>
        <v>1.4086606213798009E-3</v>
      </c>
    </row>
    <row r="594" spans="1:63" x14ac:dyDescent="0.3">
      <c r="A594" s="77" t="s">
        <v>2795</v>
      </c>
      <c r="B594" s="77" t="s">
        <v>250</v>
      </c>
      <c r="C594" s="77">
        <f>VLOOKUP(B594,Площадь!D:E,2,0)</f>
        <v>39.1</v>
      </c>
      <c r="D594" s="113">
        <v>45106</v>
      </c>
      <c r="J594">
        <f>30-J593</f>
        <v>2</v>
      </c>
      <c r="K594">
        <v>31</v>
      </c>
      <c r="L594">
        <v>31</v>
      </c>
      <c r="M594">
        <v>30</v>
      </c>
      <c r="N594">
        <v>31</v>
      </c>
      <c r="O594">
        <v>30</v>
      </c>
      <c r="P594">
        <v>31</v>
      </c>
      <c r="Q594">
        <f t="shared" si="344"/>
        <v>186</v>
      </c>
      <c r="R594" s="50"/>
      <c r="S594" s="50">
        <f>VLOOKUP(B594,'Общие показания'!A:P,16,0)</f>
        <v>2.828840187717228</v>
      </c>
      <c r="T594" s="50">
        <f t="shared" si="313"/>
        <v>0</v>
      </c>
      <c r="U594" s="50">
        <f t="shared" si="314"/>
        <v>0</v>
      </c>
      <c r="V594" s="50">
        <f t="shared" si="315"/>
        <v>0</v>
      </c>
      <c r="W594" s="50">
        <f t="shared" si="316"/>
        <v>0</v>
      </c>
      <c r="X594" s="50">
        <f t="shared" si="317"/>
        <v>0</v>
      </c>
      <c r="Y594" s="50"/>
      <c r="Z594" s="50"/>
      <c r="AA594" s="50"/>
      <c r="AB594" s="50"/>
      <c r="AC594" s="50"/>
      <c r="AD594" s="50">
        <f t="shared" si="318"/>
        <v>1.0964803636107303</v>
      </c>
      <c r="AE594" s="50">
        <f t="shared" si="319"/>
        <v>0.7632734402106669</v>
      </c>
      <c r="AF594" s="50">
        <f t="shared" si="320"/>
        <v>0.96908638389583113</v>
      </c>
      <c r="AG594" s="50">
        <f t="shared" si="321"/>
        <v>0</v>
      </c>
      <c r="AI594" s="50">
        <f t="shared" si="322"/>
        <v>0</v>
      </c>
      <c r="AJ594" s="50">
        <f t="shared" si="323"/>
        <v>0</v>
      </c>
      <c r="AK594" s="50">
        <f t="shared" si="324"/>
        <v>0</v>
      </c>
      <c r="AL594" s="50">
        <f t="shared" si="325"/>
        <v>0</v>
      </c>
      <c r="AR594" s="50">
        <f t="shared" si="326"/>
        <v>0.58242128374010671</v>
      </c>
      <c r="AS594" s="50">
        <f t="shared" si="327"/>
        <v>0.52128150753033142</v>
      </c>
      <c r="AT594" s="50">
        <f t="shared" si="328"/>
        <v>0.71584798340621847</v>
      </c>
      <c r="AV594" s="49">
        <f t="shared" si="329"/>
        <v>0</v>
      </c>
      <c r="AW594" s="49">
        <f t="shared" si="330"/>
        <v>0</v>
      </c>
      <c r="AX594" s="49">
        <f t="shared" si="331"/>
        <v>0</v>
      </c>
      <c r="AY594" s="49">
        <f t="shared" si="332"/>
        <v>0</v>
      </c>
      <c r="AZ594" s="49">
        <f t="shared" si="333"/>
        <v>0</v>
      </c>
      <c r="BA594" s="49">
        <f t="shared" si="334"/>
        <v>0</v>
      </c>
      <c r="BB594" s="49">
        <f t="shared" si="335"/>
        <v>0</v>
      </c>
      <c r="BC594" s="49">
        <f t="shared" si="336"/>
        <v>0</v>
      </c>
      <c r="BD594" s="49">
        <f t="shared" si="337"/>
        <v>0</v>
      </c>
      <c r="BE594" s="49">
        <f t="shared" si="338"/>
        <v>4506.7764260826934</v>
      </c>
      <c r="BF594" s="49">
        <f t="shared" si="339"/>
        <v>3448.2079195180263</v>
      </c>
      <c r="BG594" s="49">
        <f t="shared" si="340"/>
        <v>4522.9704182109299</v>
      </c>
      <c r="BH594" s="72">
        <f t="shared" si="341"/>
        <v>12477.954763811649</v>
      </c>
      <c r="BI594" s="49">
        <f>VLOOKUP(A594,'1_12'!A:O,15,0)</f>
        <v>10187.99</v>
      </c>
      <c r="BJ594" s="73">
        <f t="shared" si="342"/>
        <v>2289.9647638116494</v>
      </c>
      <c r="BK594" s="50">
        <f t="shared" si="343"/>
        <v>9.9070566120926778E-3</v>
      </c>
    </row>
    <row r="595" spans="1:63" x14ac:dyDescent="0.3">
      <c r="A595" s="77" t="s">
        <v>1555</v>
      </c>
      <c r="B595" s="77" t="s">
        <v>174</v>
      </c>
      <c r="C595" s="77">
        <f>VLOOKUP(B595,Площадь!D:E,2,0)</f>
        <v>31.8</v>
      </c>
      <c r="D595" s="113"/>
      <c r="E595">
        <v>31</v>
      </c>
      <c r="F595">
        <v>28</v>
      </c>
      <c r="G595">
        <v>31</v>
      </c>
      <c r="H595">
        <v>30</v>
      </c>
      <c r="I595">
        <v>31</v>
      </c>
      <c r="J595">
        <v>30</v>
      </c>
      <c r="K595">
        <v>31</v>
      </c>
      <c r="L595">
        <v>31</v>
      </c>
      <c r="M595">
        <v>30</v>
      </c>
      <c r="N595">
        <v>31</v>
      </c>
      <c r="O595">
        <v>30</v>
      </c>
      <c r="P595">
        <v>31</v>
      </c>
      <c r="Q595">
        <f t="shared" ref="Q595:Q602" si="345">SUM(E595:P595)</f>
        <v>365</v>
      </c>
      <c r="R595" s="50">
        <f>VLOOKUP(B595,'Общие показания'!A:H,8,0)</f>
        <v>0.17742920794353176</v>
      </c>
      <c r="S595" s="50">
        <f>VLOOKUP(B595,'Общие показания'!A:P,16,0)</f>
        <v>0</v>
      </c>
      <c r="T595" s="50">
        <f t="shared" si="313"/>
        <v>0</v>
      </c>
      <c r="U595" s="50">
        <f t="shared" si="314"/>
        <v>0</v>
      </c>
      <c r="V595" s="50">
        <f t="shared" si="315"/>
        <v>0</v>
      </c>
      <c r="W595" s="50">
        <f t="shared" si="316"/>
        <v>0.17742920794353176</v>
      </c>
      <c r="X595" s="50">
        <f t="shared" si="317"/>
        <v>0</v>
      </c>
      <c r="Y595" s="50"/>
      <c r="Z595" s="50"/>
      <c r="AA595" s="50"/>
      <c r="AB595" s="50"/>
      <c r="AC595" s="50"/>
      <c r="AD595" s="50">
        <f t="shared" si="318"/>
        <v>0</v>
      </c>
      <c r="AE595" s="50">
        <f t="shared" si="319"/>
        <v>0</v>
      </c>
      <c r="AF595" s="50">
        <f t="shared" si="320"/>
        <v>0</v>
      </c>
      <c r="AG595" s="50">
        <f t="shared" si="321"/>
        <v>0</v>
      </c>
      <c r="AI595" s="50">
        <f t="shared" si="322"/>
        <v>0</v>
      </c>
      <c r="AJ595" s="50">
        <f t="shared" si="323"/>
        <v>0</v>
      </c>
      <c r="AK595" s="50">
        <f t="shared" si="324"/>
        <v>0</v>
      </c>
      <c r="AL595" s="50">
        <f t="shared" si="325"/>
        <v>0.36011568517500026</v>
      </c>
      <c r="AR595" s="50">
        <f t="shared" si="326"/>
        <v>0.47368278319527862</v>
      </c>
      <c r="AS595" s="50">
        <f t="shared" si="327"/>
        <v>0.42395785011418263</v>
      </c>
      <c r="AT595" s="50">
        <f t="shared" si="328"/>
        <v>0.5821986156603004</v>
      </c>
      <c r="AV595" s="49">
        <f t="shared" si="329"/>
        <v>0</v>
      </c>
      <c r="AW595" s="49">
        <f t="shared" si="330"/>
        <v>0</v>
      </c>
      <c r="AX595" s="49">
        <f t="shared" si="331"/>
        <v>0</v>
      </c>
      <c r="AY595" s="49">
        <f t="shared" si="332"/>
        <v>1442.9640092916627</v>
      </c>
      <c r="AZ595" s="49">
        <f t="shared" si="333"/>
        <v>0</v>
      </c>
      <c r="BA595" s="49">
        <f t="shared" si="334"/>
        <v>0</v>
      </c>
      <c r="BB595" s="49">
        <f t="shared" si="335"/>
        <v>0</v>
      </c>
      <c r="BC595" s="49">
        <f t="shared" si="336"/>
        <v>0</v>
      </c>
      <c r="BD595" s="49">
        <f t="shared" si="337"/>
        <v>0</v>
      </c>
      <c r="BE595" s="49">
        <f t="shared" si="338"/>
        <v>1271.5351158980782</v>
      </c>
      <c r="BF595" s="49">
        <f t="shared" si="339"/>
        <v>1138.0554945325073</v>
      </c>
      <c r="BG595" s="49">
        <f t="shared" si="340"/>
        <v>1562.8306759338841</v>
      </c>
      <c r="BH595" s="72">
        <f t="shared" si="341"/>
        <v>5415.3852956561323</v>
      </c>
      <c r="BI595" s="49">
        <f>VLOOKUP(A595,'1_12'!A:O,15,0)</f>
        <v>12292.199999999997</v>
      </c>
      <c r="BJ595" s="73">
        <f t="shared" si="342"/>
        <v>-6876.8147043438648</v>
      </c>
      <c r="BK595" s="50">
        <f t="shared" si="343"/>
        <v>5.2866460746548577E-3</v>
      </c>
    </row>
    <row r="596" spans="1:63" x14ac:dyDescent="0.3">
      <c r="A596" s="77" t="s">
        <v>1389</v>
      </c>
      <c r="B596" s="77" t="s">
        <v>67</v>
      </c>
      <c r="C596" s="77">
        <f>VLOOKUP(B596,Площадь!D:E,2,0)</f>
        <v>32.1</v>
      </c>
      <c r="D596" s="113"/>
      <c r="E596">
        <v>31</v>
      </c>
      <c r="F596">
        <v>28</v>
      </c>
      <c r="G596">
        <v>31</v>
      </c>
      <c r="H596">
        <v>30</v>
      </c>
      <c r="I596">
        <v>31</v>
      </c>
      <c r="J596">
        <v>30</v>
      </c>
      <c r="K596">
        <v>31</v>
      </c>
      <c r="L596">
        <v>31</v>
      </c>
      <c r="M596">
        <v>30</v>
      </c>
      <c r="N596">
        <v>31</v>
      </c>
      <c r="O596">
        <v>30</v>
      </c>
      <c r="P596">
        <v>31</v>
      </c>
      <c r="Q596">
        <f t="shared" si="345"/>
        <v>365</v>
      </c>
      <c r="R596" s="50">
        <f>VLOOKUP(B596,'Общие показания'!A:H,8,0)</f>
        <v>0.17910306839582923</v>
      </c>
      <c r="S596" s="50">
        <f>VLOOKUP(B596,'Общие показания'!A:P,16,0)</f>
        <v>3.2588969316041716</v>
      </c>
      <c r="T596" s="50">
        <f t="shared" si="313"/>
        <v>0</v>
      </c>
      <c r="U596" s="50">
        <f t="shared" si="314"/>
        <v>0</v>
      </c>
      <c r="V596" s="50">
        <f t="shared" si="315"/>
        <v>0</v>
      </c>
      <c r="W596" s="50">
        <f t="shared" si="316"/>
        <v>0.17910306839582923</v>
      </c>
      <c r="X596" s="50">
        <f t="shared" si="317"/>
        <v>0</v>
      </c>
      <c r="Y596" s="50"/>
      <c r="Z596" s="50"/>
      <c r="AA596" s="50"/>
      <c r="AB596" s="50"/>
      <c r="AC596" s="50"/>
      <c r="AD596" s="50">
        <f t="shared" si="318"/>
        <v>1.2631736879483364</v>
      </c>
      <c r="AE596" s="50">
        <f t="shared" si="319"/>
        <v>0.87931070941295142</v>
      </c>
      <c r="AF596" s="50">
        <f t="shared" si="320"/>
        <v>1.1164125342428839</v>
      </c>
      <c r="AG596" s="50">
        <f t="shared" si="321"/>
        <v>0</v>
      </c>
      <c r="AI596" s="50">
        <f t="shared" si="322"/>
        <v>0</v>
      </c>
      <c r="AJ596" s="50">
        <f t="shared" si="323"/>
        <v>0</v>
      </c>
      <c r="AK596" s="50">
        <f t="shared" si="324"/>
        <v>0</v>
      </c>
      <c r="AL596" s="50">
        <f t="shared" si="325"/>
        <v>0.36351300295967004</v>
      </c>
      <c r="AR596" s="50">
        <f t="shared" si="326"/>
        <v>0.47815148869712087</v>
      </c>
      <c r="AS596" s="50">
        <f t="shared" si="327"/>
        <v>0.42795745247375039</v>
      </c>
      <c r="AT596" s="50">
        <f t="shared" si="328"/>
        <v>0.58769105543068068</v>
      </c>
      <c r="AV596" s="49">
        <f t="shared" si="329"/>
        <v>0</v>
      </c>
      <c r="AW596" s="49">
        <f t="shared" si="330"/>
        <v>0</v>
      </c>
      <c r="AX596" s="49">
        <f t="shared" si="331"/>
        <v>0</v>
      </c>
      <c r="AY596" s="49">
        <f t="shared" si="332"/>
        <v>1456.5768773038481</v>
      </c>
      <c r="AZ596" s="49">
        <f t="shared" si="333"/>
        <v>0</v>
      </c>
      <c r="BA596" s="49">
        <f t="shared" si="334"/>
        <v>0</v>
      </c>
      <c r="BB596" s="49">
        <f t="shared" si="335"/>
        <v>0</v>
      </c>
      <c r="BC596" s="49">
        <f t="shared" si="336"/>
        <v>0</v>
      </c>
      <c r="BD596" s="49">
        <f t="shared" si="337"/>
        <v>0</v>
      </c>
      <c r="BE596" s="49">
        <f t="shared" si="338"/>
        <v>4674.3436511800001</v>
      </c>
      <c r="BF596" s="49">
        <f t="shared" si="339"/>
        <v>3509.1783630421874</v>
      </c>
      <c r="BG596" s="49">
        <f t="shared" si="340"/>
        <v>4574.4275119761296</v>
      </c>
      <c r="BH596" s="72">
        <f t="shared" si="341"/>
        <v>14214.526403502165</v>
      </c>
      <c r="BI596" s="49">
        <f>VLOOKUP(A596,'1_12'!A:O,15,0)</f>
        <v>12408.210000000003</v>
      </c>
      <c r="BJ596" s="73">
        <f t="shared" si="342"/>
        <v>1806.3164035021618</v>
      </c>
      <c r="BK596" s="50">
        <f t="shared" si="343"/>
        <v>1.3746918482765375E-2</v>
      </c>
    </row>
    <row r="597" spans="1:63" x14ac:dyDescent="0.3">
      <c r="A597" s="77" t="s">
        <v>1335</v>
      </c>
      <c r="B597" s="77" t="s">
        <v>243</v>
      </c>
      <c r="C597" s="77">
        <f>VLOOKUP(B597,Площадь!D:E,2,0)</f>
        <v>39.299999999999997</v>
      </c>
      <c r="D597" s="113"/>
      <c r="E597">
        <v>31</v>
      </c>
      <c r="F597">
        <v>28</v>
      </c>
      <c r="G597">
        <v>31</v>
      </c>
      <c r="H597">
        <v>30</v>
      </c>
      <c r="I597">
        <v>31</v>
      </c>
      <c r="J597">
        <v>30</v>
      </c>
      <c r="K597">
        <v>31</v>
      </c>
      <c r="L597">
        <v>31</v>
      </c>
      <c r="M597">
        <v>30</v>
      </c>
      <c r="N597">
        <v>31</v>
      </c>
      <c r="O597">
        <v>30</v>
      </c>
      <c r="P597">
        <v>31</v>
      </c>
      <c r="Q597">
        <f t="shared" si="345"/>
        <v>365</v>
      </c>
      <c r="R597" s="50">
        <f>VLOOKUP(B597,'Общие показания'!A:H,8,0)</f>
        <v>0.21927571925096845</v>
      </c>
      <c r="S597" s="50">
        <f>VLOOKUP(B597,'Общие показания'!A:P,16,0)</f>
        <v>3.0837242807490313</v>
      </c>
      <c r="T597" s="50">
        <f t="shared" si="313"/>
        <v>0</v>
      </c>
      <c r="U597" s="50">
        <f t="shared" si="314"/>
        <v>0</v>
      </c>
      <c r="V597" s="50">
        <f t="shared" si="315"/>
        <v>0</v>
      </c>
      <c r="W597" s="50">
        <f t="shared" si="316"/>
        <v>0.21927571925096845</v>
      </c>
      <c r="X597" s="50">
        <f t="shared" si="317"/>
        <v>0</v>
      </c>
      <c r="Y597" s="50"/>
      <c r="Z597" s="50"/>
      <c r="AA597" s="50"/>
      <c r="AB597" s="50"/>
      <c r="AC597" s="50"/>
      <c r="AD597" s="50">
        <f t="shared" si="318"/>
        <v>1.1952754119204863</v>
      </c>
      <c r="AE597" s="50">
        <f t="shared" si="319"/>
        <v>0.83204588603071583</v>
      </c>
      <c r="AF597" s="50">
        <f t="shared" si="320"/>
        <v>1.0564029827978294</v>
      </c>
      <c r="AG597" s="50">
        <f t="shared" si="321"/>
        <v>0</v>
      </c>
      <c r="AI597" s="50">
        <f t="shared" si="322"/>
        <v>0</v>
      </c>
      <c r="AJ597" s="50">
        <f t="shared" si="323"/>
        <v>0</v>
      </c>
      <c r="AK597" s="50">
        <f t="shared" si="324"/>
        <v>0</v>
      </c>
      <c r="AL597" s="50">
        <f t="shared" si="325"/>
        <v>0.44504862979174553</v>
      </c>
      <c r="AR597" s="50">
        <f t="shared" si="326"/>
        <v>0.5854004207413348</v>
      </c>
      <c r="AS597" s="50">
        <f t="shared" si="327"/>
        <v>0.52394790910337663</v>
      </c>
      <c r="AT597" s="50">
        <f t="shared" si="328"/>
        <v>0.71950960991980517</v>
      </c>
      <c r="AV597" s="49">
        <f t="shared" si="329"/>
        <v>0</v>
      </c>
      <c r="AW597" s="49">
        <f t="shared" si="330"/>
        <v>0</v>
      </c>
      <c r="AX597" s="49">
        <f t="shared" si="331"/>
        <v>0</v>
      </c>
      <c r="AY597" s="49">
        <f t="shared" si="332"/>
        <v>1783.2857095962997</v>
      </c>
      <c r="AZ597" s="49">
        <f t="shared" si="333"/>
        <v>0</v>
      </c>
      <c r="BA597" s="49">
        <f t="shared" si="334"/>
        <v>0</v>
      </c>
      <c r="BB597" s="49">
        <f t="shared" si="335"/>
        <v>0</v>
      </c>
      <c r="BC597" s="49">
        <f t="shared" si="336"/>
        <v>0</v>
      </c>
      <c r="BD597" s="49">
        <f t="shared" si="337"/>
        <v>0</v>
      </c>
      <c r="BE597" s="49">
        <f t="shared" si="338"/>
        <v>4779.9749781640858</v>
      </c>
      <c r="BF597" s="49">
        <f t="shared" si="339"/>
        <v>3639.9755039061529</v>
      </c>
      <c r="BG597" s="49">
        <f t="shared" si="340"/>
        <v>4767.1887273875091</v>
      </c>
      <c r="BH597" s="72">
        <f t="shared" si="341"/>
        <v>14970.424919054049</v>
      </c>
      <c r="BI597" s="49">
        <f>VLOOKUP(A597,'1_12'!A:O,15,0)</f>
        <v>15191.37</v>
      </c>
      <c r="BJ597" s="73">
        <f t="shared" si="342"/>
        <v>-220.94508094595221</v>
      </c>
      <c r="BK597" s="50">
        <f t="shared" si="343"/>
        <v>1.1825501631798692E-2</v>
      </c>
    </row>
    <row r="598" spans="1:63" x14ac:dyDescent="0.3">
      <c r="A598" s="77" t="s">
        <v>1773</v>
      </c>
      <c r="B598" s="77" t="s">
        <v>251</v>
      </c>
      <c r="C598" s="77">
        <f>VLOOKUP(B598,Площадь!D:E,2,0)</f>
        <v>59</v>
      </c>
      <c r="D598" s="113"/>
      <c r="E598">
        <v>31</v>
      </c>
      <c r="F598">
        <v>28</v>
      </c>
      <c r="G598">
        <v>31</v>
      </c>
      <c r="H598">
        <v>30</v>
      </c>
      <c r="I598">
        <v>31</v>
      </c>
      <c r="J598">
        <v>30</v>
      </c>
      <c r="K598">
        <v>31</v>
      </c>
      <c r="L598">
        <v>31</v>
      </c>
      <c r="M598">
        <v>30</v>
      </c>
      <c r="N598">
        <v>31</v>
      </c>
      <c r="O598">
        <v>30</v>
      </c>
      <c r="P598">
        <v>31</v>
      </c>
      <c r="Q598">
        <f t="shared" si="345"/>
        <v>365</v>
      </c>
      <c r="R598" s="50">
        <f>VLOOKUP(B598,'Общие показания'!A:H,8,0)</f>
        <v>0</v>
      </c>
      <c r="S598" s="50">
        <f>VLOOKUP(B598,'Общие показания'!A:P,16,0)</f>
        <v>4.027000000000001</v>
      </c>
      <c r="T598" s="50">
        <f t="shared" si="313"/>
        <v>0</v>
      </c>
      <c r="U598" s="50">
        <f t="shared" si="314"/>
        <v>0</v>
      </c>
      <c r="V598" s="50">
        <f t="shared" si="315"/>
        <v>0</v>
      </c>
      <c r="W598" s="50">
        <f t="shared" si="316"/>
        <v>0</v>
      </c>
      <c r="X598" s="50">
        <f t="shared" si="317"/>
        <v>0</v>
      </c>
      <c r="Y598" s="50"/>
      <c r="Z598" s="50"/>
      <c r="AA598" s="50"/>
      <c r="AB598" s="50"/>
      <c r="AC598" s="50"/>
      <c r="AD598" s="50">
        <f t="shared" si="318"/>
        <v>1.5608963855337414</v>
      </c>
      <c r="AE598" s="50">
        <f t="shared" si="319"/>
        <v>1.0865591336952558</v>
      </c>
      <c r="AF598" s="50">
        <f t="shared" si="320"/>
        <v>1.379544480771004</v>
      </c>
      <c r="AG598" s="50">
        <f t="shared" si="321"/>
        <v>0</v>
      </c>
      <c r="AI598" s="50">
        <f t="shared" si="322"/>
        <v>0</v>
      </c>
      <c r="AJ598" s="50">
        <f t="shared" si="323"/>
        <v>0</v>
      </c>
      <c r="AK598" s="50">
        <f t="shared" si="324"/>
        <v>0</v>
      </c>
      <c r="AL598" s="50">
        <f t="shared" si="325"/>
        <v>0.66813916431839671</v>
      </c>
      <c r="AR598" s="50">
        <f t="shared" si="326"/>
        <v>0.87884541536230931</v>
      </c>
      <c r="AS598" s="50">
        <f t="shared" si="327"/>
        <v>0.78658846404832627</v>
      </c>
      <c r="AT598" s="50">
        <f t="shared" si="328"/>
        <v>1.0801798215081047</v>
      </c>
      <c r="AV598" s="49">
        <f t="shared" si="329"/>
        <v>0</v>
      </c>
      <c r="AW598" s="49">
        <f t="shared" si="330"/>
        <v>0</v>
      </c>
      <c r="AX598" s="49">
        <f t="shared" si="331"/>
        <v>0</v>
      </c>
      <c r="AY598" s="49">
        <f t="shared" si="332"/>
        <v>1793.5260471297315</v>
      </c>
      <c r="AZ598" s="49">
        <f t="shared" si="333"/>
        <v>0</v>
      </c>
      <c r="BA598" s="49">
        <f t="shared" si="334"/>
        <v>0</v>
      </c>
      <c r="BB598" s="49">
        <f t="shared" si="335"/>
        <v>0</v>
      </c>
      <c r="BC598" s="49">
        <f t="shared" si="336"/>
        <v>0</v>
      </c>
      <c r="BD598" s="49">
        <f t="shared" si="337"/>
        <v>0</v>
      </c>
      <c r="BE598" s="49">
        <f t="shared" si="338"/>
        <v>6549.1453006533229</v>
      </c>
      <c r="BF598" s="49">
        <f t="shared" si="339"/>
        <v>5028.2024854789624</v>
      </c>
      <c r="BG598" s="49">
        <f t="shared" si="340"/>
        <v>6602.7855280659487</v>
      </c>
      <c r="BH598" s="72">
        <f t="shared" si="341"/>
        <v>19973.659361327966</v>
      </c>
      <c r="BI598" s="49">
        <f>VLOOKUP(A598,'1_12'!A:O,15,0)</f>
        <v>22806.360000000004</v>
      </c>
      <c r="BJ598" s="73">
        <f t="shared" si="342"/>
        <v>-2832.7006386720386</v>
      </c>
      <c r="BK598" s="50">
        <f t="shared" si="343"/>
        <v>1.0509537945250197E-2</v>
      </c>
    </row>
    <row r="599" spans="1:63" x14ac:dyDescent="0.3">
      <c r="A599" s="77" t="s">
        <v>1642</v>
      </c>
      <c r="B599" s="77" t="s">
        <v>188</v>
      </c>
      <c r="C599" s="77">
        <f>VLOOKUP(B599,Площадь!D:E,2,0)</f>
        <v>33.5</v>
      </c>
      <c r="D599" s="113"/>
      <c r="E599">
        <v>31</v>
      </c>
      <c r="F599">
        <v>28</v>
      </c>
      <c r="G599">
        <v>31</v>
      </c>
      <c r="H599">
        <v>30</v>
      </c>
      <c r="I599">
        <v>31</v>
      </c>
      <c r="J599">
        <v>30</v>
      </c>
      <c r="K599">
        <v>31</v>
      </c>
      <c r="L599">
        <v>31</v>
      </c>
      <c r="M599">
        <v>30</v>
      </c>
      <c r="N599">
        <v>31</v>
      </c>
      <c r="O599">
        <v>30</v>
      </c>
      <c r="P599">
        <v>31</v>
      </c>
      <c r="Q599">
        <f t="shared" si="345"/>
        <v>365</v>
      </c>
      <c r="R599" s="50">
        <f>VLOOKUP(B599,'Общие показания'!A:H,8,0)</f>
        <v>0.02</v>
      </c>
      <c r="S599" s="50">
        <f>VLOOKUP(B599,'Общие показания'!A:P,16,0)</f>
        <v>0.57200000000000006</v>
      </c>
      <c r="T599" s="50">
        <f t="shared" si="313"/>
        <v>0</v>
      </c>
      <c r="U599" s="50">
        <f t="shared" si="314"/>
        <v>0</v>
      </c>
      <c r="V599" s="50">
        <f t="shared" si="315"/>
        <v>0</v>
      </c>
      <c r="W599" s="50">
        <f t="shared" si="316"/>
        <v>0.02</v>
      </c>
      <c r="X599" s="50">
        <f t="shared" si="317"/>
        <v>0</v>
      </c>
      <c r="Y599" s="50"/>
      <c r="Z599" s="50"/>
      <c r="AA599" s="50"/>
      <c r="AB599" s="50"/>
      <c r="AC599" s="50"/>
      <c r="AD599" s="50">
        <f t="shared" si="318"/>
        <v>0.22171162963131361</v>
      </c>
      <c r="AE599" s="50">
        <f t="shared" si="319"/>
        <v>0.1543361868571359</v>
      </c>
      <c r="AF599" s="50">
        <f t="shared" si="320"/>
        <v>0.19595218351155058</v>
      </c>
      <c r="AG599" s="50">
        <f t="shared" si="321"/>
        <v>0</v>
      </c>
      <c r="AI599" s="50">
        <f t="shared" si="322"/>
        <v>0</v>
      </c>
      <c r="AJ599" s="50">
        <f t="shared" si="323"/>
        <v>0</v>
      </c>
      <c r="AK599" s="50">
        <f t="shared" si="324"/>
        <v>0</v>
      </c>
      <c r="AL599" s="50">
        <f t="shared" si="325"/>
        <v>0.37936715262146253</v>
      </c>
      <c r="AR599" s="50">
        <f t="shared" si="326"/>
        <v>0.49900544770571803</v>
      </c>
      <c r="AS599" s="50">
        <f t="shared" si="327"/>
        <v>0.44662226348506656</v>
      </c>
      <c r="AT599" s="50">
        <f t="shared" si="328"/>
        <v>0.61332244102578815</v>
      </c>
      <c r="AV599" s="49">
        <f t="shared" si="329"/>
        <v>0</v>
      </c>
      <c r="AW599" s="49">
        <f t="shared" si="330"/>
        <v>0</v>
      </c>
      <c r="AX599" s="49">
        <f t="shared" si="331"/>
        <v>0</v>
      </c>
      <c r="AY599" s="49">
        <f t="shared" si="332"/>
        <v>1072.0452098109492</v>
      </c>
      <c r="AZ599" s="49">
        <f t="shared" si="333"/>
        <v>0</v>
      </c>
      <c r="BA599" s="49">
        <f t="shared" si="334"/>
        <v>0</v>
      </c>
      <c r="BB599" s="49">
        <f t="shared" si="335"/>
        <v>0</v>
      </c>
      <c r="BC599" s="49">
        <f t="shared" si="336"/>
        <v>0</v>
      </c>
      <c r="BD599" s="49">
        <f t="shared" si="337"/>
        <v>0</v>
      </c>
      <c r="BE599" s="49">
        <f t="shared" si="338"/>
        <v>1934.6640937204343</v>
      </c>
      <c r="BF599" s="49">
        <f t="shared" si="339"/>
        <v>1613.1888257605949</v>
      </c>
      <c r="BG599" s="49">
        <f t="shared" si="340"/>
        <v>2172.3844311230509</v>
      </c>
      <c r="BH599" s="72">
        <f t="shared" si="341"/>
        <v>6792.2825604150294</v>
      </c>
      <c r="BI599" s="49">
        <f>VLOOKUP(A599,'1_12'!A:O,15,0)</f>
        <v>12949.38</v>
      </c>
      <c r="BJ599" s="73">
        <f t="shared" si="342"/>
        <v>-6157.0974395849698</v>
      </c>
      <c r="BK599" s="50">
        <f t="shared" si="343"/>
        <v>6.2943216538259581E-3</v>
      </c>
    </row>
    <row r="600" spans="1:63" x14ac:dyDescent="0.3">
      <c r="A600" s="77" t="s">
        <v>1390</v>
      </c>
      <c r="B600" s="77" t="s">
        <v>218</v>
      </c>
      <c r="C600" s="77">
        <f>VLOOKUP(B600,Площадь!D:E,2,0)</f>
        <v>32.5</v>
      </c>
      <c r="D600" s="113"/>
      <c r="E600">
        <v>31</v>
      </c>
      <c r="F600">
        <v>28</v>
      </c>
      <c r="G600">
        <v>31</v>
      </c>
      <c r="H600">
        <v>30</v>
      </c>
      <c r="I600">
        <v>31</v>
      </c>
      <c r="J600">
        <v>30</v>
      </c>
      <c r="K600">
        <v>31</v>
      </c>
      <c r="L600">
        <v>31</v>
      </c>
      <c r="M600">
        <v>30</v>
      </c>
      <c r="N600">
        <v>31</v>
      </c>
      <c r="O600">
        <v>30</v>
      </c>
      <c r="P600">
        <v>31</v>
      </c>
      <c r="Q600">
        <f t="shared" si="345"/>
        <v>365</v>
      </c>
      <c r="R600" s="50">
        <f>VLOOKUP(B600,'Общие показания'!A:H,8,0)</f>
        <v>0.26700000000000002</v>
      </c>
      <c r="S600" s="50">
        <f>VLOOKUP(B600,'Общие показания'!A:P,16,0)</f>
        <v>1.0620000000000012</v>
      </c>
      <c r="T600" s="50">
        <f t="shared" si="313"/>
        <v>0</v>
      </c>
      <c r="U600" s="50">
        <f t="shared" si="314"/>
        <v>0</v>
      </c>
      <c r="V600" s="50">
        <f t="shared" si="315"/>
        <v>0</v>
      </c>
      <c r="W600" s="50">
        <f t="shared" si="316"/>
        <v>0.26700000000000002</v>
      </c>
      <c r="X600" s="50">
        <f t="shared" si="317"/>
        <v>0</v>
      </c>
      <c r="Y600" s="50"/>
      <c r="Z600" s="50"/>
      <c r="AA600" s="50"/>
      <c r="AB600" s="50"/>
      <c r="AC600" s="50"/>
      <c r="AD600" s="50">
        <f t="shared" si="318"/>
        <v>0.41163942424555122</v>
      </c>
      <c r="AE600" s="50">
        <f t="shared" si="319"/>
        <v>0.28654725601796938</v>
      </c>
      <c r="AF600" s="50">
        <f t="shared" si="320"/>
        <v>0.36381331973648062</v>
      </c>
      <c r="AG600" s="50">
        <f t="shared" si="321"/>
        <v>0</v>
      </c>
      <c r="AI600" s="50">
        <f t="shared" si="322"/>
        <v>0</v>
      </c>
      <c r="AJ600" s="50">
        <f t="shared" si="323"/>
        <v>0</v>
      </c>
      <c r="AK600" s="50">
        <f t="shared" si="324"/>
        <v>0</v>
      </c>
      <c r="AL600" s="50">
        <f t="shared" si="325"/>
        <v>0.36804276000589647</v>
      </c>
      <c r="AR600" s="50">
        <f t="shared" si="326"/>
        <v>0.48410976269957717</v>
      </c>
      <c r="AS600" s="50">
        <f t="shared" si="327"/>
        <v>0.43329025561984069</v>
      </c>
      <c r="AT600" s="50">
        <f t="shared" si="328"/>
        <v>0.59501430845785419</v>
      </c>
      <c r="AV600" s="49">
        <f t="shared" si="329"/>
        <v>0</v>
      </c>
      <c r="AW600" s="49">
        <f t="shared" si="330"/>
        <v>0</v>
      </c>
      <c r="AX600" s="49">
        <f t="shared" si="331"/>
        <v>0</v>
      </c>
      <c r="AY600" s="49">
        <f t="shared" si="332"/>
        <v>1704.6833832494285</v>
      </c>
      <c r="AZ600" s="49">
        <f t="shared" si="333"/>
        <v>0</v>
      </c>
      <c r="BA600" s="49">
        <f t="shared" si="334"/>
        <v>0</v>
      </c>
      <c r="BB600" s="49">
        <f t="shared" si="335"/>
        <v>0</v>
      </c>
      <c r="BC600" s="49">
        <f t="shared" si="336"/>
        <v>0</v>
      </c>
      <c r="BD600" s="49">
        <f t="shared" si="337"/>
        <v>0</v>
      </c>
      <c r="BE600" s="49">
        <f t="shared" si="338"/>
        <v>2404.5132874680248</v>
      </c>
      <c r="BF600" s="49">
        <f t="shared" si="339"/>
        <v>1932.303022740072</v>
      </c>
      <c r="BG600" s="49">
        <f t="shared" si="340"/>
        <v>2573.8385320197449</v>
      </c>
      <c r="BH600" s="72">
        <f t="shared" si="341"/>
        <v>8615.3382254772696</v>
      </c>
      <c r="BI600" s="49">
        <f>VLOOKUP(A600,'1_12'!A:O,15,0)</f>
        <v>12562.829999999998</v>
      </c>
      <c r="BJ600" s="73">
        <f t="shared" si="342"/>
        <v>-3947.4917745227285</v>
      </c>
      <c r="BK600" s="50">
        <f t="shared" si="343"/>
        <v>8.2293771455978701E-3</v>
      </c>
    </row>
    <row r="601" spans="1:63" x14ac:dyDescent="0.3">
      <c r="A601" s="77" t="s">
        <v>1369</v>
      </c>
      <c r="B601" s="77" t="s">
        <v>282</v>
      </c>
      <c r="C601" s="77">
        <f>VLOOKUP(B601,Площадь!D:E,2,0)</f>
        <v>55.7</v>
      </c>
      <c r="D601" s="113"/>
      <c r="E601">
        <v>31</v>
      </c>
      <c r="F601">
        <v>28</v>
      </c>
      <c r="G601">
        <v>31</v>
      </c>
      <c r="H601">
        <v>30</v>
      </c>
      <c r="I601">
        <v>31</v>
      </c>
      <c r="J601">
        <v>30</v>
      </c>
      <c r="K601">
        <v>31</v>
      </c>
      <c r="L601">
        <v>31</v>
      </c>
      <c r="M601">
        <v>30</v>
      </c>
      <c r="N601">
        <v>31</v>
      </c>
      <c r="O601">
        <v>30</v>
      </c>
      <c r="P601">
        <v>31</v>
      </c>
      <c r="Q601">
        <f t="shared" si="345"/>
        <v>365</v>
      </c>
      <c r="R601" s="50">
        <f>VLOOKUP(B601,'Общие показания'!A:H,8,0)</f>
        <v>0.31078009064323014</v>
      </c>
      <c r="S601" s="50">
        <f>VLOOKUP(B601,'Общие показания'!A:P,16,0)</f>
        <v>2.3822199093567686</v>
      </c>
      <c r="T601" s="50">
        <f t="shared" si="313"/>
        <v>0</v>
      </c>
      <c r="U601" s="50">
        <f t="shared" si="314"/>
        <v>0</v>
      </c>
      <c r="V601" s="50">
        <f t="shared" si="315"/>
        <v>0</v>
      </c>
      <c r="W601" s="50">
        <f t="shared" si="316"/>
        <v>0.31078009064323014</v>
      </c>
      <c r="X601" s="50">
        <f t="shared" si="317"/>
        <v>0</v>
      </c>
      <c r="Y601" s="50"/>
      <c r="Z601" s="50"/>
      <c r="AA601" s="50"/>
      <c r="AB601" s="50"/>
      <c r="AC601" s="50"/>
      <c r="AD601" s="50">
        <f t="shared" si="318"/>
        <v>0.92336688504134501</v>
      </c>
      <c r="AE601" s="50">
        <f t="shared" si="319"/>
        <v>0.64276702284139087</v>
      </c>
      <c r="AF601" s="50">
        <f t="shared" si="320"/>
        <v>0.81608600147403298</v>
      </c>
      <c r="AG601" s="50">
        <f t="shared" si="321"/>
        <v>0</v>
      </c>
      <c r="AI601" s="50">
        <f t="shared" si="322"/>
        <v>0</v>
      </c>
      <c r="AJ601" s="50">
        <f t="shared" si="323"/>
        <v>0</v>
      </c>
      <c r="AK601" s="50">
        <f t="shared" si="324"/>
        <v>0</v>
      </c>
      <c r="AL601" s="50">
        <f t="shared" si="325"/>
        <v>0.63076866868702874</v>
      </c>
      <c r="AR601" s="50">
        <f t="shared" si="326"/>
        <v>0.8296896548420446</v>
      </c>
      <c r="AS601" s="50">
        <f t="shared" si="327"/>
        <v>0.74259283809308085</v>
      </c>
      <c r="AT601" s="50">
        <f t="shared" si="328"/>
        <v>1.0197629840339224</v>
      </c>
      <c r="AV601" s="49">
        <f t="shared" si="329"/>
        <v>0</v>
      </c>
      <c r="AW601" s="49">
        <f t="shared" si="330"/>
        <v>0</v>
      </c>
      <c r="AX601" s="49">
        <f t="shared" si="331"/>
        <v>0</v>
      </c>
      <c r="AY601" s="49">
        <f t="shared" si="332"/>
        <v>2527.4558275957738</v>
      </c>
      <c r="AZ601" s="49">
        <f t="shared" si="333"/>
        <v>0</v>
      </c>
      <c r="BA601" s="49">
        <f t="shared" si="334"/>
        <v>0</v>
      </c>
      <c r="BB601" s="49">
        <f t="shared" si="335"/>
        <v>0</v>
      </c>
      <c r="BC601" s="49">
        <f t="shared" si="336"/>
        <v>0</v>
      </c>
      <c r="BD601" s="49">
        <f t="shared" si="337"/>
        <v>0</v>
      </c>
      <c r="BE601" s="49">
        <f t="shared" si="338"/>
        <v>4705.8348534013758</v>
      </c>
      <c r="BF601" s="49">
        <f t="shared" si="339"/>
        <v>3718.8045962980586</v>
      </c>
      <c r="BG601" s="49">
        <f t="shared" si="340"/>
        <v>4928.0795827381353</v>
      </c>
      <c r="BH601" s="72">
        <f t="shared" si="341"/>
        <v>15880.174860033343</v>
      </c>
      <c r="BI601" s="49">
        <f>VLOOKUP(A601,'1_12'!A:O,15,0)</f>
        <v>21530.699999999997</v>
      </c>
      <c r="BJ601" s="73">
        <f t="shared" si="342"/>
        <v>-5650.525139966654</v>
      </c>
      <c r="BK601" s="50">
        <f t="shared" si="343"/>
        <v>8.8507093741114224E-3</v>
      </c>
    </row>
    <row r="602" spans="1:63" x14ac:dyDescent="0.3">
      <c r="A602" s="77" t="s">
        <v>2447</v>
      </c>
      <c r="B602" s="77" t="s">
        <v>352</v>
      </c>
      <c r="C602" s="77">
        <f>VLOOKUP(B602,Площадь!D:E,2,0)</f>
        <v>61.5</v>
      </c>
      <c r="D602" s="114"/>
      <c r="E602">
        <v>31</v>
      </c>
      <c r="F602">
        <v>28</v>
      </c>
      <c r="G602">
        <v>31</v>
      </c>
      <c r="H602">
        <v>30</v>
      </c>
      <c r="I602">
        <v>31</v>
      </c>
      <c r="J602">
        <v>30</v>
      </c>
      <c r="K602">
        <v>31</v>
      </c>
      <c r="L602">
        <v>31</v>
      </c>
      <c r="M602">
        <v>30</v>
      </c>
      <c r="N602">
        <v>31</v>
      </c>
      <c r="O602">
        <v>30</v>
      </c>
      <c r="P602">
        <v>31</v>
      </c>
      <c r="Q602">
        <f t="shared" si="345"/>
        <v>365</v>
      </c>
      <c r="R602" s="50">
        <f>VLOOKUP(B602,'Общие показания'!A:H,8,0)</f>
        <v>0.34314139272098121</v>
      </c>
      <c r="S602" s="50">
        <f>VLOOKUP(B602,'Общие показания'!A:P,16,0)</f>
        <v>0.37085860727901832</v>
      </c>
      <c r="T602" s="50">
        <f t="shared" si="313"/>
        <v>0</v>
      </c>
      <c r="U602" s="50">
        <f t="shared" si="314"/>
        <v>0</v>
      </c>
      <c r="V602" s="50">
        <f t="shared" si="315"/>
        <v>0</v>
      </c>
      <c r="W602" s="50">
        <f t="shared" si="316"/>
        <v>0.34314139272098121</v>
      </c>
      <c r="X602" s="50">
        <f t="shared" si="317"/>
        <v>0</v>
      </c>
      <c r="Y602" s="50"/>
      <c r="Z602" s="50"/>
      <c r="AA602" s="50"/>
      <c r="AB602" s="50"/>
      <c r="AC602" s="50"/>
      <c r="AD602" s="50">
        <f t="shared" si="318"/>
        <v>0.1437476681514519</v>
      </c>
      <c r="AE602" s="50">
        <f t="shared" si="319"/>
        <v>0.10006451627725829</v>
      </c>
      <c r="AF602" s="50">
        <f t="shared" si="320"/>
        <v>0.12704642285030815</v>
      </c>
      <c r="AG602" s="50">
        <f t="shared" si="321"/>
        <v>0</v>
      </c>
      <c r="AI602" s="50">
        <f t="shared" si="322"/>
        <v>0</v>
      </c>
      <c r="AJ602" s="50">
        <f t="shared" si="323"/>
        <v>0</v>
      </c>
      <c r="AK602" s="50">
        <f t="shared" si="324"/>
        <v>0</v>
      </c>
      <c r="AL602" s="50">
        <f t="shared" si="325"/>
        <v>0.6964501458573118</v>
      </c>
      <c r="AR602" s="50">
        <f t="shared" si="326"/>
        <v>0.91608462787766143</v>
      </c>
      <c r="AS602" s="50">
        <f t="shared" si="327"/>
        <v>0.81991848371139087</v>
      </c>
      <c r="AT602" s="50">
        <f t="shared" si="328"/>
        <v>1.1259501529279394</v>
      </c>
      <c r="AV602" s="49">
        <f t="shared" si="329"/>
        <v>0</v>
      </c>
      <c r="AW602" s="49">
        <f t="shared" si="330"/>
        <v>0</v>
      </c>
      <c r="AX602" s="49">
        <f t="shared" si="331"/>
        <v>0</v>
      </c>
      <c r="AY602" s="49">
        <f t="shared" si="332"/>
        <v>2790.6379424980269</v>
      </c>
      <c r="AZ602" s="49">
        <f t="shared" si="333"/>
        <v>0</v>
      </c>
      <c r="BA602" s="49">
        <f t="shared" si="334"/>
        <v>0</v>
      </c>
      <c r="BB602" s="49">
        <f t="shared" si="335"/>
        <v>0</v>
      </c>
      <c r="BC602" s="49">
        <f t="shared" si="336"/>
        <v>0</v>
      </c>
      <c r="BD602" s="49">
        <f t="shared" si="337"/>
        <v>0</v>
      </c>
      <c r="BE602" s="49">
        <f t="shared" si="338"/>
        <v>2844.9714221687109</v>
      </c>
      <c r="BF602" s="49">
        <f t="shared" si="339"/>
        <v>2469.5655658495302</v>
      </c>
      <c r="BG602" s="49">
        <f t="shared" si="340"/>
        <v>3363.4938881560965</v>
      </c>
      <c r="BH602" s="72">
        <f t="shared" si="341"/>
        <v>11468.668818672366</v>
      </c>
      <c r="BI602" s="49">
        <f>VLOOKUP(A602,'1_12'!A:O,15,0)</f>
        <v>23772.69</v>
      </c>
      <c r="BJ602" s="73">
        <f t="shared" si="342"/>
        <v>-12304.021181327633</v>
      </c>
      <c r="BK602" s="50">
        <f t="shared" si="343"/>
        <v>5.789164512702308E-3</v>
      </c>
    </row>
    <row r="603" spans="1:63" x14ac:dyDescent="0.3">
      <c r="A603" s="77" t="s">
        <v>1287</v>
      </c>
      <c r="B603" s="77" t="s">
        <v>86</v>
      </c>
      <c r="C603" s="77">
        <f>VLOOKUP(B603,Площадь!D:E,2,0)</f>
        <v>39.1</v>
      </c>
      <c r="D603" s="113"/>
      <c r="E603">
        <v>31</v>
      </c>
      <c r="F603">
        <v>28</v>
      </c>
      <c r="G603">
        <v>31</v>
      </c>
      <c r="H603">
        <v>30</v>
      </c>
      <c r="I603">
        <v>31</v>
      </c>
      <c r="J603">
        <v>30</v>
      </c>
      <c r="K603">
        <v>31</v>
      </c>
      <c r="L603">
        <v>31</v>
      </c>
      <c r="M603">
        <v>30</v>
      </c>
      <c r="N603">
        <v>31</v>
      </c>
      <c r="O603">
        <v>30</v>
      </c>
      <c r="P603">
        <v>31</v>
      </c>
      <c r="Q603">
        <f t="shared" ref="Q603:Q606" si="346">SUM(E603:P603)</f>
        <v>365</v>
      </c>
      <c r="R603" s="50">
        <f>VLOOKUP(B603,'Общие показания'!A:H,8,0)</f>
        <v>0</v>
      </c>
      <c r="S603" s="50">
        <f>VLOOKUP(B603,'Общие показания'!A:P,16,0)</f>
        <v>2.3490000000000002</v>
      </c>
      <c r="T603" s="50">
        <f t="shared" si="313"/>
        <v>0</v>
      </c>
      <c r="U603" s="50">
        <f t="shared" si="314"/>
        <v>0</v>
      </c>
      <c r="V603" s="50">
        <f t="shared" si="315"/>
        <v>0</v>
      </c>
      <c r="W603" s="50">
        <f t="shared" si="316"/>
        <v>0</v>
      </c>
      <c r="X603" s="50">
        <f t="shared" si="317"/>
        <v>0</v>
      </c>
      <c r="Y603" s="50"/>
      <c r="Z603" s="50"/>
      <c r="AA603" s="50"/>
      <c r="AB603" s="50"/>
      <c r="AC603" s="50"/>
      <c r="AD603" s="50">
        <f t="shared" si="318"/>
        <v>0.91049059091600648</v>
      </c>
      <c r="AE603" s="50">
        <f t="shared" si="319"/>
        <v>0.63380367644652491</v>
      </c>
      <c r="AF603" s="50">
        <f t="shared" si="320"/>
        <v>0.80470573263746903</v>
      </c>
      <c r="AG603" s="50">
        <f t="shared" si="321"/>
        <v>0</v>
      </c>
      <c r="AI603" s="50">
        <f t="shared" si="322"/>
        <v>0</v>
      </c>
      <c r="AJ603" s="50">
        <f t="shared" si="323"/>
        <v>0</v>
      </c>
      <c r="AK603" s="50">
        <f t="shared" si="324"/>
        <v>0</v>
      </c>
      <c r="AL603" s="50">
        <f t="shared" si="325"/>
        <v>0.4427837512686324</v>
      </c>
      <c r="AR603" s="50">
        <f t="shared" si="326"/>
        <v>0.58242128374010671</v>
      </c>
      <c r="AS603" s="50">
        <f t="shared" si="327"/>
        <v>0.52128150753033142</v>
      </c>
      <c r="AT603" s="50">
        <f t="shared" si="328"/>
        <v>0.71584798340621847</v>
      </c>
      <c r="AV603" s="49">
        <f t="shared" si="329"/>
        <v>0</v>
      </c>
      <c r="AW603" s="49">
        <f t="shared" si="330"/>
        <v>0</v>
      </c>
      <c r="AX603" s="49">
        <f t="shared" si="331"/>
        <v>0</v>
      </c>
      <c r="AY603" s="49">
        <f t="shared" si="332"/>
        <v>1188.5909905554661</v>
      </c>
      <c r="AZ603" s="49">
        <f t="shared" si="333"/>
        <v>0</v>
      </c>
      <c r="BA603" s="49">
        <f t="shared" si="334"/>
        <v>0</v>
      </c>
      <c r="BB603" s="49">
        <f t="shared" si="335"/>
        <v>0</v>
      </c>
      <c r="BC603" s="49">
        <f t="shared" si="336"/>
        <v>0</v>
      </c>
      <c r="BD603" s="49">
        <f t="shared" si="337"/>
        <v>0</v>
      </c>
      <c r="BE603" s="49">
        <f t="shared" si="338"/>
        <v>4007.5129198518844</v>
      </c>
      <c r="BF603" s="49">
        <f t="shared" si="339"/>
        <v>3100.6644644601142</v>
      </c>
      <c r="BG603" s="49">
        <f t="shared" si="340"/>
        <v>4081.7135731990334</v>
      </c>
      <c r="BH603" s="72">
        <f t="shared" si="341"/>
        <v>12378.481948066497</v>
      </c>
      <c r="BI603" s="49">
        <f>VLOOKUP(A603,'1_12'!A:O,15,0)</f>
        <v>15114.06</v>
      </c>
      <c r="BJ603" s="73">
        <f t="shared" si="342"/>
        <v>-2735.5780519335021</v>
      </c>
      <c r="BK603" s="50">
        <f t="shared" si="343"/>
        <v>9.828078699798147E-3</v>
      </c>
    </row>
    <row r="604" spans="1:63" x14ac:dyDescent="0.3">
      <c r="A604" s="77" t="s">
        <v>1742</v>
      </c>
      <c r="B604" s="77" t="s">
        <v>92</v>
      </c>
      <c r="C604" s="77">
        <f>VLOOKUP(B604,Площадь!D:E,2,0)</f>
        <v>31.8</v>
      </c>
      <c r="D604" s="113"/>
      <c r="E604">
        <v>31</v>
      </c>
      <c r="F604">
        <v>28</v>
      </c>
      <c r="G604">
        <v>31</v>
      </c>
      <c r="H604">
        <v>30</v>
      </c>
      <c r="I604">
        <v>31</v>
      </c>
      <c r="J604">
        <v>30</v>
      </c>
      <c r="K604">
        <v>31</v>
      </c>
      <c r="L604">
        <v>31</v>
      </c>
      <c r="M604">
        <v>30</v>
      </c>
      <c r="N604">
        <v>31</v>
      </c>
      <c r="O604">
        <v>30</v>
      </c>
      <c r="P604">
        <v>31</v>
      </c>
      <c r="Q604">
        <f t="shared" si="346"/>
        <v>365</v>
      </c>
      <c r="R604" s="50">
        <f>VLOOKUP(B604,'Общие показания'!A:H,8,0)</f>
        <v>0.55700000000000005</v>
      </c>
      <c r="S604" s="50">
        <f>VLOOKUP(B604,'Общие показания'!A:P,16,0)</f>
        <v>0.31899999999999995</v>
      </c>
      <c r="T604" s="50">
        <f t="shared" si="313"/>
        <v>0</v>
      </c>
      <c r="U604" s="50">
        <f t="shared" si="314"/>
        <v>0</v>
      </c>
      <c r="V604" s="50">
        <f t="shared" si="315"/>
        <v>0</v>
      </c>
      <c r="W604" s="50">
        <f t="shared" si="316"/>
        <v>0.55700000000000005</v>
      </c>
      <c r="X604" s="50">
        <f t="shared" si="317"/>
        <v>0</v>
      </c>
      <c r="Y604" s="50"/>
      <c r="Z604" s="50"/>
      <c r="AA604" s="50"/>
      <c r="AB604" s="50"/>
      <c r="AC604" s="50"/>
      <c r="AD604" s="50">
        <f t="shared" si="318"/>
        <v>0.12364687037130949</v>
      </c>
      <c r="AE604" s="50">
        <f t="shared" si="319"/>
        <v>8.6072104208787303E-2</v>
      </c>
      <c r="AF604" s="50">
        <f t="shared" si="320"/>
        <v>0.10928102541990317</v>
      </c>
      <c r="AG604" s="50">
        <f t="shared" si="321"/>
        <v>0</v>
      </c>
      <c r="AI604" s="50">
        <f t="shared" si="322"/>
        <v>0</v>
      </c>
      <c r="AJ604" s="50">
        <f t="shared" si="323"/>
        <v>0</v>
      </c>
      <c r="AK604" s="50">
        <f t="shared" si="324"/>
        <v>0</v>
      </c>
      <c r="AL604" s="50">
        <f t="shared" si="325"/>
        <v>0.36011568517500026</v>
      </c>
      <c r="AR604" s="50">
        <f t="shared" si="326"/>
        <v>0.47368278319527862</v>
      </c>
      <c r="AS604" s="50">
        <f t="shared" si="327"/>
        <v>0.42395785011418263</v>
      </c>
      <c r="AT604" s="50">
        <f t="shared" si="328"/>
        <v>0.5821986156603004</v>
      </c>
      <c r="AV604" s="49">
        <f t="shared" si="329"/>
        <v>0</v>
      </c>
      <c r="AW604" s="49">
        <f t="shared" si="330"/>
        <v>0</v>
      </c>
      <c r="AX604" s="49">
        <f t="shared" si="331"/>
        <v>0</v>
      </c>
      <c r="AY604" s="49">
        <f t="shared" si="332"/>
        <v>2461.8686606563638</v>
      </c>
      <c r="AZ604" s="49">
        <f t="shared" si="333"/>
        <v>0</v>
      </c>
      <c r="BA604" s="49">
        <f t="shared" si="334"/>
        <v>0</v>
      </c>
      <c r="BB604" s="49">
        <f t="shared" si="335"/>
        <v>0</v>
      </c>
      <c r="BC604" s="49">
        <f t="shared" si="336"/>
        <v>0</v>
      </c>
      <c r="BD604" s="49">
        <f t="shared" si="337"/>
        <v>0</v>
      </c>
      <c r="BE604" s="49">
        <f t="shared" si="338"/>
        <v>1603.4478288480063</v>
      </c>
      <c r="BF604" s="49">
        <f t="shared" si="339"/>
        <v>1369.1040081864076</v>
      </c>
      <c r="BG604" s="49">
        <f t="shared" si="340"/>
        <v>1856.1802893300553</v>
      </c>
      <c r="BH604" s="72">
        <f t="shared" si="341"/>
        <v>7290.6007870208332</v>
      </c>
      <c r="BI604" s="49">
        <f>VLOOKUP(A604,'1_12'!A:O,15,0)</f>
        <v>12292.199999999997</v>
      </c>
      <c r="BJ604" s="73">
        <f t="shared" si="342"/>
        <v>-5001.5992129791639</v>
      </c>
      <c r="BK604" s="50">
        <f t="shared" si="343"/>
        <v>7.1172823221822903E-3</v>
      </c>
    </row>
    <row r="605" spans="1:63" x14ac:dyDescent="0.3">
      <c r="A605" s="77" t="s">
        <v>1396</v>
      </c>
      <c r="B605" s="77" t="s">
        <v>72</v>
      </c>
      <c r="C605" s="77">
        <f>VLOOKUP(B605,Площадь!D:E,2,0)</f>
        <v>32.1</v>
      </c>
      <c r="D605" s="113"/>
      <c r="E605">
        <v>31</v>
      </c>
      <c r="F605">
        <v>28</v>
      </c>
      <c r="G605">
        <v>31</v>
      </c>
      <c r="H605">
        <v>30</v>
      </c>
      <c r="I605">
        <v>31</v>
      </c>
      <c r="J605">
        <v>30</v>
      </c>
      <c r="K605">
        <v>31</v>
      </c>
      <c r="L605">
        <v>31</v>
      </c>
      <c r="M605">
        <v>0</v>
      </c>
      <c r="Q605">
        <f t="shared" si="346"/>
        <v>243</v>
      </c>
      <c r="R605" s="50">
        <f>VLOOKUP(B605,'Общие показания'!A:H,8,0)</f>
        <v>0.17910306839582923</v>
      </c>
      <c r="S605" s="50"/>
      <c r="T605" s="50">
        <f t="shared" si="313"/>
        <v>0</v>
      </c>
      <c r="U605" s="50">
        <f t="shared" si="314"/>
        <v>0</v>
      </c>
      <c r="V605" s="50">
        <f t="shared" si="315"/>
        <v>0</v>
      </c>
      <c r="W605" s="50">
        <f t="shared" si="316"/>
        <v>0.17910306839582923</v>
      </c>
      <c r="X605" s="50">
        <f t="shared" si="317"/>
        <v>0</v>
      </c>
      <c r="Y605" s="50"/>
      <c r="Z605" s="50"/>
      <c r="AA605" s="50"/>
      <c r="AB605" s="50"/>
      <c r="AC605" s="50"/>
      <c r="AD605" s="50">
        <f t="shared" si="318"/>
        <v>0</v>
      </c>
      <c r="AE605" s="50">
        <f t="shared" si="319"/>
        <v>0</v>
      </c>
      <c r="AF605" s="50">
        <f t="shared" si="320"/>
        <v>0</v>
      </c>
      <c r="AG605" s="50">
        <f t="shared" si="321"/>
        <v>0</v>
      </c>
      <c r="AI605" s="50">
        <f t="shared" si="322"/>
        <v>0</v>
      </c>
      <c r="AJ605" s="50">
        <f t="shared" si="323"/>
        <v>0</v>
      </c>
      <c r="AK605" s="50">
        <f t="shared" si="324"/>
        <v>0</v>
      </c>
      <c r="AL605" s="50">
        <f t="shared" si="325"/>
        <v>0.36351300295967004</v>
      </c>
      <c r="AR605" s="50">
        <f t="shared" si="326"/>
        <v>0</v>
      </c>
      <c r="AS605" s="50">
        <f t="shared" si="327"/>
        <v>0</v>
      </c>
      <c r="AT605" s="50">
        <f t="shared" si="328"/>
        <v>0</v>
      </c>
      <c r="AV605" s="49">
        <f t="shared" si="329"/>
        <v>0</v>
      </c>
      <c r="AW605" s="49">
        <f t="shared" si="330"/>
        <v>0</v>
      </c>
      <c r="AX605" s="49">
        <f t="shared" si="331"/>
        <v>0</v>
      </c>
      <c r="AY605" s="49">
        <f t="shared" si="332"/>
        <v>1456.5768773038481</v>
      </c>
      <c r="AZ605" s="49">
        <f t="shared" si="333"/>
        <v>0</v>
      </c>
      <c r="BA605" s="49">
        <f t="shared" si="334"/>
        <v>0</v>
      </c>
      <c r="BB605" s="49">
        <f t="shared" si="335"/>
        <v>0</v>
      </c>
      <c r="BC605" s="49">
        <f t="shared" si="336"/>
        <v>0</v>
      </c>
      <c r="BD605" s="49">
        <f t="shared" si="337"/>
        <v>0</v>
      </c>
      <c r="BE605" s="49">
        <f t="shared" si="338"/>
        <v>0</v>
      </c>
      <c r="BF605" s="49">
        <f t="shared" si="339"/>
        <v>0</v>
      </c>
      <c r="BG605" s="49">
        <f t="shared" si="340"/>
        <v>0</v>
      </c>
      <c r="BH605" s="72">
        <f t="shared" si="341"/>
        <v>1456.5768773038481</v>
      </c>
      <c r="BI605" s="49">
        <f>VLOOKUP(A605,'1_12'!A:O,15,0)</f>
        <v>6893.4500000000007</v>
      </c>
      <c r="BJ605" s="73">
        <f t="shared" si="342"/>
        <v>-5436.8731226961527</v>
      </c>
      <c r="BK605" s="50">
        <f t="shared" si="343"/>
        <v>1.4086606213798009E-3</v>
      </c>
    </row>
    <row r="606" spans="1:63" x14ac:dyDescent="0.3">
      <c r="A606" s="77" t="s">
        <v>2882</v>
      </c>
      <c r="B606" s="77" t="s">
        <v>72</v>
      </c>
      <c r="C606" s="77">
        <f>VLOOKUP(B606,Площадь!D:E,2,0)</f>
        <v>32.1</v>
      </c>
      <c r="D606" s="113">
        <v>45170</v>
      </c>
      <c r="M606">
        <f>30-M605</f>
        <v>30</v>
      </c>
      <c r="N606">
        <v>31</v>
      </c>
      <c r="O606">
        <v>30</v>
      </c>
      <c r="P606">
        <v>31</v>
      </c>
      <c r="Q606">
        <f t="shared" si="346"/>
        <v>122</v>
      </c>
      <c r="R606" s="50"/>
      <c r="S606" s="50">
        <f>VLOOKUP(B606,'Общие показания'!A:P,16,0)</f>
        <v>1.384896931604171</v>
      </c>
      <c r="T606" s="50">
        <f t="shared" si="313"/>
        <v>0</v>
      </c>
      <c r="U606" s="50">
        <f t="shared" si="314"/>
        <v>0</v>
      </c>
      <c r="V606" s="50">
        <f t="shared" si="315"/>
        <v>0</v>
      </c>
      <c r="W606" s="50">
        <f t="shared" si="316"/>
        <v>0</v>
      </c>
      <c r="X606" s="50">
        <f t="shared" si="317"/>
        <v>0</v>
      </c>
      <c r="Y606" s="50"/>
      <c r="Z606" s="50"/>
      <c r="AA606" s="50"/>
      <c r="AB606" s="50"/>
      <c r="AC606" s="50"/>
      <c r="AD606" s="50">
        <f t="shared" si="318"/>
        <v>0.53679677548490667</v>
      </c>
      <c r="AE606" s="50">
        <f t="shared" si="319"/>
        <v>0.3736708244998872</v>
      </c>
      <c r="AF606" s="50">
        <f t="shared" si="320"/>
        <v>0.47442933161937728</v>
      </c>
      <c r="AG606" s="50">
        <f t="shared" si="321"/>
        <v>0</v>
      </c>
      <c r="AI606" s="50">
        <f t="shared" si="322"/>
        <v>0</v>
      </c>
      <c r="AJ606" s="50">
        <f t="shared" si="323"/>
        <v>0</v>
      </c>
      <c r="AK606" s="50">
        <f t="shared" si="324"/>
        <v>0</v>
      </c>
      <c r="AL606" s="50">
        <f t="shared" si="325"/>
        <v>0</v>
      </c>
      <c r="AR606" s="50">
        <f t="shared" si="326"/>
        <v>0.47815148869712087</v>
      </c>
      <c r="AS606" s="50">
        <f t="shared" si="327"/>
        <v>0.42795745247375039</v>
      </c>
      <c r="AT606" s="50">
        <f t="shared" si="328"/>
        <v>0.58769105543068068</v>
      </c>
      <c r="AV606" s="49">
        <f t="shared" si="329"/>
        <v>0</v>
      </c>
      <c r="AW606" s="49">
        <f t="shared" si="330"/>
        <v>0</v>
      </c>
      <c r="AX606" s="49">
        <f t="shared" si="331"/>
        <v>0</v>
      </c>
      <c r="AY606" s="49">
        <f t="shared" si="332"/>
        <v>0</v>
      </c>
      <c r="AZ606" s="49">
        <f t="shared" si="333"/>
        <v>0</v>
      </c>
      <c r="BA606" s="49">
        <f t="shared" si="334"/>
        <v>0</v>
      </c>
      <c r="BB606" s="49">
        <f t="shared" si="335"/>
        <v>0</v>
      </c>
      <c r="BC606" s="49">
        <f t="shared" si="336"/>
        <v>0</v>
      </c>
      <c r="BD606" s="49">
        <f t="shared" si="337"/>
        <v>0</v>
      </c>
      <c r="BE606" s="49">
        <f t="shared" si="338"/>
        <v>2724.4865224396676</v>
      </c>
      <c r="BF606" s="49">
        <f t="shared" si="339"/>
        <v>2151.858881576954</v>
      </c>
      <c r="BG606" s="49">
        <f t="shared" si="340"/>
        <v>2851.1134821816936</v>
      </c>
      <c r="BH606" s="72">
        <f t="shared" si="341"/>
        <v>7727.4588861983157</v>
      </c>
      <c r="BI606" s="49">
        <f>VLOOKUP(A606,'1_12'!A:O,15,0)</f>
        <v>5514.76</v>
      </c>
      <c r="BJ606" s="73">
        <f t="shared" si="342"/>
        <v>2212.6988861983154</v>
      </c>
      <c r="BK606" s="50">
        <f t="shared" si="343"/>
        <v>7.4732526692775775E-3</v>
      </c>
    </row>
    <row r="607" spans="1:63" x14ac:dyDescent="0.3">
      <c r="A607" s="77" t="s">
        <v>1659</v>
      </c>
      <c r="B607" s="77" t="s">
        <v>327</v>
      </c>
      <c r="C607" s="77">
        <f>VLOOKUP(B607,Площадь!D:E,2,0)</f>
        <v>39.299999999999997</v>
      </c>
      <c r="D607" s="113"/>
      <c r="E607">
        <v>31</v>
      </c>
      <c r="F607">
        <v>28</v>
      </c>
      <c r="G607">
        <v>31</v>
      </c>
      <c r="H607">
        <v>30</v>
      </c>
      <c r="I607">
        <v>31</v>
      </c>
      <c r="J607">
        <v>30</v>
      </c>
      <c r="K607">
        <v>31</v>
      </c>
      <c r="L607">
        <v>31</v>
      </c>
      <c r="M607">
        <v>30</v>
      </c>
      <c r="N607">
        <v>31</v>
      </c>
      <c r="O607">
        <v>30</v>
      </c>
      <c r="P607">
        <v>31</v>
      </c>
      <c r="Q607">
        <f t="shared" ref="Q607:Q622" si="347">SUM(E607:P607)</f>
        <v>365</v>
      </c>
      <c r="R607" s="50">
        <f>VLOOKUP(B607,'Общие показания'!A:H,8,0)</f>
        <v>0.21927571925096845</v>
      </c>
      <c r="S607" s="50">
        <f>VLOOKUP(B607,'Общие показания'!A:P,16,0)</f>
        <v>1.5307242807490313</v>
      </c>
      <c r="T607" s="50">
        <f t="shared" si="313"/>
        <v>0</v>
      </c>
      <c r="U607" s="50">
        <f t="shared" si="314"/>
        <v>0</v>
      </c>
      <c r="V607" s="50">
        <f t="shared" si="315"/>
        <v>0</v>
      </c>
      <c r="W607" s="50">
        <f t="shared" si="316"/>
        <v>0.21927571925096845</v>
      </c>
      <c r="X607" s="50">
        <f t="shared" si="317"/>
        <v>0</v>
      </c>
      <c r="Y607" s="50"/>
      <c r="Z607" s="50"/>
      <c r="AA607" s="50"/>
      <c r="AB607" s="50"/>
      <c r="AC607" s="50"/>
      <c r="AD607" s="50">
        <f t="shared" si="318"/>
        <v>0.5933205853165876</v>
      </c>
      <c r="AE607" s="50">
        <f t="shared" si="319"/>
        <v>0.41301774234342209</v>
      </c>
      <c r="AF607" s="50">
        <f t="shared" si="320"/>
        <v>0.52438595308902169</v>
      </c>
      <c r="AG607" s="50">
        <f t="shared" si="321"/>
        <v>0</v>
      </c>
      <c r="AI607" s="50">
        <f t="shared" si="322"/>
        <v>0</v>
      </c>
      <c r="AJ607" s="50">
        <f t="shared" si="323"/>
        <v>0</v>
      </c>
      <c r="AK607" s="50">
        <f t="shared" si="324"/>
        <v>0</v>
      </c>
      <c r="AL607" s="50">
        <f t="shared" si="325"/>
        <v>0.44504862979174553</v>
      </c>
      <c r="AR607" s="50">
        <f t="shared" si="326"/>
        <v>0.5854004207413348</v>
      </c>
      <c r="AS607" s="50">
        <f t="shared" si="327"/>
        <v>0.52394790910337663</v>
      </c>
      <c r="AT607" s="50">
        <f t="shared" si="328"/>
        <v>0.71950960991980517</v>
      </c>
      <c r="AV607" s="49">
        <f t="shared" si="329"/>
        <v>0</v>
      </c>
      <c r="AW607" s="49">
        <f t="shared" si="330"/>
        <v>0</v>
      </c>
      <c r="AX607" s="49">
        <f t="shared" si="331"/>
        <v>0</v>
      </c>
      <c r="AY607" s="49">
        <f t="shared" si="332"/>
        <v>1783.2857095962997</v>
      </c>
      <c r="AZ607" s="49">
        <f t="shared" si="333"/>
        <v>0</v>
      </c>
      <c r="BA607" s="49">
        <f t="shared" si="334"/>
        <v>0</v>
      </c>
      <c r="BB607" s="49">
        <f t="shared" si="335"/>
        <v>0</v>
      </c>
      <c r="BC607" s="49">
        <f t="shared" si="336"/>
        <v>0</v>
      </c>
      <c r="BD607" s="49">
        <f t="shared" si="337"/>
        <v>0</v>
      </c>
      <c r="BE607" s="49">
        <f t="shared" si="338"/>
        <v>3164.1115198216448</v>
      </c>
      <c r="BF607" s="49">
        <f t="shared" si="339"/>
        <v>2515.153116117729</v>
      </c>
      <c r="BG607" s="49">
        <f t="shared" si="340"/>
        <v>3339.0634935183748</v>
      </c>
      <c r="BH607" s="72">
        <f t="shared" si="341"/>
        <v>10801.613839054049</v>
      </c>
      <c r="BI607" s="49">
        <f>VLOOKUP(A607,'1_12'!A:O,15,0)</f>
        <v>15191.37</v>
      </c>
      <c r="BJ607" s="73">
        <f t="shared" si="342"/>
        <v>-4389.7561609459517</v>
      </c>
      <c r="BK607" s="50">
        <f t="shared" si="343"/>
        <v>8.5324566784483937E-3</v>
      </c>
    </row>
    <row r="608" spans="1:63" x14ac:dyDescent="0.3">
      <c r="A608" s="77" t="s">
        <v>1392</v>
      </c>
      <c r="B608" s="77" t="s">
        <v>216</v>
      </c>
      <c r="C608" s="77">
        <f>VLOOKUP(B608,Площадь!D:E,2,0)</f>
        <v>59</v>
      </c>
      <c r="D608" s="113"/>
      <c r="E608">
        <v>31</v>
      </c>
      <c r="F608">
        <v>28</v>
      </c>
      <c r="G608">
        <v>31</v>
      </c>
      <c r="H608">
        <v>30</v>
      </c>
      <c r="I608">
        <v>31</v>
      </c>
      <c r="J608">
        <v>30</v>
      </c>
      <c r="K608">
        <v>31</v>
      </c>
      <c r="L608">
        <v>31</v>
      </c>
      <c r="M608">
        <v>30</v>
      </c>
      <c r="N608">
        <v>31</v>
      </c>
      <c r="O608">
        <v>30</v>
      </c>
      <c r="P608">
        <v>31</v>
      </c>
      <c r="Q608">
        <f t="shared" si="347"/>
        <v>365</v>
      </c>
      <c r="R608" s="50">
        <f>VLOOKUP(B608,'Общие показания'!A:H,8,0)</f>
        <v>0.3291925556185023</v>
      </c>
      <c r="S608" s="50">
        <f>VLOOKUP(B608,'Общие показания'!A:P,16,0)</f>
        <v>2.5758074443814962</v>
      </c>
      <c r="T608" s="50">
        <f t="shared" si="313"/>
        <v>0</v>
      </c>
      <c r="U608" s="50">
        <f t="shared" si="314"/>
        <v>0</v>
      </c>
      <c r="V608" s="50">
        <f t="shared" si="315"/>
        <v>0</v>
      </c>
      <c r="W608" s="50">
        <f t="shared" si="316"/>
        <v>0.3291925556185023</v>
      </c>
      <c r="X608" s="50">
        <f t="shared" si="317"/>
        <v>0</v>
      </c>
      <c r="Y608" s="50"/>
      <c r="Z608" s="50"/>
      <c r="AA608" s="50"/>
      <c r="AB608" s="50"/>
      <c r="AC608" s="50"/>
      <c r="AD608" s="50">
        <f t="shared" si="318"/>
        <v>0.99840291278022841</v>
      </c>
      <c r="AE608" s="50">
        <f t="shared" si="319"/>
        <v>0.69500052280430813</v>
      </c>
      <c r="AF608" s="50">
        <f t="shared" si="320"/>
        <v>0.88240400879695979</v>
      </c>
      <c r="AG608" s="50">
        <f t="shared" si="321"/>
        <v>0</v>
      </c>
      <c r="AI608" s="50">
        <f t="shared" si="322"/>
        <v>0</v>
      </c>
      <c r="AJ608" s="50">
        <f t="shared" si="323"/>
        <v>0</v>
      </c>
      <c r="AK608" s="50">
        <f t="shared" si="324"/>
        <v>0</v>
      </c>
      <c r="AL608" s="50">
        <f t="shared" si="325"/>
        <v>0.66813916431839671</v>
      </c>
      <c r="AR608" s="50">
        <f t="shared" si="326"/>
        <v>0.87884541536230931</v>
      </c>
      <c r="AS608" s="50">
        <f t="shared" si="327"/>
        <v>0.78658846404832627</v>
      </c>
      <c r="AT608" s="50">
        <f t="shared" si="328"/>
        <v>1.0801798215081047</v>
      </c>
      <c r="AV608" s="49">
        <f t="shared" si="329"/>
        <v>0</v>
      </c>
      <c r="AW608" s="49">
        <f t="shared" si="330"/>
        <v>0</v>
      </c>
      <c r="AX608" s="49">
        <f t="shared" si="331"/>
        <v>0</v>
      </c>
      <c r="AY608" s="49">
        <f t="shared" si="332"/>
        <v>2677.1973757298142</v>
      </c>
      <c r="AZ608" s="49">
        <f t="shared" si="333"/>
        <v>0</v>
      </c>
      <c r="BA608" s="49">
        <f t="shared" si="334"/>
        <v>0</v>
      </c>
      <c r="BB608" s="49">
        <f t="shared" si="335"/>
        <v>0</v>
      </c>
      <c r="BC608" s="49">
        <f t="shared" si="336"/>
        <v>0</v>
      </c>
      <c r="BD608" s="49">
        <f t="shared" si="337"/>
        <v>0</v>
      </c>
      <c r="BE608" s="49">
        <f t="shared" si="338"/>
        <v>5039.2103221327034</v>
      </c>
      <c r="BF608" s="49">
        <f t="shared" si="339"/>
        <v>3977.1182127477377</v>
      </c>
      <c r="BG608" s="49">
        <f t="shared" si="340"/>
        <v>5268.2815307177034</v>
      </c>
      <c r="BH608" s="72">
        <f t="shared" si="341"/>
        <v>16961.807441327961</v>
      </c>
      <c r="BI608" s="49">
        <f>VLOOKUP(A608,'1_12'!A:O,15,0)</f>
        <v>22806.360000000004</v>
      </c>
      <c r="BJ608" s="73">
        <f t="shared" si="342"/>
        <v>-5844.5525586720432</v>
      </c>
      <c r="BK608" s="50">
        <f t="shared" si="343"/>
        <v>8.9247921825383256E-3</v>
      </c>
    </row>
    <row r="609" spans="1:63" x14ac:dyDescent="0.3">
      <c r="A609" s="77" t="s">
        <v>1609</v>
      </c>
      <c r="B609" s="77" t="s">
        <v>109</v>
      </c>
      <c r="C609" s="77">
        <f>VLOOKUP(B609,Площадь!D:E,2,0)</f>
        <v>33.5</v>
      </c>
      <c r="D609" s="113"/>
      <c r="E609">
        <v>31</v>
      </c>
      <c r="F609">
        <v>28</v>
      </c>
      <c r="G609">
        <v>31</v>
      </c>
      <c r="H609">
        <v>30</v>
      </c>
      <c r="I609">
        <v>31</v>
      </c>
      <c r="J609">
        <v>30</v>
      </c>
      <c r="K609">
        <v>31</v>
      </c>
      <c r="L609">
        <v>31</v>
      </c>
      <c r="M609">
        <v>30</v>
      </c>
      <c r="N609">
        <v>31</v>
      </c>
      <c r="O609">
        <v>30</v>
      </c>
      <c r="P609">
        <v>31</v>
      </c>
      <c r="Q609">
        <f t="shared" si="347"/>
        <v>365</v>
      </c>
      <c r="R609" s="50">
        <f>VLOOKUP(B609,'Общие показания'!A:H,8,0)</f>
        <v>0.18691441717321741</v>
      </c>
      <c r="S609" s="50">
        <f>VLOOKUP(B609,'Общие показания'!A:P,16,0)</f>
        <v>0</v>
      </c>
      <c r="T609" s="50">
        <f t="shared" si="313"/>
        <v>0</v>
      </c>
      <c r="U609" s="50">
        <f t="shared" si="314"/>
        <v>0</v>
      </c>
      <c r="V609" s="50">
        <f t="shared" si="315"/>
        <v>0</v>
      </c>
      <c r="W609" s="50">
        <f t="shared" si="316"/>
        <v>0.18691441717321741</v>
      </c>
      <c r="X609" s="50">
        <f t="shared" si="317"/>
        <v>0</v>
      </c>
      <c r="Y609" s="50"/>
      <c r="Z609" s="50"/>
      <c r="AA609" s="50"/>
      <c r="AB609" s="50"/>
      <c r="AC609" s="50"/>
      <c r="AD609" s="50">
        <f t="shared" si="318"/>
        <v>0</v>
      </c>
      <c r="AE609" s="50">
        <f t="shared" si="319"/>
        <v>0</v>
      </c>
      <c r="AF609" s="50">
        <f t="shared" si="320"/>
        <v>0</v>
      </c>
      <c r="AG609" s="50">
        <f t="shared" si="321"/>
        <v>0</v>
      </c>
      <c r="AI609" s="50">
        <f t="shared" si="322"/>
        <v>0</v>
      </c>
      <c r="AJ609" s="50">
        <f t="shared" si="323"/>
        <v>0</v>
      </c>
      <c r="AK609" s="50">
        <f t="shared" si="324"/>
        <v>0</v>
      </c>
      <c r="AL609" s="50">
        <f t="shared" si="325"/>
        <v>0.37936715262146253</v>
      </c>
      <c r="AR609" s="50">
        <f t="shared" si="326"/>
        <v>0.49900544770571803</v>
      </c>
      <c r="AS609" s="50">
        <f t="shared" si="327"/>
        <v>0.44662226348506656</v>
      </c>
      <c r="AT609" s="50">
        <f t="shared" si="328"/>
        <v>0.61332244102578815</v>
      </c>
      <c r="AV609" s="49">
        <f t="shared" si="329"/>
        <v>0</v>
      </c>
      <c r="AW609" s="49">
        <f t="shared" si="330"/>
        <v>0</v>
      </c>
      <c r="AX609" s="49">
        <f t="shared" si="331"/>
        <v>0</v>
      </c>
      <c r="AY609" s="49">
        <f t="shared" si="332"/>
        <v>1520.1035946940472</v>
      </c>
      <c r="AZ609" s="49">
        <f t="shared" si="333"/>
        <v>0</v>
      </c>
      <c r="BA609" s="49">
        <f t="shared" si="334"/>
        <v>0</v>
      </c>
      <c r="BB609" s="49">
        <f t="shared" si="335"/>
        <v>0</v>
      </c>
      <c r="BC609" s="49">
        <f t="shared" si="336"/>
        <v>0</v>
      </c>
      <c r="BD609" s="49">
        <f t="shared" si="337"/>
        <v>0</v>
      </c>
      <c r="BE609" s="49">
        <f t="shared" si="338"/>
        <v>1339.5102636033214</v>
      </c>
      <c r="BF609" s="49">
        <f t="shared" si="339"/>
        <v>1198.8949392087734</v>
      </c>
      <c r="BG609" s="49">
        <f t="shared" si="340"/>
        <v>1646.3782277919847</v>
      </c>
      <c r="BH609" s="72">
        <f t="shared" si="341"/>
        <v>5704.8870252981269</v>
      </c>
      <c r="BI609" s="49">
        <f>VLOOKUP(A609,'1_12'!A:O,15,0)</f>
        <v>12949.38</v>
      </c>
      <c r="BJ609" s="73">
        <f t="shared" si="342"/>
        <v>-7244.4929747018723</v>
      </c>
      <c r="BK609" s="50">
        <f t="shared" si="343"/>
        <v>5.2866460746548577E-3</v>
      </c>
    </row>
    <row r="610" spans="1:63" x14ac:dyDescent="0.3">
      <c r="A610" s="77" t="s">
        <v>1774</v>
      </c>
      <c r="B610" s="77" t="s">
        <v>121</v>
      </c>
      <c r="C610" s="77">
        <f>VLOOKUP(B610,Площадь!D:E,2,0)</f>
        <v>32.5</v>
      </c>
      <c r="D610" s="113"/>
      <c r="E610">
        <v>31</v>
      </c>
      <c r="F610">
        <v>28</v>
      </c>
      <c r="G610">
        <v>31</v>
      </c>
      <c r="H610">
        <v>30</v>
      </c>
      <c r="I610">
        <v>31</v>
      </c>
      <c r="J610">
        <v>30</v>
      </c>
      <c r="K610">
        <v>31</v>
      </c>
      <c r="L610">
        <v>31</v>
      </c>
      <c r="M610">
        <v>30</v>
      </c>
      <c r="N610">
        <v>31</v>
      </c>
      <c r="O610">
        <v>30</v>
      </c>
      <c r="P610">
        <v>31</v>
      </c>
      <c r="Q610">
        <f t="shared" si="347"/>
        <v>365</v>
      </c>
      <c r="R610" s="50">
        <f>VLOOKUP(B610,'Общие показания'!A:H,8,0)</f>
        <v>0.18133488233222583</v>
      </c>
      <c r="S610" s="50">
        <f>VLOOKUP(B610,'Общие показания'!A:P,16,0)</f>
        <v>2.9686651176677739</v>
      </c>
      <c r="T610" s="50">
        <f t="shared" si="313"/>
        <v>0</v>
      </c>
      <c r="U610" s="50">
        <f t="shared" si="314"/>
        <v>0</v>
      </c>
      <c r="V610" s="50">
        <f t="shared" si="315"/>
        <v>0</v>
      </c>
      <c r="W610" s="50">
        <f t="shared" si="316"/>
        <v>0.18133488233222583</v>
      </c>
      <c r="X610" s="50">
        <f t="shared" si="317"/>
        <v>0</v>
      </c>
      <c r="Y610" s="50"/>
      <c r="Z610" s="50"/>
      <c r="AA610" s="50"/>
      <c r="AB610" s="50"/>
      <c r="AC610" s="50"/>
      <c r="AD610" s="50">
        <f t="shared" si="318"/>
        <v>1.1506775892792962</v>
      </c>
      <c r="AE610" s="50">
        <f t="shared" si="319"/>
        <v>0.80100079425985116</v>
      </c>
      <c r="AF610" s="50">
        <f t="shared" si="320"/>
        <v>1.0169867341286267</v>
      </c>
      <c r="AG610" s="50">
        <f t="shared" si="321"/>
        <v>0</v>
      </c>
      <c r="AI610" s="50">
        <f t="shared" si="322"/>
        <v>0</v>
      </c>
      <c r="AJ610" s="50">
        <f t="shared" si="323"/>
        <v>0</v>
      </c>
      <c r="AK610" s="50">
        <f t="shared" si="324"/>
        <v>0</v>
      </c>
      <c r="AL610" s="50">
        <f t="shared" si="325"/>
        <v>0.36804276000589647</v>
      </c>
      <c r="AR610" s="50">
        <f t="shared" si="326"/>
        <v>0.48410976269957717</v>
      </c>
      <c r="AS610" s="50">
        <f t="shared" si="327"/>
        <v>0.43329025561984069</v>
      </c>
      <c r="AT610" s="50">
        <f t="shared" si="328"/>
        <v>0.59501430845785419</v>
      </c>
      <c r="AV610" s="49">
        <f t="shared" si="329"/>
        <v>0</v>
      </c>
      <c r="AW610" s="49">
        <f t="shared" si="330"/>
        <v>0</v>
      </c>
      <c r="AX610" s="49">
        <f t="shared" si="331"/>
        <v>0</v>
      </c>
      <c r="AY610" s="49">
        <f t="shared" si="332"/>
        <v>1474.7273679867619</v>
      </c>
      <c r="AZ610" s="49">
        <f t="shared" si="333"/>
        <v>0</v>
      </c>
      <c r="BA610" s="49">
        <f t="shared" si="334"/>
        <v>0</v>
      </c>
      <c r="BB610" s="49">
        <f t="shared" si="335"/>
        <v>0</v>
      </c>
      <c r="BC610" s="49">
        <f t="shared" si="336"/>
        <v>0</v>
      </c>
      <c r="BD610" s="49">
        <f t="shared" si="337"/>
        <v>0</v>
      </c>
      <c r="BE610" s="49">
        <f t="shared" si="338"/>
        <v>4388.3577761580091</v>
      </c>
      <c r="BF610" s="49">
        <f t="shared" si="339"/>
        <v>3313.2815226550497</v>
      </c>
      <c r="BG610" s="49">
        <f t="shared" si="340"/>
        <v>4327.191118677446</v>
      </c>
      <c r="BH610" s="72">
        <f t="shared" si="341"/>
        <v>13503.557785477267</v>
      </c>
      <c r="BI610" s="49">
        <f>VLOOKUP(A610,'1_12'!A:O,15,0)</f>
        <v>12562.829999999998</v>
      </c>
      <c r="BJ610" s="73">
        <f t="shared" si="342"/>
        <v>940.72778547726921</v>
      </c>
      <c r="BK610" s="50">
        <f t="shared" si="343"/>
        <v>1.2898607914828634E-2</v>
      </c>
    </row>
    <row r="611" spans="1:63" x14ac:dyDescent="0.3">
      <c r="A611" s="77" t="s">
        <v>1628</v>
      </c>
      <c r="B611" s="77" t="s">
        <v>182</v>
      </c>
      <c r="C611" s="77">
        <f>VLOOKUP(B611,Площадь!D:E,2,0)</f>
        <v>61.5</v>
      </c>
      <c r="D611" s="113"/>
      <c r="E611">
        <v>31</v>
      </c>
      <c r="F611">
        <v>28</v>
      </c>
      <c r="G611">
        <v>31</v>
      </c>
      <c r="H611">
        <v>30</v>
      </c>
      <c r="I611">
        <v>31</v>
      </c>
      <c r="J611">
        <v>30</v>
      </c>
      <c r="K611">
        <v>31</v>
      </c>
      <c r="L611">
        <v>31</v>
      </c>
      <c r="M611">
        <v>30</v>
      </c>
      <c r="N611">
        <v>31</v>
      </c>
      <c r="O611">
        <v>30</v>
      </c>
      <c r="P611">
        <v>31</v>
      </c>
      <c r="Q611">
        <f t="shared" si="347"/>
        <v>365</v>
      </c>
      <c r="R611" s="50">
        <f>VLOOKUP(B611,'Общие показания'!A:H,8,0)</f>
        <v>0.44500000000000001</v>
      </c>
      <c r="S611" s="50">
        <f>VLOOKUP(B611,'Общие показания'!A:P,16,0)</f>
        <v>0.84500000000000064</v>
      </c>
      <c r="T611" s="50">
        <f t="shared" si="313"/>
        <v>0</v>
      </c>
      <c r="U611" s="50">
        <f t="shared" si="314"/>
        <v>0</v>
      </c>
      <c r="V611" s="50">
        <f t="shared" si="315"/>
        <v>0</v>
      </c>
      <c r="W611" s="50">
        <f t="shared" si="316"/>
        <v>0.44500000000000001</v>
      </c>
      <c r="X611" s="50">
        <f t="shared" si="317"/>
        <v>0</v>
      </c>
      <c r="Y611" s="50"/>
      <c r="Z611" s="50"/>
      <c r="AA611" s="50"/>
      <c r="AB611" s="50"/>
      <c r="AC611" s="50"/>
      <c r="AD611" s="50">
        <f t="shared" si="318"/>
        <v>0.32752854377353169</v>
      </c>
      <c r="AE611" s="50">
        <f t="shared" si="319"/>
        <v>0.22799663967531456</v>
      </c>
      <c r="AF611" s="50">
        <f t="shared" si="320"/>
        <v>0.28947481655115442</v>
      </c>
      <c r="AG611" s="50">
        <f t="shared" si="321"/>
        <v>0</v>
      </c>
      <c r="AI611" s="50">
        <f t="shared" si="322"/>
        <v>0</v>
      </c>
      <c r="AJ611" s="50">
        <f t="shared" si="323"/>
        <v>0</v>
      </c>
      <c r="AK611" s="50">
        <f t="shared" si="324"/>
        <v>0</v>
      </c>
      <c r="AL611" s="50">
        <f t="shared" si="325"/>
        <v>0.6964501458573118</v>
      </c>
      <c r="AR611" s="50">
        <f t="shared" si="326"/>
        <v>0.91608462787766143</v>
      </c>
      <c r="AS611" s="50">
        <f t="shared" si="327"/>
        <v>0.81991848371139087</v>
      </c>
      <c r="AT611" s="50">
        <f t="shared" si="328"/>
        <v>1.1259501529279394</v>
      </c>
      <c r="AV611" s="49">
        <f t="shared" si="329"/>
        <v>0</v>
      </c>
      <c r="AW611" s="49">
        <f t="shared" si="330"/>
        <v>0</v>
      </c>
      <c r="AX611" s="49">
        <f t="shared" si="331"/>
        <v>0</v>
      </c>
      <c r="AY611" s="49">
        <f t="shared" si="332"/>
        <v>3064.0631135335339</v>
      </c>
      <c r="AZ611" s="49">
        <f t="shared" si="333"/>
        <v>0</v>
      </c>
      <c r="BA611" s="49">
        <f t="shared" si="334"/>
        <v>0</v>
      </c>
      <c r="BB611" s="49">
        <f t="shared" si="335"/>
        <v>0</v>
      </c>
      <c r="BC611" s="49">
        <f t="shared" si="336"/>
        <v>0</v>
      </c>
      <c r="BD611" s="49">
        <f t="shared" si="337"/>
        <v>0</v>
      </c>
      <c r="BE611" s="49">
        <f t="shared" si="338"/>
        <v>3338.3054534535968</v>
      </c>
      <c r="BF611" s="49">
        <f t="shared" si="339"/>
        <v>2812.9814406143369</v>
      </c>
      <c r="BG611" s="49">
        <f t="shared" si="340"/>
        <v>3799.5101710709009</v>
      </c>
      <c r="BH611" s="72">
        <f t="shared" si="341"/>
        <v>13014.860178672368</v>
      </c>
      <c r="BI611" s="49">
        <f>VLOOKUP(A611,'1_12'!A:O,15,0)</f>
        <v>23772.69</v>
      </c>
      <c r="BJ611" s="73">
        <f t="shared" si="342"/>
        <v>-10757.82982132763</v>
      </c>
      <c r="BK611" s="50">
        <f t="shared" si="343"/>
        <v>6.5696523175803583E-3</v>
      </c>
    </row>
    <row r="612" spans="1:63" x14ac:dyDescent="0.3">
      <c r="A612" s="77" t="s">
        <v>1399</v>
      </c>
      <c r="B612" s="77" t="s">
        <v>269</v>
      </c>
      <c r="C612" s="77">
        <f>VLOOKUP(B612,Площадь!D:E,2,0)</f>
        <v>39.1</v>
      </c>
      <c r="D612" s="113"/>
      <c r="E612">
        <v>31</v>
      </c>
      <c r="F612">
        <v>28</v>
      </c>
      <c r="G612">
        <v>31</v>
      </c>
      <c r="H612">
        <v>30</v>
      </c>
      <c r="I612">
        <v>31</v>
      </c>
      <c r="J612">
        <v>30</v>
      </c>
      <c r="K612">
        <v>31</v>
      </c>
      <c r="L612">
        <v>31</v>
      </c>
      <c r="M612">
        <v>30</v>
      </c>
      <c r="N612">
        <v>31</v>
      </c>
      <c r="O612">
        <v>30</v>
      </c>
      <c r="P612">
        <v>31</v>
      </c>
      <c r="Q612">
        <f t="shared" si="347"/>
        <v>365</v>
      </c>
      <c r="R612" s="50">
        <f>VLOOKUP(B612,'Общие показания'!A:H,8,0)</f>
        <v>0.21815981228277018</v>
      </c>
      <c r="S612" s="50">
        <f>VLOOKUP(B612,'Общие показания'!A:P,16,0)</f>
        <v>3.5888401877172278</v>
      </c>
      <c r="T612" s="50">
        <f t="shared" si="313"/>
        <v>0</v>
      </c>
      <c r="U612" s="50">
        <f t="shared" si="314"/>
        <v>0</v>
      </c>
      <c r="V612" s="50">
        <f t="shared" si="315"/>
        <v>0</v>
      </c>
      <c r="W612" s="50">
        <f t="shared" si="316"/>
        <v>0.21815981228277018</v>
      </c>
      <c r="X612" s="50">
        <f t="shared" si="317"/>
        <v>0</v>
      </c>
      <c r="Y612" s="50"/>
      <c r="Z612" s="50"/>
      <c r="AA612" s="50"/>
      <c r="AB612" s="50"/>
      <c r="AC612" s="50"/>
      <c r="AD612" s="50">
        <f t="shared" si="318"/>
        <v>1.391062249134853</v>
      </c>
      <c r="AE612" s="50">
        <f t="shared" si="319"/>
        <v>0.96833550666420387</v>
      </c>
      <c r="AF612" s="50">
        <f t="shared" si="320"/>
        <v>1.2294424319181709</v>
      </c>
      <c r="AG612" s="50">
        <f t="shared" si="321"/>
        <v>0</v>
      </c>
      <c r="AI612" s="50">
        <f t="shared" si="322"/>
        <v>0</v>
      </c>
      <c r="AJ612" s="50">
        <f t="shared" si="323"/>
        <v>0</v>
      </c>
      <c r="AK612" s="50">
        <f t="shared" si="324"/>
        <v>0</v>
      </c>
      <c r="AL612" s="50">
        <f t="shared" si="325"/>
        <v>0.4427837512686324</v>
      </c>
      <c r="AR612" s="50">
        <f t="shared" si="326"/>
        <v>0.58242128374010671</v>
      </c>
      <c r="AS612" s="50">
        <f t="shared" si="327"/>
        <v>0.52128150753033142</v>
      </c>
      <c r="AT612" s="50">
        <f t="shared" si="328"/>
        <v>0.71584798340621847</v>
      </c>
      <c r="AV612" s="49">
        <f t="shared" si="329"/>
        <v>0</v>
      </c>
      <c r="AW612" s="49">
        <f t="shared" si="330"/>
        <v>0</v>
      </c>
      <c r="AX612" s="49">
        <f t="shared" si="331"/>
        <v>0</v>
      </c>
      <c r="AY612" s="49">
        <f t="shared" si="332"/>
        <v>1774.2104642548431</v>
      </c>
      <c r="AZ612" s="49">
        <f t="shared" si="333"/>
        <v>0</v>
      </c>
      <c r="BA612" s="49">
        <f t="shared" si="334"/>
        <v>0</v>
      </c>
      <c r="BB612" s="49">
        <f t="shared" si="335"/>
        <v>0</v>
      </c>
      <c r="BC612" s="49">
        <f t="shared" si="336"/>
        <v>0</v>
      </c>
      <c r="BD612" s="49">
        <f t="shared" si="337"/>
        <v>0</v>
      </c>
      <c r="BE612" s="49">
        <f t="shared" si="338"/>
        <v>5297.5402563082271</v>
      </c>
      <c r="BF612" s="49">
        <f t="shared" si="339"/>
        <v>3998.668328223243</v>
      </c>
      <c r="BG612" s="49">
        <f t="shared" si="340"/>
        <v>5221.8597792801784</v>
      </c>
      <c r="BH612" s="72">
        <f t="shared" si="341"/>
        <v>16292.27882806649</v>
      </c>
      <c r="BI612" s="49">
        <f>VLOOKUP(A612,'1_12'!A:O,15,0)</f>
        <v>15114.06</v>
      </c>
      <c r="BJ612" s="73">
        <f t="shared" si="342"/>
        <v>1178.2188280664905</v>
      </c>
      <c r="BK612" s="50">
        <f t="shared" si="343"/>
        <v>1.2935495579593535E-2</v>
      </c>
    </row>
    <row r="613" spans="1:63" x14ac:dyDescent="0.3">
      <c r="A613" s="77" t="s">
        <v>1338</v>
      </c>
      <c r="B613" s="77" t="s">
        <v>69</v>
      </c>
      <c r="C613" s="77">
        <f>VLOOKUP(B613,Площадь!D:E,2,0)</f>
        <v>57.2</v>
      </c>
      <c r="D613" s="113"/>
      <c r="E613">
        <v>31</v>
      </c>
      <c r="F613">
        <v>28</v>
      </c>
      <c r="G613">
        <v>31</v>
      </c>
      <c r="H613">
        <v>30</v>
      </c>
      <c r="I613">
        <v>31</v>
      </c>
      <c r="J613">
        <v>30</v>
      </c>
      <c r="K613">
        <v>31</v>
      </c>
      <c r="L613">
        <v>31</v>
      </c>
      <c r="M613">
        <v>30</v>
      </c>
      <c r="N613">
        <v>31</v>
      </c>
      <c r="O613">
        <v>30</v>
      </c>
      <c r="P613">
        <v>31</v>
      </c>
      <c r="Q613">
        <f t="shared" si="347"/>
        <v>365</v>
      </c>
      <c r="R613" s="50">
        <f>VLOOKUP(B613,'Общие показания'!A:H,8,0)</f>
        <v>0.3191493929047175</v>
      </c>
      <c r="S613" s="50">
        <f>VLOOKUP(B613,'Общие показания'!A:P,16,0)</f>
        <v>3.9878506070952859</v>
      </c>
      <c r="T613" s="50">
        <f t="shared" si="313"/>
        <v>0</v>
      </c>
      <c r="U613" s="50">
        <f t="shared" si="314"/>
        <v>0</v>
      </c>
      <c r="V613" s="50">
        <f t="shared" si="315"/>
        <v>0</v>
      </c>
      <c r="W613" s="50">
        <f t="shared" si="316"/>
        <v>0.3191493929047175</v>
      </c>
      <c r="X613" s="50">
        <f t="shared" si="317"/>
        <v>0</v>
      </c>
      <c r="Y613" s="50"/>
      <c r="Z613" s="50"/>
      <c r="AA613" s="50"/>
      <c r="AB613" s="50"/>
      <c r="AC613" s="50"/>
      <c r="AD613" s="50">
        <f t="shared" si="318"/>
        <v>1.5457217776666419</v>
      </c>
      <c r="AE613" s="50">
        <f t="shared" si="319"/>
        <v>1.0759959028933581</v>
      </c>
      <c r="AF613" s="50">
        <f t="shared" si="320"/>
        <v>1.3661329265352862</v>
      </c>
      <c r="AG613" s="50">
        <f t="shared" si="321"/>
        <v>0</v>
      </c>
      <c r="AI613" s="50">
        <f t="shared" si="322"/>
        <v>0</v>
      </c>
      <c r="AJ613" s="50">
        <f t="shared" si="323"/>
        <v>0</v>
      </c>
      <c r="AK613" s="50">
        <f t="shared" si="324"/>
        <v>0</v>
      </c>
      <c r="AL613" s="50">
        <f t="shared" si="325"/>
        <v>0.64775525761037778</v>
      </c>
      <c r="AR613" s="50">
        <f t="shared" si="326"/>
        <v>0.85203318235125591</v>
      </c>
      <c r="AS613" s="50">
        <f t="shared" si="327"/>
        <v>0.76259084989091974</v>
      </c>
      <c r="AT613" s="50">
        <f t="shared" si="328"/>
        <v>1.0472251828858234</v>
      </c>
      <c r="AV613" s="49">
        <f t="shared" si="329"/>
        <v>0</v>
      </c>
      <c r="AW613" s="49">
        <f t="shared" si="330"/>
        <v>0</v>
      </c>
      <c r="AX613" s="49">
        <f t="shared" si="331"/>
        <v>0</v>
      </c>
      <c r="AY613" s="49">
        <f t="shared" si="332"/>
        <v>2595.5201676567012</v>
      </c>
      <c r="AZ613" s="49">
        <f t="shared" si="333"/>
        <v>0</v>
      </c>
      <c r="BA613" s="49">
        <f t="shared" si="334"/>
        <v>0</v>
      </c>
      <c r="BB613" s="49">
        <f t="shared" si="335"/>
        <v>0</v>
      </c>
      <c r="BC613" s="49">
        <f t="shared" si="336"/>
        <v>0</v>
      </c>
      <c r="BD613" s="49">
        <f t="shared" si="337"/>
        <v>0</v>
      </c>
      <c r="BE613" s="49">
        <f t="shared" si="338"/>
        <v>6436.4375044736453</v>
      </c>
      <c r="BF613" s="49">
        <f t="shared" si="339"/>
        <v>4935.4287357040048</v>
      </c>
      <c r="BG613" s="49">
        <f t="shared" si="340"/>
        <v>6478.3219746056502</v>
      </c>
      <c r="BH613" s="72">
        <f t="shared" si="341"/>
        <v>20445.70838244</v>
      </c>
      <c r="BI613" s="49">
        <f>VLOOKUP(A613,'1_12'!A:O,15,0)</f>
        <v>22110.57</v>
      </c>
      <c r="BJ613" s="73">
        <f t="shared" si="342"/>
        <v>-1664.86161756</v>
      </c>
      <c r="BK613" s="50">
        <f t="shared" si="343"/>
        <v>1.1096451737672465E-2</v>
      </c>
    </row>
    <row r="614" spans="1:63" x14ac:dyDescent="0.3">
      <c r="A614" s="77" t="s">
        <v>1710</v>
      </c>
      <c r="B614" s="77" t="s">
        <v>180</v>
      </c>
      <c r="C614" s="77">
        <f>VLOOKUP(B614,Площадь!D:E,2,0)</f>
        <v>83.9</v>
      </c>
      <c r="D614" s="113"/>
      <c r="E614">
        <v>31</v>
      </c>
      <c r="F614">
        <v>28</v>
      </c>
      <c r="G614">
        <v>31</v>
      </c>
      <c r="H614">
        <v>30</v>
      </c>
      <c r="I614">
        <v>31</v>
      </c>
      <c r="J614">
        <v>30</v>
      </c>
      <c r="K614">
        <v>31</v>
      </c>
      <c r="L614">
        <v>31</v>
      </c>
      <c r="M614">
        <v>30</v>
      </c>
      <c r="N614">
        <v>31</v>
      </c>
      <c r="O614">
        <v>30</v>
      </c>
      <c r="P614">
        <v>31</v>
      </c>
      <c r="Q614">
        <f t="shared" si="347"/>
        <v>365</v>
      </c>
      <c r="R614" s="50">
        <f>VLOOKUP(B614,'Общие показания'!A:H,8,0)</f>
        <v>0.46812297315919227</v>
      </c>
      <c r="S614" s="50">
        <f>VLOOKUP(B614,'Общие показания'!A:P,16,0)</f>
        <v>1.3078770268408064</v>
      </c>
      <c r="T614" s="50">
        <f t="shared" si="313"/>
        <v>0</v>
      </c>
      <c r="U614" s="50">
        <f t="shared" si="314"/>
        <v>0</v>
      </c>
      <c r="V614" s="50">
        <f t="shared" si="315"/>
        <v>0</v>
      </c>
      <c r="W614" s="50">
        <f t="shared" si="316"/>
        <v>0.46812297315919227</v>
      </c>
      <c r="X614" s="50">
        <f t="shared" si="317"/>
        <v>0</v>
      </c>
      <c r="Y614" s="50"/>
      <c r="Z614" s="50"/>
      <c r="AA614" s="50"/>
      <c r="AB614" s="50"/>
      <c r="AC614" s="50"/>
      <c r="AD614" s="50">
        <f t="shared" si="318"/>
        <v>0.50694326394795886</v>
      </c>
      <c r="AE614" s="50">
        <f t="shared" si="319"/>
        <v>0.35288942867247908</v>
      </c>
      <c r="AF614" s="50">
        <f t="shared" si="320"/>
        <v>0.4480443342203686</v>
      </c>
      <c r="AG614" s="50">
        <f t="shared" si="321"/>
        <v>0</v>
      </c>
      <c r="AI614" s="50">
        <f t="shared" si="322"/>
        <v>0</v>
      </c>
      <c r="AJ614" s="50">
        <f t="shared" si="323"/>
        <v>0</v>
      </c>
      <c r="AK614" s="50">
        <f t="shared" si="324"/>
        <v>0</v>
      </c>
      <c r="AL614" s="50">
        <f t="shared" si="325"/>
        <v>0.95011654044599125</v>
      </c>
      <c r="AR614" s="50">
        <f t="shared" si="326"/>
        <v>1.2497479720152163</v>
      </c>
      <c r="AS614" s="50">
        <f t="shared" si="327"/>
        <v>1.1185554598924505</v>
      </c>
      <c r="AT614" s="50">
        <f t="shared" si="328"/>
        <v>1.5360523224496607</v>
      </c>
      <c r="AV614" s="49">
        <f t="shared" si="329"/>
        <v>0</v>
      </c>
      <c r="AW614" s="49">
        <f t="shared" si="330"/>
        <v>0</v>
      </c>
      <c r="AX614" s="49">
        <f t="shared" si="331"/>
        <v>0</v>
      </c>
      <c r="AY614" s="49">
        <f t="shared" si="332"/>
        <v>3807.0654207412108</v>
      </c>
      <c r="AZ614" s="49">
        <f t="shared" si="333"/>
        <v>0</v>
      </c>
      <c r="BA614" s="49">
        <f t="shared" si="334"/>
        <v>0</v>
      </c>
      <c r="BB614" s="49">
        <f t="shared" si="335"/>
        <v>0</v>
      </c>
      <c r="BC614" s="49">
        <f t="shared" si="336"/>
        <v>0</v>
      </c>
      <c r="BD614" s="49">
        <f t="shared" si="337"/>
        <v>0</v>
      </c>
      <c r="BE614" s="49">
        <f t="shared" si="338"/>
        <v>4715.5916861701089</v>
      </c>
      <c r="BF614" s="49">
        <f t="shared" si="339"/>
        <v>3949.8878010681547</v>
      </c>
      <c r="BG614" s="49">
        <f t="shared" si="340"/>
        <v>5326.0297012987603</v>
      </c>
      <c r="BH614" s="72">
        <f t="shared" si="341"/>
        <v>17798.574609278236</v>
      </c>
      <c r="BI614" s="49">
        <f>VLOOKUP(A614,'1_12'!A:O,15,0)</f>
        <v>32431.32</v>
      </c>
      <c r="BJ614" s="73">
        <f t="shared" si="342"/>
        <v>-14632.745390721764</v>
      </c>
      <c r="BK614" s="50">
        <f t="shared" si="343"/>
        <v>6.5856896054860116E-3</v>
      </c>
    </row>
    <row r="615" spans="1:63" x14ac:dyDescent="0.3">
      <c r="A615" s="77" t="s">
        <v>1344</v>
      </c>
      <c r="B615" s="77" t="s">
        <v>65</v>
      </c>
      <c r="C615" s="77">
        <f>VLOOKUP(B615,Площадь!D:E,2,0)</f>
        <v>31.8</v>
      </c>
      <c r="D615" s="113"/>
      <c r="E615">
        <v>31</v>
      </c>
      <c r="F615">
        <v>28</v>
      </c>
      <c r="G615">
        <v>31</v>
      </c>
      <c r="H615">
        <v>30</v>
      </c>
      <c r="I615">
        <v>31</v>
      </c>
      <c r="J615">
        <v>30</v>
      </c>
      <c r="K615">
        <v>31</v>
      </c>
      <c r="L615">
        <v>31</v>
      </c>
      <c r="M615">
        <v>30</v>
      </c>
      <c r="N615">
        <v>31</v>
      </c>
      <c r="O615">
        <v>30</v>
      </c>
      <c r="P615">
        <v>31</v>
      </c>
      <c r="Q615">
        <f t="shared" si="347"/>
        <v>365</v>
      </c>
      <c r="R615" s="50">
        <f>VLOOKUP(B615,'Общие показания'!A:H,8,0)</f>
        <v>0.17742920794353176</v>
      </c>
      <c r="S615" s="50">
        <f>VLOOKUP(B615,'Общие показания'!A:P,16,0)</f>
        <v>3.2815707920564687</v>
      </c>
      <c r="T615" s="50">
        <f t="shared" si="313"/>
        <v>0</v>
      </c>
      <c r="U615" s="50">
        <f t="shared" si="314"/>
        <v>0</v>
      </c>
      <c r="V615" s="50">
        <f t="shared" si="315"/>
        <v>0</v>
      </c>
      <c r="W615" s="50">
        <f t="shared" si="316"/>
        <v>0.17742920794353176</v>
      </c>
      <c r="X615" s="50">
        <f t="shared" si="317"/>
        <v>0</v>
      </c>
      <c r="Y615" s="50"/>
      <c r="Z615" s="50"/>
      <c r="AA615" s="50"/>
      <c r="AB615" s="50"/>
      <c r="AC615" s="50"/>
      <c r="AD615" s="50">
        <f t="shared" si="318"/>
        <v>1.2719622518485318</v>
      </c>
      <c r="AE615" s="50">
        <f t="shared" si="319"/>
        <v>0.88542853662193455</v>
      </c>
      <c r="AF615" s="50">
        <f t="shared" si="320"/>
        <v>1.1241800035860026</v>
      </c>
      <c r="AG615" s="50">
        <f t="shared" si="321"/>
        <v>0</v>
      </c>
      <c r="AI615" s="50">
        <f t="shared" si="322"/>
        <v>0</v>
      </c>
      <c r="AJ615" s="50">
        <f t="shared" si="323"/>
        <v>0</v>
      </c>
      <c r="AK615" s="50">
        <f t="shared" si="324"/>
        <v>0</v>
      </c>
      <c r="AL615" s="50">
        <f t="shared" si="325"/>
        <v>0.36011568517500026</v>
      </c>
      <c r="AR615" s="50">
        <f t="shared" si="326"/>
        <v>0.47368278319527862</v>
      </c>
      <c r="AS615" s="50">
        <f t="shared" si="327"/>
        <v>0.42395785011418263</v>
      </c>
      <c r="AT615" s="50">
        <f t="shared" si="328"/>
        <v>0.5821986156603004</v>
      </c>
      <c r="AV615" s="49">
        <f t="shared" si="329"/>
        <v>0</v>
      </c>
      <c r="AW615" s="49">
        <f t="shared" si="330"/>
        <v>0</v>
      </c>
      <c r="AX615" s="49">
        <f t="shared" si="331"/>
        <v>0</v>
      </c>
      <c r="AY615" s="49">
        <f t="shared" si="332"/>
        <v>1442.9640092916627</v>
      </c>
      <c r="AZ615" s="49">
        <f t="shared" si="333"/>
        <v>0</v>
      </c>
      <c r="BA615" s="49">
        <f t="shared" si="334"/>
        <v>0</v>
      </c>
      <c r="BB615" s="49">
        <f t="shared" si="335"/>
        <v>0</v>
      </c>
      <c r="BC615" s="49">
        <f t="shared" si="336"/>
        <v>0</v>
      </c>
      <c r="BD615" s="49">
        <f t="shared" si="337"/>
        <v>0</v>
      </c>
      <c r="BE615" s="49">
        <f t="shared" si="338"/>
        <v>4685.9397062702028</v>
      </c>
      <c r="BF615" s="49">
        <f t="shared" si="339"/>
        <v>3514.8644410989641</v>
      </c>
      <c r="BG615" s="49">
        <f t="shared" si="340"/>
        <v>4580.5345103600066</v>
      </c>
      <c r="BH615" s="72">
        <f t="shared" si="341"/>
        <v>14224.302667020836</v>
      </c>
      <c r="BI615" s="49">
        <f>VLOOKUP(A615,'1_12'!A:O,15,0)</f>
        <v>12292.199999999997</v>
      </c>
      <c r="BJ615" s="73">
        <f t="shared" si="342"/>
        <v>1932.1026670208394</v>
      </c>
      <c r="BK615" s="50">
        <f t="shared" si="343"/>
        <v>1.3886150246710593E-2</v>
      </c>
    </row>
    <row r="616" spans="1:63" x14ac:dyDescent="0.3">
      <c r="A616" s="77" t="s">
        <v>1288</v>
      </c>
      <c r="B616" s="77" t="s">
        <v>301</v>
      </c>
      <c r="C616" s="77">
        <f>VLOOKUP(B616,Площадь!D:E,2,0)</f>
        <v>32.1</v>
      </c>
      <c r="D616" s="113"/>
      <c r="E616">
        <v>31</v>
      </c>
      <c r="F616">
        <v>28</v>
      </c>
      <c r="G616">
        <v>31</v>
      </c>
      <c r="H616">
        <v>30</v>
      </c>
      <c r="I616">
        <v>31</v>
      </c>
      <c r="J616">
        <v>30</v>
      </c>
      <c r="K616">
        <v>31</v>
      </c>
      <c r="L616">
        <v>31</v>
      </c>
      <c r="M616">
        <v>30</v>
      </c>
      <c r="N616">
        <v>31</v>
      </c>
      <c r="O616">
        <v>30</v>
      </c>
      <c r="P616">
        <v>31</v>
      </c>
      <c r="Q616">
        <f t="shared" si="347"/>
        <v>365</v>
      </c>
      <c r="R616" s="50">
        <f>VLOOKUP(B616,'Общие показания'!A:H,8,0)</f>
        <v>0.17199999999999999</v>
      </c>
      <c r="S616" s="50">
        <f>VLOOKUP(B616,'Общие показания'!A:P,16,0)</f>
        <v>0.43700000000000028</v>
      </c>
      <c r="T616" s="50">
        <f t="shared" si="313"/>
        <v>0</v>
      </c>
      <c r="U616" s="50">
        <f t="shared" si="314"/>
        <v>0</v>
      </c>
      <c r="V616" s="50">
        <f t="shared" si="315"/>
        <v>0</v>
      </c>
      <c r="W616" s="50">
        <f t="shared" si="316"/>
        <v>0.17199999999999999</v>
      </c>
      <c r="X616" s="50">
        <f t="shared" si="317"/>
        <v>0</v>
      </c>
      <c r="Y616" s="50"/>
      <c r="Z616" s="50"/>
      <c r="AA616" s="50"/>
      <c r="AB616" s="50"/>
      <c r="AC616" s="50"/>
      <c r="AD616" s="50">
        <f t="shared" si="318"/>
        <v>0.16938458417637081</v>
      </c>
      <c r="AE616" s="50">
        <f t="shared" si="319"/>
        <v>0.11791068821078396</v>
      </c>
      <c r="AF616" s="50">
        <f t="shared" si="320"/>
        <v>0.14970472761284553</v>
      </c>
      <c r="AG616" s="50">
        <f t="shared" si="321"/>
        <v>0</v>
      </c>
      <c r="AI616" s="50">
        <f t="shared" si="322"/>
        <v>0</v>
      </c>
      <c r="AJ616" s="50">
        <f t="shared" si="323"/>
        <v>0</v>
      </c>
      <c r="AK616" s="50">
        <f t="shared" si="324"/>
        <v>0</v>
      </c>
      <c r="AL616" s="50">
        <f t="shared" si="325"/>
        <v>0.36351300295967004</v>
      </c>
      <c r="AR616" s="50">
        <f t="shared" si="326"/>
        <v>0.47815148869712087</v>
      </c>
      <c r="AS616" s="50">
        <f t="shared" si="327"/>
        <v>0.42795745247375039</v>
      </c>
      <c r="AT616" s="50">
        <f t="shared" si="328"/>
        <v>0.58769105543068068</v>
      </c>
      <c r="AV616" s="49">
        <f t="shared" si="329"/>
        <v>0</v>
      </c>
      <c r="AW616" s="49">
        <f t="shared" si="330"/>
        <v>0</v>
      </c>
      <c r="AX616" s="49">
        <f t="shared" si="331"/>
        <v>0</v>
      </c>
      <c r="AY616" s="49">
        <f t="shared" si="332"/>
        <v>1437.5096846248198</v>
      </c>
      <c r="AZ616" s="49">
        <f t="shared" si="333"/>
        <v>0</v>
      </c>
      <c r="BA616" s="49">
        <f t="shared" si="334"/>
        <v>0</v>
      </c>
      <c r="BB616" s="49">
        <f t="shared" si="335"/>
        <v>0</v>
      </c>
      <c r="BC616" s="49">
        <f t="shared" si="336"/>
        <v>0</v>
      </c>
      <c r="BD616" s="49">
        <f t="shared" si="337"/>
        <v>0</v>
      </c>
      <c r="BE616" s="49">
        <f t="shared" si="338"/>
        <v>1738.2199325786862</v>
      </c>
      <c r="BF616" s="49">
        <f t="shared" si="339"/>
        <v>1465.3066021279367</v>
      </c>
      <c r="BG616" s="49">
        <f t="shared" si="340"/>
        <v>1979.4357441707202</v>
      </c>
      <c r="BH616" s="72">
        <f t="shared" si="341"/>
        <v>6620.4719635021629</v>
      </c>
      <c r="BI616" s="49">
        <f>VLOOKUP(A616,'1_12'!A:O,15,0)</f>
        <v>12408.210000000003</v>
      </c>
      <c r="BJ616" s="73">
        <f t="shared" si="342"/>
        <v>-5787.7380364978399</v>
      </c>
      <c r="BK616" s="50">
        <f t="shared" si="343"/>
        <v>6.4026817226407644E-3</v>
      </c>
    </row>
    <row r="617" spans="1:63" x14ac:dyDescent="0.3">
      <c r="A617" s="77" t="s">
        <v>1560</v>
      </c>
      <c r="B617" s="77" t="s">
        <v>82</v>
      </c>
      <c r="C617" s="77">
        <f>VLOOKUP(B617,Площадь!D:E,2,0)</f>
        <v>39.299999999999997</v>
      </c>
      <c r="D617" s="113"/>
      <c r="E617">
        <v>31</v>
      </c>
      <c r="F617">
        <v>28</v>
      </c>
      <c r="G617">
        <v>31</v>
      </c>
      <c r="H617">
        <v>30</v>
      </c>
      <c r="I617">
        <v>31</v>
      </c>
      <c r="J617">
        <v>30</v>
      </c>
      <c r="K617">
        <v>31</v>
      </c>
      <c r="L617">
        <v>31</v>
      </c>
      <c r="M617">
        <v>30</v>
      </c>
      <c r="N617">
        <v>31</v>
      </c>
      <c r="O617">
        <v>30</v>
      </c>
      <c r="P617">
        <v>31</v>
      </c>
      <c r="Q617">
        <f t="shared" si="347"/>
        <v>365</v>
      </c>
      <c r="R617" s="50">
        <f>VLOOKUP(B617,'Общие показания'!A:H,8,0)</f>
        <v>0.33900000000000002</v>
      </c>
      <c r="S617" s="50">
        <f>VLOOKUP(B617,'Общие показания'!A:P,16,0)</f>
        <v>1.3599999999999994</v>
      </c>
      <c r="T617" s="50">
        <f t="shared" si="313"/>
        <v>0</v>
      </c>
      <c r="U617" s="50">
        <f t="shared" si="314"/>
        <v>0</v>
      </c>
      <c r="V617" s="50">
        <f t="shared" si="315"/>
        <v>0</v>
      </c>
      <c r="W617" s="50">
        <f t="shared" si="316"/>
        <v>0.33900000000000002</v>
      </c>
      <c r="X617" s="50">
        <f t="shared" si="317"/>
        <v>0</v>
      </c>
      <c r="Y617" s="50"/>
      <c r="Z617" s="50"/>
      <c r="AA617" s="50"/>
      <c r="AB617" s="50"/>
      <c r="AC617" s="50"/>
      <c r="AD617" s="50">
        <f t="shared" si="318"/>
        <v>0.52714653199053563</v>
      </c>
      <c r="AE617" s="50">
        <f t="shared" si="319"/>
        <v>0.36695317154843482</v>
      </c>
      <c r="AF617" s="50">
        <f t="shared" si="320"/>
        <v>0.4659002964610291</v>
      </c>
      <c r="AG617" s="50">
        <f t="shared" si="321"/>
        <v>0</v>
      </c>
      <c r="AI617" s="50">
        <f t="shared" si="322"/>
        <v>0</v>
      </c>
      <c r="AJ617" s="50">
        <f t="shared" si="323"/>
        <v>0</v>
      </c>
      <c r="AK617" s="50">
        <f t="shared" si="324"/>
        <v>0</v>
      </c>
      <c r="AL617" s="50">
        <f t="shared" si="325"/>
        <v>0.44504862979174553</v>
      </c>
      <c r="AR617" s="50">
        <f t="shared" si="326"/>
        <v>0.5854004207413348</v>
      </c>
      <c r="AS617" s="50">
        <f t="shared" si="327"/>
        <v>0.52394790910337663</v>
      </c>
      <c r="AT617" s="50">
        <f t="shared" si="328"/>
        <v>0.71950960991980517</v>
      </c>
      <c r="AV617" s="49">
        <f t="shared" si="329"/>
        <v>0</v>
      </c>
      <c r="AW617" s="49">
        <f t="shared" si="330"/>
        <v>0</v>
      </c>
      <c r="AX617" s="49">
        <f t="shared" si="331"/>
        <v>0</v>
      </c>
      <c r="AY617" s="49">
        <f t="shared" si="332"/>
        <v>2104.6687798677699</v>
      </c>
      <c r="AZ617" s="49">
        <f t="shared" si="333"/>
        <v>0</v>
      </c>
      <c r="BA617" s="49">
        <f t="shared" si="334"/>
        <v>0</v>
      </c>
      <c r="BB617" s="49">
        <f t="shared" si="335"/>
        <v>0</v>
      </c>
      <c r="BC617" s="49">
        <f t="shared" si="336"/>
        <v>0</v>
      </c>
      <c r="BD617" s="49">
        <f t="shared" si="337"/>
        <v>0</v>
      </c>
      <c r="BE617" s="49">
        <f t="shared" si="338"/>
        <v>2986.4765380353238</v>
      </c>
      <c r="BF617" s="49">
        <f t="shared" si="339"/>
        <v>2391.4992248584967</v>
      </c>
      <c r="BG617" s="49">
        <f t="shared" si="340"/>
        <v>3182.0669362924564</v>
      </c>
      <c r="BH617" s="72">
        <f t="shared" si="341"/>
        <v>10664.711479054047</v>
      </c>
      <c r="BI617" s="49">
        <f>VLOOKUP(A617,'1_12'!A:O,15,0)</f>
        <v>15191.37</v>
      </c>
      <c r="BJ617" s="73">
        <f t="shared" si="342"/>
        <v>-4526.6585209459536</v>
      </c>
      <c r="BK617" s="50">
        <f t="shared" si="343"/>
        <v>8.4243141848097149E-3</v>
      </c>
    </row>
    <row r="618" spans="1:63" x14ac:dyDescent="0.3">
      <c r="A618" s="77" t="s">
        <v>1623</v>
      </c>
      <c r="B618" s="77" t="s">
        <v>119</v>
      </c>
      <c r="C618" s="77">
        <f>VLOOKUP(B618,Площадь!D:E,2,0)</f>
        <v>59</v>
      </c>
      <c r="D618" s="113"/>
      <c r="E618">
        <v>31</v>
      </c>
      <c r="F618">
        <v>28</v>
      </c>
      <c r="G618">
        <v>31</v>
      </c>
      <c r="H618">
        <v>30</v>
      </c>
      <c r="I618">
        <v>31</v>
      </c>
      <c r="J618">
        <v>30</v>
      </c>
      <c r="K618">
        <v>31</v>
      </c>
      <c r="L618">
        <v>31</v>
      </c>
      <c r="M618">
        <v>30</v>
      </c>
      <c r="N618">
        <v>31</v>
      </c>
      <c r="O618">
        <v>30</v>
      </c>
      <c r="P618">
        <v>31</v>
      </c>
      <c r="Q618">
        <f t="shared" si="347"/>
        <v>365</v>
      </c>
      <c r="R618" s="50">
        <f>VLOOKUP(B618,'Общие показания'!A:H,8,0)</f>
        <v>0</v>
      </c>
      <c r="S618" s="50">
        <f>VLOOKUP(B618,'Общие показания'!A:P,16,0)</f>
        <v>3.865000000000002</v>
      </c>
      <c r="T618" s="50">
        <f t="shared" si="313"/>
        <v>0</v>
      </c>
      <c r="U618" s="50">
        <f t="shared" si="314"/>
        <v>0</v>
      </c>
      <c r="V618" s="50">
        <f t="shared" si="315"/>
        <v>0</v>
      </c>
      <c r="W618" s="50">
        <f t="shared" si="316"/>
        <v>0</v>
      </c>
      <c r="X618" s="50">
        <f t="shared" si="317"/>
        <v>0</v>
      </c>
      <c r="Y618" s="50"/>
      <c r="Z618" s="50"/>
      <c r="AA618" s="50"/>
      <c r="AB618" s="50"/>
      <c r="AC618" s="50"/>
      <c r="AD618" s="50">
        <f t="shared" si="318"/>
        <v>1.4981039309878104</v>
      </c>
      <c r="AE618" s="50">
        <f t="shared" si="319"/>
        <v>1.0428485353196337</v>
      </c>
      <c r="AF618" s="50">
        <f t="shared" si="320"/>
        <v>1.3240475336925581</v>
      </c>
      <c r="AG618" s="50">
        <f t="shared" si="321"/>
        <v>0</v>
      </c>
      <c r="AI618" s="50">
        <f t="shared" si="322"/>
        <v>0</v>
      </c>
      <c r="AJ618" s="50">
        <f t="shared" si="323"/>
        <v>0</v>
      </c>
      <c r="AK618" s="50">
        <f t="shared" si="324"/>
        <v>0</v>
      </c>
      <c r="AL618" s="50">
        <f t="shared" si="325"/>
        <v>0.66813916431839671</v>
      </c>
      <c r="AR618" s="50">
        <f t="shared" si="326"/>
        <v>0.87884541536230931</v>
      </c>
      <c r="AS618" s="50">
        <f t="shared" si="327"/>
        <v>0.78658846404832627</v>
      </c>
      <c r="AT618" s="50">
        <f t="shared" si="328"/>
        <v>1.0801798215081047</v>
      </c>
      <c r="AV618" s="49">
        <f t="shared" si="329"/>
        <v>0</v>
      </c>
      <c r="AW618" s="49">
        <f t="shared" si="330"/>
        <v>0</v>
      </c>
      <c r="AX618" s="49">
        <f t="shared" si="331"/>
        <v>0</v>
      </c>
      <c r="AY618" s="49">
        <f t="shared" si="332"/>
        <v>1793.5260471297315</v>
      </c>
      <c r="AZ618" s="49">
        <f t="shared" si="333"/>
        <v>0</v>
      </c>
      <c r="BA618" s="49">
        <f t="shared" si="334"/>
        <v>0</v>
      </c>
      <c r="BB618" s="49">
        <f t="shared" si="335"/>
        <v>0</v>
      </c>
      <c r="BC618" s="49">
        <f t="shared" si="336"/>
        <v>0</v>
      </c>
      <c r="BD618" s="49">
        <f t="shared" si="337"/>
        <v>0</v>
      </c>
      <c r="BE618" s="49">
        <f t="shared" si="338"/>
        <v>6380.5877473684086</v>
      </c>
      <c r="BF618" s="49">
        <f t="shared" si="339"/>
        <v>4910.8675036233772</v>
      </c>
      <c r="BG618" s="49">
        <f t="shared" si="340"/>
        <v>6453.8117432064519</v>
      </c>
      <c r="BH618" s="72">
        <f t="shared" si="341"/>
        <v>19538.793041327968</v>
      </c>
      <c r="BI618" s="49">
        <f>VLOOKUP(A618,'1_12'!A:O,15,0)</f>
        <v>22806.360000000004</v>
      </c>
      <c r="BJ618" s="73">
        <f t="shared" si="342"/>
        <v>-3267.566958672036</v>
      </c>
      <c r="BK618" s="50">
        <f t="shared" si="343"/>
        <v>1.0280724385928162E-2</v>
      </c>
    </row>
    <row r="619" spans="1:63" x14ac:dyDescent="0.3">
      <c r="A619" s="77" t="s">
        <v>1377</v>
      </c>
      <c r="B619" s="77" t="s">
        <v>120</v>
      </c>
      <c r="C619" s="77">
        <f>VLOOKUP(B619,Площадь!D:E,2,0)</f>
        <v>33.5</v>
      </c>
      <c r="D619" s="113"/>
      <c r="E619">
        <v>31</v>
      </c>
      <c r="F619">
        <v>28</v>
      </c>
      <c r="G619">
        <v>31</v>
      </c>
      <c r="H619">
        <v>30</v>
      </c>
      <c r="I619">
        <v>31</v>
      </c>
      <c r="J619">
        <v>30</v>
      </c>
      <c r="K619">
        <v>31</v>
      </c>
      <c r="L619">
        <v>31</v>
      </c>
      <c r="M619">
        <v>30</v>
      </c>
      <c r="N619">
        <v>31</v>
      </c>
      <c r="O619">
        <v>30</v>
      </c>
      <c r="P619">
        <v>31</v>
      </c>
      <c r="Q619">
        <f t="shared" si="347"/>
        <v>365</v>
      </c>
      <c r="R619" s="50">
        <f>VLOOKUP(B619,'Общие показания'!A:H,8,0)</f>
        <v>3.5999999999999997E-2</v>
      </c>
      <c r="S619" s="50">
        <f>VLOOKUP(B619,'Общие показания'!A:P,16,0)</f>
        <v>1.6470000000000002</v>
      </c>
      <c r="T619" s="50">
        <f t="shared" si="313"/>
        <v>0</v>
      </c>
      <c r="U619" s="50">
        <f t="shared" si="314"/>
        <v>0</v>
      </c>
      <c r="V619" s="50">
        <f t="shared" si="315"/>
        <v>0</v>
      </c>
      <c r="W619" s="50">
        <f t="shared" si="316"/>
        <v>3.5999999999999997E-2</v>
      </c>
      <c r="X619" s="50">
        <f t="shared" si="317"/>
        <v>0</v>
      </c>
      <c r="Y619" s="50"/>
      <c r="Z619" s="50"/>
      <c r="AA619" s="50"/>
      <c r="AB619" s="50"/>
      <c r="AC619" s="50"/>
      <c r="AD619" s="50">
        <f t="shared" si="318"/>
        <v>0.63838995455030345</v>
      </c>
      <c r="AE619" s="50">
        <f t="shared" si="319"/>
        <v>0.4443910834854945</v>
      </c>
      <c r="AF619" s="50">
        <f t="shared" si="320"/>
        <v>0.56421896196420251</v>
      </c>
      <c r="AG619" s="50">
        <f t="shared" si="321"/>
        <v>0</v>
      </c>
      <c r="AI619" s="50">
        <f t="shared" si="322"/>
        <v>0</v>
      </c>
      <c r="AJ619" s="50">
        <f t="shared" si="323"/>
        <v>0</v>
      </c>
      <c r="AK619" s="50">
        <f t="shared" si="324"/>
        <v>0</v>
      </c>
      <c r="AL619" s="50">
        <f t="shared" si="325"/>
        <v>0.37936715262146253</v>
      </c>
      <c r="AR619" s="50">
        <f t="shared" si="326"/>
        <v>0.49900544770571803</v>
      </c>
      <c r="AS619" s="50">
        <f t="shared" si="327"/>
        <v>0.44662226348506656</v>
      </c>
      <c r="AT619" s="50">
        <f t="shared" si="328"/>
        <v>0.61332244102578815</v>
      </c>
      <c r="AV619" s="49">
        <f t="shared" si="329"/>
        <v>0</v>
      </c>
      <c r="AW619" s="49">
        <f t="shared" si="330"/>
        <v>0</v>
      </c>
      <c r="AX619" s="49">
        <f t="shared" si="331"/>
        <v>0</v>
      </c>
      <c r="AY619" s="49">
        <f t="shared" si="332"/>
        <v>1114.9949698109492</v>
      </c>
      <c r="AZ619" s="49">
        <f t="shared" si="333"/>
        <v>0</v>
      </c>
      <c r="BA619" s="49">
        <f t="shared" si="334"/>
        <v>0</v>
      </c>
      <c r="BB619" s="49">
        <f t="shared" si="335"/>
        <v>0</v>
      </c>
      <c r="BC619" s="49">
        <f t="shared" si="336"/>
        <v>0</v>
      </c>
      <c r="BD619" s="49">
        <f t="shared" si="337"/>
        <v>0</v>
      </c>
      <c r="BE619" s="49">
        <f t="shared" si="338"/>
        <v>3053.1787219999742</v>
      </c>
      <c r="BF619" s="49">
        <f t="shared" si="339"/>
        <v>2391.8005880738951</v>
      </c>
      <c r="BG619" s="49">
        <f t="shared" si="340"/>
        <v>3160.9450405302114</v>
      </c>
      <c r="BH619" s="72">
        <f t="shared" si="341"/>
        <v>9720.9193204150288</v>
      </c>
      <c r="BI619" s="49">
        <f>VLOOKUP(A619,'1_12'!A:O,15,0)</f>
        <v>12949.38</v>
      </c>
      <c r="BJ619" s="73">
        <f t="shared" si="342"/>
        <v>-3228.4606795849704</v>
      </c>
      <c r="BK619" s="50">
        <f t="shared" si="343"/>
        <v>9.0082520020846654E-3</v>
      </c>
    </row>
    <row r="620" spans="1:63" x14ac:dyDescent="0.3">
      <c r="A620" s="77" t="s">
        <v>1783</v>
      </c>
      <c r="B620" s="77" t="s">
        <v>81</v>
      </c>
      <c r="C620" s="77">
        <f>VLOOKUP(B620,Площадь!D:E,2,0)</f>
        <v>32.5</v>
      </c>
      <c r="D620" s="113"/>
      <c r="E620">
        <v>31</v>
      </c>
      <c r="F620">
        <v>28</v>
      </c>
      <c r="G620">
        <v>31</v>
      </c>
      <c r="H620">
        <v>30</v>
      </c>
      <c r="I620">
        <v>31</v>
      </c>
      <c r="J620">
        <v>30</v>
      </c>
      <c r="K620">
        <v>31</v>
      </c>
      <c r="L620">
        <v>31</v>
      </c>
      <c r="M620">
        <v>30</v>
      </c>
      <c r="N620">
        <v>31</v>
      </c>
      <c r="O620">
        <v>30</v>
      </c>
      <c r="P620">
        <v>31</v>
      </c>
      <c r="Q620">
        <f t="shared" si="347"/>
        <v>365</v>
      </c>
      <c r="R620" s="50">
        <f>VLOOKUP(B620,'Общие показания'!A:H,8,0)</f>
        <v>0.18133488233222583</v>
      </c>
      <c r="S620" s="50">
        <f>VLOOKUP(B620,'Общие показания'!A:P,16,0)</f>
        <v>2.6936651176677735</v>
      </c>
      <c r="T620" s="50">
        <f t="shared" si="313"/>
        <v>0</v>
      </c>
      <c r="U620" s="50">
        <f t="shared" si="314"/>
        <v>0</v>
      </c>
      <c r="V620" s="50">
        <f t="shared" si="315"/>
        <v>0</v>
      </c>
      <c r="W620" s="50">
        <f t="shared" si="316"/>
        <v>0.18133488233222583</v>
      </c>
      <c r="X620" s="50">
        <f t="shared" si="317"/>
        <v>0</v>
      </c>
      <c r="Y620" s="50"/>
      <c r="Z620" s="50"/>
      <c r="AA620" s="50"/>
      <c r="AB620" s="50"/>
      <c r="AC620" s="50"/>
      <c r="AD620" s="50">
        <f t="shared" si="318"/>
        <v>1.0440854596488569</v>
      </c>
      <c r="AE620" s="50">
        <f t="shared" si="319"/>
        <v>0.72680070442468958</v>
      </c>
      <c r="AF620" s="50">
        <f t="shared" si="320"/>
        <v>0.92277895359422724</v>
      </c>
      <c r="AG620" s="50">
        <f t="shared" si="321"/>
        <v>0</v>
      </c>
      <c r="AI620" s="50">
        <f t="shared" si="322"/>
        <v>0</v>
      </c>
      <c r="AJ620" s="50">
        <f t="shared" si="323"/>
        <v>0</v>
      </c>
      <c r="AK620" s="50">
        <f t="shared" si="324"/>
        <v>0</v>
      </c>
      <c r="AL620" s="50">
        <f t="shared" si="325"/>
        <v>0.36804276000589647</v>
      </c>
      <c r="AR620" s="50">
        <f t="shared" si="326"/>
        <v>0.48410976269957717</v>
      </c>
      <c r="AS620" s="50">
        <f t="shared" si="327"/>
        <v>0.43329025561984069</v>
      </c>
      <c r="AT620" s="50">
        <f t="shared" si="328"/>
        <v>0.59501430845785419</v>
      </c>
      <c r="AV620" s="49">
        <f t="shared" si="329"/>
        <v>0</v>
      </c>
      <c r="AW620" s="49">
        <f t="shared" si="330"/>
        <v>0</v>
      </c>
      <c r="AX620" s="49">
        <f t="shared" si="331"/>
        <v>0</v>
      </c>
      <c r="AY620" s="49">
        <f t="shared" si="332"/>
        <v>1474.7273679867619</v>
      </c>
      <c r="AZ620" s="49">
        <f t="shared" si="333"/>
        <v>0</v>
      </c>
      <c r="BA620" s="49">
        <f t="shared" si="334"/>
        <v>0</v>
      </c>
      <c r="BB620" s="49">
        <f t="shared" si="335"/>
        <v>0</v>
      </c>
      <c r="BC620" s="49">
        <f t="shared" si="336"/>
        <v>0</v>
      </c>
      <c r="BD620" s="49">
        <f t="shared" si="337"/>
        <v>0</v>
      </c>
      <c r="BE620" s="49">
        <f t="shared" si="338"/>
        <v>4102.2261270632425</v>
      </c>
      <c r="BF620" s="49">
        <f t="shared" si="339"/>
        <v>3114.1017695051355</v>
      </c>
      <c r="BG620" s="49">
        <f t="shared" si="340"/>
        <v>4074.3035209221257</v>
      </c>
      <c r="BH620" s="72">
        <f t="shared" si="341"/>
        <v>12765.358785477265</v>
      </c>
      <c r="BI620" s="49">
        <f>VLOOKUP(A620,'1_12'!A:O,15,0)</f>
        <v>12562.829999999998</v>
      </c>
      <c r="BJ620" s="73">
        <f t="shared" si="342"/>
        <v>202.52878547726687</v>
      </c>
      <c r="BK620" s="50">
        <f t="shared" si="343"/>
        <v>1.2193479709700429E-2</v>
      </c>
    </row>
    <row r="621" spans="1:63" x14ac:dyDescent="0.3">
      <c r="A621" s="77" t="s">
        <v>1361</v>
      </c>
      <c r="B621" s="77" t="s">
        <v>122</v>
      </c>
      <c r="C621" s="77">
        <f>VLOOKUP(B621,Площадь!D:E,2,0)</f>
        <v>61.5</v>
      </c>
      <c r="D621" s="113"/>
      <c r="E621">
        <v>31</v>
      </c>
      <c r="F621">
        <v>28</v>
      </c>
      <c r="G621">
        <v>31</v>
      </c>
      <c r="H621">
        <v>30</v>
      </c>
      <c r="I621">
        <v>31</v>
      </c>
      <c r="J621">
        <v>30</v>
      </c>
      <c r="K621">
        <v>27</v>
      </c>
      <c r="Q621">
        <f t="shared" si="347"/>
        <v>208</v>
      </c>
      <c r="R621" s="50">
        <f>VLOOKUP(B621,'Общие показания'!A:H,8,0)</f>
        <v>0</v>
      </c>
      <c r="S621" s="50"/>
      <c r="T621" s="50">
        <f t="shared" si="313"/>
        <v>0</v>
      </c>
      <c r="U621" s="50">
        <f t="shared" si="314"/>
        <v>0</v>
      </c>
      <c r="V621" s="50">
        <f t="shared" si="315"/>
        <v>0</v>
      </c>
      <c r="W621" s="50">
        <f t="shared" si="316"/>
        <v>0</v>
      </c>
      <c r="X621" s="50">
        <f t="shared" si="317"/>
        <v>0</v>
      </c>
      <c r="Y621" s="50"/>
      <c r="Z621" s="50"/>
      <c r="AA621" s="50"/>
      <c r="AB621" s="50"/>
      <c r="AC621" s="50"/>
      <c r="AD621" s="50">
        <f t="shared" si="318"/>
        <v>0</v>
      </c>
      <c r="AE621" s="50">
        <f t="shared" si="319"/>
        <v>0</v>
      </c>
      <c r="AF621" s="50">
        <f t="shared" si="320"/>
        <v>0</v>
      </c>
      <c r="AG621" s="50">
        <f t="shared" si="321"/>
        <v>0</v>
      </c>
      <c r="AI621" s="50">
        <f t="shared" si="322"/>
        <v>0</v>
      </c>
      <c r="AJ621" s="50">
        <f t="shared" si="323"/>
        <v>0</v>
      </c>
      <c r="AK621" s="50">
        <f t="shared" si="324"/>
        <v>0</v>
      </c>
      <c r="AL621" s="50">
        <f t="shared" si="325"/>
        <v>0.6964501458573118</v>
      </c>
      <c r="AR621" s="50">
        <f t="shared" si="326"/>
        <v>0</v>
      </c>
      <c r="AS621" s="50">
        <f t="shared" si="327"/>
        <v>0</v>
      </c>
      <c r="AT621" s="50">
        <f t="shared" si="328"/>
        <v>0</v>
      </c>
      <c r="AV621" s="49">
        <f t="shared" si="329"/>
        <v>0</v>
      </c>
      <c r="AW621" s="49">
        <f t="shared" si="330"/>
        <v>0</v>
      </c>
      <c r="AX621" s="49">
        <f t="shared" si="331"/>
        <v>0</v>
      </c>
      <c r="AY621" s="49">
        <f t="shared" si="332"/>
        <v>1869.5229135335335</v>
      </c>
      <c r="AZ621" s="49">
        <f t="shared" si="333"/>
        <v>0</v>
      </c>
      <c r="BA621" s="49">
        <f t="shared" si="334"/>
        <v>0</v>
      </c>
      <c r="BB621" s="49">
        <f t="shared" si="335"/>
        <v>0</v>
      </c>
      <c r="BC621" s="49">
        <f t="shared" si="336"/>
        <v>0</v>
      </c>
      <c r="BD621" s="49">
        <f t="shared" si="337"/>
        <v>0</v>
      </c>
      <c r="BE621" s="49">
        <f t="shared" si="338"/>
        <v>0</v>
      </c>
      <c r="BF621" s="49">
        <f t="shared" si="339"/>
        <v>0</v>
      </c>
      <c r="BG621" s="49">
        <f t="shared" si="340"/>
        <v>0</v>
      </c>
      <c r="BH621" s="72">
        <f t="shared" si="341"/>
        <v>1869.5229135335335</v>
      </c>
      <c r="BI621" s="49">
        <f>VLOOKUP(A621,'1_12'!A:O,15,0)</f>
        <v>10224.81</v>
      </c>
      <c r="BJ621" s="73">
        <f t="shared" si="342"/>
        <v>-8355.2870864664656</v>
      </c>
      <c r="BK621" s="50">
        <f t="shared" si="343"/>
        <v>9.4369938463050376E-4</v>
      </c>
    </row>
    <row r="622" spans="1:63" x14ac:dyDescent="0.3">
      <c r="A622" s="77" t="s">
        <v>2835</v>
      </c>
      <c r="B622" s="77" t="s">
        <v>122</v>
      </c>
      <c r="C622" s="77">
        <f>VLOOKUP(B622,Площадь!D:E,2,0)</f>
        <v>61.5</v>
      </c>
      <c r="D622" s="113">
        <v>45135</v>
      </c>
      <c r="K622">
        <f>31-K621</f>
        <v>4</v>
      </c>
      <c r="L622">
        <v>31</v>
      </c>
      <c r="M622">
        <v>30</v>
      </c>
      <c r="N622">
        <v>31</v>
      </c>
      <c r="O622">
        <v>30</v>
      </c>
      <c r="P622">
        <v>31</v>
      </c>
      <c r="Q622">
        <f t="shared" si="347"/>
        <v>157</v>
      </c>
      <c r="R622" s="50">
        <f>VLOOKUP(B622,'Общие показания'!A:H,8,0)</f>
        <v>0</v>
      </c>
      <c r="S622" s="50">
        <f>VLOOKUP(B622,'Общие показания'!A:P,16,0)</f>
        <v>4.9190000000000005</v>
      </c>
      <c r="T622" s="50">
        <f t="shared" si="313"/>
        <v>0</v>
      </c>
      <c r="U622" s="50">
        <f t="shared" si="314"/>
        <v>0</v>
      </c>
      <c r="V622" s="50">
        <f t="shared" si="315"/>
        <v>0</v>
      </c>
      <c r="W622" s="50">
        <f t="shared" si="316"/>
        <v>0</v>
      </c>
      <c r="X622" s="50">
        <f t="shared" si="317"/>
        <v>0</v>
      </c>
      <c r="Y622" s="50"/>
      <c r="Z622" s="50"/>
      <c r="AA622" s="50"/>
      <c r="AB622" s="50"/>
      <c r="AC622" s="50"/>
      <c r="AD622" s="50">
        <f t="shared" si="318"/>
        <v>1.9066424932804749</v>
      </c>
      <c r="AE622" s="50">
        <f t="shared" si="319"/>
        <v>1.3272372432696704</v>
      </c>
      <c r="AF622" s="50">
        <f t="shared" si="320"/>
        <v>1.6851202634498554</v>
      </c>
      <c r="AG622" s="50">
        <f t="shared" si="321"/>
        <v>0</v>
      </c>
      <c r="AI622" s="50">
        <f t="shared" si="322"/>
        <v>0</v>
      </c>
      <c r="AJ622" s="50">
        <f t="shared" si="323"/>
        <v>0</v>
      </c>
      <c r="AK622" s="50">
        <f t="shared" si="324"/>
        <v>0</v>
      </c>
      <c r="AL622" s="50">
        <f t="shared" si="325"/>
        <v>0</v>
      </c>
      <c r="AR622" s="50">
        <f t="shared" si="326"/>
        <v>0.91608462787766143</v>
      </c>
      <c r="AS622" s="50">
        <f t="shared" si="327"/>
        <v>0.81991848371139087</v>
      </c>
      <c r="AT622" s="50">
        <f t="shared" si="328"/>
        <v>1.1259501529279394</v>
      </c>
      <c r="AV622" s="49">
        <f t="shared" si="329"/>
        <v>0</v>
      </c>
      <c r="AW622" s="49">
        <f t="shared" si="330"/>
        <v>0</v>
      </c>
      <c r="AX622" s="49">
        <f t="shared" si="331"/>
        <v>0</v>
      </c>
      <c r="AY622" s="49">
        <f t="shared" si="332"/>
        <v>0</v>
      </c>
      <c r="AZ622" s="49">
        <f t="shared" si="333"/>
        <v>0</v>
      </c>
      <c r="BA622" s="49">
        <f t="shared" si="334"/>
        <v>0</v>
      </c>
      <c r="BB622" s="49">
        <f t="shared" si="335"/>
        <v>0</v>
      </c>
      <c r="BC622" s="49">
        <f t="shared" si="336"/>
        <v>0</v>
      </c>
      <c r="BD622" s="49">
        <f t="shared" si="337"/>
        <v>0</v>
      </c>
      <c r="BE622" s="49">
        <f t="shared" si="338"/>
        <v>7577.2157749520557</v>
      </c>
      <c r="BF622" s="49">
        <f t="shared" si="339"/>
        <v>5763.7389472788818</v>
      </c>
      <c r="BG622" s="49">
        <f t="shared" si="340"/>
        <v>7545.9249829078981</v>
      </c>
      <c r="BH622" s="72">
        <f t="shared" si="341"/>
        <v>20886.879705138836</v>
      </c>
      <c r="BI622" s="49">
        <f>VLOOKUP(A622,'1_12'!A:O,15,0)</f>
        <v>13547.88</v>
      </c>
      <c r="BJ622" s="73">
        <f t="shared" si="342"/>
        <v>7338.9997051388364</v>
      </c>
      <c r="BK622" s="50">
        <f t="shared" si="343"/>
        <v>1.0543297106391588E-2</v>
      </c>
    </row>
    <row r="623" spans="1:63" x14ac:dyDescent="0.3">
      <c r="A623" s="77" t="s">
        <v>1565</v>
      </c>
      <c r="B623" s="77" t="s">
        <v>107</v>
      </c>
      <c r="C623" s="77">
        <f>VLOOKUP(B623,Площадь!D:E,2,0)</f>
        <v>39.1</v>
      </c>
      <c r="D623" s="113"/>
      <c r="E623">
        <v>31</v>
      </c>
      <c r="F623">
        <v>28</v>
      </c>
      <c r="G623">
        <v>31</v>
      </c>
      <c r="H623">
        <v>30</v>
      </c>
      <c r="I623">
        <v>31</v>
      </c>
      <c r="J623">
        <v>30</v>
      </c>
      <c r="K623">
        <v>31</v>
      </c>
      <c r="L623">
        <v>31</v>
      </c>
      <c r="M623">
        <v>30</v>
      </c>
      <c r="N623">
        <v>31</v>
      </c>
      <c r="O623">
        <v>30</v>
      </c>
      <c r="P623">
        <v>31</v>
      </c>
      <c r="Q623">
        <f t="shared" ref="Q623:Q644" si="348">SUM(E623:P623)</f>
        <v>365</v>
      </c>
      <c r="R623" s="50">
        <f>VLOOKUP(B623,'Общие показания'!A:H,8,0)</f>
        <v>0.21815981228277018</v>
      </c>
      <c r="S623" s="50">
        <f>VLOOKUP(B623,'Общие показания'!A:P,16,0)</f>
        <v>1.6738401877172286</v>
      </c>
      <c r="T623" s="50">
        <f t="shared" si="313"/>
        <v>0</v>
      </c>
      <c r="U623" s="50">
        <f t="shared" si="314"/>
        <v>0</v>
      </c>
      <c r="V623" s="50">
        <f t="shared" si="315"/>
        <v>0</v>
      </c>
      <c r="W623" s="50">
        <f t="shared" si="316"/>
        <v>0.21815981228277018</v>
      </c>
      <c r="X623" s="50">
        <f t="shared" si="317"/>
        <v>0</v>
      </c>
      <c r="Y623" s="50"/>
      <c r="Z623" s="50"/>
      <c r="AA623" s="50"/>
      <c r="AB623" s="50"/>
      <c r="AC623" s="50"/>
      <c r="AD623" s="50">
        <f t="shared" si="318"/>
        <v>0.64879341916288569</v>
      </c>
      <c r="AE623" s="50">
        <f t="shared" si="319"/>
        <v>0.45163306290298882</v>
      </c>
      <c r="AF623" s="50">
        <f t="shared" si="320"/>
        <v>0.57341370565135419</v>
      </c>
      <c r="AG623" s="50">
        <f t="shared" si="321"/>
        <v>0</v>
      </c>
      <c r="AI623" s="50">
        <f t="shared" si="322"/>
        <v>0</v>
      </c>
      <c r="AJ623" s="50">
        <f t="shared" si="323"/>
        <v>0</v>
      </c>
      <c r="AK623" s="50">
        <f t="shared" si="324"/>
        <v>0</v>
      </c>
      <c r="AL623" s="50">
        <f t="shared" si="325"/>
        <v>0.4427837512686324</v>
      </c>
      <c r="AR623" s="50">
        <f t="shared" si="326"/>
        <v>0.58242128374010671</v>
      </c>
      <c r="AS623" s="50">
        <f t="shared" si="327"/>
        <v>0.52128150753033142</v>
      </c>
      <c r="AT623" s="50">
        <f t="shared" si="328"/>
        <v>0.71584798340621847</v>
      </c>
      <c r="AV623" s="49">
        <f t="shared" si="329"/>
        <v>0</v>
      </c>
      <c r="AW623" s="49">
        <f t="shared" si="330"/>
        <v>0</v>
      </c>
      <c r="AX623" s="49">
        <f t="shared" si="331"/>
        <v>0</v>
      </c>
      <c r="AY623" s="49">
        <f t="shared" si="332"/>
        <v>1774.2104642548431</v>
      </c>
      <c r="AZ623" s="49">
        <f t="shared" si="333"/>
        <v>0</v>
      </c>
      <c r="BA623" s="49">
        <f t="shared" si="334"/>
        <v>0</v>
      </c>
      <c r="BB623" s="49">
        <f t="shared" si="335"/>
        <v>0</v>
      </c>
      <c r="BC623" s="49">
        <f t="shared" si="336"/>
        <v>0</v>
      </c>
      <c r="BD623" s="49">
        <f t="shared" si="337"/>
        <v>0</v>
      </c>
      <c r="BE623" s="49">
        <f t="shared" si="338"/>
        <v>3305.0234998846763</v>
      </c>
      <c r="BF623" s="49">
        <f t="shared" si="339"/>
        <v>2611.6529562883875</v>
      </c>
      <c r="BG623" s="49">
        <f t="shared" si="340"/>
        <v>3460.8425076385856</v>
      </c>
      <c r="BH623" s="72">
        <f t="shared" si="341"/>
        <v>11151.729428066494</v>
      </c>
      <c r="BI623" s="49">
        <f>VLOOKUP(A623,'1_12'!A:O,15,0)</f>
        <v>15114.06</v>
      </c>
      <c r="BJ623" s="73">
        <f t="shared" si="342"/>
        <v>-3962.3305719335058</v>
      </c>
      <c r="BK623" s="50">
        <f t="shared" si="343"/>
        <v>8.8540804048279787E-3</v>
      </c>
    </row>
    <row r="624" spans="1:63" x14ac:dyDescent="0.3">
      <c r="A624" s="77" t="s">
        <v>1556</v>
      </c>
      <c r="B624" s="77" t="s">
        <v>83</v>
      </c>
      <c r="C624" s="77">
        <f>VLOOKUP(B624,Площадь!D:E,2,0)</f>
        <v>31.8</v>
      </c>
      <c r="D624" s="113"/>
      <c r="E624">
        <v>31</v>
      </c>
      <c r="F624">
        <v>28</v>
      </c>
      <c r="G624">
        <v>31</v>
      </c>
      <c r="H624">
        <v>30</v>
      </c>
      <c r="I624">
        <v>31</v>
      </c>
      <c r="J624">
        <v>30</v>
      </c>
      <c r="K624">
        <v>31</v>
      </c>
      <c r="L624">
        <v>31</v>
      </c>
      <c r="M624">
        <v>30</v>
      </c>
      <c r="N624">
        <v>31</v>
      </c>
      <c r="O624">
        <v>30</v>
      </c>
      <c r="P624">
        <v>31</v>
      </c>
      <c r="Q624">
        <f t="shared" si="348"/>
        <v>365</v>
      </c>
      <c r="R624" s="50">
        <f>VLOOKUP(B624,'Общие показания'!A:H,8,0)</f>
        <v>0.621</v>
      </c>
      <c r="S624" s="50">
        <f>VLOOKUP(B624,'Общие показания'!A:P,16,0)</f>
        <v>0</v>
      </c>
      <c r="T624" s="50">
        <f t="shared" si="313"/>
        <v>0</v>
      </c>
      <c r="U624" s="50">
        <f t="shared" si="314"/>
        <v>0</v>
      </c>
      <c r="V624" s="50">
        <f t="shared" si="315"/>
        <v>0</v>
      </c>
      <c r="W624" s="50">
        <f t="shared" si="316"/>
        <v>0.621</v>
      </c>
      <c r="X624" s="50">
        <f t="shared" si="317"/>
        <v>0</v>
      </c>
      <c r="Y624" s="50"/>
      <c r="Z624" s="50"/>
      <c r="AA624" s="50"/>
      <c r="AB624" s="50"/>
      <c r="AC624" s="50"/>
      <c r="AD624" s="50">
        <f t="shared" si="318"/>
        <v>0</v>
      </c>
      <c r="AE624" s="50">
        <f t="shared" si="319"/>
        <v>0</v>
      </c>
      <c r="AF624" s="50">
        <f t="shared" si="320"/>
        <v>0</v>
      </c>
      <c r="AG624" s="50">
        <f t="shared" si="321"/>
        <v>0</v>
      </c>
      <c r="AI624" s="50">
        <f t="shared" si="322"/>
        <v>0</v>
      </c>
      <c r="AJ624" s="50">
        <f t="shared" si="323"/>
        <v>0</v>
      </c>
      <c r="AK624" s="50">
        <f t="shared" si="324"/>
        <v>0</v>
      </c>
      <c r="AL624" s="50">
        <f t="shared" si="325"/>
        <v>0.36011568517500026</v>
      </c>
      <c r="AR624" s="50">
        <f t="shared" si="326"/>
        <v>0.47368278319527862</v>
      </c>
      <c r="AS624" s="50">
        <f t="shared" si="327"/>
        <v>0.42395785011418263</v>
      </c>
      <c r="AT624" s="50">
        <f t="shared" si="328"/>
        <v>0.5821986156603004</v>
      </c>
      <c r="AV624" s="49">
        <f t="shared" si="329"/>
        <v>0</v>
      </c>
      <c r="AW624" s="49">
        <f t="shared" si="330"/>
        <v>0</v>
      </c>
      <c r="AX624" s="49">
        <f t="shared" si="331"/>
        <v>0</v>
      </c>
      <c r="AY624" s="49">
        <f t="shared" si="332"/>
        <v>2633.6677006563636</v>
      </c>
      <c r="AZ624" s="49">
        <f t="shared" si="333"/>
        <v>0</v>
      </c>
      <c r="BA624" s="49">
        <f t="shared" si="334"/>
        <v>0</v>
      </c>
      <c r="BB624" s="49">
        <f t="shared" si="335"/>
        <v>0</v>
      </c>
      <c r="BC624" s="49">
        <f t="shared" si="336"/>
        <v>0</v>
      </c>
      <c r="BD624" s="49">
        <f t="shared" si="337"/>
        <v>0</v>
      </c>
      <c r="BE624" s="49">
        <f t="shared" si="338"/>
        <v>1271.5351158980782</v>
      </c>
      <c r="BF624" s="49">
        <f t="shared" si="339"/>
        <v>1138.0554945325073</v>
      </c>
      <c r="BG624" s="49">
        <f t="shared" si="340"/>
        <v>1562.8306759338841</v>
      </c>
      <c r="BH624" s="72">
        <f t="shared" si="341"/>
        <v>6606.088987020833</v>
      </c>
      <c r="BI624" s="49">
        <f>VLOOKUP(A624,'1_12'!A:O,15,0)</f>
        <v>12292.199999999997</v>
      </c>
      <c r="BJ624" s="73">
        <f t="shared" si="342"/>
        <v>-5686.1110129791641</v>
      </c>
      <c r="BK624" s="50">
        <f t="shared" si="343"/>
        <v>6.4490433284715987E-3</v>
      </c>
    </row>
    <row r="625" spans="1:63" x14ac:dyDescent="0.3">
      <c r="A625" s="77" t="s">
        <v>1393</v>
      </c>
      <c r="B625" s="77" t="s">
        <v>236</v>
      </c>
      <c r="C625" s="77">
        <f>VLOOKUP(B625,Площадь!D:E,2,0)</f>
        <v>32.1</v>
      </c>
      <c r="D625" s="113"/>
      <c r="E625">
        <v>31</v>
      </c>
      <c r="F625">
        <v>28</v>
      </c>
      <c r="G625">
        <v>31</v>
      </c>
      <c r="H625">
        <v>30</v>
      </c>
      <c r="I625">
        <v>31</v>
      </c>
      <c r="J625">
        <v>30</v>
      </c>
      <c r="K625">
        <v>31</v>
      </c>
      <c r="L625">
        <v>31</v>
      </c>
      <c r="M625">
        <v>30</v>
      </c>
      <c r="N625">
        <v>31</v>
      </c>
      <c r="O625">
        <v>30</v>
      </c>
      <c r="P625">
        <v>31</v>
      </c>
      <c r="Q625">
        <f t="shared" si="348"/>
        <v>365</v>
      </c>
      <c r="R625" s="50">
        <f>VLOOKUP(B625,'Общие показания'!A:H,8,0)</f>
        <v>0.17910306839582923</v>
      </c>
      <c r="S625" s="50">
        <f>VLOOKUP(B625,'Общие показания'!A:P,16,0)</f>
        <v>3.8896931604170959E-2</v>
      </c>
      <c r="T625" s="50">
        <f t="shared" si="313"/>
        <v>0</v>
      </c>
      <c r="U625" s="50">
        <f t="shared" si="314"/>
        <v>0</v>
      </c>
      <c r="V625" s="50">
        <f t="shared" si="315"/>
        <v>0</v>
      </c>
      <c r="W625" s="50">
        <f t="shared" si="316"/>
        <v>0.17910306839582923</v>
      </c>
      <c r="X625" s="50">
        <f t="shared" si="317"/>
        <v>0</v>
      </c>
      <c r="Y625" s="50"/>
      <c r="Z625" s="50"/>
      <c r="AA625" s="50"/>
      <c r="AB625" s="50"/>
      <c r="AC625" s="50"/>
      <c r="AD625" s="50">
        <f t="shared" si="318"/>
        <v>1.5076751911920434E-2</v>
      </c>
      <c r="AE625" s="50">
        <f t="shared" si="319"/>
        <v>1.0495112070333153E-2</v>
      </c>
      <c r="AF625" s="50">
        <f t="shared" si="320"/>
        <v>1.3325067621917375E-2</v>
      </c>
      <c r="AG625" s="50">
        <f t="shared" si="321"/>
        <v>0</v>
      </c>
      <c r="AI625" s="50">
        <f t="shared" si="322"/>
        <v>0</v>
      </c>
      <c r="AJ625" s="50">
        <f t="shared" si="323"/>
        <v>0</v>
      </c>
      <c r="AK625" s="50">
        <f t="shared" si="324"/>
        <v>0</v>
      </c>
      <c r="AL625" s="50">
        <f t="shared" si="325"/>
        <v>0.36351300295967004</v>
      </c>
      <c r="AR625" s="50">
        <f t="shared" si="326"/>
        <v>0.47815148869712087</v>
      </c>
      <c r="AS625" s="50">
        <f t="shared" si="327"/>
        <v>0.42795745247375039</v>
      </c>
      <c r="AT625" s="50">
        <f t="shared" si="328"/>
        <v>0.58769105543068068</v>
      </c>
      <c r="AV625" s="49">
        <f t="shared" si="329"/>
        <v>0</v>
      </c>
      <c r="AW625" s="49">
        <f t="shared" si="330"/>
        <v>0</v>
      </c>
      <c r="AX625" s="49">
        <f t="shared" si="331"/>
        <v>0</v>
      </c>
      <c r="AY625" s="49">
        <f t="shared" si="332"/>
        <v>1456.5768773038481</v>
      </c>
      <c r="AZ625" s="49">
        <f t="shared" si="333"/>
        <v>0</v>
      </c>
      <c r="BA625" s="49">
        <f t="shared" si="334"/>
        <v>0</v>
      </c>
      <c r="BB625" s="49">
        <f t="shared" si="335"/>
        <v>0</v>
      </c>
      <c r="BC625" s="49">
        <f t="shared" si="336"/>
        <v>0</v>
      </c>
      <c r="BD625" s="49">
        <f t="shared" si="337"/>
        <v>0</v>
      </c>
      <c r="BE625" s="49">
        <f t="shared" si="338"/>
        <v>1324.0021599612862</v>
      </c>
      <c r="BF625" s="49">
        <f t="shared" si="339"/>
        <v>1176.9645261595563</v>
      </c>
      <c r="BG625" s="49">
        <f t="shared" si="340"/>
        <v>1613.3436400774724</v>
      </c>
      <c r="BH625" s="72">
        <f t="shared" si="341"/>
        <v>5570.8872035021632</v>
      </c>
      <c r="BI625" s="49">
        <f>VLOOKUP(A625,'1_12'!A:O,15,0)</f>
        <v>12408.210000000003</v>
      </c>
      <c r="BJ625" s="73">
        <f t="shared" si="342"/>
        <v>-6837.3227964978396</v>
      </c>
      <c r="BK625" s="50">
        <f t="shared" si="343"/>
        <v>5.38762460945281E-3</v>
      </c>
    </row>
    <row r="626" spans="1:63" x14ac:dyDescent="0.3">
      <c r="A626" s="77" t="s">
        <v>1345</v>
      </c>
      <c r="B626" s="77" t="s">
        <v>75</v>
      </c>
      <c r="C626" s="77">
        <f>VLOOKUP(B626,Площадь!D:E,2,0)</f>
        <v>80.7</v>
      </c>
      <c r="D626" s="113"/>
      <c r="E626">
        <v>31</v>
      </c>
      <c r="F626">
        <v>28</v>
      </c>
      <c r="G626">
        <v>31</v>
      </c>
      <c r="H626">
        <v>30</v>
      </c>
      <c r="I626">
        <v>31</v>
      </c>
      <c r="J626">
        <v>30</v>
      </c>
      <c r="K626">
        <v>31</v>
      </c>
      <c r="L626">
        <v>31</v>
      </c>
      <c r="M626">
        <v>30</v>
      </c>
      <c r="N626">
        <v>31</v>
      </c>
      <c r="O626">
        <v>30</v>
      </c>
      <c r="P626">
        <v>31</v>
      </c>
      <c r="Q626">
        <f t="shared" si="348"/>
        <v>365</v>
      </c>
      <c r="R626" s="50">
        <f>VLOOKUP(B626,'Общие показания'!A:H,8,0)</f>
        <v>0.45026846166801926</v>
      </c>
      <c r="S626" s="50">
        <f>VLOOKUP(B626,'Общие показания'!A:P,16,0)</f>
        <v>3.0497315383319794</v>
      </c>
      <c r="T626" s="50">
        <f t="shared" si="313"/>
        <v>0</v>
      </c>
      <c r="U626" s="50">
        <f t="shared" si="314"/>
        <v>0</v>
      </c>
      <c r="V626" s="50">
        <f t="shared" si="315"/>
        <v>0</v>
      </c>
      <c r="W626" s="50">
        <f t="shared" si="316"/>
        <v>0.45026846166801926</v>
      </c>
      <c r="X626" s="50">
        <f t="shared" si="317"/>
        <v>0</v>
      </c>
      <c r="Y626" s="50"/>
      <c r="Z626" s="50"/>
      <c r="AA626" s="50"/>
      <c r="AB626" s="50"/>
      <c r="AC626" s="50"/>
      <c r="AD626" s="50">
        <f t="shared" si="318"/>
        <v>1.182099561716077</v>
      </c>
      <c r="AE626" s="50">
        <f t="shared" si="319"/>
        <v>0.82287401497221124</v>
      </c>
      <c r="AF626" s="50">
        <f t="shared" si="320"/>
        <v>1.0447579616436913</v>
      </c>
      <c r="AG626" s="50">
        <f t="shared" si="321"/>
        <v>0</v>
      </c>
      <c r="AI626" s="50">
        <f t="shared" si="322"/>
        <v>0</v>
      </c>
      <c r="AJ626" s="50">
        <f t="shared" si="323"/>
        <v>0</v>
      </c>
      <c r="AK626" s="50">
        <f t="shared" si="324"/>
        <v>0</v>
      </c>
      <c r="AL626" s="50">
        <f t="shared" si="325"/>
        <v>0.91387848407617989</v>
      </c>
      <c r="AR626" s="50">
        <f t="shared" si="326"/>
        <v>1.2020817799955656</v>
      </c>
      <c r="AS626" s="50">
        <f t="shared" si="327"/>
        <v>1.0758930347237277</v>
      </c>
      <c r="AT626" s="50">
        <f t="shared" si="328"/>
        <v>1.4774662982322719</v>
      </c>
      <c r="AV626" s="49">
        <f t="shared" si="329"/>
        <v>0</v>
      </c>
      <c r="AW626" s="49">
        <f t="shared" si="330"/>
        <v>0</v>
      </c>
      <c r="AX626" s="49">
        <f t="shared" si="331"/>
        <v>0</v>
      </c>
      <c r="AY626" s="49">
        <f t="shared" si="332"/>
        <v>3661.8614952778989</v>
      </c>
      <c r="AZ626" s="49">
        <f t="shared" si="333"/>
        <v>0</v>
      </c>
      <c r="BA626" s="49">
        <f t="shared" si="334"/>
        <v>0</v>
      </c>
      <c r="BB626" s="49">
        <f t="shared" si="335"/>
        <v>0</v>
      </c>
      <c r="BC626" s="49">
        <f t="shared" si="336"/>
        <v>0</v>
      </c>
      <c r="BD626" s="49">
        <f t="shared" si="337"/>
        <v>0</v>
      </c>
      <c r="BE626" s="49">
        <f t="shared" si="338"/>
        <v>6400.0010264370658</v>
      </c>
      <c r="BF626" s="49">
        <f t="shared" si="339"/>
        <v>5096.9743175217909</v>
      </c>
      <c r="BG626" s="49">
        <f t="shared" si="340"/>
        <v>6770.5579142406405</v>
      </c>
      <c r="BH626" s="72">
        <f t="shared" si="341"/>
        <v>21929.394753477398</v>
      </c>
      <c r="BI626" s="49">
        <f>VLOOKUP(A626,'1_12'!A:O,15,0)</f>
        <v>31194.449999999997</v>
      </c>
      <c r="BJ626" s="73">
        <f t="shared" si="342"/>
        <v>-9265.0552465225992</v>
      </c>
      <c r="BK626" s="50">
        <f t="shared" si="343"/>
        <v>8.4358938424491381E-3</v>
      </c>
    </row>
    <row r="627" spans="1:63" x14ac:dyDescent="0.3">
      <c r="A627" s="77" t="s">
        <v>1340</v>
      </c>
      <c r="B627" s="77" t="s">
        <v>244</v>
      </c>
      <c r="C627" s="77">
        <f>VLOOKUP(B627,Площадь!D:E,2,0)</f>
        <v>39.299999999999997</v>
      </c>
      <c r="D627" s="113"/>
      <c r="E627">
        <v>31</v>
      </c>
      <c r="F627">
        <v>28</v>
      </c>
      <c r="G627">
        <v>31</v>
      </c>
      <c r="H627">
        <v>30</v>
      </c>
      <c r="I627">
        <v>31</v>
      </c>
      <c r="J627">
        <v>30</v>
      </c>
      <c r="K627">
        <v>31</v>
      </c>
      <c r="L627">
        <v>31</v>
      </c>
      <c r="M627">
        <v>30</v>
      </c>
      <c r="N627">
        <v>31</v>
      </c>
      <c r="O627">
        <v>30</v>
      </c>
      <c r="P627">
        <v>31</v>
      </c>
      <c r="Q627">
        <f t="shared" si="348"/>
        <v>365</v>
      </c>
      <c r="R627" s="50">
        <f>VLOOKUP(B627,'Общие показания'!A:H,8,0)</f>
        <v>0.26400000000000001</v>
      </c>
      <c r="S627" s="50">
        <f>VLOOKUP(B627,'Общие показания'!A:P,16,0)</f>
        <v>1.6319999999999997</v>
      </c>
      <c r="T627" s="50">
        <f t="shared" si="313"/>
        <v>0</v>
      </c>
      <c r="U627" s="50">
        <f t="shared" si="314"/>
        <v>0</v>
      </c>
      <c r="V627" s="50">
        <f t="shared" si="315"/>
        <v>0</v>
      </c>
      <c r="W627" s="50">
        <f t="shared" si="316"/>
        <v>0.26400000000000001</v>
      </c>
      <c r="X627" s="50">
        <f t="shared" si="317"/>
        <v>0</v>
      </c>
      <c r="Y627" s="50"/>
      <c r="Z627" s="50"/>
      <c r="AA627" s="50"/>
      <c r="AB627" s="50"/>
      <c r="AC627" s="50"/>
      <c r="AD627" s="50">
        <f t="shared" si="318"/>
        <v>0.63257583838864284</v>
      </c>
      <c r="AE627" s="50">
        <f t="shared" si="319"/>
        <v>0.44034380585812188</v>
      </c>
      <c r="AF627" s="50">
        <f t="shared" si="320"/>
        <v>0.559080355753235</v>
      </c>
      <c r="AG627" s="50">
        <f t="shared" si="321"/>
        <v>0</v>
      </c>
      <c r="AI627" s="50">
        <f t="shared" si="322"/>
        <v>0</v>
      </c>
      <c r="AJ627" s="50">
        <f t="shared" si="323"/>
        <v>0</v>
      </c>
      <c r="AK627" s="50">
        <f t="shared" si="324"/>
        <v>0</v>
      </c>
      <c r="AL627" s="50">
        <f t="shared" si="325"/>
        <v>0.44504862979174553</v>
      </c>
      <c r="AR627" s="50">
        <f t="shared" si="326"/>
        <v>0.5854004207413348</v>
      </c>
      <c r="AS627" s="50">
        <f t="shared" si="327"/>
        <v>0.52394790910337663</v>
      </c>
      <c r="AT627" s="50">
        <f t="shared" si="328"/>
        <v>0.71950960991980517</v>
      </c>
      <c r="AV627" s="49">
        <f t="shared" si="329"/>
        <v>0</v>
      </c>
      <c r="AW627" s="49">
        <f t="shared" si="330"/>
        <v>0</v>
      </c>
      <c r="AX627" s="49">
        <f t="shared" si="331"/>
        <v>0</v>
      </c>
      <c r="AY627" s="49">
        <f t="shared" si="332"/>
        <v>1903.3417798677701</v>
      </c>
      <c r="AZ627" s="49">
        <f t="shared" si="333"/>
        <v>0</v>
      </c>
      <c r="BA627" s="49">
        <f t="shared" si="334"/>
        <v>0</v>
      </c>
      <c r="BB627" s="49">
        <f t="shared" si="335"/>
        <v>0</v>
      </c>
      <c r="BC627" s="49">
        <f t="shared" si="336"/>
        <v>0</v>
      </c>
      <c r="BD627" s="49">
        <f t="shared" si="337"/>
        <v>0</v>
      </c>
      <c r="BE627" s="49">
        <f t="shared" si="338"/>
        <v>3269.4867509581468</v>
      </c>
      <c r="BF627" s="49">
        <f t="shared" si="339"/>
        <v>2588.5061079740481</v>
      </c>
      <c r="BG627" s="49">
        <f t="shared" si="340"/>
        <v>3432.1957602540824</v>
      </c>
      <c r="BH627" s="72">
        <f t="shared" si="341"/>
        <v>11193.530399054047</v>
      </c>
      <c r="BI627" s="49">
        <f>VLOOKUP(A627,'1_12'!A:O,15,0)</f>
        <v>15191.37</v>
      </c>
      <c r="BJ627" s="73">
        <f t="shared" si="342"/>
        <v>-3997.8396009459539</v>
      </c>
      <c r="BK627" s="50">
        <f t="shared" si="343"/>
        <v>8.8420410720022533E-3</v>
      </c>
    </row>
    <row r="628" spans="1:63" x14ac:dyDescent="0.3">
      <c r="A628" s="77" t="s">
        <v>1281</v>
      </c>
      <c r="B628" s="77" t="s">
        <v>328</v>
      </c>
      <c r="C628" s="77">
        <f>VLOOKUP(B628,Площадь!D:E,2,0)</f>
        <v>59</v>
      </c>
      <c r="D628" s="113"/>
      <c r="E628">
        <v>31</v>
      </c>
      <c r="F628">
        <v>28</v>
      </c>
      <c r="G628">
        <v>31</v>
      </c>
      <c r="H628">
        <v>30</v>
      </c>
      <c r="I628">
        <v>31</v>
      </c>
      <c r="J628">
        <v>30</v>
      </c>
      <c r="K628">
        <v>31</v>
      </c>
      <c r="L628">
        <v>31</v>
      </c>
      <c r="M628">
        <v>30</v>
      </c>
      <c r="N628">
        <v>31</v>
      </c>
      <c r="O628">
        <v>30</v>
      </c>
      <c r="P628">
        <v>31</v>
      </c>
      <c r="Q628">
        <f t="shared" si="348"/>
        <v>365</v>
      </c>
      <c r="R628" s="50">
        <f>VLOOKUP(B628,'Общие показания'!A:H,8,0)</f>
        <v>0.3291925556185023</v>
      </c>
      <c r="S628" s="50">
        <f>VLOOKUP(B628,'Общие показания'!A:P,16,0)</f>
        <v>4.5058074443814995</v>
      </c>
      <c r="T628" s="50">
        <f t="shared" si="313"/>
        <v>0</v>
      </c>
      <c r="U628" s="50">
        <f t="shared" si="314"/>
        <v>0</v>
      </c>
      <c r="V628" s="50">
        <f t="shared" si="315"/>
        <v>0</v>
      </c>
      <c r="W628" s="50">
        <f t="shared" si="316"/>
        <v>0.3291925556185023</v>
      </c>
      <c r="X628" s="50">
        <f t="shared" si="317"/>
        <v>0</v>
      </c>
      <c r="Y628" s="50"/>
      <c r="Z628" s="50"/>
      <c r="AA628" s="50"/>
      <c r="AB628" s="50"/>
      <c r="AC628" s="50"/>
      <c r="AD628" s="50">
        <f t="shared" si="318"/>
        <v>1.7464858589138577</v>
      </c>
      <c r="AE628" s="50">
        <f t="shared" si="319"/>
        <v>1.2157502441928969</v>
      </c>
      <c r="AF628" s="50">
        <f t="shared" si="320"/>
        <v>1.5435713412747452</v>
      </c>
      <c r="AG628" s="50">
        <f t="shared" si="321"/>
        <v>0</v>
      </c>
      <c r="AI628" s="50">
        <f t="shared" si="322"/>
        <v>0</v>
      </c>
      <c r="AJ628" s="50">
        <f t="shared" si="323"/>
        <v>0</v>
      </c>
      <c r="AK628" s="50">
        <f t="shared" si="324"/>
        <v>0</v>
      </c>
      <c r="AL628" s="50">
        <f t="shared" si="325"/>
        <v>0.66813916431839671</v>
      </c>
      <c r="AR628" s="50">
        <f t="shared" si="326"/>
        <v>0.87884541536230931</v>
      </c>
      <c r="AS628" s="50">
        <f t="shared" si="327"/>
        <v>0.78658846404832627</v>
      </c>
      <c r="AT628" s="50">
        <f t="shared" si="328"/>
        <v>1.0801798215081047</v>
      </c>
      <c r="AV628" s="49">
        <f t="shared" si="329"/>
        <v>0</v>
      </c>
      <c r="AW628" s="49">
        <f t="shared" si="330"/>
        <v>0</v>
      </c>
      <c r="AX628" s="49">
        <f t="shared" si="331"/>
        <v>0</v>
      </c>
      <c r="AY628" s="49">
        <f t="shared" si="332"/>
        <v>2677.1973757298142</v>
      </c>
      <c r="AZ628" s="49">
        <f t="shared" si="333"/>
        <v>0</v>
      </c>
      <c r="BA628" s="49">
        <f t="shared" si="334"/>
        <v>0</v>
      </c>
      <c r="BB628" s="49">
        <f t="shared" si="335"/>
        <v>0</v>
      </c>
      <c r="BC628" s="49">
        <f t="shared" si="336"/>
        <v>0</v>
      </c>
      <c r="BD628" s="49">
        <f t="shared" si="337"/>
        <v>0</v>
      </c>
      <c r="BE628" s="49">
        <f t="shared" si="338"/>
        <v>7047.3342594159722</v>
      </c>
      <c r="BF628" s="49">
        <f t="shared" si="339"/>
        <v>5374.9979348544093</v>
      </c>
      <c r="BG628" s="49">
        <f t="shared" si="340"/>
        <v>7043.0926713277713</v>
      </c>
      <c r="BH628" s="72">
        <f t="shared" si="341"/>
        <v>22142.622241327968</v>
      </c>
      <c r="BI628" s="49">
        <f>VLOOKUP(A628,'1_12'!A:O,15,0)</f>
        <v>22806.360000000004</v>
      </c>
      <c r="BJ628" s="73">
        <f t="shared" si="342"/>
        <v>-663.73775867203585</v>
      </c>
      <c r="BK628" s="50">
        <f t="shared" si="343"/>
        <v>1.1650780883103302E-2</v>
      </c>
    </row>
    <row r="629" spans="1:63" x14ac:dyDescent="0.3">
      <c r="A629" s="77" t="s">
        <v>1316</v>
      </c>
      <c r="B629" s="77" t="s">
        <v>179</v>
      </c>
      <c r="C629" s="77">
        <f>VLOOKUP(B629,Площадь!D:E,2,0)</f>
        <v>33.5</v>
      </c>
      <c r="D629" s="113"/>
      <c r="E629">
        <v>31</v>
      </c>
      <c r="F629">
        <v>28</v>
      </c>
      <c r="G629">
        <v>31</v>
      </c>
      <c r="H629">
        <v>30</v>
      </c>
      <c r="I629">
        <v>31</v>
      </c>
      <c r="J629">
        <v>30</v>
      </c>
      <c r="K629">
        <v>31</v>
      </c>
      <c r="L629">
        <v>31</v>
      </c>
      <c r="M629">
        <v>30</v>
      </c>
      <c r="N629">
        <v>31</v>
      </c>
      <c r="O629">
        <v>30</v>
      </c>
      <c r="P629">
        <v>31</v>
      </c>
      <c r="Q629">
        <f t="shared" si="348"/>
        <v>365</v>
      </c>
      <c r="R629" s="50">
        <f>VLOOKUP(B629,'Общие показания'!A:H,8,0)</f>
        <v>0.18691441717321741</v>
      </c>
      <c r="S629" s="50">
        <f>VLOOKUP(B629,'Общие показания'!A:P,16,0)</f>
        <v>0</v>
      </c>
      <c r="T629" s="50">
        <f t="shared" si="313"/>
        <v>0</v>
      </c>
      <c r="U629" s="50">
        <f t="shared" si="314"/>
        <v>0</v>
      </c>
      <c r="V629" s="50">
        <f t="shared" si="315"/>
        <v>0</v>
      </c>
      <c r="W629" s="50">
        <f t="shared" si="316"/>
        <v>0.18691441717321741</v>
      </c>
      <c r="X629" s="50">
        <f t="shared" si="317"/>
        <v>0</v>
      </c>
      <c r="Y629" s="50"/>
      <c r="Z629" s="50"/>
      <c r="AA629" s="50"/>
      <c r="AB629" s="50"/>
      <c r="AC629" s="50"/>
      <c r="AD629" s="50">
        <f t="shared" si="318"/>
        <v>0</v>
      </c>
      <c r="AE629" s="50">
        <f t="shared" si="319"/>
        <v>0</v>
      </c>
      <c r="AF629" s="50">
        <f t="shared" si="320"/>
        <v>0</v>
      </c>
      <c r="AG629" s="50">
        <f t="shared" si="321"/>
        <v>0</v>
      </c>
      <c r="AI629" s="50">
        <f t="shared" si="322"/>
        <v>0</v>
      </c>
      <c r="AJ629" s="50">
        <f t="shared" si="323"/>
        <v>0</v>
      </c>
      <c r="AK629" s="50">
        <f t="shared" si="324"/>
        <v>0</v>
      </c>
      <c r="AL629" s="50">
        <f t="shared" si="325"/>
        <v>0.37936715262146253</v>
      </c>
      <c r="AR629" s="50">
        <f t="shared" si="326"/>
        <v>0.49900544770571803</v>
      </c>
      <c r="AS629" s="50">
        <f t="shared" si="327"/>
        <v>0.44662226348506656</v>
      </c>
      <c r="AT629" s="50">
        <f t="shared" si="328"/>
        <v>0.61332244102578815</v>
      </c>
      <c r="AV629" s="49">
        <f t="shared" si="329"/>
        <v>0</v>
      </c>
      <c r="AW629" s="49">
        <f t="shared" si="330"/>
        <v>0</v>
      </c>
      <c r="AX629" s="49">
        <f t="shared" si="331"/>
        <v>0</v>
      </c>
      <c r="AY629" s="49">
        <f t="shared" si="332"/>
        <v>1520.1035946940472</v>
      </c>
      <c r="AZ629" s="49">
        <f t="shared" si="333"/>
        <v>0</v>
      </c>
      <c r="BA629" s="49">
        <f t="shared" si="334"/>
        <v>0</v>
      </c>
      <c r="BB629" s="49">
        <f t="shared" si="335"/>
        <v>0</v>
      </c>
      <c r="BC629" s="49">
        <f t="shared" si="336"/>
        <v>0</v>
      </c>
      <c r="BD629" s="49">
        <f t="shared" si="337"/>
        <v>0</v>
      </c>
      <c r="BE629" s="49">
        <f t="shared" si="338"/>
        <v>1339.5102636033214</v>
      </c>
      <c r="BF629" s="49">
        <f t="shared" si="339"/>
        <v>1198.8949392087734</v>
      </c>
      <c r="BG629" s="49">
        <f t="shared" si="340"/>
        <v>1646.3782277919847</v>
      </c>
      <c r="BH629" s="72">
        <f t="shared" si="341"/>
        <v>5704.8870252981269</v>
      </c>
      <c r="BI629" s="49">
        <f>VLOOKUP(A629,'1_12'!A:O,15,0)</f>
        <v>12949.38</v>
      </c>
      <c r="BJ629" s="73">
        <f t="shared" si="342"/>
        <v>-7244.4929747018723</v>
      </c>
      <c r="BK629" s="50">
        <f t="shared" si="343"/>
        <v>5.2866460746548577E-3</v>
      </c>
    </row>
    <row r="630" spans="1:63" x14ac:dyDescent="0.3">
      <c r="A630" s="77" t="s">
        <v>1324</v>
      </c>
      <c r="B630" s="77" t="s">
        <v>226</v>
      </c>
      <c r="C630" s="77">
        <f>VLOOKUP(B630,Площадь!D:E,2,0)</f>
        <v>32.5</v>
      </c>
      <c r="D630" s="113"/>
      <c r="E630">
        <v>31</v>
      </c>
      <c r="F630">
        <v>28</v>
      </c>
      <c r="G630">
        <v>31</v>
      </c>
      <c r="H630">
        <v>30</v>
      </c>
      <c r="I630">
        <v>31</v>
      </c>
      <c r="J630">
        <v>30</v>
      </c>
      <c r="K630">
        <v>31</v>
      </c>
      <c r="L630">
        <v>31</v>
      </c>
      <c r="M630">
        <v>30</v>
      </c>
      <c r="N630">
        <v>31</v>
      </c>
      <c r="O630">
        <v>30</v>
      </c>
      <c r="P630">
        <v>31</v>
      </c>
      <c r="Q630">
        <f t="shared" si="348"/>
        <v>365</v>
      </c>
      <c r="R630" s="50">
        <f>VLOOKUP(B630,'Общие показания'!A:H,8,0)</f>
        <v>0.18133488233222583</v>
      </c>
      <c r="S630" s="50">
        <f>VLOOKUP(B630,'Общие показания'!A:P,16,0)</f>
        <v>1.429665117667775</v>
      </c>
      <c r="T630" s="50">
        <f t="shared" si="313"/>
        <v>0</v>
      </c>
      <c r="U630" s="50">
        <f t="shared" si="314"/>
        <v>0</v>
      </c>
      <c r="V630" s="50">
        <f t="shared" si="315"/>
        <v>0</v>
      </c>
      <c r="W630" s="50">
        <f t="shared" si="316"/>
        <v>0.18133488233222583</v>
      </c>
      <c r="X630" s="50">
        <f t="shared" si="317"/>
        <v>0</v>
      </c>
      <c r="Y630" s="50"/>
      <c r="Z630" s="50"/>
      <c r="AA630" s="50"/>
      <c r="AB630" s="50"/>
      <c r="AC630" s="50"/>
      <c r="AD630" s="50">
        <f t="shared" si="318"/>
        <v>0.55414927109294776</v>
      </c>
      <c r="AE630" s="50">
        <f t="shared" si="319"/>
        <v>0.38575010969143864</v>
      </c>
      <c r="AF630" s="50">
        <f t="shared" si="320"/>
        <v>0.48976573688338881</v>
      </c>
      <c r="AG630" s="50">
        <f t="shared" si="321"/>
        <v>0</v>
      </c>
      <c r="AI630" s="50">
        <f t="shared" si="322"/>
        <v>0</v>
      </c>
      <c r="AJ630" s="50">
        <f t="shared" si="323"/>
        <v>0</v>
      </c>
      <c r="AK630" s="50">
        <f t="shared" si="324"/>
        <v>0</v>
      </c>
      <c r="AL630" s="50">
        <f t="shared" si="325"/>
        <v>0.36804276000589647</v>
      </c>
      <c r="AR630" s="50">
        <f t="shared" si="326"/>
        <v>0.48410976269957717</v>
      </c>
      <c r="AS630" s="50">
        <f t="shared" si="327"/>
        <v>0.43329025561984069</v>
      </c>
      <c r="AT630" s="50">
        <f t="shared" si="328"/>
        <v>0.59501430845785419</v>
      </c>
      <c r="AV630" s="49">
        <f t="shared" si="329"/>
        <v>0</v>
      </c>
      <c r="AW630" s="49">
        <f t="shared" si="330"/>
        <v>0</v>
      </c>
      <c r="AX630" s="49">
        <f t="shared" si="331"/>
        <v>0</v>
      </c>
      <c r="AY630" s="49">
        <f t="shared" si="332"/>
        <v>1474.7273679867619</v>
      </c>
      <c r="AZ630" s="49">
        <f t="shared" si="333"/>
        <v>0</v>
      </c>
      <c r="BA630" s="49">
        <f t="shared" si="334"/>
        <v>0</v>
      </c>
      <c r="BB630" s="49">
        <f t="shared" si="335"/>
        <v>0</v>
      </c>
      <c r="BC630" s="49">
        <f t="shared" si="336"/>
        <v>0</v>
      </c>
      <c r="BD630" s="49">
        <f t="shared" si="337"/>
        <v>0</v>
      </c>
      <c r="BE630" s="49">
        <f t="shared" si="338"/>
        <v>2787.0610199513021</v>
      </c>
      <c r="BF630" s="49">
        <f t="shared" si="339"/>
        <v>2198.5991950269859</v>
      </c>
      <c r="BG630" s="49">
        <f t="shared" si="340"/>
        <v>2911.9401625122196</v>
      </c>
      <c r="BH630" s="72">
        <f t="shared" si="341"/>
        <v>9372.3277454772688</v>
      </c>
      <c r="BI630" s="49">
        <f>VLOOKUP(A630,'1_12'!A:O,15,0)</f>
        <v>12562.829999999998</v>
      </c>
      <c r="BJ630" s="73">
        <f t="shared" si="342"/>
        <v>-3190.5022545227293</v>
      </c>
      <c r="BK630" s="50">
        <f t="shared" si="343"/>
        <v>8.9524540686747936E-3</v>
      </c>
    </row>
    <row r="631" spans="1:63" x14ac:dyDescent="0.3">
      <c r="A631" s="77" t="s">
        <v>1559</v>
      </c>
      <c r="B631" s="77" t="s">
        <v>183</v>
      </c>
      <c r="C631" s="77">
        <f>VLOOKUP(B631,Площадь!D:E,2,0)</f>
        <v>61.5</v>
      </c>
      <c r="D631" s="113"/>
      <c r="E631">
        <v>31</v>
      </c>
      <c r="F631">
        <v>28</v>
      </c>
      <c r="G631">
        <v>31</v>
      </c>
      <c r="H631">
        <v>30</v>
      </c>
      <c r="I631">
        <v>31</v>
      </c>
      <c r="J631">
        <v>30</v>
      </c>
      <c r="K631">
        <v>31</v>
      </c>
      <c r="L631">
        <v>31</v>
      </c>
      <c r="M631">
        <v>30</v>
      </c>
      <c r="N631">
        <v>31</v>
      </c>
      <c r="O631">
        <v>30</v>
      </c>
      <c r="P631">
        <v>31</v>
      </c>
      <c r="Q631">
        <f t="shared" si="348"/>
        <v>365</v>
      </c>
      <c r="R631" s="50">
        <f>VLOOKUP(B631,'Общие показания'!A:H,8,0)</f>
        <v>0.34314139272098121</v>
      </c>
      <c r="S631" s="50">
        <f>VLOOKUP(B631,'Общие показания'!A:P,16,0)</f>
        <v>1.941858607279018</v>
      </c>
      <c r="T631" s="50">
        <f t="shared" si="313"/>
        <v>0</v>
      </c>
      <c r="U631" s="50">
        <f t="shared" si="314"/>
        <v>0</v>
      </c>
      <c r="V631" s="50">
        <f t="shared" si="315"/>
        <v>0</v>
      </c>
      <c r="W631" s="50">
        <f t="shared" si="316"/>
        <v>0.34314139272098121</v>
      </c>
      <c r="X631" s="50">
        <f t="shared" si="317"/>
        <v>0</v>
      </c>
      <c r="Y631" s="50"/>
      <c r="Z631" s="50"/>
      <c r="AA631" s="50"/>
      <c r="AB631" s="50"/>
      <c r="AC631" s="50"/>
      <c r="AD631" s="50">
        <f t="shared" si="318"/>
        <v>0.7526794341493428</v>
      </c>
      <c r="AE631" s="50">
        <f t="shared" si="319"/>
        <v>0.52394939311739896</v>
      </c>
      <c r="AF631" s="50">
        <f t="shared" si="320"/>
        <v>0.66522978001227639</v>
      </c>
      <c r="AG631" s="50">
        <f t="shared" si="321"/>
        <v>0</v>
      </c>
      <c r="AI631" s="50">
        <f t="shared" si="322"/>
        <v>0</v>
      </c>
      <c r="AJ631" s="50">
        <f t="shared" si="323"/>
        <v>0</v>
      </c>
      <c r="AK631" s="50">
        <f t="shared" si="324"/>
        <v>0</v>
      </c>
      <c r="AL631" s="50">
        <f t="shared" si="325"/>
        <v>0.6964501458573118</v>
      </c>
      <c r="AR631" s="50">
        <f t="shared" si="326"/>
        <v>0.91608462787766143</v>
      </c>
      <c r="AS631" s="50">
        <f t="shared" si="327"/>
        <v>0.81991848371139087</v>
      </c>
      <c r="AT631" s="50">
        <f t="shared" si="328"/>
        <v>1.1259501529279394</v>
      </c>
      <c r="AV631" s="49">
        <f t="shared" si="329"/>
        <v>0</v>
      </c>
      <c r="AW631" s="49">
        <f t="shared" si="330"/>
        <v>0</v>
      </c>
      <c r="AX631" s="49">
        <f t="shared" si="331"/>
        <v>0</v>
      </c>
      <c r="AY631" s="49">
        <f t="shared" si="332"/>
        <v>2790.6379424980269</v>
      </c>
      <c r="AZ631" s="49">
        <f t="shared" si="333"/>
        <v>0</v>
      </c>
      <c r="BA631" s="49">
        <f t="shared" si="334"/>
        <v>0</v>
      </c>
      <c r="BB631" s="49">
        <f t="shared" si="335"/>
        <v>0</v>
      </c>
      <c r="BC631" s="49">
        <f t="shared" si="336"/>
        <v>0</v>
      </c>
      <c r="BD631" s="49">
        <f t="shared" si="337"/>
        <v>0</v>
      </c>
      <c r="BE631" s="49">
        <f t="shared" si="338"/>
        <v>4479.5634975428093</v>
      </c>
      <c r="BF631" s="49">
        <f t="shared" si="339"/>
        <v>3607.4251738441308</v>
      </c>
      <c r="BG631" s="49">
        <f t="shared" si="340"/>
        <v>4808.1717647873984</v>
      </c>
      <c r="BH631" s="72">
        <f t="shared" si="341"/>
        <v>15685.798378672367</v>
      </c>
      <c r="BI631" s="49">
        <f>VLOOKUP(A631,'1_12'!A:O,15,0)</f>
        <v>23772.69</v>
      </c>
      <c r="BJ631" s="73">
        <f t="shared" si="342"/>
        <v>-8086.8916213276316</v>
      </c>
      <c r="BK631" s="50">
        <f t="shared" si="343"/>
        <v>7.9178907999651795E-3</v>
      </c>
    </row>
    <row r="632" spans="1:63" x14ac:dyDescent="0.3">
      <c r="A632" s="77" t="s">
        <v>1331</v>
      </c>
      <c r="B632" s="77" t="s">
        <v>45</v>
      </c>
      <c r="C632" s="77">
        <f>VLOOKUP(B632,Площадь!D:E,2,0)</f>
        <v>39.1</v>
      </c>
      <c r="D632" s="113"/>
      <c r="E632">
        <v>31</v>
      </c>
      <c r="F632">
        <v>28</v>
      </c>
      <c r="G632">
        <v>31</v>
      </c>
      <c r="H632">
        <v>30</v>
      </c>
      <c r="I632">
        <v>31</v>
      </c>
      <c r="J632">
        <v>30</v>
      </c>
      <c r="K632">
        <v>31</v>
      </c>
      <c r="L632">
        <v>31</v>
      </c>
      <c r="M632">
        <v>30</v>
      </c>
      <c r="N632">
        <v>31</v>
      </c>
      <c r="O632">
        <v>30</v>
      </c>
      <c r="P632">
        <v>31</v>
      </c>
      <c r="Q632">
        <f t="shared" si="348"/>
        <v>365</v>
      </c>
      <c r="R632" s="50">
        <f>VLOOKUP(B632,'Общие показания'!A:H,8,0)</f>
        <v>0.6</v>
      </c>
      <c r="S632" s="50">
        <f>VLOOKUP(B632,'Общие показания'!A:P,16,0)</f>
        <v>0.21300000000000097</v>
      </c>
      <c r="T632" s="50">
        <f t="shared" si="313"/>
        <v>0</v>
      </c>
      <c r="U632" s="50">
        <f t="shared" si="314"/>
        <v>0</v>
      </c>
      <c r="V632" s="50">
        <f t="shared" si="315"/>
        <v>0</v>
      </c>
      <c r="W632" s="50">
        <f t="shared" si="316"/>
        <v>0.6</v>
      </c>
      <c r="X632" s="50">
        <f t="shared" si="317"/>
        <v>0</v>
      </c>
      <c r="Y632" s="50"/>
      <c r="Z632" s="50"/>
      <c r="AA632" s="50"/>
      <c r="AB632" s="50"/>
      <c r="AC632" s="50"/>
      <c r="AD632" s="50">
        <f t="shared" si="318"/>
        <v>8.2560449495576935E-2</v>
      </c>
      <c r="AE632" s="50">
        <f t="shared" si="319"/>
        <v>5.7471342308688972E-2</v>
      </c>
      <c r="AF632" s="50">
        <f t="shared" si="320"/>
        <v>7.296820819573506E-2</v>
      </c>
      <c r="AG632" s="50">
        <f t="shared" si="321"/>
        <v>0</v>
      </c>
      <c r="AI632" s="50">
        <f t="shared" si="322"/>
        <v>0</v>
      </c>
      <c r="AJ632" s="50">
        <f t="shared" si="323"/>
        <v>0</v>
      </c>
      <c r="AK632" s="50">
        <f t="shared" si="324"/>
        <v>0</v>
      </c>
      <c r="AL632" s="50">
        <f t="shared" si="325"/>
        <v>0.4427837512686324</v>
      </c>
      <c r="AR632" s="50">
        <f t="shared" si="326"/>
        <v>0.58242128374010671</v>
      </c>
      <c r="AS632" s="50">
        <f t="shared" si="327"/>
        <v>0.52128150753033142</v>
      </c>
      <c r="AT632" s="50">
        <f t="shared" si="328"/>
        <v>0.71584798340621847</v>
      </c>
      <c r="AV632" s="49">
        <f t="shared" si="329"/>
        <v>0</v>
      </c>
      <c r="AW632" s="49">
        <f t="shared" si="330"/>
        <v>0</v>
      </c>
      <c r="AX632" s="49">
        <f t="shared" si="331"/>
        <v>0</v>
      </c>
      <c r="AY632" s="49">
        <f t="shared" si="332"/>
        <v>2799.2069905554663</v>
      </c>
      <c r="AZ632" s="49">
        <f t="shared" si="333"/>
        <v>0</v>
      </c>
      <c r="BA632" s="49">
        <f t="shared" si="334"/>
        <v>0</v>
      </c>
      <c r="BB632" s="49">
        <f t="shared" si="335"/>
        <v>0</v>
      </c>
      <c r="BC632" s="49">
        <f t="shared" si="336"/>
        <v>0</v>
      </c>
      <c r="BD632" s="49">
        <f t="shared" si="337"/>
        <v>0</v>
      </c>
      <c r="BE632" s="49">
        <f t="shared" si="338"/>
        <v>1785.0503654285399</v>
      </c>
      <c r="BF632" s="49">
        <f t="shared" si="339"/>
        <v>1553.5809999938729</v>
      </c>
      <c r="BG632" s="49">
        <f t="shared" si="340"/>
        <v>2117.4666320886199</v>
      </c>
      <c r="BH632" s="72">
        <f t="shared" si="341"/>
        <v>8255.3049880664985</v>
      </c>
      <c r="BI632" s="49">
        <f>VLOOKUP(A632,'1_12'!A:O,15,0)</f>
        <v>15114.06</v>
      </c>
      <c r="BJ632" s="73">
        <f t="shared" si="342"/>
        <v>-6858.755011933501</v>
      </c>
      <c r="BK632" s="50">
        <f t="shared" si="343"/>
        <v>6.5544214107955872E-3</v>
      </c>
    </row>
    <row r="633" spans="1:63" x14ac:dyDescent="0.3">
      <c r="A633" s="77" t="s">
        <v>1333</v>
      </c>
      <c r="B633" s="77" t="s">
        <v>95</v>
      </c>
      <c r="C633" s="77">
        <f>VLOOKUP(B633,Площадь!D:E,2,0)</f>
        <v>31.8</v>
      </c>
      <c r="D633" s="113"/>
      <c r="E633">
        <v>31</v>
      </c>
      <c r="F633">
        <v>28</v>
      </c>
      <c r="G633">
        <v>31</v>
      </c>
      <c r="H633">
        <v>30</v>
      </c>
      <c r="I633">
        <v>31</v>
      </c>
      <c r="J633">
        <v>30</v>
      </c>
      <c r="K633">
        <v>31</v>
      </c>
      <c r="L633">
        <v>31</v>
      </c>
      <c r="M633">
        <v>30</v>
      </c>
      <c r="N633">
        <v>31</v>
      </c>
      <c r="O633">
        <v>30</v>
      </c>
      <c r="P633">
        <v>31</v>
      </c>
      <c r="Q633">
        <f t="shared" si="348"/>
        <v>365</v>
      </c>
      <c r="R633" s="50">
        <f>VLOOKUP(B633,'Общие показания'!A:H,8,0)</f>
        <v>0.17742920794353176</v>
      </c>
      <c r="S633" s="50">
        <f>VLOOKUP(B633,'Общие показания'!A:P,16,0)</f>
        <v>1.7655707920564687</v>
      </c>
      <c r="T633" s="50">
        <f t="shared" si="313"/>
        <v>0</v>
      </c>
      <c r="U633" s="50">
        <f t="shared" si="314"/>
        <v>0</v>
      </c>
      <c r="V633" s="50">
        <f t="shared" si="315"/>
        <v>0</v>
      </c>
      <c r="W633" s="50">
        <f t="shared" si="316"/>
        <v>0.17742920794353176</v>
      </c>
      <c r="X633" s="50">
        <f t="shared" si="317"/>
        <v>0</v>
      </c>
      <c r="Y633" s="50"/>
      <c r="Z633" s="50"/>
      <c r="AA633" s="50"/>
      <c r="AB633" s="50"/>
      <c r="AC633" s="50"/>
      <c r="AD633" s="50">
        <f t="shared" si="318"/>
        <v>0.68434891177672863</v>
      </c>
      <c r="AE633" s="50">
        <f t="shared" si="319"/>
        <v>0.47638367774882617</v>
      </c>
      <c r="AF633" s="50">
        <f t="shared" si="320"/>
        <v>0.60483820253091403</v>
      </c>
      <c r="AG633" s="50">
        <f t="shared" si="321"/>
        <v>0</v>
      </c>
      <c r="AI633" s="50">
        <f t="shared" si="322"/>
        <v>0</v>
      </c>
      <c r="AJ633" s="50">
        <f t="shared" si="323"/>
        <v>0</v>
      </c>
      <c r="AK633" s="50">
        <f t="shared" si="324"/>
        <v>0</v>
      </c>
      <c r="AL633" s="50">
        <f t="shared" si="325"/>
        <v>0.36011568517500026</v>
      </c>
      <c r="AR633" s="50">
        <f t="shared" si="326"/>
        <v>0.47368278319527862</v>
      </c>
      <c r="AS633" s="50">
        <f t="shared" si="327"/>
        <v>0.42395785011418263</v>
      </c>
      <c r="AT633" s="50">
        <f t="shared" si="328"/>
        <v>0.5821986156603004</v>
      </c>
      <c r="AV633" s="49">
        <f t="shared" si="329"/>
        <v>0</v>
      </c>
      <c r="AW633" s="49">
        <f t="shared" si="330"/>
        <v>0</v>
      </c>
      <c r="AX633" s="49">
        <f t="shared" si="331"/>
        <v>0</v>
      </c>
      <c r="AY633" s="49">
        <f t="shared" si="332"/>
        <v>1442.9640092916627</v>
      </c>
      <c r="AZ633" s="49">
        <f t="shared" si="333"/>
        <v>0</v>
      </c>
      <c r="BA633" s="49">
        <f t="shared" si="334"/>
        <v>0</v>
      </c>
      <c r="BB633" s="49">
        <f t="shared" si="335"/>
        <v>0</v>
      </c>
      <c r="BC633" s="49">
        <f t="shared" si="336"/>
        <v>0</v>
      </c>
      <c r="BD633" s="49">
        <f t="shared" si="337"/>
        <v>0</v>
      </c>
      <c r="BE633" s="49">
        <f t="shared" si="338"/>
        <v>3108.5739607150576</v>
      </c>
      <c r="BF633" s="49">
        <f t="shared" si="339"/>
        <v>2416.8407837343466</v>
      </c>
      <c r="BG633" s="49">
        <f t="shared" si="340"/>
        <v>3186.434153279768</v>
      </c>
      <c r="BH633" s="72">
        <f t="shared" si="341"/>
        <v>10154.812907020834</v>
      </c>
      <c r="BI633" s="49">
        <f>VLOOKUP(A633,'1_12'!A:O,15,0)</f>
        <v>12292.199999999997</v>
      </c>
      <c r="BJ633" s="73">
        <f t="shared" si="342"/>
        <v>-2137.3870929791628</v>
      </c>
      <c r="BK633" s="50">
        <f t="shared" si="343"/>
        <v>9.9134039154736963E-3</v>
      </c>
    </row>
    <row r="634" spans="1:63" x14ac:dyDescent="0.3">
      <c r="A634" s="77" t="s">
        <v>1629</v>
      </c>
      <c r="B634" s="77" t="s">
        <v>73</v>
      </c>
      <c r="C634" s="77">
        <f>VLOOKUP(B634,Площадь!D:E,2,0)</f>
        <v>32.1</v>
      </c>
      <c r="D634" s="113"/>
      <c r="E634">
        <v>31</v>
      </c>
      <c r="F634">
        <v>28</v>
      </c>
      <c r="G634">
        <v>31</v>
      </c>
      <c r="H634">
        <v>30</v>
      </c>
      <c r="I634">
        <v>31</v>
      </c>
      <c r="J634">
        <v>30</v>
      </c>
      <c r="K634">
        <v>31</v>
      </c>
      <c r="L634">
        <v>31</v>
      </c>
      <c r="M634">
        <v>30</v>
      </c>
      <c r="N634">
        <v>31</v>
      </c>
      <c r="O634">
        <v>30</v>
      </c>
      <c r="P634">
        <v>31</v>
      </c>
      <c r="Q634">
        <f t="shared" si="348"/>
        <v>365</v>
      </c>
      <c r="R634" s="50">
        <f>VLOOKUP(B634,'Общие показания'!A:H,8,0)</f>
        <v>0.17910306839582923</v>
      </c>
      <c r="S634" s="50">
        <f>VLOOKUP(B634,'Общие показания'!A:P,16,0)</f>
        <v>2.4158969316041716</v>
      </c>
      <c r="T634" s="50">
        <f t="shared" si="313"/>
        <v>0</v>
      </c>
      <c r="U634" s="50">
        <f t="shared" si="314"/>
        <v>0</v>
      </c>
      <c r="V634" s="50">
        <f t="shared" si="315"/>
        <v>0</v>
      </c>
      <c r="W634" s="50">
        <f t="shared" si="316"/>
        <v>0.17910306839582923</v>
      </c>
      <c r="X634" s="50">
        <f t="shared" si="317"/>
        <v>0</v>
      </c>
      <c r="Y634" s="50"/>
      <c r="Z634" s="50"/>
      <c r="AA634" s="50"/>
      <c r="AB634" s="50"/>
      <c r="AC634" s="50"/>
      <c r="AD634" s="50">
        <f t="shared" si="318"/>
        <v>0.93642035966302628</v>
      </c>
      <c r="AE634" s="50">
        <f t="shared" si="319"/>
        <v>0.65185370675462007</v>
      </c>
      <c r="AF634" s="50">
        <f t="shared" si="320"/>
        <v>0.82762286518652539</v>
      </c>
      <c r="AG634" s="50">
        <f t="shared" si="321"/>
        <v>0</v>
      </c>
      <c r="AI634" s="50">
        <f t="shared" si="322"/>
        <v>0</v>
      </c>
      <c r="AJ634" s="50">
        <f t="shared" si="323"/>
        <v>0</v>
      </c>
      <c r="AK634" s="50">
        <f t="shared" si="324"/>
        <v>0</v>
      </c>
      <c r="AL634" s="50">
        <f t="shared" si="325"/>
        <v>0.36351300295967004</v>
      </c>
      <c r="AR634" s="50">
        <f t="shared" si="326"/>
        <v>0.47815148869712087</v>
      </c>
      <c r="AS634" s="50">
        <f t="shared" si="327"/>
        <v>0.42795745247375039</v>
      </c>
      <c r="AT634" s="50">
        <f t="shared" si="328"/>
        <v>0.58769105543068068</v>
      </c>
      <c r="AV634" s="49">
        <f t="shared" si="329"/>
        <v>0</v>
      </c>
      <c r="AW634" s="49">
        <f t="shared" si="330"/>
        <v>0</v>
      </c>
      <c r="AX634" s="49">
        <f t="shared" si="331"/>
        <v>0</v>
      </c>
      <c r="AY634" s="49">
        <f t="shared" si="332"/>
        <v>1456.5768773038481</v>
      </c>
      <c r="AZ634" s="49">
        <f t="shared" si="333"/>
        <v>0</v>
      </c>
      <c r="BA634" s="49">
        <f t="shared" si="334"/>
        <v>0</v>
      </c>
      <c r="BB634" s="49">
        <f t="shared" si="335"/>
        <v>0</v>
      </c>
      <c r="BC634" s="49">
        <f t="shared" si="336"/>
        <v>0</v>
      </c>
      <c r="BD634" s="49">
        <f t="shared" si="337"/>
        <v>0</v>
      </c>
      <c r="BE634" s="49">
        <f t="shared" si="338"/>
        <v>3797.2200868640443</v>
      </c>
      <c r="BF634" s="49">
        <f t="shared" si="339"/>
        <v>2898.6018833862681</v>
      </c>
      <c r="BG634" s="49">
        <f t="shared" si="340"/>
        <v>3799.2120759480035</v>
      </c>
      <c r="BH634" s="72">
        <f t="shared" si="341"/>
        <v>11951.610923502163</v>
      </c>
      <c r="BI634" s="49">
        <f>VLOOKUP(A634,'1_12'!A:O,15,0)</f>
        <v>12408.210000000003</v>
      </c>
      <c r="BJ634" s="73">
        <f t="shared" si="342"/>
        <v>-456.59907649783963</v>
      </c>
      <c r="BK634" s="50">
        <f t="shared" si="343"/>
        <v>1.1558444962516153E-2</v>
      </c>
    </row>
    <row r="635" spans="1:63" x14ac:dyDescent="0.3">
      <c r="A635" s="77" t="s">
        <v>1779</v>
      </c>
      <c r="B635" s="77" t="s">
        <v>114</v>
      </c>
      <c r="C635" s="77">
        <f>VLOOKUP(B635,Площадь!D:E,2,0)</f>
        <v>39.299999999999997</v>
      </c>
      <c r="D635" s="113"/>
      <c r="E635">
        <v>31</v>
      </c>
      <c r="F635">
        <v>28</v>
      </c>
      <c r="G635">
        <v>31</v>
      </c>
      <c r="H635">
        <v>30</v>
      </c>
      <c r="I635">
        <v>31</v>
      </c>
      <c r="J635">
        <v>30</v>
      </c>
      <c r="K635">
        <v>31</v>
      </c>
      <c r="L635">
        <v>31</v>
      </c>
      <c r="M635">
        <v>30</v>
      </c>
      <c r="N635">
        <v>31</v>
      </c>
      <c r="O635">
        <v>30</v>
      </c>
      <c r="P635">
        <v>31</v>
      </c>
      <c r="Q635">
        <f t="shared" si="348"/>
        <v>365</v>
      </c>
      <c r="R635" s="50">
        <f>VLOOKUP(B635,'Общие показания'!A:H,8,0)</f>
        <v>0.21927571925096845</v>
      </c>
      <c r="S635" s="50">
        <f>VLOOKUP(B635,'Общие показания'!A:P,16,0)</f>
        <v>2.3407242807490309</v>
      </c>
      <c r="T635" s="50">
        <f t="shared" si="313"/>
        <v>0</v>
      </c>
      <c r="U635" s="50">
        <f t="shared" si="314"/>
        <v>0</v>
      </c>
      <c r="V635" s="50">
        <f t="shared" si="315"/>
        <v>0</v>
      </c>
      <c r="W635" s="50">
        <f t="shared" si="316"/>
        <v>0.21927571925096845</v>
      </c>
      <c r="X635" s="50">
        <f t="shared" si="317"/>
        <v>0</v>
      </c>
      <c r="Y635" s="50"/>
      <c r="Z635" s="50"/>
      <c r="AA635" s="50"/>
      <c r="AB635" s="50"/>
      <c r="AC635" s="50"/>
      <c r="AD635" s="50">
        <f t="shared" si="318"/>
        <v>0.90728285804624487</v>
      </c>
      <c r="AE635" s="50">
        <f t="shared" si="319"/>
        <v>0.63157073422153398</v>
      </c>
      <c r="AF635" s="50">
        <f t="shared" si="320"/>
        <v>0.8018706884812522</v>
      </c>
      <c r="AG635" s="50">
        <f t="shared" si="321"/>
        <v>0</v>
      </c>
      <c r="AI635" s="50">
        <f t="shared" si="322"/>
        <v>0</v>
      </c>
      <c r="AJ635" s="50">
        <f t="shared" si="323"/>
        <v>0</v>
      </c>
      <c r="AK635" s="50">
        <f t="shared" si="324"/>
        <v>0</v>
      </c>
      <c r="AL635" s="50">
        <f t="shared" si="325"/>
        <v>0.44504862979174553</v>
      </c>
      <c r="AR635" s="50">
        <f t="shared" si="326"/>
        <v>0.5854004207413348</v>
      </c>
      <c r="AS635" s="50">
        <f t="shared" si="327"/>
        <v>0.52394790910337663</v>
      </c>
      <c r="AT635" s="50">
        <f t="shared" si="328"/>
        <v>0.71950960991980517</v>
      </c>
      <c r="AV635" s="49">
        <f t="shared" si="329"/>
        <v>0</v>
      </c>
      <c r="AW635" s="49">
        <f t="shared" si="330"/>
        <v>0</v>
      </c>
      <c r="AX635" s="49">
        <f t="shared" si="331"/>
        <v>0</v>
      </c>
      <c r="AY635" s="49">
        <f t="shared" si="332"/>
        <v>1783.2857095962997</v>
      </c>
      <c r="AZ635" s="49">
        <f t="shared" si="333"/>
        <v>0</v>
      </c>
      <c r="BA635" s="49">
        <f t="shared" si="334"/>
        <v>0</v>
      </c>
      <c r="BB635" s="49">
        <f t="shared" si="335"/>
        <v>0</v>
      </c>
      <c r="BC635" s="49">
        <f t="shared" si="336"/>
        <v>0</v>
      </c>
      <c r="BD635" s="49">
        <f t="shared" si="337"/>
        <v>0</v>
      </c>
      <c r="BE635" s="49">
        <f t="shared" si="338"/>
        <v>4006.8992862462273</v>
      </c>
      <c r="BF635" s="49">
        <f t="shared" si="339"/>
        <v>3101.8280253956568</v>
      </c>
      <c r="BG635" s="49">
        <f t="shared" si="340"/>
        <v>4083.9324178158627</v>
      </c>
      <c r="BH635" s="72">
        <f t="shared" si="341"/>
        <v>12975.945439054047</v>
      </c>
      <c r="BI635" s="49">
        <f>VLOOKUP(A635,'1_12'!A:O,15,0)</f>
        <v>15191.37</v>
      </c>
      <c r="BJ635" s="73">
        <f t="shared" si="342"/>
        <v>-2215.424560945954</v>
      </c>
      <c r="BK635" s="50">
        <f t="shared" si="343"/>
        <v>1.025001393035679E-2</v>
      </c>
    </row>
    <row r="636" spans="1:63" x14ac:dyDescent="0.3">
      <c r="A636" s="77" t="s">
        <v>1439</v>
      </c>
      <c r="B636" s="77" t="s">
        <v>111</v>
      </c>
      <c r="C636" s="77">
        <f>VLOOKUP(B636,Площадь!D:E,2,0)</f>
        <v>59</v>
      </c>
      <c r="D636" s="113"/>
      <c r="E636">
        <v>31</v>
      </c>
      <c r="F636">
        <v>28</v>
      </c>
      <c r="G636">
        <v>31</v>
      </c>
      <c r="H636">
        <v>30</v>
      </c>
      <c r="I636">
        <v>31</v>
      </c>
      <c r="J636">
        <v>30</v>
      </c>
      <c r="K636">
        <v>31</v>
      </c>
      <c r="L636">
        <v>31</v>
      </c>
      <c r="M636">
        <v>30</v>
      </c>
      <c r="N636">
        <v>31</v>
      </c>
      <c r="O636">
        <v>30</v>
      </c>
      <c r="P636">
        <v>31</v>
      </c>
      <c r="Q636">
        <f t="shared" si="348"/>
        <v>365</v>
      </c>
      <c r="R636" s="50">
        <f>VLOOKUP(B636,'Общие показания'!A:H,8,0)</f>
        <v>0.44600000000000001</v>
      </c>
      <c r="S636" s="50">
        <f>VLOOKUP(B636,'Общие показания'!A:P,16,0)</f>
        <v>1.722999999999999</v>
      </c>
      <c r="T636" s="50">
        <f t="shared" si="313"/>
        <v>0</v>
      </c>
      <c r="U636" s="50">
        <f t="shared" si="314"/>
        <v>0</v>
      </c>
      <c r="V636" s="50">
        <f t="shared" si="315"/>
        <v>0</v>
      </c>
      <c r="W636" s="50">
        <f t="shared" si="316"/>
        <v>0.44600000000000001</v>
      </c>
      <c r="X636" s="50">
        <f t="shared" si="317"/>
        <v>0</v>
      </c>
      <c r="Y636" s="50"/>
      <c r="Z636" s="50"/>
      <c r="AA636" s="50"/>
      <c r="AB636" s="50"/>
      <c r="AC636" s="50"/>
      <c r="AD636" s="50">
        <f t="shared" si="318"/>
        <v>0.66784814310271523</v>
      </c>
      <c r="AE636" s="50">
        <f t="shared" si="319"/>
        <v>0.46489729013084785</v>
      </c>
      <c r="AF636" s="50">
        <f t="shared" si="320"/>
        <v>0.59025456676643606</v>
      </c>
      <c r="AG636" s="50">
        <f t="shared" si="321"/>
        <v>0</v>
      </c>
      <c r="AI636" s="50">
        <f t="shared" si="322"/>
        <v>0</v>
      </c>
      <c r="AJ636" s="50">
        <f t="shared" si="323"/>
        <v>0</v>
      </c>
      <c r="AK636" s="50">
        <f t="shared" si="324"/>
        <v>0</v>
      </c>
      <c r="AL636" s="50">
        <f t="shared" si="325"/>
        <v>0.66813916431839671</v>
      </c>
      <c r="AR636" s="50">
        <f t="shared" si="326"/>
        <v>0.87884541536230931</v>
      </c>
      <c r="AS636" s="50">
        <f t="shared" si="327"/>
        <v>0.78658846404832627</v>
      </c>
      <c r="AT636" s="50">
        <f t="shared" si="328"/>
        <v>1.0801798215081047</v>
      </c>
      <c r="AV636" s="49">
        <f t="shared" si="329"/>
        <v>0</v>
      </c>
      <c r="AW636" s="49">
        <f t="shared" si="330"/>
        <v>0</v>
      </c>
      <c r="AX636" s="49">
        <f t="shared" si="331"/>
        <v>0</v>
      </c>
      <c r="AY636" s="49">
        <f t="shared" si="332"/>
        <v>2990.7506071297312</v>
      </c>
      <c r="AZ636" s="49">
        <f t="shared" si="333"/>
        <v>0</v>
      </c>
      <c r="BA636" s="49">
        <f t="shared" si="334"/>
        <v>0</v>
      </c>
      <c r="BB636" s="49">
        <f t="shared" si="335"/>
        <v>0</v>
      </c>
      <c r="BC636" s="49">
        <f t="shared" si="336"/>
        <v>0</v>
      </c>
      <c r="BD636" s="49">
        <f t="shared" si="337"/>
        <v>0</v>
      </c>
      <c r="BE636" s="49">
        <f t="shared" si="338"/>
        <v>4151.8823206011739</v>
      </c>
      <c r="BF636" s="49">
        <f t="shared" si="339"/>
        <v>3359.4382990884083</v>
      </c>
      <c r="BG636" s="49">
        <f t="shared" si="340"/>
        <v>4484.0472545086459</v>
      </c>
      <c r="BH636" s="72">
        <f t="shared" si="341"/>
        <v>14986.118481327958</v>
      </c>
      <c r="BI636" s="49">
        <f>VLOOKUP(A636,'1_12'!A:O,15,0)</f>
        <v>22806.360000000004</v>
      </c>
      <c r="BJ636" s="73">
        <f t="shared" si="342"/>
        <v>-7820.2415186720464</v>
      </c>
      <c r="BK636" s="50">
        <f t="shared" si="343"/>
        <v>7.8852441599394588E-3</v>
      </c>
    </row>
    <row r="637" spans="1:63" x14ac:dyDescent="0.3">
      <c r="A637" s="77" t="s">
        <v>1714</v>
      </c>
      <c r="B637" s="77" t="s">
        <v>271</v>
      </c>
      <c r="C637" s="77">
        <f>VLOOKUP(B637,Площадь!D:E,2,0)</f>
        <v>55.8</v>
      </c>
      <c r="D637" s="113"/>
      <c r="E637">
        <v>31</v>
      </c>
      <c r="F637">
        <v>28</v>
      </c>
      <c r="G637">
        <v>31</v>
      </c>
      <c r="H637">
        <v>30</v>
      </c>
      <c r="I637">
        <v>31</v>
      </c>
      <c r="J637">
        <v>30</v>
      </c>
      <c r="K637">
        <v>31</v>
      </c>
      <c r="L637">
        <v>31</v>
      </c>
      <c r="M637">
        <v>30</v>
      </c>
      <c r="N637">
        <v>31</v>
      </c>
      <c r="O637">
        <v>30</v>
      </c>
      <c r="P637">
        <v>31</v>
      </c>
      <c r="Q637">
        <f t="shared" si="348"/>
        <v>365</v>
      </c>
      <c r="R637" s="50">
        <f>VLOOKUP(B637,'Общие показания'!A:H,8,0)</f>
        <v>0.31133804412732929</v>
      </c>
      <c r="S637" s="50">
        <f>VLOOKUP(B637,'Общие показания'!A:P,16,0)</f>
        <v>3.2686619558726715</v>
      </c>
      <c r="T637" s="50">
        <f t="shared" si="313"/>
        <v>0</v>
      </c>
      <c r="U637" s="50">
        <f t="shared" si="314"/>
        <v>0</v>
      </c>
      <c r="V637" s="50">
        <f t="shared" si="315"/>
        <v>0</v>
      </c>
      <c r="W637" s="50">
        <f t="shared" si="316"/>
        <v>0.31133804412732929</v>
      </c>
      <c r="X637" s="50">
        <f t="shared" si="317"/>
        <v>0</v>
      </c>
      <c r="Y637" s="50"/>
      <c r="Z637" s="50"/>
      <c r="AA637" s="50"/>
      <c r="AB637" s="50"/>
      <c r="AC637" s="50"/>
      <c r="AD637" s="50">
        <f t="shared" si="318"/>
        <v>1.2669586869762357</v>
      </c>
      <c r="AE637" s="50">
        <f t="shared" si="319"/>
        <v>0.88194549369646136</v>
      </c>
      <c r="AF637" s="50">
        <f t="shared" si="320"/>
        <v>1.1197577751999745</v>
      </c>
      <c r="AG637" s="50">
        <f t="shared" si="321"/>
        <v>0</v>
      </c>
      <c r="AI637" s="50">
        <f t="shared" si="322"/>
        <v>0</v>
      </c>
      <c r="AJ637" s="50">
        <f t="shared" si="323"/>
        <v>0</v>
      </c>
      <c r="AK637" s="50">
        <f t="shared" si="324"/>
        <v>0</v>
      </c>
      <c r="AL637" s="50">
        <f t="shared" si="325"/>
        <v>0.63190110794858534</v>
      </c>
      <c r="AR637" s="50">
        <f t="shared" si="326"/>
        <v>0.83117922334265859</v>
      </c>
      <c r="AS637" s="50">
        <f t="shared" si="327"/>
        <v>0.7439260388796034</v>
      </c>
      <c r="AT637" s="50">
        <f t="shared" si="328"/>
        <v>1.0215937972907159</v>
      </c>
      <c r="AV637" s="49">
        <f t="shared" si="329"/>
        <v>0</v>
      </c>
      <c r="AW637" s="49">
        <f t="shared" si="330"/>
        <v>0</v>
      </c>
      <c r="AX637" s="49">
        <f t="shared" si="331"/>
        <v>0</v>
      </c>
      <c r="AY637" s="49">
        <f t="shared" si="332"/>
        <v>2531.9934502665024</v>
      </c>
      <c r="AZ637" s="49">
        <f t="shared" si="333"/>
        <v>0</v>
      </c>
      <c r="BA637" s="49">
        <f t="shared" si="334"/>
        <v>0</v>
      </c>
      <c r="BB637" s="49">
        <f t="shared" si="335"/>
        <v>0</v>
      </c>
      <c r="BC637" s="49">
        <f t="shared" si="336"/>
        <v>0</v>
      </c>
      <c r="BD637" s="49">
        <f t="shared" si="337"/>
        <v>0</v>
      </c>
      <c r="BE637" s="49">
        <f t="shared" si="338"/>
        <v>5632.1574809436279</v>
      </c>
      <c r="BF637" s="49">
        <f t="shared" si="339"/>
        <v>4364.424507185885</v>
      </c>
      <c r="BG637" s="49">
        <f t="shared" si="340"/>
        <v>5748.158507131111</v>
      </c>
      <c r="BH637" s="72">
        <f t="shared" si="341"/>
        <v>18276.733945527129</v>
      </c>
      <c r="BI637" s="49">
        <f>VLOOKUP(A637,'1_12'!A:O,15,0)</f>
        <v>21569.399999999998</v>
      </c>
      <c r="BJ637" s="73">
        <f t="shared" si="342"/>
        <v>-3292.6660544728693</v>
      </c>
      <c r="BK637" s="50">
        <f t="shared" si="343"/>
        <v>1.0168160345671392E-2</v>
      </c>
    </row>
    <row r="638" spans="1:63" x14ac:dyDescent="0.3">
      <c r="A638" s="77" t="s">
        <v>1307</v>
      </c>
      <c r="B638" s="77" t="s">
        <v>310</v>
      </c>
      <c r="C638" s="77">
        <f>VLOOKUP(B638,Площадь!D:E,2,0)</f>
        <v>33.5</v>
      </c>
      <c r="D638" s="113"/>
      <c r="E638">
        <v>31</v>
      </c>
      <c r="F638">
        <v>28</v>
      </c>
      <c r="G638">
        <v>31</v>
      </c>
      <c r="H638">
        <v>30</v>
      </c>
      <c r="I638">
        <v>31</v>
      </c>
      <c r="J638">
        <v>30</v>
      </c>
      <c r="K638">
        <v>31</v>
      </c>
      <c r="L638">
        <v>31</v>
      </c>
      <c r="M638">
        <v>30</v>
      </c>
      <c r="N638">
        <v>31</v>
      </c>
      <c r="O638">
        <v>30</v>
      </c>
      <c r="P638">
        <v>31</v>
      </c>
      <c r="Q638">
        <f t="shared" si="348"/>
        <v>365</v>
      </c>
      <c r="R638" s="50">
        <f>VLOOKUP(B638,'Общие показания'!A:H,8,0)</f>
        <v>0</v>
      </c>
      <c r="S638" s="50">
        <f>VLOOKUP(B638,'Общие показания'!A:P,16,0)</f>
        <v>2.6579999999999995</v>
      </c>
      <c r="T638" s="50">
        <f t="shared" si="313"/>
        <v>0</v>
      </c>
      <c r="U638" s="50">
        <f t="shared" si="314"/>
        <v>0</v>
      </c>
      <c r="V638" s="50">
        <f t="shared" si="315"/>
        <v>0</v>
      </c>
      <c r="W638" s="50">
        <f t="shared" si="316"/>
        <v>0</v>
      </c>
      <c r="X638" s="50">
        <f t="shared" si="317"/>
        <v>0</v>
      </c>
      <c r="Y638" s="50"/>
      <c r="Z638" s="50"/>
      <c r="AA638" s="50"/>
      <c r="AB638" s="50"/>
      <c r="AC638" s="50"/>
      <c r="AD638" s="50">
        <f t="shared" si="318"/>
        <v>1.0302613838462087</v>
      </c>
      <c r="AE638" s="50">
        <f t="shared" si="319"/>
        <v>0.71717759557039706</v>
      </c>
      <c r="AF638" s="50">
        <f t="shared" si="320"/>
        <v>0.91056102058339383</v>
      </c>
      <c r="AG638" s="50">
        <f t="shared" si="321"/>
        <v>0</v>
      </c>
      <c r="AI638" s="50">
        <f t="shared" si="322"/>
        <v>0</v>
      </c>
      <c r="AJ638" s="50">
        <f t="shared" si="323"/>
        <v>0</v>
      </c>
      <c r="AK638" s="50">
        <f t="shared" si="324"/>
        <v>0</v>
      </c>
      <c r="AL638" s="50">
        <f t="shared" si="325"/>
        <v>0.37936715262146253</v>
      </c>
      <c r="AR638" s="50">
        <f t="shared" si="326"/>
        <v>0.49900544770571803</v>
      </c>
      <c r="AS638" s="50">
        <f t="shared" si="327"/>
        <v>0.44662226348506656</v>
      </c>
      <c r="AT638" s="50">
        <f t="shared" si="328"/>
        <v>0.61332244102578815</v>
      </c>
      <c r="AV638" s="49">
        <f t="shared" si="329"/>
        <v>0</v>
      </c>
      <c r="AW638" s="49">
        <f t="shared" si="330"/>
        <v>0</v>
      </c>
      <c r="AX638" s="49">
        <f t="shared" si="331"/>
        <v>0</v>
      </c>
      <c r="AY638" s="49">
        <f t="shared" si="332"/>
        <v>1018.3580098109492</v>
      </c>
      <c r="AZ638" s="49">
        <f t="shared" si="333"/>
        <v>0</v>
      </c>
      <c r="BA638" s="49">
        <f t="shared" si="334"/>
        <v>0</v>
      </c>
      <c r="BB638" s="49">
        <f t="shared" si="335"/>
        <v>0</v>
      </c>
      <c r="BC638" s="49">
        <f t="shared" si="336"/>
        <v>0</v>
      </c>
      <c r="BD638" s="49">
        <f t="shared" si="337"/>
        <v>0</v>
      </c>
      <c r="BE638" s="49">
        <f t="shared" si="338"/>
        <v>4105.1027119447299</v>
      </c>
      <c r="BF638" s="49">
        <f t="shared" si="339"/>
        <v>3124.0577896541245</v>
      </c>
      <c r="BG638" s="49">
        <f t="shared" si="340"/>
        <v>4090.6518090052241</v>
      </c>
      <c r="BH638" s="72">
        <f t="shared" si="341"/>
        <v>12338.170320415025</v>
      </c>
      <c r="BI638" s="49">
        <f>VLOOKUP(A638,'1_12'!A:O,15,0)</f>
        <v>12949.38</v>
      </c>
      <c r="BJ638" s="73">
        <f t="shared" si="342"/>
        <v>-611.20967958497386</v>
      </c>
      <c r="BK638" s="50">
        <f t="shared" si="343"/>
        <v>1.1433625136413021E-2</v>
      </c>
    </row>
    <row r="639" spans="1:63" x14ac:dyDescent="0.3">
      <c r="A639" s="77" t="s">
        <v>1669</v>
      </c>
      <c r="B639" s="77" t="s">
        <v>191</v>
      </c>
      <c r="C639" s="77">
        <f>VLOOKUP(B639,Площадь!D:E,2,0)</f>
        <v>32.5</v>
      </c>
      <c r="D639" s="113"/>
      <c r="E639">
        <v>31</v>
      </c>
      <c r="F639">
        <v>28</v>
      </c>
      <c r="G639">
        <v>31</v>
      </c>
      <c r="H639">
        <v>30</v>
      </c>
      <c r="I639">
        <v>31</v>
      </c>
      <c r="J639">
        <v>30</v>
      </c>
      <c r="K639">
        <v>31</v>
      </c>
      <c r="L639">
        <v>31</v>
      </c>
      <c r="M639">
        <v>30</v>
      </c>
      <c r="N639">
        <v>31</v>
      </c>
      <c r="O639">
        <v>30</v>
      </c>
      <c r="P639">
        <v>31</v>
      </c>
      <c r="Q639">
        <f t="shared" si="348"/>
        <v>365</v>
      </c>
      <c r="R639" s="50">
        <f>VLOOKUP(B639,'Общие показания'!A:H,8,0)</f>
        <v>0.18133488233222583</v>
      </c>
      <c r="S639" s="50">
        <f>VLOOKUP(B639,'Общие показания'!A:P,16,0)</f>
        <v>0.30566511766777449</v>
      </c>
      <c r="T639" s="50">
        <f t="shared" si="313"/>
        <v>0</v>
      </c>
      <c r="U639" s="50">
        <f t="shared" si="314"/>
        <v>0</v>
      </c>
      <c r="V639" s="50">
        <f t="shared" si="315"/>
        <v>0</v>
      </c>
      <c r="W639" s="50">
        <f t="shared" si="316"/>
        <v>0.18133488233222583</v>
      </c>
      <c r="X639" s="50">
        <f t="shared" si="317"/>
        <v>0</v>
      </c>
      <c r="Y639" s="50"/>
      <c r="Z639" s="50"/>
      <c r="AA639" s="50"/>
      <c r="AB639" s="50"/>
      <c r="AC639" s="50"/>
      <c r="AD639" s="50">
        <f t="shared" si="318"/>
        <v>0.1184781667125341</v>
      </c>
      <c r="AE639" s="50">
        <f t="shared" si="319"/>
        <v>8.2474106146996629E-2</v>
      </c>
      <c r="AF639" s="50">
        <f t="shared" si="320"/>
        <v>0.10471284480824378</v>
      </c>
      <c r="AG639" s="50">
        <f t="shared" si="321"/>
        <v>0</v>
      </c>
      <c r="AI639" s="50">
        <f t="shared" si="322"/>
        <v>0</v>
      </c>
      <c r="AJ639" s="50">
        <f t="shared" si="323"/>
        <v>0</v>
      </c>
      <c r="AK639" s="50">
        <f t="shared" si="324"/>
        <v>0</v>
      </c>
      <c r="AL639" s="50">
        <f t="shared" si="325"/>
        <v>0.36804276000589647</v>
      </c>
      <c r="AR639" s="50">
        <f t="shared" si="326"/>
        <v>0.48410976269957717</v>
      </c>
      <c r="AS639" s="50">
        <f t="shared" si="327"/>
        <v>0.43329025561984069</v>
      </c>
      <c r="AT639" s="50">
        <f t="shared" si="328"/>
        <v>0.59501430845785419</v>
      </c>
      <c r="AV639" s="49">
        <f t="shared" si="329"/>
        <v>0</v>
      </c>
      <c r="AW639" s="49">
        <f t="shared" si="330"/>
        <v>0</v>
      </c>
      <c r="AX639" s="49">
        <f t="shared" si="331"/>
        <v>0</v>
      </c>
      <c r="AY639" s="49">
        <f t="shared" si="332"/>
        <v>1474.7273679867619</v>
      </c>
      <c r="AZ639" s="49">
        <f t="shared" si="333"/>
        <v>0</v>
      </c>
      <c r="BA639" s="49">
        <f t="shared" si="334"/>
        <v>0</v>
      </c>
      <c r="BB639" s="49">
        <f t="shared" si="335"/>
        <v>0</v>
      </c>
      <c r="BC639" s="49">
        <f t="shared" si="336"/>
        <v>0</v>
      </c>
      <c r="BD639" s="49">
        <f t="shared" si="337"/>
        <v>0</v>
      </c>
      <c r="BE639" s="49">
        <f t="shared" si="338"/>
        <v>1617.5629341966951</v>
      </c>
      <c r="BF639" s="49">
        <f t="shared" si="339"/>
        <v>1384.4972221524274</v>
      </c>
      <c r="BG639" s="49">
        <f t="shared" si="340"/>
        <v>1878.319581141383</v>
      </c>
      <c r="BH639" s="72">
        <f t="shared" si="341"/>
        <v>6355.1071054772674</v>
      </c>
      <c r="BI639" s="49">
        <f>VLOOKUP(A639,'1_12'!A:O,15,0)</f>
        <v>12562.829999999998</v>
      </c>
      <c r="BJ639" s="73">
        <f t="shared" si="342"/>
        <v>-6207.7228945227307</v>
      </c>
      <c r="BK639" s="50">
        <f t="shared" si="343"/>
        <v>6.0704027866235102E-3</v>
      </c>
    </row>
    <row r="640" spans="1:63" x14ac:dyDescent="0.3">
      <c r="A640" s="77" t="s">
        <v>1701</v>
      </c>
      <c r="B640" s="77" t="s">
        <v>154</v>
      </c>
      <c r="C640" s="77">
        <f>VLOOKUP(B640,Площадь!D:E,2,0)</f>
        <v>61.5</v>
      </c>
      <c r="D640" s="113"/>
      <c r="E640">
        <v>31</v>
      </c>
      <c r="F640">
        <v>28</v>
      </c>
      <c r="G640">
        <v>31</v>
      </c>
      <c r="H640">
        <v>30</v>
      </c>
      <c r="I640">
        <v>31</v>
      </c>
      <c r="J640">
        <v>30</v>
      </c>
      <c r="K640">
        <v>31</v>
      </c>
      <c r="L640">
        <v>31</v>
      </c>
      <c r="M640">
        <v>30</v>
      </c>
      <c r="N640">
        <v>31</v>
      </c>
      <c r="O640">
        <v>30</v>
      </c>
      <c r="P640">
        <v>31</v>
      </c>
      <c r="Q640">
        <f t="shared" si="348"/>
        <v>365</v>
      </c>
      <c r="R640" s="50">
        <f>VLOOKUP(B640,'Общие показания'!A:H,8,0)</f>
        <v>0.34314139272098121</v>
      </c>
      <c r="S640" s="50">
        <f>VLOOKUP(B640,'Общие показания'!A:P,16,0)</f>
        <v>1.2918586072790195</v>
      </c>
      <c r="T640" s="50">
        <f t="shared" si="313"/>
        <v>0</v>
      </c>
      <c r="U640" s="50">
        <f t="shared" si="314"/>
        <v>0</v>
      </c>
      <c r="V640" s="50">
        <f t="shared" si="315"/>
        <v>0</v>
      </c>
      <c r="W640" s="50">
        <f t="shared" si="316"/>
        <v>0.34314139272098121</v>
      </c>
      <c r="X640" s="50">
        <f t="shared" si="317"/>
        <v>0</v>
      </c>
      <c r="Y640" s="50"/>
      <c r="Z640" s="50"/>
      <c r="AA640" s="50"/>
      <c r="AB640" s="50"/>
      <c r="AC640" s="50"/>
      <c r="AD640" s="50">
        <f t="shared" si="318"/>
        <v>0.50073440047739604</v>
      </c>
      <c r="AE640" s="50">
        <f t="shared" si="319"/>
        <v>0.3485673625979267</v>
      </c>
      <c r="AF640" s="50">
        <f t="shared" si="320"/>
        <v>0.44255684420369673</v>
      </c>
      <c r="AG640" s="50">
        <f t="shared" si="321"/>
        <v>0</v>
      </c>
      <c r="AI640" s="50">
        <f t="shared" si="322"/>
        <v>0</v>
      </c>
      <c r="AJ640" s="50">
        <f t="shared" si="323"/>
        <v>0</v>
      </c>
      <c r="AK640" s="50">
        <f t="shared" si="324"/>
        <v>0</v>
      </c>
      <c r="AL640" s="50">
        <f t="shared" si="325"/>
        <v>0.6964501458573118</v>
      </c>
      <c r="AR640" s="50">
        <f t="shared" si="326"/>
        <v>0.91608462787766143</v>
      </c>
      <c r="AS640" s="50">
        <f t="shared" si="327"/>
        <v>0.81991848371139087</v>
      </c>
      <c r="AT640" s="50">
        <f t="shared" si="328"/>
        <v>1.1259501529279394</v>
      </c>
      <c r="AV640" s="49">
        <f t="shared" si="329"/>
        <v>0</v>
      </c>
      <c r="AW640" s="49">
        <f t="shared" si="330"/>
        <v>0</v>
      </c>
      <c r="AX640" s="49">
        <f t="shared" si="331"/>
        <v>0</v>
      </c>
      <c r="AY640" s="49">
        <f t="shared" si="332"/>
        <v>2790.6379424980269</v>
      </c>
      <c r="AZ640" s="49">
        <f t="shared" si="333"/>
        <v>0</v>
      </c>
      <c r="BA640" s="49">
        <f t="shared" si="334"/>
        <v>0</v>
      </c>
      <c r="BB640" s="49">
        <f t="shared" si="335"/>
        <v>0</v>
      </c>
      <c r="BC640" s="49">
        <f t="shared" si="336"/>
        <v>0</v>
      </c>
      <c r="BD640" s="49">
        <f t="shared" si="337"/>
        <v>0</v>
      </c>
      <c r="BE640" s="49">
        <f t="shared" si="338"/>
        <v>3803.2523269551821</v>
      </c>
      <c r="BF640" s="49">
        <f t="shared" si="339"/>
        <v>3136.6366663988797</v>
      </c>
      <c r="BG640" s="49">
        <f t="shared" si="340"/>
        <v>4210.4374428202791</v>
      </c>
      <c r="BH640" s="72">
        <f t="shared" si="341"/>
        <v>13940.964378672368</v>
      </c>
      <c r="BI640" s="49">
        <f>VLOOKUP(A640,'1_12'!A:O,15,0)</f>
        <v>23772.69</v>
      </c>
      <c r="BJ640" s="73">
        <f t="shared" si="342"/>
        <v>-9831.7256213276305</v>
      </c>
      <c r="BK640" s="50">
        <f t="shared" si="343"/>
        <v>7.0371319923771061E-3</v>
      </c>
    </row>
    <row r="641" spans="1:63" x14ac:dyDescent="0.3">
      <c r="A641" s="77" t="s">
        <v>1589</v>
      </c>
      <c r="B641" s="77" t="s">
        <v>117</v>
      </c>
      <c r="C641" s="77">
        <f>VLOOKUP(B641,Площадь!D:E,2,0)</f>
        <v>39.1</v>
      </c>
      <c r="D641" s="113"/>
      <c r="E641">
        <v>31</v>
      </c>
      <c r="F641">
        <v>28</v>
      </c>
      <c r="G641">
        <v>26</v>
      </c>
      <c r="Q641">
        <f t="shared" si="348"/>
        <v>85</v>
      </c>
      <c r="R641" s="50">
        <f>VLOOKUP(B641,'Общие показания'!A:H,8,0)</f>
        <v>0.21815981228277018</v>
      </c>
      <c r="S641" s="50"/>
      <c r="T641" s="50">
        <f t="shared" si="313"/>
        <v>0</v>
      </c>
      <c r="U641" s="50">
        <f t="shared" si="314"/>
        <v>0</v>
      </c>
      <c r="V641" s="50">
        <f t="shared" si="315"/>
        <v>0</v>
      </c>
      <c r="W641" s="50">
        <f t="shared" si="316"/>
        <v>0</v>
      </c>
      <c r="X641" s="50">
        <f t="shared" si="317"/>
        <v>-0.21815981228277018</v>
      </c>
      <c r="Y641" s="50"/>
      <c r="Z641" s="50"/>
      <c r="AA641" s="50"/>
      <c r="AB641" s="50"/>
      <c r="AC641" s="50"/>
      <c r="AD641" s="50">
        <f t="shared" si="318"/>
        <v>0</v>
      </c>
      <c r="AE641" s="50">
        <f t="shared" si="319"/>
        <v>0</v>
      </c>
      <c r="AF641" s="50">
        <f t="shared" si="320"/>
        <v>0</v>
      </c>
      <c r="AG641" s="50">
        <f t="shared" si="321"/>
        <v>0</v>
      </c>
      <c r="AI641" s="50">
        <f t="shared" si="322"/>
        <v>0</v>
      </c>
      <c r="AJ641" s="50">
        <f t="shared" si="323"/>
        <v>0</v>
      </c>
      <c r="AK641" s="50">
        <f t="shared" si="324"/>
        <v>0</v>
      </c>
      <c r="AL641" s="50">
        <f t="shared" si="325"/>
        <v>0</v>
      </c>
      <c r="AR641" s="50">
        <f t="shared" si="326"/>
        <v>0</v>
      </c>
      <c r="AS641" s="50">
        <f t="shared" si="327"/>
        <v>0</v>
      </c>
      <c r="AT641" s="50">
        <f t="shared" si="328"/>
        <v>0</v>
      </c>
      <c r="AV641" s="49">
        <f t="shared" si="329"/>
        <v>0</v>
      </c>
      <c r="AW641" s="49">
        <f t="shared" si="330"/>
        <v>0</v>
      </c>
      <c r="AX641" s="49">
        <f t="shared" si="331"/>
        <v>0</v>
      </c>
      <c r="AY641" s="49">
        <f t="shared" si="332"/>
        <v>0</v>
      </c>
      <c r="AZ641" s="49">
        <f t="shared" si="333"/>
        <v>0</v>
      </c>
      <c r="BA641" s="49">
        <f t="shared" si="334"/>
        <v>0</v>
      </c>
      <c r="BB641" s="49">
        <f t="shared" si="335"/>
        <v>0</v>
      </c>
      <c r="BC641" s="49">
        <f t="shared" si="336"/>
        <v>0</v>
      </c>
      <c r="BD641" s="49">
        <f t="shared" si="337"/>
        <v>0</v>
      </c>
      <c r="BE641" s="49">
        <f t="shared" si="338"/>
        <v>0</v>
      </c>
      <c r="BF641" s="49">
        <f t="shared" si="339"/>
        <v>0</v>
      </c>
      <c r="BG641" s="49">
        <f t="shared" si="340"/>
        <v>0</v>
      </c>
      <c r="BH641" s="72">
        <f t="shared" si="341"/>
        <v>0</v>
      </c>
      <c r="BI641" s="49">
        <f>VLOOKUP(A641,'1_12'!A:O,15,0)</f>
        <v>0</v>
      </c>
      <c r="BJ641" s="73">
        <f t="shared" si="342"/>
        <v>0</v>
      </c>
      <c r="BK641" s="50">
        <f t="shared" si="343"/>
        <v>0</v>
      </c>
    </row>
    <row r="642" spans="1:63" x14ac:dyDescent="0.3">
      <c r="A642" s="77" t="s">
        <v>2492</v>
      </c>
      <c r="B642" s="77" t="s">
        <v>117</v>
      </c>
      <c r="C642" s="77">
        <f>VLOOKUP(B642,Площадь!D:E,2,0)</f>
        <v>39.1</v>
      </c>
      <c r="D642" s="113">
        <v>45012</v>
      </c>
      <c r="G642">
        <f>31-G641</f>
        <v>5</v>
      </c>
      <c r="H642">
        <v>30</v>
      </c>
      <c r="I642">
        <v>31</v>
      </c>
      <c r="J642">
        <v>30</v>
      </c>
      <c r="K642">
        <v>31</v>
      </c>
      <c r="L642">
        <v>31</v>
      </c>
      <c r="M642">
        <v>30</v>
      </c>
      <c r="N642">
        <v>31</v>
      </c>
      <c r="O642">
        <v>30</v>
      </c>
      <c r="P642">
        <v>31</v>
      </c>
      <c r="Q642">
        <f t="shared" si="348"/>
        <v>280</v>
      </c>
      <c r="R642" s="50"/>
      <c r="S642" s="50">
        <f>VLOOKUP(B642,'Общие показания'!A:P,16,0)</f>
        <v>0.51784018771722984</v>
      </c>
      <c r="T642" s="50">
        <f t="shared" si="313"/>
        <v>0</v>
      </c>
      <c r="U642" s="50">
        <f t="shared" si="314"/>
        <v>0</v>
      </c>
      <c r="V642" s="50">
        <f t="shared" si="315"/>
        <v>0</v>
      </c>
      <c r="W642" s="50">
        <f>R641*W$1/30*H642</f>
        <v>0.21815981228277018</v>
      </c>
      <c r="X642" s="50">
        <f t="shared" si="317"/>
        <v>0.21815981228277018</v>
      </c>
      <c r="Y642" s="50"/>
      <c r="Z642" s="50"/>
      <c r="AA642" s="50"/>
      <c r="AB642" s="50"/>
      <c r="AC642" s="50"/>
      <c r="AD642" s="50">
        <f t="shared" si="318"/>
        <v>0.20071886697093072</v>
      </c>
      <c r="AE642" s="50">
        <f t="shared" si="319"/>
        <v>0.13972286708681941</v>
      </c>
      <c r="AF642" s="50">
        <f t="shared" si="320"/>
        <v>0.17739845365947973</v>
      </c>
      <c r="AG642" s="50">
        <f t="shared" si="321"/>
        <v>0</v>
      </c>
      <c r="AI642" s="50">
        <f t="shared" si="322"/>
        <v>0</v>
      </c>
      <c r="AJ642" s="50">
        <f t="shared" si="323"/>
        <v>0</v>
      </c>
      <c r="AK642" s="50">
        <f t="shared" si="324"/>
        <v>0</v>
      </c>
      <c r="AL642" s="50">
        <f t="shared" si="325"/>
        <v>0.4427837512686324</v>
      </c>
      <c r="AR642" s="50">
        <f t="shared" si="326"/>
        <v>0.58242128374010671</v>
      </c>
      <c r="AS642" s="50">
        <f t="shared" si="327"/>
        <v>0.52128150753033142</v>
      </c>
      <c r="AT642" s="50">
        <f t="shared" si="328"/>
        <v>0.71584798340621847</v>
      </c>
      <c r="AV642" s="49">
        <f t="shared" si="329"/>
        <v>0</v>
      </c>
      <c r="AW642" s="49">
        <f t="shared" si="330"/>
        <v>0</v>
      </c>
      <c r="AX642" s="49">
        <f t="shared" si="331"/>
        <v>0</v>
      </c>
      <c r="AY642" s="49">
        <f t="shared" si="332"/>
        <v>1774.2104642548431</v>
      </c>
      <c r="AZ642" s="49">
        <f t="shared" si="333"/>
        <v>0</v>
      </c>
      <c r="BA642" s="49">
        <f t="shared" si="334"/>
        <v>0</v>
      </c>
      <c r="BB642" s="49">
        <f t="shared" si="335"/>
        <v>0</v>
      </c>
      <c r="BC642" s="49">
        <f t="shared" si="336"/>
        <v>0</v>
      </c>
      <c r="BD642" s="49">
        <f t="shared" si="337"/>
        <v>0</v>
      </c>
      <c r="BE642" s="49">
        <f t="shared" si="338"/>
        <v>2102.2300949626806</v>
      </c>
      <c r="BF642" s="49">
        <f t="shared" si="339"/>
        <v>1774.3737030472951</v>
      </c>
      <c r="BG642" s="49">
        <f t="shared" si="340"/>
        <v>2397.7950058016777</v>
      </c>
      <c r="BH642" s="72">
        <f t="shared" si="341"/>
        <v>8048.609268066496</v>
      </c>
      <c r="BI642" s="49">
        <f>VLOOKUP(A642,'1_12'!A:O,15,0)</f>
        <v>15114.05</v>
      </c>
      <c r="BJ642" s="73">
        <f t="shared" si="342"/>
        <v>-7065.4407319335032</v>
      </c>
      <c r="BK642" s="50">
        <f t="shared" si="343"/>
        <v>6.390312288885952E-3</v>
      </c>
    </row>
    <row r="643" spans="1:63" x14ac:dyDescent="0.3">
      <c r="A643" s="77" t="s">
        <v>1355</v>
      </c>
      <c r="B643" s="77" t="s">
        <v>285</v>
      </c>
      <c r="C643" s="77">
        <f>VLOOKUP(B643,Площадь!D:E,2,0)</f>
        <v>31.8</v>
      </c>
      <c r="D643" s="113"/>
      <c r="E643">
        <v>31</v>
      </c>
      <c r="F643">
        <v>28</v>
      </c>
      <c r="G643">
        <v>31</v>
      </c>
      <c r="H643">
        <v>30</v>
      </c>
      <c r="I643">
        <v>31</v>
      </c>
      <c r="J643">
        <v>30</v>
      </c>
      <c r="K643">
        <v>31</v>
      </c>
      <c r="L643">
        <v>31</v>
      </c>
      <c r="M643">
        <v>4</v>
      </c>
      <c r="Q643">
        <f t="shared" si="348"/>
        <v>247</v>
      </c>
      <c r="R643" s="50">
        <f>VLOOKUP(B643,'Общие показания'!A:H,8,0)</f>
        <v>0.17742920794353176</v>
      </c>
      <c r="S643" s="50"/>
      <c r="T643" s="50">
        <f t="shared" ref="T643:T706" si="349">R643*$T$1/31*E643</f>
        <v>0</v>
      </c>
      <c r="U643" s="50">
        <f t="shared" ref="U643:U706" si="350">R643*$U$1/28*F643</f>
        <v>0</v>
      </c>
      <c r="V643" s="50">
        <f t="shared" ref="V643:V706" si="351">R643*$V$1/31*G643</f>
        <v>0</v>
      </c>
      <c r="W643" s="50">
        <f t="shared" ref="W643:W706" si="352">R643*W$1/30*H643</f>
        <v>0.17742920794353176</v>
      </c>
      <c r="X643" s="50">
        <f t="shared" ref="X643:X706" si="353">SUM(T643:W643)-R643</f>
        <v>0</v>
      </c>
      <c r="Y643" s="50"/>
      <c r="Z643" s="50"/>
      <c r="AA643" s="50"/>
      <c r="AB643" s="50"/>
      <c r="AC643" s="50"/>
      <c r="AD643" s="50">
        <f t="shared" ref="AD643:AD706" si="354">(S643*$AD$1)/31*N643</f>
        <v>0</v>
      </c>
      <c r="AE643" s="50">
        <f t="shared" ref="AE643:AE706" si="355">(S643*$AE$1)/30*O643</f>
        <v>0</v>
      </c>
      <c r="AF643" s="50">
        <f t="shared" ref="AF643:AF706" si="356">(S643*$AF$1)/31*P643</f>
        <v>0</v>
      </c>
      <c r="AG643" s="50">
        <f t="shared" ref="AG643:AG706" si="357">S643-AD643-AE643-AF643</f>
        <v>0</v>
      </c>
      <c r="AI643" s="50">
        <f t="shared" si="322"/>
        <v>0</v>
      </c>
      <c r="AJ643" s="50">
        <f t="shared" si="323"/>
        <v>0</v>
      </c>
      <c r="AK643" s="50">
        <f t="shared" si="324"/>
        <v>0</v>
      </c>
      <c r="AL643" s="50">
        <f t="shared" si="325"/>
        <v>0.36011568517500026</v>
      </c>
      <c r="AR643" s="50">
        <f t="shared" si="326"/>
        <v>0</v>
      </c>
      <c r="AS643" s="50">
        <f t="shared" si="327"/>
        <v>0</v>
      </c>
      <c r="AT643" s="50">
        <f t="shared" si="328"/>
        <v>0</v>
      </c>
      <c r="AV643" s="49">
        <f t="shared" si="329"/>
        <v>0</v>
      </c>
      <c r="AW643" s="49">
        <f t="shared" si="330"/>
        <v>0</v>
      </c>
      <c r="AX643" s="49">
        <f t="shared" si="331"/>
        <v>0</v>
      </c>
      <c r="AY643" s="49">
        <f t="shared" si="332"/>
        <v>1442.9640092916627</v>
      </c>
      <c r="AZ643" s="49">
        <f t="shared" si="333"/>
        <v>0</v>
      </c>
      <c r="BA643" s="49">
        <f t="shared" si="334"/>
        <v>0</v>
      </c>
      <c r="BB643" s="49">
        <f t="shared" si="335"/>
        <v>0</v>
      </c>
      <c r="BC643" s="49">
        <f t="shared" si="336"/>
        <v>0</v>
      </c>
      <c r="BD643" s="49">
        <f t="shared" si="337"/>
        <v>0</v>
      </c>
      <c r="BE643" s="49">
        <f t="shared" si="338"/>
        <v>0</v>
      </c>
      <c r="BF643" s="49">
        <f t="shared" si="339"/>
        <v>0</v>
      </c>
      <c r="BG643" s="49">
        <f t="shared" si="340"/>
        <v>0</v>
      </c>
      <c r="BH643" s="72">
        <f t="shared" si="341"/>
        <v>1442.9640092916627</v>
      </c>
      <c r="BI643" s="49">
        <f>VLOOKUP(A643,'1_12'!A:O,15,0)</f>
        <v>7011</v>
      </c>
      <c r="BJ643" s="73">
        <f t="shared" si="342"/>
        <v>-5568.0359907083375</v>
      </c>
      <c r="BK643" s="50">
        <f t="shared" si="343"/>
        <v>1.4086606213798009E-3</v>
      </c>
    </row>
    <row r="644" spans="1:63" x14ac:dyDescent="0.3">
      <c r="A644" s="77" t="s">
        <v>2881</v>
      </c>
      <c r="B644" s="77" t="s">
        <v>285</v>
      </c>
      <c r="C644" s="77">
        <f>VLOOKUP(B644,Площадь!D:E,2,0)</f>
        <v>31.8</v>
      </c>
      <c r="D644" s="113">
        <v>45174</v>
      </c>
      <c r="M644">
        <f>30-M643</f>
        <v>26</v>
      </c>
      <c r="N644">
        <v>31</v>
      </c>
      <c r="O644">
        <v>30</v>
      </c>
      <c r="P644">
        <v>31</v>
      </c>
      <c r="Q644">
        <f t="shared" si="348"/>
        <v>118</v>
      </c>
      <c r="R644" s="50"/>
      <c r="S644" s="50">
        <f>VLOOKUP(B644,'Общие показания'!A:P,16,0)</f>
        <v>2.3865707920564692</v>
      </c>
      <c r="T644" s="50">
        <f t="shared" si="349"/>
        <v>0</v>
      </c>
      <c r="U644" s="50">
        <f t="shared" si="350"/>
        <v>0</v>
      </c>
      <c r="V644" s="50">
        <f t="shared" si="351"/>
        <v>0</v>
      </c>
      <c r="W644" s="50">
        <f t="shared" si="352"/>
        <v>0</v>
      </c>
      <c r="X644" s="50">
        <f t="shared" si="353"/>
        <v>0</v>
      </c>
      <c r="Y644" s="50"/>
      <c r="Z644" s="50"/>
      <c r="AA644" s="50"/>
      <c r="AB644" s="50"/>
      <c r="AC644" s="50"/>
      <c r="AD644" s="50">
        <f t="shared" si="354"/>
        <v>0.92505332086946612</v>
      </c>
      <c r="AE644" s="50">
        <f t="shared" si="355"/>
        <v>0.64394097152204544</v>
      </c>
      <c r="AF644" s="50">
        <f t="shared" si="356"/>
        <v>0.81757649966495771</v>
      </c>
      <c r="AG644" s="50">
        <f t="shared" si="357"/>
        <v>0</v>
      </c>
      <c r="AI644" s="50">
        <f t="shared" ref="AI644:AI707" si="358">(C644*$AI$1)/31*E644</f>
        <v>0</v>
      </c>
      <c r="AJ644" s="50">
        <f t="shared" ref="AJ644:AJ707" si="359">(C644*$AJ$1)/28*F644</f>
        <v>0</v>
      </c>
      <c r="AK644" s="50">
        <f t="shared" ref="AK644:AK707" si="360">(C644*$AK$1)/31*G644</f>
        <v>0</v>
      </c>
      <c r="AL644" s="50">
        <f t="shared" ref="AL644:AL707" si="361">(C644*$AL$1)/30*H644</f>
        <v>0</v>
      </c>
      <c r="AR644" s="50">
        <f t="shared" ref="AR644:AR707" si="362">(C644*$AR$1)/31*N644</f>
        <v>0.47368278319527862</v>
      </c>
      <c r="AS644" s="50">
        <f t="shared" ref="AS644:AS707" si="363">(C644*$AS$1)/30*O644</f>
        <v>0.42395785011418263</v>
      </c>
      <c r="AT644" s="50">
        <f t="shared" ref="AT644:AT707" si="364">(C644*$AT$1)/31*P644</f>
        <v>0.5821986156603004</v>
      </c>
      <c r="AV644" s="49">
        <f t="shared" ref="AV644:AV707" si="365">(T644+AI644)*$AV$1</f>
        <v>0</v>
      </c>
      <c r="AW644" s="49">
        <f t="shared" ref="AW644:AW707" si="366">(U644+AJ644)*$AW$1</f>
        <v>0</v>
      </c>
      <c r="AX644" s="49">
        <f t="shared" ref="AX644:AX707" si="367">(V644+AK644)*$AX$1</f>
        <v>0</v>
      </c>
      <c r="AY644" s="49">
        <f t="shared" ref="AY644:AY707" si="368">(W644+AL644)*$AY$1</f>
        <v>0</v>
      </c>
      <c r="AZ644" s="49">
        <f t="shared" ref="AZ644:AZ707" si="369">(Y644+AM644)*$AZ$1</f>
        <v>0</v>
      </c>
      <c r="BA644" s="49">
        <f t="shared" ref="BA644:BA707" si="370">(Z644+AN644)*$BA$1</f>
        <v>0</v>
      </c>
      <c r="BB644" s="49">
        <f t="shared" ref="BB644:BB707" si="371">(AA644+AO644)*$BB$1</f>
        <v>0</v>
      </c>
      <c r="BC644" s="49">
        <f t="shared" ref="BC644:BC707" si="372">(AB644+AP644)*$BC$1</f>
        <v>0</v>
      </c>
      <c r="BD644" s="49">
        <f t="shared" ref="BD644:BD707" si="373">(AC644+AQ644)*$BD$1</f>
        <v>0</v>
      </c>
      <c r="BE644" s="49">
        <f t="shared" ref="BE644:BE707" si="374">(AD644+AR644)*$BE$1</f>
        <v>3754.7112483072387</v>
      </c>
      <c r="BF644" s="49">
        <f t="shared" ref="BF644:BF707" si="375">(AE644+AS644)*$BF$1</f>
        <v>2866.6248808474252</v>
      </c>
      <c r="BG644" s="49">
        <f t="shared" ref="BG644:BG707" si="376">(AF644+AT644)*$BG$1</f>
        <v>3757.5003285745101</v>
      </c>
      <c r="BH644" s="72">
        <f t="shared" ref="BH644:BH707" si="377">SUM(AV644:BG644)</f>
        <v>10378.836457729174</v>
      </c>
      <c r="BI644" s="49">
        <f>VLOOKUP(A644,'1_12'!A:O,15,0)</f>
        <v>5281.2</v>
      </c>
      <c r="BJ644" s="73">
        <f t="shared" ref="BJ644:BJ707" si="378">BH644-BI644</f>
        <v>5097.6364577291743</v>
      </c>
      <c r="BK644" s="50">
        <f t="shared" ref="BK644:BK707" si="379">(SUM(T644:W644)+SUM(AD644:AF644)+SUM(AI644:AL644)+SUM(AR644:AT644))/12/C644</f>
        <v>1.0132101784659934E-2</v>
      </c>
    </row>
    <row r="645" spans="1:63" x14ac:dyDescent="0.3">
      <c r="A645" s="77" t="s">
        <v>1285</v>
      </c>
      <c r="B645" s="77" t="s">
        <v>311</v>
      </c>
      <c r="C645" s="77">
        <f>VLOOKUP(B645,Площадь!D:E,2,0)</f>
        <v>32.1</v>
      </c>
      <c r="D645" s="113"/>
      <c r="E645">
        <v>31</v>
      </c>
      <c r="F645">
        <v>28</v>
      </c>
      <c r="G645">
        <v>31</v>
      </c>
      <c r="H645">
        <v>30</v>
      </c>
      <c r="I645">
        <v>31</v>
      </c>
      <c r="J645">
        <v>30</v>
      </c>
      <c r="K645">
        <v>31</v>
      </c>
      <c r="L645">
        <v>31</v>
      </c>
      <c r="M645">
        <v>30</v>
      </c>
      <c r="N645">
        <v>31</v>
      </c>
      <c r="O645">
        <v>30</v>
      </c>
      <c r="P645">
        <v>31</v>
      </c>
      <c r="Q645">
        <f t="shared" ref="Q645:Q648" si="380">SUM(E645:P645)</f>
        <v>365</v>
      </c>
      <c r="R645" s="50">
        <f>VLOOKUP(B645,'Общие показания'!A:H,8,0)</f>
        <v>0.33500000000000002</v>
      </c>
      <c r="S645" s="50">
        <f>VLOOKUP(B645,'Общие показания'!A:P,16,0)</f>
        <v>7.9999999999991189E-3</v>
      </c>
      <c r="T645" s="50">
        <f t="shared" si="349"/>
        <v>0</v>
      </c>
      <c r="U645" s="50">
        <f t="shared" si="350"/>
        <v>0</v>
      </c>
      <c r="V645" s="50">
        <f t="shared" si="351"/>
        <v>0</v>
      </c>
      <c r="W645" s="50">
        <f t="shared" si="352"/>
        <v>0.33500000000000002</v>
      </c>
      <c r="X645" s="50">
        <f t="shared" si="353"/>
        <v>0</v>
      </c>
      <c r="Y645" s="50"/>
      <c r="Z645" s="50"/>
      <c r="AA645" s="50"/>
      <c r="AB645" s="50"/>
      <c r="AC645" s="50"/>
      <c r="AD645" s="50">
        <f t="shared" si="354"/>
        <v>3.1008619528851635E-3</v>
      </c>
      <c r="AE645" s="50">
        <f t="shared" si="355"/>
        <v>2.1585480679317329E-3</v>
      </c>
      <c r="AF645" s="50">
        <f t="shared" si="356"/>
        <v>2.7405899791822235E-3</v>
      </c>
      <c r="AG645" s="50">
        <f t="shared" si="357"/>
        <v>0</v>
      </c>
      <c r="AI645" s="50">
        <f t="shared" si="358"/>
        <v>0</v>
      </c>
      <c r="AJ645" s="50">
        <f t="shared" si="359"/>
        <v>0</v>
      </c>
      <c r="AK645" s="50">
        <f t="shared" si="360"/>
        <v>0</v>
      </c>
      <c r="AL645" s="50">
        <f t="shared" si="361"/>
        <v>0.36351300295967004</v>
      </c>
      <c r="AR645" s="50">
        <f t="shared" si="362"/>
        <v>0.47815148869712087</v>
      </c>
      <c r="AS645" s="50">
        <f t="shared" si="363"/>
        <v>0.42795745247375039</v>
      </c>
      <c r="AT645" s="50">
        <f t="shared" si="364"/>
        <v>0.58769105543068068</v>
      </c>
      <c r="AV645" s="49">
        <f t="shared" si="365"/>
        <v>0</v>
      </c>
      <c r="AW645" s="49">
        <f t="shared" si="366"/>
        <v>0</v>
      </c>
      <c r="AX645" s="49">
        <f t="shared" si="367"/>
        <v>0</v>
      </c>
      <c r="AY645" s="49">
        <f t="shared" si="368"/>
        <v>1875.0603646248198</v>
      </c>
      <c r="AZ645" s="49">
        <f t="shared" si="369"/>
        <v>0</v>
      </c>
      <c r="BA645" s="49">
        <f t="shared" si="370"/>
        <v>0</v>
      </c>
      <c r="BB645" s="49">
        <f t="shared" si="371"/>
        <v>0</v>
      </c>
      <c r="BC645" s="49">
        <f t="shared" si="372"/>
        <v>0</v>
      </c>
      <c r="BD645" s="49">
        <f t="shared" si="373"/>
        <v>0</v>
      </c>
      <c r="BE645" s="49">
        <f t="shared" si="374"/>
        <v>1291.8545599908502</v>
      </c>
      <c r="BF645" s="49">
        <f t="shared" si="375"/>
        <v>1154.5861872140699</v>
      </c>
      <c r="BG645" s="49">
        <f t="shared" si="376"/>
        <v>1584.9310916724198</v>
      </c>
      <c r="BH645" s="72">
        <f t="shared" si="377"/>
        <v>5906.4322035021605</v>
      </c>
      <c r="BI645" s="49">
        <f>VLOOKUP(A645,'1_12'!A:O,15,0)</f>
        <v>12408.210000000003</v>
      </c>
      <c r="BJ645" s="73">
        <f t="shared" si="378"/>
        <v>-6501.7777964978422</v>
      </c>
      <c r="BK645" s="50">
        <f t="shared" si="379"/>
        <v>5.7121313591932017E-3</v>
      </c>
    </row>
    <row r="646" spans="1:63" x14ac:dyDescent="0.3">
      <c r="A646" s="77" t="s">
        <v>1635</v>
      </c>
      <c r="B646" s="77" t="s">
        <v>238</v>
      </c>
      <c r="C646" s="77">
        <f>VLOOKUP(B646,Площадь!D:E,2,0)</f>
        <v>39.299999999999997</v>
      </c>
      <c r="D646" s="113"/>
      <c r="E646">
        <v>31</v>
      </c>
      <c r="F646">
        <v>28</v>
      </c>
      <c r="G646">
        <v>31</v>
      </c>
      <c r="H646">
        <v>30</v>
      </c>
      <c r="I646">
        <v>31</v>
      </c>
      <c r="J646">
        <v>30</v>
      </c>
      <c r="K646">
        <v>31</v>
      </c>
      <c r="L646">
        <v>31</v>
      </c>
      <c r="M646">
        <v>30</v>
      </c>
      <c r="N646">
        <v>31</v>
      </c>
      <c r="O646">
        <v>30</v>
      </c>
      <c r="P646">
        <v>31</v>
      </c>
      <c r="Q646">
        <f t="shared" si="380"/>
        <v>365</v>
      </c>
      <c r="R646" s="50">
        <f>VLOOKUP(B646,'Общие показания'!A:H,8,0)</f>
        <v>0.21927571925096845</v>
      </c>
      <c r="S646" s="50">
        <f>VLOOKUP(B646,'Общие показания'!A:P,16,0)</f>
        <v>3.3577242807490322</v>
      </c>
      <c r="T646" s="50">
        <f t="shared" si="349"/>
        <v>0</v>
      </c>
      <c r="U646" s="50">
        <f t="shared" si="350"/>
        <v>0</v>
      </c>
      <c r="V646" s="50">
        <f t="shared" si="351"/>
        <v>0</v>
      </c>
      <c r="W646" s="50">
        <f t="shared" si="352"/>
        <v>0.21927571925096845</v>
      </c>
      <c r="X646" s="50">
        <f t="shared" si="353"/>
        <v>0</v>
      </c>
      <c r="Y646" s="50"/>
      <c r="Z646" s="50"/>
      <c r="AA646" s="50"/>
      <c r="AB646" s="50"/>
      <c r="AC646" s="50"/>
      <c r="AD646" s="50">
        <f t="shared" si="354"/>
        <v>1.301479933806815</v>
      </c>
      <c r="AE646" s="50">
        <f t="shared" si="355"/>
        <v>0.90597615735738601</v>
      </c>
      <c r="AF646" s="50">
        <f t="shared" si="356"/>
        <v>1.1502681895848312</v>
      </c>
      <c r="AG646" s="50">
        <f t="shared" si="357"/>
        <v>0</v>
      </c>
      <c r="AI646" s="50">
        <f t="shared" si="358"/>
        <v>0</v>
      </c>
      <c r="AJ646" s="50">
        <f t="shared" si="359"/>
        <v>0</v>
      </c>
      <c r="AK646" s="50">
        <f t="shared" si="360"/>
        <v>0</v>
      </c>
      <c r="AL646" s="50">
        <f t="shared" si="361"/>
        <v>0.44504862979174553</v>
      </c>
      <c r="AR646" s="50">
        <f t="shared" si="362"/>
        <v>0.5854004207413348</v>
      </c>
      <c r="AS646" s="50">
        <f t="shared" si="363"/>
        <v>0.52394790910337663</v>
      </c>
      <c r="AT646" s="50">
        <f t="shared" si="364"/>
        <v>0.71950960991980517</v>
      </c>
      <c r="AV646" s="49">
        <f t="shared" si="365"/>
        <v>0</v>
      </c>
      <c r="AW646" s="49">
        <f t="shared" si="366"/>
        <v>0</v>
      </c>
      <c r="AX646" s="49">
        <f t="shared" si="367"/>
        <v>0</v>
      </c>
      <c r="AY646" s="49">
        <f t="shared" si="368"/>
        <v>1783.2857095962997</v>
      </c>
      <c r="AZ646" s="49">
        <f t="shared" si="369"/>
        <v>0</v>
      </c>
      <c r="BA646" s="49">
        <f t="shared" si="370"/>
        <v>0</v>
      </c>
      <c r="BB646" s="49">
        <f t="shared" si="371"/>
        <v>0</v>
      </c>
      <c r="BC646" s="49">
        <f t="shared" si="372"/>
        <v>0</v>
      </c>
      <c r="BD646" s="49">
        <f t="shared" si="373"/>
        <v>0</v>
      </c>
      <c r="BE646" s="49">
        <f t="shared" si="374"/>
        <v>5065.0661485348719</v>
      </c>
      <c r="BF646" s="49">
        <f t="shared" si="375"/>
        <v>3838.4309670446128</v>
      </c>
      <c r="BG646" s="49">
        <f t="shared" si="376"/>
        <v>5019.1567338782661</v>
      </c>
      <c r="BH646" s="72">
        <f t="shared" si="377"/>
        <v>15705.939559054052</v>
      </c>
      <c r="BI646" s="49">
        <f>VLOOKUP(A646,'1_12'!A:O,15,0)</f>
        <v>15191.37</v>
      </c>
      <c r="BJ646" s="73">
        <f t="shared" si="378"/>
        <v>514.56955905405084</v>
      </c>
      <c r="BK646" s="50">
        <f t="shared" si="379"/>
        <v>1.2406502479975115E-2</v>
      </c>
    </row>
    <row r="647" spans="1:63" x14ac:dyDescent="0.3">
      <c r="A647" s="77" t="s">
        <v>1780</v>
      </c>
      <c r="B647" s="77" t="s">
        <v>239</v>
      </c>
      <c r="C647" s="77">
        <f>VLOOKUP(B647,Площадь!D:E,2,0)</f>
        <v>59</v>
      </c>
      <c r="D647" s="113"/>
      <c r="E647">
        <v>31</v>
      </c>
      <c r="F647">
        <v>14</v>
      </c>
      <c r="Q647">
        <f t="shared" si="380"/>
        <v>45</v>
      </c>
      <c r="R647" s="50">
        <f>VLOOKUP(B647,'Общие показания'!A:H,8,0)</f>
        <v>0.3291925556185023</v>
      </c>
      <c r="S647" s="50"/>
      <c r="T647" s="50">
        <f t="shared" si="349"/>
        <v>0</v>
      </c>
      <c r="U647" s="50">
        <f t="shared" si="350"/>
        <v>0</v>
      </c>
      <c r="V647" s="50">
        <f t="shared" si="351"/>
        <v>0</v>
      </c>
      <c r="W647" s="50">
        <f t="shared" si="352"/>
        <v>0</v>
      </c>
      <c r="X647" s="50">
        <f t="shared" si="353"/>
        <v>-0.3291925556185023</v>
      </c>
      <c r="Y647" s="50"/>
      <c r="Z647" s="50"/>
      <c r="AA647" s="50"/>
      <c r="AB647" s="50"/>
      <c r="AC647" s="50"/>
      <c r="AD647" s="50">
        <f t="shared" si="354"/>
        <v>0</v>
      </c>
      <c r="AE647" s="50">
        <f t="shared" si="355"/>
        <v>0</v>
      </c>
      <c r="AF647" s="50">
        <f t="shared" si="356"/>
        <v>0</v>
      </c>
      <c r="AG647" s="50">
        <f t="shared" si="357"/>
        <v>0</v>
      </c>
      <c r="AI647" s="50">
        <f t="shared" si="358"/>
        <v>0</v>
      </c>
      <c r="AJ647" s="50">
        <f t="shared" si="359"/>
        <v>0</v>
      </c>
      <c r="AK647" s="50">
        <f t="shared" si="360"/>
        <v>0</v>
      </c>
      <c r="AL647" s="50">
        <f t="shared" si="361"/>
        <v>0</v>
      </c>
      <c r="AR647" s="50">
        <f t="shared" si="362"/>
        <v>0</v>
      </c>
      <c r="AS647" s="50">
        <f t="shared" si="363"/>
        <v>0</v>
      </c>
      <c r="AT647" s="50">
        <f t="shared" si="364"/>
        <v>0</v>
      </c>
      <c r="AV647" s="49">
        <f t="shared" si="365"/>
        <v>0</v>
      </c>
      <c r="AW647" s="49">
        <f t="shared" si="366"/>
        <v>0</v>
      </c>
      <c r="AX647" s="49">
        <f t="shared" si="367"/>
        <v>0</v>
      </c>
      <c r="AY647" s="49">
        <f t="shared" si="368"/>
        <v>0</v>
      </c>
      <c r="AZ647" s="49">
        <f t="shared" si="369"/>
        <v>0</v>
      </c>
      <c r="BA647" s="49">
        <f t="shared" si="370"/>
        <v>0</v>
      </c>
      <c r="BB647" s="49">
        <f t="shared" si="371"/>
        <v>0</v>
      </c>
      <c r="BC647" s="49">
        <f t="shared" si="372"/>
        <v>0</v>
      </c>
      <c r="BD647" s="49">
        <f t="shared" si="373"/>
        <v>0</v>
      </c>
      <c r="BE647" s="49">
        <f t="shared" si="374"/>
        <v>0</v>
      </c>
      <c r="BF647" s="49">
        <f t="shared" si="375"/>
        <v>0</v>
      </c>
      <c r="BG647" s="49">
        <f t="shared" si="376"/>
        <v>0</v>
      </c>
      <c r="BH647" s="72">
        <f t="shared" si="377"/>
        <v>0</v>
      </c>
      <c r="BI647" s="49">
        <f>VLOOKUP(A647,'1_12'!A:O,15,0)</f>
        <v>0</v>
      </c>
      <c r="BJ647" s="73">
        <f t="shared" si="378"/>
        <v>0</v>
      </c>
      <c r="BK647" s="50">
        <f t="shared" si="379"/>
        <v>0</v>
      </c>
    </row>
    <row r="648" spans="1:63" x14ac:dyDescent="0.3">
      <c r="A648" s="77" t="s">
        <v>2449</v>
      </c>
      <c r="B648" s="77" t="s">
        <v>239</v>
      </c>
      <c r="C648" s="77">
        <f>VLOOKUP(B648,Площадь!D:E,2,0)</f>
        <v>59</v>
      </c>
      <c r="D648" s="113">
        <v>44972</v>
      </c>
      <c r="F648">
        <f>28-F647</f>
        <v>14</v>
      </c>
      <c r="G648">
        <v>31</v>
      </c>
      <c r="H648">
        <v>30</v>
      </c>
      <c r="I648">
        <v>31</v>
      </c>
      <c r="J648">
        <v>30</v>
      </c>
      <c r="K648">
        <v>31</v>
      </c>
      <c r="L648">
        <v>31</v>
      </c>
      <c r="M648">
        <v>30</v>
      </c>
      <c r="N648">
        <v>31</v>
      </c>
      <c r="O648">
        <v>30</v>
      </c>
      <c r="P648">
        <v>31</v>
      </c>
      <c r="Q648">
        <f t="shared" si="380"/>
        <v>320</v>
      </c>
      <c r="R648" s="50"/>
      <c r="S648" s="50">
        <f>VLOOKUP(B648,'Общие показания'!A:P,16,0)</f>
        <v>0.27680744438149674</v>
      </c>
      <c r="T648" s="50">
        <f t="shared" si="349"/>
        <v>0</v>
      </c>
      <c r="U648" s="50">
        <f t="shared" si="350"/>
        <v>0</v>
      </c>
      <c r="V648" s="50">
        <f t="shared" si="351"/>
        <v>0</v>
      </c>
      <c r="W648" s="50">
        <f>R647*W$1/30*H648</f>
        <v>0.3291925556185023</v>
      </c>
      <c r="X648" s="50">
        <f t="shared" si="353"/>
        <v>0.3291925556185023</v>
      </c>
      <c r="Y648" s="50"/>
      <c r="Z648" s="50"/>
      <c r="AA648" s="50"/>
      <c r="AB648" s="50"/>
      <c r="AC648" s="50"/>
      <c r="AD648" s="50">
        <f t="shared" si="354"/>
        <v>0.10729270906975671</v>
      </c>
      <c r="AE648" s="50">
        <f t="shared" si="355"/>
        <v>7.4687771782358262E-2</v>
      </c>
      <c r="AF648" s="50">
        <f t="shared" si="356"/>
        <v>9.4826963529381775E-2</v>
      </c>
      <c r="AG648" s="50">
        <f t="shared" si="357"/>
        <v>0</v>
      </c>
      <c r="AI648" s="50">
        <f t="shared" si="358"/>
        <v>0</v>
      </c>
      <c r="AJ648" s="50">
        <f t="shared" si="359"/>
        <v>0</v>
      </c>
      <c r="AK648" s="50">
        <f t="shared" si="360"/>
        <v>0</v>
      </c>
      <c r="AL648" s="50">
        <f t="shared" si="361"/>
        <v>0.66813916431839671</v>
      </c>
      <c r="AR648" s="50">
        <f t="shared" si="362"/>
        <v>0.87884541536230931</v>
      </c>
      <c r="AS648" s="50">
        <f t="shared" si="363"/>
        <v>0.78658846404832627</v>
      </c>
      <c r="AT648" s="50">
        <f t="shared" si="364"/>
        <v>1.0801798215081047</v>
      </c>
      <c r="AV648" s="49">
        <f t="shared" si="365"/>
        <v>0</v>
      </c>
      <c r="AW648" s="49">
        <f t="shared" si="366"/>
        <v>0</v>
      </c>
      <c r="AX648" s="49">
        <f t="shared" si="367"/>
        <v>0</v>
      </c>
      <c r="AY648" s="49">
        <f t="shared" si="368"/>
        <v>2677.1973757298142</v>
      </c>
      <c r="AZ648" s="49">
        <f t="shared" si="369"/>
        <v>0</v>
      </c>
      <c r="BA648" s="49">
        <f t="shared" si="370"/>
        <v>0</v>
      </c>
      <c r="BB648" s="49">
        <f t="shared" si="371"/>
        <v>0</v>
      </c>
      <c r="BC648" s="49">
        <f t="shared" si="372"/>
        <v>0</v>
      </c>
      <c r="BD648" s="49">
        <f t="shared" si="373"/>
        <v>0</v>
      </c>
      <c r="BE648" s="49">
        <f t="shared" si="374"/>
        <v>2647.149735700461</v>
      </c>
      <c r="BF648" s="49">
        <f t="shared" si="375"/>
        <v>2311.9754764144564</v>
      </c>
      <c r="BG648" s="49">
        <f t="shared" si="376"/>
        <v>3154.1412134832271</v>
      </c>
      <c r="BH648" s="72">
        <f t="shared" si="377"/>
        <v>10790.463801327958</v>
      </c>
      <c r="BI648" s="49">
        <f>VLOOKUP(A648,'1_12'!A:O,15,0)</f>
        <v>22806.360000000004</v>
      </c>
      <c r="BJ648" s="73">
        <f t="shared" si="378"/>
        <v>-12015.896198672046</v>
      </c>
      <c r="BK648" s="50">
        <f t="shared" si="379"/>
        <v>5.6776170412953892E-3</v>
      </c>
    </row>
    <row r="649" spans="1:63" x14ac:dyDescent="0.3">
      <c r="A649" s="77" t="s">
        <v>1587</v>
      </c>
      <c r="B649" s="77" t="s">
        <v>96</v>
      </c>
      <c r="C649" s="77">
        <f>VLOOKUP(B649,Площадь!D:E,2,0)</f>
        <v>33.5</v>
      </c>
      <c r="D649" s="113"/>
      <c r="E649">
        <v>31</v>
      </c>
      <c r="F649">
        <v>28</v>
      </c>
      <c r="G649">
        <v>31</v>
      </c>
      <c r="H649">
        <v>30</v>
      </c>
      <c r="I649">
        <v>31</v>
      </c>
      <c r="J649">
        <v>30</v>
      </c>
      <c r="K649">
        <v>31</v>
      </c>
      <c r="L649">
        <v>31</v>
      </c>
      <c r="M649">
        <v>30</v>
      </c>
      <c r="N649">
        <v>31</v>
      </c>
      <c r="O649">
        <v>30</v>
      </c>
      <c r="P649">
        <v>31</v>
      </c>
      <c r="Q649">
        <f t="shared" ref="Q649:Q664" si="381">SUM(E649:P649)</f>
        <v>365</v>
      </c>
      <c r="R649" s="50">
        <f>VLOOKUP(B649,'Общие показания'!A:H,8,0)</f>
        <v>0</v>
      </c>
      <c r="S649" s="50">
        <f>VLOOKUP(B649,'Общие показания'!A:P,16,0)</f>
        <v>3.7679999999999989</v>
      </c>
      <c r="T649" s="50">
        <f t="shared" si="349"/>
        <v>0</v>
      </c>
      <c r="U649" s="50">
        <f t="shared" si="350"/>
        <v>0</v>
      </c>
      <c r="V649" s="50">
        <f t="shared" si="351"/>
        <v>0</v>
      </c>
      <c r="W649" s="50">
        <f t="shared" si="352"/>
        <v>0</v>
      </c>
      <c r="X649" s="50">
        <f t="shared" si="353"/>
        <v>0</v>
      </c>
      <c r="Y649" s="50"/>
      <c r="Z649" s="50"/>
      <c r="AA649" s="50"/>
      <c r="AB649" s="50"/>
      <c r="AC649" s="50"/>
      <c r="AD649" s="50">
        <f t="shared" si="354"/>
        <v>1.4605059798090723</v>
      </c>
      <c r="AE649" s="50">
        <f t="shared" si="355"/>
        <v>1.0166761399959579</v>
      </c>
      <c r="AF649" s="50">
        <f t="shared" si="356"/>
        <v>1.290817880194969</v>
      </c>
      <c r="AG649" s="50">
        <f t="shared" si="357"/>
        <v>0</v>
      </c>
      <c r="AI649" s="50">
        <f t="shared" si="358"/>
        <v>0</v>
      </c>
      <c r="AJ649" s="50">
        <f t="shared" si="359"/>
        <v>0</v>
      </c>
      <c r="AK649" s="50">
        <f t="shared" si="360"/>
        <v>0</v>
      </c>
      <c r="AL649" s="50">
        <f t="shared" si="361"/>
        <v>0.37936715262146253</v>
      </c>
      <c r="AR649" s="50">
        <f t="shared" si="362"/>
        <v>0.49900544770571803</v>
      </c>
      <c r="AS649" s="50">
        <f t="shared" si="363"/>
        <v>0.44662226348506656</v>
      </c>
      <c r="AT649" s="50">
        <f t="shared" si="364"/>
        <v>0.61332244102578815</v>
      </c>
      <c r="AV649" s="49">
        <f t="shared" si="365"/>
        <v>0</v>
      </c>
      <c r="AW649" s="49">
        <f t="shared" si="366"/>
        <v>0</v>
      </c>
      <c r="AX649" s="49">
        <f t="shared" si="367"/>
        <v>0</v>
      </c>
      <c r="AY649" s="49">
        <f t="shared" si="368"/>
        <v>1018.3580098109492</v>
      </c>
      <c r="AZ649" s="49">
        <f t="shared" si="369"/>
        <v>0</v>
      </c>
      <c r="BA649" s="49">
        <f t="shared" si="370"/>
        <v>0</v>
      </c>
      <c r="BB649" s="49">
        <f t="shared" si="371"/>
        <v>0</v>
      </c>
      <c r="BC649" s="49">
        <f t="shared" si="372"/>
        <v>0</v>
      </c>
      <c r="BD649" s="49">
        <f t="shared" si="373"/>
        <v>0</v>
      </c>
      <c r="BE649" s="49">
        <f t="shared" si="374"/>
        <v>5260.0340955636029</v>
      </c>
      <c r="BF649" s="49">
        <f t="shared" si="375"/>
        <v>3928.0197023683227</v>
      </c>
      <c r="BG649" s="49">
        <f t="shared" si="376"/>
        <v>5111.3981126721519</v>
      </c>
      <c r="BH649" s="72">
        <f t="shared" si="377"/>
        <v>15317.809920415028</v>
      </c>
      <c r="BI649" s="49">
        <f>VLOOKUP(A649,'1_12'!A:O,15,0)</f>
        <v>12949.38</v>
      </c>
      <c r="BJ649" s="73">
        <f t="shared" si="378"/>
        <v>2368.4299204150284</v>
      </c>
      <c r="BK649" s="50">
        <f t="shared" si="379"/>
        <v>1.4194819166263768E-2</v>
      </c>
    </row>
    <row r="650" spans="1:63" x14ac:dyDescent="0.3">
      <c r="A650" s="77" t="s">
        <v>1563</v>
      </c>
      <c r="B650" s="77" t="s">
        <v>102</v>
      </c>
      <c r="C650" s="77">
        <f>VLOOKUP(B650,Площадь!D:E,2,0)</f>
        <v>32.5</v>
      </c>
      <c r="D650" s="113"/>
      <c r="E650">
        <v>31</v>
      </c>
      <c r="F650">
        <v>28</v>
      </c>
      <c r="G650">
        <v>31</v>
      </c>
      <c r="H650">
        <v>30</v>
      </c>
      <c r="I650">
        <v>31</v>
      </c>
      <c r="J650">
        <v>30</v>
      </c>
      <c r="K650">
        <v>31</v>
      </c>
      <c r="L650">
        <v>31</v>
      </c>
      <c r="M650">
        <v>30</v>
      </c>
      <c r="N650">
        <v>31</v>
      </c>
      <c r="O650">
        <v>30</v>
      </c>
      <c r="P650">
        <v>31</v>
      </c>
      <c r="Q650">
        <f t="shared" si="381"/>
        <v>365</v>
      </c>
      <c r="R650" s="50">
        <f>VLOOKUP(B650,'Общие показания'!A:H,8,0)</f>
        <v>0.42299999999999999</v>
      </c>
      <c r="S650" s="50">
        <f>VLOOKUP(B650,'Общие показания'!A:P,16,0)</f>
        <v>0.93099999999999916</v>
      </c>
      <c r="T650" s="50">
        <f t="shared" si="349"/>
        <v>0</v>
      </c>
      <c r="U650" s="50">
        <f t="shared" si="350"/>
        <v>0</v>
      </c>
      <c r="V650" s="50">
        <f t="shared" si="351"/>
        <v>0</v>
      </c>
      <c r="W650" s="50">
        <f t="shared" si="352"/>
        <v>0.42299999999999999</v>
      </c>
      <c r="X650" s="50">
        <f t="shared" si="353"/>
        <v>0</v>
      </c>
      <c r="Y650" s="50"/>
      <c r="Z650" s="50"/>
      <c r="AA650" s="50"/>
      <c r="AB650" s="50"/>
      <c r="AC650" s="50"/>
      <c r="AD650" s="50">
        <f t="shared" si="354"/>
        <v>0.36086280976705032</v>
      </c>
      <c r="AE650" s="50">
        <f t="shared" si="355"/>
        <v>0.25120103140558281</v>
      </c>
      <c r="AF650" s="50">
        <f t="shared" si="356"/>
        <v>0.31893615882736609</v>
      </c>
      <c r="AG650" s="50">
        <f t="shared" si="357"/>
        <v>0</v>
      </c>
      <c r="AI650" s="50">
        <f t="shared" si="358"/>
        <v>0</v>
      </c>
      <c r="AJ650" s="50">
        <f t="shared" si="359"/>
        <v>0</v>
      </c>
      <c r="AK650" s="50">
        <f t="shared" si="360"/>
        <v>0</v>
      </c>
      <c r="AL650" s="50">
        <f t="shared" si="361"/>
        <v>0.36804276000589647</v>
      </c>
      <c r="AR650" s="50">
        <f t="shared" si="362"/>
        <v>0.48410976269957717</v>
      </c>
      <c r="AS650" s="50">
        <f t="shared" si="363"/>
        <v>0.43329025561984069</v>
      </c>
      <c r="AT650" s="50">
        <f t="shared" si="364"/>
        <v>0.59501430845785419</v>
      </c>
      <c r="AV650" s="49">
        <f t="shared" si="365"/>
        <v>0</v>
      </c>
      <c r="AW650" s="49">
        <f t="shared" si="366"/>
        <v>0</v>
      </c>
      <c r="AX650" s="49">
        <f t="shared" si="367"/>
        <v>0</v>
      </c>
      <c r="AY650" s="49">
        <f t="shared" si="368"/>
        <v>2123.4435432494283</v>
      </c>
      <c r="AZ650" s="49">
        <f t="shared" si="369"/>
        <v>0</v>
      </c>
      <c r="BA650" s="49">
        <f t="shared" si="370"/>
        <v>0</v>
      </c>
      <c r="BB650" s="49">
        <f t="shared" si="371"/>
        <v>0</v>
      </c>
      <c r="BC650" s="49">
        <f t="shared" si="372"/>
        <v>0</v>
      </c>
      <c r="BD650" s="49">
        <f t="shared" si="373"/>
        <v>0</v>
      </c>
      <c r="BE650" s="49">
        <f t="shared" si="374"/>
        <v>2268.2105746265161</v>
      </c>
      <c r="BF650" s="49">
        <f t="shared" si="375"/>
        <v>1837.421031239566</v>
      </c>
      <c r="BG650" s="49">
        <f t="shared" si="376"/>
        <v>2453.3720763617544</v>
      </c>
      <c r="BH650" s="72">
        <f t="shared" si="377"/>
        <v>8682.4472254772645</v>
      </c>
      <c r="BI650" s="49">
        <f>VLOOKUP(A650,'1_12'!A:O,15,0)</f>
        <v>12562.829999999998</v>
      </c>
      <c r="BJ650" s="73">
        <f t="shared" si="378"/>
        <v>-3880.3827745227336</v>
      </c>
      <c r="BK650" s="50">
        <f t="shared" si="379"/>
        <v>8.2934797097004298E-3</v>
      </c>
    </row>
    <row r="651" spans="1:63" x14ac:dyDescent="0.3">
      <c r="A651" s="77" t="s">
        <v>1341</v>
      </c>
      <c r="B651" s="77" t="s">
        <v>198</v>
      </c>
      <c r="C651" s="77">
        <f>VLOOKUP(B651,Площадь!D:E,2,0)</f>
        <v>55.7</v>
      </c>
      <c r="D651" s="113"/>
      <c r="E651">
        <v>31</v>
      </c>
      <c r="F651">
        <v>28</v>
      </c>
      <c r="G651">
        <v>31</v>
      </c>
      <c r="H651">
        <v>30</v>
      </c>
      <c r="I651">
        <v>31</v>
      </c>
      <c r="J651">
        <v>30</v>
      </c>
      <c r="K651">
        <v>31</v>
      </c>
      <c r="L651">
        <v>31</v>
      </c>
      <c r="M651">
        <v>30</v>
      </c>
      <c r="N651">
        <v>31</v>
      </c>
      <c r="O651">
        <v>30</v>
      </c>
      <c r="P651">
        <v>31</v>
      </c>
      <c r="Q651">
        <f t="shared" si="381"/>
        <v>365</v>
      </c>
      <c r="R651" s="50">
        <f>VLOOKUP(B651,'Общие показания'!A:H,8,0)</f>
        <v>0</v>
      </c>
      <c r="S651" s="50">
        <f>VLOOKUP(B651,'Общие показания'!A:P,16,0)</f>
        <v>2.4119999999999999</v>
      </c>
      <c r="T651" s="50">
        <f t="shared" si="349"/>
        <v>0</v>
      </c>
      <c r="U651" s="50">
        <f t="shared" si="350"/>
        <v>0</v>
      </c>
      <c r="V651" s="50">
        <f t="shared" si="351"/>
        <v>0</v>
      </c>
      <c r="W651" s="50">
        <f t="shared" si="352"/>
        <v>0</v>
      </c>
      <c r="X651" s="50">
        <f t="shared" si="353"/>
        <v>0</v>
      </c>
      <c r="Y651" s="50"/>
      <c r="Z651" s="50"/>
      <c r="AA651" s="50"/>
      <c r="AB651" s="50"/>
      <c r="AC651" s="50"/>
      <c r="AD651" s="50">
        <f t="shared" si="354"/>
        <v>0.93490987879497967</v>
      </c>
      <c r="AE651" s="50">
        <f t="shared" si="355"/>
        <v>0.6508022424814891</v>
      </c>
      <c r="AF651" s="50">
        <f t="shared" si="356"/>
        <v>0.82628787872353138</v>
      </c>
      <c r="AG651" s="50">
        <f t="shared" si="357"/>
        <v>0</v>
      </c>
      <c r="AI651" s="50">
        <f t="shared" si="358"/>
        <v>0</v>
      </c>
      <c r="AJ651" s="50">
        <f t="shared" si="359"/>
        <v>0</v>
      </c>
      <c r="AK651" s="50">
        <f t="shared" si="360"/>
        <v>0</v>
      </c>
      <c r="AL651" s="50">
        <f t="shared" si="361"/>
        <v>0.63076866868702874</v>
      </c>
      <c r="AR651" s="50">
        <f t="shared" si="362"/>
        <v>0.8296896548420446</v>
      </c>
      <c r="AS651" s="50">
        <f t="shared" si="363"/>
        <v>0.74259283809308085</v>
      </c>
      <c r="AT651" s="50">
        <f t="shared" si="364"/>
        <v>1.0197629840339224</v>
      </c>
      <c r="AV651" s="49">
        <f t="shared" si="365"/>
        <v>0</v>
      </c>
      <c r="AW651" s="49">
        <f t="shared" si="366"/>
        <v>0</v>
      </c>
      <c r="AX651" s="49">
        <f t="shared" si="367"/>
        <v>0</v>
      </c>
      <c r="AY651" s="49">
        <f t="shared" si="368"/>
        <v>1693.2101834767125</v>
      </c>
      <c r="AZ651" s="49">
        <f t="shared" si="369"/>
        <v>0</v>
      </c>
      <c r="BA651" s="49">
        <f t="shared" si="370"/>
        <v>0</v>
      </c>
      <c r="BB651" s="49">
        <f t="shared" si="371"/>
        <v>0</v>
      </c>
      <c r="BC651" s="49">
        <f t="shared" si="372"/>
        <v>0</v>
      </c>
      <c r="BD651" s="49">
        <f t="shared" si="373"/>
        <v>0</v>
      </c>
      <c r="BE651" s="49">
        <f t="shared" si="374"/>
        <v>4736.8204041138833</v>
      </c>
      <c r="BF651" s="49">
        <f t="shared" si="375"/>
        <v>3740.374018491153</v>
      </c>
      <c r="BG651" s="49">
        <f t="shared" si="376"/>
        <v>4955.4650939515996</v>
      </c>
      <c r="BH651" s="72">
        <f t="shared" si="377"/>
        <v>15125.869700033349</v>
      </c>
      <c r="BI651" s="49">
        <f>VLOOKUP(A651,'1_12'!A:O,15,0)</f>
        <v>21530.699999999997</v>
      </c>
      <c r="BJ651" s="73">
        <f t="shared" si="378"/>
        <v>-6404.8302999666485</v>
      </c>
      <c r="BK651" s="50">
        <f t="shared" si="379"/>
        <v>8.4303024321604973E-3</v>
      </c>
    </row>
    <row r="652" spans="1:63" x14ac:dyDescent="0.3">
      <c r="A652" s="77" t="s">
        <v>1564</v>
      </c>
      <c r="B652" s="77" t="s">
        <v>291</v>
      </c>
      <c r="C652" s="77">
        <f>VLOOKUP(B652,Площадь!D:E,2,0)</f>
        <v>61.5</v>
      </c>
      <c r="D652" s="113"/>
      <c r="E652">
        <v>31</v>
      </c>
      <c r="F652">
        <v>28</v>
      </c>
      <c r="G652">
        <v>31</v>
      </c>
      <c r="H652">
        <v>30</v>
      </c>
      <c r="I652">
        <v>31</v>
      </c>
      <c r="J652">
        <v>30</v>
      </c>
      <c r="K652">
        <v>31</v>
      </c>
      <c r="L652">
        <v>31</v>
      </c>
      <c r="M652">
        <v>30</v>
      </c>
      <c r="N652">
        <v>31</v>
      </c>
      <c r="O652">
        <v>30</v>
      </c>
      <c r="P652">
        <v>31</v>
      </c>
      <c r="Q652">
        <f t="shared" si="381"/>
        <v>365</v>
      </c>
      <c r="R652" s="50">
        <f>VLOOKUP(B652,'Общие показания'!A:H,8,0)</f>
        <v>0</v>
      </c>
      <c r="S652" s="50">
        <f>VLOOKUP(B652,'Общие показания'!A:P,16,0)</f>
        <v>1.407</v>
      </c>
      <c r="T652" s="50">
        <f t="shared" si="349"/>
        <v>0</v>
      </c>
      <c r="U652" s="50">
        <f t="shared" si="350"/>
        <v>0</v>
      </c>
      <c r="V652" s="50">
        <f t="shared" si="351"/>
        <v>0</v>
      </c>
      <c r="W652" s="50">
        <f t="shared" si="352"/>
        <v>0</v>
      </c>
      <c r="X652" s="50">
        <f t="shared" si="353"/>
        <v>0</v>
      </c>
      <c r="Y652" s="50"/>
      <c r="Z652" s="50"/>
      <c r="AA652" s="50"/>
      <c r="AB652" s="50"/>
      <c r="AC652" s="50"/>
      <c r="AD652" s="50">
        <f t="shared" si="354"/>
        <v>0.54536409596373814</v>
      </c>
      <c r="AE652" s="50">
        <f t="shared" si="355"/>
        <v>0.37963464144753528</v>
      </c>
      <c r="AF652" s="50">
        <f t="shared" si="356"/>
        <v>0.48200126258872661</v>
      </c>
      <c r="AG652" s="50">
        <f t="shared" si="357"/>
        <v>0</v>
      </c>
      <c r="AI652" s="50">
        <f t="shared" si="358"/>
        <v>0</v>
      </c>
      <c r="AJ652" s="50">
        <f t="shared" si="359"/>
        <v>0</v>
      </c>
      <c r="AK652" s="50">
        <f t="shared" si="360"/>
        <v>0</v>
      </c>
      <c r="AL652" s="50">
        <f t="shared" si="361"/>
        <v>0.6964501458573118</v>
      </c>
      <c r="AR652" s="50">
        <f t="shared" si="362"/>
        <v>0.91608462787766143</v>
      </c>
      <c r="AS652" s="50">
        <f t="shared" si="363"/>
        <v>0.81991848371139087</v>
      </c>
      <c r="AT652" s="50">
        <f t="shared" si="364"/>
        <v>1.1259501529279394</v>
      </c>
      <c r="AV652" s="49">
        <f t="shared" si="365"/>
        <v>0</v>
      </c>
      <c r="AW652" s="49">
        <f t="shared" si="366"/>
        <v>0</v>
      </c>
      <c r="AX652" s="49">
        <f t="shared" si="367"/>
        <v>0</v>
      </c>
      <c r="AY652" s="49">
        <f t="shared" si="368"/>
        <v>1869.5229135335335</v>
      </c>
      <c r="AZ652" s="49">
        <f t="shared" si="369"/>
        <v>0</v>
      </c>
      <c r="BA652" s="49">
        <f t="shared" si="370"/>
        <v>0</v>
      </c>
      <c r="BB652" s="49">
        <f t="shared" si="371"/>
        <v>0</v>
      </c>
      <c r="BC652" s="49">
        <f t="shared" si="372"/>
        <v>0</v>
      </c>
      <c r="BD652" s="49">
        <f t="shared" si="373"/>
        <v>0</v>
      </c>
      <c r="BE652" s="49">
        <f t="shared" si="374"/>
        <v>3923.0544963308994</v>
      </c>
      <c r="BF652" s="49">
        <f t="shared" si="375"/>
        <v>3220.0324270516153</v>
      </c>
      <c r="BG652" s="49">
        <f t="shared" si="376"/>
        <v>4316.3204617563179</v>
      </c>
      <c r="BH652" s="72">
        <f t="shared" si="377"/>
        <v>13328.930298672367</v>
      </c>
      <c r="BI652" s="49">
        <f>VLOOKUP(A652,'1_12'!A:O,15,0)</f>
        <v>23772.69</v>
      </c>
      <c r="BJ652" s="73">
        <f t="shared" si="378"/>
        <v>-10443.759701327632</v>
      </c>
      <c r="BK652" s="50">
        <f t="shared" si="379"/>
        <v>6.7281889029462113E-3</v>
      </c>
    </row>
    <row r="653" spans="1:63" x14ac:dyDescent="0.3">
      <c r="A653" s="77" t="s">
        <v>1327</v>
      </c>
      <c r="B653" s="77" t="s">
        <v>118</v>
      </c>
      <c r="C653" s="77">
        <f>VLOOKUP(B653,Площадь!D:E,2,0)</f>
        <v>39.1</v>
      </c>
      <c r="D653" s="113"/>
      <c r="E653">
        <v>31</v>
      </c>
      <c r="F653">
        <v>28</v>
      </c>
      <c r="G653">
        <v>31</v>
      </c>
      <c r="H653">
        <v>30</v>
      </c>
      <c r="I653">
        <v>31</v>
      </c>
      <c r="J653">
        <v>30</v>
      </c>
      <c r="K653">
        <v>31</v>
      </c>
      <c r="L653">
        <v>31</v>
      </c>
      <c r="M653">
        <v>30</v>
      </c>
      <c r="N653">
        <v>31</v>
      </c>
      <c r="O653">
        <v>30</v>
      </c>
      <c r="P653">
        <v>31</v>
      </c>
      <c r="Q653">
        <f t="shared" si="381"/>
        <v>365</v>
      </c>
      <c r="R653" s="50">
        <f>VLOOKUP(B653,'Общие показания'!A:H,8,0)</f>
        <v>0.21815981228277018</v>
      </c>
      <c r="S653" s="50">
        <f>VLOOKUP(B653,'Общие показания'!A:P,16,0)</f>
        <v>3.6968401877172301</v>
      </c>
      <c r="T653" s="50">
        <f t="shared" si="349"/>
        <v>0</v>
      </c>
      <c r="U653" s="50">
        <f t="shared" si="350"/>
        <v>0</v>
      </c>
      <c r="V653" s="50">
        <f t="shared" si="351"/>
        <v>0</v>
      </c>
      <c r="W653" s="50">
        <f t="shared" si="352"/>
        <v>0.21815981228277018</v>
      </c>
      <c r="X653" s="50">
        <f t="shared" si="353"/>
        <v>0</v>
      </c>
      <c r="Y653" s="50"/>
      <c r="Z653" s="50"/>
      <c r="AA653" s="50"/>
      <c r="AB653" s="50"/>
      <c r="AC653" s="50"/>
      <c r="AD653" s="50">
        <f t="shared" si="354"/>
        <v>1.4329238854988082</v>
      </c>
      <c r="AE653" s="50">
        <f t="shared" si="355"/>
        <v>0.99747590558128607</v>
      </c>
      <c r="AF653" s="50">
        <f t="shared" si="356"/>
        <v>1.2664403966371358</v>
      </c>
      <c r="AG653" s="50">
        <f t="shared" si="357"/>
        <v>0</v>
      </c>
      <c r="AI653" s="50">
        <f t="shared" si="358"/>
        <v>0</v>
      </c>
      <c r="AJ653" s="50">
        <f t="shared" si="359"/>
        <v>0</v>
      </c>
      <c r="AK653" s="50">
        <f t="shared" si="360"/>
        <v>0</v>
      </c>
      <c r="AL653" s="50">
        <f t="shared" si="361"/>
        <v>0.4427837512686324</v>
      </c>
      <c r="AR653" s="50">
        <f t="shared" si="362"/>
        <v>0.58242128374010671</v>
      </c>
      <c r="AS653" s="50">
        <f t="shared" si="363"/>
        <v>0.52128150753033142</v>
      </c>
      <c r="AT653" s="50">
        <f t="shared" si="364"/>
        <v>0.71584798340621847</v>
      </c>
      <c r="AV653" s="49">
        <f t="shared" si="365"/>
        <v>0</v>
      </c>
      <c r="AW653" s="49">
        <f t="shared" si="366"/>
        <v>0</v>
      </c>
      <c r="AX653" s="49">
        <f t="shared" si="367"/>
        <v>0</v>
      </c>
      <c r="AY653" s="49">
        <f t="shared" si="368"/>
        <v>1774.2104642548431</v>
      </c>
      <c r="AZ653" s="49">
        <f t="shared" si="369"/>
        <v>0</v>
      </c>
      <c r="BA653" s="49">
        <f t="shared" si="370"/>
        <v>0</v>
      </c>
      <c r="BB653" s="49">
        <f t="shared" si="371"/>
        <v>0</v>
      </c>
      <c r="BC653" s="49">
        <f t="shared" si="372"/>
        <v>0</v>
      </c>
      <c r="BD653" s="49">
        <f t="shared" si="373"/>
        <v>0</v>
      </c>
      <c r="BE653" s="49">
        <f t="shared" si="374"/>
        <v>5409.9119584981736</v>
      </c>
      <c r="BF653" s="49">
        <f t="shared" si="375"/>
        <v>4076.8916494603018</v>
      </c>
      <c r="BG653" s="49">
        <f t="shared" si="376"/>
        <v>5321.1756358531784</v>
      </c>
      <c r="BH653" s="72">
        <f t="shared" si="377"/>
        <v>16582.189708066497</v>
      </c>
      <c r="BI653" s="49">
        <f>VLOOKUP(A653,'1_12'!A:O,15,0)</f>
        <v>15114.06</v>
      </c>
      <c r="BJ653" s="73">
        <f t="shared" si="378"/>
        <v>1468.1297080664972</v>
      </c>
      <c r="BK653" s="50">
        <f t="shared" si="379"/>
        <v>1.3165674607726533E-2</v>
      </c>
    </row>
    <row r="654" spans="1:63" x14ac:dyDescent="0.3">
      <c r="A654" s="77" t="s">
        <v>1401</v>
      </c>
      <c r="B654" s="77" t="s">
        <v>209</v>
      </c>
      <c r="C654" s="77">
        <f>VLOOKUP(B654,Площадь!D:E,2,0)</f>
        <v>31.8</v>
      </c>
      <c r="D654" s="113"/>
      <c r="E654">
        <v>31</v>
      </c>
      <c r="F654">
        <v>28</v>
      </c>
      <c r="G654">
        <v>31</v>
      </c>
      <c r="H654">
        <v>30</v>
      </c>
      <c r="I654">
        <v>31</v>
      </c>
      <c r="J654">
        <v>30</v>
      </c>
      <c r="K654">
        <v>31</v>
      </c>
      <c r="L654">
        <v>31</v>
      </c>
      <c r="M654">
        <v>30</v>
      </c>
      <c r="N654">
        <v>31</v>
      </c>
      <c r="O654">
        <v>30</v>
      </c>
      <c r="P654">
        <v>31</v>
      </c>
      <c r="Q654">
        <f t="shared" si="381"/>
        <v>365</v>
      </c>
      <c r="R654" s="50">
        <f>VLOOKUP(B654,'Общие показания'!A:H,8,0)</f>
        <v>0</v>
      </c>
      <c r="S654" s="50">
        <f>VLOOKUP(B654,'Общие показания'!A:P,16,0)</f>
        <v>0.14900000000000002</v>
      </c>
      <c r="T654" s="50">
        <f t="shared" si="349"/>
        <v>0</v>
      </c>
      <c r="U654" s="50">
        <f t="shared" si="350"/>
        <v>0</v>
      </c>
      <c r="V654" s="50">
        <f t="shared" si="351"/>
        <v>0</v>
      </c>
      <c r="W654" s="50">
        <f t="shared" si="352"/>
        <v>0</v>
      </c>
      <c r="X654" s="50">
        <f t="shared" si="353"/>
        <v>0</v>
      </c>
      <c r="Y654" s="50"/>
      <c r="Z654" s="50"/>
      <c r="AA654" s="50"/>
      <c r="AB654" s="50"/>
      <c r="AC654" s="50"/>
      <c r="AD654" s="50">
        <f t="shared" si="354"/>
        <v>5.7753553872492536E-2</v>
      </c>
      <c r="AE654" s="50">
        <f t="shared" si="355"/>
        <v>4.0202957765232958E-2</v>
      </c>
      <c r="AF654" s="50">
        <f t="shared" si="356"/>
        <v>5.1043488362274542E-2</v>
      </c>
      <c r="AG654" s="50">
        <f t="shared" si="357"/>
        <v>0</v>
      </c>
      <c r="AI654" s="50">
        <f t="shared" si="358"/>
        <v>0</v>
      </c>
      <c r="AJ654" s="50">
        <f t="shared" si="359"/>
        <v>0</v>
      </c>
      <c r="AK654" s="50">
        <f t="shared" si="360"/>
        <v>0</v>
      </c>
      <c r="AL654" s="50">
        <f t="shared" si="361"/>
        <v>0.36011568517500026</v>
      </c>
      <c r="AR654" s="50">
        <f t="shared" si="362"/>
        <v>0.47368278319527862</v>
      </c>
      <c r="AS654" s="50">
        <f t="shared" si="363"/>
        <v>0.42395785011418263</v>
      </c>
      <c r="AT654" s="50">
        <f t="shared" si="364"/>
        <v>0.5821986156603004</v>
      </c>
      <c r="AV654" s="49">
        <f t="shared" si="365"/>
        <v>0</v>
      </c>
      <c r="AW654" s="49">
        <f t="shared" si="366"/>
        <v>0</v>
      </c>
      <c r="AX654" s="49">
        <f t="shared" si="367"/>
        <v>0</v>
      </c>
      <c r="AY654" s="49">
        <f t="shared" si="368"/>
        <v>966.68014065636373</v>
      </c>
      <c r="AZ654" s="49">
        <f t="shared" si="369"/>
        <v>0</v>
      </c>
      <c r="BA654" s="49">
        <f t="shared" si="370"/>
        <v>0</v>
      </c>
      <c r="BB654" s="49">
        <f t="shared" si="371"/>
        <v>0</v>
      </c>
      <c r="BC654" s="49">
        <f t="shared" si="372"/>
        <v>0</v>
      </c>
      <c r="BD654" s="49">
        <f t="shared" si="373"/>
        <v>0</v>
      </c>
      <c r="BE654" s="49">
        <f t="shared" si="374"/>
        <v>1426.5664457712423</v>
      </c>
      <c r="BF654" s="49">
        <f t="shared" si="375"/>
        <v>1245.9747062391882</v>
      </c>
      <c r="BG654" s="49">
        <f t="shared" si="376"/>
        <v>1699.8497743540395</v>
      </c>
      <c r="BH654" s="72">
        <f t="shared" si="377"/>
        <v>5339.0710670208337</v>
      </c>
      <c r="BI654" s="49">
        <f>VLOOKUP(A654,'1_12'!A:O,15,0)</f>
        <v>12292.199999999997</v>
      </c>
      <c r="BJ654" s="73">
        <f t="shared" si="378"/>
        <v>-6953.1289329791634</v>
      </c>
      <c r="BK654" s="50">
        <f t="shared" si="379"/>
        <v>5.2121460538384753E-3</v>
      </c>
    </row>
    <row r="655" spans="1:63" x14ac:dyDescent="0.3">
      <c r="A655" s="77" t="s">
        <v>1566</v>
      </c>
      <c r="B655" s="77" t="s">
        <v>187</v>
      </c>
      <c r="C655" s="77">
        <f>VLOOKUP(B655,Площадь!D:E,2,0)</f>
        <v>32.1</v>
      </c>
      <c r="D655" s="113"/>
      <c r="E655">
        <v>31</v>
      </c>
      <c r="F655">
        <v>28</v>
      </c>
      <c r="G655">
        <v>31</v>
      </c>
      <c r="H655">
        <v>30</v>
      </c>
      <c r="I655">
        <v>31</v>
      </c>
      <c r="J655">
        <v>30</v>
      </c>
      <c r="K655">
        <v>31</v>
      </c>
      <c r="L655">
        <v>31</v>
      </c>
      <c r="M655">
        <v>30</v>
      </c>
      <c r="N655">
        <v>31</v>
      </c>
      <c r="O655">
        <v>30</v>
      </c>
      <c r="P655">
        <v>31</v>
      </c>
      <c r="Q655">
        <f t="shared" si="381"/>
        <v>365</v>
      </c>
      <c r="R655" s="50">
        <f>VLOOKUP(B655,'Общие показания'!A:H,8,0)</f>
        <v>0.17910306839582923</v>
      </c>
      <c r="S655" s="50">
        <f>VLOOKUP(B655,'Общие показания'!A:P,16,0)</f>
        <v>1.7218969316041708</v>
      </c>
      <c r="T655" s="50">
        <f t="shared" si="349"/>
        <v>0</v>
      </c>
      <c r="U655" s="50">
        <f t="shared" si="350"/>
        <v>0</v>
      </c>
      <c r="V655" s="50">
        <f t="shared" si="351"/>
        <v>0</v>
      </c>
      <c r="W655" s="50">
        <f t="shared" si="352"/>
        <v>0.17910306839582923</v>
      </c>
      <c r="X655" s="50">
        <f t="shared" si="353"/>
        <v>0</v>
      </c>
      <c r="Y655" s="50"/>
      <c r="Z655" s="50"/>
      <c r="AA655" s="50"/>
      <c r="AB655" s="50"/>
      <c r="AC655" s="50"/>
      <c r="AD655" s="50">
        <f t="shared" si="354"/>
        <v>0.66742058525020842</v>
      </c>
      <c r="AE655" s="50">
        <f t="shared" si="355"/>
        <v>0.46459966186152141</v>
      </c>
      <c r="AF655" s="50">
        <f t="shared" si="356"/>
        <v>0.58987668449244102</v>
      </c>
      <c r="AG655" s="50">
        <f t="shared" si="357"/>
        <v>0</v>
      </c>
      <c r="AI655" s="50">
        <f t="shared" si="358"/>
        <v>0</v>
      </c>
      <c r="AJ655" s="50">
        <f t="shared" si="359"/>
        <v>0</v>
      </c>
      <c r="AK655" s="50">
        <f t="shared" si="360"/>
        <v>0</v>
      </c>
      <c r="AL655" s="50">
        <f t="shared" si="361"/>
        <v>0.36351300295967004</v>
      </c>
      <c r="AR655" s="50">
        <f t="shared" si="362"/>
        <v>0.47815148869712087</v>
      </c>
      <c r="AS655" s="50">
        <f t="shared" si="363"/>
        <v>0.42795745247375039</v>
      </c>
      <c r="AT655" s="50">
        <f t="shared" si="364"/>
        <v>0.58769105543068068</v>
      </c>
      <c r="AV655" s="49">
        <f t="shared" si="365"/>
        <v>0</v>
      </c>
      <c r="AW655" s="49">
        <f t="shared" si="366"/>
        <v>0</v>
      </c>
      <c r="AX655" s="49">
        <f t="shared" si="367"/>
        <v>0</v>
      </c>
      <c r="AY655" s="49">
        <f t="shared" si="368"/>
        <v>1456.5768773038481</v>
      </c>
      <c r="AZ655" s="49">
        <f t="shared" si="369"/>
        <v>0</v>
      </c>
      <c r="BA655" s="49">
        <f t="shared" si="370"/>
        <v>0</v>
      </c>
      <c r="BB655" s="49">
        <f t="shared" si="371"/>
        <v>0</v>
      </c>
      <c r="BC655" s="49">
        <f t="shared" si="372"/>
        <v>0</v>
      </c>
      <c r="BD655" s="49">
        <f t="shared" si="373"/>
        <v>0</v>
      </c>
      <c r="BE655" s="49">
        <f t="shared" si="374"/>
        <v>3075.1278524212526</v>
      </c>
      <c r="BF655" s="49">
        <f t="shared" si="375"/>
        <v>2395.9446154370303</v>
      </c>
      <c r="BG655" s="49">
        <f t="shared" si="376"/>
        <v>3161.015738340031</v>
      </c>
      <c r="BH655" s="72">
        <f t="shared" si="377"/>
        <v>10088.665083502163</v>
      </c>
      <c r="BI655" s="49">
        <f>VLOOKUP(A655,'1_12'!A:O,15,0)</f>
        <v>12408.210000000003</v>
      </c>
      <c r="BJ655" s="73">
        <f t="shared" si="378"/>
        <v>-2319.5449164978399</v>
      </c>
      <c r="BK655" s="50">
        <f t="shared" si="379"/>
        <v>9.7567834879574815E-3</v>
      </c>
    </row>
    <row r="656" spans="1:63" x14ac:dyDescent="0.3">
      <c r="A656" s="77" t="s">
        <v>1366</v>
      </c>
      <c r="B656" s="77" t="s">
        <v>295</v>
      </c>
      <c r="C656" s="77">
        <f>VLOOKUP(B656,Площадь!D:E,2,0)</f>
        <v>39.299999999999997</v>
      </c>
      <c r="D656" s="113"/>
      <c r="E656">
        <v>31</v>
      </c>
      <c r="F656">
        <v>28</v>
      </c>
      <c r="G656">
        <v>31</v>
      </c>
      <c r="H656">
        <v>30</v>
      </c>
      <c r="I656">
        <v>31</v>
      </c>
      <c r="J656">
        <v>30</v>
      </c>
      <c r="K656">
        <v>31</v>
      </c>
      <c r="L656">
        <v>31</v>
      </c>
      <c r="M656">
        <v>30</v>
      </c>
      <c r="N656">
        <v>31</v>
      </c>
      <c r="O656">
        <v>30</v>
      </c>
      <c r="P656">
        <v>31</v>
      </c>
      <c r="Q656">
        <f t="shared" si="381"/>
        <v>365</v>
      </c>
      <c r="R656" s="50">
        <f>VLOOKUP(B656,'Общие показания'!A:H,8,0)</f>
        <v>0.21927571925096845</v>
      </c>
      <c r="S656" s="50">
        <f>VLOOKUP(B656,'Общие показания'!A:P,16,0)</f>
        <v>1.2407242807490313</v>
      </c>
      <c r="T656" s="50">
        <f t="shared" si="349"/>
        <v>0</v>
      </c>
      <c r="U656" s="50">
        <f t="shared" si="350"/>
        <v>0</v>
      </c>
      <c r="V656" s="50">
        <f t="shared" si="351"/>
        <v>0</v>
      </c>
      <c r="W656" s="50">
        <f t="shared" si="352"/>
        <v>0.21927571925096845</v>
      </c>
      <c r="X656" s="50">
        <f t="shared" si="353"/>
        <v>0</v>
      </c>
      <c r="Y656" s="50"/>
      <c r="Z656" s="50"/>
      <c r="AA656" s="50"/>
      <c r="AB656" s="50"/>
      <c r="AC656" s="50"/>
      <c r="AD656" s="50">
        <f t="shared" si="354"/>
        <v>0.48091433952448809</v>
      </c>
      <c r="AE656" s="50">
        <f t="shared" si="355"/>
        <v>0.33477037488088812</v>
      </c>
      <c r="AF656" s="50">
        <f t="shared" si="356"/>
        <v>0.42503956634365514</v>
      </c>
      <c r="AG656" s="50">
        <f t="shared" si="357"/>
        <v>0</v>
      </c>
      <c r="AI656" s="50">
        <f t="shared" si="358"/>
        <v>0</v>
      </c>
      <c r="AJ656" s="50">
        <f t="shared" si="359"/>
        <v>0</v>
      </c>
      <c r="AK656" s="50">
        <f t="shared" si="360"/>
        <v>0</v>
      </c>
      <c r="AL656" s="50">
        <f t="shared" si="361"/>
        <v>0.44504862979174553</v>
      </c>
      <c r="AR656" s="50">
        <f t="shared" si="362"/>
        <v>0.5854004207413348</v>
      </c>
      <c r="AS656" s="50">
        <f t="shared" si="363"/>
        <v>0.52394790910337663</v>
      </c>
      <c r="AT656" s="50">
        <f t="shared" si="364"/>
        <v>0.71950960991980517</v>
      </c>
      <c r="AV656" s="49">
        <f t="shared" si="365"/>
        <v>0</v>
      </c>
      <c r="AW656" s="49">
        <f t="shared" si="366"/>
        <v>0</v>
      </c>
      <c r="AX656" s="49">
        <f t="shared" si="367"/>
        <v>0</v>
      </c>
      <c r="AY656" s="49">
        <f t="shared" si="368"/>
        <v>1783.2857095962997</v>
      </c>
      <c r="AZ656" s="49">
        <f t="shared" si="369"/>
        <v>0</v>
      </c>
      <c r="BA656" s="49">
        <f t="shared" si="370"/>
        <v>0</v>
      </c>
      <c r="BB656" s="49">
        <f t="shared" si="371"/>
        <v>0</v>
      </c>
      <c r="BC656" s="49">
        <f t="shared" si="372"/>
        <v>0</v>
      </c>
      <c r="BD656" s="49">
        <f t="shared" si="373"/>
        <v>0</v>
      </c>
      <c r="BE656" s="49">
        <f t="shared" si="374"/>
        <v>2862.3726898671648</v>
      </c>
      <c r="BF656" s="49">
        <f t="shared" si="375"/>
        <v>2305.109012796001</v>
      </c>
      <c r="BG656" s="49">
        <f t="shared" si="376"/>
        <v>3072.3820267945825</v>
      </c>
      <c r="BH656" s="72">
        <f t="shared" si="377"/>
        <v>10023.149439054048</v>
      </c>
      <c r="BI656" s="49">
        <f>VLOOKUP(A656,'1_12'!A:O,15,0)</f>
        <v>15191.37</v>
      </c>
      <c r="BJ656" s="73">
        <f t="shared" si="378"/>
        <v>-5168.2205609459525</v>
      </c>
      <c r="BK656" s="50">
        <f t="shared" si="379"/>
        <v>7.9175287734441525E-3</v>
      </c>
    </row>
    <row r="657" spans="1:63" x14ac:dyDescent="0.3">
      <c r="A657" s="77" t="s">
        <v>1339</v>
      </c>
      <c r="B657" s="77" t="s">
        <v>353</v>
      </c>
      <c r="C657" s="77">
        <f>VLOOKUP(B657,Площадь!D:E,2,0)</f>
        <v>59</v>
      </c>
      <c r="D657" s="113"/>
      <c r="E657">
        <v>31</v>
      </c>
      <c r="F657">
        <v>28</v>
      </c>
      <c r="G657">
        <v>31</v>
      </c>
      <c r="H657">
        <v>30</v>
      </c>
      <c r="I657">
        <v>31</v>
      </c>
      <c r="J657">
        <v>30</v>
      </c>
      <c r="K657">
        <v>31</v>
      </c>
      <c r="L657">
        <v>31</v>
      </c>
      <c r="M657">
        <v>30</v>
      </c>
      <c r="N657">
        <v>31</v>
      </c>
      <c r="O657">
        <v>30</v>
      </c>
      <c r="P657">
        <v>31</v>
      </c>
      <c r="Q657">
        <f t="shared" si="381"/>
        <v>365</v>
      </c>
      <c r="R657" s="50">
        <f>VLOOKUP(B657,'Общие показания'!A:H,8,0)</f>
        <v>0.3291925556185023</v>
      </c>
      <c r="S657" s="50">
        <f>VLOOKUP(B657,'Общие показания'!A:P,16,0)</f>
        <v>0</v>
      </c>
      <c r="T657" s="50">
        <f t="shared" si="349"/>
        <v>0</v>
      </c>
      <c r="U657" s="50">
        <f t="shared" si="350"/>
        <v>0</v>
      </c>
      <c r="V657" s="50">
        <f t="shared" si="351"/>
        <v>0</v>
      </c>
      <c r="W657" s="50">
        <f t="shared" si="352"/>
        <v>0.3291925556185023</v>
      </c>
      <c r="X657" s="50">
        <f t="shared" si="353"/>
        <v>0</v>
      </c>
      <c r="Y657" s="50"/>
      <c r="Z657" s="50"/>
      <c r="AA657" s="50"/>
      <c r="AB657" s="50"/>
      <c r="AC657" s="50"/>
      <c r="AD657" s="50">
        <f t="shared" si="354"/>
        <v>0</v>
      </c>
      <c r="AE657" s="50">
        <f t="shared" si="355"/>
        <v>0</v>
      </c>
      <c r="AF657" s="50">
        <f t="shared" si="356"/>
        <v>0</v>
      </c>
      <c r="AG657" s="50">
        <f t="shared" si="357"/>
        <v>0</v>
      </c>
      <c r="AI657" s="50">
        <f t="shared" si="358"/>
        <v>0</v>
      </c>
      <c r="AJ657" s="50">
        <f t="shared" si="359"/>
        <v>0</v>
      </c>
      <c r="AK657" s="50">
        <f t="shared" si="360"/>
        <v>0</v>
      </c>
      <c r="AL657" s="50">
        <f t="shared" si="361"/>
        <v>0.66813916431839671</v>
      </c>
      <c r="AR657" s="50">
        <f t="shared" si="362"/>
        <v>0.87884541536230931</v>
      </c>
      <c r="AS657" s="50">
        <f t="shared" si="363"/>
        <v>0.78658846404832627</v>
      </c>
      <c r="AT657" s="50">
        <f t="shared" si="364"/>
        <v>1.0801798215081047</v>
      </c>
      <c r="AV657" s="49">
        <f t="shared" si="365"/>
        <v>0</v>
      </c>
      <c r="AW657" s="49">
        <f t="shared" si="366"/>
        <v>0</v>
      </c>
      <c r="AX657" s="49">
        <f t="shared" si="367"/>
        <v>0</v>
      </c>
      <c r="AY657" s="49">
        <f t="shared" si="368"/>
        <v>2677.1973757298142</v>
      </c>
      <c r="AZ657" s="49">
        <f t="shared" si="369"/>
        <v>0</v>
      </c>
      <c r="BA657" s="49">
        <f t="shared" si="370"/>
        <v>0</v>
      </c>
      <c r="BB657" s="49">
        <f t="shared" si="371"/>
        <v>0</v>
      </c>
      <c r="BC657" s="49">
        <f t="shared" si="372"/>
        <v>0</v>
      </c>
      <c r="BD657" s="49">
        <f t="shared" si="373"/>
        <v>0</v>
      </c>
      <c r="BE657" s="49">
        <f t="shared" si="374"/>
        <v>2359.137479181969</v>
      </c>
      <c r="BF657" s="49">
        <f t="shared" si="375"/>
        <v>2111.4866093527653</v>
      </c>
      <c r="BG657" s="49">
        <f t="shared" si="376"/>
        <v>2899.5915056634958</v>
      </c>
      <c r="BH657" s="72">
        <f t="shared" si="377"/>
        <v>10047.412969928046</v>
      </c>
      <c r="BI657" s="49">
        <f>VLOOKUP(A657,'1_12'!A:O,15,0)</f>
        <v>22806.360000000004</v>
      </c>
      <c r="BJ657" s="73">
        <f t="shared" si="378"/>
        <v>-12758.947030071959</v>
      </c>
      <c r="BK657" s="50">
        <f t="shared" si="379"/>
        <v>5.2866460746548577E-3</v>
      </c>
    </row>
    <row r="658" spans="1:63" x14ac:dyDescent="0.3">
      <c r="A658" s="77" t="s">
        <v>1400</v>
      </c>
      <c r="B658" s="77" t="s">
        <v>62</v>
      </c>
      <c r="C658" s="77">
        <f>VLOOKUP(B658,Площадь!D:E,2,0)</f>
        <v>33.5</v>
      </c>
      <c r="D658" s="113"/>
      <c r="E658">
        <v>31</v>
      </c>
      <c r="F658">
        <v>28</v>
      </c>
      <c r="G658">
        <v>31</v>
      </c>
      <c r="H658">
        <v>30</v>
      </c>
      <c r="I658">
        <v>31</v>
      </c>
      <c r="J658">
        <v>30</v>
      </c>
      <c r="K658">
        <v>31</v>
      </c>
      <c r="L658">
        <v>31</v>
      </c>
      <c r="M658">
        <v>30</v>
      </c>
      <c r="N658">
        <v>31</v>
      </c>
      <c r="O658">
        <v>30</v>
      </c>
      <c r="P658">
        <v>31</v>
      </c>
      <c r="Q658">
        <f t="shared" si="381"/>
        <v>365</v>
      </c>
      <c r="R658" s="50">
        <f>VLOOKUP(B658,'Общие показания'!A:H,8,0)</f>
        <v>0.18691441717321741</v>
      </c>
      <c r="S658" s="50">
        <f>VLOOKUP(B658,'Общие показания'!A:P,16,0)</f>
        <v>0</v>
      </c>
      <c r="T658" s="50">
        <f t="shared" si="349"/>
        <v>0</v>
      </c>
      <c r="U658" s="50">
        <f t="shared" si="350"/>
        <v>0</v>
      </c>
      <c r="V658" s="50">
        <f t="shared" si="351"/>
        <v>0</v>
      </c>
      <c r="W658" s="50">
        <f t="shared" si="352"/>
        <v>0.18691441717321741</v>
      </c>
      <c r="X658" s="50">
        <f t="shared" si="353"/>
        <v>0</v>
      </c>
      <c r="Y658" s="50"/>
      <c r="Z658" s="50"/>
      <c r="AA658" s="50"/>
      <c r="AB658" s="50"/>
      <c r="AC658" s="50"/>
      <c r="AD658" s="50">
        <f t="shared" si="354"/>
        <v>0</v>
      </c>
      <c r="AE658" s="50">
        <f t="shared" si="355"/>
        <v>0</v>
      </c>
      <c r="AF658" s="50">
        <f t="shared" si="356"/>
        <v>0</v>
      </c>
      <c r="AG658" s="50">
        <f t="shared" si="357"/>
        <v>0</v>
      </c>
      <c r="AI658" s="50">
        <f t="shared" si="358"/>
        <v>0</v>
      </c>
      <c r="AJ658" s="50">
        <f t="shared" si="359"/>
        <v>0</v>
      </c>
      <c r="AK658" s="50">
        <f t="shared" si="360"/>
        <v>0</v>
      </c>
      <c r="AL658" s="50">
        <f t="shared" si="361"/>
        <v>0.37936715262146253</v>
      </c>
      <c r="AR658" s="50">
        <f t="shared" si="362"/>
        <v>0.49900544770571803</v>
      </c>
      <c r="AS658" s="50">
        <f t="shared" si="363"/>
        <v>0.44662226348506656</v>
      </c>
      <c r="AT658" s="50">
        <f t="shared" si="364"/>
        <v>0.61332244102578815</v>
      </c>
      <c r="AV658" s="49">
        <f t="shared" si="365"/>
        <v>0</v>
      </c>
      <c r="AW658" s="49">
        <f t="shared" si="366"/>
        <v>0</v>
      </c>
      <c r="AX658" s="49">
        <f t="shared" si="367"/>
        <v>0</v>
      </c>
      <c r="AY658" s="49">
        <f t="shared" si="368"/>
        <v>1520.1035946940472</v>
      </c>
      <c r="AZ658" s="49">
        <f t="shared" si="369"/>
        <v>0</v>
      </c>
      <c r="BA658" s="49">
        <f t="shared" si="370"/>
        <v>0</v>
      </c>
      <c r="BB658" s="49">
        <f t="shared" si="371"/>
        <v>0</v>
      </c>
      <c r="BC658" s="49">
        <f t="shared" si="372"/>
        <v>0</v>
      </c>
      <c r="BD658" s="49">
        <f t="shared" si="373"/>
        <v>0</v>
      </c>
      <c r="BE658" s="49">
        <f t="shared" si="374"/>
        <v>1339.5102636033214</v>
      </c>
      <c r="BF658" s="49">
        <f t="shared" si="375"/>
        <v>1198.8949392087734</v>
      </c>
      <c r="BG658" s="49">
        <f t="shared" si="376"/>
        <v>1646.3782277919847</v>
      </c>
      <c r="BH658" s="72">
        <f t="shared" si="377"/>
        <v>5704.8870252981269</v>
      </c>
      <c r="BI658" s="49">
        <f>VLOOKUP(A658,'1_12'!A:O,15,0)</f>
        <v>12949.38</v>
      </c>
      <c r="BJ658" s="73">
        <f t="shared" si="378"/>
        <v>-7244.4929747018723</v>
      </c>
      <c r="BK658" s="50">
        <f t="shared" si="379"/>
        <v>5.2866460746548577E-3</v>
      </c>
    </row>
    <row r="659" spans="1:63" x14ac:dyDescent="0.3">
      <c r="A659" s="77" t="s">
        <v>1775</v>
      </c>
      <c r="B659" s="77" t="s">
        <v>210</v>
      </c>
      <c r="C659" s="77">
        <f>VLOOKUP(B659,Площадь!D:E,2,0)</f>
        <v>32.5</v>
      </c>
      <c r="D659" s="113"/>
      <c r="E659">
        <v>31</v>
      </c>
      <c r="F659">
        <v>28</v>
      </c>
      <c r="G659">
        <v>31</v>
      </c>
      <c r="H659">
        <v>30</v>
      </c>
      <c r="I659">
        <v>31</v>
      </c>
      <c r="J659">
        <v>30</v>
      </c>
      <c r="K659">
        <v>31</v>
      </c>
      <c r="L659">
        <v>31</v>
      </c>
      <c r="M659">
        <v>30</v>
      </c>
      <c r="N659">
        <v>31</v>
      </c>
      <c r="O659">
        <v>30</v>
      </c>
      <c r="P659">
        <v>31</v>
      </c>
      <c r="Q659">
        <f t="shared" si="381"/>
        <v>365</v>
      </c>
      <c r="R659" s="50">
        <f>VLOOKUP(B659,'Общие показания'!A:H,8,0)</f>
        <v>0.18133488233222583</v>
      </c>
      <c r="S659" s="50">
        <f>VLOOKUP(B659,'Общие показания'!A:P,16,0)</f>
        <v>1.4956651176677731</v>
      </c>
      <c r="T659" s="50">
        <f t="shared" si="349"/>
        <v>0</v>
      </c>
      <c r="U659" s="50">
        <f t="shared" si="350"/>
        <v>0</v>
      </c>
      <c r="V659" s="50">
        <f t="shared" si="351"/>
        <v>0</v>
      </c>
      <c r="W659" s="50">
        <f t="shared" si="352"/>
        <v>0.18133488233222583</v>
      </c>
      <c r="X659" s="50">
        <f t="shared" si="353"/>
        <v>0</v>
      </c>
      <c r="Y659" s="50"/>
      <c r="Z659" s="50"/>
      <c r="AA659" s="50"/>
      <c r="AB659" s="50"/>
      <c r="AC659" s="50"/>
      <c r="AD659" s="50">
        <f t="shared" si="354"/>
        <v>0.57973138220425235</v>
      </c>
      <c r="AE659" s="50">
        <f t="shared" si="355"/>
        <v>0.40355813125187684</v>
      </c>
      <c r="AF659" s="50">
        <f t="shared" si="356"/>
        <v>0.51237560421164396</v>
      </c>
      <c r="AG659" s="50">
        <f t="shared" si="357"/>
        <v>0</v>
      </c>
      <c r="AI659" s="50">
        <f t="shared" si="358"/>
        <v>0</v>
      </c>
      <c r="AJ659" s="50">
        <f t="shared" si="359"/>
        <v>0</v>
      </c>
      <c r="AK659" s="50">
        <f t="shared" si="360"/>
        <v>0</v>
      </c>
      <c r="AL659" s="50">
        <f t="shared" si="361"/>
        <v>0.36804276000589647</v>
      </c>
      <c r="AR659" s="50">
        <f t="shared" si="362"/>
        <v>0.48410976269957717</v>
      </c>
      <c r="AS659" s="50">
        <f t="shared" si="363"/>
        <v>0.43329025561984069</v>
      </c>
      <c r="AT659" s="50">
        <f t="shared" si="364"/>
        <v>0.59501430845785419</v>
      </c>
      <c r="AV659" s="49">
        <f t="shared" si="365"/>
        <v>0</v>
      </c>
      <c r="AW659" s="49">
        <f t="shared" si="366"/>
        <v>0</v>
      </c>
      <c r="AX659" s="49">
        <f t="shared" si="367"/>
        <v>0</v>
      </c>
      <c r="AY659" s="49">
        <f t="shared" si="368"/>
        <v>1474.7273679867619</v>
      </c>
      <c r="AZ659" s="49">
        <f t="shared" si="369"/>
        <v>0</v>
      </c>
      <c r="BA659" s="49">
        <f t="shared" si="370"/>
        <v>0</v>
      </c>
      <c r="BB659" s="49">
        <f t="shared" si="371"/>
        <v>0</v>
      </c>
      <c r="BC659" s="49">
        <f t="shared" si="372"/>
        <v>0</v>
      </c>
      <c r="BD659" s="49">
        <f t="shared" si="373"/>
        <v>0</v>
      </c>
      <c r="BE659" s="49">
        <f t="shared" si="374"/>
        <v>2855.7326157340435</v>
      </c>
      <c r="BF659" s="49">
        <f t="shared" si="375"/>
        <v>2246.4023357829637</v>
      </c>
      <c r="BG659" s="49">
        <f t="shared" si="376"/>
        <v>2972.6331859734942</v>
      </c>
      <c r="BH659" s="72">
        <f t="shared" si="377"/>
        <v>9549.4955054772636</v>
      </c>
      <c r="BI659" s="49">
        <f>VLOOKUP(A659,'1_12'!A:O,15,0)</f>
        <v>12562.829999999998</v>
      </c>
      <c r="BJ659" s="73">
        <f t="shared" si="378"/>
        <v>-3013.3344945227345</v>
      </c>
      <c r="BK659" s="50">
        <f t="shared" si="379"/>
        <v>9.1216848379055589E-3</v>
      </c>
    </row>
    <row r="660" spans="1:63" x14ac:dyDescent="0.3">
      <c r="A660" s="77" t="s">
        <v>1784</v>
      </c>
      <c r="B660" s="77" t="s">
        <v>116</v>
      </c>
      <c r="C660" s="77">
        <f>VLOOKUP(B660,Площадь!D:E,2,0)</f>
        <v>61.5</v>
      </c>
      <c r="D660" s="113"/>
      <c r="E660">
        <v>31</v>
      </c>
      <c r="F660">
        <v>28</v>
      </c>
      <c r="G660">
        <v>31</v>
      </c>
      <c r="H660">
        <v>30</v>
      </c>
      <c r="I660">
        <v>31</v>
      </c>
      <c r="J660">
        <v>30</v>
      </c>
      <c r="K660">
        <v>31</v>
      </c>
      <c r="L660">
        <v>31</v>
      </c>
      <c r="M660">
        <v>30</v>
      </c>
      <c r="N660">
        <v>31</v>
      </c>
      <c r="O660">
        <v>30</v>
      </c>
      <c r="P660">
        <v>31</v>
      </c>
      <c r="Q660">
        <f t="shared" si="381"/>
        <v>365</v>
      </c>
      <c r="R660" s="50">
        <f>VLOOKUP(B660,'Общие показания'!A:H,8,0)</f>
        <v>0.34314139272098121</v>
      </c>
      <c r="S660" s="50">
        <f>VLOOKUP(B660,'Общие показания'!A:P,16,0)</f>
        <v>1.1488586072790206</v>
      </c>
      <c r="T660" s="50">
        <f t="shared" si="349"/>
        <v>0</v>
      </c>
      <c r="U660" s="50">
        <f t="shared" si="350"/>
        <v>0</v>
      </c>
      <c r="V660" s="50">
        <f t="shared" si="351"/>
        <v>0</v>
      </c>
      <c r="W660" s="50">
        <f t="shared" si="352"/>
        <v>0.34314139272098121</v>
      </c>
      <c r="X660" s="50">
        <f t="shared" si="353"/>
        <v>0</v>
      </c>
      <c r="Y660" s="50"/>
      <c r="Z660" s="50"/>
      <c r="AA660" s="50"/>
      <c r="AB660" s="50"/>
      <c r="AC660" s="50"/>
      <c r="AD660" s="50">
        <f t="shared" si="354"/>
        <v>0.4453064930695681</v>
      </c>
      <c r="AE660" s="50">
        <f t="shared" si="355"/>
        <v>0.30998331588364303</v>
      </c>
      <c r="AF660" s="50">
        <f t="shared" si="356"/>
        <v>0.39356879832580949</v>
      </c>
      <c r="AG660" s="50">
        <f t="shared" si="357"/>
        <v>0</v>
      </c>
      <c r="AI660" s="50">
        <f t="shared" si="358"/>
        <v>0</v>
      </c>
      <c r="AJ660" s="50">
        <f t="shared" si="359"/>
        <v>0</v>
      </c>
      <c r="AK660" s="50">
        <f t="shared" si="360"/>
        <v>0</v>
      </c>
      <c r="AL660" s="50">
        <f t="shared" si="361"/>
        <v>0.6964501458573118</v>
      </c>
      <c r="AR660" s="50">
        <f t="shared" si="362"/>
        <v>0.91608462787766143</v>
      </c>
      <c r="AS660" s="50">
        <f t="shared" si="363"/>
        <v>0.81991848371139087</v>
      </c>
      <c r="AT660" s="50">
        <f t="shared" si="364"/>
        <v>1.1259501529279394</v>
      </c>
      <c r="AV660" s="49">
        <f t="shared" si="365"/>
        <v>0</v>
      </c>
      <c r="AW660" s="49">
        <f t="shared" si="366"/>
        <v>0</v>
      </c>
      <c r="AX660" s="49">
        <f t="shared" si="367"/>
        <v>0</v>
      </c>
      <c r="AY660" s="49">
        <f t="shared" si="368"/>
        <v>2790.6379424980269</v>
      </c>
      <c r="AZ660" s="49">
        <f t="shared" si="369"/>
        <v>0</v>
      </c>
      <c r="BA660" s="49">
        <f t="shared" si="370"/>
        <v>0</v>
      </c>
      <c r="BB660" s="49">
        <f t="shared" si="371"/>
        <v>0</v>
      </c>
      <c r="BC660" s="49">
        <f t="shared" si="372"/>
        <v>0</v>
      </c>
      <c r="BD660" s="49">
        <f t="shared" si="373"/>
        <v>0</v>
      </c>
      <c r="BE660" s="49">
        <f t="shared" si="374"/>
        <v>3654.4638694259052</v>
      </c>
      <c r="BF660" s="49">
        <f t="shared" si="375"/>
        <v>3033.0631947609259</v>
      </c>
      <c r="BG660" s="49">
        <f t="shared" si="376"/>
        <v>4078.9358919875135</v>
      </c>
      <c r="BH660" s="72">
        <f t="shared" si="377"/>
        <v>13557.100898672372</v>
      </c>
      <c r="BI660" s="49">
        <f>VLOOKUP(A660,'1_12'!A:O,15,0)</f>
        <v>23772.69</v>
      </c>
      <c r="BJ660" s="73">
        <f t="shared" si="378"/>
        <v>-10215.589101327627</v>
      </c>
      <c r="BK660" s="50">
        <f t="shared" si="379"/>
        <v>6.8433650547077311E-3</v>
      </c>
    </row>
    <row r="661" spans="1:63" x14ac:dyDescent="0.3">
      <c r="A661" s="77" t="s">
        <v>1626</v>
      </c>
      <c r="B661" s="77" t="s">
        <v>175</v>
      </c>
      <c r="C661" s="77">
        <f>VLOOKUP(B661,Площадь!D:E,2,0)</f>
        <v>39.1</v>
      </c>
      <c r="D661" s="113"/>
      <c r="E661">
        <v>31</v>
      </c>
      <c r="F661">
        <v>28</v>
      </c>
      <c r="G661">
        <v>31</v>
      </c>
      <c r="H661">
        <v>30</v>
      </c>
      <c r="I661">
        <v>31</v>
      </c>
      <c r="J661">
        <v>30</v>
      </c>
      <c r="K661">
        <v>31</v>
      </c>
      <c r="L661">
        <v>31</v>
      </c>
      <c r="M661">
        <v>30</v>
      </c>
      <c r="N661">
        <v>31</v>
      </c>
      <c r="O661">
        <v>30</v>
      </c>
      <c r="P661">
        <v>31</v>
      </c>
      <c r="Q661">
        <f t="shared" si="381"/>
        <v>365</v>
      </c>
      <c r="R661" s="50">
        <f>VLOOKUP(B661,'Общие показания'!A:H,8,0)</f>
        <v>0.107</v>
      </c>
      <c r="S661" s="50">
        <f>VLOOKUP(B661,'Общие показания'!A:P,16,0)</f>
        <v>0.98300000000000054</v>
      </c>
      <c r="T661" s="50">
        <f t="shared" si="349"/>
        <v>0</v>
      </c>
      <c r="U661" s="50">
        <f t="shared" si="350"/>
        <v>0</v>
      </c>
      <c r="V661" s="50">
        <f t="shared" si="351"/>
        <v>0</v>
      </c>
      <c r="W661" s="50">
        <f t="shared" si="352"/>
        <v>0.107</v>
      </c>
      <c r="X661" s="50">
        <f t="shared" si="353"/>
        <v>0</v>
      </c>
      <c r="Y661" s="50"/>
      <c r="Z661" s="50"/>
      <c r="AA661" s="50"/>
      <c r="AB661" s="50"/>
      <c r="AC661" s="50"/>
      <c r="AD661" s="50">
        <f t="shared" si="354"/>
        <v>0.38101841246080659</v>
      </c>
      <c r="AE661" s="50">
        <f t="shared" si="355"/>
        <v>0.26523159384714101</v>
      </c>
      <c r="AF661" s="50">
        <f t="shared" si="356"/>
        <v>0.336749993692053</v>
      </c>
      <c r="AG661" s="50">
        <f t="shared" si="357"/>
        <v>0</v>
      </c>
      <c r="AI661" s="50">
        <f t="shared" si="358"/>
        <v>0</v>
      </c>
      <c r="AJ661" s="50">
        <f t="shared" si="359"/>
        <v>0</v>
      </c>
      <c r="AK661" s="50">
        <f t="shared" si="360"/>
        <v>0</v>
      </c>
      <c r="AL661" s="50">
        <f t="shared" si="361"/>
        <v>0.4427837512686324</v>
      </c>
      <c r="AR661" s="50">
        <f t="shared" si="362"/>
        <v>0.58242128374010671</v>
      </c>
      <c r="AS661" s="50">
        <f t="shared" si="363"/>
        <v>0.52128150753033142</v>
      </c>
      <c r="AT661" s="50">
        <f t="shared" si="364"/>
        <v>0.71584798340621847</v>
      </c>
      <c r="AV661" s="49">
        <f t="shared" si="365"/>
        <v>0</v>
      </c>
      <c r="AW661" s="49">
        <f t="shared" si="366"/>
        <v>0</v>
      </c>
      <c r="AX661" s="49">
        <f t="shared" si="367"/>
        <v>0</v>
      </c>
      <c r="AY661" s="49">
        <f t="shared" si="368"/>
        <v>1475.8175105554662</v>
      </c>
      <c r="AZ661" s="49">
        <f t="shared" si="369"/>
        <v>0</v>
      </c>
      <c r="BA661" s="49">
        <f t="shared" si="370"/>
        <v>0</v>
      </c>
      <c r="BB661" s="49">
        <f t="shared" si="371"/>
        <v>0</v>
      </c>
      <c r="BC661" s="49">
        <f t="shared" si="372"/>
        <v>0</v>
      </c>
      <c r="BD661" s="49">
        <f t="shared" si="373"/>
        <v>0</v>
      </c>
      <c r="BE661" s="49">
        <f t="shared" si="374"/>
        <v>2586.2189828938835</v>
      </c>
      <c r="BF661" s="49">
        <f t="shared" si="375"/>
        <v>2111.2843088136319</v>
      </c>
      <c r="BG661" s="49">
        <f t="shared" si="376"/>
        <v>2825.5519058035161</v>
      </c>
      <c r="BH661" s="72">
        <f t="shared" si="377"/>
        <v>8998.8727080664976</v>
      </c>
      <c r="BI661" s="49">
        <f>VLOOKUP(A661,'1_12'!A:O,15,0)</f>
        <v>15114.06</v>
      </c>
      <c r="BJ661" s="73">
        <f t="shared" si="378"/>
        <v>-6115.1872919335019</v>
      </c>
      <c r="BK661" s="50">
        <f t="shared" si="379"/>
        <v>7.1447879922107611E-3</v>
      </c>
    </row>
    <row r="662" spans="1:63" x14ac:dyDescent="0.3">
      <c r="A662" s="77" t="s">
        <v>1286</v>
      </c>
      <c r="B662" s="77" t="s">
        <v>189</v>
      </c>
      <c r="C662" s="77">
        <f>VLOOKUP(B662,Площадь!D:E,2,0)</f>
        <v>83.9</v>
      </c>
      <c r="D662" s="113"/>
      <c r="E662">
        <v>31</v>
      </c>
      <c r="F662">
        <v>28</v>
      </c>
      <c r="G662">
        <v>31</v>
      </c>
      <c r="H662">
        <v>30</v>
      </c>
      <c r="I662">
        <v>31</v>
      </c>
      <c r="J662">
        <v>30</v>
      </c>
      <c r="K662">
        <v>31</v>
      </c>
      <c r="L662">
        <v>31</v>
      </c>
      <c r="M662">
        <v>30</v>
      </c>
      <c r="N662">
        <v>31</v>
      </c>
      <c r="O662">
        <v>30</v>
      </c>
      <c r="P662">
        <v>31</v>
      </c>
      <c r="Q662">
        <f t="shared" si="381"/>
        <v>365</v>
      </c>
      <c r="R662" s="50">
        <f>VLOOKUP(B662,'Общие показания'!A:H,8,0)</f>
        <v>0.46812297315919227</v>
      </c>
      <c r="S662" s="50">
        <f>VLOOKUP(B662,'Общие показания'!A:P,16,0)</f>
        <v>0</v>
      </c>
      <c r="T662" s="50">
        <f t="shared" si="349"/>
        <v>0</v>
      </c>
      <c r="U662" s="50">
        <f t="shared" si="350"/>
        <v>0</v>
      </c>
      <c r="V662" s="50">
        <f t="shared" si="351"/>
        <v>0</v>
      </c>
      <c r="W662" s="50">
        <f t="shared" si="352"/>
        <v>0.46812297315919227</v>
      </c>
      <c r="X662" s="50">
        <f t="shared" si="353"/>
        <v>0</v>
      </c>
      <c r="Y662" s="50"/>
      <c r="Z662" s="50"/>
      <c r="AA662" s="50"/>
      <c r="AB662" s="50"/>
      <c r="AC662" s="50"/>
      <c r="AD662" s="50">
        <f t="shared" si="354"/>
        <v>0</v>
      </c>
      <c r="AE662" s="50">
        <f t="shared" si="355"/>
        <v>0</v>
      </c>
      <c r="AF662" s="50">
        <f t="shared" si="356"/>
        <v>0</v>
      </c>
      <c r="AG662" s="50">
        <f t="shared" si="357"/>
        <v>0</v>
      </c>
      <c r="AI662" s="50">
        <f t="shared" si="358"/>
        <v>0</v>
      </c>
      <c r="AJ662" s="50">
        <f t="shared" si="359"/>
        <v>0</v>
      </c>
      <c r="AK662" s="50">
        <f t="shared" si="360"/>
        <v>0</v>
      </c>
      <c r="AL662" s="50">
        <f t="shared" si="361"/>
        <v>0.95011654044599125</v>
      </c>
      <c r="AR662" s="50">
        <f t="shared" si="362"/>
        <v>1.2497479720152163</v>
      </c>
      <c r="AS662" s="50">
        <f t="shared" si="363"/>
        <v>1.1185554598924505</v>
      </c>
      <c r="AT662" s="50">
        <f t="shared" si="364"/>
        <v>1.5360523224496607</v>
      </c>
      <c r="AV662" s="49">
        <f t="shared" si="365"/>
        <v>0</v>
      </c>
      <c r="AW662" s="49">
        <f t="shared" si="366"/>
        <v>0</v>
      </c>
      <c r="AX662" s="49">
        <f t="shared" si="367"/>
        <v>0</v>
      </c>
      <c r="AY662" s="49">
        <f t="shared" si="368"/>
        <v>3807.0654207412108</v>
      </c>
      <c r="AZ662" s="49">
        <f t="shared" si="369"/>
        <v>0</v>
      </c>
      <c r="BA662" s="49">
        <f t="shared" si="370"/>
        <v>0</v>
      </c>
      <c r="BB662" s="49">
        <f t="shared" si="371"/>
        <v>0</v>
      </c>
      <c r="BC662" s="49">
        <f t="shared" si="372"/>
        <v>0</v>
      </c>
      <c r="BD662" s="49">
        <f t="shared" si="373"/>
        <v>0</v>
      </c>
      <c r="BE662" s="49">
        <f t="shared" si="374"/>
        <v>3354.773466158766</v>
      </c>
      <c r="BF662" s="49">
        <f t="shared" si="375"/>
        <v>3002.6055343168987</v>
      </c>
      <c r="BG662" s="49">
        <f t="shared" si="376"/>
        <v>4123.3174122909713</v>
      </c>
      <c r="BH662" s="72">
        <f t="shared" si="377"/>
        <v>14287.761833507848</v>
      </c>
      <c r="BI662" s="49">
        <f>VLOOKUP(A662,'1_12'!A:O,15,0)</f>
        <v>32431.32</v>
      </c>
      <c r="BJ662" s="73">
        <f t="shared" si="378"/>
        <v>-18143.558166492152</v>
      </c>
      <c r="BK662" s="50">
        <f t="shared" si="379"/>
        <v>5.2866460746548577E-3</v>
      </c>
    </row>
    <row r="663" spans="1:63" x14ac:dyDescent="0.3">
      <c r="A663" s="77" t="s">
        <v>1308</v>
      </c>
      <c r="B663" s="77" t="s">
        <v>133</v>
      </c>
      <c r="C663" s="77">
        <f>VLOOKUP(B663,Площадь!D:E,2,0)</f>
        <v>31.8</v>
      </c>
      <c r="D663" s="113"/>
      <c r="E663">
        <v>31</v>
      </c>
      <c r="F663">
        <v>28</v>
      </c>
      <c r="G663">
        <v>31</v>
      </c>
      <c r="H663">
        <v>30</v>
      </c>
      <c r="I663">
        <v>31</v>
      </c>
      <c r="J663">
        <v>30</v>
      </c>
      <c r="K663">
        <v>31</v>
      </c>
      <c r="L663">
        <v>10</v>
      </c>
      <c r="Q663">
        <f t="shared" si="381"/>
        <v>222</v>
      </c>
      <c r="R663" s="50">
        <f>VLOOKUP(B663,'Общие показания'!A:H,8,0)</f>
        <v>0.17742920794353176</v>
      </c>
      <c r="S663" s="50"/>
      <c r="T663" s="50">
        <f t="shared" si="349"/>
        <v>0</v>
      </c>
      <c r="U663" s="50">
        <f t="shared" si="350"/>
        <v>0</v>
      </c>
      <c r="V663" s="50">
        <f t="shared" si="351"/>
        <v>0</v>
      </c>
      <c r="W663" s="50">
        <f t="shared" si="352"/>
        <v>0.17742920794353176</v>
      </c>
      <c r="X663" s="50">
        <f t="shared" si="353"/>
        <v>0</v>
      </c>
      <c r="Y663" s="50"/>
      <c r="Z663" s="50"/>
      <c r="AA663" s="50"/>
      <c r="AB663" s="50"/>
      <c r="AC663" s="50"/>
      <c r="AD663" s="50">
        <f t="shared" si="354"/>
        <v>0</v>
      </c>
      <c r="AE663" s="50">
        <f t="shared" si="355"/>
        <v>0</v>
      </c>
      <c r="AF663" s="50">
        <f t="shared" si="356"/>
        <v>0</v>
      </c>
      <c r="AG663" s="50">
        <f t="shared" si="357"/>
        <v>0</v>
      </c>
      <c r="AI663" s="50">
        <f t="shared" si="358"/>
        <v>0</v>
      </c>
      <c r="AJ663" s="50">
        <f t="shared" si="359"/>
        <v>0</v>
      </c>
      <c r="AK663" s="50">
        <f t="shared" si="360"/>
        <v>0</v>
      </c>
      <c r="AL663" s="50">
        <f t="shared" si="361"/>
        <v>0.36011568517500026</v>
      </c>
      <c r="AR663" s="50">
        <f t="shared" si="362"/>
        <v>0</v>
      </c>
      <c r="AS663" s="50">
        <f t="shared" si="363"/>
        <v>0</v>
      </c>
      <c r="AT663" s="50">
        <f t="shared" si="364"/>
        <v>0</v>
      </c>
      <c r="AV663" s="49">
        <f t="shared" si="365"/>
        <v>0</v>
      </c>
      <c r="AW663" s="49">
        <f t="shared" si="366"/>
        <v>0</v>
      </c>
      <c r="AX663" s="49">
        <f t="shared" si="367"/>
        <v>0</v>
      </c>
      <c r="AY663" s="49">
        <f t="shared" si="368"/>
        <v>1442.9640092916627</v>
      </c>
      <c r="AZ663" s="49">
        <f t="shared" si="369"/>
        <v>0</v>
      </c>
      <c r="BA663" s="49">
        <f t="shared" si="370"/>
        <v>0</v>
      </c>
      <c r="BB663" s="49">
        <f t="shared" si="371"/>
        <v>0</v>
      </c>
      <c r="BC663" s="49">
        <f t="shared" si="372"/>
        <v>0</v>
      </c>
      <c r="BD663" s="49">
        <f t="shared" si="373"/>
        <v>0</v>
      </c>
      <c r="BE663" s="49">
        <f t="shared" si="374"/>
        <v>0</v>
      </c>
      <c r="BF663" s="49">
        <f t="shared" si="375"/>
        <v>0</v>
      </c>
      <c r="BG663" s="49">
        <f t="shared" si="376"/>
        <v>0</v>
      </c>
      <c r="BH663" s="72">
        <f t="shared" si="377"/>
        <v>1442.9640092916627</v>
      </c>
      <c r="BI663" s="49">
        <f>VLOOKUP(A663,'1_12'!A:O,15,0)</f>
        <v>5903.78</v>
      </c>
      <c r="BJ663" s="73">
        <f t="shared" si="378"/>
        <v>-4460.8159907083373</v>
      </c>
      <c r="BK663" s="50">
        <f t="shared" si="379"/>
        <v>1.4086606213798009E-3</v>
      </c>
    </row>
    <row r="664" spans="1:63" x14ac:dyDescent="0.3">
      <c r="A664" s="77" t="s">
        <v>2859</v>
      </c>
      <c r="B664" s="77" t="s">
        <v>133</v>
      </c>
      <c r="C664" s="77">
        <f>VLOOKUP(B664,Площадь!D:E,2,0)</f>
        <v>31.8</v>
      </c>
      <c r="D664" s="113">
        <v>45149</v>
      </c>
      <c r="L664">
        <f>31-L663</f>
        <v>21</v>
      </c>
      <c r="M664">
        <v>30</v>
      </c>
      <c r="N664">
        <v>31</v>
      </c>
      <c r="O664">
        <v>30</v>
      </c>
      <c r="P664">
        <v>31</v>
      </c>
      <c r="Q664">
        <f t="shared" si="381"/>
        <v>143</v>
      </c>
      <c r="R664" s="50"/>
      <c r="S664" s="50">
        <f>VLOOKUP(B664,'Общие показания'!A:P,16,0)</f>
        <v>2.851570792056469</v>
      </c>
      <c r="T664" s="50">
        <f t="shared" si="349"/>
        <v>0</v>
      </c>
      <c r="U664" s="50">
        <f t="shared" si="350"/>
        <v>0</v>
      </c>
      <c r="V664" s="50">
        <f t="shared" si="351"/>
        <v>0</v>
      </c>
      <c r="W664" s="50">
        <f t="shared" si="352"/>
        <v>0</v>
      </c>
      <c r="X664" s="50">
        <f t="shared" si="353"/>
        <v>0</v>
      </c>
      <c r="Y664" s="50"/>
      <c r="Z664" s="50"/>
      <c r="AA664" s="50"/>
      <c r="AB664" s="50"/>
      <c r="AC664" s="50"/>
      <c r="AD664" s="50">
        <f t="shared" si="354"/>
        <v>1.1052909218809361</v>
      </c>
      <c r="AE664" s="50">
        <f t="shared" si="355"/>
        <v>0.7694065779705912</v>
      </c>
      <c r="AF664" s="50">
        <f t="shared" si="356"/>
        <v>0.9768732922049419</v>
      </c>
      <c r="AG664" s="50">
        <f t="shared" si="357"/>
        <v>0</v>
      </c>
      <c r="AI664" s="50">
        <f t="shared" si="358"/>
        <v>0</v>
      </c>
      <c r="AJ664" s="50">
        <f t="shared" si="359"/>
        <v>0</v>
      </c>
      <c r="AK664" s="50">
        <f t="shared" si="360"/>
        <v>0</v>
      </c>
      <c r="AL664" s="50">
        <f t="shared" si="361"/>
        <v>0</v>
      </c>
      <c r="AR664" s="50">
        <f t="shared" si="362"/>
        <v>0.47368278319527862</v>
      </c>
      <c r="AS664" s="50">
        <f t="shared" si="363"/>
        <v>0.42395785011418263</v>
      </c>
      <c r="AT664" s="50">
        <f t="shared" si="364"/>
        <v>0.5821986156603004</v>
      </c>
      <c r="AV664" s="49">
        <f t="shared" si="365"/>
        <v>0</v>
      </c>
      <c r="AW664" s="49">
        <f t="shared" si="366"/>
        <v>0</v>
      </c>
      <c r="AX664" s="49">
        <f t="shared" si="367"/>
        <v>0</v>
      </c>
      <c r="AY664" s="49">
        <f t="shared" si="368"/>
        <v>0</v>
      </c>
      <c r="AZ664" s="49">
        <f t="shared" si="369"/>
        <v>0</v>
      </c>
      <c r="BA664" s="49">
        <f t="shared" si="370"/>
        <v>0</v>
      </c>
      <c r="BB664" s="49">
        <f t="shared" si="371"/>
        <v>0</v>
      </c>
      <c r="BC664" s="49">
        <f t="shared" si="372"/>
        <v>0</v>
      </c>
      <c r="BD664" s="49">
        <f t="shared" si="373"/>
        <v>0</v>
      </c>
      <c r="BE664" s="49">
        <f t="shared" si="374"/>
        <v>4238.5338549583876</v>
      </c>
      <c r="BF664" s="49">
        <f t="shared" si="375"/>
        <v>3203.4197361736433</v>
      </c>
      <c r="BG664" s="49">
        <f t="shared" si="376"/>
        <v>4185.1102665971421</v>
      </c>
      <c r="BH664" s="72">
        <f t="shared" si="377"/>
        <v>11627.063857729172</v>
      </c>
      <c r="BI664" s="49">
        <f>VLOOKUP(A664,'1_12'!A:O,15,0)</f>
        <v>6388.42</v>
      </c>
      <c r="BJ664" s="73">
        <f t="shared" si="378"/>
        <v>5238.6438577291719</v>
      </c>
      <c r="BK664" s="50">
        <f t="shared" si="379"/>
        <v>1.1350655243779432E-2</v>
      </c>
    </row>
    <row r="665" spans="1:63" x14ac:dyDescent="0.3">
      <c r="A665" s="77" t="s">
        <v>1293</v>
      </c>
      <c r="B665" s="77" t="s">
        <v>219</v>
      </c>
      <c r="C665" s="77">
        <f>VLOOKUP(B665,Площадь!D:E,2,0)</f>
        <v>32.1</v>
      </c>
      <c r="D665" s="113"/>
      <c r="E665">
        <v>31</v>
      </c>
      <c r="F665">
        <v>28</v>
      </c>
      <c r="G665">
        <v>31</v>
      </c>
      <c r="H665">
        <v>30</v>
      </c>
      <c r="I665">
        <v>31</v>
      </c>
      <c r="J665">
        <v>30</v>
      </c>
      <c r="K665">
        <v>31</v>
      </c>
      <c r="L665">
        <v>31</v>
      </c>
      <c r="M665">
        <v>30</v>
      </c>
      <c r="N665">
        <v>31</v>
      </c>
      <c r="O665">
        <v>30</v>
      </c>
      <c r="P665">
        <v>31</v>
      </c>
      <c r="Q665">
        <f t="shared" ref="Q665:Q682" si="382">SUM(E665:P665)</f>
        <v>365</v>
      </c>
      <c r="R665" s="50">
        <f>VLOOKUP(B665,'Общие показания'!A:H,8,0)</f>
        <v>5.0000000000000001E-3</v>
      </c>
      <c r="S665" s="50">
        <f>VLOOKUP(B665,'Общие показания'!A:P,16,0)</f>
        <v>0.6059999999999981</v>
      </c>
      <c r="T665" s="50">
        <f t="shared" si="349"/>
        <v>0</v>
      </c>
      <c r="U665" s="50">
        <f t="shared" si="350"/>
        <v>0</v>
      </c>
      <c r="V665" s="50">
        <f t="shared" si="351"/>
        <v>0</v>
      </c>
      <c r="W665" s="50">
        <f t="shared" si="352"/>
        <v>5.0000000000000001E-3</v>
      </c>
      <c r="X665" s="50">
        <f t="shared" si="353"/>
        <v>0</v>
      </c>
      <c r="Y665" s="50"/>
      <c r="Z665" s="50"/>
      <c r="AA665" s="50"/>
      <c r="AB665" s="50"/>
      <c r="AC665" s="50"/>
      <c r="AD665" s="50">
        <f t="shared" si="354"/>
        <v>0.23489029293107624</v>
      </c>
      <c r="AE665" s="50">
        <f t="shared" si="355"/>
        <v>0.16351001614584623</v>
      </c>
      <c r="AF665" s="50">
        <f t="shared" si="356"/>
        <v>0.20759969092307565</v>
      </c>
      <c r="AG665" s="50">
        <f t="shared" si="357"/>
        <v>0</v>
      </c>
      <c r="AI665" s="50">
        <f t="shared" si="358"/>
        <v>0</v>
      </c>
      <c r="AJ665" s="50">
        <f t="shared" si="359"/>
        <v>0</v>
      </c>
      <c r="AK665" s="50">
        <f t="shared" si="360"/>
        <v>0</v>
      </c>
      <c r="AL665" s="50">
        <f t="shared" si="361"/>
        <v>0.36351300295967004</v>
      </c>
      <c r="AR665" s="50">
        <f t="shared" si="362"/>
        <v>0.47815148869712087</v>
      </c>
      <c r="AS665" s="50">
        <f t="shared" si="363"/>
        <v>0.42795745247375039</v>
      </c>
      <c r="AT665" s="50">
        <f t="shared" si="364"/>
        <v>0.58769105543068068</v>
      </c>
      <c r="AV665" s="49">
        <f t="shared" si="365"/>
        <v>0</v>
      </c>
      <c r="AW665" s="49">
        <f t="shared" si="366"/>
        <v>0</v>
      </c>
      <c r="AX665" s="49">
        <f t="shared" si="367"/>
        <v>0</v>
      </c>
      <c r="AY665" s="49">
        <f t="shared" si="368"/>
        <v>989.22156462481996</v>
      </c>
      <c r="AZ665" s="49">
        <f t="shared" si="369"/>
        <v>0</v>
      </c>
      <c r="BA665" s="49">
        <f t="shared" si="370"/>
        <v>0</v>
      </c>
      <c r="BB665" s="49">
        <f t="shared" si="371"/>
        <v>0</v>
      </c>
      <c r="BC665" s="49">
        <f t="shared" si="372"/>
        <v>0</v>
      </c>
      <c r="BD665" s="49">
        <f t="shared" si="373"/>
        <v>0</v>
      </c>
      <c r="BE665" s="49">
        <f t="shared" si="374"/>
        <v>1914.0608369314673</v>
      </c>
      <c r="BF665" s="49">
        <f t="shared" si="375"/>
        <v>1587.7116140637006</v>
      </c>
      <c r="BG665" s="49">
        <f t="shared" si="376"/>
        <v>2134.8466678821692</v>
      </c>
      <c r="BH665" s="72">
        <f t="shared" si="377"/>
        <v>6625.8406835021578</v>
      </c>
      <c r="BI665" s="49">
        <f>VLOOKUP(A665,'1_12'!A:O,15,0)</f>
        <v>12408.210000000003</v>
      </c>
      <c r="BJ665" s="73">
        <f t="shared" si="378"/>
        <v>-5782.3693164978449</v>
      </c>
      <c r="BK665" s="50">
        <f t="shared" si="379"/>
        <v>6.4078738306366043E-3</v>
      </c>
    </row>
    <row r="666" spans="1:63" x14ac:dyDescent="0.3">
      <c r="A666" s="77" t="s">
        <v>1624</v>
      </c>
      <c r="B666" s="77" t="s">
        <v>66</v>
      </c>
      <c r="C666" s="77">
        <f>VLOOKUP(B666,Площадь!D:E,2,0)</f>
        <v>39.299999999999997</v>
      </c>
      <c r="D666" s="113"/>
      <c r="E666">
        <v>31</v>
      </c>
      <c r="F666">
        <v>28</v>
      </c>
      <c r="G666">
        <v>31</v>
      </c>
      <c r="H666">
        <v>30</v>
      </c>
      <c r="I666">
        <v>31</v>
      </c>
      <c r="J666">
        <v>30</v>
      </c>
      <c r="K666">
        <v>31</v>
      </c>
      <c r="L666">
        <v>31</v>
      </c>
      <c r="M666">
        <v>30</v>
      </c>
      <c r="N666">
        <v>31</v>
      </c>
      <c r="O666">
        <v>30</v>
      </c>
      <c r="P666">
        <v>31</v>
      </c>
      <c r="Q666">
        <f t="shared" si="382"/>
        <v>365</v>
      </c>
      <c r="R666" s="50">
        <f>VLOOKUP(B666,'Общие показания'!A:H,8,0)</f>
        <v>0</v>
      </c>
      <c r="S666" s="50">
        <f>VLOOKUP(B666,'Общие показания'!A:P,16,0)</f>
        <v>3.4209999999999994</v>
      </c>
      <c r="T666" s="50">
        <f t="shared" si="349"/>
        <v>0</v>
      </c>
      <c r="U666" s="50">
        <f t="shared" si="350"/>
        <v>0</v>
      </c>
      <c r="V666" s="50">
        <f t="shared" si="351"/>
        <v>0</v>
      </c>
      <c r="W666" s="50">
        <f t="shared" si="352"/>
        <v>0</v>
      </c>
      <c r="X666" s="50">
        <f t="shared" si="353"/>
        <v>0</v>
      </c>
      <c r="Y666" s="50"/>
      <c r="Z666" s="50"/>
      <c r="AA666" s="50"/>
      <c r="AB666" s="50"/>
      <c r="AC666" s="50"/>
      <c r="AD666" s="50">
        <f t="shared" si="354"/>
        <v>1.3260060926026638</v>
      </c>
      <c r="AE666" s="50">
        <f t="shared" si="355"/>
        <v>0.92304911754940866</v>
      </c>
      <c r="AF666" s="50">
        <f t="shared" si="356"/>
        <v>1.1719447898479272</v>
      </c>
      <c r="AG666" s="50">
        <f t="shared" si="357"/>
        <v>0</v>
      </c>
      <c r="AI666" s="50">
        <f t="shared" si="358"/>
        <v>0</v>
      </c>
      <c r="AJ666" s="50">
        <f t="shared" si="359"/>
        <v>0</v>
      </c>
      <c r="AK666" s="50">
        <f t="shared" si="360"/>
        <v>0</v>
      </c>
      <c r="AL666" s="50">
        <f t="shared" si="361"/>
        <v>0.44504862979174553</v>
      </c>
      <c r="AR666" s="50">
        <f t="shared" si="362"/>
        <v>0.5854004207413348</v>
      </c>
      <c r="AS666" s="50">
        <f t="shared" si="363"/>
        <v>0.52394790910337663</v>
      </c>
      <c r="AT666" s="50">
        <f t="shared" si="364"/>
        <v>0.71950960991980517</v>
      </c>
      <c r="AV666" s="49">
        <f t="shared" si="365"/>
        <v>0</v>
      </c>
      <c r="AW666" s="49">
        <f t="shared" si="366"/>
        <v>0</v>
      </c>
      <c r="AX666" s="49">
        <f t="shared" si="367"/>
        <v>0</v>
      </c>
      <c r="AY666" s="49">
        <f t="shared" si="368"/>
        <v>1194.6707398677702</v>
      </c>
      <c r="AZ666" s="49">
        <f t="shared" si="369"/>
        <v>0</v>
      </c>
      <c r="BA666" s="49">
        <f t="shared" si="370"/>
        <v>0</v>
      </c>
      <c r="BB666" s="49">
        <f t="shared" si="371"/>
        <v>0</v>
      </c>
      <c r="BC666" s="49">
        <f t="shared" si="372"/>
        <v>0</v>
      </c>
      <c r="BD666" s="49">
        <f t="shared" si="373"/>
        <v>0</v>
      </c>
      <c r="BE666" s="49">
        <f t="shared" si="374"/>
        <v>5130.9031881600959</v>
      </c>
      <c r="BF666" s="49">
        <f t="shared" si="375"/>
        <v>3884.2609384656712</v>
      </c>
      <c r="BG666" s="49">
        <f t="shared" si="376"/>
        <v>5077.3445325605098</v>
      </c>
      <c r="BH666" s="72">
        <f t="shared" si="377"/>
        <v>15287.179399054046</v>
      </c>
      <c r="BI666" s="49">
        <f>VLOOKUP(A666,'1_12'!A:O,15,0)</f>
        <v>15191.37</v>
      </c>
      <c r="BJ666" s="73">
        <f t="shared" si="378"/>
        <v>95.809399054045571</v>
      </c>
      <c r="BK666" s="50">
        <f t="shared" si="379"/>
        <v>1.2075713675903862E-2</v>
      </c>
    </row>
    <row r="667" spans="1:63" x14ac:dyDescent="0.3">
      <c r="A667" s="77" t="s">
        <v>1602</v>
      </c>
      <c r="B667" s="77" t="s">
        <v>292</v>
      </c>
      <c r="C667" s="77">
        <f>VLOOKUP(B667,Площадь!D:E,2,0)</f>
        <v>59</v>
      </c>
      <c r="D667" s="113"/>
      <c r="E667">
        <v>31</v>
      </c>
      <c r="F667">
        <v>28</v>
      </c>
      <c r="G667">
        <v>31</v>
      </c>
      <c r="H667">
        <v>30</v>
      </c>
      <c r="I667">
        <v>31</v>
      </c>
      <c r="J667">
        <v>30</v>
      </c>
      <c r="K667">
        <v>31</v>
      </c>
      <c r="L667">
        <v>31</v>
      </c>
      <c r="M667">
        <v>30</v>
      </c>
      <c r="N667">
        <v>31</v>
      </c>
      <c r="O667">
        <v>30</v>
      </c>
      <c r="P667">
        <v>31</v>
      </c>
      <c r="Q667">
        <f t="shared" si="382"/>
        <v>365</v>
      </c>
      <c r="R667" s="50">
        <f>VLOOKUP(B667,'Общие показания'!A:H,8,0)</f>
        <v>0.3291925556185023</v>
      </c>
      <c r="S667" s="50">
        <f>VLOOKUP(B667,'Общие показания'!A:P,16,0)</f>
        <v>11.270807444381498</v>
      </c>
      <c r="T667" s="50">
        <f t="shared" si="349"/>
        <v>0</v>
      </c>
      <c r="U667" s="50">
        <f t="shared" si="350"/>
        <v>0</v>
      </c>
      <c r="V667" s="50">
        <f t="shared" si="351"/>
        <v>0</v>
      </c>
      <c r="W667" s="50">
        <f t="shared" si="352"/>
        <v>0.3291925556185023</v>
      </c>
      <c r="X667" s="50">
        <f t="shared" si="353"/>
        <v>0</v>
      </c>
      <c r="Y667" s="50"/>
      <c r="Z667" s="50"/>
      <c r="AA667" s="50"/>
      <c r="AB667" s="50"/>
      <c r="AC667" s="50"/>
      <c r="AD667" s="50">
        <f t="shared" si="354"/>
        <v>4.3686522478226619</v>
      </c>
      <c r="AE667" s="50">
        <f t="shared" si="355"/>
        <v>3.0410724541378689</v>
      </c>
      <c r="AF667" s="50">
        <f t="shared" si="356"/>
        <v>3.8610827424209675</v>
      </c>
      <c r="AG667" s="50">
        <f t="shared" si="357"/>
        <v>0</v>
      </c>
      <c r="AI667" s="50">
        <f t="shared" si="358"/>
        <v>0</v>
      </c>
      <c r="AJ667" s="50">
        <f t="shared" si="359"/>
        <v>0</v>
      </c>
      <c r="AK667" s="50">
        <f t="shared" si="360"/>
        <v>0</v>
      </c>
      <c r="AL667" s="50">
        <f t="shared" si="361"/>
        <v>0.66813916431839671</v>
      </c>
      <c r="AR667" s="50">
        <f t="shared" si="362"/>
        <v>0.87884541536230931</v>
      </c>
      <c r="AS667" s="50">
        <f t="shared" si="363"/>
        <v>0.78658846404832627</v>
      </c>
      <c r="AT667" s="50">
        <f t="shared" si="364"/>
        <v>1.0801798215081047</v>
      </c>
      <c r="AV667" s="49">
        <f t="shared" si="365"/>
        <v>0</v>
      </c>
      <c r="AW667" s="49">
        <f t="shared" si="366"/>
        <v>0</v>
      </c>
      <c r="AX667" s="49">
        <f t="shared" si="367"/>
        <v>0</v>
      </c>
      <c r="AY667" s="49">
        <f t="shared" si="368"/>
        <v>2677.1973757298142</v>
      </c>
      <c r="AZ667" s="49">
        <f t="shared" si="369"/>
        <v>0</v>
      </c>
      <c r="BA667" s="49">
        <f t="shared" si="370"/>
        <v>0</v>
      </c>
      <c r="BB667" s="49">
        <f t="shared" si="371"/>
        <v>0</v>
      </c>
      <c r="BC667" s="49">
        <f t="shared" si="372"/>
        <v>0</v>
      </c>
      <c r="BD667" s="49">
        <f t="shared" si="373"/>
        <v>0</v>
      </c>
      <c r="BE667" s="49">
        <f t="shared" si="374"/>
        <v>14086.172827147209</v>
      </c>
      <c r="BF667" s="49">
        <f t="shared" si="375"/>
        <v>10274.819862342296</v>
      </c>
      <c r="BG667" s="49">
        <f t="shared" si="376"/>
        <v>13264.127576108645</v>
      </c>
      <c r="BH667" s="72">
        <f t="shared" si="377"/>
        <v>40302.317641327965</v>
      </c>
      <c r="BI667" s="49">
        <f>VLOOKUP(A667,'1_12'!A:O,15,0)</f>
        <v>22806.360000000004</v>
      </c>
      <c r="BJ667" s="73">
        <f t="shared" si="378"/>
        <v>17495.957641327961</v>
      </c>
      <c r="BK667" s="50">
        <f t="shared" si="379"/>
        <v>2.1205865628866016E-2</v>
      </c>
    </row>
    <row r="668" spans="1:63" x14ac:dyDescent="0.3">
      <c r="A668" s="77" t="s">
        <v>1630</v>
      </c>
      <c r="B668" s="77" t="s">
        <v>77</v>
      </c>
      <c r="C668" s="77">
        <f>VLOOKUP(B668,Площадь!D:E,2,0)</f>
        <v>33.5</v>
      </c>
      <c r="D668" s="113"/>
      <c r="E668">
        <v>31</v>
      </c>
      <c r="F668">
        <v>28</v>
      </c>
      <c r="G668">
        <v>31</v>
      </c>
      <c r="H668">
        <v>30</v>
      </c>
      <c r="I668">
        <v>31</v>
      </c>
      <c r="J668">
        <v>30</v>
      </c>
      <c r="K668">
        <v>31</v>
      </c>
      <c r="L668">
        <v>31</v>
      </c>
      <c r="M668">
        <v>30</v>
      </c>
      <c r="N668">
        <v>31</v>
      </c>
      <c r="O668">
        <v>30</v>
      </c>
      <c r="P668">
        <v>31</v>
      </c>
      <c r="Q668">
        <f t="shared" si="382"/>
        <v>365</v>
      </c>
      <c r="R668" s="50">
        <f>VLOOKUP(B668,'Общие показания'!A:H,8,0)</f>
        <v>0.18691441717321741</v>
      </c>
      <c r="S668" s="50">
        <f>VLOOKUP(B668,'Общие показания'!A:P,16,0)</f>
        <v>0.44308558282678234</v>
      </c>
      <c r="T668" s="50">
        <f t="shared" si="349"/>
        <v>0</v>
      </c>
      <c r="U668" s="50">
        <f t="shared" si="350"/>
        <v>0</v>
      </c>
      <c r="V668" s="50">
        <f t="shared" si="351"/>
        <v>0</v>
      </c>
      <c r="W668" s="50">
        <f t="shared" si="352"/>
        <v>0.18691441717321741</v>
      </c>
      <c r="X668" s="50">
        <f t="shared" si="353"/>
        <v>0</v>
      </c>
      <c r="Y668" s="50"/>
      <c r="Z668" s="50"/>
      <c r="AA668" s="50"/>
      <c r="AB668" s="50"/>
      <c r="AC668" s="50"/>
      <c r="AD668" s="50">
        <f t="shared" si="354"/>
        <v>0.17174340320745854</v>
      </c>
      <c r="AE668" s="50">
        <f t="shared" si="355"/>
        <v>0.11955269109240776</v>
      </c>
      <c r="AF668" s="50">
        <f t="shared" si="356"/>
        <v>0.15178948852691607</v>
      </c>
      <c r="AG668" s="50">
        <f t="shared" si="357"/>
        <v>0</v>
      </c>
      <c r="AI668" s="50">
        <f t="shared" si="358"/>
        <v>0</v>
      </c>
      <c r="AJ668" s="50">
        <f t="shared" si="359"/>
        <v>0</v>
      </c>
      <c r="AK668" s="50">
        <f t="shared" si="360"/>
        <v>0</v>
      </c>
      <c r="AL668" s="50">
        <f t="shared" si="361"/>
        <v>0.37936715262146253</v>
      </c>
      <c r="AR668" s="50">
        <f t="shared" si="362"/>
        <v>0.49900544770571803</v>
      </c>
      <c r="AS668" s="50">
        <f t="shared" si="363"/>
        <v>0.44662226348506656</v>
      </c>
      <c r="AT668" s="50">
        <f t="shared" si="364"/>
        <v>0.61332244102578815</v>
      </c>
      <c r="AV668" s="49">
        <f t="shared" si="365"/>
        <v>0</v>
      </c>
      <c r="AW668" s="49">
        <f t="shared" si="366"/>
        <v>0</v>
      </c>
      <c r="AX668" s="49">
        <f t="shared" si="367"/>
        <v>0</v>
      </c>
      <c r="AY668" s="49">
        <f t="shared" si="368"/>
        <v>1520.1035946940472</v>
      </c>
      <c r="AZ668" s="49">
        <f t="shared" si="369"/>
        <v>0</v>
      </c>
      <c r="BA668" s="49">
        <f t="shared" si="370"/>
        <v>0</v>
      </c>
      <c r="BB668" s="49">
        <f t="shared" si="371"/>
        <v>0</v>
      </c>
      <c r="BC668" s="49">
        <f t="shared" si="372"/>
        <v>0</v>
      </c>
      <c r="BD668" s="49">
        <f t="shared" si="373"/>
        <v>0</v>
      </c>
      <c r="BE668" s="49">
        <f t="shared" si="374"/>
        <v>1800.5313854372948</v>
      </c>
      <c r="BF668" s="49">
        <f t="shared" si="375"/>
        <v>1519.8174010695891</v>
      </c>
      <c r="BG668" s="49">
        <f t="shared" si="376"/>
        <v>2053.8358592140971</v>
      </c>
      <c r="BH668" s="72">
        <f t="shared" si="377"/>
        <v>6894.2882404150278</v>
      </c>
      <c r="BI668" s="49">
        <f>VLOOKUP(A668,'1_12'!A:O,15,0)</f>
        <v>12949.38</v>
      </c>
      <c r="BJ668" s="73">
        <f t="shared" si="378"/>
        <v>-6055.0917595849714</v>
      </c>
      <c r="BK668" s="50">
        <f t="shared" si="379"/>
        <v>6.3888490170100377E-3</v>
      </c>
    </row>
    <row r="669" spans="1:63" x14ac:dyDescent="0.3">
      <c r="A669" s="77" t="s">
        <v>1351</v>
      </c>
      <c r="B669" s="77" t="s">
        <v>272</v>
      </c>
      <c r="C669" s="77">
        <f>VLOOKUP(B669,Площадь!D:E,2,0)</f>
        <v>46.3</v>
      </c>
      <c r="D669" s="113"/>
      <c r="E669">
        <v>31</v>
      </c>
      <c r="F669">
        <v>28</v>
      </c>
      <c r="G669">
        <v>31</v>
      </c>
      <c r="H669">
        <v>30</v>
      </c>
      <c r="I669">
        <v>31</v>
      </c>
      <c r="J669">
        <v>30</v>
      </c>
      <c r="K669">
        <v>31</v>
      </c>
      <c r="L669">
        <v>31</v>
      </c>
      <c r="M669">
        <v>30</v>
      </c>
      <c r="N669">
        <v>31</v>
      </c>
      <c r="O669">
        <v>30</v>
      </c>
      <c r="P669">
        <v>31</v>
      </c>
      <c r="Q669">
        <f t="shared" si="382"/>
        <v>365</v>
      </c>
      <c r="R669" s="50">
        <f>VLOOKUP(B669,'Общие показания'!A:H,8,0)</f>
        <v>0.4</v>
      </c>
      <c r="S669" s="50">
        <f>VLOOKUP(B669,'Общие показания'!A:P,16,0)</f>
        <v>1.4880000000000004</v>
      </c>
      <c r="T669" s="50">
        <f t="shared" si="349"/>
        <v>0</v>
      </c>
      <c r="U669" s="50">
        <f t="shared" si="350"/>
        <v>0</v>
      </c>
      <c r="V669" s="50">
        <f t="shared" si="351"/>
        <v>0</v>
      </c>
      <c r="W669" s="50">
        <f t="shared" si="352"/>
        <v>0.4</v>
      </c>
      <c r="X669" s="50">
        <f t="shared" si="353"/>
        <v>0</v>
      </c>
      <c r="Y669" s="50"/>
      <c r="Z669" s="50"/>
      <c r="AA669" s="50"/>
      <c r="AB669" s="50"/>
      <c r="AC669" s="50"/>
      <c r="AD669" s="50">
        <f t="shared" si="354"/>
        <v>0.57676032323670401</v>
      </c>
      <c r="AE669" s="50">
        <f t="shared" si="355"/>
        <v>0.4014899406353466</v>
      </c>
      <c r="AF669" s="50">
        <f t="shared" si="356"/>
        <v>0.50974973612794983</v>
      </c>
      <c r="AG669" s="50">
        <f t="shared" si="357"/>
        <v>0</v>
      </c>
      <c r="AI669" s="50">
        <f t="shared" si="358"/>
        <v>0</v>
      </c>
      <c r="AJ669" s="50">
        <f t="shared" si="359"/>
        <v>0</v>
      </c>
      <c r="AK669" s="50">
        <f t="shared" si="360"/>
        <v>0</v>
      </c>
      <c r="AL669" s="50">
        <f t="shared" si="361"/>
        <v>0.52431937810070783</v>
      </c>
      <c r="AR669" s="50">
        <f t="shared" si="362"/>
        <v>0.68967021578432064</v>
      </c>
      <c r="AS669" s="50">
        <f t="shared" si="363"/>
        <v>0.61727196415995766</v>
      </c>
      <c r="AT669" s="50">
        <f t="shared" si="364"/>
        <v>0.84766653789534296</v>
      </c>
      <c r="AV669" s="49">
        <f t="shared" si="365"/>
        <v>0</v>
      </c>
      <c r="AW669" s="49">
        <f t="shared" si="366"/>
        <v>0</v>
      </c>
      <c r="AX669" s="49">
        <f t="shared" si="367"/>
        <v>0</v>
      </c>
      <c r="AY669" s="49">
        <f t="shared" si="368"/>
        <v>2481.2059657984164</v>
      </c>
      <c r="AZ669" s="49">
        <f t="shared" si="369"/>
        <v>0</v>
      </c>
      <c r="BA669" s="49">
        <f t="shared" si="370"/>
        <v>0</v>
      </c>
      <c r="BB669" s="49">
        <f t="shared" si="371"/>
        <v>0</v>
      </c>
      <c r="BC669" s="49">
        <f t="shared" si="372"/>
        <v>0</v>
      </c>
      <c r="BD669" s="49">
        <f t="shared" si="373"/>
        <v>0</v>
      </c>
      <c r="BE669" s="49">
        <f t="shared" si="374"/>
        <v>3399.5554817264779</v>
      </c>
      <c r="BF669" s="49">
        <f t="shared" si="375"/>
        <v>2734.7237067563233</v>
      </c>
      <c r="BG669" s="49">
        <f t="shared" si="376"/>
        <v>3643.7939493371659</v>
      </c>
      <c r="BH669" s="72">
        <f t="shared" si="377"/>
        <v>12259.279103618384</v>
      </c>
      <c r="BI669" s="49">
        <f>VLOOKUP(A669,'1_12'!A:O,15,0)</f>
        <v>17897.13</v>
      </c>
      <c r="BJ669" s="73">
        <f t="shared" si="378"/>
        <v>-5637.8508963816166</v>
      </c>
      <c r="BK669" s="50">
        <f t="shared" si="379"/>
        <v>8.2198129876535821E-3</v>
      </c>
    </row>
    <row r="670" spans="1:63" x14ac:dyDescent="0.3">
      <c r="A670" s="77" t="s">
        <v>1276</v>
      </c>
      <c r="B670" s="77" t="s">
        <v>106</v>
      </c>
      <c r="C670" s="77">
        <f>VLOOKUP(B670,Площадь!D:E,2,0)</f>
        <v>85.1</v>
      </c>
      <c r="D670" s="113"/>
      <c r="E670">
        <v>31</v>
      </c>
      <c r="F670">
        <v>28</v>
      </c>
      <c r="G670">
        <v>31</v>
      </c>
      <c r="H670">
        <v>30</v>
      </c>
      <c r="I670">
        <v>31</v>
      </c>
      <c r="J670">
        <v>30</v>
      </c>
      <c r="K670">
        <v>31</v>
      </c>
      <c r="L670">
        <v>31</v>
      </c>
      <c r="M670">
        <v>30</v>
      </c>
      <c r="N670">
        <v>31</v>
      </c>
      <c r="O670">
        <v>30</v>
      </c>
      <c r="P670">
        <v>31</v>
      </c>
      <c r="Q670">
        <f t="shared" si="382"/>
        <v>365</v>
      </c>
      <c r="R670" s="50">
        <f>VLOOKUP(B670,'Общие показания'!A:H,8,0)</f>
        <v>0.47481841496838206</v>
      </c>
      <c r="S670" s="50">
        <f>VLOOKUP(B670,'Общие показания'!A:P,16,0)</f>
        <v>0</v>
      </c>
      <c r="T670" s="50">
        <f t="shared" si="349"/>
        <v>0</v>
      </c>
      <c r="U670" s="50">
        <f t="shared" si="350"/>
        <v>0</v>
      </c>
      <c r="V670" s="50">
        <f t="shared" si="351"/>
        <v>0</v>
      </c>
      <c r="W670" s="50">
        <f t="shared" si="352"/>
        <v>0.47481841496838201</v>
      </c>
      <c r="X670" s="50">
        <f t="shared" si="353"/>
        <v>0</v>
      </c>
      <c r="Y670" s="50"/>
      <c r="Z670" s="50"/>
      <c r="AA670" s="50"/>
      <c r="AB670" s="50"/>
      <c r="AC670" s="50"/>
      <c r="AD670" s="50">
        <f t="shared" si="354"/>
        <v>0</v>
      </c>
      <c r="AE670" s="50">
        <f t="shared" si="355"/>
        <v>0</v>
      </c>
      <c r="AF670" s="50">
        <f t="shared" si="356"/>
        <v>0</v>
      </c>
      <c r="AG670" s="50">
        <f t="shared" si="357"/>
        <v>0</v>
      </c>
      <c r="AI670" s="50">
        <f t="shared" si="358"/>
        <v>0</v>
      </c>
      <c r="AJ670" s="50">
        <f t="shared" si="359"/>
        <v>0</v>
      </c>
      <c r="AK670" s="50">
        <f t="shared" si="360"/>
        <v>0</v>
      </c>
      <c r="AL670" s="50">
        <f t="shared" si="361"/>
        <v>0.9637058115846705</v>
      </c>
      <c r="AR670" s="50">
        <f t="shared" si="362"/>
        <v>1.267622794022585</v>
      </c>
      <c r="AS670" s="50">
        <f t="shared" si="363"/>
        <v>1.1345538693307213</v>
      </c>
      <c r="AT670" s="50">
        <f t="shared" si="364"/>
        <v>1.5580220815311812</v>
      </c>
      <c r="AV670" s="49">
        <f t="shared" si="365"/>
        <v>0</v>
      </c>
      <c r="AW670" s="49">
        <f t="shared" si="366"/>
        <v>0</v>
      </c>
      <c r="AX670" s="49">
        <f t="shared" si="367"/>
        <v>0</v>
      </c>
      <c r="AY670" s="49">
        <f t="shared" si="368"/>
        <v>3861.5168927899522</v>
      </c>
      <c r="AZ670" s="49">
        <f t="shared" si="369"/>
        <v>0</v>
      </c>
      <c r="BA670" s="49">
        <f t="shared" si="370"/>
        <v>0</v>
      </c>
      <c r="BB670" s="49">
        <f t="shared" si="371"/>
        <v>0</v>
      </c>
      <c r="BC670" s="49">
        <f t="shared" si="372"/>
        <v>0</v>
      </c>
      <c r="BD670" s="49">
        <f t="shared" si="373"/>
        <v>0</v>
      </c>
      <c r="BE670" s="49">
        <f t="shared" si="374"/>
        <v>3402.7559233624665</v>
      </c>
      <c r="BF670" s="49">
        <f t="shared" si="375"/>
        <v>3045.5510246766153</v>
      </c>
      <c r="BG670" s="49">
        <f t="shared" si="376"/>
        <v>4182.292154779042</v>
      </c>
      <c r="BH670" s="72">
        <f t="shared" si="377"/>
        <v>14492.115995608077</v>
      </c>
      <c r="BI670" s="49">
        <f>VLOOKUP(A670,'1_12'!A:O,15,0)</f>
        <v>32895.18</v>
      </c>
      <c r="BJ670" s="73">
        <f t="shared" si="378"/>
        <v>-18403.064004391923</v>
      </c>
      <c r="BK670" s="50">
        <f t="shared" si="379"/>
        <v>5.2866460746548568E-3</v>
      </c>
    </row>
    <row r="671" spans="1:63" x14ac:dyDescent="0.3">
      <c r="A671" s="77" t="s">
        <v>1567</v>
      </c>
      <c r="B671" s="77" t="s">
        <v>229</v>
      </c>
      <c r="C671" s="77">
        <f>VLOOKUP(B671,Площадь!D:E,2,0)</f>
        <v>56.2</v>
      </c>
      <c r="D671" s="113"/>
      <c r="E671">
        <v>31</v>
      </c>
      <c r="F671">
        <v>28</v>
      </c>
      <c r="G671">
        <v>31</v>
      </c>
      <c r="H671">
        <v>30</v>
      </c>
      <c r="I671">
        <v>31</v>
      </c>
      <c r="J671">
        <v>30</v>
      </c>
      <c r="K671">
        <v>31</v>
      </c>
      <c r="L671">
        <v>31</v>
      </c>
      <c r="M671">
        <v>30</v>
      </c>
      <c r="N671">
        <v>31</v>
      </c>
      <c r="O671">
        <v>30</v>
      </c>
      <c r="P671">
        <v>31</v>
      </c>
      <c r="Q671">
        <f t="shared" si="382"/>
        <v>365</v>
      </c>
      <c r="R671" s="50">
        <f>VLOOKUP(B671,'Общие показания'!A:H,8,0)</f>
        <v>0.31356985806372595</v>
      </c>
      <c r="S671" s="50">
        <f>VLOOKUP(B671,'Общие показания'!A:P,16,0)</f>
        <v>0.10143014193627486</v>
      </c>
      <c r="T671" s="50">
        <f t="shared" si="349"/>
        <v>0</v>
      </c>
      <c r="U671" s="50">
        <f t="shared" si="350"/>
        <v>0</v>
      </c>
      <c r="V671" s="50">
        <f t="shared" si="351"/>
        <v>0</v>
      </c>
      <c r="W671" s="50">
        <f t="shared" si="352"/>
        <v>0.31356985806372595</v>
      </c>
      <c r="X671" s="50">
        <f t="shared" si="353"/>
        <v>0</v>
      </c>
      <c r="Y671" s="50"/>
      <c r="Z671" s="50"/>
      <c r="AA671" s="50"/>
      <c r="AB671" s="50"/>
      <c r="AC671" s="50"/>
      <c r="AD671" s="50">
        <f t="shared" si="354"/>
        <v>3.9315108500746404E-2</v>
      </c>
      <c r="AE671" s="50">
        <f t="shared" si="355"/>
        <v>2.7367729613326456E-2</v>
      </c>
      <c r="AF671" s="50">
        <f t="shared" si="356"/>
        <v>3.4747303822202015E-2</v>
      </c>
      <c r="AG671" s="50">
        <f t="shared" si="357"/>
        <v>0</v>
      </c>
      <c r="AI671" s="50">
        <f t="shared" si="358"/>
        <v>0</v>
      </c>
      <c r="AJ671" s="50">
        <f t="shared" si="359"/>
        <v>0</v>
      </c>
      <c r="AK671" s="50">
        <f t="shared" si="360"/>
        <v>0</v>
      </c>
      <c r="AL671" s="50">
        <f t="shared" si="361"/>
        <v>0.63643086499481172</v>
      </c>
      <c r="AR671" s="50">
        <f t="shared" si="362"/>
        <v>0.83713749734511511</v>
      </c>
      <c r="AS671" s="50">
        <f t="shared" si="363"/>
        <v>0.74925884202569382</v>
      </c>
      <c r="AT671" s="50">
        <f t="shared" si="364"/>
        <v>1.0289170503178895</v>
      </c>
      <c r="AV671" s="49">
        <f t="shared" si="365"/>
        <v>0</v>
      </c>
      <c r="AW671" s="49">
        <f t="shared" si="366"/>
        <v>0</v>
      </c>
      <c r="AX671" s="49">
        <f t="shared" si="367"/>
        <v>0</v>
      </c>
      <c r="AY671" s="49">
        <f t="shared" si="368"/>
        <v>2550.1439409494164</v>
      </c>
      <c r="AZ671" s="49">
        <f t="shared" si="369"/>
        <v>0</v>
      </c>
      <c r="BA671" s="49">
        <f t="shared" si="370"/>
        <v>0</v>
      </c>
      <c r="BB671" s="49">
        <f t="shared" si="371"/>
        <v>0</v>
      </c>
      <c r="BC671" s="49">
        <f t="shared" si="372"/>
        <v>0</v>
      </c>
      <c r="BD671" s="49">
        <f t="shared" si="373"/>
        <v>0</v>
      </c>
      <c r="BE671" s="49">
        <f t="shared" si="374"/>
        <v>2352.7143170283966</v>
      </c>
      <c r="BF671" s="49">
        <f t="shared" si="375"/>
        <v>2084.7453038449207</v>
      </c>
      <c r="BG671" s="49">
        <f t="shared" si="376"/>
        <v>2855.2580456794958</v>
      </c>
      <c r="BH671" s="72">
        <f t="shared" si="377"/>
        <v>9842.8616075022292</v>
      </c>
      <c r="BI671" s="49">
        <f>VLOOKUP(A671,'1_12'!A:O,15,0)</f>
        <v>21724.02</v>
      </c>
      <c r="BJ671" s="73">
        <f t="shared" si="378"/>
        <v>-11881.158392497771</v>
      </c>
      <c r="BK671" s="50">
        <f t="shared" si="379"/>
        <v>5.4370466409897848E-3</v>
      </c>
    </row>
    <row r="672" spans="1:63" x14ac:dyDescent="0.3">
      <c r="A672" s="77" t="s">
        <v>1588</v>
      </c>
      <c r="B672" s="77" t="s">
        <v>307</v>
      </c>
      <c r="C672" s="77">
        <f>VLOOKUP(B672,Площадь!D:E,2,0)</f>
        <v>45.5</v>
      </c>
      <c r="D672" s="113"/>
      <c r="E672">
        <v>31</v>
      </c>
      <c r="F672">
        <v>28</v>
      </c>
      <c r="G672">
        <v>31</v>
      </c>
      <c r="H672">
        <v>30</v>
      </c>
      <c r="I672">
        <v>31</v>
      </c>
      <c r="J672">
        <v>30</v>
      </c>
      <c r="K672">
        <v>31</v>
      </c>
      <c r="L672">
        <v>31</v>
      </c>
      <c r="M672">
        <v>30</v>
      </c>
      <c r="N672">
        <v>31</v>
      </c>
      <c r="O672">
        <v>30</v>
      </c>
      <c r="P672">
        <v>31</v>
      </c>
      <c r="Q672">
        <f t="shared" si="382"/>
        <v>365</v>
      </c>
      <c r="R672" s="50">
        <f>VLOOKUP(B672,'Общие показания'!A:H,8,0)</f>
        <v>0.25386883526511617</v>
      </c>
      <c r="S672" s="50">
        <f>VLOOKUP(B672,'Общие показания'!A:P,16,0)</f>
        <v>0</v>
      </c>
      <c r="T672" s="50">
        <f t="shared" si="349"/>
        <v>0</v>
      </c>
      <c r="U672" s="50">
        <f t="shared" si="350"/>
        <v>0</v>
      </c>
      <c r="V672" s="50">
        <f t="shared" si="351"/>
        <v>0</v>
      </c>
      <c r="W672" s="50">
        <f t="shared" si="352"/>
        <v>0.25386883526511617</v>
      </c>
      <c r="X672" s="50">
        <f t="shared" si="353"/>
        <v>0</v>
      </c>
      <c r="Y672" s="50"/>
      <c r="Z672" s="50"/>
      <c r="AA672" s="50"/>
      <c r="AB672" s="50"/>
      <c r="AC672" s="50"/>
      <c r="AD672" s="50">
        <f t="shared" si="354"/>
        <v>0</v>
      </c>
      <c r="AE672" s="50">
        <f t="shared" si="355"/>
        <v>0</v>
      </c>
      <c r="AF672" s="50">
        <f t="shared" si="356"/>
        <v>0</v>
      </c>
      <c r="AG672" s="50">
        <f t="shared" si="357"/>
        <v>0</v>
      </c>
      <c r="AI672" s="50">
        <f t="shared" si="358"/>
        <v>0</v>
      </c>
      <c r="AJ672" s="50">
        <f t="shared" si="359"/>
        <v>0</v>
      </c>
      <c r="AK672" s="50">
        <f t="shared" si="360"/>
        <v>0</v>
      </c>
      <c r="AL672" s="50">
        <f t="shared" si="361"/>
        <v>0.51525986400825508</v>
      </c>
      <c r="AR672" s="50">
        <f t="shared" si="362"/>
        <v>0.67775366777940804</v>
      </c>
      <c r="AS672" s="50">
        <f t="shared" si="363"/>
        <v>0.60660635786777706</v>
      </c>
      <c r="AT672" s="50">
        <f t="shared" si="364"/>
        <v>0.83302003184099593</v>
      </c>
      <c r="AV672" s="49">
        <f t="shared" si="365"/>
        <v>0</v>
      </c>
      <c r="AW672" s="49">
        <f t="shared" si="366"/>
        <v>0</v>
      </c>
      <c r="AX672" s="49">
        <f t="shared" si="367"/>
        <v>0</v>
      </c>
      <c r="AY672" s="49">
        <f t="shared" si="368"/>
        <v>2064.6183151814671</v>
      </c>
      <c r="AZ672" s="49">
        <f t="shared" si="369"/>
        <v>0</v>
      </c>
      <c r="BA672" s="49">
        <f t="shared" si="370"/>
        <v>0</v>
      </c>
      <c r="BB672" s="49">
        <f t="shared" si="371"/>
        <v>0</v>
      </c>
      <c r="BC672" s="49">
        <f t="shared" si="372"/>
        <v>0</v>
      </c>
      <c r="BD672" s="49">
        <f t="shared" si="373"/>
        <v>0</v>
      </c>
      <c r="BE672" s="49">
        <f t="shared" si="374"/>
        <v>1819.3348356403319</v>
      </c>
      <c r="BF672" s="49">
        <f t="shared" si="375"/>
        <v>1628.3498428059461</v>
      </c>
      <c r="BG672" s="49">
        <f t="shared" si="376"/>
        <v>2236.1256526726961</v>
      </c>
      <c r="BH672" s="72">
        <f t="shared" si="377"/>
        <v>7748.428646300441</v>
      </c>
      <c r="BI672" s="49">
        <f>VLOOKUP(A672,'1_12'!A:O,15,0)</f>
        <v>17587.889999999996</v>
      </c>
      <c r="BJ672" s="73">
        <f t="shared" si="378"/>
        <v>-9839.4613536995548</v>
      </c>
      <c r="BK672" s="50">
        <f t="shared" si="379"/>
        <v>5.2866460746548568E-3</v>
      </c>
    </row>
    <row r="673" spans="1:63" x14ac:dyDescent="0.3">
      <c r="A673" s="77" t="s">
        <v>1343</v>
      </c>
      <c r="B673" s="77" t="s">
        <v>315</v>
      </c>
      <c r="C673" s="77">
        <f>VLOOKUP(B673,Площадь!D:E,2,0)</f>
        <v>45.9</v>
      </c>
      <c r="D673" s="113"/>
      <c r="E673">
        <v>31</v>
      </c>
      <c r="F673">
        <v>28</v>
      </c>
      <c r="G673">
        <v>31</v>
      </c>
      <c r="H673">
        <v>30</v>
      </c>
      <c r="I673">
        <v>31</v>
      </c>
      <c r="J673">
        <v>30</v>
      </c>
      <c r="K673">
        <v>31</v>
      </c>
      <c r="L673">
        <v>31</v>
      </c>
      <c r="M673">
        <v>30</v>
      </c>
      <c r="N673">
        <v>31</v>
      </c>
      <c r="O673">
        <v>30</v>
      </c>
      <c r="P673">
        <v>31</v>
      </c>
      <c r="Q673">
        <f t="shared" si="382"/>
        <v>365</v>
      </c>
      <c r="R673" s="50">
        <f>VLOOKUP(B673,'Общие показания'!A:H,8,0)</f>
        <v>0.25610064920151282</v>
      </c>
      <c r="S673" s="50">
        <f>VLOOKUP(B673,'Общие показания'!A:P,16,0)</f>
        <v>0</v>
      </c>
      <c r="T673" s="50">
        <f t="shared" si="349"/>
        <v>0</v>
      </c>
      <c r="U673" s="50">
        <f t="shared" si="350"/>
        <v>0</v>
      </c>
      <c r="V673" s="50">
        <f t="shared" si="351"/>
        <v>0</v>
      </c>
      <c r="W673" s="50">
        <f t="shared" si="352"/>
        <v>0.25610064920151282</v>
      </c>
      <c r="X673" s="50">
        <f t="shared" si="353"/>
        <v>0</v>
      </c>
      <c r="Y673" s="50"/>
      <c r="Z673" s="50"/>
      <c r="AA673" s="50"/>
      <c r="AB673" s="50"/>
      <c r="AC673" s="50"/>
      <c r="AD673" s="50">
        <f t="shared" si="354"/>
        <v>0</v>
      </c>
      <c r="AE673" s="50">
        <f t="shared" si="355"/>
        <v>0</v>
      </c>
      <c r="AF673" s="50">
        <f t="shared" si="356"/>
        <v>0</v>
      </c>
      <c r="AG673" s="50">
        <f t="shared" si="357"/>
        <v>0</v>
      </c>
      <c r="AI673" s="50">
        <f t="shared" si="358"/>
        <v>0</v>
      </c>
      <c r="AJ673" s="50">
        <f t="shared" si="359"/>
        <v>0</v>
      </c>
      <c r="AK673" s="50">
        <f t="shared" si="360"/>
        <v>0</v>
      </c>
      <c r="AL673" s="50">
        <f t="shared" si="361"/>
        <v>0.51978962105448145</v>
      </c>
      <c r="AR673" s="50">
        <f t="shared" si="362"/>
        <v>0.68371194178186434</v>
      </c>
      <c r="AS673" s="50">
        <f t="shared" si="363"/>
        <v>0.61193916101386736</v>
      </c>
      <c r="AT673" s="50">
        <f t="shared" si="364"/>
        <v>0.84034328486816945</v>
      </c>
      <c r="AV673" s="49">
        <f t="shared" si="365"/>
        <v>0</v>
      </c>
      <c r="AW673" s="49">
        <f t="shared" si="366"/>
        <v>0</v>
      </c>
      <c r="AX673" s="49">
        <f t="shared" si="367"/>
        <v>0</v>
      </c>
      <c r="AY673" s="49">
        <f t="shared" si="368"/>
        <v>2082.7688058643807</v>
      </c>
      <c r="AZ673" s="49">
        <f t="shared" si="369"/>
        <v>0</v>
      </c>
      <c r="BA673" s="49">
        <f t="shared" si="370"/>
        <v>0</v>
      </c>
      <c r="BB673" s="49">
        <f t="shared" si="371"/>
        <v>0</v>
      </c>
      <c r="BC673" s="49">
        <f t="shared" si="372"/>
        <v>0</v>
      </c>
      <c r="BD673" s="49">
        <f t="shared" si="373"/>
        <v>0</v>
      </c>
      <c r="BE673" s="49">
        <f t="shared" si="374"/>
        <v>1835.3289880415655</v>
      </c>
      <c r="BF673" s="49">
        <f t="shared" si="375"/>
        <v>1642.665006259185</v>
      </c>
      <c r="BG673" s="49">
        <f t="shared" si="376"/>
        <v>2255.7839001687194</v>
      </c>
      <c r="BH673" s="72">
        <f t="shared" si="377"/>
        <v>7816.5467003338508</v>
      </c>
      <c r="BI673" s="49">
        <f>VLOOKUP(A673,'1_12'!A:O,15,0)</f>
        <v>17742.509999999998</v>
      </c>
      <c r="BJ673" s="73">
        <f t="shared" si="378"/>
        <v>-9925.9632996661476</v>
      </c>
      <c r="BK673" s="50">
        <f t="shared" si="379"/>
        <v>5.2866460746548568E-3</v>
      </c>
    </row>
    <row r="674" spans="1:63" x14ac:dyDescent="0.3">
      <c r="A674" s="77" t="s">
        <v>1346</v>
      </c>
      <c r="B674" s="77" t="s">
        <v>143</v>
      </c>
      <c r="C674" s="77">
        <f>VLOOKUP(B674,Площадь!D:E,2,0)</f>
        <v>80.7</v>
      </c>
      <c r="D674" s="113"/>
      <c r="E674">
        <v>31</v>
      </c>
      <c r="F674">
        <v>28</v>
      </c>
      <c r="G674">
        <v>31</v>
      </c>
      <c r="H674">
        <v>30</v>
      </c>
      <c r="I674">
        <v>31</v>
      </c>
      <c r="J674">
        <v>30</v>
      </c>
      <c r="K674">
        <v>31</v>
      </c>
      <c r="L674">
        <v>31</v>
      </c>
      <c r="M674">
        <v>30</v>
      </c>
      <c r="N674">
        <v>31</v>
      </c>
      <c r="O674">
        <v>30</v>
      </c>
      <c r="P674">
        <v>31</v>
      </c>
      <c r="Q674">
        <f t="shared" si="382"/>
        <v>365</v>
      </c>
      <c r="R674" s="50">
        <f>VLOOKUP(B674,'Общие показания'!A:H,8,0)</f>
        <v>0.45026846166801926</v>
      </c>
      <c r="S674" s="50">
        <f>VLOOKUP(B674,'Общие показания'!A:P,16,0)</f>
        <v>5.0867315383319802</v>
      </c>
      <c r="T674" s="50">
        <f t="shared" si="349"/>
        <v>0</v>
      </c>
      <c r="U674" s="50">
        <f t="shared" si="350"/>
        <v>0</v>
      </c>
      <c r="V674" s="50">
        <f t="shared" si="351"/>
        <v>0</v>
      </c>
      <c r="W674" s="50">
        <f t="shared" si="352"/>
        <v>0.45026846166801926</v>
      </c>
      <c r="X674" s="50">
        <f t="shared" si="353"/>
        <v>0</v>
      </c>
      <c r="Y674" s="50"/>
      <c r="Z674" s="50"/>
      <c r="AA674" s="50"/>
      <c r="AB674" s="50"/>
      <c r="AC674" s="50"/>
      <c r="AD674" s="50">
        <f t="shared" si="354"/>
        <v>1.9716565364695491</v>
      </c>
      <c r="AE674" s="50">
        <f t="shared" si="355"/>
        <v>1.3724943167693895</v>
      </c>
      <c r="AF674" s="50">
        <f t="shared" si="356"/>
        <v>1.7425806850930421</v>
      </c>
      <c r="AG674" s="50">
        <f t="shared" si="357"/>
        <v>0</v>
      </c>
      <c r="AI674" s="50">
        <f t="shared" si="358"/>
        <v>0</v>
      </c>
      <c r="AJ674" s="50">
        <f t="shared" si="359"/>
        <v>0</v>
      </c>
      <c r="AK674" s="50">
        <f t="shared" si="360"/>
        <v>0</v>
      </c>
      <c r="AL674" s="50">
        <f t="shared" si="361"/>
        <v>0.91387848407617989</v>
      </c>
      <c r="AR674" s="50">
        <f t="shared" si="362"/>
        <v>1.2020817799955656</v>
      </c>
      <c r="AS674" s="50">
        <f t="shared" si="363"/>
        <v>1.0758930347237277</v>
      </c>
      <c r="AT674" s="50">
        <f t="shared" si="364"/>
        <v>1.4774662982322719</v>
      </c>
      <c r="AV674" s="49">
        <f t="shared" si="365"/>
        <v>0</v>
      </c>
      <c r="AW674" s="49">
        <f t="shared" si="366"/>
        <v>0</v>
      </c>
      <c r="AX674" s="49">
        <f t="shared" si="367"/>
        <v>0</v>
      </c>
      <c r="AY674" s="49">
        <f t="shared" si="368"/>
        <v>3661.8614952778989</v>
      </c>
      <c r="AZ674" s="49">
        <f t="shared" si="369"/>
        <v>0</v>
      </c>
      <c r="BA674" s="49">
        <f t="shared" si="370"/>
        <v>0</v>
      </c>
      <c r="BB674" s="49">
        <f t="shared" si="371"/>
        <v>0</v>
      </c>
      <c r="BC674" s="49">
        <f t="shared" si="372"/>
        <v>0</v>
      </c>
      <c r="BD674" s="49">
        <f t="shared" si="373"/>
        <v>0</v>
      </c>
      <c r="BE674" s="49">
        <f t="shared" si="374"/>
        <v>8519.4561871862952</v>
      </c>
      <c r="BF674" s="49">
        <f t="shared" si="375"/>
        <v>6572.3530708540638</v>
      </c>
      <c r="BG674" s="49">
        <f t="shared" si="376"/>
        <v>8643.7653201591402</v>
      </c>
      <c r="BH674" s="72">
        <f t="shared" si="377"/>
        <v>27397.436073477395</v>
      </c>
      <c r="BI674" s="49">
        <f>VLOOKUP(A674,'1_12'!A:O,15,0)</f>
        <v>31194.449999999997</v>
      </c>
      <c r="BJ674" s="73">
        <f t="shared" si="378"/>
        <v>-3797.0139265226026</v>
      </c>
      <c r="BK674" s="50">
        <f t="shared" si="379"/>
        <v>1.0539363483093497E-2</v>
      </c>
    </row>
    <row r="675" spans="1:63" x14ac:dyDescent="0.3">
      <c r="A675" s="77" t="s">
        <v>1670</v>
      </c>
      <c r="B675" s="77" t="s">
        <v>202</v>
      </c>
      <c r="C675" s="77">
        <f>VLOOKUP(B675,Площадь!D:E,2,0)</f>
        <v>55.9</v>
      </c>
      <c r="D675" s="113"/>
      <c r="E675">
        <v>31</v>
      </c>
      <c r="F675">
        <v>28</v>
      </c>
      <c r="G675">
        <v>31</v>
      </c>
      <c r="H675">
        <v>30</v>
      </c>
      <c r="I675">
        <v>31</v>
      </c>
      <c r="J675">
        <v>30</v>
      </c>
      <c r="K675">
        <v>31</v>
      </c>
      <c r="L675">
        <v>31</v>
      </c>
      <c r="M675">
        <v>30</v>
      </c>
      <c r="N675">
        <v>31</v>
      </c>
      <c r="O675">
        <v>30</v>
      </c>
      <c r="P675">
        <v>31</v>
      </c>
      <c r="Q675">
        <f t="shared" si="382"/>
        <v>365</v>
      </c>
      <c r="R675" s="50">
        <f>VLOOKUP(B675,'Общие показания'!A:H,8,0)</f>
        <v>0.31189599761142844</v>
      </c>
      <c r="S675" s="50">
        <f>VLOOKUP(B675,'Общие показания'!A:P,16,0)</f>
        <v>0</v>
      </c>
      <c r="T675" s="50">
        <f t="shared" si="349"/>
        <v>0</v>
      </c>
      <c r="U675" s="50">
        <f t="shared" si="350"/>
        <v>0</v>
      </c>
      <c r="V675" s="50">
        <f t="shared" si="351"/>
        <v>0</v>
      </c>
      <c r="W675" s="50">
        <f t="shared" si="352"/>
        <v>0.31189599761142844</v>
      </c>
      <c r="X675" s="50">
        <f t="shared" si="353"/>
        <v>0</v>
      </c>
      <c r="Y675" s="50"/>
      <c r="Z675" s="50"/>
      <c r="AA675" s="50"/>
      <c r="AB675" s="50"/>
      <c r="AC675" s="50"/>
      <c r="AD675" s="50">
        <f t="shared" si="354"/>
        <v>0</v>
      </c>
      <c r="AE675" s="50">
        <f t="shared" si="355"/>
        <v>0</v>
      </c>
      <c r="AF675" s="50">
        <f t="shared" si="356"/>
        <v>0</v>
      </c>
      <c r="AG675" s="50">
        <f t="shared" si="357"/>
        <v>0</v>
      </c>
      <c r="AI675" s="50">
        <f t="shared" si="358"/>
        <v>0</v>
      </c>
      <c r="AJ675" s="50">
        <f t="shared" si="359"/>
        <v>0</v>
      </c>
      <c r="AK675" s="50">
        <f t="shared" si="360"/>
        <v>0</v>
      </c>
      <c r="AL675" s="50">
        <f t="shared" si="361"/>
        <v>0.63303354721014193</v>
      </c>
      <c r="AR675" s="50">
        <f t="shared" si="362"/>
        <v>0.83266879184327269</v>
      </c>
      <c r="AS675" s="50">
        <f t="shared" si="363"/>
        <v>0.74525923966612606</v>
      </c>
      <c r="AT675" s="50">
        <f t="shared" si="364"/>
        <v>1.0234246105475091</v>
      </c>
      <c r="AV675" s="49">
        <f t="shared" si="365"/>
        <v>0</v>
      </c>
      <c r="AW675" s="49">
        <f t="shared" si="366"/>
        <v>0</v>
      </c>
      <c r="AX675" s="49">
        <f t="shared" si="367"/>
        <v>0</v>
      </c>
      <c r="AY675" s="49">
        <f t="shared" si="368"/>
        <v>2536.5310729372309</v>
      </c>
      <c r="AZ675" s="49">
        <f t="shared" si="369"/>
        <v>0</v>
      </c>
      <c r="BA675" s="49">
        <f t="shared" si="370"/>
        <v>0</v>
      </c>
      <c r="BB675" s="49">
        <f t="shared" si="371"/>
        <v>0</v>
      </c>
      <c r="BC675" s="49">
        <f t="shared" si="372"/>
        <v>0</v>
      </c>
      <c r="BD675" s="49">
        <f t="shared" si="373"/>
        <v>0</v>
      </c>
      <c r="BE675" s="49">
        <f t="shared" si="374"/>
        <v>2235.1827980724074</v>
      </c>
      <c r="BF675" s="49">
        <f t="shared" si="375"/>
        <v>2000.5440925901623</v>
      </c>
      <c r="BG675" s="49">
        <f t="shared" si="376"/>
        <v>2747.2400875693115</v>
      </c>
      <c r="BH675" s="72">
        <f t="shared" si="377"/>
        <v>9519.4980511691119</v>
      </c>
      <c r="BI675" s="49">
        <f>VLOOKUP(A675,'1_12'!A:O,15,0)</f>
        <v>21608.01</v>
      </c>
      <c r="BJ675" s="73">
        <f t="shared" si="378"/>
        <v>-12088.511948830886</v>
      </c>
      <c r="BK675" s="50">
        <f t="shared" si="379"/>
        <v>5.2866460746548568E-3</v>
      </c>
    </row>
    <row r="676" spans="1:63" x14ac:dyDescent="0.3">
      <c r="A676" s="77" t="s">
        <v>1702</v>
      </c>
      <c r="B676" s="77" t="s">
        <v>55</v>
      </c>
      <c r="C676" s="77">
        <f>VLOOKUP(B676,Площадь!D:E,2,0)</f>
        <v>83</v>
      </c>
      <c r="D676" s="113"/>
      <c r="E676">
        <v>31</v>
      </c>
      <c r="F676">
        <v>28</v>
      </c>
      <c r="G676">
        <v>31</v>
      </c>
      <c r="H676">
        <v>30</v>
      </c>
      <c r="I676">
        <v>31</v>
      </c>
      <c r="J676">
        <v>30</v>
      </c>
      <c r="K676">
        <v>31</v>
      </c>
      <c r="L676">
        <v>31</v>
      </c>
      <c r="M676">
        <v>30</v>
      </c>
      <c r="N676">
        <v>31</v>
      </c>
      <c r="O676">
        <v>30</v>
      </c>
      <c r="P676">
        <v>31</v>
      </c>
      <c r="Q676">
        <f t="shared" si="382"/>
        <v>365</v>
      </c>
      <c r="R676" s="50">
        <f>VLOOKUP(B676,'Общие показания'!A:H,8,0)</f>
        <v>0.46310139180229981</v>
      </c>
      <c r="S676" s="50">
        <f>VLOOKUP(B676,'Общие показания'!A:P,16,0)</f>
        <v>2.0238986081977011</v>
      </c>
      <c r="T676" s="50">
        <f t="shared" si="349"/>
        <v>0</v>
      </c>
      <c r="U676" s="50">
        <f t="shared" si="350"/>
        <v>0</v>
      </c>
      <c r="V676" s="50">
        <f t="shared" si="351"/>
        <v>0</v>
      </c>
      <c r="W676" s="50">
        <f t="shared" si="352"/>
        <v>0.46310139180229981</v>
      </c>
      <c r="X676" s="50">
        <f t="shared" si="353"/>
        <v>0</v>
      </c>
      <c r="Y676" s="50"/>
      <c r="Z676" s="50"/>
      <c r="AA676" s="50"/>
      <c r="AB676" s="50"/>
      <c r="AC676" s="50"/>
      <c r="AD676" s="50">
        <f t="shared" si="354"/>
        <v>0.78447877383227227</v>
      </c>
      <c r="AE676" s="50">
        <f t="shared" si="355"/>
        <v>0.546085303801919</v>
      </c>
      <c r="AF676" s="50">
        <f t="shared" si="356"/>
        <v>0.69333453056350991</v>
      </c>
      <c r="AG676" s="50">
        <f t="shared" si="357"/>
        <v>0</v>
      </c>
      <c r="AI676" s="50">
        <f t="shared" si="358"/>
        <v>0</v>
      </c>
      <c r="AJ676" s="50">
        <f t="shared" si="359"/>
        <v>0</v>
      </c>
      <c r="AK676" s="50">
        <f t="shared" si="360"/>
        <v>0</v>
      </c>
      <c r="AL676" s="50">
        <f t="shared" si="361"/>
        <v>0.9399245870919819</v>
      </c>
      <c r="AR676" s="50">
        <f t="shared" si="362"/>
        <v>1.2363418555096894</v>
      </c>
      <c r="AS676" s="50">
        <f t="shared" si="363"/>
        <v>1.1065566528137472</v>
      </c>
      <c r="AT676" s="50">
        <f t="shared" si="364"/>
        <v>1.51957500313852</v>
      </c>
      <c r="AV676" s="49">
        <f t="shared" si="365"/>
        <v>0</v>
      </c>
      <c r="AW676" s="49">
        <f t="shared" si="366"/>
        <v>0</v>
      </c>
      <c r="AX676" s="49">
        <f t="shared" si="367"/>
        <v>0</v>
      </c>
      <c r="AY676" s="49">
        <f t="shared" si="368"/>
        <v>3766.2268167046541</v>
      </c>
      <c r="AZ676" s="49">
        <f t="shared" si="369"/>
        <v>0</v>
      </c>
      <c r="BA676" s="49">
        <f t="shared" si="370"/>
        <v>0</v>
      </c>
      <c r="BB676" s="49">
        <f t="shared" si="371"/>
        <v>0</v>
      </c>
      <c r="BC676" s="49">
        <f t="shared" si="372"/>
        <v>0</v>
      </c>
      <c r="BD676" s="49">
        <f t="shared" si="373"/>
        <v>0</v>
      </c>
      <c r="BE676" s="49">
        <f t="shared" si="374"/>
        <v>5424.610064580389</v>
      </c>
      <c r="BF676" s="49">
        <f t="shared" si="375"/>
        <v>4436.2859626608297</v>
      </c>
      <c r="BG676" s="49">
        <f t="shared" si="376"/>
        <v>5940.2458358883814</v>
      </c>
      <c r="BH676" s="72">
        <f t="shared" si="377"/>
        <v>19567.368679834253</v>
      </c>
      <c r="BI676" s="49">
        <f>VLOOKUP(A676,'1_12'!A:O,15,0)</f>
        <v>32083.470000000008</v>
      </c>
      <c r="BJ676" s="73">
        <f t="shared" si="378"/>
        <v>-12516.101320165755</v>
      </c>
      <c r="BK676" s="50">
        <f t="shared" si="379"/>
        <v>7.3186727897127908E-3</v>
      </c>
    </row>
    <row r="677" spans="1:63" x14ac:dyDescent="0.3">
      <c r="A677" s="77" t="s">
        <v>1655</v>
      </c>
      <c r="B677" s="77" t="s">
        <v>115</v>
      </c>
      <c r="C677" s="77">
        <f>VLOOKUP(B677,Площадь!D:E,2,0)</f>
        <v>47.4</v>
      </c>
      <c r="D677" s="113"/>
      <c r="E677">
        <v>31</v>
      </c>
      <c r="F677">
        <v>28</v>
      </c>
      <c r="G677">
        <v>31</v>
      </c>
      <c r="H677">
        <v>30</v>
      </c>
      <c r="I677">
        <v>31</v>
      </c>
      <c r="J677">
        <v>30</v>
      </c>
      <c r="K677">
        <v>31</v>
      </c>
      <c r="L677">
        <v>31</v>
      </c>
      <c r="M677">
        <v>30</v>
      </c>
      <c r="N677">
        <v>31</v>
      </c>
      <c r="O677">
        <v>30</v>
      </c>
      <c r="P677">
        <v>31</v>
      </c>
      <c r="Q677">
        <f t="shared" si="382"/>
        <v>365</v>
      </c>
      <c r="R677" s="50">
        <f>VLOOKUP(B677,'Общие показания'!A:H,8,0)</f>
        <v>0</v>
      </c>
      <c r="S677" s="50">
        <f>VLOOKUP(B677,'Общие показания'!A:P,16,0)</f>
        <v>2.6900000000000013</v>
      </c>
      <c r="T677" s="50">
        <f t="shared" si="349"/>
        <v>0</v>
      </c>
      <c r="U677" s="50">
        <f t="shared" si="350"/>
        <v>0</v>
      </c>
      <c r="V677" s="50">
        <f t="shared" si="351"/>
        <v>0</v>
      </c>
      <c r="W677" s="50">
        <f t="shared" si="352"/>
        <v>0</v>
      </c>
      <c r="X677" s="50">
        <f t="shared" si="353"/>
        <v>0</v>
      </c>
      <c r="Y677" s="50"/>
      <c r="Z677" s="50"/>
      <c r="AA677" s="50"/>
      <c r="AB677" s="50"/>
      <c r="AC677" s="50"/>
      <c r="AD677" s="50">
        <f t="shared" si="354"/>
        <v>1.0426648316577516</v>
      </c>
      <c r="AE677" s="50">
        <f t="shared" si="355"/>
        <v>0.72581178784212541</v>
      </c>
      <c r="AF677" s="50">
        <f t="shared" si="356"/>
        <v>0.9215233805001245</v>
      </c>
      <c r="AG677" s="50">
        <f t="shared" si="357"/>
        <v>0</v>
      </c>
      <c r="AI677" s="50">
        <f t="shared" si="358"/>
        <v>0</v>
      </c>
      <c r="AJ677" s="50">
        <f t="shared" si="359"/>
        <v>0</v>
      </c>
      <c r="AK677" s="50">
        <f t="shared" si="360"/>
        <v>0</v>
      </c>
      <c r="AL677" s="50">
        <f t="shared" si="361"/>
        <v>0.53677620997783049</v>
      </c>
      <c r="AR677" s="50">
        <f t="shared" si="362"/>
        <v>0.70605546929107565</v>
      </c>
      <c r="AS677" s="50">
        <f t="shared" si="363"/>
        <v>0.63193717281170614</v>
      </c>
      <c r="AT677" s="50">
        <f t="shared" si="364"/>
        <v>0.86780548372007038</v>
      </c>
      <c r="AV677" s="49">
        <f t="shared" si="365"/>
        <v>0</v>
      </c>
      <c r="AW677" s="49">
        <f t="shared" si="366"/>
        <v>0</v>
      </c>
      <c r="AX677" s="49">
        <f t="shared" si="367"/>
        <v>0</v>
      </c>
      <c r="AY677" s="49">
        <f t="shared" si="368"/>
        <v>1440.900587016089</v>
      </c>
      <c r="AZ677" s="49">
        <f t="shared" si="369"/>
        <v>0</v>
      </c>
      <c r="BA677" s="49">
        <f t="shared" si="370"/>
        <v>0</v>
      </c>
      <c r="BB677" s="49">
        <f t="shared" si="371"/>
        <v>0</v>
      </c>
      <c r="BC677" s="49">
        <f t="shared" si="372"/>
        <v>0</v>
      </c>
      <c r="BD677" s="49">
        <f t="shared" si="373"/>
        <v>0</v>
      </c>
      <c r="BE677" s="49">
        <f t="shared" si="374"/>
        <v>4694.1948270549938</v>
      </c>
      <c r="BF677" s="49">
        <f t="shared" si="375"/>
        <v>3644.6870000207196</v>
      </c>
      <c r="BG677" s="49">
        <f t="shared" si="376"/>
        <v>4803.2028299581225</v>
      </c>
      <c r="BH677" s="72">
        <f t="shared" si="377"/>
        <v>14582.985244049923</v>
      </c>
      <c r="BI677" s="49">
        <f>VLOOKUP(A677,'1_12'!A:O,15,0)</f>
        <v>18322.38</v>
      </c>
      <c r="BJ677" s="73">
        <f t="shared" si="378"/>
        <v>-3739.3947559500775</v>
      </c>
      <c r="BK677" s="50">
        <f t="shared" si="379"/>
        <v>9.5509394089322869E-3</v>
      </c>
    </row>
    <row r="678" spans="1:63" x14ac:dyDescent="0.3">
      <c r="A678" s="77" t="s">
        <v>1374</v>
      </c>
      <c r="B678" s="77" t="s">
        <v>338</v>
      </c>
      <c r="C678" s="77">
        <f>VLOOKUP(B678,Площадь!D:E,2,0)</f>
        <v>53.3</v>
      </c>
      <c r="D678" s="113"/>
      <c r="E678">
        <v>31</v>
      </c>
      <c r="F678">
        <v>28</v>
      </c>
      <c r="G678">
        <v>31</v>
      </c>
      <c r="H678">
        <v>30</v>
      </c>
      <c r="I678">
        <v>31</v>
      </c>
      <c r="J678">
        <v>30</v>
      </c>
      <c r="K678">
        <v>31</v>
      </c>
      <c r="L678">
        <v>31</v>
      </c>
      <c r="M678">
        <v>30</v>
      </c>
      <c r="N678">
        <v>31</v>
      </c>
      <c r="O678">
        <v>30</v>
      </c>
      <c r="P678">
        <v>31</v>
      </c>
      <c r="Q678">
        <f t="shared" si="382"/>
        <v>365</v>
      </c>
      <c r="R678" s="50">
        <f>VLOOKUP(B678,'Общие показания'!A:H,8,0)</f>
        <v>0.29738920702485039</v>
      </c>
      <c r="S678" s="50">
        <f>VLOOKUP(B678,'Общие показания'!A:P,16,0)</f>
        <v>0.64161079297514956</v>
      </c>
      <c r="T678" s="50">
        <f t="shared" si="349"/>
        <v>0</v>
      </c>
      <c r="U678" s="50">
        <f t="shared" si="350"/>
        <v>0</v>
      </c>
      <c r="V678" s="50">
        <f t="shared" si="351"/>
        <v>0</v>
      </c>
      <c r="W678" s="50">
        <f t="shared" si="352"/>
        <v>0.29738920702485039</v>
      </c>
      <c r="X678" s="50">
        <f t="shared" si="353"/>
        <v>0</v>
      </c>
      <c r="Y678" s="50"/>
      <c r="Z678" s="50"/>
      <c r="AA678" s="50"/>
      <c r="AB678" s="50"/>
      <c r="AC678" s="50"/>
      <c r="AD678" s="50">
        <f t="shared" si="354"/>
        <v>0.24869331206216747</v>
      </c>
      <c r="AE678" s="50">
        <f t="shared" si="355"/>
        <v>0.17311846719260107</v>
      </c>
      <c r="AF678" s="50">
        <f t="shared" si="356"/>
        <v>0.21979901372038108</v>
      </c>
      <c r="AG678" s="50">
        <f t="shared" si="357"/>
        <v>0</v>
      </c>
      <c r="AI678" s="50">
        <f t="shared" si="358"/>
        <v>0</v>
      </c>
      <c r="AJ678" s="50">
        <f t="shared" si="359"/>
        <v>0</v>
      </c>
      <c r="AK678" s="50">
        <f t="shared" si="360"/>
        <v>0</v>
      </c>
      <c r="AL678" s="50">
        <f t="shared" si="361"/>
        <v>0.60359012640967014</v>
      </c>
      <c r="AR678" s="50">
        <f t="shared" si="362"/>
        <v>0.79394001082730659</v>
      </c>
      <c r="AS678" s="50">
        <f t="shared" si="363"/>
        <v>0.7105960192165387</v>
      </c>
      <c r="AT678" s="50">
        <f t="shared" si="364"/>
        <v>0.97582346587088087</v>
      </c>
      <c r="AV678" s="49">
        <f t="shared" si="365"/>
        <v>0</v>
      </c>
      <c r="AW678" s="49">
        <f t="shared" si="366"/>
        <v>0</v>
      </c>
      <c r="AX678" s="49">
        <f t="shared" si="367"/>
        <v>0</v>
      </c>
      <c r="AY678" s="49">
        <f t="shared" si="368"/>
        <v>2418.5528834982897</v>
      </c>
      <c r="AZ678" s="49">
        <f t="shared" si="369"/>
        <v>0</v>
      </c>
      <c r="BA678" s="49">
        <f t="shared" si="370"/>
        <v>0</v>
      </c>
      <c r="BB678" s="49">
        <f t="shared" si="371"/>
        <v>0</v>
      </c>
      <c r="BC678" s="49">
        <f t="shared" si="372"/>
        <v>0</v>
      </c>
      <c r="BD678" s="49">
        <f t="shared" si="373"/>
        <v>0</v>
      </c>
      <c r="BE678" s="49">
        <f t="shared" si="374"/>
        <v>2798.8031866315887</v>
      </c>
      <c r="BF678" s="49">
        <f t="shared" si="375"/>
        <v>2372.2078187372385</v>
      </c>
      <c r="BG678" s="49">
        <f t="shared" si="376"/>
        <v>3209.4811593156001</v>
      </c>
      <c r="BH678" s="72">
        <f t="shared" si="377"/>
        <v>10799.045048182717</v>
      </c>
      <c r="BI678" s="49">
        <f>VLOOKUP(A678,'1_12'!A:O,15,0)</f>
        <v>20602.98</v>
      </c>
      <c r="BJ678" s="73">
        <f t="shared" si="378"/>
        <v>-9803.9349518172821</v>
      </c>
      <c r="BK678" s="50">
        <f t="shared" si="379"/>
        <v>6.2897899035716017E-3</v>
      </c>
    </row>
    <row r="679" spans="1:63" x14ac:dyDescent="0.3">
      <c r="A679" s="77" t="s">
        <v>1359</v>
      </c>
      <c r="B679" s="77" t="s">
        <v>268</v>
      </c>
      <c r="C679" s="77">
        <f>VLOOKUP(B679,Площадь!D:E,2,0)</f>
        <v>61.4</v>
      </c>
      <c r="D679" s="113"/>
      <c r="E679">
        <v>31</v>
      </c>
      <c r="F679">
        <v>28</v>
      </c>
      <c r="G679">
        <v>31</v>
      </c>
      <c r="H679">
        <v>30</v>
      </c>
      <c r="I679">
        <v>31</v>
      </c>
      <c r="J679">
        <v>30</v>
      </c>
      <c r="K679">
        <v>31</v>
      </c>
      <c r="L679">
        <v>31</v>
      </c>
      <c r="M679">
        <v>30</v>
      </c>
      <c r="N679">
        <v>31</v>
      </c>
      <c r="O679">
        <v>30</v>
      </c>
      <c r="P679">
        <v>31</v>
      </c>
      <c r="Q679">
        <f t="shared" si="382"/>
        <v>365</v>
      </c>
      <c r="R679" s="50">
        <f>VLOOKUP(B679,'Общие показания'!A:H,8,0)</f>
        <v>0.34258343923688206</v>
      </c>
      <c r="S679" s="50">
        <f>VLOOKUP(B679,'Общие показания'!A:P,16,0)</f>
        <v>4.1894165607631173</v>
      </c>
      <c r="T679" s="50">
        <f t="shared" si="349"/>
        <v>0</v>
      </c>
      <c r="U679" s="50">
        <f t="shared" si="350"/>
        <v>0</v>
      </c>
      <c r="V679" s="50">
        <f t="shared" si="351"/>
        <v>0</v>
      </c>
      <c r="W679" s="50">
        <f t="shared" si="352"/>
        <v>0.34258343923688206</v>
      </c>
      <c r="X679" s="50">
        <f t="shared" si="353"/>
        <v>0</v>
      </c>
      <c r="Y679" s="50"/>
      <c r="Z679" s="50"/>
      <c r="AA679" s="50"/>
      <c r="AB679" s="50"/>
      <c r="AC679" s="50"/>
      <c r="AD679" s="50">
        <f t="shared" si="354"/>
        <v>1.6238503022573494</v>
      </c>
      <c r="AE679" s="50">
        <f t="shared" si="355"/>
        <v>1.1303821278746784</v>
      </c>
      <c r="AF679" s="50">
        <f t="shared" si="356"/>
        <v>1.4351841306310897</v>
      </c>
      <c r="AG679" s="50">
        <f t="shared" si="357"/>
        <v>0</v>
      </c>
      <c r="AI679" s="50">
        <f t="shared" si="358"/>
        <v>0</v>
      </c>
      <c r="AJ679" s="50">
        <f t="shared" si="359"/>
        <v>0</v>
      </c>
      <c r="AK679" s="50">
        <f t="shared" si="360"/>
        <v>0</v>
      </c>
      <c r="AL679" s="50">
        <f t="shared" si="361"/>
        <v>0.6953177065957552</v>
      </c>
      <c r="AR679" s="50">
        <f t="shared" si="362"/>
        <v>0.91459505937704733</v>
      </c>
      <c r="AS679" s="50">
        <f t="shared" si="363"/>
        <v>0.81858528292486832</v>
      </c>
      <c r="AT679" s="50">
        <f t="shared" si="364"/>
        <v>1.124119339671146</v>
      </c>
      <c r="AV679" s="49">
        <f t="shared" si="365"/>
        <v>0</v>
      </c>
      <c r="AW679" s="49">
        <f t="shared" si="366"/>
        <v>0</v>
      </c>
      <c r="AX679" s="49">
        <f t="shared" si="367"/>
        <v>0</v>
      </c>
      <c r="AY679" s="49">
        <f t="shared" si="368"/>
        <v>2786.1003198272983</v>
      </c>
      <c r="AZ679" s="49">
        <f t="shared" si="369"/>
        <v>0</v>
      </c>
      <c r="BA679" s="49">
        <f t="shared" si="370"/>
        <v>0</v>
      </c>
      <c r="BB679" s="49">
        <f t="shared" si="371"/>
        <v>0</v>
      </c>
      <c r="BC679" s="49">
        <f t="shared" si="372"/>
        <v>0</v>
      </c>
      <c r="BD679" s="49">
        <f t="shared" si="373"/>
        <v>0</v>
      </c>
      <c r="BE679" s="49">
        <f t="shared" si="374"/>
        <v>6814.1011909569088</v>
      </c>
      <c r="BF679" s="49">
        <f t="shared" si="375"/>
        <v>5231.7301588538712</v>
      </c>
      <c r="BG679" s="49">
        <f t="shared" si="376"/>
        <v>6870.0918635405096</v>
      </c>
      <c r="BH679" s="72">
        <f t="shared" si="377"/>
        <v>21702.023533178588</v>
      </c>
      <c r="BI679" s="49">
        <f>VLOOKUP(A679,'1_12'!A:O,15,0)</f>
        <v>23734.079999999994</v>
      </c>
      <c r="BJ679" s="73">
        <f t="shared" si="378"/>
        <v>-2032.0564668214065</v>
      </c>
      <c r="BK679" s="50">
        <f t="shared" si="379"/>
        <v>1.0972607747786125E-2</v>
      </c>
    </row>
    <row r="680" spans="1:63" x14ac:dyDescent="0.3">
      <c r="A680" s="77" t="s">
        <v>1367</v>
      </c>
      <c r="B680" s="77" t="s">
        <v>76</v>
      </c>
      <c r="C680" s="77">
        <f>VLOOKUP(B680,Площадь!D:E,2,0)</f>
        <v>79.8</v>
      </c>
      <c r="D680" s="113"/>
      <c r="E680">
        <v>31</v>
      </c>
      <c r="F680">
        <v>28</v>
      </c>
      <c r="G680">
        <v>31</v>
      </c>
      <c r="H680">
        <v>30</v>
      </c>
      <c r="I680">
        <v>31</v>
      </c>
      <c r="J680">
        <v>30</v>
      </c>
      <c r="K680">
        <v>31</v>
      </c>
      <c r="L680">
        <v>31</v>
      </c>
      <c r="M680">
        <v>30</v>
      </c>
      <c r="N680">
        <v>31</v>
      </c>
      <c r="O680">
        <v>30</v>
      </c>
      <c r="P680">
        <v>31</v>
      </c>
      <c r="Q680">
        <f t="shared" si="382"/>
        <v>365</v>
      </c>
      <c r="R680" s="50">
        <f>VLOOKUP(B680,'Общие показания'!A:H,8,0)</f>
        <v>0.4452468803111268</v>
      </c>
      <c r="S680" s="50">
        <f>VLOOKUP(B680,'Общие показания'!A:P,16,0)</f>
        <v>3.5137531196888716</v>
      </c>
      <c r="T680" s="50">
        <f t="shared" si="349"/>
        <v>0</v>
      </c>
      <c r="U680" s="50">
        <f t="shared" si="350"/>
        <v>0</v>
      </c>
      <c r="V680" s="50">
        <f t="shared" si="351"/>
        <v>0</v>
      </c>
      <c r="W680" s="50">
        <f t="shared" si="352"/>
        <v>0.4452468803111268</v>
      </c>
      <c r="X680" s="50">
        <f t="shared" si="353"/>
        <v>0</v>
      </c>
      <c r="Y680" s="50"/>
      <c r="Z680" s="50"/>
      <c r="AA680" s="50"/>
      <c r="AB680" s="50"/>
      <c r="AC680" s="50"/>
      <c r="AD680" s="50">
        <f t="shared" si="354"/>
        <v>1.3619579200844962</v>
      </c>
      <c r="AE680" s="50">
        <f t="shared" si="355"/>
        <v>0.9480756259617934</v>
      </c>
      <c r="AF680" s="50">
        <f t="shared" si="356"/>
        <v>1.2037195736425823</v>
      </c>
      <c r="AG680" s="50">
        <f t="shared" si="357"/>
        <v>0</v>
      </c>
      <c r="AI680" s="50">
        <f t="shared" si="358"/>
        <v>0</v>
      </c>
      <c r="AJ680" s="50">
        <f t="shared" si="359"/>
        <v>0</v>
      </c>
      <c r="AK680" s="50">
        <f t="shared" si="360"/>
        <v>0</v>
      </c>
      <c r="AL680" s="50">
        <f t="shared" si="361"/>
        <v>0.90368653072217042</v>
      </c>
      <c r="AR680" s="50">
        <f t="shared" si="362"/>
        <v>1.1886756634900386</v>
      </c>
      <c r="AS680" s="50">
        <f t="shared" si="363"/>
        <v>1.0638942276450243</v>
      </c>
      <c r="AT680" s="50">
        <f t="shared" si="364"/>
        <v>1.4609889789211312</v>
      </c>
      <c r="AV680" s="49">
        <f t="shared" si="365"/>
        <v>0</v>
      </c>
      <c r="AW680" s="49">
        <f t="shared" si="366"/>
        <v>0</v>
      </c>
      <c r="AX680" s="49">
        <f t="shared" si="367"/>
        <v>0</v>
      </c>
      <c r="AY680" s="49">
        <f t="shared" si="368"/>
        <v>3621.0228912413422</v>
      </c>
      <c r="AZ680" s="49">
        <f t="shared" si="369"/>
        <v>0</v>
      </c>
      <c r="BA680" s="49">
        <f t="shared" si="370"/>
        <v>0</v>
      </c>
      <c r="BB680" s="49">
        <f t="shared" si="371"/>
        <v>0</v>
      </c>
      <c r="BC680" s="49">
        <f t="shared" si="372"/>
        <v>0</v>
      </c>
      <c r="BD680" s="49">
        <f t="shared" si="373"/>
        <v>0</v>
      </c>
      <c r="BE680" s="49">
        <f t="shared" si="374"/>
        <v>6846.8187664041388</v>
      </c>
      <c r="BF680" s="49">
        <f t="shared" si="375"/>
        <v>5400.8513962279976</v>
      </c>
      <c r="BG680" s="49">
        <f t="shared" si="376"/>
        <v>7153.03705015993</v>
      </c>
      <c r="BH680" s="72">
        <f t="shared" si="377"/>
        <v>23021.730104033406</v>
      </c>
      <c r="BI680" s="49">
        <f>VLOOKUP(A680,'1_12'!A:O,15,0)</f>
        <v>30846.51</v>
      </c>
      <c r="BJ680" s="73">
        <f t="shared" si="378"/>
        <v>-7824.7798959665924</v>
      </c>
      <c r="BK680" s="50">
        <f t="shared" si="379"/>
        <v>8.9559789064101551E-3</v>
      </c>
    </row>
    <row r="681" spans="1:63" x14ac:dyDescent="0.3">
      <c r="A681" s="77" t="s">
        <v>1721</v>
      </c>
      <c r="B681" s="77" t="s">
        <v>78</v>
      </c>
      <c r="C681" s="77">
        <f>VLOOKUP(B681,Площадь!D:E,2,0)</f>
        <v>31.4</v>
      </c>
      <c r="D681" s="113"/>
      <c r="E681">
        <v>31</v>
      </c>
      <c r="F681">
        <v>28</v>
      </c>
      <c r="G681">
        <v>31</v>
      </c>
      <c r="H681">
        <v>30</v>
      </c>
      <c r="I681">
        <v>31</v>
      </c>
      <c r="J681">
        <v>30</v>
      </c>
      <c r="K681">
        <v>31</v>
      </c>
      <c r="L681">
        <v>0</v>
      </c>
      <c r="Q681">
        <f t="shared" si="382"/>
        <v>212</v>
      </c>
      <c r="R681" s="50">
        <f>VLOOKUP(B681,'Общие показания'!A:H,8,0)</f>
        <v>0.1751973940071351</v>
      </c>
      <c r="S681" s="50"/>
      <c r="T681" s="50">
        <f t="shared" si="349"/>
        <v>0</v>
      </c>
      <c r="U681" s="50">
        <f t="shared" si="350"/>
        <v>0</v>
      </c>
      <c r="V681" s="50">
        <f t="shared" si="351"/>
        <v>0</v>
      </c>
      <c r="W681" s="50">
        <f t="shared" si="352"/>
        <v>0.1751973940071351</v>
      </c>
      <c r="X681" s="50">
        <f t="shared" si="353"/>
        <v>0</v>
      </c>
      <c r="Y681" s="50"/>
      <c r="Z681" s="50"/>
      <c r="AA681" s="50"/>
      <c r="AB681" s="50"/>
      <c r="AC681" s="50"/>
      <c r="AD681" s="50">
        <f t="shared" si="354"/>
        <v>0</v>
      </c>
      <c r="AE681" s="50">
        <f t="shared" si="355"/>
        <v>0</v>
      </c>
      <c r="AF681" s="50">
        <f t="shared" si="356"/>
        <v>0</v>
      </c>
      <c r="AG681" s="50">
        <f t="shared" si="357"/>
        <v>0</v>
      </c>
      <c r="AI681" s="50">
        <f t="shared" si="358"/>
        <v>0</v>
      </c>
      <c r="AJ681" s="50">
        <f t="shared" si="359"/>
        <v>0</v>
      </c>
      <c r="AK681" s="50">
        <f t="shared" si="360"/>
        <v>0</v>
      </c>
      <c r="AL681" s="50">
        <f t="shared" si="361"/>
        <v>0.35558592812877382</v>
      </c>
      <c r="AR681" s="50">
        <f t="shared" si="362"/>
        <v>0</v>
      </c>
      <c r="AS681" s="50">
        <f t="shared" si="363"/>
        <v>0</v>
      </c>
      <c r="AT681" s="50">
        <f t="shared" si="364"/>
        <v>0</v>
      </c>
      <c r="AV681" s="49">
        <f t="shared" si="365"/>
        <v>0</v>
      </c>
      <c r="AW681" s="49">
        <f t="shared" si="366"/>
        <v>0</v>
      </c>
      <c r="AX681" s="49">
        <f t="shared" si="367"/>
        <v>0</v>
      </c>
      <c r="AY681" s="49">
        <f t="shared" si="368"/>
        <v>1424.8135186087486</v>
      </c>
      <c r="AZ681" s="49">
        <f t="shared" si="369"/>
        <v>0</v>
      </c>
      <c r="BA681" s="49">
        <f t="shared" si="370"/>
        <v>0</v>
      </c>
      <c r="BB681" s="49">
        <f t="shared" si="371"/>
        <v>0</v>
      </c>
      <c r="BC681" s="49">
        <f t="shared" si="372"/>
        <v>0</v>
      </c>
      <c r="BD681" s="49">
        <f t="shared" si="373"/>
        <v>0</v>
      </c>
      <c r="BE681" s="49">
        <f t="shared" si="374"/>
        <v>0</v>
      </c>
      <c r="BF681" s="49">
        <f t="shared" si="375"/>
        <v>0</v>
      </c>
      <c r="BG681" s="49">
        <f t="shared" si="376"/>
        <v>0</v>
      </c>
      <c r="BH681" s="72">
        <f t="shared" si="377"/>
        <v>1424.8135186087486</v>
      </c>
      <c r="BI681" s="49">
        <f>VLOOKUP(A681,'1_12'!A:O,15,0)</f>
        <v>5394.48</v>
      </c>
      <c r="BJ681" s="73">
        <f t="shared" si="378"/>
        <v>-3969.6664813912512</v>
      </c>
      <c r="BK681" s="50">
        <f t="shared" si="379"/>
        <v>1.4086606213798009E-3</v>
      </c>
    </row>
    <row r="682" spans="1:63" x14ac:dyDescent="0.3">
      <c r="A682" s="77" t="s">
        <v>2866</v>
      </c>
      <c r="B682" s="77" t="s">
        <v>78</v>
      </c>
      <c r="C682" s="77">
        <f>VLOOKUP(B682,Площадь!D:E,2,0)</f>
        <v>31.4</v>
      </c>
      <c r="D682" s="113">
        <v>45139</v>
      </c>
      <c r="L682">
        <f>31-L681</f>
        <v>31</v>
      </c>
      <c r="M682">
        <v>30</v>
      </c>
      <c r="N682">
        <v>31</v>
      </c>
      <c r="O682">
        <v>30</v>
      </c>
      <c r="P682">
        <v>31</v>
      </c>
      <c r="Q682">
        <f t="shared" si="382"/>
        <v>153</v>
      </c>
      <c r="R682" s="50"/>
      <c r="S682" s="50">
        <f>VLOOKUP(B682,'Общие показания'!A:P,16,0)</f>
        <v>2.0028026059928643</v>
      </c>
      <c r="T682" s="50">
        <f t="shared" si="349"/>
        <v>0</v>
      </c>
      <c r="U682" s="50">
        <f t="shared" si="350"/>
        <v>0</v>
      </c>
      <c r="V682" s="50">
        <f t="shared" si="351"/>
        <v>0</v>
      </c>
      <c r="W682" s="50">
        <f t="shared" si="352"/>
        <v>0</v>
      </c>
      <c r="X682" s="50">
        <f t="shared" si="353"/>
        <v>0</v>
      </c>
      <c r="Y682" s="50"/>
      <c r="Z682" s="50"/>
      <c r="AA682" s="50"/>
      <c r="AB682" s="50"/>
      <c r="AC682" s="50"/>
      <c r="AD682" s="50">
        <f t="shared" si="354"/>
        <v>0.77630180000790139</v>
      </c>
      <c r="AE682" s="50">
        <f t="shared" si="355"/>
        <v>0.54039321195187662</v>
      </c>
      <c r="AF682" s="50">
        <f t="shared" si="356"/>
        <v>0.68610759403308641</v>
      </c>
      <c r="AG682" s="50">
        <f t="shared" si="357"/>
        <v>0</v>
      </c>
      <c r="AI682" s="50">
        <f t="shared" si="358"/>
        <v>0</v>
      </c>
      <c r="AJ682" s="50">
        <f t="shared" si="359"/>
        <v>0</v>
      </c>
      <c r="AK682" s="50">
        <f t="shared" si="360"/>
        <v>0</v>
      </c>
      <c r="AL682" s="50">
        <f t="shared" si="361"/>
        <v>0</v>
      </c>
      <c r="AR682" s="50">
        <f t="shared" si="362"/>
        <v>0.46772450919282227</v>
      </c>
      <c r="AS682" s="50">
        <f t="shared" si="363"/>
        <v>0.41862504696809222</v>
      </c>
      <c r="AT682" s="50">
        <f t="shared" si="364"/>
        <v>0.57487536263312677</v>
      </c>
      <c r="AV682" s="49">
        <f t="shared" si="365"/>
        <v>0</v>
      </c>
      <c r="AW682" s="49">
        <f t="shared" si="366"/>
        <v>0</v>
      </c>
      <c r="AX682" s="49">
        <f t="shared" si="367"/>
        <v>0</v>
      </c>
      <c r="AY682" s="49">
        <f t="shared" si="368"/>
        <v>0</v>
      </c>
      <c r="AZ682" s="49">
        <f t="shared" si="369"/>
        <v>0</v>
      </c>
      <c r="BA682" s="49">
        <f t="shared" si="370"/>
        <v>0</v>
      </c>
      <c r="BB682" s="49">
        <f t="shared" si="371"/>
        <v>0</v>
      </c>
      <c r="BC682" s="49">
        <f t="shared" si="372"/>
        <v>0</v>
      </c>
      <c r="BD682" s="49">
        <f t="shared" si="373"/>
        <v>0</v>
      </c>
      <c r="BE682" s="49">
        <f t="shared" si="374"/>
        <v>3339.4144633660544</v>
      </c>
      <c r="BF682" s="49">
        <f t="shared" si="375"/>
        <v>2574.3502535144075</v>
      </c>
      <c r="BG682" s="49">
        <f t="shared" si="376"/>
        <v>3384.9322095565162</v>
      </c>
      <c r="BH682" s="72">
        <f t="shared" si="377"/>
        <v>9298.6969264369782</v>
      </c>
      <c r="BI682" s="49">
        <f>VLOOKUP(A682,'1_12'!A:O,15,0)</f>
        <v>6743.11</v>
      </c>
      <c r="BJ682" s="73">
        <f t="shared" si="378"/>
        <v>2555.5869264369785</v>
      </c>
      <c r="BK682" s="50">
        <f t="shared" si="379"/>
        <v>9.1932789935958228E-3</v>
      </c>
    </row>
    <row r="683" spans="1:63" x14ac:dyDescent="0.3">
      <c r="A683" s="77" t="s">
        <v>1684</v>
      </c>
      <c r="B683" s="77" t="s">
        <v>222</v>
      </c>
      <c r="C683" s="77">
        <f>VLOOKUP(B683,Площадь!D:E,2,0)</f>
        <v>52</v>
      </c>
      <c r="D683" s="113"/>
      <c r="E683">
        <v>31</v>
      </c>
      <c r="F683">
        <v>28</v>
      </c>
      <c r="G683">
        <v>31</v>
      </c>
      <c r="H683">
        <v>30</v>
      </c>
      <c r="I683">
        <v>31</v>
      </c>
      <c r="J683">
        <v>30</v>
      </c>
      <c r="K683">
        <v>31</v>
      </c>
      <c r="L683">
        <v>31</v>
      </c>
      <c r="M683">
        <v>30</v>
      </c>
      <c r="N683">
        <v>31</v>
      </c>
      <c r="O683">
        <v>30</v>
      </c>
      <c r="P683">
        <v>31</v>
      </c>
      <c r="Q683">
        <f t="shared" ref="Q683:Q689" si="383">SUM(E683:P683)</f>
        <v>365</v>
      </c>
      <c r="R683" s="50">
        <f>VLOOKUP(B683,'Общие показания'!A:H,8,0)</f>
        <v>0.29013581173156133</v>
      </c>
      <c r="S683" s="50">
        <f>VLOOKUP(B683,'Общие показания'!A:P,16,0)</f>
        <v>4.5578641882684394</v>
      </c>
      <c r="T683" s="50">
        <f t="shared" si="349"/>
        <v>0</v>
      </c>
      <c r="U683" s="50">
        <f t="shared" si="350"/>
        <v>0</v>
      </c>
      <c r="V683" s="50">
        <f t="shared" si="351"/>
        <v>0</v>
      </c>
      <c r="W683" s="50">
        <f t="shared" si="352"/>
        <v>0.29013581173156133</v>
      </c>
      <c r="X683" s="50">
        <f t="shared" si="353"/>
        <v>0</v>
      </c>
      <c r="Y683" s="50"/>
      <c r="Z683" s="50"/>
      <c r="AA683" s="50"/>
      <c r="AB683" s="50"/>
      <c r="AC683" s="50"/>
      <c r="AD683" s="50">
        <f t="shared" si="354"/>
        <v>1.7666634559776224</v>
      </c>
      <c r="AE683" s="50">
        <f t="shared" si="355"/>
        <v>1.2297961171853948</v>
      </c>
      <c r="AF683" s="50">
        <f t="shared" si="356"/>
        <v>1.5614046151054224</v>
      </c>
      <c r="AG683" s="50">
        <f t="shared" si="357"/>
        <v>0</v>
      </c>
      <c r="AI683" s="50">
        <f t="shared" si="358"/>
        <v>0</v>
      </c>
      <c r="AJ683" s="50">
        <f t="shared" si="359"/>
        <v>0</v>
      </c>
      <c r="AK683" s="50">
        <f t="shared" si="360"/>
        <v>0</v>
      </c>
      <c r="AL683" s="50">
        <f t="shared" si="361"/>
        <v>0.5888684160094344</v>
      </c>
      <c r="AR683" s="50">
        <f t="shared" si="362"/>
        <v>0.77457562031932348</v>
      </c>
      <c r="AS683" s="50">
        <f t="shared" si="363"/>
        <v>0.69326440899174513</v>
      </c>
      <c r="AT683" s="50">
        <f t="shared" si="364"/>
        <v>0.95202289353256675</v>
      </c>
      <c r="AV683" s="49">
        <f t="shared" si="365"/>
        <v>0</v>
      </c>
      <c r="AW683" s="49">
        <f t="shared" si="366"/>
        <v>0</v>
      </c>
      <c r="AX683" s="49">
        <f t="shared" si="367"/>
        <v>0</v>
      </c>
      <c r="AY683" s="49">
        <f t="shared" si="368"/>
        <v>2359.5637887788193</v>
      </c>
      <c r="AZ683" s="49">
        <f t="shared" si="369"/>
        <v>0</v>
      </c>
      <c r="BA683" s="49">
        <f t="shared" si="370"/>
        <v>0</v>
      </c>
      <c r="BB683" s="49">
        <f t="shared" si="371"/>
        <v>0</v>
      </c>
      <c r="BC683" s="49">
        <f t="shared" si="372"/>
        <v>0</v>
      </c>
      <c r="BD683" s="49">
        <f t="shared" si="373"/>
        <v>0</v>
      </c>
      <c r="BE683" s="49">
        <f t="shared" si="374"/>
        <v>6821.6005268484696</v>
      </c>
      <c r="BF683" s="49">
        <f t="shared" si="375"/>
        <v>5162.1867540488684</v>
      </c>
      <c r="BG683" s="49">
        <f t="shared" si="376"/>
        <v>6746.9442670874732</v>
      </c>
      <c r="BH683" s="72">
        <f t="shared" si="377"/>
        <v>21090.295336763633</v>
      </c>
      <c r="BI683" s="49">
        <f>VLOOKUP(A683,'1_12'!A:O,15,0)</f>
        <v>20100.509999999998</v>
      </c>
      <c r="BJ683" s="73">
        <f t="shared" si="378"/>
        <v>989.7853367636344</v>
      </c>
      <c r="BK683" s="50">
        <f t="shared" si="379"/>
        <v>1.2590915607136332E-2</v>
      </c>
    </row>
    <row r="684" spans="1:63" x14ac:dyDescent="0.3">
      <c r="A684" s="77" t="s">
        <v>1722</v>
      </c>
      <c r="B684" s="77" t="s">
        <v>317</v>
      </c>
      <c r="C684" s="77">
        <f>VLOOKUP(B684,Площадь!D:E,2,0)</f>
        <v>60</v>
      </c>
      <c r="D684" s="113"/>
      <c r="E684">
        <v>31</v>
      </c>
      <c r="F684">
        <v>28</v>
      </c>
      <c r="G684">
        <v>31</v>
      </c>
      <c r="H684">
        <v>30</v>
      </c>
      <c r="I684">
        <v>31</v>
      </c>
      <c r="J684">
        <v>30</v>
      </c>
      <c r="K684">
        <v>31</v>
      </c>
      <c r="L684">
        <v>31</v>
      </c>
      <c r="M684">
        <v>30</v>
      </c>
      <c r="N684">
        <v>31</v>
      </c>
      <c r="O684">
        <v>30</v>
      </c>
      <c r="P684">
        <v>31</v>
      </c>
      <c r="Q684">
        <f t="shared" si="383"/>
        <v>365</v>
      </c>
      <c r="R684" s="50">
        <f>VLOOKUP(B684,'Общие показания'!A:H,8,0)</f>
        <v>0.33477209045949385</v>
      </c>
      <c r="S684" s="50">
        <f>VLOOKUP(B684,'Общие показания'!A:P,16,0)</f>
        <v>3.3312279095405088</v>
      </c>
      <c r="T684" s="50">
        <f t="shared" si="349"/>
        <v>0</v>
      </c>
      <c r="U684" s="50">
        <f t="shared" si="350"/>
        <v>0</v>
      </c>
      <c r="V684" s="50">
        <f t="shared" si="351"/>
        <v>0</v>
      </c>
      <c r="W684" s="50">
        <f t="shared" si="352"/>
        <v>0.33477209045949385</v>
      </c>
      <c r="X684" s="50">
        <f t="shared" si="353"/>
        <v>0</v>
      </c>
      <c r="Y684" s="50"/>
      <c r="Z684" s="50"/>
      <c r="AA684" s="50"/>
      <c r="AB684" s="50"/>
      <c r="AC684" s="50"/>
      <c r="AD684" s="50">
        <f t="shared" si="354"/>
        <v>1.29120973513556</v>
      </c>
      <c r="AE684" s="50">
        <f t="shared" si="355"/>
        <v>0.89882694599746527</v>
      </c>
      <c r="AF684" s="50">
        <f t="shared" si="356"/>
        <v>1.1411912284074839</v>
      </c>
      <c r="AG684" s="50">
        <f t="shared" si="357"/>
        <v>0</v>
      </c>
      <c r="AI684" s="50">
        <f t="shared" si="358"/>
        <v>0</v>
      </c>
      <c r="AJ684" s="50">
        <f t="shared" si="359"/>
        <v>0</v>
      </c>
      <c r="AK684" s="50">
        <f t="shared" si="360"/>
        <v>0</v>
      </c>
      <c r="AL684" s="50">
        <f t="shared" si="361"/>
        <v>0.67946355693396265</v>
      </c>
      <c r="AR684" s="50">
        <f t="shared" si="362"/>
        <v>0.89374110036845023</v>
      </c>
      <c r="AS684" s="50">
        <f t="shared" si="363"/>
        <v>0.79992047191355209</v>
      </c>
      <c r="AT684" s="50">
        <f t="shared" si="364"/>
        <v>1.0984879540760386</v>
      </c>
      <c r="AV684" s="49">
        <f t="shared" si="365"/>
        <v>0</v>
      </c>
      <c r="AW684" s="49">
        <f t="shared" si="366"/>
        <v>0</v>
      </c>
      <c r="AX684" s="49">
        <f t="shared" si="367"/>
        <v>0</v>
      </c>
      <c r="AY684" s="49">
        <f t="shared" si="368"/>
        <v>2722.5736024370985</v>
      </c>
      <c r="AZ684" s="49">
        <f t="shared" si="369"/>
        <v>0</v>
      </c>
      <c r="BA684" s="49">
        <f t="shared" si="370"/>
        <v>0</v>
      </c>
      <c r="BB684" s="49">
        <f t="shared" si="371"/>
        <v>0</v>
      </c>
      <c r="BC684" s="49">
        <f t="shared" si="372"/>
        <v>0</v>
      </c>
      <c r="BD684" s="49">
        <f t="shared" si="373"/>
        <v>0</v>
      </c>
      <c r="BE684" s="49">
        <f t="shared" si="374"/>
        <v>5865.1946247935448</v>
      </c>
      <c r="BF684" s="49">
        <f t="shared" si="375"/>
        <v>4560.0496187436183</v>
      </c>
      <c r="BG684" s="49">
        <f t="shared" si="376"/>
        <v>6012.1052102914682</v>
      </c>
      <c r="BH684" s="72">
        <f t="shared" si="377"/>
        <v>19159.923056265729</v>
      </c>
      <c r="BI684" s="49">
        <f>VLOOKUP(A684,'1_12'!A:O,15,0)</f>
        <v>23192.909999999996</v>
      </c>
      <c r="BJ684" s="73">
        <f t="shared" si="378"/>
        <v>-4032.9869437342677</v>
      </c>
      <c r="BK684" s="50">
        <f t="shared" si="379"/>
        <v>9.9133515045722303E-3</v>
      </c>
    </row>
    <row r="685" spans="1:63" x14ac:dyDescent="0.3">
      <c r="A685" s="77" t="s">
        <v>1627</v>
      </c>
      <c r="B685" s="77" t="s">
        <v>186</v>
      </c>
      <c r="C685" s="77">
        <f>VLOOKUP(B685,Площадь!D:E,2,0)</f>
        <v>78.400000000000006</v>
      </c>
      <c r="D685" s="113"/>
      <c r="E685">
        <v>31</v>
      </c>
      <c r="F685">
        <v>28</v>
      </c>
      <c r="G685">
        <v>31</v>
      </c>
      <c r="H685">
        <v>30</v>
      </c>
      <c r="I685">
        <v>31</v>
      </c>
      <c r="J685">
        <v>30</v>
      </c>
      <c r="K685">
        <v>31</v>
      </c>
      <c r="L685">
        <v>31</v>
      </c>
      <c r="M685">
        <v>30</v>
      </c>
      <c r="N685">
        <v>31</v>
      </c>
      <c r="O685">
        <v>30</v>
      </c>
      <c r="P685">
        <v>31</v>
      </c>
      <c r="Q685">
        <f t="shared" si="383"/>
        <v>365</v>
      </c>
      <c r="R685" s="50">
        <f>VLOOKUP(B685,'Общие показания'!A:H,8,0)</f>
        <v>0.43743553153373865</v>
      </c>
      <c r="S685" s="50">
        <f>VLOOKUP(B685,'Общие показания'!A:P,16,0)</f>
        <v>4.1175644684662593</v>
      </c>
      <c r="T685" s="50">
        <f t="shared" si="349"/>
        <v>0</v>
      </c>
      <c r="U685" s="50">
        <f t="shared" si="350"/>
        <v>0</v>
      </c>
      <c r="V685" s="50">
        <f t="shared" si="351"/>
        <v>0</v>
      </c>
      <c r="W685" s="50">
        <f t="shared" si="352"/>
        <v>0.43743553153373865</v>
      </c>
      <c r="X685" s="50">
        <f t="shared" si="353"/>
        <v>0</v>
      </c>
      <c r="Y685" s="50"/>
      <c r="Z685" s="50"/>
      <c r="AA685" s="50"/>
      <c r="AB685" s="50"/>
      <c r="AC685" s="50"/>
      <c r="AD685" s="50">
        <f t="shared" si="354"/>
        <v>1.5959998748525313</v>
      </c>
      <c r="AE685" s="50">
        <f t="shared" si="355"/>
        <v>1.1109951034991468</v>
      </c>
      <c r="AF685" s="50">
        <f t="shared" si="356"/>
        <v>1.4105694901145813</v>
      </c>
      <c r="AG685" s="50">
        <f t="shared" si="357"/>
        <v>0</v>
      </c>
      <c r="AI685" s="50">
        <f t="shared" si="358"/>
        <v>0</v>
      </c>
      <c r="AJ685" s="50">
        <f t="shared" si="359"/>
        <v>0</v>
      </c>
      <c r="AK685" s="50">
        <f t="shared" si="360"/>
        <v>0</v>
      </c>
      <c r="AL685" s="50">
        <f t="shared" si="361"/>
        <v>0.88783238106037798</v>
      </c>
      <c r="AR685" s="50">
        <f t="shared" si="362"/>
        <v>1.1678217044814416</v>
      </c>
      <c r="AS685" s="50">
        <f t="shared" si="363"/>
        <v>1.0452294166337082</v>
      </c>
      <c r="AT685" s="50">
        <f t="shared" si="364"/>
        <v>1.4353575933260239</v>
      </c>
      <c r="AV685" s="49">
        <f t="shared" si="365"/>
        <v>0</v>
      </c>
      <c r="AW685" s="49">
        <f t="shared" si="366"/>
        <v>0</v>
      </c>
      <c r="AX685" s="49">
        <f t="shared" si="367"/>
        <v>0</v>
      </c>
      <c r="AY685" s="49">
        <f t="shared" si="368"/>
        <v>3557.4961738511433</v>
      </c>
      <c r="AZ685" s="49">
        <f t="shared" si="369"/>
        <v>0</v>
      </c>
      <c r="BA685" s="49">
        <f t="shared" si="370"/>
        <v>0</v>
      </c>
      <c r="BB685" s="49">
        <f t="shared" si="371"/>
        <v>0</v>
      </c>
      <c r="BC685" s="49">
        <f t="shared" si="372"/>
        <v>0</v>
      </c>
      <c r="BD685" s="49">
        <f t="shared" si="373"/>
        <v>0</v>
      </c>
      <c r="BE685" s="49">
        <f t="shared" si="374"/>
        <v>7419.0920947009436</v>
      </c>
      <c r="BF685" s="49">
        <f t="shared" si="375"/>
        <v>5788.0828528638303</v>
      </c>
      <c r="BG685" s="49">
        <f t="shared" si="376"/>
        <v>7639.4928257046231</v>
      </c>
      <c r="BH685" s="72">
        <f t="shared" si="377"/>
        <v>24404.163947120538</v>
      </c>
      <c r="BI685" s="49">
        <f>VLOOKUP(A685,'1_12'!A:O,15,0)</f>
        <v>30305.340000000011</v>
      </c>
      <c r="BJ685" s="73">
        <f t="shared" si="378"/>
        <v>-5901.176052879473</v>
      </c>
      <c r="BK685" s="50">
        <f t="shared" si="379"/>
        <v>9.6633089875654225E-3</v>
      </c>
    </row>
    <row r="686" spans="1:63" x14ac:dyDescent="0.3">
      <c r="A686" s="77" t="s">
        <v>1776</v>
      </c>
      <c r="B686" s="77" t="s">
        <v>240</v>
      </c>
      <c r="C686" s="77">
        <f>VLOOKUP(B686,Площадь!D:E,2,0)</f>
        <v>55.8</v>
      </c>
      <c r="D686" s="113"/>
      <c r="E686">
        <v>31</v>
      </c>
      <c r="F686">
        <v>28</v>
      </c>
      <c r="G686">
        <v>31</v>
      </c>
      <c r="H686">
        <v>30</v>
      </c>
      <c r="I686">
        <v>31</v>
      </c>
      <c r="J686">
        <v>30</v>
      </c>
      <c r="K686">
        <v>31</v>
      </c>
      <c r="L686">
        <v>31</v>
      </c>
      <c r="M686">
        <v>30</v>
      </c>
      <c r="N686">
        <v>31</v>
      </c>
      <c r="O686">
        <v>30</v>
      </c>
      <c r="P686">
        <v>31</v>
      </c>
      <c r="Q686">
        <f t="shared" si="383"/>
        <v>365</v>
      </c>
      <c r="R686" s="50">
        <f>VLOOKUP(B686,'Общие показания'!A:H,8,0)</f>
        <v>1.2</v>
      </c>
      <c r="S686" s="50">
        <f>VLOOKUP(B686,'Общие показания'!A:P,16,0)</f>
        <v>0</v>
      </c>
      <c r="T686" s="50">
        <f t="shared" si="349"/>
        <v>0</v>
      </c>
      <c r="U686" s="50">
        <f t="shared" si="350"/>
        <v>0</v>
      </c>
      <c r="V686" s="50">
        <f t="shared" si="351"/>
        <v>0</v>
      </c>
      <c r="W686" s="50">
        <f t="shared" si="352"/>
        <v>1.2</v>
      </c>
      <c r="X686" s="50">
        <f t="shared" si="353"/>
        <v>0</v>
      </c>
      <c r="Y686" s="50"/>
      <c r="Z686" s="50"/>
      <c r="AA686" s="50"/>
      <c r="AB686" s="50"/>
      <c r="AC686" s="50"/>
      <c r="AD686" s="50">
        <f t="shared" si="354"/>
        <v>0</v>
      </c>
      <c r="AE686" s="50">
        <f t="shared" si="355"/>
        <v>0</v>
      </c>
      <c r="AF686" s="50">
        <f t="shared" si="356"/>
        <v>0</v>
      </c>
      <c r="AG686" s="50">
        <f t="shared" si="357"/>
        <v>0</v>
      </c>
      <c r="AI686" s="50">
        <f t="shared" si="358"/>
        <v>0</v>
      </c>
      <c r="AJ686" s="50">
        <f t="shared" si="359"/>
        <v>0</v>
      </c>
      <c r="AK686" s="50">
        <f t="shared" si="360"/>
        <v>0</v>
      </c>
      <c r="AL686" s="50">
        <f t="shared" si="361"/>
        <v>0.63190110794858534</v>
      </c>
      <c r="AR686" s="50">
        <f t="shared" si="362"/>
        <v>0.83117922334265859</v>
      </c>
      <c r="AS686" s="50">
        <f t="shared" si="363"/>
        <v>0.7439260388796034</v>
      </c>
      <c r="AT686" s="50">
        <f t="shared" si="364"/>
        <v>1.0215937972907159</v>
      </c>
      <c r="AV686" s="49">
        <f t="shared" si="365"/>
        <v>0</v>
      </c>
      <c r="AW686" s="49">
        <f t="shared" si="366"/>
        <v>0</v>
      </c>
      <c r="AX686" s="49">
        <f t="shared" si="367"/>
        <v>0</v>
      </c>
      <c r="AY686" s="49">
        <f t="shared" si="368"/>
        <v>4917.4820581328649</v>
      </c>
      <c r="AZ686" s="49">
        <f t="shared" si="369"/>
        <v>0</v>
      </c>
      <c r="BA686" s="49">
        <f t="shared" si="370"/>
        <v>0</v>
      </c>
      <c r="BB686" s="49">
        <f t="shared" si="371"/>
        <v>0</v>
      </c>
      <c r="BC686" s="49">
        <f t="shared" si="372"/>
        <v>0</v>
      </c>
      <c r="BD686" s="49">
        <f t="shared" si="373"/>
        <v>0</v>
      </c>
      <c r="BE686" s="49">
        <f t="shared" si="374"/>
        <v>2231.184259972099</v>
      </c>
      <c r="BF686" s="49">
        <f t="shared" si="375"/>
        <v>1996.9653017268522</v>
      </c>
      <c r="BG686" s="49">
        <f t="shared" si="376"/>
        <v>2742.3255256953062</v>
      </c>
      <c r="BH686" s="72">
        <f t="shared" si="377"/>
        <v>11887.957145527122</v>
      </c>
      <c r="BI686" s="49">
        <f>VLOOKUP(A686,'1_12'!A:O,15,0)</f>
        <v>21569.399999999998</v>
      </c>
      <c r="BJ686" s="73">
        <f t="shared" si="378"/>
        <v>-9681.4428544728762</v>
      </c>
      <c r="BK686" s="50">
        <f t="shared" si="379"/>
        <v>6.6137995332460628E-3</v>
      </c>
    </row>
    <row r="687" spans="1:63" x14ac:dyDescent="0.3">
      <c r="A687" s="77" t="s">
        <v>1735</v>
      </c>
      <c r="B687" s="77" t="s">
        <v>113</v>
      </c>
      <c r="C687" s="77">
        <f>VLOOKUP(B687,Площадь!D:E,2,0)</f>
        <v>30.2</v>
      </c>
      <c r="D687" s="113"/>
      <c r="E687">
        <v>31</v>
      </c>
      <c r="F687">
        <v>28</v>
      </c>
      <c r="G687">
        <v>31</v>
      </c>
      <c r="H687">
        <v>30</v>
      </c>
      <c r="I687">
        <v>31</v>
      </c>
      <c r="J687">
        <v>30</v>
      </c>
      <c r="K687">
        <v>31</v>
      </c>
      <c r="L687">
        <v>31</v>
      </c>
      <c r="M687">
        <v>30</v>
      </c>
      <c r="N687">
        <v>31</v>
      </c>
      <c r="O687">
        <v>30</v>
      </c>
      <c r="P687">
        <v>31</v>
      </c>
      <c r="Q687">
        <f t="shared" si="383"/>
        <v>365</v>
      </c>
      <c r="R687" s="50">
        <f>VLOOKUP(B687,'Общие показания'!A:H,8,0)</f>
        <v>0.16850195219794523</v>
      </c>
      <c r="S687" s="50">
        <f>VLOOKUP(B687,'Общие показания'!A:P,16,0)</f>
        <v>1.9824980478020553</v>
      </c>
      <c r="T687" s="50">
        <f t="shared" si="349"/>
        <v>0</v>
      </c>
      <c r="U687" s="50">
        <f t="shared" si="350"/>
        <v>0</v>
      </c>
      <c r="V687" s="50">
        <f t="shared" si="351"/>
        <v>0</v>
      </c>
      <c r="W687" s="50">
        <f t="shared" si="352"/>
        <v>0.16850195219794523</v>
      </c>
      <c r="X687" s="50">
        <f t="shared" si="353"/>
        <v>0</v>
      </c>
      <c r="Y687" s="50"/>
      <c r="Z687" s="50"/>
      <c r="AA687" s="50"/>
      <c r="AB687" s="50"/>
      <c r="AC687" s="50"/>
      <c r="AD687" s="50">
        <f t="shared" si="354"/>
        <v>0.76843159601239774</v>
      </c>
      <c r="AE687" s="50">
        <f t="shared" si="355"/>
        <v>0.53491466634525364</v>
      </c>
      <c r="AF687" s="50">
        <f t="shared" si="356"/>
        <v>0.67915178544440391</v>
      </c>
      <c r="AG687" s="50">
        <f t="shared" si="357"/>
        <v>0</v>
      </c>
      <c r="AI687" s="50">
        <f t="shared" si="358"/>
        <v>0</v>
      </c>
      <c r="AJ687" s="50">
        <f t="shared" si="359"/>
        <v>0</v>
      </c>
      <c r="AK687" s="50">
        <f t="shared" si="360"/>
        <v>0</v>
      </c>
      <c r="AL687" s="50">
        <f t="shared" si="361"/>
        <v>0.34199665699009457</v>
      </c>
      <c r="AR687" s="50">
        <f t="shared" si="362"/>
        <v>0.44984968718545326</v>
      </c>
      <c r="AS687" s="50">
        <f t="shared" si="363"/>
        <v>0.4026266375298212</v>
      </c>
      <c r="AT687" s="50">
        <f t="shared" si="364"/>
        <v>0.55290560355160601</v>
      </c>
      <c r="AV687" s="49">
        <f t="shared" si="365"/>
        <v>0</v>
      </c>
      <c r="AW687" s="49">
        <f t="shared" si="366"/>
        <v>0</v>
      </c>
      <c r="AX687" s="49">
        <f t="shared" si="367"/>
        <v>0</v>
      </c>
      <c r="AY687" s="49">
        <f t="shared" si="368"/>
        <v>1370.3620465600065</v>
      </c>
      <c r="AZ687" s="49">
        <f t="shared" si="369"/>
        <v>0</v>
      </c>
      <c r="BA687" s="49">
        <f t="shared" si="370"/>
        <v>0</v>
      </c>
      <c r="BB687" s="49">
        <f t="shared" si="371"/>
        <v>0</v>
      </c>
      <c r="BC687" s="49">
        <f t="shared" si="372"/>
        <v>0</v>
      </c>
      <c r="BD687" s="49">
        <f t="shared" si="373"/>
        <v>0</v>
      </c>
      <c r="BE687" s="49">
        <f t="shared" si="374"/>
        <v>3270.3055453649836</v>
      </c>
      <c r="BF687" s="49">
        <f t="shared" si="375"/>
        <v>2516.698374470096</v>
      </c>
      <c r="BG687" s="49">
        <f t="shared" si="376"/>
        <v>3307.2855727253291</v>
      </c>
      <c r="BH687" s="72">
        <f t="shared" si="377"/>
        <v>10464.651539120416</v>
      </c>
      <c r="BI687" s="49">
        <f>VLOOKUP(A687,'1_12'!A:O,15,0)</f>
        <v>11673.72</v>
      </c>
      <c r="BJ687" s="73">
        <f t="shared" si="378"/>
        <v>-1209.0684608795837</v>
      </c>
      <c r="BK687" s="50">
        <f t="shared" si="379"/>
        <v>1.0757115301481723E-2</v>
      </c>
    </row>
    <row r="688" spans="1:63" x14ac:dyDescent="0.3">
      <c r="A688" s="77" t="s">
        <v>1319</v>
      </c>
      <c r="B688" s="77" t="s">
        <v>126</v>
      </c>
      <c r="C688" s="77">
        <f>VLOOKUP(B688,Площадь!D:E,2,0)</f>
        <v>52</v>
      </c>
      <c r="D688" s="113"/>
      <c r="E688">
        <v>31</v>
      </c>
      <c r="F688">
        <v>28</v>
      </c>
      <c r="G688">
        <v>31</v>
      </c>
      <c r="H688">
        <v>30</v>
      </c>
      <c r="I688">
        <v>31</v>
      </c>
      <c r="J688">
        <v>30</v>
      </c>
      <c r="K688">
        <v>31</v>
      </c>
      <c r="L688">
        <v>31</v>
      </c>
      <c r="M688">
        <v>30</v>
      </c>
      <c r="N688">
        <v>31</v>
      </c>
      <c r="O688">
        <v>9</v>
      </c>
      <c r="Q688">
        <f t="shared" si="383"/>
        <v>313</v>
      </c>
      <c r="R688" s="50">
        <f>VLOOKUP(B688,'Общие показания'!A:H,8,0)</f>
        <v>0.29013581173156133</v>
      </c>
      <c r="S688" s="50"/>
      <c r="T688" s="50">
        <f t="shared" si="349"/>
        <v>0</v>
      </c>
      <c r="U688" s="50">
        <f t="shared" si="350"/>
        <v>0</v>
      </c>
      <c r="V688" s="50">
        <f t="shared" si="351"/>
        <v>0</v>
      </c>
      <c r="W688" s="50">
        <f t="shared" si="352"/>
        <v>0.29013581173156133</v>
      </c>
      <c r="X688" s="50">
        <f t="shared" si="353"/>
        <v>0</v>
      </c>
      <c r="Y688" s="50"/>
      <c r="Z688" s="50"/>
      <c r="AA688" s="50"/>
      <c r="AB688" s="50"/>
      <c r="AC688" s="50"/>
      <c r="AD688" s="50">
        <f t="shared" si="354"/>
        <v>0</v>
      </c>
      <c r="AE688" s="50">
        <f t="shared" si="355"/>
        <v>0</v>
      </c>
      <c r="AF688" s="50">
        <f t="shared" si="356"/>
        <v>0</v>
      </c>
      <c r="AG688" s="50">
        <f t="shared" si="357"/>
        <v>0</v>
      </c>
      <c r="AI688" s="50">
        <f t="shared" si="358"/>
        <v>0</v>
      </c>
      <c r="AJ688" s="50">
        <f t="shared" si="359"/>
        <v>0</v>
      </c>
      <c r="AK688" s="50">
        <f t="shared" si="360"/>
        <v>0</v>
      </c>
      <c r="AL688" s="50">
        <f t="shared" si="361"/>
        <v>0.5888684160094344</v>
      </c>
      <c r="AR688" s="50">
        <f t="shared" si="362"/>
        <v>0.77457562031932348</v>
      </c>
      <c r="AS688" s="50">
        <f t="shared" si="363"/>
        <v>0.20797932269752353</v>
      </c>
      <c r="AT688" s="50">
        <f t="shared" si="364"/>
        <v>0</v>
      </c>
      <c r="AV688" s="49">
        <f t="shared" si="365"/>
        <v>0</v>
      </c>
      <c r="AW688" s="49">
        <f t="shared" si="366"/>
        <v>0</v>
      </c>
      <c r="AX688" s="49">
        <f t="shared" si="367"/>
        <v>0</v>
      </c>
      <c r="AY688" s="49">
        <f t="shared" si="368"/>
        <v>2359.5637887788193</v>
      </c>
      <c r="AZ688" s="49">
        <f t="shared" si="369"/>
        <v>0</v>
      </c>
      <c r="BA688" s="49">
        <f t="shared" si="370"/>
        <v>0</v>
      </c>
      <c r="BB688" s="49">
        <f t="shared" si="371"/>
        <v>0</v>
      </c>
      <c r="BC688" s="49">
        <f t="shared" si="372"/>
        <v>0</v>
      </c>
      <c r="BD688" s="49">
        <f t="shared" si="373"/>
        <v>0</v>
      </c>
      <c r="BE688" s="49">
        <f t="shared" si="374"/>
        <v>2079.2398121603792</v>
      </c>
      <c r="BF688" s="49">
        <f t="shared" si="375"/>
        <v>558.29137467632427</v>
      </c>
      <c r="BG688" s="49">
        <f t="shared" si="376"/>
        <v>0</v>
      </c>
      <c r="BH688" s="72">
        <f t="shared" si="377"/>
        <v>4997.0949756155223</v>
      </c>
      <c r="BI688" s="49">
        <f>VLOOKUP(A688,'1_12'!A:O,15,0)</f>
        <v>16303.749999999998</v>
      </c>
      <c r="BJ688" s="73">
        <f t="shared" si="378"/>
        <v>-11306.655024384476</v>
      </c>
      <c r="BK688" s="50">
        <f t="shared" si="379"/>
        <v>2.9832679018555169E-3</v>
      </c>
    </row>
    <row r="689" spans="1:63" x14ac:dyDescent="0.3">
      <c r="A689" s="77" t="s">
        <v>2913</v>
      </c>
      <c r="B689" s="77" t="s">
        <v>126</v>
      </c>
      <c r="C689" s="77">
        <f>VLOOKUP(B689,Площадь!D:E,2,0)</f>
        <v>52</v>
      </c>
      <c r="D689" s="113">
        <v>45240</v>
      </c>
      <c r="O689">
        <f>30-O688</f>
        <v>21</v>
      </c>
      <c r="P689">
        <v>31</v>
      </c>
      <c r="Q689">
        <f t="shared" si="383"/>
        <v>52</v>
      </c>
      <c r="R689" s="50"/>
      <c r="S689" s="50">
        <f>VLOOKUP(B689,'Общие показания'!A:P,16,0)</f>
        <v>0</v>
      </c>
      <c r="T689" s="50">
        <f t="shared" si="349"/>
        <v>0</v>
      </c>
      <c r="U689" s="50">
        <f t="shared" si="350"/>
        <v>0</v>
      </c>
      <c r="V689" s="50">
        <f t="shared" si="351"/>
        <v>0</v>
      </c>
      <c r="W689" s="50">
        <f t="shared" si="352"/>
        <v>0</v>
      </c>
      <c r="X689" s="50">
        <f t="shared" si="353"/>
        <v>0</v>
      </c>
      <c r="Y689" s="50"/>
      <c r="Z689" s="50"/>
      <c r="AA689" s="50"/>
      <c r="AB689" s="50"/>
      <c r="AC689" s="50"/>
      <c r="AD689" s="50">
        <f t="shared" si="354"/>
        <v>0</v>
      </c>
      <c r="AE689" s="50">
        <f t="shared" si="355"/>
        <v>0</v>
      </c>
      <c r="AF689" s="50">
        <f t="shared" si="356"/>
        <v>0</v>
      </c>
      <c r="AG689" s="50">
        <f t="shared" si="357"/>
        <v>0</v>
      </c>
      <c r="AI689" s="50">
        <f t="shared" si="358"/>
        <v>0</v>
      </c>
      <c r="AJ689" s="50">
        <f t="shared" si="359"/>
        <v>0</v>
      </c>
      <c r="AK689" s="50">
        <f t="shared" si="360"/>
        <v>0</v>
      </c>
      <c r="AL689" s="50">
        <f t="shared" si="361"/>
        <v>0</v>
      </c>
      <c r="AR689" s="50">
        <f t="shared" si="362"/>
        <v>0</v>
      </c>
      <c r="AS689" s="50">
        <f t="shared" si="363"/>
        <v>0.48528508629422157</v>
      </c>
      <c r="AT689" s="50">
        <f t="shared" si="364"/>
        <v>0.95202289353256675</v>
      </c>
      <c r="AV689" s="49">
        <f t="shared" si="365"/>
        <v>0</v>
      </c>
      <c r="AW689" s="49">
        <f t="shared" si="366"/>
        <v>0</v>
      </c>
      <c r="AX689" s="49">
        <f t="shared" si="367"/>
        <v>0</v>
      </c>
      <c r="AY689" s="49">
        <f t="shared" si="368"/>
        <v>0</v>
      </c>
      <c r="AZ689" s="49">
        <f t="shared" si="369"/>
        <v>0</v>
      </c>
      <c r="BA689" s="49">
        <f t="shared" si="370"/>
        <v>0</v>
      </c>
      <c r="BB689" s="49">
        <f t="shared" si="371"/>
        <v>0</v>
      </c>
      <c r="BC689" s="49">
        <f t="shared" si="372"/>
        <v>0</v>
      </c>
      <c r="BD689" s="49">
        <f t="shared" si="373"/>
        <v>0</v>
      </c>
      <c r="BE689" s="49">
        <f t="shared" si="374"/>
        <v>0</v>
      </c>
      <c r="BF689" s="49">
        <f t="shared" si="375"/>
        <v>1302.6798742447568</v>
      </c>
      <c r="BG689" s="49">
        <f t="shared" si="376"/>
        <v>2555.5721744830812</v>
      </c>
      <c r="BH689" s="72">
        <f t="shared" si="377"/>
        <v>3858.252048727838</v>
      </c>
      <c r="BI689" s="49">
        <f>VLOOKUP(A689,'1_12'!A:O,15,0)</f>
        <v>3796.7599999999998</v>
      </c>
      <c r="BJ689" s="73">
        <f t="shared" si="378"/>
        <v>61.49204872783821</v>
      </c>
      <c r="BK689" s="50">
        <f t="shared" si="379"/>
        <v>2.30337817279934E-3</v>
      </c>
    </row>
    <row r="690" spans="1:63" x14ac:dyDescent="0.3">
      <c r="A690" s="77" t="s">
        <v>1380</v>
      </c>
      <c r="B690" s="77" t="s">
        <v>123</v>
      </c>
      <c r="C690" s="77">
        <f>VLOOKUP(B690,Площадь!D:E,2,0)</f>
        <v>60</v>
      </c>
      <c r="D690" s="113"/>
      <c r="E690">
        <v>31</v>
      </c>
      <c r="F690">
        <v>28</v>
      </c>
      <c r="G690">
        <v>31</v>
      </c>
      <c r="H690">
        <v>30</v>
      </c>
      <c r="I690">
        <v>31</v>
      </c>
      <c r="J690">
        <v>30</v>
      </c>
      <c r="K690">
        <v>31</v>
      </c>
      <c r="L690">
        <v>31</v>
      </c>
      <c r="M690">
        <v>30</v>
      </c>
      <c r="N690">
        <v>31</v>
      </c>
      <c r="O690">
        <v>30</v>
      </c>
      <c r="P690">
        <v>31</v>
      </c>
      <c r="Q690">
        <f t="shared" ref="Q690:Q693" si="384">SUM(E690:P690)</f>
        <v>365</v>
      </c>
      <c r="R690" s="50">
        <f>VLOOKUP(B690,'Общие показания'!A:H,8,0)</f>
        <v>0</v>
      </c>
      <c r="S690" s="50">
        <f>VLOOKUP(B690,'Общие показания'!A:P,16,0)</f>
        <v>3.0129999999999999</v>
      </c>
      <c r="T690" s="50">
        <f t="shared" si="349"/>
        <v>0</v>
      </c>
      <c r="U690" s="50">
        <f t="shared" si="350"/>
        <v>0</v>
      </c>
      <c r="V690" s="50">
        <f t="shared" si="351"/>
        <v>0</v>
      </c>
      <c r="W690" s="50">
        <f t="shared" si="352"/>
        <v>0</v>
      </c>
      <c r="X690" s="50">
        <f t="shared" si="353"/>
        <v>0</v>
      </c>
      <c r="Y690" s="50"/>
      <c r="Z690" s="50"/>
      <c r="AA690" s="50"/>
      <c r="AB690" s="50"/>
      <c r="AC690" s="50"/>
      <c r="AD690" s="50">
        <f t="shared" si="354"/>
        <v>1.1678621330055032</v>
      </c>
      <c r="AE690" s="50">
        <f t="shared" si="355"/>
        <v>0.81296316608487829</v>
      </c>
      <c r="AF690" s="50">
        <f t="shared" si="356"/>
        <v>1.0321747009096185</v>
      </c>
      <c r="AG690" s="50">
        <f t="shared" si="357"/>
        <v>0</v>
      </c>
      <c r="AI690" s="50">
        <f t="shared" si="358"/>
        <v>0</v>
      </c>
      <c r="AJ690" s="50">
        <f t="shared" si="359"/>
        <v>0</v>
      </c>
      <c r="AK690" s="50">
        <f t="shared" si="360"/>
        <v>0</v>
      </c>
      <c r="AL690" s="50">
        <f t="shared" si="361"/>
        <v>0.67946355693396265</v>
      </c>
      <c r="AR690" s="50">
        <f t="shared" si="362"/>
        <v>0.89374110036845023</v>
      </c>
      <c r="AS690" s="50">
        <f t="shared" si="363"/>
        <v>0.79992047191355209</v>
      </c>
      <c r="AT690" s="50">
        <f t="shared" si="364"/>
        <v>1.0984879540760386</v>
      </c>
      <c r="AV690" s="49">
        <f t="shared" si="365"/>
        <v>0</v>
      </c>
      <c r="AW690" s="49">
        <f t="shared" si="366"/>
        <v>0</v>
      </c>
      <c r="AX690" s="49">
        <f t="shared" si="367"/>
        <v>0</v>
      </c>
      <c r="AY690" s="49">
        <f t="shared" si="368"/>
        <v>1823.924793691252</v>
      </c>
      <c r="AZ690" s="49">
        <f t="shared" si="369"/>
        <v>0</v>
      </c>
      <c r="BA690" s="49">
        <f t="shared" si="370"/>
        <v>0</v>
      </c>
      <c r="BB690" s="49">
        <f t="shared" si="371"/>
        <v>0</v>
      </c>
      <c r="BC690" s="49">
        <f t="shared" si="372"/>
        <v>0</v>
      </c>
      <c r="BD690" s="49">
        <f t="shared" si="373"/>
        <v>0</v>
      </c>
      <c r="BE690" s="49">
        <f t="shared" si="374"/>
        <v>5534.0852555397059</v>
      </c>
      <c r="BF690" s="49">
        <f t="shared" si="375"/>
        <v>4329.5603224974666</v>
      </c>
      <c r="BG690" s="49">
        <f t="shared" si="376"/>
        <v>5719.4656045372985</v>
      </c>
      <c r="BH690" s="72">
        <f t="shared" si="377"/>
        <v>17407.035976265721</v>
      </c>
      <c r="BI690" s="49">
        <f>VLOOKUP(A690,'1_12'!A:O,15,0)</f>
        <v>23192.909999999996</v>
      </c>
      <c r="BJ690" s="73">
        <f t="shared" si="378"/>
        <v>-5785.8740237342754</v>
      </c>
      <c r="BK690" s="50">
        <f t="shared" si="379"/>
        <v>9.006407060127784E-3</v>
      </c>
    </row>
    <row r="691" spans="1:63" x14ac:dyDescent="0.3">
      <c r="A691" s="77" t="s">
        <v>1334</v>
      </c>
      <c r="B691" s="77" t="s">
        <v>185</v>
      </c>
      <c r="C691" s="77">
        <f>VLOOKUP(B691,Площадь!D:E,2,0)</f>
        <v>78.400000000000006</v>
      </c>
      <c r="D691" s="113"/>
      <c r="E691">
        <v>31</v>
      </c>
      <c r="F691">
        <v>28</v>
      </c>
      <c r="G691">
        <v>31</v>
      </c>
      <c r="H691">
        <v>30</v>
      </c>
      <c r="I691">
        <v>31</v>
      </c>
      <c r="J691">
        <v>30</v>
      </c>
      <c r="K691">
        <v>31</v>
      </c>
      <c r="L691">
        <v>31</v>
      </c>
      <c r="M691">
        <v>30</v>
      </c>
      <c r="N691">
        <v>31</v>
      </c>
      <c r="O691">
        <v>30</v>
      </c>
      <c r="P691">
        <v>31</v>
      </c>
      <c r="Q691">
        <f t="shared" si="384"/>
        <v>365</v>
      </c>
      <c r="R691" s="50">
        <f>VLOOKUP(B691,'Общие показания'!A:H,8,0)</f>
        <v>0.43743553153373865</v>
      </c>
      <c r="S691" s="50">
        <f>VLOOKUP(B691,'Общие показания'!A:P,16,0)</f>
        <v>2.8885644684662619</v>
      </c>
      <c r="T691" s="50">
        <f t="shared" si="349"/>
        <v>0</v>
      </c>
      <c r="U691" s="50">
        <f t="shared" si="350"/>
        <v>0</v>
      </c>
      <c r="V691" s="50">
        <f t="shared" si="351"/>
        <v>0</v>
      </c>
      <c r="W691" s="50">
        <f t="shared" si="352"/>
        <v>0.43743553153373865</v>
      </c>
      <c r="X691" s="50">
        <f t="shared" si="353"/>
        <v>0</v>
      </c>
      <c r="Y691" s="50"/>
      <c r="Z691" s="50"/>
      <c r="AA691" s="50"/>
      <c r="AB691" s="50"/>
      <c r="AC691" s="50"/>
      <c r="AD691" s="50">
        <f t="shared" si="354"/>
        <v>1.1196299573404966</v>
      </c>
      <c r="AE691" s="50">
        <f t="shared" si="355"/>
        <v>0.77938815656309857</v>
      </c>
      <c r="AF691" s="50">
        <f t="shared" si="356"/>
        <v>0.98954635456266682</v>
      </c>
      <c r="AG691" s="50">
        <f t="shared" si="357"/>
        <v>0</v>
      </c>
      <c r="AI691" s="50">
        <f t="shared" si="358"/>
        <v>0</v>
      </c>
      <c r="AJ691" s="50">
        <f t="shared" si="359"/>
        <v>0</v>
      </c>
      <c r="AK691" s="50">
        <f t="shared" si="360"/>
        <v>0</v>
      </c>
      <c r="AL691" s="50">
        <f t="shared" si="361"/>
        <v>0.88783238106037798</v>
      </c>
      <c r="AR691" s="50">
        <f t="shared" si="362"/>
        <v>1.1678217044814416</v>
      </c>
      <c r="AS691" s="50">
        <f t="shared" si="363"/>
        <v>1.0452294166337082</v>
      </c>
      <c r="AT691" s="50">
        <f t="shared" si="364"/>
        <v>1.4353575933260239</v>
      </c>
      <c r="AV691" s="49">
        <f t="shared" si="365"/>
        <v>0</v>
      </c>
      <c r="AW691" s="49">
        <f t="shared" si="366"/>
        <v>0</v>
      </c>
      <c r="AX691" s="49">
        <f t="shared" si="367"/>
        <v>0</v>
      </c>
      <c r="AY691" s="49">
        <f t="shared" si="368"/>
        <v>3557.4961738511433</v>
      </c>
      <c r="AZ691" s="49">
        <f t="shared" si="369"/>
        <v>0</v>
      </c>
      <c r="BA691" s="49">
        <f t="shared" si="370"/>
        <v>0</v>
      </c>
      <c r="BB691" s="49">
        <f t="shared" si="371"/>
        <v>0</v>
      </c>
      <c r="BC691" s="49">
        <f t="shared" si="372"/>
        <v>0</v>
      </c>
      <c r="BD691" s="49">
        <f t="shared" si="373"/>
        <v>0</v>
      </c>
      <c r="BE691" s="49">
        <f t="shared" si="374"/>
        <v>6140.3437429283395</v>
      </c>
      <c r="BF691" s="49">
        <f t="shared" si="375"/>
        <v>4897.9304287865807</v>
      </c>
      <c r="BG691" s="49">
        <f t="shared" si="376"/>
        <v>6509.3151615544857</v>
      </c>
      <c r="BH691" s="72">
        <f t="shared" si="377"/>
        <v>21105.085507120548</v>
      </c>
      <c r="BI691" s="49">
        <f>VLOOKUP(A691,'1_12'!A:O,15,0)</f>
        <v>30305.340000000011</v>
      </c>
      <c r="BJ691" s="73">
        <f t="shared" si="378"/>
        <v>-9200.2544928794632</v>
      </c>
      <c r="BK691" s="50">
        <f t="shared" si="379"/>
        <v>8.3569739535518193E-3</v>
      </c>
    </row>
    <row r="692" spans="1:63" x14ac:dyDescent="0.3">
      <c r="A692" s="77" t="s">
        <v>1750</v>
      </c>
      <c r="B692" s="77" t="s">
        <v>350</v>
      </c>
      <c r="C692" s="77">
        <f>VLOOKUP(B692,Площадь!D:E,2,0)</f>
        <v>30.2</v>
      </c>
      <c r="D692" s="113"/>
      <c r="E692">
        <v>31</v>
      </c>
      <c r="F692">
        <v>28</v>
      </c>
      <c r="G692">
        <v>31</v>
      </c>
      <c r="H692">
        <v>20</v>
      </c>
      <c r="Q692">
        <f t="shared" si="384"/>
        <v>110</v>
      </c>
      <c r="R692" s="50">
        <f>VLOOKUP(B692,'Общие показания'!A:H,8,0)</f>
        <v>0.16850195219794523</v>
      </c>
      <c r="S692" s="50">
        <f>VLOOKUP(B692,'Общие показания'!A:P,16,0)</f>
        <v>0</v>
      </c>
      <c r="T692" s="50">
        <f t="shared" si="349"/>
        <v>0</v>
      </c>
      <c r="U692" s="50">
        <f t="shared" si="350"/>
        <v>0</v>
      </c>
      <c r="V692" s="50">
        <f t="shared" si="351"/>
        <v>0</v>
      </c>
      <c r="W692" s="50">
        <f t="shared" si="352"/>
        <v>0.11233463479863015</v>
      </c>
      <c r="X692" s="50">
        <f t="shared" si="353"/>
        <v>-5.6167317399315075E-2</v>
      </c>
      <c r="Y692" s="50"/>
      <c r="Z692" s="50"/>
      <c r="AA692" s="50"/>
      <c r="AB692" s="50"/>
      <c r="AC692" s="50"/>
      <c r="AD692" s="50">
        <f t="shared" si="354"/>
        <v>0</v>
      </c>
      <c r="AE692" s="50">
        <f t="shared" si="355"/>
        <v>0</v>
      </c>
      <c r="AF692" s="50">
        <f t="shared" si="356"/>
        <v>0</v>
      </c>
      <c r="AG692" s="50">
        <f t="shared" si="357"/>
        <v>0</v>
      </c>
      <c r="AI692" s="50">
        <f t="shared" si="358"/>
        <v>0</v>
      </c>
      <c r="AJ692" s="50">
        <f t="shared" si="359"/>
        <v>0</v>
      </c>
      <c r="AK692" s="50">
        <f t="shared" si="360"/>
        <v>0</v>
      </c>
      <c r="AL692" s="50">
        <f t="shared" si="361"/>
        <v>0.22799777132672971</v>
      </c>
      <c r="AR692" s="50">
        <f t="shared" si="362"/>
        <v>0</v>
      </c>
      <c r="AS692" s="50">
        <f t="shared" si="363"/>
        <v>0</v>
      </c>
      <c r="AT692" s="50">
        <f t="shared" si="364"/>
        <v>0</v>
      </c>
      <c r="AV692" s="49">
        <f t="shared" si="365"/>
        <v>0</v>
      </c>
      <c r="AW692" s="49">
        <f t="shared" si="366"/>
        <v>0</v>
      </c>
      <c r="AX692" s="49">
        <f t="shared" si="367"/>
        <v>0</v>
      </c>
      <c r="AY692" s="49">
        <f t="shared" si="368"/>
        <v>913.57469770667103</v>
      </c>
      <c r="AZ692" s="49">
        <f t="shared" si="369"/>
        <v>0</v>
      </c>
      <c r="BA692" s="49">
        <f t="shared" si="370"/>
        <v>0</v>
      </c>
      <c r="BB692" s="49">
        <f t="shared" si="371"/>
        <v>0</v>
      </c>
      <c r="BC692" s="49">
        <f t="shared" si="372"/>
        <v>0</v>
      </c>
      <c r="BD692" s="49">
        <f t="shared" si="373"/>
        <v>0</v>
      </c>
      <c r="BE692" s="49">
        <f t="shared" si="374"/>
        <v>0</v>
      </c>
      <c r="BF692" s="49">
        <f t="shared" si="375"/>
        <v>0</v>
      </c>
      <c r="BG692" s="49">
        <f t="shared" si="376"/>
        <v>0</v>
      </c>
      <c r="BH692" s="72">
        <f t="shared" si="377"/>
        <v>913.57469770667103</v>
      </c>
      <c r="BI692" s="49">
        <f>VLOOKUP(A692,'1_12'!A:O,15,0)</f>
        <v>864.72</v>
      </c>
      <c r="BJ692" s="73">
        <f t="shared" si="378"/>
        <v>48.854697706671004</v>
      </c>
      <c r="BK692" s="50">
        <f t="shared" si="379"/>
        <v>9.3910708091986717E-4</v>
      </c>
    </row>
    <row r="693" spans="1:63" x14ac:dyDescent="0.3">
      <c r="A693" s="77" t="s">
        <v>2660</v>
      </c>
      <c r="B693" s="77" t="s">
        <v>350</v>
      </c>
      <c r="C693" s="77">
        <f>VLOOKUP(B693,Площадь!D:E,2,0)</f>
        <v>30.2</v>
      </c>
      <c r="D693" s="113">
        <v>45037</v>
      </c>
      <c r="H693">
        <f>30-H692</f>
        <v>10</v>
      </c>
      <c r="I693">
        <v>31</v>
      </c>
      <c r="J693">
        <v>30</v>
      </c>
      <c r="K693">
        <v>31</v>
      </c>
      <c r="L693">
        <v>31</v>
      </c>
      <c r="M693">
        <v>30</v>
      </c>
      <c r="N693">
        <v>31</v>
      </c>
      <c r="O693">
        <v>30</v>
      </c>
      <c r="P693">
        <v>31</v>
      </c>
      <c r="Q693">
        <f t="shared" si="384"/>
        <v>255</v>
      </c>
      <c r="R693" s="50"/>
      <c r="S693" s="50">
        <f>VLOOKUP(B693,'Общие показания'!A:P,16,0)</f>
        <v>0</v>
      </c>
      <c r="T693" s="50">
        <f t="shared" si="349"/>
        <v>0</v>
      </c>
      <c r="U693" s="50">
        <f t="shared" si="350"/>
        <v>0</v>
      </c>
      <c r="V693" s="50">
        <f t="shared" si="351"/>
        <v>0</v>
      </c>
      <c r="W693" s="50">
        <f>R692*W$1/30*H693</f>
        <v>5.6167317399315075E-2</v>
      </c>
      <c r="X693" s="50">
        <f t="shared" si="353"/>
        <v>5.6167317399315075E-2</v>
      </c>
      <c r="Y693" s="50"/>
      <c r="Z693" s="50"/>
      <c r="AA693" s="50"/>
      <c r="AB693" s="50"/>
      <c r="AC693" s="50"/>
      <c r="AD693" s="50">
        <f t="shared" si="354"/>
        <v>0</v>
      </c>
      <c r="AE693" s="50">
        <f t="shared" si="355"/>
        <v>0</v>
      </c>
      <c r="AF693" s="50">
        <f t="shared" si="356"/>
        <v>0</v>
      </c>
      <c r="AG693" s="50">
        <f t="shared" si="357"/>
        <v>0</v>
      </c>
      <c r="AI693" s="50">
        <f t="shared" si="358"/>
        <v>0</v>
      </c>
      <c r="AJ693" s="50">
        <f t="shared" si="359"/>
        <v>0</v>
      </c>
      <c r="AK693" s="50">
        <f t="shared" si="360"/>
        <v>0</v>
      </c>
      <c r="AL693" s="50">
        <f t="shared" si="361"/>
        <v>0.11399888566336486</v>
      </c>
      <c r="AR693" s="50">
        <f t="shared" si="362"/>
        <v>0.44984968718545326</v>
      </c>
      <c r="AS693" s="50">
        <f t="shared" si="363"/>
        <v>0.4026266375298212</v>
      </c>
      <c r="AT693" s="50">
        <f t="shared" si="364"/>
        <v>0.55290560355160601</v>
      </c>
      <c r="AV693" s="49">
        <f t="shared" si="365"/>
        <v>0</v>
      </c>
      <c r="AW693" s="49">
        <f t="shared" si="366"/>
        <v>0</v>
      </c>
      <c r="AX693" s="49">
        <f t="shared" si="367"/>
        <v>0</v>
      </c>
      <c r="AY693" s="49">
        <f t="shared" si="368"/>
        <v>456.78734885333552</v>
      </c>
      <c r="AZ693" s="49">
        <f t="shared" si="369"/>
        <v>0</v>
      </c>
      <c r="BA693" s="49">
        <f t="shared" si="370"/>
        <v>0</v>
      </c>
      <c r="BB693" s="49">
        <f t="shared" si="371"/>
        <v>0</v>
      </c>
      <c r="BC693" s="49">
        <f t="shared" si="372"/>
        <v>0</v>
      </c>
      <c r="BD693" s="49">
        <f t="shared" si="373"/>
        <v>0</v>
      </c>
      <c r="BE693" s="49">
        <f t="shared" si="374"/>
        <v>1207.5585062931434</v>
      </c>
      <c r="BF693" s="49">
        <f t="shared" si="375"/>
        <v>1080.7948407195508</v>
      </c>
      <c r="BG693" s="49">
        <f t="shared" si="376"/>
        <v>1484.1976859497893</v>
      </c>
      <c r="BH693" s="72">
        <f t="shared" si="377"/>
        <v>4229.338381815819</v>
      </c>
      <c r="BI693" s="49">
        <f>VLOOKUP(A693,'1_12'!A:O,15,0)</f>
        <v>10809.009999999998</v>
      </c>
      <c r="BJ693" s="73">
        <f t="shared" si="378"/>
        <v>-6579.6716181841794</v>
      </c>
      <c r="BK693" s="50">
        <f t="shared" si="379"/>
        <v>4.3475389937349907E-3</v>
      </c>
    </row>
    <row r="694" spans="1:63" x14ac:dyDescent="0.3">
      <c r="A694" s="77" t="s">
        <v>1725</v>
      </c>
      <c r="B694" s="77" t="s">
        <v>178</v>
      </c>
      <c r="C694" s="77">
        <f>VLOOKUP(B694,Площадь!D:E,2,0)</f>
        <v>52</v>
      </c>
      <c r="D694" s="113"/>
      <c r="E694">
        <v>31</v>
      </c>
      <c r="F694">
        <v>28</v>
      </c>
      <c r="G694">
        <v>31</v>
      </c>
      <c r="H694">
        <v>30</v>
      </c>
      <c r="I694">
        <v>31</v>
      </c>
      <c r="J694">
        <v>30</v>
      </c>
      <c r="K694">
        <v>31</v>
      </c>
      <c r="L694">
        <v>31</v>
      </c>
      <c r="M694">
        <v>30</v>
      </c>
      <c r="N694">
        <v>31</v>
      </c>
      <c r="O694">
        <v>30</v>
      </c>
      <c r="P694">
        <v>31</v>
      </c>
      <c r="Q694">
        <f t="shared" ref="Q694:Q714" si="385">SUM(E694:P694)</f>
        <v>365</v>
      </c>
      <c r="R694" s="50">
        <f>VLOOKUP(B694,'Общие показания'!A:H,8,0)</f>
        <v>0.29013581173156133</v>
      </c>
      <c r="S694" s="50">
        <f>VLOOKUP(B694,'Общие показания'!A:P,16,0)</f>
        <v>4.1058641882684377</v>
      </c>
      <c r="T694" s="50">
        <f t="shared" si="349"/>
        <v>0</v>
      </c>
      <c r="U694" s="50">
        <f t="shared" si="350"/>
        <v>0</v>
      </c>
      <c r="V694" s="50">
        <f t="shared" si="351"/>
        <v>0</v>
      </c>
      <c r="W694" s="50">
        <f t="shared" si="352"/>
        <v>0.29013581173156133</v>
      </c>
      <c r="X694" s="50">
        <f t="shared" si="353"/>
        <v>0</v>
      </c>
      <c r="Y694" s="50"/>
      <c r="Z694" s="50"/>
      <c r="AA694" s="50"/>
      <c r="AB694" s="50"/>
      <c r="AC694" s="50"/>
      <c r="AD694" s="50">
        <f t="shared" si="354"/>
        <v>1.5914647556395907</v>
      </c>
      <c r="AE694" s="50">
        <f t="shared" si="355"/>
        <v>1.107838151347238</v>
      </c>
      <c r="AF694" s="50">
        <f t="shared" si="356"/>
        <v>1.4065612812816093</v>
      </c>
      <c r="AG694" s="50">
        <f t="shared" si="357"/>
        <v>0</v>
      </c>
      <c r="AI694" s="50">
        <f t="shared" si="358"/>
        <v>0</v>
      </c>
      <c r="AJ694" s="50">
        <f t="shared" si="359"/>
        <v>0</v>
      </c>
      <c r="AK694" s="50">
        <f t="shared" si="360"/>
        <v>0</v>
      </c>
      <c r="AL694" s="50">
        <f t="shared" si="361"/>
        <v>0.5888684160094344</v>
      </c>
      <c r="AR694" s="50">
        <f t="shared" si="362"/>
        <v>0.77457562031932348</v>
      </c>
      <c r="AS694" s="50">
        <f t="shared" si="363"/>
        <v>0.69326440899174513</v>
      </c>
      <c r="AT694" s="50">
        <f t="shared" si="364"/>
        <v>0.95202289353256675</v>
      </c>
      <c r="AV694" s="49">
        <f t="shared" si="365"/>
        <v>0</v>
      </c>
      <c r="AW694" s="49">
        <f t="shared" si="366"/>
        <v>0</v>
      </c>
      <c r="AX694" s="49">
        <f t="shared" si="367"/>
        <v>0</v>
      </c>
      <c r="AY694" s="49">
        <f t="shared" si="368"/>
        <v>2359.5637887788193</v>
      </c>
      <c r="AZ694" s="49">
        <f t="shared" si="369"/>
        <v>0</v>
      </c>
      <c r="BA694" s="49">
        <f t="shared" si="370"/>
        <v>0</v>
      </c>
      <c r="BB694" s="49">
        <f t="shared" si="371"/>
        <v>0</v>
      </c>
      <c r="BC694" s="49">
        <f t="shared" si="372"/>
        <v>0</v>
      </c>
      <c r="BD694" s="49">
        <f t="shared" si="373"/>
        <v>0</v>
      </c>
      <c r="BE694" s="49">
        <f t="shared" si="374"/>
        <v>6351.3041436090707</v>
      </c>
      <c r="BF694" s="49">
        <f t="shared" si="375"/>
        <v>4834.8076688715528</v>
      </c>
      <c r="BG694" s="49">
        <f t="shared" si="376"/>
        <v>6331.2890155041823</v>
      </c>
      <c r="BH694" s="72">
        <f t="shared" si="377"/>
        <v>19876.964616763624</v>
      </c>
      <c r="BI694" s="49">
        <f>VLOOKUP(A694,'1_12'!A:O,15,0)</f>
        <v>20100.509999999998</v>
      </c>
      <c r="BJ694" s="73">
        <f t="shared" si="378"/>
        <v>-223.54538323637462</v>
      </c>
      <c r="BK694" s="50">
        <f t="shared" si="379"/>
        <v>1.1866556632777355E-2</v>
      </c>
    </row>
    <row r="695" spans="1:63" x14ac:dyDescent="0.3">
      <c r="A695" s="77" t="s">
        <v>1289</v>
      </c>
      <c r="B695" s="77" t="s">
        <v>267</v>
      </c>
      <c r="C695" s="77">
        <f>VLOOKUP(B695,Площадь!D:E,2,0)</f>
        <v>60</v>
      </c>
      <c r="D695" s="113"/>
      <c r="E695">
        <v>31</v>
      </c>
      <c r="F695">
        <v>28</v>
      </c>
      <c r="G695">
        <v>31</v>
      </c>
      <c r="H695">
        <v>30</v>
      </c>
      <c r="I695">
        <v>31</v>
      </c>
      <c r="J695">
        <v>30</v>
      </c>
      <c r="K695">
        <v>31</v>
      </c>
      <c r="L695">
        <v>31</v>
      </c>
      <c r="M695">
        <v>30</v>
      </c>
      <c r="N695">
        <v>31</v>
      </c>
      <c r="O695">
        <v>30</v>
      </c>
      <c r="P695">
        <v>31</v>
      </c>
      <c r="Q695">
        <f t="shared" si="385"/>
        <v>365</v>
      </c>
      <c r="R695" s="50">
        <f>VLOOKUP(B695,'Общие показания'!A:H,8,0)</f>
        <v>0.33477209045949385</v>
      </c>
      <c r="S695" s="50">
        <f>VLOOKUP(B695,'Общие показания'!A:P,16,0)</f>
        <v>2.5002279095405058</v>
      </c>
      <c r="T695" s="50">
        <f t="shared" si="349"/>
        <v>0</v>
      </c>
      <c r="U695" s="50">
        <f t="shared" si="350"/>
        <v>0</v>
      </c>
      <c r="V695" s="50">
        <f t="shared" si="351"/>
        <v>0</v>
      </c>
      <c r="W695" s="50">
        <f t="shared" si="352"/>
        <v>0.33477209045949385</v>
      </c>
      <c r="X695" s="50">
        <f t="shared" si="353"/>
        <v>0</v>
      </c>
      <c r="Y695" s="50"/>
      <c r="Z695" s="50"/>
      <c r="AA695" s="50"/>
      <c r="AB695" s="50"/>
      <c r="AC695" s="50"/>
      <c r="AD695" s="50">
        <f t="shared" si="354"/>
        <v>0.96910769977957711</v>
      </c>
      <c r="AE695" s="50">
        <f t="shared" si="355"/>
        <v>0.67460776544103096</v>
      </c>
      <c r="AF695" s="50">
        <f t="shared" si="356"/>
        <v>0.85651244431989793</v>
      </c>
      <c r="AG695" s="50">
        <f t="shared" si="357"/>
        <v>0</v>
      </c>
      <c r="AI695" s="50">
        <f t="shared" si="358"/>
        <v>0</v>
      </c>
      <c r="AJ695" s="50">
        <f t="shared" si="359"/>
        <v>0</v>
      </c>
      <c r="AK695" s="50">
        <f t="shared" si="360"/>
        <v>0</v>
      </c>
      <c r="AL695" s="50">
        <f t="shared" si="361"/>
        <v>0.67946355693396265</v>
      </c>
      <c r="AR695" s="50">
        <f t="shared" si="362"/>
        <v>0.89374110036845023</v>
      </c>
      <c r="AS695" s="50">
        <f t="shared" si="363"/>
        <v>0.79992047191355209</v>
      </c>
      <c r="AT695" s="50">
        <f t="shared" si="364"/>
        <v>1.0984879540760386</v>
      </c>
      <c r="AV695" s="49">
        <f t="shared" si="365"/>
        <v>0</v>
      </c>
      <c r="AW695" s="49">
        <f t="shared" si="366"/>
        <v>0</v>
      </c>
      <c r="AX695" s="49">
        <f t="shared" si="367"/>
        <v>0</v>
      </c>
      <c r="AY695" s="49">
        <f t="shared" si="368"/>
        <v>2722.5736024370985</v>
      </c>
      <c r="AZ695" s="49">
        <f t="shared" si="369"/>
        <v>0</v>
      </c>
      <c r="BA695" s="49">
        <f t="shared" si="370"/>
        <v>0</v>
      </c>
      <c r="BB695" s="49">
        <f t="shared" si="371"/>
        <v>0</v>
      </c>
      <c r="BC695" s="49">
        <f t="shared" si="372"/>
        <v>0</v>
      </c>
      <c r="BD695" s="49">
        <f t="shared" si="373"/>
        <v>0</v>
      </c>
      <c r="BE695" s="49">
        <f t="shared" si="374"/>
        <v>5000.556805165359</v>
      </c>
      <c r="BF695" s="49">
        <f t="shared" si="375"/>
        <v>3958.1646192251483</v>
      </c>
      <c r="BG695" s="49">
        <f t="shared" si="376"/>
        <v>5247.9248694381167</v>
      </c>
      <c r="BH695" s="72">
        <f t="shared" si="377"/>
        <v>16929.21989626572</v>
      </c>
      <c r="BI695" s="49">
        <f>VLOOKUP(A695,'1_12'!A:O,15,0)</f>
        <v>23192.909999999996</v>
      </c>
      <c r="BJ695" s="73">
        <f t="shared" si="378"/>
        <v>-6263.6901037342759</v>
      </c>
      <c r="BK695" s="50">
        <f t="shared" si="379"/>
        <v>8.7591848379055589E-3</v>
      </c>
    </row>
    <row r="696" spans="1:63" x14ac:dyDescent="0.3">
      <c r="A696" s="77" t="s">
        <v>1605</v>
      </c>
      <c r="B696" s="77" t="s">
        <v>233</v>
      </c>
      <c r="C696" s="77">
        <f>VLOOKUP(B696,Площадь!D:E,2,0)</f>
        <v>78.400000000000006</v>
      </c>
      <c r="D696" s="113"/>
      <c r="E696">
        <v>31</v>
      </c>
      <c r="F696">
        <v>28</v>
      </c>
      <c r="G696">
        <v>31</v>
      </c>
      <c r="H696">
        <v>30</v>
      </c>
      <c r="I696">
        <v>31</v>
      </c>
      <c r="J696">
        <v>30</v>
      </c>
      <c r="K696">
        <v>31</v>
      </c>
      <c r="L696">
        <v>31</v>
      </c>
      <c r="M696">
        <v>30</v>
      </c>
      <c r="N696">
        <v>31</v>
      </c>
      <c r="O696">
        <v>30</v>
      </c>
      <c r="P696">
        <v>31</v>
      </c>
      <c r="Q696">
        <f t="shared" si="385"/>
        <v>365</v>
      </c>
      <c r="R696" s="50">
        <f>VLOOKUP(B696,'Общие показания'!A:H,8,0)</f>
        <v>0.43743553153373865</v>
      </c>
      <c r="S696" s="50">
        <f>VLOOKUP(B696,'Общие показания'!A:P,16,0)</f>
        <v>1.0415644684662606</v>
      </c>
      <c r="T696" s="50">
        <f t="shared" si="349"/>
        <v>0</v>
      </c>
      <c r="U696" s="50">
        <f t="shared" si="350"/>
        <v>0</v>
      </c>
      <c r="V696" s="50">
        <f t="shared" si="351"/>
        <v>0</v>
      </c>
      <c r="W696" s="50">
        <f t="shared" si="352"/>
        <v>0.43743553153373865</v>
      </c>
      <c r="X696" s="50">
        <f t="shared" si="353"/>
        <v>0</v>
      </c>
      <c r="Y696" s="50"/>
      <c r="Z696" s="50"/>
      <c r="AA696" s="50"/>
      <c r="AB696" s="50"/>
      <c r="AC696" s="50"/>
      <c r="AD696" s="50">
        <f t="shared" si="354"/>
        <v>0.40371845396805522</v>
      </c>
      <c r="AE696" s="50">
        <f t="shared" si="355"/>
        <v>0.28103337137930456</v>
      </c>
      <c r="AF696" s="50">
        <f t="shared" si="356"/>
        <v>0.35681264311890087</v>
      </c>
      <c r="AG696" s="50">
        <f t="shared" si="357"/>
        <v>0</v>
      </c>
      <c r="AI696" s="50">
        <f t="shared" si="358"/>
        <v>0</v>
      </c>
      <c r="AJ696" s="50">
        <f t="shared" si="359"/>
        <v>0</v>
      </c>
      <c r="AK696" s="50">
        <f t="shared" si="360"/>
        <v>0</v>
      </c>
      <c r="AL696" s="50">
        <f t="shared" si="361"/>
        <v>0.88783238106037798</v>
      </c>
      <c r="AR696" s="50">
        <f t="shared" si="362"/>
        <v>1.1678217044814416</v>
      </c>
      <c r="AS696" s="50">
        <f t="shared" si="363"/>
        <v>1.0452294166337082</v>
      </c>
      <c r="AT696" s="50">
        <f t="shared" si="364"/>
        <v>1.4353575933260239</v>
      </c>
      <c r="AV696" s="49">
        <f t="shared" si="365"/>
        <v>0</v>
      </c>
      <c r="AW696" s="49">
        <f t="shared" si="366"/>
        <v>0</v>
      </c>
      <c r="AX696" s="49">
        <f t="shared" si="367"/>
        <v>0</v>
      </c>
      <c r="AY696" s="49">
        <f t="shared" si="368"/>
        <v>3557.4961738511433</v>
      </c>
      <c r="AZ696" s="49">
        <f t="shared" si="369"/>
        <v>0</v>
      </c>
      <c r="BA696" s="49">
        <f t="shared" si="370"/>
        <v>0</v>
      </c>
      <c r="BB696" s="49">
        <f t="shared" si="371"/>
        <v>0</v>
      </c>
      <c r="BC696" s="49">
        <f t="shared" si="372"/>
        <v>0</v>
      </c>
      <c r="BD696" s="49">
        <f t="shared" si="373"/>
        <v>0</v>
      </c>
      <c r="BE696" s="49">
        <f t="shared" si="374"/>
        <v>4218.5795397354914</v>
      </c>
      <c r="BF696" s="49">
        <f t="shared" si="375"/>
        <v>3560.1667776306108</v>
      </c>
      <c r="BG696" s="49">
        <f t="shared" si="376"/>
        <v>4810.8300959032986</v>
      </c>
      <c r="BH696" s="72">
        <f t="shared" si="377"/>
        <v>16147.072587120545</v>
      </c>
      <c r="BI696" s="49">
        <f>VLOOKUP(A696,'1_12'!A:O,15,0)</f>
        <v>30305.340000000011</v>
      </c>
      <c r="BJ696" s="73">
        <f t="shared" si="378"/>
        <v>-14158.267412879466</v>
      </c>
      <c r="BK696" s="50">
        <f t="shared" si="379"/>
        <v>6.3937511644361717E-3</v>
      </c>
    </row>
    <row r="697" spans="1:63" x14ac:dyDescent="0.3">
      <c r="A697" s="77" t="s">
        <v>1617</v>
      </c>
      <c r="B697" s="77" t="s">
        <v>255</v>
      </c>
      <c r="C697" s="77">
        <f>VLOOKUP(B697,Площадь!D:E,2,0)</f>
        <v>30.2</v>
      </c>
      <c r="D697" s="113"/>
      <c r="E697">
        <v>31</v>
      </c>
      <c r="F697">
        <v>28</v>
      </c>
      <c r="G697">
        <v>31</v>
      </c>
      <c r="H697">
        <v>30</v>
      </c>
      <c r="I697">
        <v>31</v>
      </c>
      <c r="J697">
        <v>30</v>
      </c>
      <c r="K697">
        <v>31</v>
      </c>
      <c r="L697">
        <v>31</v>
      </c>
      <c r="M697">
        <v>30</v>
      </c>
      <c r="N697">
        <v>31</v>
      </c>
      <c r="O697">
        <v>30</v>
      </c>
      <c r="P697">
        <v>31</v>
      </c>
      <c r="Q697">
        <f t="shared" si="385"/>
        <v>365</v>
      </c>
      <c r="R697" s="50">
        <f>VLOOKUP(B697,'Общие показания'!A:H,8,0)</f>
        <v>0</v>
      </c>
      <c r="S697" s="50">
        <f>VLOOKUP(B697,'Общие показания'!A:P,16,0)</f>
        <v>1.9160000000000004</v>
      </c>
      <c r="T697" s="50">
        <f t="shared" si="349"/>
        <v>0</v>
      </c>
      <c r="U697" s="50">
        <f t="shared" si="350"/>
        <v>0</v>
      </c>
      <c r="V697" s="50">
        <f t="shared" si="351"/>
        <v>0</v>
      </c>
      <c r="W697" s="50">
        <f t="shared" si="352"/>
        <v>0</v>
      </c>
      <c r="X697" s="50">
        <f t="shared" si="353"/>
        <v>0</v>
      </c>
      <c r="Y697" s="50"/>
      <c r="Z697" s="50"/>
      <c r="AA697" s="50"/>
      <c r="AB697" s="50"/>
      <c r="AC697" s="50"/>
      <c r="AD697" s="50">
        <f t="shared" si="354"/>
        <v>0.74265643771607859</v>
      </c>
      <c r="AE697" s="50">
        <f t="shared" si="355"/>
        <v>0.51697226226970705</v>
      </c>
      <c r="AF697" s="50">
        <f t="shared" si="356"/>
        <v>0.65637130001421495</v>
      </c>
      <c r="AG697" s="50">
        <f t="shared" si="357"/>
        <v>0</v>
      </c>
      <c r="AI697" s="50">
        <f t="shared" si="358"/>
        <v>0</v>
      </c>
      <c r="AJ697" s="50">
        <f t="shared" si="359"/>
        <v>0</v>
      </c>
      <c r="AK697" s="50">
        <f t="shared" si="360"/>
        <v>0</v>
      </c>
      <c r="AL697" s="50">
        <f t="shared" si="361"/>
        <v>0.34199665699009457</v>
      </c>
      <c r="AR697" s="50">
        <f t="shared" si="362"/>
        <v>0.44984968718545326</v>
      </c>
      <c r="AS697" s="50">
        <f t="shared" si="363"/>
        <v>0.4026266375298212</v>
      </c>
      <c r="AT697" s="50">
        <f t="shared" si="364"/>
        <v>0.55290560355160601</v>
      </c>
      <c r="AV697" s="49">
        <f t="shared" si="365"/>
        <v>0</v>
      </c>
      <c r="AW697" s="49">
        <f t="shared" si="366"/>
        <v>0</v>
      </c>
      <c r="AX697" s="49">
        <f t="shared" si="367"/>
        <v>0</v>
      </c>
      <c r="AY697" s="49">
        <f t="shared" si="368"/>
        <v>918.04214615793035</v>
      </c>
      <c r="AZ697" s="49">
        <f t="shared" si="369"/>
        <v>0</v>
      </c>
      <c r="BA697" s="49">
        <f t="shared" si="370"/>
        <v>0</v>
      </c>
      <c r="BB697" s="49">
        <f t="shared" si="371"/>
        <v>0</v>
      </c>
      <c r="BC697" s="49">
        <f t="shared" si="372"/>
        <v>0</v>
      </c>
      <c r="BD697" s="49">
        <f t="shared" si="373"/>
        <v>0</v>
      </c>
      <c r="BE697" s="49">
        <f t="shared" si="374"/>
        <v>3201.1157414406762</v>
      </c>
      <c r="BF697" s="49">
        <f t="shared" si="375"/>
        <v>2468.534502665862</v>
      </c>
      <c r="BG697" s="49">
        <f t="shared" si="376"/>
        <v>3246.1345488559468</v>
      </c>
      <c r="BH697" s="72">
        <f t="shared" si="377"/>
        <v>9833.8269391204158</v>
      </c>
      <c r="BI697" s="49">
        <f>VLOOKUP(A697,'1_12'!A:O,15,0)</f>
        <v>11673.72</v>
      </c>
      <c r="BJ697" s="73">
        <f t="shared" si="378"/>
        <v>-1839.8930608795836</v>
      </c>
      <c r="BK697" s="50">
        <f t="shared" si="379"/>
        <v>1.0108660555344855E-2</v>
      </c>
    </row>
    <row r="698" spans="1:63" x14ac:dyDescent="0.3">
      <c r="A698" s="77" t="s">
        <v>1296</v>
      </c>
      <c r="B698" s="77" t="s">
        <v>329</v>
      </c>
      <c r="C698" s="77">
        <f>VLOOKUP(B698,Площадь!D:E,2,0)</f>
        <v>52</v>
      </c>
      <c r="D698" s="113"/>
      <c r="E698">
        <v>31</v>
      </c>
      <c r="F698">
        <v>28</v>
      </c>
      <c r="G698">
        <v>31</v>
      </c>
      <c r="H698">
        <v>30</v>
      </c>
      <c r="I698">
        <v>31</v>
      </c>
      <c r="J698">
        <v>30</v>
      </c>
      <c r="K698">
        <v>31</v>
      </c>
      <c r="L698">
        <v>31</v>
      </c>
      <c r="M698">
        <v>30</v>
      </c>
      <c r="N698">
        <v>31</v>
      </c>
      <c r="O698">
        <v>30</v>
      </c>
      <c r="P698">
        <v>31</v>
      </c>
      <c r="Q698">
        <f t="shared" si="385"/>
        <v>365</v>
      </c>
      <c r="R698" s="50">
        <f>VLOOKUP(B698,'Общие показания'!A:H,8,0)</f>
        <v>0.29013581173156133</v>
      </c>
      <c r="S698" s="50">
        <f>VLOOKUP(B698,'Общие показания'!A:P,16,0)</f>
        <v>2.3458641882684379</v>
      </c>
      <c r="T698" s="50">
        <f t="shared" si="349"/>
        <v>0</v>
      </c>
      <c r="U698" s="50">
        <f t="shared" si="350"/>
        <v>0</v>
      </c>
      <c r="V698" s="50">
        <f t="shared" si="351"/>
        <v>0</v>
      </c>
      <c r="W698" s="50">
        <f t="shared" si="352"/>
        <v>0.29013581173156133</v>
      </c>
      <c r="X698" s="50">
        <f t="shared" si="353"/>
        <v>0</v>
      </c>
      <c r="Y698" s="50"/>
      <c r="Z698" s="50"/>
      <c r="AA698" s="50"/>
      <c r="AB698" s="50"/>
      <c r="AC698" s="50"/>
      <c r="AD698" s="50">
        <f t="shared" si="354"/>
        <v>0.90927512600477978</v>
      </c>
      <c r="AE698" s="50">
        <f t="shared" si="355"/>
        <v>0.63295757640220462</v>
      </c>
      <c r="AF698" s="50">
        <f t="shared" si="356"/>
        <v>0.80363148586145372</v>
      </c>
      <c r="AG698" s="50">
        <f t="shared" si="357"/>
        <v>0</v>
      </c>
      <c r="AI698" s="50">
        <f t="shared" si="358"/>
        <v>0</v>
      </c>
      <c r="AJ698" s="50">
        <f t="shared" si="359"/>
        <v>0</v>
      </c>
      <c r="AK698" s="50">
        <f t="shared" si="360"/>
        <v>0</v>
      </c>
      <c r="AL698" s="50">
        <f t="shared" si="361"/>
        <v>0.5888684160094344</v>
      </c>
      <c r="AR698" s="50">
        <f t="shared" si="362"/>
        <v>0.77457562031932348</v>
      </c>
      <c r="AS698" s="50">
        <f t="shared" si="363"/>
        <v>0.69326440899174513</v>
      </c>
      <c r="AT698" s="50">
        <f t="shared" si="364"/>
        <v>0.95202289353256675</v>
      </c>
      <c r="AV698" s="49">
        <f t="shared" si="365"/>
        <v>0</v>
      </c>
      <c r="AW698" s="49">
        <f t="shared" si="366"/>
        <v>0</v>
      </c>
      <c r="AX698" s="49">
        <f t="shared" si="367"/>
        <v>0</v>
      </c>
      <c r="AY698" s="49">
        <f t="shared" si="368"/>
        <v>2359.5637887788193</v>
      </c>
      <c r="AZ698" s="49">
        <f t="shared" si="369"/>
        <v>0</v>
      </c>
      <c r="BA698" s="49">
        <f t="shared" si="370"/>
        <v>0</v>
      </c>
      <c r="BB698" s="49">
        <f t="shared" si="371"/>
        <v>0</v>
      </c>
      <c r="BC698" s="49">
        <f t="shared" si="372"/>
        <v>0</v>
      </c>
      <c r="BD698" s="49">
        <f t="shared" si="373"/>
        <v>0</v>
      </c>
      <c r="BE698" s="49">
        <f t="shared" si="374"/>
        <v>4520.0615894025705</v>
      </c>
      <c r="BF698" s="49">
        <f t="shared" si="375"/>
        <v>3560.0572487121035</v>
      </c>
      <c r="BG698" s="49">
        <f t="shared" si="376"/>
        <v>4712.8083898701334</v>
      </c>
      <c r="BH698" s="72">
        <f t="shared" si="377"/>
        <v>15152.491016763626</v>
      </c>
      <c r="BI698" s="49">
        <f>VLOOKUP(A698,'1_12'!A:O,15,0)</f>
        <v>20100.509999999998</v>
      </c>
      <c r="BJ698" s="73">
        <f t="shared" si="378"/>
        <v>-4948.0189832363722</v>
      </c>
      <c r="BK698" s="50">
        <f t="shared" si="379"/>
        <v>9.0460438122645336E-3</v>
      </c>
    </row>
    <row r="699" spans="1:63" x14ac:dyDescent="0.3">
      <c r="A699" s="77" t="s">
        <v>1812</v>
      </c>
      <c r="B699" s="77" t="s">
        <v>336</v>
      </c>
      <c r="C699" s="77">
        <f>VLOOKUP(B699,Площадь!D:E,2,0)</f>
        <v>55.7</v>
      </c>
      <c r="D699" s="113"/>
      <c r="E699">
        <v>31</v>
      </c>
      <c r="F699">
        <v>28</v>
      </c>
      <c r="G699">
        <v>31</v>
      </c>
      <c r="H699">
        <v>30</v>
      </c>
      <c r="I699">
        <v>31</v>
      </c>
      <c r="J699">
        <v>30</v>
      </c>
      <c r="K699">
        <v>31</v>
      </c>
      <c r="L699">
        <v>31</v>
      </c>
      <c r="M699">
        <v>30</v>
      </c>
      <c r="N699">
        <v>31</v>
      </c>
      <c r="O699">
        <v>30</v>
      </c>
      <c r="P699">
        <v>31</v>
      </c>
      <c r="Q699">
        <f t="shared" si="385"/>
        <v>365</v>
      </c>
      <c r="R699" s="50">
        <f>VLOOKUP(B699,'Общие показания'!A:H,8,0)</f>
        <v>0.31078009064323014</v>
      </c>
      <c r="S699" s="50">
        <f>VLOOKUP(B699,'Общие показания'!A:P,16,0)</f>
        <v>5.6892199093567699</v>
      </c>
      <c r="T699" s="50">
        <f t="shared" si="349"/>
        <v>0</v>
      </c>
      <c r="U699" s="50">
        <f t="shared" si="350"/>
        <v>0</v>
      </c>
      <c r="V699" s="50">
        <f t="shared" si="351"/>
        <v>0</v>
      </c>
      <c r="W699" s="50">
        <f t="shared" si="352"/>
        <v>0.31078009064323014</v>
      </c>
      <c r="X699" s="50">
        <f t="shared" si="353"/>
        <v>0</v>
      </c>
      <c r="Y699" s="50"/>
      <c r="Z699" s="50"/>
      <c r="AA699" s="50"/>
      <c r="AB699" s="50"/>
      <c r="AC699" s="50"/>
      <c r="AD699" s="50">
        <f t="shared" si="354"/>
        <v>2.2051856948153912</v>
      </c>
      <c r="AE699" s="50">
        <f t="shared" si="355"/>
        <v>1.5350568304227694</v>
      </c>
      <c r="AF699" s="50">
        <f t="shared" si="356"/>
        <v>1.94897738411861</v>
      </c>
      <c r="AG699" s="50">
        <f t="shared" si="357"/>
        <v>0</v>
      </c>
      <c r="AI699" s="50">
        <f t="shared" si="358"/>
        <v>0</v>
      </c>
      <c r="AJ699" s="50">
        <f t="shared" si="359"/>
        <v>0</v>
      </c>
      <c r="AK699" s="50">
        <f t="shared" si="360"/>
        <v>0</v>
      </c>
      <c r="AL699" s="50">
        <f t="shared" si="361"/>
        <v>0.63076866868702874</v>
      </c>
      <c r="AR699" s="50">
        <f t="shared" si="362"/>
        <v>0.8296896548420446</v>
      </c>
      <c r="AS699" s="50">
        <f t="shared" si="363"/>
        <v>0.74259283809308085</v>
      </c>
      <c r="AT699" s="50">
        <f t="shared" si="364"/>
        <v>1.0197629840339224</v>
      </c>
      <c r="AV699" s="49">
        <f t="shared" si="365"/>
        <v>0</v>
      </c>
      <c r="AW699" s="49">
        <f t="shared" si="366"/>
        <v>0</v>
      </c>
      <c r="AX699" s="49">
        <f t="shared" si="367"/>
        <v>0</v>
      </c>
      <c r="AY699" s="49">
        <f t="shared" si="368"/>
        <v>2527.4558275957738</v>
      </c>
      <c r="AZ699" s="49">
        <f t="shared" si="369"/>
        <v>0</v>
      </c>
      <c r="BA699" s="49">
        <f t="shared" si="370"/>
        <v>0</v>
      </c>
      <c r="BB699" s="49">
        <f t="shared" si="371"/>
        <v>0</v>
      </c>
      <c r="BC699" s="49">
        <f t="shared" si="372"/>
        <v>0</v>
      </c>
      <c r="BD699" s="49">
        <f t="shared" si="373"/>
        <v>0</v>
      </c>
      <c r="BE699" s="49">
        <f t="shared" si="374"/>
        <v>8146.6979936064354</v>
      </c>
      <c r="BF699" s="49">
        <f t="shared" si="375"/>
        <v>6114.0316641772079</v>
      </c>
      <c r="BG699" s="49">
        <f t="shared" si="376"/>
        <v>7969.1678946539323</v>
      </c>
      <c r="BH699" s="72">
        <f t="shared" si="377"/>
        <v>24757.35338003335</v>
      </c>
      <c r="BI699" s="49">
        <f>VLOOKUP(A699,'1_12'!A:O,15,0)</f>
        <v>21530.699999999997</v>
      </c>
      <c r="BJ699" s="73">
        <f t="shared" si="378"/>
        <v>3226.6533800333527</v>
      </c>
      <c r="BK699" s="50">
        <f t="shared" si="379"/>
        <v>1.3798345520131771E-2</v>
      </c>
    </row>
    <row r="700" spans="1:63" x14ac:dyDescent="0.3">
      <c r="A700" s="77" t="s">
        <v>1636</v>
      </c>
      <c r="B700" s="77" t="s">
        <v>84</v>
      </c>
      <c r="C700" s="77">
        <f>VLOOKUP(B700,Площадь!D:E,2,0)</f>
        <v>60</v>
      </c>
      <c r="D700" s="113"/>
      <c r="E700">
        <v>31</v>
      </c>
      <c r="F700">
        <v>28</v>
      </c>
      <c r="G700">
        <v>31</v>
      </c>
      <c r="H700">
        <v>30</v>
      </c>
      <c r="I700">
        <v>31</v>
      </c>
      <c r="J700">
        <v>30</v>
      </c>
      <c r="K700">
        <v>31</v>
      </c>
      <c r="L700">
        <v>31</v>
      </c>
      <c r="M700">
        <v>30</v>
      </c>
      <c r="N700">
        <v>31</v>
      </c>
      <c r="O700">
        <v>30</v>
      </c>
      <c r="P700">
        <v>31</v>
      </c>
      <c r="Q700">
        <f t="shared" si="385"/>
        <v>365</v>
      </c>
      <c r="R700" s="50">
        <f>VLOOKUP(B700,'Общие показания'!A:H,8,0)</f>
        <v>0.33477209045949385</v>
      </c>
      <c r="S700" s="50">
        <f>VLOOKUP(B700,'Общие показания'!A:P,16,0)</f>
        <v>0</v>
      </c>
      <c r="T700" s="50">
        <f t="shared" si="349"/>
        <v>0</v>
      </c>
      <c r="U700" s="50">
        <f t="shared" si="350"/>
        <v>0</v>
      </c>
      <c r="V700" s="50">
        <f t="shared" si="351"/>
        <v>0</v>
      </c>
      <c r="W700" s="50">
        <f t="shared" si="352"/>
        <v>0.33477209045949385</v>
      </c>
      <c r="X700" s="50">
        <f t="shared" si="353"/>
        <v>0</v>
      </c>
      <c r="Y700" s="50"/>
      <c r="Z700" s="50"/>
      <c r="AA700" s="50"/>
      <c r="AB700" s="50"/>
      <c r="AC700" s="50"/>
      <c r="AD700" s="50">
        <f t="shared" si="354"/>
        <v>0</v>
      </c>
      <c r="AE700" s="50">
        <f t="shared" si="355"/>
        <v>0</v>
      </c>
      <c r="AF700" s="50">
        <f t="shared" si="356"/>
        <v>0</v>
      </c>
      <c r="AG700" s="50">
        <f t="shared" si="357"/>
        <v>0</v>
      </c>
      <c r="AI700" s="50">
        <f t="shared" si="358"/>
        <v>0</v>
      </c>
      <c r="AJ700" s="50">
        <f t="shared" si="359"/>
        <v>0</v>
      </c>
      <c r="AK700" s="50">
        <f t="shared" si="360"/>
        <v>0</v>
      </c>
      <c r="AL700" s="50">
        <f t="shared" si="361"/>
        <v>0.67946355693396265</v>
      </c>
      <c r="AR700" s="50">
        <f t="shared" si="362"/>
        <v>0.89374110036845023</v>
      </c>
      <c r="AS700" s="50">
        <f t="shared" si="363"/>
        <v>0.79992047191355209</v>
      </c>
      <c r="AT700" s="50">
        <f t="shared" si="364"/>
        <v>1.0984879540760386</v>
      </c>
      <c r="AV700" s="49">
        <f t="shared" si="365"/>
        <v>0</v>
      </c>
      <c r="AW700" s="49">
        <f t="shared" si="366"/>
        <v>0</v>
      </c>
      <c r="AX700" s="49">
        <f t="shared" si="367"/>
        <v>0</v>
      </c>
      <c r="AY700" s="49">
        <f t="shared" si="368"/>
        <v>2722.5736024370985</v>
      </c>
      <c r="AZ700" s="49">
        <f t="shared" si="369"/>
        <v>0</v>
      </c>
      <c r="BA700" s="49">
        <f t="shared" si="370"/>
        <v>0</v>
      </c>
      <c r="BB700" s="49">
        <f t="shared" si="371"/>
        <v>0</v>
      </c>
      <c r="BC700" s="49">
        <f t="shared" si="372"/>
        <v>0</v>
      </c>
      <c r="BD700" s="49">
        <f t="shared" si="373"/>
        <v>0</v>
      </c>
      <c r="BE700" s="49">
        <f t="shared" si="374"/>
        <v>2399.122860185053</v>
      </c>
      <c r="BF700" s="49">
        <f t="shared" si="375"/>
        <v>2147.274517985863</v>
      </c>
      <c r="BG700" s="49">
        <f t="shared" si="376"/>
        <v>2948.7371244035553</v>
      </c>
      <c r="BH700" s="72">
        <f t="shared" si="377"/>
        <v>10217.70810501157</v>
      </c>
      <c r="BI700" s="49">
        <f>VLOOKUP(A700,'1_12'!A:O,15,0)</f>
        <v>23192.909999999996</v>
      </c>
      <c r="BJ700" s="73">
        <f t="shared" si="378"/>
        <v>-12975.201894988426</v>
      </c>
      <c r="BK700" s="50">
        <f t="shared" si="379"/>
        <v>5.2866460746548577E-3</v>
      </c>
    </row>
    <row r="701" spans="1:63" x14ac:dyDescent="0.3">
      <c r="A701" s="77" t="s">
        <v>1695</v>
      </c>
      <c r="B701" s="77" t="s">
        <v>199</v>
      </c>
      <c r="C701" s="77">
        <f>VLOOKUP(B701,Площадь!D:E,2,0)</f>
        <v>78.400000000000006</v>
      </c>
      <c r="D701" s="113"/>
      <c r="E701">
        <v>31</v>
      </c>
      <c r="F701">
        <v>28</v>
      </c>
      <c r="G701">
        <v>31</v>
      </c>
      <c r="H701">
        <v>30</v>
      </c>
      <c r="I701">
        <v>31</v>
      </c>
      <c r="J701">
        <v>30</v>
      </c>
      <c r="K701">
        <v>31</v>
      </c>
      <c r="L701">
        <v>31</v>
      </c>
      <c r="M701">
        <v>30</v>
      </c>
      <c r="N701">
        <v>31</v>
      </c>
      <c r="O701">
        <v>30</v>
      </c>
      <c r="P701">
        <v>31</v>
      </c>
      <c r="Q701">
        <f t="shared" si="385"/>
        <v>365</v>
      </c>
      <c r="R701" s="50">
        <f>VLOOKUP(B701,'Общие показания'!A:H,8,0)</f>
        <v>0.43743553153373865</v>
      </c>
      <c r="S701" s="50">
        <f>VLOOKUP(B701,'Общие показания'!A:P,16,0)</f>
        <v>0</v>
      </c>
      <c r="T701" s="50">
        <f t="shared" si="349"/>
        <v>0</v>
      </c>
      <c r="U701" s="50">
        <f t="shared" si="350"/>
        <v>0</v>
      </c>
      <c r="V701" s="50">
        <f t="shared" si="351"/>
        <v>0</v>
      </c>
      <c r="W701" s="50">
        <f t="shared" si="352"/>
        <v>0.43743553153373865</v>
      </c>
      <c r="X701" s="50">
        <f t="shared" si="353"/>
        <v>0</v>
      </c>
      <c r="Y701" s="50"/>
      <c r="Z701" s="50"/>
      <c r="AA701" s="50"/>
      <c r="AB701" s="50"/>
      <c r="AC701" s="50"/>
      <c r="AD701" s="50">
        <f t="shared" si="354"/>
        <v>0</v>
      </c>
      <c r="AE701" s="50">
        <f t="shared" si="355"/>
        <v>0</v>
      </c>
      <c r="AF701" s="50">
        <f t="shared" si="356"/>
        <v>0</v>
      </c>
      <c r="AG701" s="50">
        <f t="shared" si="357"/>
        <v>0</v>
      </c>
      <c r="AI701" s="50">
        <f t="shared" si="358"/>
        <v>0</v>
      </c>
      <c r="AJ701" s="50">
        <f t="shared" si="359"/>
        <v>0</v>
      </c>
      <c r="AK701" s="50">
        <f t="shared" si="360"/>
        <v>0</v>
      </c>
      <c r="AL701" s="50">
        <f t="shared" si="361"/>
        <v>0.88783238106037798</v>
      </c>
      <c r="AR701" s="50">
        <f t="shared" si="362"/>
        <v>1.1678217044814416</v>
      </c>
      <c r="AS701" s="50">
        <f t="shared" si="363"/>
        <v>1.0452294166337082</v>
      </c>
      <c r="AT701" s="50">
        <f t="shared" si="364"/>
        <v>1.4353575933260239</v>
      </c>
      <c r="AV701" s="49">
        <f t="shared" si="365"/>
        <v>0</v>
      </c>
      <c r="AW701" s="49">
        <f t="shared" si="366"/>
        <v>0</v>
      </c>
      <c r="AX701" s="49">
        <f t="shared" si="367"/>
        <v>0</v>
      </c>
      <c r="AY701" s="49">
        <f t="shared" si="368"/>
        <v>3557.4961738511433</v>
      </c>
      <c r="AZ701" s="49">
        <f t="shared" si="369"/>
        <v>0</v>
      </c>
      <c r="BA701" s="49">
        <f t="shared" si="370"/>
        <v>0</v>
      </c>
      <c r="BB701" s="49">
        <f t="shared" si="371"/>
        <v>0</v>
      </c>
      <c r="BC701" s="49">
        <f t="shared" si="372"/>
        <v>0</v>
      </c>
      <c r="BD701" s="49">
        <f t="shared" si="373"/>
        <v>0</v>
      </c>
      <c r="BE701" s="49">
        <f t="shared" si="374"/>
        <v>3134.8538706418026</v>
      </c>
      <c r="BF701" s="49">
        <f t="shared" si="375"/>
        <v>2805.772036834861</v>
      </c>
      <c r="BG701" s="49">
        <f t="shared" si="376"/>
        <v>3853.0165092206457</v>
      </c>
      <c r="BH701" s="72">
        <f t="shared" si="377"/>
        <v>13351.138590548453</v>
      </c>
      <c r="BI701" s="49">
        <f>VLOOKUP(A701,'1_12'!A:O,15,0)</f>
        <v>30305.340000000011</v>
      </c>
      <c r="BJ701" s="73">
        <f t="shared" si="378"/>
        <v>-16954.201409451558</v>
      </c>
      <c r="BK701" s="50">
        <f t="shared" si="379"/>
        <v>5.2866460746548577E-3</v>
      </c>
    </row>
    <row r="702" spans="1:63" x14ac:dyDescent="0.3">
      <c r="A702" s="77" t="s">
        <v>1662</v>
      </c>
      <c r="B702" s="77" t="s">
        <v>105</v>
      </c>
      <c r="C702" s="77">
        <f>VLOOKUP(B702,Площадь!D:E,2,0)</f>
        <v>30.2</v>
      </c>
      <c r="D702" s="113"/>
      <c r="E702">
        <v>31</v>
      </c>
      <c r="F702">
        <v>28</v>
      </c>
      <c r="G702">
        <v>31</v>
      </c>
      <c r="H702">
        <v>30</v>
      </c>
      <c r="I702">
        <v>31</v>
      </c>
      <c r="J702">
        <v>30</v>
      </c>
      <c r="K702">
        <v>31</v>
      </c>
      <c r="L702">
        <v>31</v>
      </c>
      <c r="M702">
        <v>30</v>
      </c>
      <c r="N702">
        <v>31</v>
      </c>
      <c r="O702">
        <v>30</v>
      </c>
      <c r="P702">
        <v>31</v>
      </c>
      <c r="Q702">
        <f t="shared" si="385"/>
        <v>365</v>
      </c>
      <c r="R702" s="50">
        <f>VLOOKUP(B702,'Общие показания'!A:H,8,0)</f>
        <v>0.16850195219794523</v>
      </c>
      <c r="S702" s="50">
        <f>VLOOKUP(B702,'Общие показания'!A:P,16,0)</f>
        <v>3.0254980478020546</v>
      </c>
      <c r="T702" s="50">
        <f t="shared" si="349"/>
        <v>0</v>
      </c>
      <c r="U702" s="50">
        <f t="shared" si="350"/>
        <v>0</v>
      </c>
      <c r="V702" s="50">
        <f t="shared" si="351"/>
        <v>0</v>
      </c>
      <c r="W702" s="50">
        <f t="shared" si="352"/>
        <v>0.16850195219794523</v>
      </c>
      <c r="X702" s="50">
        <f t="shared" si="353"/>
        <v>0</v>
      </c>
      <c r="Y702" s="50"/>
      <c r="Z702" s="50"/>
      <c r="AA702" s="50"/>
      <c r="AB702" s="50"/>
      <c r="AC702" s="50"/>
      <c r="AD702" s="50">
        <f t="shared" si="354"/>
        <v>1.1727064731198451</v>
      </c>
      <c r="AE702" s="50">
        <f t="shared" si="355"/>
        <v>0.81633537070188411</v>
      </c>
      <c r="AF702" s="50">
        <f t="shared" si="356"/>
        <v>1.0364562039803253</v>
      </c>
      <c r="AG702" s="50">
        <f t="shared" si="357"/>
        <v>0</v>
      </c>
      <c r="AI702" s="50">
        <f t="shared" si="358"/>
        <v>0</v>
      </c>
      <c r="AJ702" s="50">
        <f t="shared" si="359"/>
        <v>0</v>
      </c>
      <c r="AK702" s="50">
        <f t="shared" si="360"/>
        <v>0</v>
      </c>
      <c r="AL702" s="50">
        <f t="shared" si="361"/>
        <v>0.34199665699009457</v>
      </c>
      <c r="AR702" s="50">
        <f t="shared" si="362"/>
        <v>0.44984968718545326</v>
      </c>
      <c r="AS702" s="50">
        <f t="shared" si="363"/>
        <v>0.4026266375298212</v>
      </c>
      <c r="AT702" s="50">
        <f t="shared" si="364"/>
        <v>0.55290560355160601</v>
      </c>
      <c r="AV702" s="49">
        <f t="shared" si="365"/>
        <v>0</v>
      </c>
      <c r="AW702" s="49">
        <f t="shared" si="366"/>
        <v>0</v>
      </c>
      <c r="AX702" s="49">
        <f t="shared" si="367"/>
        <v>0</v>
      </c>
      <c r="AY702" s="49">
        <f t="shared" si="368"/>
        <v>1370.3620465600065</v>
      </c>
      <c r="AZ702" s="49">
        <f t="shared" si="369"/>
        <v>0</v>
      </c>
      <c r="BA702" s="49">
        <f t="shared" si="370"/>
        <v>0</v>
      </c>
      <c r="BB702" s="49">
        <f t="shared" si="371"/>
        <v>0</v>
      </c>
      <c r="BC702" s="49">
        <f t="shared" si="372"/>
        <v>0</v>
      </c>
      <c r="BD702" s="49">
        <f t="shared" si="373"/>
        <v>0</v>
      </c>
      <c r="BE702" s="49">
        <f t="shared" si="374"/>
        <v>4355.5248544771302</v>
      </c>
      <c r="BF702" s="49">
        <f t="shared" si="375"/>
        <v>3272.1328564168607</v>
      </c>
      <c r="BG702" s="49">
        <f t="shared" si="376"/>
        <v>4266.4192616664159</v>
      </c>
      <c r="BH702" s="72">
        <f t="shared" si="377"/>
        <v>13264.439019120411</v>
      </c>
      <c r="BI702" s="49">
        <f>VLOOKUP(A702,'1_12'!A:O,15,0)</f>
        <v>11673.72</v>
      </c>
      <c r="BJ702" s="73">
        <f t="shared" si="378"/>
        <v>1590.7190191204118</v>
      </c>
      <c r="BK702" s="50">
        <f t="shared" si="379"/>
        <v>1.3635150621570022E-2</v>
      </c>
    </row>
    <row r="703" spans="1:63" x14ac:dyDescent="0.3">
      <c r="A703" s="77" t="s">
        <v>1777</v>
      </c>
      <c r="B703" s="77" t="s">
        <v>302</v>
      </c>
      <c r="C703" s="77">
        <f>VLOOKUP(B703,Площадь!D:E,2,0)</f>
        <v>52</v>
      </c>
      <c r="D703" s="113"/>
      <c r="E703">
        <v>31</v>
      </c>
      <c r="F703">
        <v>28</v>
      </c>
      <c r="G703">
        <v>31</v>
      </c>
      <c r="H703">
        <v>30</v>
      </c>
      <c r="I703">
        <v>31</v>
      </c>
      <c r="J703">
        <v>30</v>
      </c>
      <c r="K703">
        <v>31</v>
      </c>
      <c r="L703">
        <v>31</v>
      </c>
      <c r="M703">
        <v>30</v>
      </c>
      <c r="N703">
        <v>31</v>
      </c>
      <c r="O703">
        <v>30</v>
      </c>
      <c r="P703">
        <v>31</v>
      </c>
      <c r="Q703">
        <f t="shared" si="385"/>
        <v>365</v>
      </c>
      <c r="R703" s="50">
        <f>VLOOKUP(B703,'Общие показания'!A:H,8,0)</f>
        <v>0</v>
      </c>
      <c r="S703" s="50">
        <f>VLOOKUP(B703,'Общие показания'!A:P,16,0)</f>
        <v>0</v>
      </c>
      <c r="T703" s="50">
        <f t="shared" si="349"/>
        <v>0</v>
      </c>
      <c r="U703" s="50">
        <f t="shared" si="350"/>
        <v>0</v>
      </c>
      <c r="V703" s="50">
        <f t="shared" si="351"/>
        <v>0</v>
      </c>
      <c r="W703" s="50">
        <f t="shared" si="352"/>
        <v>0</v>
      </c>
      <c r="X703" s="50">
        <f t="shared" si="353"/>
        <v>0</v>
      </c>
      <c r="Y703" s="50"/>
      <c r="Z703" s="50"/>
      <c r="AA703" s="50"/>
      <c r="AB703" s="50"/>
      <c r="AC703" s="50"/>
      <c r="AD703" s="50">
        <f t="shared" si="354"/>
        <v>0</v>
      </c>
      <c r="AE703" s="50">
        <f t="shared" si="355"/>
        <v>0</v>
      </c>
      <c r="AF703" s="50">
        <f t="shared" si="356"/>
        <v>0</v>
      </c>
      <c r="AG703" s="50">
        <f t="shared" si="357"/>
        <v>0</v>
      </c>
      <c r="AI703" s="50">
        <f t="shared" si="358"/>
        <v>0</v>
      </c>
      <c r="AJ703" s="50">
        <f t="shared" si="359"/>
        <v>0</v>
      </c>
      <c r="AK703" s="50">
        <f t="shared" si="360"/>
        <v>0</v>
      </c>
      <c r="AL703" s="50">
        <f t="shared" si="361"/>
        <v>0.5888684160094344</v>
      </c>
      <c r="AR703" s="50">
        <f t="shared" si="362"/>
        <v>0.77457562031932348</v>
      </c>
      <c r="AS703" s="50">
        <f t="shared" si="363"/>
        <v>0.69326440899174513</v>
      </c>
      <c r="AT703" s="50">
        <f t="shared" si="364"/>
        <v>0.95202289353256675</v>
      </c>
      <c r="AV703" s="49">
        <f t="shared" si="365"/>
        <v>0</v>
      </c>
      <c r="AW703" s="49">
        <f t="shared" si="366"/>
        <v>0</v>
      </c>
      <c r="AX703" s="49">
        <f t="shared" si="367"/>
        <v>0</v>
      </c>
      <c r="AY703" s="49">
        <f t="shared" si="368"/>
        <v>1580.7348211990854</v>
      </c>
      <c r="AZ703" s="49">
        <f t="shared" si="369"/>
        <v>0</v>
      </c>
      <c r="BA703" s="49">
        <f t="shared" si="370"/>
        <v>0</v>
      </c>
      <c r="BB703" s="49">
        <f t="shared" si="371"/>
        <v>0</v>
      </c>
      <c r="BC703" s="49">
        <f t="shared" si="372"/>
        <v>0</v>
      </c>
      <c r="BD703" s="49">
        <f t="shared" si="373"/>
        <v>0</v>
      </c>
      <c r="BE703" s="49">
        <f t="shared" si="374"/>
        <v>2079.2398121603792</v>
      </c>
      <c r="BF703" s="49">
        <f t="shared" si="375"/>
        <v>1860.971248921081</v>
      </c>
      <c r="BG703" s="49">
        <f t="shared" si="376"/>
        <v>2555.5721744830812</v>
      </c>
      <c r="BH703" s="72">
        <f t="shared" si="377"/>
        <v>8076.5180567636271</v>
      </c>
      <c r="BI703" s="49">
        <f>VLOOKUP(A703,'1_12'!A:O,15,0)</f>
        <v>20100.509999999998</v>
      </c>
      <c r="BJ703" s="73">
        <f t="shared" si="378"/>
        <v>-12023.991943236371</v>
      </c>
      <c r="BK703" s="50">
        <f t="shared" si="379"/>
        <v>4.8216848379055615E-3</v>
      </c>
    </row>
    <row r="704" spans="1:63" x14ac:dyDescent="0.3">
      <c r="A704" s="77" t="s">
        <v>1597</v>
      </c>
      <c r="B704" s="77" t="s">
        <v>181</v>
      </c>
      <c r="C704" s="77">
        <f>VLOOKUP(B704,Площадь!D:E,2,0)</f>
        <v>60</v>
      </c>
      <c r="D704" s="113"/>
      <c r="E704">
        <v>31</v>
      </c>
      <c r="F704">
        <v>28</v>
      </c>
      <c r="G704">
        <v>31</v>
      </c>
      <c r="H704">
        <v>30</v>
      </c>
      <c r="I704">
        <v>31</v>
      </c>
      <c r="J704">
        <v>30</v>
      </c>
      <c r="K704">
        <v>31</v>
      </c>
      <c r="L704">
        <v>31</v>
      </c>
      <c r="M704">
        <v>30</v>
      </c>
      <c r="N704">
        <v>31</v>
      </c>
      <c r="O704">
        <v>30</v>
      </c>
      <c r="P704">
        <v>31</v>
      </c>
      <c r="Q704">
        <f t="shared" si="385"/>
        <v>365</v>
      </c>
      <c r="R704" s="50">
        <f>VLOOKUP(B704,'Общие показания'!A:H,8,0)</f>
        <v>0.33477209045949385</v>
      </c>
      <c r="S704" s="50">
        <f>VLOOKUP(B704,'Общие показания'!A:P,16,0)</f>
        <v>0</v>
      </c>
      <c r="T704" s="50">
        <f t="shared" si="349"/>
        <v>0</v>
      </c>
      <c r="U704" s="50">
        <f t="shared" si="350"/>
        <v>0</v>
      </c>
      <c r="V704" s="50">
        <f t="shared" si="351"/>
        <v>0</v>
      </c>
      <c r="W704" s="50">
        <f t="shared" si="352"/>
        <v>0.33477209045949385</v>
      </c>
      <c r="X704" s="50">
        <f t="shared" si="353"/>
        <v>0</v>
      </c>
      <c r="Y704" s="50"/>
      <c r="Z704" s="50"/>
      <c r="AA704" s="50"/>
      <c r="AB704" s="50"/>
      <c r="AC704" s="50"/>
      <c r="AD704" s="50">
        <f t="shared" si="354"/>
        <v>0</v>
      </c>
      <c r="AE704" s="50">
        <f t="shared" si="355"/>
        <v>0</v>
      </c>
      <c r="AF704" s="50">
        <f t="shared" si="356"/>
        <v>0</v>
      </c>
      <c r="AG704" s="50">
        <f t="shared" si="357"/>
        <v>0</v>
      </c>
      <c r="AI704" s="50">
        <f t="shared" si="358"/>
        <v>0</v>
      </c>
      <c r="AJ704" s="50">
        <f t="shared" si="359"/>
        <v>0</v>
      </c>
      <c r="AK704" s="50">
        <f t="shared" si="360"/>
        <v>0</v>
      </c>
      <c r="AL704" s="50">
        <f t="shared" si="361"/>
        <v>0.67946355693396265</v>
      </c>
      <c r="AR704" s="50">
        <f t="shared" si="362"/>
        <v>0.89374110036845023</v>
      </c>
      <c r="AS704" s="50">
        <f t="shared" si="363"/>
        <v>0.79992047191355209</v>
      </c>
      <c r="AT704" s="50">
        <f t="shared" si="364"/>
        <v>1.0984879540760386</v>
      </c>
      <c r="AV704" s="49">
        <f t="shared" si="365"/>
        <v>0</v>
      </c>
      <c r="AW704" s="49">
        <f t="shared" si="366"/>
        <v>0</v>
      </c>
      <c r="AX704" s="49">
        <f t="shared" si="367"/>
        <v>0</v>
      </c>
      <c r="AY704" s="49">
        <f t="shared" si="368"/>
        <v>2722.5736024370985</v>
      </c>
      <c r="AZ704" s="49">
        <f t="shared" si="369"/>
        <v>0</v>
      </c>
      <c r="BA704" s="49">
        <f t="shared" si="370"/>
        <v>0</v>
      </c>
      <c r="BB704" s="49">
        <f t="shared" si="371"/>
        <v>0</v>
      </c>
      <c r="BC704" s="49">
        <f t="shared" si="372"/>
        <v>0</v>
      </c>
      <c r="BD704" s="49">
        <f t="shared" si="373"/>
        <v>0</v>
      </c>
      <c r="BE704" s="49">
        <f t="shared" si="374"/>
        <v>2399.122860185053</v>
      </c>
      <c r="BF704" s="49">
        <f t="shared" si="375"/>
        <v>2147.274517985863</v>
      </c>
      <c r="BG704" s="49">
        <f t="shared" si="376"/>
        <v>2948.7371244035553</v>
      </c>
      <c r="BH704" s="72">
        <f t="shared" si="377"/>
        <v>10217.70810501157</v>
      </c>
      <c r="BI704" s="49">
        <f>VLOOKUP(A704,'1_12'!A:O,15,0)</f>
        <v>23192.909999999996</v>
      </c>
      <c r="BJ704" s="73">
        <f t="shared" si="378"/>
        <v>-12975.201894988426</v>
      </c>
      <c r="BK704" s="50">
        <f t="shared" si="379"/>
        <v>5.2866460746548577E-3</v>
      </c>
    </row>
    <row r="705" spans="1:63" x14ac:dyDescent="0.3">
      <c r="A705" s="77" t="s">
        <v>1767</v>
      </c>
      <c r="B705" s="77" t="s">
        <v>242</v>
      </c>
      <c r="C705" s="77">
        <f>VLOOKUP(B705,Площадь!D:E,2,0)</f>
        <v>78.400000000000006</v>
      </c>
      <c r="D705" s="113"/>
      <c r="E705">
        <v>31</v>
      </c>
      <c r="F705">
        <v>28</v>
      </c>
      <c r="G705">
        <v>31</v>
      </c>
      <c r="H705">
        <v>30</v>
      </c>
      <c r="I705">
        <v>31</v>
      </c>
      <c r="J705">
        <v>30</v>
      </c>
      <c r="K705">
        <v>31</v>
      </c>
      <c r="L705">
        <v>31</v>
      </c>
      <c r="M705">
        <v>30</v>
      </c>
      <c r="N705">
        <v>31</v>
      </c>
      <c r="O705">
        <v>30</v>
      </c>
      <c r="P705">
        <v>31</v>
      </c>
      <c r="Q705">
        <f t="shared" si="385"/>
        <v>365</v>
      </c>
      <c r="R705" s="50">
        <f>VLOOKUP(B705,'Общие показания'!A:H,8,0)</f>
        <v>0.43743553153373865</v>
      </c>
      <c r="S705" s="50">
        <f>VLOOKUP(B705,'Общие показания'!A:P,16,0)</f>
        <v>4.0925644684662572</v>
      </c>
      <c r="T705" s="50">
        <f t="shared" si="349"/>
        <v>0</v>
      </c>
      <c r="U705" s="50">
        <f t="shared" si="350"/>
        <v>0</v>
      </c>
      <c r="V705" s="50">
        <f t="shared" si="351"/>
        <v>0</v>
      </c>
      <c r="W705" s="50">
        <f t="shared" si="352"/>
        <v>0.43743553153373865</v>
      </c>
      <c r="X705" s="50">
        <f t="shared" si="353"/>
        <v>0</v>
      </c>
      <c r="Y705" s="50"/>
      <c r="Z705" s="50"/>
      <c r="AA705" s="50"/>
      <c r="AB705" s="50"/>
      <c r="AC705" s="50"/>
      <c r="AD705" s="50">
        <f t="shared" si="354"/>
        <v>1.5863096812497632</v>
      </c>
      <c r="AE705" s="50">
        <f t="shared" si="355"/>
        <v>1.1042496407868589</v>
      </c>
      <c r="AF705" s="50">
        <f t="shared" si="356"/>
        <v>1.4020051464296353</v>
      </c>
      <c r="AG705" s="50">
        <f t="shared" si="357"/>
        <v>0</v>
      </c>
      <c r="AI705" s="50">
        <f t="shared" si="358"/>
        <v>0</v>
      </c>
      <c r="AJ705" s="50">
        <f t="shared" si="359"/>
        <v>0</v>
      </c>
      <c r="AK705" s="50">
        <f t="shared" si="360"/>
        <v>0</v>
      </c>
      <c r="AL705" s="50">
        <f t="shared" si="361"/>
        <v>0.88783238106037798</v>
      </c>
      <c r="AR705" s="50">
        <f t="shared" si="362"/>
        <v>1.1678217044814416</v>
      </c>
      <c r="AS705" s="50">
        <f t="shared" si="363"/>
        <v>1.0452294166337082</v>
      </c>
      <c r="AT705" s="50">
        <f t="shared" si="364"/>
        <v>1.4353575933260239</v>
      </c>
      <c r="AV705" s="49">
        <f t="shared" si="365"/>
        <v>0</v>
      </c>
      <c r="AW705" s="49">
        <f t="shared" si="366"/>
        <v>0</v>
      </c>
      <c r="AX705" s="49">
        <f t="shared" si="367"/>
        <v>0</v>
      </c>
      <c r="AY705" s="49">
        <f t="shared" si="368"/>
        <v>3557.4961738511433</v>
      </c>
      <c r="AZ705" s="49">
        <f t="shared" si="369"/>
        <v>0</v>
      </c>
      <c r="BA705" s="49">
        <f t="shared" si="370"/>
        <v>0</v>
      </c>
      <c r="BB705" s="49">
        <f t="shared" si="371"/>
        <v>0</v>
      </c>
      <c r="BC705" s="49">
        <f t="shared" si="372"/>
        <v>0</v>
      </c>
      <c r="BD705" s="49">
        <f t="shared" si="373"/>
        <v>0</v>
      </c>
      <c r="BE705" s="49">
        <f t="shared" si="374"/>
        <v>7393.0801266014178</v>
      </c>
      <c r="BF705" s="49">
        <f t="shared" si="375"/>
        <v>5769.9756025774741</v>
      </c>
      <c r="BG705" s="49">
        <f t="shared" si="376"/>
        <v>7616.5030440905011</v>
      </c>
      <c r="BH705" s="72">
        <f t="shared" si="377"/>
        <v>24337.054947120538</v>
      </c>
      <c r="BI705" s="49">
        <f>VLOOKUP(A705,'1_12'!A:O,15,0)</f>
        <v>30305.340000000011</v>
      </c>
      <c r="BJ705" s="73">
        <f t="shared" si="378"/>
        <v>-5968.2850528794734</v>
      </c>
      <c r="BK705" s="50">
        <f t="shared" si="379"/>
        <v>9.6367358583137191E-3</v>
      </c>
    </row>
    <row r="706" spans="1:63" x14ac:dyDescent="0.3">
      <c r="A706" s="77" t="s">
        <v>1663</v>
      </c>
      <c r="B706" s="77" t="s">
        <v>241</v>
      </c>
      <c r="C706" s="77">
        <f>VLOOKUP(B706,Площадь!D:E,2,0)</f>
        <v>30.2</v>
      </c>
      <c r="D706" s="113"/>
      <c r="E706">
        <v>31</v>
      </c>
      <c r="F706">
        <v>28</v>
      </c>
      <c r="G706">
        <v>31</v>
      </c>
      <c r="H706">
        <v>30</v>
      </c>
      <c r="I706">
        <v>31</v>
      </c>
      <c r="J706">
        <v>30</v>
      </c>
      <c r="K706">
        <v>31</v>
      </c>
      <c r="L706">
        <v>31</v>
      </c>
      <c r="M706">
        <v>30</v>
      </c>
      <c r="N706">
        <v>31</v>
      </c>
      <c r="O706">
        <v>30</v>
      </c>
      <c r="P706">
        <v>31</v>
      </c>
      <c r="Q706">
        <f t="shared" si="385"/>
        <v>365</v>
      </c>
      <c r="R706" s="50">
        <f>VLOOKUP(B706,'Общие показания'!A:H,8,0)</f>
        <v>0.16850195219794523</v>
      </c>
      <c r="S706" s="50">
        <f>VLOOKUP(B706,'Общие показания'!A:P,16,0)</f>
        <v>0</v>
      </c>
      <c r="T706" s="50">
        <f t="shared" si="349"/>
        <v>0</v>
      </c>
      <c r="U706" s="50">
        <f t="shared" si="350"/>
        <v>0</v>
      </c>
      <c r="V706" s="50">
        <f t="shared" si="351"/>
        <v>0</v>
      </c>
      <c r="W706" s="50">
        <f t="shared" si="352"/>
        <v>0.16850195219794523</v>
      </c>
      <c r="X706" s="50">
        <f t="shared" si="353"/>
        <v>0</v>
      </c>
      <c r="Y706" s="50"/>
      <c r="Z706" s="50"/>
      <c r="AA706" s="50"/>
      <c r="AB706" s="50"/>
      <c r="AC706" s="50"/>
      <c r="AD706" s="50">
        <f t="shared" si="354"/>
        <v>0</v>
      </c>
      <c r="AE706" s="50">
        <f t="shared" si="355"/>
        <v>0</v>
      </c>
      <c r="AF706" s="50">
        <f t="shared" si="356"/>
        <v>0</v>
      </c>
      <c r="AG706" s="50">
        <f t="shared" si="357"/>
        <v>0</v>
      </c>
      <c r="AI706" s="50">
        <f t="shared" si="358"/>
        <v>0</v>
      </c>
      <c r="AJ706" s="50">
        <f t="shared" si="359"/>
        <v>0</v>
      </c>
      <c r="AK706" s="50">
        <f t="shared" si="360"/>
        <v>0</v>
      </c>
      <c r="AL706" s="50">
        <f t="shared" si="361"/>
        <v>0.34199665699009457</v>
      </c>
      <c r="AR706" s="50">
        <f t="shared" si="362"/>
        <v>0.44984968718545326</v>
      </c>
      <c r="AS706" s="50">
        <f t="shared" si="363"/>
        <v>0.4026266375298212</v>
      </c>
      <c r="AT706" s="50">
        <f t="shared" si="364"/>
        <v>0.55290560355160601</v>
      </c>
      <c r="AV706" s="49">
        <f t="shared" si="365"/>
        <v>0</v>
      </c>
      <c r="AW706" s="49">
        <f t="shared" si="366"/>
        <v>0</v>
      </c>
      <c r="AX706" s="49">
        <f t="shared" si="367"/>
        <v>0</v>
      </c>
      <c r="AY706" s="49">
        <f t="shared" si="368"/>
        <v>1370.3620465600065</v>
      </c>
      <c r="AZ706" s="49">
        <f t="shared" si="369"/>
        <v>0</v>
      </c>
      <c r="BA706" s="49">
        <f t="shared" si="370"/>
        <v>0</v>
      </c>
      <c r="BB706" s="49">
        <f t="shared" si="371"/>
        <v>0</v>
      </c>
      <c r="BC706" s="49">
        <f t="shared" si="372"/>
        <v>0</v>
      </c>
      <c r="BD706" s="49">
        <f t="shared" si="373"/>
        <v>0</v>
      </c>
      <c r="BE706" s="49">
        <f t="shared" si="374"/>
        <v>1207.5585062931434</v>
      </c>
      <c r="BF706" s="49">
        <f t="shared" si="375"/>
        <v>1080.7948407195508</v>
      </c>
      <c r="BG706" s="49">
        <f t="shared" si="376"/>
        <v>1484.1976859497893</v>
      </c>
      <c r="BH706" s="72">
        <f t="shared" si="377"/>
        <v>5142.9130795224901</v>
      </c>
      <c r="BI706" s="49">
        <f>VLOOKUP(A706,'1_12'!A:O,15,0)</f>
        <v>11673.72</v>
      </c>
      <c r="BJ706" s="73">
        <f t="shared" si="378"/>
        <v>-6530.8069204775093</v>
      </c>
      <c r="BK706" s="50">
        <f t="shared" si="379"/>
        <v>5.2866460746548577E-3</v>
      </c>
    </row>
    <row r="707" spans="1:63" x14ac:dyDescent="0.3">
      <c r="A707" s="77" t="s">
        <v>1656</v>
      </c>
      <c r="B707" s="77" t="s">
        <v>318</v>
      </c>
      <c r="C707" s="77">
        <f>VLOOKUP(B707,Площадь!D:E,2,0)</f>
        <v>52</v>
      </c>
      <c r="D707" s="113"/>
      <c r="E707">
        <v>31</v>
      </c>
      <c r="F707">
        <v>28</v>
      </c>
      <c r="G707">
        <v>31</v>
      </c>
      <c r="H707">
        <v>30</v>
      </c>
      <c r="I707">
        <v>31</v>
      </c>
      <c r="J707">
        <v>30</v>
      </c>
      <c r="K707">
        <v>31</v>
      </c>
      <c r="L707">
        <v>31</v>
      </c>
      <c r="M707">
        <v>30</v>
      </c>
      <c r="N707">
        <v>31</v>
      </c>
      <c r="O707">
        <v>30</v>
      </c>
      <c r="P707">
        <v>31</v>
      </c>
      <c r="Q707">
        <f t="shared" si="385"/>
        <v>365</v>
      </c>
      <c r="R707" s="50">
        <f>VLOOKUP(B707,'Общие показания'!A:H,8,0)</f>
        <v>0.29013581173156133</v>
      </c>
      <c r="S707" s="50">
        <f>VLOOKUP(B707,'Общие показания'!A:P,16,0)</f>
        <v>0</v>
      </c>
      <c r="T707" s="50">
        <f t="shared" ref="T707:T768" si="386">R707*$T$1/31*E707</f>
        <v>0</v>
      </c>
      <c r="U707" s="50">
        <f t="shared" ref="U707:U768" si="387">R707*$U$1/28*F707</f>
        <v>0</v>
      </c>
      <c r="V707" s="50">
        <f t="shared" ref="V707:V768" si="388">R707*$V$1/31*G707</f>
        <v>0</v>
      </c>
      <c r="W707" s="50">
        <f t="shared" ref="W707:W768" si="389">R707*W$1/30*H707</f>
        <v>0.29013581173156133</v>
      </c>
      <c r="X707" s="50">
        <f t="shared" ref="X707:X768" si="390">SUM(T707:W707)-R707</f>
        <v>0</v>
      </c>
      <c r="Y707" s="50"/>
      <c r="Z707" s="50"/>
      <c r="AA707" s="50"/>
      <c r="AB707" s="50"/>
      <c r="AC707" s="50"/>
      <c r="AD707" s="50">
        <f t="shared" ref="AD707:AD768" si="391">(S707*$AD$1)/31*N707</f>
        <v>0</v>
      </c>
      <c r="AE707" s="50">
        <f t="shared" ref="AE707:AE768" si="392">(S707*$AE$1)/30*O707</f>
        <v>0</v>
      </c>
      <c r="AF707" s="50">
        <f t="shared" ref="AF707:AF768" si="393">(S707*$AF$1)/31*P707</f>
        <v>0</v>
      </c>
      <c r="AG707" s="50">
        <f t="shared" ref="AG707:AG768" si="394">S707-AD707-AE707-AF707</f>
        <v>0</v>
      </c>
      <c r="AI707" s="50">
        <f t="shared" si="358"/>
        <v>0</v>
      </c>
      <c r="AJ707" s="50">
        <f t="shared" si="359"/>
        <v>0</v>
      </c>
      <c r="AK707" s="50">
        <f t="shared" si="360"/>
        <v>0</v>
      </c>
      <c r="AL707" s="50">
        <f t="shared" si="361"/>
        <v>0.5888684160094344</v>
      </c>
      <c r="AR707" s="50">
        <f t="shared" si="362"/>
        <v>0.77457562031932348</v>
      </c>
      <c r="AS707" s="50">
        <f t="shared" si="363"/>
        <v>0.69326440899174513</v>
      </c>
      <c r="AT707" s="50">
        <f t="shared" si="364"/>
        <v>0.95202289353256675</v>
      </c>
      <c r="AV707" s="49">
        <f t="shared" si="365"/>
        <v>0</v>
      </c>
      <c r="AW707" s="49">
        <f t="shared" si="366"/>
        <v>0</v>
      </c>
      <c r="AX707" s="49">
        <f t="shared" si="367"/>
        <v>0</v>
      </c>
      <c r="AY707" s="49">
        <f t="shared" si="368"/>
        <v>2359.5637887788193</v>
      </c>
      <c r="AZ707" s="49">
        <f t="shared" si="369"/>
        <v>0</v>
      </c>
      <c r="BA707" s="49">
        <f t="shared" si="370"/>
        <v>0</v>
      </c>
      <c r="BB707" s="49">
        <f t="shared" si="371"/>
        <v>0</v>
      </c>
      <c r="BC707" s="49">
        <f t="shared" si="372"/>
        <v>0</v>
      </c>
      <c r="BD707" s="49">
        <f t="shared" si="373"/>
        <v>0</v>
      </c>
      <c r="BE707" s="49">
        <f t="shared" si="374"/>
        <v>2079.2398121603792</v>
      </c>
      <c r="BF707" s="49">
        <f t="shared" si="375"/>
        <v>1860.971248921081</v>
      </c>
      <c r="BG707" s="49">
        <f t="shared" si="376"/>
        <v>2555.5721744830812</v>
      </c>
      <c r="BH707" s="72">
        <f t="shared" si="377"/>
        <v>8855.3470243433603</v>
      </c>
      <c r="BI707" s="49">
        <f>VLOOKUP(A707,'1_12'!A:O,15,0)</f>
        <v>20100.509999999998</v>
      </c>
      <c r="BJ707" s="73">
        <f t="shared" si="378"/>
        <v>-11245.162975656638</v>
      </c>
      <c r="BK707" s="50">
        <f t="shared" si="379"/>
        <v>5.2866460746548577E-3</v>
      </c>
    </row>
    <row r="708" spans="1:63" x14ac:dyDescent="0.3">
      <c r="A708" s="77" t="s">
        <v>1277</v>
      </c>
      <c r="B708" s="77" t="s">
        <v>128</v>
      </c>
      <c r="C708" s="77">
        <f>VLOOKUP(B708,Площадь!D:E,2,0)</f>
        <v>60</v>
      </c>
      <c r="D708" s="113"/>
      <c r="E708">
        <v>31</v>
      </c>
      <c r="F708">
        <v>28</v>
      </c>
      <c r="G708">
        <v>31</v>
      </c>
      <c r="H708">
        <v>30</v>
      </c>
      <c r="I708">
        <v>31</v>
      </c>
      <c r="J708">
        <v>30</v>
      </c>
      <c r="K708">
        <v>31</v>
      </c>
      <c r="L708">
        <v>31</v>
      </c>
      <c r="M708">
        <v>30</v>
      </c>
      <c r="N708">
        <v>31</v>
      </c>
      <c r="O708">
        <v>30</v>
      </c>
      <c r="P708">
        <v>31</v>
      </c>
      <c r="Q708">
        <f t="shared" si="385"/>
        <v>365</v>
      </c>
      <c r="R708" s="50">
        <f>VLOOKUP(B708,'Общие показания'!A:H,8,0)</f>
        <v>1.579</v>
      </c>
      <c r="S708" s="50">
        <f>VLOOKUP(B708,'Общие показания'!A:P,16,0)</f>
        <v>1.5779999999999994</v>
      </c>
      <c r="T708" s="50">
        <f t="shared" si="386"/>
        <v>0</v>
      </c>
      <c r="U708" s="50">
        <f t="shared" si="387"/>
        <v>0</v>
      </c>
      <c r="V708" s="50">
        <f t="shared" si="388"/>
        <v>0</v>
      </c>
      <c r="W708" s="50">
        <f t="shared" si="389"/>
        <v>1.579</v>
      </c>
      <c r="X708" s="50">
        <f t="shared" si="390"/>
        <v>0</v>
      </c>
      <c r="Y708" s="50"/>
      <c r="Z708" s="50"/>
      <c r="AA708" s="50"/>
      <c r="AB708" s="50"/>
      <c r="AC708" s="50"/>
      <c r="AD708" s="50">
        <f t="shared" si="391"/>
        <v>0.61164502020666556</v>
      </c>
      <c r="AE708" s="50">
        <f t="shared" si="392"/>
        <v>0.42577360639958101</v>
      </c>
      <c r="AF708" s="50">
        <f t="shared" si="393"/>
        <v>0.5405813733937529</v>
      </c>
      <c r="AG708" s="50">
        <f t="shared" si="394"/>
        <v>0</v>
      </c>
      <c r="AI708" s="50">
        <f t="shared" ref="AI708:AI771" si="395">(C708*$AI$1)/31*E708</f>
        <v>0</v>
      </c>
      <c r="AJ708" s="50">
        <f t="shared" ref="AJ708:AJ771" si="396">(C708*$AJ$1)/28*F708</f>
        <v>0</v>
      </c>
      <c r="AK708" s="50">
        <f t="shared" ref="AK708:AK771" si="397">(C708*$AK$1)/31*G708</f>
        <v>0</v>
      </c>
      <c r="AL708" s="50">
        <f t="shared" ref="AL708:AL771" si="398">(C708*$AL$1)/30*H708</f>
        <v>0.67946355693396265</v>
      </c>
      <c r="AR708" s="50">
        <f t="shared" ref="AR708:AR771" si="399">(C708*$AR$1)/31*N708</f>
        <v>0.89374110036845023</v>
      </c>
      <c r="AS708" s="50">
        <f t="shared" ref="AS708:AS771" si="400">(C708*$AS$1)/30*O708</f>
        <v>0.79992047191355209</v>
      </c>
      <c r="AT708" s="50">
        <f t="shared" ref="AT708:AT771" si="401">(C708*$AT$1)/31*P708</f>
        <v>1.0984879540760386</v>
      </c>
      <c r="AV708" s="49">
        <f t="shared" ref="AV708:AV771" si="402">(T708+AI708)*$AV$1</f>
        <v>0</v>
      </c>
      <c r="AW708" s="49">
        <f t="shared" ref="AW708:AW771" si="403">(U708+AJ708)*$AW$1</f>
        <v>0</v>
      </c>
      <c r="AX708" s="49">
        <f t="shared" ref="AX708:AX771" si="404">(V708+AK708)*$AX$1</f>
        <v>0</v>
      </c>
      <c r="AY708" s="49">
        <f t="shared" ref="AY708:AY771" si="405">(W708+AL708)*$AY$1</f>
        <v>6062.5292336912526</v>
      </c>
      <c r="AZ708" s="49">
        <f t="shared" ref="AZ708:AZ771" si="406">(Y708+AM708)*$AZ$1</f>
        <v>0</v>
      </c>
      <c r="BA708" s="49">
        <f t="shared" ref="BA708:BA771" si="407">(Z708+AN708)*$BA$1</f>
        <v>0</v>
      </c>
      <c r="BB708" s="49">
        <f t="shared" ref="BB708:BB771" si="408">(AA708+AO708)*$BB$1</f>
        <v>0</v>
      </c>
      <c r="BC708" s="49">
        <f t="shared" ref="BC708:BC771" si="409">(AB708+AP708)*$BC$1</f>
        <v>0</v>
      </c>
      <c r="BD708" s="49">
        <f t="shared" ref="BD708:BD771" si="410">(AC708+AQ708)*$BD$1</f>
        <v>0</v>
      </c>
      <c r="BE708" s="49">
        <f t="shared" ref="BE708:BE771" si="411">(AD708+AR708)*$BE$1</f>
        <v>4040.9982866270179</v>
      </c>
      <c r="BF708" s="49">
        <f t="shared" ref="BF708:BF771" si="412">(AE708+AS708)*$BF$1</f>
        <v>3290.2041560606422</v>
      </c>
      <c r="BG708" s="49">
        <f t="shared" ref="BG708:BG771" si="413">(AF708+AT708)*$BG$1</f>
        <v>4399.8521398868097</v>
      </c>
      <c r="BH708" s="72">
        <f t="shared" ref="BH708:BH771" si="414">SUM(AV708:BG708)</f>
        <v>17793.583816265724</v>
      </c>
      <c r="BI708" s="49">
        <f>VLOOKUP(A708,'1_12'!A:O,15,0)</f>
        <v>23192.909999999996</v>
      </c>
      <c r="BJ708" s="73">
        <f t="shared" ref="BJ708:BJ771" si="415">BH708-BI708</f>
        <v>-5399.3261837342725</v>
      </c>
      <c r="BK708" s="50">
        <f t="shared" ref="BK708:BK771" si="416">(SUM(T708:W708)+SUM(AD708:AF708)+SUM(AI708:AL708)+SUM(AR708:AT708))/12/C708</f>
        <v>9.206407060127781E-3</v>
      </c>
    </row>
    <row r="709" spans="1:63" x14ac:dyDescent="0.3">
      <c r="A709" s="77" t="s">
        <v>1614</v>
      </c>
      <c r="B709" s="77" t="s">
        <v>129</v>
      </c>
      <c r="C709" s="77">
        <f>VLOOKUP(B709,Площадь!D:E,2,0)</f>
        <v>78.400000000000006</v>
      </c>
      <c r="D709" s="113"/>
      <c r="E709">
        <v>31</v>
      </c>
      <c r="F709">
        <v>28</v>
      </c>
      <c r="G709">
        <v>31</v>
      </c>
      <c r="H709">
        <v>30</v>
      </c>
      <c r="I709">
        <v>31</v>
      </c>
      <c r="J709">
        <v>30</v>
      </c>
      <c r="K709">
        <v>31</v>
      </c>
      <c r="L709">
        <v>31</v>
      </c>
      <c r="M709">
        <v>30</v>
      </c>
      <c r="N709">
        <v>31</v>
      </c>
      <c r="O709">
        <v>30</v>
      </c>
      <c r="P709">
        <v>31</v>
      </c>
      <c r="Q709">
        <f t="shared" si="385"/>
        <v>365</v>
      </c>
      <c r="R709" s="50">
        <f>VLOOKUP(B709,'Общие показания'!A:H,8,0)</f>
        <v>0.43743553153373865</v>
      </c>
      <c r="S709" s="50">
        <f>VLOOKUP(B709,'Общие показания'!A:P,16,0)</f>
        <v>1.8625644684662603</v>
      </c>
      <c r="T709" s="50">
        <f t="shared" si="386"/>
        <v>0</v>
      </c>
      <c r="U709" s="50">
        <f t="shared" si="387"/>
        <v>0</v>
      </c>
      <c r="V709" s="50">
        <f t="shared" si="388"/>
        <v>0</v>
      </c>
      <c r="W709" s="50">
        <f t="shared" si="389"/>
        <v>0.43743553153373865</v>
      </c>
      <c r="X709" s="50">
        <f t="shared" si="390"/>
        <v>0</v>
      </c>
      <c r="Y709" s="50"/>
      <c r="Z709" s="50"/>
      <c r="AA709" s="50"/>
      <c r="AB709" s="50"/>
      <c r="AC709" s="50"/>
      <c r="AD709" s="50">
        <f t="shared" si="391"/>
        <v>0.72194441188293001</v>
      </c>
      <c r="AE709" s="50">
        <f t="shared" si="392"/>
        <v>0.502554366850823</v>
      </c>
      <c r="AF709" s="50">
        <f t="shared" si="393"/>
        <v>0.63806568973250744</v>
      </c>
      <c r="AG709" s="50">
        <f t="shared" si="394"/>
        <v>0</v>
      </c>
      <c r="AI709" s="50">
        <f t="shared" si="395"/>
        <v>0</v>
      </c>
      <c r="AJ709" s="50">
        <f t="shared" si="396"/>
        <v>0</v>
      </c>
      <c r="AK709" s="50">
        <f t="shared" si="397"/>
        <v>0</v>
      </c>
      <c r="AL709" s="50">
        <f t="shared" si="398"/>
        <v>0.88783238106037798</v>
      </c>
      <c r="AR709" s="50">
        <f t="shared" si="399"/>
        <v>1.1678217044814416</v>
      </c>
      <c r="AS709" s="50">
        <f t="shared" si="400"/>
        <v>1.0452294166337082</v>
      </c>
      <c r="AT709" s="50">
        <f t="shared" si="401"/>
        <v>1.4353575933260239</v>
      </c>
      <c r="AV709" s="49">
        <f t="shared" si="402"/>
        <v>0</v>
      </c>
      <c r="AW709" s="49">
        <f t="shared" si="403"/>
        <v>0</v>
      </c>
      <c r="AX709" s="49">
        <f t="shared" si="404"/>
        <v>0</v>
      </c>
      <c r="AY709" s="49">
        <f t="shared" si="405"/>
        <v>3557.4961738511433</v>
      </c>
      <c r="AZ709" s="49">
        <f t="shared" si="406"/>
        <v>0</v>
      </c>
      <c r="BA709" s="49">
        <f t="shared" si="407"/>
        <v>0</v>
      </c>
      <c r="BB709" s="49">
        <f t="shared" si="408"/>
        <v>0</v>
      </c>
      <c r="BC709" s="49">
        <f t="shared" si="409"/>
        <v>0</v>
      </c>
      <c r="BD709" s="49">
        <f t="shared" si="410"/>
        <v>0</v>
      </c>
      <c r="BE709" s="49">
        <f t="shared" si="411"/>
        <v>5072.8125721238648</v>
      </c>
      <c r="BF709" s="49">
        <f t="shared" si="412"/>
        <v>4154.8088770345366</v>
      </c>
      <c r="BG709" s="49">
        <f t="shared" si="413"/>
        <v>5565.8145241109996</v>
      </c>
      <c r="BH709" s="72">
        <f t="shared" si="414"/>
        <v>18350.932147120544</v>
      </c>
      <c r="BI709" s="49">
        <f>VLOOKUP(A709,'1_12'!A:O,15,0)</f>
        <v>30305.340000000011</v>
      </c>
      <c r="BJ709" s="73">
        <f t="shared" si="415"/>
        <v>-11954.407852879467</v>
      </c>
      <c r="BK709" s="50">
        <f t="shared" si="416"/>
        <v>7.2664127290620224E-3</v>
      </c>
    </row>
    <row r="710" spans="1:63" x14ac:dyDescent="0.3">
      <c r="A710" s="77" t="s">
        <v>1320</v>
      </c>
      <c r="B710" s="77" t="s">
        <v>356</v>
      </c>
      <c r="C710" s="77">
        <f>VLOOKUP(B710,Площадь!D:E,2,0)</f>
        <v>83.9</v>
      </c>
      <c r="D710" s="113"/>
      <c r="E710">
        <v>31</v>
      </c>
      <c r="F710">
        <v>28</v>
      </c>
      <c r="G710">
        <v>31</v>
      </c>
      <c r="H710">
        <v>30</v>
      </c>
      <c r="I710">
        <v>31</v>
      </c>
      <c r="J710">
        <v>30</v>
      </c>
      <c r="K710">
        <v>31</v>
      </c>
      <c r="L710">
        <v>31</v>
      </c>
      <c r="M710">
        <v>30</v>
      </c>
      <c r="N710">
        <v>31</v>
      </c>
      <c r="O710">
        <v>30</v>
      </c>
      <c r="P710">
        <v>31</v>
      </c>
      <c r="Q710">
        <f t="shared" si="385"/>
        <v>365</v>
      </c>
      <c r="R710" s="50">
        <f>VLOOKUP(B710,'Общие показания'!A:H,8,0)</f>
        <v>0</v>
      </c>
      <c r="S710" s="50">
        <f>VLOOKUP(B710,'Общие показания'!A:P,16,0)</f>
        <v>0</v>
      </c>
      <c r="T710" s="50">
        <f t="shared" si="386"/>
        <v>0</v>
      </c>
      <c r="U710" s="50">
        <f t="shared" si="387"/>
        <v>0</v>
      </c>
      <c r="V710" s="50">
        <f t="shared" si="388"/>
        <v>0</v>
      </c>
      <c r="W710" s="50">
        <f t="shared" si="389"/>
        <v>0</v>
      </c>
      <c r="X710" s="50">
        <f t="shared" si="390"/>
        <v>0</v>
      </c>
      <c r="Y710" s="50"/>
      <c r="Z710" s="50"/>
      <c r="AA710" s="50"/>
      <c r="AB710" s="50"/>
      <c r="AC710" s="50"/>
      <c r="AD710" s="50">
        <f t="shared" si="391"/>
        <v>0</v>
      </c>
      <c r="AE710" s="50">
        <f t="shared" si="392"/>
        <v>0</v>
      </c>
      <c r="AF710" s="50">
        <f t="shared" si="393"/>
        <v>0</v>
      </c>
      <c r="AG710" s="50">
        <f t="shared" si="394"/>
        <v>0</v>
      </c>
      <c r="AI710" s="50">
        <f t="shared" si="395"/>
        <v>0</v>
      </c>
      <c r="AJ710" s="50">
        <f t="shared" si="396"/>
        <v>0</v>
      </c>
      <c r="AK710" s="50">
        <f t="shared" si="397"/>
        <v>0</v>
      </c>
      <c r="AL710" s="50">
        <f t="shared" si="398"/>
        <v>0.95011654044599125</v>
      </c>
      <c r="AR710" s="50">
        <f t="shared" si="399"/>
        <v>1.2497479720152163</v>
      </c>
      <c r="AS710" s="50">
        <f t="shared" si="400"/>
        <v>1.1185554598924505</v>
      </c>
      <c r="AT710" s="50">
        <f t="shared" si="401"/>
        <v>1.5360523224496607</v>
      </c>
      <c r="AV710" s="49">
        <f t="shared" si="402"/>
        <v>0</v>
      </c>
      <c r="AW710" s="49">
        <f t="shared" si="403"/>
        <v>0</v>
      </c>
      <c r="AX710" s="49">
        <f t="shared" si="404"/>
        <v>0</v>
      </c>
      <c r="AY710" s="49">
        <f t="shared" si="405"/>
        <v>2550.4548365116011</v>
      </c>
      <c r="AZ710" s="49">
        <f t="shared" si="406"/>
        <v>0</v>
      </c>
      <c r="BA710" s="49">
        <f t="shared" si="407"/>
        <v>0</v>
      </c>
      <c r="BB710" s="49">
        <f t="shared" si="408"/>
        <v>0</v>
      </c>
      <c r="BC710" s="49">
        <f t="shared" si="409"/>
        <v>0</v>
      </c>
      <c r="BD710" s="49">
        <f t="shared" si="410"/>
        <v>0</v>
      </c>
      <c r="BE710" s="49">
        <f t="shared" si="411"/>
        <v>3354.773466158766</v>
      </c>
      <c r="BF710" s="49">
        <f t="shared" si="412"/>
        <v>3002.6055343168987</v>
      </c>
      <c r="BG710" s="49">
        <f t="shared" si="413"/>
        <v>4123.3174122909713</v>
      </c>
      <c r="BH710" s="72">
        <f t="shared" si="414"/>
        <v>13031.151249278237</v>
      </c>
      <c r="BI710" s="49">
        <f>VLOOKUP(A710,'1_12'!A:O,15,0)</f>
        <v>32431.32</v>
      </c>
      <c r="BJ710" s="73">
        <f t="shared" si="415"/>
        <v>-19400.168750721765</v>
      </c>
      <c r="BK710" s="50">
        <f t="shared" si="416"/>
        <v>4.8216848379055606E-3</v>
      </c>
    </row>
    <row r="711" spans="1:63" x14ac:dyDescent="0.3">
      <c r="A711" s="77" t="s">
        <v>1362</v>
      </c>
      <c r="B711" s="77" t="s">
        <v>330</v>
      </c>
      <c r="C711" s="77">
        <f>VLOOKUP(B711,Площадь!D:E,2,0)</f>
        <v>30.2</v>
      </c>
      <c r="D711" s="113"/>
      <c r="E711">
        <v>31</v>
      </c>
      <c r="F711">
        <v>28</v>
      </c>
      <c r="G711">
        <v>31</v>
      </c>
      <c r="H711">
        <v>30</v>
      </c>
      <c r="I711">
        <v>31</v>
      </c>
      <c r="J711">
        <v>30</v>
      </c>
      <c r="K711">
        <v>31</v>
      </c>
      <c r="L711">
        <v>31</v>
      </c>
      <c r="M711">
        <v>30</v>
      </c>
      <c r="N711">
        <v>31</v>
      </c>
      <c r="O711">
        <v>30</v>
      </c>
      <c r="P711">
        <v>31</v>
      </c>
      <c r="Q711">
        <f t="shared" si="385"/>
        <v>365</v>
      </c>
      <c r="R711" s="50">
        <f>VLOOKUP(B711,'Общие показания'!A:H,8,0)</f>
        <v>0.16850195219794523</v>
      </c>
      <c r="S711" s="50">
        <f>VLOOKUP(B711,'Общие показания'!A:P,16,0)</f>
        <v>3.1324980478020557</v>
      </c>
      <c r="T711" s="50">
        <f t="shared" si="386"/>
        <v>0</v>
      </c>
      <c r="U711" s="50">
        <f t="shared" si="387"/>
        <v>0</v>
      </c>
      <c r="V711" s="50">
        <f t="shared" si="388"/>
        <v>0</v>
      </c>
      <c r="W711" s="50">
        <f t="shared" si="389"/>
        <v>0.16850195219794523</v>
      </c>
      <c r="X711" s="50">
        <f t="shared" si="390"/>
        <v>0</v>
      </c>
      <c r="Y711" s="50"/>
      <c r="Z711" s="50"/>
      <c r="AA711" s="50"/>
      <c r="AB711" s="50"/>
      <c r="AC711" s="50"/>
      <c r="AD711" s="50">
        <f t="shared" si="391"/>
        <v>1.2141805017396892</v>
      </c>
      <c r="AE711" s="50">
        <f t="shared" si="392"/>
        <v>0.84520595111047458</v>
      </c>
      <c r="AF711" s="50">
        <f t="shared" si="393"/>
        <v>1.0731115949518921</v>
      </c>
      <c r="AG711" s="50">
        <f t="shared" si="394"/>
        <v>0</v>
      </c>
      <c r="AI711" s="50">
        <f t="shared" si="395"/>
        <v>0</v>
      </c>
      <c r="AJ711" s="50">
        <f t="shared" si="396"/>
        <v>0</v>
      </c>
      <c r="AK711" s="50">
        <f t="shared" si="397"/>
        <v>0</v>
      </c>
      <c r="AL711" s="50">
        <f t="shared" si="398"/>
        <v>0.34199665699009457</v>
      </c>
      <c r="AR711" s="50">
        <f t="shared" si="399"/>
        <v>0.44984968718545326</v>
      </c>
      <c r="AS711" s="50">
        <f t="shared" si="400"/>
        <v>0.4026266375298212</v>
      </c>
      <c r="AT711" s="50">
        <f t="shared" si="401"/>
        <v>0.55290560355160601</v>
      </c>
      <c r="AV711" s="49">
        <f t="shared" si="402"/>
        <v>0</v>
      </c>
      <c r="AW711" s="49">
        <f t="shared" si="403"/>
        <v>0</v>
      </c>
      <c r="AX711" s="49">
        <f t="shared" si="404"/>
        <v>0</v>
      </c>
      <c r="AY711" s="49">
        <f t="shared" si="405"/>
        <v>1370.3620465600065</v>
      </c>
      <c r="AZ711" s="49">
        <f t="shared" si="406"/>
        <v>0</v>
      </c>
      <c r="BA711" s="49">
        <f t="shared" si="407"/>
        <v>0</v>
      </c>
      <c r="BB711" s="49">
        <f t="shared" si="408"/>
        <v>0</v>
      </c>
      <c r="BC711" s="49">
        <f t="shared" si="409"/>
        <v>0</v>
      </c>
      <c r="BD711" s="49">
        <f t="shared" si="410"/>
        <v>0</v>
      </c>
      <c r="BE711" s="49">
        <f t="shared" si="411"/>
        <v>4466.8560779430954</v>
      </c>
      <c r="BF711" s="49">
        <f t="shared" si="412"/>
        <v>3349.6318876424648</v>
      </c>
      <c r="BG711" s="49">
        <f t="shared" si="413"/>
        <v>4364.8155269748504</v>
      </c>
      <c r="BH711" s="72">
        <f t="shared" si="414"/>
        <v>13551.665539120419</v>
      </c>
      <c r="BI711" s="49">
        <f>VLOOKUP(A711,'1_12'!A:O,15,0)</f>
        <v>11673.72</v>
      </c>
      <c r="BJ711" s="73">
        <f t="shared" si="415"/>
        <v>1877.9455391204192</v>
      </c>
      <c r="BK711" s="50">
        <f t="shared" si="416"/>
        <v>1.3930404484704681E-2</v>
      </c>
    </row>
    <row r="712" spans="1:63" x14ac:dyDescent="0.3">
      <c r="A712" s="77" t="s">
        <v>1643</v>
      </c>
      <c r="B712" s="77" t="s">
        <v>303</v>
      </c>
      <c r="C712" s="77">
        <f>VLOOKUP(B712,Площадь!D:E,2,0)</f>
        <v>52</v>
      </c>
      <c r="D712" s="113"/>
      <c r="E712">
        <v>31</v>
      </c>
      <c r="F712">
        <v>28</v>
      </c>
      <c r="G712">
        <v>31</v>
      </c>
      <c r="H712">
        <v>30</v>
      </c>
      <c r="I712">
        <v>31</v>
      </c>
      <c r="J712">
        <v>30</v>
      </c>
      <c r="K712">
        <v>31</v>
      </c>
      <c r="L712">
        <v>31</v>
      </c>
      <c r="M712">
        <v>30</v>
      </c>
      <c r="N712">
        <v>31</v>
      </c>
      <c r="O712">
        <v>30</v>
      </c>
      <c r="P712">
        <v>31</v>
      </c>
      <c r="Q712">
        <f t="shared" si="385"/>
        <v>365</v>
      </c>
      <c r="R712" s="50">
        <f>VLOOKUP(B712,'Общие показания'!A:H,8,0)</f>
        <v>0</v>
      </c>
      <c r="S712" s="50">
        <f>VLOOKUP(B712,'Общие показания'!A:P,16,0)</f>
        <v>0.87900000000000134</v>
      </c>
      <c r="T712" s="50">
        <f t="shared" si="386"/>
        <v>0</v>
      </c>
      <c r="U712" s="50">
        <f t="shared" si="387"/>
        <v>0</v>
      </c>
      <c r="V712" s="50">
        <f t="shared" si="388"/>
        <v>0</v>
      </c>
      <c r="W712" s="50">
        <f t="shared" si="389"/>
        <v>0</v>
      </c>
      <c r="X712" s="50">
        <f t="shared" si="390"/>
        <v>0</v>
      </c>
      <c r="Y712" s="50"/>
      <c r="Z712" s="50"/>
      <c r="AA712" s="50"/>
      <c r="AB712" s="50"/>
      <c r="AC712" s="50"/>
      <c r="AD712" s="50">
        <f t="shared" si="391"/>
        <v>0.34070720707329538</v>
      </c>
      <c r="AE712" s="50">
        <f t="shared" si="392"/>
        <v>0.23717046896402558</v>
      </c>
      <c r="AF712" s="50">
        <f t="shared" si="393"/>
        <v>0.3011223239626804</v>
      </c>
      <c r="AG712" s="50">
        <f t="shared" si="394"/>
        <v>0</v>
      </c>
      <c r="AI712" s="50">
        <f t="shared" si="395"/>
        <v>0</v>
      </c>
      <c r="AJ712" s="50">
        <f t="shared" si="396"/>
        <v>0</v>
      </c>
      <c r="AK712" s="50">
        <f t="shared" si="397"/>
        <v>0</v>
      </c>
      <c r="AL712" s="50">
        <f t="shared" si="398"/>
        <v>0.5888684160094344</v>
      </c>
      <c r="AR712" s="50">
        <f t="shared" si="399"/>
        <v>0.77457562031932348</v>
      </c>
      <c r="AS712" s="50">
        <f t="shared" si="400"/>
        <v>0.69326440899174513</v>
      </c>
      <c r="AT712" s="50">
        <f t="shared" si="401"/>
        <v>0.95202289353256675</v>
      </c>
      <c r="AV712" s="49">
        <f t="shared" si="402"/>
        <v>0</v>
      </c>
      <c r="AW712" s="49">
        <f t="shared" si="403"/>
        <v>0</v>
      </c>
      <c r="AX712" s="49">
        <f t="shared" si="404"/>
        <v>0</v>
      </c>
      <c r="AY712" s="49">
        <f t="shared" si="405"/>
        <v>1580.7348211990854</v>
      </c>
      <c r="AZ712" s="49">
        <f t="shared" si="406"/>
        <v>0</v>
      </c>
      <c r="BA712" s="49">
        <f t="shared" si="407"/>
        <v>0</v>
      </c>
      <c r="BB712" s="49">
        <f t="shared" si="408"/>
        <v>0</v>
      </c>
      <c r="BC712" s="49">
        <f t="shared" si="409"/>
        <v>0</v>
      </c>
      <c r="BD712" s="49">
        <f t="shared" si="410"/>
        <v>0</v>
      </c>
      <c r="BE712" s="49">
        <f t="shared" si="411"/>
        <v>2993.8206105396507</v>
      </c>
      <c r="BF712" s="49">
        <f t="shared" si="412"/>
        <v>2497.6221689893528</v>
      </c>
      <c r="BG712" s="49">
        <f t="shared" si="413"/>
        <v>3363.8928960355415</v>
      </c>
      <c r="BH712" s="72">
        <f t="shared" si="414"/>
        <v>10436.07049676363</v>
      </c>
      <c r="BI712" s="49">
        <f>VLOOKUP(A712,'1_12'!A:O,15,0)</f>
        <v>20100.509999999998</v>
      </c>
      <c r="BJ712" s="73">
        <f t="shared" si="415"/>
        <v>-9664.4395032363682</v>
      </c>
      <c r="BK712" s="50">
        <f t="shared" si="416"/>
        <v>6.2303386840594091E-3</v>
      </c>
    </row>
    <row r="713" spans="1:63" x14ac:dyDescent="0.3">
      <c r="A713" s="77" t="s">
        <v>1620</v>
      </c>
      <c r="B713" s="77" t="s">
        <v>358</v>
      </c>
      <c r="C713" s="77">
        <f>VLOOKUP(B713,Площадь!D:E,2,0)</f>
        <v>60</v>
      </c>
      <c r="D713" s="113"/>
      <c r="E713">
        <v>31</v>
      </c>
      <c r="F713">
        <v>28</v>
      </c>
      <c r="G713">
        <v>31</v>
      </c>
      <c r="H713">
        <v>30</v>
      </c>
      <c r="I713">
        <v>23</v>
      </c>
      <c r="Q713">
        <f t="shared" si="385"/>
        <v>143</v>
      </c>
      <c r="R713" s="50">
        <f>VLOOKUP(B713,'Общие показания'!A:H,8,0)</f>
        <v>0.33477209045949385</v>
      </c>
      <c r="S713" s="50"/>
      <c r="T713" s="50">
        <f t="shared" si="386"/>
        <v>0</v>
      </c>
      <c r="U713" s="50">
        <f t="shared" si="387"/>
        <v>0</v>
      </c>
      <c r="V713" s="50">
        <f t="shared" si="388"/>
        <v>0</v>
      </c>
      <c r="W713" s="50">
        <f t="shared" si="389"/>
        <v>0.33477209045949385</v>
      </c>
      <c r="X713" s="50">
        <f t="shared" si="390"/>
        <v>0</v>
      </c>
      <c r="Y713" s="50"/>
      <c r="Z713" s="50"/>
      <c r="AA713" s="50"/>
      <c r="AB713" s="50"/>
      <c r="AC713" s="50"/>
      <c r="AD713" s="50">
        <f t="shared" si="391"/>
        <v>0</v>
      </c>
      <c r="AE713" s="50">
        <f t="shared" si="392"/>
        <v>0</v>
      </c>
      <c r="AF713" s="50">
        <f t="shared" si="393"/>
        <v>0</v>
      </c>
      <c r="AG713" s="50">
        <f t="shared" si="394"/>
        <v>0</v>
      </c>
      <c r="AI713" s="50">
        <f t="shared" si="395"/>
        <v>0</v>
      </c>
      <c r="AJ713" s="50">
        <f t="shared" si="396"/>
        <v>0</v>
      </c>
      <c r="AK713" s="50">
        <f t="shared" si="397"/>
        <v>0</v>
      </c>
      <c r="AL713" s="50">
        <f t="shared" si="398"/>
        <v>0.67946355693396265</v>
      </c>
      <c r="AR713" s="50">
        <f t="shared" si="399"/>
        <v>0</v>
      </c>
      <c r="AS713" s="50">
        <f t="shared" si="400"/>
        <v>0</v>
      </c>
      <c r="AT713" s="50">
        <f t="shared" si="401"/>
        <v>0</v>
      </c>
      <c r="AV713" s="49">
        <f t="shared" si="402"/>
        <v>0</v>
      </c>
      <c r="AW713" s="49">
        <f t="shared" si="403"/>
        <v>0</v>
      </c>
      <c r="AX713" s="49">
        <f t="shared" si="404"/>
        <v>0</v>
      </c>
      <c r="AY713" s="49">
        <f t="shared" si="405"/>
        <v>2722.5736024370985</v>
      </c>
      <c r="AZ713" s="49">
        <f t="shared" si="406"/>
        <v>0</v>
      </c>
      <c r="BA713" s="49">
        <f t="shared" si="407"/>
        <v>0</v>
      </c>
      <c r="BB713" s="49">
        <f t="shared" si="408"/>
        <v>0</v>
      </c>
      <c r="BC713" s="49">
        <f t="shared" si="409"/>
        <v>0</v>
      </c>
      <c r="BD713" s="49">
        <f t="shared" si="410"/>
        <v>0</v>
      </c>
      <c r="BE713" s="49">
        <f t="shared" si="411"/>
        <v>0</v>
      </c>
      <c r="BF713" s="49">
        <f t="shared" si="412"/>
        <v>0</v>
      </c>
      <c r="BG713" s="49">
        <f t="shared" si="413"/>
        <v>0</v>
      </c>
      <c r="BH713" s="72">
        <f t="shared" si="414"/>
        <v>2722.5736024370985</v>
      </c>
      <c r="BI713" s="49">
        <f>VLOOKUP(A713,'1_12'!A:O,15,0)</f>
        <v>3823.92</v>
      </c>
      <c r="BJ713" s="73">
        <f t="shared" si="415"/>
        <v>-1101.3463975629015</v>
      </c>
      <c r="BK713" s="50">
        <f t="shared" si="416"/>
        <v>1.4086606213798006E-3</v>
      </c>
    </row>
    <row r="714" spans="1:63" x14ac:dyDescent="0.3">
      <c r="A714" s="77" t="s">
        <v>2764</v>
      </c>
      <c r="B714" s="77" t="s">
        <v>358</v>
      </c>
      <c r="C714" s="77">
        <f>VLOOKUP(B714,Площадь!D:E,2,0)</f>
        <v>60</v>
      </c>
      <c r="D714" s="113">
        <v>45070</v>
      </c>
      <c r="I714">
        <f>31-I713</f>
        <v>8</v>
      </c>
      <c r="J714">
        <v>30</v>
      </c>
      <c r="K714">
        <v>31</v>
      </c>
      <c r="L714">
        <v>31</v>
      </c>
      <c r="M714">
        <v>30</v>
      </c>
      <c r="N714">
        <v>31</v>
      </c>
      <c r="O714">
        <v>30</v>
      </c>
      <c r="P714">
        <v>31</v>
      </c>
      <c r="Q714">
        <f t="shared" si="385"/>
        <v>222</v>
      </c>
      <c r="R714" s="50"/>
      <c r="S714" s="50">
        <f>VLOOKUP(B714,'Общие показания'!A:P,16,0)</f>
        <v>3.9142279095405073</v>
      </c>
      <c r="T714" s="50">
        <f t="shared" si="386"/>
        <v>0</v>
      </c>
      <c r="U714" s="50">
        <f t="shared" si="387"/>
        <v>0</v>
      </c>
      <c r="V714" s="50">
        <f t="shared" si="388"/>
        <v>0</v>
      </c>
      <c r="W714" s="50">
        <f t="shared" si="389"/>
        <v>0</v>
      </c>
      <c r="X714" s="50">
        <f t="shared" si="390"/>
        <v>0</v>
      </c>
      <c r="Y714" s="50"/>
      <c r="Z714" s="50"/>
      <c r="AA714" s="50"/>
      <c r="AB714" s="50"/>
      <c r="AC714" s="50"/>
      <c r="AD714" s="50">
        <f t="shared" si="391"/>
        <v>1.5171850499520905</v>
      </c>
      <c r="AE714" s="50">
        <f t="shared" si="392"/>
        <v>1.0561311364480073</v>
      </c>
      <c r="AF714" s="50">
        <f t="shared" si="393"/>
        <v>1.3409117231404097</v>
      </c>
      <c r="AG714" s="50">
        <f t="shared" si="394"/>
        <v>0</v>
      </c>
      <c r="AI714" s="50">
        <f t="shared" si="395"/>
        <v>0</v>
      </c>
      <c r="AJ714" s="50">
        <f t="shared" si="396"/>
        <v>0</v>
      </c>
      <c r="AK714" s="50">
        <f t="shared" si="397"/>
        <v>0</v>
      </c>
      <c r="AL714" s="50">
        <f t="shared" si="398"/>
        <v>0</v>
      </c>
      <c r="AR714" s="50">
        <f t="shared" si="399"/>
        <v>0.89374110036845023</v>
      </c>
      <c r="AS714" s="50">
        <f t="shared" si="400"/>
        <v>0.79992047191355209</v>
      </c>
      <c r="AT714" s="50">
        <f t="shared" si="401"/>
        <v>1.0984879540760386</v>
      </c>
      <c r="AV714" s="49">
        <f t="shared" si="402"/>
        <v>0</v>
      </c>
      <c r="AW714" s="49">
        <f t="shared" si="403"/>
        <v>0</v>
      </c>
      <c r="AX714" s="49">
        <f t="shared" si="404"/>
        <v>0</v>
      </c>
      <c r="AY714" s="49">
        <f t="shared" si="405"/>
        <v>0</v>
      </c>
      <c r="AZ714" s="49">
        <f t="shared" si="406"/>
        <v>0</v>
      </c>
      <c r="BA714" s="49">
        <f t="shared" si="407"/>
        <v>0</v>
      </c>
      <c r="BB714" s="49">
        <f t="shared" si="408"/>
        <v>0</v>
      </c>
      <c r="BC714" s="49">
        <f t="shared" si="409"/>
        <v>0</v>
      </c>
      <c r="BD714" s="49">
        <f t="shared" si="410"/>
        <v>0</v>
      </c>
      <c r="BE714" s="49">
        <f t="shared" si="411"/>
        <v>6471.793720874447</v>
      </c>
      <c r="BF714" s="49">
        <f t="shared" si="412"/>
        <v>4982.3106954214354</v>
      </c>
      <c r="BG714" s="49">
        <f t="shared" si="413"/>
        <v>6548.2269175327447</v>
      </c>
      <c r="BH714" s="72">
        <f t="shared" si="414"/>
        <v>18002.331333828628</v>
      </c>
      <c r="BI714" s="49">
        <f>VLOOKUP(A714,'1_12'!A:O,15,0)</f>
        <v>18703.96</v>
      </c>
      <c r="BJ714" s="73">
        <f t="shared" si="415"/>
        <v>-701.62866617137115</v>
      </c>
      <c r="BK714" s="50">
        <f t="shared" si="416"/>
        <v>9.3144131054146498E-3</v>
      </c>
    </row>
    <row r="715" spans="1:63" x14ac:dyDescent="0.3">
      <c r="A715" s="77" t="s">
        <v>1402</v>
      </c>
      <c r="B715" s="77" t="s">
        <v>112</v>
      </c>
      <c r="C715" s="77">
        <f>VLOOKUP(B715,Площадь!D:E,2,0)</f>
        <v>78.400000000000006</v>
      </c>
      <c r="D715" s="113"/>
      <c r="E715">
        <v>31</v>
      </c>
      <c r="F715">
        <v>28</v>
      </c>
      <c r="G715">
        <v>31</v>
      </c>
      <c r="H715">
        <v>30</v>
      </c>
      <c r="I715">
        <v>31</v>
      </c>
      <c r="J715">
        <v>30</v>
      </c>
      <c r="K715">
        <v>31</v>
      </c>
      <c r="L715">
        <v>31</v>
      </c>
      <c r="M715">
        <v>30</v>
      </c>
      <c r="N715">
        <v>31</v>
      </c>
      <c r="O715">
        <v>30</v>
      </c>
      <c r="P715">
        <v>31</v>
      </c>
      <c r="Q715">
        <f t="shared" ref="Q715:Q719" si="417">SUM(E715:P715)</f>
        <v>365</v>
      </c>
      <c r="R715" s="50">
        <f>VLOOKUP(B715,'Общие показания'!A:H,8,0)</f>
        <v>0.01</v>
      </c>
      <c r="S715" s="50">
        <f>VLOOKUP(B715,'Общие показания'!A:P,16,0)</f>
        <v>1.1349999999999998</v>
      </c>
      <c r="T715" s="50">
        <f t="shared" si="386"/>
        <v>0</v>
      </c>
      <c r="U715" s="50">
        <f t="shared" si="387"/>
        <v>0</v>
      </c>
      <c r="V715" s="50">
        <f t="shared" si="388"/>
        <v>0</v>
      </c>
      <c r="W715" s="50">
        <f t="shared" si="389"/>
        <v>0.01</v>
      </c>
      <c r="X715" s="50">
        <f t="shared" si="390"/>
        <v>0</v>
      </c>
      <c r="Y715" s="50"/>
      <c r="Z715" s="50"/>
      <c r="AA715" s="50"/>
      <c r="AB715" s="50"/>
      <c r="AC715" s="50"/>
      <c r="AD715" s="50">
        <f t="shared" si="391"/>
        <v>0.43993478956563092</v>
      </c>
      <c r="AE715" s="50">
        <f t="shared" si="392"/>
        <v>0.30624400713784822</v>
      </c>
      <c r="AF715" s="50">
        <f t="shared" si="393"/>
        <v>0.3888212032965207</v>
      </c>
      <c r="AG715" s="50">
        <f t="shared" si="394"/>
        <v>0</v>
      </c>
      <c r="AI715" s="50">
        <f t="shared" si="395"/>
        <v>0</v>
      </c>
      <c r="AJ715" s="50">
        <f t="shared" si="396"/>
        <v>0</v>
      </c>
      <c r="AK715" s="50">
        <f t="shared" si="397"/>
        <v>0</v>
      </c>
      <c r="AL715" s="50">
        <f t="shared" si="398"/>
        <v>0.88783238106037798</v>
      </c>
      <c r="AR715" s="50">
        <f t="shared" si="399"/>
        <v>1.1678217044814416</v>
      </c>
      <c r="AS715" s="50">
        <f t="shared" si="400"/>
        <v>1.0452294166337082</v>
      </c>
      <c r="AT715" s="50">
        <f t="shared" si="401"/>
        <v>1.4353575933260239</v>
      </c>
      <c r="AV715" s="49">
        <f t="shared" si="402"/>
        <v>0</v>
      </c>
      <c r="AW715" s="49">
        <f t="shared" si="403"/>
        <v>0</v>
      </c>
      <c r="AX715" s="49">
        <f t="shared" si="404"/>
        <v>0</v>
      </c>
      <c r="AY715" s="49">
        <f t="shared" si="405"/>
        <v>2410.1053304232364</v>
      </c>
      <c r="AZ715" s="49">
        <f t="shared" si="406"/>
        <v>0</v>
      </c>
      <c r="BA715" s="49">
        <f t="shared" si="407"/>
        <v>0</v>
      </c>
      <c r="BB715" s="49">
        <f t="shared" si="408"/>
        <v>0</v>
      </c>
      <c r="BC715" s="49">
        <f t="shared" si="409"/>
        <v>0</v>
      </c>
      <c r="BD715" s="49">
        <f t="shared" si="410"/>
        <v>0</v>
      </c>
      <c r="BE715" s="49">
        <f t="shared" si="411"/>
        <v>4315.7972223602001</v>
      </c>
      <c r="BF715" s="49">
        <f t="shared" si="412"/>
        <v>3627.8411998354154</v>
      </c>
      <c r="BG715" s="49">
        <f t="shared" si="413"/>
        <v>4896.7525945016941</v>
      </c>
      <c r="BH715" s="72">
        <f t="shared" si="414"/>
        <v>15250.496347120545</v>
      </c>
      <c r="BI715" s="49">
        <f>VLOOKUP(A715,'1_12'!A:O,15,0)</f>
        <v>30305.340000000011</v>
      </c>
      <c r="BJ715" s="73">
        <f t="shared" si="415"/>
        <v>-15054.843652879466</v>
      </c>
      <c r="BK715" s="50">
        <f t="shared" si="416"/>
        <v>6.038734157633451E-3</v>
      </c>
    </row>
    <row r="716" spans="1:63" x14ac:dyDescent="0.3">
      <c r="A716" s="77" t="s">
        <v>1768</v>
      </c>
      <c r="B716" s="77" t="s">
        <v>169</v>
      </c>
      <c r="C716" s="77">
        <f>VLOOKUP(B716,Площадь!D:E,2,0)</f>
        <v>30.2</v>
      </c>
      <c r="D716" s="113"/>
      <c r="E716">
        <v>31</v>
      </c>
      <c r="F716">
        <v>28</v>
      </c>
      <c r="G716">
        <v>31</v>
      </c>
      <c r="H716">
        <v>30</v>
      </c>
      <c r="I716">
        <v>31</v>
      </c>
      <c r="J716">
        <v>30</v>
      </c>
      <c r="K716">
        <v>31</v>
      </c>
      <c r="L716">
        <v>31</v>
      </c>
      <c r="M716">
        <v>30</v>
      </c>
      <c r="N716">
        <v>31</v>
      </c>
      <c r="O716">
        <v>30</v>
      </c>
      <c r="P716">
        <v>31</v>
      </c>
      <c r="Q716">
        <f t="shared" si="417"/>
        <v>365</v>
      </c>
      <c r="R716" s="50">
        <f>VLOOKUP(B716,'Общие показания'!A:H,8,0)</f>
        <v>0.39800000000000002</v>
      </c>
      <c r="S716" s="50">
        <f>VLOOKUP(B716,'Общие показания'!A:P,16,0)</f>
        <v>1.4430000000000014</v>
      </c>
      <c r="T716" s="50">
        <f t="shared" si="386"/>
        <v>0</v>
      </c>
      <c r="U716" s="50">
        <f t="shared" si="387"/>
        <v>0</v>
      </c>
      <c r="V716" s="50">
        <f t="shared" si="388"/>
        <v>0</v>
      </c>
      <c r="W716" s="50">
        <f t="shared" si="389"/>
        <v>0.39800000000000002</v>
      </c>
      <c r="X716" s="50">
        <f t="shared" si="390"/>
        <v>0</v>
      </c>
      <c r="Y716" s="50"/>
      <c r="Z716" s="50"/>
      <c r="AA716" s="50"/>
      <c r="AB716" s="50"/>
      <c r="AC716" s="50"/>
      <c r="AD716" s="50">
        <f t="shared" si="391"/>
        <v>0.55931797475172351</v>
      </c>
      <c r="AE716" s="50">
        <f t="shared" si="392"/>
        <v>0.38934810775322953</v>
      </c>
      <c r="AF716" s="50">
        <f t="shared" si="393"/>
        <v>0.49433391749504846</v>
      </c>
      <c r="AG716" s="50">
        <f t="shared" si="394"/>
        <v>0</v>
      </c>
      <c r="AI716" s="50">
        <f t="shared" si="395"/>
        <v>0</v>
      </c>
      <c r="AJ716" s="50">
        <f t="shared" si="396"/>
        <v>0</v>
      </c>
      <c r="AK716" s="50">
        <f t="shared" si="397"/>
        <v>0</v>
      </c>
      <c r="AL716" s="50">
        <f t="shared" si="398"/>
        <v>0.34199665699009457</v>
      </c>
      <c r="AR716" s="50">
        <f t="shared" si="399"/>
        <v>0.44984968718545326</v>
      </c>
      <c r="AS716" s="50">
        <f t="shared" si="400"/>
        <v>0.4026266375298212</v>
      </c>
      <c r="AT716" s="50">
        <f t="shared" si="401"/>
        <v>0.55290560355160601</v>
      </c>
      <c r="AV716" s="49">
        <f t="shared" si="402"/>
        <v>0</v>
      </c>
      <c r="AW716" s="49">
        <f t="shared" si="403"/>
        <v>0</v>
      </c>
      <c r="AX716" s="49">
        <f t="shared" si="404"/>
        <v>0</v>
      </c>
      <c r="AY716" s="49">
        <f t="shared" si="405"/>
        <v>1986.4174261579305</v>
      </c>
      <c r="AZ716" s="49">
        <f t="shared" si="406"/>
        <v>0</v>
      </c>
      <c r="BA716" s="49">
        <f t="shared" si="407"/>
        <v>0</v>
      </c>
      <c r="BB716" s="49">
        <f t="shared" si="408"/>
        <v>0</v>
      </c>
      <c r="BC716" s="49">
        <f t="shared" si="409"/>
        <v>0</v>
      </c>
      <c r="BD716" s="49">
        <f t="shared" si="410"/>
        <v>0</v>
      </c>
      <c r="BE716" s="49">
        <f t="shared" si="411"/>
        <v>2708.96930499768</v>
      </c>
      <c r="BF716" s="49">
        <f t="shared" si="412"/>
        <v>2125.9453272480105</v>
      </c>
      <c r="BG716" s="49">
        <f t="shared" si="413"/>
        <v>2811.1678807167978</v>
      </c>
      <c r="BH716" s="72">
        <f t="shared" si="414"/>
        <v>9632.4999391204183</v>
      </c>
      <c r="BI716" s="49">
        <f>VLOOKUP(A716,'1_12'!A:O,15,0)</f>
        <v>11673.72</v>
      </c>
      <c r="BJ716" s="73">
        <f t="shared" si="415"/>
        <v>-2041.2200608795811</v>
      </c>
      <c r="BK716" s="50">
        <f t="shared" si="416"/>
        <v>9.9017069129607536E-3</v>
      </c>
    </row>
    <row r="717" spans="1:63" x14ac:dyDescent="0.3">
      <c r="A717" s="77" t="s">
        <v>1600</v>
      </c>
      <c r="B717" s="77" t="s">
        <v>130</v>
      </c>
      <c r="C717" s="77">
        <f>VLOOKUP(B717,Площадь!D:E,2,0)</f>
        <v>52</v>
      </c>
      <c r="D717" s="113"/>
      <c r="E717">
        <v>31</v>
      </c>
      <c r="F717">
        <v>28</v>
      </c>
      <c r="G717">
        <v>31</v>
      </c>
      <c r="H717">
        <v>30</v>
      </c>
      <c r="I717">
        <v>31</v>
      </c>
      <c r="J717">
        <v>30</v>
      </c>
      <c r="K717">
        <v>31</v>
      </c>
      <c r="L717">
        <v>31</v>
      </c>
      <c r="M717">
        <v>30</v>
      </c>
      <c r="N717">
        <v>31</v>
      </c>
      <c r="O717">
        <v>30</v>
      </c>
      <c r="P717">
        <v>31</v>
      </c>
      <c r="Q717">
        <f t="shared" si="417"/>
        <v>365</v>
      </c>
      <c r="R717" s="50">
        <f>VLOOKUP(B717,'Общие показания'!A:H,8,0)</f>
        <v>0</v>
      </c>
      <c r="S717" s="50">
        <f>VLOOKUP(B717,'Общие показания'!A:P,16,0)</f>
        <v>1.4849999999999994</v>
      </c>
      <c r="T717" s="50">
        <f t="shared" si="386"/>
        <v>0</v>
      </c>
      <c r="U717" s="50">
        <f t="shared" si="387"/>
        <v>0</v>
      </c>
      <c r="V717" s="50">
        <f t="shared" si="388"/>
        <v>0</v>
      </c>
      <c r="W717" s="50">
        <f t="shared" si="389"/>
        <v>0</v>
      </c>
      <c r="X717" s="50">
        <f t="shared" si="390"/>
        <v>0</v>
      </c>
      <c r="Y717" s="50"/>
      <c r="Z717" s="50"/>
      <c r="AA717" s="50"/>
      <c r="AB717" s="50"/>
      <c r="AC717" s="50"/>
      <c r="AD717" s="50">
        <f t="shared" si="391"/>
        <v>0.5755975000043716</v>
      </c>
      <c r="AE717" s="50">
        <f t="shared" si="392"/>
        <v>0.40068048510987186</v>
      </c>
      <c r="AF717" s="50">
        <f t="shared" si="393"/>
        <v>0.50872201488575608</v>
      </c>
      <c r="AG717" s="50">
        <f t="shared" si="394"/>
        <v>0</v>
      </c>
      <c r="AI717" s="50">
        <f t="shared" si="395"/>
        <v>0</v>
      </c>
      <c r="AJ717" s="50">
        <f t="shared" si="396"/>
        <v>0</v>
      </c>
      <c r="AK717" s="50">
        <f t="shared" si="397"/>
        <v>0</v>
      </c>
      <c r="AL717" s="50">
        <f t="shared" si="398"/>
        <v>0.5888684160094344</v>
      </c>
      <c r="AR717" s="50">
        <f t="shared" si="399"/>
        <v>0.77457562031932348</v>
      </c>
      <c r="AS717" s="50">
        <f t="shared" si="400"/>
        <v>0.69326440899174513</v>
      </c>
      <c r="AT717" s="50">
        <f t="shared" si="401"/>
        <v>0.95202289353256675</v>
      </c>
      <c r="AV717" s="49">
        <f t="shared" si="402"/>
        <v>0</v>
      </c>
      <c r="AW717" s="49">
        <f t="shared" si="403"/>
        <v>0</v>
      </c>
      <c r="AX717" s="49">
        <f t="shared" si="404"/>
        <v>0</v>
      </c>
      <c r="AY717" s="49">
        <f t="shared" si="405"/>
        <v>1580.7348211990854</v>
      </c>
      <c r="AZ717" s="49">
        <f t="shared" si="406"/>
        <v>0</v>
      </c>
      <c r="BA717" s="49">
        <f t="shared" si="407"/>
        <v>0</v>
      </c>
      <c r="BB717" s="49">
        <f t="shared" si="408"/>
        <v>0</v>
      </c>
      <c r="BC717" s="49">
        <f t="shared" si="409"/>
        <v>0</v>
      </c>
      <c r="BD717" s="49">
        <f t="shared" si="410"/>
        <v>0</v>
      </c>
      <c r="BE717" s="49">
        <f t="shared" si="411"/>
        <v>3624.3507172721143</v>
      </c>
      <c r="BF717" s="49">
        <f t="shared" si="412"/>
        <v>2936.5419159306166</v>
      </c>
      <c r="BG717" s="49">
        <f t="shared" si="413"/>
        <v>3921.1652023618094</v>
      </c>
      <c r="BH717" s="72">
        <f t="shared" si="414"/>
        <v>12062.792656763626</v>
      </c>
      <c r="BI717" s="49">
        <f>VLOOKUP(A717,'1_12'!A:O,15,0)</f>
        <v>20100.509999999998</v>
      </c>
      <c r="BJ717" s="73">
        <f t="shared" si="415"/>
        <v>-8037.7173432363725</v>
      </c>
      <c r="BK717" s="50">
        <f t="shared" si="416"/>
        <v>7.2014925302132521E-3</v>
      </c>
    </row>
    <row r="718" spans="1:63" x14ac:dyDescent="0.3">
      <c r="A718" s="77" t="s">
        <v>1297</v>
      </c>
      <c r="B718" s="77" t="s">
        <v>326</v>
      </c>
      <c r="C718" s="77">
        <f>VLOOKUP(B718,Площадь!D:E,2,0)</f>
        <v>60</v>
      </c>
      <c r="D718" s="113"/>
      <c r="E718">
        <v>31</v>
      </c>
      <c r="F718">
        <v>28</v>
      </c>
      <c r="G718">
        <v>31</v>
      </c>
      <c r="H718">
        <v>30</v>
      </c>
      <c r="I718">
        <v>31</v>
      </c>
      <c r="J718">
        <v>30</v>
      </c>
      <c r="K718">
        <v>31</v>
      </c>
      <c r="L718">
        <v>31</v>
      </c>
      <c r="M718">
        <v>30</v>
      </c>
      <c r="N718">
        <v>31</v>
      </c>
      <c r="O718">
        <v>30</v>
      </c>
      <c r="P718">
        <v>31</v>
      </c>
      <c r="Q718">
        <f t="shared" si="417"/>
        <v>365</v>
      </c>
      <c r="R718" s="50">
        <f>VLOOKUP(B718,'Общие показания'!A:H,8,0)</f>
        <v>0</v>
      </c>
      <c r="S718" s="50">
        <f>VLOOKUP(B718,'Общие показания'!A:P,16,0)</f>
        <v>5.2440000000000015</v>
      </c>
      <c r="T718" s="50">
        <f t="shared" si="386"/>
        <v>0</v>
      </c>
      <c r="U718" s="50">
        <f t="shared" si="387"/>
        <v>0</v>
      </c>
      <c r="V718" s="50">
        <f t="shared" si="388"/>
        <v>0</v>
      </c>
      <c r="W718" s="50">
        <f t="shared" si="389"/>
        <v>0</v>
      </c>
      <c r="X718" s="50">
        <f t="shared" si="390"/>
        <v>0</v>
      </c>
      <c r="Y718" s="50"/>
      <c r="Z718" s="50"/>
      <c r="AA718" s="50"/>
      <c r="AB718" s="50"/>
      <c r="AC718" s="50"/>
      <c r="AD718" s="50">
        <f t="shared" si="391"/>
        <v>2.0326150101164489</v>
      </c>
      <c r="AE718" s="50">
        <f t="shared" si="392"/>
        <v>1.414928258529407</v>
      </c>
      <c r="AF718" s="50">
        <f t="shared" si="393"/>
        <v>1.7964567313541457</v>
      </c>
      <c r="AG718" s="50">
        <f t="shared" si="394"/>
        <v>0</v>
      </c>
      <c r="AI718" s="50">
        <f t="shared" si="395"/>
        <v>0</v>
      </c>
      <c r="AJ718" s="50">
        <f t="shared" si="396"/>
        <v>0</v>
      </c>
      <c r="AK718" s="50">
        <f t="shared" si="397"/>
        <v>0</v>
      </c>
      <c r="AL718" s="50">
        <f t="shared" si="398"/>
        <v>0.67946355693396265</v>
      </c>
      <c r="AR718" s="50">
        <f t="shared" si="399"/>
        <v>0.89374110036845023</v>
      </c>
      <c r="AS718" s="50">
        <f t="shared" si="400"/>
        <v>0.79992047191355209</v>
      </c>
      <c r="AT718" s="50">
        <f t="shared" si="401"/>
        <v>1.0984879540760386</v>
      </c>
      <c r="AV718" s="49">
        <f t="shared" si="402"/>
        <v>0</v>
      </c>
      <c r="AW718" s="49">
        <f t="shared" si="403"/>
        <v>0</v>
      </c>
      <c r="AX718" s="49">
        <f t="shared" si="404"/>
        <v>0</v>
      </c>
      <c r="AY718" s="49">
        <f t="shared" si="405"/>
        <v>1823.924793691252</v>
      </c>
      <c r="AZ718" s="49">
        <f t="shared" si="406"/>
        <v>0</v>
      </c>
      <c r="BA718" s="49">
        <f t="shared" si="407"/>
        <v>0</v>
      </c>
      <c r="BB718" s="49">
        <f t="shared" si="408"/>
        <v>0</v>
      </c>
      <c r="BC718" s="49">
        <f t="shared" si="409"/>
        <v>0</v>
      </c>
      <c r="BD718" s="49">
        <f t="shared" si="410"/>
        <v>0</v>
      </c>
      <c r="BE718" s="49">
        <f t="shared" si="411"/>
        <v>7855.3932887412448</v>
      </c>
      <c r="BF718" s="49">
        <f t="shared" si="412"/>
        <v>5945.451338051862</v>
      </c>
      <c r="BG718" s="49">
        <f t="shared" si="413"/>
        <v>7771.0737157813701</v>
      </c>
      <c r="BH718" s="72">
        <f t="shared" si="414"/>
        <v>23395.843136265728</v>
      </c>
      <c r="BI718" s="49">
        <f>VLOOKUP(A718,'1_12'!A:O,15,0)</f>
        <v>23192.909999999996</v>
      </c>
      <c r="BJ718" s="73">
        <f t="shared" si="415"/>
        <v>202.93313626573217</v>
      </c>
      <c r="BK718" s="50">
        <f t="shared" si="416"/>
        <v>1.2105018171238897E-2</v>
      </c>
    </row>
    <row r="719" spans="1:63" x14ac:dyDescent="0.3">
      <c r="A719" s="77" t="s">
        <v>2926</v>
      </c>
      <c r="B719" s="77" t="s">
        <v>220</v>
      </c>
      <c r="C719" s="77">
        <f>VLOOKUP(B719,Площадь!D:E,2,0)</f>
        <v>78.400000000000006</v>
      </c>
      <c r="D719" s="114"/>
      <c r="E719">
        <v>31</v>
      </c>
      <c r="F719">
        <v>28</v>
      </c>
      <c r="G719">
        <v>31</v>
      </c>
      <c r="H719">
        <v>30</v>
      </c>
      <c r="I719">
        <v>31</v>
      </c>
      <c r="J719">
        <v>30</v>
      </c>
      <c r="K719">
        <v>31</v>
      </c>
      <c r="L719">
        <v>31</v>
      </c>
      <c r="M719">
        <v>30</v>
      </c>
      <c r="N719">
        <v>31</v>
      </c>
      <c r="O719">
        <v>30</v>
      </c>
      <c r="P719">
        <v>31</v>
      </c>
      <c r="Q719">
        <f t="shared" si="417"/>
        <v>365</v>
      </c>
      <c r="R719" s="50">
        <f>VLOOKUP(B719,'Общие показания'!A:H,8,0)</f>
        <v>0.43743553153373865</v>
      </c>
      <c r="S719" s="50">
        <f>VLOOKUP(B719,'Общие показания'!A:P,16,0)</f>
        <v>6.390564468466259</v>
      </c>
      <c r="T719" s="50">
        <f t="shared" si="386"/>
        <v>0</v>
      </c>
      <c r="U719" s="50">
        <f t="shared" si="387"/>
        <v>0</v>
      </c>
      <c r="V719" s="50">
        <f t="shared" si="388"/>
        <v>0</v>
      </c>
      <c r="W719" s="50">
        <f t="shared" si="389"/>
        <v>0.43743553153373865</v>
      </c>
      <c r="X719" s="50">
        <f t="shared" si="390"/>
        <v>0</v>
      </c>
      <c r="Y719" s="50"/>
      <c r="Z719" s="50"/>
      <c r="AA719" s="50"/>
      <c r="AB719" s="50"/>
      <c r="AC719" s="50"/>
      <c r="AD719" s="50">
        <f t="shared" si="391"/>
        <v>2.4770322772161251</v>
      </c>
      <c r="AE719" s="50">
        <f t="shared" si="392"/>
        <v>1.7242925733003178</v>
      </c>
      <c r="AF719" s="50">
        <f t="shared" si="393"/>
        <v>2.1892396179498164</v>
      </c>
      <c r="AG719" s="50">
        <f t="shared" si="394"/>
        <v>0</v>
      </c>
      <c r="AI719" s="50">
        <f t="shared" si="395"/>
        <v>0</v>
      </c>
      <c r="AJ719" s="50">
        <f t="shared" si="396"/>
        <v>0</v>
      </c>
      <c r="AK719" s="50">
        <f t="shared" si="397"/>
        <v>0</v>
      </c>
      <c r="AL719" s="50">
        <f t="shared" si="398"/>
        <v>0.88783238106037798</v>
      </c>
      <c r="AR719" s="50">
        <f t="shared" si="399"/>
        <v>1.1678217044814416</v>
      </c>
      <c r="AS719" s="50">
        <f t="shared" si="400"/>
        <v>1.0452294166337082</v>
      </c>
      <c r="AT719" s="50">
        <f t="shared" si="401"/>
        <v>1.4353575933260239</v>
      </c>
      <c r="AV719" s="49">
        <f t="shared" si="402"/>
        <v>0</v>
      </c>
      <c r="AW719" s="49">
        <f t="shared" si="403"/>
        <v>0</v>
      </c>
      <c r="AX719" s="49">
        <f t="shared" si="404"/>
        <v>0</v>
      </c>
      <c r="AY719" s="49">
        <f t="shared" si="405"/>
        <v>3557.4961738511433</v>
      </c>
      <c r="AZ719" s="49">
        <f t="shared" si="406"/>
        <v>0</v>
      </c>
      <c r="BA719" s="49">
        <f t="shared" si="407"/>
        <v>0</v>
      </c>
      <c r="BB719" s="49">
        <f t="shared" si="408"/>
        <v>0</v>
      </c>
      <c r="BC719" s="49">
        <f t="shared" si="409"/>
        <v>0</v>
      </c>
      <c r="BD719" s="49">
        <f t="shared" si="410"/>
        <v>0</v>
      </c>
      <c r="BE719" s="49">
        <f t="shared" si="411"/>
        <v>9784.1002343096807</v>
      </c>
      <c r="BF719" s="49">
        <f t="shared" si="412"/>
        <v>7434.3940488993021</v>
      </c>
      <c r="BG719" s="49">
        <f t="shared" si="413"/>
        <v>9729.7237700604146</v>
      </c>
      <c r="BH719" s="72">
        <f t="shared" si="414"/>
        <v>30505.714227120538</v>
      </c>
      <c r="BI719" s="49">
        <f>VLOOKUP(A719,'1_12'!A:O,15,0)</f>
        <v>0</v>
      </c>
      <c r="BJ719" s="73">
        <f t="shared" si="415"/>
        <v>30505.714227120538</v>
      </c>
      <c r="BK719" s="50">
        <f t="shared" si="416"/>
        <v>1.2079337899130047E-2</v>
      </c>
    </row>
    <row r="720" spans="1:63" x14ac:dyDescent="0.3">
      <c r="A720" s="77" t="s">
        <v>1639</v>
      </c>
      <c r="B720" s="77" t="s">
        <v>227</v>
      </c>
      <c r="C720" s="77">
        <f>VLOOKUP(B720,Площадь!D:E,2,0)</f>
        <v>30.2</v>
      </c>
      <c r="D720" s="113"/>
      <c r="E720">
        <v>31</v>
      </c>
      <c r="F720">
        <v>28</v>
      </c>
      <c r="G720">
        <v>31</v>
      </c>
      <c r="H720">
        <v>30</v>
      </c>
      <c r="I720">
        <v>31</v>
      </c>
      <c r="J720">
        <v>30</v>
      </c>
      <c r="K720">
        <v>31</v>
      </c>
      <c r="L720">
        <v>31</v>
      </c>
      <c r="M720">
        <v>30</v>
      </c>
      <c r="N720">
        <v>31</v>
      </c>
      <c r="O720">
        <v>30</v>
      </c>
      <c r="P720">
        <v>31</v>
      </c>
      <c r="Q720">
        <f t="shared" ref="Q720:Q728" si="418">SUM(E720:P720)</f>
        <v>365</v>
      </c>
      <c r="R720" s="50">
        <f>VLOOKUP(B720,'Общие показания'!A:H,8,0)</f>
        <v>0.43</v>
      </c>
      <c r="S720" s="50">
        <f>VLOOKUP(B720,'Общие показания'!A:P,16,0)</f>
        <v>0.5</v>
      </c>
      <c r="T720" s="50">
        <f t="shared" si="386"/>
        <v>0</v>
      </c>
      <c r="U720" s="50">
        <f t="shared" si="387"/>
        <v>0</v>
      </c>
      <c r="V720" s="50">
        <f t="shared" si="388"/>
        <v>0</v>
      </c>
      <c r="W720" s="50">
        <f t="shared" si="389"/>
        <v>0.43</v>
      </c>
      <c r="X720" s="50">
        <f t="shared" si="390"/>
        <v>0</v>
      </c>
      <c r="Y720" s="50"/>
      <c r="Z720" s="50"/>
      <c r="AA720" s="50"/>
      <c r="AB720" s="50"/>
      <c r="AC720" s="50"/>
      <c r="AD720" s="50">
        <f t="shared" si="391"/>
        <v>0.19380387205534405</v>
      </c>
      <c r="AE720" s="50">
        <f t="shared" si="392"/>
        <v>0.13490925424574815</v>
      </c>
      <c r="AF720" s="50">
        <f t="shared" si="393"/>
        <v>0.17128687369890783</v>
      </c>
      <c r="AG720" s="50">
        <f t="shared" si="394"/>
        <v>0</v>
      </c>
      <c r="AI720" s="50">
        <f t="shared" si="395"/>
        <v>0</v>
      </c>
      <c r="AJ720" s="50">
        <f t="shared" si="396"/>
        <v>0</v>
      </c>
      <c r="AK720" s="50">
        <f t="shared" si="397"/>
        <v>0</v>
      </c>
      <c r="AL720" s="50">
        <f t="shared" si="398"/>
        <v>0.34199665699009457</v>
      </c>
      <c r="AR720" s="50">
        <f t="shared" si="399"/>
        <v>0.44984968718545326</v>
      </c>
      <c r="AS720" s="50">
        <f t="shared" si="400"/>
        <v>0.4026266375298212</v>
      </c>
      <c r="AT720" s="50">
        <f t="shared" si="401"/>
        <v>0.55290560355160601</v>
      </c>
      <c r="AV720" s="49">
        <f t="shared" si="402"/>
        <v>0</v>
      </c>
      <c r="AW720" s="49">
        <f t="shared" si="403"/>
        <v>0</v>
      </c>
      <c r="AX720" s="49">
        <f t="shared" si="404"/>
        <v>0</v>
      </c>
      <c r="AY720" s="49">
        <f t="shared" si="405"/>
        <v>2072.3169461579305</v>
      </c>
      <c r="AZ720" s="49">
        <f t="shared" si="406"/>
        <v>0</v>
      </c>
      <c r="BA720" s="49">
        <f t="shared" si="407"/>
        <v>0</v>
      </c>
      <c r="BB720" s="49">
        <f t="shared" si="408"/>
        <v>0</v>
      </c>
      <c r="BC720" s="49">
        <f t="shared" si="409"/>
        <v>0</v>
      </c>
      <c r="BD720" s="49">
        <f t="shared" si="410"/>
        <v>0</v>
      </c>
      <c r="BE720" s="49">
        <f t="shared" si="411"/>
        <v>1727.7978682836267</v>
      </c>
      <c r="BF720" s="49">
        <f t="shared" si="412"/>
        <v>1442.9398464466674</v>
      </c>
      <c r="BG720" s="49">
        <f t="shared" si="413"/>
        <v>1943.9933182321895</v>
      </c>
      <c r="BH720" s="72">
        <f t="shared" si="414"/>
        <v>7187.0479791204143</v>
      </c>
      <c r="BI720" s="49">
        <f>VLOOKUP(A720,'1_12'!A:O,15,0)</f>
        <v>11673.72</v>
      </c>
      <c r="BJ720" s="73">
        <f t="shared" si="415"/>
        <v>-4486.672020879585</v>
      </c>
      <c r="BK720" s="50">
        <f t="shared" si="416"/>
        <v>7.3879100034684739E-3</v>
      </c>
    </row>
    <row r="721" spans="1:63" x14ac:dyDescent="0.3">
      <c r="A721" s="77" t="s">
        <v>1328</v>
      </c>
      <c r="B721" s="77" t="s">
        <v>296</v>
      </c>
      <c r="C721" s="77">
        <f>VLOOKUP(B721,Площадь!D:E,2,0)</f>
        <v>52</v>
      </c>
      <c r="D721" s="113"/>
      <c r="E721">
        <v>31</v>
      </c>
      <c r="F721">
        <v>28</v>
      </c>
      <c r="G721">
        <v>31</v>
      </c>
      <c r="H721">
        <v>30</v>
      </c>
      <c r="I721">
        <v>31</v>
      </c>
      <c r="J721">
        <v>30</v>
      </c>
      <c r="K721">
        <v>31</v>
      </c>
      <c r="L721">
        <v>31</v>
      </c>
      <c r="M721">
        <v>30</v>
      </c>
      <c r="N721">
        <v>31</v>
      </c>
      <c r="O721">
        <v>30</v>
      </c>
      <c r="P721">
        <v>31</v>
      </c>
      <c r="Q721">
        <f t="shared" si="418"/>
        <v>365</v>
      </c>
      <c r="R721" s="50">
        <f>VLOOKUP(B721,'Общие показания'!A:H,8,0)</f>
        <v>0.29013581173156133</v>
      </c>
      <c r="S721" s="50">
        <f>VLOOKUP(B721,'Общие показания'!A:P,16,0)</f>
        <v>3.4438641882684387</v>
      </c>
      <c r="T721" s="50">
        <f t="shared" si="386"/>
        <v>0</v>
      </c>
      <c r="U721" s="50">
        <f t="shared" si="387"/>
        <v>0</v>
      </c>
      <c r="V721" s="50">
        <f t="shared" si="388"/>
        <v>0</v>
      </c>
      <c r="W721" s="50">
        <f t="shared" si="389"/>
        <v>0.29013581173156133</v>
      </c>
      <c r="X721" s="50">
        <f t="shared" si="390"/>
        <v>0</v>
      </c>
      <c r="Y721" s="50"/>
      <c r="Z721" s="50"/>
      <c r="AA721" s="50"/>
      <c r="AB721" s="50"/>
      <c r="AC721" s="50"/>
      <c r="AD721" s="50">
        <f t="shared" si="391"/>
        <v>1.3348684290383155</v>
      </c>
      <c r="AE721" s="50">
        <f t="shared" si="392"/>
        <v>0.9292182987258677</v>
      </c>
      <c r="AF721" s="50">
        <f t="shared" si="393"/>
        <v>1.1797774605042555</v>
      </c>
      <c r="AG721" s="50">
        <f t="shared" si="394"/>
        <v>0</v>
      </c>
      <c r="AI721" s="50">
        <f t="shared" si="395"/>
        <v>0</v>
      </c>
      <c r="AJ721" s="50">
        <f t="shared" si="396"/>
        <v>0</v>
      </c>
      <c r="AK721" s="50">
        <f t="shared" si="397"/>
        <v>0</v>
      </c>
      <c r="AL721" s="50">
        <f t="shared" si="398"/>
        <v>0.5888684160094344</v>
      </c>
      <c r="AR721" s="50">
        <f t="shared" si="399"/>
        <v>0.77457562031932348</v>
      </c>
      <c r="AS721" s="50">
        <f t="shared" si="400"/>
        <v>0.69326440899174513</v>
      </c>
      <c r="AT721" s="50">
        <f t="shared" si="401"/>
        <v>0.95202289353256675</v>
      </c>
      <c r="AV721" s="49">
        <f t="shared" si="402"/>
        <v>0</v>
      </c>
      <c r="AW721" s="49">
        <f t="shared" si="403"/>
        <v>0</v>
      </c>
      <c r="AX721" s="49">
        <f t="shared" si="404"/>
        <v>0</v>
      </c>
      <c r="AY721" s="49">
        <f t="shared" si="405"/>
        <v>2359.5637887788193</v>
      </c>
      <c r="AZ721" s="49">
        <f t="shared" si="406"/>
        <v>0</v>
      </c>
      <c r="BA721" s="49">
        <f t="shared" si="407"/>
        <v>0</v>
      </c>
      <c r="BB721" s="49">
        <f t="shared" si="408"/>
        <v>0</v>
      </c>
      <c r="BC721" s="49">
        <f t="shared" si="409"/>
        <v>0</v>
      </c>
      <c r="BD721" s="49">
        <f t="shared" si="410"/>
        <v>0</v>
      </c>
      <c r="BE721" s="49">
        <f t="shared" si="411"/>
        <v>5662.5072283336713</v>
      </c>
      <c r="BF721" s="49">
        <f t="shared" si="412"/>
        <v>4355.3276812888507</v>
      </c>
      <c r="BG721" s="49">
        <f t="shared" si="413"/>
        <v>5722.5195983622843</v>
      </c>
      <c r="BH721" s="72">
        <f t="shared" si="414"/>
        <v>18099.918296763626</v>
      </c>
      <c r="BI721" s="49">
        <f>VLOOKUP(A721,'1_12'!A:O,15,0)</f>
        <v>20100.509999999998</v>
      </c>
      <c r="BJ721" s="73">
        <f t="shared" si="415"/>
        <v>-2000.5917032363723</v>
      </c>
      <c r="BK721" s="50">
        <f t="shared" si="416"/>
        <v>1.0805659196879921E-2</v>
      </c>
    </row>
    <row r="722" spans="1:63" x14ac:dyDescent="0.3">
      <c r="A722" s="77" t="s">
        <v>1696</v>
      </c>
      <c r="B722" s="77" t="s">
        <v>173</v>
      </c>
      <c r="C722" s="77">
        <f>VLOOKUP(B722,Площадь!D:E,2,0)</f>
        <v>80.7</v>
      </c>
      <c r="D722" s="113"/>
      <c r="E722">
        <v>31</v>
      </c>
      <c r="F722">
        <v>28</v>
      </c>
      <c r="G722">
        <v>31</v>
      </c>
      <c r="H722">
        <v>30</v>
      </c>
      <c r="I722">
        <v>31</v>
      </c>
      <c r="J722">
        <v>30</v>
      </c>
      <c r="K722">
        <v>31</v>
      </c>
      <c r="L722">
        <v>31</v>
      </c>
      <c r="M722">
        <v>30</v>
      </c>
      <c r="N722">
        <v>31</v>
      </c>
      <c r="O722">
        <v>30</v>
      </c>
      <c r="P722">
        <v>31</v>
      </c>
      <c r="Q722">
        <f t="shared" si="418"/>
        <v>365</v>
      </c>
      <c r="R722" s="50">
        <f>VLOOKUP(B722,'Общие показания'!A:H,8,0)</f>
        <v>0.45026846166801926</v>
      </c>
      <c r="S722" s="50">
        <f>VLOOKUP(B722,'Общие показания'!A:P,16,0)</f>
        <v>1.8627315383319818</v>
      </c>
      <c r="T722" s="50">
        <f t="shared" si="386"/>
        <v>0</v>
      </c>
      <c r="U722" s="50">
        <f t="shared" si="387"/>
        <v>0</v>
      </c>
      <c r="V722" s="50">
        <f t="shared" si="388"/>
        <v>0</v>
      </c>
      <c r="W722" s="50">
        <f t="shared" si="389"/>
        <v>0.45026846166801926</v>
      </c>
      <c r="X722" s="50">
        <f t="shared" si="390"/>
        <v>0</v>
      </c>
      <c r="Y722" s="50"/>
      <c r="Z722" s="50"/>
      <c r="AA722" s="50"/>
      <c r="AB722" s="50"/>
      <c r="AC722" s="50"/>
      <c r="AD722" s="50">
        <f t="shared" si="391"/>
        <v>0.72200916945669125</v>
      </c>
      <c r="AE722" s="50">
        <f t="shared" si="392"/>
        <v>0.50259944539280577</v>
      </c>
      <c r="AF722" s="50">
        <f t="shared" si="393"/>
        <v>0.63812292348248489</v>
      </c>
      <c r="AG722" s="50">
        <f t="shared" si="394"/>
        <v>0</v>
      </c>
      <c r="AI722" s="50">
        <f t="shared" si="395"/>
        <v>0</v>
      </c>
      <c r="AJ722" s="50">
        <f t="shared" si="396"/>
        <v>0</v>
      </c>
      <c r="AK722" s="50">
        <f t="shared" si="397"/>
        <v>0</v>
      </c>
      <c r="AL722" s="50">
        <f t="shared" si="398"/>
        <v>0.91387848407617989</v>
      </c>
      <c r="AR722" s="50">
        <f t="shared" si="399"/>
        <v>1.2020817799955656</v>
      </c>
      <c r="AS722" s="50">
        <f t="shared" si="400"/>
        <v>1.0758930347237277</v>
      </c>
      <c r="AT722" s="50">
        <f t="shared" si="401"/>
        <v>1.4774662982322719</v>
      </c>
      <c r="AV722" s="49">
        <f t="shared" si="402"/>
        <v>0</v>
      </c>
      <c r="AW722" s="49">
        <f t="shared" si="403"/>
        <v>0</v>
      </c>
      <c r="AX722" s="49">
        <f t="shared" si="404"/>
        <v>0</v>
      </c>
      <c r="AY722" s="49">
        <f t="shared" si="405"/>
        <v>3661.8614952778989</v>
      </c>
      <c r="AZ722" s="49">
        <f t="shared" si="406"/>
        <v>0</v>
      </c>
      <c r="BA722" s="49">
        <f t="shared" si="407"/>
        <v>0</v>
      </c>
      <c r="BB722" s="49">
        <f t="shared" si="408"/>
        <v>0</v>
      </c>
      <c r="BC722" s="49">
        <f t="shared" si="409"/>
        <v>0</v>
      </c>
      <c r="BD722" s="49">
        <f t="shared" si="410"/>
        <v>0</v>
      </c>
      <c r="BE722" s="49">
        <f t="shared" si="411"/>
        <v>5164.9527810716609</v>
      </c>
      <c r="BF722" s="49">
        <f t="shared" si="412"/>
        <v>4237.2420739256177</v>
      </c>
      <c r="BG722" s="49">
        <f t="shared" si="413"/>
        <v>5679.0030832022248</v>
      </c>
      <c r="BH722" s="72">
        <f t="shared" si="414"/>
        <v>18743.059433477403</v>
      </c>
      <c r="BI722" s="49">
        <f>VLOOKUP(A722,'1_12'!A:O,15,0)</f>
        <v>31194.449999999997</v>
      </c>
      <c r="BJ722" s="73">
        <f t="shared" si="415"/>
        <v>-12451.390566522594</v>
      </c>
      <c r="BK722" s="50">
        <f t="shared" si="416"/>
        <v>7.2101606743367888E-3</v>
      </c>
    </row>
    <row r="723" spans="1:63" x14ac:dyDescent="0.3">
      <c r="A723" s="77" t="s">
        <v>1647</v>
      </c>
      <c r="B723" s="77" t="s">
        <v>230</v>
      </c>
      <c r="C723" s="77">
        <f>VLOOKUP(B723,Площадь!D:E,2,0)</f>
        <v>60</v>
      </c>
      <c r="D723" s="113"/>
      <c r="E723">
        <v>31</v>
      </c>
      <c r="F723">
        <v>28</v>
      </c>
      <c r="G723">
        <v>31</v>
      </c>
      <c r="H723">
        <v>30</v>
      </c>
      <c r="I723">
        <v>31</v>
      </c>
      <c r="J723">
        <v>30</v>
      </c>
      <c r="K723">
        <v>31</v>
      </c>
      <c r="L723">
        <v>31</v>
      </c>
      <c r="M723">
        <v>30</v>
      </c>
      <c r="N723">
        <v>31</v>
      </c>
      <c r="O723">
        <v>30</v>
      </c>
      <c r="P723">
        <v>31</v>
      </c>
      <c r="Q723">
        <f t="shared" si="418"/>
        <v>365</v>
      </c>
      <c r="R723" s="50">
        <f>VLOOKUP(B723,'Общие показания'!A:H,8,0)</f>
        <v>0</v>
      </c>
      <c r="S723" s="50">
        <f>VLOOKUP(B723,'Общие показания'!A:P,16,0)</f>
        <v>3.4340000000000011</v>
      </c>
      <c r="T723" s="50">
        <f t="shared" si="386"/>
        <v>0</v>
      </c>
      <c r="U723" s="50">
        <f t="shared" si="387"/>
        <v>0</v>
      </c>
      <c r="V723" s="50">
        <f t="shared" si="388"/>
        <v>0</v>
      </c>
      <c r="W723" s="50">
        <f t="shared" si="389"/>
        <v>0</v>
      </c>
      <c r="X723" s="50">
        <f t="shared" si="390"/>
        <v>0</v>
      </c>
      <c r="Y723" s="50"/>
      <c r="Z723" s="50"/>
      <c r="AA723" s="50"/>
      <c r="AB723" s="50"/>
      <c r="AC723" s="50"/>
      <c r="AD723" s="50">
        <f t="shared" si="391"/>
        <v>1.3310449932761033</v>
      </c>
      <c r="AE723" s="50">
        <f t="shared" si="392"/>
        <v>0.92655675815979854</v>
      </c>
      <c r="AF723" s="50">
        <f t="shared" si="393"/>
        <v>1.1763982485640994</v>
      </c>
      <c r="AG723" s="50">
        <f t="shared" si="394"/>
        <v>0</v>
      </c>
      <c r="AI723" s="50">
        <f t="shared" si="395"/>
        <v>0</v>
      </c>
      <c r="AJ723" s="50">
        <f t="shared" si="396"/>
        <v>0</v>
      </c>
      <c r="AK723" s="50">
        <f t="shared" si="397"/>
        <v>0</v>
      </c>
      <c r="AL723" s="50">
        <f t="shared" si="398"/>
        <v>0.67946355693396265</v>
      </c>
      <c r="AR723" s="50">
        <f t="shared" si="399"/>
        <v>0.89374110036845023</v>
      </c>
      <c r="AS723" s="50">
        <f t="shared" si="400"/>
        <v>0.79992047191355209</v>
      </c>
      <c r="AT723" s="50">
        <f t="shared" si="401"/>
        <v>1.0984879540760386</v>
      </c>
      <c r="AV723" s="49">
        <f t="shared" si="402"/>
        <v>0</v>
      </c>
      <c r="AW723" s="49">
        <f t="shared" si="403"/>
        <v>0</v>
      </c>
      <c r="AX723" s="49">
        <f t="shared" si="404"/>
        <v>0</v>
      </c>
      <c r="AY723" s="49">
        <f t="shared" si="405"/>
        <v>1823.924793691252</v>
      </c>
      <c r="AZ723" s="49">
        <f t="shared" si="406"/>
        <v>0</v>
      </c>
      <c r="BA723" s="49">
        <f t="shared" si="407"/>
        <v>0</v>
      </c>
      <c r="BB723" s="49">
        <f t="shared" si="408"/>
        <v>0</v>
      </c>
      <c r="BC723" s="49">
        <f t="shared" si="409"/>
        <v>0</v>
      </c>
      <c r="BD723" s="49">
        <f t="shared" si="410"/>
        <v>0</v>
      </c>
      <c r="BE723" s="49">
        <f t="shared" si="411"/>
        <v>5972.1267983356938</v>
      </c>
      <c r="BF723" s="49">
        <f t="shared" si="412"/>
        <v>4634.4864173196993</v>
      </c>
      <c r="BG723" s="49">
        <f t="shared" si="413"/>
        <v>6106.6135269190809</v>
      </c>
      <c r="BH723" s="72">
        <f t="shared" si="414"/>
        <v>18537.151536265726</v>
      </c>
      <c r="BI723" s="49">
        <f>VLOOKUP(A723,'1_12'!A:O,15,0)</f>
        <v>23192.909999999996</v>
      </c>
      <c r="BJ723" s="73">
        <f t="shared" si="415"/>
        <v>-4655.7584637342698</v>
      </c>
      <c r="BK723" s="50">
        <f t="shared" si="416"/>
        <v>9.5911292823500065E-3</v>
      </c>
    </row>
    <row r="724" spans="1:63" x14ac:dyDescent="0.3">
      <c r="A724" s="77" t="s">
        <v>1665</v>
      </c>
      <c r="B724" s="77" t="s">
        <v>278</v>
      </c>
      <c r="C724" s="77">
        <f>VLOOKUP(B724,Площадь!D:E,2,0)</f>
        <v>78.400000000000006</v>
      </c>
      <c r="D724" s="113"/>
      <c r="E724">
        <v>31</v>
      </c>
      <c r="F724">
        <v>28</v>
      </c>
      <c r="G724">
        <v>31</v>
      </c>
      <c r="H724">
        <v>30</v>
      </c>
      <c r="I724">
        <v>31</v>
      </c>
      <c r="J724">
        <v>30</v>
      </c>
      <c r="K724">
        <v>31</v>
      </c>
      <c r="L724">
        <v>31</v>
      </c>
      <c r="M724">
        <v>30</v>
      </c>
      <c r="N724">
        <v>31</v>
      </c>
      <c r="O724">
        <v>30</v>
      </c>
      <c r="P724">
        <v>31</v>
      </c>
      <c r="Q724">
        <f t="shared" si="418"/>
        <v>365</v>
      </c>
      <c r="R724" s="50">
        <f>VLOOKUP(B724,'Общие показания'!A:H,8,0)</f>
        <v>0.79700000000000004</v>
      </c>
      <c r="S724" s="50">
        <f>VLOOKUP(B724,'Общие показания'!A:P,16,0)</f>
        <v>1.3780000000000001</v>
      </c>
      <c r="T724" s="50">
        <f t="shared" si="386"/>
        <v>0</v>
      </c>
      <c r="U724" s="50">
        <f t="shared" si="387"/>
        <v>0</v>
      </c>
      <c r="V724" s="50">
        <f t="shared" si="388"/>
        <v>0</v>
      </c>
      <c r="W724" s="50">
        <f t="shared" si="389"/>
        <v>0.79700000000000004</v>
      </c>
      <c r="X724" s="50">
        <f t="shared" si="390"/>
        <v>0</v>
      </c>
      <c r="Y724" s="50"/>
      <c r="Z724" s="50"/>
      <c r="AA724" s="50"/>
      <c r="AB724" s="50"/>
      <c r="AC724" s="50"/>
      <c r="AD724" s="50">
        <f t="shared" si="391"/>
        <v>0.5341234713845282</v>
      </c>
      <c r="AE724" s="50">
        <f t="shared" si="392"/>
        <v>0.37180990470128195</v>
      </c>
      <c r="AF724" s="50">
        <f t="shared" si="393"/>
        <v>0.47206662391419002</v>
      </c>
      <c r="AG724" s="50">
        <f t="shared" si="394"/>
        <v>0</v>
      </c>
      <c r="AI724" s="50">
        <f t="shared" si="395"/>
        <v>0</v>
      </c>
      <c r="AJ724" s="50">
        <f t="shared" si="396"/>
        <v>0</v>
      </c>
      <c r="AK724" s="50">
        <f t="shared" si="397"/>
        <v>0</v>
      </c>
      <c r="AL724" s="50">
        <f t="shared" si="398"/>
        <v>0.88783238106037798</v>
      </c>
      <c r="AR724" s="50">
        <f t="shared" si="399"/>
        <v>1.1678217044814416</v>
      </c>
      <c r="AS724" s="50">
        <f t="shared" si="400"/>
        <v>1.0452294166337082</v>
      </c>
      <c r="AT724" s="50">
        <f t="shared" si="401"/>
        <v>1.4353575933260239</v>
      </c>
      <c r="AV724" s="49">
        <f t="shared" si="402"/>
        <v>0</v>
      </c>
      <c r="AW724" s="49">
        <f t="shared" si="403"/>
        <v>0</v>
      </c>
      <c r="AX724" s="49">
        <f t="shared" si="404"/>
        <v>0</v>
      </c>
      <c r="AY724" s="49">
        <f t="shared" si="405"/>
        <v>4522.6966504232369</v>
      </c>
      <c r="AZ724" s="49">
        <f t="shared" si="406"/>
        <v>0</v>
      </c>
      <c r="BA724" s="49">
        <f t="shared" si="407"/>
        <v>0</v>
      </c>
      <c r="BB724" s="49">
        <f t="shared" si="408"/>
        <v>0</v>
      </c>
      <c r="BC724" s="49">
        <f t="shared" si="409"/>
        <v>0</v>
      </c>
      <c r="BD724" s="49">
        <f t="shared" si="410"/>
        <v>0</v>
      </c>
      <c r="BE724" s="49">
        <f t="shared" si="411"/>
        <v>4568.6335522875752</v>
      </c>
      <c r="BF724" s="49">
        <f t="shared" si="412"/>
        <v>3803.8436726187942</v>
      </c>
      <c r="BG724" s="49">
        <f t="shared" si="413"/>
        <v>5120.2132717909408</v>
      </c>
      <c r="BH724" s="72">
        <f t="shared" si="414"/>
        <v>18015.387147120546</v>
      </c>
      <c r="BI724" s="49">
        <f>VLOOKUP(A724,'1_12'!A:O,15,0)</f>
        <v>30305.340000000011</v>
      </c>
      <c r="BJ724" s="73">
        <f t="shared" si="415"/>
        <v>-12289.952852879465</v>
      </c>
      <c r="BK724" s="50">
        <f t="shared" si="416"/>
        <v>7.1335470828035189E-3</v>
      </c>
    </row>
    <row r="725" spans="1:63" x14ac:dyDescent="0.3">
      <c r="A725" s="77" t="s">
        <v>1751</v>
      </c>
      <c r="B725" s="77" t="s">
        <v>313</v>
      </c>
      <c r="C725" s="77">
        <f>VLOOKUP(B725,Площадь!D:E,2,0)</f>
        <v>30.2</v>
      </c>
      <c r="D725" s="113"/>
      <c r="E725">
        <v>31</v>
      </c>
      <c r="F725">
        <v>28</v>
      </c>
      <c r="G725">
        <v>31</v>
      </c>
      <c r="H725">
        <v>30</v>
      </c>
      <c r="I725">
        <v>31</v>
      </c>
      <c r="J725">
        <v>30</v>
      </c>
      <c r="K725">
        <v>31</v>
      </c>
      <c r="L725">
        <v>31</v>
      </c>
      <c r="M725">
        <v>30</v>
      </c>
      <c r="N725">
        <v>31</v>
      </c>
      <c r="O725">
        <v>30</v>
      </c>
      <c r="P725">
        <v>31</v>
      </c>
      <c r="Q725">
        <f t="shared" si="418"/>
        <v>365</v>
      </c>
      <c r="R725" s="50">
        <f>VLOOKUP(B725,'Общие показания'!A:H,8,0)</f>
        <v>0.13100000000000001</v>
      </c>
      <c r="S725" s="50">
        <f>VLOOKUP(B725,'Общие показания'!A:P,16,0)</f>
        <v>1.0119999999999996</v>
      </c>
      <c r="T725" s="50">
        <f t="shared" si="386"/>
        <v>0</v>
      </c>
      <c r="U725" s="50">
        <f t="shared" si="387"/>
        <v>0</v>
      </c>
      <c r="V725" s="50">
        <f t="shared" si="388"/>
        <v>0</v>
      </c>
      <c r="W725" s="50">
        <f t="shared" si="389"/>
        <v>0.13100000000000001</v>
      </c>
      <c r="X725" s="50">
        <f t="shared" si="390"/>
        <v>0</v>
      </c>
      <c r="Y725" s="50"/>
      <c r="Z725" s="50"/>
      <c r="AA725" s="50"/>
      <c r="AB725" s="50"/>
      <c r="AC725" s="50"/>
      <c r="AD725" s="50">
        <f t="shared" si="391"/>
        <v>0.39225903704001619</v>
      </c>
      <c r="AE725" s="50">
        <f t="shared" si="392"/>
        <v>0.27305633059339413</v>
      </c>
      <c r="AF725" s="50">
        <f t="shared" si="393"/>
        <v>0.34668463236658931</v>
      </c>
      <c r="AG725" s="50">
        <f t="shared" si="394"/>
        <v>0</v>
      </c>
      <c r="AI725" s="50">
        <f t="shared" si="395"/>
        <v>0</v>
      </c>
      <c r="AJ725" s="50">
        <f t="shared" si="396"/>
        <v>0</v>
      </c>
      <c r="AK725" s="50">
        <f t="shared" si="397"/>
        <v>0</v>
      </c>
      <c r="AL725" s="50">
        <f t="shared" si="398"/>
        <v>0.34199665699009457</v>
      </c>
      <c r="AR725" s="50">
        <f t="shared" si="399"/>
        <v>0.44984968718545326</v>
      </c>
      <c r="AS725" s="50">
        <f t="shared" si="400"/>
        <v>0.4026266375298212</v>
      </c>
      <c r="AT725" s="50">
        <f t="shared" si="401"/>
        <v>0.55290560355160601</v>
      </c>
      <c r="AV725" s="49">
        <f t="shared" si="402"/>
        <v>0</v>
      </c>
      <c r="AW725" s="49">
        <f t="shared" si="403"/>
        <v>0</v>
      </c>
      <c r="AX725" s="49">
        <f t="shared" si="404"/>
        <v>0</v>
      </c>
      <c r="AY725" s="49">
        <f t="shared" si="405"/>
        <v>1269.6933061579302</v>
      </c>
      <c r="AZ725" s="49">
        <f t="shared" si="406"/>
        <v>0</v>
      </c>
      <c r="BA725" s="49">
        <f t="shared" si="407"/>
        <v>0</v>
      </c>
      <c r="BB725" s="49">
        <f t="shared" si="408"/>
        <v>0</v>
      </c>
      <c r="BC725" s="49">
        <f t="shared" si="409"/>
        <v>0</v>
      </c>
      <c r="BD725" s="49">
        <f t="shared" si="410"/>
        <v>0</v>
      </c>
      <c r="BE725" s="49">
        <f t="shared" si="411"/>
        <v>2260.5229749618811</v>
      </c>
      <c r="BF725" s="49">
        <f t="shared" si="412"/>
        <v>1813.7763323112342</v>
      </c>
      <c r="BG725" s="49">
        <f t="shared" si="413"/>
        <v>2414.8240456893668</v>
      </c>
      <c r="BH725" s="72">
        <f t="shared" si="414"/>
        <v>7758.8166591204117</v>
      </c>
      <c r="BI725" s="49">
        <f>VLOOKUP(A725,'1_12'!A:O,15,0)</f>
        <v>11673.72</v>
      </c>
      <c r="BJ725" s="73">
        <f t="shared" si="415"/>
        <v>-3914.9033408795876</v>
      </c>
      <c r="BK725" s="50">
        <f t="shared" si="416"/>
        <v>7.9756583478393338E-3</v>
      </c>
    </row>
    <row r="726" spans="1:63" x14ac:dyDescent="0.3">
      <c r="A726" s="77" t="s">
        <v>1323</v>
      </c>
      <c r="B726" s="77" t="s">
        <v>110</v>
      </c>
      <c r="C726" s="77">
        <f>VLOOKUP(B726,Площадь!D:E,2,0)</f>
        <v>52</v>
      </c>
      <c r="D726" s="113"/>
      <c r="E726">
        <v>31</v>
      </c>
      <c r="F726">
        <v>28</v>
      </c>
      <c r="G726">
        <v>31</v>
      </c>
      <c r="H726">
        <v>30</v>
      </c>
      <c r="I726">
        <v>31</v>
      </c>
      <c r="J726">
        <v>30</v>
      </c>
      <c r="K726">
        <v>31</v>
      </c>
      <c r="L726">
        <v>31</v>
      </c>
      <c r="M726">
        <v>30</v>
      </c>
      <c r="N726">
        <v>31</v>
      </c>
      <c r="O726">
        <v>30</v>
      </c>
      <c r="P726">
        <v>31</v>
      </c>
      <c r="Q726">
        <f t="shared" si="418"/>
        <v>365</v>
      </c>
      <c r="R726" s="50">
        <f>VLOOKUP(B726,'Общие показания'!A:H,8,0)</f>
        <v>0.29013581173156133</v>
      </c>
      <c r="S726" s="50">
        <f>VLOOKUP(B726,'Общие показания'!A:P,16,0)</f>
        <v>3.8588641882684378</v>
      </c>
      <c r="T726" s="50">
        <f t="shared" si="386"/>
        <v>0</v>
      </c>
      <c r="U726" s="50">
        <f t="shared" si="387"/>
        <v>0</v>
      </c>
      <c r="V726" s="50">
        <f t="shared" si="388"/>
        <v>0</v>
      </c>
      <c r="W726" s="50">
        <f t="shared" si="389"/>
        <v>0.29013581173156133</v>
      </c>
      <c r="X726" s="50">
        <f t="shared" si="390"/>
        <v>0</v>
      </c>
      <c r="Y726" s="50"/>
      <c r="Z726" s="50"/>
      <c r="AA726" s="50"/>
      <c r="AB726" s="50"/>
      <c r="AC726" s="50"/>
      <c r="AD726" s="50">
        <f t="shared" si="391"/>
        <v>1.4957256428442507</v>
      </c>
      <c r="AE726" s="50">
        <f t="shared" si="392"/>
        <v>1.0411929797498385</v>
      </c>
      <c r="AF726" s="50">
        <f t="shared" si="393"/>
        <v>1.3219455656743488</v>
      </c>
      <c r="AG726" s="50">
        <f t="shared" si="394"/>
        <v>0</v>
      </c>
      <c r="AI726" s="50">
        <f t="shared" si="395"/>
        <v>0</v>
      </c>
      <c r="AJ726" s="50">
        <f t="shared" si="396"/>
        <v>0</v>
      </c>
      <c r="AK726" s="50">
        <f t="shared" si="397"/>
        <v>0</v>
      </c>
      <c r="AL726" s="50">
        <f t="shared" si="398"/>
        <v>0.5888684160094344</v>
      </c>
      <c r="AR726" s="50">
        <f t="shared" si="399"/>
        <v>0.77457562031932348</v>
      </c>
      <c r="AS726" s="50">
        <f t="shared" si="400"/>
        <v>0.69326440899174513</v>
      </c>
      <c r="AT726" s="50">
        <f t="shared" si="401"/>
        <v>0.95202289353256675</v>
      </c>
      <c r="AV726" s="49">
        <f t="shared" si="402"/>
        <v>0</v>
      </c>
      <c r="AW726" s="49">
        <f t="shared" si="403"/>
        <v>0</v>
      </c>
      <c r="AX726" s="49">
        <f t="shared" si="404"/>
        <v>0</v>
      </c>
      <c r="AY726" s="49">
        <f t="shared" si="405"/>
        <v>2359.5637887788193</v>
      </c>
      <c r="AZ726" s="49">
        <f t="shared" si="406"/>
        <v>0</v>
      </c>
      <c r="BA726" s="49">
        <f t="shared" si="407"/>
        <v>0</v>
      </c>
      <c r="BB726" s="49">
        <f t="shared" si="408"/>
        <v>0</v>
      </c>
      <c r="BC726" s="49">
        <f t="shared" si="409"/>
        <v>0</v>
      </c>
      <c r="BD726" s="49">
        <f t="shared" si="410"/>
        <v>0</v>
      </c>
      <c r="BE726" s="49">
        <f t="shared" si="411"/>
        <v>6094.305898785773</v>
      </c>
      <c r="BF726" s="49">
        <f t="shared" si="412"/>
        <v>4655.9080360423577</v>
      </c>
      <c r="BG726" s="49">
        <f t="shared" si="413"/>
        <v>6104.1499731566764</v>
      </c>
      <c r="BH726" s="72">
        <f t="shared" si="414"/>
        <v>19213.927696763625</v>
      </c>
      <c r="BI726" s="49">
        <f>VLOOKUP(A726,'1_12'!A:O,15,0)</f>
        <v>20100.509999999998</v>
      </c>
      <c r="BJ726" s="73">
        <f t="shared" si="415"/>
        <v>-886.58230323637326</v>
      </c>
      <c r="BK726" s="50">
        <f t="shared" si="416"/>
        <v>1.1470723299444022E-2</v>
      </c>
    </row>
    <row r="727" spans="1:63" x14ac:dyDescent="0.3">
      <c r="A727" s="77" t="s">
        <v>1726</v>
      </c>
      <c r="B727" s="77" t="s">
        <v>275</v>
      </c>
      <c r="C727" s="77">
        <f>VLOOKUP(B727,Площадь!D:E,2,0)</f>
        <v>60</v>
      </c>
      <c r="D727" s="113"/>
      <c r="E727">
        <v>31</v>
      </c>
      <c r="F727">
        <v>28</v>
      </c>
      <c r="G727">
        <v>27</v>
      </c>
      <c r="Q727">
        <f t="shared" si="418"/>
        <v>86</v>
      </c>
      <c r="R727" s="50">
        <f>VLOOKUP(B727,'Общие показания'!A:H,8,0)</f>
        <v>0</v>
      </c>
      <c r="S727" s="50"/>
      <c r="T727" s="50">
        <f t="shared" si="386"/>
        <v>0</v>
      </c>
      <c r="U727" s="50">
        <f t="shared" si="387"/>
        <v>0</v>
      </c>
      <c r="V727" s="50">
        <f t="shared" si="388"/>
        <v>0</v>
      </c>
      <c r="W727" s="50">
        <f t="shared" si="389"/>
        <v>0</v>
      </c>
      <c r="X727" s="50">
        <f t="shared" si="390"/>
        <v>0</v>
      </c>
      <c r="Y727" s="50"/>
      <c r="Z727" s="50"/>
      <c r="AA727" s="50"/>
      <c r="AB727" s="50"/>
      <c r="AC727" s="50"/>
      <c r="AD727" s="50">
        <f t="shared" si="391"/>
        <v>0</v>
      </c>
      <c r="AE727" s="50">
        <f t="shared" si="392"/>
        <v>0</v>
      </c>
      <c r="AF727" s="50">
        <f t="shared" si="393"/>
        <v>0</v>
      </c>
      <c r="AG727" s="50">
        <f t="shared" si="394"/>
        <v>0</v>
      </c>
      <c r="AI727" s="50">
        <f t="shared" si="395"/>
        <v>0</v>
      </c>
      <c r="AJ727" s="50">
        <f t="shared" si="396"/>
        <v>0</v>
      </c>
      <c r="AK727" s="50">
        <f t="shared" si="397"/>
        <v>0</v>
      </c>
      <c r="AL727" s="50">
        <f t="shared" si="398"/>
        <v>0</v>
      </c>
      <c r="AR727" s="50">
        <f t="shared" si="399"/>
        <v>0</v>
      </c>
      <c r="AS727" s="50">
        <f t="shared" si="400"/>
        <v>0</v>
      </c>
      <c r="AT727" s="50">
        <f t="shared" si="401"/>
        <v>0</v>
      </c>
      <c r="AV727" s="49">
        <f t="shared" si="402"/>
        <v>0</v>
      </c>
      <c r="AW727" s="49">
        <f t="shared" si="403"/>
        <v>0</v>
      </c>
      <c r="AX727" s="49">
        <f t="shared" si="404"/>
        <v>0</v>
      </c>
      <c r="AY727" s="49">
        <f t="shared" si="405"/>
        <v>0</v>
      </c>
      <c r="AZ727" s="49">
        <f t="shared" si="406"/>
        <v>0</v>
      </c>
      <c r="BA727" s="49">
        <f t="shared" si="407"/>
        <v>0</v>
      </c>
      <c r="BB727" s="49">
        <f t="shared" si="408"/>
        <v>0</v>
      </c>
      <c r="BC727" s="49">
        <f t="shared" si="409"/>
        <v>0</v>
      </c>
      <c r="BD727" s="49">
        <f t="shared" si="410"/>
        <v>0</v>
      </c>
      <c r="BE727" s="49">
        <f t="shared" si="411"/>
        <v>0</v>
      </c>
      <c r="BF727" s="49">
        <f t="shared" si="412"/>
        <v>0</v>
      </c>
      <c r="BG727" s="49">
        <f t="shared" si="413"/>
        <v>0</v>
      </c>
      <c r="BH727" s="72">
        <f t="shared" si="414"/>
        <v>0</v>
      </c>
      <c r="BI727" s="49">
        <f>VLOOKUP(A727,'1_12'!A:O,15,0)</f>
        <v>0</v>
      </c>
      <c r="BJ727" s="73">
        <f t="shared" si="415"/>
        <v>0</v>
      </c>
      <c r="BK727" s="50">
        <f t="shared" si="416"/>
        <v>0</v>
      </c>
    </row>
    <row r="728" spans="1:63" x14ac:dyDescent="0.3">
      <c r="A728" s="77" t="s">
        <v>2511</v>
      </c>
      <c r="B728" s="77" t="s">
        <v>275</v>
      </c>
      <c r="C728" s="77">
        <f>VLOOKUP(B728,Площадь!D:E,2,0)</f>
        <v>60</v>
      </c>
      <c r="D728" s="113">
        <v>45013</v>
      </c>
      <c r="G728">
        <f>31-G727</f>
        <v>4</v>
      </c>
      <c r="H728">
        <v>30</v>
      </c>
      <c r="I728">
        <v>31</v>
      </c>
      <c r="J728">
        <v>30</v>
      </c>
      <c r="K728">
        <v>31</v>
      </c>
      <c r="L728">
        <v>31</v>
      </c>
      <c r="M728">
        <v>30</v>
      </c>
      <c r="N728">
        <v>31</v>
      </c>
      <c r="O728">
        <v>30</v>
      </c>
      <c r="P728">
        <v>31</v>
      </c>
      <c r="Q728">
        <f t="shared" si="418"/>
        <v>279</v>
      </c>
      <c r="R728" s="50"/>
      <c r="S728" s="50">
        <f>VLOOKUP(B728,'Общие показания'!A:P,16,0)</f>
        <v>5.1789999999999985</v>
      </c>
      <c r="T728" s="50">
        <f t="shared" si="386"/>
        <v>0</v>
      </c>
      <c r="U728" s="50">
        <f t="shared" si="387"/>
        <v>0</v>
      </c>
      <c r="V728" s="50">
        <f t="shared" si="388"/>
        <v>0</v>
      </c>
      <c r="W728" s="50">
        <f t="shared" si="389"/>
        <v>0</v>
      </c>
      <c r="X728" s="50">
        <f t="shared" si="390"/>
        <v>0</v>
      </c>
      <c r="Y728" s="50"/>
      <c r="Z728" s="50"/>
      <c r="AA728" s="50"/>
      <c r="AB728" s="50"/>
      <c r="AC728" s="50"/>
      <c r="AD728" s="50">
        <f t="shared" si="391"/>
        <v>2.007420506749253</v>
      </c>
      <c r="AE728" s="50">
        <f t="shared" si="392"/>
        <v>1.397390055477459</v>
      </c>
      <c r="AF728" s="50">
        <f t="shared" si="393"/>
        <v>1.7741894377732867</v>
      </c>
      <c r="AG728" s="50">
        <f t="shared" si="394"/>
        <v>0</v>
      </c>
      <c r="AI728" s="50">
        <f t="shared" si="395"/>
        <v>0</v>
      </c>
      <c r="AJ728" s="50">
        <f t="shared" si="396"/>
        <v>0</v>
      </c>
      <c r="AK728" s="50">
        <f t="shared" si="397"/>
        <v>0</v>
      </c>
      <c r="AL728" s="50">
        <f t="shared" si="398"/>
        <v>0.67946355693396265</v>
      </c>
      <c r="AR728" s="50">
        <f t="shared" si="399"/>
        <v>0.89374110036845023</v>
      </c>
      <c r="AS728" s="50">
        <f t="shared" si="400"/>
        <v>0.79992047191355209</v>
      </c>
      <c r="AT728" s="50">
        <f t="shared" si="401"/>
        <v>1.0984879540760386</v>
      </c>
      <c r="AV728" s="49">
        <f t="shared" si="402"/>
        <v>0</v>
      </c>
      <c r="AW728" s="49">
        <f t="shared" si="403"/>
        <v>0</v>
      </c>
      <c r="AX728" s="49">
        <f t="shared" si="404"/>
        <v>0</v>
      </c>
      <c r="AY728" s="49">
        <f t="shared" si="405"/>
        <v>1823.924793691252</v>
      </c>
      <c r="AZ728" s="49">
        <f t="shared" si="406"/>
        <v>0</v>
      </c>
      <c r="BA728" s="49">
        <f t="shared" si="407"/>
        <v>0</v>
      </c>
      <c r="BB728" s="49">
        <f t="shared" si="408"/>
        <v>0</v>
      </c>
      <c r="BC728" s="49">
        <f t="shared" si="409"/>
        <v>0</v>
      </c>
      <c r="BD728" s="49">
        <f t="shared" si="410"/>
        <v>0</v>
      </c>
      <c r="BE728" s="49">
        <f t="shared" si="411"/>
        <v>7787.7621716824788</v>
      </c>
      <c r="BF728" s="49">
        <f t="shared" si="412"/>
        <v>5898.3724873073352</v>
      </c>
      <c r="BG728" s="49">
        <f t="shared" si="413"/>
        <v>7711.3002835846555</v>
      </c>
      <c r="BH728" s="72">
        <f t="shared" si="414"/>
        <v>23221.35973626572</v>
      </c>
      <c r="BI728" s="49">
        <f>VLOOKUP(A728,'1_12'!A:O,15,0)</f>
        <v>23192.909999999996</v>
      </c>
      <c r="BJ728" s="73">
        <f t="shared" si="415"/>
        <v>28.449736265723914</v>
      </c>
      <c r="BK728" s="50">
        <f t="shared" si="416"/>
        <v>1.2014740393461112E-2</v>
      </c>
    </row>
    <row r="729" spans="1:63" x14ac:dyDescent="0.3">
      <c r="A729" s="77" t="s">
        <v>1781</v>
      </c>
      <c r="B729" s="77" t="s">
        <v>319</v>
      </c>
      <c r="C729" s="77">
        <f>VLOOKUP(B729,Площадь!D:E,2,0)</f>
        <v>78.400000000000006</v>
      </c>
      <c r="D729" s="113"/>
      <c r="E729">
        <v>31</v>
      </c>
      <c r="F729">
        <v>28</v>
      </c>
      <c r="G729">
        <v>31</v>
      </c>
      <c r="H729">
        <v>30</v>
      </c>
      <c r="I729">
        <v>31</v>
      </c>
      <c r="J729">
        <v>30</v>
      </c>
      <c r="K729">
        <v>31</v>
      </c>
      <c r="L729">
        <v>31</v>
      </c>
      <c r="M729">
        <v>30</v>
      </c>
      <c r="N729">
        <v>31</v>
      </c>
      <c r="O729">
        <v>30</v>
      </c>
      <c r="P729">
        <v>31</v>
      </c>
      <c r="Q729">
        <f t="shared" ref="Q729:Q735" si="419">SUM(E729:P729)</f>
        <v>365</v>
      </c>
      <c r="R729" s="50">
        <f>VLOOKUP(B729,'Общие показания'!A:H,8,0)</f>
        <v>0.43743553153373865</v>
      </c>
      <c r="S729" s="50">
        <f>VLOOKUP(B729,'Общие показания'!A:P,16,0)</f>
        <v>0.85156446846626199</v>
      </c>
      <c r="T729" s="50">
        <f t="shared" si="386"/>
        <v>0</v>
      </c>
      <c r="U729" s="50">
        <f t="shared" si="387"/>
        <v>0</v>
      </c>
      <c r="V729" s="50">
        <f t="shared" si="388"/>
        <v>0</v>
      </c>
      <c r="W729" s="50">
        <f t="shared" si="389"/>
        <v>0.43743553153373865</v>
      </c>
      <c r="X729" s="50">
        <f t="shared" si="390"/>
        <v>0</v>
      </c>
      <c r="Y729" s="50"/>
      <c r="Z729" s="50"/>
      <c r="AA729" s="50"/>
      <c r="AB729" s="50"/>
      <c r="AC729" s="50"/>
      <c r="AD729" s="50">
        <f t="shared" si="391"/>
        <v>0.330072982587025</v>
      </c>
      <c r="AE729" s="50">
        <f t="shared" si="392"/>
        <v>0.22976785476592065</v>
      </c>
      <c r="AF729" s="50">
        <f t="shared" si="393"/>
        <v>0.2917236311133164</v>
      </c>
      <c r="AG729" s="50">
        <f t="shared" si="394"/>
        <v>0</v>
      </c>
      <c r="AI729" s="50">
        <f t="shared" si="395"/>
        <v>0</v>
      </c>
      <c r="AJ729" s="50">
        <f t="shared" si="396"/>
        <v>0</v>
      </c>
      <c r="AK729" s="50">
        <f t="shared" si="397"/>
        <v>0</v>
      </c>
      <c r="AL729" s="50">
        <f t="shared" si="398"/>
        <v>0.88783238106037798</v>
      </c>
      <c r="AR729" s="50">
        <f t="shared" si="399"/>
        <v>1.1678217044814416</v>
      </c>
      <c r="AS729" s="50">
        <f t="shared" si="400"/>
        <v>1.0452294166337082</v>
      </c>
      <c r="AT729" s="50">
        <f t="shared" si="401"/>
        <v>1.4353575933260239</v>
      </c>
      <c r="AV729" s="49">
        <f t="shared" si="402"/>
        <v>0</v>
      </c>
      <c r="AW729" s="49">
        <f t="shared" si="403"/>
        <v>0</v>
      </c>
      <c r="AX729" s="49">
        <f t="shared" si="404"/>
        <v>0</v>
      </c>
      <c r="AY729" s="49">
        <f t="shared" si="405"/>
        <v>3557.4961738511433</v>
      </c>
      <c r="AZ729" s="49">
        <f t="shared" si="406"/>
        <v>0</v>
      </c>
      <c r="BA729" s="49">
        <f t="shared" si="407"/>
        <v>0</v>
      </c>
      <c r="BB729" s="49">
        <f t="shared" si="408"/>
        <v>0</v>
      </c>
      <c r="BC729" s="49">
        <f t="shared" si="409"/>
        <v>0</v>
      </c>
      <c r="BD729" s="49">
        <f t="shared" si="410"/>
        <v>0</v>
      </c>
      <c r="BE729" s="49">
        <f t="shared" si="411"/>
        <v>4020.8885821791091</v>
      </c>
      <c r="BF729" s="49">
        <f t="shared" si="412"/>
        <v>3422.5516754543082</v>
      </c>
      <c r="BG729" s="49">
        <f t="shared" si="413"/>
        <v>4636.1077556359878</v>
      </c>
      <c r="BH729" s="72">
        <f t="shared" si="414"/>
        <v>15637.044187120548</v>
      </c>
      <c r="BI729" s="49">
        <f>VLOOKUP(A729,'1_12'!A:O,15,0)</f>
        <v>30305.340000000011</v>
      </c>
      <c r="BJ729" s="73">
        <f t="shared" si="415"/>
        <v>-14668.295812879463</v>
      </c>
      <c r="BK729" s="50">
        <f t="shared" si="416"/>
        <v>6.1917953821232479E-3</v>
      </c>
    </row>
    <row r="730" spans="1:63" x14ac:dyDescent="0.3">
      <c r="A730" s="77" t="s">
        <v>1384</v>
      </c>
      <c r="B730" s="77" t="s">
        <v>235</v>
      </c>
      <c r="C730" s="77">
        <f>VLOOKUP(B730,Площадь!D:E,2,0)</f>
        <v>30.2</v>
      </c>
      <c r="D730" s="113"/>
      <c r="E730">
        <v>31</v>
      </c>
      <c r="F730">
        <v>28</v>
      </c>
      <c r="G730">
        <v>31</v>
      </c>
      <c r="H730">
        <v>30</v>
      </c>
      <c r="I730">
        <v>31</v>
      </c>
      <c r="J730">
        <v>30</v>
      </c>
      <c r="K730">
        <v>31</v>
      </c>
      <c r="L730">
        <v>31</v>
      </c>
      <c r="M730">
        <v>30</v>
      </c>
      <c r="N730">
        <v>31</v>
      </c>
      <c r="O730">
        <v>30</v>
      </c>
      <c r="P730">
        <v>31</v>
      </c>
      <c r="Q730">
        <f t="shared" si="419"/>
        <v>365</v>
      </c>
      <c r="R730" s="50">
        <f>VLOOKUP(B730,'Общие показания'!A:H,8,0)</f>
        <v>0</v>
      </c>
      <c r="S730" s="50">
        <f>VLOOKUP(B730,'Общие показания'!A:P,16,0)</f>
        <v>0.50999999999999979</v>
      </c>
      <c r="T730" s="50">
        <f t="shared" si="386"/>
        <v>0</v>
      </c>
      <c r="U730" s="50">
        <f t="shared" si="387"/>
        <v>0</v>
      </c>
      <c r="V730" s="50">
        <f t="shared" si="388"/>
        <v>0</v>
      </c>
      <c r="W730" s="50">
        <f t="shared" si="389"/>
        <v>0</v>
      </c>
      <c r="X730" s="50">
        <f t="shared" si="390"/>
        <v>0</v>
      </c>
      <c r="Y730" s="50"/>
      <c r="Z730" s="50"/>
      <c r="AA730" s="50"/>
      <c r="AB730" s="50"/>
      <c r="AC730" s="50"/>
      <c r="AD730" s="50">
        <f t="shared" si="391"/>
        <v>0.19767994949645085</v>
      </c>
      <c r="AE730" s="50">
        <f t="shared" si="392"/>
        <v>0.13760743933066305</v>
      </c>
      <c r="AF730" s="50">
        <f t="shared" si="393"/>
        <v>0.17471261117288592</v>
      </c>
      <c r="AG730" s="50">
        <f t="shared" si="394"/>
        <v>0</v>
      </c>
      <c r="AI730" s="50">
        <f t="shared" si="395"/>
        <v>0</v>
      </c>
      <c r="AJ730" s="50">
        <f t="shared" si="396"/>
        <v>0</v>
      </c>
      <c r="AK730" s="50">
        <f t="shared" si="397"/>
        <v>0</v>
      </c>
      <c r="AL730" s="50">
        <f t="shared" si="398"/>
        <v>0.34199665699009457</v>
      </c>
      <c r="AR730" s="50">
        <f t="shared" si="399"/>
        <v>0.44984968718545326</v>
      </c>
      <c r="AS730" s="50">
        <f t="shared" si="400"/>
        <v>0.4026266375298212</v>
      </c>
      <c r="AT730" s="50">
        <f t="shared" si="401"/>
        <v>0.55290560355160601</v>
      </c>
      <c r="AV730" s="49">
        <f t="shared" si="402"/>
        <v>0</v>
      </c>
      <c r="AW730" s="49">
        <f t="shared" si="403"/>
        <v>0</v>
      </c>
      <c r="AX730" s="49">
        <f t="shared" si="404"/>
        <v>0</v>
      </c>
      <c r="AY730" s="49">
        <f t="shared" si="405"/>
        <v>918.04214615793035</v>
      </c>
      <c r="AZ730" s="49">
        <f t="shared" si="406"/>
        <v>0</v>
      </c>
      <c r="BA730" s="49">
        <f t="shared" si="407"/>
        <v>0</v>
      </c>
      <c r="BB730" s="49">
        <f t="shared" si="408"/>
        <v>0</v>
      </c>
      <c r="BC730" s="49">
        <f t="shared" si="409"/>
        <v>0</v>
      </c>
      <c r="BD730" s="49">
        <f t="shared" si="410"/>
        <v>0</v>
      </c>
      <c r="BE730" s="49">
        <f t="shared" si="411"/>
        <v>1738.2026555234363</v>
      </c>
      <c r="BF730" s="49">
        <f t="shared" si="412"/>
        <v>1450.1827465612098</v>
      </c>
      <c r="BG730" s="49">
        <f t="shared" si="413"/>
        <v>1953.1892308778374</v>
      </c>
      <c r="BH730" s="72">
        <f t="shared" si="414"/>
        <v>6059.6167791204134</v>
      </c>
      <c r="BI730" s="49">
        <f>VLOOKUP(A730,'1_12'!A:O,15,0)</f>
        <v>11673.72</v>
      </c>
      <c r="BJ730" s="73">
        <f t="shared" si="415"/>
        <v>-5614.1032208795859</v>
      </c>
      <c r="BK730" s="50">
        <f t="shared" si="416"/>
        <v>6.22896960611748E-3</v>
      </c>
    </row>
    <row r="731" spans="1:63" x14ac:dyDescent="0.3">
      <c r="A731" s="77" t="s">
        <v>1769</v>
      </c>
      <c r="B731" s="77" t="s">
        <v>170</v>
      </c>
      <c r="C731" s="77">
        <f>VLOOKUP(B731,Площадь!D:E,2,0)</f>
        <v>52</v>
      </c>
      <c r="D731" s="113"/>
      <c r="E731">
        <v>31</v>
      </c>
      <c r="F731">
        <v>28</v>
      </c>
      <c r="G731">
        <v>31</v>
      </c>
      <c r="H731">
        <v>30</v>
      </c>
      <c r="I731">
        <v>31</v>
      </c>
      <c r="J731">
        <v>30</v>
      </c>
      <c r="K731">
        <v>31</v>
      </c>
      <c r="L731">
        <v>31</v>
      </c>
      <c r="M731">
        <v>30</v>
      </c>
      <c r="N731">
        <v>31</v>
      </c>
      <c r="O731">
        <v>30</v>
      </c>
      <c r="P731">
        <v>31</v>
      </c>
      <c r="Q731">
        <f t="shared" si="419"/>
        <v>365</v>
      </c>
      <c r="R731" s="50">
        <f>VLOOKUP(B731,'Общие показания'!A:H,8,0)</f>
        <v>0.76200000000000001</v>
      </c>
      <c r="S731" s="50">
        <f>VLOOKUP(B731,'Общие показания'!A:P,16,0)</f>
        <v>3.3049999999999997</v>
      </c>
      <c r="T731" s="50">
        <f t="shared" si="386"/>
        <v>0</v>
      </c>
      <c r="U731" s="50">
        <f t="shared" si="387"/>
        <v>0</v>
      </c>
      <c r="V731" s="50">
        <f t="shared" si="388"/>
        <v>0</v>
      </c>
      <c r="W731" s="50">
        <f t="shared" si="389"/>
        <v>0.76200000000000001</v>
      </c>
      <c r="X731" s="50">
        <f t="shared" si="390"/>
        <v>0</v>
      </c>
      <c r="Y731" s="50"/>
      <c r="Z731" s="50"/>
      <c r="AA731" s="50"/>
      <c r="AB731" s="50"/>
      <c r="AC731" s="50"/>
      <c r="AD731" s="50">
        <f t="shared" si="391"/>
        <v>1.281043594285824</v>
      </c>
      <c r="AE731" s="50">
        <f t="shared" si="392"/>
        <v>0.89175017056439521</v>
      </c>
      <c r="AF731" s="50">
        <f t="shared" si="393"/>
        <v>1.1322062351497806</v>
      </c>
      <c r="AG731" s="50">
        <f t="shared" si="394"/>
        <v>0</v>
      </c>
      <c r="AI731" s="50">
        <f t="shared" si="395"/>
        <v>0</v>
      </c>
      <c r="AJ731" s="50">
        <f t="shared" si="396"/>
        <v>0</v>
      </c>
      <c r="AK731" s="50">
        <f t="shared" si="397"/>
        <v>0</v>
      </c>
      <c r="AL731" s="50">
        <f t="shared" si="398"/>
        <v>0.5888684160094344</v>
      </c>
      <c r="AR731" s="50">
        <f t="shared" si="399"/>
        <v>0.77457562031932348</v>
      </c>
      <c r="AS731" s="50">
        <f t="shared" si="400"/>
        <v>0.69326440899174513</v>
      </c>
      <c r="AT731" s="50">
        <f t="shared" si="401"/>
        <v>0.95202289353256675</v>
      </c>
      <c r="AV731" s="49">
        <f t="shared" si="402"/>
        <v>0</v>
      </c>
      <c r="AW731" s="49">
        <f t="shared" si="403"/>
        <v>0</v>
      </c>
      <c r="AX731" s="49">
        <f t="shared" si="404"/>
        <v>0</v>
      </c>
      <c r="AY731" s="49">
        <f t="shared" si="405"/>
        <v>3626.2171411990857</v>
      </c>
      <c r="AZ731" s="49">
        <f t="shared" si="406"/>
        <v>0</v>
      </c>
      <c r="BA731" s="49">
        <f t="shared" si="407"/>
        <v>0</v>
      </c>
      <c r="BB731" s="49">
        <f t="shared" si="408"/>
        <v>0</v>
      </c>
      <c r="BC731" s="49">
        <f t="shared" si="409"/>
        <v>0</v>
      </c>
      <c r="BD731" s="49">
        <f t="shared" si="410"/>
        <v>0</v>
      </c>
      <c r="BE731" s="49">
        <f t="shared" si="411"/>
        <v>5518.0219949174743</v>
      </c>
      <c r="BF731" s="49">
        <f t="shared" si="412"/>
        <v>4254.7497367773212</v>
      </c>
      <c r="BG731" s="49">
        <f t="shared" si="413"/>
        <v>5594.8213038697459</v>
      </c>
      <c r="BH731" s="72">
        <f t="shared" si="414"/>
        <v>18993.810176763629</v>
      </c>
      <c r="BI731" s="49">
        <f>VLOOKUP(A731,'1_12'!A:O,15,0)</f>
        <v>20100.509999999998</v>
      </c>
      <c r="BJ731" s="73">
        <f t="shared" si="415"/>
        <v>-1106.6998232363694</v>
      </c>
      <c r="BK731" s="50">
        <f t="shared" si="416"/>
        <v>1.1339313043033768E-2</v>
      </c>
    </row>
    <row r="732" spans="1:63" x14ac:dyDescent="0.3">
      <c r="A732" s="77" t="s">
        <v>1601</v>
      </c>
      <c r="B732" s="77" t="s">
        <v>299</v>
      </c>
      <c r="C732" s="77">
        <f>VLOOKUP(B732,Площадь!D:E,2,0)</f>
        <v>60</v>
      </c>
      <c r="D732" s="113"/>
      <c r="E732">
        <v>31</v>
      </c>
      <c r="F732">
        <v>28</v>
      </c>
      <c r="G732">
        <v>31</v>
      </c>
      <c r="H732">
        <v>30</v>
      </c>
      <c r="I732">
        <v>31</v>
      </c>
      <c r="J732">
        <v>30</v>
      </c>
      <c r="K732">
        <v>31</v>
      </c>
      <c r="L732">
        <v>31</v>
      </c>
      <c r="M732">
        <v>30</v>
      </c>
      <c r="N732">
        <v>31</v>
      </c>
      <c r="O732">
        <v>30</v>
      </c>
      <c r="P732">
        <v>31</v>
      </c>
      <c r="Q732">
        <f t="shared" si="419"/>
        <v>365</v>
      </c>
      <c r="R732" s="50">
        <f>VLOOKUP(B732,'Общие показания'!A:H,8,0)</f>
        <v>0.33477209045949385</v>
      </c>
      <c r="S732" s="50">
        <f>VLOOKUP(B732,'Общие показания'!A:P,16,0)</f>
        <v>2.6222279095405074</v>
      </c>
      <c r="T732" s="50">
        <f t="shared" si="386"/>
        <v>0</v>
      </c>
      <c r="U732" s="50">
        <f t="shared" si="387"/>
        <v>0</v>
      </c>
      <c r="V732" s="50">
        <f t="shared" si="388"/>
        <v>0</v>
      </c>
      <c r="W732" s="50">
        <f t="shared" si="389"/>
        <v>0.33477209045949385</v>
      </c>
      <c r="X732" s="50">
        <f t="shared" si="390"/>
        <v>0</v>
      </c>
      <c r="Y732" s="50"/>
      <c r="Z732" s="50"/>
      <c r="AA732" s="50"/>
      <c r="AB732" s="50"/>
      <c r="AC732" s="50"/>
      <c r="AD732" s="50">
        <f t="shared" si="391"/>
        <v>1.0163958445610817</v>
      </c>
      <c r="AE732" s="50">
        <f t="shared" si="392"/>
        <v>0.70752562347699399</v>
      </c>
      <c r="AF732" s="50">
        <f t="shared" si="393"/>
        <v>0.898306441502432</v>
      </c>
      <c r="AG732" s="50">
        <f t="shared" si="394"/>
        <v>0</v>
      </c>
      <c r="AI732" s="50">
        <f t="shared" si="395"/>
        <v>0</v>
      </c>
      <c r="AJ732" s="50">
        <f t="shared" si="396"/>
        <v>0</v>
      </c>
      <c r="AK732" s="50">
        <f t="shared" si="397"/>
        <v>0</v>
      </c>
      <c r="AL732" s="50">
        <f t="shared" si="398"/>
        <v>0.67946355693396265</v>
      </c>
      <c r="AR732" s="50">
        <f t="shared" si="399"/>
        <v>0.89374110036845023</v>
      </c>
      <c r="AS732" s="50">
        <f t="shared" si="400"/>
        <v>0.79992047191355209</v>
      </c>
      <c r="AT732" s="50">
        <f t="shared" si="401"/>
        <v>1.0984879540760386</v>
      </c>
      <c r="AV732" s="49">
        <f t="shared" si="402"/>
        <v>0</v>
      </c>
      <c r="AW732" s="49">
        <f t="shared" si="403"/>
        <v>0</v>
      </c>
      <c r="AX732" s="49">
        <f t="shared" si="404"/>
        <v>0</v>
      </c>
      <c r="AY732" s="49">
        <f t="shared" si="405"/>
        <v>2722.5736024370985</v>
      </c>
      <c r="AZ732" s="49">
        <f t="shared" si="406"/>
        <v>0</v>
      </c>
      <c r="BA732" s="49">
        <f t="shared" si="407"/>
        <v>0</v>
      </c>
      <c r="BB732" s="49">
        <f t="shared" si="408"/>
        <v>0</v>
      </c>
      <c r="BC732" s="49">
        <f t="shared" si="409"/>
        <v>0</v>
      </c>
      <c r="BD732" s="49">
        <f t="shared" si="410"/>
        <v>0</v>
      </c>
      <c r="BE732" s="49">
        <f t="shared" si="411"/>
        <v>5127.4952094910386</v>
      </c>
      <c r="BF732" s="49">
        <f t="shared" si="412"/>
        <v>4046.5280006225662</v>
      </c>
      <c r="BG732" s="49">
        <f t="shared" si="413"/>
        <v>5360.1150037150237</v>
      </c>
      <c r="BH732" s="72">
        <f t="shared" si="414"/>
        <v>17256.711816265728</v>
      </c>
      <c r="BI732" s="49">
        <f>VLOOKUP(A732,'1_12'!A:O,15,0)</f>
        <v>23192.909999999996</v>
      </c>
      <c r="BJ732" s="73">
        <f t="shared" si="415"/>
        <v>-5936.1981837342682</v>
      </c>
      <c r="BK732" s="50">
        <f t="shared" si="416"/>
        <v>8.9286292823500066E-3</v>
      </c>
    </row>
    <row r="733" spans="1:63" x14ac:dyDescent="0.3">
      <c r="A733" s="77" t="s">
        <v>1574</v>
      </c>
      <c r="B733" s="77" t="s">
        <v>305</v>
      </c>
      <c r="C733" s="77">
        <f>VLOOKUP(B733,Площадь!D:E,2,0)</f>
        <v>78.400000000000006</v>
      </c>
      <c r="D733" s="113"/>
      <c r="E733">
        <v>31</v>
      </c>
      <c r="F733">
        <v>28</v>
      </c>
      <c r="G733">
        <v>31</v>
      </c>
      <c r="H733">
        <v>30</v>
      </c>
      <c r="I733">
        <v>31</v>
      </c>
      <c r="J733">
        <v>30</v>
      </c>
      <c r="K733">
        <v>31</v>
      </c>
      <c r="L733">
        <v>31</v>
      </c>
      <c r="M733">
        <v>30</v>
      </c>
      <c r="N733">
        <v>31</v>
      </c>
      <c r="O733">
        <v>30</v>
      </c>
      <c r="P733">
        <v>31</v>
      </c>
      <c r="Q733">
        <f t="shared" si="419"/>
        <v>365</v>
      </c>
      <c r="R733" s="50">
        <f>VLOOKUP(B733,'Общие показания'!A:H,8,0)</f>
        <v>0</v>
      </c>
      <c r="S733" s="50">
        <f>VLOOKUP(B733,'Общие показания'!A:P,16,0)</f>
        <v>6.5120000000000005</v>
      </c>
      <c r="T733" s="50">
        <f t="shared" si="386"/>
        <v>0</v>
      </c>
      <c r="U733" s="50">
        <f t="shared" si="387"/>
        <v>0</v>
      </c>
      <c r="V733" s="50">
        <f t="shared" si="388"/>
        <v>0</v>
      </c>
      <c r="W733" s="50">
        <f t="shared" si="389"/>
        <v>0</v>
      </c>
      <c r="X733" s="50">
        <f t="shared" si="390"/>
        <v>0</v>
      </c>
      <c r="Y733" s="50"/>
      <c r="Z733" s="50"/>
      <c r="AA733" s="50"/>
      <c r="AB733" s="50"/>
      <c r="AC733" s="50"/>
      <c r="AD733" s="50">
        <f t="shared" si="391"/>
        <v>2.524101629648801</v>
      </c>
      <c r="AE733" s="50">
        <f t="shared" si="392"/>
        <v>1.7570581272966241</v>
      </c>
      <c r="AF733" s="50">
        <f t="shared" si="393"/>
        <v>2.2308402430545757</v>
      </c>
      <c r="AG733" s="50">
        <f t="shared" si="394"/>
        <v>0</v>
      </c>
      <c r="AI733" s="50">
        <f t="shared" si="395"/>
        <v>0</v>
      </c>
      <c r="AJ733" s="50">
        <f t="shared" si="396"/>
        <v>0</v>
      </c>
      <c r="AK733" s="50">
        <f t="shared" si="397"/>
        <v>0</v>
      </c>
      <c r="AL733" s="50">
        <f t="shared" si="398"/>
        <v>0.88783238106037798</v>
      </c>
      <c r="AR733" s="50">
        <f t="shared" si="399"/>
        <v>1.1678217044814416</v>
      </c>
      <c r="AS733" s="50">
        <f t="shared" si="400"/>
        <v>1.0452294166337082</v>
      </c>
      <c r="AT733" s="50">
        <f t="shared" si="401"/>
        <v>1.4353575933260239</v>
      </c>
      <c r="AV733" s="49">
        <f t="shared" si="402"/>
        <v>0</v>
      </c>
      <c r="AW733" s="49">
        <f t="shared" si="403"/>
        <v>0</v>
      </c>
      <c r="AX733" s="49">
        <f t="shared" si="404"/>
        <v>0</v>
      </c>
      <c r="AY733" s="49">
        <f t="shared" si="405"/>
        <v>2383.2617304232363</v>
      </c>
      <c r="AZ733" s="49">
        <f t="shared" si="406"/>
        <v>0</v>
      </c>
      <c r="BA733" s="49">
        <f t="shared" si="407"/>
        <v>0</v>
      </c>
      <c r="BB733" s="49">
        <f t="shared" si="408"/>
        <v>0</v>
      </c>
      <c r="BC733" s="49">
        <f t="shared" si="409"/>
        <v>0</v>
      </c>
      <c r="BD733" s="49">
        <f t="shared" si="410"/>
        <v>0</v>
      </c>
      <c r="BE733" s="49">
        <f t="shared" si="411"/>
        <v>9910.4513212058591</v>
      </c>
      <c r="BF733" s="49">
        <f t="shared" si="412"/>
        <v>7522.3485914248276</v>
      </c>
      <c r="BG733" s="49">
        <f t="shared" si="413"/>
        <v>9841.3948240666268</v>
      </c>
      <c r="BH733" s="72">
        <f t="shared" si="414"/>
        <v>29657.456467120552</v>
      </c>
      <c r="BI733" s="49">
        <f>VLOOKUP(A733,'1_12'!A:O,15,0)</f>
        <v>30305.340000000011</v>
      </c>
      <c r="BJ733" s="73">
        <f t="shared" si="415"/>
        <v>-647.88353287945938</v>
      </c>
      <c r="BK733" s="50">
        <f t="shared" si="416"/>
        <v>1.1743453545388553E-2</v>
      </c>
    </row>
    <row r="734" spans="1:63" x14ac:dyDescent="0.3">
      <c r="A734" s="77" t="s">
        <v>1406</v>
      </c>
      <c r="B734" s="77" t="s">
        <v>103</v>
      </c>
      <c r="C734" s="77">
        <f>VLOOKUP(B734,Площадь!D:E,2,0)</f>
        <v>57.2</v>
      </c>
      <c r="D734" s="113"/>
      <c r="E734">
        <v>31</v>
      </c>
      <c r="F734">
        <v>28</v>
      </c>
      <c r="G734">
        <v>31</v>
      </c>
      <c r="H734">
        <v>30</v>
      </c>
      <c r="I734">
        <v>31</v>
      </c>
      <c r="J734">
        <v>30</v>
      </c>
      <c r="K734">
        <v>31</v>
      </c>
      <c r="L734">
        <v>15</v>
      </c>
      <c r="Q734">
        <f t="shared" si="419"/>
        <v>227</v>
      </c>
      <c r="R734" s="50">
        <f>VLOOKUP(B734,'Общие показания'!A:H,8,0)</f>
        <v>0.3191493929047175</v>
      </c>
      <c r="S734" s="50"/>
      <c r="T734" s="50">
        <f t="shared" si="386"/>
        <v>0</v>
      </c>
      <c r="U734" s="50">
        <f t="shared" si="387"/>
        <v>0</v>
      </c>
      <c r="V734" s="50">
        <f t="shared" si="388"/>
        <v>0</v>
      </c>
      <c r="W734" s="50">
        <f t="shared" si="389"/>
        <v>0.3191493929047175</v>
      </c>
      <c r="X734" s="50">
        <f t="shared" si="390"/>
        <v>0</v>
      </c>
      <c r="Y734" s="50"/>
      <c r="Z734" s="50"/>
      <c r="AA734" s="50"/>
      <c r="AB734" s="50"/>
      <c r="AC734" s="50"/>
      <c r="AD734" s="50">
        <f t="shared" si="391"/>
        <v>0</v>
      </c>
      <c r="AE734" s="50">
        <f t="shared" si="392"/>
        <v>0</v>
      </c>
      <c r="AF734" s="50">
        <f t="shared" si="393"/>
        <v>0</v>
      </c>
      <c r="AG734" s="50">
        <f t="shared" si="394"/>
        <v>0</v>
      </c>
      <c r="AI734" s="50">
        <f t="shared" si="395"/>
        <v>0</v>
      </c>
      <c r="AJ734" s="50">
        <f t="shared" si="396"/>
        <v>0</v>
      </c>
      <c r="AK734" s="50">
        <f t="shared" si="397"/>
        <v>0</v>
      </c>
      <c r="AL734" s="50">
        <f t="shared" si="398"/>
        <v>0.64775525761037778</v>
      </c>
      <c r="AR734" s="50">
        <f t="shared" si="399"/>
        <v>0</v>
      </c>
      <c r="AS734" s="50">
        <f t="shared" si="400"/>
        <v>0</v>
      </c>
      <c r="AT734" s="50">
        <f t="shared" si="401"/>
        <v>0</v>
      </c>
      <c r="AV734" s="49">
        <f t="shared" si="402"/>
        <v>0</v>
      </c>
      <c r="AW734" s="49">
        <f t="shared" si="403"/>
        <v>0</v>
      </c>
      <c r="AX734" s="49">
        <f t="shared" si="404"/>
        <v>0</v>
      </c>
      <c r="AY734" s="49">
        <f t="shared" si="405"/>
        <v>2595.5201676567012</v>
      </c>
      <c r="AZ734" s="49">
        <f t="shared" si="406"/>
        <v>0</v>
      </c>
      <c r="BA734" s="49">
        <f t="shared" si="407"/>
        <v>0</v>
      </c>
      <c r="BB734" s="49">
        <f t="shared" si="408"/>
        <v>0</v>
      </c>
      <c r="BC734" s="49">
        <f t="shared" si="409"/>
        <v>0</v>
      </c>
      <c r="BD734" s="49">
        <f t="shared" si="410"/>
        <v>0</v>
      </c>
      <c r="BE734" s="49">
        <f t="shared" si="411"/>
        <v>0</v>
      </c>
      <c r="BF734" s="49">
        <f t="shared" si="412"/>
        <v>0</v>
      </c>
      <c r="BG734" s="49">
        <f t="shared" si="413"/>
        <v>0</v>
      </c>
      <c r="BH734" s="72">
        <f t="shared" si="414"/>
        <v>2595.5201676567012</v>
      </c>
      <c r="BI734" s="49">
        <f>VLOOKUP(A734,'1_12'!A:O,15,0)</f>
        <v>11015.66</v>
      </c>
      <c r="BJ734" s="73">
        <f t="shared" si="415"/>
        <v>-8420.1398323432986</v>
      </c>
      <c r="BK734" s="50">
        <f t="shared" si="416"/>
        <v>1.4086606213798006E-3</v>
      </c>
    </row>
    <row r="735" spans="1:63" x14ac:dyDescent="0.3">
      <c r="A735" s="77" t="s">
        <v>2858</v>
      </c>
      <c r="B735" s="77" t="s">
        <v>103</v>
      </c>
      <c r="C735" s="77">
        <f>VLOOKUP(B735,Площадь!D:E,2,0)</f>
        <v>57.2</v>
      </c>
      <c r="D735" s="113">
        <v>45154</v>
      </c>
      <c r="L735">
        <f>31-L734</f>
        <v>16</v>
      </c>
      <c r="M735">
        <v>30</v>
      </c>
      <c r="N735">
        <v>31</v>
      </c>
      <c r="O735">
        <v>30</v>
      </c>
      <c r="P735">
        <v>31</v>
      </c>
      <c r="Q735">
        <f t="shared" si="419"/>
        <v>138</v>
      </c>
      <c r="R735" s="50"/>
      <c r="S735" s="50">
        <f>VLOOKUP(B735,'Общие показания'!A:P,16,0)</f>
        <v>1.8328506070952812</v>
      </c>
      <c r="T735" s="50">
        <f t="shared" si="386"/>
        <v>0</v>
      </c>
      <c r="U735" s="50">
        <f t="shared" si="387"/>
        <v>0</v>
      </c>
      <c r="V735" s="50">
        <f t="shared" si="388"/>
        <v>0</v>
      </c>
      <c r="W735" s="50">
        <f t="shared" si="389"/>
        <v>0</v>
      </c>
      <c r="X735" s="50">
        <f t="shared" si="390"/>
        <v>0</v>
      </c>
      <c r="Y735" s="50"/>
      <c r="Z735" s="50"/>
      <c r="AA735" s="50"/>
      <c r="AB735" s="50"/>
      <c r="AC735" s="50"/>
      <c r="AD735" s="50">
        <f t="shared" si="391"/>
        <v>0.71042708910810715</v>
      </c>
      <c r="AE735" s="50">
        <f t="shared" si="392"/>
        <v>0.4945370170941823</v>
      </c>
      <c r="AF735" s="50">
        <f t="shared" si="393"/>
        <v>0.62788650089299192</v>
      </c>
      <c r="AG735" s="50">
        <f t="shared" si="394"/>
        <v>0</v>
      </c>
      <c r="AI735" s="50">
        <f t="shared" si="395"/>
        <v>0</v>
      </c>
      <c r="AJ735" s="50">
        <f t="shared" si="396"/>
        <v>0</v>
      </c>
      <c r="AK735" s="50">
        <f t="shared" si="397"/>
        <v>0</v>
      </c>
      <c r="AL735" s="50">
        <f t="shared" si="398"/>
        <v>0</v>
      </c>
      <c r="AR735" s="50">
        <f t="shared" si="399"/>
        <v>0.85203318235125591</v>
      </c>
      <c r="AS735" s="50">
        <f t="shared" si="400"/>
        <v>0.76259084989091974</v>
      </c>
      <c r="AT735" s="50">
        <f t="shared" si="401"/>
        <v>1.0472251828858234</v>
      </c>
      <c r="AV735" s="49">
        <f t="shared" si="402"/>
        <v>0</v>
      </c>
      <c r="AW735" s="49">
        <f t="shared" si="403"/>
        <v>0</v>
      </c>
      <c r="AX735" s="49">
        <f t="shared" si="404"/>
        <v>0</v>
      </c>
      <c r="AY735" s="49">
        <f t="shared" si="405"/>
        <v>0</v>
      </c>
      <c r="AZ735" s="49">
        <f t="shared" si="406"/>
        <v>0</v>
      </c>
      <c r="BA735" s="49">
        <f t="shared" si="407"/>
        <v>0</v>
      </c>
      <c r="BB735" s="49">
        <f t="shared" si="408"/>
        <v>0</v>
      </c>
      <c r="BC735" s="49">
        <f t="shared" si="409"/>
        <v>0</v>
      </c>
      <c r="BD735" s="49">
        <f t="shared" si="410"/>
        <v>0</v>
      </c>
      <c r="BE735" s="49">
        <f t="shared" si="411"/>
        <v>4194.2058542946561</v>
      </c>
      <c r="BF735" s="49">
        <f t="shared" si="412"/>
        <v>3374.5837610201288</v>
      </c>
      <c r="BG735" s="49">
        <f t="shared" si="413"/>
        <v>4496.602799468501</v>
      </c>
      <c r="BH735" s="72">
        <f t="shared" si="414"/>
        <v>12065.392414783286</v>
      </c>
      <c r="BI735" s="49">
        <f>VLOOKUP(A735,'1_12'!A:O,15,0)</f>
        <v>11094.9</v>
      </c>
      <c r="BJ735" s="73">
        <f t="shared" si="415"/>
        <v>970.49241478328622</v>
      </c>
      <c r="BK735" s="50">
        <f t="shared" si="416"/>
        <v>6.5482223517238933E-3</v>
      </c>
    </row>
    <row r="736" spans="1:63" x14ac:dyDescent="0.3">
      <c r="A736" s="77" t="s">
        <v>1615</v>
      </c>
      <c r="B736" s="77" t="s">
        <v>304</v>
      </c>
      <c r="C736" s="77">
        <f>VLOOKUP(B736,Площадь!D:E,2,0)</f>
        <v>55.8</v>
      </c>
      <c r="D736" s="113"/>
      <c r="E736">
        <v>31</v>
      </c>
      <c r="F736">
        <v>28</v>
      </c>
      <c r="G736">
        <v>31</v>
      </c>
      <c r="H736">
        <v>30</v>
      </c>
      <c r="I736">
        <v>31</v>
      </c>
      <c r="J736">
        <v>30</v>
      </c>
      <c r="K736">
        <v>31</v>
      </c>
      <c r="L736">
        <v>31</v>
      </c>
      <c r="M736">
        <v>30</v>
      </c>
      <c r="N736">
        <v>31</v>
      </c>
      <c r="O736">
        <v>30</v>
      </c>
      <c r="P736">
        <v>31</v>
      </c>
      <c r="Q736">
        <f t="shared" ref="Q736:Q739" si="420">SUM(E736:P736)</f>
        <v>365</v>
      </c>
      <c r="R736" s="50">
        <f>VLOOKUP(B736,'Общие показания'!A:H,8,0)</f>
        <v>0.31133804412732929</v>
      </c>
      <c r="S736" s="50">
        <f>VLOOKUP(B736,'Общие показания'!A:P,16,0)</f>
        <v>4.7966619558726702</v>
      </c>
      <c r="T736" s="50">
        <f t="shared" si="386"/>
        <v>0</v>
      </c>
      <c r="U736" s="50">
        <f t="shared" si="387"/>
        <v>0</v>
      </c>
      <c r="V736" s="50">
        <f t="shared" si="388"/>
        <v>0</v>
      </c>
      <c r="W736" s="50">
        <f t="shared" si="389"/>
        <v>0.31133804412732929</v>
      </c>
      <c r="X736" s="50">
        <f t="shared" si="390"/>
        <v>0</v>
      </c>
      <c r="Y736" s="50"/>
      <c r="Z736" s="50"/>
      <c r="AA736" s="50"/>
      <c r="AB736" s="50"/>
      <c r="AC736" s="50"/>
      <c r="AD736" s="50">
        <f t="shared" si="391"/>
        <v>1.8592233199773667</v>
      </c>
      <c r="AE736" s="50">
        <f t="shared" si="392"/>
        <v>1.2942281746714672</v>
      </c>
      <c r="AF736" s="50">
        <f t="shared" si="393"/>
        <v>1.6432104612238365</v>
      </c>
      <c r="AG736" s="50">
        <f t="shared" si="394"/>
        <v>0</v>
      </c>
      <c r="AI736" s="50">
        <f t="shared" si="395"/>
        <v>0</v>
      </c>
      <c r="AJ736" s="50">
        <f t="shared" si="396"/>
        <v>0</v>
      </c>
      <c r="AK736" s="50">
        <f t="shared" si="397"/>
        <v>0</v>
      </c>
      <c r="AL736" s="50">
        <f t="shared" si="398"/>
        <v>0.63190110794858534</v>
      </c>
      <c r="AR736" s="50">
        <f t="shared" si="399"/>
        <v>0.83117922334265859</v>
      </c>
      <c r="AS736" s="50">
        <f t="shared" si="400"/>
        <v>0.7439260388796034</v>
      </c>
      <c r="AT736" s="50">
        <f t="shared" si="401"/>
        <v>1.0215937972907159</v>
      </c>
      <c r="AV736" s="49">
        <f t="shared" si="402"/>
        <v>0</v>
      </c>
      <c r="AW736" s="49">
        <f t="shared" si="403"/>
        <v>0</v>
      </c>
      <c r="AX736" s="49">
        <f t="shared" si="404"/>
        <v>0</v>
      </c>
      <c r="AY736" s="49">
        <f t="shared" si="405"/>
        <v>2531.9934502665024</v>
      </c>
      <c r="AZ736" s="49">
        <f t="shared" si="406"/>
        <v>0</v>
      </c>
      <c r="BA736" s="49">
        <f t="shared" si="407"/>
        <v>0</v>
      </c>
      <c r="BB736" s="49">
        <f t="shared" si="408"/>
        <v>0</v>
      </c>
      <c r="BC736" s="49">
        <f t="shared" si="409"/>
        <v>0</v>
      </c>
      <c r="BD736" s="49">
        <f t="shared" si="410"/>
        <v>0</v>
      </c>
      <c r="BE736" s="49">
        <f t="shared" si="411"/>
        <v>7222.008971186543</v>
      </c>
      <c r="BF736" s="49">
        <f t="shared" si="412"/>
        <v>5471.1396446879526</v>
      </c>
      <c r="BG736" s="49">
        <f t="shared" si="413"/>
        <v>7153.2939593861238</v>
      </c>
      <c r="BH736" s="72">
        <f t="shared" si="414"/>
        <v>22378.43602552712</v>
      </c>
      <c r="BI736" s="49">
        <f>VLOOKUP(A736,'1_12'!A:O,15,0)</f>
        <v>21569.399999999998</v>
      </c>
      <c r="BJ736" s="73">
        <f t="shared" si="415"/>
        <v>809.03602552712255</v>
      </c>
      <c r="BK736" s="50">
        <f t="shared" si="416"/>
        <v>1.2450119724404962E-2</v>
      </c>
    </row>
    <row r="737" spans="1:63" x14ac:dyDescent="0.3">
      <c r="A737" s="77" t="s">
        <v>1752</v>
      </c>
      <c r="B737" s="77" t="s">
        <v>306</v>
      </c>
      <c r="C737" s="77">
        <f>VLOOKUP(B737,Площадь!D:E,2,0)</f>
        <v>30.2</v>
      </c>
      <c r="D737" s="113"/>
      <c r="E737">
        <v>31</v>
      </c>
      <c r="F737">
        <v>28</v>
      </c>
      <c r="G737">
        <v>31</v>
      </c>
      <c r="H737">
        <v>30</v>
      </c>
      <c r="I737">
        <v>31</v>
      </c>
      <c r="J737">
        <v>30</v>
      </c>
      <c r="K737">
        <v>31</v>
      </c>
      <c r="L737">
        <v>31</v>
      </c>
      <c r="M737">
        <v>30</v>
      </c>
      <c r="N737">
        <v>31</v>
      </c>
      <c r="O737">
        <v>30</v>
      </c>
      <c r="P737">
        <v>31</v>
      </c>
      <c r="Q737">
        <f t="shared" si="420"/>
        <v>365</v>
      </c>
      <c r="R737" s="50">
        <f>VLOOKUP(B737,'Общие показания'!A:H,8,0)</f>
        <v>0.16850195219794523</v>
      </c>
      <c r="S737" s="50">
        <f>VLOOKUP(B737,'Общие показания'!A:P,16,0)</f>
        <v>0</v>
      </c>
      <c r="T737" s="50">
        <f t="shared" si="386"/>
        <v>0</v>
      </c>
      <c r="U737" s="50">
        <f t="shared" si="387"/>
        <v>0</v>
      </c>
      <c r="V737" s="50">
        <f t="shared" si="388"/>
        <v>0</v>
      </c>
      <c r="W737" s="50">
        <f t="shared" si="389"/>
        <v>0.16850195219794523</v>
      </c>
      <c r="X737" s="50">
        <f t="shared" si="390"/>
        <v>0</v>
      </c>
      <c r="Y737" s="50"/>
      <c r="Z737" s="50"/>
      <c r="AA737" s="50"/>
      <c r="AB737" s="50"/>
      <c r="AC737" s="50"/>
      <c r="AD737" s="50">
        <f t="shared" si="391"/>
        <v>0</v>
      </c>
      <c r="AE737" s="50">
        <f t="shared" si="392"/>
        <v>0</v>
      </c>
      <c r="AF737" s="50">
        <f t="shared" si="393"/>
        <v>0</v>
      </c>
      <c r="AG737" s="50">
        <f t="shared" si="394"/>
        <v>0</v>
      </c>
      <c r="AI737" s="50">
        <f t="shared" si="395"/>
        <v>0</v>
      </c>
      <c r="AJ737" s="50">
        <f t="shared" si="396"/>
        <v>0</v>
      </c>
      <c r="AK737" s="50">
        <f t="shared" si="397"/>
        <v>0</v>
      </c>
      <c r="AL737" s="50">
        <f t="shared" si="398"/>
        <v>0.34199665699009457</v>
      </c>
      <c r="AR737" s="50">
        <f t="shared" si="399"/>
        <v>0.44984968718545326</v>
      </c>
      <c r="AS737" s="50">
        <f t="shared" si="400"/>
        <v>0.4026266375298212</v>
      </c>
      <c r="AT737" s="50">
        <f t="shared" si="401"/>
        <v>0.55290560355160601</v>
      </c>
      <c r="AV737" s="49">
        <f t="shared" si="402"/>
        <v>0</v>
      </c>
      <c r="AW737" s="49">
        <f t="shared" si="403"/>
        <v>0</v>
      </c>
      <c r="AX737" s="49">
        <f t="shared" si="404"/>
        <v>0</v>
      </c>
      <c r="AY737" s="49">
        <f t="shared" si="405"/>
        <v>1370.3620465600065</v>
      </c>
      <c r="AZ737" s="49">
        <f t="shared" si="406"/>
        <v>0</v>
      </c>
      <c r="BA737" s="49">
        <f t="shared" si="407"/>
        <v>0</v>
      </c>
      <c r="BB737" s="49">
        <f t="shared" si="408"/>
        <v>0</v>
      </c>
      <c r="BC737" s="49">
        <f t="shared" si="409"/>
        <v>0</v>
      </c>
      <c r="BD737" s="49">
        <f t="shared" si="410"/>
        <v>0</v>
      </c>
      <c r="BE737" s="49">
        <f t="shared" si="411"/>
        <v>1207.5585062931434</v>
      </c>
      <c r="BF737" s="49">
        <f t="shared" si="412"/>
        <v>1080.7948407195508</v>
      </c>
      <c r="BG737" s="49">
        <f t="shared" si="413"/>
        <v>1484.1976859497893</v>
      </c>
      <c r="BH737" s="72">
        <f t="shared" si="414"/>
        <v>5142.9130795224901</v>
      </c>
      <c r="BI737" s="49">
        <f>VLOOKUP(A737,'1_12'!A:O,15,0)</f>
        <v>11673.72</v>
      </c>
      <c r="BJ737" s="73">
        <f t="shared" si="415"/>
        <v>-6530.8069204775093</v>
      </c>
      <c r="BK737" s="50">
        <f t="shared" si="416"/>
        <v>5.2866460746548577E-3</v>
      </c>
    </row>
    <row r="738" spans="1:63" x14ac:dyDescent="0.3">
      <c r="A738" s="77" t="s">
        <v>1368</v>
      </c>
      <c r="B738" s="77" t="s">
        <v>290</v>
      </c>
      <c r="C738" s="77">
        <f>VLOOKUP(B738,Площадь!D:E,2,0)</f>
        <v>52</v>
      </c>
      <c r="D738" s="113"/>
      <c r="E738">
        <v>31</v>
      </c>
      <c r="F738">
        <v>28</v>
      </c>
      <c r="G738">
        <v>31</v>
      </c>
      <c r="H738">
        <v>30</v>
      </c>
      <c r="I738">
        <v>31</v>
      </c>
      <c r="J738">
        <v>30</v>
      </c>
      <c r="K738">
        <v>12</v>
      </c>
      <c r="Q738">
        <f t="shared" si="420"/>
        <v>193</v>
      </c>
      <c r="R738" s="50">
        <f>VLOOKUP(B738,'Общие показания'!A:H,8,0)</f>
        <v>0.29013581173156133</v>
      </c>
      <c r="S738" s="50"/>
      <c r="T738" s="50">
        <f t="shared" si="386"/>
        <v>0</v>
      </c>
      <c r="U738" s="50">
        <f t="shared" si="387"/>
        <v>0</v>
      </c>
      <c r="V738" s="50">
        <f t="shared" si="388"/>
        <v>0</v>
      </c>
      <c r="W738" s="50">
        <f t="shared" si="389"/>
        <v>0.29013581173156133</v>
      </c>
      <c r="X738" s="50">
        <f t="shared" si="390"/>
        <v>0</v>
      </c>
      <c r="Y738" s="50"/>
      <c r="Z738" s="50"/>
      <c r="AA738" s="50"/>
      <c r="AB738" s="50"/>
      <c r="AC738" s="50"/>
      <c r="AD738" s="50">
        <f t="shared" si="391"/>
        <v>0</v>
      </c>
      <c r="AE738" s="50">
        <f t="shared" si="392"/>
        <v>0</v>
      </c>
      <c r="AF738" s="50">
        <f t="shared" si="393"/>
        <v>0</v>
      </c>
      <c r="AG738" s="50">
        <f t="shared" si="394"/>
        <v>0</v>
      </c>
      <c r="AI738" s="50">
        <f t="shared" si="395"/>
        <v>0</v>
      </c>
      <c r="AJ738" s="50">
        <f t="shared" si="396"/>
        <v>0</v>
      </c>
      <c r="AK738" s="50">
        <f t="shared" si="397"/>
        <v>0</v>
      </c>
      <c r="AL738" s="50">
        <f t="shared" si="398"/>
        <v>0.5888684160094344</v>
      </c>
      <c r="AR738" s="50">
        <f t="shared" si="399"/>
        <v>0</v>
      </c>
      <c r="AS738" s="50">
        <f t="shared" si="400"/>
        <v>0</v>
      </c>
      <c r="AT738" s="50">
        <f t="shared" si="401"/>
        <v>0</v>
      </c>
      <c r="AV738" s="49">
        <f t="shared" si="402"/>
        <v>0</v>
      </c>
      <c r="AW738" s="49">
        <f t="shared" si="403"/>
        <v>0</v>
      </c>
      <c r="AX738" s="49">
        <f t="shared" si="404"/>
        <v>0</v>
      </c>
      <c r="AY738" s="49">
        <f t="shared" si="405"/>
        <v>2359.5637887788193</v>
      </c>
      <c r="AZ738" s="49">
        <f t="shared" si="406"/>
        <v>0</v>
      </c>
      <c r="BA738" s="49">
        <f t="shared" si="407"/>
        <v>0</v>
      </c>
      <c r="BB738" s="49">
        <f t="shared" si="408"/>
        <v>0</v>
      </c>
      <c r="BC738" s="49">
        <f t="shared" si="409"/>
        <v>0</v>
      </c>
      <c r="BD738" s="49">
        <f t="shared" si="410"/>
        <v>0</v>
      </c>
      <c r="BE738" s="49">
        <f t="shared" si="411"/>
        <v>0</v>
      </c>
      <c r="BF738" s="49">
        <f t="shared" si="412"/>
        <v>0</v>
      </c>
      <c r="BG738" s="49">
        <f t="shared" si="413"/>
        <v>0</v>
      </c>
      <c r="BH738" s="72">
        <f t="shared" si="414"/>
        <v>2359.5637887788193</v>
      </c>
      <c r="BI738" s="49">
        <f>VLOOKUP(A738,'1_12'!A:O,15,0)</f>
        <v>7564.8</v>
      </c>
      <c r="BJ738" s="73">
        <f t="shared" si="415"/>
        <v>-5205.2362112211813</v>
      </c>
      <c r="BK738" s="50">
        <f t="shared" si="416"/>
        <v>1.4086606213798009E-3</v>
      </c>
    </row>
    <row r="739" spans="1:63" x14ac:dyDescent="0.3">
      <c r="A739" s="77" t="s">
        <v>2836</v>
      </c>
      <c r="B739" s="77" t="s">
        <v>290</v>
      </c>
      <c r="C739" s="77">
        <f>VLOOKUP(B739,Площадь!D:E,2,0)</f>
        <v>52</v>
      </c>
      <c r="D739" s="113">
        <v>45120</v>
      </c>
      <c r="K739">
        <f>31-K738</f>
        <v>19</v>
      </c>
      <c r="L739">
        <v>31</v>
      </c>
      <c r="M739">
        <v>30</v>
      </c>
      <c r="N739">
        <v>31</v>
      </c>
      <c r="O739">
        <v>30</v>
      </c>
      <c r="P739">
        <v>31</v>
      </c>
      <c r="Q739">
        <f t="shared" si="420"/>
        <v>172</v>
      </c>
      <c r="R739" s="50"/>
      <c r="S739" s="50">
        <f>VLOOKUP(B739,'Общие показания'!A:P,16,0)</f>
        <v>1.1928641882684392</v>
      </c>
      <c r="T739" s="50">
        <f t="shared" si="386"/>
        <v>0</v>
      </c>
      <c r="U739" s="50">
        <f t="shared" si="387"/>
        <v>0</v>
      </c>
      <c r="V739" s="50">
        <f t="shared" si="388"/>
        <v>0</v>
      </c>
      <c r="W739" s="50">
        <f t="shared" si="389"/>
        <v>0</v>
      </c>
      <c r="X739" s="50">
        <f t="shared" si="390"/>
        <v>0</v>
      </c>
      <c r="Y739" s="50"/>
      <c r="Z739" s="50"/>
      <c r="AA739" s="50"/>
      <c r="AB739" s="50"/>
      <c r="AC739" s="50"/>
      <c r="AD739" s="50">
        <f t="shared" si="391"/>
        <v>0.46236339704515689</v>
      </c>
      <c r="AE739" s="50">
        <f t="shared" si="392"/>
        <v>0.32185683611150973</v>
      </c>
      <c r="AF739" s="50">
        <f t="shared" si="393"/>
        <v>0.40864395511177271</v>
      </c>
      <c r="AG739" s="50">
        <f t="shared" si="394"/>
        <v>0</v>
      </c>
      <c r="AI739" s="50">
        <f t="shared" si="395"/>
        <v>0</v>
      </c>
      <c r="AJ739" s="50">
        <f t="shared" si="396"/>
        <v>0</v>
      </c>
      <c r="AK739" s="50">
        <f t="shared" si="397"/>
        <v>0</v>
      </c>
      <c r="AL739" s="50">
        <f t="shared" si="398"/>
        <v>0</v>
      </c>
      <c r="AR739" s="50">
        <f t="shared" si="399"/>
        <v>0.77457562031932348</v>
      </c>
      <c r="AS739" s="50">
        <f t="shared" si="400"/>
        <v>0.69326440899174513</v>
      </c>
      <c r="AT739" s="50">
        <f t="shared" si="401"/>
        <v>0.95202289353256675</v>
      </c>
      <c r="AV739" s="49">
        <f t="shared" si="402"/>
        <v>0</v>
      </c>
      <c r="AW739" s="49">
        <f t="shared" si="403"/>
        <v>0</v>
      </c>
      <c r="AX739" s="49">
        <f t="shared" si="404"/>
        <v>0</v>
      </c>
      <c r="AY739" s="49">
        <f t="shared" si="405"/>
        <v>0</v>
      </c>
      <c r="AZ739" s="49">
        <f t="shared" si="406"/>
        <v>0</v>
      </c>
      <c r="BA739" s="49">
        <f t="shared" si="407"/>
        <v>0</v>
      </c>
      <c r="BB739" s="49">
        <f t="shared" si="408"/>
        <v>0</v>
      </c>
      <c r="BC739" s="49">
        <f t="shared" si="409"/>
        <v>0</v>
      </c>
      <c r="BD739" s="49">
        <f t="shared" si="410"/>
        <v>0</v>
      </c>
      <c r="BE739" s="49">
        <f t="shared" si="411"/>
        <v>3320.3896206525164</v>
      </c>
      <c r="BF739" s="49">
        <f t="shared" si="412"/>
        <v>2724.9508655053733</v>
      </c>
      <c r="BG739" s="49">
        <f t="shared" si="413"/>
        <v>3652.5196618269192</v>
      </c>
      <c r="BH739" s="72">
        <f t="shared" si="414"/>
        <v>9697.8601479848076</v>
      </c>
      <c r="BI739" s="49">
        <f>VLOOKUP(A739,'1_12'!A:O,15,0)</f>
        <v>12535.699999999999</v>
      </c>
      <c r="BJ739" s="73">
        <f t="shared" si="415"/>
        <v>-2837.8398520151914</v>
      </c>
      <c r="BK739" s="50">
        <f t="shared" si="416"/>
        <v>5.7896267806283241E-3</v>
      </c>
    </row>
    <row r="740" spans="1:63" x14ac:dyDescent="0.3">
      <c r="A740" s="77" t="s">
        <v>1770</v>
      </c>
      <c r="B740" s="77" t="s">
        <v>194</v>
      </c>
      <c r="C740" s="77">
        <f>VLOOKUP(B740,Площадь!D:E,2,0)</f>
        <v>60</v>
      </c>
      <c r="D740" s="113"/>
      <c r="E740">
        <v>31</v>
      </c>
      <c r="F740">
        <v>28</v>
      </c>
      <c r="G740">
        <v>31</v>
      </c>
      <c r="H740">
        <v>30</v>
      </c>
      <c r="I740">
        <v>31</v>
      </c>
      <c r="J740">
        <v>30</v>
      </c>
      <c r="K740">
        <v>31</v>
      </c>
      <c r="L740">
        <v>31</v>
      </c>
      <c r="M740">
        <v>30</v>
      </c>
      <c r="N740">
        <v>31</v>
      </c>
      <c r="O740">
        <v>30</v>
      </c>
      <c r="P740">
        <v>31</v>
      </c>
      <c r="Q740">
        <f t="shared" ref="Q740:Q745" si="421">SUM(E740:P740)</f>
        <v>365</v>
      </c>
      <c r="R740" s="50">
        <f>VLOOKUP(B740,'Общие показания'!A:H,8,0)</f>
        <v>0.33477209045949385</v>
      </c>
      <c r="S740" s="50">
        <f>VLOOKUP(B740,'Общие показания'!A:P,16,0)</f>
        <v>0</v>
      </c>
      <c r="T740" s="50">
        <f t="shared" si="386"/>
        <v>0</v>
      </c>
      <c r="U740" s="50">
        <f t="shared" si="387"/>
        <v>0</v>
      </c>
      <c r="V740" s="50">
        <f t="shared" si="388"/>
        <v>0</v>
      </c>
      <c r="W740" s="50">
        <f t="shared" si="389"/>
        <v>0.33477209045949385</v>
      </c>
      <c r="X740" s="50">
        <f t="shared" si="390"/>
        <v>0</v>
      </c>
      <c r="Y740" s="50"/>
      <c r="Z740" s="50"/>
      <c r="AA740" s="50"/>
      <c r="AB740" s="50"/>
      <c r="AC740" s="50"/>
      <c r="AD740" s="50">
        <f t="shared" si="391"/>
        <v>0</v>
      </c>
      <c r="AE740" s="50">
        <f t="shared" si="392"/>
        <v>0</v>
      </c>
      <c r="AF740" s="50">
        <f t="shared" si="393"/>
        <v>0</v>
      </c>
      <c r="AG740" s="50">
        <f t="shared" si="394"/>
        <v>0</v>
      </c>
      <c r="AI740" s="50">
        <f t="shared" si="395"/>
        <v>0</v>
      </c>
      <c r="AJ740" s="50">
        <f t="shared" si="396"/>
        <v>0</v>
      </c>
      <c r="AK740" s="50">
        <f t="shared" si="397"/>
        <v>0</v>
      </c>
      <c r="AL740" s="50">
        <f t="shared" si="398"/>
        <v>0.67946355693396265</v>
      </c>
      <c r="AR740" s="50">
        <f t="shared" si="399"/>
        <v>0.89374110036845023</v>
      </c>
      <c r="AS740" s="50">
        <f t="shared" si="400"/>
        <v>0.79992047191355209</v>
      </c>
      <c r="AT740" s="50">
        <f t="shared" si="401"/>
        <v>1.0984879540760386</v>
      </c>
      <c r="AV740" s="49">
        <f t="shared" si="402"/>
        <v>0</v>
      </c>
      <c r="AW740" s="49">
        <f t="shared" si="403"/>
        <v>0</v>
      </c>
      <c r="AX740" s="49">
        <f t="shared" si="404"/>
        <v>0</v>
      </c>
      <c r="AY740" s="49">
        <f t="shared" si="405"/>
        <v>2722.5736024370985</v>
      </c>
      <c r="AZ740" s="49">
        <f t="shared" si="406"/>
        <v>0</v>
      </c>
      <c r="BA740" s="49">
        <f t="shared" si="407"/>
        <v>0</v>
      </c>
      <c r="BB740" s="49">
        <f t="shared" si="408"/>
        <v>0</v>
      </c>
      <c r="BC740" s="49">
        <f t="shared" si="409"/>
        <v>0</v>
      </c>
      <c r="BD740" s="49">
        <f t="shared" si="410"/>
        <v>0</v>
      </c>
      <c r="BE740" s="49">
        <f t="shared" si="411"/>
        <v>2399.122860185053</v>
      </c>
      <c r="BF740" s="49">
        <f t="shared" si="412"/>
        <v>2147.274517985863</v>
      </c>
      <c r="BG740" s="49">
        <f t="shared" si="413"/>
        <v>2948.7371244035553</v>
      </c>
      <c r="BH740" s="72">
        <f t="shared" si="414"/>
        <v>10217.70810501157</v>
      </c>
      <c r="BI740" s="49">
        <f>VLOOKUP(A740,'1_12'!A:O,15,0)</f>
        <v>23192.909999999996</v>
      </c>
      <c r="BJ740" s="73">
        <f t="shared" si="415"/>
        <v>-12975.201894988426</v>
      </c>
      <c r="BK740" s="50">
        <f t="shared" si="416"/>
        <v>5.2866460746548577E-3</v>
      </c>
    </row>
    <row r="741" spans="1:63" x14ac:dyDescent="0.3">
      <c r="A741" s="77" t="s">
        <v>1640</v>
      </c>
      <c r="B741" s="77" t="s">
        <v>254</v>
      </c>
      <c r="C741" s="77">
        <f>VLOOKUP(B741,Площадь!D:E,2,0)</f>
        <v>78.400000000000006</v>
      </c>
      <c r="D741" s="113"/>
      <c r="E741">
        <v>31</v>
      </c>
      <c r="F741">
        <v>28</v>
      </c>
      <c r="G741">
        <v>31</v>
      </c>
      <c r="H741">
        <v>30</v>
      </c>
      <c r="I741">
        <v>31</v>
      </c>
      <c r="J741">
        <v>30</v>
      </c>
      <c r="K741">
        <v>31</v>
      </c>
      <c r="L741">
        <v>31</v>
      </c>
      <c r="M741">
        <v>30</v>
      </c>
      <c r="N741">
        <v>31</v>
      </c>
      <c r="O741">
        <v>30</v>
      </c>
      <c r="P741">
        <v>31</v>
      </c>
      <c r="Q741">
        <f t="shared" si="421"/>
        <v>365</v>
      </c>
      <c r="R741" s="50">
        <f>VLOOKUP(B741,'Общие показания'!A:H,8,0)</f>
        <v>0.55500000000000005</v>
      </c>
      <c r="S741" s="50">
        <f>VLOOKUP(B741,'Общие показания'!A:P,16,0)</f>
        <v>2.09</v>
      </c>
      <c r="T741" s="50">
        <f t="shared" si="386"/>
        <v>0</v>
      </c>
      <c r="U741" s="50">
        <f t="shared" si="387"/>
        <v>0</v>
      </c>
      <c r="V741" s="50">
        <f t="shared" si="388"/>
        <v>0</v>
      </c>
      <c r="W741" s="50">
        <f t="shared" si="389"/>
        <v>0.55500000000000005</v>
      </c>
      <c r="X741" s="50">
        <f t="shared" si="390"/>
        <v>0</v>
      </c>
      <c r="Y741" s="50"/>
      <c r="Z741" s="50"/>
      <c r="AA741" s="50"/>
      <c r="AB741" s="50"/>
      <c r="AC741" s="50"/>
      <c r="AD741" s="50">
        <f t="shared" si="391"/>
        <v>0.81010018519133808</v>
      </c>
      <c r="AE741" s="50">
        <f t="shared" si="392"/>
        <v>0.56392068274722718</v>
      </c>
      <c r="AF741" s="50">
        <f t="shared" si="393"/>
        <v>0.71597913206143471</v>
      </c>
      <c r="AG741" s="50">
        <f t="shared" si="394"/>
        <v>0</v>
      </c>
      <c r="AI741" s="50">
        <f t="shared" si="395"/>
        <v>0</v>
      </c>
      <c r="AJ741" s="50">
        <f t="shared" si="396"/>
        <v>0</v>
      </c>
      <c r="AK741" s="50">
        <f t="shared" si="397"/>
        <v>0</v>
      </c>
      <c r="AL741" s="50">
        <f t="shared" si="398"/>
        <v>0.88783238106037798</v>
      </c>
      <c r="AR741" s="50">
        <f t="shared" si="399"/>
        <v>1.1678217044814416</v>
      </c>
      <c r="AS741" s="50">
        <f t="shared" si="400"/>
        <v>1.0452294166337082</v>
      </c>
      <c r="AT741" s="50">
        <f t="shared" si="401"/>
        <v>1.4353575933260239</v>
      </c>
      <c r="AV741" s="49">
        <f t="shared" si="402"/>
        <v>0</v>
      </c>
      <c r="AW741" s="49">
        <f t="shared" si="403"/>
        <v>0</v>
      </c>
      <c r="AX741" s="49">
        <f t="shared" si="404"/>
        <v>0</v>
      </c>
      <c r="AY741" s="49">
        <f t="shared" si="405"/>
        <v>3873.0815304232365</v>
      </c>
      <c r="AZ741" s="49">
        <f t="shared" si="406"/>
        <v>0</v>
      </c>
      <c r="BA741" s="49">
        <f t="shared" si="407"/>
        <v>0</v>
      </c>
      <c r="BB741" s="49">
        <f t="shared" si="408"/>
        <v>0</v>
      </c>
      <c r="BC741" s="49">
        <f t="shared" si="409"/>
        <v>0</v>
      </c>
      <c r="BD741" s="49">
        <f t="shared" si="410"/>
        <v>0</v>
      </c>
      <c r="BE741" s="49">
        <f t="shared" si="411"/>
        <v>5309.4544037620235</v>
      </c>
      <c r="BF741" s="49">
        <f t="shared" si="412"/>
        <v>4319.5381607742074</v>
      </c>
      <c r="BG741" s="49">
        <f t="shared" si="413"/>
        <v>5774.962252161079</v>
      </c>
      <c r="BH741" s="72">
        <f t="shared" si="414"/>
        <v>19277.036347120546</v>
      </c>
      <c r="BI741" s="49">
        <f>VLOOKUP(A741,'1_12'!A:O,15,0)</f>
        <v>30305.340000000011</v>
      </c>
      <c r="BJ741" s="73">
        <f t="shared" si="415"/>
        <v>-11028.303652879466</v>
      </c>
      <c r="BK741" s="50">
        <f t="shared" si="416"/>
        <v>7.6331219127354919E-3</v>
      </c>
    </row>
    <row r="742" spans="1:63" x14ac:dyDescent="0.3">
      <c r="A742" s="77" t="s">
        <v>1608</v>
      </c>
      <c r="B742" s="77" t="s">
        <v>195</v>
      </c>
      <c r="C742" s="77">
        <f>VLOOKUP(B742,Площадь!D:E,2,0)</f>
        <v>30.2</v>
      </c>
      <c r="D742" s="113"/>
      <c r="E742">
        <v>31</v>
      </c>
      <c r="F742">
        <v>28</v>
      </c>
      <c r="G742">
        <v>31</v>
      </c>
      <c r="H742">
        <v>30</v>
      </c>
      <c r="I742">
        <v>31</v>
      </c>
      <c r="J742">
        <v>30</v>
      </c>
      <c r="K742">
        <v>31</v>
      </c>
      <c r="L742">
        <v>31</v>
      </c>
      <c r="M742">
        <v>30</v>
      </c>
      <c r="N742">
        <v>31</v>
      </c>
      <c r="O742">
        <v>30</v>
      </c>
      <c r="P742">
        <v>31</v>
      </c>
      <c r="Q742">
        <f t="shared" si="421"/>
        <v>365</v>
      </c>
      <c r="R742" s="50">
        <f>VLOOKUP(B742,'Общие показания'!A:H,8,0)</f>
        <v>0</v>
      </c>
      <c r="S742" s="50">
        <f>VLOOKUP(B742,'Общие показания'!A:P,16,0)</f>
        <v>1.5070000000000014</v>
      </c>
      <c r="T742" s="50">
        <f t="shared" si="386"/>
        <v>0</v>
      </c>
      <c r="U742" s="50">
        <f t="shared" si="387"/>
        <v>0</v>
      </c>
      <c r="V742" s="50">
        <f t="shared" si="388"/>
        <v>0</v>
      </c>
      <c r="W742" s="50">
        <f t="shared" si="389"/>
        <v>0</v>
      </c>
      <c r="X742" s="50">
        <f t="shared" si="390"/>
        <v>0</v>
      </c>
      <c r="Y742" s="50"/>
      <c r="Z742" s="50"/>
      <c r="AA742" s="50"/>
      <c r="AB742" s="50"/>
      <c r="AC742" s="50"/>
      <c r="AD742" s="50">
        <f t="shared" si="391"/>
        <v>0.58412487037480754</v>
      </c>
      <c r="AE742" s="50">
        <f t="shared" si="392"/>
        <v>0.40661649229668534</v>
      </c>
      <c r="AF742" s="50">
        <f t="shared" si="393"/>
        <v>0.51625863732850874</v>
      </c>
      <c r="AG742" s="50">
        <f t="shared" si="394"/>
        <v>0</v>
      </c>
      <c r="AI742" s="50">
        <f t="shared" si="395"/>
        <v>0</v>
      </c>
      <c r="AJ742" s="50">
        <f t="shared" si="396"/>
        <v>0</v>
      </c>
      <c r="AK742" s="50">
        <f t="shared" si="397"/>
        <v>0</v>
      </c>
      <c r="AL742" s="50">
        <f t="shared" si="398"/>
        <v>0.34199665699009457</v>
      </c>
      <c r="AR742" s="50">
        <f t="shared" si="399"/>
        <v>0.44984968718545326</v>
      </c>
      <c r="AS742" s="50">
        <f t="shared" si="400"/>
        <v>0.4026266375298212</v>
      </c>
      <c r="AT742" s="50">
        <f t="shared" si="401"/>
        <v>0.55290560355160601</v>
      </c>
      <c r="AV742" s="49">
        <f t="shared" si="402"/>
        <v>0</v>
      </c>
      <c r="AW742" s="49">
        <f t="shared" si="403"/>
        <v>0</v>
      </c>
      <c r="AX742" s="49">
        <f t="shared" si="404"/>
        <v>0</v>
      </c>
      <c r="AY742" s="49">
        <f t="shared" si="405"/>
        <v>918.04214615793035</v>
      </c>
      <c r="AZ742" s="49">
        <f t="shared" si="406"/>
        <v>0</v>
      </c>
      <c r="BA742" s="49">
        <f t="shared" si="407"/>
        <v>0</v>
      </c>
      <c r="BB742" s="49">
        <f t="shared" si="408"/>
        <v>0</v>
      </c>
      <c r="BC742" s="49">
        <f t="shared" si="409"/>
        <v>0</v>
      </c>
      <c r="BD742" s="49">
        <f t="shared" si="410"/>
        <v>0</v>
      </c>
      <c r="BE742" s="49">
        <f t="shared" si="411"/>
        <v>2775.5599433324619</v>
      </c>
      <c r="BF742" s="49">
        <f t="shared" si="412"/>
        <v>2172.2998879810812</v>
      </c>
      <c r="BG742" s="49">
        <f t="shared" si="413"/>
        <v>2870.021721648945</v>
      </c>
      <c r="BH742" s="72">
        <f t="shared" si="414"/>
        <v>8735.923699120418</v>
      </c>
      <c r="BI742" s="49">
        <f>VLOOKUP(A742,'1_12'!A:O,15,0)</f>
        <v>11673.72</v>
      </c>
      <c r="BJ742" s="73">
        <f t="shared" si="415"/>
        <v>-2937.7963008795814</v>
      </c>
      <c r="BK742" s="50">
        <f t="shared" si="416"/>
        <v>8.9800733588768673E-3</v>
      </c>
    </row>
    <row r="743" spans="1:63" x14ac:dyDescent="0.3">
      <c r="A743" s="77" t="s">
        <v>1745</v>
      </c>
      <c r="B743" s="77" t="s">
        <v>312</v>
      </c>
      <c r="C743" s="77">
        <f>VLOOKUP(B743,Площадь!D:E,2,0)</f>
        <v>52</v>
      </c>
      <c r="D743" s="113"/>
      <c r="E743">
        <v>31</v>
      </c>
      <c r="F743">
        <v>28</v>
      </c>
      <c r="G743">
        <v>31</v>
      </c>
      <c r="H743">
        <v>30</v>
      </c>
      <c r="I743">
        <v>31</v>
      </c>
      <c r="J743">
        <v>30</v>
      </c>
      <c r="K743">
        <v>31</v>
      </c>
      <c r="L743">
        <v>31</v>
      </c>
      <c r="M743">
        <v>30</v>
      </c>
      <c r="N743">
        <v>31</v>
      </c>
      <c r="O743">
        <v>30</v>
      </c>
      <c r="P743">
        <v>31</v>
      </c>
      <c r="Q743">
        <f t="shared" si="421"/>
        <v>365</v>
      </c>
      <c r="R743" s="50">
        <f>VLOOKUP(B743,'Общие показания'!A:H,8,0)</f>
        <v>0.29013581173156133</v>
      </c>
      <c r="S743" s="50">
        <f>VLOOKUP(B743,'Общие показания'!A:P,16,0)</f>
        <v>0.12886418826843915</v>
      </c>
      <c r="T743" s="50">
        <f t="shared" si="386"/>
        <v>0</v>
      </c>
      <c r="U743" s="50">
        <f t="shared" si="387"/>
        <v>0</v>
      </c>
      <c r="V743" s="50">
        <f t="shared" si="388"/>
        <v>0</v>
      </c>
      <c r="W743" s="50">
        <f t="shared" si="389"/>
        <v>0.29013581173156133</v>
      </c>
      <c r="X743" s="50">
        <f t="shared" si="390"/>
        <v>0</v>
      </c>
      <c r="Y743" s="50"/>
      <c r="Z743" s="50"/>
      <c r="AA743" s="50"/>
      <c r="AB743" s="50"/>
      <c r="AC743" s="50"/>
      <c r="AD743" s="50">
        <f t="shared" si="391"/>
        <v>4.9948757311384699E-2</v>
      </c>
      <c r="AE743" s="50">
        <f t="shared" si="392"/>
        <v>3.4769943076557626E-2</v>
      </c>
      <c r="AF743" s="50">
        <f t="shared" si="393"/>
        <v>4.4145487880496832E-2</v>
      </c>
      <c r="AG743" s="50">
        <f t="shared" si="394"/>
        <v>0</v>
      </c>
      <c r="AI743" s="50">
        <f t="shared" si="395"/>
        <v>0</v>
      </c>
      <c r="AJ743" s="50">
        <f t="shared" si="396"/>
        <v>0</v>
      </c>
      <c r="AK743" s="50">
        <f t="shared" si="397"/>
        <v>0</v>
      </c>
      <c r="AL743" s="50">
        <f t="shared" si="398"/>
        <v>0.5888684160094344</v>
      </c>
      <c r="AR743" s="50">
        <f t="shared" si="399"/>
        <v>0.77457562031932348</v>
      </c>
      <c r="AS743" s="50">
        <f t="shared" si="400"/>
        <v>0.69326440899174513</v>
      </c>
      <c r="AT743" s="50">
        <f t="shared" si="401"/>
        <v>0.95202289353256675</v>
      </c>
      <c r="AV743" s="49">
        <f t="shared" si="402"/>
        <v>0</v>
      </c>
      <c r="AW743" s="49">
        <f t="shared" si="403"/>
        <v>0</v>
      </c>
      <c r="AX743" s="49">
        <f t="shared" si="404"/>
        <v>0</v>
      </c>
      <c r="AY743" s="49">
        <f t="shared" si="405"/>
        <v>2359.5637887788193</v>
      </c>
      <c r="AZ743" s="49">
        <f t="shared" si="406"/>
        <v>0</v>
      </c>
      <c r="BA743" s="49">
        <f t="shared" si="407"/>
        <v>0</v>
      </c>
      <c r="BB743" s="49">
        <f t="shared" si="408"/>
        <v>0</v>
      </c>
      <c r="BC743" s="49">
        <f t="shared" si="409"/>
        <v>0</v>
      </c>
      <c r="BD743" s="49">
        <f t="shared" si="410"/>
        <v>0</v>
      </c>
      <c r="BE743" s="49">
        <f t="shared" si="411"/>
        <v>2213.3202583367679</v>
      </c>
      <c r="BF743" s="49">
        <f t="shared" si="412"/>
        <v>1954.3062933180695</v>
      </c>
      <c r="BG743" s="49">
        <f t="shared" si="413"/>
        <v>2674.0745563299715</v>
      </c>
      <c r="BH743" s="72">
        <f t="shared" si="414"/>
        <v>9201.2648967636287</v>
      </c>
      <c r="BI743" s="49">
        <f>VLOOKUP(A743,'1_12'!A:O,15,0)</f>
        <v>20100.509999999998</v>
      </c>
      <c r="BJ743" s="73">
        <f t="shared" si="415"/>
        <v>-10899.24510323637</v>
      </c>
      <c r="BK743" s="50">
        <f t="shared" si="416"/>
        <v>5.4931591968799213E-3</v>
      </c>
    </row>
    <row r="744" spans="1:63" x14ac:dyDescent="0.3">
      <c r="A744" s="77" t="s">
        <v>1552</v>
      </c>
      <c r="B744" s="77" t="s">
        <v>270</v>
      </c>
      <c r="C744" s="77">
        <f>VLOOKUP(B744,Площадь!D:E,2,0)</f>
        <v>60</v>
      </c>
      <c r="D744" s="113"/>
      <c r="E744">
        <v>31</v>
      </c>
      <c r="F744">
        <v>28</v>
      </c>
      <c r="G744">
        <v>5</v>
      </c>
      <c r="Q744">
        <f t="shared" si="421"/>
        <v>64</v>
      </c>
      <c r="R744" s="50">
        <f>VLOOKUP(B744,'Общие показания'!A:H,8,0)</f>
        <v>0.33477209045949385</v>
      </c>
      <c r="S744" s="50">
        <f>VLOOKUP(B744,'Общие показания'!A:P,16,0)</f>
        <v>0</v>
      </c>
      <c r="T744" s="50">
        <f t="shared" si="386"/>
        <v>0</v>
      </c>
      <c r="U744" s="50">
        <f t="shared" si="387"/>
        <v>0</v>
      </c>
      <c r="V744" s="50">
        <f t="shared" si="388"/>
        <v>0</v>
      </c>
      <c r="W744" s="50">
        <f t="shared" si="389"/>
        <v>0</v>
      </c>
      <c r="X744" s="50">
        <f t="shared" si="390"/>
        <v>-0.33477209045949385</v>
      </c>
      <c r="Y744" s="50"/>
      <c r="Z744" s="50"/>
      <c r="AA744" s="50"/>
      <c r="AB744" s="50"/>
      <c r="AC744" s="50"/>
      <c r="AD744" s="50">
        <f t="shared" si="391"/>
        <v>0</v>
      </c>
      <c r="AE744" s="50">
        <f t="shared" si="392"/>
        <v>0</v>
      </c>
      <c r="AF744" s="50">
        <f t="shared" si="393"/>
        <v>0</v>
      </c>
      <c r="AG744" s="50">
        <f t="shared" si="394"/>
        <v>0</v>
      </c>
      <c r="AI744" s="50">
        <f t="shared" si="395"/>
        <v>0</v>
      </c>
      <c r="AJ744" s="50">
        <f t="shared" si="396"/>
        <v>0</v>
      </c>
      <c r="AK744" s="50">
        <f t="shared" si="397"/>
        <v>0</v>
      </c>
      <c r="AL744" s="50">
        <f t="shared" si="398"/>
        <v>0</v>
      </c>
      <c r="AR744" s="50">
        <f t="shared" si="399"/>
        <v>0</v>
      </c>
      <c r="AS744" s="50">
        <f t="shared" si="400"/>
        <v>0</v>
      </c>
      <c r="AT744" s="50">
        <f t="shared" si="401"/>
        <v>0</v>
      </c>
      <c r="AV744" s="49">
        <f t="shared" si="402"/>
        <v>0</v>
      </c>
      <c r="AW744" s="49">
        <f t="shared" si="403"/>
        <v>0</v>
      </c>
      <c r="AX744" s="49">
        <f t="shared" si="404"/>
        <v>0</v>
      </c>
      <c r="AY744" s="49">
        <f t="shared" si="405"/>
        <v>0</v>
      </c>
      <c r="AZ744" s="49">
        <f t="shared" si="406"/>
        <v>0</v>
      </c>
      <c r="BA744" s="49">
        <f t="shared" si="407"/>
        <v>0</v>
      </c>
      <c r="BB744" s="49">
        <f t="shared" si="408"/>
        <v>0</v>
      </c>
      <c r="BC744" s="49">
        <f t="shared" si="409"/>
        <v>0</v>
      </c>
      <c r="BD744" s="49">
        <f t="shared" si="410"/>
        <v>0</v>
      </c>
      <c r="BE744" s="49">
        <f t="shared" si="411"/>
        <v>0</v>
      </c>
      <c r="BF744" s="49">
        <f t="shared" si="412"/>
        <v>0</v>
      </c>
      <c r="BG744" s="49">
        <f t="shared" si="413"/>
        <v>0</v>
      </c>
      <c r="BH744" s="72">
        <f t="shared" si="414"/>
        <v>0</v>
      </c>
      <c r="BI744" s="49">
        <f>VLOOKUP(A744,'1_12'!A:O,15,0)</f>
        <v>0</v>
      </c>
      <c r="BJ744" s="73">
        <f t="shared" si="415"/>
        <v>0</v>
      </c>
      <c r="BK744" s="50">
        <f t="shared" si="416"/>
        <v>0</v>
      </c>
    </row>
    <row r="745" spans="1:63" x14ac:dyDescent="0.3">
      <c r="A745" s="77" t="s">
        <v>2486</v>
      </c>
      <c r="B745" s="77" t="s">
        <v>270</v>
      </c>
      <c r="C745" s="77">
        <f>VLOOKUP(B745,Площадь!D:E,2,0)</f>
        <v>60</v>
      </c>
      <c r="D745" s="113">
        <v>44991</v>
      </c>
      <c r="G745">
        <f>31-G744</f>
        <v>26</v>
      </c>
      <c r="H745">
        <v>30</v>
      </c>
      <c r="I745">
        <v>31</v>
      </c>
      <c r="J745">
        <v>30</v>
      </c>
      <c r="K745">
        <v>31</v>
      </c>
      <c r="L745">
        <v>31</v>
      </c>
      <c r="M745">
        <v>30</v>
      </c>
      <c r="N745">
        <v>31</v>
      </c>
      <c r="O745">
        <v>30</v>
      </c>
      <c r="P745">
        <v>31</v>
      </c>
      <c r="Q745">
        <f t="shared" si="421"/>
        <v>301</v>
      </c>
      <c r="R745" s="50"/>
      <c r="S745" s="50">
        <f>VLOOKUP(B745,'Общие показания'!A:P,16,0)</f>
        <v>0</v>
      </c>
      <c r="T745" s="50">
        <f t="shared" si="386"/>
        <v>0</v>
      </c>
      <c r="U745" s="50">
        <f t="shared" si="387"/>
        <v>0</v>
      </c>
      <c r="V745" s="50">
        <f t="shared" si="388"/>
        <v>0</v>
      </c>
      <c r="W745" s="50">
        <f>R744*W$1/30*H745</f>
        <v>0.33477209045949385</v>
      </c>
      <c r="X745" s="50">
        <f t="shared" si="390"/>
        <v>0.33477209045949385</v>
      </c>
      <c r="Y745" s="50"/>
      <c r="Z745" s="50"/>
      <c r="AA745" s="50"/>
      <c r="AB745" s="50"/>
      <c r="AC745" s="50"/>
      <c r="AD745" s="50">
        <f t="shared" si="391"/>
        <v>0</v>
      </c>
      <c r="AE745" s="50">
        <f t="shared" si="392"/>
        <v>0</v>
      </c>
      <c r="AF745" s="50">
        <f t="shared" si="393"/>
        <v>0</v>
      </c>
      <c r="AG745" s="50">
        <f t="shared" si="394"/>
        <v>0</v>
      </c>
      <c r="AI745" s="50">
        <f t="shared" si="395"/>
        <v>0</v>
      </c>
      <c r="AJ745" s="50">
        <f t="shared" si="396"/>
        <v>0</v>
      </c>
      <c r="AK745" s="50">
        <f t="shared" si="397"/>
        <v>0</v>
      </c>
      <c r="AL745" s="50">
        <f t="shared" si="398"/>
        <v>0.67946355693396265</v>
      </c>
      <c r="AR745" s="50">
        <f t="shared" si="399"/>
        <v>0.89374110036845023</v>
      </c>
      <c r="AS745" s="50">
        <f t="shared" si="400"/>
        <v>0.79992047191355209</v>
      </c>
      <c r="AT745" s="50">
        <f t="shared" si="401"/>
        <v>1.0984879540760386</v>
      </c>
      <c r="AV745" s="49">
        <f t="shared" si="402"/>
        <v>0</v>
      </c>
      <c r="AW745" s="49">
        <f t="shared" si="403"/>
        <v>0</v>
      </c>
      <c r="AX745" s="49">
        <f t="shared" si="404"/>
        <v>0</v>
      </c>
      <c r="AY745" s="49">
        <f t="shared" si="405"/>
        <v>2722.5736024370985</v>
      </c>
      <c r="AZ745" s="49">
        <f t="shared" si="406"/>
        <v>0</v>
      </c>
      <c r="BA745" s="49">
        <f t="shared" si="407"/>
        <v>0</v>
      </c>
      <c r="BB745" s="49">
        <f t="shared" si="408"/>
        <v>0</v>
      </c>
      <c r="BC745" s="49">
        <f t="shared" si="409"/>
        <v>0</v>
      </c>
      <c r="BD745" s="49">
        <f t="shared" si="410"/>
        <v>0</v>
      </c>
      <c r="BE745" s="49">
        <f t="shared" si="411"/>
        <v>2399.122860185053</v>
      </c>
      <c r="BF745" s="49">
        <f t="shared" si="412"/>
        <v>2147.274517985863</v>
      </c>
      <c r="BG745" s="49">
        <f t="shared" si="413"/>
        <v>2948.7371244035553</v>
      </c>
      <c r="BH745" s="72">
        <f t="shared" si="414"/>
        <v>10217.70810501157</v>
      </c>
      <c r="BI745" s="49">
        <f>VLOOKUP(A745,'1_12'!A:O,15,0)</f>
        <v>23192.909999999996</v>
      </c>
      <c r="BJ745" s="73">
        <f t="shared" si="415"/>
        <v>-12975.201894988426</v>
      </c>
      <c r="BK745" s="50">
        <f t="shared" si="416"/>
        <v>5.2866460746548577E-3</v>
      </c>
    </row>
    <row r="746" spans="1:63" x14ac:dyDescent="0.3">
      <c r="A746" s="77" t="s">
        <v>1664</v>
      </c>
      <c r="B746" s="77" t="s">
        <v>196</v>
      </c>
      <c r="C746" s="77">
        <f>VLOOKUP(B746,Площадь!D:E,2,0)</f>
        <v>78.400000000000006</v>
      </c>
      <c r="D746" s="113"/>
      <c r="E746">
        <v>31</v>
      </c>
      <c r="F746">
        <v>28</v>
      </c>
      <c r="G746">
        <v>31</v>
      </c>
      <c r="H746">
        <v>30</v>
      </c>
      <c r="I746">
        <v>31</v>
      </c>
      <c r="J746">
        <v>30</v>
      </c>
      <c r="K746">
        <v>31</v>
      </c>
      <c r="L746">
        <v>31</v>
      </c>
      <c r="M746">
        <v>30</v>
      </c>
      <c r="N746">
        <v>31</v>
      </c>
      <c r="O746">
        <v>30</v>
      </c>
      <c r="P746">
        <v>31</v>
      </c>
      <c r="Q746">
        <f t="shared" ref="Q746:Q760" si="422">SUM(E746:P746)</f>
        <v>365</v>
      </c>
      <c r="R746" s="50">
        <f>VLOOKUP(B746,'Общие показания'!A:H,8,0)</f>
        <v>0.43743553153373865</v>
      </c>
      <c r="S746" s="50">
        <f>VLOOKUP(B746,'Общие показания'!A:P,16,0)</f>
        <v>0.57056446846626052</v>
      </c>
      <c r="T746" s="50">
        <f t="shared" si="386"/>
        <v>0</v>
      </c>
      <c r="U746" s="50">
        <f t="shared" si="387"/>
        <v>0</v>
      </c>
      <c r="V746" s="50">
        <f t="shared" si="388"/>
        <v>0</v>
      </c>
      <c r="W746" s="50">
        <f t="shared" si="389"/>
        <v>0.43743553153373865</v>
      </c>
      <c r="X746" s="50">
        <f t="shared" si="390"/>
        <v>0</v>
      </c>
      <c r="Y746" s="50"/>
      <c r="Z746" s="50"/>
      <c r="AA746" s="50"/>
      <c r="AB746" s="50"/>
      <c r="AC746" s="50"/>
      <c r="AD746" s="50">
        <f t="shared" si="391"/>
        <v>0.22115520649192108</v>
      </c>
      <c r="AE746" s="50">
        <f t="shared" si="392"/>
        <v>0.15394885387980978</v>
      </c>
      <c r="AF746" s="50">
        <f t="shared" si="393"/>
        <v>0.19546040809452969</v>
      </c>
      <c r="AG746" s="50">
        <f t="shared" si="394"/>
        <v>0</v>
      </c>
      <c r="AI746" s="50">
        <f t="shared" si="395"/>
        <v>0</v>
      </c>
      <c r="AJ746" s="50">
        <f t="shared" si="396"/>
        <v>0</v>
      </c>
      <c r="AK746" s="50">
        <f t="shared" si="397"/>
        <v>0</v>
      </c>
      <c r="AL746" s="50">
        <f t="shared" si="398"/>
        <v>0.88783238106037798</v>
      </c>
      <c r="AR746" s="50">
        <f t="shared" si="399"/>
        <v>1.1678217044814416</v>
      </c>
      <c r="AS746" s="50">
        <f t="shared" si="400"/>
        <v>1.0452294166337082</v>
      </c>
      <c r="AT746" s="50">
        <f t="shared" si="401"/>
        <v>1.4353575933260239</v>
      </c>
      <c r="AV746" s="49">
        <f t="shared" si="402"/>
        <v>0</v>
      </c>
      <c r="AW746" s="49">
        <f t="shared" si="403"/>
        <v>0</v>
      </c>
      <c r="AX746" s="49">
        <f t="shared" si="404"/>
        <v>0</v>
      </c>
      <c r="AY746" s="49">
        <f t="shared" si="405"/>
        <v>3557.4961738511433</v>
      </c>
      <c r="AZ746" s="49">
        <f t="shared" si="406"/>
        <v>0</v>
      </c>
      <c r="BA746" s="49">
        <f t="shared" si="407"/>
        <v>0</v>
      </c>
      <c r="BB746" s="49">
        <f t="shared" si="408"/>
        <v>0</v>
      </c>
      <c r="BC746" s="49">
        <f t="shared" si="409"/>
        <v>0</v>
      </c>
      <c r="BD746" s="49">
        <f t="shared" si="410"/>
        <v>0</v>
      </c>
      <c r="BE746" s="49">
        <f t="shared" si="411"/>
        <v>3728.514060740456</v>
      </c>
      <c r="BF746" s="49">
        <f t="shared" si="412"/>
        <v>3219.026182235667</v>
      </c>
      <c r="BG746" s="49">
        <f t="shared" si="413"/>
        <v>4377.7026102932778</v>
      </c>
      <c r="BH746" s="72">
        <f t="shared" si="414"/>
        <v>14882.739027120544</v>
      </c>
      <c r="BI746" s="49">
        <f>VLOOKUP(A746,'1_12'!A:O,15,0)</f>
        <v>30305.340000000011</v>
      </c>
      <c r="BJ746" s="73">
        <f t="shared" si="415"/>
        <v>-15422.600972879467</v>
      </c>
      <c r="BK746" s="50">
        <f t="shared" si="416"/>
        <v>5.8931134093341319E-3</v>
      </c>
    </row>
    <row r="747" spans="1:63" x14ac:dyDescent="0.3">
      <c r="A747" s="77" t="s">
        <v>1668</v>
      </c>
      <c r="B747" s="77" t="s">
        <v>344</v>
      </c>
      <c r="C747" s="77">
        <f>VLOOKUP(B747,Площадь!D:E,2,0)</f>
        <v>30.2</v>
      </c>
      <c r="D747" s="113"/>
      <c r="E747">
        <v>31</v>
      </c>
      <c r="F747">
        <v>28</v>
      </c>
      <c r="G747">
        <v>31</v>
      </c>
      <c r="H747">
        <v>30</v>
      </c>
      <c r="I747">
        <v>31</v>
      </c>
      <c r="J747">
        <v>30</v>
      </c>
      <c r="K747">
        <v>31</v>
      </c>
      <c r="L747">
        <v>31</v>
      </c>
      <c r="M747">
        <v>30</v>
      </c>
      <c r="N747">
        <v>31</v>
      </c>
      <c r="O747">
        <v>30</v>
      </c>
      <c r="P747">
        <v>31</v>
      </c>
      <c r="Q747">
        <f t="shared" si="422"/>
        <v>365</v>
      </c>
      <c r="R747" s="50">
        <f>VLOOKUP(B747,'Общие показания'!A:H,8,0)</f>
        <v>0.16850195219794523</v>
      </c>
      <c r="S747" s="50">
        <f>VLOOKUP(B747,'Общие показания'!A:P,16,0)</f>
        <v>0</v>
      </c>
      <c r="T747" s="50">
        <f t="shared" si="386"/>
        <v>0</v>
      </c>
      <c r="U747" s="50">
        <f t="shared" si="387"/>
        <v>0</v>
      </c>
      <c r="V747" s="50">
        <f t="shared" si="388"/>
        <v>0</v>
      </c>
      <c r="W747" s="50">
        <f t="shared" si="389"/>
        <v>0.16850195219794523</v>
      </c>
      <c r="X747" s="50">
        <f t="shared" si="390"/>
        <v>0</v>
      </c>
      <c r="Y747" s="50"/>
      <c r="Z747" s="50"/>
      <c r="AA747" s="50"/>
      <c r="AB747" s="50"/>
      <c r="AC747" s="50"/>
      <c r="AD747" s="50">
        <f t="shared" si="391"/>
        <v>0</v>
      </c>
      <c r="AE747" s="50">
        <f t="shared" si="392"/>
        <v>0</v>
      </c>
      <c r="AF747" s="50">
        <f t="shared" si="393"/>
        <v>0</v>
      </c>
      <c r="AG747" s="50">
        <f t="shared" si="394"/>
        <v>0</v>
      </c>
      <c r="AI747" s="50">
        <f t="shared" si="395"/>
        <v>0</v>
      </c>
      <c r="AJ747" s="50">
        <f t="shared" si="396"/>
        <v>0</v>
      </c>
      <c r="AK747" s="50">
        <f t="shared" si="397"/>
        <v>0</v>
      </c>
      <c r="AL747" s="50">
        <f t="shared" si="398"/>
        <v>0.34199665699009457</v>
      </c>
      <c r="AR747" s="50">
        <f t="shared" si="399"/>
        <v>0.44984968718545326</v>
      </c>
      <c r="AS747" s="50">
        <f t="shared" si="400"/>
        <v>0.4026266375298212</v>
      </c>
      <c r="AT747" s="50">
        <f t="shared" si="401"/>
        <v>0.55290560355160601</v>
      </c>
      <c r="AV747" s="49">
        <f t="shared" si="402"/>
        <v>0</v>
      </c>
      <c r="AW747" s="49">
        <f t="shared" si="403"/>
        <v>0</v>
      </c>
      <c r="AX747" s="49">
        <f t="shared" si="404"/>
        <v>0</v>
      </c>
      <c r="AY747" s="49">
        <f t="shared" si="405"/>
        <v>1370.3620465600065</v>
      </c>
      <c r="AZ747" s="49">
        <f t="shared" si="406"/>
        <v>0</v>
      </c>
      <c r="BA747" s="49">
        <f t="shared" si="407"/>
        <v>0</v>
      </c>
      <c r="BB747" s="49">
        <f t="shared" si="408"/>
        <v>0</v>
      </c>
      <c r="BC747" s="49">
        <f t="shared" si="409"/>
        <v>0</v>
      </c>
      <c r="BD747" s="49">
        <f t="shared" si="410"/>
        <v>0</v>
      </c>
      <c r="BE747" s="49">
        <f t="shared" si="411"/>
        <v>1207.5585062931434</v>
      </c>
      <c r="BF747" s="49">
        <f t="shared" si="412"/>
        <v>1080.7948407195508</v>
      </c>
      <c r="BG747" s="49">
        <f t="shared" si="413"/>
        <v>1484.1976859497893</v>
      </c>
      <c r="BH747" s="72">
        <f t="shared" si="414"/>
        <v>5142.9130795224901</v>
      </c>
      <c r="BI747" s="49">
        <f>VLOOKUP(A747,'1_12'!A:O,15,0)</f>
        <v>11673.72</v>
      </c>
      <c r="BJ747" s="73">
        <f t="shared" si="415"/>
        <v>-6530.8069204775093</v>
      </c>
      <c r="BK747" s="50">
        <f t="shared" si="416"/>
        <v>5.2866460746548577E-3</v>
      </c>
    </row>
    <row r="748" spans="1:63" x14ac:dyDescent="0.3">
      <c r="A748" s="77" t="s">
        <v>1553</v>
      </c>
      <c r="B748" s="77" t="s">
        <v>104</v>
      </c>
      <c r="C748" s="77">
        <f>VLOOKUP(B748,Площадь!D:E,2,0)</f>
        <v>52</v>
      </c>
      <c r="D748" s="113"/>
      <c r="E748">
        <v>31</v>
      </c>
      <c r="F748">
        <v>28</v>
      </c>
      <c r="G748">
        <v>31</v>
      </c>
      <c r="H748">
        <v>30</v>
      </c>
      <c r="I748">
        <v>31</v>
      </c>
      <c r="J748">
        <v>30</v>
      </c>
      <c r="K748">
        <v>31</v>
      </c>
      <c r="L748">
        <v>31</v>
      </c>
      <c r="M748">
        <v>30</v>
      </c>
      <c r="N748">
        <v>31</v>
      </c>
      <c r="O748">
        <v>30</v>
      </c>
      <c r="P748">
        <v>31</v>
      </c>
      <c r="Q748">
        <f t="shared" si="422"/>
        <v>365</v>
      </c>
      <c r="R748" s="50">
        <f>VLOOKUP(B748,'Общие показания'!A:H,8,0)</f>
        <v>0.69799999999999995</v>
      </c>
      <c r="S748" s="50">
        <f>VLOOKUP(B748,'Общие показания'!A:P,16,0)</f>
        <v>1.2050000000000001</v>
      </c>
      <c r="T748" s="50">
        <f t="shared" si="386"/>
        <v>0</v>
      </c>
      <c r="U748" s="50">
        <f t="shared" si="387"/>
        <v>0</v>
      </c>
      <c r="V748" s="50">
        <f t="shared" si="388"/>
        <v>0</v>
      </c>
      <c r="W748" s="50">
        <f t="shared" si="389"/>
        <v>0.69799999999999995</v>
      </c>
      <c r="X748" s="50">
        <f t="shared" si="390"/>
        <v>0</v>
      </c>
      <c r="Y748" s="50"/>
      <c r="Z748" s="50"/>
      <c r="AA748" s="50"/>
      <c r="AB748" s="50"/>
      <c r="AC748" s="50"/>
      <c r="AD748" s="50">
        <f t="shared" si="391"/>
        <v>0.46706733165337921</v>
      </c>
      <c r="AE748" s="50">
        <f t="shared" si="392"/>
        <v>0.32513130273225305</v>
      </c>
      <c r="AF748" s="50">
        <f t="shared" si="393"/>
        <v>0.41280136561436787</v>
      </c>
      <c r="AG748" s="50">
        <f t="shared" si="394"/>
        <v>0</v>
      </c>
      <c r="AI748" s="50">
        <f t="shared" si="395"/>
        <v>0</v>
      </c>
      <c r="AJ748" s="50">
        <f t="shared" si="396"/>
        <v>0</v>
      </c>
      <c r="AK748" s="50">
        <f t="shared" si="397"/>
        <v>0</v>
      </c>
      <c r="AL748" s="50">
        <f t="shared" si="398"/>
        <v>0.5888684160094344</v>
      </c>
      <c r="AR748" s="50">
        <f t="shared" si="399"/>
        <v>0.77457562031932348</v>
      </c>
      <c r="AS748" s="50">
        <f t="shared" si="400"/>
        <v>0.69326440899174513</v>
      </c>
      <c r="AT748" s="50">
        <f t="shared" si="401"/>
        <v>0.95202289353256675</v>
      </c>
      <c r="AV748" s="49">
        <f t="shared" si="402"/>
        <v>0</v>
      </c>
      <c r="AW748" s="49">
        <f t="shared" si="403"/>
        <v>0</v>
      </c>
      <c r="AX748" s="49">
        <f t="shared" si="404"/>
        <v>0</v>
      </c>
      <c r="AY748" s="49">
        <f t="shared" si="405"/>
        <v>3454.4181011990854</v>
      </c>
      <c r="AZ748" s="49">
        <f t="shared" si="406"/>
        <v>0</v>
      </c>
      <c r="BA748" s="49">
        <f t="shared" si="407"/>
        <v>0</v>
      </c>
      <c r="BB748" s="49">
        <f t="shared" si="408"/>
        <v>0</v>
      </c>
      <c r="BC748" s="49">
        <f t="shared" si="409"/>
        <v>0</v>
      </c>
      <c r="BD748" s="49">
        <f t="shared" si="410"/>
        <v>0</v>
      </c>
      <c r="BE748" s="49">
        <f t="shared" si="411"/>
        <v>3333.0166745574443</v>
      </c>
      <c r="BF748" s="49">
        <f t="shared" si="412"/>
        <v>2733.7407127234319</v>
      </c>
      <c r="BG748" s="49">
        <f t="shared" si="413"/>
        <v>3663.6796482836658</v>
      </c>
      <c r="BH748" s="72">
        <f t="shared" si="414"/>
        <v>13184.855136763628</v>
      </c>
      <c r="BI748" s="49">
        <f>VLOOKUP(A748,'1_12'!A:O,15,0)</f>
        <v>20100.509999999998</v>
      </c>
      <c r="BJ748" s="73">
        <f t="shared" si="415"/>
        <v>-6915.6548632363701</v>
      </c>
      <c r="BK748" s="50">
        <f t="shared" si="416"/>
        <v>7.8713643250850479E-3</v>
      </c>
    </row>
    <row r="749" spans="1:63" x14ac:dyDescent="0.3">
      <c r="A749" s="77" t="s">
        <v>1278</v>
      </c>
      <c r="B749" s="77" t="s">
        <v>359</v>
      </c>
      <c r="C749" s="77">
        <f>VLOOKUP(B749,Площадь!D:E,2,0)</f>
        <v>55.7</v>
      </c>
      <c r="D749" s="113"/>
      <c r="E749">
        <v>31</v>
      </c>
      <c r="F749">
        <v>28</v>
      </c>
      <c r="G749">
        <v>31</v>
      </c>
      <c r="H749">
        <v>30</v>
      </c>
      <c r="I749">
        <v>31</v>
      </c>
      <c r="J749">
        <v>30</v>
      </c>
      <c r="K749">
        <v>31</v>
      </c>
      <c r="L749">
        <v>31</v>
      </c>
      <c r="M749">
        <v>30</v>
      </c>
      <c r="N749">
        <v>31</v>
      </c>
      <c r="O749">
        <v>30</v>
      </c>
      <c r="P749">
        <v>31</v>
      </c>
      <c r="Q749">
        <f t="shared" si="422"/>
        <v>365</v>
      </c>
      <c r="R749" s="50">
        <f>VLOOKUP(B749,'Общие показания'!A:H,8,0)</f>
        <v>0</v>
      </c>
      <c r="S749" s="50">
        <f>VLOOKUP(B749,'Общие показания'!A:P,16,0)</f>
        <v>1.7959999999999994</v>
      </c>
      <c r="T749" s="50">
        <f t="shared" si="386"/>
        <v>0</v>
      </c>
      <c r="U749" s="50">
        <f t="shared" si="387"/>
        <v>0</v>
      </c>
      <c r="V749" s="50">
        <f t="shared" si="388"/>
        <v>0</v>
      </c>
      <c r="W749" s="50">
        <f t="shared" si="389"/>
        <v>0</v>
      </c>
      <c r="X749" s="50">
        <f t="shared" si="390"/>
        <v>0</v>
      </c>
      <c r="Y749" s="50"/>
      <c r="Z749" s="50"/>
      <c r="AA749" s="50"/>
      <c r="AB749" s="50"/>
      <c r="AC749" s="50"/>
      <c r="AD749" s="50">
        <f t="shared" si="391"/>
        <v>0.6961435084227956</v>
      </c>
      <c r="AE749" s="50">
        <f t="shared" si="392"/>
        <v>0.48459404125072719</v>
      </c>
      <c r="AF749" s="50">
        <f t="shared" si="393"/>
        <v>0.61526245032647675</v>
      </c>
      <c r="AG749" s="50">
        <f t="shared" si="394"/>
        <v>0</v>
      </c>
      <c r="AI749" s="50">
        <f t="shared" si="395"/>
        <v>0</v>
      </c>
      <c r="AJ749" s="50">
        <f t="shared" si="396"/>
        <v>0</v>
      </c>
      <c r="AK749" s="50">
        <f t="shared" si="397"/>
        <v>0</v>
      </c>
      <c r="AL749" s="50">
        <f t="shared" si="398"/>
        <v>0.63076866868702874</v>
      </c>
      <c r="AR749" s="50">
        <f t="shared" si="399"/>
        <v>0.8296896548420446</v>
      </c>
      <c r="AS749" s="50">
        <f t="shared" si="400"/>
        <v>0.74259283809308085</v>
      </c>
      <c r="AT749" s="50">
        <f t="shared" si="401"/>
        <v>1.0197629840339224</v>
      </c>
      <c r="AV749" s="49">
        <f t="shared" si="402"/>
        <v>0</v>
      </c>
      <c r="AW749" s="49">
        <f t="shared" si="403"/>
        <v>0</v>
      </c>
      <c r="AX749" s="49">
        <f t="shared" si="404"/>
        <v>0</v>
      </c>
      <c r="AY749" s="49">
        <f t="shared" si="405"/>
        <v>1693.2101834767125</v>
      </c>
      <c r="AZ749" s="49">
        <f t="shared" si="406"/>
        <v>0</v>
      </c>
      <c r="BA749" s="49">
        <f t="shared" si="407"/>
        <v>0</v>
      </c>
      <c r="BB749" s="49">
        <f t="shared" si="408"/>
        <v>0</v>
      </c>
      <c r="BC749" s="49">
        <f t="shared" si="409"/>
        <v>0</v>
      </c>
      <c r="BD749" s="49">
        <f t="shared" si="410"/>
        <v>0</v>
      </c>
      <c r="BE749" s="49">
        <f t="shared" si="411"/>
        <v>4095.885510141607</v>
      </c>
      <c r="BF749" s="49">
        <f t="shared" si="412"/>
        <v>3294.211371435345</v>
      </c>
      <c r="BG749" s="49">
        <f t="shared" si="413"/>
        <v>4388.9968749796817</v>
      </c>
      <c r="BH749" s="72">
        <f t="shared" si="414"/>
        <v>13472.303940033347</v>
      </c>
      <c r="BI749" s="49">
        <f>VLOOKUP(A749,'1_12'!A:O,15,0)</f>
        <v>21530.699999999997</v>
      </c>
      <c r="BJ749" s="73">
        <f t="shared" si="415"/>
        <v>-8058.3960599666498</v>
      </c>
      <c r="BK749" s="50">
        <f t="shared" si="416"/>
        <v>7.5086986021186061E-3</v>
      </c>
    </row>
    <row r="750" spans="1:63" x14ac:dyDescent="0.3">
      <c r="A750" s="77" t="s">
        <v>1771</v>
      </c>
      <c r="B750" s="77" t="s">
        <v>211</v>
      </c>
      <c r="C750" s="77">
        <f>VLOOKUP(B750,Площадь!D:E,2,0)</f>
        <v>60</v>
      </c>
      <c r="D750" s="113"/>
      <c r="E750">
        <v>31</v>
      </c>
      <c r="F750">
        <v>28</v>
      </c>
      <c r="G750">
        <v>31</v>
      </c>
      <c r="H750">
        <v>30</v>
      </c>
      <c r="I750">
        <v>31</v>
      </c>
      <c r="J750">
        <v>30</v>
      </c>
      <c r="K750">
        <v>31</v>
      </c>
      <c r="L750">
        <v>31</v>
      </c>
      <c r="M750">
        <v>30</v>
      </c>
      <c r="N750">
        <v>31</v>
      </c>
      <c r="O750">
        <v>30</v>
      </c>
      <c r="P750">
        <v>31</v>
      </c>
      <c r="Q750">
        <f t="shared" si="422"/>
        <v>365</v>
      </c>
      <c r="R750" s="50">
        <f>VLOOKUP(B750,'Общие показания'!A:H,8,0)</f>
        <v>1.319</v>
      </c>
      <c r="S750" s="50">
        <f>VLOOKUP(B750,'Общие показания'!A:P,16,0)</f>
        <v>7.9890000000000008</v>
      </c>
      <c r="T750" s="50">
        <f t="shared" si="386"/>
        <v>0</v>
      </c>
      <c r="U750" s="50">
        <f t="shared" si="387"/>
        <v>0</v>
      </c>
      <c r="V750" s="50">
        <f t="shared" si="388"/>
        <v>0</v>
      </c>
      <c r="W750" s="50">
        <f t="shared" si="389"/>
        <v>1.319</v>
      </c>
      <c r="X750" s="50">
        <f t="shared" si="390"/>
        <v>0</v>
      </c>
      <c r="Y750" s="50"/>
      <c r="Z750" s="50"/>
      <c r="AA750" s="50"/>
      <c r="AB750" s="50"/>
      <c r="AC750" s="50"/>
      <c r="AD750" s="50">
        <f t="shared" si="391"/>
        <v>3.0965982677002875</v>
      </c>
      <c r="AE750" s="50">
        <f t="shared" si="392"/>
        <v>2.1555800643385643</v>
      </c>
      <c r="AF750" s="50">
        <f t="shared" si="393"/>
        <v>2.7368216679611495</v>
      </c>
      <c r="AG750" s="50">
        <f t="shared" si="394"/>
        <v>0</v>
      </c>
      <c r="AI750" s="50">
        <f t="shared" si="395"/>
        <v>0</v>
      </c>
      <c r="AJ750" s="50">
        <f t="shared" si="396"/>
        <v>0</v>
      </c>
      <c r="AK750" s="50">
        <f t="shared" si="397"/>
        <v>0</v>
      </c>
      <c r="AL750" s="50">
        <f t="shared" si="398"/>
        <v>0.67946355693396265</v>
      </c>
      <c r="AR750" s="50">
        <f t="shared" si="399"/>
        <v>0.89374110036845023</v>
      </c>
      <c r="AS750" s="50">
        <f t="shared" si="400"/>
        <v>0.79992047191355209</v>
      </c>
      <c r="AT750" s="50">
        <f t="shared" si="401"/>
        <v>1.0984879540760386</v>
      </c>
      <c r="AV750" s="49">
        <f t="shared" si="402"/>
        <v>0</v>
      </c>
      <c r="AW750" s="49">
        <f t="shared" si="403"/>
        <v>0</v>
      </c>
      <c r="AX750" s="49">
        <f t="shared" si="404"/>
        <v>0</v>
      </c>
      <c r="AY750" s="49">
        <f t="shared" si="405"/>
        <v>5364.5956336912523</v>
      </c>
      <c r="AZ750" s="49">
        <f t="shared" si="406"/>
        <v>0</v>
      </c>
      <c r="BA750" s="49">
        <f t="shared" si="407"/>
        <v>0</v>
      </c>
      <c r="BB750" s="49">
        <f t="shared" si="408"/>
        <v>0</v>
      </c>
      <c r="BC750" s="49">
        <f t="shared" si="409"/>
        <v>0</v>
      </c>
      <c r="BD750" s="49">
        <f t="shared" si="410"/>
        <v>0</v>
      </c>
      <c r="BE750" s="49">
        <f t="shared" si="411"/>
        <v>10711.507386068997</v>
      </c>
      <c r="BF750" s="49">
        <f t="shared" si="412"/>
        <v>7933.6274194937314</v>
      </c>
      <c r="BG750" s="49">
        <f t="shared" si="413"/>
        <v>10295.351737011746</v>
      </c>
      <c r="BH750" s="72">
        <f t="shared" si="414"/>
        <v>34305.082176265729</v>
      </c>
      <c r="BI750" s="49">
        <f>VLOOKUP(A750,'1_12'!A:O,15,0)</f>
        <v>23192.909999999996</v>
      </c>
      <c r="BJ750" s="73">
        <f t="shared" si="415"/>
        <v>11112.172176265733</v>
      </c>
      <c r="BK750" s="50">
        <f t="shared" si="416"/>
        <v>1.7749462615683342E-2</v>
      </c>
    </row>
    <row r="751" spans="1:63" x14ac:dyDescent="0.3">
      <c r="A751" s="77" t="s">
        <v>1582</v>
      </c>
      <c r="B751" s="77" t="s">
        <v>316</v>
      </c>
      <c r="C751" s="77">
        <f>VLOOKUP(B751,Площадь!D:E,2,0)</f>
        <v>78.400000000000006</v>
      </c>
      <c r="D751" s="113"/>
      <c r="E751">
        <v>31</v>
      </c>
      <c r="F751">
        <v>28</v>
      </c>
      <c r="G751">
        <v>31</v>
      </c>
      <c r="H751">
        <v>30</v>
      </c>
      <c r="I751">
        <v>31</v>
      </c>
      <c r="J751">
        <v>30</v>
      </c>
      <c r="K751">
        <v>31</v>
      </c>
      <c r="L751">
        <v>31</v>
      </c>
      <c r="M751">
        <v>30</v>
      </c>
      <c r="N751">
        <v>31</v>
      </c>
      <c r="O751">
        <v>30</v>
      </c>
      <c r="P751">
        <v>31</v>
      </c>
      <c r="Q751">
        <f t="shared" si="422"/>
        <v>365</v>
      </c>
      <c r="R751" s="50">
        <f>VLOOKUP(B751,'Общие показания'!A:H,8,0)</f>
        <v>1.948</v>
      </c>
      <c r="S751" s="50">
        <f>VLOOKUP(B751,'Общие показания'!A:P,16,0)</f>
        <v>0.44699999999999918</v>
      </c>
      <c r="T751" s="50">
        <f t="shared" si="386"/>
        <v>0</v>
      </c>
      <c r="U751" s="50">
        <f t="shared" si="387"/>
        <v>0</v>
      </c>
      <c r="V751" s="50">
        <f t="shared" si="388"/>
        <v>0</v>
      </c>
      <c r="W751" s="50">
        <f t="shared" si="389"/>
        <v>1.948</v>
      </c>
      <c r="X751" s="50">
        <f t="shared" si="390"/>
        <v>0</v>
      </c>
      <c r="Y751" s="50"/>
      <c r="Z751" s="50"/>
      <c r="AA751" s="50"/>
      <c r="AB751" s="50"/>
      <c r="AC751" s="50"/>
      <c r="AD751" s="50">
        <f t="shared" si="391"/>
        <v>0.17326066161747727</v>
      </c>
      <c r="AE751" s="50">
        <f t="shared" si="392"/>
        <v>0.12060887329569862</v>
      </c>
      <c r="AF751" s="50">
        <f t="shared" si="393"/>
        <v>0.15313046508682332</v>
      </c>
      <c r="AG751" s="50">
        <f t="shared" si="394"/>
        <v>0</v>
      </c>
      <c r="AI751" s="50">
        <f t="shared" si="395"/>
        <v>0</v>
      </c>
      <c r="AJ751" s="50">
        <f t="shared" si="396"/>
        <v>0</v>
      </c>
      <c r="AK751" s="50">
        <f t="shared" si="397"/>
        <v>0</v>
      </c>
      <c r="AL751" s="50">
        <f t="shared" si="398"/>
        <v>0.88783238106037798</v>
      </c>
      <c r="AR751" s="50">
        <f t="shared" si="399"/>
        <v>1.1678217044814416</v>
      </c>
      <c r="AS751" s="50">
        <f t="shared" si="400"/>
        <v>1.0452294166337082</v>
      </c>
      <c r="AT751" s="50">
        <f t="shared" si="401"/>
        <v>1.4353575933260239</v>
      </c>
      <c r="AV751" s="49">
        <f t="shared" si="402"/>
        <v>0</v>
      </c>
      <c r="AW751" s="49">
        <f t="shared" si="403"/>
        <v>0</v>
      </c>
      <c r="AX751" s="49">
        <f t="shared" si="404"/>
        <v>0</v>
      </c>
      <c r="AY751" s="49">
        <f t="shared" si="405"/>
        <v>7612.3950104232363</v>
      </c>
      <c r="AZ751" s="49">
        <f t="shared" si="406"/>
        <v>0</v>
      </c>
      <c r="BA751" s="49">
        <f t="shared" si="407"/>
        <v>0</v>
      </c>
      <c r="BB751" s="49">
        <f t="shared" si="408"/>
        <v>0</v>
      </c>
      <c r="BC751" s="49">
        <f t="shared" si="409"/>
        <v>0</v>
      </c>
      <c r="BD751" s="49">
        <f t="shared" si="410"/>
        <v>0</v>
      </c>
      <c r="BE751" s="49">
        <f t="shared" si="411"/>
        <v>3599.947860261294</v>
      </c>
      <c r="BF751" s="49">
        <f t="shared" si="412"/>
        <v>3129.5296719549028</v>
      </c>
      <c r="BG751" s="49">
        <f t="shared" si="413"/>
        <v>4264.0738044811105</v>
      </c>
      <c r="BH751" s="72">
        <f t="shared" si="414"/>
        <v>18605.946347120542</v>
      </c>
      <c r="BI751" s="49">
        <f>VLOOKUP(A751,'1_12'!A:O,15,0)</f>
        <v>30305.340000000011</v>
      </c>
      <c r="BJ751" s="73">
        <f t="shared" si="415"/>
        <v>-11699.393652879469</v>
      </c>
      <c r="BK751" s="50">
        <f t="shared" si="416"/>
        <v>7.3673906202184848E-3</v>
      </c>
    </row>
    <row r="752" spans="1:63" x14ac:dyDescent="0.3">
      <c r="A752" s="77" t="s">
        <v>1573</v>
      </c>
      <c r="B752" s="77" t="s">
        <v>280</v>
      </c>
      <c r="C752" s="77">
        <f>VLOOKUP(B752,Площадь!D:E,2,0)</f>
        <v>30.2</v>
      </c>
      <c r="D752" s="113"/>
      <c r="E752">
        <v>31</v>
      </c>
      <c r="F752">
        <v>28</v>
      </c>
      <c r="G752">
        <v>31</v>
      </c>
      <c r="H752">
        <v>30</v>
      </c>
      <c r="I752">
        <v>31</v>
      </c>
      <c r="J752">
        <v>30</v>
      </c>
      <c r="K752">
        <v>31</v>
      </c>
      <c r="L752">
        <v>31</v>
      </c>
      <c r="M752">
        <v>30</v>
      </c>
      <c r="N752">
        <v>31</v>
      </c>
      <c r="O752">
        <v>30</v>
      </c>
      <c r="P752">
        <v>31</v>
      </c>
      <c r="Q752">
        <f t="shared" si="422"/>
        <v>365</v>
      </c>
      <c r="R752" s="50">
        <f>VLOOKUP(B752,'Общие показания'!A:H,8,0)</f>
        <v>0.16850195219794523</v>
      </c>
      <c r="S752" s="50">
        <f>VLOOKUP(B752,'Общие показания'!A:P,16,0)</f>
        <v>4.271498047802055</v>
      </c>
      <c r="T752" s="50">
        <f t="shared" si="386"/>
        <v>0</v>
      </c>
      <c r="U752" s="50">
        <f t="shared" si="387"/>
        <v>0</v>
      </c>
      <c r="V752" s="50">
        <f t="shared" si="388"/>
        <v>0</v>
      </c>
      <c r="W752" s="50">
        <f t="shared" si="389"/>
        <v>0.16850195219794523</v>
      </c>
      <c r="X752" s="50">
        <f t="shared" si="390"/>
        <v>0</v>
      </c>
      <c r="Y752" s="50"/>
      <c r="Z752" s="50"/>
      <c r="AA752" s="50"/>
      <c r="AB752" s="50"/>
      <c r="AC752" s="50"/>
      <c r="AD752" s="50">
        <f t="shared" si="391"/>
        <v>1.6556657222817628</v>
      </c>
      <c r="AE752" s="50">
        <f t="shared" si="392"/>
        <v>1.1525292322822887</v>
      </c>
      <c r="AF752" s="50">
        <f t="shared" si="393"/>
        <v>1.4633030932380038</v>
      </c>
      <c r="AG752" s="50">
        <f t="shared" si="394"/>
        <v>0</v>
      </c>
      <c r="AI752" s="50">
        <f t="shared" si="395"/>
        <v>0</v>
      </c>
      <c r="AJ752" s="50">
        <f t="shared" si="396"/>
        <v>0</v>
      </c>
      <c r="AK752" s="50">
        <f t="shared" si="397"/>
        <v>0</v>
      </c>
      <c r="AL752" s="50">
        <f t="shared" si="398"/>
        <v>0.34199665699009457</v>
      </c>
      <c r="AR752" s="50">
        <f t="shared" si="399"/>
        <v>0.44984968718545326</v>
      </c>
      <c r="AS752" s="50">
        <f t="shared" si="400"/>
        <v>0.4026266375298212</v>
      </c>
      <c r="AT752" s="50">
        <f t="shared" si="401"/>
        <v>0.55290560355160601</v>
      </c>
      <c r="AV752" s="49">
        <f t="shared" si="402"/>
        <v>0</v>
      </c>
      <c r="AW752" s="49">
        <f t="shared" si="403"/>
        <v>0</v>
      </c>
      <c r="AX752" s="49">
        <f t="shared" si="404"/>
        <v>0</v>
      </c>
      <c r="AY752" s="49">
        <f t="shared" si="405"/>
        <v>1370.3620465600065</v>
      </c>
      <c r="AZ752" s="49">
        <f t="shared" si="406"/>
        <v>0</v>
      </c>
      <c r="BA752" s="49">
        <f t="shared" si="407"/>
        <v>0</v>
      </c>
      <c r="BB752" s="49">
        <f t="shared" si="408"/>
        <v>0</v>
      </c>
      <c r="BC752" s="49">
        <f t="shared" si="409"/>
        <v>0</v>
      </c>
      <c r="BD752" s="49">
        <f t="shared" si="410"/>
        <v>0</v>
      </c>
      <c r="BE752" s="49">
        <f t="shared" si="411"/>
        <v>5651.9613445574169</v>
      </c>
      <c r="BF752" s="49">
        <f t="shared" si="412"/>
        <v>4174.5982106888359</v>
      </c>
      <c r="BG752" s="49">
        <f t="shared" si="413"/>
        <v>5412.2299773141576</v>
      </c>
      <c r="BH752" s="72">
        <f t="shared" si="414"/>
        <v>16609.151579120415</v>
      </c>
      <c r="BI752" s="49">
        <f>VLOOKUP(A752,'1_12'!A:O,15,0)</f>
        <v>11673.72</v>
      </c>
      <c r="BJ752" s="73">
        <f t="shared" si="415"/>
        <v>4935.4315791204153</v>
      </c>
      <c r="BK752" s="50">
        <f t="shared" si="416"/>
        <v>1.7073340467044635E-2</v>
      </c>
    </row>
    <row r="753" spans="1:63" x14ac:dyDescent="0.3">
      <c r="A753" s="77" t="s">
        <v>1685</v>
      </c>
      <c r="B753" s="77" t="s">
        <v>263</v>
      </c>
      <c r="C753" s="77">
        <f>VLOOKUP(B753,Площадь!D:E,2,0)</f>
        <v>52</v>
      </c>
      <c r="D753" s="113"/>
      <c r="E753">
        <v>31</v>
      </c>
      <c r="F753">
        <v>28</v>
      </c>
      <c r="G753">
        <v>31</v>
      </c>
      <c r="H753">
        <v>30</v>
      </c>
      <c r="I753">
        <v>31</v>
      </c>
      <c r="J753">
        <v>30</v>
      </c>
      <c r="K753">
        <v>31</v>
      </c>
      <c r="L753">
        <v>31</v>
      </c>
      <c r="M753">
        <v>30</v>
      </c>
      <c r="N753">
        <v>31</v>
      </c>
      <c r="O753">
        <v>30</v>
      </c>
      <c r="P753">
        <v>31</v>
      </c>
      <c r="Q753">
        <f t="shared" si="422"/>
        <v>365</v>
      </c>
      <c r="R753" s="50">
        <f>VLOOKUP(B753,'Общие показания'!A:H,8,0)</f>
        <v>1.1200000000000001</v>
      </c>
      <c r="S753" s="50">
        <f>VLOOKUP(B753,'Общие показания'!A:P,16,0)</f>
        <v>10.143999999999998</v>
      </c>
      <c r="T753" s="50">
        <f t="shared" si="386"/>
        <v>0</v>
      </c>
      <c r="U753" s="50">
        <f t="shared" si="387"/>
        <v>0</v>
      </c>
      <c r="V753" s="50">
        <f t="shared" si="388"/>
        <v>0</v>
      </c>
      <c r="W753" s="50">
        <f t="shared" si="389"/>
        <v>1.1200000000000001</v>
      </c>
      <c r="X753" s="50">
        <f t="shared" si="390"/>
        <v>0</v>
      </c>
      <c r="Y753" s="50"/>
      <c r="Z753" s="50"/>
      <c r="AA753" s="50"/>
      <c r="AB753" s="50"/>
      <c r="AC753" s="50"/>
      <c r="AD753" s="50">
        <f t="shared" si="391"/>
        <v>3.9318929562588196</v>
      </c>
      <c r="AE753" s="50">
        <f t="shared" si="392"/>
        <v>2.7370389501377379</v>
      </c>
      <c r="AF753" s="50">
        <f t="shared" si="393"/>
        <v>3.4750680936034413</v>
      </c>
      <c r="AG753" s="50">
        <f t="shared" si="394"/>
        <v>0</v>
      </c>
      <c r="AI753" s="50">
        <f t="shared" si="395"/>
        <v>0</v>
      </c>
      <c r="AJ753" s="50">
        <f t="shared" si="396"/>
        <v>0</v>
      </c>
      <c r="AK753" s="50">
        <f t="shared" si="397"/>
        <v>0</v>
      </c>
      <c r="AL753" s="50">
        <f t="shared" si="398"/>
        <v>0.5888684160094344</v>
      </c>
      <c r="AR753" s="50">
        <f t="shared" si="399"/>
        <v>0.77457562031932348</v>
      </c>
      <c r="AS753" s="50">
        <f t="shared" si="400"/>
        <v>0.69326440899174513</v>
      </c>
      <c r="AT753" s="50">
        <f t="shared" si="401"/>
        <v>0.95202289353256675</v>
      </c>
      <c r="AV753" s="49">
        <f t="shared" si="402"/>
        <v>0</v>
      </c>
      <c r="AW753" s="49">
        <f t="shared" si="403"/>
        <v>0</v>
      </c>
      <c r="AX753" s="49">
        <f t="shared" si="404"/>
        <v>0</v>
      </c>
      <c r="AY753" s="49">
        <f t="shared" si="405"/>
        <v>4587.2180211990863</v>
      </c>
      <c r="AZ753" s="49">
        <f t="shared" si="406"/>
        <v>0</v>
      </c>
      <c r="BA753" s="49">
        <f t="shared" si="407"/>
        <v>0</v>
      </c>
      <c r="BB753" s="49">
        <f t="shared" si="408"/>
        <v>0</v>
      </c>
      <c r="BC753" s="49">
        <f t="shared" si="409"/>
        <v>0</v>
      </c>
      <c r="BD753" s="49">
        <f t="shared" si="410"/>
        <v>0</v>
      </c>
      <c r="BE753" s="49">
        <f t="shared" si="411"/>
        <v>12633.855988223304</v>
      </c>
      <c r="BF753" s="49">
        <f t="shared" si="412"/>
        <v>9208.1691251128195</v>
      </c>
      <c r="BG753" s="49">
        <f t="shared" si="413"/>
        <v>11883.905962228415</v>
      </c>
      <c r="BH753" s="72">
        <f t="shared" si="414"/>
        <v>38313.14909676362</v>
      </c>
      <c r="BI753" s="49">
        <f>VLOOKUP(A753,'1_12'!A:O,15,0)</f>
        <v>20100.509999999998</v>
      </c>
      <c r="BJ753" s="73">
        <f t="shared" si="415"/>
        <v>18212.639096763622</v>
      </c>
      <c r="BK753" s="50">
        <f t="shared" si="416"/>
        <v>2.287296688918761E-2</v>
      </c>
    </row>
    <row r="754" spans="1:63" x14ac:dyDescent="0.3">
      <c r="A754" s="77" t="s">
        <v>1703</v>
      </c>
      <c r="B754" s="77" t="s">
        <v>131</v>
      </c>
      <c r="C754" s="77">
        <f>VLOOKUP(B754,Площадь!D:E,2,0)</f>
        <v>60</v>
      </c>
      <c r="D754" s="113"/>
      <c r="E754">
        <v>31</v>
      </c>
      <c r="F754">
        <v>28</v>
      </c>
      <c r="G754">
        <v>31</v>
      </c>
      <c r="H754">
        <v>30</v>
      </c>
      <c r="I754">
        <v>31</v>
      </c>
      <c r="J754">
        <v>30</v>
      </c>
      <c r="K754">
        <v>31</v>
      </c>
      <c r="L754">
        <v>31</v>
      </c>
      <c r="M754">
        <v>30</v>
      </c>
      <c r="N754">
        <v>31</v>
      </c>
      <c r="O754">
        <v>30</v>
      </c>
      <c r="P754">
        <v>31</v>
      </c>
      <c r="Q754">
        <f t="shared" si="422"/>
        <v>365</v>
      </c>
      <c r="R754" s="50">
        <f>VLOOKUP(B754,'Общие показания'!A:H,8,0)</f>
        <v>0.33477209045949385</v>
      </c>
      <c r="S754" s="50">
        <f>VLOOKUP(B754,'Общие показания'!A:P,16,0)</f>
        <v>0</v>
      </c>
      <c r="T754" s="50">
        <f t="shared" si="386"/>
        <v>0</v>
      </c>
      <c r="U754" s="50">
        <f t="shared" si="387"/>
        <v>0</v>
      </c>
      <c r="V754" s="50">
        <f t="shared" si="388"/>
        <v>0</v>
      </c>
      <c r="W754" s="50">
        <f t="shared" si="389"/>
        <v>0.33477209045949385</v>
      </c>
      <c r="X754" s="50">
        <f t="shared" si="390"/>
        <v>0</v>
      </c>
      <c r="Y754" s="50"/>
      <c r="Z754" s="50"/>
      <c r="AA754" s="50"/>
      <c r="AB754" s="50"/>
      <c r="AC754" s="50"/>
      <c r="AD754" s="50">
        <f t="shared" si="391"/>
        <v>0</v>
      </c>
      <c r="AE754" s="50">
        <f t="shared" si="392"/>
        <v>0</v>
      </c>
      <c r="AF754" s="50">
        <f t="shared" si="393"/>
        <v>0</v>
      </c>
      <c r="AG754" s="50">
        <f t="shared" si="394"/>
        <v>0</v>
      </c>
      <c r="AI754" s="50">
        <f t="shared" si="395"/>
        <v>0</v>
      </c>
      <c r="AJ754" s="50">
        <f t="shared" si="396"/>
        <v>0</v>
      </c>
      <c r="AK754" s="50">
        <f t="shared" si="397"/>
        <v>0</v>
      </c>
      <c r="AL754" s="50">
        <f t="shared" si="398"/>
        <v>0.67946355693396265</v>
      </c>
      <c r="AR754" s="50">
        <f t="shared" si="399"/>
        <v>0.89374110036845023</v>
      </c>
      <c r="AS754" s="50">
        <f t="shared" si="400"/>
        <v>0.79992047191355209</v>
      </c>
      <c r="AT754" s="50">
        <f t="shared" si="401"/>
        <v>1.0984879540760386</v>
      </c>
      <c r="AV754" s="49">
        <f t="shared" si="402"/>
        <v>0</v>
      </c>
      <c r="AW754" s="49">
        <f t="shared" si="403"/>
        <v>0</v>
      </c>
      <c r="AX754" s="49">
        <f t="shared" si="404"/>
        <v>0</v>
      </c>
      <c r="AY754" s="49">
        <f t="shared" si="405"/>
        <v>2722.5736024370985</v>
      </c>
      <c r="AZ754" s="49">
        <f t="shared" si="406"/>
        <v>0</v>
      </c>
      <c r="BA754" s="49">
        <f t="shared" si="407"/>
        <v>0</v>
      </c>
      <c r="BB754" s="49">
        <f t="shared" si="408"/>
        <v>0</v>
      </c>
      <c r="BC754" s="49">
        <f t="shared" si="409"/>
        <v>0</v>
      </c>
      <c r="BD754" s="49">
        <f t="shared" si="410"/>
        <v>0</v>
      </c>
      <c r="BE754" s="49">
        <f t="shared" si="411"/>
        <v>2399.122860185053</v>
      </c>
      <c r="BF754" s="49">
        <f t="shared" si="412"/>
        <v>2147.274517985863</v>
      </c>
      <c r="BG754" s="49">
        <f t="shared" si="413"/>
        <v>2948.7371244035553</v>
      </c>
      <c r="BH754" s="72">
        <f t="shared" si="414"/>
        <v>10217.70810501157</v>
      </c>
      <c r="BI754" s="49">
        <f>VLOOKUP(A754,'1_12'!A:O,15,0)</f>
        <v>23192.909999999996</v>
      </c>
      <c r="BJ754" s="73">
        <f t="shared" si="415"/>
        <v>-12975.201894988426</v>
      </c>
      <c r="BK754" s="50">
        <f t="shared" si="416"/>
        <v>5.2866460746548577E-3</v>
      </c>
    </row>
    <row r="755" spans="1:63" x14ac:dyDescent="0.3">
      <c r="A755" s="77" t="s">
        <v>1575</v>
      </c>
      <c r="B755" s="77" t="s">
        <v>97</v>
      </c>
      <c r="C755" s="77">
        <f>VLOOKUP(B755,Площадь!D:E,2,0)</f>
        <v>78.400000000000006</v>
      </c>
      <c r="D755" s="113"/>
      <c r="E755">
        <v>31</v>
      </c>
      <c r="F755">
        <v>28</v>
      </c>
      <c r="G755">
        <v>31</v>
      </c>
      <c r="H755">
        <v>30</v>
      </c>
      <c r="I755">
        <v>31</v>
      </c>
      <c r="J755">
        <v>30</v>
      </c>
      <c r="K755">
        <v>31</v>
      </c>
      <c r="L755">
        <v>31</v>
      </c>
      <c r="M755">
        <v>30</v>
      </c>
      <c r="N755">
        <v>31</v>
      </c>
      <c r="O755">
        <v>30</v>
      </c>
      <c r="P755">
        <v>31</v>
      </c>
      <c r="Q755">
        <f t="shared" si="422"/>
        <v>365</v>
      </c>
      <c r="R755" s="50">
        <f>VLOOKUP(B755,'Общие показания'!A:H,8,0)</f>
        <v>0.43743553153373865</v>
      </c>
      <c r="S755" s="50">
        <f>VLOOKUP(B755,'Общие показания'!A:P,16,0)</f>
        <v>4.0305644684662596</v>
      </c>
      <c r="T755" s="50">
        <f t="shared" si="386"/>
        <v>0</v>
      </c>
      <c r="U755" s="50">
        <f t="shared" si="387"/>
        <v>0</v>
      </c>
      <c r="V755" s="50">
        <f t="shared" si="388"/>
        <v>0</v>
      </c>
      <c r="W755" s="50">
        <f t="shared" si="389"/>
        <v>0.43743553153373865</v>
      </c>
      <c r="X755" s="50">
        <f t="shared" si="390"/>
        <v>0</v>
      </c>
      <c r="Y755" s="50"/>
      <c r="Z755" s="50"/>
      <c r="AA755" s="50"/>
      <c r="AB755" s="50"/>
      <c r="AC755" s="50"/>
      <c r="AD755" s="50">
        <f t="shared" si="391"/>
        <v>1.5622780011149016</v>
      </c>
      <c r="AE755" s="50">
        <f t="shared" si="392"/>
        <v>1.0875208932603868</v>
      </c>
      <c r="AF755" s="50">
        <f t="shared" si="393"/>
        <v>1.3807655740909714</v>
      </c>
      <c r="AG755" s="50">
        <f t="shared" si="394"/>
        <v>0</v>
      </c>
      <c r="AI755" s="50">
        <f t="shared" si="395"/>
        <v>0</v>
      </c>
      <c r="AJ755" s="50">
        <f t="shared" si="396"/>
        <v>0</v>
      </c>
      <c r="AK755" s="50">
        <f t="shared" si="397"/>
        <v>0</v>
      </c>
      <c r="AL755" s="50">
        <f t="shared" si="398"/>
        <v>0.88783238106037798</v>
      </c>
      <c r="AR755" s="50">
        <f t="shared" si="399"/>
        <v>1.1678217044814416</v>
      </c>
      <c r="AS755" s="50">
        <f t="shared" si="400"/>
        <v>1.0452294166337082</v>
      </c>
      <c r="AT755" s="50">
        <f t="shared" si="401"/>
        <v>1.4353575933260239</v>
      </c>
      <c r="AV755" s="49">
        <f t="shared" si="402"/>
        <v>0</v>
      </c>
      <c r="AW755" s="49">
        <f t="shared" si="403"/>
        <v>0</v>
      </c>
      <c r="AX755" s="49">
        <f t="shared" si="404"/>
        <v>0</v>
      </c>
      <c r="AY755" s="49">
        <f t="shared" si="405"/>
        <v>3557.4961738511433</v>
      </c>
      <c r="AZ755" s="49">
        <f t="shared" si="406"/>
        <v>0</v>
      </c>
      <c r="BA755" s="49">
        <f t="shared" si="407"/>
        <v>0</v>
      </c>
      <c r="BB755" s="49">
        <f t="shared" si="408"/>
        <v>0</v>
      </c>
      <c r="BC755" s="49">
        <f t="shared" si="409"/>
        <v>0</v>
      </c>
      <c r="BD755" s="49">
        <f t="shared" si="410"/>
        <v>0</v>
      </c>
      <c r="BE755" s="49">
        <f t="shared" si="411"/>
        <v>7328.5704457146003</v>
      </c>
      <c r="BF755" s="49">
        <f t="shared" si="412"/>
        <v>5725.0696218673129</v>
      </c>
      <c r="BG755" s="49">
        <f t="shared" si="413"/>
        <v>7559.4883856874849</v>
      </c>
      <c r="BH755" s="72">
        <f t="shared" si="414"/>
        <v>24170.624627120542</v>
      </c>
      <c r="BI755" s="49">
        <f>VLOOKUP(A755,'1_12'!A:O,15,0)</f>
        <v>30305.340000000011</v>
      </c>
      <c r="BJ755" s="73">
        <f t="shared" si="415"/>
        <v>-6134.7153728794692</v>
      </c>
      <c r="BK755" s="50">
        <f t="shared" si="416"/>
        <v>9.5708344977695047E-3</v>
      </c>
    </row>
    <row r="756" spans="1:63" x14ac:dyDescent="0.3">
      <c r="A756" s="77" t="s">
        <v>1576</v>
      </c>
      <c r="B756" s="77" t="s">
        <v>259</v>
      </c>
      <c r="C756" s="77">
        <f>VLOOKUP(B756,Площадь!D:E,2,0)</f>
        <v>30.2</v>
      </c>
      <c r="D756" s="113"/>
      <c r="E756">
        <v>31</v>
      </c>
      <c r="F756">
        <v>28</v>
      </c>
      <c r="G756">
        <v>31</v>
      </c>
      <c r="H756">
        <v>30</v>
      </c>
      <c r="I756">
        <v>31</v>
      </c>
      <c r="J756">
        <v>30</v>
      </c>
      <c r="K756">
        <v>31</v>
      </c>
      <c r="L756">
        <v>31</v>
      </c>
      <c r="M756">
        <v>30</v>
      </c>
      <c r="N756">
        <v>31</v>
      </c>
      <c r="O756">
        <v>30</v>
      </c>
      <c r="P756">
        <v>31</v>
      </c>
      <c r="Q756">
        <f t="shared" si="422"/>
        <v>365</v>
      </c>
      <c r="R756" s="50">
        <f>VLOOKUP(B756,'Общие показания'!A:H,8,0)</f>
        <v>0.16850195219794523</v>
      </c>
      <c r="S756" s="50">
        <f>VLOOKUP(B756,'Общие показания'!A:P,16,0)</f>
        <v>0</v>
      </c>
      <c r="T756" s="50">
        <f t="shared" si="386"/>
        <v>0</v>
      </c>
      <c r="U756" s="50">
        <f t="shared" si="387"/>
        <v>0</v>
      </c>
      <c r="V756" s="50">
        <f t="shared" si="388"/>
        <v>0</v>
      </c>
      <c r="W756" s="50">
        <f t="shared" si="389"/>
        <v>0.16850195219794523</v>
      </c>
      <c r="X756" s="50">
        <f t="shared" si="390"/>
        <v>0</v>
      </c>
      <c r="Y756" s="50"/>
      <c r="Z756" s="50"/>
      <c r="AA756" s="50"/>
      <c r="AB756" s="50"/>
      <c r="AC756" s="50"/>
      <c r="AD756" s="50">
        <f t="shared" si="391"/>
        <v>0</v>
      </c>
      <c r="AE756" s="50">
        <f t="shared" si="392"/>
        <v>0</v>
      </c>
      <c r="AF756" s="50">
        <f t="shared" si="393"/>
        <v>0</v>
      </c>
      <c r="AG756" s="50">
        <f t="shared" si="394"/>
        <v>0</v>
      </c>
      <c r="AI756" s="50">
        <f t="shared" si="395"/>
        <v>0</v>
      </c>
      <c r="AJ756" s="50">
        <f t="shared" si="396"/>
        <v>0</v>
      </c>
      <c r="AK756" s="50">
        <f t="shared" si="397"/>
        <v>0</v>
      </c>
      <c r="AL756" s="50">
        <f t="shared" si="398"/>
        <v>0.34199665699009457</v>
      </c>
      <c r="AR756" s="50">
        <f t="shared" si="399"/>
        <v>0.44984968718545326</v>
      </c>
      <c r="AS756" s="50">
        <f t="shared" si="400"/>
        <v>0.4026266375298212</v>
      </c>
      <c r="AT756" s="50">
        <f t="shared" si="401"/>
        <v>0.55290560355160601</v>
      </c>
      <c r="AV756" s="49">
        <f t="shared" si="402"/>
        <v>0</v>
      </c>
      <c r="AW756" s="49">
        <f t="shared" si="403"/>
        <v>0</v>
      </c>
      <c r="AX756" s="49">
        <f t="shared" si="404"/>
        <v>0</v>
      </c>
      <c r="AY756" s="49">
        <f t="shared" si="405"/>
        <v>1370.3620465600065</v>
      </c>
      <c r="AZ756" s="49">
        <f t="shared" si="406"/>
        <v>0</v>
      </c>
      <c r="BA756" s="49">
        <f t="shared" si="407"/>
        <v>0</v>
      </c>
      <c r="BB756" s="49">
        <f t="shared" si="408"/>
        <v>0</v>
      </c>
      <c r="BC756" s="49">
        <f t="shared" si="409"/>
        <v>0</v>
      </c>
      <c r="BD756" s="49">
        <f t="shared" si="410"/>
        <v>0</v>
      </c>
      <c r="BE756" s="49">
        <f t="shared" si="411"/>
        <v>1207.5585062931434</v>
      </c>
      <c r="BF756" s="49">
        <f t="shared" si="412"/>
        <v>1080.7948407195508</v>
      </c>
      <c r="BG756" s="49">
        <f t="shared" si="413"/>
        <v>1484.1976859497893</v>
      </c>
      <c r="BH756" s="72">
        <f t="shared" si="414"/>
        <v>5142.9130795224901</v>
      </c>
      <c r="BI756" s="49">
        <f>VLOOKUP(A756,'1_12'!A:O,15,0)</f>
        <v>11673.72</v>
      </c>
      <c r="BJ756" s="73">
        <f t="shared" si="415"/>
        <v>-6530.8069204775093</v>
      </c>
      <c r="BK756" s="50">
        <f t="shared" si="416"/>
        <v>5.2866460746548577E-3</v>
      </c>
    </row>
    <row r="757" spans="1:63" x14ac:dyDescent="0.3">
      <c r="A757" s="77" t="s">
        <v>1704</v>
      </c>
      <c r="B757" s="77" t="s">
        <v>286</v>
      </c>
      <c r="C757" s="77">
        <f>VLOOKUP(B757,Площадь!D:E,2,0)</f>
        <v>52</v>
      </c>
      <c r="D757" s="113"/>
      <c r="E757">
        <v>31</v>
      </c>
      <c r="F757">
        <v>28</v>
      </c>
      <c r="G757">
        <v>31</v>
      </c>
      <c r="H757">
        <v>30</v>
      </c>
      <c r="I757">
        <v>31</v>
      </c>
      <c r="J757">
        <v>30</v>
      </c>
      <c r="K757">
        <v>31</v>
      </c>
      <c r="L757">
        <v>31</v>
      </c>
      <c r="M757">
        <v>30</v>
      </c>
      <c r="N757">
        <v>31</v>
      </c>
      <c r="O757">
        <v>30</v>
      </c>
      <c r="P757">
        <v>31</v>
      </c>
      <c r="Q757">
        <f t="shared" si="422"/>
        <v>365</v>
      </c>
      <c r="R757" s="50">
        <f>VLOOKUP(B757,'Общие показания'!A:H,8,0)</f>
        <v>0.29013581173156133</v>
      </c>
      <c r="S757" s="50">
        <f>VLOOKUP(B757,'Общие показания'!A:P,16,0)</f>
        <v>2.4918641882684387</v>
      </c>
      <c r="T757" s="50">
        <f t="shared" si="386"/>
        <v>0</v>
      </c>
      <c r="U757" s="50">
        <f t="shared" si="387"/>
        <v>0</v>
      </c>
      <c r="V757" s="50">
        <f t="shared" si="388"/>
        <v>0</v>
      </c>
      <c r="W757" s="50">
        <f t="shared" si="389"/>
        <v>0.29013581173156133</v>
      </c>
      <c r="X757" s="50">
        <f t="shared" si="390"/>
        <v>0</v>
      </c>
      <c r="Y757" s="50"/>
      <c r="Z757" s="50"/>
      <c r="AA757" s="50"/>
      <c r="AB757" s="50"/>
      <c r="AC757" s="50"/>
      <c r="AD757" s="50">
        <f t="shared" si="391"/>
        <v>0.96586585664494051</v>
      </c>
      <c r="AE757" s="50">
        <f t="shared" si="392"/>
        <v>0.67235107864196331</v>
      </c>
      <c r="AF757" s="50">
        <f t="shared" si="393"/>
        <v>0.8536472529815351</v>
      </c>
      <c r="AG757" s="50">
        <f t="shared" si="394"/>
        <v>0</v>
      </c>
      <c r="AI757" s="50">
        <f t="shared" si="395"/>
        <v>0</v>
      </c>
      <c r="AJ757" s="50">
        <f t="shared" si="396"/>
        <v>0</v>
      </c>
      <c r="AK757" s="50">
        <f t="shared" si="397"/>
        <v>0</v>
      </c>
      <c r="AL757" s="50">
        <f t="shared" si="398"/>
        <v>0.5888684160094344</v>
      </c>
      <c r="AR757" s="50">
        <f t="shared" si="399"/>
        <v>0.77457562031932348</v>
      </c>
      <c r="AS757" s="50">
        <f t="shared" si="400"/>
        <v>0.69326440899174513</v>
      </c>
      <c r="AT757" s="50">
        <f t="shared" si="401"/>
        <v>0.95202289353256675</v>
      </c>
      <c r="AV757" s="49">
        <f t="shared" si="402"/>
        <v>0</v>
      </c>
      <c r="AW757" s="49">
        <f t="shared" si="403"/>
        <v>0</v>
      </c>
      <c r="AX757" s="49">
        <f t="shared" si="404"/>
        <v>0</v>
      </c>
      <c r="AY757" s="49">
        <f t="shared" si="405"/>
        <v>2359.5637887788193</v>
      </c>
      <c r="AZ757" s="49">
        <f t="shared" si="406"/>
        <v>0</v>
      </c>
      <c r="BA757" s="49">
        <f t="shared" si="407"/>
        <v>0</v>
      </c>
      <c r="BB757" s="49">
        <f t="shared" si="408"/>
        <v>0</v>
      </c>
      <c r="BC757" s="49">
        <f t="shared" si="409"/>
        <v>0</v>
      </c>
      <c r="BD757" s="49">
        <f t="shared" si="410"/>
        <v>0</v>
      </c>
      <c r="BE757" s="49">
        <f t="shared" si="411"/>
        <v>4671.9714831037918</v>
      </c>
      <c r="BF757" s="49">
        <f t="shared" si="412"/>
        <v>3665.803590384422</v>
      </c>
      <c r="BG757" s="49">
        <f t="shared" si="413"/>
        <v>4847.068714496595</v>
      </c>
      <c r="BH757" s="72">
        <f t="shared" si="414"/>
        <v>15544.407576763628</v>
      </c>
      <c r="BI757" s="49">
        <f>VLOOKUP(A757,'1_12'!A:O,15,0)</f>
        <v>20100.509999999998</v>
      </c>
      <c r="BJ757" s="73">
        <f t="shared" si="415"/>
        <v>-4556.1024232363707</v>
      </c>
      <c r="BK757" s="50">
        <f t="shared" si="416"/>
        <v>9.2800181712388956E-3</v>
      </c>
    </row>
    <row r="758" spans="1:63" x14ac:dyDescent="0.3">
      <c r="A758" s="77" t="s">
        <v>1689</v>
      </c>
      <c r="B758" s="77" t="s">
        <v>197</v>
      </c>
      <c r="C758" s="77">
        <f>VLOOKUP(B758,Площадь!D:E,2,0)</f>
        <v>60</v>
      </c>
      <c r="D758" s="113"/>
      <c r="E758">
        <v>31</v>
      </c>
      <c r="F758">
        <v>28</v>
      </c>
      <c r="G758">
        <v>31</v>
      </c>
      <c r="H758">
        <v>30</v>
      </c>
      <c r="I758">
        <v>31</v>
      </c>
      <c r="J758">
        <v>30</v>
      </c>
      <c r="K758">
        <v>31</v>
      </c>
      <c r="L758">
        <v>31</v>
      </c>
      <c r="M758">
        <v>30</v>
      </c>
      <c r="N758">
        <v>31</v>
      </c>
      <c r="O758">
        <v>30</v>
      </c>
      <c r="P758">
        <v>31</v>
      </c>
      <c r="Q758">
        <f t="shared" si="422"/>
        <v>365</v>
      </c>
      <c r="R758" s="50">
        <f>VLOOKUP(B758,'Общие показания'!A:H,8,0)</f>
        <v>0</v>
      </c>
      <c r="S758" s="50">
        <f>VLOOKUP(B758,'Общие показания'!A:P,16,0)</f>
        <v>1.9339999999999993</v>
      </c>
      <c r="T758" s="50">
        <f t="shared" si="386"/>
        <v>0</v>
      </c>
      <c r="U758" s="50">
        <f t="shared" si="387"/>
        <v>0</v>
      </c>
      <c r="V758" s="50">
        <f t="shared" si="388"/>
        <v>0</v>
      </c>
      <c r="W758" s="50">
        <f t="shared" si="389"/>
        <v>0</v>
      </c>
      <c r="X758" s="50">
        <f t="shared" si="390"/>
        <v>0</v>
      </c>
      <c r="Y758" s="50"/>
      <c r="Z758" s="50"/>
      <c r="AA758" s="50"/>
      <c r="AB758" s="50"/>
      <c r="AC758" s="50"/>
      <c r="AD758" s="50">
        <f t="shared" si="391"/>
        <v>0.7496333771100705</v>
      </c>
      <c r="AE758" s="50">
        <f t="shared" si="392"/>
        <v>0.52182899542255368</v>
      </c>
      <c r="AF758" s="50">
        <f t="shared" si="393"/>
        <v>0.66253762746737521</v>
      </c>
      <c r="AG758" s="50">
        <f t="shared" si="394"/>
        <v>0</v>
      </c>
      <c r="AI758" s="50">
        <f t="shared" si="395"/>
        <v>0</v>
      </c>
      <c r="AJ758" s="50">
        <f t="shared" si="396"/>
        <v>0</v>
      </c>
      <c r="AK758" s="50">
        <f t="shared" si="397"/>
        <v>0</v>
      </c>
      <c r="AL758" s="50">
        <f t="shared" si="398"/>
        <v>0.67946355693396265</v>
      </c>
      <c r="AR758" s="50">
        <f t="shared" si="399"/>
        <v>0.89374110036845023</v>
      </c>
      <c r="AS758" s="50">
        <f t="shared" si="400"/>
        <v>0.79992047191355209</v>
      </c>
      <c r="AT758" s="50">
        <f t="shared" si="401"/>
        <v>1.0984879540760386</v>
      </c>
      <c r="AV758" s="49">
        <f t="shared" si="402"/>
        <v>0</v>
      </c>
      <c r="AW758" s="49">
        <f t="shared" si="403"/>
        <v>0</v>
      </c>
      <c r="AX758" s="49">
        <f t="shared" si="404"/>
        <v>0</v>
      </c>
      <c r="AY758" s="49">
        <f t="shared" si="405"/>
        <v>1823.924793691252</v>
      </c>
      <c r="AZ758" s="49">
        <f t="shared" si="406"/>
        <v>0</v>
      </c>
      <c r="BA758" s="49">
        <f t="shared" si="407"/>
        <v>0</v>
      </c>
      <c r="BB758" s="49">
        <f t="shared" si="408"/>
        <v>0</v>
      </c>
      <c r="BC758" s="49">
        <f t="shared" si="409"/>
        <v>0</v>
      </c>
      <c r="BD758" s="49">
        <f t="shared" si="410"/>
        <v>0</v>
      </c>
      <c r="BE758" s="49">
        <f t="shared" si="411"/>
        <v>4411.4087123642421</v>
      </c>
      <c r="BF758" s="49">
        <f t="shared" si="412"/>
        <v>3548.0514001383494</v>
      </c>
      <c r="BG758" s="49">
        <f t="shared" si="413"/>
        <v>4727.2266300718793</v>
      </c>
      <c r="BH758" s="72">
        <f t="shared" si="414"/>
        <v>14510.611536265722</v>
      </c>
      <c r="BI758" s="49">
        <f>VLOOKUP(A758,'1_12'!A:O,15,0)</f>
        <v>23192.909999999996</v>
      </c>
      <c r="BJ758" s="73">
        <f t="shared" si="415"/>
        <v>-8682.2984637342743</v>
      </c>
      <c r="BK758" s="50">
        <f t="shared" si="416"/>
        <v>7.5077959490166711E-3</v>
      </c>
    </row>
    <row r="759" spans="1:63" x14ac:dyDescent="0.3">
      <c r="A759" s="77" t="s">
        <v>1824</v>
      </c>
      <c r="B759" s="77" t="s">
        <v>224</v>
      </c>
      <c r="C759" s="77">
        <f>VLOOKUP(B759,Площадь!D:E,2,0)</f>
        <v>78.400000000000006</v>
      </c>
      <c r="D759" s="113"/>
      <c r="E759">
        <v>31</v>
      </c>
      <c r="F759">
        <v>28</v>
      </c>
      <c r="G759">
        <v>31</v>
      </c>
      <c r="H759">
        <v>30</v>
      </c>
      <c r="I759">
        <v>31</v>
      </c>
      <c r="J759">
        <v>30</v>
      </c>
      <c r="K759">
        <v>31</v>
      </c>
      <c r="L759">
        <v>31</v>
      </c>
      <c r="M759">
        <v>30</v>
      </c>
      <c r="N759">
        <v>31</v>
      </c>
      <c r="O759">
        <v>30</v>
      </c>
      <c r="P759">
        <v>31</v>
      </c>
      <c r="Q759">
        <f t="shared" si="422"/>
        <v>365</v>
      </c>
      <c r="R759" s="50">
        <f>VLOOKUP(B759,'Общие показания'!A:H,8,0)</f>
        <v>0.43743553153373865</v>
      </c>
      <c r="S759" s="50">
        <f>VLOOKUP(B759,'Общие показания'!A:P,16,0)</f>
        <v>2.6645644684662599</v>
      </c>
      <c r="T759" s="50">
        <f t="shared" si="386"/>
        <v>0</v>
      </c>
      <c r="U759" s="50">
        <f t="shared" si="387"/>
        <v>0</v>
      </c>
      <c r="V759" s="50">
        <f t="shared" si="388"/>
        <v>0</v>
      </c>
      <c r="W759" s="50">
        <f t="shared" si="389"/>
        <v>0.43743553153373865</v>
      </c>
      <c r="X759" s="50">
        <f t="shared" si="390"/>
        <v>0</v>
      </c>
      <c r="Y759" s="50"/>
      <c r="Z759" s="50"/>
      <c r="AA759" s="50"/>
      <c r="AB759" s="50"/>
      <c r="AC759" s="50"/>
      <c r="AD759" s="50">
        <f t="shared" si="391"/>
        <v>1.0328058226597017</v>
      </c>
      <c r="AE759" s="50">
        <f t="shared" si="392"/>
        <v>0.71894881066100291</v>
      </c>
      <c r="AF759" s="50">
        <f t="shared" si="393"/>
        <v>0.91280983514555547</v>
      </c>
      <c r="AG759" s="50">
        <f t="shared" si="394"/>
        <v>0</v>
      </c>
      <c r="AI759" s="50">
        <f t="shared" si="395"/>
        <v>0</v>
      </c>
      <c r="AJ759" s="50">
        <f t="shared" si="396"/>
        <v>0</v>
      </c>
      <c r="AK759" s="50">
        <f t="shared" si="397"/>
        <v>0</v>
      </c>
      <c r="AL759" s="50">
        <f t="shared" si="398"/>
        <v>0.88783238106037798</v>
      </c>
      <c r="AR759" s="50">
        <f t="shared" si="399"/>
        <v>1.1678217044814416</v>
      </c>
      <c r="AS759" s="50">
        <f t="shared" si="400"/>
        <v>1.0452294166337082</v>
      </c>
      <c r="AT759" s="50">
        <f t="shared" si="401"/>
        <v>1.4353575933260239</v>
      </c>
      <c r="AV759" s="49">
        <f t="shared" si="402"/>
        <v>0</v>
      </c>
      <c r="AW759" s="49">
        <f t="shared" si="403"/>
        <v>0</v>
      </c>
      <c r="AX759" s="49">
        <f t="shared" si="404"/>
        <v>0</v>
      </c>
      <c r="AY759" s="49">
        <f t="shared" si="405"/>
        <v>3557.4961738511433</v>
      </c>
      <c r="AZ759" s="49">
        <f t="shared" si="406"/>
        <v>0</v>
      </c>
      <c r="BA759" s="49">
        <f t="shared" si="407"/>
        <v>0</v>
      </c>
      <c r="BB759" s="49">
        <f t="shared" si="408"/>
        <v>0</v>
      </c>
      <c r="BC759" s="49">
        <f t="shared" si="409"/>
        <v>0</v>
      </c>
      <c r="BD759" s="49">
        <f t="shared" si="410"/>
        <v>0</v>
      </c>
      <c r="BE759" s="49">
        <f t="shared" si="411"/>
        <v>5907.2765087565995</v>
      </c>
      <c r="BF759" s="49">
        <f t="shared" si="412"/>
        <v>4735.6894662208306</v>
      </c>
      <c r="BG759" s="49">
        <f t="shared" si="413"/>
        <v>6303.326718291969</v>
      </c>
      <c r="BH759" s="72">
        <f t="shared" si="414"/>
        <v>20503.788867120544</v>
      </c>
      <c r="BI759" s="49">
        <f>VLOOKUP(A759,'1_12'!A:O,15,0)</f>
        <v>30305.340000000011</v>
      </c>
      <c r="BJ759" s="73">
        <f t="shared" si="415"/>
        <v>-9801.5511328794673</v>
      </c>
      <c r="BK759" s="50">
        <f t="shared" si="416"/>
        <v>8.1188787154565789E-3</v>
      </c>
    </row>
    <row r="760" spans="1:63" x14ac:dyDescent="0.3">
      <c r="A760" s="77" t="s">
        <v>2797</v>
      </c>
      <c r="B760" s="77" t="s">
        <v>231</v>
      </c>
      <c r="C760" s="77">
        <f>VLOOKUP(B760,Площадь!D:E,2,0)</f>
        <v>83.9</v>
      </c>
      <c r="D760" s="114"/>
      <c r="E760">
        <v>31</v>
      </c>
      <c r="F760">
        <v>28</v>
      </c>
      <c r="G760">
        <v>31</v>
      </c>
      <c r="H760">
        <v>30</v>
      </c>
      <c r="I760">
        <v>31</v>
      </c>
      <c r="J760">
        <v>30</v>
      </c>
      <c r="K760">
        <v>31</v>
      </c>
      <c r="L760">
        <v>31</v>
      </c>
      <c r="M760">
        <v>30</v>
      </c>
      <c r="N760">
        <v>31</v>
      </c>
      <c r="O760">
        <v>30</v>
      </c>
      <c r="P760">
        <v>31</v>
      </c>
      <c r="Q760">
        <f t="shared" si="422"/>
        <v>365</v>
      </c>
      <c r="R760" s="50">
        <f>VLOOKUP(B760,'Общие показания'!A:H,8,0)</f>
        <v>0.46812297315919227</v>
      </c>
      <c r="S760" s="50">
        <f>VLOOKUP(B760,'Общие показания'!A:P,16,0)</f>
        <v>1.5538770268408069</v>
      </c>
      <c r="T760" s="50">
        <f t="shared" si="386"/>
        <v>0</v>
      </c>
      <c r="U760" s="50">
        <f t="shared" si="387"/>
        <v>0</v>
      </c>
      <c r="V760" s="50">
        <f t="shared" si="388"/>
        <v>0</v>
      </c>
      <c r="W760" s="50">
        <f t="shared" si="389"/>
        <v>0.46812297315919227</v>
      </c>
      <c r="X760" s="50">
        <f t="shared" si="390"/>
        <v>0</v>
      </c>
      <c r="Y760" s="50"/>
      <c r="Z760" s="50"/>
      <c r="AA760" s="50"/>
      <c r="AB760" s="50"/>
      <c r="AC760" s="50"/>
      <c r="AD760" s="50">
        <f t="shared" si="391"/>
        <v>0.60229476899918832</v>
      </c>
      <c r="AE760" s="50">
        <f t="shared" si="392"/>
        <v>0.41926478176138726</v>
      </c>
      <c r="AF760" s="50">
        <f t="shared" si="393"/>
        <v>0.53231747608023139</v>
      </c>
      <c r="AG760" s="50">
        <f t="shared" si="394"/>
        <v>0</v>
      </c>
      <c r="AI760" s="50">
        <f t="shared" si="395"/>
        <v>0</v>
      </c>
      <c r="AJ760" s="50">
        <f t="shared" si="396"/>
        <v>0</v>
      </c>
      <c r="AK760" s="50">
        <f t="shared" si="397"/>
        <v>0</v>
      </c>
      <c r="AL760" s="50">
        <f t="shared" si="398"/>
        <v>0.95011654044599125</v>
      </c>
      <c r="AR760" s="50">
        <f t="shared" si="399"/>
        <v>1.2497479720152163</v>
      </c>
      <c r="AS760" s="50">
        <f t="shared" si="400"/>
        <v>1.1185554598924505</v>
      </c>
      <c r="AT760" s="50">
        <f t="shared" si="401"/>
        <v>1.5360523224496607</v>
      </c>
      <c r="AV760" s="49">
        <f t="shared" si="402"/>
        <v>0</v>
      </c>
      <c r="AW760" s="49">
        <f t="shared" si="403"/>
        <v>0</v>
      </c>
      <c r="AX760" s="49">
        <f t="shared" si="404"/>
        <v>0</v>
      </c>
      <c r="AY760" s="49">
        <f t="shared" si="405"/>
        <v>3807.0654207412108</v>
      </c>
      <c r="AZ760" s="49">
        <f t="shared" si="406"/>
        <v>0</v>
      </c>
      <c r="BA760" s="49">
        <f t="shared" si="407"/>
        <v>0</v>
      </c>
      <c r="BB760" s="49">
        <f t="shared" si="408"/>
        <v>0</v>
      </c>
      <c r="BC760" s="49">
        <f t="shared" si="409"/>
        <v>0</v>
      </c>
      <c r="BD760" s="49">
        <f t="shared" si="410"/>
        <v>0</v>
      </c>
      <c r="BE760" s="49">
        <f t="shared" si="411"/>
        <v>4971.5494522694271</v>
      </c>
      <c r="BF760" s="49">
        <f t="shared" si="412"/>
        <v>4128.0631438858964</v>
      </c>
      <c r="BG760" s="49">
        <f t="shared" si="413"/>
        <v>5552.2491523817016</v>
      </c>
      <c r="BH760" s="72">
        <f t="shared" si="414"/>
        <v>18458.927169278235</v>
      </c>
      <c r="BI760" s="49">
        <f>VLOOKUP(A760,'1_12'!A:O,15,0)</f>
        <v>25224.36</v>
      </c>
      <c r="BJ760" s="73">
        <f t="shared" si="415"/>
        <v>-6765.4328307217656</v>
      </c>
      <c r="BK760" s="50">
        <f t="shared" si="416"/>
        <v>6.83002810369817E-3</v>
      </c>
    </row>
    <row r="761" spans="1:63" x14ac:dyDescent="0.3">
      <c r="A761" s="77" t="s">
        <v>1680</v>
      </c>
      <c r="B761" s="77" t="s">
        <v>293</v>
      </c>
      <c r="C761" s="77">
        <f>VLOOKUP(B761,Площадь!D:E,2,0)</f>
        <v>30.2</v>
      </c>
      <c r="D761" s="113"/>
      <c r="E761">
        <v>31</v>
      </c>
      <c r="F761">
        <v>28</v>
      </c>
      <c r="G761">
        <v>31</v>
      </c>
      <c r="H761">
        <v>30</v>
      </c>
      <c r="I761">
        <v>31</v>
      </c>
      <c r="J761">
        <v>30</v>
      </c>
      <c r="K761">
        <v>31</v>
      </c>
      <c r="L761">
        <v>31</v>
      </c>
      <c r="M761">
        <v>30</v>
      </c>
      <c r="N761">
        <v>31</v>
      </c>
      <c r="O761">
        <v>30</v>
      </c>
      <c r="P761">
        <v>31</v>
      </c>
      <c r="Q761">
        <f t="shared" ref="Q761:Q766" si="423">SUM(E761:P761)</f>
        <v>365</v>
      </c>
      <c r="R761" s="50">
        <f>VLOOKUP(B761,'Общие показания'!A:H,8,0)</f>
        <v>1</v>
      </c>
      <c r="S761" s="50">
        <f>VLOOKUP(B761,'Общие показания'!A:P,16,0)</f>
        <v>1.2320000000000011</v>
      </c>
      <c r="T761" s="50">
        <f t="shared" si="386"/>
        <v>0</v>
      </c>
      <c r="U761" s="50">
        <f t="shared" si="387"/>
        <v>0</v>
      </c>
      <c r="V761" s="50">
        <f t="shared" si="388"/>
        <v>0</v>
      </c>
      <c r="W761" s="50">
        <f t="shared" si="389"/>
        <v>1</v>
      </c>
      <c r="X761" s="50">
        <f t="shared" si="390"/>
        <v>0</v>
      </c>
      <c r="Y761" s="50"/>
      <c r="Z761" s="50"/>
      <c r="AA761" s="50"/>
      <c r="AB761" s="50"/>
      <c r="AC761" s="50"/>
      <c r="AD761" s="50">
        <f t="shared" si="391"/>
        <v>0.47753274074436819</v>
      </c>
      <c r="AE761" s="50">
        <f t="shared" si="392"/>
        <v>0.33241640246152376</v>
      </c>
      <c r="AF761" s="50">
        <f t="shared" si="393"/>
        <v>0.42205085679410925</v>
      </c>
      <c r="AG761" s="50">
        <f t="shared" si="394"/>
        <v>0</v>
      </c>
      <c r="AI761" s="50">
        <f t="shared" si="395"/>
        <v>0</v>
      </c>
      <c r="AJ761" s="50">
        <f t="shared" si="396"/>
        <v>0</v>
      </c>
      <c r="AK761" s="50">
        <f t="shared" si="397"/>
        <v>0</v>
      </c>
      <c r="AL761" s="50">
        <f t="shared" si="398"/>
        <v>0.34199665699009457</v>
      </c>
      <c r="AR761" s="50">
        <f t="shared" si="399"/>
        <v>0.44984968718545326</v>
      </c>
      <c r="AS761" s="50">
        <f t="shared" si="400"/>
        <v>0.4026266375298212</v>
      </c>
      <c r="AT761" s="50">
        <f t="shared" si="401"/>
        <v>0.55290560355160601</v>
      </c>
      <c r="AV761" s="49">
        <f t="shared" si="402"/>
        <v>0</v>
      </c>
      <c r="AW761" s="49">
        <f t="shared" si="403"/>
        <v>0</v>
      </c>
      <c r="AX761" s="49">
        <f t="shared" si="404"/>
        <v>0</v>
      </c>
      <c r="AY761" s="49">
        <f t="shared" si="405"/>
        <v>3602.4021461579305</v>
      </c>
      <c r="AZ761" s="49">
        <f t="shared" si="406"/>
        <v>0</v>
      </c>
      <c r="BA761" s="49">
        <f t="shared" si="407"/>
        <v>0</v>
      </c>
      <c r="BB761" s="49">
        <f t="shared" si="408"/>
        <v>0</v>
      </c>
      <c r="BC761" s="49">
        <f t="shared" si="409"/>
        <v>0</v>
      </c>
      <c r="BD761" s="49">
        <f t="shared" si="410"/>
        <v>0</v>
      </c>
      <c r="BE761" s="49">
        <f t="shared" si="411"/>
        <v>2489.4282942376958</v>
      </c>
      <c r="BF761" s="49">
        <f t="shared" si="412"/>
        <v>1973.120134831167</v>
      </c>
      <c r="BG761" s="49">
        <f t="shared" si="413"/>
        <v>2617.1341238936243</v>
      </c>
      <c r="BH761" s="72">
        <f t="shared" si="414"/>
        <v>10682.084699120418</v>
      </c>
      <c r="BI761" s="49">
        <f>VLOOKUP(A761,'1_12'!A:O,15,0)</f>
        <v>11673.72</v>
      </c>
      <c r="BJ761" s="73">
        <f t="shared" si="415"/>
        <v>-991.63530087958134</v>
      </c>
      <c r="BK761" s="50">
        <f t="shared" si="416"/>
        <v>1.0980625235256558E-2</v>
      </c>
    </row>
    <row r="762" spans="1:63" x14ac:dyDescent="0.3">
      <c r="A762" s="77" t="s">
        <v>1298</v>
      </c>
      <c r="B762" s="77" t="s">
        <v>192</v>
      </c>
      <c r="C762" s="77">
        <f>VLOOKUP(B762,Площадь!D:E,2,0)</f>
        <v>52</v>
      </c>
      <c r="D762" s="113"/>
      <c r="E762">
        <v>31</v>
      </c>
      <c r="F762">
        <v>28</v>
      </c>
      <c r="G762">
        <v>31</v>
      </c>
      <c r="H762">
        <v>30</v>
      </c>
      <c r="I762">
        <v>31</v>
      </c>
      <c r="J762">
        <v>30</v>
      </c>
      <c r="K762">
        <v>31</v>
      </c>
      <c r="L762">
        <v>31</v>
      </c>
      <c r="M762">
        <v>30</v>
      </c>
      <c r="N762">
        <v>31</v>
      </c>
      <c r="O762">
        <v>30</v>
      </c>
      <c r="P762">
        <v>31</v>
      </c>
      <c r="Q762">
        <f t="shared" si="423"/>
        <v>365</v>
      </c>
      <c r="R762" s="50">
        <f>VLOOKUP(B762,'Общие показания'!A:H,8,0)</f>
        <v>0.29013581173156133</v>
      </c>
      <c r="S762" s="50">
        <f>VLOOKUP(B762,'Общие показания'!A:P,16,0)</f>
        <v>0.8978641882684375</v>
      </c>
      <c r="T762" s="50">
        <f t="shared" si="386"/>
        <v>0</v>
      </c>
      <c r="U762" s="50">
        <f t="shared" si="387"/>
        <v>0</v>
      </c>
      <c r="V762" s="50">
        <f t="shared" si="388"/>
        <v>0</v>
      </c>
      <c r="W762" s="50">
        <f t="shared" si="389"/>
        <v>0.29013581173156133</v>
      </c>
      <c r="X762" s="50">
        <f t="shared" si="390"/>
        <v>0</v>
      </c>
      <c r="Y762" s="50"/>
      <c r="Z762" s="50"/>
      <c r="AA762" s="50"/>
      <c r="AB762" s="50"/>
      <c r="AC762" s="50"/>
      <c r="AD762" s="50">
        <f t="shared" si="391"/>
        <v>0.34801911253250323</v>
      </c>
      <c r="AE762" s="50">
        <f t="shared" si="392"/>
        <v>0.24226037610651788</v>
      </c>
      <c r="AF762" s="50">
        <f t="shared" si="393"/>
        <v>0.30758469962941648</v>
      </c>
      <c r="AG762" s="50">
        <f t="shared" si="394"/>
        <v>0</v>
      </c>
      <c r="AI762" s="50">
        <f t="shared" si="395"/>
        <v>0</v>
      </c>
      <c r="AJ762" s="50">
        <f t="shared" si="396"/>
        <v>0</v>
      </c>
      <c r="AK762" s="50">
        <f t="shared" si="397"/>
        <v>0</v>
      </c>
      <c r="AL762" s="50">
        <f t="shared" si="398"/>
        <v>0.5888684160094344</v>
      </c>
      <c r="AR762" s="50">
        <f t="shared" si="399"/>
        <v>0.77457562031932348</v>
      </c>
      <c r="AS762" s="50">
        <f t="shared" si="400"/>
        <v>0.69326440899174513</v>
      </c>
      <c r="AT762" s="50">
        <f t="shared" si="401"/>
        <v>0.95202289353256675</v>
      </c>
      <c r="AV762" s="49">
        <f t="shared" si="402"/>
        <v>0</v>
      </c>
      <c r="AW762" s="49">
        <f t="shared" si="403"/>
        <v>0</v>
      </c>
      <c r="AX762" s="49">
        <f t="shared" si="404"/>
        <v>0</v>
      </c>
      <c r="AY762" s="49">
        <f t="shared" si="405"/>
        <v>2359.5637887788193</v>
      </c>
      <c r="AZ762" s="49">
        <f t="shared" si="406"/>
        <v>0</v>
      </c>
      <c r="BA762" s="49">
        <f t="shared" si="407"/>
        <v>0</v>
      </c>
      <c r="BB762" s="49">
        <f t="shared" si="408"/>
        <v>0</v>
      </c>
      <c r="BC762" s="49">
        <f t="shared" si="409"/>
        <v>0</v>
      </c>
      <c r="BD762" s="49">
        <f t="shared" si="410"/>
        <v>0</v>
      </c>
      <c r="BE762" s="49">
        <f t="shared" si="411"/>
        <v>3013.4483970781293</v>
      </c>
      <c r="BF762" s="49">
        <f t="shared" si="412"/>
        <v>2511.2853121263734</v>
      </c>
      <c r="BG762" s="49">
        <f t="shared" si="413"/>
        <v>3381.2402387803013</v>
      </c>
      <c r="BH762" s="72">
        <f t="shared" si="414"/>
        <v>11265.537736763625</v>
      </c>
      <c r="BI762" s="49">
        <f>VLOOKUP(A762,'1_12'!A:O,15,0)</f>
        <v>20100.509999999998</v>
      </c>
      <c r="BJ762" s="73">
        <f t="shared" si="415"/>
        <v>-8834.9722632363737</v>
      </c>
      <c r="BK762" s="50">
        <f t="shared" si="416"/>
        <v>6.7255309917517124E-3</v>
      </c>
    </row>
    <row r="763" spans="1:63" x14ac:dyDescent="0.3">
      <c r="A763" s="77" t="s">
        <v>1594</v>
      </c>
      <c r="B763" s="77" t="s">
        <v>320</v>
      </c>
      <c r="C763" s="77">
        <f>VLOOKUP(B763,Площадь!D:E,2,0)</f>
        <v>60</v>
      </c>
      <c r="D763" s="113"/>
      <c r="E763">
        <v>31</v>
      </c>
      <c r="F763">
        <v>28</v>
      </c>
      <c r="G763">
        <v>31</v>
      </c>
      <c r="H763">
        <v>30</v>
      </c>
      <c r="I763">
        <v>31</v>
      </c>
      <c r="J763">
        <v>30</v>
      </c>
      <c r="K763">
        <v>31</v>
      </c>
      <c r="L763">
        <v>31</v>
      </c>
      <c r="M763">
        <v>30</v>
      </c>
      <c r="N763">
        <v>31</v>
      </c>
      <c r="O763">
        <v>30</v>
      </c>
      <c r="P763">
        <v>31</v>
      </c>
      <c r="Q763">
        <f t="shared" si="423"/>
        <v>365</v>
      </c>
      <c r="R763" s="50">
        <f>VLOOKUP(B763,'Общие показания'!A:H,8,0)</f>
        <v>0</v>
      </c>
      <c r="S763" s="50">
        <f>VLOOKUP(B763,'Общие показания'!A:P,16,0)</f>
        <v>0.25799999999999912</v>
      </c>
      <c r="T763" s="50">
        <f t="shared" si="386"/>
        <v>0</v>
      </c>
      <c r="U763" s="50">
        <f t="shared" si="387"/>
        <v>0</v>
      </c>
      <c r="V763" s="50">
        <f t="shared" si="388"/>
        <v>0</v>
      </c>
      <c r="W763" s="50">
        <f t="shared" si="389"/>
        <v>0</v>
      </c>
      <c r="X763" s="50">
        <f t="shared" si="390"/>
        <v>0</v>
      </c>
      <c r="Y763" s="50"/>
      <c r="Z763" s="50"/>
      <c r="AA763" s="50"/>
      <c r="AB763" s="50"/>
      <c r="AC763" s="50"/>
      <c r="AD763" s="50">
        <f t="shared" si="391"/>
        <v>0.1000027979805572</v>
      </c>
      <c r="AE763" s="50">
        <f t="shared" si="392"/>
        <v>6.9613175190805801E-2</v>
      </c>
      <c r="AF763" s="50">
        <f t="shared" si="393"/>
        <v>8.8384026828636136E-2</v>
      </c>
      <c r="AG763" s="50">
        <f t="shared" si="394"/>
        <v>0</v>
      </c>
      <c r="AI763" s="50">
        <f t="shared" si="395"/>
        <v>0</v>
      </c>
      <c r="AJ763" s="50">
        <f t="shared" si="396"/>
        <v>0</v>
      </c>
      <c r="AK763" s="50">
        <f t="shared" si="397"/>
        <v>0</v>
      </c>
      <c r="AL763" s="50">
        <f t="shared" si="398"/>
        <v>0.67946355693396265</v>
      </c>
      <c r="AR763" s="50">
        <f t="shared" si="399"/>
        <v>0.89374110036845023</v>
      </c>
      <c r="AS763" s="50">
        <f t="shared" si="400"/>
        <v>0.79992047191355209</v>
      </c>
      <c r="AT763" s="50">
        <f t="shared" si="401"/>
        <v>1.0984879540760386</v>
      </c>
      <c r="AV763" s="49">
        <f t="shared" si="402"/>
        <v>0</v>
      </c>
      <c r="AW763" s="49">
        <f t="shared" si="403"/>
        <v>0</v>
      </c>
      <c r="AX763" s="49">
        <f t="shared" si="404"/>
        <v>0</v>
      </c>
      <c r="AY763" s="49">
        <f t="shared" si="405"/>
        <v>1823.924793691252</v>
      </c>
      <c r="AZ763" s="49">
        <f t="shared" si="406"/>
        <v>0</v>
      </c>
      <c r="BA763" s="49">
        <f t="shared" si="407"/>
        <v>0</v>
      </c>
      <c r="BB763" s="49">
        <f t="shared" si="408"/>
        <v>0</v>
      </c>
      <c r="BC763" s="49">
        <f t="shared" si="409"/>
        <v>0</v>
      </c>
      <c r="BD763" s="49">
        <f t="shared" si="410"/>
        <v>0</v>
      </c>
      <c r="BE763" s="49">
        <f t="shared" si="411"/>
        <v>2667.5663709721416</v>
      </c>
      <c r="BF763" s="49">
        <f t="shared" si="412"/>
        <v>2334.1413409410543</v>
      </c>
      <c r="BG763" s="49">
        <f t="shared" si="413"/>
        <v>3185.991670661273</v>
      </c>
      <c r="BH763" s="72">
        <f t="shared" si="414"/>
        <v>10011.624176265721</v>
      </c>
      <c r="BI763" s="49">
        <f>VLOOKUP(A763,'1_12'!A:O,15,0)</f>
        <v>23192.909999999996</v>
      </c>
      <c r="BJ763" s="73">
        <f t="shared" si="415"/>
        <v>-13181.285823734275</v>
      </c>
      <c r="BK763" s="50">
        <f t="shared" si="416"/>
        <v>5.1800181712388926E-3</v>
      </c>
    </row>
    <row r="764" spans="1:63" x14ac:dyDescent="0.3">
      <c r="A764" s="77" t="s">
        <v>1755</v>
      </c>
      <c r="B764" s="77" t="s">
        <v>465</v>
      </c>
      <c r="C764" s="77">
        <f>VLOOKUP(B764,Площадь!D:E,2,0)</f>
        <v>78.400000000000006</v>
      </c>
      <c r="D764" s="113"/>
      <c r="E764">
        <v>31</v>
      </c>
      <c r="F764">
        <v>28</v>
      </c>
      <c r="G764">
        <v>31</v>
      </c>
      <c r="H764">
        <v>30</v>
      </c>
      <c r="I764">
        <v>31</v>
      </c>
      <c r="J764">
        <v>30</v>
      </c>
      <c r="K764">
        <v>31</v>
      </c>
      <c r="L764">
        <v>31</v>
      </c>
      <c r="M764">
        <v>30</v>
      </c>
      <c r="N764">
        <v>31</v>
      </c>
      <c r="O764">
        <v>30</v>
      </c>
      <c r="P764">
        <v>31</v>
      </c>
      <c r="Q764">
        <f t="shared" si="423"/>
        <v>365</v>
      </c>
      <c r="R764" s="50">
        <f>VLOOKUP(B764,'Общие показания'!A:H,8,0)</f>
        <v>0</v>
      </c>
      <c r="S764" s="50">
        <f>VLOOKUP(B764,'Общие показания'!A:P,16,0)</f>
        <v>2.1260000000000012</v>
      </c>
      <c r="T764" s="50">
        <f t="shared" si="386"/>
        <v>0</v>
      </c>
      <c r="U764" s="50">
        <f t="shared" si="387"/>
        <v>0</v>
      </c>
      <c r="V764" s="50">
        <f t="shared" si="388"/>
        <v>0</v>
      </c>
      <c r="W764" s="50">
        <f t="shared" si="389"/>
        <v>0</v>
      </c>
      <c r="X764" s="50">
        <f t="shared" si="390"/>
        <v>0</v>
      </c>
      <c r="Y764" s="50"/>
      <c r="Z764" s="50"/>
      <c r="AA764" s="50"/>
      <c r="AB764" s="50"/>
      <c r="AC764" s="50"/>
      <c r="AD764" s="50">
        <f t="shared" si="391"/>
        <v>0.82405406397932335</v>
      </c>
      <c r="AE764" s="50">
        <f t="shared" si="392"/>
        <v>0.57363414905292143</v>
      </c>
      <c r="AF764" s="50">
        <f t="shared" si="393"/>
        <v>0.72831178696775645</v>
      </c>
      <c r="AG764" s="50">
        <f t="shared" si="394"/>
        <v>0</v>
      </c>
      <c r="AI764" s="50">
        <f t="shared" si="395"/>
        <v>0</v>
      </c>
      <c r="AJ764" s="50">
        <f t="shared" si="396"/>
        <v>0</v>
      </c>
      <c r="AK764" s="50">
        <f t="shared" si="397"/>
        <v>0</v>
      </c>
      <c r="AL764" s="50">
        <f t="shared" si="398"/>
        <v>0.88783238106037798</v>
      </c>
      <c r="AR764" s="50">
        <f t="shared" si="399"/>
        <v>1.1678217044814416</v>
      </c>
      <c r="AS764" s="50">
        <f t="shared" si="400"/>
        <v>1.0452294166337082</v>
      </c>
      <c r="AT764" s="50">
        <f t="shared" si="401"/>
        <v>1.4353575933260239</v>
      </c>
      <c r="AV764" s="49">
        <f t="shared" si="402"/>
        <v>0</v>
      </c>
      <c r="AW764" s="49">
        <f t="shared" si="403"/>
        <v>0</v>
      </c>
      <c r="AX764" s="49">
        <f t="shared" si="404"/>
        <v>0</v>
      </c>
      <c r="AY764" s="49">
        <f t="shared" si="405"/>
        <v>2383.2617304232363</v>
      </c>
      <c r="AZ764" s="49">
        <f t="shared" si="406"/>
        <v>0</v>
      </c>
      <c r="BA764" s="49">
        <f t="shared" si="407"/>
        <v>0</v>
      </c>
      <c r="BB764" s="49">
        <f t="shared" si="408"/>
        <v>0</v>
      </c>
      <c r="BC764" s="49">
        <f t="shared" si="409"/>
        <v>0</v>
      </c>
      <c r="BD764" s="49">
        <f t="shared" si="410"/>
        <v>0</v>
      </c>
      <c r="BE764" s="49">
        <f t="shared" si="411"/>
        <v>5346.9116378253393</v>
      </c>
      <c r="BF764" s="49">
        <f t="shared" si="412"/>
        <v>4345.6126011865617</v>
      </c>
      <c r="BG764" s="49">
        <f t="shared" si="413"/>
        <v>5808.0675376854115</v>
      </c>
      <c r="BH764" s="72">
        <f t="shared" si="414"/>
        <v>17883.853507120548</v>
      </c>
      <c r="BI764" s="49">
        <f>VLOOKUP(A764,'1_12'!A:O,15,0)</f>
        <v>30305.340000000011</v>
      </c>
      <c r="BJ764" s="73">
        <f t="shared" si="415"/>
        <v>-12421.486492879463</v>
      </c>
      <c r="BK764" s="50">
        <f t="shared" si="416"/>
        <v>7.0814637494701869E-3</v>
      </c>
    </row>
    <row r="765" spans="1:63" x14ac:dyDescent="0.3">
      <c r="A765" s="77" t="s">
        <v>1785</v>
      </c>
      <c r="B765" s="77" t="s">
        <v>413</v>
      </c>
      <c r="C765" s="77">
        <f>VLOOKUP(B765,Площадь!D:E,2,0)</f>
        <v>30.2</v>
      </c>
      <c r="D765" s="113"/>
      <c r="E765">
        <v>31</v>
      </c>
      <c r="F765">
        <v>28</v>
      </c>
      <c r="G765">
        <v>31</v>
      </c>
      <c r="H765">
        <v>30</v>
      </c>
      <c r="I765">
        <v>31</v>
      </c>
      <c r="J765">
        <v>30</v>
      </c>
      <c r="K765">
        <v>31</v>
      </c>
      <c r="L765">
        <v>3</v>
      </c>
      <c r="Q765">
        <f t="shared" si="423"/>
        <v>215</v>
      </c>
      <c r="R765" s="50">
        <f>VLOOKUP(B765,'Общие показания'!A:H,8,0)</f>
        <v>0.16850195219794523</v>
      </c>
      <c r="S765" s="50"/>
      <c r="T765" s="50">
        <f t="shared" si="386"/>
        <v>0</v>
      </c>
      <c r="U765" s="50">
        <f t="shared" si="387"/>
        <v>0</v>
      </c>
      <c r="V765" s="50">
        <f t="shared" si="388"/>
        <v>0</v>
      </c>
      <c r="W765" s="50">
        <f t="shared" si="389"/>
        <v>0.16850195219794523</v>
      </c>
      <c r="X765" s="50">
        <f t="shared" si="390"/>
        <v>0</v>
      </c>
      <c r="Y765" s="50"/>
      <c r="Z765" s="50"/>
      <c r="AA765" s="50"/>
      <c r="AB765" s="50"/>
      <c r="AC765" s="50"/>
      <c r="AD765" s="50">
        <f t="shared" si="391"/>
        <v>0</v>
      </c>
      <c r="AE765" s="50">
        <f t="shared" si="392"/>
        <v>0</v>
      </c>
      <c r="AF765" s="50">
        <f t="shared" si="393"/>
        <v>0</v>
      </c>
      <c r="AG765" s="50">
        <f t="shared" si="394"/>
        <v>0</v>
      </c>
      <c r="AI765" s="50">
        <f t="shared" si="395"/>
        <v>0</v>
      </c>
      <c r="AJ765" s="50">
        <f t="shared" si="396"/>
        <v>0</v>
      </c>
      <c r="AK765" s="50">
        <f t="shared" si="397"/>
        <v>0</v>
      </c>
      <c r="AL765" s="50">
        <f t="shared" si="398"/>
        <v>0.34199665699009457</v>
      </c>
      <c r="AR765" s="50">
        <f t="shared" si="399"/>
        <v>0</v>
      </c>
      <c r="AS765" s="50">
        <f t="shared" si="400"/>
        <v>0</v>
      </c>
      <c r="AT765" s="50">
        <f t="shared" si="401"/>
        <v>0</v>
      </c>
      <c r="AV765" s="49">
        <f t="shared" si="402"/>
        <v>0</v>
      </c>
      <c r="AW765" s="49">
        <f t="shared" si="403"/>
        <v>0</v>
      </c>
      <c r="AX765" s="49">
        <f t="shared" si="404"/>
        <v>0</v>
      </c>
      <c r="AY765" s="49">
        <f t="shared" si="405"/>
        <v>1370.3620465600065</v>
      </c>
      <c r="AZ765" s="49">
        <f t="shared" si="406"/>
        <v>0</v>
      </c>
      <c r="BA765" s="49">
        <f t="shared" si="407"/>
        <v>0</v>
      </c>
      <c r="BB765" s="49">
        <f t="shared" si="408"/>
        <v>0</v>
      </c>
      <c r="BC765" s="49">
        <f t="shared" si="409"/>
        <v>0</v>
      </c>
      <c r="BD765" s="49">
        <f t="shared" si="410"/>
        <v>0</v>
      </c>
      <c r="BE765" s="49">
        <f t="shared" si="411"/>
        <v>0</v>
      </c>
      <c r="BF765" s="49">
        <f t="shared" si="412"/>
        <v>0</v>
      </c>
      <c r="BG765" s="49">
        <f t="shared" si="413"/>
        <v>0</v>
      </c>
      <c r="BH765" s="72">
        <f t="shared" si="414"/>
        <v>1370.3620465600065</v>
      </c>
      <c r="BI765" s="49">
        <f>VLOOKUP(A765,'1_12'!A:O,15,0)</f>
        <v>5313.84</v>
      </c>
      <c r="BJ765" s="73">
        <f t="shared" si="415"/>
        <v>-3943.4779534399936</v>
      </c>
      <c r="BK765" s="50">
        <f t="shared" si="416"/>
        <v>1.4086606213798009E-3</v>
      </c>
    </row>
    <row r="766" spans="1:63" x14ac:dyDescent="0.3">
      <c r="A766" s="77" t="s">
        <v>2865</v>
      </c>
      <c r="B766" s="77" t="s">
        <v>413</v>
      </c>
      <c r="C766" s="77">
        <f>VLOOKUP(B766,Площадь!D:E,2,0)</f>
        <v>30.2</v>
      </c>
      <c r="D766" s="113">
        <v>45142</v>
      </c>
      <c r="L766">
        <f>31-L765</f>
        <v>28</v>
      </c>
      <c r="M766">
        <v>30</v>
      </c>
      <c r="N766">
        <v>31</v>
      </c>
      <c r="O766">
        <v>30</v>
      </c>
      <c r="P766">
        <v>31</v>
      </c>
      <c r="Q766">
        <f t="shared" si="423"/>
        <v>150</v>
      </c>
      <c r="R766" s="50"/>
      <c r="S766" s="50">
        <f>VLOOKUP(B766,'Общие показания'!A:P,16,0)</f>
        <v>2.6764980478020544</v>
      </c>
      <c r="T766" s="50">
        <f t="shared" si="386"/>
        <v>0</v>
      </c>
      <c r="U766" s="50">
        <f t="shared" si="387"/>
        <v>0</v>
      </c>
      <c r="V766" s="50">
        <f t="shared" si="388"/>
        <v>0</v>
      </c>
      <c r="W766" s="50">
        <f t="shared" si="389"/>
        <v>0</v>
      </c>
      <c r="X766" s="50">
        <f t="shared" si="390"/>
        <v>0</v>
      </c>
      <c r="Y766" s="50"/>
      <c r="Z766" s="50"/>
      <c r="AA766" s="50"/>
      <c r="AB766" s="50"/>
      <c r="AC766" s="50"/>
      <c r="AD766" s="50">
        <f t="shared" si="391"/>
        <v>1.0374313704252149</v>
      </c>
      <c r="AE766" s="50">
        <f t="shared" si="392"/>
        <v>0.72216871123835191</v>
      </c>
      <c r="AF766" s="50">
        <f t="shared" si="393"/>
        <v>0.91689796613848773</v>
      </c>
      <c r="AG766" s="50">
        <f t="shared" si="394"/>
        <v>0</v>
      </c>
      <c r="AI766" s="50">
        <f t="shared" si="395"/>
        <v>0</v>
      </c>
      <c r="AJ766" s="50">
        <f t="shared" si="396"/>
        <v>0</v>
      </c>
      <c r="AK766" s="50">
        <f t="shared" si="397"/>
        <v>0</v>
      </c>
      <c r="AL766" s="50">
        <f t="shared" si="398"/>
        <v>0</v>
      </c>
      <c r="AR766" s="50">
        <f t="shared" si="399"/>
        <v>0.44984968718545326</v>
      </c>
      <c r="AS766" s="50">
        <f t="shared" si="400"/>
        <v>0.4026266375298212</v>
      </c>
      <c r="AT766" s="50">
        <f t="shared" si="401"/>
        <v>0.55290560355160601</v>
      </c>
      <c r="AV766" s="49">
        <f t="shared" si="402"/>
        <v>0</v>
      </c>
      <c r="AW766" s="49">
        <f t="shared" si="403"/>
        <v>0</v>
      </c>
      <c r="AX766" s="49">
        <f t="shared" si="404"/>
        <v>0</v>
      </c>
      <c r="AY766" s="49">
        <f t="shared" si="405"/>
        <v>0</v>
      </c>
      <c r="AZ766" s="49">
        <f t="shared" si="406"/>
        <v>0</v>
      </c>
      <c r="BA766" s="49">
        <f t="shared" si="407"/>
        <v>0</v>
      </c>
      <c r="BB766" s="49">
        <f t="shared" si="408"/>
        <v>0</v>
      </c>
      <c r="BC766" s="49">
        <f t="shared" si="409"/>
        <v>0</v>
      </c>
      <c r="BD766" s="49">
        <f t="shared" si="410"/>
        <v>0</v>
      </c>
      <c r="BE766" s="49">
        <f t="shared" si="411"/>
        <v>3992.3977798077731</v>
      </c>
      <c r="BF766" s="49">
        <f t="shared" si="412"/>
        <v>3019.3556424193334</v>
      </c>
      <c r="BG766" s="49">
        <f t="shared" si="413"/>
        <v>3945.4819103333002</v>
      </c>
      <c r="BH766" s="72">
        <f t="shared" si="414"/>
        <v>10957.235332560405</v>
      </c>
      <c r="BI766" s="49">
        <f>VLOOKUP(A766,'1_12'!A:O,15,0)</f>
        <v>6359.8799999999992</v>
      </c>
      <c r="BJ766" s="73">
        <f t="shared" si="415"/>
        <v>4597.3553325604062</v>
      </c>
      <c r="BK766" s="50">
        <f t="shared" si="416"/>
        <v>1.1263465717629512E-2</v>
      </c>
    </row>
    <row r="767" spans="1:63" x14ac:dyDescent="0.3">
      <c r="A767" s="77" t="s">
        <v>1815</v>
      </c>
      <c r="B767" s="77" t="s">
        <v>478</v>
      </c>
      <c r="C767" s="77">
        <f>VLOOKUP(B767,Площадь!D:E,2,0)</f>
        <v>52</v>
      </c>
      <c r="D767" s="113"/>
      <c r="E767">
        <v>31</v>
      </c>
      <c r="F767">
        <v>28</v>
      </c>
      <c r="G767">
        <v>31</v>
      </c>
      <c r="H767">
        <v>30</v>
      </c>
      <c r="I767">
        <v>31</v>
      </c>
      <c r="J767">
        <v>30</v>
      </c>
      <c r="K767">
        <v>31</v>
      </c>
      <c r="L767">
        <v>31</v>
      </c>
      <c r="M767">
        <v>30</v>
      </c>
      <c r="N767">
        <v>31</v>
      </c>
      <c r="O767">
        <v>30</v>
      </c>
      <c r="P767">
        <v>31</v>
      </c>
      <c r="Q767">
        <f>SUM(E767:P767)</f>
        <v>365</v>
      </c>
      <c r="R767" s="50">
        <f>VLOOKUP(B767,'Общие показания'!A:H,8,0)</f>
        <v>0.29013581173156133</v>
      </c>
      <c r="S767" s="50">
        <f>VLOOKUP(B767,'Общие показания'!A:P,16,0)</f>
        <v>0.75986418826843938</v>
      </c>
      <c r="T767" s="50">
        <f t="shared" si="386"/>
        <v>0</v>
      </c>
      <c r="U767" s="50">
        <f t="shared" si="387"/>
        <v>0</v>
      </c>
      <c r="V767" s="50">
        <f t="shared" si="388"/>
        <v>0</v>
      </c>
      <c r="W767" s="50">
        <f t="shared" si="389"/>
        <v>0.29013581173156133</v>
      </c>
      <c r="X767" s="50">
        <f t="shared" si="390"/>
        <v>0</v>
      </c>
      <c r="Y767" s="50"/>
      <c r="Z767" s="50"/>
      <c r="AA767" s="50"/>
      <c r="AB767" s="50"/>
      <c r="AC767" s="50"/>
      <c r="AD767" s="50">
        <f t="shared" si="391"/>
        <v>0.29452924384522899</v>
      </c>
      <c r="AE767" s="50">
        <f t="shared" si="392"/>
        <v>0.20502542193469186</v>
      </c>
      <c r="AF767" s="50">
        <f t="shared" si="393"/>
        <v>0.26030952248851857</v>
      </c>
      <c r="AG767" s="50">
        <f t="shared" si="394"/>
        <v>0</v>
      </c>
      <c r="AI767" s="50">
        <f t="shared" si="395"/>
        <v>0</v>
      </c>
      <c r="AJ767" s="50">
        <f t="shared" si="396"/>
        <v>0</v>
      </c>
      <c r="AK767" s="50">
        <f t="shared" si="397"/>
        <v>0</v>
      </c>
      <c r="AL767" s="50">
        <f t="shared" si="398"/>
        <v>0.5888684160094344</v>
      </c>
      <c r="AR767" s="50">
        <f t="shared" si="399"/>
        <v>0.77457562031932348</v>
      </c>
      <c r="AS767" s="50">
        <f t="shared" si="400"/>
        <v>0.69326440899174513</v>
      </c>
      <c r="AT767" s="50">
        <f t="shared" si="401"/>
        <v>0.95202289353256675</v>
      </c>
      <c r="AV767" s="49">
        <f t="shared" si="402"/>
        <v>0</v>
      </c>
      <c r="AW767" s="49">
        <f t="shared" si="403"/>
        <v>0</v>
      </c>
      <c r="AX767" s="49">
        <f t="shared" si="404"/>
        <v>0</v>
      </c>
      <c r="AY767" s="49">
        <f t="shared" si="405"/>
        <v>2359.5637887788193</v>
      </c>
      <c r="AZ767" s="49">
        <f t="shared" si="406"/>
        <v>0</v>
      </c>
      <c r="BA767" s="49">
        <f t="shared" si="407"/>
        <v>0</v>
      </c>
      <c r="BB767" s="49">
        <f t="shared" si="408"/>
        <v>0</v>
      </c>
      <c r="BC767" s="49">
        <f t="shared" si="409"/>
        <v>0</v>
      </c>
      <c r="BD767" s="49">
        <f t="shared" si="410"/>
        <v>0</v>
      </c>
      <c r="BE767" s="49">
        <f t="shared" si="411"/>
        <v>2869.8623331687581</v>
      </c>
      <c r="BF767" s="49">
        <f t="shared" si="412"/>
        <v>2411.3332905456905</v>
      </c>
      <c r="BG767" s="49">
        <f t="shared" si="413"/>
        <v>3254.3366442703609</v>
      </c>
      <c r="BH767" s="72">
        <f t="shared" si="414"/>
        <v>10895.096056763628</v>
      </c>
      <c r="BI767" s="49">
        <f>VLOOKUP(A767,'1_12'!A:O,15,0)</f>
        <v>20100.509999999998</v>
      </c>
      <c r="BJ767" s="73">
        <f t="shared" si="415"/>
        <v>-9205.41394323637</v>
      </c>
      <c r="BK767" s="50">
        <f t="shared" si="416"/>
        <v>6.5043771455978693E-3</v>
      </c>
    </row>
    <row r="768" spans="1:63" x14ac:dyDescent="0.3">
      <c r="A768" s="77" t="s">
        <v>1299</v>
      </c>
      <c r="B768" s="77" t="s">
        <v>424</v>
      </c>
      <c r="C768" s="77">
        <f>VLOOKUP(B768,Площадь!D:E,2,0)</f>
        <v>60</v>
      </c>
      <c r="D768" s="113"/>
      <c r="E768">
        <v>31</v>
      </c>
      <c r="F768">
        <v>28</v>
      </c>
      <c r="G768">
        <v>31</v>
      </c>
      <c r="H768">
        <v>30</v>
      </c>
      <c r="I768">
        <v>31</v>
      </c>
      <c r="J768">
        <v>30</v>
      </c>
      <c r="K768">
        <v>23</v>
      </c>
      <c r="Q768">
        <f t="shared" ref="Q768:Q769" si="424">SUM(E768:P768)</f>
        <v>204</v>
      </c>
      <c r="R768" s="50">
        <f>VLOOKUP(B768,'Общие показания'!A:H,8,0)</f>
        <v>0</v>
      </c>
      <c r="S768" s="50"/>
      <c r="T768" s="50">
        <f t="shared" si="386"/>
        <v>0</v>
      </c>
      <c r="U768" s="50">
        <f t="shared" si="387"/>
        <v>0</v>
      </c>
      <c r="V768" s="50">
        <f t="shared" si="388"/>
        <v>0</v>
      </c>
      <c r="W768" s="50">
        <f t="shared" si="389"/>
        <v>0</v>
      </c>
      <c r="X768" s="50">
        <f t="shared" si="390"/>
        <v>0</v>
      </c>
      <c r="Y768" s="50"/>
      <c r="Z768" s="50"/>
      <c r="AA768" s="50"/>
      <c r="AB768" s="50"/>
      <c r="AC768" s="50"/>
      <c r="AD768" s="50">
        <f t="shared" si="391"/>
        <v>0</v>
      </c>
      <c r="AE768" s="50">
        <f t="shared" si="392"/>
        <v>0</v>
      </c>
      <c r="AF768" s="50">
        <f t="shared" si="393"/>
        <v>0</v>
      </c>
      <c r="AG768" s="50">
        <f t="shared" si="394"/>
        <v>0</v>
      </c>
      <c r="AI768" s="50">
        <f t="shared" si="395"/>
        <v>0</v>
      </c>
      <c r="AJ768" s="50">
        <f t="shared" si="396"/>
        <v>0</v>
      </c>
      <c r="AK768" s="50">
        <f t="shared" si="397"/>
        <v>0</v>
      </c>
      <c r="AL768" s="50">
        <f t="shared" si="398"/>
        <v>0.67946355693396265</v>
      </c>
      <c r="AR768" s="50">
        <f t="shared" si="399"/>
        <v>0</v>
      </c>
      <c r="AS768" s="50">
        <f t="shared" si="400"/>
        <v>0</v>
      </c>
      <c r="AT768" s="50">
        <f t="shared" si="401"/>
        <v>0</v>
      </c>
      <c r="AV768" s="49">
        <f t="shared" si="402"/>
        <v>0</v>
      </c>
      <c r="AW768" s="49">
        <f t="shared" si="403"/>
        <v>0</v>
      </c>
      <c r="AX768" s="49">
        <f t="shared" si="404"/>
        <v>0</v>
      </c>
      <c r="AY768" s="49">
        <f t="shared" si="405"/>
        <v>1823.924793691252</v>
      </c>
      <c r="AZ768" s="49">
        <f t="shared" si="406"/>
        <v>0</v>
      </c>
      <c r="BA768" s="49">
        <f t="shared" si="407"/>
        <v>0</v>
      </c>
      <c r="BB768" s="49">
        <f t="shared" si="408"/>
        <v>0</v>
      </c>
      <c r="BC768" s="49">
        <f t="shared" si="409"/>
        <v>0</v>
      </c>
      <c r="BD768" s="49">
        <f t="shared" si="410"/>
        <v>0</v>
      </c>
      <c r="BE768" s="49">
        <f t="shared" si="411"/>
        <v>0</v>
      </c>
      <c r="BF768" s="49">
        <f t="shared" si="412"/>
        <v>0</v>
      </c>
      <c r="BG768" s="49">
        <f t="shared" si="413"/>
        <v>0</v>
      </c>
      <c r="BH768" s="72">
        <f t="shared" si="414"/>
        <v>1823.924793691252</v>
      </c>
      <c r="BI768" s="49">
        <f>VLOOKUP(A768,'1_12'!A:O,15,0)</f>
        <v>9642.93</v>
      </c>
      <c r="BJ768" s="73">
        <f t="shared" si="415"/>
        <v>-7819.0052063087478</v>
      </c>
      <c r="BK768" s="50">
        <f t="shared" si="416"/>
        <v>9.4369938463050365E-4</v>
      </c>
    </row>
    <row r="769" spans="1:63" x14ac:dyDescent="0.3">
      <c r="A769" s="77" t="s">
        <v>2834</v>
      </c>
      <c r="B769" s="77" t="s">
        <v>424</v>
      </c>
      <c r="C769" s="77">
        <f>VLOOKUP(B769,Площадь!D:E,2,0)</f>
        <v>60</v>
      </c>
      <c r="D769" s="113">
        <v>45131</v>
      </c>
      <c r="K769">
        <f>31-K768</f>
        <v>8</v>
      </c>
      <c r="L769">
        <v>31</v>
      </c>
      <c r="M769">
        <v>30</v>
      </c>
      <c r="N769">
        <v>31</v>
      </c>
      <c r="O769">
        <v>30</v>
      </c>
      <c r="P769">
        <v>31</v>
      </c>
      <c r="Q769">
        <f t="shared" si="424"/>
        <v>161</v>
      </c>
      <c r="R769" s="50"/>
      <c r="S769" s="50">
        <f>VLOOKUP(B769,'Общие показания'!A:P,16,0)</f>
        <v>2.9260000000000019</v>
      </c>
      <c r="T769" s="50">
        <f t="shared" ref="T769:T832" si="425">R769*$T$1/31*E769</f>
        <v>0</v>
      </c>
      <c r="U769" s="50">
        <f t="shared" ref="U769:U832" si="426">R769*$U$1/28*F769</f>
        <v>0</v>
      </c>
      <c r="V769" s="50">
        <f t="shared" ref="V769:V832" si="427">R769*$V$1/31*G769</f>
        <v>0</v>
      </c>
      <c r="W769" s="50">
        <f t="shared" ref="W769:W832" si="428">R769*W$1/30*H769</f>
        <v>0</v>
      </c>
      <c r="X769" s="50">
        <f t="shared" ref="X769:X832" si="429">SUM(T769:W769)-R769</f>
        <v>0</v>
      </c>
      <c r="Y769" s="50"/>
      <c r="Z769" s="50"/>
      <c r="AA769" s="50"/>
      <c r="AB769" s="50"/>
      <c r="AC769" s="50"/>
      <c r="AD769" s="50">
        <f t="shared" ref="AD769:AD832" si="430">(S769*$AD$1)/31*N769</f>
        <v>1.1341402592678742</v>
      </c>
      <c r="AE769" s="50">
        <f t="shared" ref="AE769:AE832" si="431">(S769*$AE$1)/30*O769</f>
        <v>0.78948895584611867</v>
      </c>
      <c r="AF769" s="50">
        <f t="shared" ref="AF769:AF832" si="432">(S769*$AF$1)/31*P769</f>
        <v>1.0023707848860093</v>
      </c>
      <c r="AG769" s="50">
        <f t="shared" ref="AG769:AG832" si="433">S769-AD769-AE769-AF769</f>
        <v>0</v>
      </c>
      <c r="AI769" s="50">
        <f t="shared" si="395"/>
        <v>0</v>
      </c>
      <c r="AJ769" s="50">
        <f t="shared" si="396"/>
        <v>0</v>
      </c>
      <c r="AK769" s="50">
        <f t="shared" si="397"/>
        <v>0</v>
      </c>
      <c r="AL769" s="50">
        <f t="shared" si="398"/>
        <v>0</v>
      </c>
      <c r="AR769" s="50">
        <f t="shared" si="399"/>
        <v>0.89374110036845023</v>
      </c>
      <c r="AS769" s="50">
        <f t="shared" si="400"/>
        <v>0.79992047191355209</v>
      </c>
      <c r="AT769" s="50">
        <f t="shared" si="401"/>
        <v>1.0984879540760386</v>
      </c>
      <c r="AV769" s="49">
        <f t="shared" si="402"/>
        <v>0</v>
      </c>
      <c r="AW769" s="49">
        <f t="shared" si="403"/>
        <v>0</v>
      </c>
      <c r="AX769" s="49">
        <f t="shared" si="404"/>
        <v>0</v>
      </c>
      <c r="AY769" s="49">
        <f t="shared" si="405"/>
        <v>0</v>
      </c>
      <c r="AZ769" s="49">
        <f t="shared" si="406"/>
        <v>0</v>
      </c>
      <c r="BA769" s="49">
        <f t="shared" si="407"/>
        <v>0</v>
      </c>
      <c r="BB769" s="49">
        <f t="shared" si="408"/>
        <v>0</v>
      </c>
      <c r="BC769" s="49">
        <f t="shared" si="409"/>
        <v>0</v>
      </c>
      <c r="BD769" s="49">
        <f t="shared" si="410"/>
        <v>0</v>
      </c>
      <c r="BE769" s="49">
        <f t="shared" si="411"/>
        <v>5443.5636065533645</v>
      </c>
      <c r="BF769" s="49">
        <f t="shared" si="412"/>
        <v>4266.54709150095</v>
      </c>
      <c r="BG769" s="49">
        <f t="shared" si="413"/>
        <v>5639.4611645201621</v>
      </c>
      <c r="BH769" s="72">
        <f t="shared" si="414"/>
        <v>15349.571862574478</v>
      </c>
      <c r="BI769" s="49">
        <f>VLOOKUP(A769,'1_12'!A:O,15,0)</f>
        <v>13549.98</v>
      </c>
      <c r="BJ769" s="73">
        <f t="shared" si="415"/>
        <v>1799.591862574478</v>
      </c>
      <c r="BK769" s="50">
        <f t="shared" si="416"/>
        <v>7.941874342163948E-3</v>
      </c>
    </row>
    <row r="770" spans="1:63" x14ac:dyDescent="0.3">
      <c r="A770" s="77" t="s">
        <v>1301</v>
      </c>
      <c r="B770" s="77" t="s">
        <v>483</v>
      </c>
      <c r="C770" s="77">
        <f>VLOOKUP(B770,Площадь!D:E,2,0)</f>
        <v>78.400000000000006</v>
      </c>
      <c r="D770" s="113"/>
      <c r="E770">
        <v>31</v>
      </c>
      <c r="F770">
        <v>28</v>
      </c>
      <c r="G770">
        <v>31</v>
      </c>
      <c r="H770">
        <v>30</v>
      </c>
      <c r="I770">
        <v>31</v>
      </c>
      <c r="J770">
        <v>30</v>
      </c>
      <c r="K770">
        <v>31</v>
      </c>
      <c r="L770">
        <v>31</v>
      </c>
      <c r="M770">
        <v>30</v>
      </c>
      <c r="N770">
        <v>31</v>
      </c>
      <c r="O770">
        <v>30</v>
      </c>
      <c r="P770">
        <v>31</v>
      </c>
      <c r="Q770">
        <f t="shared" ref="Q770:Q790" si="434">SUM(E770:P770)</f>
        <v>365</v>
      </c>
      <c r="R770" s="50">
        <f>VLOOKUP(B770,'Общие показания'!A:H,8,0)</f>
        <v>0.43743553153373865</v>
      </c>
      <c r="S770" s="50">
        <f>VLOOKUP(B770,'Общие показания'!A:P,16,0)</f>
        <v>0</v>
      </c>
      <c r="T770" s="50">
        <f t="shared" si="425"/>
        <v>0</v>
      </c>
      <c r="U770" s="50">
        <f t="shared" si="426"/>
        <v>0</v>
      </c>
      <c r="V770" s="50">
        <f t="shared" si="427"/>
        <v>0</v>
      </c>
      <c r="W770" s="50">
        <f t="shared" si="428"/>
        <v>0.43743553153373865</v>
      </c>
      <c r="X770" s="50">
        <f t="shared" si="429"/>
        <v>0</v>
      </c>
      <c r="Y770" s="50"/>
      <c r="Z770" s="50"/>
      <c r="AA770" s="50"/>
      <c r="AB770" s="50"/>
      <c r="AC770" s="50"/>
      <c r="AD770" s="50">
        <f t="shared" si="430"/>
        <v>0</v>
      </c>
      <c r="AE770" s="50">
        <f t="shared" si="431"/>
        <v>0</v>
      </c>
      <c r="AF770" s="50">
        <f t="shared" si="432"/>
        <v>0</v>
      </c>
      <c r="AG770" s="50">
        <f t="shared" si="433"/>
        <v>0</v>
      </c>
      <c r="AI770" s="50">
        <f t="shared" si="395"/>
        <v>0</v>
      </c>
      <c r="AJ770" s="50">
        <f t="shared" si="396"/>
        <v>0</v>
      </c>
      <c r="AK770" s="50">
        <f t="shared" si="397"/>
        <v>0</v>
      </c>
      <c r="AL770" s="50">
        <f t="shared" si="398"/>
        <v>0.88783238106037798</v>
      </c>
      <c r="AR770" s="50">
        <f t="shared" si="399"/>
        <v>1.1678217044814416</v>
      </c>
      <c r="AS770" s="50">
        <f t="shared" si="400"/>
        <v>1.0452294166337082</v>
      </c>
      <c r="AT770" s="50">
        <f t="shared" si="401"/>
        <v>1.4353575933260239</v>
      </c>
      <c r="AV770" s="49">
        <f t="shared" si="402"/>
        <v>0</v>
      </c>
      <c r="AW770" s="49">
        <f t="shared" si="403"/>
        <v>0</v>
      </c>
      <c r="AX770" s="49">
        <f t="shared" si="404"/>
        <v>0</v>
      </c>
      <c r="AY770" s="49">
        <f t="shared" si="405"/>
        <v>3557.4961738511433</v>
      </c>
      <c r="AZ770" s="49">
        <f t="shared" si="406"/>
        <v>0</v>
      </c>
      <c r="BA770" s="49">
        <f t="shared" si="407"/>
        <v>0</v>
      </c>
      <c r="BB770" s="49">
        <f t="shared" si="408"/>
        <v>0</v>
      </c>
      <c r="BC770" s="49">
        <f t="shared" si="409"/>
        <v>0</v>
      </c>
      <c r="BD770" s="49">
        <f t="shared" si="410"/>
        <v>0</v>
      </c>
      <c r="BE770" s="49">
        <f t="shared" si="411"/>
        <v>3134.8538706418026</v>
      </c>
      <c r="BF770" s="49">
        <f t="shared" si="412"/>
        <v>2805.772036834861</v>
      </c>
      <c r="BG770" s="49">
        <f t="shared" si="413"/>
        <v>3853.0165092206457</v>
      </c>
      <c r="BH770" s="72">
        <f t="shared" si="414"/>
        <v>13351.138590548453</v>
      </c>
      <c r="BI770" s="49">
        <f>VLOOKUP(A770,'1_12'!A:O,15,0)</f>
        <v>30305.340000000011</v>
      </c>
      <c r="BJ770" s="73">
        <f t="shared" si="415"/>
        <v>-16954.201409451558</v>
      </c>
      <c r="BK770" s="50">
        <f t="shared" si="416"/>
        <v>5.2866460746548577E-3</v>
      </c>
    </row>
    <row r="771" spans="1:63" x14ac:dyDescent="0.3">
      <c r="A771" s="77" t="s">
        <v>1616</v>
      </c>
      <c r="B771" s="77" t="s">
        <v>463</v>
      </c>
      <c r="C771" s="77">
        <f>VLOOKUP(B771,Площадь!D:E,2,0)</f>
        <v>30.2</v>
      </c>
      <c r="D771" s="113"/>
      <c r="E771">
        <v>31</v>
      </c>
      <c r="F771">
        <v>28</v>
      </c>
      <c r="G771">
        <v>31</v>
      </c>
      <c r="H771">
        <v>30</v>
      </c>
      <c r="I771">
        <v>31</v>
      </c>
      <c r="J771">
        <v>30</v>
      </c>
      <c r="K771">
        <v>31</v>
      </c>
      <c r="L771">
        <v>31</v>
      </c>
      <c r="M771">
        <v>30</v>
      </c>
      <c r="N771">
        <v>31</v>
      </c>
      <c r="O771">
        <v>30</v>
      </c>
      <c r="P771">
        <v>31</v>
      </c>
      <c r="Q771">
        <f t="shared" si="434"/>
        <v>365</v>
      </c>
      <c r="R771" s="50">
        <f>VLOOKUP(B771,'Общие показания'!A:H,8,0)</f>
        <v>0.16850195219794523</v>
      </c>
      <c r="S771" s="50">
        <f>VLOOKUP(B771,'Общие показания'!A:P,16,0)</f>
        <v>0.40849804780205545</v>
      </c>
      <c r="T771" s="50">
        <f t="shared" si="425"/>
        <v>0</v>
      </c>
      <c r="U771" s="50">
        <f t="shared" si="426"/>
        <v>0</v>
      </c>
      <c r="V771" s="50">
        <f t="shared" si="427"/>
        <v>0</v>
      </c>
      <c r="W771" s="50">
        <f t="shared" si="428"/>
        <v>0.16850195219794523</v>
      </c>
      <c r="X771" s="50">
        <f t="shared" si="429"/>
        <v>0</v>
      </c>
      <c r="Y771" s="50"/>
      <c r="Z771" s="50"/>
      <c r="AA771" s="50"/>
      <c r="AB771" s="50"/>
      <c r="AC771" s="50"/>
      <c r="AD771" s="50">
        <f t="shared" si="430"/>
        <v>0.15833700678217474</v>
      </c>
      <c r="AE771" s="50">
        <f t="shared" si="431"/>
        <v>0.11022033397963855</v>
      </c>
      <c r="AF771" s="50">
        <f t="shared" si="432"/>
        <v>0.13994070704024217</v>
      </c>
      <c r="AG771" s="50">
        <f t="shared" si="433"/>
        <v>0</v>
      </c>
      <c r="AI771" s="50">
        <f t="shared" si="395"/>
        <v>0</v>
      </c>
      <c r="AJ771" s="50">
        <f t="shared" si="396"/>
        <v>0</v>
      </c>
      <c r="AK771" s="50">
        <f t="shared" si="397"/>
        <v>0</v>
      </c>
      <c r="AL771" s="50">
        <f t="shared" si="398"/>
        <v>0.34199665699009457</v>
      </c>
      <c r="AR771" s="50">
        <f t="shared" si="399"/>
        <v>0.44984968718545326</v>
      </c>
      <c r="AS771" s="50">
        <f t="shared" si="400"/>
        <v>0.4026266375298212</v>
      </c>
      <c r="AT771" s="50">
        <f t="shared" si="401"/>
        <v>0.55290560355160601</v>
      </c>
      <c r="AV771" s="49">
        <f t="shared" si="402"/>
        <v>0</v>
      </c>
      <c r="AW771" s="49">
        <f t="shared" si="403"/>
        <v>0</v>
      </c>
      <c r="AX771" s="49">
        <f t="shared" si="404"/>
        <v>0</v>
      </c>
      <c r="AY771" s="49">
        <f t="shared" si="405"/>
        <v>1370.3620465600065</v>
      </c>
      <c r="AZ771" s="49">
        <f t="shared" si="406"/>
        <v>0</v>
      </c>
      <c r="BA771" s="49">
        <f t="shared" si="407"/>
        <v>0</v>
      </c>
      <c r="BB771" s="49">
        <f t="shared" si="408"/>
        <v>0</v>
      </c>
      <c r="BC771" s="49">
        <f t="shared" si="409"/>
        <v>0</v>
      </c>
      <c r="BD771" s="49">
        <f t="shared" si="410"/>
        <v>0</v>
      </c>
      <c r="BE771" s="49">
        <f t="shared" si="411"/>
        <v>1632.5920338189421</v>
      </c>
      <c r="BF771" s="49">
        <f t="shared" si="412"/>
        <v>1376.6658964411336</v>
      </c>
      <c r="BG771" s="49">
        <f t="shared" si="413"/>
        <v>1859.8489223003337</v>
      </c>
      <c r="BH771" s="72">
        <f t="shared" si="414"/>
        <v>6239.4688991204157</v>
      </c>
      <c r="BI771" s="49">
        <f>VLOOKUP(A771,'1_12'!A:O,15,0)</f>
        <v>11673.72</v>
      </c>
      <c r="BJ771" s="73">
        <f t="shared" si="415"/>
        <v>-5434.2511008795836</v>
      </c>
      <c r="BK771" s="50">
        <f t="shared" si="416"/>
        <v>6.4138481933139506E-3</v>
      </c>
    </row>
    <row r="772" spans="1:63" x14ac:dyDescent="0.3">
      <c r="A772" s="77" t="s">
        <v>1373</v>
      </c>
      <c r="B772" s="77" t="s">
        <v>423</v>
      </c>
      <c r="C772" s="77">
        <f>VLOOKUP(B772,Площадь!D:E,2,0)</f>
        <v>52</v>
      </c>
      <c r="D772" s="113"/>
      <c r="E772">
        <v>31</v>
      </c>
      <c r="F772">
        <v>28</v>
      </c>
      <c r="G772">
        <v>31</v>
      </c>
      <c r="H772">
        <v>30</v>
      </c>
      <c r="I772">
        <v>31</v>
      </c>
      <c r="J772">
        <v>30</v>
      </c>
      <c r="K772">
        <v>31</v>
      </c>
      <c r="L772">
        <v>31</v>
      </c>
      <c r="M772">
        <v>30</v>
      </c>
      <c r="N772">
        <v>31</v>
      </c>
      <c r="O772">
        <v>30</v>
      </c>
      <c r="P772">
        <v>31</v>
      </c>
      <c r="Q772">
        <f t="shared" si="434"/>
        <v>365</v>
      </c>
      <c r="R772" s="50">
        <f>VLOOKUP(B772,'Общие показания'!A:H,8,0)</f>
        <v>0.29013581173156133</v>
      </c>
      <c r="S772" s="50">
        <f>VLOOKUP(B772,'Общие показания'!A:P,16,0)</f>
        <v>0</v>
      </c>
      <c r="T772" s="50">
        <f t="shared" si="425"/>
        <v>0</v>
      </c>
      <c r="U772" s="50">
        <f t="shared" si="426"/>
        <v>0</v>
      </c>
      <c r="V772" s="50">
        <f t="shared" si="427"/>
        <v>0</v>
      </c>
      <c r="W772" s="50">
        <f t="shared" si="428"/>
        <v>0.29013581173156133</v>
      </c>
      <c r="X772" s="50">
        <f t="shared" si="429"/>
        <v>0</v>
      </c>
      <c r="Y772" s="50"/>
      <c r="Z772" s="50"/>
      <c r="AA772" s="50"/>
      <c r="AB772" s="50"/>
      <c r="AC772" s="50"/>
      <c r="AD772" s="50">
        <f t="shared" si="430"/>
        <v>0</v>
      </c>
      <c r="AE772" s="50">
        <f t="shared" si="431"/>
        <v>0</v>
      </c>
      <c r="AF772" s="50">
        <f t="shared" si="432"/>
        <v>0</v>
      </c>
      <c r="AG772" s="50">
        <f t="shared" si="433"/>
        <v>0</v>
      </c>
      <c r="AI772" s="50">
        <f t="shared" ref="AI772:AI835" si="435">(C772*$AI$1)/31*E772</f>
        <v>0</v>
      </c>
      <c r="AJ772" s="50">
        <f t="shared" ref="AJ772:AJ835" si="436">(C772*$AJ$1)/28*F772</f>
        <v>0</v>
      </c>
      <c r="AK772" s="50">
        <f t="shared" ref="AK772:AK835" si="437">(C772*$AK$1)/31*G772</f>
        <v>0</v>
      </c>
      <c r="AL772" s="50">
        <f t="shared" ref="AL772:AL835" si="438">(C772*$AL$1)/30*H772</f>
        <v>0.5888684160094344</v>
      </c>
      <c r="AR772" s="50">
        <f t="shared" ref="AR772:AR835" si="439">(C772*$AR$1)/31*N772</f>
        <v>0.77457562031932348</v>
      </c>
      <c r="AS772" s="50">
        <f t="shared" ref="AS772:AS835" si="440">(C772*$AS$1)/30*O772</f>
        <v>0.69326440899174513</v>
      </c>
      <c r="AT772" s="50">
        <f t="shared" ref="AT772:AT835" si="441">(C772*$AT$1)/31*P772</f>
        <v>0.95202289353256675</v>
      </c>
      <c r="AV772" s="49">
        <f t="shared" ref="AV772:AV835" si="442">(T772+AI772)*$AV$1</f>
        <v>0</v>
      </c>
      <c r="AW772" s="49">
        <f t="shared" ref="AW772:AW835" si="443">(U772+AJ772)*$AW$1</f>
        <v>0</v>
      </c>
      <c r="AX772" s="49">
        <f t="shared" ref="AX772:AX835" si="444">(V772+AK772)*$AX$1</f>
        <v>0</v>
      </c>
      <c r="AY772" s="49">
        <f t="shared" ref="AY772:AY835" si="445">(W772+AL772)*$AY$1</f>
        <v>2359.5637887788193</v>
      </c>
      <c r="AZ772" s="49">
        <f t="shared" ref="AZ772:AZ835" si="446">(Y772+AM772)*$AZ$1</f>
        <v>0</v>
      </c>
      <c r="BA772" s="49">
        <f t="shared" ref="BA772:BA835" si="447">(Z772+AN772)*$BA$1</f>
        <v>0</v>
      </c>
      <c r="BB772" s="49">
        <f t="shared" ref="BB772:BB835" si="448">(AA772+AO772)*$BB$1</f>
        <v>0</v>
      </c>
      <c r="BC772" s="49">
        <f t="shared" ref="BC772:BC835" si="449">(AB772+AP772)*$BC$1</f>
        <v>0</v>
      </c>
      <c r="BD772" s="49">
        <f t="shared" ref="BD772:BD835" si="450">(AC772+AQ772)*$BD$1</f>
        <v>0</v>
      </c>
      <c r="BE772" s="49">
        <f t="shared" ref="BE772:BE835" si="451">(AD772+AR772)*$BE$1</f>
        <v>2079.2398121603792</v>
      </c>
      <c r="BF772" s="49">
        <f t="shared" ref="BF772:BF835" si="452">(AE772+AS772)*$BF$1</f>
        <v>1860.971248921081</v>
      </c>
      <c r="BG772" s="49">
        <f t="shared" ref="BG772:BG835" si="453">(AF772+AT772)*$BG$1</f>
        <v>2555.5721744830812</v>
      </c>
      <c r="BH772" s="72">
        <f t="shared" ref="BH772:BH835" si="454">SUM(AV772:BG772)</f>
        <v>8855.3470243433603</v>
      </c>
      <c r="BI772" s="49">
        <f>VLOOKUP(A772,'1_12'!A:O,15,0)</f>
        <v>20100.509999999998</v>
      </c>
      <c r="BJ772" s="73">
        <f t="shared" ref="BJ772:BJ835" si="455">BH772-BI772</f>
        <v>-11245.162975656638</v>
      </c>
      <c r="BK772" s="50">
        <f t="shared" ref="BK772:BK835" si="456">(SUM(T772:W772)+SUM(AD772:AF772)+SUM(AI772:AL772)+SUM(AR772:AT772))/12/C772</f>
        <v>5.2866460746548577E-3</v>
      </c>
    </row>
    <row r="773" spans="1:63" x14ac:dyDescent="0.3">
      <c r="A773" s="77" t="s">
        <v>1690</v>
      </c>
      <c r="B773" s="77" t="s">
        <v>136</v>
      </c>
      <c r="C773" s="77">
        <f>VLOOKUP(B773,Площадь!D:E,2,0)</f>
        <v>80.7</v>
      </c>
      <c r="D773" s="113"/>
      <c r="E773">
        <v>31</v>
      </c>
      <c r="F773">
        <v>28</v>
      </c>
      <c r="G773">
        <v>31</v>
      </c>
      <c r="H773">
        <v>30</v>
      </c>
      <c r="I773">
        <v>31</v>
      </c>
      <c r="J773">
        <v>30</v>
      </c>
      <c r="K773">
        <v>31</v>
      </c>
      <c r="L773">
        <v>31</v>
      </c>
      <c r="M773">
        <v>30</v>
      </c>
      <c r="N773">
        <v>31</v>
      </c>
      <c r="O773">
        <v>30</v>
      </c>
      <c r="P773">
        <v>31</v>
      </c>
      <c r="Q773">
        <f t="shared" si="434"/>
        <v>365</v>
      </c>
      <c r="R773" s="50">
        <f>VLOOKUP(B773,'Общие показания'!A:H,8,0)</f>
        <v>0</v>
      </c>
      <c r="S773" s="50">
        <f>VLOOKUP(B773,'Общие показания'!A:P,16,0)</f>
        <v>2.2439999999999998</v>
      </c>
      <c r="T773" s="50">
        <f t="shared" si="425"/>
        <v>0</v>
      </c>
      <c r="U773" s="50">
        <f t="shared" si="426"/>
        <v>0</v>
      </c>
      <c r="V773" s="50">
        <f t="shared" si="427"/>
        <v>0</v>
      </c>
      <c r="W773" s="50">
        <f t="shared" si="428"/>
        <v>0</v>
      </c>
      <c r="X773" s="50">
        <f t="shared" si="429"/>
        <v>0</v>
      </c>
      <c r="Y773" s="50"/>
      <c r="Z773" s="50"/>
      <c r="AA773" s="50"/>
      <c r="AB773" s="50"/>
      <c r="AC773" s="50"/>
      <c r="AD773" s="50">
        <f t="shared" si="430"/>
        <v>0.86979177778438399</v>
      </c>
      <c r="AE773" s="50">
        <f t="shared" si="431"/>
        <v>0.60547273305491767</v>
      </c>
      <c r="AF773" s="50">
        <f t="shared" si="432"/>
        <v>0.76873548916069823</v>
      </c>
      <c r="AG773" s="50">
        <f t="shared" si="433"/>
        <v>0</v>
      </c>
      <c r="AI773" s="50">
        <f t="shared" si="435"/>
        <v>0</v>
      </c>
      <c r="AJ773" s="50">
        <f t="shared" si="436"/>
        <v>0</v>
      </c>
      <c r="AK773" s="50">
        <f t="shared" si="437"/>
        <v>0</v>
      </c>
      <c r="AL773" s="50">
        <f t="shared" si="438"/>
        <v>0.91387848407617989</v>
      </c>
      <c r="AR773" s="50">
        <f t="shared" si="439"/>
        <v>1.2020817799955656</v>
      </c>
      <c r="AS773" s="50">
        <f t="shared" si="440"/>
        <v>1.0758930347237277</v>
      </c>
      <c r="AT773" s="50">
        <f t="shared" si="441"/>
        <v>1.4774662982322719</v>
      </c>
      <c r="AV773" s="49">
        <f t="shared" si="442"/>
        <v>0</v>
      </c>
      <c r="AW773" s="49">
        <f t="shared" si="443"/>
        <v>0</v>
      </c>
      <c r="AX773" s="49">
        <f t="shared" si="444"/>
        <v>0</v>
      </c>
      <c r="AY773" s="49">
        <f t="shared" si="445"/>
        <v>2453.1788475147346</v>
      </c>
      <c r="AZ773" s="49">
        <f t="shared" si="446"/>
        <v>0</v>
      </c>
      <c r="BA773" s="49">
        <f t="shared" si="447"/>
        <v>0</v>
      </c>
      <c r="BB773" s="49">
        <f t="shared" si="448"/>
        <v>0</v>
      </c>
      <c r="BC773" s="49">
        <f t="shared" si="449"/>
        <v>0</v>
      </c>
      <c r="BD773" s="49">
        <f t="shared" si="450"/>
        <v>0</v>
      </c>
      <c r="BE773" s="49">
        <f t="shared" si="451"/>
        <v>5561.6545035621857</v>
      </c>
      <c r="BF773" s="49">
        <f t="shared" si="452"/>
        <v>4513.3910123942842</v>
      </c>
      <c r="BG773" s="49">
        <f t="shared" si="453"/>
        <v>6029.6142300061938</v>
      </c>
      <c r="BH773" s="72">
        <f t="shared" si="454"/>
        <v>18557.838593477398</v>
      </c>
      <c r="BI773" s="49">
        <f>VLOOKUP(A773,'1_12'!A:O,15,0)</f>
        <v>31194.449999999997</v>
      </c>
      <c r="BJ773" s="73">
        <f t="shared" si="455"/>
        <v>-12636.611406522599</v>
      </c>
      <c r="BK773" s="50">
        <f t="shared" si="456"/>
        <v>7.1389091253900704E-3</v>
      </c>
    </row>
    <row r="774" spans="1:63" x14ac:dyDescent="0.3">
      <c r="A774" s="77" t="s">
        <v>1707</v>
      </c>
      <c r="B774" s="77" t="s">
        <v>451</v>
      </c>
      <c r="C774" s="77">
        <f>VLOOKUP(B774,Площадь!D:E,2,0)</f>
        <v>60</v>
      </c>
      <c r="D774" s="113"/>
      <c r="E774">
        <v>31</v>
      </c>
      <c r="F774">
        <v>28</v>
      </c>
      <c r="G774">
        <v>31</v>
      </c>
      <c r="H774">
        <v>30</v>
      </c>
      <c r="I774">
        <v>31</v>
      </c>
      <c r="J774">
        <v>30</v>
      </c>
      <c r="K774">
        <v>31</v>
      </c>
      <c r="L774">
        <v>31</v>
      </c>
      <c r="M774">
        <v>30</v>
      </c>
      <c r="N774">
        <v>31</v>
      </c>
      <c r="O774">
        <v>30</v>
      </c>
      <c r="P774">
        <v>31</v>
      </c>
      <c r="Q774">
        <f t="shared" si="434"/>
        <v>365</v>
      </c>
      <c r="R774" s="50">
        <f>VLOOKUP(B774,'Общие показания'!A:H,8,0)</f>
        <v>2E-3</v>
      </c>
      <c r="S774" s="50">
        <f>VLOOKUP(B774,'Общие показания'!A:P,16,0)</f>
        <v>0.61899999999999977</v>
      </c>
      <c r="T774" s="50">
        <f t="shared" si="425"/>
        <v>0</v>
      </c>
      <c r="U774" s="50">
        <f t="shared" si="426"/>
        <v>0</v>
      </c>
      <c r="V774" s="50">
        <f t="shared" si="427"/>
        <v>0</v>
      </c>
      <c r="W774" s="50">
        <f t="shared" si="428"/>
        <v>2E-3</v>
      </c>
      <c r="X774" s="50">
        <f t="shared" si="429"/>
        <v>0</v>
      </c>
      <c r="Y774" s="50"/>
      <c r="Z774" s="50"/>
      <c r="AA774" s="50"/>
      <c r="AB774" s="50"/>
      <c r="AC774" s="50"/>
      <c r="AD774" s="50">
        <f t="shared" si="430"/>
        <v>0.23992919360451584</v>
      </c>
      <c r="AE774" s="50">
        <f t="shared" si="431"/>
        <v>0.16701765675623614</v>
      </c>
      <c r="AF774" s="50">
        <f t="shared" si="432"/>
        <v>0.21205314963924782</v>
      </c>
      <c r="AG774" s="50">
        <f t="shared" si="433"/>
        <v>0</v>
      </c>
      <c r="AI774" s="50">
        <f t="shared" si="435"/>
        <v>0</v>
      </c>
      <c r="AJ774" s="50">
        <f t="shared" si="436"/>
        <v>0</v>
      </c>
      <c r="AK774" s="50">
        <f t="shared" si="437"/>
        <v>0</v>
      </c>
      <c r="AL774" s="50">
        <f t="shared" si="438"/>
        <v>0.67946355693396265</v>
      </c>
      <c r="AR774" s="50">
        <f t="shared" si="439"/>
        <v>0.89374110036845023</v>
      </c>
      <c r="AS774" s="50">
        <f t="shared" si="440"/>
        <v>0.79992047191355209</v>
      </c>
      <c r="AT774" s="50">
        <f t="shared" si="441"/>
        <v>1.0984879540760386</v>
      </c>
      <c r="AV774" s="49">
        <f t="shared" si="442"/>
        <v>0</v>
      </c>
      <c r="AW774" s="49">
        <f t="shared" si="443"/>
        <v>0</v>
      </c>
      <c r="AX774" s="49">
        <f t="shared" si="444"/>
        <v>0</v>
      </c>
      <c r="AY774" s="49">
        <f t="shared" si="445"/>
        <v>1829.293513691252</v>
      </c>
      <c r="AZ774" s="49">
        <f t="shared" si="446"/>
        <v>0</v>
      </c>
      <c r="BA774" s="49">
        <f t="shared" si="447"/>
        <v>0</v>
      </c>
      <c r="BB774" s="49">
        <f t="shared" si="448"/>
        <v>0</v>
      </c>
      <c r="BC774" s="49">
        <f t="shared" si="449"/>
        <v>0</v>
      </c>
      <c r="BD774" s="49">
        <f t="shared" si="450"/>
        <v>0</v>
      </c>
      <c r="BE774" s="49">
        <f t="shared" si="451"/>
        <v>3043.1791903292715</v>
      </c>
      <c r="BF774" s="49">
        <f t="shared" si="452"/>
        <v>2595.610035076033</v>
      </c>
      <c r="BG774" s="49">
        <f t="shared" si="453"/>
        <v>3517.964117169166</v>
      </c>
      <c r="BH774" s="72">
        <f t="shared" si="454"/>
        <v>10986.046856265722</v>
      </c>
      <c r="BI774" s="49">
        <f>VLOOKUP(A774,'1_12'!A:O,15,0)</f>
        <v>23192.909999999996</v>
      </c>
      <c r="BJ774" s="73">
        <f t="shared" si="455"/>
        <v>-12206.863143734274</v>
      </c>
      <c r="BK774" s="50">
        <f t="shared" si="456"/>
        <v>5.6841848379055602E-3</v>
      </c>
    </row>
    <row r="775" spans="1:63" x14ac:dyDescent="0.3">
      <c r="A775" s="77" t="s">
        <v>1736</v>
      </c>
      <c r="B775" s="77" t="s">
        <v>493</v>
      </c>
      <c r="C775" s="77">
        <f>VLOOKUP(B775,Площадь!D:E,2,0)</f>
        <v>78.400000000000006</v>
      </c>
      <c r="D775" s="113"/>
      <c r="E775">
        <v>31</v>
      </c>
      <c r="F775">
        <v>28</v>
      </c>
      <c r="G775">
        <v>31</v>
      </c>
      <c r="H775">
        <v>30</v>
      </c>
      <c r="I775">
        <v>31</v>
      </c>
      <c r="J775">
        <v>30</v>
      </c>
      <c r="K775">
        <v>31</v>
      </c>
      <c r="L775">
        <v>31</v>
      </c>
      <c r="M775">
        <v>30</v>
      </c>
      <c r="N775">
        <v>31</v>
      </c>
      <c r="O775">
        <v>30</v>
      </c>
      <c r="P775">
        <v>31</v>
      </c>
      <c r="Q775">
        <f t="shared" si="434"/>
        <v>365</v>
      </c>
      <c r="R775" s="50">
        <f>VLOOKUP(B775,'Общие показания'!A:H,8,0)</f>
        <v>0.43743553153373865</v>
      </c>
      <c r="S775" s="50">
        <f>VLOOKUP(B775,'Общие показания'!A:P,16,0)</f>
        <v>2.9545644684662591</v>
      </c>
      <c r="T775" s="50">
        <f t="shared" si="425"/>
        <v>0</v>
      </c>
      <c r="U775" s="50">
        <f t="shared" si="426"/>
        <v>0</v>
      </c>
      <c r="V775" s="50">
        <f t="shared" si="427"/>
        <v>0</v>
      </c>
      <c r="W775" s="50">
        <f t="shared" si="428"/>
        <v>0.43743553153373865</v>
      </c>
      <c r="X775" s="50">
        <f t="shared" si="429"/>
        <v>0</v>
      </c>
      <c r="Y775" s="50"/>
      <c r="Z775" s="50"/>
      <c r="AA775" s="50"/>
      <c r="AB775" s="50"/>
      <c r="AC775" s="50"/>
      <c r="AD775" s="50">
        <f t="shared" si="430"/>
        <v>1.145212068451801</v>
      </c>
      <c r="AE775" s="50">
        <f t="shared" si="431"/>
        <v>0.7971961781235366</v>
      </c>
      <c r="AF775" s="50">
        <f t="shared" si="432"/>
        <v>1.0121562218909217</v>
      </c>
      <c r="AG775" s="50">
        <f t="shared" si="433"/>
        <v>0</v>
      </c>
      <c r="AI775" s="50">
        <f t="shared" si="435"/>
        <v>0</v>
      </c>
      <c r="AJ775" s="50">
        <f t="shared" si="436"/>
        <v>0</v>
      </c>
      <c r="AK775" s="50">
        <f t="shared" si="437"/>
        <v>0</v>
      </c>
      <c r="AL775" s="50">
        <f t="shared" si="438"/>
        <v>0.88783238106037798</v>
      </c>
      <c r="AR775" s="50">
        <f t="shared" si="439"/>
        <v>1.1678217044814416</v>
      </c>
      <c r="AS775" s="50">
        <f t="shared" si="440"/>
        <v>1.0452294166337082</v>
      </c>
      <c r="AT775" s="50">
        <f t="shared" si="441"/>
        <v>1.4353575933260239</v>
      </c>
      <c r="AV775" s="49">
        <f t="shared" si="442"/>
        <v>0</v>
      </c>
      <c r="AW775" s="49">
        <f t="shared" si="443"/>
        <v>0</v>
      </c>
      <c r="AX775" s="49">
        <f t="shared" si="444"/>
        <v>0</v>
      </c>
      <c r="AY775" s="49">
        <f t="shared" si="445"/>
        <v>3557.4961738511433</v>
      </c>
      <c r="AZ775" s="49">
        <f t="shared" si="446"/>
        <v>0</v>
      </c>
      <c r="BA775" s="49">
        <f t="shared" si="447"/>
        <v>0</v>
      </c>
      <c r="BB775" s="49">
        <f t="shared" si="448"/>
        <v>0</v>
      </c>
      <c r="BC775" s="49">
        <f t="shared" si="449"/>
        <v>0</v>
      </c>
      <c r="BD775" s="49">
        <f t="shared" si="450"/>
        <v>0</v>
      </c>
      <c r="BE775" s="49">
        <f t="shared" si="451"/>
        <v>6209.0153387110795</v>
      </c>
      <c r="BF775" s="49">
        <f t="shared" si="452"/>
        <v>4945.7335695425581</v>
      </c>
      <c r="BG775" s="49">
        <f t="shared" si="453"/>
        <v>6570.0081850157594</v>
      </c>
      <c r="BH775" s="72">
        <f t="shared" si="454"/>
        <v>21282.253267120541</v>
      </c>
      <c r="BI775" s="49">
        <f>VLOOKUP(A775,'1_12'!A:O,15,0)</f>
        <v>30305.340000000011</v>
      </c>
      <c r="BJ775" s="73">
        <f t="shared" si="455"/>
        <v>-9023.0867328794702</v>
      </c>
      <c r="BK775" s="50">
        <f t="shared" si="456"/>
        <v>8.4271270147763064E-3</v>
      </c>
    </row>
    <row r="776" spans="1:63" x14ac:dyDescent="0.3">
      <c r="A776" s="77" t="s">
        <v>1801</v>
      </c>
      <c r="B776" s="77" t="s">
        <v>416</v>
      </c>
      <c r="C776" s="77">
        <f>VLOOKUP(B776,Площадь!D:E,2,0)</f>
        <v>30.2</v>
      </c>
      <c r="D776" s="113"/>
      <c r="E776">
        <v>31</v>
      </c>
      <c r="F776">
        <v>28</v>
      </c>
      <c r="G776">
        <v>31</v>
      </c>
      <c r="H776">
        <v>30</v>
      </c>
      <c r="I776">
        <v>31</v>
      </c>
      <c r="J776">
        <v>30</v>
      </c>
      <c r="K776">
        <v>31</v>
      </c>
      <c r="L776">
        <v>31</v>
      </c>
      <c r="M776">
        <v>30</v>
      </c>
      <c r="N776">
        <v>31</v>
      </c>
      <c r="O776">
        <v>30</v>
      </c>
      <c r="P776">
        <v>31</v>
      </c>
      <c r="Q776">
        <f t="shared" si="434"/>
        <v>365</v>
      </c>
      <c r="R776" s="50">
        <f>VLOOKUP(B776,'Общие показания'!A:H,8,0)</f>
        <v>0.32300000000000001</v>
      </c>
      <c r="S776" s="50">
        <f>VLOOKUP(B776,'Общие показания'!A:P,16,0)</f>
        <v>1.6060000000000016</v>
      </c>
      <c r="T776" s="50">
        <f t="shared" si="425"/>
        <v>0</v>
      </c>
      <c r="U776" s="50">
        <f t="shared" si="426"/>
        <v>0</v>
      </c>
      <c r="V776" s="50">
        <f t="shared" si="427"/>
        <v>0</v>
      </c>
      <c r="W776" s="50">
        <f t="shared" si="428"/>
        <v>0.32300000000000001</v>
      </c>
      <c r="X776" s="50">
        <f t="shared" si="429"/>
        <v>0</v>
      </c>
      <c r="Y776" s="50"/>
      <c r="Z776" s="50"/>
      <c r="AA776" s="50"/>
      <c r="AB776" s="50"/>
      <c r="AC776" s="50"/>
      <c r="AD776" s="50">
        <f t="shared" si="430"/>
        <v>0.62249803704176576</v>
      </c>
      <c r="AE776" s="50">
        <f t="shared" si="431"/>
        <v>0.4333285246373435</v>
      </c>
      <c r="AF776" s="50">
        <f t="shared" si="432"/>
        <v>0.55017343832089249</v>
      </c>
      <c r="AG776" s="50">
        <f t="shared" si="433"/>
        <v>0</v>
      </c>
      <c r="AI776" s="50">
        <f t="shared" si="435"/>
        <v>0</v>
      </c>
      <c r="AJ776" s="50">
        <f t="shared" si="436"/>
        <v>0</v>
      </c>
      <c r="AK776" s="50">
        <f t="shared" si="437"/>
        <v>0</v>
      </c>
      <c r="AL776" s="50">
        <f t="shared" si="438"/>
        <v>0.34199665699009457</v>
      </c>
      <c r="AR776" s="50">
        <f t="shared" si="439"/>
        <v>0.44984968718545326</v>
      </c>
      <c r="AS776" s="50">
        <f t="shared" si="440"/>
        <v>0.4026266375298212</v>
      </c>
      <c r="AT776" s="50">
        <f t="shared" si="441"/>
        <v>0.55290560355160601</v>
      </c>
      <c r="AV776" s="49">
        <f t="shared" si="442"/>
        <v>0</v>
      </c>
      <c r="AW776" s="49">
        <f t="shared" si="443"/>
        <v>0</v>
      </c>
      <c r="AX776" s="49">
        <f t="shared" si="444"/>
        <v>0</v>
      </c>
      <c r="AY776" s="49">
        <f t="shared" si="445"/>
        <v>1785.0904261579303</v>
      </c>
      <c r="AZ776" s="49">
        <f t="shared" si="446"/>
        <v>0</v>
      </c>
      <c r="BA776" s="49">
        <f t="shared" si="447"/>
        <v>0</v>
      </c>
      <c r="BB776" s="49">
        <f t="shared" si="448"/>
        <v>0</v>
      </c>
      <c r="BC776" s="49">
        <f t="shared" si="449"/>
        <v>0</v>
      </c>
      <c r="BD776" s="49">
        <f t="shared" si="450"/>
        <v>0</v>
      </c>
      <c r="BE776" s="49">
        <f t="shared" si="451"/>
        <v>2878.5673370065779</v>
      </c>
      <c r="BF776" s="49">
        <f t="shared" si="452"/>
        <v>2244.0045991150505</v>
      </c>
      <c r="BG776" s="49">
        <f t="shared" si="453"/>
        <v>2961.0612568408601</v>
      </c>
      <c r="BH776" s="72">
        <f t="shared" si="454"/>
        <v>9868.7236191204192</v>
      </c>
      <c r="BI776" s="49">
        <f>VLOOKUP(A776,'1_12'!A:O,15,0)</f>
        <v>11673.72</v>
      </c>
      <c r="BJ776" s="73">
        <f t="shared" si="455"/>
        <v>-1804.9963808795801</v>
      </c>
      <c r="BK776" s="50">
        <f t="shared" si="456"/>
        <v>1.0144532520024769E-2</v>
      </c>
    </row>
    <row r="777" spans="1:63" x14ac:dyDescent="0.3">
      <c r="A777" s="77" t="s">
        <v>1715</v>
      </c>
      <c r="B777" s="77" t="s">
        <v>475</v>
      </c>
      <c r="C777" s="77">
        <f>VLOOKUP(B777,Площадь!D:E,2,0)</f>
        <v>73</v>
      </c>
      <c r="D777" s="113"/>
      <c r="E777">
        <v>31</v>
      </c>
      <c r="F777">
        <v>28</v>
      </c>
      <c r="G777">
        <v>31</v>
      </c>
      <c r="H777">
        <v>30</v>
      </c>
      <c r="I777">
        <v>31</v>
      </c>
      <c r="J777">
        <v>30</v>
      </c>
      <c r="K777">
        <v>31</v>
      </c>
      <c r="L777">
        <v>31</v>
      </c>
      <c r="M777">
        <v>30</v>
      </c>
      <c r="N777">
        <v>31</v>
      </c>
      <c r="O777">
        <v>30</v>
      </c>
      <c r="P777">
        <v>31</v>
      </c>
      <c r="Q777">
        <f t="shared" si="434"/>
        <v>365</v>
      </c>
      <c r="R777" s="50">
        <f>VLOOKUP(B777,'Общие показания'!A:H,8,0)</f>
        <v>0.40730604339238419</v>
      </c>
      <c r="S777" s="50">
        <f>VLOOKUP(B777,'Общие показания'!A:P,16,0)</f>
        <v>3.0636939566076222</v>
      </c>
      <c r="T777" s="50">
        <f t="shared" si="425"/>
        <v>0</v>
      </c>
      <c r="U777" s="50">
        <f t="shared" si="426"/>
        <v>0</v>
      </c>
      <c r="V777" s="50">
        <f t="shared" si="427"/>
        <v>0</v>
      </c>
      <c r="W777" s="50">
        <f t="shared" si="428"/>
        <v>0.40730604339238419</v>
      </c>
      <c r="X777" s="50">
        <f t="shared" si="429"/>
        <v>0</v>
      </c>
      <c r="Y777" s="50"/>
      <c r="Z777" s="50"/>
      <c r="AA777" s="50"/>
      <c r="AB777" s="50"/>
      <c r="AC777" s="50"/>
      <c r="AD777" s="50">
        <f t="shared" si="430"/>
        <v>1.1875115031662289</v>
      </c>
      <c r="AE777" s="50">
        <f t="shared" si="431"/>
        <v>0.82664133384627958</v>
      </c>
      <c r="AF777" s="50">
        <f t="shared" si="432"/>
        <v>1.0495411195951139</v>
      </c>
      <c r="AG777" s="50">
        <f t="shared" si="433"/>
        <v>0</v>
      </c>
      <c r="AI777" s="50">
        <f t="shared" si="435"/>
        <v>0</v>
      </c>
      <c r="AJ777" s="50">
        <f t="shared" si="436"/>
        <v>0</v>
      </c>
      <c r="AK777" s="50">
        <f t="shared" si="437"/>
        <v>0</v>
      </c>
      <c r="AL777" s="50">
        <f t="shared" si="438"/>
        <v>0.82668066093632131</v>
      </c>
      <c r="AR777" s="50">
        <f t="shared" si="439"/>
        <v>1.087385005448281</v>
      </c>
      <c r="AS777" s="50">
        <f t="shared" si="440"/>
        <v>0.97323657416148823</v>
      </c>
      <c r="AT777" s="50">
        <f t="shared" si="441"/>
        <v>1.3364936774591802</v>
      </c>
      <c r="AV777" s="49">
        <f t="shared" si="442"/>
        <v>0</v>
      </c>
      <c r="AW777" s="49">
        <f t="shared" si="443"/>
        <v>0</v>
      </c>
      <c r="AX777" s="49">
        <f t="shared" si="444"/>
        <v>0</v>
      </c>
      <c r="AY777" s="49">
        <f t="shared" si="445"/>
        <v>3312.4645496318039</v>
      </c>
      <c r="AZ777" s="49">
        <f t="shared" si="446"/>
        <v>0</v>
      </c>
      <c r="BA777" s="49">
        <f t="shared" si="447"/>
        <v>0</v>
      </c>
      <c r="BB777" s="49">
        <f t="shared" si="448"/>
        <v>0</v>
      </c>
      <c r="BC777" s="49">
        <f t="shared" si="449"/>
        <v>0</v>
      </c>
      <c r="BD777" s="49">
        <f t="shared" si="450"/>
        <v>0</v>
      </c>
      <c r="BE777" s="49">
        <f t="shared" si="451"/>
        <v>6106.6411918644453</v>
      </c>
      <c r="BF777" s="49">
        <f t="shared" si="452"/>
        <v>4831.5202611397317</v>
      </c>
      <c r="BG777" s="49">
        <f t="shared" si="453"/>
        <v>6404.9763678206655</v>
      </c>
      <c r="BH777" s="72">
        <f t="shared" si="454"/>
        <v>20655.602370456647</v>
      </c>
      <c r="BI777" s="49">
        <f>VLOOKUP(A777,'1_12'!A:O,15,0)</f>
        <v>28217.97</v>
      </c>
      <c r="BJ777" s="73">
        <f t="shared" si="455"/>
        <v>-7562.3676295433543</v>
      </c>
      <c r="BK777" s="50">
        <f t="shared" si="456"/>
        <v>8.7840136050288554E-3</v>
      </c>
    </row>
    <row r="778" spans="1:63" x14ac:dyDescent="0.3">
      <c r="A778" s="77" t="s">
        <v>1772</v>
      </c>
      <c r="B778" s="77" t="s">
        <v>461</v>
      </c>
      <c r="C778" s="77">
        <f>VLOOKUP(B778,Площадь!D:E,2,0)</f>
        <v>84.7</v>
      </c>
      <c r="D778" s="113"/>
      <c r="E778">
        <v>31</v>
      </c>
      <c r="F778">
        <v>28</v>
      </c>
      <c r="G778">
        <v>31</v>
      </c>
      <c r="H778">
        <v>30</v>
      </c>
      <c r="I778">
        <v>31</v>
      </c>
      <c r="J778">
        <v>30</v>
      </c>
      <c r="K778">
        <v>31</v>
      </c>
      <c r="L778">
        <v>31</v>
      </c>
      <c r="M778">
        <v>30</v>
      </c>
      <c r="N778">
        <v>31</v>
      </c>
      <c r="O778">
        <v>30</v>
      </c>
      <c r="P778">
        <v>31</v>
      </c>
      <c r="Q778">
        <f t="shared" si="434"/>
        <v>365</v>
      </c>
      <c r="R778" s="50">
        <f>VLOOKUP(B778,'Общие показания'!A:H,8,0)</f>
        <v>0.47258660103198552</v>
      </c>
      <c r="S778" s="50">
        <f>VLOOKUP(B778,'Общие показания'!A:P,16,0)</f>
        <v>7.0684133989680191</v>
      </c>
      <c r="T778" s="50">
        <f t="shared" si="425"/>
        <v>0</v>
      </c>
      <c r="U778" s="50">
        <f t="shared" si="426"/>
        <v>0</v>
      </c>
      <c r="V778" s="50">
        <f t="shared" si="427"/>
        <v>0</v>
      </c>
      <c r="W778" s="50">
        <f t="shared" si="428"/>
        <v>0.47258660103198558</v>
      </c>
      <c r="X778" s="50">
        <f t="shared" si="429"/>
        <v>0</v>
      </c>
      <c r="Y778" s="50"/>
      <c r="Z778" s="50"/>
      <c r="AA778" s="50"/>
      <c r="AB778" s="50"/>
      <c r="AC778" s="50"/>
      <c r="AD778" s="50">
        <f t="shared" si="430"/>
        <v>2.7397717720157551</v>
      </c>
      <c r="AE778" s="50">
        <f t="shared" si="431"/>
        <v>1.9071887607108589</v>
      </c>
      <c r="AF778" s="50">
        <f t="shared" si="432"/>
        <v>2.4214528662414057</v>
      </c>
      <c r="AG778" s="50">
        <f t="shared" si="433"/>
        <v>0</v>
      </c>
      <c r="AI778" s="50">
        <f t="shared" si="435"/>
        <v>0</v>
      </c>
      <c r="AJ778" s="50">
        <f t="shared" si="436"/>
        <v>0</v>
      </c>
      <c r="AK778" s="50">
        <f t="shared" si="437"/>
        <v>0</v>
      </c>
      <c r="AL778" s="50">
        <f t="shared" si="438"/>
        <v>0.95917605453844412</v>
      </c>
      <c r="AR778" s="50">
        <f t="shared" si="439"/>
        <v>1.2616645200201289</v>
      </c>
      <c r="AS778" s="50">
        <f t="shared" si="440"/>
        <v>1.1292210661846311</v>
      </c>
      <c r="AT778" s="50">
        <f t="shared" si="441"/>
        <v>1.5506988285040078</v>
      </c>
      <c r="AV778" s="49">
        <f t="shared" si="442"/>
        <v>0</v>
      </c>
      <c r="AW778" s="49">
        <f t="shared" si="443"/>
        <v>0</v>
      </c>
      <c r="AX778" s="49">
        <f t="shared" si="444"/>
        <v>0</v>
      </c>
      <c r="AY778" s="49">
        <f t="shared" si="445"/>
        <v>3843.366402107039</v>
      </c>
      <c r="AZ778" s="49">
        <f t="shared" si="446"/>
        <v>0</v>
      </c>
      <c r="BA778" s="49">
        <f t="shared" si="447"/>
        <v>0</v>
      </c>
      <c r="BB778" s="49">
        <f t="shared" si="448"/>
        <v>0</v>
      </c>
      <c r="BC778" s="49">
        <f t="shared" si="449"/>
        <v>0</v>
      </c>
      <c r="BD778" s="49">
        <f t="shared" si="450"/>
        <v>0</v>
      </c>
      <c r="BE778" s="49">
        <f t="shared" si="451"/>
        <v>10741.295524889445</v>
      </c>
      <c r="BF778" s="49">
        <f t="shared" si="452"/>
        <v>8150.8170829251776</v>
      </c>
      <c r="BG778" s="49">
        <f t="shared" si="453"/>
        <v>10662.685123306799</v>
      </c>
      <c r="BH778" s="72">
        <f t="shared" si="454"/>
        <v>33398.164133228463</v>
      </c>
      <c r="BI778" s="49">
        <f>VLOOKUP(A778,'1_12'!A:O,15,0)</f>
        <v>32740.560000000001</v>
      </c>
      <c r="BJ778" s="73">
        <f t="shared" si="455"/>
        <v>657.60413322846216</v>
      </c>
      <c r="BK778" s="50">
        <f t="shared" si="456"/>
        <v>1.2241007939046845E-2</v>
      </c>
    </row>
    <row r="779" spans="1:63" x14ac:dyDescent="0.3">
      <c r="A779" s="77" t="s">
        <v>1739</v>
      </c>
      <c r="B779" s="77" t="s">
        <v>425</v>
      </c>
      <c r="C779" s="77">
        <f>VLOOKUP(B779,Площадь!D:E,2,0)</f>
        <v>110.1</v>
      </c>
      <c r="D779" s="113"/>
      <c r="E779">
        <v>31</v>
      </c>
      <c r="F779">
        <v>28</v>
      </c>
      <c r="G779">
        <v>31</v>
      </c>
      <c r="H779">
        <v>30</v>
      </c>
      <c r="I779">
        <v>31</v>
      </c>
      <c r="J779">
        <v>30</v>
      </c>
      <c r="K779">
        <v>31</v>
      </c>
      <c r="L779">
        <v>31</v>
      </c>
      <c r="M779">
        <v>30</v>
      </c>
      <c r="N779">
        <v>31</v>
      </c>
      <c r="O779">
        <v>30</v>
      </c>
      <c r="P779">
        <v>31</v>
      </c>
      <c r="Q779">
        <f t="shared" si="434"/>
        <v>365</v>
      </c>
      <c r="R779" s="50">
        <f>VLOOKUP(B779,'Общие показания'!A:H,8,0)</f>
        <v>0.61430678599317123</v>
      </c>
      <c r="S779" s="50">
        <f>VLOOKUP(B779,'Общие показания'!A:P,16,0)</f>
        <v>8.9356932140068288</v>
      </c>
      <c r="T779" s="50">
        <f t="shared" si="425"/>
        <v>0</v>
      </c>
      <c r="U779" s="50">
        <f t="shared" si="426"/>
        <v>0</v>
      </c>
      <c r="V779" s="50">
        <f t="shared" si="427"/>
        <v>0</v>
      </c>
      <c r="W779" s="50">
        <f t="shared" si="428"/>
        <v>0.61430678599317123</v>
      </c>
      <c r="X779" s="50">
        <f t="shared" si="429"/>
        <v>0</v>
      </c>
      <c r="Y779" s="50"/>
      <c r="Z779" s="50"/>
      <c r="AA779" s="50"/>
      <c r="AB779" s="50"/>
      <c r="AC779" s="50"/>
      <c r="AD779" s="50">
        <f t="shared" si="430"/>
        <v>3.4635438887463712</v>
      </c>
      <c r="AE779" s="50">
        <f t="shared" si="431"/>
        <v>2.4110154153409074</v>
      </c>
      <c r="AF779" s="50">
        <f t="shared" si="432"/>
        <v>3.0611339099195507</v>
      </c>
      <c r="AG779" s="50">
        <f t="shared" si="433"/>
        <v>0</v>
      </c>
      <c r="AI779" s="50">
        <f t="shared" si="435"/>
        <v>0</v>
      </c>
      <c r="AJ779" s="50">
        <f t="shared" si="436"/>
        <v>0</v>
      </c>
      <c r="AK779" s="50">
        <f t="shared" si="437"/>
        <v>0</v>
      </c>
      <c r="AL779" s="50">
        <f t="shared" si="438"/>
        <v>1.2468156269738215</v>
      </c>
      <c r="AR779" s="50">
        <f t="shared" si="439"/>
        <v>1.640014919176106</v>
      </c>
      <c r="AS779" s="50">
        <f t="shared" si="440"/>
        <v>1.4678540659613679</v>
      </c>
      <c r="AT779" s="50">
        <f t="shared" si="441"/>
        <v>2.0157253957295307</v>
      </c>
      <c r="AV779" s="49">
        <f t="shared" si="442"/>
        <v>0</v>
      </c>
      <c r="AW779" s="49">
        <f t="shared" si="443"/>
        <v>0</v>
      </c>
      <c r="AX779" s="49">
        <f t="shared" si="444"/>
        <v>0</v>
      </c>
      <c r="AY779" s="49">
        <f t="shared" si="445"/>
        <v>4995.9225604720768</v>
      </c>
      <c r="AZ779" s="49">
        <f t="shared" si="446"/>
        <v>0</v>
      </c>
      <c r="BA779" s="49">
        <f t="shared" si="447"/>
        <v>0</v>
      </c>
      <c r="BB779" s="49">
        <f t="shared" si="448"/>
        <v>0</v>
      </c>
      <c r="BC779" s="49">
        <f t="shared" si="449"/>
        <v>0</v>
      </c>
      <c r="BD779" s="49">
        <f t="shared" si="450"/>
        <v>0</v>
      </c>
      <c r="BE779" s="49">
        <f t="shared" si="451"/>
        <v>13699.789121634782</v>
      </c>
      <c r="BF779" s="49">
        <f t="shared" si="452"/>
        <v>10412.282080828576</v>
      </c>
      <c r="BG779" s="49">
        <f t="shared" si="453"/>
        <v>13628.11804571217</v>
      </c>
      <c r="BH779" s="72">
        <f t="shared" si="454"/>
        <v>42736.111808647605</v>
      </c>
      <c r="BI779" s="49">
        <f>VLOOKUP(A779,'1_12'!A:O,15,0)</f>
        <v>42558.930000000008</v>
      </c>
      <c r="BJ779" s="73">
        <f t="shared" si="455"/>
        <v>177.18180864759779</v>
      </c>
      <c r="BK779" s="50">
        <f t="shared" si="456"/>
        <v>1.2049962161550734E-2</v>
      </c>
    </row>
    <row r="780" spans="1:63" x14ac:dyDescent="0.3">
      <c r="A780" s="77" t="s">
        <v>1547</v>
      </c>
      <c r="B780" s="77" t="s">
        <v>442</v>
      </c>
      <c r="C780" s="77">
        <f>VLOOKUP(B780,Площадь!D:E,2,0)</f>
        <v>42.7</v>
      </c>
      <c r="D780" s="113"/>
      <c r="E780">
        <v>31</v>
      </c>
      <c r="F780">
        <v>28</v>
      </c>
      <c r="G780">
        <v>31</v>
      </c>
      <c r="H780">
        <v>30</v>
      </c>
      <c r="I780">
        <v>31</v>
      </c>
      <c r="J780">
        <v>30</v>
      </c>
      <c r="K780">
        <v>31</v>
      </c>
      <c r="L780">
        <v>31</v>
      </c>
      <c r="M780">
        <v>30</v>
      </c>
      <c r="N780">
        <v>31</v>
      </c>
      <c r="O780">
        <v>30</v>
      </c>
      <c r="P780">
        <v>31</v>
      </c>
      <c r="Q780">
        <f t="shared" si="434"/>
        <v>365</v>
      </c>
      <c r="R780" s="50">
        <f>VLOOKUP(B780,'Общие показания'!A:H,8,0)</f>
        <v>0.23824613771033981</v>
      </c>
      <c r="S780" s="50">
        <f>VLOOKUP(B780,'Общие показания'!A:P,16,0)</f>
        <v>1.0767538622896602</v>
      </c>
      <c r="T780" s="50">
        <f t="shared" si="425"/>
        <v>0</v>
      </c>
      <c r="U780" s="50">
        <f t="shared" si="426"/>
        <v>0</v>
      </c>
      <c r="V780" s="50">
        <f t="shared" si="427"/>
        <v>0</v>
      </c>
      <c r="W780" s="50">
        <f t="shared" si="428"/>
        <v>0.23824613771033981</v>
      </c>
      <c r="X780" s="50">
        <f t="shared" si="429"/>
        <v>0</v>
      </c>
      <c r="Y780" s="50"/>
      <c r="Z780" s="50"/>
      <c r="AA780" s="50"/>
      <c r="AB780" s="50"/>
      <c r="AC780" s="50"/>
      <c r="AD780" s="50">
        <f t="shared" si="430"/>
        <v>0.41735813552456569</v>
      </c>
      <c r="AE780" s="50">
        <f t="shared" si="431"/>
        <v>0.29052812113545412</v>
      </c>
      <c r="AF780" s="50">
        <f t="shared" si="432"/>
        <v>0.36886760562964044</v>
      </c>
      <c r="AG780" s="50">
        <f t="shared" si="433"/>
        <v>0</v>
      </c>
      <c r="AI780" s="50">
        <f t="shared" si="435"/>
        <v>0</v>
      </c>
      <c r="AJ780" s="50">
        <f t="shared" si="436"/>
        <v>0</v>
      </c>
      <c r="AK780" s="50">
        <f t="shared" si="437"/>
        <v>0</v>
      </c>
      <c r="AL780" s="50">
        <f t="shared" si="438"/>
        <v>0.48355156468467009</v>
      </c>
      <c r="AR780" s="50">
        <f t="shared" si="439"/>
        <v>0.63604574976221373</v>
      </c>
      <c r="AS780" s="50">
        <f t="shared" si="440"/>
        <v>0.5692767358451446</v>
      </c>
      <c r="AT780" s="50">
        <f t="shared" si="441"/>
        <v>0.78175726065078077</v>
      </c>
      <c r="AV780" s="49">
        <f t="shared" si="442"/>
        <v>0</v>
      </c>
      <c r="AW780" s="49">
        <f t="shared" si="443"/>
        <v>0</v>
      </c>
      <c r="AX780" s="49">
        <f t="shared" si="444"/>
        <v>0</v>
      </c>
      <c r="AY780" s="49">
        <f t="shared" si="445"/>
        <v>1937.5648804010691</v>
      </c>
      <c r="AZ780" s="49">
        <f t="shared" si="446"/>
        <v>0</v>
      </c>
      <c r="BA780" s="49">
        <f t="shared" si="447"/>
        <v>0</v>
      </c>
      <c r="BB780" s="49">
        <f t="shared" si="448"/>
        <v>0</v>
      </c>
      <c r="BC780" s="49">
        <f t="shared" si="449"/>
        <v>0</v>
      </c>
      <c r="BD780" s="49">
        <f t="shared" si="450"/>
        <v>0</v>
      </c>
      <c r="BE780" s="49">
        <f t="shared" si="451"/>
        <v>2827.7152535084192</v>
      </c>
      <c r="BF780" s="49">
        <f t="shared" si="452"/>
        <v>2308.0257658844403</v>
      </c>
      <c r="BG780" s="49">
        <f t="shared" si="453"/>
        <v>3088.6913660485116</v>
      </c>
      <c r="BH780" s="72">
        <f t="shared" si="454"/>
        <v>10161.997265842441</v>
      </c>
      <c r="BI780" s="49">
        <f>VLOOKUP(A780,'1_12'!A:O,15,0)</f>
        <v>16505.550000000003</v>
      </c>
      <c r="BJ780" s="73">
        <f t="shared" si="455"/>
        <v>-6343.5527341575616</v>
      </c>
      <c r="BK780" s="50">
        <f t="shared" si="456"/>
        <v>7.3880392485222643E-3</v>
      </c>
    </row>
    <row r="781" spans="1:63" x14ac:dyDescent="0.3">
      <c r="A781" s="77" t="s">
        <v>1972</v>
      </c>
      <c r="B781" s="77" t="s">
        <v>491</v>
      </c>
      <c r="C781" s="77">
        <f>VLOOKUP(B781,Площадь!D:E,2,0)</f>
        <v>64.7</v>
      </c>
      <c r="D781" s="113"/>
      <c r="E781">
        <v>31</v>
      </c>
      <c r="F781">
        <v>28</v>
      </c>
      <c r="G781">
        <v>31</v>
      </c>
      <c r="H781">
        <v>30</v>
      </c>
      <c r="I781">
        <v>31</v>
      </c>
      <c r="J781">
        <v>30</v>
      </c>
      <c r="K781">
        <v>31</v>
      </c>
      <c r="L781">
        <v>31</v>
      </c>
      <c r="M781">
        <v>30</v>
      </c>
      <c r="N781">
        <v>31</v>
      </c>
      <c r="O781">
        <v>30</v>
      </c>
      <c r="P781">
        <v>31</v>
      </c>
      <c r="Q781">
        <f t="shared" si="434"/>
        <v>365</v>
      </c>
      <c r="R781" s="50">
        <f>VLOOKUP(B781,'Общие показания'!A:H,8,0)</f>
        <v>1.6659999999999999</v>
      </c>
      <c r="S781" s="50">
        <f>VLOOKUP(B781,'Общие показания'!A:P,16,0)</f>
        <v>1.8880000000000017</v>
      </c>
      <c r="T781" s="50">
        <f t="shared" si="425"/>
        <v>0</v>
      </c>
      <c r="U781" s="50">
        <f t="shared" si="426"/>
        <v>0</v>
      </c>
      <c r="V781" s="50">
        <f t="shared" si="427"/>
        <v>0</v>
      </c>
      <c r="W781" s="50">
        <f t="shared" si="428"/>
        <v>1.6659999999999999</v>
      </c>
      <c r="X781" s="50">
        <f t="shared" si="429"/>
        <v>0</v>
      </c>
      <c r="Y781" s="50"/>
      <c r="Z781" s="50"/>
      <c r="AA781" s="50"/>
      <c r="AB781" s="50"/>
      <c r="AC781" s="50"/>
      <c r="AD781" s="50">
        <f t="shared" si="430"/>
        <v>0.73180342088097983</v>
      </c>
      <c r="AE781" s="50">
        <f t="shared" si="431"/>
        <v>0.5094173440319455</v>
      </c>
      <c r="AF781" s="50">
        <f t="shared" si="432"/>
        <v>0.64677923508707658</v>
      </c>
      <c r="AG781" s="50">
        <f t="shared" si="433"/>
        <v>0</v>
      </c>
      <c r="AI781" s="50">
        <f t="shared" si="435"/>
        <v>0</v>
      </c>
      <c r="AJ781" s="50">
        <f t="shared" si="436"/>
        <v>0</v>
      </c>
      <c r="AK781" s="50">
        <f t="shared" si="437"/>
        <v>0</v>
      </c>
      <c r="AL781" s="50">
        <f t="shared" si="438"/>
        <v>0.73268820222712316</v>
      </c>
      <c r="AR781" s="50">
        <f t="shared" si="439"/>
        <v>0.96375081989731215</v>
      </c>
      <c r="AS781" s="50">
        <f t="shared" si="440"/>
        <v>0.86258090888011374</v>
      </c>
      <c r="AT781" s="50">
        <f t="shared" si="441"/>
        <v>1.1845361771453282</v>
      </c>
      <c r="AV781" s="49">
        <f t="shared" si="442"/>
        <v>0</v>
      </c>
      <c r="AW781" s="49">
        <f t="shared" si="443"/>
        <v>0</v>
      </c>
      <c r="AX781" s="49">
        <f t="shared" si="444"/>
        <v>0</v>
      </c>
      <c r="AY781" s="49">
        <f t="shared" si="445"/>
        <v>6438.9426625304004</v>
      </c>
      <c r="AZ781" s="49">
        <f t="shared" si="446"/>
        <v>0</v>
      </c>
      <c r="BA781" s="49">
        <f t="shared" si="447"/>
        <v>0</v>
      </c>
      <c r="BB781" s="49">
        <f t="shared" si="448"/>
        <v>0</v>
      </c>
      <c r="BC781" s="49">
        <f t="shared" si="449"/>
        <v>0</v>
      </c>
      <c r="BD781" s="49">
        <f t="shared" si="450"/>
        <v>0</v>
      </c>
      <c r="BE781" s="49">
        <f t="shared" si="451"/>
        <v>4551.4779817756162</v>
      </c>
      <c r="BF781" s="49">
        <f t="shared" si="452"/>
        <v>3682.9372301870158</v>
      </c>
      <c r="BG781" s="49">
        <f t="shared" si="453"/>
        <v>4915.9098399801778</v>
      </c>
      <c r="BH781" s="72">
        <f t="shared" si="454"/>
        <v>19589.267714473212</v>
      </c>
      <c r="BI781" s="49">
        <f>VLOOKUP(A781,'1_12'!A:O,15,0)</f>
        <v>25009.649999999994</v>
      </c>
      <c r="BJ781" s="73">
        <f t="shared" si="455"/>
        <v>-5420.3822855267827</v>
      </c>
      <c r="BK781" s="50">
        <f t="shared" si="456"/>
        <v>9.3992221897860363E-3</v>
      </c>
    </row>
    <row r="782" spans="1:63" x14ac:dyDescent="0.3">
      <c r="A782" s="77" t="s">
        <v>1756</v>
      </c>
      <c r="B782" s="77" t="s">
        <v>479</v>
      </c>
      <c r="C782" s="77">
        <f>VLOOKUP(B782,Площадь!D:E,2,0)</f>
        <v>57.9</v>
      </c>
      <c r="D782" s="113"/>
      <c r="E782">
        <v>31</v>
      </c>
      <c r="F782">
        <v>28</v>
      </c>
      <c r="G782">
        <v>31</v>
      </c>
      <c r="H782">
        <v>30</v>
      </c>
      <c r="I782">
        <v>31</v>
      </c>
      <c r="J782">
        <v>30</v>
      </c>
      <c r="K782">
        <v>31</v>
      </c>
      <c r="L782">
        <v>31</v>
      </c>
      <c r="M782">
        <v>30</v>
      </c>
      <c r="N782">
        <v>31</v>
      </c>
      <c r="O782">
        <v>30</v>
      </c>
      <c r="P782">
        <v>31</v>
      </c>
      <c r="Q782">
        <f t="shared" si="434"/>
        <v>365</v>
      </c>
      <c r="R782" s="50">
        <f>VLOOKUP(B782,'Общие показания'!A:H,8,0)</f>
        <v>0.32305506729341155</v>
      </c>
      <c r="S782" s="50">
        <f>VLOOKUP(B782,'Общие показания'!A:P,16,0)</f>
        <v>12.450944932706587</v>
      </c>
      <c r="T782" s="50">
        <f t="shared" si="425"/>
        <v>0</v>
      </c>
      <c r="U782" s="50">
        <f t="shared" si="426"/>
        <v>0</v>
      </c>
      <c r="V782" s="50">
        <f t="shared" si="427"/>
        <v>0</v>
      </c>
      <c r="W782" s="50">
        <f t="shared" si="428"/>
        <v>0.32305506729341155</v>
      </c>
      <c r="X782" s="50">
        <f t="shared" si="429"/>
        <v>0</v>
      </c>
      <c r="Y782" s="50"/>
      <c r="Z782" s="50"/>
      <c r="AA782" s="50"/>
      <c r="AB782" s="50"/>
      <c r="AC782" s="50"/>
      <c r="AD782" s="50">
        <f t="shared" si="430"/>
        <v>4.8260826774128036</v>
      </c>
      <c r="AE782" s="50">
        <f t="shared" si="431"/>
        <v>3.3594953910526453</v>
      </c>
      <c r="AF782" s="50">
        <f t="shared" si="432"/>
        <v>4.2653668642411393</v>
      </c>
      <c r="AG782" s="50">
        <f t="shared" si="433"/>
        <v>0</v>
      </c>
      <c r="AI782" s="50">
        <f t="shared" si="435"/>
        <v>0</v>
      </c>
      <c r="AJ782" s="50">
        <f t="shared" si="436"/>
        <v>0</v>
      </c>
      <c r="AK782" s="50">
        <f t="shared" si="437"/>
        <v>0</v>
      </c>
      <c r="AL782" s="50">
        <f t="shared" si="438"/>
        <v>0.65568233244127405</v>
      </c>
      <c r="AR782" s="50">
        <f t="shared" si="439"/>
        <v>0.86246016185555441</v>
      </c>
      <c r="AS782" s="50">
        <f t="shared" si="440"/>
        <v>0.7719232553965778</v>
      </c>
      <c r="AT782" s="50">
        <f t="shared" si="441"/>
        <v>1.0600408756833772</v>
      </c>
      <c r="AV782" s="49">
        <f t="shared" si="442"/>
        <v>0</v>
      </c>
      <c r="AW782" s="49">
        <f t="shared" si="443"/>
        <v>0</v>
      </c>
      <c r="AX782" s="49">
        <f t="shared" si="444"/>
        <v>0</v>
      </c>
      <c r="AY782" s="49">
        <f t="shared" si="445"/>
        <v>2627.2835263518004</v>
      </c>
      <c r="AZ782" s="49">
        <f t="shared" si="446"/>
        <v>0</v>
      </c>
      <c r="BA782" s="49">
        <f t="shared" si="447"/>
        <v>0</v>
      </c>
      <c r="BB782" s="49">
        <f t="shared" si="448"/>
        <v>0</v>
      </c>
      <c r="BC782" s="49">
        <f t="shared" si="449"/>
        <v>0</v>
      </c>
      <c r="BD782" s="49">
        <f t="shared" si="450"/>
        <v>0</v>
      </c>
      <c r="BE782" s="49">
        <f t="shared" si="451"/>
        <v>15270.09685601841</v>
      </c>
      <c r="BF782" s="49">
        <f t="shared" si="452"/>
        <v>11090.214957782437</v>
      </c>
      <c r="BG782" s="49">
        <f t="shared" si="453"/>
        <v>14295.311520743777</v>
      </c>
      <c r="BH782" s="72">
        <f t="shared" si="454"/>
        <v>43282.90686089643</v>
      </c>
      <c r="BI782" s="49">
        <f>VLOOKUP(A782,'1_12'!A:O,15,0)</f>
        <v>22381.110000000004</v>
      </c>
      <c r="BJ782" s="73">
        <f t="shared" si="455"/>
        <v>20901.796860896426</v>
      </c>
      <c r="BK782" s="50">
        <f t="shared" si="456"/>
        <v>2.3206831642741482E-2</v>
      </c>
    </row>
    <row r="783" spans="1:63" x14ac:dyDescent="0.3">
      <c r="A783" s="77" t="s">
        <v>1302</v>
      </c>
      <c r="B783" s="77" t="s">
        <v>449</v>
      </c>
      <c r="C783" s="77">
        <f>VLOOKUP(B783,Площадь!D:E,2,0)</f>
        <v>84.9</v>
      </c>
      <c r="D783" s="113"/>
      <c r="E783">
        <v>31</v>
      </c>
      <c r="F783">
        <v>1</v>
      </c>
      <c r="Q783">
        <f t="shared" si="434"/>
        <v>32</v>
      </c>
      <c r="R783" s="50">
        <f>VLOOKUP(B783,'Общие показания'!A:H,8,0)</f>
        <v>0.47370250800018382</v>
      </c>
      <c r="S783" s="50"/>
      <c r="T783" s="50">
        <f t="shared" si="425"/>
        <v>0</v>
      </c>
      <c r="U783" s="50">
        <f t="shared" si="426"/>
        <v>0</v>
      </c>
      <c r="V783" s="50">
        <f t="shared" si="427"/>
        <v>0</v>
      </c>
      <c r="W783" s="50">
        <f t="shared" si="428"/>
        <v>0</v>
      </c>
      <c r="X783" s="50">
        <f t="shared" si="429"/>
        <v>-0.47370250800018382</v>
      </c>
      <c r="Y783" s="50"/>
      <c r="Z783" s="50"/>
      <c r="AA783" s="50"/>
      <c r="AB783" s="50"/>
      <c r="AC783" s="50"/>
      <c r="AD783" s="50">
        <f t="shared" si="430"/>
        <v>0</v>
      </c>
      <c r="AE783" s="50">
        <f t="shared" si="431"/>
        <v>0</v>
      </c>
      <c r="AF783" s="50">
        <f t="shared" si="432"/>
        <v>0</v>
      </c>
      <c r="AG783" s="50">
        <f t="shared" si="433"/>
        <v>0</v>
      </c>
      <c r="AI783" s="50">
        <f t="shared" si="435"/>
        <v>0</v>
      </c>
      <c r="AJ783" s="50">
        <f t="shared" si="436"/>
        <v>0</v>
      </c>
      <c r="AK783" s="50">
        <f t="shared" si="437"/>
        <v>0</v>
      </c>
      <c r="AL783" s="50">
        <f t="shared" si="438"/>
        <v>0</v>
      </c>
      <c r="AR783" s="50">
        <f t="shared" si="439"/>
        <v>0</v>
      </c>
      <c r="AS783" s="50">
        <f t="shared" si="440"/>
        <v>0</v>
      </c>
      <c r="AT783" s="50">
        <f t="shared" si="441"/>
        <v>0</v>
      </c>
      <c r="AV783" s="49">
        <f t="shared" si="442"/>
        <v>0</v>
      </c>
      <c r="AW783" s="49">
        <f t="shared" si="443"/>
        <v>0</v>
      </c>
      <c r="AX783" s="49">
        <f t="shared" si="444"/>
        <v>0</v>
      </c>
      <c r="AY783" s="49">
        <f t="shared" si="445"/>
        <v>0</v>
      </c>
      <c r="AZ783" s="49">
        <f t="shared" si="446"/>
        <v>0</v>
      </c>
      <c r="BA783" s="49">
        <f t="shared" si="447"/>
        <v>0</v>
      </c>
      <c r="BB783" s="49">
        <f t="shared" si="448"/>
        <v>0</v>
      </c>
      <c r="BC783" s="49">
        <f t="shared" si="449"/>
        <v>0</v>
      </c>
      <c r="BD783" s="49">
        <f t="shared" si="450"/>
        <v>0</v>
      </c>
      <c r="BE783" s="49">
        <f t="shared" si="451"/>
        <v>0</v>
      </c>
      <c r="BF783" s="49">
        <f t="shared" si="452"/>
        <v>0</v>
      </c>
      <c r="BG783" s="49">
        <f t="shared" si="453"/>
        <v>0</v>
      </c>
      <c r="BH783" s="72">
        <f t="shared" si="454"/>
        <v>0</v>
      </c>
      <c r="BI783" s="49">
        <f>VLOOKUP(A783,'1_12'!A:O,15,0)</f>
        <v>0</v>
      </c>
      <c r="BJ783" s="73">
        <f t="shared" si="455"/>
        <v>0</v>
      </c>
      <c r="BK783" s="50">
        <f t="shared" si="456"/>
        <v>0</v>
      </c>
    </row>
    <row r="784" spans="1:63" x14ac:dyDescent="0.3">
      <c r="A784" s="77" t="s">
        <v>2446</v>
      </c>
      <c r="B784" s="77" t="s">
        <v>449</v>
      </c>
      <c r="C784" s="77">
        <f>VLOOKUP(B784,Площадь!D:E,2,0)</f>
        <v>84.9</v>
      </c>
      <c r="D784" s="113">
        <v>44959</v>
      </c>
      <c r="F784">
        <f>28-F783</f>
        <v>27</v>
      </c>
      <c r="G784">
        <v>31</v>
      </c>
      <c r="H784">
        <v>30</v>
      </c>
      <c r="I784">
        <v>31</v>
      </c>
      <c r="J784">
        <v>30</v>
      </c>
      <c r="K784">
        <v>31</v>
      </c>
      <c r="L784">
        <v>31</v>
      </c>
      <c r="M784">
        <v>30</v>
      </c>
      <c r="N784">
        <v>31</v>
      </c>
      <c r="O784">
        <v>30</v>
      </c>
      <c r="P784">
        <v>31</v>
      </c>
      <c r="Q784">
        <f t="shared" si="434"/>
        <v>333</v>
      </c>
      <c r="R784" s="50"/>
      <c r="S784" s="50">
        <f>VLOOKUP(B784,'Общие показания'!A:P,16,0)</f>
        <v>5.2572974919998146</v>
      </c>
      <c r="T784" s="50">
        <f t="shared" si="425"/>
        <v>0</v>
      </c>
      <c r="U784" s="50">
        <f t="shared" si="426"/>
        <v>0</v>
      </c>
      <c r="V784" s="50">
        <f t="shared" si="427"/>
        <v>0</v>
      </c>
      <c r="W784" s="50">
        <f>R783*W$1/30*H784</f>
        <v>0.47370250800018382</v>
      </c>
      <c r="X784" s="50">
        <f t="shared" si="429"/>
        <v>0.47370250800018382</v>
      </c>
      <c r="Y784" s="50"/>
      <c r="Z784" s="50"/>
      <c r="AA784" s="50"/>
      <c r="AB784" s="50"/>
      <c r="AC784" s="50"/>
      <c r="AD784" s="50">
        <f t="shared" si="430"/>
        <v>2.0377692209928266</v>
      </c>
      <c r="AE784" s="50">
        <f t="shared" si="431"/>
        <v>1.4185161679874743</v>
      </c>
      <c r="AF784" s="50">
        <f t="shared" si="432"/>
        <v>1.8010121030195143</v>
      </c>
      <c r="AG784" s="50">
        <f t="shared" si="433"/>
        <v>0</v>
      </c>
      <c r="AI784" s="50">
        <f t="shared" si="435"/>
        <v>0</v>
      </c>
      <c r="AJ784" s="50">
        <f t="shared" si="436"/>
        <v>0</v>
      </c>
      <c r="AK784" s="50">
        <f t="shared" si="437"/>
        <v>0</v>
      </c>
      <c r="AL784" s="50">
        <f t="shared" si="438"/>
        <v>0.96144093306155742</v>
      </c>
      <c r="AR784" s="50">
        <f t="shared" si="439"/>
        <v>1.2646436570213571</v>
      </c>
      <c r="AS784" s="50">
        <f t="shared" si="440"/>
        <v>1.1318874677576762</v>
      </c>
      <c r="AT784" s="50">
        <f t="shared" si="441"/>
        <v>1.5543604550175947</v>
      </c>
      <c r="AV784" s="49">
        <f t="shared" si="442"/>
        <v>0</v>
      </c>
      <c r="AW784" s="49">
        <f t="shared" si="443"/>
        <v>0</v>
      </c>
      <c r="AX784" s="49">
        <f t="shared" si="444"/>
        <v>0</v>
      </c>
      <c r="AY784" s="49">
        <f t="shared" si="445"/>
        <v>3852.4416474484956</v>
      </c>
      <c r="AZ784" s="49">
        <f t="shared" si="446"/>
        <v>0</v>
      </c>
      <c r="BA784" s="49">
        <f t="shared" si="447"/>
        <v>0</v>
      </c>
      <c r="BB784" s="49">
        <f t="shared" si="448"/>
        <v>0</v>
      </c>
      <c r="BC784" s="49">
        <f t="shared" si="449"/>
        <v>0</v>
      </c>
      <c r="BD784" s="49">
        <f t="shared" si="450"/>
        <v>0</v>
      </c>
      <c r="BE784" s="49">
        <f t="shared" si="451"/>
        <v>8864.8650332261532</v>
      </c>
      <c r="BF784" s="49">
        <f t="shared" si="452"/>
        <v>6846.2015036488528</v>
      </c>
      <c r="BG784" s="49">
        <f t="shared" si="453"/>
        <v>9007.0278798924937</v>
      </c>
      <c r="BH784" s="72">
        <f t="shared" si="454"/>
        <v>28570.536064215994</v>
      </c>
      <c r="BI784" s="49">
        <f>VLOOKUP(A784,'1_12'!A:O,15,0)</f>
        <v>32817.869999999995</v>
      </c>
      <c r="BJ784" s="73">
        <f t="shared" si="455"/>
        <v>-4247.3339357840014</v>
      </c>
      <c r="BK784" s="50">
        <f t="shared" si="456"/>
        <v>1.0446930224635045E-2</v>
      </c>
    </row>
    <row r="785" spans="1:63" x14ac:dyDescent="0.3">
      <c r="A785" s="77" t="s">
        <v>1641</v>
      </c>
      <c r="B785" s="77" t="s">
        <v>127</v>
      </c>
      <c r="C785" s="77">
        <f>VLOOKUP(B785,Площадь!D:E,2,0)</f>
        <v>55.8</v>
      </c>
      <c r="D785" s="113"/>
      <c r="E785">
        <v>31</v>
      </c>
      <c r="F785">
        <v>28</v>
      </c>
      <c r="G785">
        <v>31</v>
      </c>
      <c r="H785">
        <v>24</v>
      </c>
      <c r="Q785">
        <f t="shared" si="434"/>
        <v>114</v>
      </c>
      <c r="R785" s="50">
        <f>VLOOKUP(B785,'Общие показания'!A:H,8,0)</f>
        <v>0.31133804412732929</v>
      </c>
      <c r="S785" s="50"/>
      <c r="T785" s="50">
        <f t="shared" si="425"/>
        <v>0</v>
      </c>
      <c r="U785" s="50">
        <f t="shared" si="426"/>
        <v>0</v>
      </c>
      <c r="V785" s="50">
        <f t="shared" si="427"/>
        <v>0</v>
      </c>
      <c r="W785" s="50">
        <f t="shared" si="428"/>
        <v>0.24907043530186346</v>
      </c>
      <c r="X785" s="50">
        <f t="shared" si="429"/>
        <v>-6.2267608825465837E-2</v>
      </c>
      <c r="Y785" s="50"/>
      <c r="Z785" s="50"/>
      <c r="AA785" s="50"/>
      <c r="AB785" s="50"/>
      <c r="AC785" s="50"/>
      <c r="AD785" s="50">
        <f t="shared" si="430"/>
        <v>0</v>
      </c>
      <c r="AE785" s="50">
        <f t="shared" si="431"/>
        <v>0</v>
      </c>
      <c r="AF785" s="50">
        <f t="shared" si="432"/>
        <v>0</v>
      </c>
      <c r="AG785" s="50">
        <f t="shared" si="433"/>
        <v>0</v>
      </c>
      <c r="AI785" s="50">
        <f t="shared" si="435"/>
        <v>0</v>
      </c>
      <c r="AJ785" s="50">
        <f t="shared" si="436"/>
        <v>0</v>
      </c>
      <c r="AK785" s="50">
        <f t="shared" si="437"/>
        <v>0</v>
      </c>
      <c r="AL785" s="50">
        <f t="shared" si="438"/>
        <v>0.50552088635886827</v>
      </c>
      <c r="AR785" s="50">
        <f t="shared" si="439"/>
        <v>0</v>
      </c>
      <c r="AS785" s="50">
        <f t="shared" si="440"/>
        <v>0</v>
      </c>
      <c r="AT785" s="50">
        <f t="shared" si="441"/>
        <v>0</v>
      </c>
      <c r="AV785" s="49">
        <f t="shared" si="442"/>
        <v>0</v>
      </c>
      <c r="AW785" s="49">
        <f t="shared" si="443"/>
        <v>0</v>
      </c>
      <c r="AX785" s="49">
        <f t="shared" si="444"/>
        <v>0</v>
      </c>
      <c r="AY785" s="49">
        <f t="shared" si="445"/>
        <v>2025.5947602132019</v>
      </c>
      <c r="AZ785" s="49">
        <f t="shared" si="446"/>
        <v>0</v>
      </c>
      <c r="BA785" s="49">
        <f t="shared" si="447"/>
        <v>0</v>
      </c>
      <c r="BB785" s="49">
        <f t="shared" si="448"/>
        <v>0</v>
      </c>
      <c r="BC785" s="49">
        <f t="shared" si="449"/>
        <v>0</v>
      </c>
      <c r="BD785" s="49">
        <f t="shared" si="450"/>
        <v>0</v>
      </c>
      <c r="BE785" s="49">
        <f t="shared" si="451"/>
        <v>0</v>
      </c>
      <c r="BF785" s="49">
        <f t="shared" si="452"/>
        <v>0</v>
      </c>
      <c r="BG785" s="49">
        <f t="shared" si="453"/>
        <v>0</v>
      </c>
      <c r="BH785" s="72">
        <f t="shared" si="454"/>
        <v>2025.5947602132019</v>
      </c>
      <c r="BI785" s="49">
        <f>VLOOKUP(A785,'1_12'!A:O,15,0)</f>
        <v>1917.28</v>
      </c>
      <c r="BJ785" s="73">
        <f t="shared" si="455"/>
        <v>108.31476021320191</v>
      </c>
      <c r="BK785" s="50">
        <f t="shared" si="456"/>
        <v>1.1269284971038409E-3</v>
      </c>
    </row>
    <row r="786" spans="1:63" x14ac:dyDescent="0.3">
      <c r="A786" s="77" t="s">
        <v>2645</v>
      </c>
      <c r="B786" s="77" t="s">
        <v>127</v>
      </c>
      <c r="C786" s="77">
        <f>VLOOKUP(B786,Площадь!D:E,2,0)</f>
        <v>55.8</v>
      </c>
      <c r="D786" s="113">
        <v>45041</v>
      </c>
      <c r="H786">
        <f>30-H785</f>
        <v>6</v>
      </c>
      <c r="I786">
        <v>31</v>
      </c>
      <c r="J786">
        <v>30</v>
      </c>
      <c r="K786">
        <v>31</v>
      </c>
      <c r="L786">
        <v>31</v>
      </c>
      <c r="M786">
        <v>30</v>
      </c>
      <c r="N786">
        <v>31</v>
      </c>
      <c r="O786">
        <v>30</v>
      </c>
      <c r="P786">
        <v>31</v>
      </c>
      <c r="Q786">
        <f t="shared" si="434"/>
        <v>251</v>
      </c>
      <c r="R786" s="50"/>
      <c r="S786" s="50">
        <f>VLOOKUP(B786,'Общие показания'!A:P,16,0)</f>
        <v>2.3616619558726715</v>
      </c>
      <c r="T786" s="50">
        <f t="shared" si="425"/>
        <v>0</v>
      </c>
      <c r="U786" s="50">
        <f t="shared" si="426"/>
        <v>0</v>
      </c>
      <c r="V786" s="50">
        <f t="shared" si="427"/>
        <v>0</v>
      </c>
      <c r="W786" s="50">
        <f>R785*W$1/30*H786</f>
        <v>6.2267608825465864E-2</v>
      </c>
      <c r="X786" s="50">
        <f t="shared" si="429"/>
        <v>6.2267608825465864E-2</v>
      </c>
      <c r="Y786" s="50"/>
      <c r="Z786" s="50"/>
      <c r="AA786" s="50"/>
      <c r="AB786" s="50"/>
      <c r="AC786" s="50"/>
      <c r="AD786" s="50">
        <f t="shared" si="430"/>
        <v>0.91539846306784167</v>
      </c>
      <c r="AE786" s="50">
        <f t="shared" si="431"/>
        <v>0.6372201064946742</v>
      </c>
      <c r="AF786" s="50">
        <f t="shared" si="432"/>
        <v>0.80904338631015582</v>
      </c>
      <c r="AG786" s="50">
        <f t="shared" si="433"/>
        <v>0</v>
      </c>
      <c r="AI786" s="50">
        <f t="shared" si="435"/>
        <v>0</v>
      </c>
      <c r="AJ786" s="50">
        <f t="shared" si="436"/>
        <v>0</v>
      </c>
      <c r="AK786" s="50">
        <f t="shared" si="437"/>
        <v>0</v>
      </c>
      <c r="AL786" s="50">
        <f t="shared" si="438"/>
        <v>0.12638022158971707</v>
      </c>
      <c r="AR786" s="50">
        <f t="shared" si="439"/>
        <v>0.83117922334265859</v>
      </c>
      <c r="AS786" s="50">
        <f t="shared" si="440"/>
        <v>0.7439260388796034</v>
      </c>
      <c r="AT786" s="50">
        <f t="shared" si="441"/>
        <v>1.0215937972907159</v>
      </c>
      <c r="AV786" s="49">
        <f t="shared" si="442"/>
        <v>0</v>
      </c>
      <c r="AW786" s="49">
        <f t="shared" si="443"/>
        <v>0</v>
      </c>
      <c r="AX786" s="49">
        <f t="shared" si="444"/>
        <v>0</v>
      </c>
      <c r="AY786" s="49">
        <f t="shared" si="445"/>
        <v>506.39869005330047</v>
      </c>
      <c r="AZ786" s="49">
        <f t="shared" si="446"/>
        <v>0</v>
      </c>
      <c r="BA786" s="49">
        <f t="shared" si="447"/>
        <v>0</v>
      </c>
      <c r="BB786" s="49">
        <f t="shared" si="448"/>
        <v>0</v>
      </c>
      <c r="BC786" s="49">
        <f t="shared" si="449"/>
        <v>0</v>
      </c>
      <c r="BD786" s="49">
        <f t="shared" si="450"/>
        <v>0</v>
      </c>
      <c r="BE786" s="49">
        <f t="shared" si="451"/>
        <v>4688.4432782928907</v>
      </c>
      <c r="BF786" s="49">
        <f t="shared" si="452"/>
        <v>3707.4934667968964</v>
      </c>
      <c r="BG786" s="49">
        <f t="shared" si="453"/>
        <v>4914.0892301708363</v>
      </c>
      <c r="BH786" s="72">
        <f t="shared" si="454"/>
        <v>13816.424665313923</v>
      </c>
      <c r="BI786" s="49">
        <f>VLOOKUP(A786,'1_12'!A:O,15,0)</f>
        <v>19652.11</v>
      </c>
      <c r="BJ786" s="73">
        <f t="shared" si="455"/>
        <v>-5835.6853346860771</v>
      </c>
      <c r="BK786" s="50">
        <f t="shared" si="456"/>
        <v>7.6866918246726885E-3</v>
      </c>
    </row>
    <row r="787" spans="1:63" x14ac:dyDescent="0.3">
      <c r="A787" s="77" t="s">
        <v>1920</v>
      </c>
      <c r="B787" s="77" t="s">
        <v>437</v>
      </c>
      <c r="C787" s="77">
        <f>VLOOKUP(B787,Площадь!D:E,2,0)</f>
        <v>80.5</v>
      </c>
      <c r="D787" s="113"/>
      <c r="E787">
        <v>31</v>
      </c>
      <c r="F787">
        <v>28</v>
      </c>
      <c r="G787">
        <v>31</v>
      </c>
      <c r="H787">
        <v>20</v>
      </c>
      <c r="Q787">
        <f t="shared" si="434"/>
        <v>110</v>
      </c>
      <c r="R787" s="50">
        <f>VLOOKUP(B787,'Общие показания'!A:H,8,0)</f>
        <v>0.44915255469982091</v>
      </c>
      <c r="S787" s="50"/>
      <c r="T787" s="50">
        <f t="shared" si="425"/>
        <v>0</v>
      </c>
      <c r="U787" s="50">
        <f t="shared" si="426"/>
        <v>0</v>
      </c>
      <c r="V787" s="50">
        <f t="shared" si="427"/>
        <v>0</v>
      </c>
      <c r="W787" s="50">
        <f t="shared" si="428"/>
        <v>0.29943503646654723</v>
      </c>
      <c r="X787" s="50">
        <f t="shared" si="429"/>
        <v>-0.14971751823327367</v>
      </c>
      <c r="Y787" s="50"/>
      <c r="Z787" s="50"/>
      <c r="AA787" s="50"/>
      <c r="AB787" s="50"/>
      <c r="AC787" s="50"/>
      <c r="AD787" s="50">
        <f t="shared" si="430"/>
        <v>0</v>
      </c>
      <c r="AE787" s="50">
        <f t="shared" si="431"/>
        <v>0</v>
      </c>
      <c r="AF787" s="50">
        <f t="shared" si="432"/>
        <v>0</v>
      </c>
      <c r="AG787" s="50">
        <f t="shared" si="433"/>
        <v>0</v>
      </c>
      <c r="AI787" s="50">
        <f t="shared" si="435"/>
        <v>0</v>
      </c>
      <c r="AJ787" s="50">
        <f t="shared" si="436"/>
        <v>0</v>
      </c>
      <c r="AK787" s="50">
        <f t="shared" si="437"/>
        <v>0</v>
      </c>
      <c r="AL787" s="50">
        <f t="shared" si="438"/>
        <v>0.60774240370204435</v>
      </c>
      <c r="AR787" s="50">
        <f t="shared" si="439"/>
        <v>0</v>
      </c>
      <c r="AS787" s="50">
        <f t="shared" si="440"/>
        <v>0</v>
      </c>
      <c r="AT787" s="50">
        <f t="shared" si="441"/>
        <v>0</v>
      </c>
      <c r="AV787" s="49">
        <f t="shared" si="442"/>
        <v>0</v>
      </c>
      <c r="AW787" s="49">
        <f t="shared" si="443"/>
        <v>0</v>
      </c>
      <c r="AX787" s="49">
        <f t="shared" si="444"/>
        <v>0</v>
      </c>
      <c r="AY787" s="49">
        <f t="shared" si="445"/>
        <v>2435.1908332909607</v>
      </c>
      <c r="AZ787" s="49">
        <f t="shared" si="446"/>
        <v>0</v>
      </c>
      <c r="BA787" s="49">
        <f t="shared" si="447"/>
        <v>0</v>
      </c>
      <c r="BB787" s="49">
        <f t="shared" si="448"/>
        <v>0</v>
      </c>
      <c r="BC787" s="49">
        <f t="shared" si="449"/>
        <v>0</v>
      </c>
      <c r="BD787" s="49">
        <f t="shared" si="450"/>
        <v>0</v>
      </c>
      <c r="BE787" s="49">
        <f t="shared" si="451"/>
        <v>0</v>
      </c>
      <c r="BF787" s="49">
        <f t="shared" si="452"/>
        <v>0</v>
      </c>
      <c r="BG787" s="49">
        <f t="shared" si="453"/>
        <v>0</v>
      </c>
      <c r="BH787" s="72">
        <f t="shared" si="454"/>
        <v>2435.1908332909607</v>
      </c>
      <c r="BI787" s="49">
        <f>VLOOKUP(A787,'1_12'!A:O,15,0)</f>
        <v>1152.48</v>
      </c>
      <c r="BJ787" s="73">
        <f t="shared" si="455"/>
        <v>1282.7108332909606</v>
      </c>
      <c r="BK787" s="50">
        <f t="shared" si="456"/>
        <v>9.3910708091986706E-4</v>
      </c>
    </row>
    <row r="788" spans="1:63" x14ac:dyDescent="0.3">
      <c r="A788" s="77" t="s">
        <v>2677</v>
      </c>
      <c r="B788" s="77" t="s">
        <v>437</v>
      </c>
      <c r="C788" s="77">
        <f>VLOOKUP(B788,Площадь!D:E,2,0)</f>
        <v>80.5</v>
      </c>
      <c r="D788" s="113">
        <v>45037</v>
      </c>
      <c r="H788">
        <f>30-H787</f>
        <v>10</v>
      </c>
      <c r="I788">
        <v>31</v>
      </c>
      <c r="J788">
        <v>30</v>
      </c>
      <c r="K788">
        <v>31</v>
      </c>
      <c r="L788">
        <v>31</v>
      </c>
      <c r="M788">
        <v>30</v>
      </c>
      <c r="N788">
        <v>31</v>
      </c>
      <c r="O788">
        <v>30</v>
      </c>
      <c r="P788">
        <v>31</v>
      </c>
      <c r="Q788">
        <f t="shared" si="434"/>
        <v>255</v>
      </c>
      <c r="R788" s="50"/>
      <c r="S788" s="50">
        <f>VLOOKUP(B788,'Общие показания'!A:P,16,0)</f>
        <v>1.8658474453001759</v>
      </c>
      <c r="T788" s="50">
        <f t="shared" si="425"/>
        <v>0</v>
      </c>
      <c r="U788" s="50">
        <f t="shared" si="426"/>
        <v>0</v>
      </c>
      <c r="V788" s="50">
        <f t="shared" si="427"/>
        <v>0</v>
      </c>
      <c r="W788" s="50">
        <f>R787*W$1/30*H788</f>
        <v>0.14971751823327362</v>
      </c>
      <c r="X788" s="50">
        <f t="shared" si="429"/>
        <v>0.14971751823327362</v>
      </c>
      <c r="Y788" s="50"/>
      <c r="Z788" s="50"/>
      <c r="AA788" s="50"/>
      <c r="AB788" s="50"/>
      <c r="AC788" s="50"/>
      <c r="AD788" s="50">
        <f t="shared" si="430"/>
        <v>0.72321691912749164</v>
      </c>
      <c r="AE788" s="50">
        <f t="shared" si="431"/>
        <v>0.50344017476356218</v>
      </c>
      <c r="AF788" s="50">
        <f t="shared" si="432"/>
        <v>0.63919035140912206</v>
      </c>
      <c r="AG788" s="50">
        <f t="shared" si="433"/>
        <v>0</v>
      </c>
      <c r="AI788" s="50">
        <f t="shared" si="435"/>
        <v>0</v>
      </c>
      <c r="AJ788" s="50">
        <f t="shared" si="436"/>
        <v>0</v>
      </c>
      <c r="AK788" s="50">
        <f t="shared" si="437"/>
        <v>0</v>
      </c>
      <c r="AL788" s="50">
        <f t="shared" si="438"/>
        <v>0.30387120185102218</v>
      </c>
      <c r="AR788" s="50">
        <f t="shared" si="439"/>
        <v>1.1991026429943374</v>
      </c>
      <c r="AS788" s="50">
        <f t="shared" si="440"/>
        <v>1.0732266331506823</v>
      </c>
      <c r="AT788" s="50">
        <f t="shared" si="441"/>
        <v>1.473804671718685</v>
      </c>
      <c r="AV788" s="49">
        <f t="shared" si="442"/>
        <v>0</v>
      </c>
      <c r="AW788" s="49">
        <f t="shared" si="443"/>
        <v>0</v>
      </c>
      <c r="AX788" s="49">
        <f t="shared" si="444"/>
        <v>0</v>
      </c>
      <c r="AY788" s="49">
        <f t="shared" si="445"/>
        <v>1217.5954166454803</v>
      </c>
      <c r="AZ788" s="49">
        <f t="shared" si="446"/>
        <v>0</v>
      </c>
      <c r="BA788" s="49">
        <f t="shared" si="447"/>
        <v>0</v>
      </c>
      <c r="BB788" s="49">
        <f t="shared" si="448"/>
        <v>0</v>
      </c>
      <c r="BC788" s="49">
        <f t="shared" si="449"/>
        <v>0</v>
      </c>
      <c r="BD788" s="49">
        <f t="shared" si="450"/>
        <v>0</v>
      </c>
      <c r="BE788" s="49">
        <f t="shared" si="451"/>
        <v>5160.1977397773535</v>
      </c>
      <c r="BF788" s="49">
        <f t="shared" si="452"/>
        <v>4232.3413124926819</v>
      </c>
      <c r="BG788" s="49">
        <f t="shared" si="453"/>
        <v>5672.0393202833602</v>
      </c>
      <c r="BH788" s="72">
        <f t="shared" si="454"/>
        <v>16282.173789198876</v>
      </c>
      <c r="BI788" s="49">
        <f>VLOOKUP(A788,'1_12'!A:O,15,0)</f>
        <v>29964.649999999994</v>
      </c>
      <c r="BJ788" s="73">
        <f t="shared" si="455"/>
        <v>-13682.476210801118</v>
      </c>
      <c r="BK788" s="50">
        <f t="shared" si="456"/>
        <v>6.2790580882486303E-3</v>
      </c>
    </row>
    <row r="789" spans="1:63" x14ac:dyDescent="0.3">
      <c r="A789" s="77" t="s">
        <v>1691</v>
      </c>
      <c r="B789" s="77" t="s">
        <v>426</v>
      </c>
      <c r="C789" s="77">
        <f>VLOOKUP(B789,Площадь!D:E,2,0)</f>
        <v>63.3</v>
      </c>
      <c r="D789" s="113"/>
      <c r="E789">
        <v>31</v>
      </c>
      <c r="F789">
        <v>28</v>
      </c>
      <c r="G789">
        <v>31</v>
      </c>
      <c r="H789">
        <v>30</v>
      </c>
      <c r="I789">
        <v>31</v>
      </c>
      <c r="J789">
        <v>30</v>
      </c>
      <c r="K789">
        <v>17</v>
      </c>
      <c r="Q789">
        <f t="shared" si="434"/>
        <v>198</v>
      </c>
      <c r="R789" s="50">
        <f>VLOOKUP(B789,'Общие показания'!A:H,8,0)</f>
        <v>0.35318455543476601</v>
      </c>
      <c r="S789" s="50"/>
      <c r="T789" s="50">
        <f t="shared" si="425"/>
        <v>0</v>
      </c>
      <c r="U789" s="50">
        <f t="shared" si="426"/>
        <v>0</v>
      </c>
      <c r="V789" s="50">
        <f t="shared" si="427"/>
        <v>0</v>
      </c>
      <c r="W789" s="50">
        <f t="shared" si="428"/>
        <v>0.35318455543476601</v>
      </c>
      <c r="X789" s="50">
        <f t="shared" si="429"/>
        <v>0</v>
      </c>
      <c r="Y789" s="50"/>
      <c r="Z789" s="50"/>
      <c r="AA789" s="50"/>
      <c r="AB789" s="50"/>
      <c r="AC789" s="50"/>
      <c r="AD789" s="50">
        <f t="shared" si="430"/>
        <v>0</v>
      </c>
      <c r="AE789" s="50">
        <f t="shared" si="431"/>
        <v>0</v>
      </c>
      <c r="AF789" s="50">
        <f t="shared" si="432"/>
        <v>0</v>
      </c>
      <c r="AG789" s="50">
        <f t="shared" si="433"/>
        <v>0</v>
      </c>
      <c r="AI789" s="50">
        <f t="shared" si="435"/>
        <v>0</v>
      </c>
      <c r="AJ789" s="50">
        <f t="shared" si="436"/>
        <v>0</v>
      </c>
      <c r="AK789" s="50">
        <f t="shared" si="437"/>
        <v>0</v>
      </c>
      <c r="AL789" s="50">
        <f t="shared" si="438"/>
        <v>0.71683405256533062</v>
      </c>
      <c r="AR789" s="50">
        <f t="shared" si="439"/>
        <v>0</v>
      </c>
      <c r="AS789" s="50">
        <f t="shared" si="440"/>
        <v>0</v>
      </c>
      <c r="AT789" s="50">
        <f t="shared" si="441"/>
        <v>0</v>
      </c>
      <c r="AV789" s="49">
        <f t="shared" si="442"/>
        <v>0</v>
      </c>
      <c r="AW789" s="49">
        <f t="shared" si="443"/>
        <v>0</v>
      </c>
      <c r="AX789" s="49">
        <f t="shared" si="444"/>
        <v>0</v>
      </c>
      <c r="AY789" s="49">
        <f t="shared" si="445"/>
        <v>2872.3151505711394</v>
      </c>
      <c r="AZ789" s="49">
        <f t="shared" si="446"/>
        <v>0</v>
      </c>
      <c r="BA789" s="49">
        <f t="shared" si="447"/>
        <v>0</v>
      </c>
      <c r="BB789" s="49">
        <f t="shared" si="448"/>
        <v>0</v>
      </c>
      <c r="BC789" s="49">
        <f t="shared" si="449"/>
        <v>0</v>
      </c>
      <c r="BD789" s="49">
        <f t="shared" si="450"/>
        <v>0</v>
      </c>
      <c r="BE789" s="49">
        <f t="shared" si="451"/>
        <v>0</v>
      </c>
      <c r="BF789" s="49">
        <f t="shared" si="452"/>
        <v>0</v>
      </c>
      <c r="BG789" s="49">
        <f t="shared" si="453"/>
        <v>0</v>
      </c>
      <c r="BH789" s="72">
        <f t="shared" si="454"/>
        <v>2872.3151505711394</v>
      </c>
      <c r="BI789" s="49">
        <f>VLOOKUP(A789,'1_12'!A:O,15,0)</f>
        <v>9647.07</v>
      </c>
      <c r="BJ789" s="73">
        <f t="shared" si="455"/>
        <v>-6774.7548494288603</v>
      </c>
      <c r="BK789" s="50">
        <f t="shared" si="456"/>
        <v>1.4086606213798009E-3</v>
      </c>
    </row>
    <row r="790" spans="1:63" x14ac:dyDescent="0.3">
      <c r="A790" s="77" t="s">
        <v>2841</v>
      </c>
      <c r="B790" s="77" t="s">
        <v>426</v>
      </c>
      <c r="C790" s="77">
        <f>VLOOKUP(B790,Площадь!D:E,2,0)</f>
        <v>63.3</v>
      </c>
      <c r="D790" s="113">
        <v>45125</v>
      </c>
      <c r="K790">
        <f>31-K789</f>
        <v>14</v>
      </c>
      <c r="L790">
        <v>31</v>
      </c>
      <c r="M790">
        <v>30</v>
      </c>
      <c r="N790">
        <v>31</v>
      </c>
      <c r="O790">
        <v>30</v>
      </c>
      <c r="P790">
        <v>31</v>
      </c>
      <c r="Q790">
        <f t="shared" si="434"/>
        <v>167</v>
      </c>
      <c r="R790" s="50"/>
      <c r="S790" s="50">
        <f>VLOOKUP(B790,'Общие показания'!A:P,16,0)</f>
        <v>1.8838154445652329</v>
      </c>
      <c r="T790" s="50">
        <f t="shared" si="425"/>
        <v>0</v>
      </c>
      <c r="U790" s="50">
        <f t="shared" si="426"/>
        <v>0</v>
      </c>
      <c r="V790" s="50">
        <f t="shared" si="427"/>
        <v>0</v>
      </c>
      <c r="W790" s="50">
        <f t="shared" si="428"/>
        <v>0</v>
      </c>
      <c r="X790" s="50">
        <f t="shared" si="429"/>
        <v>0</v>
      </c>
      <c r="Y790" s="50"/>
      <c r="Z790" s="50"/>
      <c r="AA790" s="50"/>
      <c r="AB790" s="50"/>
      <c r="AC790" s="50"/>
      <c r="AD790" s="50">
        <f t="shared" si="430"/>
        <v>0.73018145478880292</v>
      </c>
      <c r="AE790" s="50">
        <f t="shared" si="431"/>
        <v>0.50828827352583617</v>
      </c>
      <c r="AF790" s="50">
        <f t="shared" si="432"/>
        <v>0.64534571625059389</v>
      </c>
      <c r="AG790" s="50">
        <f t="shared" si="433"/>
        <v>0</v>
      </c>
      <c r="AI790" s="50">
        <f t="shared" si="435"/>
        <v>0</v>
      </c>
      <c r="AJ790" s="50">
        <f t="shared" si="436"/>
        <v>0</v>
      </c>
      <c r="AK790" s="50">
        <f t="shared" si="437"/>
        <v>0</v>
      </c>
      <c r="AL790" s="50">
        <f t="shared" si="438"/>
        <v>0</v>
      </c>
      <c r="AR790" s="50">
        <f t="shared" si="439"/>
        <v>0.94289686088871494</v>
      </c>
      <c r="AS790" s="50">
        <f t="shared" si="440"/>
        <v>0.8439160978687974</v>
      </c>
      <c r="AT790" s="50">
        <f t="shared" si="441"/>
        <v>1.1589047915502206</v>
      </c>
      <c r="AV790" s="49">
        <f t="shared" si="442"/>
        <v>0</v>
      </c>
      <c r="AW790" s="49">
        <f t="shared" si="443"/>
        <v>0</v>
      </c>
      <c r="AX790" s="49">
        <f t="shared" si="444"/>
        <v>0</v>
      </c>
      <c r="AY790" s="49">
        <f t="shared" si="445"/>
        <v>0</v>
      </c>
      <c r="AZ790" s="49">
        <f t="shared" si="446"/>
        <v>0</v>
      </c>
      <c r="BA790" s="49">
        <f t="shared" si="447"/>
        <v>0</v>
      </c>
      <c r="BB790" s="49">
        <f t="shared" si="448"/>
        <v>0</v>
      </c>
      <c r="BC790" s="49">
        <f t="shared" si="449"/>
        <v>0</v>
      </c>
      <c r="BD790" s="49">
        <f t="shared" si="450"/>
        <v>0</v>
      </c>
      <c r="BE790" s="49">
        <f t="shared" si="451"/>
        <v>4491.1445074721014</v>
      </c>
      <c r="BF790" s="49">
        <f t="shared" si="452"/>
        <v>3629.8033263968991</v>
      </c>
      <c r="BG790" s="49">
        <f t="shared" si="453"/>
        <v>4843.2578931201942</v>
      </c>
      <c r="BH790" s="72">
        <f t="shared" si="454"/>
        <v>12964.205726989196</v>
      </c>
      <c r="BI790" s="49">
        <f>VLOOKUP(A790,'1_12'!A:O,15,0)</f>
        <v>14821.409999999998</v>
      </c>
      <c r="BJ790" s="73">
        <f t="shared" si="455"/>
        <v>-1857.2042730108024</v>
      </c>
      <c r="BK790" s="50">
        <f t="shared" si="456"/>
        <v>6.3579952539138569E-3</v>
      </c>
    </row>
    <row r="791" spans="1:63" x14ac:dyDescent="0.3">
      <c r="A791" s="77" t="s">
        <v>1836</v>
      </c>
      <c r="B791" s="77" t="s">
        <v>486</v>
      </c>
      <c r="C791" s="77">
        <f>VLOOKUP(B791,Площадь!D:E,2,0)</f>
        <v>56.9</v>
      </c>
      <c r="D791" s="113"/>
      <c r="E791">
        <v>31</v>
      </c>
      <c r="F791">
        <v>28</v>
      </c>
      <c r="G791">
        <v>31</v>
      </c>
      <c r="H791">
        <v>30</v>
      </c>
      <c r="I791">
        <v>31</v>
      </c>
      <c r="J791">
        <v>30</v>
      </c>
      <c r="K791">
        <v>31</v>
      </c>
      <c r="L791">
        <v>31</v>
      </c>
      <c r="M791">
        <v>30</v>
      </c>
      <c r="N791">
        <v>31</v>
      </c>
      <c r="O791">
        <v>30</v>
      </c>
      <c r="P791">
        <v>31</v>
      </c>
      <c r="Q791">
        <f t="shared" ref="Q791:Q795" si="457">SUM(E791:P791)</f>
        <v>365</v>
      </c>
      <c r="R791" s="50">
        <f>VLOOKUP(B791,'Общие показания'!A:H,8,0)</f>
        <v>0.31747553245242</v>
      </c>
      <c r="S791" s="50">
        <f>VLOOKUP(B791,'Общие показания'!A:P,16,0)</f>
        <v>0</v>
      </c>
      <c r="T791" s="50">
        <f t="shared" si="425"/>
        <v>0</v>
      </c>
      <c r="U791" s="50">
        <f t="shared" si="426"/>
        <v>0</v>
      </c>
      <c r="V791" s="50">
        <f t="shared" si="427"/>
        <v>0</v>
      </c>
      <c r="W791" s="50">
        <f t="shared" si="428"/>
        <v>0.31747553245242</v>
      </c>
      <c r="X791" s="50">
        <f t="shared" si="429"/>
        <v>0</v>
      </c>
      <c r="Y791" s="50"/>
      <c r="Z791" s="50"/>
      <c r="AA791" s="50"/>
      <c r="AB791" s="50"/>
      <c r="AC791" s="50"/>
      <c r="AD791" s="50">
        <f t="shared" si="430"/>
        <v>0</v>
      </c>
      <c r="AE791" s="50">
        <f t="shared" si="431"/>
        <v>0</v>
      </c>
      <c r="AF791" s="50">
        <f t="shared" si="432"/>
        <v>0</v>
      </c>
      <c r="AG791" s="50">
        <f t="shared" si="433"/>
        <v>0</v>
      </c>
      <c r="AI791" s="50">
        <f t="shared" si="435"/>
        <v>0</v>
      </c>
      <c r="AJ791" s="50">
        <f t="shared" si="436"/>
        <v>0</v>
      </c>
      <c r="AK791" s="50">
        <f t="shared" si="437"/>
        <v>0</v>
      </c>
      <c r="AL791" s="50">
        <f t="shared" si="438"/>
        <v>0.64435793982570799</v>
      </c>
      <c r="AR791" s="50">
        <f t="shared" si="439"/>
        <v>0.84756447684941361</v>
      </c>
      <c r="AS791" s="50">
        <f t="shared" si="440"/>
        <v>0.75859124753135188</v>
      </c>
      <c r="AT791" s="50">
        <f t="shared" si="441"/>
        <v>1.0417327431154433</v>
      </c>
      <c r="AV791" s="49">
        <f t="shared" si="442"/>
        <v>0</v>
      </c>
      <c r="AW791" s="49">
        <f t="shared" si="443"/>
        <v>0</v>
      </c>
      <c r="AX791" s="49">
        <f t="shared" si="444"/>
        <v>0</v>
      </c>
      <c r="AY791" s="49">
        <f t="shared" si="445"/>
        <v>2581.9072996445157</v>
      </c>
      <c r="AZ791" s="49">
        <f t="shared" si="446"/>
        <v>0</v>
      </c>
      <c r="BA791" s="49">
        <f t="shared" si="447"/>
        <v>0</v>
      </c>
      <c r="BB791" s="49">
        <f t="shared" si="448"/>
        <v>0</v>
      </c>
      <c r="BC791" s="49">
        <f t="shared" si="449"/>
        <v>0</v>
      </c>
      <c r="BD791" s="49">
        <f t="shared" si="450"/>
        <v>0</v>
      </c>
      <c r="BE791" s="49">
        <f t="shared" si="451"/>
        <v>2275.1681790754919</v>
      </c>
      <c r="BF791" s="49">
        <f t="shared" si="452"/>
        <v>2036.3320012232598</v>
      </c>
      <c r="BG791" s="49">
        <f t="shared" si="453"/>
        <v>2796.3857063093715</v>
      </c>
      <c r="BH791" s="72">
        <f t="shared" si="454"/>
        <v>9689.7931862526384</v>
      </c>
      <c r="BI791" s="49">
        <f>VLOOKUP(A791,'1_12'!A:O,15,0)</f>
        <v>21994.560000000001</v>
      </c>
      <c r="BJ791" s="73">
        <f t="shared" si="455"/>
        <v>-12304.766813747363</v>
      </c>
      <c r="BK791" s="50">
        <f t="shared" si="456"/>
        <v>5.2866460746548577E-3</v>
      </c>
    </row>
    <row r="792" spans="1:63" x14ac:dyDescent="0.3">
      <c r="A792" s="77" t="s">
        <v>1730</v>
      </c>
      <c r="B792" s="77" t="s">
        <v>421</v>
      </c>
      <c r="C792" s="77">
        <f>VLOOKUP(B792,Площадь!D:E,2,0)</f>
        <v>83.5</v>
      </c>
      <c r="D792" s="113"/>
      <c r="E792">
        <v>31</v>
      </c>
      <c r="F792">
        <v>28</v>
      </c>
      <c r="G792">
        <v>31</v>
      </c>
      <c r="H792">
        <v>30</v>
      </c>
      <c r="I792">
        <v>31</v>
      </c>
      <c r="J792">
        <v>30</v>
      </c>
      <c r="K792">
        <v>31</v>
      </c>
      <c r="L792">
        <v>31</v>
      </c>
      <c r="M792">
        <v>30</v>
      </c>
      <c r="N792">
        <v>31</v>
      </c>
      <c r="O792">
        <v>30</v>
      </c>
      <c r="P792">
        <v>31</v>
      </c>
      <c r="Q792">
        <f t="shared" si="457"/>
        <v>365</v>
      </c>
      <c r="R792" s="50">
        <f>VLOOKUP(B792,'Общие показания'!A:H,8,0)</f>
        <v>0.46589115922279561</v>
      </c>
      <c r="S792" s="50">
        <f>VLOOKUP(B792,'Общие показания'!A:P,16,0)</f>
        <v>4.9071088407772034</v>
      </c>
      <c r="T792" s="50">
        <f t="shared" si="425"/>
        <v>0</v>
      </c>
      <c r="U792" s="50">
        <f t="shared" si="426"/>
        <v>0</v>
      </c>
      <c r="V792" s="50">
        <f t="shared" si="427"/>
        <v>0</v>
      </c>
      <c r="W792" s="50">
        <f t="shared" si="428"/>
        <v>0.46589115922279561</v>
      </c>
      <c r="X792" s="50">
        <f t="shared" si="429"/>
        <v>0</v>
      </c>
      <c r="Y792" s="50"/>
      <c r="Z792" s="50"/>
      <c r="AA792" s="50"/>
      <c r="AB792" s="50"/>
      <c r="AC792" s="50"/>
      <c r="AD792" s="50">
        <f t="shared" si="430"/>
        <v>1.9020333878792657</v>
      </c>
      <c r="AE792" s="50">
        <f t="shared" si="431"/>
        <v>1.3240287884239403</v>
      </c>
      <c r="AF792" s="50">
        <f t="shared" si="432"/>
        <v>1.6810466644739976</v>
      </c>
      <c r="AG792" s="50">
        <f t="shared" si="433"/>
        <v>0</v>
      </c>
      <c r="AI792" s="50">
        <f t="shared" si="435"/>
        <v>0</v>
      </c>
      <c r="AJ792" s="50">
        <f t="shared" si="436"/>
        <v>0</v>
      </c>
      <c r="AK792" s="50">
        <f t="shared" si="437"/>
        <v>0</v>
      </c>
      <c r="AL792" s="50">
        <f t="shared" si="438"/>
        <v>0.94558678339976465</v>
      </c>
      <c r="AR792" s="50">
        <f t="shared" si="439"/>
        <v>1.2437896980127598</v>
      </c>
      <c r="AS792" s="50">
        <f t="shared" si="440"/>
        <v>1.1132226567463599</v>
      </c>
      <c r="AT792" s="50">
        <f t="shared" si="441"/>
        <v>1.5287290694224869</v>
      </c>
      <c r="AV792" s="49">
        <f t="shared" si="442"/>
        <v>0</v>
      </c>
      <c r="AW792" s="49">
        <f t="shared" si="443"/>
        <v>0</v>
      </c>
      <c r="AX792" s="49">
        <f t="shared" si="444"/>
        <v>0</v>
      </c>
      <c r="AY792" s="49">
        <f t="shared" si="445"/>
        <v>3788.9149300582962</v>
      </c>
      <c r="AZ792" s="49">
        <f t="shared" si="446"/>
        <v>0</v>
      </c>
      <c r="BA792" s="49">
        <f t="shared" si="447"/>
        <v>0</v>
      </c>
      <c r="BB792" s="49">
        <f t="shared" si="448"/>
        <v>0</v>
      </c>
      <c r="BC792" s="49">
        <f t="shared" si="449"/>
        <v>0</v>
      </c>
      <c r="BD792" s="49">
        <f t="shared" si="450"/>
        <v>0</v>
      </c>
      <c r="BE792" s="49">
        <f t="shared" si="451"/>
        <v>8444.5216588451185</v>
      </c>
      <c r="BF792" s="49">
        <f t="shared" si="452"/>
        <v>6542.4602893573483</v>
      </c>
      <c r="BG792" s="49">
        <f t="shared" si="453"/>
        <v>8616.1935890423683</v>
      </c>
      <c r="BH792" s="72">
        <f t="shared" si="454"/>
        <v>27392.090467303133</v>
      </c>
      <c r="BI792" s="49">
        <f>VLOOKUP(A792,'1_12'!A:O,15,0)</f>
        <v>32276.699999999997</v>
      </c>
      <c r="BJ792" s="73">
        <f t="shared" si="455"/>
        <v>-4884.6095326968643</v>
      </c>
      <c r="BK792" s="50">
        <f t="shared" si="456"/>
        <v>1.0183960287007356E-2</v>
      </c>
    </row>
    <row r="793" spans="1:63" x14ac:dyDescent="0.3">
      <c r="A793" s="77" t="s">
        <v>1353</v>
      </c>
      <c r="B793" s="77" t="s">
        <v>459</v>
      </c>
      <c r="C793" s="77">
        <f>VLOOKUP(B793,Площадь!D:E,2,0)</f>
        <v>78.900000000000006</v>
      </c>
      <c r="D793" s="113"/>
      <c r="E793">
        <v>31</v>
      </c>
      <c r="F793">
        <v>28</v>
      </c>
      <c r="G793">
        <v>31</v>
      </c>
      <c r="H793">
        <v>30</v>
      </c>
      <c r="I793">
        <v>31</v>
      </c>
      <c r="J793">
        <v>30</v>
      </c>
      <c r="K793">
        <v>31</v>
      </c>
      <c r="L793">
        <v>31</v>
      </c>
      <c r="M793">
        <v>30</v>
      </c>
      <c r="N793">
        <v>31</v>
      </c>
      <c r="O793">
        <v>30</v>
      </c>
      <c r="P793">
        <v>31</v>
      </c>
      <c r="Q793">
        <f t="shared" si="457"/>
        <v>365</v>
      </c>
      <c r="R793" s="50">
        <f>VLOOKUP(B793,'Общие показания'!A:H,8,0)</f>
        <v>0</v>
      </c>
      <c r="S793" s="50">
        <f>VLOOKUP(B793,'Общие показания'!A:P,16,0)</f>
        <v>1.2809999999999988</v>
      </c>
      <c r="T793" s="50">
        <f t="shared" si="425"/>
        <v>0</v>
      </c>
      <c r="U793" s="50">
        <f t="shared" si="426"/>
        <v>0</v>
      </c>
      <c r="V793" s="50">
        <f t="shared" si="427"/>
        <v>0</v>
      </c>
      <c r="W793" s="50">
        <f t="shared" si="428"/>
        <v>0</v>
      </c>
      <c r="X793" s="50">
        <f t="shared" si="429"/>
        <v>0</v>
      </c>
      <c r="Y793" s="50"/>
      <c r="Z793" s="50"/>
      <c r="AA793" s="50"/>
      <c r="AB793" s="50"/>
      <c r="AC793" s="50"/>
      <c r="AD793" s="50">
        <f t="shared" si="430"/>
        <v>0.49652552020579094</v>
      </c>
      <c r="AE793" s="50">
        <f t="shared" si="431"/>
        <v>0.34563750937760646</v>
      </c>
      <c r="AF793" s="50">
        <f t="shared" si="432"/>
        <v>0.43883697041660147</v>
      </c>
      <c r="AG793" s="50">
        <f t="shared" si="433"/>
        <v>0</v>
      </c>
      <c r="AI793" s="50">
        <f t="shared" si="435"/>
        <v>0</v>
      </c>
      <c r="AJ793" s="50">
        <f t="shared" si="436"/>
        <v>0</v>
      </c>
      <c r="AK793" s="50">
        <f t="shared" si="437"/>
        <v>0</v>
      </c>
      <c r="AL793" s="50">
        <f t="shared" si="438"/>
        <v>0.89349457736816107</v>
      </c>
      <c r="AR793" s="50">
        <f t="shared" si="439"/>
        <v>1.175269546984512</v>
      </c>
      <c r="AS793" s="50">
        <f t="shared" si="440"/>
        <v>1.0518954205663211</v>
      </c>
      <c r="AT793" s="50">
        <f t="shared" si="441"/>
        <v>1.4445116596099907</v>
      </c>
      <c r="AV793" s="49">
        <f t="shared" si="442"/>
        <v>0</v>
      </c>
      <c r="AW793" s="49">
        <f t="shared" si="443"/>
        <v>0</v>
      </c>
      <c r="AX793" s="49">
        <f t="shared" si="444"/>
        <v>0</v>
      </c>
      <c r="AY793" s="49">
        <f t="shared" si="445"/>
        <v>2398.4611037039967</v>
      </c>
      <c r="AZ793" s="49">
        <f t="shared" si="446"/>
        <v>0</v>
      </c>
      <c r="BA793" s="49">
        <f t="shared" si="447"/>
        <v>0</v>
      </c>
      <c r="BB793" s="49">
        <f t="shared" si="448"/>
        <v>0</v>
      </c>
      <c r="BC793" s="49">
        <f t="shared" si="449"/>
        <v>0</v>
      </c>
      <c r="BD793" s="49">
        <f t="shared" si="450"/>
        <v>0</v>
      </c>
      <c r="BE793" s="49">
        <f t="shared" si="451"/>
        <v>4487.6998065629623</v>
      </c>
      <c r="BF793" s="49">
        <f t="shared" si="452"/>
        <v>3751.4814958242819</v>
      </c>
      <c r="BG793" s="49">
        <f t="shared" si="453"/>
        <v>5055.585728498183</v>
      </c>
      <c r="BH793" s="72">
        <f t="shared" si="454"/>
        <v>15693.228134589424</v>
      </c>
      <c r="BI793" s="49">
        <f>VLOOKUP(A793,'1_12'!A:O,15,0)</f>
        <v>30498.659999999989</v>
      </c>
      <c r="BJ793" s="73">
        <f t="shared" si="455"/>
        <v>-14805.431865410565</v>
      </c>
      <c r="BK793" s="50">
        <f t="shared" si="456"/>
        <v>6.1746632916444694E-3</v>
      </c>
    </row>
    <row r="794" spans="1:63" x14ac:dyDescent="0.3">
      <c r="A794" s="77" t="s">
        <v>2072</v>
      </c>
      <c r="B794" s="77" t="s">
        <v>415</v>
      </c>
      <c r="C794" s="77">
        <f>VLOOKUP(B794,Площадь!D:E,2,0)</f>
        <v>63.3</v>
      </c>
      <c r="D794" s="113"/>
      <c r="E794">
        <v>31</v>
      </c>
      <c r="F794">
        <v>28</v>
      </c>
      <c r="G794">
        <v>31</v>
      </c>
      <c r="H794">
        <v>25</v>
      </c>
      <c r="Q794">
        <f t="shared" si="457"/>
        <v>115</v>
      </c>
      <c r="R794" s="50">
        <f>VLOOKUP(B794,'Общие показания'!A:H,8,0)</f>
        <v>0.35318455543476601</v>
      </c>
      <c r="S794" s="50"/>
      <c r="T794" s="50">
        <f t="shared" si="425"/>
        <v>0</v>
      </c>
      <c r="U794" s="50">
        <f t="shared" si="426"/>
        <v>0</v>
      </c>
      <c r="V794" s="50">
        <f t="shared" si="427"/>
        <v>0</v>
      </c>
      <c r="W794" s="50">
        <f t="shared" si="428"/>
        <v>0.29432046286230501</v>
      </c>
      <c r="X794" s="50">
        <f t="shared" si="429"/>
        <v>-5.8864092572461002E-2</v>
      </c>
      <c r="Y794" s="50"/>
      <c r="Z794" s="50"/>
      <c r="AA794" s="50"/>
      <c r="AB794" s="50"/>
      <c r="AC794" s="50"/>
      <c r="AD794" s="50">
        <f t="shared" si="430"/>
        <v>0</v>
      </c>
      <c r="AE794" s="50">
        <f t="shared" si="431"/>
        <v>0</v>
      </c>
      <c r="AF794" s="50">
        <f t="shared" si="432"/>
        <v>0</v>
      </c>
      <c r="AG794" s="50">
        <f t="shared" si="433"/>
        <v>0</v>
      </c>
      <c r="AI794" s="50">
        <f t="shared" si="435"/>
        <v>0</v>
      </c>
      <c r="AJ794" s="50">
        <f t="shared" si="436"/>
        <v>0</v>
      </c>
      <c r="AK794" s="50">
        <f t="shared" si="437"/>
        <v>0</v>
      </c>
      <c r="AL794" s="50">
        <f t="shared" si="438"/>
        <v>0.59736171047110886</v>
      </c>
      <c r="AR794" s="50">
        <f t="shared" si="439"/>
        <v>0</v>
      </c>
      <c r="AS794" s="50">
        <f t="shared" si="440"/>
        <v>0</v>
      </c>
      <c r="AT794" s="50">
        <f t="shared" si="441"/>
        <v>0</v>
      </c>
      <c r="AV794" s="49">
        <f t="shared" si="442"/>
        <v>0</v>
      </c>
      <c r="AW794" s="49">
        <f t="shared" si="443"/>
        <v>0</v>
      </c>
      <c r="AX794" s="49">
        <f t="shared" si="444"/>
        <v>0</v>
      </c>
      <c r="AY794" s="49">
        <f t="shared" si="445"/>
        <v>2393.5959588092833</v>
      </c>
      <c r="AZ794" s="49">
        <f t="shared" si="446"/>
        <v>0</v>
      </c>
      <c r="BA794" s="49">
        <f t="shared" si="447"/>
        <v>0</v>
      </c>
      <c r="BB794" s="49">
        <f t="shared" si="448"/>
        <v>0</v>
      </c>
      <c r="BC794" s="49">
        <f t="shared" si="449"/>
        <v>0</v>
      </c>
      <c r="BD794" s="49">
        <f t="shared" si="450"/>
        <v>0</v>
      </c>
      <c r="BE794" s="49">
        <f t="shared" si="451"/>
        <v>0</v>
      </c>
      <c r="BF794" s="49">
        <f t="shared" si="452"/>
        <v>0</v>
      </c>
      <c r="BG794" s="49">
        <f t="shared" si="453"/>
        <v>0</v>
      </c>
      <c r="BH794" s="72">
        <f t="shared" si="454"/>
        <v>2393.5959588092833</v>
      </c>
      <c r="BI794" s="49">
        <f>VLOOKUP(A794,'1_12'!A:O,15,0)</f>
        <v>2265.6</v>
      </c>
      <c r="BJ794" s="73">
        <f t="shared" si="455"/>
        <v>127.99595880928337</v>
      </c>
      <c r="BK794" s="50">
        <f t="shared" si="456"/>
        <v>1.1738838511498341E-3</v>
      </c>
    </row>
    <row r="795" spans="1:63" x14ac:dyDescent="0.3">
      <c r="A795" s="77" t="s">
        <v>2695</v>
      </c>
      <c r="B795" s="77" t="s">
        <v>415</v>
      </c>
      <c r="C795" s="77">
        <f>VLOOKUP(B795,Площадь!D:E,2,0)</f>
        <v>63.3</v>
      </c>
      <c r="D795" s="113">
        <v>45042</v>
      </c>
      <c r="H795">
        <f>30-H794</f>
        <v>5</v>
      </c>
      <c r="I795">
        <v>31</v>
      </c>
      <c r="J795">
        <v>30</v>
      </c>
      <c r="K795">
        <v>31</v>
      </c>
      <c r="L795">
        <v>31</v>
      </c>
      <c r="M795">
        <v>30</v>
      </c>
      <c r="N795">
        <v>31</v>
      </c>
      <c r="O795">
        <v>30</v>
      </c>
      <c r="P795">
        <v>31</v>
      </c>
      <c r="Q795">
        <f t="shared" si="457"/>
        <v>250</v>
      </c>
      <c r="R795" s="50"/>
      <c r="S795" s="50">
        <f>VLOOKUP(B795,'Общие показания'!A:P,16,0)</f>
        <v>4.0678154445652339</v>
      </c>
      <c r="T795" s="50">
        <f t="shared" si="425"/>
        <v>0</v>
      </c>
      <c r="U795" s="50">
        <f t="shared" si="426"/>
        <v>0</v>
      </c>
      <c r="V795" s="50">
        <f t="shared" si="427"/>
        <v>0</v>
      </c>
      <c r="W795" s="50">
        <f>R794*W$1/30*H795</f>
        <v>5.8864092572461002E-2</v>
      </c>
      <c r="X795" s="50">
        <f t="shared" si="429"/>
        <v>5.8864092572461002E-2</v>
      </c>
      <c r="Y795" s="50"/>
      <c r="Z795" s="50"/>
      <c r="AA795" s="50"/>
      <c r="AB795" s="50"/>
      <c r="AC795" s="50"/>
      <c r="AD795" s="50">
        <f t="shared" si="430"/>
        <v>1.5767167679265461</v>
      </c>
      <c r="AE795" s="50">
        <f t="shared" si="431"/>
        <v>1.0975718960712644</v>
      </c>
      <c r="AF795" s="50">
        <f t="shared" si="432"/>
        <v>1.3935267805674236</v>
      </c>
      <c r="AG795" s="50">
        <f t="shared" si="433"/>
        <v>0</v>
      </c>
      <c r="AI795" s="50">
        <f t="shared" si="435"/>
        <v>0</v>
      </c>
      <c r="AJ795" s="50">
        <f t="shared" si="436"/>
        <v>0</v>
      </c>
      <c r="AK795" s="50">
        <f t="shared" si="437"/>
        <v>0</v>
      </c>
      <c r="AL795" s="50">
        <f t="shared" si="438"/>
        <v>0.11947234209422176</v>
      </c>
      <c r="AR795" s="50">
        <f t="shared" si="439"/>
        <v>0.94289686088871494</v>
      </c>
      <c r="AS795" s="50">
        <f t="shared" si="440"/>
        <v>0.8439160978687974</v>
      </c>
      <c r="AT795" s="50">
        <f t="shared" si="441"/>
        <v>1.1589047915502206</v>
      </c>
      <c r="AV795" s="49">
        <f t="shared" si="442"/>
        <v>0</v>
      </c>
      <c r="AW795" s="49">
        <f t="shared" si="443"/>
        <v>0</v>
      </c>
      <c r="AX795" s="49">
        <f t="shared" si="444"/>
        <v>0</v>
      </c>
      <c r="AY795" s="49">
        <f t="shared" si="445"/>
        <v>478.71919176185656</v>
      </c>
      <c r="AZ795" s="49">
        <f t="shared" si="446"/>
        <v>0</v>
      </c>
      <c r="BA795" s="49">
        <f t="shared" si="447"/>
        <v>0</v>
      </c>
      <c r="BB795" s="49">
        <f t="shared" si="448"/>
        <v>0</v>
      </c>
      <c r="BC795" s="49">
        <f t="shared" si="449"/>
        <v>0</v>
      </c>
      <c r="BD795" s="49">
        <f t="shared" si="450"/>
        <v>0</v>
      </c>
      <c r="BE795" s="49">
        <f t="shared" si="451"/>
        <v>6763.5500406465344</v>
      </c>
      <c r="BF795" s="49">
        <f t="shared" si="452"/>
        <v>5211.6527114129449</v>
      </c>
      <c r="BG795" s="49">
        <f t="shared" si="453"/>
        <v>6851.6452149297202</v>
      </c>
      <c r="BH795" s="72">
        <f t="shared" si="454"/>
        <v>19305.567158751059</v>
      </c>
      <c r="BI795" s="49">
        <f>VLOOKUP(A795,'1_12'!A:O,15,0)</f>
        <v>22202.880000000001</v>
      </c>
      <c r="BJ795" s="73">
        <f t="shared" si="455"/>
        <v>-2897.3128412489423</v>
      </c>
      <c r="BK795" s="50">
        <f t="shared" si="456"/>
        <v>9.4679694964976951E-3</v>
      </c>
    </row>
    <row r="796" spans="1:63" x14ac:dyDescent="0.3">
      <c r="A796" s="77" t="s">
        <v>1791</v>
      </c>
      <c r="B796" s="77" t="s">
        <v>446</v>
      </c>
      <c r="C796" s="77">
        <f>VLOOKUP(B796,Площадь!D:E,2,0)</f>
        <v>56.9</v>
      </c>
      <c r="D796" s="113"/>
      <c r="E796">
        <v>31</v>
      </c>
      <c r="F796">
        <v>28</v>
      </c>
      <c r="G796">
        <v>31</v>
      </c>
      <c r="H796">
        <v>30</v>
      </c>
      <c r="I796">
        <v>31</v>
      </c>
      <c r="J796">
        <v>30</v>
      </c>
      <c r="K796">
        <v>31</v>
      </c>
      <c r="L796">
        <v>31</v>
      </c>
      <c r="M796">
        <v>30</v>
      </c>
      <c r="N796">
        <v>31</v>
      </c>
      <c r="O796">
        <v>30</v>
      </c>
      <c r="P796">
        <v>31</v>
      </c>
      <c r="Q796">
        <f t="shared" ref="Q796:Q800" si="458">SUM(E796:P796)</f>
        <v>365</v>
      </c>
      <c r="R796" s="50">
        <f>VLOOKUP(B796,'Общие показания'!A:H,8,0)</f>
        <v>0.1</v>
      </c>
      <c r="S796" s="50">
        <f>VLOOKUP(B796,'Общие показания'!A:P,16,0)</f>
        <v>1.4390000000000001</v>
      </c>
      <c r="T796" s="50">
        <f t="shared" si="425"/>
        <v>0</v>
      </c>
      <c r="U796" s="50">
        <f t="shared" si="426"/>
        <v>0</v>
      </c>
      <c r="V796" s="50">
        <f t="shared" si="427"/>
        <v>0</v>
      </c>
      <c r="W796" s="50">
        <f t="shared" si="428"/>
        <v>0.1</v>
      </c>
      <c r="X796" s="50">
        <f t="shared" si="429"/>
        <v>0</v>
      </c>
      <c r="Y796" s="50"/>
      <c r="Z796" s="50"/>
      <c r="AA796" s="50"/>
      <c r="AB796" s="50"/>
      <c r="AC796" s="50"/>
      <c r="AD796" s="50">
        <f t="shared" si="430"/>
        <v>0.55776754377528015</v>
      </c>
      <c r="AE796" s="50">
        <f t="shared" si="431"/>
        <v>0.38826883371926318</v>
      </c>
      <c r="AF796" s="50">
        <f t="shared" si="432"/>
        <v>0.49296362250545672</v>
      </c>
      <c r="AG796" s="50">
        <f t="shared" si="433"/>
        <v>0</v>
      </c>
      <c r="AI796" s="50">
        <f t="shared" si="435"/>
        <v>0</v>
      </c>
      <c r="AJ796" s="50">
        <f t="shared" si="436"/>
        <v>0</v>
      </c>
      <c r="AK796" s="50">
        <f t="shared" si="437"/>
        <v>0</v>
      </c>
      <c r="AL796" s="50">
        <f t="shared" si="438"/>
        <v>0.64435793982570799</v>
      </c>
      <c r="AR796" s="50">
        <f t="shared" si="439"/>
        <v>0.84756447684941361</v>
      </c>
      <c r="AS796" s="50">
        <f t="shared" si="440"/>
        <v>0.75859124753135188</v>
      </c>
      <c r="AT796" s="50">
        <f t="shared" si="441"/>
        <v>1.0417327431154433</v>
      </c>
      <c r="AV796" s="49">
        <f t="shared" si="442"/>
        <v>0</v>
      </c>
      <c r="AW796" s="49">
        <f t="shared" si="443"/>
        <v>0</v>
      </c>
      <c r="AX796" s="49">
        <f t="shared" si="444"/>
        <v>0</v>
      </c>
      <c r="AY796" s="49">
        <f t="shared" si="445"/>
        <v>1998.1246793505375</v>
      </c>
      <c r="AZ796" s="49">
        <f t="shared" si="446"/>
        <v>0</v>
      </c>
      <c r="BA796" s="49">
        <f t="shared" si="447"/>
        <v>0</v>
      </c>
      <c r="BB796" s="49">
        <f t="shared" si="448"/>
        <v>0</v>
      </c>
      <c r="BC796" s="49">
        <f t="shared" si="449"/>
        <v>0</v>
      </c>
      <c r="BD796" s="49">
        <f t="shared" si="450"/>
        <v>0</v>
      </c>
      <c r="BE796" s="49">
        <f t="shared" si="451"/>
        <v>3772.417062884103</v>
      </c>
      <c r="BF796" s="49">
        <f t="shared" si="452"/>
        <v>3078.5853277059014</v>
      </c>
      <c r="BG796" s="49">
        <f t="shared" si="453"/>
        <v>4119.6775360181191</v>
      </c>
      <c r="BH796" s="72">
        <f t="shared" si="454"/>
        <v>12968.80460595866</v>
      </c>
      <c r="BI796" s="49">
        <f>VLOOKUP(A796,'1_12'!A:O,15,0)</f>
        <v>21994.560000000001</v>
      </c>
      <c r="BJ796" s="73">
        <f t="shared" si="455"/>
        <v>-9025.7553940413418</v>
      </c>
      <c r="BK796" s="50">
        <f t="shared" si="456"/>
        <v>7.0756391437052091E-3</v>
      </c>
    </row>
    <row r="797" spans="1:63" x14ac:dyDescent="0.3">
      <c r="A797" s="77" t="s">
        <v>1708</v>
      </c>
      <c r="B797" s="77" t="s">
        <v>447</v>
      </c>
      <c r="C797" s="77">
        <f>VLOOKUP(B797,Площадь!D:E,2,0)</f>
        <v>83.5</v>
      </c>
      <c r="D797" s="113"/>
      <c r="E797">
        <v>31</v>
      </c>
      <c r="F797">
        <v>28</v>
      </c>
      <c r="G797">
        <v>31</v>
      </c>
      <c r="H797">
        <v>30</v>
      </c>
      <c r="I797">
        <v>31</v>
      </c>
      <c r="J797">
        <v>30</v>
      </c>
      <c r="K797">
        <v>31</v>
      </c>
      <c r="L797">
        <v>31</v>
      </c>
      <c r="M797">
        <v>30</v>
      </c>
      <c r="N797">
        <v>31</v>
      </c>
      <c r="O797">
        <v>30</v>
      </c>
      <c r="P797">
        <v>31</v>
      </c>
      <c r="Q797">
        <f t="shared" si="458"/>
        <v>365</v>
      </c>
      <c r="R797" s="50">
        <f>VLOOKUP(B797,'Общие показания'!A:H,8,0)</f>
        <v>0.46589115922279561</v>
      </c>
      <c r="S797" s="50">
        <f>VLOOKUP(B797,'Общие показания'!A:P,16,0)</f>
        <v>2.1251088407772052</v>
      </c>
      <c r="T797" s="50">
        <f t="shared" si="425"/>
        <v>0</v>
      </c>
      <c r="U797" s="50">
        <f t="shared" si="426"/>
        <v>0</v>
      </c>
      <c r="V797" s="50">
        <f t="shared" si="427"/>
        <v>0</v>
      </c>
      <c r="W797" s="50">
        <f t="shared" si="428"/>
        <v>0.46589115922279561</v>
      </c>
      <c r="X797" s="50">
        <f t="shared" si="429"/>
        <v>0</v>
      </c>
      <c r="Y797" s="50"/>
      <c r="Z797" s="50"/>
      <c r="AA797" s="50"/>
      <c r="AB797" s="50"/>
      <c r="AC797" s="50"/>
      <c r="AD797" s="50">
        <f t="shared" si="430"/>
        <v>0.82370864376333197</v>
      </c>
      <c r="AE797" s="50">
        <f t="shared" si="431"/>
        <v>0.57339369780059823</v>
      </c>
      <c r="AF797" s="50">
        <f t="shared" si="432"/>
        <v>0.72800649921327509</v>
      </c>
      <c r="AG797" s="50">
        <f t="shared" si="433"/>
        <v>0</v>
      </c>
      <c r="AI797" s="50">
        <f t="shared" si="435"/>
        <v>0</v>
      </c>
      <c r="AJ797" s="50">
        <f t="shared" si="436"/>
        <v>0</v>
      </c>
      <c r="AK797" s="50">
        <f t="shared" si="437"/>
        <v>0</v>
      </c>
      <c r="AL797" s="50">
        <f t="shared" si="438"/>
        <v>0.94558678339976465</v>
      </c>
      <c r="AR797" s="50">
        <f t="shared" si="439"/>
        <v>1.2437896980127598</v>
      </c>
      <c r="AS797" s="50">
        <f t="shared" si="440"/>
        <v>1.1132226567463599</v>
      </c>
      <c r="AT797" s="50">
        <f t="shared" si="441"/>
        <v>1.5287290694224869</v>
      </c>
      <c r="AV797" s="49">
        <f t="shared" si="442"/>
        <v>0</v>
      </c>
      <c r="AW797" s="49">
        <f t="shared" si="443"/>
        <v>0</v>
      </c>
      <c r="AX797" s="49">
        <f t="shared" si="444"/>
        <v>0</v>
      </c>
      <c r="AY797" s="49">
        <f t="shared" si="445"/>
        <v>3788.9149300582962</v>
      </c>
      <c r="AZ797" s="49">
        <f t="shared" si="446"/>
        <v>0</v>
      </c>
      <c r="BA797" s="49">
        <f t="shared" si="447"/>
        <v>0</v>
      </c>
      <c r="BB797" s="49">
        <f t="shared" si="448"/>
        <v>0</v>
      </c>
      <c r="BC797" s="49">
        <f t="shared" si="449"/>
        <v>0</v>
      </c>
      <c r="BD797" s="49">
        <f t="shared" si="450"/>
        <v>0</v>
      </c>
      <c r="BE797" s="49">
        <f t="shared" si="451"/>
        <v>5549.9098487300707</v>
      </c>
      <c r="BF797" s="49">
        <f t="shared" si="452"/>
        <v>4527.485477491673</v>
      </c>
      <c r="BG797" s="49">
        <f t="shared" si="453"/>
        <v>6057.8906910230944</v>
      </c>
      <c r="BH797" s="72">
        <f t="shared" si="454"/>
        <v>19924.200947303136</v>
      </c>
      <c r="BI797" s="49">
        <f>VLOOKUP(A797,'1_12'!A:O,15,0)</f>
        <v>32276.699999999997</v>
      </c>
      <c r="BJ797" s="73">
        <f t="shared" si="455"/>
        <v>-12352.499052696861</v>
      </c>
      <c r="BK797" s="50">
        <f t="shared" si="456"/>
        <v>7.4075131812189341E-3</v>
      </c>
    </row>
    <row r="798" spans="1:63" x14ac:dyDescent="0.3">
      <c r="A798" s="77" t="s">
        <v>1554</v>
      </c>
      <c r="B798" s="77" t="s">
        <v>428</v>
      </c>
      <c r="C798" s="77">
        <f>VLOOKUP(B798,Площадь!D:E,2,0)</f>
        <v>78.900000000000006</v>
      </c>
      <c r="D798" s="113"/>
      <c r="E798">
        <v>31</v>
      </c>
      <c r="F798">
        <v>28</v>
      </c>
      <c r="G798">
        <v>31</v>
      </c>
      <c r="H798">
        <v>30</v>
      </c>
      <c r="I798">
        <v>31</v>
      </c>
      <c r="J798">
        <v>30</v>
      </c>
      <c r="K798">
        <v>31</v>
      </c>
      <c r="L798">
        <v>31</v>
      </c>
      <c r="M798">
        <v>30</v>
      </c>
      <c r="N798">
        <v>31</v>
      </c>
      <c r="O798">
        <v>30</v>
      </c>
      <c r="P798">
        <v>31</v>
      </c>
      <c r="Q798">
        <f t="shared" si="458"/>
        <v>365</v>
      </c>
      <c r="R798" s="50">
        <f>VLOOKUP(B798,'Общие показания'!A:H,8,0)</f>
        <v>0.44022529895423446</v>
      </c>
      <c r="S798" s="50">
        <f>VLOOKUP(B798,'Общие показания'!A:P,16,0)</f>
        <v>3.5117747010457663</v>
      </c>
      <c r="T798" s="50">
        <f t="shared" si="425"/>
        <v>0</v>
      </c>
      <c r="U798" s="50">
        <f t="shared" si="426"/>
        <v>0</v>
      </c>
      <c r="V798" s="50">
        <f t="shared" si="427"/>
        <v>0</v>
      </c>
      <c r="W798" s="50">
        <f t="shared" si="428"/>
        <v>0.44022529895423446</v>
      </c>
      <c r="X798" s="50">
        <f t="shared" si="429"/>
        <v>0</v>
      </c>
      <c r="Y798" s="50"/>
      <c r="Z798" s="50"/>
      <c r="AA798" s="50"/>
      <c r="AB798" s="50"/>
      <c r="AC798" s="50"/>
      <c r="AD798" s="50">
        <f t="shared" si="430"/>
        <v>1.3611910696973355</v>
      </c>
      <c r="AE798" s="50">
        <f t="shared" si="431"/>
        <v>0.94754181199433885</v>
      </c>
      <c r="AF798" s="50">
        <f t="shared" si="432"/>
        <v>1.2030418193540919</v>
      </c>
      <c r="AG798" s="50">
        <f t="shared" si="433"/>
        <v>0</v>
      </c>
      <c r="AI798" s="50">
        <f t="shared" si="435"/>
        <v>0</v>
      </c>
      <c r="AJ798" s="50">
        <f t="shared" si="436"/>
        <v>0</v>
      </c>
      <c r="AK798" s="50">
        <f t="shared" si="437"/>
        <v>0</v>
      </c>
      <c r="AL798" s="50">
        <f t="shared" si="438"/>
        <v>0.89349457736816107</v>
      </c>
      <c r="AR798" s="50">
        <f t="shared" si="439"/>
        <v>1.175269546984512</v>
      </c>
      <c r="AS798" s="50">
        <f t="shared" si="440"/>
        <v>1.0518954205663211</v>
      </c>
      <c r="AT798" s="50">
        <f t="shared" si="441"/>
        <v>1.4445116596099907</v>
      </c>
      <c r="AV798" s="49">
        <f t="shared" si="442"/>
        <v>0</v>
      </c>
      <c r="AW798" s="49">
        <f t="shared" si="443"/>
        <v>0</v>
      </c>
      <c r="AX798" s="49">
        <f t="shared" si="444"/>
        <v>0</v>
      </c>
      <c r="AY798" s="49">
        <f t="shared" si="445"/>
        <v>3580.1842872047855</v>
      </c>
      <c r="AZ798" s="49">
        <f t="shared" si="446"/>
        <v>0</v>
      </c>
      <c r="BA798" s="49">
        <f t="shared" si="447"/>
        <v>0</v>
      </c>
      <c r="BB798" s="49">
        <f t="shared" si="448"/>
        <v>0</v>
      </c>
      <c r="BC798" s="49">
        <f t="shared" si="449"/>
        <v>0</v>
      </c>
      <c r="BD798" s="49">
        <f t="shared" si="450"/>
        <v>0</v>
      </c>
      <c r="BE798" s="49">
        <f t="shared" si="451"/>
        <v>6808.7734209960854</v>
      </c>
      <c r="BF798" s="49">
        <f t="shared" si="452"/>
        <v>5367.2093295965333</v>
      </c>
      <c r="BG798" s="49">
        <f t="shared" si="453"/>
        <v>7106.9866567920262</v>
      </c>
      <c r="BH798" s="72">
        <f t="shared" si="454"/>
        <v>22863.15369458943</v>
      </c>
      <c r="BI798" s="49">
        <f>VLOOKUP(A798,'1_12'!A:O,15,0)</f>
        <v>30498.659999999989</v>
      </c>
      <c r="BJ798" s="73">
        <f t="shared" si="455"/>
        <v>-7635.5063054105594</v>
      </c>
      <c r="BK798" s="50">
        <f t="shared" si="456"/>
        <v>8.9957448294560472E-3</v>
      </c>
    </row>
    <row r="799" spans="1:63" x14ac:dyDescent="0.3">
      <c r="A799" s="77" t="s">
        <v>1591</v>
      </c>
      <c r="B799" s="77" t="s">
        <v>456</v>
      </c>
      <c r="C799" s="77">
        <f>VLOOKUP(B799,Площадь!D:E,2,0)</f>
        <v>63.3</v>
      </c>
      <c r="D799" s="113"/>
      <c r="E799">
        <v>31</v>
      </c>
      <c r="F799">
        <v>28</v>
      </c>
      <c r="G799">
        <v>31</v>
      </c>
      <c r="H799">
        <v>30</v>
      </c>
      <c r="I799">
        <v>31</v>
      </c>
      <c r="J799">
        <v>30</v>
      </c>
      <c r="K799">
        <v>31</v>
      </c>
      <c r="L799">
        <v>31</v>
      </c>
      <c r="M799">
        <v>30</v>
      </c>
      <c r="N799">
        <v>31</v>
      </c>
      <c r="O799">
        <v>21</v>
      </c>
      <c r="Q799">
        <f t="shared" si="458"/>
        <v>325</v>
      </c>
      <c r="R799" s="50">
        <f>VLOOKUP(B799,'Общие показания'!A:H,8,0)</f>
        <v>0.35318455543476601</v>
      </c>
      <c r="S799" s="50"/>
      <c r="T799" s="50">
        <f t="shared" si="425"/>
        <v>0</v>
      </c>
      <c r="U799" s="50">
        <f t="shared" si="426"/>
        <v>0</v>
      </c>
      <c r="V799" s="50">
        <f t="shared" si="427"/>
        <v>0</v>
      </c>
      <c r="W799" s="50">
        <f t="shared" si="428"/>
        <v>0.35318455543476601</v>
      </c>
      <c r="X799" s="50">
        <f t="shared" si="429"/>
        <v>0</v>
      </c>
      <c r="Y799" s="50"/>
      <c r="Z799" s="50"/>
      <c r="AA799" s="50"/>
      <c r="AB799" s="50"/>
      <c r="AC799" s="50"/>
      <c r="AD799" s="50">
        <f>(S800*$AD$1)/31*N799</f>
        <v>1.6185784042905007</v>
      </c>
      <c r="AE799" s="50">
        <f>(S800*$AE$1)/30*O799</f>
        <v>0.7886986064918422</v>
      </c>
      <c r="AF799" s="50">
        <f t="shared" si="432"/>
        <v>0</v>
      </c>
      <c r="AG799" s="50">
        <f t="shared" si="433"/>
        <v>-2.4072770107823427</v>
      </c>
      <c r="AI799" s="50">
        <f t="shared" si="435"/>
        <v>0</v>
      </c>
      <c r="AJ799" s="50">
        <f t="shared" si="436"/>
        <v>0</v>
      </c>
      <c r="AK799" s="50">
        <f t="shared" si="437"/>
        <v>0</v>
      </c>
      <c r="AL799" s="50">
        <f t="shared" si="438"/>
        <v>0.71683405256533062</v>
      </c>
      <c r="AR799" s="50">
        <f t="shared" si="439"/>
        <v>0.94289686088871494</v>
      </c>
      <c r="AS799" s="50">
        <f t="shared" si="440"/>
        <v>0.59074126850815822</v>
      </c>
      <c r="AT799" s="50">
        <f t="shared" si="441"/>
        <v>0</v>
      </c>
      <c r="AV799" s="49">
        <f t="shared" si="442"/>
        <v>0</v>
      </c>
      <c r="AW799" s="49">
        <f t="shared" si="443"/>
        <v>0</v>
      </c>
      <c r="AX799" s="49">
        <f t="shared" si="444"/>
        <v>0</v>
      </c>
      <c r="AY799" s="49">
        <f t="shared" si="445"/>
        <v>2872.3151505711394</v>
      </c>
      <c r="AZ799" s="49">
        <f t="shared" si="446"/>
        <v>0</v>
      </c>
      <c r="BA799" s="49">
        <f t="shared" si="447"/>
        <v>0</v>
      </c>
      <c r="BB799" s="49">
        <f t="shared" si="448"/>
        <v>0</v>
      </c>
      <c r="BC799" s="49">
        <f t="shared" si="449"/>
        <v>0</v>
      </c>
      <c r="BD799" s="49">
        <f t="shared" si="450"/>
        <v>0</v>
      </c>
      <c r="BE799" s="49">
        <f t="shared" si="451"/>
        <v>6875.92174283648</v>
      </c>
      <c r="BF799" s="49">
        <f t="shared" si="452"/>
        <v>3702.9132228550015</v>
      </c>
      <c r="BG799" s="49">
        <f t="shared" si="453"/>
        <v>0</v>
      </c>
      <c r="BH799" s="72">
        <f t="shared" si="454"/>
        <v>13451.150116262619</v>
      </c>
      <c r="BI799" s="49">
        <f>VLOOKUP(A799,'1_12'!A:O,15,0)</f>
        <v>20934.139999999996</v>
      </c>
      <c r="BJ799" s="73">
        <f t="shared" si="455"/>
        <v>-7482.9898837373767</v>
      </c>
      <c r="BK799" s="50">
        <f t="shared" si="456"/>
        <v>6.5968058822792426E-3</v>
      </c>
    </row>
    <row r="800" spans="1:63" x14ac:dyDescent="0.3">
      <c r="A800" s="77" t="s">
        <v>2916</v>
      </c>
      <c r="B800" s="77" t="s">
        <v>456</v>
      </c>
      <c r="C800" s="77">
        <f>VLOOKUP(B800,Площадь!D:E,2,0)</f>
        <v>63.3</v>
      </c>
      <c r="D800" s="113">
        <v>45252</v>
      </c>
      <c r="O800">
        <f>30-O799</f>
        <v>9</v>
      </c>
      <c r="P800">
        <v>31</v>
      </c>
      <c r="Q800">
        <f t="shared" si="458"/>
        <v>40</v>
      </c>
      <c r="R800" s="50"/>
      <c r="S800" s="50">
        <f>VLOOKUP(B800,'Общие показания'!A:P,16,0)</f>
        <v>4.1758154445652345</v>
      </c>
      <c r="T800" s="50">
        <f t="shared" si="425"/>
        <v>0</v>
      </c>
      <c r="U800" s="50">
        <f t="shared" si="426"/>
        <v>0</v>
      </c>
      <c r="V800" s="50">
        <f t="shared" si="427"/>
        <v>0</v>
      </c>
      <c r="W800" s="50">
        <f t="shared" si="428"/>
        <v>0</v>
      </c>
      <c r="X800" s="50">
        <f t="shared" si="429"/>
        <v>0</v>
      </c>
      <c r="Y800" s="50"/>
      <c r="Z800" s="50"/>
      <c r="AA800" s="50"/>
      <c r="AB800" s="50"/>
      <c r="AC800" s="50"/>
      <c r="AD800" s="50">
        <f t="shared" si="430"/>
        <v>0</v>
      </c>
      <c r="AE800" s="50">
        <f t="shared" si="431"/>
        <v>0.33801368849650382</v>
      </c>
      <c r="AF800" s="50">
        <f t="shared" si="432"/>
        <v>1.4305247452863878</v>
      </c>
      <c r="AG800" s="50">
        <f t="shared" si="433"/>
        <v>2.4072770107823427</v>
      </c>
      <c r="AI800" s="50">
        <f t="shared" si="435"/>
        <v>0</v>
      </c>
      <c r="AJ800" s="50">
        <f t="shared" si="436"/>
        <v>0</v>
      </c>
      <c r="AK800" s="50">
        <f t="shared" si="437"/>
        <v>0</v>
      </c>
      <c r="AL800" s="50">
        <f t="shared" si="438"/>
        <v>0</v>
      </c>
      <c r="AR800" s="50">
        <f t="shared" si="439"/>
        <v>0</v>
      </c>
      <c r="AS800" s="50">
        <f t="shared" si="440"/>
        <v>0.25317482936063923</v>
      </c>
      <c r="AT800" s="50">
        <f t="shared" si="441"/>
        <v>1.1589047915502206</v>
      </c>
      <c r="AV800" s="49">
        <f t="shared" si="442"/>
        <v>0</v>
      </c>
      <c r="AW800" s="49">
        <f t="shared" si="443"/>
        <v>0</v>
      </c>
      <c r="AX800" s="49">
        <f t="shared" si="444"/>
        <v>0</v>
      </c>
      <c r="AY800" s="49">
        <f t="shared" si="445"/>
        <v>0</v>
      </c>
      <c r="AZ800" s="49">
        <f t="shared" si="446"/>
        <v>0</v>
      </c>
      <c r="BA800" s="49">
        <f t="shared" si="447"/>
        <v>0</v>
      </c>
      <c r="BB800" s="49">
        <f t="shared" si="448"/>
        <v>0</v>
      </c>
      <c r="BC800" s="49">
        <f t="shared" si="449"/>
        <v>0</v>
      </c>
      <c r="BD800" s="49">
        <f t="shared" si="450"/>
        <v>0</v>
      </c>
      <c r="BE800" s="49">
        <f t="shared" si="451"/>
        <v>0</v>
      </c>
      <c r="BF800" s="49">
        <f t="shared" si="452"/>
        <v>1586.9628097950003</v>
      </c>
      <c r="BG800" s="49">
        <f t="shared" si="453"/>
        <v>6950.9610715027184</v>
      </c>
      <c r="BH800" s="72">
        <f t="shared" si="454"/>
        <v>8537.9238812977183</v>
      </c>
      <c r="BI800" s="49">
        <f>VLOOKUP(A800,'1_12'!A:O,15,0)</f>
        <v>3534.3399999999997</v>
      </c>
      <c r="BJ800" s="73">
        <f t="shared" si="455"/>
        <v>5003.5838812977181</v>
      </c>
      <c r="BK800" s="50">
        <f t="shared" si="456"/>
        <v>4.1872275601550178E-3</v>
      </c>
    </row>
    <row r="801" spans="1:63" x14ac:dyDescent="0.3">
      <c r="A801" s="77" t="s">
        <v>1788</v>
      </c>
      <c r="B801" s="77" t="s">
        <v>138</v>
      </c>
      <c r="C801" s="77">
        <f>VLOOKUP(B801,Площадь!D:E,2,0)</f>
        <v>55.7</v>
      </c>
      <c r="D801" s="113"/>
      <c r="E801">
        <v>31</v>
      </c>
      <c r="F801">
        <v>28</v>
      </c>
      <c r="G801">
        <v>31</v>
      </c>
      <c r="H801">
        <v>30</v>
      </c>
      <c r="I801">
        <v>31</v>
      </c>
      <c r="J801">
        <v>30</v>
      </c>
      <c r="K801">
        <v>31</v>
      </c>
      <c r="L801">
        <v>31</v>
      </c>
      <c r="M801">
        <v>30</v>
      </c>
      <c r="N801">
        <v>31</v>
      </c>
      <c r="O801">
        <v>30</v>
      </c>
      <c r="P801">
        <v>31</v>
      </c>
      <c r="Q801">
        <f>SUM(E801:P801)</f>
        <v>365</v>
      </c>
      <c r="R801" s="50">
        <f>VLOOKUP(B801,'Общие показания'!A:H,8,0)</f>
        <v>0.31078009064323014</v>
      </c>
      <c r="S801" s="50">
        <f>VLOOKUP(B801,'Общие показания'!A:P,16,0)</f>
        <v>0.54221990935677056</v>
      </c>
      <c r="T801" s="50">
        <f t="shared" si="425"/>
        <v>0</v>
      </c>
      <c r="U801" s="50">
        <f t="shared" si="426"/>
        <v>0</v>
      </c>
      <c r="V801" s="50">
        <f t="shared" si="427"/>
        <v>0</v>
      </c>
      <c r="W801" s="50">
        <f t="shared" si="428"/>
        <v>0.31078009064323014</v>
      </c>
      <c r="X801" s="50">
        <f t="shared" si="429"/>
        <v>0</v>
      </c>
      <c r="Y801" s="50"/>
      <c r="Z801" s="50"/>
      <c r="AA801" s="50"/>
      <c r="AB801" s="50"/>
      <c r="AC801" s="50"/>
      <c r="AD801" s="50">
        <f t="shared" si="430"/>
        <v>0.21016863587767962</v>
      </c>
      <c r="AE801" s="50">
        <f t="shared" si="431"/>
        <v>0.14630096721703814</v>
      </c>
      <c r="AF801" s="50">
        <f t="shared" si="432"/>
        <v>0.18575030626205283</v>
      </c>
      <c r="AG801" s="50">
        <f t="shared" si="433"/>
        <v>0</v>
      </c>
      <c r="AI801" s="50">
        <f t="shared" si="435"/>
        <v>0</v>
      </c>
      <c r="AJ801" s="50">
        <f t="shared" si="436"/>
        <v>0</v>
      </c>
      <c r="AK801" s="50">
        <f t="shared" si="437"/>
        <v>0</v>
      </c>
      <c r="AL801" s="50">
        <f t="shared" si="438"/>
        <v>0.63076866868702874</v>
      </c>
      <c r="AR801" s="50">
        <f t="shared" si="439"/>
        <v>0.8296896548420446</v>
      </c>
      <c r="AS801" s="50">
        <f t="shared" si="440"/>
        <v>0.74259283809308085</v>
      </c>
      <c r="AT801" s="50">
        <f t="shared" si="441"/>
        <v>1.0197629840339224</v>
      </c>
      <c r="AV801" s="49">
        <f t="shared" si="442"/>
        <v>0</v>
      </c>
      <c r="AW801" s="49">
        <f t="shared" si="443"/>
        <v>0</v>
      </c>
      <c r="AX801" s="49">
        <f t="shared" si="444"/>
        <v>0</v>
      </c>
      <c r="AY801" s="49">
        <f t="shared" si="445"/>
        <v>2527.4558275957738</v>
      </c>
      <c r="AZ801" s="49">
        <f t="shared" si="446"/>
        <v>0</v>
      </c>
      <c r="BA801" s="49">
        <f t="shared" si="447"/>
        <v>0</v>
      </c>
      <c r="BB801" s="49">
        <f t="shared" si="448"/>
        <v>0</v>
      </c>
      <c r="BC801" s="49">
        <f t="shared" si="449"/>
        <v>0</v>
      </c>
      <c r="BD801" s="49">
        <f t="shared" si="450"/>
        <v>0</v>
      </c>
      <c r="BE801" s="49">
        <f t="shared" si="451"/>
        <v>2791.3540012763992</v>
      </c>
      <c r="BF801" s="49">
        <f t="shared" si="452"/>
        <v>2386.110975222271</v>
      </c>
      <c r="BG801" s="49">
        <f t="shared" si="453"/>
        <v>3236.0316559389044</v>
      </c>
      <c r="BH801" s="72">
        <f t="shared" si="454"/>
        <v>10940.952460033348</v>
      </c>
      <c r="BI801" s="49">
        <f>VLOOKUP(A801,'1_12'!A:O,15,0)</f>
        <v>21530.699999999997</v>
      </c>
      <c r="BJ801" s="73">
        <f t="shared" si="455"/>
        <v>-10589.747539966649</v>
      </c>
      <c r="BK801" s="50">
        <f t="shared" si="456"/>
        <v>6.0978667648953861E-3</v>
      </c>
    </row>
    <row r="802" spans="1:63" x14ac:dyDescent="0.3">
      <c r="A802" s="77" t="s">
        <v>1681</v>
      </c>
      <c r="B802" s="77" t="s">
        <v>468</v>
      </c>
      <c r="C802" s="77">
        <f>VLOOKUP(B802,Площадь!D:E,2,0)</f>
        <v>56.9</v>
      </c>
      <c r="D802" s="113"/>
      <c r="E802">
        <v>31</v>
      </c>
      <c r="F802">
        <v>28</v>
      </c>
      <c r="G802">
        <v>26</v>
      </c>
      <c r="Q802">
        <f t="shared" ref="Q802:Q803" si="459">SUM(E802:P802)</f>
        <v>85</v>
      </c>
      <c r="R802" s="50">
        <f>VLOOKUP(B802,'Общие показания'!A:H,8,0)</f>
        <v>0</v>
      </c>
      <c r="S802" s="50"/>
      <c r="T802" s="50">
        <f t="shared" si="425"/>
        <v>0</v>
      </c>
      <c r="U802" s="50">
        <f t="shared" si="426"/>
        <v>0</v>
      </c>
      <c r="V802" s="50">
        <f t="shared" si="427"/>
        <v>0</v>
      </c>
      <c r="W802" s="50">
        <f t="shared" si="428"/>
        <v>0</v>
      </c>
      <c r="X802" s="50">
        <f t="shared" si="429"/>
        <v>0</v>
      </c>
      <c r="Y802" s="50"/>
      <c r="Z802" s="50"/>
      <c r="AA802" s="50"/>
      <c r="AB802" s="50"/>
      <c r="AC802" s="50"/>
      <c r="AD802" s="50">
        <f t="shared" si="430"/>
        <v>0</v>
      </c>
      <c r="AE802" s="50">
        <f t="shared" si="431"/>
        <v>0</v>
      </c>
      <c r="AF802" s="50">
        <f t="shared" si="432"/>
        <v>0</v>
      </c>
      <c r="AG802" s="50">
        <f t="shared" si="433"/>
        <v>0</v>
      </c>
      <c r="AI802" s="50">
        <f t="shared" si="435"/>
        <v>0</v>
      </c>
      <c r="AJ802" s="50">
        <f t="shared" si="436"/>
        <v>0</v>
      </c>
      <c r="AK802" s="50">
        <f t="shared" si="437"/>
        <v>0</v>
      </c>
      <c r="AL802" s="50">
        <f t="shared" si="438"/>
        <v>0</v>
      </c>
      <c r="AR802" s="50">
        <f t="shared" si="439"/>
        <v>0</v>
      </c>
      <c r="AS802" s="50">
        <f t="shared" si="440"/>
        <v>0</v>
      </c>
      <c r="AT802" s="50">
        <f t="shared" si="441"/>
        <v>0</v>
      </c>
      <c r="AV802" s="49">
        <f t="shared" si="442"/>
        <v>0</v>
      </c>
      <c r="AW802" s="49">
        <f t="shared" si="443"/>
        <v>0</v>
      </c>
      <c r="AX802" s="49">
        <f t="shared" si="444"/>
        <v>0</v>
      </c>
      <c r="AY802" s="49">
        <f t="shared" si="445"/>
        <v>0</v>
      </c>
      <c r="AZ802" s="49">
        <f t="shared" si="446"/>
        <v>0</v>
      </c>
      <c r="BA802" s="49">
        <f t="shared" si="447"/>
        <v>0</v>
      </c>
      <c r="BB802" s="49">
        <f t="shared" si="448"/>
        <v>0</v>
      </c>
      <c r="BC802" s="49">
        <f t="shared" si="449"/>
        <v>0</v>
      </c>
      <c r="BD802" s="49">
        <f t="shared" si="450"/>
        <v>0</v>
      </c>
      <c r="BE802" s="49">
        <f t="shared" si="451"/>
        <v>0</v>
      </c>
      <c r="BF802" s="49">
        <f t="shared" si="452"/>
        <v>0</v>
      </c>
      <c r="BG802" s="49">
        <f t="shared" si="453"/>
        <v>0</v>
      </c>
      <c r="BH802" s="72">
        <f t="shared" si="454"/>
        <v>0</v>
      </c>
      <c r="BI802" s="49">
        <f>VLOOKUP(A802,'1_12'!A:O,15,0)</f>
        <v>0</v>
      </c>
      <c r="BJ802" s="73">
        <f t="shared" si="455"/>
        <v>0</v>
      </c>
      <c r="BK802" s="50">
        <f t="shared" si="456"/>
        <v>0</v>
      </c>
    </row>
    <row r="803" spans="1:63" x14ac:dyDescent="0.3">
      <c r="A803" s="77" t="s">
        <v>2506</v>
      </c>
      <c r="B803" s="77" t="s">
        <v>468</v>
      </c>
      <c r="C803" s="77">
        <f>VLOOKUP(B803,Площадь!D:E,2,0)</f>
        <v>56.9</v>
      </c>
      <c r="D803" s="113">
        <v>45012</v>
      </c>
      <c r="G803">
        <f>31-G802</f>
        <v>5</v>
      </c>
      <c r="H803">
        <v>30</v>
      </c>
      <c r="I803">
        <v>31</v>
      </c>
      <c r="J803">
        <v>30</v>
      </c>
      <c r="K803">
        <v>31</v>
      </c>
      <c r="L803">
        <v>31</v>
      </c>
      <c r="M803">
        <v>30</v>
      </c>
      <c r="N803">
        <v>31</v>
      </c>
      <c r="O803">
        <v>30</v>
      </c>
      <c r="P803">
        <v>31</v>
      </c>
      <c r="Q803">
        <f t="shared" si="459"/>
        <v>280</v>
      </c>
      <c r="R803" s="50"/>
      <c r="S803" s="50">
        <f>VLOOKUP(B803,'Общие показания'!A:P,16,0)</f>
        <v>0.98399999999999999</v>
      </c>
      <c r="T803" s="50">
        <f t="shared" si="425"/>
        <v>0</v>
      </c>
      <c r="U803" s="50">
        <f t="shared" si="426"/>
        <v>0</v>
      </c>
      <c r="V803" s="50">
        <f t="shared" si="427"/>
        <v>0</v>
      </c>
      <c r="W803" s="50">
        <f t="shared" si="428"/>
        <v>0</v>
      </c>
      <c r="X803" s="50">
        <f t="shared" si="429"/>
        <v>0</v>
      </c>
      <c r="Y803" s="50"/>
      <c r="Z803" s="50"/>
      <c r="AA803" s="50"/>
      <c r="AB803" s="50"/>
      <c r="AC803" s="50"/>
      <c r="AD803" s="50">
        <f t="shared" si="430"/>
        <v>0.3814060202049171</v>
      </c>
      <c r="AE803" s="50">
        <f t="shared" si="431"/>
        <v>0.26550141235563235</v>
      </c>
      <c r="AF803" s="50">
        <f t="shared" si="432"/>
        <v>0.3370925674394506</v>
      </c>
      <c r="AG803" s="50">
        <f t="shared" si="433"/>
        <v>0</v>
      </c>
      <c r="AI803" s="50">
        <f t="shared" si="435"/>
        <v>0</v>
      </c>
      <c r="AJ803" s="50">
        <f t="shared" si="436"/>
        <v>0</v>
      </c>
      <c r="AK803" s="50">
        <f t="shared" si="437"/>
        <v>0</v>
      </c>
      <c r="AL803" s="50">
        <f t="shared" si="438"/>
        <v>0.64435793982570799</v>
      </c>
      <c r="AR803" s="50">
        <f t="shared" si="439"/>
        <v>0.84756447684941361</v>
      </c>
      <c r="AS803" s="50">
        <f t="shared" si="440"/>
        <v>0.75859124753135188</v>
      </c>
      <c r="AT803" s="50">
        <f t="shared" si="441"/>
        <v>1.0417327431154433</v>
      </c>
      <c r="AV803" s="49">
        <f t="shared" si="442"/>
        <v>0</v>
      </c>
      <c r="AW803" s="49">
        <f t="shared" si="443"/>
        <v>0</v>
      </c>
      <c r="AX803" s="49">
        <f t="shared" si="444"/>
        <v>0</v>
      </c>
      <c r="AY803" s="49">
        <f t="shared" si="445"/>
        <v>1729.6886793505375</v>
      </c>
      <c r="AZ803" s="49">
        <f t="shared" si="446"/>
        <v>0</v>
      </c>
      <c r="BA803" s="49">
        <f t="shared" si="447"/>
        <v>0</v>
      </c>
      <c r="BB803" s="49">
        <f t="shared" si="448"/>
        <v>0</v>
      </c>
      <c r="BC803" s="49">
        <f t="shared" si="449"/>
        <v>0</v>
      </c>
      <c r="BD803" s="49">
        <f t="shared" si="450"/>
        <v>0</v>
      </c>
      <c r="BE803" s="49">
        <f t="shared" si="451"/>
        <v>3298.9992434727633</v>
      </c>
      <c r="BF803" s="49">
        <f t="shared" si="452"/>
        <v>2749.0333724942247</v>
      </c>
      <c r="BG803" s="49">
        <f t="shared" si="453"/>
        <v>3701.2635106411349</v>
      </c>
      <c r="BH803" s="72">
        <f t="shared" si="454"/>
        <v>11478.98480595866</v>
      </c>
      <c r="BI803" s="49">
        <f>VLOOKUP(A803,'1_12'!A:O,15,0)</f>
        <v>21994.57</v>
      </c>
      <c r="BJ803" s="73">
        <f t="shared" si="455"/>
        <v>-10515.585194041339</v>
      </c>
      <c r="BK803" s="50">
        <f t="shared" si="456"/>
        <v>6.2628096182219062E-3</v>
      </c>
    </row>
    <row r="804" spans="1:63" x14ac:dyDescent="0.3">
      <c r="A804" s="77" t="s">
        <v>1674</v>
      </c>
      <c r="B804" s="77" t="s">
        <v>495</v>
      </c>
      <c r="C804" s="77">
        <f>VLOOKUP(B804,Площадь!D:E,2,0)</f>
        <v>83.5</v>
      </c>
      <c r="D804" s="113"/>
      <c r="E804">
        <v>31</v>
      </c>
      <c r="F804">
        <v>28</v>
      </c>
      <c r="G804">
        <v>31</v>
      </c>
      <c r="H804">
        <v>30</v>
      </c>
      <c r="I804">
        <v>31</v>
      </c>
      <c r="J804">
        <v>30</v>
      </c>
      <c r="K804">
        <v>31</v>
      </c>
      <c r="L804">
        <v>31</v>
      </c>
      <c r="M804">
        <v>30</v>
      </c>
      <c r="N804">
        <v>31</v>
      </c>
      <c r="O804">
        <v>30</v>
      </c>
      <c r="P804">
        <v>31</v>
      </c>
      <c r="Q804">
        <f t="shared" ref="Q804:Q825" si="460">SUM(E804:P804)</f>
        <v>365</v>
      </c>
      <c r="R804" s="50">
        <f>VLOOKUP(B804,'Общие показания'!A:H,8,0)</f>
        <v>0.87</v>
      </c>
      <c r="S804" s="50">
        <f>VLOOKUP(B804,'Общие показания'!A:P,16,0)</f>
        <v>3.0129999999999999</v>
      </c>
      <c r="T804" s="50">
        <f t="shared" si="425"/>
        <v>0</v>
      </c>
      <c r="U804" s="50">
        <f t="shared" si="426"/>
        <v>0</v>
      </c>
      <c r="V804" s="50">
        <f t="shared" si="427"/>
        <v>0</v>
      </c>
      <c r="W804" s="50">
        <f t="shared" si="428"/>
        <v>0.87</v>
      </c>
      <c r="X804" s="50">
        <f t="shared" si="429"/>
        <v>0</v>
      </c>
      <c r="Y804" s="50"/>
      <c r="Z804" s="50"/>
      <c r="AA804" s="50"/>
      <c r="AB804" s="50"/>
      <c r="AC804" s="50"/>
      <c r="AD804" s="50">
        <f t="shared" si="430"/>
        <v>1.1678621330055032</v>
      </c>
      <c r="AE804" s="50">
        <f t="shared" si="431"/>
        <v>0.81296316608487829</v>
      </c>
      <c r="AF804" s="50">
        <f t="shared" si="432"/>
        <v>1.0321747009096185</v>
      </c>
      <c r="AG804" s="50">
        <f t="shared" si="433"/>
        <v>0</v>
      </c>
      <c r="AI804" s="50">
        <f t="shared" si="435"/>
        <v>0</v>
      </c>
      <c r="AJ804" s="50">
        <f t="shared" si="436"/>
        <v>0</v>
      </c>
      <c r="AK804" s="50">
        <f t="shared" si="437"/>
        <v>0</v>
      </c>
      <c r="AL804" s="50">
        <f t="shared" si="438"/>
        <v>0.94558678339976465</v>
      </c>
      <c r="AR804" s="50">
        <f t="shared" si="439"/>
        <v>1.2437896980127598</v>
      </c>
      <c r="AS804" s="50">
        <f t="shared" si="440"/>
        <v>1.1132226567463599</v>
      </c>
      <c r="AT804" s="50">
        <f t="shared" si="441"/>
        <v>1.5287290694224869</v>
      </c>
      <c r="AV804" s="49">
        <f t="shared" si="442"/>
        <v>0</v>
      </c>
      <c r="AW804" s="49">
        <f t="shared" si="443"/>
        <v>0</v>
      </c>
      <c r="AX804" s="49">
        <f t="shared" si="444"/>
        <v>0</v>
      </c>
      <c r="AY804" s="49">
        <f t="shared" si="445"/>
        <v>4873.6885378869929</v>
      </c>
      <c r="AZ804" s="49">
        <f t="shared" si="446"/>
        <v>0</v>
      </c>
      <c r="BA804" s="49">
        <f t="shared" si="447"/>
        <v>0</v>
      </c>
      <c r="BB804" s="49">
        <f t="shared" si="448"/>
        <v>0</v>
      </c>
      <c r="BC804" s="49">
        <f t="shared" si="449"/>
        <v>0</v>
      </c>
      <c r="BD804" s="49">
        <f t="shared" si="450"/>
        <v>0</v>
      </c>
      <c r="BE804" s="49">
        <f t="shared" si="451"/>
        <v>6473.7417091121852</v>
      </c>
      <c r="BF804" s="49">
        <f t="shared" si="452"/>
        <v>5170.5761753752622</v>
      </c>
      <c r="BG804" s="49">
        <f t="shared" si="453"/>
        <v>6874.3876449286909</v>
      </c>
      <c r="BH804" s="72">
        <f t="shared" si="454"/>
        <v>23392.394067303132</v>
      </c>
      <c r="BI804" s="49">
        <f>VLOOKUP(A804,'1_12'!A:O,15,0)</f>
        <v>32276.699999999997</v>
      </c>
      <c r="BJ804" s="73">
        <f t="shared" si="455"/>
        <v>-8884.3059326968651</v>
      </c>
      <c r="BK804" s="50">
        <f t="shared" si="456"/>
        <v>8.6969343389035631E-3</v>
      </c>
    </row>
    <row r="805" spans="1:63" x14ac:dyDescent="0.3">
      <c r="A805" s="77" t="s">
        <v>1403</v>
      </c>
      <c r="B805" s="77" t="s">
        <v>458</v>
      </c>
      <c r="C805" s="77">
        <f>VLOOKUP(B805,Площадь!D:E,2,0)</f>
        <v>78.900000000000006</v>
      </c>
      <c r="D805" s="113"/>
      <c r="E805">
        <v>31</v>
      </c>
      <c r="F805">
        <v>28</v>
      </c>
      <c r="G805">
        <v>31</v>
      </c>
      <c r="H805">
        <v>30</v>
      </c>
      <c r="I805">
        <v>31</v>
      </c>
      <c r="J805">
        <v>30</v>
      </c>
      <c r="K805">
        <v>31</v>
      </c>
      <c r="L805">
        <v>31</v>
      </c>
      <c r="M805">
        <v>30</v>
      </c>
      <c r="N805">
        <v>31</v>
      </c>
      <c r="O805">
        <v>30</v>
      </c>
      <c r="P805">
        <v>31</v>
      </c>
      <c r="Q805">
        <f t="shared" si="460"/>
        <v>365</v>
      </c>
      <c r="R805" s="50">
        <f>VLOOKUP(B805,'Общие показания'!A:H,8,0)</f>
        <v>0.44022529895423446</v>
      </c>
      <c r="S805" s="50">
        <f>VLOOKUP(B805,'Общие показания'!A:P,16,0)</f>
        <v>3.0867747010457656</v>
      </c>
      <c r="T805" s="50">
        <f t="shared" si="425"/>
        <v>0</v>
      </c>
      <c r="U805" s="50">
        <f t="shared" si="426"/>
        <v>0</v>
      </c>
      <c r="V805" s="50">
        <f t="shared" si="427"/>
        <v>0</v>
      </c>
      <c r="W805" s="50">
        <f t="shared" si="428"/>
        <v>0.44022529895423446</v>
      </c>
      <c r="X805" s="50">
        <f t="shared" si="429"/>
        <v>0</v>
      </c>
      <c r="Y805" s="50"/>
      <c r="Z805" s="50"/>
      <c r="AA805" s="50"/>
      <c r="AB805" s="50"/>
      <c r="AC805" s="50"/>
      <c r="AD805" s="50">
        <f t="shared" si="430"/>
        <v>1.1964577784502928</v>
      </c>
      <c r="AE805" s="50">
        <f t="shared" si="431"/>
        <v>0.8328689458854529</v>
      </c>
      <c r="AF805" s="50">
        <f t="shared" si="432"/>
        <v>1.05744797671002</v>
      </c>
      <c r="AG805" s="50">
        <f t="shared" si="433"/>
        <v>0</v>
      </c>
      <c r="AI805" s="50">
        <f t="shared" si="435"/>
        <v>0</v>
      </c>
      <c r="AJ805" s="50">
        <f t="shared" si="436"/>
        <v>0</v>
      </c>
      <c r="AK805" s="50">
        <f t="shared" si="437"/>
        <v>0</v>
      </c>
      <c r="AL805" s="50">
        <f t="shared" si="438"/>
        <v>0.89349457736816107</v>
      </c>
      <c r="AR805" s="50">
        <f t="shared" si="439"/>
        <v>1.175269546984512</v>
      </c>
      <c r="AS805" s="50">
        <f t="shared" si="440"/>
        <v>1.0518954205663211</v>
      </c>
      <c r="AT805" s="50">
        <f t="shared" si="441"/>
        <v>1.4445116596099907</v>
      </c>
      <c r="AV805" s="49">
        <f t="shared" si="442"/>
        <v>0</v>
      </c>
      <c r="AW805" s="49">
        <f t="shared" si="443"/>
        <v>0</v>
      </c>
      <c r="AX805" s="49">
        <f t="shared" si="444"/>
        <v>0</v>
      </c>
      <c r="AY805" s="49">
        <f t="shared" si="445"/>
        <v>3580.1842872047855</v>
      </c>
      <c r="AZ805" s="49">
        <f t="shared" si="446"/>
        <v>0</v>
      </c>
      <c r="BA805" s="49">
        <f t="shared" si="447"/>
        <v>0</v>
      </c>
      <c r="BB805" s="49">
        <f t="shared" si="448"/>
        <v>0</v>
      </c>
      <c r="BC805" s="49">
        <f t="shared" si="449"/>
        <v>0</v>
      </c>
      <c r="BD805" s="49">
        <f t="shared" si="450"/>
        <v>0</v>
      </c>
      <c r="BE805" s="49">
        <f t="shared" si="451"/>
        <v>6366.5699633041731</v>
      </c>
      <c r="BF805" s="49">
        <f t="shared" si="452"/>
        <v>5059.3860747284843</v>
      </c>
      <c r="BG805" s="49">
        <f t="shared" si="453"/>
        <v>6716.1603693519846</v>
      </c>
      <c r="BH805" s="72">
        <f t="shared" si="454"/>
        <v>21722.30069458943</v>
      </c>
      <c r="BI805" s="49">
        <f>VLOOKUP(A805,'1_12'!A:O,15,0)</f>
        <v>30498.659999999989</v>
      </c>
      <c r="BJ805" s="73">
        <f t="shared" si="455"/>
        <v>-8776.3593054105586</v>
      </c>
      <c r="BK805" s="50">
        <f t="shared" si="456"/>
        <v>8.5468643900813088E-3</v>
      </c>
    </row>
    <row r="806" spans="1:63" x14ac:dyDescent="0.3">
      <c r="A806" s="77" t="s">
        <v>1778</v>
      </c>
      <c r="B806" s="77" t="s">
        <v>444</v>
      </c>
      <c r="C806" s="77">
        <f>VLOOKUP(B806,Площадь!D:E,2,0)</f>
        <v>63.3</v>
      </c>
      <c r="D806" s="113"/>
      <c r="E806">
        <v>31</v>
      </c>
      <c r="F806">
        <v>28</v>
      </c>
      <c r="G806">
        <v>31</v>
      </c>
      <c r="H806">
        <v>30</v>
      </c>
      <c r="I806">
        <v>31</v>
      </c>
      <c r="J806">
        <v>30</v>
      </c>
      <c r="K806">
        <v>31</v>
      </c>
      <c r="L806">
        <v>31</v>
      </c>
      <c r="M806">
        <v>30</v>
      </c>
      <c r="N806">
        <v>31</v>
      </c>
      <c r="O806">
        <v>30</v>
      </c>
      <c r="P806">
        <v>31</v>
      </c>
      <c r="Q806">
        <f t="shared" si="460"/>
        <v>365</v>
      </c>
      <c r="R806" s="50">
        <f>VLOOKUP(B806,'Общие показания'!A:H,8,0)</f>
        <v>0.35318455543476601</v>
      </c>
      <c r="S806" s="50">
        <f>VLOOKUP(B806,'Общие показания'!A:P,16,0)</f>
        <v>0</v>
      </c>
      <c r="T806" s="50">
        <f t="shared" si="425"/>
        <v>0</v>
      </c>
      <c r="U806" s="50">
        <f t="shared" si="426"/>
        <v>0</v>
      </c>
      <c r="V806" s="50">
        <f t="shared" si="427"/>
        <v>0</v>
      </c>
      <c r="W806" s="50">
        <f t="shared" si="428"/>
        <v>0.35318455543476601</v>
      </c>
      <c r="X806" s="50">
        <f t="shared" si="429"/>
        <v>0</v>
      </c>
      <c r="Y806" s="50"/>
      <c r="Z806" s="50"/>
      <c r="AA806" s="50"/>
      <c r="AB806" s="50"/>
      <c r="AC806" s="50"/>
      <c r="AD806" s="50">
        <f t="shared" si="430"/>
        <v>0</v>
      </c>
      <c r="AE806" s="50">
        <f t="shared" si="431"/>
        <v>0</v>
      </c>
      <c r="AF806" s="50">
        <f t="shared" si="432"/>
        <v>0</v>
      </c>
      <c r="AG806" s="50">
        <f t="shared" si="433"/>
        <v>0</v>
      </c>
      <c r="AI806" s="50">
        <f t="shared" si="435"/>
        <v>0</v>
      </c>
      <c r="AJ806" s="50">
        <f t="shared" si="436"/>
        <v>0</v>
      </c>
      <c r="AK806" s="50">
        <f t="shared" si="437"/>
        <v>0</v>
      </c>
      <c r="AL806" s="50">
        <f t="shared" si="438"/>
        <v>0.71683405256533062</v>
      </c>
      <c r="AR806" s="50">
        <f t="shared" si="439"/>
        <v>0.94289686088871494</v>
      </c>
      <c r="AS806" s="50">
        <f t="shared" si="440"/>
        <v>0.8439160978687974</v>
      </c>
      <c r="AT806" s="50">
        <f t="shared" si="441"/>
        <v>1.1589047915502206</v>
      </c>
      <c r="AV806" s="49">
        <f t="shared" si="442"/>
        <v>0</v>
      </c>
      <c r="AW806" s="49">
        <f t="shared" si="443"/>
        <v>0</v>
      </c>
      <c r="AX806" s="49">
        <f t="shared" si="444"/>
        <v>0</v>
      </c>
      <c r="AY806" s="49">
        <f t="shared" si="445"/>
        <v>2872.3151505711394</v>
      </c>
      <c r="AZ806" s="49">
        <f t="shared" si="446"/>
        <v>0</v>
      </c>
      <c r="BA806" s="49">
        <f t="shared" si="447"/>
        <v>0</v>
      </c>
      <c r="BB806" s="49">
        <f t="shared" si="448"/>
        <v>0</v>
      </c>
      <c r="BC806" s="49">
        <f t="shared" si="449"/>
        <v>0</v>
      </c>
      <c r="BD806" s="49">
        <f t="shared" si="450"/>
        <v>0</v>
      </c>
      <c r="BE806" s="49">
        <f t="shared" si="451"/>
        <v>2531.074617495231</v>
      </c>
      <c r="BF806" s="49">
        <f t="shared" si="452"/>
        <v>2265.3746164750851</v>
      </c>
      <c r="BG806" s="49">
        <f t="shared" si="453"/>
        <v>3110.9176662457503</v>
      </c>
      <c r="BH806" s="72">
        <f t="shared" si="454"/>
        <v>10779.682050787205</v>
      </c>
      <c r="BI806" s="49">
        <f>VLOOKUP(A806,'1_12'!A:O,15,0)</f>
        <v>24468.48</v>
      </c>
      <c r="BJ806" s="73">
        <f t="shared" si="455"/>
        <v>-13688.797949212794</v>
      </c>
      <c r="BK806" s="50">
        <f t="shared" si="456"/>
        <v>5.2866460746548577E-3</v>
      </c>
    </row>
    <row r="807" spans="1:63" x14ac:dyDescent="0.3">
      <c r="A807" s="77" t="s">
        <v>1786</v>
      </c>
      <c r="B807" s="77" t="s">
        <v>417</v>
      </c>
      <c r="C807" s="77">
        <f>VLOOKUP(B807,Площадь!D:E,2,0)</f>
        <v>56.9</v>
      </c>
      <c r="D807" s="113"/>
      <c r="E807">
        <v>31</v>
      </c>
      <c r="F807">
        <v>28</v>
      </c>
      <c r="G807">
        <v>31</v>
      </c>
      <c r="H807">
        <v>30</v>
      </c>
      <c r="I807">
        <v>31</v>
      </c>
      <c r="J807">
        <v>30</v>
      </c>
      <c r="K807">
        <v>31</v>
      </c>
      <c r="L807">
        <v>31</v>
      </c>
      <c r="M807">
        <v>30</v>
      </c>
      <c r="N807">
        <v>31</v>
      </c>
      <c r="O807">
        <v>30</v>
      </c>
      <c r="P807">
        <v>31</v>
      </c>
      <c r="Q807">
        <f t="shared" si="460"/>
        <v>365</v>
      </c>
      <c r="R807" s="50">
        <f>VLOOKUP(B807,'Общие показания'!A:H,8,0)</f>
        <v>0.31747553245242</v>
      </c>
      <c r="S807" s="50">
        <f>VLOOKUP(B807,'Общие показания'!A:P,16,0)</f>
        <v>0</v>
      </c>
      <c r="T807" s="50">
        <f t="shared" si="425"/>
        <v>0</v>
      </c>
      <c r="U807" s="50">
        <f t="shared" si="426"/>
        <v>0</v>
      </c>
      <c r="V807" s="50">
        <f t="shared" si="427"/>
        <v>0</v>
      </c>
      <c r="W807" s="50">
        <f t="shared" si="428"/>
        <v>0.31747553245242</v>
      </c>
      <c r="X807" s="50">
        <f t="shared" si="429"/>
        <v>0</v>
      </c>
      <c r="Y807" s="50"/>
      <c r="Z807" s="50"/>
      <c r="AA807" s="50"/>
      <c r="AB807" s="50"/>
      <c r="AC807" s="50"/>
      <c r="AD807" s="50">
        <f t="shared" si="430"/>
        <v>0</v>
      </c>
      <c r="AE807" s="50">
        <f t="shared" si="431"/>
        <v>0</v>
      </c>
      <c r="AF807" s="50">
        <f t="shared" si="432"/>
        <v>0</v>
      </c>
      <c r="AG807" s="50">
        <f t="shared" si="433"/>
        <v>0</v>
      </c>
      <c r="AI807" s="50">
        <f t="shared" si="435"/>
        <v>0</v>
      </c>
      <c r="AJ807" s="50">
        <f t="shared" si="436"/>
        <v>0</v>
      </c>
      <c r="AK807" s="50">
        <f t="shared" si="437"/>
        <v>0</v>
      </c>
      <c r="AL807" s="50">
        <f t="shared" si="438"/>
        <v>0.64435793982570799</v>
      </c>
      <c r="AR807" s="50">
        <f t="shared" si="439"/>
        <v>0.84756447684941361</v>
      </c>
      <c r="AS807" s="50">
        <f t="shared" si="440"/>
        <v>0.75859124753135188</v>
      </c>
      <c r="AT807" s="50">
        <f t="shared" si="441"/>
        <v>1.0417327431154433</v>
      </c>
      <c r="AV807" s="49">
        <f t="shared" si="442"/>
        <v>0</v>
      </c>
      <c r="AW807" s="49">
        <f t="shared" si="443"/>
        <v>0</v>
      </c>
      <c r="AX807" s="49">
        <f t="shared" si="444"/>
        <v>0</v>
      </c>
      <c r="AY807" s="49">
        <f t="shared" si="445"/>
        <v>2581.9072996445157</v>
      </c>
      <c r="AZ807" s="49">
        <f t="shared" si="446"/>
        <v>0</v>
      </c>
      <c r="BA807" s="49">
        <f t="shared" si="447"/>
        <v>0</v>
      </c>
      <c r="BB807" s="49">
        <f t="shared" si="448"/>
        <v>0</v>
      </c>
      <c r="BC807" s="49">
        <f t="shared" si="449"/>
        <v>0</v>
      </c>
      <c r="BD807" s="49">
        <f t="shared" si="450"/>
        <v>0</v>
      </c>
      <c r="BE807" s="49">
        <f t="shared" si="451"/>
        <v>2275.1681790754919</v>
      </c>
      <c r="BF807" s="49">
        <f t="shared" si="452"/>
        <v>2036.3320012232598</v>
      </c>
      <c r="BG807" s="49">
        <f t="shared" si="453"/>
        <v>2796.3857063093715</v>
      </c>
      <c r="BH807" s="72">
        <f t="shared" si="454"/>
        <v>9689.7931862526384</v>
      </c>
      <c r="BI807" s="49">
        <f>VLOOKUP(A807,'1_12'!A:O,15,0)</f>
        <v>21994.560000000001</v>
      </c>
      <c r="BJ807" s="73">
        <f t="shared" si="455"/>
        <v>-12304.766813747363</v>
      </c>
      <c r="BK807" s="50">
        <f t="shared" si="456"/>
        <v>5.2866460746548577E-3</v>
      </c>
    </row>
    <row r="808" spans="1:63" x14ac:dyDescent="0.3">
      <c r="A808" s="77" t="s">
        <v>2000</v>
      </c>
      <c r="B808" s="77" t="s">
        <v>457</v>
      </c>
      <c r="C808" s="77">
        <f>VLOOKUP(B808,Площадь!D:E,2,0)</f>
        <v>83.5</v>
      </c>
      <c r="D808" s="113"/>
      <c r="E808">
        <v>31</v>
      </c>
      <c r="F808">
        <v>28</v>
      </c>
      <c r="G808">
        <v>31</v>
      </c>
      <c r="H808">
        <v>30</v>
      </c>
      <c r="I808">
        <v>31</v>
      </c>
      <c r="J808">
        <v>30</v>
      </c>
      <c r="K808">
        <v>31</v>
      </c>
      <c r="L808">
        <v>31</v>
      </c>
      <c r="M808">
        <v>30</v>
      </c>
      <c r="N808">
        <v>31</v>
      </c>
      <c r="O808">
        <v>30</v>
      </c>
      <c r="P808">
        <v>31</v>
      </c>
      <c r="Q808">
        <f t="shared" si="460"/>
        <v>365</v>
      </c>
      <c r="R808" s="50">
        <f>VLOOKUP(B808,'Общие показания'!A:H,8,0)</f>
        <v>0.45900000000000002</v>
      </c>
      <c r="S808" s="50">
        <f>VLOOKUP(B808,'Общие показания'!A:P,16,0)</f>
        <v>2.2940000000000005</v>
      </c>
      <c r="T808" s="50">
        <f t="shared" si="425"/>
        <v>0</v>
      </c>
      <c r="U808" s="50">
        <f t="shared" si="426"/>
        <v>0</v>
      </c>
      <c r="V808" s="50">
        <f t="shared" si="427"/>
        <v>0</v>
      </c>
      <c r="W808" s="50">
        <f t="shared" si="428"/>
        <v>0.45900000000000002</v>
      </c>
      <c r="X808" s="50">
        <f t="shared" si="429"/>
        <v>0</v>
      </c>
      <c r="Y808" s="50"/>
      <c r="Z808" s="50"/>
      <c r="AA808" s="50"/>
      <c r="AB808" s="50"/>
      <c r="AC808" s="50"/>
      <c r="AD808" s="50">
        <f t="shared" si="430"/>
        <v>0.88917216498991869</v>
      </c>
      <c r="AE808" s="50">
        <f t="shared" si="431"/>
        <v>0.61896365847949264</v>
      </c>
      <c r="AF808" s="50">
        <f t="shared" si="432"/>
        <v>0.78586417653058926</v>
      </c>
      <c r="AG808" s="50">
        <f t="shared" si="433"/>
        <v>0</v>
      </c>
      <c r="AI808" s="50">
        <f t="shared" si="435"/>
        <v>0</v>
      </c>
      <c r="AJ808" s="50">
        <f t="shared" si="436"/>
        <v>0</v>
      </c>
      <c r="AK808" s="50">
        <f t="shared" si="437"/>
        <v>0</v>
      </c>
      <c r="AL808" s="50">
        <f t="shared" si="438"/>
        <v>0.94558678339976465</v>
      </c>
      <c r="AR808" s="50">
        <f t="shared" si="439"/>
        <v>1.2437896980127598</v>
      </c>
      <c r="AS808" s="50">
        <f t="shared" si="440"/>
        <v>1.1132226567463599</v>
      </c>
      <c r="AT808" s="50">
        <f t="shared" si="441"/>
        <v>1.5287290694224869</v>
      </c>
      <c r="AV808" s="49">
        <f t="shared" si="442"/>
        <v>0</v>
      </c>
      <c r="AW808" s="49">
        <f t="shared" si="443"/>
        <v>0</v>
      </c>
      <c r="AX808" s="49">
        <f t="shared" si="444"/>
        <v>0</v>
      </c>
      <c r="AY808" s="49">
        <f t="shared" si="445"/>
        <v>3770.4165778869924</v>
      </c>
      <c r="AZ808" s="49">
        <f t="shared" si="446"/>
        <v>0</v>
      </c>
      <c r="BA808" s="49">
        <f t="shared" si="447"/>
        <v>0</v>
      </c>
      <c r="BB808" s="49">
        <f t="shared" si="448"/>
        <v>0</v>
      </c>
      <c r="BC808" s="49">
        <f t="shared" si="449"/>
        <v>0</v>
      </c>
      <c r="BD808" s="49">
        <f t="shared" si="450"/>
        <v>0</v>
      </c>
      <c r="BE808" s="49">
        <f t="shared" si="451"/>
        <v>5725.6375065698703</v>
      </c>
      <c r="BF808" s="49">
        <f t="shared" si="452"/>
        <v>4649.8116571396695</v>
      </c>
      <c r="BG808" s="49">
        <f t="shared" si="453"/>
        <v>6213.2015257065996</v>
      </c>
      <c r="BH808" s="72">
        <f t="shared" si="454"/>
        <v>20359.067267303129</v>
      </c>
      <c r="BI808" s="49">
        <f>VLOOKUP(A808,'1_12'!A:O,15,0)</f>
        <v>32276.699999999997</v>
      </c>
      <c r="BJ808" s="73">
        <f t="shared" si="455"/>
        <v>-11917.632732696868</v>
      </c>
      <c r="BK808" s="50">
        <f t="shared" si="456"/>
        <v>7.5691898279255203E-3</v>
      </c>
    </row>
    <row r="809" spans="1:63" x14ac:dyDescent="0.3">
      <c r="A809" s="77" t="s">
        <v>1719</v>
      </c>
      <c r="B809" s="77" t="s">
        <v>472</v>
      </c>
      <c r="C809" s="77">
        <f>VLOOKUP(B809,Площадь!D:E,2,0)</f>
        <v>78.900000000000006</v>
      </c>
      <c r="D809" s="113"/>
      <c r="E809">
        <v>31</v>
      </c>
      <c r="F809">
        <v>28</v>
      </c>
      <c r="G809">
        <v>31</v>
      </c>
      <c r="H809">
        <v>30</v>
      </c>
      <c r="I809">
        <v>31</v>
      </c>
      <c r="J809">
        <v>30</v>
      </c>
      <c r="K809">
        <v>31</v>
      </c>
      <c r="L809">
        <v>31</v>
      </c>
      <c r="M809">
        <v>30</v>
      </c>
      <c r="N809">
        <v>31</v>
      </c>
      <c r="O809">
        <v>30</v>
      </c>
      <c r="P809">
        <v>31</v>
      </c>
      <c r="Q809">
        <f t="shared" si="460"/>
        <v>365</v>
      </c>
      <c r="R809" s="50">
        <f>VLOOKUP(B809,'Общие показания'!A:H,8,0)</f>
        <v>0.97</v>
      </c>
      <c r="S809" s="50">
        <f>VLOOKUP(B809,'Общие показания'!A:P,16,0)</f>
        <v>0</v>
      </c>
      <c r="T809" s="50">
        <f t="shared" si="425"/>
        <v>0</v>
      </c>
      <c r="U809" s="50">
        <f t="shared" si="426"/>
        <v>0</v>
      </c>
      <c r="V809" s="50">
        <f t="shared" si="427"/>
        <v>0</v>
      </c>
      <c r="W809" s="50">
        <f t="shared" si="428"/>
        <v>0.97</v>
      </c>
      <c r="X809" s="50">
        <f t="shared" si="429"/>
        <v>0</v>
      </c>
      <c r="Y809" s="50"/>
      <c r="Z809" s="50"/>
      <c r="AA809" s="50"/>
      <c r="AB809" s="50"/>
      <c r="AC809" s="50"/>
      <c r="AD809" s="50">
        <f t="shared" si="430"/>
        <v>0</v>
      </c>
      <c r="AE809" s="50">
        <f t="shared" si="431"/>
        <v>0</v>
      </c>
      <c r="AF809" s="50">
        <f t="shared" si="432"/>
        <v>0</v>
      </c>
      <c r="AG809" s="50">
        <f t="shared" si="433"/>
        <v>0</v>
      </c>
      <c r="AI809" s="50">
        <f t="shared" si="435"/>
        <v>0</v>
      </c>
      <c r="AJ809" s="50">
        <f t="shared" si="436"/>
        <v>0</v>
      </c>
      <c r="AK809" s="50">
        <f t="shared" si="437"/>
        <v>0</v>
      </c>
      <c r="AL809" s="50">
        <f t="shared" si="438"/>
        <v>0.89349457736816107</v>
      </c>
      <c r="AR809" s="50">
        <f t="shared" si="439"/>
        <v>1.175269546984512</v>
      </c>
      <c r="AS809" s="50">
        <f t="shared" si="440"/>
        <v>1.0518954205663211</v>
      </c>
      <c r="AT809" s="50">
        <f t="shared" si="441"/>
        <v>1.4445116596099907</v>
      </c>
      <c r="AV809" s="49">
        <f t="shared" si="442"/>
        <v>0</v>
      </c>
      <c r="AW809" s="49">
        <f t="shared" si="443"/>
        <v>0</v>
      </c>
      <c r="AX809" s="49">
        <f t="shared" si="444"/>
        <v>0</v>
      </c>
      <c r="AY809" s="49">
        <f t="shared" si="445"/>
        <v>5002.2903037039969</v>
      </c>
      <c r="AZ809" s="49">
        <f t="shared" si="446"/>
        <v>0</v>
      </c>
      <c r="BA809" s="49">
        <f t="shared" si="447"/>
        <v>0</v>
      </c>
      <c r="BB809" s="49">
        <f t="shared" si="448"/>
        <v>0</v>
      </c>
      <c r="BC809" s="49">
        <f t="shared" si="449"/>
        <v>0</v>
      </c>
      <c r="BD809" s="49">
        <f t="shared" si="450"/>
        <v>0</v>
      </c>
      <c r="BE809" s="49">
        <f t="shared" si="451"/>
        <v>3154.8465611433448</v>
      </c>
      <c r="BF809" s="49">
        <f t="shared" si="452"/>
        <v>2823.6659911514098</v>
      </c>
      <c r="BG809" s="49">
        <f t="shared" si="453"/>
        <v>3877.5893185906748</v>
      </c>
      <c r="BH809" s="72">
        <f t="shared" si="454"/>
        <v>14858.392174589426</v>
      </c>
      <c r="BI809" s="49">
        <f>VLOOKUP(A809,'1_12'!A:O,15,0)</f>
        <v>30498.659999999989</v>
      </c>
      <c r="BJ809" s="73">
        <f t="shared" si="455"/>
        <v>-15640.267825410563</v>
      </c>
      <c r="BK809" s="50">
        <f t="shared" si="456"/>
        <v>5.8461884289490763E-3</v>
      </c>
    </row>
    <row r="810" spans="1:63" x14ac:dyDescent="0.3">
      <c r="A810" s="77" t="s">
        <v>1959</v>
      </c>
      <c r="B810" s="77" t="s">
        <v>419</v>
      </c>
      <c r="C810" s="77">
        <f>VLOOKUP(B810,Площадь!D:E,2,0)</f>
        <v>63.3</v>
      </c>
      <c r="D810" s="113"/>
      <c r="E810">
        <v>31</v>
      </c>
      <c r="F810">
        <v>28</v>
      </c>
      <c r="G810">
        <v>31</v>
      </c>
      <c r="H810">
        <v>30</v>
      </c>
      <c r="I810">
        <v>31</v>
      </c>
      <c r="J810">
        <v>30</v>
      </c>
      <c r="K810">
        <v>31</v>
      </c>
      <c r="L810">
        <v>31</v>
      </c>
      <c r="M810">
        <v>30</v>
      </c>
      <c r="N810">
        <v>31</v>
      </c>
      <c r="O810">
        <v>30</v>
      </c>
      <c r="P810">
        <v>31</v>
      </c>
      <c r="Q810">
        <f t="shared" si="460"/>
        <v>365</v>
      </c>
      <c r="R810" s="50">
        <f>VLOOKUP(B810,'Общие показания'!A:H,8,0)</f>
        <v>0.35318455543476601</v>
      </c>
      <c r="S810" s="50">
        <f>VLOOKUP(B810,'Общие показания'!A:P,16,0)</f>
        <v>5.0118154445652365</v>
      </c>
      <c r="T810" s="50">
        <f t="shared" si="425"/>
        <v>0</v>
      </c>
      <c r="U810" s="50">
        <f t="shared" si="426"/>
        <v>0</v>
      </c>
      <c r="V810" s="50">
        <f t="shared" si="427"/>
        <v>0</v>
      </c>
      <c r="W810" s="50">
        <f t="shared" si="428"/>
        <v>0.35318455543476601</v>
      </c>
      <c r="X810" s="50">
        <f t="shared" si="429"/>
        <v>0</v>
      </c>
      <c r="Y810" s="50"/>
      <c r="Z810" s="50"/>
      <c r="AA810" s="50"/>
      <c r="AB810" s="50"/>
      <c r="AC810" s="50"/>
      <c r="AD810" s="50">
        <f t="shared" si="430"/>
        <v>1.9426184783670368</v>
      </c>
      <c r="AE810" s="50">
        <f t="shared" si="431"/>
        <v>1.3522805680872376</v>
      </c>
      <c r="AF810" s="50">
        <f t="shared" si="432"/>
        <v>1.7169163981109625</v>
      </c>
      <c r="AG810" s="50">
        <f t="shared" si="433"/>
        <v>0</v>
      </c>
      <c r="AI810" s="50">
        <f t="shared" si="435"/>
        <v>0</v>
      </c>
      <c r="AJ810" s="50">
        <f t="shared" si="436"/>
        <v>0</v>
      </c>
      <c r="AK810" s="50">
        <f t="shared" si="437"/>
        <v>0</v>
      </c>
      <c r="AL810" s="50">
        <f t="shared" si="438"/>
        <v>0.71683405256533062</v>
      </c>
      <c r="AR810" s="50">
        <f t="shared" si="439"/>
        <v>0.94289686088871494</v>
      </c>
      <c r="AS810" s="50">
        <f t="shared" si="440"/>
        <v>0.8439160978687974</v>
      </c>
      <c r="AT810" s="50">
        <f t="shared" si="441"/>
        <v>1.1589047915502206</v>
      </c>
      <c r="AV810" s="49">
        <f t="shared" si="442"/>
        <v>0</v>
      </c>
      <c r="AW810" s="49">
        <f t="shared" si="443"/>
        <v>0</v>
      </c>
      <c r="AX810" s="49">
        <f t="shared" si="444"/>
        <v>0</v>
      </c>
      <c r="AY810" s="49">
        <f t="shared" si="445"/>
        <v>2872.3151505711394</v>
      </c>
      <c r="AZ810" s="49">
        <f t="shared" si="446"/>
        <v>0</v>
      </c>
      <c r="BA810" s="49">
        <f t="shared" si="447"/>
        <v>0</v>
      </c>
      <c r="BB810" s="49">
        <f t="shared" si="448"/>
        <v>0</v>
      </c>
      <c r="BC810" s="49">
        <f t="shared" si="449"/>
        <v>0</v>
      </c>
      <c r="BD810" s="49">
        <f t="shared" si="450"/>
        <v>0</v>
      </c>
      <c r="BE810" s="49">
        <f t="shared" si="451"/>
        <v>7745.7619560845706</v>
      </c>
      <c r="BF810" s="49">
        <f t="shared" si="452"/>
        <v>5895.382482225742</v>
      </c>
      <c r="BG810" s="49">
        <f t="shared" si="453"/>
        <v>7719.7393686788937</v>
      </c>
      <c r="BH810" s="72">
        <f t="shared" si="454"/>
        <v>24233.198957560344</v>
      </c>
      <c r="BI810" s="49">
        <f>VLOOKUP(A810,'1_12'!A:O,15,0)</f>
        <v>24468.48</v>
      </c>
      <c r="BJ810" s="73">
        <f t="shared" si="455"/>
        <v>-235.28104243965572</v>
      </c>
      <c r="BK810" s="50">
        <f t="shared" si="456"/>
        <v>1.1884612694672284E-2</v>
      </c>
    </row>
    <row r="811" spans="1:63" x14ac:dyDescent="0.3">
      <c r="A811" s="77" t="s">
        <v>1794</v>
      </c>
      <c r="B811" s="77" t="s">
        <v>435</v>
      </c>
      <c r="C811" s="77">
        <f>VLOOKUP(B811,Площадь!D:E,2,0)</f>
        <v>56.9</v>
      </c>
      <c r="D811" s="113"/>
      <c r="E811">
        <v>31</v>
      </c>
      <c r="F811">
        <v>28</v>
      </c>
      <c r="G811">
        <v>31</v>
      </c>
      <c r="H811">
        <v>30</v>
      </c>
      <c r="I811">
        <v>31</v>
      </c>
      <c r="J811">
        <v>30</v>
      </c>
      <c r="K811">
        <v>31</v>
      </c>
      <c r="L811">
        <v>31</v>
      </c>
      <c r="M811">
        <v>30</v>
      </c>
      <c r="N811">
        <v>31</v>
      </c>
      <c r="O811">
        <v>30</v>
      </c>
      <c r="P811">
        <v>31</v>
      </c>
      <c r="Q811">
        <f t="shared" si="460"/>
        <v>365</v>
      </c>
      <c r="R811" s="50">
        <f>VLOOKUP(B811,'Общие показания'!A:H,8,0)</f>
        <v>0.31747553245242</v>
      </c>
      <c r="S811" s="50">
        <f>VLOOKUP(B811,'Общие показания'!A:P,16,0)</f>
        <v>1.9375244675475791</v>
      </c>
      <c r="T811" s="50">
        <f t="shared" si="425"/>
        <v>0</v>
      </c>
      <c r="U811" s="50">
        <f t="shared" si="426"/>
        <v>0</v>
      </c>
      <c r="V811" s="50">
        <f t="shared" si="427"/>
        <v>0</v>
      </c>
      <c r="W811" s="50">
        <f t="shared" si="428"/>
        <v>0.31747553245242</v>
      </c>
      <c r="X811" s="50">
        <f t="shared" si="429"/>
        <v>0</v>
      </c>
      <c r="Y811" s="50"/>
      <c r="Z811" s="50"/>
      <c r="AA811" s="50"/>
      <c r="AB811" s="50"/>
      <c r="AC811" s="50"/>
      <c r="AD811" s="50">
        <f t="shared" si="430"/>
        <v>0.7509994880253793</v>
      </c>
      <c r="AE811" s="50">
        <f t="shared" si="431"/>
        <v>0.5227799619994683</v>
      </c>
      <c r="AF811" s="50">
        <f t="shared" si="432"/>
        <v>0.66374501752273163</v>
      </c>
      <c r="AG811" s="50">
        <f t="shared" si="433"/>
        <v>0</v>
      </c>
      <c r="AI811" s="50">
        <f t="shared" si="435"/>
        <v>0</v>
      </c>
      <c r="AJ811" s="50">
        <f t="shared" si="436"/>
        <v>0</v>
      </c>
      <c r="AK811" s="50">
        <f t="shared" si="437"/>
        <v>0</v>
      </c>
      <c r="AL811" s="50">
        <f t="shared" si="438"/>
        <v>0.64435793982570799</v>
      </c>
      <c r="AR811" s="50">
        <f t="shared" si="439"/>
        <v>0.84756447684941361</v>
      </c>
      <c r="AS811" s="50">
        <f t="shared" si="440"/>
        <v>0.75859124753135188</v>
      </c>
      <c r="AT811" s="50">
        <f t="shared" si="441"/>
        <v>1.0417327431154433</v>
      </c>
      <c r="AV811" s="49">
        <f t="shared" si="442"/>
        <v>0</v>
      </c>
      <c r="AW811" s="49">
        <f t="shared" si="443"/>
        <v>0</v>
      </c>
      <c r="AX811" s="49">
        <f t="shared" si="444"/>
        <v>0</v>
      </c>
      <c r="AY811" s="49">
        <f t="shared" si="445"/>
        <v>2581.9072996445157</v>
      </c>
      <c r="AZ811" s="49">
        <f t="shared" si="446"/>
        <v>0</v>
      </c>
      <c r="BA811" s="49">
        <f t="shared" si="447"/>
        <v>0</v>
      </c>
      <c r="BB811" s="49">
        <f t="shared" si="448"/>
        <v>0</v>
      </c>
      <c r="BC811" s="49">
        <f t="shared" si="449"/>
        <v>0</v>
      </c>
      <c r="BD811" s="49">
        <f t="shared" si="450"/>
        <v>0</v>
      </c>
      <c r="BE811" s="49">
        <f t="shared" si="451"/>
        <v>4291.1211647512991</v>
      </c>
      <c r="BF811" s="49">
        <f t="shared" si="452"/>
        <v>3439.6616200161529</v>
      </c>
      <c r="BG811" s="49">
        <f t="shared" si="453"/>
        <v>4578.1162815466914</v>
      </c>
      <c r="BH811" s="72">
        <f t="shared" si="454"/>
        <v>14890.806365958659</v>
      </c>
      <c r="BI811" s="49">
        <f>VLOOKUP(A811,'1_12'!A:O,15,0)</f>
        <v>21994.560000000001</v>
      </c>
      <c r="BJ811" s="73">
        <f t="shared" si="455"/>
        <v>-7103.7536340413426</v>
      </c>
      <c r="BK811" s="50">
        <f t="shared" si="456"/>
        <v>8.1242624594638491E-3</v>
      </c>
    </row>
    <row r="812" spans="1:63" x14ac:dyDescent="0.3">
      <c r="A812" s="77" t="s">
        <v>1305</v>
      </c>
      <c r="B812" s="77" t="s">
        <v>464</v>
      </c>
      <c r="C812" s="77">
        <f>VLOOKUP(B812,Площадь!D:E,2,0)</f>
        <v>83.5</v>
      </c>
      <c r="D812" s="113"/>
      <c r="E812">
        <v>31</v>
      </c>
      <c r="F812">
        <v>28</v>
      </c>
      <c r="G812">
        <v>31</v>
      </c>
      <c r="H812">
        <v>30</v>
      </c>
      <c r="I812">
        <v>31</v>
      </c>
      <c r="J812">
        <v>30</v>
      </c>
      <c r="K812">
        <v>31</v>
      </c>
      <c r="L812">
        <v>31</v>
      </c>
      <c r="M812">
        <v>30</v>
      </c>
      <c r="N812">
        <v>31</v>
      </c>
      <c r="O812">
        <v>30</v>
      </c>
      <c r="P812">
        <v>31</v>
      </c>
      <c r="Q812">
        <f t="shared" si="460"/>
        <v>365</v>
      </c>
      <c r="R812" s="50">
        <f>VLOOKUP(B812,'Общие показания'!A:H,8,0)</f>
        <v>0.46589115922279561</v>
      </c>
      <c r="S812" s="50">
        <f>VLOOKUP(B812,'Общие показания'!A:P,16,0)</f>
        <v>2.3751088407772034</v>
      </c>
      <c r="T812" s="50">
        <f t="shared" si="425"/>
        <v>0</v>
      </c>
      <c r="U812" s="50">
        <f t="shared" si="426"/>
        <v>0</v>
      </c>
      <c r="V812" s="50">
        <f t="shared" si="427"/>
        <v>0</v>
      </c>
      <c r="W812" s="50">
        <f t="shared" si="428"/>
        <v>0.46589115922279561</v>
      </c>
      <c r="X812" s="50">
        <f t="shared" si="429"/>
        <v>0</v>
      </c>
      <c r="Y812" s="50"/>
      <c r="Z812" s="50"/>
      <c r="AA812" s="50"/>
      <c r="AB812" s="50"/>
      <c r="AC812" s="50"/>
      <c r="AD812" s="50">
        <f t="shared" si="430"/>
        <v>0.92061057979100336</v>
      </c>
      <c r="AE812" s="50">
        <f t="shared" si="431"/>
        <v>0.64084832492347177</v>
      </c>
      <c r="AF812" s="50">
        <f t="shared" si="432"/>
        <v>0.8136499360627284</v>
      </c>
      <c r="AG812" s="50">
        <f t="shared" si="433"/>
        <v>0</v>
      </c>
      <c r="AI812" s="50">
        <f t="shared" si="435"/>
        <v>0</v>
      </c>
      <c r="AJ812" s="50">
        <f t="shared" si="436"/>
        <v>0</v>
      </c>
      <c r="AK812" s="50">
        <f t="shared" si="437"/>
        <v>0</v>
      </c>
      <c r="AL812" s="50">
        <f t="shared" si="438"/>
        <v>0.94558678339976465</v>
      </c>
      <c r="AR812" s="50">
        <f t="shared" si="439"/>
        <v>1.2437896980127598</v>
      </c>
      <c r="AS812" s="50">
        <f t="shared" si="440"/>
        <v>1.1132226567463599</v>
      </c>
      <c r="AT812" s="50">
        <f t="shared" si="441"/>
        <v>1.5287290694224869</v>
      </c>
      <c r="AV812" s="49">
        <f t="shared" si="442"/>
        <v>0</v>
      </c>
      <c r="AW812" s="49">
        <f t="shared" si="443"/>
        <v>0</v>
      </c>
      <c r="AX812" s="49">
        <f t="shared" si="444"/>
        <v>0</v>
      </c>
      <c r="AY812" s="49">
        <f t="shared" si="445"/>
        <v>3788.9149300582962</v>
      </c>
      <c r="AZ812" s="49">
        <f t="shared" si="446"/>
        <v>0</v>
      </c>
      <c r="BA812" s="49">
        <f t="shared" si="447"/>
        <v>0</v>
      </c>
      <c r="BB812" s="49">
        <f t="shared" si="448"/>
        <v>0</v>
      </c>
      <c r="BC812" s="49">
        <f t="shared" si="449"/>
        <v>0</v>
      </c>
      <c r="BD812" s="49">
        <f t="shared" si="450"/>
        <v>0</v>
      </c>
      <c r="BE812" s="49">
        <f t="shared" si="451"/>
        <v>5810.0295297253097</v>
      </c>
      <c r="BF812" s="49">
        <f t="shared" si="452"/>
        <v>4708.5579803552291</v>
      </c>
      <c r="BG812" s="49">
        <f t="shared" si="453"/>
        <v>6287.7885071642922</v>
      </c>
      <c r="BH812" s="72">
        <f t="shared" si="454"/>
        <v>20595.290947303129</v>
      </c>
      <c r="BI812" s="49">
        <f>VLOOKUP(A812,'1_12'!A:O,15,0)</f>
        <v>32276.699999999997</v>
      </c>
      <c r="BJ812" s="73">
        <f t="shared" si="455"/>
        <v>-11681.409052696868</v>
      </c>
      <c r="BK812" s="50">
        <f t="shared" si="456"/>
        <v>7.657014179222924E-3</v>
      </c>
    </row>
    <row r="813" spans="1:63" x14ac:dyDescent="0.3">
      <c r="A813" s="77" t="s">
        <v>1825</v>
      </c>
      <c r="B813" s="77" t="s">
        <v>247</v>
      </c>
      <c r="C813" s="77">
        <f>VLOOKUP(B813,Площадь!D:E,2,0)</f>
        <v>83.9</v>
      </c>
      <c r="D813" s="113"/>
      <c r="E813">
        <v>31</v>
      </c>
      <c r="F813">
        <v>28</v>
      </c>
      <c r="G813">
        <v>31</v>
      </c>
      <c r="H813">
        <v>30</v>
      </c>
      <c r="I813">
        <v>31</v>
      </c>
      <c r="J813">
        <v>30</v>
      </c>
      <c r="K813">
        <v>31</v>
      </c>
      <c r="L813">
        <v>31</v>
      </c>
      <c r="M813">
        <v>30</v>
      </c>
      <c r="N813">
        <v>31</v>
      </c>
      <c r="O813">
        <v>30</v>
      </c>
      <c r="P813">
        <v>31</v>
      </c>
      <c r="Q813">
        <f t="shared" si="460"/>
        <v>365</v>
      </c>
      <c r="R813" s="50">
        <f>VLOOKUP(B813,'Общие показания'!A:H,8,0)</f>
        <v>0.46812297315919227</v>
      </c>
      <c r="S813" s="50">
        <f>VLOOKUP(B813,'Общие показания'!A:P,16,0)</f>
        <v>5.7918770268408082</v>
      </c>
      <c r="T813" s="50">
        <f t="shared" si="425"/>
        <v>0</v>
      </c>
      <c r="U813" s="50">
        <f t="shared" si="426"/>
        <v>0</v>
      </c>
      <c r="V813" s="50">
        <f t="shared" si="427"/>
        <v>0</v>
      </c>
      <c r="W813" s="50">
        <f t="shared" si="428"/>
        <v>0.46812297315919227</v>
      </c>
      <c r="X813" s="50">
        <f t="shared" si="429"/>
        <v>0</v>
      </c>
      <c r="Y813" s="50"/>
      <c r="Z813" s="50"/>
      <c r="AA813" s="50"/>
      <c r="AB813" s="50"/>
      <c r="AC813" s="50"/>
      <c r="AD813" s="50">
        <f t="shared" si="430"/>
        <v>2.2449763885402851</v>
      </c>
      <c r="AE813" s="50">
        <f t="shared" si="431"/>
        <v>1.5627556207483488</v>
      </c>
      <c r="AF813" s="50">
        <f t="shared" si="432"/>
        <v>1.9841450175521747</v>
      </c>
      <c r="AG813" s="50">
        <f t="shared" si="433"/>
        <v>0</v>
      </c>
      <c r="AI813" s="50">
        <f t="shared" si="435"/>
        <v>0</v>
      </c>
      <c r="AJ813" s="50">
        <f t="shared" si="436"/>
        <v>0</v>
      </c>
      <c r="AK813" s="50">
        <f t="shared" si="437"/>
        <v>0</v>
      </c>
      <c r="AL813" s="50">
        <f t="shared" si="438"/>
        <v>0.95011654044599125</v>
      </c>
      <c r="AR813" s="50">
        <f t="shared" si="439"/>
        <v>1.2497479720152163</v>
      </c>
      <c r="AS813" s="50">
        <f t="shared" si="440"/>
        <v>1.1185554598924505</v>
      </c>
      <c r="AT813" s="50">
        <f t="shared" si="441"/>
        <v>1.5360523224496607</v>
      </c>
      <c r="AV813" s="49">
        <f t="shared" si="442"/>
        <v>0</v>
      </c>
      <c r="AW813" s="49">
        <f t="shared" si="443"/>
        <v>0</v>
      </c>
      <c r="AX813" s="49">
        <f t="shared" si="444"/>
        <v>0</v>
      </c>
      <c r="AY813" s="49">
        <f t="shared" si="445"/>
        <v>3807.0654207412108</v>
      </c>
      <c r="AZ813" s="49">
        <f t="shared" si="446"/>
        <v>0</v>
      </c>
      <c r="BA813" s="49">
        <f t="shared" si="447"/>
        <v>0</v>
      </c>
      <c r="BB813" s="49">
        <f t="shared" si="448"/>
        <v>0</v>
      </c>
      <c r="BC813" s="49">
        <f t="shared" si="449"/>
        <v>0</v>
      </c>
      <c r="BD813" s="49">
        <f t="shared" si="450"/>
        <v>0</v>
      </c>
      <c r="BE813" s="49">
        <f t="shared" si="451"/>
        <v>9381.0982845007675</v>
      </c>
      <c r="BF813" s="49">
        <f t="shared" si="452"/>
        <v>7197.604212428937</v>
      </c>
      <c r="BG813" s="49">
        <f t="shared" si="453"/>
        <v>9449.4769316073271</v>
      </c>
      <c r="BH813" s="72">
        <f t="shared" si="454"/>
        <v>29835.244849278242</v>
      </c>
      <c r="BI813" s="49">
        <f>VLOOKUP(A813,'1_12'!A:O,15,0)</f>
        <v>32431.32</v>
      </c>
      <c r="BJ813" s="73">
        <f t="shared" si="455"/>
        <v>-2596.0751507217574</v>
      </c>
      <c r="BK813" s="50">
        <f t="shared" si="456"/>
        <v>1.1039404345255582E-2</v>
      </c>
    </row>
    <row r="814" spans="1:63" x14ac:dyDescent="0.3">
      <c r="A814" s="77" t="s">
        <v>1757</v>
      </c>
      <c r="B814" s="77" t="s">
        <v>481</v>
      </c>
      <c r="C814" s="77">
        <f>VLOOKUP(B814,Площадь!D:E,2,0)</f>
        <v>78.900000000000006</v>
      </c>
      <c r="D814" s="113"/>
      <c r="E814">
        <v>31</v>
      </c>
      <c r="F814">
        <v>28</v>
      </c>
      <c r="G814">
        <v>31</v>
      </c>
      <c r="H814">
        <v>30</v>
      </c>
      <c r="I814">
        <v>31</v>
      </c>
      <c r="J814">
        <v>30</v>
      </c>
      <c r="K814">
        <v>31</v>
      </c>
      <c r="L814">
        <v>31</v>
      </c>
      <c r="M814">
        <v>30</v>
      </c>
      <c r="N814">
        <v>31</v>
      </c>
      <c r="O814">
        <v>30</v>
      </c>
      <c r="P814">
        <v>31</v>
      </c>
      <c r="Q814">
        <f t="shared" si="460"/>
        <v>365</v>
      </c>
      <c r="R814" s="50">
        <f>VLOOKUP(B814,'Общие показания'!A:H,8,0)</f>
        <v>0</v>
      </c>
      <c r="S814" s="50">
        <f>VLOOKUP(B814,'Общие показания'!A:P,16,0)</f>
        <v>2.5379999999999985</v>
      </c>
      <c r="T814" s="50">
        <f t="shared" si="425"/>
        <v>0</v>
      </c>
      <c r="U814" s="50">
        <f t="shared" si="426"/>
        <v>0</v>
      </c>
      <c r="V814" s="50">
        <f t="shared" si="427"/>
        <v>0</v>
      </c>
      <c r="W814" s="50">
        <f t="shared" si="428"/>
        <v>0</v>
      </c>
      <c r="X814" s="50">
        <f t="shared" si="429"/>
        <v>0</v>
      </c>
      <c r="Y814" s="50"/>
      <c r="Z814" s="50"/>
      <c r="AA814" s="50"/>
      <c r="AB814" s="50"/>
      <c r="AC814" s="50"/>
      <c r="AD814" s="50">
        <f t="shared" si="430"/>
        <v>0.98374845455292581</v>
      </c>
      <c r="AE814" s="50">
        <f t="shared" si="431"/>
        <v>0.68479937455141715</v>
      </c>
      <c r="AF814" s="50">
        <f t="shared" si="432"/>
        <v>0.86945217089565563</v>
      </c>
      <c r="AG814" s="50">
        <f t="shared" si="433"/>
        <v>0</v>
      </c>
      <c r="AI814" s="50">
        <f t="shared" si="435"/>
        <v>0</v>
      </c>
      <c r="AJ814" s="50">
        <f t="shared" si="436"/>
        <v>0</v>
      </c>
      <c r="AK814" s="50">
        <f t="shared" si="437"/>
        <v>0</v>
      </c>
      <c r="AL814" s="50">
        <f t="shared" si="438"/>
        <v>0.89349457736816107</v>
      </c>
      <c r="AR814" s="50">
        <f t="shared" si="439"/>
        <v>1.175269546984512</v>
      </c>
      <c r="AS814" s="50">
        <f t="shared" si="440"/>
        <v>1.0518954205663211</v>
      </c>
      <c r="AT814" s="50">
        <f t="shared" si="441"/>
        <v>1.4445116596099907</v>
      </c>
      <c r="AV814" s="49">
        <f t="shared" si="442"/>
        <v>0</v>
      </c>
      <c r="AW814" s="49">
        <f t="shared" si="443"/>
        <v>0</v>
      </c>
      <c r="AX814" s="49">
        <f t="shared" si="444"/>
        <v>0</v>
      </c>
      <c r="AY814" s="49">
        <f t="shared" si="445"/>
        <v>2398.4611037039967</v>
      </c>
      <c r="AZ814" s="49">
        <f t="shared" si="446"/>
        <v>0</v>
      </c>
      <c r="BA814" s="49">
        <f t="shared" si="447"/>
        <v>0</v>
      </c>
      <c r="BB814" s="49">
        <f t="shared" si="448"/>
        <v>0</v>
      </c>
      <c r="BC814" s="49">
        <f t="shared" si="449"/>
        <v>0</v>
      </c>
      <c r="BD814" s="49">
        <f t="shared" si="450"/>
        <v>0</v>
      </c>
      <c r="BE814" s="49">
        <f t="shared" si="451"/>
        <v>5795.5815626070371</v>
      </c>
      <c r="BF814" s="49">
        <f t="shared" si="452"/>
        <v>4661.914040222252</v>
      </c>
      <c r="BG814" s="49">
        <f t="shared" si="453"/>
        <v>6211.511948056137</v>
      </c>
      <c r="BH814" s="72">
        <f t="shared" si="454"/>
        <v>19067.468654589422</v>
      </c>
      <c r="BI814" s="49">
        <f>VLOOKUP(A814,'1_12'!A:O,15,0)</f>
        <v>30498.659999999989</v>
      </c>
      <c r="BJ814" s="73">
        <f t="shared" si="455"/>
        <v>-11431.191345410567</v>
      </c>
      <c r="BK814" s="50">
        <f t="shared" si="456"/>
        <v>7.5022932029245705E-3</v>
      </c>
    </row>
    <row r="815" spans="1:63" x14ac:dyDescent="0.3">
      <c r="A815" s="77" t="s">
        <v>1585</v>
      </c>
      <c r="B815" s="77" t="s">
        <v>469</v>
      </c>
      <c r="C815" s="77">
        <f>VLOOKUP(B815,Площадь!D:E,2,0)</f>
        <v>63.3</v>
      </c>
      <c r="D815" s="113"/>
      <c r="E815">
        <v>31</v>
      </c>
      <c r="F815">
        <v>28</v>
      </c>
      <c r="G815">
        <v>31</v>
      </c>
      <c r="H815">
        <v>30</v>
      </c>
      <c r="I815">
        <v>31</v>
      </c>
      <c r="J815">
        <v>30</v>
      </c>
      <c r="K815">
        <v>31</v>
      </c>
      <c r="L815">
        <v>31</v>
      </c>
      <c r="M815">
        <v>30</v>
      </c>
      <c r="N815">
        <v>31</v>
      </c>
      <c r="O815">
        <v>30</v>
      </c>
      <c r="P815">
        <v>31</v>
      </c>
      <c r="Q815">
        <f t="shared" si="460"/>
        <v>365</v>
      </c>
      <c r="R815" s="50">
        <f>VLOOKUP(B815,'Общие показания'!A:H,8,0)</f>
        <v>0.77400000000000002</v>
      </c>
      <c r="S815" s="50">
        <f>VLOOKUP(B815,'Общие показания'!A:P,16,0)</f>
        <v>3.0799999999999983</v>
      </c>
      <c r="T815" s="50">
        <f t="shared" si="425"/>
        <v>0</v>
      </c>
      <c r="U815" s="50">
        <f t="shared" si="426"/>
        <v>0</v>
      </c>
      <c r="V815" s="50">
        <f t="shared" si="427"/>
        <v>0</v>
      </c>
      <c r="W815" s="50">
        <f t="shared" si="428"/>
        <v>0.77400000000000002</v>
      </c>
      <c r="X815" s="50">
        <f t="shared" si="429"/>
        <v>0</v>
      </c>
      <c r="Y815" s="50"/>
      <c r="Z815" s="50"/>
      <c r="AA815" s="50"/>
      <c r="AB815" s="50"/>
      <c r="AC815" s="50"/>
      <c r="AD815" s="50">
        <f t="shared" si="430"/>
        <v>1.1938318518609188</v>
      </c>
      <c r="AE815" s="50">
        <f t="shared" si="431"/>
        <v>0.83104100615380816</v>
      </c>
      <c r="AF815" s="50">
        <f t="shared" si="432"/>
        <v>1.0551271419852717</v>
      </c>
      <c r="AG815" s="50">
        <f t="shared" si="433"/>
        <v>0</v>
      </c>
      <c r="AI815" s="50">
        <f t="shared" si="435"/>
        <v>0</v>
      </c>
      <c r="AJ815" s="50">
        <f t="shared" si="436"/>
        <v>0</v>
      </c>
      <c r="AK815" s="50">
        <f t="shared" si="437"/>
        <v>0</v>
      </c>
      <c r="AL815" s="50">
        <f t="shared" si="438"/>
        <v>0.71683405256533062</v>
      </c>
      <c r="AR815" s="50">
        <f t="shared" si="439"/>
        <v>0.94289686088871494</v>
      </c>
      <c r="AS815" s="50">
        <f t="shared" si="440"/>
        <v>0.8439160978687974</v>
      </c>
      <c r="AT815" s="50">
        <f t="shared" si="441"/>
        <v>1.1589047915502206</v>
      </c>
      <c r="AV815" s="49">
        <f t="shared" si="442"/>
        <v>0</v>
      </c>
      <c r="AW815" s="49">
        <f t="shared" si="443"/>
        <v>0</v>
      </c>
      <c r="AX815" s="49">
        <f t="shared" si="444"/>
        <v>0</v>
      </c>
      <c r="AY815" s="49">
        <f t="shared" si="445"/>
        <v>4001.9352973442715</v>
      </c>
      <c r="AZ815" s="49">
        <f t="shared" si="446"/>
        <v>0</v>
      </c>
      <c r="BA815" s="49">
        <f t="shared" si="447"/>
        <v>0</v>
      </c>
      <c r="BB815" s="49">
        <f t="shared" si="448"/>
        <v>0</v>
      </c>
      <c r="BC815" s="49">
        <f t="shared" si="449"/>
        <v>0</v>
      </c>
      <c r="BD815" s="49">
        <f t="shared" si="450"/>
        <v>0</v>
      </c>
      <c r="BE815" s="49">
        <f t="shared" si="451"/>
        <v>5735.7490873566067</v>
      </c>
      <c r="BF815" s="49">
        <f t="shared" si="452"/>
        <v>4496.1878517541218</v>
      </c>
      <c r="BG815" s="49">
        <f t="shared" si="453"/>
        <v>5943.2587611053341</v>
      </c>
      <c r="BH815" s="72">
        <f t="shared" si="454"/>
        <v>20177.130997560336</v>
      </c>
      <c r="BI815" s="49">
        <f>VLOOKUP(A815,'1_12'!A:O,15,0)</f>
        <v>24468.48</v>
      </c>
      <c r="BJ815" s="73">
        <f t="shared" si="455"/>
        <v>-4291.3490024396633</v>
      </c>
      <c r="BK815" s="50">
        <f t="shared" si="456"/>
        <v>9.8954078500171957E-3</v>
      </c>
    </row>
    <row r="816" spans="1:63" x14ac:dyDescent="0.3">
      <c r="A816" s="77" t="s">
        <v>1921</v>
      </c>
      <c r="B816" s="77" t="s">
        <v>473</v>
      </c>
      <c r="C816" s="77">
        <f>VLOOKUP(B816,Площадь!D:E,2,0)</f>
        <v>56.9</v>
      </c>
      <c r="D816" s="113"/>
      <c r="E816">
        <v>31</v>
      </c>
      <c r="F816">
        <v>28</v>
      </c>
      <c r="G816">
        <v>31</v>
      </c>
      <c r="H816">
        <v>30</v>
      </c>
      <c r="I816">
        <v>31</v>
      </c>
      <c r="J816">
        <v>30</v>
      </c>
      <c r="K816">
        <v>31</v>
      </c>
      <c r="L816">
        <v>31</v>
      </c>
      <c r="M816">
        <v>30</v>
      </c>
      <c r="N816">
        <v>31</v>
      </c>
      <c r="O816">
        <v>30</v>
      </c>
      <c r="P816">
        <v>31</v>
      </c>
      <c r="Q816">
        <f t="shared" si="460"/>
        <v>365</v>
      </c>
      <c r="R816" s="50">
        <f>VLOOKUP(B816,'Общие показания'!A:H,8,0)</f>
        <v>0</v>
      </c>
      <c r="S816" s="50">
        <f>VLOOKUP(B816,'Общие показания'!A:P,16,0)</f>
        <v>2.5609999999999999</v>
      </c>
      <c r="T816" s="50">
        <f t="shared" si="425"/>
        <v>0</v>
      </c>
      <c r="U816" s="50">
        <f t="shared" si="426"/>
        <v>0</v>
      </c>
      <c r="V816" s="50">
        <f t="shared" si="427"/>
        <v>0</v>
      </c>
      <c r="W816" s="50">
        <f t="shared" si="428"/>
        <v>0</v>
      </c>
      <c r="X816" s="50">
        <f t="shared" si="429"/>
        <v>0</v>
      </c>
      <c r="Y816" s="50"/>
      <c r="Z816" s="50"/>
      <c r="AA816" s="50"/>
      <c r="AB816" s="50"/>
      <c r="AC816" s="50"/>
      <c r="AD816" s="50">
        <f t="shared" si="430"/>
        <v>0.99266343266747226</v>
      </c>
      <c r="AE816" s="50">
        <f t="shared" si="431"/>
        <v>0.69100520024672196</v>
      </c>
      <c r="AF816" s="50">
        <f t="shared" si="432"/>
        <v>0.87733136708580584</v>
      </c>
      <c r="AG816" s="50">
        <f t="shared" si="433"/>
        <v>0</v>
      </c>
      <c r="AI816" s="50">
        <f t="shared" si="435"/>
        <v>0</v>
      </c>
      <c r="AJ816" s="50">
        <f t="shared" si="436"/>
        <v>0</v>
      </c>
      <c r="AK816" s="50">
        <f t="shared" si="437"/>
        <v>0</v>
      </c>
      <c r="AL816" s="50">
        <f t="shared" si="438"/>
        <v>0.64435793982570799</v>
      </c>
      <c r="AR816" s="50">
        <f t="shared" si="439"/>
        <v>0.84756447684941361</v>
      </c>
      <c r="AS816" s="50">
        <f t="shared" si="440"/>
        <v>0.75859124753135188</v>
      </c>
      <c r="AT816" s="50">
        <f t="shared" si="441"/>
        <v>1.0417327431154433</v>
      </c>
      <c r="AV816" s="49">
        <f t="shared" si="442"/>
        <v>0</v>
      </c>
      <c r="AW816" s="49">
        <f t="shared" si="443"/>
        <v>0</v>
      </c>
      <c r="AX816" s="49">
        <f t="shared" si="444"/>
        <v>0</v>
      </c>
      <c r="AY816" s="49">
        <f t="shared" si="445"/>
        <v>1729.6886793505375</v>
      </c>
      <c r="AZ816" s="49">
        <f t="shared" si="446"/>
        <v>0</v>
      </c>
      <c r="BA816" s="49">
        <f t="shared" si="447"/>
        <v>0</v>
      </c>
      <c r="BB816" s="49">
        <f t="shared" si="448"/>
        <v>0</v>
      </c>
      <c r="BC816" s="49">
        <f t="shared" si="449"/>
        <v>0</v>
      </c>
      <c r="BD816" s="49">
        <f t="shared" si="450"/>
        <v>0</v>
      </c>
      <c r="BE816" s="49">
        <f t="shared" si="451"/>
        <v>4939.8341911907482</v>
      </c>
      <c r="BF816" s="49">
        <f t="shared" si="452"/>
        <v>3891.2387205575506</v>
      </c>
      <c r="BG816" s="49">
        <f t="shared" si="453"/>
        <v>5151.4589348598256</v>
      </c>
      <c r="BH816" s="72">
        <f t="shared" si="454"/>
        <v>15712.220525958661</v>
      </c>
      <c r="BI816" s="49">
        <f>VLOOKUP(A816,'1_12'!A:O,15,0)</f>
        <v>21994.560000000001</v>
      </c>
      <c r="BJ816" s="73">
        <f t="shared" si="455"/>
        <v>-6282.3394740413405</v>
      </c>
      <c r="BK816" s="50">
        <f t="shared" si="456"/>
        <v>8.5724171167573474E-3</v>
      </c>
    </row>
    <row r="817" spans="1:63" x14ac:dyDescent="0.3">
      <c r="A817" s="77" t="s">
        <v>1675</v>
      </c>
      <c r="B817" s="77" t="s">
        <v>485</v>
      </c>
      <c r="C817" s="77">
        <f>VLOOKUP(B817,Площадь!D:E,2,0)</f>
        <v>83.5</v>
      </c>
      <c r="D817" s="113"/>
      <c r="E817">
        <v>31</v>
      </c>
      <c r="F817">
        <v>28</v>
      </c>
      <c r="G817">
        <v>31</v>
      </c>
      <c r="H817">
        <v>30</v>
      </c>
      <c r="I817">
        <v>31</v>
      </c>
      <c r="J817">
        <v>30</v>
      </c>
      <c r="K817">
        <v>31</v>
      </c>
      <c r="L817">
        <v>31</v>
      </c>
      <c r="M817">
        <v>30</v>
      </c>
      <c r="N817">
        <v>31</v>
      </c>
      <c r="O817">
        <v>30</v>
      </c>
      <c r="P817">
        <v>31</v>
      </c>
      <c r="Q817">
        <f t="shared" si="460"/>
        <v>365</v>
      </c>
      <c r="R817" s="50">
        <f>VLOOKUP(B817,'Общие показания'!A:H,8,0)</f>
        <v>0.46589115922279561</v>
      </c>
      <c r="S817" s="50">
        <f>VLOOKUP(B817,'Общие показания'!A:P,16,0)</f>
        <v>2.1061088407772033</v>
      </c>
      <c r="T817" s="50">
        <f t="shared" si="425"/>
        <v>0</v>
      </c>
      <c r="U817" s="50">
        <f t="shared" si="426"/>
        <v>0</v>
      </c>
      <c r="V817" s="50">
        <f t="shared" si="427"/>
        <v>0</v>
      </c>
      <c r="W817" s="50">
        <f t="shared" si="428"/>
        <v>0.46589115922279561</v>
      </c>
      <c r="X817" s="50">
        <f t="shared" si="429"/>
        <v>0</v>
      </c>
      <c r="Y817" s="50"/>
      <c r="Z817" s="50"/>
      <c r="AA817" s="50"/>
      <c r="AB817" s="50"/>
      <c r="AC817" s="50"/>
      <c r="AD817" s="50">
        <f t="shared" si="430"/>
        <v>0.81634409662522811</v>
      </c>
      <c r="AE817" s="50">
        <f t="shared" si="431"/>
        <v>0.56826714613925922</v>
      </c>
      <c r="AF817" s="50">
        <f t="shared" si="432"/>
        <v>0.72149759801271596</v>
      </c>
      <c r="AG817" s="50">
        <f t="shared" si="433"/>
        <v>0</v>
      </c>
      <c r="AI817" s="50">
        <f t="shared" si="435"/>
        <v>0</v>
      </c>
      <c r="AJ817" s="50">
        <f t="shared" si="436"/>
        <v>0</v>
      </c>
      <c r="AK817" s="50">
        <f t="shared" si="437"/>
        <v>0</v>
      </c>
      <c r="AL817" s="50">
        <f t="shared" si="438"/>
        <v>0.94558678339976465</v>
      </c>
      <c r="AR817" s="50">
        <f t="shared" si="439"/>
        <v>1.2437896980127598</v>
      </c>
      <c r="AS817" s="50">
        <f t="shared" si="440"/>
        <v>1.1132226567463599</v>
      </c>
      <c r="AT817" s="50">
        <f t="shared" si="441"/>
        <v>1.5287290694224869</v>
      </c>
      <c r="AV817" s="49">
        <f t="shared" si="442"/>
        <v>0</v>
      </c>
      <c r="AW817" s="49">
        <f t="shared" si="443"/>
        <v>0</v>
      </c>
      <c r="AX817" s="49">
        <f t="shared" si="444"/>
        <v>0</v>
      </c>
      <c r="AY817" s="49">
        <f t="shared" si="445"/>
        <v>3788.9149300582962</v>
      </c>
      <c r="AZ817" s="49">
        <f t="shared" si="446"/>
        <v>0</v>
      </c>
      <c r="BA817" s="49">
        <f t="shared" si="447"/>
        <v>0</v>
      </c>
      <c r="BB817" s="49">
        <f t="shared" si="448"/>
        <v>0</v>
      </c>
      <c r="BC817" s="49">
        <f t="shared" si="449"/>
        <v>0</v>
      </c>
      <c r="BD817" s="49">
        <f t="shared" si="450"/>
        <v>0</v>
      </c>
      <c r="BE817" s="49">
        <f t="shared" si="451"/>
        <v>5530.1407529744292</v>
      </c>
      <c r="BF817" s="49">
        <f t="shared" si="452"/>
        <v>4513.7239672740407</v>
      </c>
      <c r="BG817" s="49">
        <f t="shared" si="453"/>
        <v>6040.4184569963609</v>
      </c>
      <c r="BH817" s="72">
        <f t="shared" si="454"/>
        <v>19873.198107303127</v>
      </c>
      <c r="BI817" s="49">
        <f>VLOOKUP(A817,'1_12'!A:O,15,0)</f>
        <v>32276.699999999997</v>
      </c>
      <c r="BJ817" s="73">
        <f t="shared" si="455"/>
        <v>-12403.50189269687</v>
      </c>
      <c r="BK817" s="50">
        <f t="shared" si="456"/>
        <v>7.388551105370629E-3</v>
      </c>
    </row>
    <row r="818" spans="1:63" x14ac:dyDescent="0.3">
      <c r="A818" s="77" t="s">
        <v>1837</v>
      </c>
      <c r="B818" s="77" t="s">
        <v>497</v>
      </c>
      <c r="C818" s="77">
        <f>VLOOKUP(B818,Площадь!D:E,2,0)</f>
        <v>78.900000000000006</v>
      </c>
      <c r="D818" s="113"/>
      <c r="E818">
        <v>31</v>
      </c>
      <c r="F818">
        <v>28</v>
      </c>
      <c r="G818">
        <v>31</v>
      </c>
      <c r="H818">
        <v>30</v>
      </c>
      <c r="I818">
        <v>31</v>
      </c>
      <c r="J818">
        <v>30</v>
      </c>
      <c r="K818">
        <v>31</v>
      </c>
      <c r="L818">
        <v>31</v>
      </c>
      <c r="M818">
        <v>30</v>
      </c>
      <c r="N818">
        <v>31</v>
      </c>
      <c r="O818">
        <v>30</v>
      </c>
      <c r="P818">
        <v>31</v>
      </c>
      <c r="Q818">
        <f t="shared" si="460"/>
        <v>365</v>
      </c>
      <c r="R818" s="50">
        <f>VLOOKUP(B818,'Общие показания'!A:H,8,0)</f>
        <v>0.44022529895423446</v>
      </c>
      <c r="S818" s="50">
        <f>VLOOKUP(B818,'Общие показания'!A:P,16,0)</f>
        <v>0.83777470104576679</v>
      </c>
      <c r="T818" s="50">
        <f t="shared" si="425"/>
        <v>0</v>
      </c>
      <c r="U818" s="50">
        <f t="shared" si="426"/>
        <v>0</v>
      </c>
      <c r="V818" s="50">
        <f t="shared" si="427"/>
        <v>0</v>
      </c>
      <c r="W818" s="50">
        <f t="shared" si="428"/>
        <v>0.44022529895423446</v>
      </c>
      <c r="X818" s="50">
        <f t="shared" si="429"/>
        <v>0</v>
      </c>
      <c r="Y818" s="50"/>
      <c r="Z818" s="50"/>
      <c r="AA818" s="50"/>
      <c r="AB818" s="50"/>
      <c r="AC818" s="50"/>
      <c r="AD818" s="50">
        <f t="shared" si="430"/>
        <v>0.3247279619453558</v>
      </c>
      <c r="AE818" s="50">
        <f t="shared" si="431"/>
        <v>0.226047120288078</v>
      </c>
      <c r="AF818" s="50">
        <f t="shared" si="432"/>
        <v>0.28699961881233305</v>
      </c>
      <c r="AG818" s="50">
        <f t="shared" si="433"/>
        <v>0</v>
      </c>
      <c r="AI818" s="50">
        <f t="shared" si="435"/>
        <v>0</v>
      </c>
      <c r="AJ818" s="50">
        <f t="shared" si="436"/>
        <v>0</v>
      </c>
      <c r="AK818" s="50">
        <f t="shared" si="437"/>
        <v>0</v>
      </c>
      <c r="AL818" s="50">
        <f t="shared" si="438"/>
        <v>0.89349457736816107</v>
      </c>
      <c r="AR818" s="50">
        <f t="shared" si="439"/>
        <v>1.175269546984512</v>
      </c>
      <c r="AS818" s="50">
        <f t="shared" si="440"/>
        <v>1.0518954205663211</v>
      </c>
      <c r="AT818" s="50">
        <f t="shared" si="441"/>
        <v>1.4445116596099907</v>
      </c>
      <c r="AV818" s="49">
        <f t="shared" si="442"/>
        <v>0</v>
      </c>
      <c r="AW818" s="49">
        <f t="shared" si="443"/>
        <v>0</v>
      </c>
      <c r="AX818" s="49">
        <f t="shared" si="444"/>
        <v>0</v>
      </c>
      <c r="AY818" s="49">
        <f t="shared" si="445"/>
        <v>3580.1842872047855</v>
      </c>
      <c r="AZ818" s="49">
        <f t="shared" si="446"/>
        <v>0</v>
      </c>
      <c r="BA818" s="49">
        <f t="shared" si="447"/>
        <v>0</v>
      </c>
      <c r="BB818" s="49">
        <f t="shared" si="448"/>
        <v>0</v>
      </c>
      <c r="BC818" s="49">
        <f t="shared" si="449"/>
        <v>0</v>
      </c>
      <c r="BD818" s="49">
        <f t="shared" si="450"/>
        <v>0</v>
      </c>
      <c r="BE818" s="49">
        <f t="shared" si="451"/>
        <v>4026.5333130709801</v>
      </c>
      <c r="BF818" s="49">
        <f t="shared" si="452"/>
        <v>3430.457838967915</v>
      </c>
      <c r="BG818" s="49">
        <f t="shared" si="453"/>
        <v>4647.9996153457487</v>
      </c>
      <c r="BH818" s="72">
        <f t="shared" si="454"/>
        <v>15685.17505458943</v>
      </c>
      <c r="BI818" s="49">
        <f>VLOOKUP(A818,'1_12'!A:O,15,0)</f>
        <v>30498.659999999989</v>
      </c>
      <c r="BJ818" s="73">
        <f t="shared" si="455"/>
        <v>-14813.484945410559</v>
      </c>
      <c r="BK818" s="50">
        <f t="shared" si="456"/>
        <v>6.1714947238371209E-3</v>
      </c>
    </row>
    <row r="819" spans="1:63" x14ac:dyDescent="0.3">
      <c r="A819" s="77" t="s">
        <v>1595</v>
      </c>
      <c r="B819" s="77" t="s">
        <v>490</v>
      </c>
      <c r="C819" s="77">
        <f>VLOOKUP(B819,Площадь!D:E,2,0)</f>
        <v>63.3</v>
      </c>
      <c r="D819" s="113"/>
      <c r="E819">
        <v>31</v>
      </c>
      <c r="F819">
        <v>28</v>
      </c>
      <c r="G819">
        <v>31</v>
      </c>
      <c r="H819">
        <v>30</v>
      </c>
      <c r="I819">
        <v>31</v>
      </c>
      <c r="J819">
        <v>30</v>
      </c>
      <c r="K819">
        <v>31</v>
      </c>
      <c r="L819">
        <v>31</v>
      </c>
      <c r="M819">
        <v>30</v>
      </c>
      <c r="N819">
        <v>31</v>
      </c>
      <c r="O819">
        <v>30</v>
      </c>
      <c r="P819">
        <v>31</v>
      </c>
      <c r="Q819">
        <f t="shared" si="460"/>
        <v>365</v>
      </c>
      <c r="R819" s="50">
        <f>VLOOKUP(B819,'Общие показания'!A:H,8,0)</f>
        <v>1.849</v>
      </c>
      <c r="S819" s="50">
        <f>VLOOKUP(B819,'Общие показания'!A:P,16,0)</f>
        <v>0.84100000000000108</v>
      </c>
      <c r="T819" s="50">
        <f t="shared" si="425"/>
        <v>0</v>
      </c>
      <c r="U819" s="50">
        <f t="shared" si="426"/>
        <v>0</v>
      </c>
      <c r="V819" s="50">
        <f t="shared" si="427"/>
        <v>0</v>
      </c>
      <c r="W819" s="50">
        <f t="shared" si="428"/>
        <v>1.849</v>
      </c>
      <c r="X819" s="50">
        <f t="shared" si="429"/>
        <v>0</v>
      </c>
      <c r="Y819" s="50"/>
      <c r="Z819" s="50"/>
      <c r="AA819" s="50"/>
      <c r="AB819" s="50"/>
      <c r="AC819" s="50"/>
      <c r="AD819" s="50">
        <f t="shared" si="430"/>
        <v>0.3259781127970891</v>
      </c>
      <c r="AE819" s="50">
        <f t="shared" si="431"/>
        <v>0.22691736564134868</v>
      </c>
      <c r="AF819" s="50">
        <f t="shared" si="432"/>
        <v>0.28810452156156335</v>
      </c>
      <c r="AG819" s="50">
        <f t="shared" si="433"/>
        <v>0</v>
      </c>
      <c r="AI819" s="50">
        <f t="shared" si="435"/>
        <v>0</v>
      </c>
      <c r="AJ819" s="50">
        <f t="shared" si="436"/>
        <v>0</v>
      </c>
      <c r="AK819" s="50">
        <f t="shared" si="437"/>
        <v>0</v>
      </c>
      <c r="AL819" s="50">
        <f t="shared" si="438"/>
        <v>0.71683405256533062</v>
      </c>
      <c r="AR819" s="50">
        <f t="shared" si="439"/>
        <v>0.94289686088871494</v>
      </c>
      <c r="AS819" s="50">
        <f t="shared" si="440"/>
        <v>0.8439160978687974</v>
      </c>
      <c r="AT819" s="50">
        <f t="shared" si="441"/>
        <v>1.1589047915502206</v>
      </c>
      <c r="AV819" s="49">
        <f t="shared" si="442"/>
        <v>0</v>
      </c>
      <c r="AW819" s="49">
        <f t="shared" si="443"/>
        <v>0</v>
      </c>
      <c r="AX819" s="49">
        <f t="shared" si="444"/>
        <v>0</v>
      </c>
      <c r="AY819" s="49">
        <f t="shared" si="445"/>
        <v>6887.6222973442709</v>
      </c>
      <c r="AZ819" s="49">
        <f t="shared" si="446"/>
        <v>0</v>
      </c>
      <c r="BA819" s="49">
        <f t="shared" si="447"/>
        <v>0</v>
      </c>
      <c r="BB819" s="49">
        <f t="shared" si="448"/>
        <v>0</v>
      </c>
      <c r="BC819" s="49">
        <f t="shared" si="449"/>
        <v>0</v>
      </c>
      <c r="BD819" s="49">
        <f t="shared" si="450"/>
        <v>0</v>
      </c>
      <c r="BE819" s="49">
        <f t="shared" si="451"/>
        <v>3406.117224363225</v>
      </c>
      <c r="BF819" s="49">
        <f t="shared" si="452"/>
        <v>2874.5025161080962</v>
      </c>
      <c r="BG819" s="49">
        <f t="shared" si="453"/>
        <v>3884.293919744749</v>
      </c>
      <c r="BH819" s="72">
        <f t="shared" si="454"/>
        <v>17052.53595756034</v>
      </c>
      <c r="BI819" s="49">
        <f>VLOOKUP(A819,'1_12'!A:O,15,0)</f>
        <v>24468.48</v>
      </c>
      <c r="BJ819" s="73">
        <f t="shared" si="455"/>
        <v>-7415.9440424396598</v>
      </c>
      <c r="BK819" s="50">
        <f t="shared" si="456"/>
        <v>8.3630223839824443E-3</v>
      </c>
    </row>
    <row r="820" spans="1:63" x14ac:dyDescent="0.3">
      <c r="A820" s="77" t="s">
        <v>1378</v>
      </c>
      <c r="B820" s="77" t="s">
        <v>453</v>
      </c>
      <c r="C820" s="77">
        <f>VLOOKUP(B820,Площадь!D:E,2,0)</f>
        <v>56.9</v>
      </c>
      <c r="D820" s="113"/>
      <c r="E820">
        <v>31</v>
      </c>
      <c r="F820">
        <v>28</v>
      </c>
      <c r="G820">
        <v>31</v>
      </c>
      <c r="H820">
        <v>30</v>
      </c>
      <c r="I820">
        <v>31</v>
      </c>
      <c r="J820">
        <v>30</v>
      </c>
      <c r="K820">
        <v>31</v>
      </c>
      <c r="L820">
        <v>31</v>
      </c>
      <c r="M820">
        <v>30</v>
      </c>
      <c r="N820">
        <v>31</v>
      </c>
      <c r="O820">
        <v>30</v>
      </c>
      <c r="P820">
        <v>31</v>
      </c>
      <c r="Q820">
        <f t="shared" si="460"/>
        <v>365</v>
      </c>
      <c r="R820" s="50">
        <f>VLOOKUP(B820,'Общие показания'!A:H,8,0)</f>
        <v>0.31747553245242</v>
      </c>
      <c r="S820" s="50">
        <f>VLOOKUP(B820,'Общие показания'!A:P,16,0)</f>
        <v>2.4675244675475803</v>
      </c>
      <c r="T820" s="50">
        <f t="shared" si="425"/>
        <v>0</v>
      </c>
      <c r="U820" s="50">
        <f t="shared" si="426"/>
        <v>0</v>
      </c>
      <c r="V820" s="50">
        <f t="shared" si="427"/>
        <v>0</v>
      </c>
      <c r="W820" s="50">
        <f t="shared" si="428"/>
        <v>0.31747553245242</v>
      </c>
      <c r="X820" s="50">
        <f t="shared" si="429"/>
        <v>0</v>
      </c>
      <c r="Y820" s="50"/>
      <c r="Z820" s="50"/>
      <c r="AA820" s="50"/>
      <c r="AB820" s="50"/>
      <c r="AC820" s="50"/>
      <c r="AD820" s="50">
        <f t="shared" si="430"/>
        <v>0.95643159240404441</v>
      </c>
      <c r="AE820" s="50">
        <f t="shared" si="431"/>
        <v>0.66578377149996171</v>
      </c>
      <c r="AF820" s="50">
        <f t="shared" si="432"/>
        <v>0.84530910364357437</v>
      </c>
      <c r="AG820" s="50">
        <f t="shared" si="433"/>
        <v>0</v>
      </c>
      <c r="AI820" s="50">
        <f t="shared" si="435"/>
        <v>0</v>
      </c>
      <c r="AJ820" s="50">
        <f t="shared" si="436"/>
        <v>0</v>
      </c>
      <c r="AK820" s="50">
        <f t="shared" si="437"/>
        <v>0</v>
      </c>
      <c r="AL820" s="50">
        <f t="shared" si="438"/>
        <v>0.64435793982570799</v>
      </c>
      <c r="AR820" s="50">
        <f t="shared" si="439"/>
        <v>0.84756447684941361</v>
      </c>
      <c r="AS820" s="50">
        <f t="shared" si="440"/>
        <v>0.75859124753135188</v>
      </c>
      <c r="AT820" s="50">
        <f t="shared" si="441"/>
        <v>1.0417327431154433</v>
      </c>
      <c r="AV820" s="49">
        <f t="shared" si="442"/>
        <v>0</v>
      </c>
      <c r="AW820" s="49">
        <f t="shared" si="443"/>
        <v>0</v>
      </c>
      <c r="AX820" s="49">
        <f t="shared" si="444"/>
        <v>0</v>
      </c>
      <c r="AY820" s="49">
        <f t="shared" si="445"/>
        <v>2581.9072996445157</v>
      </c>
      <c r="AZ820" s="49">
        <f t="shared" si="446"/>
        <v>0</v>
      </c>
      <c r="BA820" s="49">
        <f t="shared" si="447"/>
        <v>0</v>
      </c>
      <c r="BB820" s="49">
        <f t="shared" si="448"/>
        <v>0</v>
      </c>
      <c r="BC820" s="49">
        <f t="shared" si="449"/>
        <v>0</v>
      </c>
      <c r="BD820" s="49">
        <f t="shared" si="450"/>
        <v>0</v>
      </c>
      <c r="BE820" s="49">
        <f t="shared" si="451"/>
        <v>4842.574888461213</v>
      </c>
      <c r="BF820" s="49">
        <f t="shared" si="452"/>
        <v>3823.5353260868969</v>
      </c>
      <c r="BG820" s="49">
        <f t="shared" si="453"/>
        <v>5065.4996517660365</v>
      </c>
      <c r="BH820" s="72">
        <f t="shared" si="454"/>
        <v>16313.517165958663</v>
      </c>
      <c r="BI820" s="49">
        <f>VLOOKUP(A820,'1_12'!A:O,15,0)</f>
        <v>21994.560000000001</v>
      </c>
      <c r="BJ820" s="73">
        <f t="shared" si="455"/>
        <v>-5681.0428340413382</v>
      </c>
      <c r="BK820" s="50">
        <f t="shared" si="456"/>
        <v>8.9004780423578168E-3</v>
      </c>
    </row>
    <row r="821" spans="1:63" x14ac:dyDescent="0.3">
      <c r="A821" s="77" t="s">
        <v>1379</v>
      </c>
      <c r="B821" s="77" t="s">
        <v>484</v>
      </c>
      <c r="C821" s="77">
        <f>VLOOKUP(B821,Площадь!D:E,2,0)</f>
        <v>83.5</v>
      </c>
      <c r="D821" s="113"/>
      <c r="E821">
        <v>31</v>
      </c>
      <c r="F821">
        <v>28</v>
      </c>
      <c r="G821">
        <v>31</v>
      </c>
      <c r="H821">
        <v>30</v>
      </c>
      <c r="I821">
        <v>31</v>
      </c>
      <c r="J821">
        <v>30</v>
      </c>
      <c r="K821">
        <v>31</v>
      </c>
      <c r="L821">
        <v>31</v>
      </c>
      <c r="M821">
        <v>30</v>
      </c>
      <c r="N821">
        <v>31</v>
      </c>
      <c r="O821">
        <v>30</v>
      </c>
      <c r="P821">
        <v>31</v>
      </c>
      <c r="Q821">
        <f t="shared" si="460"/>
        <v>365</v>
      </c>
      <c r="R821" s="50">
        <f>VLOOKUP(B821,'Общие показания'!A:H,8,0)</f>
        <v>0.46589115922279561</v>
      </c>
      <c r="S821" s="50">
        <f>VLOOKUP(B821,'Общие показания'!A:P,16,0)</f>
        <v>2.7451088407772044</v>
      </c>
      <c r="T821" s="50">
        <f t="shared" si="425"/>
        <v>0</v>
      </c>
      <c r="U821" s="50">
        <f t="shared" si="426"/>
        <v>0</v>
      </c>
      <c r="V821" s="50">
        <f t="shared" si="427"/>
        <v>0</v>
      </c>
      <c r="W821" s="50">
        <f t="shared" si="428"/>
        <v>0.46589115922279561</v>
      </c>
      <c r="X821" s="50">
        <f t="shared" si="429"/>
        <v>0</v>
      </c>
      <c r="Y821" s="50"/>
      <c r="Z821" s="50"/>
      <c r="AA821" s="50"/>
      <c r="AB821" s="50"/>
      <c r="AC821" s="50"/>
      <c r="AD821" s="50">
        <f t="shared" si="430"/>
        <v>1.0640254451119584</v>
      </c>
      <c r="AE821" s="50">
        <f t="shared" si="431"/>
        <v>0.74068117306532566</v>
      </c>
      <c r="AF821" s="50">
        <f t="shared" si="432"/>
        <v>0.94040222259992057</v>
      </c>
      <c r="AG821" s="50">
        <f t="shared" si="433"/>
        <v>0</v>
      </c>
      <c r="AI821" s="50">
        <f t="shared" si="435"/>
        <v>0</v>
      </c>
      <c r="AJ821" s="50">
        <f t="shared" si="436"/>
        <v>0</v>
      </c>
      <c r="AK821" s="50">
        <f t="shared" si="437"/>
        <v>0</v>
      </c>
      <c r="AL821" s="50">
        <f t="shared" si="438"/>
        <v>0.94558678339976465</v>
      </c>
      <c r="AR821" s="50">
        <f t="shared" si="439"/>
        <v>1.2437896980127598</v>
      </c>
      <c r="AS821" s="50">
        <f t="shared" si="440"/>
        <v>1.1132226567463599</v>
      </c>
      <c r="AT821" s="50">
        <f t="shared" si="441"/>
        <v>1.5287290694224869</v>
      </c>
      <c r="AV821" s="49">
        <f t="shared" si="442"/>
        <v>0</v>
      </c>
      <c r="AW821" s="49">
        <f t="shared" si="443"/>
        <v>0</v>
      </c>
      <c r="AX821" s="49">
        <f t="shared" si="444"/>
        <v>0</v>
      </c>
      <c r="AY821" s="49">
        <f t="shared" si="445"/>
        <v>3788.9149300582962</v>
      </c>
      <c r="AZ821" s="49">
        <f t="shared" si="446"/>
        <v>0</v>
      </c>
      <c r="BA821" s="49">
        <f t="shared" si="447"/>
        <v>0</v>
      </c>
      <c r="BB821" s="49">
        <f t="shared" si="448"/>
        <v>0</v>
      </c>
      <c r="BC821" s="49">
        <f t="shared" si="449"/>
        <v>0</v>
      </c>
      <c r="BD821" s="49">
        <f t="shared" si="450"/>
        <v>0</v>
      </c>
      <c r="BE821" s="49">
        <f t="shared" si="451"/>
        <v>6195.0066575982682</v>
      </c>
      <c r="BF821" s="49">
        <f t="shared" si="452"/>
        <v>4976.5452845932959</v>
      </c>
      <c r="BG821" s="49">
        <f t="shared" si="453"/>
        <v>6628.0372750532706</v>
      </c>
      <c r="BH821" s="72">
        <f t="shared" si="454"/>
        <v>21588.504147303131</v>
      </c>
      <c r="BI821" s="49">
        <f>VLOOKUP(A821,'1_12'!A:O,15,0)</f>
        <v>32276.699999999997</v>
      </c>
      <c r="BJ821" s="73">
        <f t="shared" si="455"/>
        <v>-10688.195852696866</v>
      </c>
      <c r="BK821" s="50">
        <f t="shared" si="456"/>
        <v>8.0262756562688321E-3</v>
      </c>
    </row>
    <row r="822" spans="1:63" x14ac:dyDescent="0.3">
      <c r="A822" s="77" t="s">
        <v>1827</v>
      </c>
      <c r="B822" s="77" t="s">
        <v>443</v>
      </c>
      <c r="C822" s="77">
        <f>VLOOKUP(B822,Площадь!D:E,2,0)</f>
        <v>78.900000000000006</v>
      </c>
      <c r="D822" s="113"/>
      <c r="E822">
        <v>31</v>
      </c>
      <c r="F822">
        <v>28</v>
      </c>
      <c r="G822">
        <v>31</v>
      </c>
      <c r="H822">
        <v>30</v>
      </c>
      <c r="I822">
        <v>31</v>
      </c>
      <c r="J822">
        <v>30</v>
      </c>
      <c r="K822">
        <v>31</v>
      </c>
      <c r="L822">
        <v>31</v>
      </c>
      <c r="M822">
        <v>30</v>
      </c>
      <c r="N822">
        <v>31</v>
      </c>
      <c r="O822">
        <v>30</v>
      </c>
      <c r="P822">
        <v>31</v>
      </c>
      <c r="Q822">
        <f t="shared" si="460"/>
        <v>365</v>
      </c>
      <c r="R822" s="50">
        <f>VLOOKUP(B822,'Общие показания'!A:H,8,0)</f>
        <v>0.44022529895423446</v>
      </c>
      <c r="S822" s="50">
        <f>VLOOKUP(B822,'Общие показания'!A:P,16,0)</f>
        <v>5.2067747010457666</v>
      </c>
      <c r="T822" s="50">
        <f t="shared" si="425"/>
        <v>0</v>
      </c>
      <c r="U822" s="50">
        <f t="shared" si="426"/>
        <v>0</v>
      </c>
      <c r="V822" s="50">
        <f t="shared" si="427"/>
        <v>0</v>
      </c>
      <c r="W822" s="50">
        <f t="shared" si="428"/>
        <v>0.44022529895423446</v>
      </c>
      <c r="X822" s="50">
        <f t="shared" si="429"/>
        <v>0</v>
      </c>
      <c r="Y822" s="50"/>
      <c r="Z822" s="50"/>
      <c r="AA822" s="50"/>
      <c r="AB822" s="50"/>
      <c r="AC822" s="50"/>
      <c r="AD822" s="50">
        <f t="shared" si="430"/>
        <v>2.0181861959649519</v>
      </c>
      <c r="AE822" s="50">
        <f t="shared" si="431"/>
        <v>1.4048841838874253</v>
      </c>
      <c r="AF822" s="50">
        <f t="shared" si="432"/>
        <v>1.7837043211933896</v>
      </c>
      <c r="AG822" s="50">
        <f t="shared" si="433"/>
        <v>0</v>
      </c>
      <c r="AI822" s="50">
        <f t="shared" si="435"/>
        <v>0</v>
      </c>
      <c r="AJ822" s="50">
        <f t="shared" si="436"/>
        <v>0</v>
      </c>
      <c r="AK822" s="50">
        <f t="shared" si="437"/>
        <v>0</v>
      </c>
      <c r="AL822" s="50">
        <f t="shared" si="438"/>
        <v>0.89349457736816107</v>
      </c>
      <c r="AR822" s="50">
        <f t="shared" si="439"/>
        <v>1.175269546984512</v>
      </c>
      <c r="AS822" s="50">
        <f t="shared" si="440"/>
        <v>1.0518954205663211</v>
      </c>
      <c r="AT822" s="50">
        <f t="shared" si="441"/>
        <v>1.4445116596099907</v>
      </c>
      <c r="AV822" s="49">
        <f t="shared" si="442"/>
        <v>0</v>
      </c>
      <c r="AW822" s="49">
        <f t="shared" si="443"/>
        <v>0</v>
      </c>
      <c r="AX822" s="49">
        <f t="shared" si="444"/>
        <v>0</v>
      </c>
      <c r="AY822" s="49">
        <f t="shared" si="445"/>
        <v>3580.1842872047855</v>
      </c>
      <c r="AZ822" s="49">
        <f t="shared" si="446"/>
        <v>0</v>
      </c>
      <c r="BA822" s="49">
        <f t="shared" si="447"/>
        <v>0</v>
      </c>
      <c r="BB822" s="49">
        <f t="shared" si="448"/>
        <v>0</v>
      </c>
      <c r="BC822" s="49">
        <f t="shared" si="449"/>
        <v>0</v>
      </c>
      <c r="BD822" s="49">
        <f t="shared" si="450"/>
        <v>0</v>
      </c>
      <c r="BE822" s="49">
        <f t="shared" si="451"/>
        <v>8572.3848581438233</v>
      </c>
      <c r="BF822" s="49">
        <f t="shared" si="452"/>
        <v>6594.8808990114594</v>
      </c>
      <c r="BG822" s="49">
        <f t="shared" si="453"/>
        <v>8665.6938502293633</v>
      </c>
      <c r="BH822" s="72">
        <f t="shared" si="454"/>
        <v>27413.143894589433</v>
      </c>
      <c r="BI822" s="49">
        <f>VLOOKUP(A822,'1_12'!A:O,15,0)</f>
        <v>30498.659999999989</v>
      </c>
      <c r="BJ822" s="73">
        <f t="shared" si="455"/>
        <v>-3085.5161054105556</v>
      </c>
      <c r="BK822" s="50">
        <f t="shared" si="456"/>
        <v>1.0785985640609405E-2</v>
      </c>
    </row>
    <row r="823" spans="1:63" x14ac:dyDescent="0.3">
      <c r="A823" s="77" t="s">
        <v>1963</v>
      </c>
      <c r="B823" s="77" t="s">
        <v>501</v>
      </c>
      <c r="C823" s="77">
        <f>VLOOKUP(B823,Площадь!D:E,2,0)</f>
        <v>63.3</v>
      </c>
      <c r="D823" s="113"/>
      <c r="E823">
        <v>31</v>
      </c>
      <c r="F823">
        <v>28</v>
      </c>
      <c r="G823">
        <v>31</v>
      </c>
      <c r="H823">
        <v>30</v>
      </c>
      <c r="I823">
        <v>31</v>
      </c>
      <c r="J823">
        <v>30</v>
      </c>
      <c r="K823">
        <v>31</v>
      </c>
      <c r="L823">
        <v>31</v>
      </c>
      <c r="M823">
        <v>30</v>
      </c>
      <c r="N823">
        <v>31</v>
      </c>
      <c r="O823">
        <v>30</v>
      </c>
      <c r="P823">
        <v>31</v>
      </c>
      <c r="Q823">
        <f t="shared" si="460"/>
        <v>365</v>
      </c>
      <c r="R823" s="50">
        <f>VLOOKUP(B823,'Общие показания'!A:H,8,0)</f>
        <v>9.2999999999999999E-2</v>
      </c>
      <c r="S823" s="50">
        <f>VLOOKUP(B823,'Общие показания'!A:P,16,0)</f>
        <v>1.1989999999999998</v>
      </c>
      <c r="T823" s="50">
        <f t="shared" si="425"/>
        <v>0</v>
      </c>
      <c r="U823" s="50">
        <f t="shared" si="426"/>
        <v>0</v>
      </c>
      <c r="V823" s="50">
        <f t="shared" si="427"/>
        <v>0</v>
      </c>
      <c r="W823" s="50">
        <f t="shared" si="428"/>
        <v>9.2999999999999999E-2</v>
      </c>
      <c r="X823" s="50">
        <f t="shared" si="429"/>
        <v>0</v>
      </c>
      <c r="Y823" s="50"/>
      <c r="Z823" s="50"/>
      <c r="AA823" s="50"/>
      <c r="AB823" s="50"/>
      <c r="AC823" s="50"/>
      <c r="AD823" s="50">
        <f t="shared" si="430"/>
        <v>0.46474168518871495</v>
      </c>
      <c r="AE823" s="50">
        <f t="shared" si="431"/>
        <v>0.32351239168130402</v>
      </c>
      <c r="AF823" s="50">
        <f t="shared" si="432"/>
        <v>0.41074592312998093</v>
      </c>
      <c r="AG823" s="50">
        <f t="shared" si="433"/>
        <v>0</v>
      </c>
      <c r="AI823" s="50">
        <f t="shared" si="435"/>
        <v>0</v>
      </c>
      <c r="AJ823" s="50">
        <f t="shared" si="436"/>
        <v>0</v>
      </c>
      <c r="AK823" s="50">
        <f t="shared" si="437"/>
        <v>0</v>
      </c>
      <c r="AL823" s="50">
        <f t="shared" si="438"/>
        <v>0.71683405256533062</v>
      </c>
      <c r="AR823" s="50">
        <f t="shared" si="439"/>
        <v>0.94289686088871494</v>
      </c>
      <c r="AS823" s="50">
        <f t="shared" si="440"/>
        <v>0.8439160978687974</v>
      </c>
      <c r="AT823" s="50">
        <f t="shared" si="441"/>
        <v>1.1589047915502206</v>
      </c>
      <c r="AV823" s="49">
        <f t="shared" si="442"/>
        <v>0</v>
      </c>
      <c r="AW823" s="49">
        <f t="shared" si="443"/>
        <v>0</v>
      </c>
      <c r="AX823" s="49">
        <f t="shared" si="444"/>
        <v>0</v>
      </c>
      <c r="AY823" s="49">
        <f t="shared" si="445"/>
        <v>2173.886137344271</v>
      </c>
      <c r="AZ823" s="49">
        <f t="shared" si="446"/>
        <v>0</v>
      </c>
      <c r="BA823" s="49">
        <f t="shared" si="447"/>
        <v>0</v>
      </c>
      <c r="BB823" s="49">
        <f t="shared" si="448"/>
        <v>0</v>
      </c>
      <c r="BC823" s="49">
        <f t="shared" si="449"/>
        <v>0</v>
      </c>
      <c r="BD823" s="49">
        <f t="shared" si="450"/>
        <v>0</v>
      </c>
      <c r="BE823" s="49">
        <f t="shared" si="451"/>
        <v>3778.60860754841</v>
      </c>
      <c r="BF823" s="49">
        <f t="shared" si="452"/>
        <v>3133.7983402087107</v>
      </c>
      <c r="BG823" s="49">
        <f t="shared" si="453"/>
        <v>4213.5075924589455</v>
      </c>
      <c r="BH823" s="72">
        <f t="shared" si="454"/>
        <v>13299.800677560337</v>
      </c>
      <c r="BI823" s="49">
        <f>VLOOKUP(A823,'1_12'!A:O,15,0)</f>
        <v>24468.48</v>
      </c>
      <c r="BJ823" s="73">
        <f t="shared" si="455"/>
        <v>-11168.679322439662</v>
      </c>
      <c r="BK823" s="50">
        <f t="shared" si="456"/>
        <v>6.5225800459097734E-3</v>
      </c>
    </row>
    <row r="824" spans="1:63" x14ac:dyDescent="0.3">
      <c r="A824" s="77" t="s">
        <v>1749</v>
      </c>
      <c r="B824" s="77" t="s">
        <v>264</v>
      </c>
      <c r="C824" s="77">
        <f>VLOOKUP(B824,Площадь!D:E,2,0)</f>
        <v>80.7</v>
      </c>
      <c r="D824" s="113"/>
      <c r="E824">
        <v>31</v>
      </c>
      <c r="F824">
        <v>1</v>
      </c>
      <c r="Q824">
        <f t="shared" si="460"/>
        <v>32</v>
      </c>
      <c r="R824" s="50">
        <f>VLOOKUP(B824,'Общие показания'!A:H,8,0)</f>
        <v>0.45026846166801926</v>
      </c>
      <c r="S824" s="50">
        <f>VLOOKUP(B824,'Общие показания'!A:P,16,0)</f>
        <v>0</v>
      </c>
      <c r="T824" s="50">
        <f t="shared" si="425"/>
        <v>0</v>
      </c>
      <c r="U824" s="50">
        <f t="shared" si="426"/>
        <v>0</v>
      </c>
      <c r="V824" s="50">
        <f t="shared" si="427"/>
        <v>0</v>
      </c>
      <c r="W824" s="50">
        <f t="shared" si="428"/>
        <v>0</v>
      </c>
      <c r="X824" s="50">
        <f t="shared" si="429"/>
        <v>-0.45026846166801926</v>
      </c>
      <c r="Y824" s="50"/>
      <c r="Z824" s="50"/>
      <c r="AA824" s="50"/>
      <c r="AB824" s="50"/>
      <c r="AC824" s="50"/>
      <c r="AD824" s="50">
        <f t="shared" si="430"/>
        <v>0</v>
      </c>
      <c r="AE824" s="50">
        <f t="shared" si="431"/>
        <v>0</v>
      </c>
      <c r="AF824" s="50">
        <f t="shared" si="432"/>
        <v>0</v>
      </c>
      <c r="AG824" s="50">
        <f t="shared" si="433"/>
        <v>0</v>
      </c>
      <c r="AI824" s="50">
        <f t="shared" si="435"/>
        <v>0</v>
      </c>
      <c r="AJ824" s="50">
        <f t="shared" si="436"/>
        <v>0</v>
      </c>
      <c r="AK824" s="50">
        <f t="shared" si="437"/>
        <v>0</v>
      </c>
      <c r="AL824" s="50">
        <f t="shared" si="438"/>
        <v>0</v>
      </c>
      <c r="AR824" s="50">
        <f t="shared" si="439"/>
        <v>0</v>
      </c>
      <c r="AS824" s="50">
        <f t="shared" si="440"/>
        <v>0</v>
      </c>
      <c r="AT824" s="50">
        <f t="shared" si="441"/>
        <v>0</v>
      </c>
      <c r="AV824" s="49">
        <f t="shared" si="442"/>
        <v>0</v>
      </c>
      <c r="AW824" s="49">
        <f t="shared" si="443"/>
        <v>0</v>
      </c>
      <c r="AX824" s="49">
        <f t="shared" si="444"/>
        <v>0</v>
      </c>
      <c r="AY824" s="49">
        <f t="shared" si="445"/>
        <v>0</v>
      </c>
      <c r="AZ824" s="49">
        <f t="shared" si="446"/>
        <v>0</v>
      </c>
      <c r="BA824" s="49">
        <f t="shared" si="447"/>
        <v>0</v>
      </c>
      <c r="BB824" s="49">
        <f t="shared" si="448"/>
        <v>0</v>
      </c>
      <c r="BC824" s="49">
        <f t="shared" si="449"/>
        <v>0</v>
      </c>
      <c r="BD824" s="49">
        <f t="shared" si="450"/>
        <v>0</v>
      </c>
      <c r="BE824" s="49">
        <f t="shared" si="451"/>
        <v>0</v>
      </c>
      <c r="BF824" s="49">
        <f t="shared" si="452"/>
        <v>0</v>
      </c>
      <c r="BG824" s="49">
        <f t="shared" si="453"/>
        <v>0</v>
      </c>
      <c r="BH824" s="72">
        <f t="shared" si="454"/>
        <v>0</v>
      </c>
      <c r="BI824" s="49">
        <f>VLOOKUP(A824,'1_12'!A:O,15,0)</f>
        <v>0</v>
      </c>
      <c r="BJ824" s="73">
        <f t="shared" si="455"/>
        <v>0</v>
      </c>
      <c r="BK824" s="50">
        <f t="shared" si="456"/>
        <v>0</v>
      </c>
    </row>
    <row r="825" spans="1:63" x14ac:dyDescent="0.3">
      <c r="A825" s="77" t="s">
        <v>2450</v>
      </c>
      <c r="B825" s="77" t="s">
        <v>264</v>
      </c>
      <c r="C825" s="77">
        <f>VLOOKUP(B825,Площадь!D:E,2,0)</f>
        <v>80.7</v>
      </c>
      <c r="D825" s="113">
        <v>44959</v>
      </c>
      <c r="F825">
        <f>28-F824</f>
        <v>27</v>
      </c>
      <c r="G825">
        <v>31</v>
      </c>
      <c r="H825">
        <v>30</v>
      </c>
      <c r="I825">
        <v>31</v>
      </c>
      <c r="J825">
        <v>30</v>
      </c>
      <c r="K825">
        <v>31</v>
      </c>
      <c r="L825">
        <v>31</v>
      </c>
      <c r="M825">
        <v>30</v>
      </c>
      <c r="N825">
        <v>31</v>
      </c>
      <c r="O825">
        <v>30</v>
      </c>
      <c r="P825">
        <v>31</v>
      </c>
      <c r="Q825">
        <f t="shared" si="460"/>
        <v>333</v>
      </c>
      <c r="R825" s="50"/>
      <c r="S825" s="50">
        <f>VLOOKUP(B825,'Общие показания'!A:P,16,0)</f>
        <v>0</v>
      </c>
      <c r="T825" s="50">
        <f t="shared" si="425"/>
        <v>0</v>
      </c>
      <c r="U825" s="50">
        <f t="shared" si="426"/>
        <v>0</v>
      </c>
      <c r="V825" s="50">
        <f t="shared" si="427"/>
        <v>0</v>
      </c>
      <c r="W825" s="50">
        <f>R824*W$1/30*H825</f>
        <v>0.45026846166801926</v>
      </c>
      <c r="X825" s="50">
        <f t="shared" si="429"/>
        <v>0.45026846166801926</v>
      </c>
      <c r="Y825" s="50"/>
      <c r="Z825" s="50"/>
      <c r="AA825" s="50"/>
      <c r="AB825" s="50"/>
      <c r="AC825" s="50"/>
      <c r="AD825" s="50">
        <f t="shared" si="430"/>
        <v>0</v>
      </c>
      <c r="AE825" s="50">
        <f t="shared" si="431"/>
        <v>0</v>
      </c>
      <c r="AF825" s="50">
        <f t="shared" si="432"/>
        <v>0</v>
      </c>
      <c r="AG825" s="50">
        <f t="shared" si="433"/>
        <v>0</v>
      </c>
      <c r="AI825" s="50">
        <f t="shared" si="435"/>
        <v>0</v>
      </c>
      <c r="AJ825" s="50">
        <f t="shared" si="436"/>
        <v>0</v>
      </c>
      <c r="AK825" s="50">
        <f t="shared" si="437"/>
        <v>0</v>
      </c>
      <c r="AL825" s="50">
        <f t="shared" si="438"/>
        <v>0.91387848407617989</v>
      </c>
      <c r="AR825" s="50">
        <f t="shared" si="439"/>
        <v>1.2020817799955656</v>
      </c>
      <c r="AS825" s="50">
        <f t="shared" si="440"/>
        <v>1.0758930347237277</v>
      </c>
      <c r="AT825" s="50">
        <f t="shared" si="441"/>
        <v>1.4774662982322719</v>
      </c>
      <c r="AV825" s="49">
        <f t="shared" si="442"/>
        <v>0</v>
      </c>
      <c r="AW825" s="49">
        <f t="shared" si="443"/>
        <v>0</v>
      </c>
      <c r="AX825" s="49">
        <f t="shared" si="444"/>
        <v>0</v>
      </c>
      <c r="AY825" s="49">
        <f t="shared" si="445"/>
        <v>3661.8614952778989</v>
      </c>
      <c r="AZ825" s="49">
        <f t="shared" si="446"/>
        <v>0</v>
      </c>
      <c r="BA825" s="49">
        <f t="shared" si="447"/>
        <v>0</v>
      </c>
      <c r="BB825" s="49">
        <f t="shared" si="448"/>
        <v>0</v>
      </c>
      <c r="BC825" s="49">
        <f t="shared" si="449"/>
        <v>0</v>
      </c>
      <c r="BD825" s="49">
        <f t="shared" si="450"/>
        <v>0</v>
      </c>
      <c r="BE825" s="49">
        <f t="shared" si="451"/>
        <v>3226.820246948897</v>
      </c>
      <c r="BF825" s="49">
        <f t="shared" si="452"/>
        <v>2888.0842266909858</v>
      </c>
      <c r="BG825" s="49">
        <f t="shared" si="453"/>
        <v>3966.0514323227817</v>
      </c>
      <c r="BH825" s="72">
        <f t="shared" si="454"/>
        <v>13742.817401240563</v>
      </c>
      <c r="BI825" s="49">
        <f>VLOOKUP(A825,'1_12'!A:O,15,0)</f>
        <v>31194.449999999997</v>
      </c>
      <c r="BJ825" s="73">
        <f t="shared" si="455"/>
        <v>-17451.632598759432</v>
      </c>
      <c r="BK825" s="50">
        <f t="shared" si="456"/>
        <v>5.2866460746548586E-3</v>
      </c>
    </row>
    <row r="826" spans="1:63" x14ac:dyDescent="0.3">
      <c r="A826" s="77" t="s">
        <v>1833</v>
      </c>
      <c r="B826" s="77" t="s">
        <v>489</v>
      </c>
      <c r="C826" s="77">
        <f>VLOOKUP(B826,Площадь!D:E,2,0)</f>
        <v>56.9</v>
      </c>
      <c r="D826" s="113"/>
      <c r="E826">
        <v>31</v>
      </c>
      <c r="F826">
        <v>28</v>
      </c>
      <c r="G826">
        <v>31</v>
      </c>
      <c r="H826">
        <v>30</v>
      </c>
      <c r="I826">
        <v>31</v>
      </c>
      <c r="J826">
        <v>30</v>
      </c>
      <c r="K826">
        <v>31</v>
      </c>
      <c r="L826">
        <v>31</v>
      </c>
      <c r="M826">
        <v>30</v>
      </c>
      <c r="N826">
        <v>31</v>
      </c>
      <c r="O826">
        <v>30</v>
      </c>
      <c r="P826">
        <v>31</v>
      </c>
      <c r="Q826">
        <f t="shared" ref="Q826:Q834" si="461">SUM(E826:P826)</f>
        <v>365</v>
      </c>
      <c r="R826" s="50">
        <f>VLOOKUP(B826,'Общие показания'!A:H,8,0)</f>
        <v>0.31747553245242</v>
      </c>
      <c r="S826" s="50">
        <f>VLOOKUP(B826,'Общие показания'!A:P,16,0)</f>
        <v>0</v>
      </c>
      <c r="T826" s="50">
        <f t="shared" si="425"/>
        <v>0</v>
      </c>
      <c r="U826" s="50">
        <f t="shared" si="426"/>
        <v>0</v>
      </c>
      <c r="V826" s="50">
        <f t="shared" si="427"/>
        <v>0</v>
      </c>
      <c r="W826" s="50">
        <f t="shared" si="428"/>
        <v>0.31747553245242</v>
      </c>
      <c r="X826" s="50">
        <f t="shared" si="429"/>
        <v>0</v>
      </c>
      <c r="Y826" s="50"/>
      <c r="Z826" s="50"/>
      <c r="AA826" s="50"/>
      <c r="AB826" s="50"/>
      <c r="AC826" s="50"/>
      <c r="AD826" s="50">
        <f t="shared" si="430"/>
        <v>0</v>
      </c>
      <c r="AE826" s="50">
        <f t="shared" si="431"/>
        <v>0</v>
      </c>
      <c r="AF826" s="50">
        <f t="shared" si="432"/>
        <v>0</v>
      </c>
      <c r="AG826" s="50">
        <f t="shared" si="433"/>
        <v>0</v>
      </c>
      <c r="AI826" s="50">
        <f t="shared" si="435"/>
        <v>0</v>
      </c>
      <c r="AJ826" s="50">
        <f t="shared" si="436"/>
        <v>0</v>
      </c>
      <c r="AK826" s="50">
        <f t="shared" si="437"/>
        <v>0</v>
      </c>
      <c r="AL826" s="50">
        <f t="shared" si="438"/>
        <v>0.64435793982570799</v>
      </c>
      <c r="AR826" s="50">
        <f t="shared" si="439"/>
        <v>0.84756447684941361</v>
      </c>
      <c r="AS826" s="50">
        <f t="shared" si="440"/>
        <v>0.75859124753135188</v>
      </c>
      <c r="AT826" s="50">
        <f t="shared" si="441"/>
        <v>1.0417327431154433</v>
      </c>
      <c r="AV826" s="49">
        <f t="shared" si="442"/>
        <v>0</v>
      </c>
      <c r="AW826" s="49">
        <f t="shared" si="443"/>
        <v>0</v>
      </c>
      <c r="AX826" s="49">
        <f t="shared" si="444"/>
        <v>0</v>
      </c>
      <c r="AY826" s="49">
        <f t="shared" si="445"/>
        <v>2581.9072996445157</v>
      </c>
      <c r="AZ826" s="49">
        <f t="shared" si="446"/>
        <v>0</v>
      </c>
      <c r="BA826" s="49">
        <f t="shared" si="447"/>
        <v>0</v>
      </c>
      <c r="BB826" s="49">
        <f t="shared" si="448"/>
        <v>0</v>
      </c>
      <c r="BC826" s="49">
        <f t="shared" si="449"/>
        <v>0</v>
      </c>
      <c r="BD826" s="49">
        <f t="shared" si="450"/>
        <v>0</v>
      </c>
      <c r="BE826" s="49">
        <f t="shared" si="451"/>
        <v>2275.1681790754919</v>
      </c>
      <c r="BF826" s="49">
        <f t="shared" si="452"/>
        <v>2036.3320012232598</v>
      </c>
      <c r="BG826" s="49">
        <f t="shared" si="453"/>
        <v>2796.3857063093715</v>
      </c>
      <c r="BH826" s="72">
        <f t="shared" si="454"/>
        <v>9689.7931862526384</v>
      </c>
      <c r="BI826" s="49">
        <f>VLOOKUP(A826,'1_12'!A:O,15,0)</f>
        <v>21994.560000000001</v>
      </c>
      <c r="BJ826" s="73">
        <f t="shared" si="455"/>
        <v>-12304.766813747363</v>
      </c>
      <c r="BK826" s="50">
        <f t="shared" si="456"/>
        <v>5.2866460746548577E-3</v>
      </c>
    </row>
    <row r="827" spans="1:63" x14ac:dyDescent="0.3">
      <c r="A827" s="77" t="s">
        <v>1802</v>
      </c>
      <c r="B827" s="77" t="s">
        <v>429</v>
      </c>
      <c r="C827" s="77">
        <f>VLOOKUP(B827,Площадь!D:E,2,0)</f>
        <v>83.5</v>
      </c>
      <c r="D827" s="113"/>
      <c r="E827">
        <v>31</v>
      </c>
      <c r="F827">
        <v>28</v>
      </c>
      <c r="G827">
        <v>31</v>
      </c>
      <c r="H827">
        <v>30</v>
      </c>
      <c r="I827">
        <v>31</v>
      </c>
      <c r="J827">
        <v>30</v>
      </c>
      <c r="K827">
        <v>31</v>
      </c>
      <c r="L827">
        <v>31</v>
      </c>
      <c r="M827">
        <v>30</v>
      </c>
      <c r="N827">
        <v>31</v>
      </c>
      <c r="O827">
        <v>30</v>
      </c>
      <c r="P827">
        <v>31</v>
      </c>
      <c r="Q827">
        <f t="shared" si="461"/>
        <v>365</v>
      </c>
      <c r="R827" s="50">
        <f>VLOOKUP(B827,'Общие показания'!A:H,8,0)</f>
        <v>0.46589115922279561</v>
      </c>
      <c r="S827" s="50">
        <f>VLOOKUP(B827,'Общие показания'!A:P,16,0)</f>
        <v>1.1791088407772055</v>
      </c>
      <c r="T827" s="50">
        <f t="shared" si="425"/>
        <v>0</v>
      </c>
      <c r="U827" s="50">
        <f t="shared" si="426"/>
        <v>0</v>
      </c>
      <c r="V827" s="50">
        <f t="shared" si="427"/>
        <v>0</v>
      </c>
      <c r="W827" s="50">
        <f t="shared" si="428"/>
        <v>0.46589115922279561</v>
      </c>
      <c r="X827" s="50">
        <f t="shared" si="429"/>
        <v>0</v>
      </c>
      <c r="Y827" s="50"/>
      <c r="Z827" s="50"/>
      <c r="AA827" s="50"/>
      <c r="AB827" s="50"/>
      <c r="AC827" s="50"/>
      <c r="AD827" s="50">
        <f t="shared" si="430"/>
        <v>0.45703171783462115</v>
      </c>
      <c r="AE827" s="50">
        <f t="shared" si="431"/>
        <v>0.31814538876764276</v>
      </c>
      <c r="AF827" s="50">
        <f t="shared" si="432"/>
        <v>0.4039317341749416</v>
      </c>
      <c r="AG827" s="50">
        <f t="shared" si="433"/>
        <v>0</v>
      </c>
      <c r="AI827" s="50">
        <f t="shared" si="435"/>
        <v>0</v>
      </c>
      <c r="AJ827" s="50">
        <f t="shared" si="436"/>
        <v>0</v>
      </c>
      <c r="AK827" s="50">
        <f t="shared" si="437"/>
        <v>0</v>
      </c>
      <c r="AL827" s="50">
        <f t="shared" si="438"/>
        <v>0.94558678339976465</v>
      </c>
      <c r="AR827" s="50">
        <f t="shared" si="439"/>
        <v>1.2437896980127598</v>
      </c>
      <c r="AS827" s="50">
        <f t="shared" si="440"/>
        <v>1.1132226567463599</v>
      </c>
      <c r="AT827" s="50">
        <f t="shared" si="441"/>
        <v>1.5287290694224869</v>
      </c>
      <c r="AV827" s="49">
        <f t="shared" si="442"/>
        <v>0</v>
      </c>
      <c r="AW827" s="49">
        <f t="shared" si="443"/>
        <v>0</v>
      </c>
      <c r="AX827" s="49">
        <f t="shared" si="444"/>
        <v>0</v>
      </c>
      <c r="AY827" s="49">
        <f t="shared" si="445"/>
        <v>3788.9149300582962</v>
      </c>
      <c r="AZ827" s="49">
        <f t="shared" si="446"/>
        <v>0</v>
      </c>
      <c r="BA827" s="49">
        <f t="shared" si="447"/>
        <v>0</v>
      </c>
      <c r="BB827" s="49">
        <f t="shared" si="448"/>
        <v>0</v>
      </c>
      <c r="BC827" s="49">
        <f t="shared" si="449"/>
        <v>0</v>
      </c>
      <c r="BD827" s="49">
        <f t="shared" si="450"/>
        <v>0</v>
      </c>
      <c r="BE827" s="49">
        <f t="shared" si="451"/>
        <v>4565.6169758440756</v>
      </c>
      <c r="BF827" s="49">
        <f t="shared" si="452"/>
        <v>3842.3071266559687</v>
      </c>
      <c r="BG827" s="49">
        <f t="shared" si="453"/>
        <v>5187.9573547447935</v>
      </c>
      <c r="BH827" s="72">
        <f t="shared" si="454"/>
        <v>17384.796387303133</v>
      </c>
      <c r="BI827" s="49">
        <f>VLOOKUP(A827,'1_12'!A:O,15,0)</f>
        <v>32276.699999999997</v>
      </c>
      <c r="BJ827" s="73">
        <f t="shared" si="455"/>
        <v>-14891.903612696864</v>
      </c>
      <c r="BK827" s="50">
        <f t="shared" si="456"/>
        <v>6.4634014047718286E-3</v>
      </c>
    </row>
    <row r="828" spans="1:63" x14ac:dyDescent="0.3">
      <c r="A828" s="77" t="s">
        <v>1596</v>
      </c>
      <c r="B828" s="77" t="s">
        <v>492</v>
      </c>
      <c r="C828" s="77">
        <f>VLOOKUP(B828,Площадь!D:E,2,0)</f>
        <v>78.900000000000006</v>
      </c>
      <c r="D828" s="113"/>
      <c r="E828">
        <v>31</v>
      </c>
      <c r="F828">
        <v>28</v>
      </c>
      <c r="G828">
        <v>31</v>
      </c>
      <c r="H828">
        <v>30</v>
      </c>
      <c r="I828">
        <v>31</v>
      </c>
      <c r="J828">
        <v>30</v>
      </c>
      <c r="K828">
        <v>31</v>
      </c>
      <c r="L828">
        <v>31</v>
      </c>
      <c r="M828">
        <v>30</v>
      </c>
      <c r="N828">
        <v>31</v>
      </c>
      <c r="O828">
        <v>30</v>
      </c>
      <c r="P828">
        <v>31</v>
      </c>
      <c r="Q828">
        <f t="shared" si="461"/>
        <v>365</v>
      </c>
      <c r="R828" s="50">
        <f>VLOOKUP(B828,'Общие показания'!A:H,8,0)</f>
        <v>0.44022529895423446</v>
      </c>
      <c r="S828" s="50">
        <f>VLOOKUP(B828,'Общие показания'!A:P,16,0)</f>
        <v>2.2177747010457658</v>
      </c>
      <c r="T828" s="50">
        <f t="shared" si="425"/>
        <v>0</v>
      </c>
      <c r="U828" s="50">
        <f t="shared" si="426"/>
        <v>0</v>
      </c>
      <c r="V828" s="50">
        <f t="shared" si="427"/>
        <v>0</v>
      </c>
      <c r="W828" s="50">
        <f t="shared" si="428"/>
        <v>0.44022529895423446</v>
      </c>
      <c r="X828" s="50">
        <f t="shared" si="429"/>
        <v>0</v>
      </c>
      <c r="Y828" s="50"/>
      <c r="Z828" s="50"/>
      <c r="AA828" s="50"/>
      <c r="AB828" s="50"/>
      <c r="AC828" s="50"/>
      <c r="AD828" s="50">
        <f t="shared" si="430"/>
        <v>0.85962664881810502</v>
      </c>
      <c r="AE828" s="50">
        <f t="shared" si="431"/>
        <v>0.59839666200634267</v>
      </c>
      <c r="AF828" s="50">
        <f t="shared" si="432"/>
        <v>0.75975139022131832</v>
      </c>
      <c r="AG828" s="50">
        <f t="shared" si="433"/>
        <v>0</v>
      </c>
      <c r="AI828" s="50">
        <f t="shared" si="435"/>
        <v>0</v>
      </c>
      <c r="AJ828" s="50">
        <f t="shared" si="436"/>
        <v>0</v>
      </c>
      <c r="AK828" s="50">
        <f t="shared" si="437"/>
        <v>0</v>
      </c>
      <c r="AL828" s="50">
        <f t="shared" si="438"/>
        <v>0.89349457736816107</v>
      </c>
      <c r="AR828" s="50">
        <f t="shared" si="439"/>
        <v>1.175269546984512</v>
      </c>
      <c r="AS828" s="50">
        <f t="shared" si="440"/>
        <v>1.0518954205663211</v>
      </c>
      <c r="AT828" s="50">
        <f t="shared" si="441"/>
        <v>1.4445116596099907</v>
      </c>
      <c r="AV828" s="49">
        <f t="shared" si="442"/>
        <v>0</v>
      </c>
      <c r="AW828" s="49">
        <f t="shared" si="443"/>
        <v>0</v>
      </c>
      <c r="AX828" s="49">
        <f t="shared" si="444"/>
        <v>0</v>
      </c>
      <c r="AY828" s="49">
        <f t="shared" si="445"/>
        <v>3580.1842872047855</v>
      </c>
      <c r="AZ828" s="49">
        <f t="shared" si="446"/>
        <v>0</v>
      </c>
      <c r="BA828" s="49">
        <f t="shared" si="447"/>
        <v>0</v>
      </c>
      <c r="BB828" s="49">
        <f t="shared" si="448"/>
        <v>0</v>
      </c>
      <c r="BC828" s="49">
        <f t="shared" si="449"/>
        <v>0</v>
      </c>
      <c r="BD828" s="49">
        <f t="shared" si="450"/>
        <v>0</v>
      </c>
      <c r="BE828" s="49">
        <f t="shared" si="451"/>
        <v>5462.3939521647135</v>
      </c>
      <c r="BF828" s="49">
        <f t="shared" si="452"/>
        <v>4429.9780547747559</v>
      </c>
      <c r="BG828" s="49">
        <f t="shared" si="453"/>
        <v>5917.0355604451725</v>
      </c>
      <c r="BH828" s="72">
        <f t="shared" si="454"/>
        <v>19389.591854589427</v>
      </c>
      <c r="BI828" s="49">
        <f>VLOOKUP(A828,'1_12'!A:O,15,0)</f>
        <v>30498.659999999989</v>
      </c>
      <c r="BJ828" s="73">
        <f t="shared" si="455"/>
        <v>-11109.068145410562</v>
      </c>
      <c r="BK828" s="50">
        <f t="shared" si="456"/>
        <v>7.6290359152186163E-3</v>
      </c>
    </row>
    <row r="829" spans="1:63" x14ac:dyDescent="0.3">
      <c r="A829" s="77" t="s">
        <v>1646</v>
      </c>
      <c r="B829" s="77" t="s">
        <v>427</v>
      </c>
      <c r="C829" s="77">
        <f>VLOOKUP(B829,Площадь!D:E,2,0)</f>
        <v>63.3</v>
      </c>
      <c r="D829" s="113"/>
      <c r="E829">
        <v>31</v>
      </c>
      <c r="F829">
        <v>28</v>
      </c>
      <c r="G829">
        <v>31</v>
      </c>
      <c r="H829">
        <v>30</v>
      </c>
      <c r="I829">
        <v>31</v>
      </c>
      <c r="J829">
        <v>30</v>
      </c>
      <c r="K829">
        <v>31</v>
      </c>
      <c r="L829">
        <v>31</v>
      </c>
      <c r="M829">
        <v>30</v>
      </c>
      <c r="N829">
        <v>31</v>
      </c>
      <c r="O829">
        <v>30</v>
      </c>
      <c r="P829">
        <v>31</v>
      </c>
      <c r="Q829">
        <f t="shared" si="461"/>
        <v>365</v>
      </c>
      <c r="R829" s="50">
        <f>VLOOKUP(B829,'Общие показания'!A:H,8,0)</f>
        <v>0.35318455543476601</v>
      </c>
      <c r="S829" s="50">
        <f>VLOOKUP(B829,'Общие показания'!A:P,16,0)</f>
        <v>2.0888154445652347</v>
      </c>
      <c r="T829" s="50">
        <f t="shared" si="425"/>
        <v>0</v>
      </c>
      <c r="U829" s="50">
        <f t="shared" si="426"/>
        <v>0</v>
      </c>
      <c r="V829" s="50">
        <f t="shared" si="427"/>
        <v>0</v>
      </c>
      <c r="W829" s="50">
        <f t="shared" si="428"/>
        <v>0.35318455543476601</v>
      </c>
      <c r="X829" s="50">
        <f t="shared" si="429"/>
        <v>0</v>
      </c>
      <c r="Y829" s="50"/>
      <c r="Z829" s="50"/>
      <c r="AA829" s="50"/>
      <c r="AB829" s="50"/>
      <c r="AC829" s="50"/>
      <c r="AD829" s="50">
        <f t="shared" si="430"/>
        <v>0.8096410423314947</v>
      </c>
      <c r="AE829" s="50">
        <f t="shared" si="431"/>
        <v>0.56360106776659336</v>
      </c>
      <c r="AF829" s="50">
        <f t="shared" si="432"/>
        <v>0.71557333446714677</v>
      </c>
      <c r="AG829" s="50">
        <f t="shared" si="433"/>
        <v>0</v>
      </c>
      <c r="AI829" s="50">
        <f t="shared" si="435"/>
        <v>0</v>
      </c>
      <c r="AJ829" s="50">
        <f t="shared" si="436"/>
        <v>0</v>
      </c>
      <c r="AK829" s="50">
        <f t="shared" si="437"/>
        <v>0</v>
      </c>
      <c r="AL829" s="50">
        <f t="shared" si="438"/>
        <v>0.71683405256533062</v>
      </c>
      <c r="AR829" s="50">
        <f t="shared" si="439"/>
        <v>0.94289686088871494</v>
      </c>
      <c r="AS829" s="50">
        <f t="shared" si="440"/>
        <v>0.8439160978687974</v>
      </c>
      <c r="AT829" s="50">
        <f t="shared" si="441"/>
        <v>1.1589047915502206</v>
      </c>
      <c r="AV829" s="49">
        <f t="shared" si="442"/>
        <v>0</v>
      </c>
      <c r="AW829" s="49">
        <f t="shared" si="443"/>
        <v>0</v>
      </c>
      <c r="AX829" s="49">
        <f t="shared" si="444"/>
        <v>0</v>
      </c>
      <c r="AY829" s="49">
        <f t="shared" si="445"/>
        <v>2872.3151505711394</v>
      </c>
      <c r="AZ829" s="49">
        <f t="shared" si="446"/>
        <v>0</v>
      </c>
      <c r="BA829" s="49">
        <f t="shared" si="447"/>
        <v>0</v>
      </c>
      <c r="BB829" s="49">
        <f t="shared" si="448"/>
        <v>0</v>
      </c>
      <c r="BC829" s="49">
        <f t="shared" si="449"/>
        <v>0</v>
      </c>
      <c r="BD829" s="49">
        <f t="shared" si="450"/>
        <v>0</v>
      </c>
      <c r="BE829" s="49">
        <f t="shared" si="451"/>
        <v>4704.4426458882017</v>
      </c>
      <c r="BF829" s="49">
        <f t="shared" si="452"/>
        <v>3778.2827787450174</v>
      </c>
      <c r="BG829" s="49">
        <f t="shared" si="453"/>
        <v>5031.7741023559811</v>
      </c>
      <c r="BH829" s="72">
        <f t="shared" si="454"/>
        <v>16386.814677560338</v>
      </c>
      <c r="BI829" s="49">
        <f>VLOOKUP(A829,'1_12'!A:O,15,0)</f>
        <v>24468.48</v>
      </c>
      <c r="BJ829" s="73">
        <f t="shared" si="455"/>
        <v>-8081.6653224396614</v>
      </c>
      <c r="BK829" s="50">
        <f t="shared" si="456"/>
        <v>8.0365347589166202E-3</v>
      </c>
    </row>
    <row r="830" spans="1:63" x14ac:dyDescent="0.3">
      <c r="A830" s="77" t="s">
        <v>1610</v>
      </c>
      <c r="B830" s="77" t="s">
        <v>477</v>
      </c>
      <c r="C830" s="77">
        <f>VLOOKUP(B830,Площадь!D:E,2,0)</f>
        <v>56.9</v>
      </c>
      <c r="D830" s="113"/>
      <c r="E830">
        <v>31</v>
      </c>
      <c r="F830">
        <v>28</v>
      </c>
      <c r="G830">
        <v>31</v>
      </c>
      <c r="H830">
        <v>30</v>
      </c>
      <c r="I830">
        <v>31</v>
      </c>
      <c r="J830">
        <v>30</v>
      </c>
      <c r="K830">
        <v>31</v>
      </c>
      <c r="L830">
        <v>31</v>
      </c>
      <c r="M830">
        <v>30</v>
      </c>
      <c r="N830">
        <v>31</v>
      </c>
      <c r="O830">
        <v>30</v>
      </c>
      <c r="P830">
        <v>31</v>
      </c>
      <c r="Q830">
        <f t="shared" si="461"/>
        <v>365</v>
      </c>
      <c r="R830" s="50">
        <f>VLOOKUP(B830,'Общие показания'!A:H,8,0)</f>
        <v>1.3280000000000001</v>
      </c>
      <c r="S830" s="50">
        <f>VLOOKUP(B830,'Общие показания'!A:P,16,0)</f>
        <v>0.98300000000000054</v>
      </c>
      <c r="T830" s="50">
        <f t="shared" si="425"/>
        <v>0</v>
      </c>
      <c r="U830" s="50">
        <f t="shared" si="426"/>
        <v>0</v>
      </c>
      <c r="V830" s="50">
        <f t="shared" si="427"/>
        <v>0</v>
      </c>
      <c r="W830" s="50">
        <f t="shared" si="428"/>
        <v>1.3280000000000001</v>
      </c>
      <c r="X830" s="50">
        <f t="shared" si="429"/>
        <v>0</v>
      </c>
      <c r="Y830" s="50"/>
      <c r="Z830" s="50"/>
      <c r="AA830" s="50"/>
      <c r="AB830" s="50"/>
      <c r="AC830" s="50"/>
      <c r="AD830" s="50">
        <f t="shared" si="430"/>
        <v>0.38101841246080659</v>
      </c>
      <c r="AE830" s="50">
        <f t="shared" si="431"/>
        <v>0.26523159384714101</v>
      </c>
      <c r="AF830" s="50">
        <f t="shared" si="432"/>
        <v>0.336749993692053</v>
      </c>
      <c r="AG830" s="50">
        <f t="shared" si="433"/>
        <v>0</v>
      </c>
      <c r="AI830" s="50">
        <f t="shared" si="435"/>
        <v>0</v>
      </c>
      <c r="AJ830" s="50">
        <f t="shared" si="436"/>
        <v>0</v>
      </c>
      <c r="AK830" s="50">
        <f t="shared" si="437"/>
        <v>0</v>
      </c>
      <c r="AL830" s="50">
        <f t="shared" si="438"/>
        <v>0.64435793982570799</v>
      </c>
      <c r="AR830" s="50">
        <f t="shared" si="439"/>
        <v>0.84756447684941361</v>
      </c>
      <c r="AS830" s="50">
        <f t="shared" si="440"/>
        <v>0.75859124753135188</v>
      </c>
      <c r="AT830" s="50">
        <f t="shared" si="441"/>
        <v>1.0417327431154433</v>
      </c>
      <c r="AV830" s="49">
        <f t="shared" si="442"/>
        <v>0</v>
      </c>
      <c r="AW830" s="49">
        <f t="shared" si="443"/>
        <v>0</v>
      </c>
      <c r="AX830" s="49">
        <f t="shared" si="444"/>
        <v>0</v>
      </c>
      <c r="AY830" s="49">
        <f t="shared" si="445"/>
        <v>5294.5187593505379</v>
      </c>
      <c r="AZ830" s="49">
        <f t="shared" si="446"/>
        <v>0</v>
      </c>
      <c r="BA830" s="49">
        <f t="shared" si="447"/>
        <v>0</v>
      </c>
      <c r="BB830" s="49">
        <f t="shared" si="448"/>
        <v>0</v>
      </c>
      <c r="BC830" s="49">
        <f t="shared" si="449"/>
        <v>0</v>
      </c>
      <c r="BD830" s="49">
        <f t="shared" si="450"/>
        <v>0</v>
      </c>
      <c r="BE830" s="49">
        <f t="shared" si="451"/>
        <v>3297.9587647487829</v>
      </c>
      <c r="BF830" s="49">
        <f t="shared" si="452"/>
        <v>2748.3090824827714</v>
      </c>
      <c r="BG830" s="49">
        <f t="shared" si="453"/>
        <v>3700.3439193765712</v>
      </c>
      <c r="BH830" s="72">
        <f t="shared" si="454"/>
        <v>15041.130525958664</v>
      </c>
      <c r="BI830" s="49">
        <f>VLOOKUP(A830,'1_12'!A:O,15,0)</f>
        <v>21994.560000000001</v>
      </c>
      <c r="BJ830" s="73">
        <f t="shared" si="455"/>
        <v>-6953.429474041337</v>
      </c>
      <c r="BK830" s="50">
        <f t="shared" si="456"/>
        <v>8.2062776908639681E-3</v>
      </c>
    </row>
    <row r="831" spans="1:63" x14ac:dyDescent="0.3">
      <c r="A831" s="77" t="s">
        <v>1699</v>
      </c>
      <c r="B831" s="77" t="s">
        <v>494</v>
      </c>
      <c r="C831" s="77">
        <f>VLOOKUP(B831,Площадь!D:E,2,0)</f>
        <v>83.5</v>
      </c>
      <c r="D831" s="113"/>
      <c r="E831">
        <v>31</v>
      </c>
      <c r="F831">
        <v>28</v>
      </c>
      <c r="G831">
        <v>31</v>
      </c>
      <c r="H831">
        <v>30</v>
      </c>
      <c r="I831">
        <v>31</v>
      </c>
      <c r="J831">
        <v>30</v>
      </c>
      <c r="K831">
        <v>31</v>
      </c>
      <c r="L831">
        <v>31</v>
      </c>
      <c r="M831">
        <v>30</v>
      </c>
      <c r="N831">
        <v>31</v>
      </c>
      <c r="O831">
        <v>30</v>
      </c>
      <c r="P831">
        <v>31</v>
      </c>
      <c r="Q831">
        <f t="shared" si="461"/>
        <v>365</v>
      </c>
      <c r="R831" s="50">
        <f>VLOOKUP(B831,'Общие показания'!A:H,8,0)</f>
        <v>0.46589115922279561</v>
      </c>
      <c r="S831" s="50">
        <f>VLOOKUP(B831,'Общие показания'!A:P,16,0)</f>
        <v>0.15910884077720411</v>
      </c>
      <c r="T831" s="50">
        <f t="shared" si="425"/>
        <v>0</v>
      </c>
      <c r="U831" s="50">
        <f t="shared" si="426"/>
        <v>0</v>
      </c>
      <c r="V831" s="50">
        <f t="shared" si="427"/>
        <v>0</v>
      </c>
      <c r="W831" s="50">
        <f t="shared" si="428"/>
        <v>0.46589115922279561</v>
      </c>
      <c r="X831" s="50">
        <f t="shared" si="429"/>
        <v>0</v>
      </c>
      <c r="Y831" s="50"/>
      <c r="Z831" s="50"/>
      <c r="AA831" s="50"/>
      <c r="AB831" s="50"/>
      <c r="AC831" s="50"/>
      <c r="AD831" s="50">
        <f t="shared" si="430"/>
        <v>6.1671818841718747E-2</v>
      </c>
      <c r="AE831" s="50">
        <f t="shared" si="431"/>
        <v>4.2930510106316176E-2</v>
      </c>
      <c r="AF831" s="50">
        <f t="shared" si="432"/>
        <v>5.4506511829169192E-2</v>
      </c>
      <c r="AG831" s="50">
        <f t="shared" si="433"/>
        <v>0</v>
      </c>
      <c r="AI831" s="50">
        <f t="shared" si="435"/>
        <v>0</v>
      </c>
      <c r="AJ831" s="50">
        <f t="shared" si="436"/>
        <v>0</v>
      </c>
      <c r="AK831" s="50">
        <f t="shared" si="437"/>
        <v>0</v>
      </c>
      <c r="AL831" s="50">
        <f t="shared" si="438"/>
        <v>0.94558678339976465</v>
      </c>
      <c r="AR831" s="50">
        <f t="shared" si="439"/>
        <v>1.2437896980127598</v>
      </c>
      <c r="AS831" s="50">
        <f t="shared" si="440"/>
        <v>1.1132226567463599</v>
      </c>
      <c r="AT831" s="50">
        <f t="shared" si="441"/>
        <v>1.5287290694224869</v>
      </c>
      <c r="AV831" s="49">
        <f t="shared" si="442"/>
        <v>0</v>
      </c>
      <c r="AW831" s="49">
        <f t="shared" si="443"/>
        <v>0</v>
      </c>
      <c r="AX831" s="49">
        <f t="shared" si="444"/>
        <v>0</v>
      </c>
      <c r="AY831" s="49">
        <f t="shared" si="445"/>
        <v>3788.9149300582962</v>
      </c>
      <c r="AZ831" s="49">
        <f t="shared" si="446"/>
        <v>0</v>
      </c>
      <c r="BA831" s="49">
        <f t="shared" si="447"/>
        <v>0</v>
      </c>
      <c r="BB831" s="49">
        <f t="shared" si="448"/>
        <v>0</v>
      </c>
      <c r="BC831" s="49">
        <f t="shared" si="449"/>
        <v>0</v>
      </c>
      <c r="BD831" s="49">
        <f t="shared" si="450"/>
        <v>0</v>
      </c>
      <c r="BE831" s="49">
        <f t="shared" si="451"/>
        <v>3504.328677383488</v>
      </c>
      <c r="BF831" s="49">
        <f t="shared" si="452"/>
        <v>3103.5313149726499</v>
      </c>
      <c r="BG831" s="49">
        <f t="shared" si="453"/>
        <v>4249.9742648886959</v>
      </c>
      <c r="BH831" s="72">
        <f t="shared" si="454"/>
        <v>14646.749187303129</v>
      </c>
      <c r="BI831" s="49">
        <f>VLOOKUP(A831,'1_12'!A:O,15,0)</f>
        <v>32276.699999999997</v>
      </c>
      <c r="BJ831" s="73">
        <f t="shared" si="455"/>
        <v>-17629.950812696869</v>
      </c>
      <c r="BK831" s="50">
        <f t="shared" si="456"/>
        <v>5.4454373329155398E-3</v>
      </c>
    </row>
    <row r="832" spans="1:63" x14ac:dyDescent="0.3">
      <c r="A832" s="77" t="s">
        <v>1728</v>
      </c>
      <c r="B832" s="77" t="s">
        <v>450</v>
      </c>
      <c r="C832" s="77">
        <f>VLOOKUP(B832,Площадь!D:E,2,0)</f>
        <v>78.900000000000006</v>
      </c>
      <c r="D832" s="113"/>
      <c r="E832">
        <v>31</v>
      </c>
      <c r="F832">
        <v>28</v>
      </c>
      <c r="G832">
        <v>31</v>
      </c>
      <c r="H832">
        <v>30</v>
      </c>
      <c r="I832">
        <v>31</v>
      </c>
      <c r="J832">
        <v>30</v>
      </c>
      <c r="K832">
        <v>31</v>
      </c>
      <c r="L832">
        <v>31</v>
      </c>
      <c r="M832">
        <v>30</v>
      </c>
      <c r="N832">
        <v>31</v>
      </c>
      <c r="O832">
        <v>30</v>
      </c>
      <c r="P832">
        <v>31</v>
      </c>
      <c r="Q832">
        <f t="shared" si="461"/>
        <v>365</v>
      </c>
      <c r="R832" s="50">
        <f>VLOOKUP(B832,'Общие показания'!A:H,8,0)</f>
        <v>0.622</v>
      </c>
      <c r="S832" s="50">
        <f>VLOOKUP(B832,'Общие показания'!A:P,16,0)</f>
        <v>3.2640000000000029</v>
      </c>
      <c r="T832" s="50">
        <f t="shared" si="425"/>
        <v>0</v>
      </c>
      <c r="U832" s="50">
        <f t="shared" si="426"/>
        <v>0</v>
      </c>
      <c r="V832" s="50">
        <f t="shared" si="427"/>
        <v>0</v>
      </c>
      <c r="W832" s="50">
        <f t="shared" si="428"/>
        <v>0.622</v>
      </c>
      <c r="X832" s="50">
        <f t="shared" si="429"/>
        <v>0</v>
      </c>
      <c r="Y832" s="50"/>
      <c r="Z832" s="50"/>
      <c r="AA832" s="50"/>
      <c r="AB832" s="50"/>
      <c r="AC832" s="50"/>
      <c r="AD832" s="50">
        <f t="shared" si="430"/>
        <v>1.265151676777287</v>
      </c>
      <c r="AE832" s="50">
        <f t="shared" si="431"/>
        <v>0.88068761171624466</v>
      </c>
      <c r="AF832" s="50">
        <f t="shared" si="432"/>
        <v>1.1181607115064713</v>
      </c>
      <c r="AG832" s="50">
        <f t="shared" si="433"/>
        <v>0</v>
      </c>
      <c r="AI832" s="50">
        <f t="shared" si="435"/>
        <v>0</v>
      </c>
      <c r="AJ832" s="50">
        <f t="shared" si="436"/>
        <v>0</v>
      </c>
      <c r="AK832" s="50">
        <f t="shared" si="437"/>
        <v>0</v>
      </c>
      <c r="AL832" s="50">
        <f t="shared" si="438"/>
        <v>0.89349457736816107</v>
      </c>
      <c r="AR832" s="50">
        <f t="shared" si="439"/>
        <v>1.175269546984512</v>
      </c>
      <c r="AS832" s="50">
        <f t="shared" si="440"/>
        <v>1.0518954205663211</v>
      </c>
      <c r="AT832" s="50">
        <f t="shared" si="441"/>
        <v>1.4445116596099907</v>
      </c>
      <c r="AV832" s="49">
        <f t="shared" si="442"/>
        <v>0</v>
      </c>
      <c r="AW832" s="49">
        <f t="shared" si="443"/>
        <v>0</v>
      </c>
      <c r="AX832" s="49">
        <f t="shared" si="444"/>
        <v>0</v>
      </c>
      <c r="AY832" s="49">
        <f t="shared" si="445"/>
        <v>4068.1330237039974</v>
      </c>
      <c r="AZ832" s="49">
        <f t="shared" si="446"/>
        <v>0</v>
      </c>
      <c r="BA832" s="49">
        <f t="shared" si="447"/>
        <v>0</v>
      </c>
      <c r="BB832" s="49">
        <f t="shared" si="448"/>
        <v>0</v>
      </c>
      <c r="BC832" s="49">
        <f t="shared" si="449"/>
        <v>0</v>
      </c>
      <c r="BD832" s="49">
        <f t="shared" si="450"/>
        <v>0</v>
      </c>
      <c r="BE832" s="49">
        <f t="shared" si="451"/>
        <v>6550.969116217223</v>
      </c>
      <c r="BF832" s="49">
        <f t="shared" si="452"/>
        <v>5187.7485885380283</v>
      </c>
      <c r="BG832" s="49">
        <f t="shared" si="453"/>
        <v>6879.1352061301868</v>
      </c>
      <c r="BH832" s="72">
        <f t="shared" si="454"/>
        <v>22685.985934589437</v>
      </c>
      <c r="BI832" s="49">
        <f>VLOOKUP(A832,'1_12'!A:O,15,0)</f>
        <v>30498.659999999989</v>
      </c>
      <c r="BJ832" s="73">
        <f t="shared" si="455"/>
        <v>-7812.6740654105524</v>
      </c>
      <c r="BK832" s="50">
        <f t="shared" si="456"/>
        <v>8.9260363376943257E-3</v>
      </c>
    </row>
    <row r="833" spans="1:63" x14ac:dyDescent="0.3">
      <c r="A833" s="77" t="s">
        <v>1434</v>
      </c>
      <c r="B833" s="77" t="s">
        <v>496</v>
      </c>
      <c r="C833" s="77">
        <f>VLOOKUP(B833,Площадь!D:E,2,0)</f>
        <v>63.3</v>
      </c>
      <c r="D833" s="113"/>
      <c r="E833">
        <v>31</v>
      </c>
      <c r="F833">
        <v>28</v>
      </c>
      <c r="G833">
        <v>31</v>
      </c>
      <c r="H833">
        <v>30</v>
      </c>
      <c r="I833">
        <v>31</v>
      </c>
      <c r="J833">
        <v>30</v>
      </c>
      <c r="K833">
        <v>31</v>
      </c>
      <c r="L833">
        <v>31</v>
      </c>
      <c r="M833">
        <v>30</v>
      </c>
      <c r="N833">
        <v>17</v>
      </c>
      <c r="Q833">
        <f t="shared" si="461"/>
        <v>290</v>
      </c>
      <c r="R833" s="50">
        <f>VLOOKUP(B833,'Общие показания'!A:H,8,0)</f>
        <v>0.35318455543476601</v>
      </c>
      <c r="S833" s="50"/>
      <c r="T833" s="50">
        <f t="shared" ref="T833:T896" si="462">R833*$T$1/31*E833</f>
        <v>0</v>
      </c>
      <c r="U833" s="50">
        <f t="shared" ref="U833:U896" si="463">R833*$U$1/28*F833</f>
        <v>0</v>
      </c>
      <c r="V833" s="50">
        <f t="shared" ref="V833:V896" si="464">R833*$V$1/31*G833</f>
        <v>0</v>
      </c>
      <c r="W833" s="50">
        <f t="shared" ref="W833:W896" si="465">R833*W$1/30*H833</f>
        <v>0.35318455543476601</v>
      </c>
      <c r="X833" s="50">
        <f t="shared" ref="X833:X896" si="466">SUM(T833:W833)-R833</f>
        <v>0</v>
      </c>
      <c r="Y833" s="50"/>
      <c r="Z833" s="50"/>
      <c r="AA833" s="50"/>
      <c r="AB833" s="50"/>
      <c r="AC833" s="50"/>
      <c r="AD833" s="50">
        <f>(S834*$AD$1)/31*N833</f>
        <v>0.3338910943547318</v>
      </c>
      <c r="AE833" s="50">
        <f>(S834*$AE$1)/30*O833</f>
        <v>0</v>
      </c>
      <c r="AF833" s="50">
        <f t="shared" ref="AF833:AF896" si="467">(S833*$AF$1)/31*P833</f>
        <v>0</v>
      </c>
      <c r="AG833" s="50">
        <f t="shared" ref="AG833:AG896" si="468">S833-AD833-AE833-AF833</f>
        <v>-0.3338910943547318</v>
      </c>
      <c r="AI833" s="50">
        <f t="shared" si="435"/>
        <v>0</v>
      </c>
      <c r="AJ833" s="50">
        <f t="shared" si="436"/>
        <v>0</v>
      </c>
      <c r="AK833" s="50">
        <f t="shared" si="437"/>
        <v>0</v>
      </c>
      <c r="AL833" s="50">
        <f t="shared" si="438"/>
        <v>0.71683405256533062</v>
      </c>
      <c r="AR833" s="50">
        <f t="shared" si="439"/>
        <v>0.51707247210026308</v>
      </c>
      <c r="AS833" s="50">
        <f t="shared" si="440"/>
        <v>0</v>
      </c>
      <c r="AT833" s="50">
        <f t="shared" si="441"/>
        <v>0</v>
      </c>
      <c r="AV833" s="49">
        <f t="shared" si="442"/>
        <v>0</v>
      </c>
      <c r="AW833" s="49">
        <f t="shared" si="443"/>
        <v>0</v>
      </c>
      <c r="AX833" s="49">
        <f t="shared" si="444"/>
        <v>0</v>
      </c>
      <c r="AY833" s="49">
        <f t="shared" si="445"/>
        <v>2872.3151505711394</v>
      </c>
      <c r="AZ833" s="49">
        <f t="shared" si="446"/>
        <v>0</v>
      </c>
      <c r="BA833" s="49">
        <f t="shared" si="447"/>
        <v>0</v>
      </c>
      <c r="BB833" s="49">
        <f t="shared" si="448"/>
        <v>0</v>
      </c>
      <c r="BC833" s="49">
        <f t="shared" si="449"/>
        <v>0</v>
      </c>
      <c r="BD833" s="49">
        <f t="shared" si="450"/>
        <v>0</v>
      </c>
      <c r="BE833" s="49">
        <f t="shared" si="451"/>
        <v>2284.2925592491301</v>
      </c>
      <c r="BF833" s="49">
        <f t="shared" si="452"/>
        <v>0</v>
      </c>
      <c r="BG833" s="49">
        <f t="shared" si="453"/>
        <v>0</v>
      </c>
      <c r="BH833" s="72">
        <f t="shared" si="454"/>
        <v>5156.6077098202695</v>
      </c>
      <c r="BI833" s="49">
        <f>VLOOKUP(A833,'1_12'!A:O,15,0)</f>
        <v>17803.23</v>
      </c>
      <c r="BJ833" s="73">
        <f t="shared" si="455"/>
        <v>-12646.62229017973</v>
      </c>
      <c r="BK833" s="50">
        <f t="shared" si="456"/>
        <v>2.528939144885587E-3</v>
      </c>
    </row>
    <row r="834" spans="1:63" x14ac:dyDescent="0.3">
      <c r="A834" s="77" t="s">
        <v>2906</v>
      </c>
      <c r="B834" s="77" t="s">
        <v>496</v>
      </c>
      <c r="C834" s="77">
        <f>VLOOKUP(B834,Площадь!D:E,2,0)</f>
        <v>63.3</v>
      </c>
      <c r="D834" s="113">
        <v>45217</v>
      </c>
      <c r="N834">
        <f>31-N833</f>
        <v>14</v>
      </c>
      <c r="O834">
        <v>30</v>
      </c>
      <c r="P834">
        <v>31</v>
      </c>
      <c r="Q834">
        <f t="shared" si="461"/>
        <v>75</v>
      </c>
      <c r="R834" s="50"/>
      <c r="S834" s="50">
        <f>VLOOKUP(B834,'Общие показания'!A:P,16,0)</f>
        <v>1.570815444565234</v>
      </c>
      <c r="T834" s="50">
        <f t="shared" si="462"/>
        <v>0</v>
      </c>
      <c r="U834" s="50">
        <f t="shared" si="463"/>
        <v>0</v>
      </c>
      <c r="V834" s="50">
        <f t="shared" si="464"/>
        <v>0</v>
      </c>
      <c r="W834" s="50">
        <f t="shared" si="465"/>
        <v>0</v>
      </c>
      <c r="X834" s="50">
        <f t="shared" si="466"/>
        <v>0</v>
      </c>
      <c r="Y834" s="50"/>
      <c r="Z834" s="50"/>
      <c r="AA834" s="50"/>
      <c r="AB834" s="50"/>
      <c r="AC834" s="50"/>
      <c r="AD834" s="50">
        <f t="shared" ref="AD834:AD896" si="469">(S834*$AD$1)/31*N834</f>
        <v>0.27496913652742622</v>
      </c>
      <c r="AE834" s="50">
        <f t="shared" ref="AE834:AE896" si="470">(S834*$AE$1)/30*O834</f>
        <v>0.42383508036799811</v>
      </c>
      <c r="AF834" s="50">
        <f t="shared" si="467"/>
        <v>0.53812013331507802</v>
      </c>
      <c r="AG834" s="50">
        <f t="shared" si="468"/>
        <v>0.33389109435473163</v>
      </c>
      <c r="AI834" s="50">
        <f t="shared" si="435"/>
        <v>0</v>
      </c>
      <c r="AJ834" s="50">
        <f t="shared" si="436"/>
        <v>0</v>
      </c>
      <c r="AK834" s="50">
        <f t="shared" si="437"/>
        <v>0</v>
      </c>
      <c r="AL834" s="50">
        <f t="shared" si="438"/>
        <v>0</v>
      </c>
      <c r="AR834" s="50">
        <f t="shared" si="439"/>
        <v>0.42582438878845191</v>
      </c>
      <c r="AS834" s="50">
        <f t="shared" si="440"/>
        <v>0.8439160978687974</v>
      </c>
      <c r="AT834" s="50">
        <f t="shared" si="441"/>
        <v>1.1589047915502206</v>
      </c>
      <c r="AV834" s="49">
        <f t="shared" si="442"/>
        <v>0</v>
      </c>
      <c r="AW834" s="49">
        <f t="shared" si="443"/>
        <v>0</v>
      </c>
      <c r="AX834" s="49">
        <f t="shared" si="444"/>
        <v>0</v>
      </c>
      <c r="AY834" s="49">
        <f t="shared" si="445"/>
        <v>0</v>
      </c>
      <c r="AZ834" s="49">
        <f t="shared" si="446"/>
        <v>0</v>
      </c>
      <c r="BA834" s="49">
        <f t="shared" si="447"/>
        <v>0</v>
      </c>
      <c r="BB834" s="49">
        <f t="shared" si="448"/>
        <v>0</v>
      </c>
      <c r="BC834" s="49">
        <f t="shared" si="449"/>
        <v>0</v>
      </c>
      <c r="BD834" s="49">
        <f t="shared" si="450"/>
        <v>0</v>
      </c>
      <c r="BE834" s="49">
        <f t="shared" si="451"/>
        <v>1881.1821076169308</v>
      </c>
      <c r="BF834" s="49">
        <f t="shared" si="452"/>
        <v>3403.1005528117248</v>
      </c>
      <c r="BG834" s="49">
        <f t="shared" si="453"/>
        <v>4555.4258273114137</v>
      </c>
      <c r="BH834" s="72">
        <f t="shared" si="454"/>
        <v>9839.7084877400703</v>
      </c>
      <c r="BI834" s="49">
        <f>VLOOKUP(A834,'1_12'!A:O,15,0)</f>
        <v>6665.25</v>
      </c>
      <c r="BJ834" s="73">
        <f t="shared" si="455"/>
        <v>3174.4584877400703</v>
      </c>
      <c r="BK834" s="50">
        <f t="shared" si="456"/>
        <v>4.8256577519983843E-3</v>
      </c>
    </row>
    <row r="835" spans="1:63" x14ac:dyDescent="0.3">
      <c r="A835" s="77" t="s">
        <v>1818</v>
      </c>
      <c r="B835" s="77" t="s">
        <v>499</v>
      </c>
      <c r="C835" s="77">
        <f>VLOOKUP(B835,Площадь!D:E,2,0)</f>
        <v>56.9</v>
      </c>
      <c r="D835" s="113"/>
      <c r="E835">
        <v>31</v>
      </c>
      <c r="F835">
        <v>28</v>
      </c>
      <c r="G835">
        <v>31</v>
      </c>
      <c r="H835">
        <v>30</v>
      </c>
      <c r="I835">
        <v>31</v>
      </c>
      <c r="J835">
        <v>30</v>
      </c>
      <c r="K835">
        <v>31</v>
      </c>
      <c r="L835">
        <v>31</v>
      </c>
      <c r="M835">
        <v>30</v>
      </c>
      <c r="N835">
        <v>31</v>
      </c>
      <c r="O835">
        <v>30</v>
      </c>
      <c r="P835">
        <v>31</v>
      </c>
      <c r="Q835">
        <f t="shared" ref="Q835:Q848" si="471">SUM(E835:P835)</f>
        <v>365</v>
      </c>
      <c r="R835" s="50">
        <f>VLOOKUP(B835,'Общие показания'!A:H,8,0)</f>
        <v>0.31747553245242</v>
      </c>
      <c r="S835" s="50">
        <f>VLOOKUP(B835,'Общие показания'!A:P,16,0)</f>
        <v>0</v>
      </c>
      <c r="T835" s="50">
        <f t="shared" si="462"/>
        <v>0</v>
      </c>
      <c r="U835" s="50">
        <f t="shared" si="463"/>
        <v>0</v>
      </c>
      <c r="V835" s="50">
        <f t="shared" si="464"/>
        <v>0</v>
      </c>
      <c r="W835" s="50">
        <f t="shared" si="465"/>
        <v>0.31747553245242</v>
      </c>
      <c r="X835" s="50">
        <f t="shared" si="466"/>
        <v>0</v>
      </c>
      <c r="Y835" s="50"/>
      <c r="Z835" s="50"/>
      <c r="AA835" s="50"/>
      <c r="AB835" s="50"/>
      <c r="AC835" s="50"/>
      <c r="AD835" s="50">
        <f t="shared" si="469"/>
        <v>0</v>
      </c>
      <c r="AE835" s="50">
        <f t="shared" si="470"/>
        <v>0</v>
      </c>
      <c r="AF835" s="50">
        <f t="shared" si="467"/>
        <v>0</v>
      </c>
      <c r="AG835" s="50">
        <f t="shared" si="468"/>
        <v>0</v>
      </c>
      <c r="AI835" s="50">
        <f t="shared" si="435"/>
        <v>0</v>
      </c>
      <c r="AJ835" s="50">
        <f t="shared" si="436"/>
        <v>0</v>
      </c>
      <c r="AK835" s="50">
        <f t="shared" si="437"/>
        <v>0</v>
      </c>
      <c r="AL835" s="50">
        <f t="shared" si="438"/>
        <v>0.64435793982570799</v>
      </c>
      <c r="AR835" s="50">
        <f t="shared" si="439"/>
        <v>0.84756447684941361</v>
      </c>
      <c r="AS835" s="50">
        <f t="shared" si="440"/>
        <v>0.75859124753135188</v>
      </c>
      <c r="AT835" s="50">
        <f t="shared" si="441"/>
        <v>1.0417327431154433</v>
      </c>
      <c r="AV835" s="49">
        <f t="shared" si="442"/>
        <v>0</v>
      </c>
      <c r="AW835" s="49">
        <f t="shared" si="443"/>
        <v>0</v>
      </c>
      <c r="AX835" s="49">
        <f t="shared" si="444"/>
        <v>0</v>
      </c>
      <c r="AY835" s="49">
        <f t="shared" si="445"/>
        <v>2581.9072996445157</v>
      </c>
      <c r="AZ835" s="49">
        <f t="shared" si="446"/>
        <v>0</v>
      </c>
      <c r="BA835" s="49">
        <f t="shared" si="447"/>
        <v>0</v>
      </c>
      <c r="BB835" s="49">
        <f t="shared" si="448"/>
        <v>0</v>
      </c>
      <c r="BC835" s="49">
        <f t="shared" si="449"/>
        <v>0</v>
      </c>
      <c r="BD835" s="49">
        <f t="shared" si="450"/>
        <v>0</v>
      </c>
      <c r="BE835" s="49">
        <f t="shared" si="451"/>
        <v>2275.1681790754919</v>
      </c>
      <c r="BF835" s="49">
        <f t="shared" si="452"/>
        <v>2036.3320012232598</v>
      </c>
      <c r="BG835" s="49">
        <f t="shared" si="453"/>
        <v>2796.3857063093715</v>
      </c>
      <c r="BH835" s="72">
        <f t="shared" si="454"/>
        <v>9689.7931862526384</v>
      </c>
      <c r="BI835" s="49">
        <f>VLOOKUP(A835,'1_12'!A:O,15,0)</f>
        <v>21994.560000000001</v>
      </c>
      <c r="BJ835" s="73">
        <f t="shared" si="455"/>
        <v>-12304.766813747363</v>
      </c>
      <c r="BK835" s="50">
        <f t="shared" si="456"/>
        <v>5.2866460746548577E-3</v>
      </c>
    </row>
    <row r="836" spans="1:63" x14ac:dyDescent="0.3">
      <c r="A836" s="77" t="s">
        <v>1731</v>
      </c>
      <c r="B836" s="77" t="s">
        <v>431</v>
      </c>
      <c r="C836" s="77">
        <f>VLOOKUP(B836,Площадь!D:E,2,0)</f>
        <v>83.5</v>
      </c>
      <c r="D836" s="113"/>
      <c r="E836">
        <v>31</v>
      </c>
      <c r="F836">
        <v>28</v>
      </c>
      <c r="G836">
        <v>31</v>
      </c>
      <c r="H836">
        <v>30</v>
      </c>
      <c r="I836">
        <v>31</v>
      </c>
      <c r="J836">
        <v>30</v>
      </c>
      <c r="K836">
        <v>31</v>
      </c>
      <c r="L836">
        <v>31</v>
      </c>
      <c r="M836">
        <v>30</v>
      </c>
      <c r="N836">
        <v>31</v>
      </c>
      <c r="O836">
        <v>30</v>
      </c>
      <c r="P836">
        <v>31</v>
      </c>
      <c r="Q836">
        <f t="shared" si="471"/>
        <v>365</v>
      </c>
      <c r="R836" s="50">
        <f>VLOOKUP(B836,'Общие показания'!A:H,8,0)</f>
        <v>0.46589115922279561</v>
      </c>
      <c r="S836" s="50">
        <f>VLOOKUP(B836,'Общие показания'!A:P,16,0)</f>
        <v>4.8651088407772036</v>
      </c>
      <c r="T836" s="50">
        <f t="shared" si="462"/>
        <v>0</v>
      </c>
      <c r="U836" s="50">
        <f t="shared" si="463"/>
        <v>0</v>
      </c>
      <c r="V836" s="50">
        <f t="shared" si="464"/>
        <v>0</v>
      </c>
      <c r="W836" s="50">
        <f t="shared" si="465"/>
        <v>0.46589115922279561</v>
      </c>
      <c r="X836" s="50">
        <f t="shared" si="466"/>
        <v>0</v>
      </c>
      <c r="Y836" s="50"/>
      <c r="Z836" s="50"/>
      <c r="AA836" s="50"/>
      <c r="AB836" s="50"/>
      <c r="AC836" s="50"/>
      <c r="AD836" s="50">
        <f t="shared" si="469"/>
        <v>1.8857538626266168</v>
      </c>
      <c r="AE836" s="50">
        <f t="shared" si="470"/>
        <v>1.3126964110672976</v>
      </c>
      <c r="AF836" s="50">
        <f t="shared" si="467"/>
        <v>1.6666585670832894</v>
      </c>
      <c r="AG836" s="50">
        <f t="shared" si="468"/>
        <v>0</v>
      </c>
      <c r="AI836" s="50">
        <f t="shared" ref="AI836:AI899" si="472">(C836*$AI$1)/31*E836</f>
        <v>0</v>
      </c>
      <c r="AJ836" s="50">
        <f t="shared" ref="AJ836:AJ899" si="473">(C836*$AJ$1)/28*F836</f>
        <v>0</v>
      </c>
      <c r="AK836" s="50">
        <f t="shared" ref="AK836:AK899" si="474">(C836*$AK$1)/31*G836</f>
        <v>0</v>
      </c>
      <c r="AL836" s="50">
        <f t="shared" ref="AL836:AL899" si="475">(C836*$AL$1)/30*H836</f>
        <v>0.94558678339976465</v>
      </c>
      <c r="AR836" s="50">
        <f t="shared" ref="AR836:AR899" si="476">(C836*$AR$1)/31*N836</f>
        <v>1.2437896980127598</v>
      </c>
      <c r="AS836" s="50">
        <f t="shared" ref="AS836:AS899" si="477">(C836*$AS$1)/30*O836</f>
        <v>1.1132226567463599</v>
      </c>
      <c r="AT836" s="50">
        <f t="shared" ref="AT836:AT899" si="478">(C836*$AT$1)/31*P836</f>
        <v>1.5287290694224869</v>
      </c>
      <c r="AV836" s="49">
        <f t="shared" ref="AV836:AV899" si="479">(T836+AI836)*$AV$1</f>
        <v>0</v>
      </c>
      <c r="AW836" s="49">
        <f t="shared" ref="AW836:AW899" si="480">(U836+AJ836)*$AW$1</f>
        <v>0</v>
      </c>
      <c r="AX836" s="49">
        <f t="shared" ref="AX836:AX899" si="481">(V836+AK836)*$AX$1</f>
        <v>0</v>
      </c>
      <c r="AY836" s="49">
        <f t="shared" ref="AY836:AY899" si="482">(W836+AL836)*$AY$1</f>
        <v>3788.9149300582962</v>
      </c>
      <c r="AZ836" s="49">
        <f t="shared" ref="AZ836:AZ899" si="483">(Y836+AM836)*$AZ$1</f>
        <v>0</v>
      </c>
      <c r="BA836" s="49">
        <f t="shared" ref="BA836:BA899" si="484">(Z836+AN836)*$BA$1</f>
        <v>0</v>
      </c>
      <c r="BB836" s="49">
        <f t="shared" ref="BB836:BB899" si="485">(AA836+AO836)*$BB$1</f>
        <v>0</v>
      </c>
      <c r="BC836" s="49">
        <f t="shared" ref="BC836:BC899" si="486">(AB836+AP836)*$BC$1</f>
        <v>0</v>
      </c>
      <c r="BD836" s="49">
        <f t="shared" ref="BD836:BD899" si="487">(AC836+AQ836)*$BD$1</f>
        <v>0</v>
      </c>
      <c r="BE836" s="49">
        <f t="shared" ref="BE836:BE899" si="488">(AD836+AR836)*$BE$1</f>
        <v>8400.8215524379175</v>
      </c>
      <c r="BF836" s="49">
        <f t="shared" ref="BF836:BF899" si="489">(AE836+AS836)*$BF$1</f>
        <v>6512.0401088762692</v>
      </c>
      <c r="BG836" s="49">
        <f t="shared" ref="BG836:BG899" si="490">(AF836+AT836)*$BG$1</f>
        <v>8577.5707559306466</v>
      </c>
      <c r="BH836" s="72">
        <f t="shared" ref="BH836:BH899" si="491">SUM(AV836:BG836)</f>
        <v>27279.34734730313</v>
      </c>
      <c r="BI836" s="49">
        <f>VLOOKUP(A836,'1_12'!A:O,15,0)</f>
        <v>32276.699999999997</v>
      </c>
      <c r="BJ836" s="73">
        <f t="shared" ref="BJ836:BJ899" si="492">BH836-BI836</f>
        <v>-4997.3526526968672</v>
      </c>
      <c r="BK836" s="50">
        <f t="shared" ref="BK836:BK899" si="493">(SUM(T836:W836)+SUM(AD836:AF836)+SUM(AI836:AL836)+SUM(AR836:AT836))/12/C836</f>
        <v>1.0142044119342686E-2</v>
      </c>
    </row>
    <row r="837" spans="1:63" x14ac:dyDescent="0.3">
      <c r="A837" s="77" t="s">
        <v>1792</v>
      </c>
      <c r="B837" s="77" t="s">
        <v>261</v>
      </c>
      <c r="C837" s="77">
        <f>VLOOKUP(B837,Площадь!D:E,2,0)</f>
        <v>55.8</v>
      </c>
      <c r="D837" s="113"/>
      <c r="E837">
        <v>31</v>
      </c>
      <c r="F837">
        <v>28</v>
      </c>
      <c r="G837">
        <v>31</v>
      </c>
      <c r="H837">
        <v>30</v>
      </c>
      <c r="I837">
        <v>31</v>
      </c>
      <c r="J837">
        <v>30</v>
      </c>
      <c r="K837">
        <v>31</v>
      </c>
      <c r="L837">
        <v>31</v>
      </c>
      <c r="M837">
        <v>30</v>
      </c>
      <c r="N837">
        <v>31</v>
      </c>
      <c r="O837">
        <v>30</v>
      </c>
      <c r="P837">
        <v>31</v>
      </c>
      <c r="Q837">
        <f t="shared" si="471"/>
        <v>365</v>
      </c>
      <c r="R837" s="50">
        <f>VLOOKUP(B837,'Общие показания'!A:H,8,0)</f>
        <v>0.31133804412732929</v>
      </c>
      <c r="S837" s="50">
        <f>VLOOKUP(B837,'Общие показания'!A:P,16,0)</f>
        <v>3.0076619558726705</v>
      </c>
      <c r="T837" s="50">
        <f t="shared" si="462"/>
        <v>0</v>
      </c>
      <c r="U837" s="50">
        <f t="shared" si="463"/>
        <v>0</v>
      </c>
      <c r="V837" s="50">
        <f t="shared" si="464"/>
        <v>0</v>
      </c>
      <c r="W837" s="50">
        <f t="shared" si="465"/>
        <v>0.31133804412732929</v>
      </c>
      <c r="X837" s="50">
        <f t="shared" si="466"/>
        <v>0</v>
      </c>
      <c r="Y837" s="50"/>
      <c r="Z837" s="50"/>
      <c r="AA837" s="50"/>
      <c r="AB837" s="50"/>
      <c r="AC837" s="50"/>
      <c r="AD837" s="50">
        <f t="shared" si="469"/>
        <v>1.1657930657633457</v>
      </c>
      <c r="AE837" s="50">
        <f t="shared" si="470"/>
        <v>0.8115228629801805</v>
      </c>
      <c r="AF837" s="50">
        <f t="shared" si="467"/>
        <v>1.0303460271291445</v>
      </c>
      <c r="AG837" s="50">
        <f t="shared" si="468"/>
        <v>0</v>
      </c>
      <c r="AI837" s="50">
        <f t="shared" si="472"/>
        <v>0</v>
      </c>
      <c r="AJ837" s="50">
        <f t="shared" si="473"/>
        <v>0</v>
      </c>
      <c r="AK837" s="50">
        <f t="shared" si="474"/>
        <v>0</v>
      </c>
      <c r="AL837" s="50">
        <f t="shared" si="475"/>
        <v>0.63190110794858534</v>
      </c>
      <c r="AR837" s="50">
        <f t="shared" si="476"/>
        <v>0.83117922334265859</v>
      </c>
      <c r="AS837" s="50">
        <f t="shared" si="477"/>
        <v>0.7439260388796034</v>
      </c>
      <c r="AT837" s="50">
        <f t="shared" si="478"/>
        <v>1.0215937972907159</v>
      </c>
      <c r="AV837" s="49">
        <f t="shared" si="479"/>
        <v>0</v>
      </c>
      <c r="AW837" s="49">
        <f t="shared" si="480"/>
        <v>0</v>
      </c>
      <c r="AX837" s="49">
        <f t="shared" si="481"/>
        <v>0</v>
      </c>
      <c r="AY837" s="49">
        <f t="shared" si="482"/>
        <v>2531.9934502665024</v>
      </c>
      <c r="AZ837" s="49">
        <f t="shared" si="483"/>
        <v>0</v>
      </c>
      <c r="BA837" s="49">
        <f t="shared" si="484"/>
        <v>0</v>
      </c>
      <c r="BB837" s="49">
        <f t="shared" si="485"/>
        <v>0</v>
      </c>
      <c r="BC837" s="49">
        <f t="shared" si="486"/>
        <v>0</v>
      </c>
      <c r="BD837" s="49">
        <f t="shared" si="487"/>
        <v>0</v>
      </c>
      <c r="BE837" s="49">
        <f t="shared" si="488"/>
        <v>5360.5925339845944</v>
      </c>
      <c r="BF837" s="49">
        <f t="shared" si="489"/>
        <v>4175.3848141963299</v>
      </c>
      <c r="BG837" s="49">
        <f t="shared" si="490"/>
        <v>5508.1451870796964</v>
      </c>
      <c r="BH837" s="72">
        <f t="shared" si="491"/>
        <v>17576.115985527122</v>
      </c>
      <c r="BI837" s="49">
        <f>VLOOKUP(A837,'1_12'!A:O,15,0)</f>
        <v>21569.399999999998</v>
      </c>
      <c r="BJ837" s="73">
        <f t="shared" si="492"/>
        <v>-3993.2840144728762</v>
      </c>
      <c r="BK837" s="50">
        <f t="shared" si="493"/>
        <v>9.7783753994348313E-3</v>
      </c>
    </row>
    <row r="838" spans="1:63" x14ac:dyDescent="0.3">
      <c r="A838" s="77" t="s">
        <v>1676</v>
      </c>
      <c r="B838" s="77" t="s">
        <v>434</v>
      </c>
      <c r="C838" s="77">
        <f>VLOOKUP(B838,Площадь!D:E,2,0)</f>
        <v>78.900000000000006</v>
      </c>
      <c r="D838" s="113"/>
      <c r="E838">
        <v>31</v>
      </c>
      <c r="F838">
        <v>28</v>
      </c>
      <c r="G838">
        <v>31</v>
      </c>
      <c r="H838">
        <v>30</v>
      </c>
      <c r="I838">
        <v>31</v>
      </c>
      <c r="J838">
        <v>30</v>
      </c>
      <c r="K838">
        <v>31</v>
      </c>
      <c r="L838">
        <v>31</v>
      </c>
      <c r="M838">
        <v>30</v>
      </c>
      <c r="N838">
        <v>31</v>
      </c>
      <c r="O838">
        <v>30</v>
      </c>
      <c r="P838">
        <v>31</v>
      </c>
      <c r="Q838">
        <f t="shared" si="471"/>
        <v>365</v>
      </c>
      <c r="R838" s="50">
        <f>VLOOKUP(B838,'Общие показания'!A:H,8,0)</f>
        <v>0</v>
      </c>
      <c r="S838" s="50">
        <f>VLOOKUP(B838,'Общие показания'!A:P,16,0)</f>
        <v>0</v>
      </c>
      <c r="T838" s="50">
        <f t="shared" si="462"/>
        <v>0</v>
      </c>
      <c r="U838" s="50">
        <f t="shared" si="463"/>
        <v>0</v>
      </c>
      <c r="V838" s="50">
        <f t="shared" si="464"/>
        <v>0</v>
      </c>
      <c r="W838" s="50">
        <f t="shared" si="465"/>
        <v>0</v>
      </c>
      <c r="X838" s="50">
        <f t="shared" si="466"/>
        <v>0</v>
      </c>
      <c r="Y838" s="50"/>
      <c r="Z838" s="50"/>
      <c r="AA838" s="50"/>
      <c r="AB838" s="50"/>
      <c r="AC838" s="50"/>
      <c r="AD838" s="50">
        <f t="shared" si="469"/>
        <v>0</v>
      </c>
      <c r="AE838" s="50">
        <f t="shared" si="470"/>
        <v>0</v>
      </c>
      <c r="AF838" s="50">
        <f t="shared" si="467"/>
        <v>0</v>
      </c>
      <c r="AG838" s="50">
        <f t="shared" si="468"/>
        <v>0</v>
      </c>
      <c r="AI838" s="50">
        <f t="shared" si="472"/>
        <v>0</v>
      </c>
      <c r="AJ838" s="50">
        <f t="shared" si="473"/>
        <v>0</v>
      </c>
      <c r="AK838" s="50">
        <f t="shared" si="474"/>
        <v>0</v>
      </c>
      <c r="AL838" s="50">
        <f t="shared" si="475"/>
        <v>0.89349457736816107</v>
      </c>
      <c r="AR838" s="50">
        <f t="shared" si="476"/>
        <v>1.175269546984512</v>
      </c>
      <c r="AS838" s="50">
        <f t="shared" si="477"/>
        <v>1.0518954205663211</v>
      </c>
      <c r="AT838" s="50">
        <f t="shared" si="478"/>
        <v>1.4445116596099907</v>
      </c>
      <c r="AV838" s="49">
        <f t="shared" si="479"/>
        <v>0</v>
      </c>
      <c r="AW838" s="49">
        <f t="shared" si="480"/>
        <v>0</v>
      </c>
      <c r="AX838" s="49">
        <f t="shared" si="481"/>
        <v>0</v>
      </c>
      <c r="AY838" s="49">
        <f t="shared" si="482"/>
        <v>2398.4611037039967</v>
      </c>
      <c r="AZ838" s="49">
        <f t="shared" si="483"/>
        <v>0</v>
      </c>
      <c r="BA838" s="49">
        <f t="shared" si="484"/>
        <v>0</v>
      </c>
      <c r="BB838" s="49">
        <f t="shared" si="485"/>
        <v>0</v>
      </c>
      <c r="BC838" s="49">
        <f t="shared" si="486"/>
        <v>0</v>
      </c>
      <c r="BD838" s="49">
        <f t="shared" si="487"/>
        <v>0</v>
      </c>
      <c r="BE838" s="49">
        <f t="shared" si="488"/>
        <v>3154.8465611433448</v>
      </c>
      <c r="BF838" s="49">
        <f t="shared" si="489"/>
        <v>2823.6659911514098</v>
      </c>
      <c r="BG838" s="49">
        <f t="shared" si="490"/>
        <v>3877.5893185906748</v>
      </c>
      <c r="BH838" s="72">
        <f t="shared" si="491"/>
        <v>12254.562974589426</v>
      </c>
      <c r="BI838" s="49">
        <f>VLOOKUP(A838,'1_12'!A:O,15,0)</f>
        <v>30498.659999999989</v>
      </c>
      <c r="BJ838" s="73">
        <f t="shared" si="492"/>
        <v>-18244.097025410563</v>
      </c>
      <c r="BK838" s="50">
        <f t="shared" si="493"/>
        <v>4.8216848379055606E-3</v>
      </c>
    </row>
    <row r="839" spans="1:63" x14ac:dyDescent="0.3">
      <c r="A839" s="77" t="s">
        <v>1679</v>
      </c>
      <c r="B839" s="77" t="s">
        <v>445</v>
      </c>
      <c r="C839" s="77">
        <f>VLOOKUP(B839,Площадь!D:E,2,0)</f>
        <v>63.3</v>
      </c>
      <c r="D839" s="113"/>
      <c r="E839">
        <v>31</v>
      </c>
      <c r="F839">
        <v>28</v>
      </c>
      <c r="G839">
        <v>31</v>
      </c>
      <c r="H839">
        <v>30</v>
      </c>
      <c r="I839">
        <v>31</v>
      </c>
      <c r="J839">
        <v>30</v>
      </c>
      <c r="K839">
        <v>31</v>
      </c>
      <c r="L839">
        <v>31</v>
      </c>
      <c r="M839">
        <v>30</v>
      </c>
      <c r="N839">
        <v>31</v>
      </c>
      <c r="O839">
        <v>30</v>
      </c>
      <c r="P839">
        <v>31</v>
      </c>
      <c r="Q839">
        <f t="shared" si="471"/>
        <v>365</v>
      </c>
      <c r="R839" s="50">
        <f>VLOOKUP(B839,'Общие показания'!A:H,8,0)</f>
        <v>0.52700000000000002</v>
      </c>
      <c r="S839" s="50">
        <f>VLOOKUP(B839,'Общие показания'!A:P,16,0)</f>
        <v>2.4499999999999993</v>
      </c>
      <c r="T839" s="50">
        <f t="shared" si="462"/>
        <v>0</v>
      </c>
      <c r="U839" s="50">
        <f t="shared" si="463"/>
        <v>0</v>
      </c>
      <c r="V839" s="50">
        <f t="shared" si="464"/>
        <v>0</v>
      </c>
      <c r="W839" s="50">
        <f t="shared" si="465"/>
        <v>0.52700000000000002</v>
      </c>
      <c r="X839" s="50">
        <f t="shared" si="466"/>
        <v>0</v>
      </c>
      <c r="Y839" s="50"/>
      <c r="Z839" s="50"/>
      <c r="AA839" s="50"/>
      <c r="AB839" s="50"/>
      <c r="AC839" s="50"/>
      <c r="AD839" s="50">
        <f t="shared" si="469"/>
        <v>0.94963897307118561</v>
      </c>
      <c r="AE839" s="50">
        <f t="shared" si="470"/>
        <v>0.66105534580416569</v>
      </c>
      <c r="AF839" s="50">
        <f t="shared" si="467"/>
        <v>0.8393056811246481</v>
      </c>
      <c r="AG839" s="50">
        <f t="shared" si="468"/>
        <v>0</v>
      </c>
      <c r="AI839" s="50">
        <f t="shared" si="472"/>
        <v>0</v>
      </c>
      <c r="AJ839" s="50">
        <f t="shared" si="473"/>
        <v>0</v>
      </c>
      <c r="AK839" s="50">
        <f t="shared" si="474"/>
        <v>0</v>
      </c>
      <c r="AL839" s="50">
        <f t="shared" si="475"/>
        <v>0.71683405256533062</v>
      </c>
      <c r="AR839" s="50">
        <f t="shared" si="476"/>
        <v>0.94289686088871494</v>
      </c>
      <c r="AS839" s="50">
        <f t="shared" si="477"/>
        <v>0.8439160978687974</v>
      </c>
      <c r="AT839" s="50">
        <f t="shared" si="478"/>
        <v>1.1589047915502206</v>
      </c>
      <c r="AV839" s="49">
        <f t="shared" si="479"/>
        <v>0</v>
      </c>
      <c r="AW839" s="49">
        <f t="shared" si="480"/>
        <v>0</v>
      </c>
      <c r="AX839" s="49">
        <f t="shared" si="481"/>
        <v>0</v>
      </c>
      <c r="AY839" s="49">
        <f t="shared" si="482"/>
        <v>3338.898377344271</v>
      </c>
      <c r="AZ839" s="49">
        <f t="shared" si="483"/>
        <v>0</v>
      </c>
      <c r="BA839" s="49">
        <f t="shared" si="484"/>
        <v>0</v>
      </c>
      <c r="BB839" s="49">
        <f t="shared" si="485"/>
        <v>0</v>
      </c>
      <c r="BC839" s="49">
        <f t="shared" si="486"/>
        <v>0</v>
      </c>
      <c r="BD839" s="49">
        <f t="shared" si="487"/>
        <v>0</v>
      </c>
      <c r="BE839" s="49">
        <f t="shared" si="488"/>
        <v>5080.2474912485986</v>
      </c>
      <c r="BF839" s="49">
        <f t="shared" si="489"/>
        <v>4039.8851445379555</v>
      </c>
      <c r="BG839" s="49">
        <f t="shared" si="490"/>
        <v>5363.9162644295111</v>
      </c>
      <c r="BH839" s="72">
        <f t="shared" si="491"/>
        <v>17822.947277560335</v>
      </c>
      <c r="BI839" s="49">
        <f>VLOOKUP(A839,'1_12'!A:O,15,0)</f>
        <v>24468.48</v>
      </c>
      <c r="BJ839" s="73">
        <f t="shared" si="492"/>
        <v>-6645.5327224396642</v>
      </c>
      <c r="BK839" s="50">
        <f t="shared" si="493"/>
        <v>8.7408528210545858E-3</v>
      </c>
    </row>
    <row r="840" spans="1:63" x14ac:dyDescent="0.3">
      <c r="A840" s="77" t="s">
        <v>1729</v>
      </c>
      <c r="B840" s="77" t="s">
        <v>418</v>
      </c>
      <c r="C840" s="77">
        <f>VLOOKUP(B840,Площадь!D:E,2,0)</f>
        <v>56.9</v>
      </c>
      <c r="D840" s="113"/>
      <c r="E840">
        <v>31</v>
      </c>
      <c r="F840">
        <v>28</v>
      </c>
      <c r="G840">
        <v>31</v>
      </c>
      <c r="H840">
        <v>30</v>
      </c>
      <c r="I840">
        <v>31</v>
      </c>
      <c r="J840">
        <v>30</v>
      </c>
      <c r="K840">
        <v>31</v>
      </c>
      <c r="L840">
        <v>31</v>
      </c>
      <c r="M840">
        <v>30</v>
      </c>
      <c r="N840">
        <v>31</v>
      </c>
      <c r="O840">
        <v>30</v>
      </c>
      <c r="P840">
        <v>31</v>
      </c>
      <c r="Q840">
        <f t="shared" si="471"/>
        <v>365</v>
      </c>
      <c r="R840" s="50">
        <f>VLOOKUP(B840,'Общие показания'!A:H,8,0)</f>
        <v>0.31747553245242</v>
      </c>
      <c r="S840" s="50">
        <f>VLOOKUP(B840,'Общие показания'!A:P,16,0)</f>
        <v>0.88052446754758051</v>
      </c>
      <c r="T840" s="50">
        <f t="shared" si="462"/>
        <v>0</v>
      </c>
      <c r="U840" s="50">
        <f t="shared" si="463"/>
        <v>0</v>
      </c>
      <c r="V840" s="50">
        <f t="shared" si="464"/>
        <v>0</v>
      </c>
      <c r="W840" s="50">
        <f t="shared" si="465"/>
        <v>0.31747553245242</v>
      </c>
      <c r="X840" s="50">
        <f t="shared" si="466"/>
        <v>0</v>
      </c>
      <c r="Y840" s="50"/>
      <c r="Z840" s="50"/>
      <c r="AA840" s="50"/>
      <c r="AB840" s="50"/>
      <c r="AC840" s="50"/>
      <c r="AD840" s="50">
        <f t="shared" si="469"/>
        <v>0.34129810250038245</v>
      </c>
      <c r="AE840" s="50">
        <f t="shared" si="470"/>
        <v>0.23758179852395711</v>
      </c>
      <c r="AF840" s="50">
        <f t="shared" si="467"/>
        <v>0.30164456652324095</v>
      </c>
      <c r="AG840" s="50">
        <f t="shared" si="468"/>
        <v>0</v>
      </c>
      <c r="AI840" s="50">
        <f t="shared" si="472"/>
        <v>0</v>
      </c>
      <c r="AJ840" s="50">
        <f t="shared" si="473"/>
        <v>0</v>
      </c>
      <c r="AK840" s="50">
        <f t="shared" si="474"/>
        <v>0</v>
      </c>
      <c r="AL840" s="50">
        <f t="shared" si="475"/>
        <v>0.64435793982570799</v>
      </c>
      <c r="AR840" s="50">
        <f t="shared" si="476"/>
        <v>0.84756447684941361</v>
      </c>
      <c r="AS840" s="50">
        <f t="shared" si="477"/>
        <v>0.75859124753135188</v>
      </c>
      <c r="AT840" s="50">
        <f t="shared" si="478"/>
        <v>1.0417327431154433</v>
      </c>
      <c r="AV840" s="49">
        <f t="shared" si="479"/>
        <v>0</v>
      </c>
      <c r="AW840" s="49">
        <f t="shared" si="480"/>
        <v>0</v>
      </c>
      <c r="AX840" s="49">
        <f t="shared" si="481"/>
        <v>0</v>
      </c>
      <c r="AY840" s="49">
        <f t="shared" si="482"/>
        <v>2581.9072996445157</v>
      </c>
      <c r="AZ840" s="49">
        <f t="shared" si="483"/>
        <v>0</v>
      </c>
      <c r="BA840" s="49">
        <f t="shared" si="484"/>
        <v>0</v>
      </c>
      <c r="BB840" s="49">
        <f t="shared" si="485"/>
        <v>0</v>
      </c>
      <c r="BC840" s="49">
        <f t="shared" si="486"/>
        <v>0</v>
      </c>
      <c r="BD840" s="49">
        <f t="shared" si="487"/>
        <v>0</v>
      </c>
      <c r="BE840" s="49">
        <f t="shared" si="488"/>
        <v>3191.3351535034185</v>
      </c>
      <c r="BF840" s="49">
        <f t="shared" si="489"/>
        <v>2674.0870779090292</v>
      </c>
      <c r="BG840" s="49">
        <f t="shared" si="490"/>
        <v>3606.1083149016986</v>
      </c>
      <c r="BH840" s="72">
        <f t="shared" si="491"/>
        <v>12053.437845958662</v>
      </c>
      <c r="BI840" s="49">
        <f>VLOOKUP(A840,'1_12'!A:O,15,0)</f>
        <v>21994.560000000001</v>
      </c>
      <c r="BJ840" s="73">
        <f t="shared" si="492"/>
        <v>-9941.1221540413389</v>
      </c>
      <c r="BK840" s="50">
        <f t="shared" si="493"/>
        <v>6.5762249667866398E-3</v>
      </c>
    </row>
    <row r="841" spans="1:63" x14ac:dyDescent="0.3">
      <c r="A841" s="77" t="s">
        <v>1789</v>
      </c>
      <c r="B841" s="77" t="s">
        <v>438</v>
      </c>
      <c r="C841" s="77">
        <f>VLOOKUP(B841,Площадь!D:E,2,0)</f>
        <v>83.5</v>
      </c>
      <c r="D841" s="113"/>
      <c r="E841">
        <v>31</v>
      </c>
      <c r="F841">
        <v>28</v>
      </c>
      <c r="G841">
        <v>31</v>
      </c>
      <c r="H841">
        <v>30</v>
      </c>
      <c r="I841">
        <v>31</v>
      </c>
      <c r="J841">
        <v>30</v>
      </c>
      <c r="K841">
        <v>31</v>
      </c>
      <c r="L841">
        <v>31</v>
      </c>
      <c r="M841">
        <v>30</v>
      </c>
      <c r="N841">
        <v>31</v>
      </c>
      <c r="O841">
        <v>30</v>
      </c>
      <c r="P841">
        <v>31</v>
      </c>
      <c r="Q841">
        <f t="shared" si="471"/>
        <v>365</v>
      </c>
      <c r="R841" s="50">
        <f>VLOOKUP(B841,'Общие показания'!A:H,8,0)</f>
        <v>0.46589115922279561</v>
      </c>
      <c r="S841" s="50">
        <f>VLOOKUP(B841,'Общие показания'!A:P,16,0)</f>
        <v>2.5441088407772021</v>
      </c>
      <c r="T841" s="50">
        <f t="shared" si="462"/>
        <v>0</v>
      </c>
      <c r="U841" s="50">
        <f t="shared" si="463"/>
        <v>0</v>
      </c>
      <c r="V841" s="50">
        <f t="shared" si="464"/>
        <v>0</v>
      </c>
      <c r="W841" s="50">
        <f t="shared" si="465"/>
        <v>0.46589115922279561</v>
      </c>
      <c r="X841" s="50">
        <f t="shared" si="466"/>
        <v>0</v>
      </c>
      <c r="Y841" s="50"/>
      <c r="Z841" s="50"/>
      <c r="AA841" s="50"/>
      <c r="AB841" s="50"/>
      <c r="AC841" s="50"/>
      <c r="AD841" s="50">
        <f t="shared" si="469"/>
        <v>0.9861162885457091</v>
      </c>
      <c r="AE841" s="50">
        <f t="shared" si="470"/>
        <v>0.68644765285853437</v>
      </c>
      <c r="AF841" s="50">
        <f t="shared" si="467"/>
        <v>0.87154489937295887</v>
      </c>
      <c r="AG841" s="50">
        <f t="shared" si="468"/>
        <v>0</v>
      </c>
      <c r="AI841" s="50">
        <f t="shared" si="472"/>
        <v>0</v>
      </c>
      <c r="AJ841" s="50">
        <f t="shared" si="473"/>
        <v>0</v>
      </c>
      <c r="AK841" s="50">
        <f t="shared" si="474"/>
        <v>0</v>
      </c>
      <c r="AL841" s="50">
        <f t="shared" si="475"/>
        <v>0.94558678339976465</v>
      </c>
      <c r="AR841" s="50">
        <f t="shared" si="476"/>
        <v>1.2437896980127598</v>
      </c>
      <c r="AS841" s="50">
        <f t="shared" si="477"/>
        <v>1.1132226567463599</v>
      </c>
      <c r="AT841" s="50">
        <f t="shared" si="478"/>
        <v>1.5287290694224869</v>
      </c>
      <c r="AV841" s="49">
        <f t="shared" si="479"/>
        <v>0</v>
      </c>
      <c r="AW841" s="49">
        <f t="shared" si="480"/>
        <v>0</v>
      </c>
      <c r="AX841" s="49">
        <f t="shared" si="481"/>
        <v>0</v>
      </c>
      <c r="AY841" s="49">
        <f t="shared" si="482"/>
        <v>3788.9149300582962</v>
      </c>
      <c r="AZ841" s="49">
        <f t="shared" si="483"/>
        <v>0</v>
      </c>
      <c r="BA841" s="49">
        <f t="shared" si="484"/>
        <v>0</v>
      </c>
      <c r="BB841" s="49">
        <f t="shared" si="485"/>
        <v>0</v>
      </c>
      <c r="BC841" s="49">
        <f t="shared" si="486"/>
        <v>0</v>
      </c>
      <c r="BD841" s="49">
        <f t="shared" si="487"/>
        <v>0</v>
      </c>
      <c r="BE841" s="49">
        <f t="shared" si="488"/>
        <v>5985.8704340780923</v>
      </c>
      <c r="BF841" s="49">
        <f t="shared" si="489"/>
        <v>4830.9629922909944</v>
      </c>
      <c r="BG841" s="49">
        <f t="shared" si="490"/>
        <v>6443.1994308757439</v>
      </c>
      <c r="BH841" s="72">
        <f t="shared" si="491"/>
        <v>21048.947787303128</v>
      </c>
      <c r="BI841" s="49">
        <f>VLOOKUP(A841,'1_12'!A:O,15,0)</f>
        <v>32276.699999999997</v>
      </c>
      <c r="BJ841" s="73">
        <f t="shared" si="492"/>
        <v>-11227.752212696869</v>
      </c>
      <c r="BK841" s="50">
        <f t="shared" si="493"/>
        <v>7.8256768538736213E-3</v>
      </c>
    </row>
    <row r="842" spans="1:63" x14ac:dyDescent="0.3">
      <c r="A842" s="77" t="s">
        <v>1973</v>
      </c>
      <c r="B842" s="77" t="s">
        <v>441</v>
      </c>
      <c r="C842" s="77">
        <f>VLOOKUP(B842,Площадь!D:E,2,0)</f>
        <v>78.900000000000006</v>
      </c>
      <c r="D842" s="113"/>
      <c r="E842">
        <v>31</v>
      </c>
      <c r="F842">
        <v>28</v>
      </c>
      <c r="G842">
        <v>31</v>
      </c>
      <c r="H842">
        <v>30</v>
      </c>
      <c r="I842">
        <v>31</v>
      </c>
      <c r="J842">
        <v>30</v>
      </c>
      <c r="K842">
        <v>31</v>
      </c>
      <c r="L842">
        <v>31</v>
      </c>
      <c r="M842">
        <v>30</v>
      </c>
      <c r="N842">
        <v>31</v>
      </c>
      <c r="O842">
        <v>30</v>
      </c>
      <c r="P842">
        <v>31</v>
      </c>
      <c r="Q842">
        <f t="shared" si="471"/>
        <v>365</v>
      </c>
      <c r="R842" s="50">
        <f>VLOOKUP(B842,'Общие показания'!A:H,8,0)</f>
        <v>0</v>
      </c>
      <c r="S842" s="50">
        <f>VLOOKUP(B842,'Общие показания'!A:P,16,0)</f>
        <v>0</v>
      </c>
      <c r="T842" s="50">
        <f t="shared" si="462"/>
        <v>0</v>
      </c>
      <c r="U842" s="50">
        <f t="shared" si="463"/>
        <v>0</v>
      </c>
      <c r="V842" s="50">
        <f t="shared" si="464"/>
        <v>0</v>
      </c>
      <c r="W842" s="50">
        <f t="shared" si="465"/>
        <v>0</v>
      </c>
      <c r="X842" s="50">
        <f t="shared" si="466"/>
        <v>0</v>
      </c>
      <c r="Y842" s="50"/>
      <c r="Z842" s="50"/>
      <c r="AA842" s="50"/>
      <c r="AB842" s="50"/>
      <c r="AC842" s="50"/>
      <c r="AD842" s="50">
        <f t="shared" si="469"/>
        <v>0</v>
      </c>
      <c r="AE842" s="50">
        <f t="shared" si="470"/>
        <v>0</v>
      </c>
      <c r="AF842" s="50">
        <f t="shared" si="467"/>
        <v>0</v>
      </c>
      <c r="AG842" s="50">
        <f t="shared" si="468"/>
        <v>0</v>
      </c>
      <c r="AI842" s="50">
        <f t="shared" si="472"/>
        <v>0</v>
      </c>
      <c r="AJ842" s="50">
        <f t="shared" si="473"/>
        <v>0</v>
      </c>
      <c r="AK842" s="50">
        <f t="shared" si="474"/>
        <v>0</v>
      </c>
      <c r="AL842" s="50">
        <f t="shared" si="475"/>
        <v>0.89349457736816107</v>
      </c>
      <c r="AR842" s="50">
        <f t="shared" si="476"/>
        <v>1.175269546984512</v>
      </c>
      <c r="AS842" s="50">
        <f t="shared" si="477"/>
        <v>1.0518954205663211</v>
      </c>
      <c r="AT842" s="50">
        <f t="shared" si="478"/>
        <v>1.4445116596099907</v>
      </c>
      <c r="AV842" s="49">
        <f t="shared" si="479"/>
        <v>0</v>
      </c>
      <c r="AW842" s="49">
        <f t="shared" si="480"/>
        <v>0</v>
      </c>
      <c r="AX842" s="49">
        <f t="shared" si="481"/>
        <v>0</v>
      </c>
      <c r="AY842" s="49">
        <f t="shared" si="482"/>
        <v>2398.4611037039967</v>
      </c>
      <c r="AZ842" s="49">
        <f t="shared" si="483"/>
        <v>0</v>
      </c>
      <c r="BA842" s="49">
        <f t="shared" si="484"/>
        <v>0</v>
      </c>
      <c r="BB842" s="49">
        <f t="shared" si="485"/>
        <v>0</v>
      </c>
      <c r="BC842" s="49">
        <f t="shared" si="486"/>
        <v>0</v>
      </c>
      <c r="BD842" s="49">
        <f t="shared" si="487"/>
        <v>0</v>
      </c>
      <c r="BE842" s="49">
        <f t="shared" si="488"/>
        <v>3154.8465611433448</v>
      </c>
      <c r="BF842" s="49">
        <f t="shared" si="489"/>
        <v>2823.6659911514098</v>
      </c>
      <c r="BG842" s="49">
        <f t="shared" si="490"/>
        <v>3877.5893185906748</v>
      </c>
      <c r="BH842" s="72">
        <f t="shared" si="491"/>
        <v>12254.562974589426</v>
      </c>
      <c r="BI842" s="49">
        <f>VLOOKUP(A842,'1_12'!A:O,15,0)</f>
        <v>30498.659999999989</v>
      </c>
      <c r="BJ842" s="73">
        <f t="shared" si="492"/>
        <v>-18244.097025410563</v>
      </c>
      <c r="BK842" s="50">
        <f t="shared" si="493"/>
        <v>4.8216848379055606E-3</v>
      </c>
    </row>
    <row r="843" spans="1:63" x14ac:dyDescent="0.3">
      <c r="A843" s="77" t="s">
        <v>1787</v>
      </c>
      <c r="B843" s="77" t="s">
        <v>498</v>
      </c>
      <c r="C843" s="77">
        <f>VLOOKUP(B843,Площадь!D:E,2,0)</f>
        <v>63.3</v>
      </c>
      <c r="D843" s="113"/>
      <c r="E843">
        <v>31</v>
      </c>
      <c r="F843">
        <v>28</v>
      </c>
      <c r="G843">
        <v>31</v>
      </c>
      <c r="H843">
        <v>30</v>
      </c>
      <c r="I843">
        <v>31</v>
      </c>
      <c r="J843">
        <v>30</v>
      </c>
      <c r="K843">
        <v>31</v>
      </c>
      <c r="L843">
        <v>31</v>
      </c>
      <c r="M843">
        <v>30</v>
      </c>
      <c r="N843">
        <v>31</v>
      </c>
      <c r="O843">
        <v>30</v>
      </c>
      <c r="P843">
        <v>31</v>
      </c>
      <c r="Q843">
        <f t="shared" si="471"/>
        <v>365</v>
      </c>
      <c r="R843" s="50">
        <f>VLOOKUP(B843,'Общие показания'!A:H,8,0)</f>
        <v>0.35318455543476601</v>
      </c>
      <c r="S843" s="50">
        <f>VLOOKUP(B843,'Общие показания'!A:P,16,0)</f>
        <v>0.82181544456523348</v>
      </c>
      <c r="T843" s="50">
        <f t="shared" si="462"/>
        <v>0</v>
      </c>
      <c r="U843" s="50">
        <f t="shared" si="463"/>
        <v>0</v>
      </c>
      <c r="V843" s="50">
        <f t="shared" si="464"/>
        <v>0</v>
      </c>
      <c r="W843" s="50">
        <f t="shared" si="465"/>
        <v>0.35318455543476601</v>
      </c>
      <c r="X843" s="50">
        <f t="shared" si="466"/>
        <v>0</v>
      </c>
      <c r="Y843" s="50"/>
      <c r="Z843" s="50"/>
      <c r="AA843" s="50"/>
      <c r="AB843" s="50"/>
      <c r="AC843" s="50"/>
      <c r="AD843" s="50">
        <f t="shared" si="469"/>
        <v>0.31854203054325242</v>
      </c>
      <c r="AE843" s="50">
        <f t="shared" si="470"/>
        <v>0.22174101750786726</v>
      </c>
      <c r="AF843" s="50">
        <f t="shared" si="467"/>
        <v>0.28153239651411388</v>
      </c>
      <c r="AG843" s="50">
        <f t="shared" si="468"/>
        <v>0</v>
      </c>
      <c r="AI843" s="50">
        <f t="shared" si="472"/>
        <v>0</v>
      </c>
      <c r="AJ843" s="50">
        <f t="shared" si="473"/>
        <v>0</v>
      </c>
      <c r="AK843" s="50">
        <f t="shared" si="474"/>
        <v>0</v>
      </c>
      <c r="AL843" s="50">
        <f t="shared" si="475"/>
        <v>0.71683405256533062</v>
      </c>
      <c r="AR843" s="50">
        <f t="shared" si="476"/>
        <v>0.94289686088871494</v>
      </c>
      <c r="AS843" s="50">
        <f t="shared" si="477"/>
        <v>0.8439160978687974</v>
      </c>
      <c r="AT843" s="50">
        <f t="shared" si="478"/>
        <v>1.1589047915502206</v>
      </c>
      <c r="AV843" s="49">
        <f t="shared" si="479"/>
        <v>0</v>
      </c>
      <c r="AW843" s="49">
        <f t="shared" si="480"/>
        <v>0</v>
      </c>
      <c r="AX843" s="49">
        <f t="shared" si="481"/>
        <v>0</v>
      </c>
      <c r="AY843" s="49">
        <f t="shared" si="482"/>
        <v>2872.3151505711394</v>
      </c>
      <c r="AZ843" s="49">
        <f t="shared" si="483"/>
        <v>0</v>
      </c>
      <c r="BA843" s="49">
        <f t="shared" si="484"/>
        <v>0</v>
      </c>
      <c r="BB843" s="49">
        <f t="shared" si="485"/>
        <v>0</v>
      </c>
      <c r="BC843" s="49">
        <f t="shared" si="486"/>
        <v>0</v>
      </c>
      <c r="BD843" s="49">
        <f t="shared" si="487"/>
        <v>0</v>
      </c>
      <c r="BE843" s="49">
        <f t="shared" si="488"/>
        <v>3386.1561026043164</v>
      </c>
      <c r="BF843" s="49">
        <f t="shared" si="489"/>
        <v>2860.6073342325039</v>
      </c>
      <c r="BG843" s="49">
        <f t="shared" si="490"/>
        <v>3866.6519701523771</v>
      </c>
      <c r="BH843" s="72">
        <f t="shared" si="491"/>
        <v>12985.730557560337</v>
      </c>
      <c r="BI843" s="49">
        <f>VLOOKUP(A843,'1_12'!A:O,15,0)</f>
        <v>24468.48</v>
      </c>
      <c r="BJ843" s="73">
        <f t="shared" si="492"/>
        <v>-11482.749442439663</v>
      </c>
      <c r="BK843" s="50">
        <f t="shared" si="493"/>
        <v>6.3685516098908159E-3</v>
      </c>
    </row>
    <row r="844" spans="1:63" x14ac:dyDescent="0.3">
      <c r="A844" s="77" t="s">
        <v>1649</v>
      </c>
      <c r="B844" s="77" t="s">
        <v>420</v>
      </c>
      <c r="C844" s="77">
        <f>VLOOKUP(B844,Площадь!D:E,2,0)</f>
        <v>56.9</v>
      </c>
      <c r="D844" s="113"/>
      <c r="E844">
        <v>31</v>
      </c>
      <c r="F844">
        <v>28</v>
      </c>
      <c r="G844">
        <v>31</v>
      </c>
      <c r="H844">
        <v>30</v>
      </c>
      <c r="I844">
        <v>31</v>
      </c>
      <c r="J844">
        <v>30</v>
      </c>
      <c r="K844">
        <v>31</v>
      </c>
      <c r="L844">
        <v>31</v>
      </c>
      <c r="M844">
        <v>30</v>
      </c>
      <c r="N844">
        <v>31</v>
      </c>
      <c r="O844">
        <v>30</v>
      </c>
      <c r="P844">
        <v>31</v>
      </c>
      <c r="Q844">
        <f t="shared" si="471"/>
        <v>365</v>
      </c>
      <c r="R844" s="50">
        <f>VLOOKUP(B844,'Общие показания'!A:H,8,0)</f>
        <v>0.31747553245242</v>
      </c>
      <c r="S844" s="50">
        <f>VLOOKUP(B844,'Общие показания'!A:P,16,0)</f>
        <v>0</v>
      </c>
      <c r="T844" s="50">
        <f t="shared" si="462"/>
        <v>0</v>
      </c>
      <c r="U844" s="50">
        <f t="shared" si="463"/>
        <v>0</v>
      </c>
      <c r="V844" s="50">
        <f t="shared" si="464"/>
        <v>0</v>
      </c>
      <c r="W844" s="50">
        <f t="shared" si="465"/>
        <v>0.31747553245242</v>
      </c>
      <c r="X844" s="50">
        <f t="shared" si="466"/>
        <v>0</v>
      </c>
      <c r="Y844" s="50"/>
      <c r="Z844" s="50"/>
      <c r="AA844" s="50"/>
      <c r="AB844" s="50"/>
      <c r="AC844" s="50"/>
      <c r="AD844" s="50">
        <f t="shared" si="469"/>
        <v>0</v>
      </c>
      <c r="AE844" s="50">
        <f t="shared" si="470"/>
        <v>0</v>
      </c>
      <c r="AF844" s="50">
        <f t="shared" si="467"/>
        <v>0</v>
      </c>
      <c r="AG844" s="50">
        <f t="shared" si="468"/>
        <v>0</v>
      </c>
      <c r="AI844" s="50">
        <f t="shared" si="472"/>
        <v>0</v>
      </c>
      <c r="AJ844" s="50">
        <f t="shared" si="473"/>
        <v>0</v>
      </c>
      <c r="AK844" s="50">
        <f t="shared" si="474"/>
        <v>0</v>
      </c>
      <c r="AL844" s="50">
        <f t="shared" si="475"/>
        <v>0.64435793982570799</v>
      </c>
      <c r="AR844" s="50">
        <f t="shared" si="476"/>
        <v>0.84756447684941361</v>
      </c>
      <c r="AS844" s="50">
        <f t="shared" si="477"/>
        <v>0.75859124753135188</v>
      </c>
      <c r="AT844" s="50">
        <f t="shared" si="478"/>
        <v>1.0417327431154433</v>
      </c>
      <c r="AV844" s="49">
        <f t="shared" si="479"/>
        <v>0</v>
      </c>
      <c r="AW844" s="49">
        <f t="shared" si="480"/>
        <v>0</v>
      </c>
      <c r="AX844" s="49">
        <f t="shared" si="481"/>
        <v>0</v>
      </c>
      <c r="AY844" s="49">
        <f t="shared" si="482"/>
        <v>2581.9072996445157</v>
      </c>
      <c r="AZ844" s="49">
        <f t="shared" si="483"/>
        <v>0</v>
      </c>
      <c r="BA844" s="49">
        <f t="shared" si="484"/>
        <v>0</v>
      </c>
      <c r="BB844" s="49">
        <f t="shared" si="485"/>
        <v>0</v>
      </c>
      <c r="BC844" s="49">
        <f t="shared" si="486"/>
        <v>0</v>
      </c>
      <c r="BD844" s="49">
        <f t="shared" si="487"/>
        <v>0</v>
      </c>
      <c r="BE844" s="49">
        <f t="shared" si="488"/>
        <v>2275.1681790754919</v>
      </c>
      <c r="BF844" s="49">
        <f t="shared" si="489"/>
        <v>2036.3320012232598</v>
      </c>
      <c r="BG844" s="49">
        <f t="shared" si="490"/>
        <v>2796.3857063093715</v>
      </c>
      <c r="BH844" s="72">
        <f t="shared" si="491"/>
        <v>9689.7931862526384</v>
      </c>
      <c r="BI844" s="49">
        <f>VLOOKUP(A844,'1_12'!A:O,15,0)</f>
        <v>21994.560000000001</v>
      </c>
      <c r="BJ844" s="73">
        <f t="shared" si="492"/>
        <v>-12304.766813747363</v>
      </c>
      <c r="BK844" s="50">
        <f t="shared" si="493"/>
        <v>5.2866460746548577E-3</v>
      </c>
    </row>
    <row r="845" spans="1:63" x14ac:dyDescent="0.3">
      <c r="A845" s="77" t="s">
        <v>1865</v>
      </c>
      <c r="B845" s="77" t="s">
        <v>448</v>
      </c>
      <c r="C845" s="77">
        <f>VLOOKUP(B845,Площадь!D:E,2,0)</f>
        <v>83.5</v>
      </c>
      <c r="D845" s="113"/>
      <c r="E845">
        <v>31</v>
      </c>
      <c r="F845">
        <v>28</v>
      </c>
      <c r="G845">
        <v>31</v>
      </c>
      <c r="H845">
        <v>30</v>
      </c>
      <c r="I845">
        <v>31</v>
      </c>
      <c r="J845">
        <v>30</v>
      </c>
      <c r="K845">
        <v>31</v>
      </c>
      <c r="L845">
        <v>31</v>
      </c>
      <c r="M845">
        <v>30</v>
      </c>
      <c r="N845">
        <v>31</v>
      </c>
      <c r="O845">
        <v>30</v>
      </c>
      <c r="P845">
        <v>31</v>
      </c>
      <c r="Q845">
        <f t="shared" si="471"/>
        <v>365</v>
      </c>
      <c r="R845" s="50">
        <f>VLOOKUP(B845,'Общие показания'!A:H,8,0)</f>
        <v>0</v>
      </c>
      <c r="S845" s="50">
        <f>VLOOKUP(B845,'Общие показания'!A:P,16,0)</f>
        <v>0</v>
      </c>
      <c r="T845" s="50">
        <f t="shared" si="462"/>
        <v>0</v>
      </c>
      <c r="U845" s="50">
        <f t="shared" si="463"/>
        <v>0</v>
      </c>
      <c r="V845" s="50">
        <f t="shared" si="464"/>
        <v>0</v>
      </c>
      <c r="W845" s="50">
        <f t="shared" si="465"/>
        <v>0</v>
      </c>
      <c r="X845" s="50">
        <f t="shared" si="466"/>
        <v>0</v>
      </c>
      <c r="Y845" s="50"/>
      <c r="Z845" s="50"/>
      <c r="AA845" s="50"/>
      <c r="AB845" s="50"/>
      <c r="AC845" s="50"/>
      <c r="AD845" s="50">
        <f t="shared" si="469"/>
        <v>0</v>
      </c>
      <c r="AE845" s="50">
        <f t="shared" si="470"/>
        <v>0</v>
      </c>
      <c r="AF845" s="50">
        <f t="shared" si="467"/>
        <v>0</v>
      </c>
      <c r="AG845" s="50">
        <f t="shared" si="468"/>
        <v>0</v>
      </c>
      <c r="AI845" s="50">
        <f t="shared" si="472"/>
        <v>0</v>
      </c>
      <c r="AJ845" s="50">
        <f t="shared" si="473"/>
        <v>0</v>
      </c>
      <c r="AK845" s="50">
        <f t="shared" si="474"/>
        <v>0</v>
      </c>
      <c r="AL845" s="50">
        <f t="shared" si="475"/>
        <v>0.94558678339976465</v>
      </c>
      <c r="AR845" s="50">
        <f t="shared" si="476"/>
        <v>1.2437896980127598</v>
      </c>
      <c r="AS845" s="50">
        <f t="shared" si="477"/>
        <v>1.1132226567463599</v>
      </c>
      <c r="AT845" s="50">
        <f t="shared" si="478"/>
        <v>1.5287290694224869</v>
      </c>
      <c r="AV845" s="49">
        <f t="shared" si="479"/>
        <v>0</v>
      </c>
      <c r="AW845" s="49">
        <f t="shared" si="480"/>
        <v>0</v>
      </c>
      <c r="AX845" s="49">
        <f t="shared" si="481"/>
        <v>0</v>
      </c>
      <c r="AY845" s="49">
        <f t="shared" si="482"/>
        <v>2538.2953378869925</v>
      </c>
      <c r="AZ845" s="49">
        <f t="shared" si="483"/>
        <v>0</v>
      </c>
      <c r="BA845" s="49">
        <f t="shared" si="484"/>
        <v>0</v>
      </c>
      <c r="BB845" s="49">
        <f t="shared" si="485"/>
        <v>0</v>
      </c>
      <c r="BC845" s="49">
        <f t="shared" si="486"/>
        <v>0</v>
      </c>
      <c r="BD845" s="49">
        <f t="shared" si="487"/>
        <v>0</v>
      </c>
      <c r="BE845" s="49">
        <f t="shared" si="488"/>
        <v>3338.7793137575322</v>
      </c>
      <c r="BF845" s="49">
        <f t="shared" si="489"/>
        <v>2988.2903708636586</v>
      </c>
      <c r="BG845" s="49">
        <f t="shared" si="490"/>
        <v>4103.6591647949472</v>
      </c>
      <c r="BH845" s="72">
        <f t="shared" si="491"/>
        <v>12969.02418730313</v>
      </c>
      <c r="BI845" s="49">
        <f>VLOOKUP(A845,'1_12'!A:O,15,0)</f>
        <v>32276.699999999997</v>
      </c>
      <c r="BJ845" s="73">
        <f t="shared" si="492"/>
        <v>-19307.675812696867</v>
      </c>
      <c r="BK845" s="50">
        <f t="shared" si="493"/>
        <v>4.8216848379055606E-3</v>
      </c>
    </row>
    <row r="846" spans="1:63" x14ac:dyDescent="0.3">
      <c r="A846" s="77" t="s">
        <v>2001</v>
      </c>
      <c r="B846" s="77" t="s">
        <v>460</v>
      </c>
      <c r="C846" s="77">
        <f>VLOOKUP(B846,Площадь!D:E,2,0)</f>
        <v>78.900000000000006</v>
      </c>
      <c r="D846" s="113"/>
      <c r="E846">
        <v>31</v>
      </c>
      <c r="F846">
        <v>28</v>
      </c>
      <c r="G846">
        <v>31</v>
      </c>
      <c r="H846">
        <v>30</v>
      </c>
      <c r="I846">
        <v>31</v>
      </c>
      <c r="J846">
        <v>30</v>
      </c>
      <c r="K846">
        <v>31</v>
      </c>
      <c r="L846">
        <v>31</v>
      </c>
      <c r="M846">
        <v>30</v>
      </c>
      <c r="N846">
        <v>31</v>
      </c>
      <c r="O846">
        <v>30</v>
      </c>
      <c r="P846">
        <v>31</v>
      </c>
      <c r="Q846">
        <f t="shared" si="471"/>
        <v>365</v>
      </c>
      <c r="R846" s="50">
        <f>VLOOKUP(B846,'Общие показания'!A:H,8,0)</f>
        <v>0.44022529895423446</v>
      </c>
      <c r="S846" s="50">
        <f>VLOOKUP(B846,'Общие показания'!A:P,16,0)</f>
        <v>4.1807747010457668</v>
      </c>
      <c r="T846" s="50">
        <f t="shared" si="462"/>
        <v>0</v>
      </c>
      <c r="U846" s="50">
        <f t="shared" si="463"/>
        <v>0</v>
      </c>
      <c r="V846" s="50">
        <f t="shared" si="464"/>
        <v>0</v>
      </c>
      <c r="W846" s="50">
        <f t="shared" si="465"/>
        <v>0.44022529895423446</v>
      </c>
      <c r="X846" s="50">
        <f t="shared" si="466"/>
        <v>0</v>
      </c>
      <c r="Y846" s="50"/>
      <c r="Z846" s="50"/>
      <c r="AA846" s="50"/>
      <c r="AB846" s="50"/>
      <c r="AC846" s="50"/>
      <c r="AD846" s="50">
        <f t="shared" si="469"/>
        <v>1.620500650507386</v>
      </c>
      <c r="AE846" s="50">
        <f t="shared" si="470"/>
        <v>1.1280503941751501</v>
      </c>
      <c r="AF846" s="50">
        <f t="shared" si="467"/>
        <v>1.4322236563632307</v>
      </c>
      <c r="AG846" s="50">
        <f t="shared" si="468"/>
        <v>0</v>
      </c>
      <c r="AI846" s="50">
        <f t="shared" si="472"/>
        <v>0</v>
      </c>
      <c r="AJ846" s="50">
        <f t="shared" si="473"/>
        <v>0</v>
      </c>
      <c r="AK846" s="50">
        <f t="shared" si="474"/>
        <v>0</v>
      </c>
      <c r="AL846" s="50">
        <f t="shared" si="475"/>
        <v>0.89349457736816107</v>
      </c>
      <c r="AR846" s="50">
        <f t="shared" si="476"/>
        <v>1.175269546984512</v>
      </c>
      <c r="AS846" s="50">
        <f t="shared" si="477"/>
        <v>1.0518954205663211</v>
      </c>
      <c r="AT846" s="50">
        <f t="shared" si="478"/>
        <v>1.4445116596099907</v>
      </c>
      <c r="AV846" s="49">
        <f t="shared" si="479"/>
        <v>0</v>
      </c>
      <c r="AW846" s="49">
        <f t="shared" si="480"/>
        <v>0</v>
      </c>
      <c r="AX846" s="49">
        <f t="shared" si="481"/>
        <v>0</v>
      </c>
      <c r="AY846" s="49">
        <f t="shared" si="482"/>
        <v>3580.1842872047855</v>
      </c>
      <c r="AZ846" s="49">
        <f t="shared" si="483"/>
        <v>0</v>
      </c>
      <c r="BA846" s="49">
        <f t="shared" si="484"/>
        <v>0</v>
      </c>
      <c r="BB846" s="49">
        <f t="shared" si="485"/>
        <v>0</v>
      </c>
      <c r="BC846" s="49">
        <f t="shared" si="486"/>
        <v>0</v>
      </c>
      <c r="BD846" s="49">
        <f t="shared" si="487"/>
        <v>0</v>
      </c>
      <c r="BE846" s="49">
        <f t="shared" si="488"/>
        <v>7504.8536873393514</v>
      </c>
      <c r="BF846" s="49">
        <f t="shared" si="489"/>
        <v>5851.7593472594162</v>
      </c>
      <c r="BG846" s="49">
        <f t="shared" si="490"/>
        <v>7722.1932127858772</v>
      </c>
      <c r="BH846" s="72">
        <f t="shared" si="491"/>
        <v>24658.990534589433</v>
      </c>
      <c r="BI846" s="49">
        <f>VLOOKUP(A846,'1_12'!A:O,15,0)</f>
        <v>30498.659999999989</v>
      </c>
      <c r="BJ846" s="73">
        <f t="shared" si="492"/>
        <v>-5839.6694654105559</v>
      </c>
      <c r="BK846" s="50">
        <f t="shared" si="493"/>
        <v>9.7023354504953366E-3</v>
      </c>
    </row>
    <row r="847" spans="1:63" x14ac:dyDescent="0.3">
      <c r="A847" s="77" t="s">
        <v>1489</v>
      </c>
      <c r="B847" s="77" t="s">
        <v>471</v>
      </c>
      <c r="C847" s="77">
        <f>VLOOKUP(B847,Площадь!D:E,2,0)</f>
        <v>63.3</v>
      </c>
      <c r="D847" s="113"/>
      <c r="E847">
        <v>31</v>
      </c>
      <c r="F847">
        <v>28</v>
      </c>
      <c r="G847">
        <v>31</v>
      </c>
      <c r="H847">
        <v>30</v>
      </c>
      <c r="I847">
        <v>31</v>
      </c>
      <c r="J847">
        <v>25</v>
      </c>
      <c r="Q847">
        <f t="shared" si="471"/>
        <v>176</v>
      </c>
      <c r="R847" s="50">
        <f>VLOOKUP(B847,'Общие показания'!A:H,8,0)</f>
        <v>0.35318455543476601</v>
      </c>
      <c r="S847" s="50"/>
      <c r="T847" s="50">
        <f t="shared" si="462"/>
        <v>0</v>
      </c>
      <c r="U847" s="50">
        <f t="shared" si="463"/>
        <v>0</v>
      </c>
      <c r="V847" s="50">
        <f t="shared" si="464"/>
        <v>0</v>
      </c>
      <c r="W847" s="50">
        <f t="shared" si="465"/>
        <v>0.35318455543476601</v>
      </c>
      <c r="X847" s="50">
        <f t="shared" si="466"/>
        <v>0</v>
      </c>
      <c r="Y847" s="50"/>
      <c r="Z847" s="50"/>
      <c r="AA847" s="50"/>
      <c r="AB847" s="50"/>
      <c r="AC847" s="50"/>
      <c r="AD847" s="50">
        <f t="shared" si="469"/>
        <v>0</v>
      </c>
      <c r="AE847" s="50">
        <f t="shared" si="470"/>
        <v>0</v>
      </c>
      <c r="AF847" s="50">
        <f t="shared" si="467"/>
        <v>0</v>
      </c>
      <c r="AG847" s="50">
        <f t="shared" si="468"/>
        <v>0</v>
      </c>
      <c r="AI847" s="50">
        <f t="shared" si="472"/>
        <v>0</v>
      </c>
      <c r="AJ847" s="50">
        <f t="shared" si="473"/>
        <v>0</v>
      </c>
      <c r="AK847" s="50">
        <f t="shared" si="474"/>
        <v>0</v>
      </c>
      <c r="AL847" s="50">
        <f t="shared" si="475"/>
        <v>0.71683405256533062</v>
      </c>
      <c r="AR847" s="50">
        <f t="shared" si="476"/>
        <v>0</v>
      </c>
      <c r="AS847" s="50">
        <f t="shared" si="477"/>
        <v>0</v>
      </c>
      <c r="AT847" s="50">
        <f t="shared" si="478"/>
        <v>0</v>
      </c>
      <c r="AV847" s="49">
        <f t="shared" si="479"/>
        <v>0</v>
      </c>
      <c r="AW847" s="49">
        <f t="shared" si="480"/>
        <v>0</v>
      </c>
      <c r="AX847" s="49">
        <f t="shared" si="481"/>
        <v>0</v>
      </c>
      <c r="AY847" s="49">
        <f t="shared" si="482"/>
        <v>2872.3151505711394</v>
      </c>
      <c r="AZ847" s="49">
        <f t="shared" si="483"/>
        <v>0</v>
      </c>
      <c r="BA847" s="49">
        <f t="shared" si="484"/>
        <v>0</v>
      </c>
      <c r="BB847" s="49">
        <f t="shared" si="485"/>
        <v>0</v>
      </c>
      <c r="BC847" s="49">
        <f t="shared" si="486"/>
        <v>0</v>
      </c>
      <c r="BD847" s="49">
        <f t="shared" si="487"/>
        <v>0</v>
      </c>
      <c r="BE847" s="49">
        <f t="shared" si="488"/>
        <v>0</v>
      </c>
      <c r="BF847" s="49">
        <f t="shared" si="489"/>
        <v>0</v>
      </c>
      <c r="BG847" s="49">
        <f t="shared" si="490"/>
        <v>0</v>
      </c>
      <c r="BH847" s="72">
        <f t="shared" si="491"/>
        <v>2872.3151505711394</v>
      </c>
      <c r="BI847" s="49">
        <f>VLOOKUP(A847,'1_12'!A:O,15,0)</f>
        <v>7703.0399999999991</v>
      </c>
      <c r="BJ847" s="73">
        <f t="shared" si="492"/>
        <v>-4830.7248494288597</v>
      </c>
      <c r="BK847" s="50">
        <f t="shared" si="493"/>
        <v>1.4086606213798009E-3</v>
      </c>
    </row>
    <row r="848" spans="1:63" x14ac:dyDescent="0.3">
      <c r="A848" s="77" t="s">
        <v>2785</v>
      </c>
      <c r="B848" s="77" t="s">
        <v>471</v>
      </c>
      <c r="C848" s="77">
        <f>VLOOKUP(B848,Площадь!D:E,2,0)</f>
        <v>63.3</v>
      </c>
      <c r="D848" s="113">
        <v>45103</v>
      </c>
      <c r="J848">
        <f>30-J847</f>
        <v>5</v>
      </c>
      <c r="K848">
        <v>31</v>
      </c>
      <c r="L848">
        <v>31</v>
      </c>
      <c r="M848">
        <v>30</v>
      </c>
      <c r="N848">
        <v>31</v>
      </c>
      <c r="O848">
        <v>30</v>
      </c>
      <c r="P848">
        <v>31</v>
      </c>
      <c r="Q848">
        <f t="shared" si="471"/>
        <v>189</v>
      </c>
      <c r="R848" s="50"/>
      <c r="S848" s="50">
        <f>VLOOKUP(B848,'Общие показания'!A:P,16,0)</f>
        <v>5.2958154445652319</v>
      </c>
      <c r="T848" s="50">
        <f t="shared" si="462"/>
        <v>0</v>
      </c>
      <c r="U848" s="50">
        <f t="shared" si="463"/>
        <v>0</v>
      </c>
      <c r="V848" s="50">
        <f t="shared" si="464"/>
        <v>0</v>
      </c>
      <c r="W848" s="50">
        <f t="shared" si="465"/>
        <v>0</v>
      </c>
      <c r="X848" s="50">
        <f t="shared" si="466"/>
        <v>0</v>
      </c>
      <c r="Y848" s="50"/>
      <c r="Z848" s="50"/>
      <c r="AA848" s="50"/>
      <c r="AB848" s="50"/>
      <c r="AC848" s="50"/>
      <c r="AD848" s="50">
        <f t="shared" si="469"/>
        <v>2.0526990776944705</v>
      </c>
      <c r="AE848" s="50">
        <f t="shared" si="470"/>
        <v>1.4289090244988212</v>
      </c>
      <c r="AF848" s="50">
        <f t="shared" si="467"/>
        <v>1.8142073423719405</v>
      </c>
      <c r="AG848" s="50">
        <f t="shared" si="468"/>
        <v>0</v>
      </c>
      <c r="AI848" s="50">
        <f t="shared" si="472"/>
        <v>0</v>
      </c>
      <c r="AJ848" s="50">
        <f t="shared" si="473"/>
        <v>0</v>
      </c>
      <c r="AK848" s="50">
        <f t="shared" si="474"/>
        <v>0</v>
      </c>
      <c r="AL848" s="50">
        <f t="shared" si="475"/>
        <v>0</v>
      </c>
      <c r="AR848" s="50">
        <f t="shared" si="476"/>
        <v>0.94289686088871494</v>
      </c>
      <c r="AS848" s="50">
        <f t="shared" si="477"/>
        <v>0.8439160978687974</v>
      </c>
      <c r="AT848" s="50">
        <f t="shared" si="478"/>
        <v>1.1589047915502206</v>
      </c>
      <c r="AV848" s="49">
        <f t="shared" si="479"/>
        <v>0</v>
      </c>
      <c r="AW848" s="49">
        <f t="shared" si="480"/>
        <v>0</v>
      </c>
      <c r="AX848" s="49">
        <f t="shared" si="481"/>
        <v>0</v>
      </c>
      <c r="AY848" s="49">
        <f t="shared" si="482"/>
        <v>0</v>
      </c>
      <c r="AZ848" s="49">
        <f t="shared" si="483"/>
        <v>0</v>
      </c>
      <c r="BA848" s="49">
        <f t="shared" si="484"/>
        <v>0</v>
      </c>
      <c r="BB848" s="49">
        <f t="shared" si="485"/>
        <v>0</v>
      </c>
      <c r="BC848" s="49">
        <f t="shared" si="486"/>
        <v>0</v>
      </c>
      <c r="BD848" s="49">
        <f t="shared" si="487"/>
        <v>0</v>
      </c>
      <c r="BE848" s="49">
        <f t="shared" si="488"/>
        <v>8041.257913695159</v>
      </c>
      <c r="BF848" s="49">
        <f t="shared" si="489"/>
        <v>6101.0808454787402</v>
      </c>
      <c r="BG848" s="49">
        <f t="shared" si="490"/>
        <v>7980.9032878152921</v>
      </c>
      <c r="BH848" s="72">
        <f t="shared" si="491"/>
        <v>22123.242046989191</v>
      </c>
      <c r="BI848" s="49">
        <f>VLOOKUP(A848,'1_12'!A:O,15,0)</f>
        <v>16765.439999999999</v>
      </c>
      <c r="BJ848" s="73">
        <f t="shared" si="492"/>
        <v>5357.8020469891926</v>
      </c>
      <c r="BK848" s="50">
        <f t="shared" si="493"/>
        <v>1.084983306328721E-2</v>
      </c>
    </row>
    <row r="849" spans="1:63" x14ac:dyDescent="0.3">
      <c r="A849" s="77" t="s">
        <v>1798</v>
      </c>
      <c r="B849" s="77" t="s">
        <v>331</v>
      </c>
      <c r="C849" s="77">
        <f>VLOOKUP(B849,Площадь!D:E,2,0)</f>
        <v>55.7</v>
      </c>
      <c r="D849" s="113"/>
      <c r="E849">
        <v>31</v>
      </c>
      <c r="F849">
        <v>28</v>
      </c>
      <c r="G849">
        <v>31</v>
      </c>
      <c r="H849">
        <v>30</v>
      </c>
      <c r="I849">
        <v>31</v>
      </c>
      <c r="J849">
        <v>30</v>
      </c>
      <c r="K849">
        <v>31</v>
      </c>
      <c r="L849">
        <v>31</v>
      </c>
      <c r="M849">
        <v>30</v>
      </c>
      <c r="N849">
        <v>31</v>
      </c>
      <c r="O849">
        <v>30</v>
      </c>
      <c r="P849">
        <v>31</v>
      </c>
      <c r="Q849">
        <f t="shared" ref="Q849:Q861" si="494">SUM(E849:P849)</f>
        <v>365</v>
      </c>
      <c r="R849" s="50">
        <f>VLOOKUP(B849,'Общие показания'!A:H,8,0)</f>
        <v>0.31078009064323014</v>
      </c>
      <c r="S849" s="50">
        <f>VLOOKUP(B849,'Общие показания'!A:P,16,0)</f>
        <v>5.0152199093567695</v>
      </c>
      <c r="T849" s="50">
        <f t="shared" si="462"/>
        <v>0</v>
      </c>
      <c r="U849" s="50">
        <f t="shared" si="463"/>
        <v>0</v>
      </c>
      <c r="V849" s="50">
        <f t="shared" si="464"/>
        <v>0</v>
      </c>
      <c r="W849" s="50">
        <f t="shared" si="465"/>
        <v>0.31078009064323014</v>
      </c>
      <c r="X849" s="50">
        <f t="shared" si="466"/>
        <v>0</v>
      </c>
      <c r="Y849" s="50"/>
      <c r="Z849" s="50"/>
      <c r="AA849" s="50"/>
      <c r="AB849" s="50"/>
      <c r="AC849" s="50"/>
      <c r="AD849" s="50">
        <f t="shared" si="469"/>
        <v>1.943938075284787</v>
      </c>
      <c r="AE849" s="50">
        <f t="shared" si="470"/>
        <v>1.3531991556995009</v>
      </c>
      <c r="AF849" s="50">
        <f t="shared" si="467"/>
        <v>1.7180826783724819</v>
      </c>
      <c r="AG849" s="50">
        <f t="shared" si="468"/>
        <v>0</v>
      </c>
      <c r="AI849" s="50">
        <f t="shared" si="472"/>
        <v>0</v>
      </c>
      <c r="AJ849" s="50">
        <f t="shared" si="473"/>
        <v>0</v>
      </c>
      <c r="AK849" s="50">
        <f t="shared" si="474"/>
        <v>0</v>
      </c>
      <c r="AL849" s="50">
        <f t="shared" si="475"/>
        <v>0.63076866868702874</v>
      </c>
      <c r="AR849" s="50">
        <f t="shared" si="476"/>
        <v>0.8296896548420446</v>
      </c>
      <c r="AS849" s="50">
        <f t="shared" si="477"/>
        <v>0.74259283809308085</v>
      </c>
      <c r="AT849" s="50">
        <f t="shared" si="478"/>
        <v>1.0197629840339224</v>
      </c>
      <c r="AV849" s="49">
        <f t="shared" si="479"/>
        <v>0</v>
      </c>
      <c r="AW849" s="49">
        <f t="shared" si="480"/>
        <v>0</v>
      </c>
      <c r="AX849" s="49">
        <f t="shared" si="481"/>
        <v>0</v>
      </c>
      <c r="AY849" s="49">
        <f t="shared" si="482"/>
        <v>2527.4558275957738</v>
      </c>
      <c r="AZ849" s="49">
        <f t="shared" si="483"/>
        <v>0</v>
      </c>
      <c r="BA849" s="49">
        <f t="shared" si="484"/>
        <v>0</v>
      </c>
      <c r="BB849" s="49">
        <f t="shared" si="485"/>
        <v>0</v>
      </c>
      <c r="BC849" s="49">
        <f t="shared" si="486"/>
        <v>0</v>
      </c>
      <c r="BD849" s="49">
        <f t="shared" si="487"/>
        <v>0</v>
      </c>
      <c r="BE849" s="49">
        <f t="shared" si="488"/>
        <v>7445.4153336432628</v>
      </c>
      <c r="BF849" s="49">
        <f t="shared" si="489"/>
        <v>5625.8601964570553</v>
      </c>
      <c r="BG849" s="49">
        <f t="shared" si="490"/>
        <v>7349.3633823372566</v>
      </c>
      <c r="BH849" s="72">
        <f t="shared" si="491"/>
        <v>22948.094740033346</v>
      </c>
      <c r="BI849" s="49">
        <f>VLOOKUP(A849,'1_12'!A:O,15,0)</f>
        <v>21530.699999999997</v>
      </c>
      <c r="BJ849" s="73">
        <f t="shared" si="492"/>
        <v>1417.3947400333491</v>
      </c>
      <c r="BK849" s="50">
        <f t="shared" si="493"/>
        <v>1.2789967303495029E-2</v>
      </c>
    </row>
    <row r="850" spans="1:63" x14ac:dyDescent="0.3">
      <c r="A850" s="77" t="s">
        <v>1938</v>
      </c>
      <c r="B850" s="77" t="s">
        <v>439</v>
      </c>
      <c r="C850" s="77">
        <f>VLOOKUP(B850,Площадь!D:E,2,0)</f>
        <v>56.9</v>
      </c>
      <c r="D850" s="113"/>
      <c r="E850">
        <v>31</v>
      </c>
      <c r="F850">
        <v>28</v>
      </c>
      <c r="G850">
        <v>31</v>
      </c>
      <c r="H850">
        <v>30</v>
      </c>
      <c r="I850">
        <v>31</v>
      </c>
      <c r="J850">
        <v>30</v>
      </c>
      <c r="K850">
        <v>31</v>
      </c>
      <c r="L850">
        <v>31</v>
      </c>
      <c r="M850">
        <v>30</v>
      </c>
      <c r="N850">
        <v>31</v>
      </c>
      <c r="O850">
        <v>30</v>
      </c>
      <c r="P850">
        <v>31</v>
      </c>
      <c r="Q850">
        <f t="shared" si="494"/>
        <v>365</v>
      </c>
      <c r="R850" s="50">
        <f>VLOOKUP(B850,'Общие показания'!A:H,8,0)</f>
        <v>0.31747553245242</v>
      </c>
      <c r="S850" s="50">
        <f>VLOOKUP(B850,'Общие показания'!A:P,16,0)</f>
        <v>4.8885244675475832</v>
      </c>
      <c r="T850" s="50">
        <f t="shared" si="462"/>
        <v>0</v>
      </c>
      <c r="U850" s="50">
        <f t="shared" si="463"/>
        <v>0</v>
      </c>
      <c r="V850" s="50">
        <f t="shared" si="464"/>
        <v>0</v>
      </c>
      <c r="W850" s="50">
        <f t="shared" si="465"/>
        <v>0.31747553245242</v>
      </c>
      <c r="X850" s="50">
        <f t="shared" si="466"/>
        <v>0</v>
      </c>
      <c r="Y850" s="50"/>
      <c r="Z850" s="50"/>
      <c r="AA850" s="50"/>
      <c r="AB850" s="50"/>
      <c r="AC850" s="50"/>
      <c r="AD850" s="50">
        <f t="shared" si="469"/>
        <v>1.8948299408960214</v>
      </c>
      <c r="AE850" s="50">
        <f t="shared" si="470"/>
        <v>1.3190143805578749</v>
      </c>
      <c r="AF850" s="50">
        <f t="shared" si="467"/>
        <v>1.6746801460936871</v>
      </c>
      <c r="AG850" s="50">
        <f t="shared" si="468"/>
        <v>0</v>
      </c>
      <c r="AI850" s="50">
        <f t="shared" si="472"/>
        <v>0</v>
      </c>
      <c r="AJ850" s="50">
        <f t="shared" si="473"/>
        <v>0</v>
      </c>
      <c r="AK850" s="50">
        <f t="shared" si="474"/>
        <v>0</v>
      </c>
      <c r="AL850" s="50">
        <f t="shared" si="475"/>
        <v>0.64435793982570799</v>
      </c>
      <c r="AR850" s="50">
        <f t="shared" si="476"/>
        <v>0.84756447684941361</v>
      </c>
      <c r="AS850" s="50">
        <f t="shared" si="477"/>
        <v>0.75859124753135188</v>
      </c>
      <c r="AT850" s="50">
        <f t="shared" si="478"/>
        <v>1.0417327431154433</v>
      </c>
      <c r="AV850" s="49">
        <f t="shared" si="479"/>
        <v>0</v>
      </c>
      <c r="AW850" s="49">
        <f t="shared" si="480"/>
        <v>0</v>
      </c>
      <c r="AX850" s="49">
        <f t="shared" si="481"/>
        <v>0</v>
      </c>
      <c r="AY850" s="49">
        <f t="shared" si="482"/>
        <v>2581.9072996445157</v>
      </c>
      <c r="AZ850" s="49">
        <f t="shared" si="483"/>
        <v>0</v>
      </c>
      <c r="BA850" s="49">
        <f t="shared" si="484"/>
        <v>0</v>
      </c>
      <c r="BB850" s="49">
        <f t="shared" si="485"/>
        <v>0</v>
      </c>
      <c r="BC850" s="49">
        <f t="shared" si="486"/>
        <v>0</v>
      </c>
      <c r="BD850" s="49">
        <f t="shared" si="487"/>
        <v>0</v>
      </c>
      <c r="BE850" s="49">
        <f t="shared" si="488"/>
        <v>7361.5738792191369</v>
      </c>
      <c r="BF850" s="49">
        <f t="shared" si="489"/>
        <v>5577.0414438175976</v>
      </c>
      <c r="BG850" s="49">
        <f t="shared" si="490"/>
        <v>7291.8301032774216</v>
      </c>
      <c r="BH850" s="72">
        <f t="shared" si="491"/>
        <v>22812.35272595867</v>
      </c>
      <c r="BI850" s="49">
        <f>VLOOKUP(A850,'1_12'!A:O,15,0)</f>
        <v>21994.560000000001</v>
      </c>
      <c r="BJ850" s="73">
        <f t="shared" si="492"/>
        <v>817.7927259586686</v>
      </c>
      <c r="BK850" s="50">
        <f t="shared" si="493"/>
        <v>1.2446172242709316E-2</v>
      </c>
    </row>
    <row r="851" spans="1:63" x14ac:dyDescent="0.3">
      <c r="A851" s="77" t="s">
        <v>1385</v>
      </c>
      <c r="B851" s="77" t="s">
        <v>467</v>
      </c>
      <c r="C851" s="77">
        <f>VLOOKUP(B851,Площадь!D:E,2,0)</f>
        <v>83.5</v>
      </c>
      <c r="D851" s="113"/>
      <c r="E851">
        <v>31</v>
      </c>
      <c r="F851">
        <v>28</v>
      </c>
      <c r="G851">
        <v>31</v>
      </c>
      <c r="H851">
        <v>30</v>
      </c>
      <c r="I851">
        <v>31</v>
      </c>
      <c r="J851">
        <v>30</v>
      </c>
      <c r="K851">
        <v>31</v>
      </c>
      <c r="L851">
        <v>31</v>
      </c>
      <c r="M851">
        <v>30</v>
      </c>
      <c r="N851">
        <v>31</v>
      </c>
      <c r="O851">
        <v>30</v>
      </c>
      <c r="P851">
        <v>31</v>
      </c>
      <c r="Q851">
        <f t="shared" si="494"/>
        <v>365</v>
      </c>
      <c r="R851" s="50">
        <f>VLOOKUP(B851,'Общие показания'!A:H,8,0)</f>
        <v>0</v>
      </c>
      <c r="S851" s="50">
        <f>VLOOKUP(B851,'Общие показания'!A:P,16,0)</f>
        <v>3.6230000000000011</v>
      </c>
      <c r="T851" s="50">
        <f t="shared" si="462"/>
        <v>0</v>
      </c>
      <c r="U851" s="50">
        <f t="shared" si="463"/>
        <v>0</v>
      </c>
      <c r="V851" s="50">
        <f t="shared" si="464"/>
        <v>0</v>
      </c>
      <c r="W851" s="50">
        <f t="shared" si="465"/>
        <v>0</v>
      </c>
      <c r="X851" s="50">
        <f t="shared" si="466"/>
        <v>0</v>
      </c>
      <c r="Y851" s="50"/>
      <c r="Z851" s="50"/>
      <c r="AA851" s="50"/>
      <c r="AB851" s="50"/>
      <c r="AC851" s="50"/>
      <c r="AD851" s="50">
        <f t="shared" si="469"/>
        <v>1.4043028569130234</v>
      </c>
      <c r="AE851" s="50">
        <f t="shared" si="470"/>
        <v>0.97755245626469156</v>
      </c>
      <c r="AF851" s="50">
        <f t="shared" si="467"/>
        <v>1.2411446868222864</v>
      </c>
      <c r="AG851" s="50">
        <f t="shared" si="468"/>
        <v>0</v>
      </c>
      <c r="AI851" s="50">
        <f t="shared" si="472"/>
        <v>0</v>
      </c>
      <c r="AJ851" s="50">
        <f t="shared" si="473"/>
        <v>0</v>
      </c>
      <c r="AK851" s="50">
        <f t="shared" si="474"/>
        <v>0</v>
      </c>
      <c r="AL851" s="50">
        <f t="shared" si="475"/>
        <v>0.94558678339976465</v>
      </c>
      <c r="AR851" s="50">
        <f t="shared" si="476"/>
        <v>1.2437896980127598</v>
      </c>
      <c r="AS851" s="50">
        <f t="shared" si="477"/>
        <v>1.1132226567463599</v>
      </c>
      <c r="AT851" s="50">
        <f t="shared" si="478"/>
        <v>1.5287290694224869</v>
      </c>
      <c r="AV851" s="49">
        <f t="shared" si="479"/>
        <v>0</v>
      </c>
      <c r="AW851" s="49">
        <f t="shared" si="480"/>
        <v>0</v>
      </c>
      <c r="AX851" s="49">
        <f t="shared" si="481"/>
        <v>0</v>
      </c>
      <c r="AY851" s="49">
        <f t="shared" si="482"/>
        <v>2538.2953378869925</v>
      </c>
      <c r="AZ851" s="49">
        <f t="shared" si="483"/>
        <v>0</v>
      </c>
      <c r="BA851" s="49">
        <f t="shared" si="484"/>
        <v>0</v>
      </c>
      <c r="BB851" s="49">
        <f t="shared" si="485"/>
        <v>0</v>
      </c>
      <c r="BC851" s="49">
        <f t="shared" si="486"/>
        <v>0</v>
      </c>
      <c r="BD851" s="49">
        <f t="shared" si="487"/>
        <v>0</v>
      </c>
      <c r="BE851" s="49">
        <f t="shared" si="488"/>
        <v>7108.4337307405758</v>
      </c>
      <c r="BF851" s="49">
        <f t="shared" si="489"/>
        <v>5612.3930823623459</v>
      </c>
      <c r="BG851" s="49">
        <f t="shared" si="490"/>
        <v>7435.3383163132194</v>
      </c>
      <c r="BH851" s="72">
        <f t="shared" si="491"/>
        <v>22694.460467303135</v>
      </c>
      <c r="BI851" s="49">
        <f>VLOOKUP(A851,'1_12'!A:O,15,0)</f>
        <v>32276.699999999997</v>
      </c>
      <c r="BJ851" s="73">
        <f t="shared" si="492"/>
        <v>-9582.2395326968617</v>
      </c>
      <c r="BK851" s="50">
        <f t="shared" si="493"/>
        <v>8.4374533009794143E-3</v>
      </c>
    </row>
    <row r="852" spans="1:63" x14ac:dyDescent="0.3">
      <c r="A852" s="77" t="s">
        <v>1440</v>
      </c>
      <c r="B852" s="77" t="s">
        <v>436</v>
      </c>
      <c r="C852" s="77">
        <f>VLOOKUP(B852,Площадь!D:E,2,0)</f>
        <v>78.900000000000006</v>
      </c>
      <c r="D852" s="113"/>
      <c r="E852">
        <v>31</v>
      </c>
      <c r="F852">
        <v>28</v>
      </c>
      <c r="G852">
        <v>31</v>
      </c>
      <c r="H852">
        <v>30</v>
      </c>
      <c r="I852">
        <v>31</v>
      </c>
      <c r="J852">
        <v>30</v>
      </c>
      <c r="K852">
        <v>31</v>
      </c>
      <c r="L852">
        <v>31</v>
      </c>
      <c r="M852">
        <v>30</v>
      </c>
      <c r="N852">
        <v>31</v>
      </c>
      <c r="O852">
        <v>30</v>
      </c>
      <c r="P852">
        <v>31</v>
      </c>
      <c r="Q852">
        <f t="shared" si="494"/>
        <v>365</v>
      </c>
      <c r="R852" s="50">
        <f>VLOOKUP(B852,'Общие показания'!A:H,8,0)</f>
        <v>0.44022529895423446</v>
      </c>
      <c r="S852" s="50">
        <f>VLOOKUP(B852,'Общие показания'!A:P,16,0)</f>
        <v>2.8647747010457643</v>
      </c>
      <c r="T852" s="50">
        <f t="shared" si="462"/>
        <v>0</v>
      </c>
      <c r="U852" s="50">
        <f t="shared" si="463"/>
        <v>0</v>
      </c>
      <c r="V852" s="50">
        <f t="shared" si="464"/>
        <v>0</v>
      </c>
      <c r="W852" s="50">
        <f t="shared" si="465"/>
        <v>0.44022529895423446</v>
      </c>
      <c r="X852" s="50">
        <f t="shared" si="466"/>
        <v>0</v>
      </c>
      <c r="Y852" s="50"/>
      <c r="Z852" s="50"/>
      <c r="AA852" s="50"/>
      <c r="AB852" s="50"/>
      <c r="AC852" s="50"/>
      <c r="AD852" s="50">
        <f t="shared" si="469"/>
        <v>1.1104088592577197</v>
      </c>
      <c r="AE852" s="50">
        <f t="shared" si="470"/>
        <v>0.77296923700034037</v>
      </c>
      <c r="AF852" s="50">
        <f t="shared" si="467"/>
        <v>0.98139660478770452</v>
      </c>
      <c r="AG852" s="50">
        <f t="shared" si="468"/>
        <v>0</v>
      </c>
      <c r="AI852" s="50">
        <f t="shared" si="472"/>
        <v>0</v>
      </c>
      <c r="AJ852" s="50">
        <f t="shared" si="473"/>
        <v>0</v>
      </c>
      <c r="AK852" s="50">
        <f t="shared" si="474"/>
        <v>0</v>
      </c>
      <c r="AL852" s="50">
        <f t="shared" si="475"/>
        <v>0.89349457736816107</v>
      </c>
      <c r="AR852" s="50">
        <f t="shared" si="476"/>
        <v>1.175269546984512</v>
      </c>
      <c r="AS852" s="50">
        <f t="shared" si="477"/>
        <v>1.0518954205663211</v>
      </c>
      <c r="AT852" s="50">
        <f t="shared" si="478"/>
        <v>1.4445116596099907</v>
      </c>
      <c r="AV852" s="49">
        <f t="shared" si="479"/>
        <v>0</v>
      </c>
      <c r="AW852" s="49">
        <f t="shared" si="480"/>
        <v>0</v>
      </c>
      <c r="AX852" s="49">
        <f t="shared" si="481"/>
        <v>0</v>
      </c>
      <c r="AY852" s="49">
        <f t="shared" si="482"/>
        <v>3580.1842872047855</v>
      </c>
      <c r="AZ852" s="49">
        <f t="shared" si="483"/>
        <v>0</v>
      </c>
      <c r="BA852" s="49">
        <f t="shared" si="484"/>
        <v>0</v>
      </c>
      <c r="BB852" s="49">
        <f t="shared" si="485"/>
        <v>0</v>
      </c>
      <c r="BC852" s="49">
        <f t="shared" si="486"/>
        <v>0</v>
      </c>
      <c r="BD852" s="49">
        <f t="shared" si="487"/>
        <v>0</v>
      </c>
      <c r="BE852" s="49">
        <f t="shared" si="488"/>
        <v>6135.5836865803976</v>
      </c>
      <c r="BF852" s="49">
        <f t="shared" si="489"/>
        <v>4898.5936921856437</v>
      </c>
      <c r="BG852" s="49">
        <f t="shared" si="490"/>
        <v>6512.011108618598</v>
      </c>
      <c r="BH852" s="72">
        <f t="shared" si="491"/>
        <v>21126.372774589425</v>
      </c>
      <c r="BI852" s="49">
        <f>VLOOKUP(A852,'1_12'!A:O,15,0)</f>
        <v>30498.659999999989</v>
      </c>
      <c r="BJ852" s="73">
        <f t="shared" si="492"/>
        <v>-9372.2872254105641</v>
      </c>
      <c r="BK852" s="50">
        <f t="shared" si="493"/>
        <v>8.3123903723373305E-3</v>
      </c>
    </row>
    <row r="853" spans="1:63" x14ac:dyDescent="0.3">
      <c r="A853" s="77" t="s">
        <v>1613</v>
      </c>
      <c r="B853" s="77" t="s">
        <v>452</v>
      </c>
      <c r="C853" s="77">
        <f>VLOOKUP(B853,Площадь!D:E,2,0)</f>
        <v>63.3</v>
      </c>
      <c r="D853" s="113"/>
      <c r="E853">
        <v>31</v>
      </c>
      <c r="F853">
        <v>28</v>
      </c>
      <c r="G853">
        <v>31</v>
      </c>
      <c r="H853">
        <v>30</v>
      </c>
      <c r="I853">
        <v>31</v>
      </c>
      <c r="J853">
        <v>30</v>
      </c>
      <c r="K853">
        <v>31</v>
      </c>
      <c r="L853">
        <v>31</v>
      </c>
      <c r="M853">
        <v>30</v>
      </c>
      <c r="N853">
        <v>31</v>
      </c>
      <c r="O853">
        <v>30</v>
      </c>
      <c r="P853">
        <v>31</v>
      </c>
      <c r="Q853">
        <f t="shared" si="494"/>
        <v>365</v>
      </c>
      <c r="R853" s="50">
        <f>VLOOKUP(B853,'Общие показания'!A:H,8,0)</f>
        <v>0</v>
      </c>
      <c r="S853" s="50">
        <f>VLOOKUP(B853,'Общие показания'!A:P,16,0)</f>
        <v>0.30299999999999727</v>
      </c>
      <c r="T853" s="50">
        <f t="shared" si="462"/>
        <v>0</v>
      </c>
      <c r="U853" s="50">
        <f t="shared" si="463"/>
        <v>0</v>
      </c>
      <c r="V853" s="50">
        <f t="shared" si="464"/>
        <v>0</v>
      </c>
      <c r="W853" s="50">
        <f t="shared" si="465"/>
        <v>0</v>
      </c>
      <c r="X853" s="50">
        <f t="shared" si="466"/>
        <v>0</v>
      </c>
      <c r="Y853" s="50"/>
      <c r="Z853" s="50"/>
      <c r="AA853" s="50"/>
      <c r="AB853" s="50"/>
      <c r="AC853" s="50"/>
      <c r="AD853" s="50">
        <f t="shared" si="469"/>
        <v>0.11744514646553744</v>
      </c>
      <c r="AE853" s="50">
        <f t="shared" si="470"/>
        <v>8.1755008072922644E-2</v>
      </c>
      <c r="AF853" s="50">
        <f t="shared" si="467"/>
        <v>0.10379984546153721</v>
      </c>
      <c r="AG853" s="50">
        <f t="shared" si="468"/>
        <v>0</v>
      </c>
      <c r="AI853" s="50">
        <f t="shared" si="472"/>
        <v>0</v>
      </c>
      <c r="AJ853" s="50">
        <f t="shared" si="473"/>
        <v>0</v>
      </c>
      <c r="AK853" s="50">
        <f t="shared" si="474"/>
        <v>0</v>
      </c>
      <c r="AL853" s="50">
        <f t="shared" si="475"/>
        <v>0.71683405256533062</v>
      </c>
      <c r="AR853" s="50">
        <f t="shared" si="476"/>
        <v>0.94289686088871494</v>
      </c>
      <c r="AS853" s="50">
        <f t="shared" si="477"/>
        <v>0.8439160978687974</v>
      </c>
      <c r="AT853" s="50">
        <f t="shared" si="478"/>
        <v>1.1589047915502206</v>
      </c>
      <c r="AV853" s="49">
        <f t="shared" si="479"/>
        <v>0</v>
      </c>
      <c r="AW853" s="49">
        <f t="shared" si="480"/>
        <v>0</v>
      </c>
      <c r="AX853" s="49">
        <f t="shared" si="481"/>
        <v>0</v>
      </c>
      <c r="AY853" s="49">
        <f t="shared" si="482"/>
        <v>1924.2406573442711</v>
      </c>
      <c r="AZ853" s="49">
        <f t="shared" si="483"/>
        <v>0</v>
      </c>
      <c r="BA853" s="49">
        <f t="shared" si="484"/>
        <v>0</v>
      </c>
      <c r="BB853" s="49">
        <f t="shared" si="485"/>
        <v>0</v>
      </c>
      <c r="BC853" s="49">
        <f t="shared" si="486"/>
        <v>0</v>
      </c>
      <c r="BD853" s="49">
        <f t="shared" si="487"/>
        <v>0</v>
      </c>
      <c r="BE853" s="49">
        <f t="shared" si="488"/>
        <v>2846.3396708614614</v>
      </c>
      <c r="BF853" s="49">
        <f t="shared" si="489"/>
        <v>2484.8344899457156</v>
      </c>
      <c r="BG853" s="49">
        <f t="shared" si="490"/>
        <v>3389.5538194088826</v>
      </c>
      <c r="BH853" s="72">
        <f t="shared" si="491"/>
        <v>10644.968637560331</v>
      </c>
      <c r="BI853" s="49">
        <f>VLOOKUP(A853,'1_12'!A:O,15,0)</f>
        <v>24468.48</v>
      </c>
      <c r="BJ853" s="73">
        <f t="shared" si="492"/>
        <v>-13823.511362439669</v>
      </c>
      <c r="BK853" s="50">
        <f t="shared" si="493"/>
        <v>5.2205789927238823E-3</v>
      </c>
    </row>
    <row r="854" spans="1:63" x14ac:dyDescent="0.3">
      <c r="A854" s="77" t="s">
        <v>1658</v>
      </c>
      <c r="B854" s="77" t="s">
        <v>433</v>
      </c>
      <c r="C854" s="77">
        <f>VLOOKUP(B854,Площадь!D:E,2,0)</f>
        <v>56.9</v>
      </c>
      <c r="D854" s="113"/>
      <c r="E854">
        <v>31</v>
      </c>
      <c r="F854">
        <v>28</v>
      </c>
      <c r="G854">
        <v>31</v>
      </c>
      <c r="H854">
        <v>30</v>
      </c>
      <c r="I854">
        <v>31</v>
      </c>
      <c r="J854">
        <v>30</v>
      </c>
      <c r="K854">
        <v>31</v>
      </c>
      <c r="L854">
        <v>31</v>
      </c>
      <c r="M854">
        <v>30</v>
      </c>
      <c r="N854">
        <v>31</v>
      </c>
      <c r="O854">
        <v>30</v>
      </c>
      <c r="P854">
        <v>31</v>
      </c>
      <c r="Q854">
        <f t="shared" si="494"/>
        <v>365</v>
      </c>
      <c r="R854" s="50">
        <f>VLOOKUP(B854,'Общие показания'!A:H,8,0)</f>
        <v>0.31747553245242</v>
      </c>
      <c r="S854" s="50">
        <f>VLOOKUP(B854,'Общие показания'!A:P,16,0)</f>
        <v>0.87252446754757962</v>
      </c>
      <c r="T854" s="50">
        <f t="shared" si="462"/>
        <v>0</v>
      </c>
      <c r="U854" s="50">
        <f t="shared" si="463"/>
        <v>0</v>
      </c>
      <c r="V854" s="50">
        <f t="shared" si="464"/>
        <v>0</v>
      </c>
      <c r="W854" s="50">
        <f t="shared" si="465"/>
        <v>0.31747553245242</v>
      </c>
      <c r="X854" s="50">
        <f t="shared" si="466"/>
        <v>0</v>
      </c>
      <c r="Y854" s="50"/>
      <c r="Z854" s="50"/>
      <c r="AA854" s="50"/>
      <c r="AB854" s="50"/>
      <c r="AC854" s="50"/>
      <c r="AD854" s="50">
        <f t="shared" si="469"/>
        <v>0.33819724054749661</v>
      </c>
      <c r="AE854" s="50">
        <f t="shared" si="470"/>
        <v>0.23542325045602491</v>
      </c>
      <c r="AF854" s="50">
        <f t="shared" si="467"/>
        <v>0.29890397654405815</v>
      </c>
      <c r="AG854" s="50">
        <f t="shared" si="468"/>
        <v>0</v>
      </c>
      <c r="AI854" s="50">
        <f t="shared" si="472"/>
        <v>0</v>
      </c>
      <c r="AJ854" s="50">
        <f t="shared" si="473"/>
        <v>0</v>
      </c>
      <c r="AK854" s="50">
        <f t="shared" si="474"/>
        <v>0</v>
      </c>
      <c r="AL854" s="50">
        <f t="shared" si="475"/>
        <v>0.64435793982570799</v>
      </c>
      <c r="AR854" s="50">
        <f t="shared" si="476"/>
        <v>0.84756447684941361</v>
      </c>
      <c r="AS854" s="50">
        <f t="shared" si="477"/>
        <v>0.75859124753135188</v>
      </c>
      <c r="AT854" s="50">
        <f t="shared" si="478"/>
        <v>1.0417327431154433</v>
      </c>
      <c r="AV854" s="49">
        <f t="shared" si="479"/>
        <v>0</v>
      </c>
      <c r="AW854" s="49">
        <f t="shared" si="480"/>
        <v>0</v>
      </c>
      <c r="AX854" s="49">
        <f t="shared" si="481"/>
        <v>0</v>
      </c>
      <c r="AY854" s="49">
        <f t="shared" si="482"/>
        <v>2581.9072996445157</v>
      </c>
      <c r="AZ854" s="49">
        <f t="shared" si="483"/>
        <v>0</v>
      </c>
      <c r="BA854" s="49">
        <f t="shared" si="484"/>
        <v>0</v>
      </c>
      <c r="BB854" s="49">
        <f t="shared" si="485"/>
        <v>0</v>
      </c>
      <c r="BC854" s="49">
        <f t="shared" si="486"/>
        <v>0</v>
      </c>
      <c r="BD854" s="49">
        <f t="shared" si="487"/>
        <v>0</v>
      </c>
      <c r="BE854" s="49">
        <f t="shared" si="488"/>
        <v>3183.0113237115697</v>
      </c>
      <c r="BF854" s="49">
        <f t="shared" si="489"/>
        <v>2668.2927578173949</v>
      </c>
      <c r="BG854" s="49">
        <f t="shared" si="490"/>
        <v>3598.7515847851796</v>
      </c>
      <c r="BH854" s="72">
        <f t="shared" si="491"/>
        <v>12031.962965958659</v>
      </c>
      <c r="BI854" s="49">
        <f>VLOOKUP(A854,'1_12'!A:O,15,0)</f>
        <v>21994.560000000001</v>
      </c>
      <c r="BJ854" s="73">
        <f t="shared" si="492"/>
        <v>-9962.5970340413423</v>
      </c>
      <c r="BK854" s="50">
        <f t="shared" si="493"/>
        <v>6.5645085051580501E-3</v>
      </c>
    </row>
    <row r="855" spans="1:63" x14ac:dyDescent="0.3">
      <c r="A855" s="77" t="s">
        <v>1828</v>
      </c>
      <c r="B855" s="77" t="s">
        <v>432</v>
      </c>
      <c r="C855" s="77">
        <f>VLOOKUP(B855,Площадь!D:E,2,0)</f>
        <v>83.5</v>
      </c>
      <c r="D855" s="113"/>
      <c r="E855">
        <v>31</v>
      </c>
      <c r="F855">
        <v>28</v>
      </c>
      <c r="G855">
        <v>31</v>
      </c>
      <c r="H855">
        <v>30</v>
      </c>
      <c r="I855">
        <v>31</v>
      </c>
      <c r="J855">
        <v>30</v>
      </c>
      <c r="K855">
        <v>31</v>
      </c>
      <c r="L855">
        <v>31</v>
      </c>
      <c r="M855">
        <v>30</v>
      </c>
      <c r="N855">
        <v>31</v>
      </c>
      <c r="O855">
        <v>30</v>
      </c>
      <c r="P855">
        <v>31</v>
      </c>
      <c r="Q855">
        <f t="shared" si="494"/>
        <v>365</v>
      </c>
      <c r="R855" s="50">
        <f>VLOOKUP(B855,'Общие показания'!A:H,8,0)</f>
        <v>0.46589115922279561</v>
      </c>
      <c r="S855" s="50">
        <f>VLOOKUP(B855,'Общие показания'!A:P,16,0)</f>
        <v>0</v>
      </c>
      <c r="T855" s="50">
        <f t="shared" si="462"/>
        <v>0</v>
      </c>
      <c r="U855" s="50">
        <f t="shared" si="463"/>
        <v>0</v>
      </c>
      <c r="V855" s="50">
        <f t="shared" si="464"/>
        <v>0</v>
      </c>
      <c r="W855" s="50">
        <f t="shared" si="465"/>
        <v>0.46589115922279561</v>
      </c>
      <c r="X855" s="50">
        <f t="shared" si="466"/>
        <v>0</v>
      </c>
      <c r="Y855" s="50"/>
      <c r="Z855" s="50"/>
      <c r="AA855" s="50"/>
      <c r="AB855" s="50"/>
      <c r="AC855" s="50"/>
      <c r="AD855" s="50">
        <f t="shared" si="469"/>
        <v>0</v>
      </c>
      <c r="AE855" s="50">
        <f t="shared" si="470"/>
        <v>0</v>
      </c>
      <c r="AF855" s="50">
        <f t="shared" si="467"/>
        <v>0</v>
      </c>
      <c r="AG855" s="50">
        <f t="shared" si="468"/>
        <v>0</v>
      </c>
      <c r="AI855" s="50">
        <f t="shared" si="472"/>
        <v>0</v>
      </c>
      <c r="AJ855" s="50">
        <f t="shared" si="473"/>
        <v>0</v>
      </c>
      <c r="AK855" s="50">
        <f t="shared" si="474"/>
        <v>0</v>
      </c>
      <c r="AL855" s="50">
        <f t="shared" si="475"/>
        <v>0.94558678339976465</v>
      </c>
      <c r="AR855" s="50">
        <f t="shared" si="476"/>
        <v>1.2437896980127598</v>
      </c>
      <c r="AS855" s="50">
        <f t="shared" si="477"/>
        <v>1.1132226567463599</v>
      </c>
      <c r="AT855" s="50">
        <f t="shared" si="478"/>
        <v>1.5287290694224869</v>
      </c>
      <c r="AV855" s="49">
        <f t="shared" si="479"/>
        <v>0</v>
      </c>
      <c r="AW855" s="49">
        <f t="shared" si="480"/>
        <v>0</v>
      </c>
      <c r="AX855" s="49">
        <f t="shared" si="481"/>
        <v>0</v>
      </c>
      <c r="AY855" s="49">
        <f t="shared" si="482"/>
        <v>3788.9149300582962</v>
      </c>
      <c r="AZ855" s="49">
        <f t="shared" si="483"/>
        <v>0</v>
      </c>
      <c r="BA855" s="49">
        <f t="shared" si="484"/>
        <v>0</v>
      </c>
      <c r="BB855" s="49">
        <f t="shared" si="485"/>
        <v>0</v>
      </c>
      <c r="BC855" s="49">
        <f t="shared" si="486"/>
        <v>0</v>
      </c>
      <c r="BD855" s="49">
        <f t="shared" si="487"/>
        <v>0</v>
      </c>
      <c r="BE855" s="49">
        <f t="shared" si="488"/>
        <v>3338.7793137575322</v>
      </c>
      <c r="BF855" s="49">
        <f t="shared" si="489"/>
        <v>2988.2903708636586</v>
      </c>
      <c r="BG855" s="49">
        <f t="shared" si="490"/>
        <v>4103.6591647949472</v>
      </c>
      <c r="BH855" s="72">
        <f t="shared" si="491"/>
        <v>14219.643779474434</v>
      </c>
      <c r="BI855" s="49">
        <f>VLOOKUP(A855,'1_12'!A:O,15,0)</f>
        <v>32276.699999999997</v>
      </c>
      <c r="BJ855" s="73">
        <f t="shared" si="492"/>
        <v>-18057.056220525563</v>
      </c>
      <c r="BK855" s="50">
        <f t="shared" si="493"/>
        <v>5.2866460746548568E-3</v>
      </c>
    </row>
    <row r="856" spans="1:63" x14ac:dyDescent="0.3">
      <c r="A856" s="77" t="s">
        <v>1650</v>
      </c>
      <c r="B856" s="77" t="s">
        <v>480</v>
      </c>
      <c r="C856" s="77">
        <f>VLOOKUP(B856,Площадь!D:E,2,0)</f>
        <v>78.900000000000006</v>
      </c>
      <c r="D856" s="113"/>
      <c r="E856">
        <v>31</v>
      </c>
      <c r="F856">
        <v>28</v>
      </c>
      <c r="G856">
        <v>31</v>
      </c>
      <c r="H856">
        <v>30</v>
      </c>
      <c r="I856">
        <v>31</v>
      </c>
      <c r="J856">
        <v>30</v>
      </c>
      <c r="K856">
        <v>31</v>
      </c>
      <c r="L856">
        <v>31</v>
      </c>
      <c r="M856">
        <v>30</v>
      </c>
      <c r="N856">
        <v>31</v>
      </c>
      <c r="O856">
        <v>30</v>
      </c>
      <c r="P856">
        <v>31</v>
      </c>
      <c r="Q856">
        <f t="shared" si="494"/>
        <v>365</v>
      </c>
      <c r="R856" s="50">
        <f>VLOOKUP(B856,'Общие показания'!A:H,8,0)</f>
        <v>0</v>
      </c>
      <c r="S856" s="50">
        <f>VLOOKUP(B856,'Общие показания'!A:P,16,0)</f>
        <v>1.6400000000000006</v>
      </c>
      <c r="T856" s="50">
        <f t="shared" si="462"/>
        <v>0</v>
      </c>
      <c r="U856" s="50">
        <f t="shared" si="463"/>
        <v>0</v>
      </c>
      <c r="V856" s="50">
        <f t="shared" si="464"/>
        <v>0</v>
      </c>
      <c r="W856" s="50">
        <f t="shared" si="465"/>
        <v>0</v>
      </c>
      <c r="X856" s="50">
        <f t="shared" si="466"/>
        <v>0</v>
      </c>
      <c r="Y856" s="50"/>
      <c r="Z856" s="50"/>
      <c r="AA856" s="50"/>
      <c r="AB856" s="50"/>
      <c r="AC856" s="50"/>
      <c r="AD856" s="50">
        <f t="shared" si="469"/>
        <v>0.63567670034152868</v>
      </c>
      <c r="AE856" s="50">
        <f t="shared" si="470"/>
        <v>0.44250235392605408</v>
      </c>
      <c r="AF856" s="50">
        <f t="shared" si="467"/>
        <v>0.56182094573241792</v>
      </c>
      <c r="AG856" s="50">
        <f t="shared" si="468"/>
        <v>0</v>
      </c>
      <c r="AI856" s="50">
        <f t="shared" si="472"/>
        <v>0</v>
      </c>
      <c r="AJ856" s="50">
        <f t="shared" si="473"/>
        <v>0</v>
      </c>
      <c r="AK856" s="50">
        <f t="shared" si="474"/>
        <v>0</v>
      </c>
      <c r="AL856" s="50">
        <f t="shared" si="475"/>
        <v>0.89349457736816107</v>
      </c>
      <c r="AR856" s="50">
        <f t="shared" si="476"/>
        <v>1.175269546984512</v>
      </c>
      <c r="AS856" s="50">
        <f t="shared" si="477"/>
        <v>1.0518954205663211</v>
      </c>
      <c r="AT856" s="50">
        <f t="shared" si="478"/>
        <v>1.4445116596099907</v>
      </c>
      <c r="AV856" s="49">
        <f t="shared" si="479"/>
        <v>0</v>
      </c>
      <c r="AW856" s="49">
        <f t="shared" si="480"/>
        <v>0</v>
      </c>
      <c r="AX856" s="49">
        <f t="shared" si="481"/>
        <v>0</v>
      </c>
      <c r="AY856" s="49">
        <f t="shared" si="482"/>
        <v>2398.4611037039967</v>
      </c>
      <c r="AZ856" s="49">
        <f t="shared" si="483"/>
        <v>0</v>
      </c>
      <c r="BA856" s="49">
        <f t="shared" si="484"/>
        <v>0</v>
      </c>
      <c r="BB856" s="49">
        <f t="shared" si="485"/>
        <v>0</v>
      </c>
      <c r="BC856" s="49">
        <f t="shared" si="486"/>
        <v>0</v>
      </c>
      <c r="BD856" s="49">
        <f t="shared" si="487"/>
        <v>0</v>
      </c>
      <c r="BE856" s="49">
        <f t="shared" si="488"/>
        <v>4861.2316684721309</v>
      </c>
      <c r="BF856" s="49">
        <f t="shared" si="489"/>
        <v>4011.5016099363529</v>
      </c>
      <c r="BG856" s="49">
        <f t="shared" si="490"/>
        <v>5385.7189924769482</v>
      </c>
      <c r="BH856" s="72">
        <f t="shared" si="491"/>
        <v>16656.913374589429</v>
      </c>
      <c r="BI856" s="49">
        <f>VLOOKUP(A856,'1_12'!A:O,15,0)</f>
        <v>30498.659999999989</v>
      </c>
      <c r="BJ856" s="73">
        <f t="shared" si="492"/>
        <v>-13841.74662541056</v>
      </c>
      <c r="BK856" s="50">
        <f t="shared" si="493"/>
        <v>6.5538352392574837E-3</v>
      </c>
    </row>
    <row r="857" spans="1:63" x14ac:dyDescent="0.3">
      <c r="A857" s="77" t="s">
        <v>1809</v>
      </c>
      <c r="B857" s="77" t="s">
        <v>482</v>
      </c>
      <c r="C857" s="77">
        <f>VLOOKUP(B857,Площадь!D:E,2,0)</f>
        <v>63.3</v>
      </c>
      <c r="D857" s="113"/>
      <c r="E857">
        <v>31</v>
      </c>
      <c r="F857">
        <v>28</v>
      </c>
      <c r="G857">
        <v>31</v>
      </c>
      <c r="H857">
        <v>30</v>
      </c>
      <c r="I857">
        <v>31</v>
      </c>
      <c r="J857">
        <v>30</v>
      </c>
      <c r="K857">
        <v>31</v>
      </c>
      <c r="L857">
        <v>31</v>
      </c>
      <c r="M857">
        <v>30</v>
      </c>
      <c r="N857">
        <v>31</v>
      </c>
      <c r="O857">
        <v>30</v>
      </c>
      <c r="P857">
        <v>31</v>
      </c>
      <c r="Q857">
        <f t="shared" si="494"/>
        <v>365</v>
      </c>
      <c r="R857" s="50">
        <f>VLOOKUP(B857,'Общие показания'!A:H,8,0)</f>
        <v>0.97699999999999998</v>
      </c>
      <c r="S857" s="50">
        <f>VLOOKUP(B857,'Общие показания'!A:P,16,0)</f>
        <v>2.4789999999999992</v>
      </c>
      <c r="T857" s="50">
        <f t="shared" si="462"/>
        <v>0</v>
      </c>
      <c r="U857" s="50">
        <f t="shared" si="463"/>
        <v>0</v>
      </c>
      <c r="V857" s="50">
        <f t="shared" si="464"/>
        <v>0</v>
      </c>
      <c r="W857" s="50">
        <f t="shared" si="465"/>
        <v>0.97699999999999998</v>
      </c>
      <c r="X857" s="50">
        <f t="shared" si="466"/>
        <v>0</v>
      </c>
      <c r="Y857" s="50"/>
      <c r="Z857" s="50"/>
      <c r="AA857" s="50"/>
      <c r="AB857" s="50"/>
      <c r="AC857" s="50"/>
      <c r="AD857" s="50">
        <f t="shared" si="469"/>
        <v>0.96087959765039554</v>
      </c>
      <c r="AE857" s="50">
        <f t="shared" si="470"/>
        <v>0.66888008255041909</v>
      </c>
      <c r="AF857" s="50">
        <f t="shared" si="467"/>
        <v>0.84924031979918468</v>
      </c>
      <c r="AG857" s="50">
        <f t="shared" si="468"/>
        <v>0</v>
      </c>
      <c r="AI857" s="50">
        <f t="shared" si="472"/>
        <v>0</v>
      </c>
      <c r="AJ857" s="50">
        <f t="shared" si="473"/>
        <v>0</v>
      </c>
      <c r="AK857" s="50">
        <f t="shared" si="474"/>
        <v>0</v>
      </c>
      <c r="AL857" s="50">
        <f t="shared" si="475"/>
        <v>0.71683405256533062</v>
      </c>
      <c r="AR857" s="50">
        <f t="shared" si="476"/>
        <v>0.94289686088871494</v>
      </c>
      <c r="AS857" s="50">
        <f t="shared" si="477"/>
        <v>0.8439160978687974</v>
      </c>
      <c r="AT857" s="50">
        <f t="shared" si="478"/>
        <v>1.1589047915502206</v>
      </c>
      <c r="AV857" s="49">
        <f t="shared" si="479"/>
        <v>0</v>
      </c>
      <c r="AW857" s="49">
        <f t="shared" si="480"/>
        <v>0</v>
      </c>
      <c r="AX857" s="49">
        <f t="shared" si="481"/>
        <v>0</v>
      </c>
      <c r="AY857" s="49">
        <f t="shared" si="482"/>
        <v>4546.860377344271</v>
      </c>
      <c r="AZ857" s="49">
        <f t="shared" si="483"/>
        <v>0</v>
      </c>
      <c r="BA857" s="49">
        <f t="shared" si="484"/>
        <v>0</v>
      </c>
      <c r="BB857" s="49">
        <f t="shared" si="485"/>
        <v>0</v>
      </c>
      <c r="BC857" s="49">
        <f t="shared" si="486"/>
        <v>0</v>
      </c>
      <c r="BD857" s="49">
        <f t="shared" si="487"/>
        <v>0</v>
      </c>
      <c r="BE857" s="49">
        <f t="shared" si="488"/>
        <v>5110.421374244047</v>
      </c>
      <c r="BF857" s="49">
        <f t="shared" si="489"/>
        <v>4060.889554870128</v>
      </c>
      <c r="BG857" s="49">
        <f t="shared" si="490"/>
        <v>5390.5844111018896</v>
      </c>
      <c r="BH857" s="72">
        <f t="shared" si="491"/>
        <v>19108.755717560336</v>
      </c>
      <c r="BI857" s="49">
        <f>VLOOKUP(A857,'1_12'!A:O,15,0)</f>
        <v>24468.48</v>
      </c>
      <c r="BJ857" s="73">
        <f t="shared" si="492"/>
        <v>-5359.7242824396635</v>
      </c>
      <c r="BK857" s="50">
        <f t="shared" si="493"/>
        <v>9.3714478710809138E-3</v>
      </c>
    </row>
    <row r="858" spans="1:63" x14ac:dyDescent="0.3">
      <c r="A858" s="77" t="s">
        <v>1732</v>
      </c>
      <c r="B858" s="77" t="s">
        <v>476</v>
      </c>
      <c r="C858" s="77">
        <f>VLOOKUP(B858,Площадь!D:E,2,0)</f>
        <v>56.9</v>
      </c>
      <c r="D858" s="113"/>
      <c r="E858">
        <v>31</v>
      </c>
      <c r="F858">
        <v>28</v>
      </c>
      <c r="G858">
        <v>31</v>
      </c>
      <c r="H858">
        <v>30</v>
      </c>
      <c r="I858">
        <v>31</v>
      </c>
      <c r="J858">
        <v>30</v>
      </c>
      <c r="K858">
        <v>31</v>
      </c>
      <c r="L858">
        <v>31</v>
      </c>
      <c r="M858">
        <v>30</v>
      </c>
      <c r="N858">
        <v>31</v>
      </c>
      <c r="O858">
        <v>30</v>
      </c>
      <c r="P858">
        <v>31</v>
      </c>
      <c r="Q858">
        <f t="shared" si="494"/>
        <v>365</v>
      </c>
      <c r="R858" s="50">
        <f>VLOOKUP(B858,'Общие показания'!A:H,8,0)</f>
        <v>0.31747553245242</v>
      </c>
      <c r="S858" s="50">
        <f>VLOOKUP(B858,'Общие показания'!A:P,16,0)</f>
        <v>0</v>
      </c>
      <c r="T858" s="50">
        <f t="shared" si="462"/>
        <v>0</v>
      </c>
      <c r="U858" s="50">
        <f t="shared" si="463"/>
        <v>0</v>
      </c>
      <c r="V858" s="50">
        <f t="shared" si="464"/>
        <v>0</v>
      </c>
      <c r="W858" s="50">
        <f t="shared" si="465"/>
        <v>0.31747553245242</v>
      </c>
      <c r="X858" s="50">
        <f t="shared" si="466"/>
        <v>0</v>
      </c>
      <c r="Y858" s="50"/>
      <c r="Z858" s="50"/>
      <c r="AA858" s="50"/>
      <c r="AB858" s="50"/>
      <c r="AC858" s="50"/>
      <c r="AD858" s="50">
        <f t="shared" si="469"/>
        <v>0</v>
      </c>
      <c r="AE858" s="50">
        <f t="shared" si="470"/>
        <v>0</v>
      </c>
      <c r="AF858" s="50">
        <f t="shared" si="467"/>
        <v>0</v>
      </c>
      <c r="AG858" s="50">
        <f t="shared" si="468"/>
        <v>0</v>
      </c>
      <c r="AI858" s="50">
        <f t="shared" si="472"/>
        <v>0</v>
      </c>
      <c r="AJ858" s="50">
        <f t="shared" si="473"/>
        <v>0</v>
      </c>
      <c r="AK858" s="50">
        <f t="shared" si="474"/>
        <v>0</v>
      </c>
      <c r="AL858" s="50">
        <f t="shared" si="475"/>
        <v>0.64435793982570799</v>
      </c>
      <c r="AR858" s="50">
        <f t="shared" si="476"/>
        <v>0.84756447684941361</v>
      </c>
      <c r="AS858" s="50">
        <f t="shared" si="477"/>
        <v>0.75859124753135188</v>
      </c>
      <c r="AT858" s="50">
        <f t="shared" si="478"/>
        <v>1.0417327431154433</v>
      </c>
      <c r="AV858" s="49">
        <f t="shared" si="479"/>
        <v>0</v>
      </c>
      <c r="AW858" s="49">
        <f t="shared" si="480"/>
        <v>0</v>
      </c>
      <c r="AX858" s="49">
        <f t="shared" si="481"/>
        <v>0</v>
      </c>
      <c r="AY858" s="49">
        <f t="shared" si="482"/>
        <v>2581.9072996445157</v>
      </c>
      <c r="AZ858" s="49">
        <f t="shared" si="483"/>
        <v>0</v>
      </c>
      <c r="BA858" s="49">
        <f t="shared" si="484"/>
        <v>0</v>
      </c>
      <c r="BB858" s="49">
        <f t="shared" si="485"/>
        <v>0</v>
      </c>
      <c r="BC858" s="49">
        <f t="shared" si="486"/>
        <v>0</v>
      </c>
      <c r="BD858" s="49">
        <f t="shared" si="487"/>
        <v>0</v>
      </c>
      <c r="BE858" s="49">
        <f t="shared" si="488"/>
        <v>2275.1681790754919</v>
      </c>
      <c r="BF858" s="49">
        <f t="shared" si="489"/>
        <v>2036.3320012232598</v>
      </c>
      <c r="BG858" s="49">
        <f t="shared" si="490"/>
        <v>2796.3857063093715</v>
      </c>
      <c r="BH858" s="72">
        <f t="shared" si="491"/>
        <v>9689.7931862526384</v>
      </c>
      <c r="BI858" s="49">
        <f>VLOOKUP(A858,'1_12'!A:O,15,0)</f>
        <v>21994.560000000001</v>
      </c>
      <c r="BJ858" s="73">
        <f t="shared" si="492"/>
        <v>-12304.766813747363</v>
      </c>
      <c r="BK858" s="50">
        <f t="shared" si="493"/>
        <v>5.2866460746548577E-3</v>
      </c>
    </row>
    <row r="859" spans="1:63" x14ac:dyDescent="0.3">
      <c r="A859" s="77" t="s">
        <v>1692</v>
      </c>
      <c r="B859" s="77" t="s">
        <v>422</v>
      </c>
      <c r="C859" s="77">
        <f>VLOOKUP(B859,Площадь!D:E,2,0)</f>
        <v>83.5</v>
      </c>
      <c r="D859" s="113"/>
      <c r="E859">
        <v>31</v>
      </c>
      <c r="F859">
        <v>28</v>
      </c>
      <c r="G859">
        <v>31</v>
      </c>
      <c r="H859">
        <v>30</v>
      </c>
      <c r="I859">
        <v>31</v>
      </c>
      <c r="J859">
        <v>30</v>
      </c>
      <c r="K859">
        <v>31</v>
      </c>
      <c r="L859">
        <v>31</v>
      </c>
      <c r="M859">
        <v>30</v>
      </c>
      <c r="N859">
        <v>31</v>
      </c>
      <c r="O859">
        <v>30</v>
      </c>
      <c r="P859">
        <v>31</v>
      </c>
      <c r="Q859">
        <f t="shared" si="494"/>
        <v>365</v>
      </c>
      <c r="R859" s="50">
        <f>VLOOKUP(B859,'Общие показания'!A:H,8,0)</f>
        <v>0.46589115922279561</v>
      </c>
      <c r="S859" s="50">
        <f>VLOOKUP(B859,'Общие показания'!A:P,16,0)</f>
        <v>0.24610884077720385</v>
      </c>
      <c r="T859" s="50">
        <f t="shared" si="462"/>
        <v>0</v>
      </c>
      <c r="U859" s="50">
        <f t="shared" si="463"/>
        <v>0</v>
      </c>
      <c r="V859" s="50">
        <f t="shared" si="464"/>
        <v>0</v>
      </c>
      <c r="W859" s="50">
        <f t="shared" si="465"/>
        <v>0.46589115922279561</v>
      </c>
      <c r="X859" s="50">
        <f t="shared" si="466"/>
        <v>0</v>
      </c>
      <c r="Y859" s="50"/>
      <c r="Z859" s="50"/>
      <c r="AA859" s="50"/>
      <c r="AB859" s="50"/>
      <c r="AC859" s="50"/>
      <c r="AD859" s="50">
        <f t="shared" si="469"/>
        <v>9.5393692579348516E-2</v>
      </c>
      <c r="AE859" s="50">
        <f t="shared" si="470"/>
        <v>6.6404720345076287E-2</v>
      </c>
      <c r="AF859" s="50">
        <f t="shared" si="467"/>
        <v>8.4310427852779063E-2</v>
      </c>
      <c r="AG859" s="50">
        <f t="shared" si="468"/>
        <v>0</v>
      </c>
      <c r="AI859" s="50">
        <f t="shared" si="472"/>
        <v>0</v>
      </c>
      <c r="AJ859" s="50">
        <f t="shared" si="473"/>
        <v>0</v>
      </c>
      <c r="AK859" s="50">
        <f t="shared" si="474"/>
        <v>0</v>
      </c>
      <c r="AL859" s="50">
        <f t="shared" si="475"/>
        <v>0.94558678339976465</v>
      </c>
      <c r="AR859" s="50">
        <f t="shared" si="476"/>
        <v>1.2437896980127598</v>
      </c>
      <c r="AS859" s="50">
        <f t="shared" si="477"/>
        <v>1.1132226567463599</v>
      </c>
      <c r="AT859" s="50">
        <f t="shared" si="478"/>
        <v>1.5287290694224869</v>
      </c>
      <c r="AV859" s="49">
        <f t="shared" si="479"/>
        <v>0</v>
      </c>
      <c r="AW859" s="49">
        <f t="shared" si="480"/>
        <v>0</v>
      </c>
      <c r="AX859" s="49">
        <f t="shared" si="481"/>
        <v>0</v>
      </c>
      <c r="AY859" s="49">
        <f t="shared" si="482"/>
        <v>3788.9149300582962</v>
      </c>
      <c r="AZ859" s="49">
        <f t="shared" si="483"/>
        <v>0</v>
      </c>
      <c r="BA859" s="49">
        <f t="shared" si="484"/>
        <v>0</v>
      </c>
      <c r="BB859" s="49">
        <f t="shared" si="485"/>
        <v>0</v>
      </c>
      <c r="BC859" s="49">
        <f t="shared" si="486"/>
        <v>0</v>
      </c>
      <c r="BD859" s="49">
        <f t="shared" si="487"/>
        <v>0</v>
      </c>
      <c r="BE859" s="49">
        <f t="shared" si="488"/>
        <v>3594.8503263698326</v>
      </c>
      <c r="BF859" s="49">
        <f t="shared" si="489"/>
        <v>3166.5445459691682</v>
      </c>
      <c r="BG859" s="49">
        <f t="shared" si="490"/>
        <v>4329.9787049058332</v>
      </c>
      <c r="BH859" s="72">
        <f t="shared" si="491"/>
        <v>14880.288507303128</v>
      </c>
      <c r="BI859" s="49">
        <f>VLOOKUP(A859,'1_12'!A:O,15,0)</f>
        <v>32276.699999999997</v>
      </c>
      <c r="BJ859" s="73">
        <f t="shared" si="492"/>
        <v>-17396.411492696869</v>
      </c>
      <c r="BK859" s="50">
        <f t="shared" si="493"/>
        <v>5.5322636802209281E-3</v>
      </c>
    </row>
    <row r="860" spans="1:63" x14ac:dyDescent="0.3">
      <c r="A860" s="77" t="s">
        <v>1683</v>
      </c>
      <c r="B860" s="77" t="s">
        <v>279</v>
      </c>
      <c r="C860" s="77">
        <f>VLOOKUP(B860,Площадь!D:E,2,0)</f>
        <v>85.1</v>
      </c>
      <c r="D860" s="113"/>
      <c r="E860">
        <v>31</v>
      </c>
      <c r="F860">
        <v>5</v>
      </c>
      <c r="Q860">
        <f t="shared" si="494"/>
        <v>36</v>
      </c>
      <c r="R860" s="50">
        <f>VLOOKUP(B860,'Общие показания'!A:H,8,0)</f>
        <v>0.47481841496838206</v>
      </c>
      <c r="S860" s="50"/>
      <c r="T860" s="50">
        <f t="shared" si="462"/>
        <v>0</v>
      </c>
      <c r="U860" s="50">
        <f t="shared" si="463"/>
        <v>0</v>
      </c>
      <c r="V860" s="50">
        <f t="shared" si="464"/>
        <v>0</v>
      </c>
      <c r="W860" s="50">
        <f t="shared" si="465"/>
        <v>0</v>
      </c>
      <c r="X860" s="50">
        <f t="shared" si="466"/>
        <v>-0.47481841496838206</v>
      </c>
      <c r="Y860" s="50"/>
      <c r="Z860" s="50"/>
      <c r="AA860" s="50"/>
      <c r="AB860" s="50"/>
      <c r="AC860" s="50"/>
      <c r="AD860" s="50">
        <f t="shared" si="469"/>
        <v>0</v>
      </c>
      <c r="AE860" s="50">
        <f t="shared" si="470"/>
        <v>0</v>
      </c>
      <c r="AF860" s="50">
        <f t="shared" si="467"/>
        <v>0</v>
      </c>
      <c r="AG860" s="50">
        <f t="shared" si="468"/>
        <v>0</v>
      </c>
      <c r="AI860" s="50">
        <f t="shared" si="472"/>
        <v>0</v>
      </c>
      <c r="AJ860" s="50">
        <f t="shared" si="473"/>
        <v>0</v>
      </c>
      <c r="AK860" s="50">
        <f t="shared" si="474"/>
        <v>0</v>
      </c>
      <c r="AL860" s="50">
        <f t="shared" si="475"/>
        <v>0</v>
      </c>
      <c r="AR860" s="50">
        <f t="shared" si="476"/>
        <v>0</v>
      </c>
      <c r="AS860" s="50">
        <f t="shared" si="477"/>
        <v>0</v>
      </c>
      <c r="AT860" s="50">
        <f t="shared" si="478"/>
        <v>0</v>
      </c>
      <c r="AV860" s="49">
        <f t="shared" si="479"/>
        <v>0</v>
      </c>
      <c r="AW860" s="49">
        <f t="shared" si="480"/>
        <v>0</v>
      </c>
      <c r="AX860" s="49">
        <f t="shared" si="481"/>
        <v>0</v>
      </c>
      <c r="AY860" s="49">
        <f t="shared" si="482"/>
        <v>0</v>
      </c>
      <c r="AZ860" s="49">
        <f t="shared" si="483"/>
        <v>0</v>
      </c>
      <c r="BA860" s="49">
        <f t="shared" si="484"/>
        <v>0</v>
      </c>
      <c r="BB860" s="49">
        <f t="shared" si="485"/>
        <v>0</v>
      </c>
      <c r="BC860" s="49">
        <f t="shared" si="486"/>
        <v>0</v>
      </c>
      <c r="BD860" s="49">
        <f t="shared" si="487"/>
        <v>0</v>
      </c>
      <c r="BE860" s="49">
        <f t="shared" si="488"/>
        <v>0</v>
      </c>
      <c r="BF860" s="49">
        <f t="shared" si="489"/>
        <v>0</v>
      </c>
      <c r="BG860" s="49">
        <f t="shared" si="490"/>
        <v>0</v>
      </c>
      <c r="BH860" s="72">
        <f t="shared" si="491"/>
        <v>0</v>
      </c>
      <c r="BI860" s="49">
        <f>VLOOKUP(A860,'1_12'!A:O,15,0)</f>
        <v>0</v>
      </c>
      <c r="BJ860" s="73">
        <f t="shared" si="492"/>
        <v>0</v>
      </c>
      <c r="BK860" s="50">
        <f t="shared" si="493"/>
        <v>0</v>
      </c>
    </row>
    <row r="861" spans="1:63" x14ac:dyDescent="0.3">
      <c r="A861" s="77" t="s">
        <v>2451</v>
      </c>
      <c r="B861" s="77" t="s">
        <v>279</v>
      </c>
      <c r="C861" s="77">
        <f>VLOOKUP(B861,Площадь!D:E,2,0)</f>
        <v>85.1</v>
      </c>
      <c r="D861" s="113">
        <v>44963</v>
      </c>
      <c r="F861">
        <f>28-F860</f>
        <v>23</v>
      </c>
      <c r="G861">
        <v>31</v>
      </c>
      <c r="H861">
        <v>30</v>
      </c>
      <c r="I861">
        <v>31</v>
      </c>
      <c r="J861">
        <v>30</v>
      </c>
      <c r="K861">
        <v>31</v>
      </c>
      <c r="L861">
        <v>31</v>
      </c>
      <c r="M861">
        <v>30</v>
      </c>
      <c r="N861">
        <v>31</v>
      </c>
      <c r="O861">
        <v>30</v>
      </c>
      <c r="P861">
        <v>31</v>
      </c>
      <c r="Q861">
        <f t="shared" si="494"/>
        <v>329</v>
      </c>
      <c r="R861" s="50"/>
      <c r="S861" s="50">
        <f>VLOOKUP(B861,'Общие показания'!A:P,16,0)</f>
        <v>2.5211815850316164</v>
      </c>
      <c r="T861" s="50">
        <f t="shared" si="462"/>
        <v>0</v>
      </c>
      <c r="U861" s="50">
        <f t="shared" si="463"/>
        <v>0</v>
      </c>
      <c r="V861" s="50">
        <f t="shared" si="464"/>
        <v>0</v>
      </c>
      <c r="W861" s="50">
        <f>R860*W$1/30*H861</f>
        <v>0.47481841496838201</v>
      </c>
      <c r="X861" s="50">
        <f t="shared" si="466"/>
        <v>0.47481841496838201</v>
      </c>
      <c r="Y861" s="50"/>
      <c r="Z861" s="50"/>
      <c r="AA861" s="50"/>
      <c r="AB861" s="50"/>
      <c r="AC861" s="50"/>
      <c r="AD861" s="50">
        <f t="shared" si="469"/>
        <v>0.97722950666751374</v>
      </c>
      <c r="AE861" s="50">
        <f t="shared" si="470"/>
        <v>0.68026145490945733</v>
      </c>
      <c r="AF861" s="50">
        <f t="shared" si="467"/>
        <v>0.86369062345464542</v>
      </c>
      <c r="AG861" s="50">
        <f t="shared" si="468"/>
        <v>0</v>
      </c>
      <c r="AI861" s="50">
        <f t="shared" si="472"/>
        <v>0</v>
      </c>
      <c r="AJ861" s="50">
        <f t="shared" si="473"/>
        <v>0</v>
      </c>
      <c r="AK861" s="50">
        <f t="shared" si="474"/>
        <v>0</v>
      </c>
      <c r="AL861" s="50">
        <f t="shared" si="475"/>
        <v>0.9637058115846705</v>
      </c>
      <c r="AR861" s="50">
        <f t="shared" si="476"/>
        <v>1.267622794022585</v>
      </c>
      <c r="AS861" s="50">
        <f t="shared" si="477"/>
        <v>1.1345538693307213</v>
      </c>
      <c r="AT861" s="50">
        <f t="shared" si="478"/>
        <v>1.5580220815311812</v>
      </c>
      <c r="AV861" s="49">
        <f t="shared" si="479"/>
        <v>0</v>
      </c>
      <c r="AW861" s="49">
        <f t="shared" si="480"/>
        <v>0</v>
      </c>
      <c r="AX861" s="49">
        <f t="shared" si="481"/>
        <v>0</v>
      </c>
      <c r="AY861" s="49">
        <f t="shared" si="482"/>
        <v>3861.5168927899522</v>
      </c>
      <c r="AZ861" s="49">
        <f t="shared" si="483"/>
        <v>0</v>
      </c>
      <c r="BA861" s="49">
        <f t="shared" si="484"/>
        <v>0</v>
      </c>
      <c r="BB861" s="49">
        <f t="shared" si="485"/>
        <v>0</v>
      </c>
      <c r="BC861" s="49">
        <f t="shared" si="486"/>
        <v>0</v>
      </c>
      <c r="BD861" s="49">
        <f t="shared" si="487"/>
        <v>0</v>
      </c>
      <c r="BE861" s="49">
        <f t="shared" si="488"/>
        <v>6025.991721880474</v>
      </c>
      <c r="BF861" s="49">
        <f t="shared" si="489"/>
        <v>4871.617663777366</v>
      </c>
      <c r="BG861" s="49">
        <f t="shared" si="490"/>
        <v>6500.7487167557538</v>
      </c>
      <c r="BH861" s="72">
        <f t="shared" si="491"/>
        <v>21259.874995203547</v>
      </c>
      <c r="BI861" s="49">
        <f>VLOOKUP(A861,'1_12'!A:O,15,0)</f>
        <v>32895.18</v>
      </c>
      <c r="BJ861" s="73">
        <f t="shared" si="492"/>
        <v>-11635.305004796453</v>
      </c>
      <c r="BK861" s="50">
        <f t="shared" si="493"/>
        <v>7.7554882064915362E-3</v>
      </c>
    </row>
    <row r="862" spans="1:63" x14ac:dyDescent="0.3">
      <c r="A862" s="77" t="s">
        <v>1551</v>
      </c>
      <c r="B862" s="77" t="s">
        <v>137</v>
      </c>
      <c r="C862" s="77">
        <f>VLOOKUP(B862,Площадь!D:E,2,0)</f>
        <v>83.9</v>
      </c>
      <c r="D862" s="113"/>
      <c r="E862">
        <v>31</v>
      </c>
      <c r="F862">
        <v>28</v>
      </c>
      <c r="G862">
        <v>31</v>
      </c>
      <c r="H862">
        <v>30</v>
      </c>
      <c r="I862">
        <v>31</v>
      </c>
      <c r="J862">
        <v>30</v>
      </c>
      <c r="K862">
        <v>31</v>
      </c>
      <c r="L862">
        <v>31</v>
      </c>
      <c r="M862">
        <v>30</v>
      </c>
      <c r="N862">
        <v>31</v>
      </c>
      <c r="O862">
        <v>30</v>
      </c>
      <c r="P862">
        <v>31</v>
      </c>
      <c r="Q862">
        <f t="shared" ref="Q862:Q866" si="495">SUM(E862:P862)</f>
        <v>365</v>
      </c>
      <c r="R862" s="50">
        <f>VLOOKUP(B862,'Общие показания'!A:H,8,0)</f>
        <v>0.46812297315919227</v>
      </c>
      <c r="S862" s="50">
        <f>VLOOKUP(B862,'Общие показания'!A:P,16,0)</f>
        <v>0.59387702684080779</v>
      </c>
      <c r="T862" s="50">
        <f t="shared" si="462"/>
        <v>0</v>
      </c>
      <c r="U862" s="50">
        <f t="shared" si="463"/>
        <v>0</v>
      </c>
      <c r="V862" s="50">
        <f t="shared" si="464"/>
        <v>0</v>
      </c>
      <c r="W862" s="50">
        <f t="shared" si="465"/>
        <v>0.46812297315919227</v>
      </c>
      <c r="X862" s="50">
        <f t="shared" si="466"/>
        <v>0</v>
      </c>
      <c r="Y862" s="50"/>
      <c r="Z862" s="50"/>
      <c r="AA862" s="50"/>
      <c r="AB862" s="50"/>
      <c r="AC862" s="50"/>
      <c r="AD862" s="50">
        <f t="shared" si="469"/>
        <v>0.23019133465292807</v>
      </c>
      <c r="AE862" s="50">
        <f t="shared" si="470"/>
        <v>0.16023901360955106</v>
      </c>
      <c r="AF862" s="50">
        <f t="shared" si="467"/>
        <v>0.20344667857832868</v>
      </c>
      <c r="AG862" s="50">
        <f t="shared" si="468"/>
        <v>0</v>
      </c>
      <c r="AI862" s="50">
        <f t="shared" si="472"/>
        <v>0</v>
      </c>
      <c r="AJ862" s="50">
        <f t="shared" si="473"/>
        <v>0</v>
      </c>
      <c r="AK862" s="50">
        <f t="shared" si="474"/>
        <v>0</v>
      </c>
      <c r="AL862" s="50">
        <f t="shared" si="475"/>
        <v>0.95011654044599125</v>
      </c>
      <c r="AR862" s="50">
        <f t="shared" si="476"/>
        <v>1.2497479720152163</v>
      </c>
      <c r="AS862" s="50">
        <f t="shared" si="477"/>
        <v>1.1185554598924505</v>
      </c>
      <c r="AT862" s="50">
        <f t="shared" si="478"/>
        <v>1.5360523224496607</v>
      </c>
      <c r="AV862" s="49">
        <f t="shared" si="479"/>
        <v>0</v>
      </c>
      <c r="AW862" s="49">
        <f t="shared" si="480"/>
        <v>0</v>
      </c>
      <c r="AX862" s="49">
        <f t="shared" si="481"/>
        <v>0</v>
      </c>
      <c r="AY862" s="49">
        <f t="shared" si="482"/>
        <v>3807.0654207412108</v>
      </c>
      <c r="AZ862" s="49">
        <f t="shared" si="483"/>
        <v>0</v>
      </c>
      <c r="BA862" s="49">
        <f t="shared" si="484"/>
        <v>0</v>
      </c>
      <c r="BB862" s="49">
        <f t="shared" si="485"/>
        <v>0</v>
      </c>
      <c r="BC862" s="49">
        <f t="shared" si="486"/>
        <v>0</v>
      </c>
      <c r="BD862" s="49">
        <f t="shared" si="487"/>
        <v>0</v>
      </c>
      <c r="BE862" s="49">
        <f t="shared" si="488"/>
        <v>3972.6898772477002</v>
      </c>
      <c r="BF862" s="49">
        <f t="shared" si="489"/>
        <v>3432.7447328898334</v>
      </c>
      <c r="BG862" s="49">
        <f t="shared" si="490"/>
        <v>4669.4415383994938</v>
      </c>
      <c r="BH862" s="72">
        <f t="shared" si="491"/>
        <v>15881.941569278239</v>
      </c>
      <c r="BI862" s="49">
        <f>VLOOKUP(A862,'1_12'!A:O,15,0)</f>
        <v>32431.32</v>
      </c>
      <c r="BJ862" s="73">
        <f t="shared" si="492"/>
        <v>-16549.378430721761</v>
      </c>
      <c r="BK862" s="50">
        <f t="shared" si="493"/>
        <v>5.8765120131141421E-3</v>
      </c>
    </row>
    <row r="863" spans="1:63" x14ac:dyDescent="0.3">
      <c r="A863" s="77" t="s">
        <v>1804</v>
      </c>
      <c r="B863" s="77" t="s">
        <v>440</v>
      </c>
      <c r="C863" s="77">
        <f>VLOOKUP(B863,Площадь!D:E,2,0)</f>
        <v>78.900000000000006</v>
      </c>
      <c r="D863" s="113"/>
      <c r="E863">
        <v>31</v>
      </c>
      <c r="F863">
        <v>28</v>
      </c>
      <c r="G863">
        <v>31</v>
      </c>
      <c r="H863">
        <v>30</v>
      </c>
      <c r="I863">
        <v>31</v>
      </c>
      <c r="J863">
        <v>30</v>
      </c>
      <c r="K863">
        <v>31</v>
      </c>
      <c r="L863">
        <v>31</v>
      </c>
      <c r="M863">
        <v>30</v>
      </c>
      <c r="N863">
        <v>31</v>
      </c>
      <c r="O863">
        <v>30</v>
      </c>
      <c r="P863">
        <v>31</v>
      </c>
      <c r="Q863">
        <f t="shared" si="495"/>
        <v>365</v>
      </c>
      <c r="R863" s="50">
        <f>VLOOKUP(B863,'Общие показания'!A:H,8,0)</f>
        <v>0</v>
      </c>
      <c r="S863" s="50">
        <f>VLOOKUP(B863,'Общие показания'!A:P,16,0)</f>
        <v>2.7289999999999992</v>
      </c>
      <c r="T863" s="50">
        <f t="shared" si="462"/>
        <v>0</v>
      </c>
      <c r="U863" s="50">
        <f t="shared" si="463"/>
        <v>0</v>
      </c>
      <c r="V863" s="50">
        <f t="shared" si="464"/>
        <v>0</v>
      </c>
      <c r="W863" s="50">
        <f t="shared" si="465"/>
        <v>0</v>
      </c>
      <c r="X863" s="50">
        <f t="shared" si="466"/>
        <v>0</v>
      </c>
      <c r="Y863" s="50"/>
      <c r="Z863" s="50"/>
      <c r="AA863" s="50"/>
      <c r="AB863" s="50"/>
      <c r="AC863" s="50"/>
      <c r="AD863" s="50">
        <f t="shared" si="469"/>
        <v>1.0577815336780676</v>
      </c>
      <c r="AE863" s="50">
        <f t="shared" si="470"/>
        <v>0.73633470967329318</v>
      </c>
      <c r="AF863" s="50">
        <f t="shared" si="467"/>
        <v>0.93488375664863865</v>
      </c>
      <c r="AG863" s="50">
        <f t="shared" si="468"/>
        <v>0</v>
      </c>
      <c r="AI863" s="50">
        <f t="shared" si="472"/>
        <v>0</v>
      </c>
      <c r="AJ863" s="50">
        <f t="shared" si="473"/>
        <v>0</v>
      </c>
      <c r="AK863" s="50">
        <f t="shared" si="474"/>
        <v>0</v>
      </c>
      <c r="AL863" s="50">
        <f t="shared" si="475"/>
        <v>0.89349457736816107</v>
      </c>
      <c r="AR863" s="50">
        <f t="shared" si="476"/>
        <v>1.175269546984512</v>
      </c>
      <c r="AS863" s="50">
        <f t="shared" si="477"/>
        <v>1.0518954205663211</v>
      </c>
      <c r="AT863" s="50">
        <f t="shared" si="478"/>
        <v>1.4445116596099907</v>
      </c>
      <c r="AV863" s="49">
        <f t="shared" si="479"/>
        <v>0</v>
      </c>
      <c r="AW863" s="49">
        <f t="shared" si="480"/>
        <v>0</v>
      </c>
      <c r="AX863" s="49">
        <f t="shared" si="481"/>
        <v>0</v>
      </c>
      <c r="AY863" s="49">
        <f t="shared" si="482"/>
        <v>2398.4611037039967</v>
      </c>
      <c r="AZ863" s="49">
        <f t="shared" si="483"/>
        <v>0</v>
      </c>
      <c r="BA863" s="49">
        <f t="shared" si="484"/>
        <v>0</v>
      </c>
      <c r="BB863" s="49">
        <f t="shared" si="485"/>
        <v>0</v>
      </c>
      <c r="BC863" s="49">
        <f t="shared" si="486"/>
        <v>0</v>
      </c>
      <c r="BD863" s="49">
        <f t="shared" si="487"/>
        <v>0</v>
      </c>
      <c r="BE863" s="49">
        <f t="shared" si="488"/>
        <v>5994.3129988874016</v>
      </c>
      <c r="BF863" s="49">
        <f t="shared" si="489"/>
        <v>4800.2534324100106</v>
      </c>
      <c r="BG863" s="49">
        <f t="shared" si="490"/>
        <v>6387.1538795880151</v>
      </c>
      <c r="BH863" s="72">
        <f t="shared" si="491"/>
        <v>19580.181414589424</v>
      </c>
      <c r="BI863" s="49">
        <f>VLOOKUP(A863,'1_12'!A:O,15,0)</f>
        <v>30498.659999999989</v>
      </c>
      <c r="BJ863" s="73">
        <f t="shared" si="492"/>
        <v>-10918.478585410565</v>
      </c>
      <c r="BK863" s="50">
        <f t="shared" si="493"/>
        <v>7.704025353325923E-3</v>
      </c>
    </row>
    <row r="864" spans="1:63" x14ac:dyDescent="0.3">
      <c r="A864" s="77" t="s">
        <v>1813</v>
      </c>
      <c r="B864" s="77" t="s">
        <v>500</v>
      </c>
      <c r="C864" s="77">
        <f>VLOOKUP(B864,Площадь!D:E,2,0)</f>
        <v>63.3</v>
      </c>
      <c r="D864" s="113"/>
      <c r="E864">
        <v>31</v>
      </c>
      <c r="F864">
        <v>28</v>
      </c>
      <c r="G864">
        <v>31</v>
      </c>
      <c r="H864">
        <v>30</v>
      </c>
      <c r="I864">
        <v>31</v>
      </c>
      <c r="J864">
        <v>30</v>
      </c>
      <c r="K864">
        <v>31</v>
      </c>
      <c r="L864">
        <v>31</v>
      </c>
      <c r="M864">
        <v>30</v>
      </c>
      <c r="N864">
        <v>31</v>
      </c>
      <c r="O864">
        <v>30</v>
      </c>
      <c r="P864">
        <v>31</v>
      </c>
      <c r="Q864">
        <f t="shared" si="495"/>
        <v>365</v>
      </c>
      <c r="R864" s="50">
        <f>VLOOKUP(B864,'Общие показания'!A:H,8,0)</f>
        <v>0.35318455543476601</v>
      </c>
      <c r="S864" s="50">
        <f>VLOOKUP(B864,'Общие показания'!A:P,16,0)</f>
        <v>2.2668154445652338</v>
      </c>
      <c r="T864" s="50">
        <f t="shared" si="462"/>
        <v>0</v>
      </c>
      <c r="U864" s="50">
        <f t="shared" si="463"/>
        <v>0</v>
      </c>
      <c r="V864" s="50">
        <f t="shared" si="464"/>
        <v>0</v>
      </c>
      <c r="W864" s="50">
        <f t="shared" si="465"/>
        <v>0.35318455543476601</v>
      </c>
      <c r="X864" s="50">
        <f t="shared" si="466"/>
        <v>0</v>
      </c>
      <c r="Y864" s="50"/>
      <c r="Z864" s="50"/>
      <c r="AA864" s="50"/>
      <c r="AB864" s="50"/>
      <c r="AC864" s="50"/>
      <c r="AD864" s="50">
        <f t="shared" si="469"/>
        <v>0.87863522078319678</v>
      </c>
      <c r="AE864" s="50">
        <f t="shared" si="470"/>
        <v>0.6116287622780795</v>
      </c>
      <c r="AF864" s="50">
        <f t="shared" si="467"/>
        <v>0.7765514615039576</v>
      </c>
      <c r="AG864" s="50">
        <f t="shared" si="468"/>
        <v>0</v>
      </c>
      <c r="AI864" s="50">
        <f t="shared" si="472"/>
        <v>0</v>
      </c>
      <c r="AJ864" s="50">
        <f t="shared" si="473"/>
        <v>0</v>
      </c>
      <c r="AK864" s="50">
        <f t="shared" si="474"/>
        <v>0</v>
      </c>
      <c r="AL864" s="50">
        <f t="shared" si="475"/>
        <v>0.71683405256533062</v>
      </c>
      <c r="AR864" s="50">
        <f t="shared" si="476"/>
        <v>0.94289686088871494</v>
      </c>
      <c r="AS864" s="50">
        <f t="shared" si="477"/>
        <v>0.8439160978687974</v>
      </c>
      <c r="AT864" s="50">
        <f t="shared" si="478"/>
        <v>1.1589047915502206</v>
      </c>
      <c r="AV864" s="49">
        <f t="shared" si="479"/>
        <v>0</v>
      </c>
      <c r="AW864" s="49">
        <f t="shared" si="480"/>
        <v>0</v>
      </c>
      <c r="AX864" s="49">
        <f t="shared" si="481"/>
        <v>0</v>
      </c>
      <c r="AY864" s="49">
        <f t="shared" si="482"/>
        <v>2872.3151505711394</v>
      </c>
      <c r="AZ864" s="49">
        <f t="shared" si="483"/>
        <v>0</v>
      </c>
      <c r="BA864" s="49">
        <f t="shared" si="484"/>
        <v>0</v>
      </c>
      <c r="BB864" s="49">
        <f t="shared" si="485"/>
        <v>0</v>
      </c>
      <c r="BC864" s="49">
        <f t="shared" si="486"/>
        <v>0</v>
      </c>
      <c r="BD864" s="49">
        <f t="shared" si="487"/>
        <v>0</v>
      </c>
      <c r="BE864" s="49">
        <f t="shared" si="488"/>
        <v>4889.6478587568135</v>
      </c>
      <c r="BF864" s="49">
        <f t="shared" si="489"/>
        <v>3907.2064007838708</v>
      </c>
      <c r="BG864" s="49">
        <f t="shared" si="490"/>
        <v>5195.4613474485141</v>
      </c>
      <c r="BH864" s="72">
        <f t="shared" si="491"/>
        <v>16864.630757560335</v>
      </c>
      <c r="BI864" s="49">
        <f>VLOOKUP(A864,'1_12'!A:O,15,0)</f>
        <v>24468.48</v>
      </c>
      <c r="BJ864" s="73">
        <f t="shared" si="492"/>
        <v>-7603.8492424396645</v>
      </c>
      <c r="BK864" s="50">
        <f t="shared" si="493"/>
        <v>8.270868618842896E-3</v>
      </c>
    </row>
    <row r="865" spans="1:63" x14ac:dyDescent="0.3">
      <c r="A865" s="77" t="s">
        <v>1498</v>
      </c>
      <c r="B865" s="77" t="s">
        <v>455</v>
      </c>
      <c r="C865" s="77">
        <f>VLOOKUP(B865,Площадь!D:E,2,0)</f>
        <v>56.9</v>
      </c>
      <c r="D865" s="113"/>
      <c r="E865">
        <v>31</v>
      </c>
      <c r="F865">
        <v>28</v>
      </c>
      <c r="G865">
        <v>31</v>
      </c>
      <c r="H865">
        <v>30</v>
      </c>
      <c r="I865">
        <v>21</v>
      </c>
      <c r="Q865">
        <f t="shared" si="495"/>
        <v>141</v>
      </c>
      <c r="R865" s="50">
        <f>VLOOKUP(B865,'Общие показания'!A:H,8,0)</f>
        <v>0.31747553245242</v>
      </c>
      <c r="S865" s="50">
        <f>VLOOKUP(B865,'Общие показания'!A:P,16,0)</f>
        <v>0</v>
      </c>
      <c r="T865" s="50">
        <f t="shared" si="462"/>
        <v>0</v>
      </c>
      <c r="U865" s="50">
        <f t="shared" si="463"/>
        <v>0</v>
      </c>
      <c r="V865" s="50">
        <f t="shared" si="464"/>
        <v>0</v>
      </c>
      <c r="W865" s="50">
        <f t="shared" si="465"/>
        <v>0.31747553245242</v>
      </c>
      <c r="X865" s="50">
        <f t="shared" si="466"/>
        <v>0</v>
      </c>
      <c r="Y865" s="50"/>
      <c r="Z865" s="50"/>
      <c r="AA865" s="50"/>
      <c r="AB865" s="50"/>
      <c r="AC865" s="50"/>
      <c r="AD865" s="50">
        <f t="shared" si="469"/>
        <v>0</v>
      </c>
      <c r="AE865" s="50">
        <f t="shared" si="470"/>
        <v>0</v>
      </c>
      <c r="AF865" s="50">
        <f t="shared" si="467"/>
        <v>0</v>
      </c>
      <c r="AG865" s="50">
        <f t="shared" si="468"/>
        <v>0</v>
      </c>
      <c r="AI865" s="50">
        <f t="shared" si="472"/>
        <v>0</v>
      </c>
      <c r="AJ865" s="50">
        <f t="shared" si="473"/>
        <v>0</v>
      </c>
      <c r="AK865" s="50">
        <f t="shared" si="474"/>
        <v>0</v>
      </c>
      <c r="AL865" s="50">
        <f t="shared" si="475"/>
        <v>0.64435793982570799</v>
      </c>
      <c r="AR865" s="50">
        <f t="shared" si="476"/>
        <v>0</v>
      </c>
      <c r="AS865" s="50">
        <f t="shared" si="477"/>
        <v>0</v>
      </c>
      <c r="AT865" s="50">
        <f t="shared" si="478"/>
        <v>0</v>
      </c>
      <c r="AV865" s="49">
        <f t="shared" si="479"/>
        <v>0</v>
      </c>
      <c r="AW865" s="49">
        <f t="shared" si="480"/>
        <v>0</v>
      </c>
      <c r="AX865" s="49">
        <f t="shared" si="481"/>
        <v>0</v>
      </c>
      <c r="AY865" s="49">
        <f t="shared" si="482"/>
        <v>2581.9072996445157</v>
      </c>
      <c r="AZ865" s="49">
        <f t="shared" si="483"/>
        <v>0</v>
      </c>
      <c r="BA865" s="49">
        <f t="shared" si="484"/>
        <v>0</v>
      </c>
      <c r="BB865" s="49">
        <f t="shared" si="485"/>
        <v>0</v>
      </c>
      <c r="BC865" s="49">
        <f t="shared" si="486"/>
        <v>0</v>
      </c>
      <c r="BD865" s="49">
        <f t="shared" si="487"/>
        <v>0</v>
      </c>
      <c r="BE865" s="49">
        <f t="shared" si="488"/>
        <v>0</v>
      </c>
      <c r="BF865" s="49">
        <f t="shared" si="489"/>
        <v>0</v>
      </c>
      <c r="BG865" s="49">
        <f t="shared" si="490"/>
        <v>0</v>
      </c>
      <c r="BH865" s="72">
        <f t="shared" si="491"/>
        <v>2581.9072996445157</v>
      </c>
      <c r="BI865" s="49">
        <f>VLOOKUP(A865,'1_12'!A:O,15,0)</f>
        <v>4887.68</v>
      </c>
      <c r="BJ865" s="73">
        <f t="shared" si="492"/>
        <v>-2305.7727003554846</v>
      </c>
      <c r="BK865" s="50">
        <f t="shared" si="493"/>
        <v>1.4086606213798009E-3</v>
      </c>
    </row>
    <row r="866" spans="1:63" x14ac:dyDescent="0.3">
      <c r="A866" s="77" t="s">
        <v>2784</v>
      </c>
      <c r="B866" s="77" t="s">
        <v>455</v>
      </c>
      <c r="C866" s="77">
        <f>VLOOKUP(B866,Площадь!D:E,2,0)</f>
        <v>56.9</v>
      </c>
      <c r="D866" s="113">
        <v>45068</v>
      </c>
      <c r="I866">
        <f>31-I865</f>
        <v>10</v>
      </c>
      <c r="J866">
        <v>30</v>
      </c>
      <c r="K866">
        <v>31</v>
      </c>
      <c r="L866">
        <v>31</v>
      </c>
      <c r="M866">
        <v>30</v>
      </c>
      <c r="N866">
        <v>31</v>
      </c>
      <c r="O866">
        <v>30</v>
      </c>
      <c r="P866">
        <v>31</v>
      </c>
      <c r="Q866">
        <f t="shared" si="495"/>
        <v>224</v>
      </c>
      <c r="R866" s="50"/>
      <c r="S866" s="50">
        <f>VLOOKUP(B866,'Общие показания'!A:P,16,0)</f>
        <v>0</v>
      </c>
      <c r="T866" s="50">
        <f t="shared" si="462"/>
        <v>0</v>
      </c>
      <c r="U866" s="50">
        <f t="shared" si="463"/>
        <v>0</v>
      </c>
      <c r="V866" s="50">
        <f t="shared" si="464"/>
        <v>0</v>
      </c>
      <c r="W866" s="50">
        <f t="shared" si="465"/>
        <v>0</v>
      </c>
      <c r="X866" s="50">
        <f t="shared" si="466"/>
        <v>0</v>
      </c>
      <c r="Y866" s="50"/>
      <c r="Z866" s="50"/>
      <c r="AA866" s="50"/>
      <c r="AB866" s="50"/>
      <c r="AC866" s="50"/>
      <c r="AD866" s="50">
        <f t="shared" si="469"/>
        <v>0</v>
      </c>
      <c r="AE866" s="50">
        <f t="shared" si="470"/>
        <v>0</v>
      </c>
      <c r="AF866" s="50">
        <f t="shared" si="467"/>
        <v>0</v>
      </c>
      <c r="AG866" s="50">
        <f t="shared" si="468"/>
        <v>0</v>
      </c>
      <c r="AI866" s="50">
        <f t="shared" si="472"/>
        <v>0</v>
      </c>
      <c r="AJ866" s="50">
        <f t="shared" si="473"/>
        <v>0</v>
      </c>
      <c r="AK866" s="50">
        <f t="shared" si="474"/>
        <v>0</v>
      </c>
      <c r="AL866" s="50">
        <f t="shared" si="475"/>
        <v>0</v>
      </c>
      <c r="AR866" s="50">
        <f t="shared" si="476"/>
        <v>0.84756447684941361</v>
      </c>
      <c r="AS866" s="50">
        <f t="shared" si="477"/>
        <v>0.75859124753135188</v>
      </c>
      <c r="AT866" s="50">
        <f t="shared" si="478"/>
        <v>1.0417327431154433</v>
      </c>
      <c r="AV866" s="49">
        <f t="shared" si="479"/>
        <v>0</v>
      </c>
      <c r="AW866" s="49">
        <f t="shared" si="480"/>
        <v>0</v>
      </c>
      <c r="AX866" s="49">
        <f t="shared" si="481"/>
        <v>0</v>
      </c>
      <c r="AY866" s="49">
        <f t="shared" si="482"/>
        <v>0</v>
      </c>
      <c r="AZ866" s="49">
        <f t="shared" si="483"/>
        <v>0</v>
      </c>
      <c r="BA866" s="49">
        <f t="shared" si="484"/>
        <v>0</v>
      </c>
      <c r="BB866" s="49">
        <f t="shared" si="485"/>
        <v>0</v>
      </c>
      <c r="BC866" s="49">
        <f t="shared" si="486"/>
        <v>0</v>
      </c>
      <c r="BD866" s="49">
        <f t="shared" si="487"/>
        <v>0</v>
      </c>
      <c r="BE866" s="49">
        <f t="shared" si="488"/>
        <v>2275.1681790754919</v>
      </c>
      <c r="BF866" s="49">
        <f t="shared" si="489"/>
        <v>2036.3320012232598</v>
      </c>
      <c r="BG866" s="49">
        <f t="shared" si="490"/>
        <v>2796.3857063093715</v>
      </c>
      <c r="BH866" s="72">
        <f t="shared" si="491"/>
        <v>7107.8858866081227</v>
      </c>
      <c r="BI866" s="49">
        <f>VLOOKUP(A866,'1_12'!A:O,15,0)</f>
        <v>17106.89</v>
      </c>
      <c r="BJ866" s="73">
        <f t="shared" si="492"/>
        <v>-9999.0041133918767</v>
      </c>
      <c r="BK866" s="50">
        <f t="shared" si="493"/>
        <v>3.8779854532750568E-3</v>
      </c>
    </row>
    <row r="867" spans="1:63" x14ac:dyDescent="0.3">
      <c r="A867" s="77" t="s">
        <v>2028</v>
      </c>
      <c r="B867" s="77" t="s">
        <v>454</v>
      </c>
      <c r="C867" s="77">
        <f>VLOOKUP(B867,Площадь!D:E,2,0)</f>
        <v>83.5</v>
      </c>
      <c r="D867" s="113"/>
      <c r="E867">
        <v>31</v>
      </c>
      <c r="F867">
        <v>28</v>
      </c>
      <c r="G867">
        <v>31</v>
      </c>
      <c r="H867">
        <v>30</v>
      </c>
      <c r="I867">
        <v>31</v>
      </c>
      <c r="J867">
        <v>30</v>
      </c>
      <c r="K867">
        <v>31</v>
      </c>
      <c r="L867">
        <v>31</v>
      </c>
      <c r="M867">
        <v>30</v>
      </c>
      <c r="N867">
        <v>31</v>
      </c>
      <c r="O867">
        <v>30</v>
      </c>
      <c r="P867">
        <v>31</v>
      </c>
      <c r="Q867">
        <f t="shared" ref="Q867:Q877" si="496">SUM(E867:P867)</f>
        <v>365</v>
      </c>
      <c r="R867" s="50">
        <f>VLOOKUP(B867,'Общие показания'!A:H,8,0)</f>
        <v>0.46589115922279561</v>
      </c>
      <c r="S867" s="50">
        <f>VLOOKUP(B867,'Общие показания'!A:P,16,0)</f>
        <v>5.1411088407772034</v>
      </c>
      <c r="T867" s="50">
        <f t="shared" si="462"/>
        <v>0</v>
      </c>
      <c r="U867" s="50">
        <f t="shared" si="463"/>
        <v>0</v>
      </c>
      <c r="V867" s="50">
        <f t="shared" si="464"/>
        <v>0</v>
      </c>
      <c r="W867" s="50">
        <f t="shared" si="465"/>
        <v>0.46589115922279561</v>
      </c>
      <c r="X867" s="50">
        <f t="shared" si="466"/>
        <v>0</v>
      </c>
      <c r="Y867" s="50"/>
      <c r="Z867" s="50"/>
      <c r="AA867" s="50"/>
      <c r="AB867" s="50"/>
      <c r="AC867" s="50"/>
      <c r="AD867" s="50">
        <f t="shared" si="469"/>
        <v>1.9927336000011668</v>
      </c>
      <c r="AE867" s="50">
        <f t="shared" si="470"/>
        <v>1.3871663194109505</v>
      </c>
      <c r="AF867" s="50">
        <f t="shared" si="467"/>
        <v>1.7612089213650866</v>
      </c>
      <c r="AG867" s="50">
        <f t="shared" si="468"/>
        <v>0</v>
      </c>
      <c r="AI867" s="50">
        <f t="shared" si="472"/>
        <v>0</v>
      </c>
      <c r="AJ867" s="50">
        <f t="shared" si="473"/>
        <v>0</v>
      </c>
      <c r="AK867" s="50">
        <f t="shared" si="474"/>
        <v>0</v>
      </c>
      <c r="AL867" s="50">
        <f t="shared" si="475"/>
        <v>0.94558678339976465</v>
      </c>
      <c r="AR867" s="50">
        <f t="shared" si="476"/>
        <v>1.2437896980127598</v>
      </c>
      <c r="AS867" s="50">
        <f t="shared" si="477"/>
        <v>1.1132226567463599</v>
      </c>
      <c r="AT867" s="50">
        <f t="shared" si="478"/>
        <v>1.5287290694224869</v>
      </c>
      <c r="AV867" s="49">
        <f t="shared" si="479"/>
        <v>0</v>
      </c>
      <c r="AW867" s="49">
        <f t="shared" si="480"/>
        <v>0</v>
      </c>
      <c r="AX867" s="49">
        <f t="shared" si="481"/>
        <v>0</v>
      </c>
      <c r="AY867" s="49">
        <f t="shared" si="482"/>
        <v>3788.9149300582962</v>
      </c>
      <c r="AZ867" s="49">
        <f t="shared" si="483"/>
        <v>0</v>
      </c>
      <c r="BA867" s="49">
        <f t="shared" si="484"/>
        <v>0</v>
      </c>
      <c r="BB867" s="49">
        <f t="shared" si="485"/>
        <v>0</v>
      </c>
      <c r="BC867" s="49">
        <f t="shared" si="486"/>
        <v>0</v>
      </c>
      <c r="BD867" s="49">
        <f t="shared" si="487"/>
        <v>0</v>
      </c>
      <c r="BE867" s="49">
        <f t="shared" si="488"/>
        <v>8687.9936802566644</v>
      </c>
      <c r="BF867" s="49">
        <f t="shared" si="489"/>
        <v>6711.9441520376386</v>
      </c>
      <c r="BG867" s="49">
        <f t="shared" si="490"/>
        <v>8831.3779449505309</v>
      </c>
      <c r="BH867" s="72">
        <f t="shared" si="491"/>
        <v>28020.23070730313</v>
      </c>
      <c r="BI867" s="49">
        <f>VLOOKUP(A867,'1_12'!A:O,15,0)</f>
        <v>32276.699999999997</v>
      </c>
      <c r="BJ867" s="73">
        <f t="shared" si="492"/>
        <v>-4256.4692926968673</v>
      </c>
      <c r="BK867" s="50">
        <f t="shared" si="493"/>
        <v>1.0417493221139093E-2</v>
      </c>
    </row>
    <row r="868" spans="1:63" x14ac:dyDescent="0.3">
      <c r="A868" s="77" t="s">
        <v>1861</v>
      </c>
      <c r="B868" s="77" t="s">
        <v>487</v>
      </c>
      <c r="C868" s="77">
        <f>VLOOKUP(B868,Площадь!D:E,2,0)</f>
        <v>78.900000000000006</v>
      </c>
      <c r="D868" s="113"/>
      <c r="E868">
        <v>31</v>
      </c>
      <c r="F868">
        <v>28</v>
      </c>
      <c r="G868">
        <v>31</v>
      </c>
      <c r="H868">
        <v>30</v>
      </c>
      <c r="I868">
        <v>31</v>
      </c>
      <c r="J868">
        <v>30</v>
      </c>
      <c r="K868">
        <v>31</v>
      </c>
      <c r="L868">
        <v>31</v>
      </c>
      <c r="M868">
        <v>30</v>
      </c>
      <c r="N868">
        <v>31</v>
      </c>
      <c r="O868">
        <v>30</v>
      </c>
      <c r="P868">
        <v>31</v>
      </c>
      <c r="Q868">
        <f t="shared" si="496"/>
        <v>365</v>
      </c>
      <c r="R868" s="50">
        <f>VLOOKUP(B868,'Общие показания'!A:H,8,0)</f>
        <v>1.5840000000000001</v>
      </c>
      <c r="S868" s="50">
        <f>VLOOKUP(B868,'Общие показания'!A:P,16,0)</f>
        <v>0</v>
      </c>
      <c r="T868" s="50">
        <f t="shared" si="462"/>
        <v>0</v>
      </c>
      <c r="U868" s="50">
        <f t="shared" si="463"/>
        <v>0</v>
      </c>
      <c r="V868" s="50">
        <f t="shared" si="464"/>
        <v>0</v>
      </c>
      <c r="W868" s="50">
        <f t="shared" si="465"/>
        <v>1.5840000000000001</v>
      </c>
      <c r="X868" s="50">
        <f t="shared" si="466"/>
        <v>0</v>
      </c>
      <c r="Y868" s="50"/>
      <c r="Z868" s="50"/>
      <c r="AA868" s="50"/>
      <c r="AB868" s="50"/>
      <c r="AC868" s="50"/>
      <c r="AD868" s="50">
        <f t="shared" si="469"/>
        <v>0</v>
      </c>
      <c r="AE868" s="50">
        <f t="shared" si="470"/>
        <v>0</v>
      </c>
      <c r="AF868" s="50">
        <f t="shared" si="467"/>
        <v>0</v>
      </c>
      <c r="AG868" s="50">
        <f t="shared" si="468"/>
        <v>0</v>
      </c>
      <c r="AI868" s="50">
        <f t="shared" si="472"/>
        <v>0</v>
      </c>
      <c r="AJ868" s="50">
        <f t="shared" si="473"/>
        <v>0</v>
      </c>
      <c r="AK868" s="50">
        <f t="shared" si="474"/>
        <v>0</v>
      </c>
      <c r="AL868" s="50">
        <f t="shared" si="475"/>
        <v>0.89349457736816107</v>
      </c>
      <c r="AR868" s="50">
        <f t="shared" si="476"/>
        <v>1.175269546984512</v>
      </c>
      <c r="AS868" s="50">
        <f t="shared" si="477"/>
        <v>1.0518954205663211</v>
      </c>
      <c r="AT868" s="50">
        <f t="shared" si="478"/>
        <v>1.4445116596099907</v>
      </c>
      <c r="AV868" s="49">
        <f t="shared" si="479"/>
        <v>0</v>
      </c>
      <c r="AW868" s="49">
        <f t="shared" si="480"/>
        <v>0</v>
      </c>
      <c r="AX868" s="49">
        <f t="shared" si="481"/>
        <v>0</v>
      </c>
      <c r="AY868" s="49">
        <f t="shared" si="482"/>
        <v>6650.4873437039978</v>
      </c>
      <c r="AZ868" s="49">
        <f t="shared" si="483"/>
        <v>0</v>
      </c>
      <c r="BA868" s="49">
        <f t="shared" si="484"/>
        <v>0</v>
      </c>
      <c r="BB868" s="49">
        <f t="shared" si="485"/>
        <v>0</v>
      </c>
      <c r="BC868" s="49">
        <f t="shared" si="486"/>
        <v>0</v>
      </c>
      <c r="BD868" s="49">
        <f t="shared" si="487"/>
        <v>0</v>
      </c>
      <c r="BE868" s="49">
        <f t="shared" si="488"/>
        <v>3154.8465611433448</v>
      </c>
      <c r="BF868" s="49">
        <f t="shared" si="489"/>
        <v>2823.6659911514098</v>
      </c>
      <c r="BG868" s="49">
        <f t="shared" si="490"/>
        <v>3877.5893185906748</v>
      </c>
      <c r="BH868" s="72">
        <f t="shared" si="491"/>
        <v>16506.589214589429</v>
      </c>
      <c r="BI868" s="49">
        <f>VLOOKUP(A868,'1_12'!A:O,15,0)</f>
        <v>30498.659999999989</v>
      </c>
      <c r="BJ868" s="73">
        <f t="shared" si="492"/>
        <v>-13992.07078541056</v>
      </c>
      <c r="BK868" s="50">
        <f t="shared" si="493"/>
        <v>6.4946886401869297E-3</v>
      </c>
    </row>
    <row r="869" spans="1:63" x14ac:dyDescent="0.3">
      <c r="A869" s="77" t="s">
        <v>2005</v>
      </c>
      <c r="B869" s="77" t="s">
        <v>412</v>
      </c>
      <c r="C869" s="77">
        <f>VLOOKUP(B869,Площадь!D:E,2,0)</f>
        <v>63.3</v>
      </c>
      <c r="D869" s="113"/>
      <c r="E869">
        <v>31</v>
      </c>
      <c r="F869">
        <v>28</v>
      </c>
      <c r="G869">
        <v>31</v>
      </c>
      <c r="H869">
        <v>30</v>
      </c>
      <c r="I869">
        <v>31</v>
      </c>
      <c r="J869">
        <v>30</v>
      </c>
      <c r="K869">
        <v>31</v>
      </c>
      <c r="L869">
        <v>31</v>
      </c>
      <c r="M869">
        <v>30</v>
      </c>
      <c r="N869">
        <v>31</v>
      </c>
      <c r="O869">
        <v>30</v>
      </c>
      <c r="P869">
        <v>31</v>
      </c>
      <c r="Q869">
        <f t="shared" si="496"/>
        <v>365</v>
      </c>
      <c r="R869" s="50">
        <f>VLOOKUP(B869,'Общие показания'!A:H,8,0)</f>
        <v>0.35318455543476601</v>
      </c>
      <c r="S869" s="50">
        <f>VLOOKUP(B869,'Общие показания'!A:P,16,0)</f>
        <v>1.9508154445652348</v>
      </c>
      <c r="T869" s="50">
        <f t="shared" si="462"/>
        <v>0</v>
      </c>
      <c r="U869" s="50">
        <f t="shared" si="463"/>
        <v>0</v>
      </c>
      <c r="V869" s="50">
        <f t="shared" si="464"/>
        <v>0</v>
      </c>
      <c r="W869" s="50">
        <f t="shared" si="465"/>
        <v>0.35318455543476601</v>
      </c>
      <c r="X869" s="50">
        <f t="shared" si="466"/>
        <v>0</v>
      </c>
      <c r="Y869" s="50"/>
      <c r="Z869" s="50"/>
      <c r="AA869" s="50"/>
      <c r="AB869" s="50"/>
      <c r="AC869" s="50"/>
      <c r="AD869" s="50">
        <f t="shared" si="469"/>
        <v>0.7561511736442198</v>
      </c>
      <c r="AE869" s="50">
        <f t="shared" si="470"/>
        <v>0.52636611359476693</v>
      </c>
      <c r="AF869" s="50">
        <f t="shared" si="467"/>
        <v>0.6682981573262482</v>
      </c>
      <c r="AG869" s="50">
        <f t="shared" si="468"/>
        <v>0</v>
      </c>
      <c r="AI869" s="50">
        <f t="shared" si="472"/>
        <v>0</v>
      </c>
      <c r="AJ869" s="50">
        <f t="shared" si="473"/>
        <v>0</v>
      </c>
      <c r="AK869" s="50">
        <f t="shared" si="474"/>
        <v>0</v>
      </c>
      <c r="AL869" s="50">
        <f t="shared" si="475"/>
        <v>0.71683405256533062</v>
      </c>
      <c r="AR869" s="50">
        <f t="shared" si="476"/>
        <v>0.94289686088871494</v>
      </c>
      <c r="AS869" s="50">
        <f t="shared" si="477"/>
        <v>0.8439160978687974</v>
      </c>
      <c r="AT869" s="50">
        <f t="shared" si="478"/>
        <v>1.1589047915502206</v>
      </c>
      <c r="AV869" s="49">
        <f t="shared" si="479"/>
        <v>0</v>
      </c>
      <c r="AW869" s="49">
        <f t="shared" si="480"/>
        <v>0</v>
      </c>
      <c r="AX869" s="49">
        <f t="shared" si="481"/>
        <v>0</v>
      </c>
      <c r="AY869" s="49">
        <f t="shared" si="482"/>
        <v>2872.3151505711394</v>
      </c>
      <c r="AZ869" s="49">
        <f t="shared" si="483"/>
        <v>0</v>
      </c>
      <c r="BA869" s="49">
        <f t="shared" si="484"/>
        <v>0</v>
      </c>
      <c r="BB869" s="49">
        <f t="shared" si="485"/>
        <v>0</v>
      </c>
      <c r="BC869" s="49">
        <f t="shared" si="486"/>
        <v>0</v>
      </c>
      <c r="BD869" s="49">
        <f t="shared" si="487"/>
        <v>0</v>
      </c>
      <c r="BE869" s="49">
        <f t="shared" si="488"/>
        <v>4560.8565819788282</v>
      </c>
      <c r="BF869" s="49">
        <f t="shared" si="489"/>
        <v>3678.330757164334</v>
      </c>
      <c r="BG869" s="49">
        <f t="shared" si="490"/>
        <v>4904.870507846038</v>
      </c>
      <c r="BH869" s="72">
        <f t="shared" si="491"/>
        <v>16016.372997560338</v>
      </c>
      <c r="BI869" s="49">
        <f>VLOOKUP(A869,'1_12'!A:O,15,0)</f>
        <v>24468.48</v>
      </c>
      <c r="BJ869" s="73">
        <f t="shared" si="492"/>
        <v>-8452.1070024396613</v>
      </c>
      <c r="BK869" s="50">
        <f t="shared" si="493"/>
        <v>7.8548601933558001E-3</v>
      </c>
    </row>
    <row r="870" spans="1:63" x14ac:dyDescent="0.3">
      <c r="A870" s="77" t="s">
        <v>1720</v>
      </c>
      <c r="B870" s="77" t="s">
        <v>466</v>
      </c>
      <c r="C870" s="77">
        <f>VLOOKUP(B870,Площадь!D:E,2,0)</f>
        <v>56.9</v>
      </c>
      <c r="D870" s="113"/>
      <c r="E870">
        <v>31</v>
      </c>
      <c r="F870">
        <v>28</v>
      </c>
      <c r="G870">
        <v>31</v>
      </c>
      <c r="H870">
        <v>30</v>
      </c>
      <c r="I870">
        <v>31</v>
      </c>
      <c r="J870">
        <v>30</v>
      </c>
      <c r="K870">
        <v>31</v>
      </c>
      <c r="L870">
        <v>31</v>
      </c>
      <c r="M870">
        <v>30</v>
      </c>
      <c r="N870">
        <v>31</v>
      </c>
      <c r="O870">
        <v>30</v>
      </c>
      <c r="P870">
        <v>31</v>
      </c>
      <c r="Q870">
        <f t="shared" si="496"/>
        <v>365</v>
      </c>
      <c r="R870" s="50">
        <f>VLOOKUP(B870,'Общие показания'!A:H,8,0)</f>
        <v>0.502</v>
      </c>
      <c r="S870" s="50">
        <f>VLOOKUP(B870,'Общие показания'!A:P,16,0)</f>
        <v>0.36999999999999922</v>
      </c>
      <c r="T870" s="50">
        <f t="shared" si="462"/>
        <v>0</v>
      </c>
      <c r="U870" s="50">
        <f t="shared" si="463"/>
        <v>0</v>
      </c>
      <c r="V870" s="50">
        <f t="shared" si="464"/>
        <v>0</v>
      </c>
      <c r="W870" s="50">
        <f t="shared" si="465"/>
        <v>0.502</v>
      </c>
      <c r="X870" s="50">
        <f t="shared" si="466"/>
        <v>0</v>
      </c>
      <c r="Y870" s="50"/>
      <c r="Z870" s="50"/>
      <c r="AA870" s="50"/>
      <c r="AB870" s="50"/>
      <c r="AC870" s="50"/>
      <c r="AD870" s="50">
        <f t="shared" si="469"/>
        <v>0.14341486532095429</v>
      </c>
      <c r="AE870" s="50">
        <f t="shared" si="470"/>
        <v>9.983284814185342E-2</v>
      </c>
      <c r="AF870" s="50">
        <f t="shared" si="467"/>
        <v>0.12675228653719153</v>
      </c>
      <c r="AG870" s="50">
        <f t="shared" si="468"/>
        <v>0</v>
      </c>
      <c r="AI870" s="50">
        <f t="shared" si="472"/>
        <v>0</v>
      </c>
      <c r="AJ870" s="50">
        <f t="shared" si="473"/>
        <v>0</v>
      </c>
      <c r="AK870" s="50">
        <f t="shared" si="474"/>
        <v>0</v>
      </c>
      <c r="AL870" s="50">
        <f t="shared" si="475"/>
        <v>0.64435793982570799</v>
      </c>
      <c r="AR870" s="50">
        <f t="shared" si="476"/>
        <v>0.84756447684941361</v>
      </c>
      <c r="AS870" s="50">
        <f t="shared" si="477"/>
        <v>0.75859124753135188</v>
      </c>
      <c r="AT870" s="50">
        <f t="shared" si="478"/>
        <v>1.0417327431154433</v>
      </c>
      <c r="AV870" s="49">
        <f t="shared" si="479"/>
        <v>0</v>
      </c>
      <c r="AW870" s="49">
        <f t="shared" si="480"/>
        <v>0</v>
      </c>
      <c r="AX870" s="49">
        <f t="shared" si="481"/>
        <v>0</v>
      </c>
      <c r="AY870" s="49">
        <f t="shared" si="482"/>
        <v>3077.2373993505375</v>
      </c>
      <c r="AZ870" s="49">
        <f t="shared" si="483"/>
        <v>0</v>
      </c>
      <c r="BA870" s="49">
        <f t="shared" si="484"/>
        <v>0</v>
      </c>
      <c r="BB870" s="49">
        <f t="shared" si="485"/>
        <v>0</v>
      </c>
      <c r="BC870" s="49">
        <f t="shared" si="486"/>
        <v>0</v>
      </c>
      <c r="BD870" s="49">
        <f t="shared" si="487"/>
        <v>0</v>
      </c>
      <c r="BE870" s="49">
        <f t="shared" si="488"/>
        <v>2660.1453069484487</v>
      </c>
      <c r="BF870" s="49">
        <f t="shared" si="489"/>
        <v>2304.3193054613257</v>
      </c>
      <c r="BG870" s="49">
        <f t="shared" si="490"/>
        <v>3136.6344741983467</v>
      </c>
      <c r="BH870" s="72">
        <f t="shared" si="491"/>
        <v>11178.336485958658</v>
      </c>
      <c r="BI870" s="49">
        <f>VLOOKUP(A870,'1_12'!A:O,15,0)</f>
        <v>21994.560000000001</v>
      </c>
      <c r="BJ870" s="73">
        <f t="shared" si="492"/>
        <v>-10816.223514041343</v>
      </c>
      <c r="BK870" s="50">
        <f t="shared" si="493"/>
        <v>6.0987791554216698E-3</v>
      </c>
    </row>
    <row r="871" spans="1:63" x14ac:dyDescent="0.3">
      <c r="A871" s="77" t="s">
        <v>1805</v>
      </c>
      <c r="B871" s="77" t="s">
        <v>474</v>
      </c>
      <c r="C871" s="77">
        <f>VLOOKUP(B871,Площадь!D:E,2,0)</f>
        <v>83.5</v>
      </c>
      <c r="D871" s="113"/>
      <c r="E871">
        <v>31</v>
      </c>
      <c r="F871">
        <v>28</v>
      </c>
      <c r="G871">
        <v>31</v>
      </c>
      <c r="H871">
        <v>30</v>
      </c>
      <c r="I871">
        <v>31</v>
      </c>
      <c r="J871">
        <v>30</v>
      </c>
      <c r="K871">
        <v>31</v>
      </c>
      <c r="L871">
        <v>31</v>
      </c>
      <c r="M871">
        <v>30</v>
      </c>
      <c r="N871">
        <v>31</v>
      </c>
      <c r="O871">
        <v>30</v>
      </c>
      <c r="P871">
        <v>31</v>
      </c>
      <c r="Q871">
        <f t="shared" si="496"/>
        <v>365</v>
      </c>
      <c r="R871" s="50">
        <f>VLOOKUP(B871,'Общие показания'!A:H,8,0)</f>
        <v>0.46589115922279561</v>
      </c>
      <c r="S871" s="50">
        <f>VLOOKUP(B871,'Общие показания'!A:P,16,0)</f>
        <v>0.17910884077720368</v>
      </c>
      <c r="T871" s="50">
        <f t="shared" si="462"/>
        <v>0</v>
      </c>
      <c r="U871" s="50">
        <f t="shared" si="463"/>
        <v>0</v>
      </c>
      <c r="V871" s="50">
        <f t="shared" si="464"/>
        <v>0</v>
      </c>
      <c r="W871" s="50">
        <f t="shared" si="465"/>
        <v>0.46589115922279561</v>
      </c>
      <c r="X871" s="50">
        <f t="shared" si="466"/>
        <v>0</v>
      </c>
      <c r="Y871" s="50"/>
      <c r="Z871" s="50"/>
      <c r="AA871" s="50"/>
      <c r="AB871" s="50"/>
      <c r="AC871" s="50"/>
      <c r="AD871" s="50">
        <f t="shared" si="469"/>
        <v>6.9423973723932345E-2</v>
      </c>
      <c r="AE871" s="50">
        <f t="shared" si="470"/>
        <v>4.8326880276145991E-2</v>
      </c>
      <c r="AF871" s="50">
        <f t="shared" si="467"/>
        <v>6.135798677712536E-2</v>
      </c>
      <c r="AG871" s="50">
        <f t="shared" si="468"/>
        <v>0</v>
      </c>
      <c r="AI871" s="50">
        <f t="shared" si="472"/>
        <v>0</v>
      </c>
      <c r="AJ871" s="50">
        <f t="shared" si="473"/>
        <v>0</v>
      </c>
      <c r="AK871" s="50">
        <f t="shared" si="474"/>
        <v>0</v>
      </c>
      <c r="AL871" s="50">
        <f t="shared" si="475"/>
        <v>0.94558678339976465</v>
      </c>
      <c r="AR871" s="50">
        <f t="shared" si="476"/>
        <v>1.2437896980127598</v>
      </c>
      <c r="AS871" s="50">
        <f t="shared" si="477"/>
        <v>1.1132226567463599</v>
      </c>
      <c r="AT871" s="50">
        <f t="shared" si="478"/>
        <v>1.5287290694224869</v>
      </c>
      <c r="AV871" s="49">
        <f t="shared" si="479"/>
        <v>0</v>
      </c>
      <c r="AW871" s="49">
        <f t="shared" si="480"/>
        <v>0</v>
      </c>
      <c r="AX871" s="49">
        <f t="shared" si="481"/>
        <v>0</v>
      </c>
      <c r="AY871" s="49">
        <f t="shared" si="482"/>
        <v>3788.9149300582962</v>
      </c>
      <c r="AZ871" s="49">
        <f t="shared" si="483"/>
        <v>0</v>
      </c>
      <c r="BA871" s="49">
        <f t="shared" si="484"/>
        <v>0</v>
      </c>
      <c r="BB871" s="49">
        <f t="shared" si="485"/>
        <v>0</v>
      </c>
      <c r="BC871" s="49">
        <f t="shared" si="486"/>
        <v>0</v>
      </c>
      <c r="BD871" s="49">
        <f t="shared" si="487"/>
        <v>0</v>
      </c>
      <c r="BE871" s="49">
        <f t="shared" si="488"/>
        <v>3525.1382518631071</v>
      </c>
      <c r="BF871" s="49">
        <f t="shared" si="489"/>
        <v>3118.0171152017342</v>
      </c>
      <c r="BG871" s="49">
        <f t="shared" si="490"/>
        <v>4268.3660901799913</v>
      </c>
      <c r="BH871" s="72">
        <f t="shared" si="491"/>
        <v>14700.436387303129</v>
      </c>
      <c r="BI871" s="49">
        <f>VLOOKUP(A871,'1_12'!A:O,15,0)</f>
        <v>32276.699999999997</v>
      </c>
      <c r="BJ871" s="73">
        <f t="shared" si="492"/>
        <v>-17576.263612696868</v>
      </c>
      <c r="BK871" s="50">
        <f t="shared" si="493"/>
        <v>5.4653974127558584E-3</v>
      </c>
    </row>
    <row r="872" spans="1:63" x14ac:dyDescent="0.3">
      <c r="A872" s="77" t="s">
        <v>1450</v>
      </c>
      <c r="B872" s="77" t="s">
        <v>414</v>
      </c>
      <c r="C872" s="77">
        <f>VLOOKUP(B872,Площадь!D:E,2,0)</f>
        <v>78.900000000000006</v>
      </c>
      <c r="D872" s="113"/>
      <c r="E872">
        <v>31</v>
      </c>
      <c r="F872">
        <v>28</v>
      </c>
      <c r="G872">
        <v>31</v>
      </c>
      <c r="H872">
        <v>30</v>
      </c>
      <c r="I872">
        <v>31</v>
      </c>
      <c r="J872">
        <v>30</v>
      </c>
      <c r="K872">
        <v>31</v>
      </c>
      <c r="L872">
        <v>31</v>
      </c>
      <c r="M872">
        <v>30</v>
      </c>
      <c r="N872">
        <v>31</v>
      </c>
      <c r="O872">
        <v>30</v>
      </c>
      <c r="P872">
        <v>31</v>
      </c>
      <c r="Q872">
        <f t="shared" si="496"/>
        <v>365</v>
      </c>
      <c r="R872" s="50">
        <f>VLOOKUP(B872,'Общие показания'!A:H,8,0)</f>
        <v>0.44022529895423446</v>
      </c>
      <c r="S872" s="50">
        <f>VLOOKUP(B872,'Общие показания'!A:P,16,0)</f>
        <v>3.3577747010457628</v>
      </c>
      <c r="T872" s="50">
        <f t="shared" si="462"/>
        <v>0</v>
      </c>
      <c r="U872" s="50">
        <f t="shared" si="463"/>
        <v>0</v>
      </c>
      <c r="V872" s="50">
        <f t="shared" si="464"/>
        <v>0</v>
      </c>
      <c r="W872" s="50">
        <f t="shared" si="465"/>
        <v>0.44022529895423446</v>
      </c>
      <c r="X872" s="50">
        <f t="shared" si="466"/>
        <v>0</v>
      </c>
      <c r="Y872" s="50"/>
      <c r="Z872" s="50"/>
      <c r="AA872" s="50"/>
      <c r="AB872" s="50"/>
      <c r="AC872" s="50"/>
      <c r="AD872" s="50">
        <f t="shared" si="469"/>
        <v>1.3014994771042883</v>
      </c>
      <c r="AE872" s="50">
        <f t="shared" si="470"/>
        <v>0.90598976168664758</v>
      </c>
      <c r="AF872" s="50">
        <f t="shared" si="467"/>
        <v>1.1502854622548271</v>
      </c>
      <c r="AG872" s="50">
        <f t="shared" si="468"/>
        <v>0</v>
      </c>
      <c r="AI872" s="50">
        <f t="shared" si="472"/>
        <v>0</v>
      </c>
      <c r="AJ872" s="50">
        <f t="shared" si="473"/>
        <v>0</v>
      </c>
      <c r="AK872" s="50">
        <f t="shared" si="474"/>
        <v>0</v>
      </c>
      <c r="AL872" s="50">
        <f t="shared" si="475"/>
        <v>0.89349457736816107</v>
      </c>
      <c r="AR872" s="50">
        <f t="shared" si="476"/>
        <v>1.175269546984512</v>
      </c>
      <c r="AS872" s="50">
        <f t="shared" si="477"/>
        <v>1.0518954205663211</v>
      </c>
      <c r="AT872" s="50">
        <f t="shared" si="478"/>
        <v>1.4445116596099907</v>
      </c>
      <c r="AV872" s="49">
        <f t="shared" si="479"/>
        <v>0</v>
      </c>
      <c r="AW872" s="49">
        <f t="shared" si="480"/>
        <v>0</v>
      </c>
      <c r="AX872" s="49">
        <f t="shared" si="481"/>
        <v>0</v>
      </c>
      <c r="AY872" s="49">
        <f t="shared" si="482"/>
        <v>3580.1842872047855</v>
      </c>
      <c r="AZ872" s="49">
        <f t="shared" si="483"/>
        <v>0</v>
      </c>
      <c r="BA872" s="49">
        <f t="shared" si="484"/>
        <v>0</v>
      </c>
      <c r="BB872" s="49">
        <f t="shared" si="485"/>
        <v>0</v>
      </c>
      <c r="BC872" s="49">
        <f t="shared" si="486"/>
        <v>0</v>
      </c>
      <c r="BD872" s="49">
        <f t="shared" si="487"/>
        <v>0</v>
      </c>
      <c r="BE872" s="49">
        <f t="shared" si="488"/>
        <v>6648.5396975030126</v>
      </c>
      <c r="BF872" s="49">
        <f t="shared" si="489"/>
        <v>5255.6686678325796</v>
      </c>
      <c r="BG872" s="49">
        <f t="shared" si="490"/>
        <v>6965.3696020490424</v>
      </c>
      <c r="BH872" s="72">
        <f t="shared" si="491"/>
        <v>22449.762254589419</v>
      </c>
      <c r="BI872" s="49">
        <f>VLOOKUP(A872,'1_12'!A:O,15,0)</f>
        <v>30498.659999999989</v>
      </c>
      <c r="BJ872" s="73">
        <f t="shared" si="492"/>
        <v>-8048.8977454105698</v>
      </c>
      <c r="BK872" s="50">
        <f t="shared" si="493"/>
        <v>8.8330916820120193E-3</v>
      </c>
    </row>
    <row r="873" spans="1:63" x14ac:dyDescent="0.3">
      <c r="A873" s="77" t="s">
        <v>2013</v>
      </c>
      <c r="B873" s="77" t="s">
        <v>430</v>
      </c>
      <c r="C873" s="77">
        <f>VLOOKUP(B873,Площадь!D:E,2,0)</f>
        <v>63.3</v>
      </c>
      <c r="D873" s="113"/>
      <c r="E873">
        <v>31</v>
      </c>
      <c r="F873">
        <v>28</v>
      </c>
      <c r="G873">
        <v>31</v>
      </c>
      <c r="H873">
        <v>30</v>
      </c>
      <c r="I873">
        <v>31</v>
      </c>
      <c r="J873">
        <v>30</v>
      </c>
      <c r="K873">
        <v>31</v>
      </c>
      <c r="L873">
        <v>31</v>
      </c>
      <c r="M873">
        <v>30</v>
      </c>
      <c r="N873">
        <v>31</v>
      </c>
      <c r="O873">
        <v>30</v>
      </c>
      <c r="P873">
        <v>31</v>
      </c>
      <c r="Q873">
        <f t="shared" si="496"/>
        <v>365</v>
      </c>
      <c r="R873" s="50">
        <f>VLOOKUP(B873,'Общие показания'!A:H,8,0)</f>
        <v>0.35318455543476601</v>
      </c>
      <c r="S873" s="50">
        <f>VLOOKUP(B873,'Общие показания'!A:P,16,0)</f>
        <v>3.6498154445652347</v>
      </c>
      <c r="T873" s="50">
        <f t="shared" si="462"/>
        <v>0</v>
      </c>
      <c r="U873" s="50">
        <f t="shared" si="463"/>
        <v>0</v>
      </c>
      <c r="V873" s="50">
        <f t="shared" si="464"/>
        <v>0</v>
      </c>
      <c r="W873" s="50">
        <f t="shared" si="465"/>
        <v>0.35318455543476601</v>
      </c>
      <c r="X873" s="50">
        <f t="shared" si="466"/>
        <v>0</v>
      </c>
      <c r="Y873" s="50"/>
      <c r="Z873" s="50"/>
      <c r="AA873" s="50"/>
      <c r="AB873" s="50"/>
      <c r="AC873" s="50"/>
      <c r="AD873" s="50">
        <f t="shared" si="469"/>
        <v>1.4146967308882787</v>
      </c>
      <c r="AE873" s="50">
        <f t="shared" si="470"/>
        <v>0.98478775952181907</v>
      </c>
      <c r="AF873" s="50">
        <f t="shared" si="467"/>
        <v>1.2503309541551368</v>
      </c>
      <c r="AG873" s="50">
        <f t="shared" si="468"/>
        <v>0</v>
      </c>
      <c r="AI873" s="50">
        <f t="shared" si="472"/>
        <v>0</v>
      </c>
      <c r="AJ873" s="50">
        <f t="shared" si="473"/>
        <v>0</v>
      </c>
      <c r="AK873" s="50">
        <f t="shared" si="474"/>
        <v>0</v>
      </c>
      <c r="AL873" s="50">
        <f t="shared" si="475"/>
        <v>0.71683405256533062</v>
      </c>
      <c r="AR873" s="50">
        <f t="shared" si="476"/>
        <v>0.94289686088871494</v>
      </c>
      <c r="AS873" s="50">
        <f t="shared" si="477"/>
        <v>0.8439160978687974</v>
      </c>
      <c r="AT873" s="50">
        <f t="shared" si="478"/>
        <v>1.1589047915502206</v>
      </c>
      <c r="AV873" s="49">
        <f t="shared" si="479"/>
        <v>0</v>
      </c>
      <c r="AW873" s="49">
        <f t="shared" si="480"/>
        <v>0</v>
      </c>
      <c r="AX873" s="49">
        <f t="shared" si="481"/>
        <v>0</v>
      </c>
      <c r="AY873" s="49">
        <f t="shared" si="482"/>
        <v>2872.3151505711394</v>
      </c>
      <c r="AZ873" s="49">
        <f t="shared" si="483"/>
        <v>0</v>
      </c>
      <c r="BA873" s="49">
        <f t="shared" si="484"/>
        <v>0</v>
      </c>
      <c r="BB873" s="49">
        <f t="shared" si="485"/>
        <v>0</v>
      </c>
      <c r="BC873" s="49">
        <f t="shared" si="486"/>
        <v>0</v>
      </c>
      <c r="BD873" s="49">
        <f t="shared" si="487"/>
        <v>0</v>
      </c>
      <c r="BE873" s="49">
        <f t="shared" si="488"/>
        <v>6328.6299340224914</v>
      </c>
      <c r="BF873" s="49">
        <f t="shared" si="489"/>
        <v>4908.899486625075</v>
      </c>
      <c r="BG873" s="49">
        <f t="shared" si="490"/>
        <v>6467.2560663416343</v>
      </c>
      <c r="BH873" s="72">
        <f t="shared" si="491"/>
        <v>20577.100637560339</v>
      </c>
      <c r="BI873" s="49">
        <f>VLOOKUP(A873,'1_12'!A:O,15,0)</f>
        <v>24468.48</v>
      </c>
      <c r="BJ873" s="73">
        <f t="shared" si="492"/>
        <v>-3891.3793624396603</v>
      </c>
      <c r="BK873" s="50">
        <f t="shared" si="493"/>
        <v>1.0091563721528521E-2</v>
      </c>
    </row>
    <row r="874" spans="1:63" x14ac:dyDescent="0.3">
      <c r="A874" s="77" t="s">
        <v>2016</v>
      </c>
      <c r="B874" s="77" t="s">
        <v>332</v>
      </c>
      <c r="C874" s="77">
        <f>VLOOKUP(B874,Площадь!D:E,2,0)</f>
        <v>80.7</v>
      </c>
      <c r="D874" s="113"/>
      <c r="E874">
        <v>31</v>
      </c>
      <c r="F874">
        <v>28</v>
      </c>
      <c r="G874">
        <v>31</v>
      </c>
      <c r="H874">
        <v>30</v>
      </c>
      <c r="I874">
        <v>31</v>
      </c>
      <c r="J874">
        <v>30</v>
      </c>
      <c r="K874">
        <v>31</v>
      </c>
      <c r="L874">
        <v>31</v>
      </c>
      <c r="M874">
        <v>30</v>
      </c>
      <c r="N874">
        <v>31</v>
      </c>
      <c r="O874">
        <v>30</v>
      </c>
      <c r="P874">
        <v>31</v>
      </c>
      <c r="Q874">
        <f t="shared" si="496"/>
        <v>365</v>
      </c>
      <c r="R874" s="50">
        <f>VLOOKUP(B874,'Общие показания'!A:H,8,0)</f>
        <v>0.45026846166801926</v>
      </c>
      <c r="S874" s="50">
        <f>VLOOKUP(B874,'Общие показания'!A:P,16,0)</f>
        <v>2.1747315383319812</v>
      </c>
      <c r="T874" s="50">
        <f t="shared" si="462"/>
        <v>0</v>
      </c>
      <c r="U874" s="50">
        <f t="shared" si="463"/>
        <v>0</v>
      </c>
      <c r="V874" s="50">
        <f t="shared" si="464"/>
        <v>0</v>
      </c>
      <c r="W874" s="50">
        <f t="shared" si="465"/>
        <v>0.45026846166801926</v>
      </c>
      <c r="X874" s="50">
        <f t="shared" si="466"/>
        <v>0</v>
      </c>
      <c r="Y874" s="50"/>
      <c r="Z874" s="50"/>
      <c r="AA874" s="50"/>
      <c r="AB874" s="50"/>
      <c r="AC874" s="50"/>
      <c r="AD874" s="50">
        <f t="shared" si="469"/>
        <v>0.84294278561922564</v>
      </c>
      <c r="AE874" s="50">
        <f t="shared" si="470"/>
        <v>0.58678282004215243</v>
      </c>
      <c r="AF874" s="50">
        <f t="shared" si="467"/>
        <v>0.74500593267060322</v>
      </c>
      <c r="AG874" s="50">
        <f t="shared" si="468"/>
        <v>0</v>
      </c>
      <c r="AI874" s="50">
        <f t="shared" si="472"/>
        <v>0</v>
      </c>
      <c r="AJ874" s="50">
        <f t="shared" si="473"/>
        <v>0</v>
      </c>
      <c r="AK874" s="50">
        <f t="shared" si="474"/>
        <v>0</v>
      </c>
      <c r="AL874" s="50">
        <f t="shared" si="475"/>
        <v>0.91387848407617989</v>
      </c>
      <c r="AR874" s="50">
        <f t="shared" si="476"/>
        <v>1.2020817799955656</v>
      </c>
      <c r="AS874" s="50">
        <f t="shared" si="477"/>
        <v>1.0758930347237277</v>
      </c>
      <c r="AT874" s="50">
        <f t="shared" si="478"/>
        <v>1.4774662982322719</v>
      </c>
      <c r="AV874" s="49">
        <f t="shared" si="479"/>
        <v>0</v>
      </c>
      <c r="AW874" s="49">
        <f t="shared" si="480"/>
        <v>0</v>
      </c>
      <c r="AX874" s="49">
        <f t="shared" si="481"/>
        <v>0</v>
      </c>
      <c r="AY874" s="49">
        <f t="shared" si="482"/>
        <v>3661.8614952778989</v>
      </c>
      <c r="AZ874" s="49">
        <f t="shared" si="483"/>
        <v>0</v>
      </c>
      <c r="BA874" s="49">
        <f t="shared" si="484"/>
        <v>0</v>
      </c>
      <c r="BB874" s="49">
        <f t="shared" si="485"/>
        <v>0</v>
      </c>
      <c r="BC874" s="49">
        <f t="shared" si="486"/>
        <v>0</v>
      </c>
      <c r="BD874" s="49">
        <f t="shared" si="487"/>
        <v>0</v>
      </c>
      <c r="BE874" s="49">
        <f t="shared" si="488"/>
        <v>5489.5821429537209</v>
      </c>
      <c r="BF874" s="49">
        <f t="shared" si="489"/>
        <v>4463.2205574993377</v>
      </c>
      <c r="BG874" s="49">
        <f t="shared" si="490"/>
        <v>5965.9155577464426</v>
      </c>
      <c r="BH874" s="72">
        <f t="shared" si="491"/>
        <v>19580.579753477403</v>
      </c>
      <c r="BI874" s="49">
        <f>VLOOKUP(A874,'1_12'!A:O,15,0)</f>
        <v>31194.449999999997</v>
      </c>
      <c r="BJ874" s="73">
        <f t="shared" si="492"/>
        <v>-11613.870246522594</v>
      </c>
      <c r="BK874" s="50">
        <f t="shared" si="493"/>
        <v>7.5323415913132446E-3</v>
      </c>
    </row>
    <row r="875" spans="1:63" x14ac:dyDescent="0.3">
      <c r="A875" s="77" t="s">
        <v>1436</v>
      </c>
      <c r="B875" s="77" t="s">
        <v>470</v>
      </c>
      <c r="C875" s="77">
        <f>VLOOKUP(B875,Площадь!D:E,2,0)</f>
        <v>56.9</v>
      </c>
      <c r="D875" s="113"/>
      <c r="E875">
        <v>31</v>
      </c>
      <c r="F875">
        <v>28</v>
      </c>
      <c r="G875">
        <v>31</v>
      </c>
      <c r="H875">
        <v>30</v>
      </c>
      <c r="I875">
        <v>31</v>
      </c>
      <c r="J875">
        <v>30</v>
      </c>
      <c r="K875">
        <v>31</v>
      </c>
      <c r="L875">
        <v>31</v>
      </c>
      <c r="M875">
        <v>30</v>
      </c>
      <c r="N875">
        <v>31</v>
      </c>
      <c r="O875">
        <v>30</v>
      </c>
      <c r="P875">
        <v>31</v>
      </c>
      <c r="Q875">
        <f t="shared" si="496"/>
        <v>365</v>
      </c>
      <c r="R875" s="50">
        <f>VLOOKUP(B875,'Общие показания'!A:H,8,0)</f>
        <v>0.27300000000000002</v>
      </c>
      <c r="S875" s="50">
        <f>VLOOKUP(B875,'Общие показания'!A:P,16,0)</f>
        <v>0</v>
      </c>
      <c r="T875" s="50">
        <f t="shared" si="462"/>
        <v>0</v>
      </c>
      <c r="U875" s="50">
        <f t="shared" si="463"/>
        <v>0</v>
      </c>
      <c r="V875" s="50">
        <f t="shared" si="464"/>
        <v>0</v>
      </c>
      <c r="W875" s="50">
        <f t="shared" si="465"/>
        <v>0.27300000000000002</v>
      </c>
      <c r="X875" s="50">
        <f t="shared" si="466"/>
        <v>0</v>
      </c>
      <c r="Y875" s="50"/>
      <c r="Z875" s="50"/>
      <c r="AA875" s="50"/>
      <c r="AB875" s="50"/>
      <c r="AC875" s="50"/>
      <c r="AD875" s="50">
        <f t="shared" si="469"/>
        <v>0</v>
      </c>
      <c r="AE875" s="50">
        <f t="shared" si="470"/>
        <v>0</v>
      </c>
      <c r="AF875" s="50">
        <f t="shared" si="467"/>
        <v>0</v>
      </c>
      <c r="AG875" s="50">
        <f t="shared" si="468"/>
        <v>0</v>
      </c>
      <c r="AI875" s="50">
        <f t="shared" si="472"/>
        <v>0</v>
      </c>
      <c r="AJ875" s="50">
        <f t="shared" si="473"/>
        <v>0</v>
      </c>
      <c r="AK875" s="50">
        <f t="shared" si="474"/>
        <v>0</v>
      </c>
      <c r="AL875" s="50">
        <f t="shared" si="475"/>
        <v>0.64435793982570799</v>
      </c>
      <c r="AR875" s="50">
        <f t="shared" si="476"/>
        <v>0.84756447684941361</v>
      </c>
      <c r="AS875" s="50">
        <f t="shared" si="477"/>
        <v>0.75859124753135188</v>
      </c>
      <c r="AT875" s="50">
        <f t="shared" si="478"/>
        <v>1.0417327431154433</v>
      </c>
      <c r="AV875" s="49">
        <f t="shared" si="479"/>
        <v>0</v>
      </c>
      <c r="AW875" s="49">
        <f t="shared" si="480"/>
        <v>0</v>
      </c>
      <c r="AX875" s="49">
        <f t="shared" si="481"/>
        <v>0</v>
      </c>
      <c r="AY875" s="49">
        <f t="shared" si="482"/>
        <v>2462.5189593505379</v>
      </c>
      <c r="AZ875" s="49">
        <f t="shared" si="483"/>
        <v>0</v>
      </c>
      <c r="BA875" s="49">
        <f t="shared" si="484"/>
        <v>0</v>
      </c>
      <c r="BB875" s="49">
        <f t="shared" si="485"/>
        <v>0</v>
      </c>
      <c r="BC875" s="49">
        <f t="shared" si="486"/>
        <v>0</v>
      </c>
      <c r="BD875" s="49">
        <f t="shared" si="487"/>
        <v>0</v>
      </c>
      <c r="BE875" s="49">
        <f t="shared" si="488"/>
        <v>2275.1681790754919</v>
      </c>
      <c r="BF875" s="49">
        <f t="shared" si="489"/>
        <v>2036.3320012232598</v>
      </c>
      <c r="BG875" s="49">
        <f t="shared" si="490"/>
        <v>2796.3857063093715</v>
      </c>
      <c r="BH875" s="72">
        <f t="shared" si="491"/>
        <v>9570.4048459586611</v>
      </c>
      <c r="BI875" s="49">
        <f>VLOOKUP(A875,'1_12'!A:O,15,0)</f>
        <v>21994.560000000001</v>
      </c>
      <c r="BJ875" s="73">
        <f t="shared" si="492"/>
        <v>-12424.15515404134</v>
      </c>
      <c r="BK875" s="50">
        <f t="shared" si="493"/>
        <v>5.2215090909811324E-3</v>
      </c>
    </row>
    <row r="876" spans="1:63" x14ac:dyDescent="0.3">
      <c r="A876" s="77" t="s">
        <v>1493</v>
      </c>
      <c r="B876" s="77" t="s">
        <v>488</v>
      </c>
      <c r="C876" s="77">
        <f>VLOOKUP(B876,Площадь!D:E,2,0)</f>
        <v>83.5</v>
      </c>
      <c r="D876" s="113"/>
      <c r="E876">
        <v>31</v>
      </c>
      <c r="F876">
        <v>28</v>
      </c>
      <c r="G876">
        <v>31</v>
      </c>
      <c r="H876">
        <v>30</v>
      </c>
      <c r="I876">
        <v>31</v>
      </c>
      <c r="J876">
        <v>30</v>
      </c>
      <c r="K876">
        <v>31</v>
      </c>
      <c r="L876">
        <v>31</v>
      </c>
      <c r="M876">
        <v>30</v>
      </c>
      <c r="N876">
        <v>31</v>
      </c>
      <c r="O876">
        <v>8</v>
      </c>
      <c r="Q876">
        <f t="shared" si="496"/>
        <v>312</v>
      </c>
      <c r="R876" s="50">
        <f>VLOOKUP(B876,'Общие показания'!A:H,8,0)</f>
        <v>0.46589115922279561</v>
      </c>
      <c r="S876" s="50">
        <f>VLOOKUP(B876,'Общие показания'!A:P,16,0)</f>
        <v>0</v>
      </c>
      <c r="T876" s="50">
        <f t="shared" si="462"/>
        <v>0</v>
      </c>
      <c r="U876" s="50">
        <f t="shared" si="463"/>
        <v>0</v>
      </c>
      <c r="V876" s="50">
        <f t="shared" si="464"/>
        <v>0</v>
      </c>
      <c r="W876" s="50">
        <f t="shared" si="465"/>
        <v>0.46589115922279561</v>
      </c>
      <c r="X876" s="50">
        <f t="shared" si="466"/>
        <v>0</v>
      </c>
      <c r="Y876" s="50"/>
      <c r="Z876" s="50"/>
      <c r="AA876" s="50"/>
      <c r="AB876" s="50"/>
      <c r="AC876" s="50"/>
      <c r="AD876" s="50">
        <f t="shared" si="469"/>
        <v>0</v>
      </c>
      <c r="AE876" s="50">
        <f t="shared" si="470"/>
        <v>0</v>
      </c>
      <c r="AF876" s="50">
        <f t="shared" si="467"/>
        <v>0</v>
      </c>
      <c r="AG876" s="50">
        <f t="shared" si="468"/>
        <v>0</v>
      </c>
      <c r="AI876" s="50">
        <f t="shared" si="472"/>
        <v>0</v>
      </c>
      <c r="AJ876" s="50">
        <f t="shared" si="473"/>
        <v>0</v>
      </c>
      <c r="AK876" s="50">
        <f t="shared" si="474"/>
        <v>0</v>
      </c>
      <c r="AL876" s="50">
        <f t="shared" si="475"/>
        <v>0.94558678339976465</v>
      </c>
      <c r="AR876" s="50">
        <f t="shared" si="476"/>
        <v>1.2437896980127598</v>
      </c>
      <c r="AS876" s="50">
        <f t="shared" si="477"/>
        <v>0.29685937513236266</v>
      </c>
      <c r="AT876" s="50">
        <f t="shared" si="478"/>
        <v>0</v>
      </c>
      <c r="AV876" s="49">
        <f t="shared" si="479"/>
        <v>0</v>
      </c>
      <c r="AW876" s="49">
        <f t="shared" si="480"/>
        <v>0</v>
      </c>
      <c r="AX876" s="49">
        <f t="shared" si="481"/>
        <v>0</v>
      </c>
      <c r="AY876" s="49">
        <f t="shared" si="482"/>
        <v>3788.9149300582962</v>
      </c>
      <c r="AZ876" s="49">
        <f t="shared" si="483"/>
        <v>0</v>
      </c>
      <c r="BA876" s="49">
        <f t="shared" si="484"/>
        <v>0</v>
      </c>
      <c r="BB876" s="49">
        <f t="shared" si="485"/>
        <v>0</v>
      </c>
      <c r="BC876" s="49">
        <f t="shared" si="486"/>
        <v>0</v>
      </c>
      <c r="BD876" s="49">
        <f t="shared" si="487"/>
        <v>0</v>
      </c>
      <c r="BE876" s="49">
        <f t="shared" si="488"/>
        <v>3338.7793137575322</v>
      </c>
      <c r="BF876" s="49">
        <f t="shared" si="489"/>
        <v>796.87743223030907</v>
      </c>
      <c r="BG876" s="49">
        <f t="shared" si="490"/>
        <v>0</v>
      </c>
      <c r="BH876" s="72">
        <f t="shared" si="491"/>
        <v>7924.5716760461373</v>
      </c>
      <c r="BI876" s="49">
        <f>VLOOKUP(A876,'1_12'!A:O,15,0)</f>
        <v>26777.71</v>
      </c>
      <c r="BJ876" s="73">
        <f t="shared" si="492"/>
        <v>-18853.138323953863</v>
      </c>
      <c r="BK876" s="50">
        <f t="shared" si="493"/>
        <v>2.9462345466743345E-3</v>
      </c>
    </row>
    <row r="877" spans="1:63" x14ac:dyDescent="0.3">
      <c r="A877" s="77" t="s">
        <v>2914</v>
      </c>
      <c r="B877" s="77" t="s">
        <v>488</v>
      </c>
      <c r="C877" s="77">
        <f>VLOOKUP(B877,Площадь!D:E,2,0)</f>
        <v>83.5</v>
      </c>
      <c r="D877" s="113">
        <v>45239</v>
      </c>
      <c r="O877">
        <f>30-O876</f>
        <v>22</v>
      </c>
      <c r="P877">
        <v>31</v>
      </c>
      <c r="Q877">
        <f t="shared" si="496"/>
        <v>53</v>
      </c>
      <c r="R877" s="50"/>
      <c r="S877" s="50">
        <f>VLOOKUP(B877,'Общие показания'!A:P,16,0)</f>
        <v>0</v>
      </c>
      <c r="T877" s="50">
        <f t="shared" si="462"/>
        <v>0</v>
      </c>
      <c r="U877" s="50">
        <f t="shared" si="463"/>
        <v>0</v>
      </c>
      <c r="V877" s="50">
        <f t="shared" si="464"/>
        <v>0</v>
      </c>
      <c r="W877" s="50">
        <f t="shared" si="465"/>
        <v>0</v>
      </c>
      <c r="X877" s="50">
        <f t="shared" si="466"/>
        <v>0</v>
      </c>
      <c r="Y877" s="50"/>
      <c r="Z877" s="50"/>
      <c r="AA877" s="50"/>
      <c r="AB877" s="50"/>
      <c r="AC877" s="50"/>
      <c r="AD877" s="50">
        <f t="shared" si="469"/>
        <v>0</v>
      </c>
      <c r="AE877" s="50">
        <f t="shared" si="470"/>
        <v>0</v>
      </c>
      <c r="AF877" s="50">
        <f t="shared" si="467"/>
        <v>0</v>
      </c>
      <c r="AG877" s="50">
        <f t="shared" si="468"/>
        <v>0</v>
      </c>
      <c r="AI877" s="50">
        <f t="shared" si="472"/>
        <v>0</v>
      </c>
      <c r="AJ877" s="50">
        <f t="shared" si="473"/>
        <v>0</v>
      </c>
      <c r="AK877" s="50">
        <f t="shared" si="474"/>
        <v>0</v>
      </c>
      <c r="AL877" s="50">
        <f t="shared" si="475"/>
        <v>0</v>
      </c>
      <c r="AR877" s="50">
        <f t="shared" si="476"/>
        <v>0</v>
      </c>
      <c r="AS877" s="50">
        <f t="shared" si="477"/>
        <v>0.81636328161399729</v>
      </c>
      <c r="AT877" s="50">
        <f t="shared" si="478"/>
        <v>1.5287290694224869</v>
      </c>
      <c r="AV877" s="49">
        <f t="shared" si="479"/>
        <v>0</v>
      </c>
      <c r="AW877" s="49">
        <f t="shared" si="480"/>
        <v>0</v>
      </c>
      <c r="AX877" s="49">
        <f t="shared" si="481"/>
        <v>0</v>
      </c>
      <c r="AY877" s="49">
        <f t="shared" si="482"/>
        <v>0</v>
      </c>
      <c r="AZ877" s="49">
        <f t="shared" si="483"/>
        <v>0</v>
      </c>
      <c r="BA877" s="49">
        <f t="shared" si="484"/>
        <v>0</v>
      </c>
      <c r="BB877" s="49">
        <f t="shared" si="485"/>
        <v>0</v>
      </c>
      <c r="BC877" s="49">
        <f t="shared" si="486"/>
        <v>0</v>
      </c>
      <c r="BD877" s="49">
        <f t="shared" si="487"/>
        <v>0</v>
      </c>
      <c r="BE877" s="49">
        <f t="shared" si="488"/>
        <v>0</v>
      </c>
      <c r="BF877" s="49">
        <f t="shared" si="489"/>
        <v>2191.4129386333498</v>
      </c>
      <c r="BG877" s="49">
        <f t="shared" si="490"/>
        <v>4103.6591647949472</v>
      </c>
      <c r="BH877" s="72">
        <f t="shared" si="491"/>
        <v>6295.0721034282969</v>
      </c>
      <c r="BI877" s="49">
        <f>VLOOKUP(A877,'1_12'!A:O,15,0)</f>
        <v>5499</v>
      </c>
      <c r="BJ877" s="73">
        <f t="shared" si="492"/>
        <v>796.07210342829694</v>
      </c>
      <c r="BK877" s="50">
        <f t="shared" si="493"/>
        <v>2.3404115279805227E-3</v>
      </c>
    </row>
    <row r="878" spans="1:63" x14ac:dyDescent="0.3">
      <c r="A878" s="77" t="s">
        <v>1847</v>
      </c>
      <c r="B878" s="77" t="s">
        <v>462</v>
      </c>
      <c r="C878" s="77">
        <f>VLOOKUP(B878,Площадь!D:E,2,0)</f>
        <v>78.900000000000006</v>
      </c>
      <c r="D878" s="113"/>
      <c r="E878">
        <v>31</v>
      </c>
      <c r="F878">
        <v>28</v>
      </c>
      <c r="G878">
        <v>31</v>
      </c>
      <c r="H878">
        <v>30</v>
      </c>
      <c r="I878">
        <v>31</v>
      </c>
      <c r="J878">
        <v>30</v>
      </c>
      <c r="K878">
        <v>31</v>
      </c>
      <c r="L878">
        <v>31</v>
      </c>
      <c r="M878">
        <v>30</v>
      </c>
      <c r="N878">
        <v>31</v>
      </c>
      <c r="O878">
        <v>30</v>
      </c>
      <c r="P878">
        <v>31</v>
      </c>
      <c r="Q878">
        <f t="shared" ref="Q878:Q882" si="497">SUM(E878:P878)</f>
        <v>365</v>
      </c>
      <c r="R878" s="50">
        <f>VLOOKUP(B878,'Общие показания'!A:H,8,0)</f>
        <v>0.44022529895423446</v>
      </c>
      <c r="S878" s="50">
        <f>VLOOKUP(B878,'Общие показания'!A:P,16,0)</f>
        <v>1.0517747010457654</v>
      </c>
      <c r="T878" s="50">
        <f t="shared" si="462"/>
        <v>0</v>
      </c>
      <c r="U878" s="50">
        <f t="shared" si="463"/>
        <v>0</v>
      </c>
      <c r="V878" s="50">
        <f t="shared" si="464"/>
        <v>0</v>
      </c>
      <c r="W878" s="50">
        <f t="shared" si="465"/>
        <v>0.44022529895423446</v>
      </c>
      <c r="X878" s="50">
        <f t="shared" si="466"/>
        <v>0</v>
      </c>
      <c r="Y878" s="50"/>
      <c r="Z878" s="50"/>
      <c r="AA878" s="50"/>
      <c r="AB878" s="50"/>
      <c r="AC878" s="50"/>
      <c r="AD878" s="50">
        <f t="shared" si="469"/>
        <v>0.40767601918504254</v>
      </c>
      <c r="AE878" s="50">
        <f t="shared" si="470"/>
        <v>0.28378828110525783</v>
      </c>
      <c r="AF878" s="50">
        <f t="shared" si="467"/>
        <v>0.36031040075546511</v>
      </c>
      <c r="AG878" s="50">
        <f t="shared" si="468"/>
        <v>0</v>
      </c>
      <c r="AI878" s="50">
        <f t="shared" si="472"/>
        <v>0</v>
      </c>
      <c r="AJ878" s="50">
        <f t="shared" si="473"/>
        <v>0</v>
      </c>
      <c r="AK878" s="50">
        <f t="shared" si="474"/>
        <v>0</v>
      </c>
      <c r="AL878" s="50">
        <f t="shared" si="475"/>
        <v>0.89349457736816107</v>
      </c>
      <c r="AR878" s="50">
        <f t="shared" si="476"/>
        <v>1.175269546984512</v>
      </c>
      <c r="AS878" s="50">
        <f t="shared" si="477"/>
        <v>1.0518954205663211</v>
      </c>
      <c r="AT878" s="50">
        <f t="shared" si="478"/>
        <v>1.4445116596099907</v>
      </c>
      <c r="AV878" s="49">
        <f t="shared" si="479"/>
        <v>0</v>
      </c>
      <c r="AW878" s="49">
        <f t="shared" si="480"/>
        <v>0</v>
      </c>
      <c r="AX878" s="49">
        <f t="shared" si="481"/>
        <v>0</v>
      </c>
      <c r="AY878" s="49">
        <f t="shared" si="482"/>
        <v>3580.1842872047855</v>
      </c>
      <c r="AZ878" s="49">
        <f t="shared" si="483"/>
        <v>0</v>
      </c>
      <c r="BA878" s="49">
        <f t="shared" si="484"/>
        <v>0</v>
      </c>
      <c r="BB878" s="49">
        <f t="shared" si="485"/>
        <v>0</v>
      </c>
      <c r="BC878" s="49">
        <f t="shared" si="486"/>
        <v>0</v>
      </c>
      <c r="BD878" s="49">
        <f t="shared" si="487"/>
        <v>0</v>
      </c>
      <c r="BE878" s="49">
        <f t="shared" si="488"/>
        <v>4249.1957600029054</v>
      </c>
      <c r="BF878" s="49">
        <f t="shared" si="489"/>
        <v>3585.45590141912</v>
      </c>
      <c r="BG878" s="49">
        <f t="shared" si="490"/>
        <v>4844.792145962615</v>
      </c>
      <c r="BH878" s="72">
        <f t="shared" si="491"/>
        <v>16259.628094589425</v>
      </c>
      <c r="BI878" s="49">
        <f>VLOOKUP(A878,'1_12'!A:O,15,0)</f>
        <v>30498.659999999989</v>
      </c>
      <c r="BJ878" s="73">
        <f t="shared" si="492"/>
        <v>-14239.031905410564</v>
      </c>
      <c r="BK878" s="50">
        <f t="shared" si="493"/>
        <v>6.3975192274281622E-3</v>
      </c>
    </row>
    <row r="879" spans="1:63" x14ac:dyDescent="0.3">
      <c r="A879" s="77" t="s">
        <v>1852</v>
      </c>
      <c r="B879" s="77" t="s">
        <v>1240</v>
      </c>
      <c r="C879" s="77">
        <f>VLOOKUP(B879,Площадь!D:E,2,0)</f>
        <v>63.3</v>
      </c>
      <c r="D879" s="113"/>
      <c r="E879">
        <v>31</v>
      </c>
      <c r="F879">
        <v>28</v>
      </c>
      <c r="G879">
        <v>31</v>
      </c>
      <c r="H879">
        <v>30</v>
      </c>
      <c r="I879">
        <v>31</v>
      </c>
      <c r="J879">
        <v>30</v>
      </c>
      <c r="K879">
        <v>31</v>
      </c>
      <c r="L879">
        <v>31</v>
      </c>
      <c r="M879">
        <v>30</v>
      </c>
      <c r="N879">
        <v>31</v>
      </c>
      <c r="O879">
        <v>30</v>
      </c>
      <c r="P879">
        <v>31</v>
      </c>
      <c r="Q879">
        <f t="shared" si="497"/>
        <v>365</v>
      </c>
      <c r="R879" s="50">
        <f>VLOOKUP(B879,'Общие показания'!A:H,8,0)</f>
        <v>0.35318455543476601</v>
      </c>
      <c r="S879" s="50">
        <f>VLOOKUP(B879,'Общие показания'!A:P,16,0)</f>
        <v>4.886815444565233</v>
      </c>
      <c r="T879" s="50">
        <f t="shared" si="462"/>
        <v>0</v>
      </c>
      <c r="U879" s="50">
        <f t="shared" si="463"/>
        <v>0</v>
      </c>
      <c r="V879" s="50">
        <f t="shared" si="464"/>
        <v>0</v>
      </c>
      <c r="W879" s="50">
        <f t="shared" si="465"/>
        <v>0.35318455543476601</v>
      </c>
      <c r="X879" s="50">
        <f t="shared" si="466"/>
        <v>0</v>
      </c>
      <c r="Y879" s="50"/>
      <c r="Z879" s="50"/>
      <c r="AA879" s="50"/>
      <c r="AB879" s="50"/>
      <c r="AC879" s="50"/>
      <c r="AD879" s="50">
        <f t="shared" si="469"/>
        <v>1.8941675103531994</v>
      </c>
      <c r="AE879" s="50">
        <f t="shared" si="470"/>
        <v>1.3185532545257996</v>
      </c>
      <c r="AF879" s="50">
        <f t="shared" si="467"/>
        <v>1.6740946796862344</v>
      </c>
      <c r="AG879" s="50">
        <f t="shared" si="468"/>
        <v>0</v>
      </c>
      <c r="AI879" s="50">
        <f t="shared" si="472"/>
        <v>0</v>
      </c>
      <c r="AJ879" s="50">
        <f t="shared" si="473"/>
        <v>0</v>
      </c>
      <c r="AK879" s="50">
        <f t="shared" si="474"/>
        <v>0</v>
      </c>
      <c r="AL879" s="50">
        <f t="shared" si="475"/>
        <v>0.71683405256533062</v>
      </c>
      <c r="AR879" s="50">
        <f t="shared" si="476"/>
        <v>0.94289686088871494</v>
      </c>
      <c r="AS879" s="50">
        <f t="shared" si="477"/>
        <v>0.8439160978687974</v>
      </c>
      <c r="AT879" s="50">
        <f t="shared" si="478"/>
        <v>1.1589047915502206</v>
      </c>
      <c r="AV879" s="49">
        <f t="shared" si="479"/>
        <v>0</v>
      </c>
      <c r="AW879" s="49">
        <f t="shared" si="480"/>
        <v>0</v>
      </c>
      <c r="AX879" s="49">
        <f t="shared" si="481"/>
        <v>0</v>
      </c>
      <c r="AY879" s="49">
        <f t="shared" si="482"/>
        <v>2872.3151505711394</v>
      </c>
      <c r="AZ879" s="49">
        <f t="shared" si="483"/>
        <v>0</v>
      </c>
      <c r="BA879" s="49">
        <f t="shared" si="484"/>
        <v>0</v>
      </c>
      <c r="BB879" s="49">
        <f t="shared" si="485"/>
        <v>0</v>
      </c>
      <c r="BC879" s="49">
        <f t="shared" si="486"/>
        <v>0</v>
      </c>
      <c r="BD879" s="49">
        <f t="shared" si="487"/>
        <v>0</v>
      </c>
      <c r="BE879" s="49">
        <f t="shared" si="488"/>
        <v>7615.7021155869452</v>
      </c>
      <c r="BF879" s="49">
        <f t="shared" si="489"/>
        <v>5804.8462307939599</v>
      </c>
      <c r="BG879" s="49">
        <f t="shared" si="490"/>
        <v>7604.7904606082911</v>
      </c>
      <c r="BH879" s="72">
        <f t="shared" si="491"/>
        <v>23897.653957560335</v>
      </c>
      <c r="BI879" s="49">
        <f>VLOOKUP(A879,'1_12'!A:O,15,0)</f>
        <v>24468.48</v>
      </c>
      <c r="BJ879" s="73">
        <f t="shared" si="492"/>
        <v>-570.82604243966489</v>
      </c>
      <c r="BK879" s="50">
        <f t="shared" si="493"/>
        <v>1.172005239978023E-2</v>
      </c>
    </row>
    <row r="880" spans="1:63" x14ac:dyDescent="0.3">
      <c r="A880" s="77" t="s">
        <v>1964</v>
      </c>
      <c r="B880" s="77" t="s">
        <v>679</v>
      </c>
      <c r="C880" s="77">
        <f>VLOOKUP(B880,Площадь!D:E,2,0)</f>
        <v>56.9</v>
      </c>
      <c r="D880" s="113"/>
      <c r="E880">
        <v>31</v>
      </c>
      <c r="F880">
        <v>28</v>
      </c>
      <c r="G880">
        <v>31</v>
      </c>
      <c r="H880">
        <v>30</v>
      </c>
      <c r="I880">
        <v>31</v>
      </c>
      <c r="J880">
        <v>30</v>
      </c>
      <c r="K880">
        <v>31</v>
      </c>
      <c r="L880">
        <v>31</v>
      </c>
      <c r="M880">
        <v>30</v>
      </c>
      <c r="N880">
        <v>31</v>
      </c>
      <c r="O880">
        <v>30</v>
      </c>
      <c r="P880">
        <v>31</v>
      </c>
      <c r="Q880">
        <f t="shared" si="497"/>
        <v>365</v>
      </c>
      <c r="R880" s="50">
        <f>VLOOKUP(B880,'Общие показания'!A:H,8,0)</f>
        <v>0</v>
      </c>
      <c r="S880" s="50">
        <f>VLOOKUP(B880,'Общие показания'!A:P,16,0)</f>
        <v>1.2799999999999994</v>
      </c>
      <c r="T880" s="50">
        <f t="shared" si="462"/>
        <v>0</v>
      </c>
      <c r="U880" s="50">
        <f t="shared" si="463"/>
        <v>0</v>
      </c>
      <c r="V880" s="50">
        <f t="shared" si="464"/>
        <v>0</v>
      </c>
      <c r="W880" s="50">
        <f t="shared" si="465"/>
        <v>0</v>
      </c>
      <c r="X880" s="50">
        <f t="shared" si="466"/>
        <v>0</v>
      </c>
      <c r="Y880" s="50"/>
      <c r="Z880" s="50"/>
      <c r="AA880" s="50"/>
      <c r="AB880" s="50"/>
      <c r="AC880" s="50"/>
      <c r="AD880" s="50">
        <f t="shared" si="469"/>
        <v>0.4961379124616806</v>
      </c>
      <c r="AE880" s="50">
        <f t="shared" si="470"/>
        <v>0.34536769086911512</v>
      </c>
      <c r="AF880" s="50">
        <f t="shared" si="467"/>
        <v>0.43849439666920381</v>
      </c>
      <c r="AG880" s="50">
        <f t="shared" si="468"/>
        <v>0</v>
      </c>
      <c r="AI880" s="50">
        <f t="shared" si="472"/>
        <v>0</v>
      </c>
      <c r="AJ880" s="50">
        <f t="shared" si="473"/>
        <v>0</v>
      </c>
      <c r="AK880" s="50">
        <f t="shared" si="474"/>
        <v>0</v>
      </c>
      <c r="AL880" s="50">
        <f t="shared" si="475"/>
        <v>0.64435793982570799</v>
      </c>
      <c r="AR880" s="50">
        <f t="shared" si="476"/>
        <v>0.84756447684941361</v>
      </c>
      <c r="AS880" s="50">
        <f t="shared" si="477"/>
        <v>0.75859124753135188</v>
      </c>
      <c r="AT880" s="50">
        <f t="shared" si="478"/>
        <v>1.0417327431154433</v>
      </c>
      <c r="AV880" s="49">
        <f t="shared" si="479"/>
        <v>0</v>
      </c>
      <c r="AW880" s="49">
        <f t="shared" si="480"/>
        <v>0</v>
      </c>
      <c r="AX880" s="49">
        <f t="shared" si="481"/>
        <v>0</v>
      </c>
      <c r="AY880" s="49">
        <f t="shared" si="482"/>
        <v>1729.6886793505375</v>
      </c>
      <c r="AZ880" s="49">
        <f t="shared" si="483"/>
        <v>0</v>
      </c>
      <c r="BA880" s="49">
        <f t="shared" si="484"/>
        <v>0</v>
      </c>
      <c r="BB880" s="49">
        <f t="shared" si="485"/>
        <v>0</v>
      </c>
      <c r="BC880" s="49">
        <f t="shared" si="486"/>
        <v>0</v>
      </c>
      <c r="BD880" s="49">
        <f t="shared" si="487"/>
        <v>0</v>
      </c>
      <c r="BE880" s="49">
        <f t="shared" si="488"/>
        <v>3606.980945771129</v>
      </c>
      <c r="BF880" s="49">
        <f t="shared" si="489"/>
        <v>2963.423215884678</v>
      </c>
      <c r="BG880" s="49">
        <f t="shared" si="490"/>
        <v>3973.4625249523156</v>
      </c>
      <c r="BH880" s="72">
        <f t="shared" si="491"/>
        <v>12273.55536595866</v>
      </c>
      <c r="BI880" s="49">
        <f>VLOOKUP(A880,'1_12'!A:O,15,0)</f>
        <v>21994.560000000001</v>
      </c>
      <c r="BJ880" s="73">
        <f t="shared" si="492"/>
        <v>-9721.004634041341</v>
      </c>
      <c r="BK880" s="50">
        <f t="shared" si="493"/>
        <v>6.696318698479667E-3</v>
      </c>
    </row>
    <row r="881" spans="1:63" x14ac:dyDescent="0.3">
      <c r="A881" s="77" t="s">
        <v>1443</v>
      </c>
      <c r="B881" s="77" t="s">
        <v>824</v>
      </c>
      <c r="C881" s="77">
        <f>VLOOKUP(B881,Площадь!D:E,2,0)</f>
        <v>83.5</v>
      </c>
      <c r="D881" s="113"/>
      <c r="E881">
        <v>31</v>
      </c>
      <c r="F881">
        <v>28</v>
      </c>
      <c r="G881">
        <v>31</v>
      </c>
      <c r="H881">
        <v>30</v>
      </c>
      <c r="I881">
        <v>31</v>
      </c>
      <c r="J881">
        <v>15</v>
      </c>
      <c r="Q881">
        <f t="shared" si="497"/>
        <v>166</v>
      </c>
      <c r="R881" s="50">
        <f>VLOOKUP(B881,'Общие показания'!A:H,8,0)</f>
        <v>0.46589115922279561</v>
      </c>
      <c r="S881" s="50"/>
      <c r="T881" s="50">
        <f t="shared" si="462"/>
        <v>0</v>
      </c>
      <c r="U881" s="50">
        <f t="shared" si="463"/>
        <v>0</v>
      </c>
      <c r="V881" s="50">
        <f t="shared" si="464"/>
        <v>0</v>
      </c>
      <c r="W881" s="50">
        <f t="shared" si="465"/>
        <v>0.46589115922279561</v>
      </c>
      <c r="X881" s="50">
        <f t="shared" si="466"/>
        <v>0</v>
      </c>
      <c r="Y881" s="50"/>
      <c r="Z881" s="50"/>
      <c r="AA881" s="50"/>
      <c r="AB881" s="50"/>
      <c r="AC881" s="50"/>
      <c r="AD881" s="50">
        <f t="shared" si="469"/>
        <v>0</v>
      </c>
      <c r="AE881" s="50">
        <f t="shared" si="470"/>
        <v>0</v>
      </c>
      <c r="AF881" s="50">
        <f t="shared" si="467"/>
        <v>0</v>
      </c>
      <c r="AG881" s="50">
        <f t="shared" si="468"/>
        <v>0</v>
      </c>
      <c r="AI881" s="50">
        <f t="shared" si="472"/>
        <v>0</v>
      </c>
      <c r="AJ881" s="50">
        <f t="shared" si="473"/>
        <v>0</v>
      </c>
      <c r="AK881" s="50">
        <f t="shared" si="474"/>
        <v>0</v>
      </c>
      <c r="AL881" s="50">
        <f t="shared" si="475"/>
        <v>0.94558678339976465</v>
      </c>
      <c r="AR881" s="50">
        <f t="shared" si="476"/>
        <v>0</v>
      </c>
      <c r="AS881" s="50">
        <f t="shared" si="477"/>
        <v>0</v>
      </c>
      <c r="AT881" s="50">
        <f t="shared" si="478"/>
        <v>0</v>
      </c>
      <c r="AV881" s="49">
        <f t="shared" si="479"/>
        <v>0</v>
      </c>
      <c r="AW881" s="49">
        <f t="shared" si="480"/>
        <v>0</v>
      </c>
      <c r="AX881" s="49">
        <f t="shared" si="481"/>
        <v>0</v>
      </c>
      <c r="AY881" s="49">
        <f t="shared" si="482"/>
        <v>3788.9149300582962</v>
      </c>
      <c r="AZ881" s="49">
        <f t="shared" si="483"/>
        <v>0</v>
      </c>
      <c r="BA881" s="49">
        <f t="shared" si="484"/>
        <v>0</v>
      </c>
      <c r="BB881" s="49">
        <f t="shared" si="485"/>
        <v>0</v>
      </c>
      <c r="BC881" s="49">
        <f t="shared" si="486"/>
        <v>0</v>
      </c>
      <c r="BD881" s="49">
        <f t="shared" si="487"/>
        <v>0</v>
      </c>
      <c r="BE881" s="49">
        <f t="shared" si="488"/>
        <v>0</v>
      </c>
      <c r="BF881" s="49">
        <f t="shared" si="489"/>
        <v>0</v>
      </c>
      <c r="BG881" s="49">
        <f t="shared" si="490"/>
        <v>0</v>
      </c>
      <c r="BH881" s="72">
        <f t="shared" si="491"/>
        <v>3788.9149300582962</v>
      </c>
      <c r="BI881" s="49">
        <f>VLOOKUP(A881,'1_12'!A:O,15,0)</f>
        <v>8965.75</v>
      </c>
      <c r="BJ881" s="73">
        <f t="shared" si="492"/>
        <v>-5176.8350699417042</v>
      </c>
      <c r="BK881" s="50">
        <f t="shared" si="493"/>
        <v>1.4086606213798009E-3</v>
      </c>
    </row>
    <row r="882" spans="1:63" x14ac:dyDescent="0.3">
      <c r="A882" s="77" t="s">
        <v>2790</v>
      </c>
      <c r="B882" s="77" t="s">
        <v>824</v>
      </c>
      <c r="C882" s="77">
        <f>VLOOKUP(B882,Площадь!D:E,2,0)</f>
        <v>83.5</v>
      </c>
      <c r="D882" s="113">
        <v>45093</v>
      </c>
      <c r="J882">
        <f>30-J881</f>
        <v>15</v>
      </c>
      <c r="K882">
        <v>31</v>
      </c>
      <c r="L882">
        <v>31</v>
      </c>
      <c r="M882">
        <v>30</v>
      </c>
      <c r="N882">
        <v>31</v>
      </c>
      <c r="O882">
        <v>30</v>
      </c>
      <c r="P882">
        <v>31</v>
      </c>
      <c r="Q882">
        <f t="shared" si="497"/>
        <v>199</v>
      </c>
      <c r="R882" s="50"/>
      <c r="S882" s="50">
        <f>VLOOKUP(B882,'Общие показания'!A:P,16,0)</f>
        <v>3.9811088407772033</v>
      </c>
      <c r="T882" s="50">
        <f t="shared" si="462"/>
        <v>0</v>
      </c>
      <c r="U882" s="50">
        <f t="shared" si="463"/>
        <v>0</v>
      </c>
      <c r="V882" s="50">
        <f t="shared" si="464"/>
        <v>0</v>
      </c>
      <c r="W882" s="50">
        <f t="shared" si="465"/>
        <v>0</v>
      </c>
      <c r="X882" s="50">
        <f t="shared" si="466"/>
        <v>0</v>
      </c>
      <c r="Y882" s="50"/>
      <c r="Z882" s="50"/>
      <c r="AA882" s="50"/>
      <c r="AB882" s="50"/>
      <c r="AC882" s="50"/>
      <c r="AD882" s="50">
        <f t="shared" si="469"/>
        <v>1.5431086168327683</v>
      </c>
      <c r="AE882" s="50">
        <f t="shared" si="470"/>
        <v>1.0741768495608148</v>
      </c>
      <c r="AF882" s="50">
        <f t="shared" si="467"/>
        <v>1.3638233743836203</v>
      </c>
      <c r="AG882" s="50">
        <f t="shared" si="468"/>
        <v>0</v>
      </c>
      <c r="AI882" s="50">
        <f t="shared" si="472"/>
        <v>0</v>
      </c>
      <c r="AJ882" s="50">
        <f t="shared" si="473"/>
        <v>0</v>
      </c>
      <c r="AK882" s="50">
        <f t="shared" si="474"/>
        <v>0</v>
      </c>
      <c r="AL882" s="50">
        <f t="shared" si="475"/>
        <v>0</v>
      </c>
      <c r="AR882" s="50">
        <f t="shared" si="476"/>
        <v>1.2437896980127598</v>
      </c>
      <c r="AS882" s="50">
        <f t="shared" si="477"/>
        <v>1.1132226567463599</v>
      </c>
      <c r="AT882" s="50">
        <f t="shared" si="478"/>
        <v>1.5287290694224869</v>
      </c>
      <c r="AV882" s="49">
        <f t="shared" si="479"/>
        <v>0</v>
      </c>
      <c r="AW882" s="49">
        <f t="shared" si="480"/>
        <v>0</v>
      </c>
      <c r="AX882" s="49">
        <f t="shared" si="481"/>
        <v>0</v>
      </c>
      <c r="AY882" s="49">
        <f t="shared" si="482"/>
        <v>0</v>
      </c>
      <c r="AZ882" s="49">
        <f t="shared" si="483"/>
        <v>0</v>
      </c>
      <c r="BA882" s="49">
        <f t="shared" si="484"/>
        <v>0</v>
      </c>
      <c r="BB882" s="49">
        <f t="shared" si="485"/>
        <v>0</v>
      </c>
      <c r="BC882" s="49">
        <f t="shared" si="486"/>
        <v>0</v>
      </c>
      <c r="BD882" s="49">
        <f t="shared" si="487"/>
        <v>0</v>
      </c>
      <c r="BE882" s="49">
        <f t="shared" si="488"/>
        <v>7481.0383604387425</v>
      </c>
      <c r="BF882" s="49">
        <f t="shared" si="489"/>
        <v>5871.7677387507283</v>
      </c>
      <c r="BG882" s="49">
        <f t="shared" si="490"/>
        <v>7764.6520780553619</v>
      </c>
      <c r="BH882" s="72">
        <f t="shared" si="491"/>
        <v>21117.458177244833</v>
      </c>
      <c r="BI882" s="49">
        <f>VLOOKUP(A882,'1_12'!A:O,15,0)</f>
        <v>23310.959999999999</v>
      </c>
      <c r="BJ882" s="73">
        <f t="shared" si="492"/>
        <v>-2193.5018227551664</v>
      </c>
      <c r="BK882" s="50">
        <f t="shared" si="493"/>
        <v>7.8511479690207674E-3</v>
      </c>
    </row>
    <row r="883" spans="1:63" x14ac:dyDescent="0.3">
      <c r="A883" s="77" t="s">
        <v>1941</v>
      </c>
      <c r="B883" s="77" t="s">
        <v>1023</v>
      </c>
      <c r="C883" s="77">
        <f>VLOOKUP(B883,Площадь!D:E,2,0)</f>
        <v>78.900000000000006</v>
      </c>
      <c r="D883" s="113"/>
      <c r="E883">
        <v>31</v>
      </c>
      <c r="F883">
        <v>28</v>
      </c>
      <c r="G883">
        <v>31</v>
      </c>
      <c r="H883">
        <v>30</v>
      </c>
      <c r="I883">
        <v>31</v>
      </c>
      <c r="J883">
        <v>30</v>
      </c>
      <c r="K883">
        <v>31</v>
      </c>
      <c r="L883">
        <v>31</v>
      </c>
      <c r="M883">
        <v>30</v>
      </c>
      <c r="N883">
        <v>31</v>
      </c>
      <c r="O883">
        <v>30</v>
      </c>
      <c r="P883">
        <v>31</v>
      </c>
      <c r="Q883">
        <f t="shared" ref="Q883:Q889" si="498">SUM(E883:P883)</f>
        <v>365</v>
      </c>
      <c r="R883" s="50">
        <f>VLOOKUP(B883,'Общие показания'!A:H,8,0)</f>
        <v>0.44022529895423446</v>
      </c>
      <c r="S883" s="50">
        <f>VLOOKUP(B883,'Общие показания'!A:P,16,0)</f>
        <v>4.0437747010457663</v>
      </c>
      <c r="T883" s="50">
        <f t="shared" si="462"/>
        <v>0</v>
      </c>
      <c r="U883" s="50">
        <f t="shared" si="463"/>
        <v>0</v>
      </c>
      <c r="V883" s="50">
        <f t="shared" si="464"/>
        <v>0</v>
      </c>
      <c r="W883" s="50">
        <f t="shared" si="465"/>
        <v>0.44022529895423446</v>
      </c>
      <c r="X883" s="50">
        <f t="shared" si="466"/>
        <v>0</v>
      </c>
      <c r="Y883" s="50"/>
      <c r="Z883" s="50"/>
      <c r="AA883" s="50"/>
      <c r="AB883" s="50"/>
      <c r="AC883" s="50"/>
      <c r="AD883" s="50">
        <f t="shared" si="469"/>
        <v>1.5673983895642216</v>
      </c>
      <c r="AE883" s="50">
        <f t="shared" si="470"/>
        <v>1.0910852585118149</v>
      </c>
      <c r="AF883" s="50">
        <f t="shared" si="467"/>
        <v>1.3852910529697298</v>
      </c>
      <c r="AG883" s="50">
        <f t="shared" si="468"/>
        <v>0</v>
      </c>
      <c r="AI883" s="50">
        <f t="shared" si="472"/>
        <v>0</v>
      </c>
      <c r="AJ883" s="50">
        <f t="shared" si="473"/>
        <v>0</v>
      </c>
      <c r="AK883" s="50">
        <f t="shared" si="474"/>
        <v>0</v>
      </c>
      <c r="AL883" s="50">
        <f t="shared" si="475"/>
        <v>0.89349457736816107</v>
      </c>
      <c r="AR883" s="50">
        <f t="shared" si="476"/>
        <v>1.175269546984512</v>
      </c>
      <c r="AS883" s="50">
        <f t="shared" si="477"/>
        <v>1.0518954205663211</v>
      </c>
      <c r="AT883" s="50">
        <f t="shared" si="478"/>
        <v>1.4445116596099907</v>
      </c>
      <c r="AV883" s="49">
        <f t="shared" si="479"/>
        <v>0</v>
      </c>
      <c r="AW883" s="49">
        <f t="shared" si="480"/>
        <v>0</v>
      </c>
      <c r="AX883" s="49">
        <f t="shared" si="481"/>
        <v>0</v>
      </c>
      <c r="AY883" s="49">
        <f t="shared" si="482"/>
        <v>3580.1842872047855</v>
      </c>
      <c r="AZ883" s="49">
        <f t="shared" si="483"/>
        <v>0</v>
      </c>
      <c r="BA883" s="49">
        <f t="shared" si="484"/>
        <v>0</v>
      </c>
      <c r="BB883" s="49">
        <f t="shared" si="485"/>
        <v>0</v>
      </c>
      <c r="BC883" s="49">
        <f t="shared" si="486"/>
        <v>0</v>
      </c>
      <c r="BD883" s="49">
        <f t="shared" si="487"/>
        <v>0</v>
      </c>
      <c r="BE883" s="49">
        <f t="shared" si="488"/>
        <v>7362.3081021539592</v>
      </c>
      <c r="BF883" s="49">
        <f t="shared" si="489"/>
        <v>5752.5316156901854</v>
      </c>
      <c r="BG883" s="49">
        <f t="shared" si="490"/>
        <v>7596.2092095404987</v>
      </c>
      <c r="BH883" s="72">
        <f t="shared" si="491"/>
        <v>24291.233214589429</v>
      </c>
      <c r="BI883" s="49">
        <f>VLOOKUP(A883,'1_12'!A:O,15,0)</f>
        <v>30498.659999999989</v>
      </c>
      <c r="BJ883" s="73">
        <f t="shared" si="492"/>
        <v>-6207.4267854105601</v>
      </c>
      <c r="BK883" s="50">
        <f t="shared" si="493"/>
        <v>9.557637520626305E-3</v>
      </c>
    </row>
    <row r="884" spans="1:63" x14ac:dyDescent="0.3">
      <c r="A884" s="77" t="s">
        <v>1924</v>
      </c>
      <c r="B884" s="77" t="s">
        <v>731</v>
      </c>
      <c r="C884" s="77">
        <f>VLOOKUP(B884,Площадь!D:E,2,0)</f>
        <v>88.7</v>
      </c>
      <c r="D884" s="113"/>
      <c r="E884">
        <v>31</v>
      </c>
      <c r="F884">
        <v>28</v>
      </c>
      <c r="G884">
        <v>31</v>
      </c>
      <c r="H884">
        <v>30</v>
      </c>
      <c r="I884">
        <v>31</v>
      </c>
      <c r="J884">
        <v>30</v>
      </c>
      <c r="K884">
        <v>31</v>
      </c>
      <c r="L884">
        <v>31</v>
      </c>
      <c r="M884">
        <v>30</v>
      </c>
      <c r="N884">
        <v>31</v>
      </c>
      <c r="O884">
        <v>30</v>
      </c>
      <c r="P884">
        <v>31</v>
      </c>
      <c r="Q884">
        <f t="shared" si="498"/>
        <v>365</v>
      </c>
      <c r="R884" s="50">
        <f>VLOOKUP(B884,'Общие показания'!A:H,8,0)</f>
        <v>0.49490474039595178</v>
      </c>
      <c r="S884" s="50">
        <f>VLOOKUP(B884,'Общие показания'!A:P,16,0)</f>
        <v>14.106095259604047</v>
      </c>
      <c r="T884" s="50">
        <f t="shared" si="462"/>
        <v>0</v>
      </c>
      <c r="U884" s="50">
        <f t="shared" si="463"/>
        <v>0</v>
      </c>
      <c r="V884" s="50">
        <f t="shared" si="464"/>
        <v>0</v>
      </c>
      <c r="W884" s="50">
        <f t="shared" si="465"/>
        <v>0.49490474039595178</v>
      </c>
      <c r="X884" s="50">
        <f t="shared" si="466"/>
        <v>0</v>
      </c>
      <c r="Y884" s="50"/>
      <c r="Z884" s="50"/>
      <c r="AA884" s="50"/>
      <c r="AB884" s="50"/>
      <c r="AC884" s="50"/>
      <c r="AD884" s="50">
        <f t="shared" si="469"/>
        <v>5.4676317617855954</v>
      </c>
      <c r="AE884" s="50">
        <f t="shared" si="470"/>
        <v>3.8060855835853298</v>
      </c>
      <c r="AF884" s="50">
        <f t="shared" si="467"/>
        <v>4.8323779142331214</v>
      </c>
      <c r="AG884" s="50">
        <f t="shared" si="468"/>
        <v>0</v>
      </c>
      <c r="AI884" s="50">
        <f t="shared" si="472"/>
        <v>0</v>
      </c>
      <c r="AJ884" s="50">
        <f t="shared" si="473"/>
        <v>0</v>
      </c>
      <c r="AK884" s="50">
        <f t="shared" si="474"/>
        <v>0</v>
      </c>
      <c r="AL884" s="50">
        <f t="shared" si="475"/>
        <v>1.0044736250007082</v>
      </c>
      <c r="AR884" s="50">
        <f t="shared" si="476"/>
        <v>1.3212472600446923</v>
      </c>
      <c r="AS884" s="50">
        <f t="shared" si="477"/>
        <v>1.1825490976455346</v>
      </c>
      <c r="AT884" s="50">
        <f t="shared" si="478"/>
        <v>1.6239313587757436</v>
      </c>
      <c r="AV884" s="49">
        <f t="shared" si="479"/>
        <v>0</v>
      </c>
      <c r="AW884" s="49">
        <f t="shared" si="480"/>
        <v>0</v>
      </c>
      <c r="AX884" s="49">
        <f t="shared" si="481"/>
        <v>0</v>
      </c>
      <c r="AY884" s="49">
        <f t="shared" si="482"/>
        <v>4024.8713089361786</v>
      </c>
      <c r="AZ884" s="49">
        <f t="shared" si="483"/>
        <v>0</v>
      </c>
      <c r="BA884" s="49">
        <f t="shared" si="484"/>
        <v>0</v>
      </c>
      <c r="BB884" s="49">
        <f t="shared" si="485"/>
        <v>0</v>
      </c>
      <c r="BC884" s="49">
        <f t="shared" si="486"/>
        <v>0</v>
      </c>
      <c r="BD884" s="49">
        <f t="shared" si="487"/>
        <v>0</v>
      </c>
      <c r="BE884" s="49">
        <f t="shared" si="488"/>
        <v>18223.795291040351</v>
      </c>
      <c r="BF884" s="49">
        <f t="shared" si="489"/>
        <v>13391.291392908885</v>
      </c>
      <c r="BG884" s="49">
        <f t="shared" si="490"/>
        <v>17331.058360094077</v>
      </c>
      <c r="BH884" s="72">
        <f t="shared" si="491"/>
        <v>52971.016352979495</v>
      </c>
      <c r="BI884" s="49">
        <f>VLOOKUP(A884,'1_12'!A:O,15,0)</f>
        <v>34286.76</v>
      </c>
      <c r="BJ884" s="73">
        <f t="shared" si="492"/>
        <v>18684.256352979493</v>
      </c>
      <c r="BK884" s="50">
        <f t="shared" si="493"/>
        <v>1.853927221107354E-2</v>
      </c>
    </row>
    <row r="885" spans="1:63" x14ac:dyDescent="0.3">
      <c r="A885" s="77" t="s">
        <v>1898</v>
      </c>
      <c r="B885" s="77" t="s">
        <v>728</v>
      </c>
      <c r="C885" s="77">
        <f>VLOOKUP(B885,Площадь!D:E,2,0)</f>
        <v>79.900000000000006</v>
      </c>
      <c r="D885" s="113"/>
      <c r="E885">
        <v>31</v>
      </c>
      <c r="F885">
        <v>28</v>
      </c>
      <c r="G885">
        <v>31</v>
      </c>
      <c r="H885">
        <v>30</v>
      </c>
      <c r="I885">
        <v>31</v>
      </c>
      <c r="J885">
        <v>30</v>
      </c>
      <c r="K885">
        <v>31</v>
      </c>
      <c r="L885">
        <v>31</v>
      </c>
      <c r="M885">
        <v>30</v>
      </c>
      <c r="N885">
        <v>31</v>
      </c>
      <c r="O885">
        <v>30</v>
      </c>
      <c r="P885">
        <v>31</v>
      </c>
      <c r="Q885">
        <f t="shared" si="498"/>
        <v>365</v>
      </c>
      <c r="R885" s="50">
        <f>VLOOKUP(B885,'Общие показания'!A:H,8,0)</f>
        <v>0.44580483379522601</v>
      </c>
      <c r="S885" s="50">
        <f>VLOOKUP(B885,'Общие показания'!A:P,16,0)</f>
        <v>1.6791951662047744</v>
      </c>
      <c r="T885" s="50">
        <f t="shared" si="462"/>
        <v>0</v>
      </c>
      <c r="U885" s="50">
        <f t="shared" si="463"/>
        <v>0</v>
      </c>
      <c r="V885" s="50">
        <f t="shared" si="464"/>
        <v>0</v>
      </c>
      <c r="W885" s="50">
        <f t="shared" si="465"/>
        <v>0.44580483379522601</v>
      </c>
      <c r="X885" s="50">
        <f t="shared" si="466"/>
        <v>0</v>
      </c>
      <c r="Y885" s="50"/>
      <c r="Z885" s="50"/>
      <c r="AA885" s="50"/>
      <c r="AB885" s="50"/>
      <c r="AC885" s="50"/>
      <c r="AD885" s="50">
        <f t="shared" si="469"/>
        <v>0.65086905029420461</v>
      </c>
      <c r="AE885" s="50">
        <f t="shared" si="470"/>
        <v>0.45307793521150247</v>
      </c>
      <c r="AF885" s="50">
        <f t="shared" si="467"/>
        <v>0.57524818069906747</v>
      </c>
      <c r="AG885" s="50">
        <f t="shared" si="468"/>
        <v>0</v>
      </c>
      <c r="AI885" s="50">
        <f t="shared" si="472"/>
        <v>0</v>
      </c>
      <c r="AJ885" s="50">
        <f t="shared" si="473"/>
        <v>0</v>
      </c>
      <c r="AK885" s="50">
        <f t="shared" si="474"/>
        <v>0</v>
      </c>
      <c r="AL885" s="50">
        <f t="shared" si="475"/>
        <v>0.90481896998372702</v>
      </c>
      <c r="AR885" s="50">
        <f t="shared" si="476"/>
        <v>1.1901652319906528</v>
      </c>
      <c r="AS885" s="50">
        <f t="shared" si="477"/>
        <v>1.0652274284315471</v>
      </c>
      <c r="AT885" s="50">
        <f t="shared" si="478"/>
        <v>1.4628197921779247</v>
      </c>
      <c r="AV885" s="49">
        <f t="shared" si="479"/>
        <v>0</v>
      </c>
      <c r="AW885" s="49">
        <f t="shared" si="480"/>
        <v>0</v>
      </c>
      <c r="AX885" s="49">
        <f t="shared" si="481"/>
        <v>0</v>
      </c>
      <c r="AY885" s="49">
        <f t="shared" si="482"/>
        <v>3625.5605139120707</v>
      </c>
      <c r="AZ885" s="49">
        <f t="shared" si="483"/>
        <v>0</v>
      </c>
      <c r="BA885" s="49">
        <f t="shared" si="484"/>
        <v>0</v>
      </c>
      <c r="BB885" s="49">
        <f t="shared" si="485"/>
        <v>0</v>
      </c>
      <c r="BC885" s="49">
        <f t="shared" si="486"/>
        <v>0</v>
      </c>
      <c r="BD885" s="49">
        <f t="shared" si="487"/>
        <v>0</v>
      </c>
      <c r="BE885" s="49">
        <f t="shared" si="488"/>
        <v>4941.9987859941803</v>
      </c>
      <c r="BF885" s="49">
        <f t="shared" si="489"/>
        <v>4075.6781859488565</v>
      </c>
      <c r="BG885" s="49">
        <f t="shared" si="490"/>
        <v>5470.9081436720826</v>
      </c>
      <c r="BH885" s="72">
        <f t="shared" si="491"/>
        <v>18114.145629527189</v>
      </c>
      <c r="BI885" s="49">
        <f>VLOOKUP(A885,'1_12'!A:O,15,0)</f>
        <v>30885.209999999995</v>
      </c>
      <c r="BJ885" s="73">
        <f t="shared" si="492"/>
        <v>-12771.064370472806</v>
      </c>
      <c r="BK885" s="50">
        <f t="shared" si="493"/>
        <v>7.0379968946431498E-3</v>
      </c>
    </row>
    <row r="886" spans="1:63" x14ac:dyDescent="0.3">
      <c r="A886" s="77" t="s">
        <v>2040</v>
      </c>
      <c r="B886" s="77" t="s">
        <v>707</v>
      </c>
      <c r="C886" s="77">
        <f>VLOOKUP(B886,Площадь!D:E,2,0)</f>
        <v>117.6</v>
      </c>
      <c r="D886" s="113"/>
      <c r="E886">
        <v>31</v>
      </c>
      <c r="F886">
        <v>28</v>
      </c>
      <c r="G886">
        <v>31</v>
      </c>
      <c r="H886">
        <v>30</v>
      </c>
      <c r="I886">
        <v>31</v>
      </c>
      <c r="J886">
        <v>30</v>
      </c>
      <c r="K886">
        <v>31</v>
      </c>
      <c r="L886">
        <v>31</v>
      </c>
      <c r="M886">
        <v>30</v>
      </c>
      <c r="N886">
        <v>31</v>
      </c>
      <c r="O886">
        <v>30</v>
      </c>
      <c r="P886">
        <v>31</v>
      </c>
      <c r="Q886">
        <f t="shared" si="498"/>
        <v>365</v>
      </c>
      <c r="R886" s="50">
        <f>VLOOKUP(B886,'Общие показания'!A:H,8,0)</f>
        <v>0.6561532973006079</v>
      </c>
      <c r="S886" s="50">
        <f>VLOOKUP(B886,'Общие показания'!A:P,16,0)</f>
        <v>0</v>
      </c>
      <c r="T886" s="50">
        <f t="shared" si="462"/>
        <v>0</v>
      </c>
      <c r="U886" s="50">
        <f t="shared" si="463"/>
        <v>0</v>
      </c>
      <c r="V886" s="50">
        <f t="shared" si="464"/>
        <v>0</v>
      </c>
      <c r="W886" s="50">
        <f t="shared" si="465"/>
        <v>0.6561532973006079</v>
      </c>
      <c r="X886" s="50">
        <f t="shared" si="466"/>
        <v>0</v>
      </c>
      <c r="Y886" s="50"/>
      <c r="Z886" s="50"/>
      <c r="AA886" s="50"/>
      <c r="AB886" s="50"/>
      <c r="AC886" s="50"/>
      <c r="AD886" s="50">
        <f t="shared" si="469"/>
        <v>0</v>
      </c>
      <c r="AE886" s="50">
        <f t="shared" si="470"/>
        <v>0</v>
      </c>
      <c r="AF886" s="50">
        <f t="shared" si="467"/>
        <v>0</v>
      </c>
      <c r="AG886" s="50">
        <f t="shared" si="468"/>
        <v>0</v>
      </c>
      <c r="AI886" s="50">
        <f t="shared" si="472"/>
        <v>0</v>
      </c>
      <c r="AJ886" s="50">
        <f t="shared" si="473"/>
        <v>0</v>
      </c>
      <c r="AK886" s="50">
        <f t="shared" si="474"/>
        <v>0</v>
      </c>
      <c r="AL886" s="50">
        <f t="shared" si="475"/>
        <v>1.3317485715905668</v>
      </c>
      <c r="AR886" s="50">
        <f t="shared" si="476"/>
        <v>1.7517325567221622</v>
      </c>
      <c r="AS886" s="50">
        <f t="shared" si="477"/>
        <v>1.5678441249505621</v>
      </c>
      <c r="AT886" s="50">
        <f t="shared" si="478"/>
        <v>2.1530363899890355</v>
      </c>
      <c r="AV886" s="49">
        <f t="shared" si="479"/>
        <v>0</v>
      </c>
      <c r="AW886" s="49">
        <f t="shared" si="480"/>
        <v>0</v>
      </c>
      <c r="AX886" s="49">
        <f t="shared" si="481"/>
        <v>0</v>
      </c>
      <c r="AY886" s="49">
        <f t="shared" si="482"/>
        <v>5336.2442607767143</v>
      </c>
      <c r="AZ886" s="49">
        <f t="shared" si="483"/>
        <v>0</v>
      </c>
      <c r="BA886" s="49">
        <f t="shared" si="484"/>
        <v>0</v>
      </c>
      <c r="BB886" s="49">
        <f t="shared" si="485"/>
        <v>0</v>
      </c>
      <c r="BC886" s="49">
        <f t="shared" si="486"/>
        <v>0</v>
      </c>
      <c r="BD886" s="49">
        <f t="shared" si="487"/>
        <v>0</v>
      </c>
      <c r="BE886" s="49">
        <f t="shared" si="488"/>
        <v>4702.2808059627032</v>
      </c>
      <c r="BF886" s="49">
        <f t="shared" si="489"/>
        <v>4208.658055252291</v>
      </c>
      <c r="BG886" s="49">
        <f t="shared" si="490"/>
        <v>5779.5247638309675</v>
      </c>
      <c r="BH886" s="72">
        <f t="shared" si="491"/>
        <v>20026.707885822674</v>
      </c>
      <c r="BI886" s="49">
        <f>VLOOKUP(A886,'1_12'!A:O,15,0)</f>
        <v>45458.01</v>
      </c>
      <c r="BJ886" s="73">
        <f t="shared" si="492"/>
        <v>-25431.302114177328</v>
      </c>
      <c r="BK886" s="50">
        <f t="shared" si="493"/>
        <v>5.2866460746548577E-3</v>
      </c>
    </row>
    <row r="887" spans="1:63" x14ac:dyDescent="0.3">
      <c r="A887" s="77" t="s">
        <v>2020</v>
      </c>
      <c r="B887" s="77" t="s">
        <v>193</v>
      </c>
      <c r="C887" s="77">
        <f>VLOOKUP(B887,Площадь!D:E,2,0)</f>
        <v>55.8</v>
      </c>
      <c r="D887" s="113"/>
      <c r="E887">
        <v>31</v>
      </c>
      <c r="F887">
        <v>28</v>
      </c>
      <c r="G887">
        <v>31</v>
      </c>
      <c r="H887">
        <v>30</v>
      </c>
      <c r="I887">
        <v>31</v>
      </c>
      <c r="J887">
        <v>30</v>
      </c>
      <c r="K887">
        <v>31</v>
      </c>
      <c r="L887">
        <v>31</v>
      </c>
      <c r="M887">
        <v>30</v>
      </c>
      <c r="N887">
        <v>31</v>
      </c>
      <c r="O887">
        <v>30</v>
      </c>
      <c r="P887">
        <v>31</v>
      </c>
      <c r="Q887">
        <f t="shared" si="498"/>
        <v>365</v>
      </c>
      <c r="R887" s="50">
        <f>VLOOKUP(B887,'Общие показания'!A:H,8,0)</f>
        <v>0.31133804412732929</v>
      </c>
      <c r="S887" s="50">
        <f>VLOOKUP(B887,'Общие показания'!A:P,16,0)</f>
        <v>0</v>
      </c>
      <c r="T887" s="50">
        <f t="shared" si="462"/>
        <v>0</v>
      </c>
      <c r="U887" s="50">
        <f t="shared" si="463"/>
        <v>0</v>
      </c>
      <c r="V887" s="50">
        <f t="shared" si="464"/>
        <v>0</v>
      </c>
      <c r="W887" s="50">
        <f t="shared" si="465"/>
        <v>0.31133804412732929</v>
      </c>
      <c r="X887" s="50">
        <f t="shared" si="466"/>
        <v>0</v>
      </c>
      <c r="Y887" s="50"/>
      <c r="Z887" s="50"/>
      <c r="AA887" s="50"/>
      <c r="AB887" s="50"/>
      <c r="AC887" s="50"/>
      <c r="AD887" s="50">
        <f t="shared" si="469"/>
        <v>0</v>
      </c>
      <c r="AE887" s="50">
        <f t="shared" si="470"/>
        <v>0</v>
      </c>
      <c r="AF887" s="50">
        <f t="shared" si="467"/>
        <v>0</v>
      </c>
      <c r="AG887" s="50">
        <f t="shared" si="468"/>
        <v>0</v>
      </c>
      <c r="AI887" s="50">
        <f t="shared" si="472"/>
        <v>0</v>
      </c>
      <c r="AJ887" s="50">
        <f t="shared" si="473"/>
        <v>0</v>
      </c>
      <c r="AK887" s="50">
        <f t="shared" si="474"/>
        <v>0</v>
      </c>
      <c r="AL887" s="50">
        <f t="shared" si="475"/>
        <v>0.63190110794858534</v>
      </c>
      <c r="AR887" s="50">
        <f t="shared" si="476"/>
        <v>0.83117922334265859</v>
      </c>
      <c r="AS887" s="50">
        <f t="shared" si="477"/>
        <v>0.7439260388796034</v>
      </c>
      <c r="AT887" s="50">
        <f t="shared" si="478"/>
        <v>1.0215937972907159</v>
      </c>
      <c r="AV887" s="49">
        <f t="shared" si="479"/>
        <v>0</v>
      </c>
      <c r="AW887" s="49">
        <f t="shared" si="480"/>
        <v>0</v>
      </c>
      <c r="AX887" s="49">
        <f t="shared" si="481"/>
        <v>0</v>
      </c>
      <c r="AY887" s="49">
        <f t="shared" si="482"/>
        <v>2531.9934502665024</v>
      </c>
      <c r="AZ887" s="49">
        <f t="shared" si="483"/>
        <v>0</v>
      </c>
      <c r="BA887" s="49">
        <f t="shared" si="484"/>
        <v>0</v>
      </c>
      <c r="BB887" s="49">
        <f t="shared" si="485"/>
        <v>0</v>
      </c>
      <c r="BC887" s="49">
        <f t="shared" si="486"/>
        <v>0</v>
      </c>
      <c r="BD887" s="49">
        <f t="shared" si="487"/>
        <v>0</v>
      </c>
      <c r="BE887" s="49">
        <f t="shared" si="488"/>
        <v>2231.184259972099</v>
      </c>
      <c r="BF887" s="49">
        <f t="shared" si="489"/>
        <v>1996.9653017268522</v>
      </c>
      <c r="BG887" s="49">
        <f t="shared" si="490"/>
        <v>2742.3255256953062</v>
      </c>
      <c r="BH887" s="72">
        <f t="shared" si="491"/>
        <v>9502.4685376607595</v>
      </c>
      <c r="BI887" s="49">
        <f>VLOOKUP(A887,'1_12'!A:O,15,0)</f>
        <v>21569.399999999998</v>
      </c>
      <c r="BJ887" s="73">
        <f t="shared" si="492"/>
        <v>-12066.931462339238</v>
      </c>
      <c r="BK887" s="50">
        <f t="shared" si="493"/>
        <v>5.2866460746548568E-3</v>
      </c>
    </row>
    <row r="888" spans="1:63" x14ac:dyDescent="0.3">
      <c r="A888" s="77" t="s">
        <v>1864</v>
      </c>
      <c r="B888" s="77" t="s">
        <v>691</v>
      </c>
      <c r="C888" s="77">
        <f>VLOOKUP(B888,Площадь!D:E,2,0)</f>
        <v>110.9</v>
      </c>
      <c r="D888" s="113"/>
      <c r="E888">
        <v>31</v>
      </c>
      <c r="F888">
        <v>10</v>
      </c>
      <c r="Q888">
        <f t="shared" si="498"/>
        <v>41</v>
      </c>
      <c r="R888" s="50">
        <f>VLOOKUP(B888,'Общие показания'!A:H,8,0)</f>
        <v>0.61877041386596454</v>
      </c>
      <c r="S888" s="50"/>
      <c r="T888" s="50">
        <f t="shared" si="462"/>
        <v>0</v>
      </c>
      <c r="U888" s="50">
        <f t="shared" si="463"/>
        <v>0</v>
      </c>
      <c r="V888" s="50">
        <f t="shared" si="464"/>
        <v>0</v>
      </c>
      <c r="W888" s="50">
        <f t="shared" si="465"/>
        <v>0</v>
      </c>
      <c r="X888" s="50">
        <f t="shared" si="466"/>
        <v>-0.61877041386596454</v>
      </c>
      <c r="Y888" s="50"/>
      <c r="Z888" s="50"/>
      <c r="AA888" s="50"/>
      <c r="AB888" s="50"/>
      <c r="AC888" s="50"/>
      <c r="AD888" s="50">
        <f t="shared" si="469"/>
        <v>0</v>
      </c>
      <c r="AE888" s="50">
        <f t="shared" si="470"/>
        <v>0</v>
      </c>
      <c r="AF888" s="50">
        <f t="shared" si="467"/>
        <v>0</v>
      </c>
      <c r="AG888" s="50">
        <f t="shared" si="468"/>
        <v>0</v>
      </c>
      <c r="AI888" s="50">
        <f t="shared" si="472"/>
        <v>0</v>
      </c>
      <c r="AJ888" s="50">
        <f t="shared" si="473"/>
        <v>0</v>
      </c>
      <c r="AK888" s="50">
        <f t="shared" si="474"/>
        <v>0</v>
      </c>
      <c r="AL888" s="50">
        <f t="shared" si="475"/>
        <v>0</v>
      </c>
      <c r="AR888" s="50">
        <f t="shared" si="476"/>
        <v>0</v>
      </c>
      <c r="AS888" s="50">
        <f t="shared" si="477"/>
        <v>0</v>
      </c>
      <c r="AT888" s="50">
        <f t="shared" si="478"/>
        <v>0</v>
      </c>
      <c r="AV888" s="49">
        <f t="shared" si="479"/>
        <v>0</v>
      </c>
      <c r="AW888" s="49">
        <f t="shared" si="480"/>
        <v>0</v>
      </c>
      <c r="AX888" s="49">
        <f t="shared" si="481"/>
        <v>0</v>
      </c>
      <c r="AY888" s="49">
        <f t="shared" si="482"/>
        <v>0</v>
      </c>
      <c r="AZ888" s="49">
        <f t="shared" si="483"/>
        <v>0</v>
      </c>
      <c r="BA888" s="49">
        <f t="shared" si="484"/>
        <v>0</v>
      </c>
      <c r="BB888" s="49">
        <f t="shared" si="485"/>
        <v>0</v>
      </c>
      <c r="BC888" s="49">
        <f t="shared" si="486"/>
        <v>0</v>
      </c>
      <c r="BD888" s="49">
        <f t="shared" si="487"/>
        <v>0</v>
      </c>
      <c r="BE888" s="49">
        <f t="shared" si="488"/>
        <v>0</v>
      </c>
      <c r="BF888" s="49">
        <f t="shared" si="489"/>
        <v>0</v>
      </c>
      <c r="BG888" s="49">
        <f t="shared" si="490"/>
        <v>0</v>
      </c>
      <c r="BH888" s="72">
        <f t="shared" si="491"/>
        <v>0</v>
      </c>
      <c r="BI888" s="49">
        <f>VLOOKUP(A888,'1_12'!A:O,15,0)</f>
        <v>0</v>
      </c>
      <c r="BJ888" s="73">
        <f t="shared" si="492"/>
        <v>0</v>
      </c>
      <c r="BK888" s="50">
        <f t="shared" si="493"/>
        <v>0</v>
      </c>
    </row>
    <row r="889" spans="1:63" x14ac:dyDescent="0.3">
      <c r="A889" s="77" t="s">
        <v>2452</v>
      </c>
      <c r="B889" s="77" t="s">
        <v>691</v>
      </c>
      <c r="C889" s="77">
        <f>VLOOKUP(B889,Площадь!D:E,2,0)</f>
        <v>110.9</v>
      </c>
      <c r="D889" s="113">
        <v>44968</v>
      </c>
      <c r="F889">
        <f>28-F888</f>
        <v>18</v>
      </c>
      <c r="G889">
        <v>31</v>
      </c>
      <c r="H889">
        <v>30</v>
      </c>
      <c r="I889">
        <v>31</v>
      </c>
      <c r="J889">
        <v>30</v>
      </c>
      <c r="K889">
        <v>31</v>
      </c>
      <c r="L889">
        <v>31</v>
      </c>
      <c r="M889">
        <v>30</v>
      </c>
      <c r="N889">
        <v>31</v>
      </c>
      <c r="O889">
        <v>30</v>
      </c>
      <c r="P889">
        <v>31</v>
      </c>
      <c r="Q889">
        <f t="shared" si="498"/>
        <v>324</v>
      </c>
      <c r="R889" s="50"/>
      <c r="S889" s="50">
        <f>VLOOKUP(B889,'Общие показания'!A:P,16,0)</f>
        <v>5.1812295861340338</v>
      </c>
      <c r="T889" s="50">
        <f t="shared" si="462"/>
        <v>0</v>
      </c>
      <c r="U889" s="50">
        <f t="shared" si="463"/>
        <v>0</v>
      </c>
      <c r="V889" s="50">
        <f t="shared" si="464"/>
        <v>0</v>
      </c>
      <c r="W889" s="50">
        <f>R888*W$1/30*H889</f>
        <v>0.61877041386596454</v>
      </c>
      <c r="X889" s="50">
        <f t="shared" si="466"/>
        <v>0.61877041386596454</v>
      </c>
      <c r="Y889" s="50"/>
      <c r="Z889" s="50"/>
      <c r="AA889" s="50"/>
      <c r="AB889" s="50"/>
      <c r="AC889" s="50"/>
      <c r="AD889" s="50">
        <f t="shared" si="469"/>
        <v>2.0082847116009672</v>
      </c>
      <c r="AE889" s="50">
        <f t="shared" si="470"/>
        <v>1.3979916390826976</v>
      </c>
      <c r="AF889" s="50">
        <f t="shared" si="467"/>
        <v>1.7749532354503694</v>
      </c>
      <c r="AG889" s="50">
        <f t="shared" si="468"/>
        <v>0</v>
      </c>
      <c r="AI889" s="50">
        <f t="shared" si="472"/>
        <v>0</v>
      </c>
      <c r="AJ889" s="50">
        <f t="shared" si="473"/>
        <v>0</v>
      </c>
      <c r="AK889" s="50">
        <f t="shared" si="474"/>
        <v>0</v>
      </c>
      <c r="AL889" s="50">
        <f t="shared" si="475"/>
        <v>1.2558751410662745</v>
      </c>
      <c r="AR889" s="50">
        <f t="shared" si="476"/>
        <v>1.6519314671810188</v>
      </c>
      <c r="AS889" s="50">
        <f t="shared" si="477"/>
        <v>1.478519672253549</v>
      </c>
      <c r="AT889" s="50">
        <f t="shared" si="478"/>
        <v>2.0303719017838779</v>
      </c>
      <c r="AV889" s="49">
        <f t="shared" si="479"/>
        <v>0</v>
      </c>
      <c r="AW889" s="49">
        <f t="shared" si="480"/>
        <v>0</v>
      </c>
      <c r="AX889" s="49">
        <f t="shared" si="481"/>
        <v>0</v>
      </c>
      <c r="AY889" s="49">
        <f t="shared" si="482"/>
        <v>5032.223541837905</v>
      </c>
      <c r="AZ889" s="49">
        <f t="shared" si="483"/>
        <v>0</v>
      </c>
      <c r="BA889" s="49">
        <f t="shared" si="484"/>
        <v>0</v>
      </c>
      <c r="BB889" s="49">
        <f t="shared" si="485"/>
        <v>0</v>
      </c>
      <c r="BC889" s="49">
        <f t="shared" si="486"/>
        <v>0</v>
      </c>
      <c r="BD889" s="49">
        <f t="shared" si="487"/>
        <v>0</v>
      </c>
      <c r="BE889" s="49">
        <f t="shared" si="488"/>
        <v>9825.3379016752115</v>
      </c>
      <c r="BF889" s="49">
        <f t="shared" si="489"/>
        <v>7721.591903698567</v>
      </c>
      <c r="BG889" s="49">
        <f t="shared" si="490"/>
        <v>10214.862585386125</v>
      </c>
      <c r="BH889" s="72">
        <f t="shared" si="491"/>
        <v>32794.015932597809</v>
      </c>
      <c r="BI889" s="49">
        <f>VLOOKUP(A889,'1_12'!A:O,15,0)</f>
        <v>42868.17</v>
      </c>
      <c r="BJ889" s="73">
        <f t="shared" si="492"/>
        <v>-10074.154067402189</v>
      </c>
      <c r="BK889" s="50">
        <f t="shared" si="493"/>
        <v>9.1799655712990081E-3</v>
      </c>
    </row>
    <row r="890" spans="1:63" x14ac:dyDescent="0.3">
      <c r="A890" s="77" t="s">
        <v>1477</v>
      </c>
      <c r="B890" s="77" t="s">
        <v>1219</v>
      </c>
      <c r="C890" s="77">
        <f>VLOOKUP(B890,Площадь!D:E,2,0)</f>
        <v>34.799999999999997</v>
      </c>
      <c r="D890" s="113"/>
      <c r="E890">
        <v>31</v>
      </c>
      <c r="F890">
        <v>28</v>
      </c>
      <c r="G890">
        <v>31</v>
      </c>
      <c r="H890">
        <v>30</v>
      </c>
      <c r="I890">
        <v>31</v>
      </c>
      <c r="J890">
        <v>30</v>
      </c>
      <c r="K890">
        <v>31</v>
      </c>
      <c r="L890">
        <v>31</v>
      </c>
      <c r="M890">
        <v>30</v>
      </c>
      <c r="N890">
        <v>31</v>
      </c>
      <c r="O890">
        <v>30</v>
      </c>
      <c r="P890">
        <v>31</v>
      </c>
      <c r="Q890">
        <f t="shared" ref="Q890:Q893" si="499">SUM(E890:P890)</f>
        <v>365</v>
      </c>
      <c r="R890" s="50">
        <f>VLOOKUP(B890,'Общие показания'!A:H,8,0)</f>
        <v>0.53200000000000003</v>
      </c>
      <c r="S890" s="50">
        <f>VLOOKUP(B890,'Общие показания'!A:P,16,0)</f>
        <v>2.6669999999999998</v>
      </c>
      <c r="T890" s="50">
        <f t="shared" si="462"/>
        <v>0</v>
      </c>
      <c r="U890" s="50">
        <f t="shared" si="463"/>
        <v>0</v>
      </c>
      <c r="V890" s="50">
        <f t="shared" si="464"/>
        <v>0</v>
      </c>
      <c r="W890" s="50">
        <f t="shared" si="465"/>
        <v>0.53200000000000003</v>
      </c>
      <c r="X890" s="50">
        <f t="shared" si="466"/>
        <v>0</v>
      </c>
      <c r="Y890" s="50"/>
      <c r="Z890" s="50"/>
      <c r="AA890" s="50"/>
      <c r="AB890" s="50"/>
      <c r="AC890" s="50"/>
      <c r="AD890" s="50">
        <f t="shared" si="469"/>
        <v>1.033749853543205</v>
      </c>
      <c r="AE890" s="50">
        <f t="shared" si="470"/>
        <v>0.7196059621468206</v>
      </c>
      <c r="AF890" s="50">
        <f t="shared" si="467"/>
        <v>0.91364418430997429</v>
      </c>
      <c r="AG890" s="50">
        <f t="shared" si="468"/>
        <v>0</v>
      </c>
      <c r="AI890" s="50">
        <f t="shared" si="472"/>
        <v>0</v>
      </c>
      <c r="AJ890" s="50">
        <f t="shared" si="473"/>
        <v>0</v>
      </c>
      <c r="AK890" s="50">
        <f t="shared" si="474"/>
        <v>0</v>
      </c>
      <c r="AL890" s="50">
        <f t="shared" si="475"/>
        <v>0.39408886302169832</v>
      </c>
      <c r="AR890" s="50">
        <f t="shared" si="476"/>
        <v>0.51836983821370108</v>
      </c>
      <c r="AS890" s="50">
        <f t="shared" si="477"/>
        <v>0.46395387370986019</v>
      </c>
      <c r="AT890" s="50">
        <f t="shared" si="478"/>
        <v>0.63712301336410226</v>
      </c>
      <c r="AV890" s="49">
        <f t="shared" si="479"/>
        <v>0</v>
      </c>
      <c r="AW890" s="49">
        <f t="shared" si="480"/>
        <v>0</v>
      </c>
      <c r="AX890" s="49">
        <f t="shared" si="481"/>
        <v>0</v>
      </c>
      <c r="AY890" s="49">
        <f t="shared" si="482"/>
        <v>2485.9559003409263</v>
      </c>
      <c r="AZ890" s="49">
        <f t="shared" si="483"/>
        <v>0</v>
      </c>
      <c r="BA890" s="49">
        <f t="shared" si="484"/>
        <v>0</v>
      </c>
      <c r="BB890" s="49">
        <f t="shared" si="485"/>
        <v>0</v>
      </c>
      <c r="BC890" s="49">
        <f t="shared" si="486"/>
        <v>0</v>
      </c>
      <c r="BD890" s="49">
        <f t="shared" si="487"/>
        <v>0</v>
      </c>
      <c r="BE890" s="49">
        <f t="shared" si="488"/>
        <v>4166.4480157645694</v>
      </c>
      <c r="BF890" s="49">
        <f t="shared" si="489"/>
        <v>3177.1006809802398</v>
      </c>
      <c r="BG890" s="49">
        <f t="shared" si="490"/>
        <v>4162.8174347483846</v>
      </c>
      <c r="BH890" s="72">
        <f t="shared" si="491"/>
        <v>13992.322031834119</v>
      </c>
      <c r="BI890" s="49">
        <f>VLOOKUP(A890,'1_12'!A:O,15,0)</f>
        <v>13451.849999999999</v>
      </c>
      <c r="BJ890" s="73">
        <f t="shared" si="492"/>
        <v>540.47203183412057</v>
      </c>
      <c r="BK890" s="50">
        <f t="shared" si="493"/>
        <v>1.2482125450932382E-2</v>
      </c>
    </row>
    <row r="891" spans="1:63" x14ac:dyDescent="0.3">
      <c r="A891" s="77" t="s">
        <v>1974</v>
      </c>
      <c r="B891" s="77" t="s">
        <v>743</v>
      </c>
      <c r="C891" s="77">
        <f>VLOOKUP(B891,Площадь!D:E,2,0)</f>
        <v>59.9</v>
      </c>
      <c r="D891" s="113"/>
      <c r="E891">
        <v>31</v>
      </c>
      <c r="F891">
        <v>28</v>
      </c>
      <c r="G891">
        <v>31</v>
      </c>
      <c r="H891">
        <v>30</v>
      </c>
      <c r="I891">
        <v>31</v>
      </c>
      <c r="J891">
        <v>30</v>
      </c>
      <c r="K891">
        <v>31</v>
      </c>
      <c r="L891">
        <v>31</v>
      </c>
      <c r="M891">
        <v>30</v>
      </c>
      <c r="N891">
        <v>31</v>
      </c>
      <c r="O891">
        <v>30</v>
      </c>
      <c r="P891">
        <v>31</v>
      </c>
      <c r="Q891">
        <f t="shared" si="499"/>
        <v>365</v>
      </c>
      <c r="R891" s="50">
        <f>VLOOKUP(B891,'Общие показания'!A:H,8,0)</f>
        <v>0.64600000000000002</v>
      </c>
      <c r="S891" s="50">
        <f>VLOOKUP(B891,'Общие показания'!A:P,16,0)</f>
        <v>3.1689999999999987</v>
      </c>
      <c r="T891" s="50">
        <f t="shared" si="462"/>
        <v>0</v>
      </c>
      <c r="U891" s="50">
        <f t="shared" si="463"/>
        <v>0</v>
      </c>
      <c r="V891" s="50">
        <f t="shared" si="464"/>
        <v>0</v>
      </c>
      <c r="W891" s="50">
        <f t="shared" si="465"/>
        <v>0.64600000000000002</v>
      </c>
      <c r="X891" s="50">
        <f t="shared" si="466"/>
        <v>0</v>
      </c>
      <c r="Y891" s="50"/>
      <c r="Z891" s="50"/>
      <c r="AA891" s="50"/>
      <c r="AB891" s="50"/>
      <c r="AC891" s="50"/>
      <c r="AD891" s="50">
        <f t="shared" si="469"/>
        <v>1.2283289410867702</v>
      </c>
      <c r="AE891" s="50">
        <f t="shared" si="470"/>
        <v>0.85505485340955145</v>
      </c>
      <c r="AF891" s="50">
        <f t="shared" si="467"/>
        <v>1.0856162055036773</v>
      </c>
      <c r="AG891" s="50">
        <f t="shared" si="468"/>
        <v>0</v>
      </c>
      <c r="AI891" s="50">
        <f t="shared" si="472"/>
        <v>0</v>
      </c>
      <c r="AJ891" s="50">
        <f t="shared" si="473"/>
        <v>0</v>
      </c>
      <c r="AK891" s="50">
        <f t="shared" si="474"/>
        <v>0</v>
      </c>
      <c r="AL891" s="50">
        <f t="shared" si="475"/>
        <v>0.67833111767240606</v>
      </c>
      <c r="AR891" s="50">
        <f t="shared" si="476"/>
        <v>0.89225153186783612</v>
      </c>
      <c r="AS891" s="50">
        <f t="shared" si="477"/>
        <v>0.79858727112702954</v>
      </c>
      <c r="AT891" s="50">
        <f t="shared" si="478"/>
        <v>1.0966571408192451</v>
      </c>
      <c r="AV891" s="49">
        <f t="shared" si="479"/>
        <v>0</v>
      </c>
      <c r="AW891" s="49">
        <f t="shared" si="480"/>
        <v>0</v>
      </c>
      <c r="AX891" s="49">
        <f t="shared" si="481"/>
        <v>0</v>
      </c>
      <c r="AY891" s="49">
        <f t="shared" si="482"/>
        <v>3554.9814790350997</v>
      </c>
      <c r="AZ891" s="49">
        <f t="shared" si="483"/>
        <v>0</v>
      </c>
      <c r="BA891" s="49">
        <f t="shared" si="484"/>
        <v>0</v>
      </c>
      <c r="BB891" s="49">
        <f t="shared" si="485"/>
        <v>0</v>
      </c>
      <c r="BC891" s="49">
        <f t="shared" si="486"/>
        <v>0</v>
      </c>
      <c r="BD891" s="49">
        <f t="shared" si="487"/>
        <v>0</v>
      </c>
      <c r="BE891" s="49">
        <f t="shared" si="488"/>
        <v>5692.401398380428</v>
      </c>
      <c r="BF891" s="49">
        <f t="shared" si="489"/>
        <v>4438.9707734210169</v>
      </c>
      <c r="BG891" s="49">
        <f t="shared" si="490"/>
        <v>5858.0072799354011</v>
      </c>
      <c r="BH891" s="72">
        <f t="shared" si="491"/>
        <v>19544.360930771945</v>
      </c>
      <c r="BI891" s="49">
        <f>VLOOKUP(A891,'1_12'!A:O,15,0)</f>
        <v>23154.21</v>
      </c>
      <c r="BJ891" s="73">
        <f t="shared" si="492"/>
        <v>-3609.8490692280538</v>
      </c>
      <c r="BK891" s="50">
        <f t="shared" si="493"/>
        <v>1.0129141710470945E-2</v>
      </c>
    </row>
    <row r="892" spans="1:63" x14ac:dyDescent="0.3">
      <c r="A892" s="77" t="s">
        <v>1983</v>
      </c>
      <c r="B892" s="77" t="s">
        <v>622</v>
      </c>
      <c r="C892" s="77">
        <f>VLOOKUP(B892,Площадь!D:E,2,0)</f>
        <v>41</v>
      </c>
      <c r="D892" s="113"/>
      <c r="E892">
        <v>31</v>
      </c>
      <c r="F892">
        <v>28</v>
      </c>
      <c r="G892">
        <v>31</v>
      </c>
      <c r="H892">
        <v>30</v>
      </c>
      <c r="I892">
        <v>31</v>
      </c>
      <c r="J892">
        <v>30</v>
      </c>
      <c r="K892">
        <v>31</v>
      </c>
      <c r="L892">
        <v>15</v>
      </c>
      <c r="Q892">
        <f t="shared" si="499"/>
        <v>227</v>
      </c>
      <c r="R892" s="50">
        <f>VLOOKUP(B892,'Общие показания'!A:H,8,0)</f>
        <v>0.22876092848065413</v>
      </c>
      <c r="S892" s="50"/>
      <c r="T892" s="50">
        <f t="shared" si="462"/>
        <v>0</v>
      </c>
      <c r="U892" s="50">
        <f t="shared" si="463"/>
        <v>0</v>
      </c>
      <c r="V892" s="50">
        <f t="shared" si="464"/>
        <v>0</v>
      </c>
      <c r="W892" s="50">
        <f t="shared" si="465"/>
        <v>0.22876092848065413</v>
      </c>
      <c r="X892" s="50">
        <f t="shared" si="466"/>
        <v>0</v>
      </c>
      <c r="Y892" s="50"/>
      <c r="Z892" s="50"/>
      <c r="AA892" s="50"/>
      <c r="AB892" s="50"/>
      <c r="AC892" s="50"/>
      <c r="AD892" s="50">
        <f t="shared" si="469"/>
        <v>0</v>
      </c>
      <c r="AE892" s="50">
        <f t="shared" si="470"/>
        <v>0</v>
      </c>
      <c r="AF892" s="50">
        <f t="shared" si="467"/>
        <v>0</v>
      </c>
      <c r="AG892" s="50">
        <f t="shared" si="468"/>
        <v>0</v>
      </c>
      <c r="AI892" s="50">
        <f t="shared" si="472"/>
        <v>0</v>
      </c>
      <c r="AJ892" s="50">
        <f t="shared" si="473"/>
        <v>0</v>
      </c>
      <c r="AK892" s="50">
        <f t="shared" si="474"/>
        <v>0</v>
      </c>
      <c r="AL892" s="50">
        <f t="shared" si="475"/>
        <v>0.46430009723820787</v>
      </c>
      <c r="AR892" s="50">
        <f t="shared" si="476"/>
        <v>0</v>
      </c>
      <c r="AS892" s="50">
        <f t="shared" si="477"/>
        <v>0</v>
      </c>
      <c r="AT892" s="50">
        <f t="shared" si="478"/>
        <v>0</v>
      </c>
      <c r="AV892" s="49">
        <f t="shared" si="479"/>
        <v>0</v>
      </c>
      <c r="AW892" s="49">
        <f t="shared" si="480"/>
        <v>0</v>
      </c>
      <c r="AX892" s="49">
        <f t="shared" si="481"/>
        <v>0</v>
      </c>
      <c r="AY892" s="49">
        <f t="shared" si="482"/>
        <v>1860.4252949986844</v>
      </c>
      <c r="AZ892" s="49">
        <f t="shared" si="483"/>
        <v>0</v>
      </c>
      <c r="BA892" s="49">
        <f t="shared" si="484"/>
        <v>0</v>
      </c>
      <c r="BB892" s="49">
        <f t="shared" si="485"/>
        <v>0</v>
      </c>
      <c r="BC892" s="49">
        <f t="shared" si="486"/>
        <v>0</v>
      </c>
      <c r="BD892" s="49">
        <f t="shared" si="487"/>
        <v>0</v>
      </c>
      <c r="BE892" s="49">
        <f t="shared" si="488"/>
        <v>0</v>
      </c>
      <c r="BF892" s="49">
        <f t="shared" si="489"/>
        <v>0</v>
      </c>
      <c r="BG892" s="49">
        <f t="shared" si="490"/>
        <v>0</v>
      </c>
      <c r="BH892" s="72">
        <f t="shared" si="491"/>
        <v>1860.4252949986844</v>
      </c>
      <c r="BI892" s="49">
        <f>VLOOKUP(A892,'1_12'!A:O,15,0)</f>
        <v>7895.83</v>
      </c>
      <c r="BJ892" s="73">
        <f t="shared" si="492"/>
        <v>-6035.404705001316</v>
      </c>
      <c r="BK892" s="50">
        <f t="shared" si="493"/>
        <v>1.4086606213798006E-3</v>
      </c>
    </row>
    <row r="893" spans="1:63" x14ac:dyDescent="0.3">
      <c r="A893" s="77" t="s">
        <v>2872</v>
      </c>
      <c r="B893" s="77" t="s">
        <v>622</v>
      </c>
      <c r="C893" s="77">
        <f>VLOOKUP(B893,Площадь!D:E,2,0)</f>
        <v>41</v>
      </c>
      <c r="D893" s="113">
        <v>45154</v>
      </c>
      <c r="L893">
        <f>31-L892</f>
        <v>16</v>
      </c>
      <c r="M893">
        <v>30</v>
      </c>
      <c r="N893">
        <v>31</v>
      </c>
      <c r="O893">
        <v>30</v>
      </c>
      <c r="P893">
        <v>31</v>
      </c>
      <c r="Q893">
        <f t="shared" si="499"/>
        <v>138</v>
      </c>
      <c r="R893" s="50"/>
      <c r="S893" s="50">
        <f>VLOOKUP(B893,'Общие показания'!A:P,16,0)</f>
        <v>3.1302390715193464</v>
      </c>
      <c r="T893" s="50">
        <f t="shared" si="462"/>
        <v>0</v>
      </c>
      <c r="U893" s="50">
        <f t="shared" si="463"/>
        <v>0</v>
      </c>
      <c r="V893" s="50">
        <f t="shared" si="464"/>
        <v>0</v>
      </c>
      <c r="W893" s="50">
        <f t="shared" si="465"/>
        <v>0</v>
      </c>
      <c r="X893" s="50">
        <f t="shared" si="466"/>
        <v>0</v>
      </c>
      <c r="Y893" s="50"/>
      <c r="Z893" s="50"/>
      <c r="AA893" s="50"/>
      <c r="AB893" s="50"/>
      <c r="AC893" s="50"/>
      <c r="AD893" s="50">
        <f t="shared" si="469"/>
        <v>1.2133049050387488</v>
      </c>
      <c r="AE893" s="50">
        <f t="shared" si="470"/>
        <v>0.84459643749915625</v>
      </c>
      <c r="AF893" s="50">
        <f t="shared" si="467"/>
        <v>1.0723377289814415</v>
      </c>
      <c r="AG893" s="50">
        <f t="shared" si="468"/>
        <v>0</v>
      </c>
      <c r="AI893" s="50">
        <f t="shared" si="472"/>
        <v>0</v>
      </c>
      <c r="AJ893" s="50">
        <f t="shared" si="473"/>
        <v>0</v>
      </c>
      <c r="AK893" s="50">
        <f t="shared" si="474"/>
        <v>0</v>
      </c>
      <c r="AL893" s="50">
        <f t="shared" si="475"/>
        <v>0</v>
      </c>
      <c r="AR893" s="50">
        <f t="shared" si="476"/>
        <v>0.61072308525177432</v>
      </c>
      <c r="AS893" s="50">
        <f t="shared" si="477"/>
        <v>0.54661232247426061</v>
      </c>
      <c r="AT893" s="50">
        <f t="shared" si="478"/>
        <v>0.75063343528529303</v>
      </c>
      <c r="AV893" s="49">
        <f t="shared" si="479"/>
        <v>0</v>
      </c>
      <c r="AW893" s="49">
        <f t="shared" si="480"/>
        <v>0</v>
      </c>
      <c r="AX893" s="49">
        <f t="shared" si="481"/>
        <v>0</v>
      </c>
      <c r="AY893" s="49">
        <f t="shared" si="482"/>
        <v>0</v>
      </c>
      <c r="AZ893" s="49">
        <f t="shared" si="483"/>
        <v>0</v>
      </c>
      <c r="BA893" s="49">
        <f t="shared" si="484"/>
        <v>0</v>
      </c>
      <c r="BB893" s="49">
        <f t="shared" si="485"/>
        <v>0</v>
      </c>
      <c r="BC893" s="49">
        <f t="shared" si="486"/>
        <v>0</v>
      </c>
      <c r="BD893" s="49">
        <f t="shared" si="487"/>
        <v>0</v>
      </c>
      <c r="BE893" s="49">
        <f t="shared" si="488"/>
        <v>4896.3477760162687</v>
      </c>
      <c r="BF893" s="49">
        <f t="shared" si="489"/>
        <v>3734.5051469222417</v>
      </c>
      <c r="BG893" s="49">
        <f t="shared" si="490"/>
        <v>4893.510874511052</v>
      </c>
      <c r="BH893" s="72">
        <f t="shared" si="491"/>
        <v>13524.363797449561</v>
      </c>
      <c r="BI893" s="49">
        <f>VLOOKUP(A893,'1_12'!A:O,15,0)</f>
        <v>7952.630000000001</v>
      </c>
      <c r="BJ893" s="73">
        <f t="shared" si="492"/>
        <v>5571.7337974495604</v>
      </c>
      <c r="BK893" s="50">
        <f t="shared" si="493"/>
        <v>1.0240259988883484E-2</v>
      </c>
    </row>
    <row r="894" spans="1:63" x14ac:dyDescent="0.3">
      <c r="A894" s="77" t="s">
        <v>2017</v>
      </c>
      <c r="B894" s="77" t="s">
        <v>1002</v>
      </c>
      <c r="C894" s="77">
        <f>VLOOKUP(B894,Площадь!D:E,2,0)</f>
        <v>33.4</v>
      </c>
      <c r="D894" s="113"/>
      <c r="E894">
        <v>31</v>
      </c>
      <c r="F894">
        <v>28</v>
      </c>
      <c r="G894">
        <v>31</v>
      </c>
      <c r="H894">
        <v>30</v>
      </c>
      <c r="I894">
        <v>31</v>
      </c>
      <c r="J894">
        <v>30</v>
      </c>
      <c r="K894">
        <v>31</v>
      </c>
      <c r="L894">
        <v>31</v>
      </c>
      <c r="M894">
        <v>30</v>
      </c>
      <c r="N894">
        <v>31</v>
      </c>
      <c r="O894">
        <v>30</v>
      </c>
      <c r="P894">
        <v>31</v>
      </c>
      <c r="Q894">
        <f t="shared" ref="Q894:Q898" si="500">SUM(E894:P894)</f>
        <v>365</v>
      </c>
      <c r="R894" s="50">
        <f>VLOOKUP(B894,'Общие показания'!A:H,8,0)</f>
        <v>0.18635646368911823</v>
      </c>
      <c r="S894" s="50">
        <f>VLOOKUP(B894,'Общие показания'!A:P,16,0)</f>
        <v>1.4776435363108815</v>
      </c>
      <c r="T894" s="50">
        <f t="shared" si="462"/>
        <v>0</v>
      </c>
      <c r="U894" s="50">
        <f t="shared" si="463"/>
        <v>0</v>
      </c>
      <c r="V894" s="50">
        <f t="shared" si="464"/>
        <v>0</v>
      </c>
      <c r="W894" s="50">
        <f t="shared" si="465"/>
        <v>0.18635646368911823</v>
      </c>
      <c r="X894" s="50">
        <f t="shared" si="466"/>
        <v>0</v>
      </c>
      <c r="Y894" s="50"/>
      <c r="Z894" s="50"/>
      <c r="AA894" s="50"/>
      <c r="AB894" s="50"/>
      <c r="AC894" s="50"/>
      <c r="AD894" s="50">
        <f t="shared" si="469"/>
        <v>0.57274607770920039</v>
      </c>
      <c r="AE894" s="50">
        <f t="shared" si="470"/>
        <v>0.3986955750495022</v>
      </c>
      <c r="AF894" s="50">
        <f t="shared" si="467"/>
        <v>0.50620188355217899</v>
      </c>
      <c r="AG894" s="50">
        <f t="shared" si="468"/>
        <v>0</v>
      </c>
      <c r="AI894" s="50">
        <f t="shared" si="472"/>
        <v>0</v>
      </c>
      <c r="AJ894" s="50">
        <f t="shared" si="473"/>
        <v>0</v>
      </c>
      <c r="AK894" s="50">
        <f t="shared" si="474"/>
        <v>0</v>
      </c>
      <c r="AL894" s="50">
        <f t="shared" si="475"/>
        <v>0.37823471335990588</v>
      </c>
      <c r="AR894" s="50">
        <f t="shared" si="476"/>
        <v>0.49751587920510393</v>
      </c>
      <c r="AS894" s="50">
        <f t="shared" si="477"/>
        <v>0.44528906269854396</v>
      </c>
      <c r="AT894" s="50">
        <f t="shared" si="478"/>
        <v>0.61149162776899479</v>
      </c>
      <c r="AV894" s="49">
        <f t="shared" si="479"/>
        <v>0</v>
      </c>
      <c r="AW894" s="49">
        <f t="shared" si="480"/>
        <v>0</v>
      </c>
      <c r="AX894" s="49">
        <f t="shared" si="481"/>
        <v>0</v>
      </c>
      <c r="AY894" s="49">
        <f t="shared" si="482"/>
        <v>1515.5659720233186</v>
      </c>
      <c r="AZ894" s="49">
        <f t="shared" si="483"/>
        <v>0</v>
      </c>
      <c r="BA894" s="49">
        <f t="shared" si="484"/>
        <v>0</v>
      </c>
      <c r="BB894" s="49">
        <f t="shared" si="485"/>
        <v>0</v>
      </c>
      <c r="BC894" s="49">
        <f t="shared" si="486"/>
        <v>0</v>
      </c>
      <c r="BD894" s="49">
        <f t="shared" si="487"/>
        <v>0</v>
      </c>
      <c r="BE894" s="49">
        <f t="shared" si="488"/>
        <v>2872.9683866624823</v>
      </c>
      <c r="BF894" s="49">
        <f t="shared" si="489"/>
        <v>2265.5586021853455</v>
      </c>
      <c r="BG894" s="49">
        <f t="shared" si="490"/>
        <v>3000.2917540501066</v>
      </c>
      <c r="BH894" s="72">
        <f t="shared" si="491"/>
        <v>9654.3847149212525</v>
      </c>
      <c r="BI894" s="49">
        <f>VLOOKUP(A894,'1_12'!A:O,15,0)</f>
        <v>12910.680000000002</v>
      </c>
      <c r="BJ894" s="73">
        <f t="shared" si="492"/>
        <v>-3256.2952850787497</v>
      </c>
      <c r="BK894" s="50">
        <f t="shared" si="493"/>
        <v>8.9733814446919871E-3</v>
      </c>
    </row>
    <row r="895" spans="1:63" x14ac:dyDescent="0.3">
      <c r="A895" s="77" t="s">
        <v>1903</v>
      </c>
      <c r="B895" s="77" t="s">
        <v>1161</v>
      </c>
      <c r="C895" s="77">
        <f>VLOOKUP(B895,Площадь!D:E,2,0)</f>
        <v>33.1</v>
      </c>
      <c r="D895" s="113"/>
      <c r="E895">
        <v>31</v>
      </c>
      <c r="F895">
        <v>28</v>
      </c>
      <c r="G895">
        <v>31</v>
      </c>
      <c r="H895">
        <v>30</v>
      </c>
      <c r="I895">
        <v>31</v>
      </c>
      <c r="J895">
        <v>30</v>
      </c>
      <c r="K895">
        <v>31</v>
      </c>
      <c r="L895">
        <v>31</v>
      </c>
      <c r="M895">
        <v>30</v>
      </c>
      <c r="N895">
        <v>31</v>
      </c>
      <c r="O895">
        <v>30</v>
      </c>
      <c r="P895">
        <v>31</v>
      </c>
      <c r="Q895">
        <f t="shared" si="500"/>
        <v>365</v>
      </c>
      <c r="R895" s="50">
        <f>VLOOKUP(B895,'Общие показания'!A:H,8,0)</f>
        <v>0.18468260323682079</v>
      </c>
      <c r="S895" s="50">
        <f>VLOOKUP(B895,'Общие показания'!A:P,16,0)</f>
        <v>1.8643173967631785</v>
      </c>
      <c r="T895" s="50">
        <f t="shared" si="462"/>
        <v>0</v>
      </c>
      <c r="U895" s="50">
        <f t="shared" si="463"/>
        <v>0</v>
      </c>
      <c r="V895" s="50">
        <f t="shared" si="464"/>
        <v>0</v>
      </c>
      <c r="W895" s="50">
        <f t="shared" si="465"/>
        <v>0.18468260323682079</v>
      </c>
      <c r="X895" s="50">
        <f t="shared" si="466"/>
        <v>0</v>
      </c>
      <c r="Y895" s="50"/>
      <c r="Z895" s="50"/>
      <c r="AA895" s="50"/>
      <c r="AB895" s="50"/>
      <c r="AC895" s="50"/>
      <c r="AD895" s="50">
        <f t="shared" si="469"/>
        <v>0.72262386046568627</v>
      </c>
      <c r="AE895" s="50">
        <f t="shared" si="470"/>
        <v>0.50302733934938992</v>
      </c>
      <c r="AF895" s="50">
        <f t="shared" si="467"/>
        <v>0.63866619694810234</v>
      </c>
      <c r="AG895" s="50">
        <f t="shared" si="468"/>
        <v>0</v>
      </c>
      <c r="AI895" s="50">
        <f t="shared" si="472"/>
        <v>0</v>
      </c>
      <c r="AJ895" s="50">
        <f t="shared" si="473"/>
        <v>0</v>
      </c>
      <c r="AK895" s="50">
        <f t="shared" si="474"/>
        <v>0</v>
      </c>
      <c r="AL895" s="50">
        <f t="shared" si="475"/>
        <v>0.3748373955752361</v>
      </c>
      <c r="AR895" s="50">
        <f t="shared" si="476"/>
        <v>0.49304717370326179</v>
      </c>
      <c r="AS895" s="50">
        <f t="shared" si="477"/>
        <v>0.44128946033897626</v>
      </c>
      <c r="AT895" s="50">
        <f t="shared" si="478"/>
        <v>0.60599918799861463</v>
      </c>
      <c r="AV895" s="49">
        <f t="shared" si="479"/>
        <v>0</v>
      </c>
      <c r="AW895" s="49">
        <f t="shared" si="480"/>
        <v>0</v>
      </c>
      <c r="AX895" s="49">
        <f t="shared" si="481"/>
        <v>0</v>
      </c>
      <c r="AY895" s="49">
        <f t="shared" si="482"/>
        <v>1501.9531040111333</v>
      </c>
      <c r="AZ895" s="49">
        <f t="shared" si="483"/>
        <v>0</v>
      </c>
      <c r="BA895" s="49">
        <f t="shared" si="484"/>
        <v>0</v>
      </c>
      <c r="BB895" s="49">
        <f t="shared" si="485"/>
        <v>0</v>
      </c>
      <c r="BC895" s="49">
        <f t="shared" si="486"/>
        <v>0</v>
      </c>
      <c r="BD895" s="49">
        <f t="shared" si="487"/>
        <v>0</v>
      </c>
      <c r="BE895" s="49">
        <f t="shared" si="488"/>
        <v>3263.2986972817575</v>
      </c>
      <c r="BF895" s="49">
        <f t="shared" si="489"/>
        <v>2534.8862444114625</v>
      </c>
      <c r="BG895" s="49">
        <f t="shared" si="490"/>
        <v>3341.1299727355695</v>
      </c>
      <c r="BH895" s="72">
        <f t="shared" si="491"/>
        <v>10641.268018439921</v>
      </c>
      <c r="BI895" s="49">
        <f>VLOOKUP(A895,'1_12'!A:O,15,0)</f>
        <v>12794.759999999998</v>
      </c>
      <c r="BJ895" s="73">
        <f t="shared" si="492"/>
        <v>-2153.491981560077</v>
      </c>
      <c r="BK895" s="50">
        <f t="shared" si="493"/>
        <v>9.9802951098088826E-3</v>
      </c>
    </row>
    <row r="896" spans="1:63" x14ac:dyDescent="0.3">
      <c r="A896" s="77" t="s">
        <v>1453</v>
      </c>
      <c r="B896" s="77" t="s">
        <v>1003</v>
      </c>
      <c r="C896" s="77">
        <f>VLOOKUP(B896,Площадь!D:E,2,0)</f>
        <v>40.799999999999997</v>
      </c>
      <c r="D896" s="113"/>
      <c r="E896">
        <v>31</v>
      </c>
      <c r="F896">
        <v>28</v>
      </c>
      <c r="G896">
        <v>31</v>
      </c>
      <c r="H896">
        <v>30</v>
      </c>
      <c r="I896">
        <v>31</v>
      </c>
      <c r="J896">
        <v>30</v>
      </c>
      <c r="K896">
        <v>31</v>
      </c>
      <c r="L896">
        <v>31</v>
      </c>
      <c r="M896">
        <v>30</v>
      </c>
      <c r="N896">
        <v>31</v>
      </c>
      <c r="O896">
        <v>30</v>
      </c>
      <c r="P896">
        <v>31</v>
      </c>
      <c r="Q896">
        <f t="shared" si="500"/>
        <v>365</v>
      </c>
      <c r="R896" s="50">
        <f>VLOOKUP(B896,'Общие показания'!A:H,8,0)</f>
        <v>0.53700000000000003</v>
      </c>
      <c r="S896" s="50">
        <f>VLOOKUP(B896,'Общие показания'!A:P,16,0)</f>
        <v>1.4399999999999995</v>
      </c>
      <c r="T896" s="50">
        <f t="shared" si="462"/>
        <v>0</v>
      </c>
      <c r="U896" s="50">
        <f t="shared" si="463"/>
        <v>0</v>
      </c>
      <c r="V896" s="50">
        <f t="shared" si="464"/>
        <v>0</v>
      </c>
      <c r="W896" s="50">
        <f t="shared" si="465"/>
        <v>0.53700000000000003</v>
      </c>
      <c r="X896" s="50">
        <f t="shared" si="466"/>
        <v>0</v>
      </c>
      <c r="Y896" s="50"/>
      <c r="Z896" s="50"/>
      <c r="AA896" s="50"/>
      <c r="AB896" s="50"/>
      <c r="AC896" s="50"/>
      <c r="AD896" s="50">
        <f t="shared" si="469"/>
        <v>0.55815515151939066</v>
      </c>
      <c r="AE896" s="50">
        <f t="shared" si="470"/>
        <v>0.38853865222775452</v>
      </c>
      <c r="AF896" s="50">
        <f t="shared" si="467"/>
        <v>0.49330619625285443</v>
      </c>
      <c r="AG896" s="50">
        <f t="shared" si="468"/>
        <v>0</v>
      </c>
      <c r="AI896" s="50">
        <f t="shared" si="472"/>
        <v>0</v>
      </c>
      <c r="AJ896" s="50">
        <f t="shared" si="473"/>
        <v>0</v>
      </c>
      <c r="AK896" s="50">
        <f t="shared" si="474"/>
        <v>0</v>
      </c>
      <c r="AL896" s="50">
        <f t="shared" si="475"/>
        <v>0.46203521871509462</v>
      </c>
      <c r="AR896" s="50">
        <f t="shared" si="476"/>
        <v>0.60774394825054612</v>
      </c>
      <c r="AS896" s="50">
        <f t="shared" si="477"/>
        <v>0.54394592090121541</v>
      </c>
      <c r="AT896" s="50">
        <f t="shared" si="478"/>
        <v>0.7469718087717061</v>
      </c>
      <c r="AV896" s="49">
        <f t="shared" si="479"/>
        <v>0</v>
      </c>
      <c r="AW896" s="49">
        <f t="shared" si="480"/>
        <v>0</v>
      </c>
      <c r="AX896" s="49">
        <f t="shared" si="481"/>
        <v>0</v>
      </c>
      <c r="AY896" s="49">
        <f t="shared" si="482"/>
        <v>2681.7701797100513</v>
      </c>
      <c r="AZ896" s="49">
        <f t="shared" si="483"/>
        <v>0</v>
      </c>
      <c r="BA896" s="49">
        <f t="shared" si="484"/>
        <v>0</v>
      </c>
      <c r="BB896" s="49">
        <f t="shared" si="485"/>
        <v>0</v>
      </c>
      <c r="BC896" s="49">
        <f t="shared" si="486"/>
        <v>0</v>
      </c>
      <c r="BD896" s="49">
        <f t="shared" si="487"/>
        <v>0</v>
      </c>
      <c r="BE896" s="49">
        <f t="shared" si="488"/>
        <v>3129.6929074584277</v>
      </c>
      <c r="BF896" s="49">
        <f t="shared" si="489"/>
        <v>2503.1242887244816</v>
      </c>
      <c r="BG896" s="49">
        <f t="shared" si="490"/>
        <v>3329.3526655677297</v>
      </c>
      <c r="BH896" s="72">
        <f t="shared" si="491"/>
        <v>11643.94004146069</v>
      </c>
      <c r="BI896" s="49">
        <f>VLOOKUP(A896,'1_12'!A:O,15,0)</f>
        <v>15771.150000000001</v>
      </c>
      <c r="BJ896" s="73">
        <f t="shared" si="492"/>
        <v>-4127.2099585393116</v>
      </c>
      <c r="BK896" s="50">
        <f t="shared" si="493"/>
        <v>8.8596750339839919E-3</v>
      </c>
    </row>
    <row r="897" spans="1:63" x14ac:dyDescent="0.3">
      <c r="A897" s="77" t="s">
        <v>1948</v>
      </c>
      <c r="B897" s="77" t="s">
        <v>1238</v>
      </c>
      <c r="C897" s="77">
        <f>VLOOKUP(B897,Площадь!D:E,2,0)</f>
        <v>62.8</v>
      </c>
      <c r="D897" s="113"/>
      <c r="E897">
        <v>31</v>
      </c>
      <c r="F897">
        <v>28</v>
      </c>
      <c r="G897">
        <v>31</v>
      </c>
      <c r="H897">
        <v>30</v>
      </c>
      <c r="I897">
        <v>31</v>
      </c>
      <c r="J897">
        <v>30</v>
      </c>
      <c r="K897">
        <v>31</v>
      </c>
      <c r="L897">
        <v>31</v>
      </c>
      <c r="M897">
        <v>6</v>
      </c>
      <c r="Q897">
        <f t="shared" si="500"/>
        <v>249</v>
      </c>
      <c r="R897" s="50">
        <f>VLOOKUP(B897,'Общие показания'!A:H,8,0)</f>
        <v>0.35039478801427021</v>
      </c>
      <c r="S897" s="50"/>
      <c r="T897" s="50">
        <f t="shared" ref="T897:T960" si="501">R897*$T$1/31*E897</f>
        <v>0</v>
      </c>
      <c r="U897" s="50">
        <f t="shared" ref="U897:U960" si="502">R897*$U$1/28*F897</f>
        <v>0</v>
      </c>
      <c r="V897" s="50">
        <f t="shared" ref="V897:V960" si="503">R897*$V$1/31*G897</f>
        <v>0</v>
      </c>
      <c r="W897" s="50">
        <f t="shared" ref="W897:W959" si="504">R897*W$1/30*H897</f>
        <v>0.35039478801427021</v>
      </c>
      <c r="X897" s="50">
        <f t="shared" ref="X897:X960" si="505">SUM(T897:W897)-R897</f>
        <v>0</v>
      </c>
      <c r="Y897" s="50"/>
      <c r="Z897" s="50"/>
      <c r="AA897" s="50"/>
      <c r="AB897" s="50"/>
      <c r="AC897" s="50"/>
      <c r="AD897" s="50">
        <f t="shared" ref="AD897:AD960" si="506">(S897*$AD$1)/31*N897</f>
        <v>0</v>
      </c>
      <c r="AE897" s="50">
        <f t="shared" ref="AE897:AE960" si="507">(S897*$AE$1)/30*O897</f>
        <v>0</v>
      </c>
      <c r="AF897" s="50">
        <f t="shared" ref="AF897:AF960" si="508">(S897*$AF$1)/31*P897</f>
        <v>0</v>
      </c>
      <c r="AG897" s="50">
        <f t="shared" ref="AG897:AG960" si="509">S897-AD897-AE897-AF897</f>
        <v>0</v>
      </c>
      <c r="AI897" s="50">
        <f t="shared" si="472"/>
        <v>0</v>
      </c>
      <c r="AJ897" s="50">
        <f t="shared" si="473"/>
        <v>0</v>
      </c>
      <c r="AK897" s="50">
        <f t="shared" si="474"/>
        <v>0</v>
      </c>
      <c r="AL897" s="50">
        <f t="shared" si="475"/>
        <v>0.71117185625754764</v>
      </c>
      <c r="AR897" s="50">
        <f t="shared" si="476"/>
        <v>0</v>
      </c>
      <c r="AS897" s="50">
        <f t="shared" si="477"/>
        <v>0</v>
      </c>
      <c r="AT897" s="50">
        <f t="shared" si="478"/>
        <v>0</v>
      </c>
      <c r="AV897" s="49">
        <f t="shared" si="479"/>
        <v>0</v>
      </c>
      <c r="AW897" s="49">
        <f t="shared" si="480"/>
        <v>0</v>
      </c>
      <c r="AX897" s="49">
        <f t="shared" si="481"/>
        <v>0</v>
      </c>
      <c r="AY897" s="49">
        <f t="shared" si="482"/>
        <v>2849.6270372174972</v>
      </c>
      <c r="AZ897" s="49">
        <f t="shared" si="483"/>
        <v>0</v>
      </c>
      <c r="BA897" s="49">
        <f t="shared" si="484"/>
        <v>0</v>
      </c>
      <c r="BB897" s="49">
        <f t="shared" si="485"/>
        <v>0</v>
      </c>
      <c r="BC897" s="49">
        <f t="shared" si="486"/>
        <v>0</v>
      </c>
      <c r="BD897" s="49">
        <f t="shared" si="487"/>
        <v>0</v>
      </c>
      <c r="BE897" s="49">
        <f t="shared" si="488"/>
        <v>0</v>
      </c>
      <c r="BF897" s="49">
        <f t="shared" si="489"/>
        <v>0</v>
      </c>
      <c r="BG897" s="49">
        <f t="shared" si="490"/>
        <v>0</v>
      </c>
      <c r="BH897" s="72">
        <f t="shared" si="491"/>
        <v>2849.6270372174972</v>
      </c>
      <c r="BI897" s="49">
        <f>VLOOKUP(A897,'1_12'!A:O,15,0)</f>
        <v>14025.759999999998</v>
      </c>
      <c r="BJ897" s="73">
        <f t="shared" si="492"/>
        <v>-11176.132962782502</v>
      </c>
      <c r="BK897" s="50">
        <f t="shared" si="493"/>
        <v>1.4086606213798009E-3</v>
      </c>
    </row>
    <row r="898" spans="1:63" x14ac:dyDescent="0.3">
      <c r="A898" s="77" t="s">
        <v>2890</v>
      </c>
      <c r="B898" s="77" t="s">
        <v>1238</v>
      </c>
      <c r="C898" s="77">
        <f>VLOOKUP(B898,Площадь!D:E,2,0)</f>
        <v>62.8</v>
      </c>
      <c r="D898" s="113">
        <v>45176</v>
      </c>
      <c r="M898">
        <f>30-M897</f>
        <v>24</v>
      </c>
      <c r="N898">
        <v>31</v>
      </c>
      <c r="O898">
        <v>30</v>
      </c>
      <c r="P898">
        <v>31</v>
      </c>
      <c r="Q898">
        <f t="shared" si="500"/>
        <v>116</v>
      </c>
      <c r="R898" s="50"/>
      <c r="S898" s="50">
        <f>VLOOKUP(B898,'Общие показания'!A:P,16,0)</f>
        <v>3.33960521198573</v>
      </c>
      <c r="T898" s="50">
        <f t="shared" si="501"/>
        <v>0</v>
      </c>
      <c r="U898" s="50">
        <f t="shared" si="502"/>
        <v>0</v>
      </c>
      <c r="V898" s="50">
        <f t="shared" si="503"/>
        <v>0</v>
      </c>
      <c r="W898" s="50">
        <f t="shared" si="504"/>
        <v>0</v>
      </c>
      <c r="X898" s="50">
        <f t="shared" si="505"/>
        <v>0</v>
      </c>
      <c r="Y898" s="50"/>
      <c r="Z898" s="50"/>
      <c r="AA898" s="50"/>
      <c r="AB898" s="50"/>
      <c r="AC898" s="50"/>
      <c r="AD898" s="50">
        <f t="shared" si="506"/>
        <v>1.2944568424380851</v>
      </c>
      <c r="AE898" s="50">
        <f t="shared" si="507"/>
        <v>0.90108729724841696</v>
      </c>
      <c r="AF898" s="50">
        <f t="shared" si="508"/>
        <v>1.1440610722992282</v>
      </c>
      <c r="AG898" s="50">
        <f t="shared" si="509"/>
        <v>0</v>
      </c>
      <c r="AI898" s="50">
        <f t="shared" si="472"/>
        <v>0</v>
      </c>
      <c r="AJ898" s="50">
        <f t="shared" si="473"/>
        <v>0</v>
      </c>
      <c r="AK898" s="50">
        <f t="shared" si="474"/>
        <v>0</v>
      </c>
      <c r="AL898" s="50">
        <f t="shared" si="475"/>
        <v>0</v>
      </c>
      <c r="AR898" s="50">
        <f t="shared" si="476"/>
        <v>0.93544901838564454</v>
      </c>
      <c r="AS898" s="50">
        <f t="shared" si="477"/>
        <v>0.83725009393618444</v>
      </c>
      <c r="AT898" s="50">
        <f t="shared" si="478"/>
        <v>1.1497507252662535</v>
      </c>
      <c r="AV898" s="49">
        <f t="shared" si="479"/>
        <v>0</v>
      </c>
      <c r="AW898" s="49">
        <f t="shared" si="480"/>
        <v>0</v>
      </c>
      <c r="AX898" s="49">
        <f t="shared" si="481"/>
        <v>0</v>
      </c>
      <c r="AY898" s="49">
        <f t="shared" si="482"/>
        <v>0</v>
      </c>
      <c r="AZ898" s="49">
        <f t="shared" si="483"/>
        <v>0</v>
      </c>
      <c r="BA898" s="49">
        <f t="shared" si="484"/>
        <v>0</v>
      </c>
      <c r="BB898" s="49">
        <f t="shared" si="485"/>
        <v>0</v>
      </c>
      <c r="BC898" s="49">
        <f t="shared" si="486"/>
        <v>0</v>
      </c>
      <c r="BD898" s="49">
        <f t="shared" si="487"/>
        <v>0</v>
      </c>
      <c r="BE898" s="49">
        <f t="shared" si="488"/>
        <v>5985.8700965607868</v>
      </c>
      <c r="BF898" s="49">
        <f t="shared" si="489"/>
        <v>4666.3233594002968</v>
      </c>
      <c r="BG898" s="49">
        <f t="shared" si="490"/>
        <v>6157.416636912877</v>
      </c>
      <c r="BH898" s="72">
        <f t="shared" si="491"/>
        <v>16809.610092873962</v>
      </c>
      <c r="BI898" s="49">
        <f>VLOOKUP(A898,'1_12'!A:O,15,0)</f>
        <v>10249.41</v>
      </c>
      <c r="BJ898" s="73">
        <f t="shared" si="492"/>
        <v>6560.2000928739617</v>
      </c>
      <c r="BK898" s="50">
        <f t="shared" si="493"/>
        <v>8.3095210318123846E-3</v>
      </c>
    </row>
    <row r="899" spans="1:63" x14ac:dyDescent="0.3">
      <c r="A899" s="77" t="s">
        <v>1488</v>
      </c>
      <c r="B899" s="77" t="s">
        <v>1035</v>
      </c>
      <c r="C899" s="77">
        <f>VLOOKUP(B899,Площадь!D:E,2,0)</f>
        <v>33.700000000000003</v>
      </c>
      <c r="D899" s="113"/>
      <c r="E899">
        <v>31</v>
      </c>
      <c r="F899">
        <v>28</v>
      </c>
      <c r="G899">
        <v>31</v>
      </c>
      <c r="H899">
        <v>30</v>
      </c>
      <c r="I899">
        <v>31</v>
      </c>
      <c r="J899">
        <v>30</v>
      </c>
      <c r="K899">
        <v>31</v>
      </c>
      <c r="L899">
        <v>31</v>
      </c>
      <c r="M899">
        <v>30</v>
      </c>
      <c r="N899">
        <v>31</v>
      </c>
      <c r="O899">
        <v>30</v>
      </c>
      <c r="P899">
        <v>31</v>
      </c>
      <c r="Q899">
        <f t="shared" ref="Q899:Q908" si="510">SUM(E899:P899)</f>
        <v>365</v>
      </c>
      <c r="R899" s="50">
        <f>VLOOKUP(B899,'Общие показания'!A:H,8,0)</f>
        <v>0.18803032414141574</v>
      </c>
      <c r="S899" s="50">
        <f>VLOOKUP(B899,'Общие показания'!A:P,16,0)</f>
        <v>2.7519696758585841</v>
      </c>
      <c r="T899" s="50">
        <f t="shared" si="501"/>
        <v>0</v>
      </c>
      <c r="U899" s="50">
        <f t="shared" si="502"/>
        <v>0</v>
      </c>
      <c r="V899" s="50">
        <f t="shared" si="503"/>
        <v>0</v>
      </c>
      <c r="W899" s="50">
        <f t="shared" si="504"/>
        <v>0.18803032414141574</v>
      </c>
      <c r="X899" s="50">
        <f t="shared" si="505"/>
        <v>0</v>
      </c>
      <c r="Y899" s="50"/>
      <c r="Z899" s="50"/>
      <c r="AA899" s="50"/>
      <c r="AB899" s="50"/>
      <c r="AC899" s="50"/>
      <c r="AD899" s="50">
        <f t="shared" si="506"/>
        <v>1.0666847579205674</v>
      </c>
      <c r="AE899" s="50">
        <f t="shared" si="507"/>
        <v>0.7425323533539897</v>
      </c>
      <c r="AF899" s="50">
        <f t="shared" si="508"/>
        <v>0.94275256458402723</v>
      </c>
      <c r="AG899" s="50">
        <f t="shared" si="509"/>
        <v>0</v>
      </c>
      <c r="AI899" s="50">
        <f t="shared" si="472"/>
        <v>0</v>
      </c>
      <c r="AJ899" s="50">
        <f t="shared" si="473"/>
        <v>0</v>
      </c>
      <c r="AK899" s="50">
        <f t="shared" si="474"/>
        <v>0</v>
      </c>
      <c r="AL899" s="50">
        <f t="shared" si="475"/>
        <v>0.38163203114457578</v>
      </c>
      <c r="AR899" s="50">
        <f t="shared" si="476"/>
        <v>0.50198458470694629</v>
      </c>
      <c r="AS899" s="50">
        <f t="shared" si="477"/>
        <v>0.44928866505811182</v>
      </c>
      <c r="AT899" s="50">
        <f t="shared" si="478"/>
        <v>0.61698406753937507</v>
      </c>
      <c r="AV899" s="49">
        <f t="shared" si="479"/>
        <v>0</v>
      </c>
      <c r="AW899" s="49">
        <f t="shared" si="480"/>
        <v>0</v>
      </c>
      <c r="AX899" s="49">
        <f t="shared" si="481"/>
        <v>0</v>
      </c>
      <c r="AY899" s="49">
        <f t="shared" si="482"/>
        <v>1529.1788400355042</v>
      </c>
      <c r="AZ899" s="49">
        <f t="shared" si="483"/>
        <v>0</v>
      </c>
      <c r="BA899" s="49">
        <f t="shared" si="484"/>
        <v>0</v>
      </c>
      <c r="BB899" s="49">
        <f t="shared" si="485"/>
        <v>0</v>
      </c>
      <c r="BC899" s="49">
        <f t="shared" si="486"/>
        <v>0</v>
      </c>
      <c r="BD899" s="49">
        <f t="shared" si="487"/>
        <v>0</v>
      </c>
      <c r="BE899" s="49">
        <f t="shared" si="488"/>
        <v>4210.8732365755932</v>
      </c>
      <c r="BF899" s="49">
        <f t="shared" si="489"/>
        <v>3199.2766689847094</v>
      </c>
      <c r="BG899" s="49">
        <f t="shared" si="490"/>
        <v>4186.8946258067763</v>
      </c>
      <c r="BH899" s="72">
        <f t="shared" si="491"/>
        <v>13126.223371402582</v>
      </c>
      <c r="BI899" s="49">
        <f>VLOOKUP(A899,'1_12'!A:O,15,0)</f>
        <v>13026.69</v>
      </c>
      <c r="BJ899" s="73">
        <f t="shared" si="492"/>
        <v>99.533371402581906</v>
      </c>
      <c r="BK899" s="50">
        <f t="shared" si="493"/>
        <v>1.2091714511496066E-2</v>
      </c>
    </row>
    <row r="900" spans="1:63" x14ac:dyDescent="0.3">
      <c r="A900" s="77" t="s">
        <v>1461</v>
      </c>
      <c r="B900" s="77" t="s">
        <v>749</v>
      </c>
      <c r="C900" s="77">
        <f>VLOOKUP(B900,Площадь!D:E,2,0)</f>
        <v>33.700000000000003</v>
      </c>
      <c r="D900" s="113"/>
      <c r="E900">
        <v>31</v>
      </c>
      <c r="F900">
        <v>28</v>
      </c>
      <c r="G900">
        <v>31</v>
      </c>
      <c r="H900">
        <v>30</v>
      </c>
      <c r="I900">
        <v>31</v>
      </c>
      <c r="J900">
        <v>30</v>
      </c>
      <c r="K900">
        <v>31</v>
      </c>
      <c r="L900">
        <v>31</v>
      </c>
      <c r="M900">
        <v>30</v>
      </c>
      <c r="N900">
        <v>31</v>
      </c>
      <c r="O900">
        <v>30</v>
      </c>
      <c r="P900">
        <v>31</v>
      </c>
      <c r="Q900">
        <f t="shared" si="510"/>
        <v>365</v>
      </c>
      <c r="R900" s="50">
        <f>VLOOKUP(B900,'Общие показания'!A:H,8,0)</f>
        <v>0.18803032414141574</v>
      </c>
      <c r="S900" s="50">
        <f>VLOOKUP(B900,'Общие показания'!A:P,16,0)</f>
        <v>1.1289696758585848</v>
      </c>
      <c r="T900" s="50">
        <f t="shared" si="501"/>
        <v>0</v>
      </c>
      <c r="U900" s="50">
        <f t="shared" si="502"/>
        <v>0</v>
      </c>
      <c r="V900" s="50">
        <f t="shared" si="503"/>
        <v>0</v>
      </c>
      <c r="W900" s="50">
        <f t="shared" si="504"/>
        <v>0.18803032414141574</v>
      </c>
      <c r="X900" s="50">
        <f t="shared" si="505"/>
        <v>0</v>
      </c>
      <c r="Y900" s="50"/>
      <c r="Z900" s="50"/>
      <c r="AA900" s="50"/>
      <c r="AB900" s="50"/>
      <c r="AC900" s="50"/>
      <c r="AD900" s="50">
        <f t="shared" si="506"/>
        <v>0.43759738922892083</v>
      </c>
      <c r="AE900" s="50">
        <f t="shared" si="507"/>
        <v>0.30461691407229136</v>
      </c>
      <c r="AF900" s="50">
        <f t="shared" si="508"/>
        <v>0.38675537255737263</v>
      </c>
      <c r="AG900" s="50">
        <f t="shared" si="509"/>
        <v>0</v>
      </c>
      <c r="AI900" s="50">
        <f t="shared" ref="AI900:AI963" si="511">(C900*$AI$1)/31*E900</f>
        <v>0</v>
      </c>
      <c r="AJ900" s="50">
        <f t="shared" ref="AJ900:AJ963" si="512">(C900*$AJ$1)/28*F900</f>
        <v>0</v>
      </c>
      <c r="AK900" s="50">
        <f t="shared" ref="AK900:AK963" si="513">(C900*$AK$1)/31*G900</f>
        <v>0</v>
      </c>
      <c r="AL900" s="50">
        <f t="shared" ref="AL900:AL963" si="514">(C900*$AL$1)/30*H900</f>
        <v>0.38163203114457578</v>
      </c>
      <c r="AR900" s="50">
        <f t="shared" ref="AR900:AR963" si="515">(C900*$AR$1)/31*N900</f>
        <v>0.50198458470694629</v>
      </c>
      <c r="AS900" s="50">
        <f t="shared" ref="AS900:AS963" si="516">(C900*$AS$1)/30*O900</f>
        <v>0.44928866505811182</v>
      </c>
      <c r="AT900" s="50">
        <f t="shared" ref="AT900:AT963" si="517">(C900*$AT$1)/31*P900</f>
        <v>0.61698406753937507</v>
      </c>
      <c r="AV900" s="49">
        <f t="shared" ref="AV900:AV963" si="518">(T900+AI900)*$AV$1</f>
        <v>0</v>
      </c>
      <c r="AW900" s="49">
        <f t="shared" ref="AW900:AW963" si="519">(U900+AJ900)*$AW$1</f>
        <v>0</v>
      </c>
      <c r="AX900" s="49">
        <f t="shared" ref="AX900:AX963" si="520">(V900+AK900)*$AX$1</f>
        <v>0</v>
      </c>
      <c r="AY900" s="49">
        <f t="shared" ref="AY900:AY963" si="521">(W900+AL900)*$AY$1</f>
        <v>1529.1788400355042</v>
      </c>
      <c r="AZ900" s="49">
        <f t="shared" ref="AZ900:AZ963" si="522">(Y900+AM900)*$AZ$1</f>
        <v>0</v>
      </c>
      <c r="BA900" s="49">
        <f t="shared" ref="BA900:BA963" si="523">(Z900+AN900)*$BA$1</f>
        <v>0</v>
      </c>
      <c r="BB900" s="49">
        <f t="shared" ref="BB900:BB963" si="524">(AA900+AO900)*$BB$1</f>
        <v>0</v>
      </c>
      <c r="BC900" s="49">
        <f t="shared" ref="BC900:BC963" si="525">(AB900+AP900)*$BC$1</f>
        <v>0</v>
      </c>
      <c r="BD900" s="49">
        <f t="shared" ref="BD900:BD963" si="526">(AC900+AQ900)*$BD$1</f>
        <v>0</v>
      </c>
      <c r="BE900" s="49">
        <f t="shared" ref="BE900:BE963" si="527">(AD900+AR900)*$BE$1</f>
        <v>2522.1762675544842</v>
      </c>
      <c r="BF900" s="49">
        <f t="shared" ref="BF900:BF963" si="528">(AE900+AS900)*$BF$1</f>
        <v>2023.7539803944894</v>
      </c>
      <c r="BG900" s="49">
        <f t="shared" ref="BG900:BG963" si="529">(AF900+AT900)*$BG$1</f>
        <v>2694.3980034181054</v>
      </c>
      <c r="BH900" s="72">
        <f t="shared" ref="BH900:BH963" si="530">SUM(AV900:BG900)</f>
        <v>8769.5070914025837</v>
      </c>
      <c r="BI900" s="49">
        <f>VLOOKUP(A900,'1_12'!A:O,15,0)</f>
        <v>13026.69</v>
      </c>
      <c r="BJ900" s="73">
        <f t="shared" ref="BJ900:BJ963" si="531">BH900-BI900</f>
        <v>-4257.1829085974168</v>
      </c>
      <c r="BK900" s="50">
        <f t="shared" ref="BK900:BK963" si="532">(SUM(T900:W900)+SUM(AD900:AF900)+SUM(AI900:AL900)+SUM(AR900:AT900))/12/C900</f>
        <v>8.0783613957690625E-3</v>
      </c>
    </row>
    <row r="901" spans="1:63" x14ac:dyDescent="0.3">
      <c r="A901" s="77" t="s">
        <v>1916</v>
      </c>
      <c r="B901" s="77" t="s">
        <v>333</v>
      </c>
      <c r="C901" s="77">
        <f>VLOOKUP(B901,Площадь!D:E,2,0)</f>
        <v>55.7</v>
      </c>
      <c r="D901" s="113"/>
      <c r="E901">
        <v>31</v>
      </c>
      <c r="F901">
        <v>28</v>
      </c>
      <c r="G901">
        <v>31</v>
      </c>
      <c r="H901">
        <v>30</v>
      </c>
      <c r="I901">
        <v>31</v>
      </c>
      <c r="J901">
        <v>30</v>
      </c>
      <c r="K901">
        <v>31</v>
      </c>
      <c r="L901">
        <v>31</v>
      </c>
      <c r="M901">
        <v>30</v>
      </c>
      <c r="N901">
        <v>31</v>
      </c>
      <c r="O901">
        <v>30</v>
      </c>
      <c r="P901">
        <v>31</v>
      </c>
      <c r="Q901">
        <f t="shared" si="510"/>
        <v>365</v>
      </c>
      <c r="R901" s="50">
        <f>VLOOKUP(B901,'Общие показания'!A:H,8,0)</f>
        <v>0.31078009064323014</v>
      </c>
      <c r="S901" s="50">
        <f>VLOOKUP(B901,'Общие показания'!A:P,16,0)</f>
        <v>2.6242199093567695</v>
      </c>
      <c r="T901" s="50">
        <f t="shared" si="501"/>
        <v>0</v>
      </c>
      <c r="U901" s="50">
        <f t="shared" si="502"/>
        <v>0</v>
      </c>
      <c r="V901" s="50">
        <f t="shared" si="503"/>
        <v>0</v>
      </c>
      <c r="W901" s="50">
        <f t="shared" si="504"/>
        <v>0.31078009064323014</v>
      </c>
      <c r="X901" s="50">
        <f t="shared" si="505"/>
        <v>0</v>
      </c>
      <c r="Y901" s="50"/>
      <c r="Z901" s="50"/>
      <c r="AA901" s="50"/>
      <c r="AB901" s="50"/>
      <c r="AC901" s="50"/>
      <c r="AD901" s="50">
        <f t="shared" si="506"/>
        <v>1.0171679591161318</v>
      </c>
      <c r="AE901" s="50">
        <f t="shared" si="507"/>
        <v>0.70806310189633315</v>
      </c>
      <c r="AF901" s="50">
        <f t="shared" si="508"/>
        <v>0.8989888483443047</v>
      </c>
      <c r="AG901" s="50">
        <f t="shared" si="509"/>
        <v>0</v>
      </c>
      <c r="AI901" s="50">
        <f t="shared" si="511"/>
        <v>0</v>
      </c>
      <c r="AJ901" s="50">
        <f t="shared" si="512"/>
        <v>0</v>
      </c>
      <c r="AK901" s="50">
        <f t="shared" si="513"/>
        <v>0</v>
      </c>
      <c r="AL901" s="50">
        <f t="shared" si="514"/>
        <v>0.63076866868702874</v>
      </c>
      <c r="AR901" s="50">
        <f t="shared" si="515"/>
        <v>0.8296896548420446</v>
      </c>
      <c r="AS901" s="50">
        <f t="shared" si="516"/>
        <v>0.74259283809308085</v>
      </c>
      <c r="AT901" s="50">
        <f t="shared" si="517"/>
        <v>1.0197629840339224</v>
      </c>
      <c r="AV901" s="49">
        <f t="shared" si="518"/>
        <v>0</v>
      </c>
      <c r="AW901" s="49">
        <f t="shared" si="519"/>
        <v>0</v>
      </c>
      <c r="AX901" s="49">
        <f t="shared" si="520"/>
        <v>0</v>
      </c>
      <c r="AY901" s="49">
        <f t="shared" si="521"/>
        <v>2527.4558275957738</v>
      </c>
      <c r="AZ901" s="49">
        <f t="shared" si="522"/>
        <v>0</v>
      </c>
      <c r="BA901" s="49">
        <f t="shared" si="523"/>
        <v>0</v>
      </c>
      <c r="BB901" s="49">
        <f t="shared" si="524"/>
        <v>0</v>
      </c>
      <c r="BC901" s="49">
        <f t="shared" si="525"/>
        <v>0</v>
      </c>
      <c r="BD901" s="49">
        <f t="shared" si="526"/>
        <v>0</v>
      </c>
      <c r="BE901" s="49">
        <f t="shared" si="527"/>
        <v>4957.6307046047705</v>
      </c>
      <c r="BF901" s="49">
        <f t="shared" si="528"/>
        <v>3894.0827790699836</v>
      </c>
      <c r="BG901" s="49">
        <f t="shared" si="529"/>
        <v>5150.6206687628182</v>
      </c>
      <c r="BH901" s="72">
        <f t="shared" si="530"/>
        <v>16529.789980033347</v>
      </c>
      <c r="BI901" s="49">
        <f>VLOOKUP(A901,'1_12'!A:O,15,0)</f>
        <v>21530.699999999997</v>
      </c>
      <c r="BJ901" s="73">
        <f t="shared" si="531"/>
        <v>-5000.91001996665</v>
      </c>
      <c r="BK901" s="50">
        <f t="shared" si="532"/>
        <v>9.2127680216278814E-3</v>
      </c>
    </row>
    <row r="902" spans="1:63" x14ac:dyDescent="0.3">
      <c r="A902" s="77" t="s">
        <v>1512</v>
      </c>
      <c r="B902" s="77" t="s">
        <v>532</v>
      </c>
      <c r="C902" s="77">
        <f>VLOOKUP(B902,Площадь!D:E,2,0)</f>
        <v>59</v>
      </c>
      <c r="D902" s="113"/>
      <c r="E902">
        <v>31</v>
      </c>
      <c r="F902">
        <v>28</v>
      </c>
      <c r="G902">
        <v>31</v>
      </c>
      <c r="H902">
        <v>30</v>
      </c>
      <c r="I902">
        <v>31</v>
      </c>
      <c r="J902">
        <v>30</v>
      </c>
      <c r="K902">
        <v>31</v>
      </c>
      <c r="L902">
        <v>31</v>
      </c>
      <c r="M902">
        <v>30</v>
      </c>
      <c r="N902">
        <v>31</v>
      </c>
      <c r="O902">
        <v>30</v>
      </c>
      <c r="P902">
        <v>31</v>
      </c>
      <c r="Q902">
        <f t="shared" si="510"/>
        <v>365</v>
      </c>
      <c r="R902" s="50">
        <f>VLOOKUP(B902,'Общие показания'!A:H,8,0)</f>
        <v>0.3291925556185023</v>
      </c>
      <c r="S902" s="50">
        <f>VLOOKUP(B902,'Общие показания'!A:P,16,0)</f>
        <v>4.7738074443814966</v>
      </c>
      <c r="T902" s="50">
        <f t="shared" si="501"/>
        <v>0</v>
      </c>
      <c r="U902" s="50">
        <f t="shared" si="502"/>
        <v>0</v>
      </c>
      <c r="V902" s="50">
        <f t="shared" si="503"/>
        <v>0</v>
      </c>
      <c r="W902" s="50">
        <f t="shared" si="504"/>
        <v>0.3291925556185023</v>
      </c>
      <c r="X902" s="50">
        <f t="shared" si="505"/>
        <v>0</v>
      </c>
      <c r="Y902" s="50"/>
      <c r="Z902" s="50"/>
      <c r="AA902" s="50"/>
      <c r="AB902" s="50"/>
      <c r="AC902" s="50"/>
      <c r="AD902" s="50">
        <f t="shared" si="506"/>
        <v>1.850364734335521</v>
      </c>
      <c r="AE902" s="50">
        <f t="shared" si="507"/>
        <v>1.2880616044686171</v>
      </c>
      <c r="AF902" s="50">
        <f t="shared" si="508"/>
        <v>1.6353811055773588</v>
      </c>
      <c r="AG902" s="50">
        <f t="shared" si="509"/>
        <v>0</v>
      </c>
      <c r="AI902" s="50">
        <f t="shared" si="511"/>
        <v>0</v>
      </c>
      <c r="AJ902" s="50">
        <f t="shared" si="512"/>
        <v>0</v>
      </c>
      <c r="AK902" s="50">
        <f t="shared" si="513"/>
        <v>0</v>
      </c>
      <c r="AL902" s="50">
        <f t="shared" si="514"/>
        <v>0.66813916431839671</v>
      </c>
      <c r="AR902" s="50">
        <f t="shared" si="515"/>
        <v>0.87884541536230931</v>
      </c>
      <c r="AS902" s="50">
        <f t="shared" si="516"/>
        <v>0.78658846404832627</v>
      </c>
      <c r="AT902" s="50">
        <f t="shared" si="517"/>
        <v>1.0801798215081047</v>
      </c>
      <c r="AV902" s="49">
        <f t="shared" si="518"/>
        <v>0</v>
      </c>
      <c r="AW902" s="49">
        <f t="shared" si="519"/>
        <v>0</v>
      </c>
      <c r="AX902" s="49">
        <f t="shared" si="520"/>
        <v>0</v>
      </c>
      <c r="AY902" s="49">
        <f t="shared" si="521"/>
        <v>2677.1973757298142</v>
      </c>
      <c r="AZ902" s="49">
        <f t="shared" si="522"/>
        <v>0</v>
      </c>
      <c r="BA902" s="49">
        <f t="shared" si="523"/>
        <v>0</v>
      </c>
      <c r="BB902" s="49">
        <f t="shared" si="524"/>
        <v>0</v>
      </c>
      <c r="BC902" s="49">
        <f t="shared" si="525"/>
        <v>0</v>
      </c>
      <c r="BD902" s="49">
        <f t="shared" si="526"/>
        <v>0</v>
      </c>
      <c r="BE902" s="49">
        <f t="shared" si="527"/>
        <v>7326.1825574428676</v>
      </c>
      <c r="BF902" s="49">
        <f t="shared" si="528"/>
        <v>5569.1076579241426</v>
      </c>
      <c r="BG902" s="49">
        <f t="shared" si="529"/>
        <v>7289.5431302311354</v>
      </c>
      <c r="BH902" s="72">
        <f t="shared" si="530"/>
        <v>22862.030721327959</v>
      </c>
      <c r="BI902" s="49">
        <f>VLOOKUP(A902,'1_12'!A:O,15,0)</f>
        <v>22806.360000000004</v>
      </c>
      <c r="BJ902" s="73">
        <f t="shared" si="531"/>
        <v>55.670721327955107</v>
      </c>
      <c r="BK902" s="50">
        <f t="shared" si="532"/>
        <v>1.2029311956549625E-2</v>
      </c>
    </row>
    <row r="903" spans="1:63" x14ac:dyDescent="0.3">
      <c r="A903" s="77" t="s">
        <v>1989</v>
      </c>
      <c r="B903" s="77" t="s">
        <v>1202</v>
      </c>
      <c r="C903" s="77">
        <f>VLOOKUP(B903,Площадь!D:E,2,0)</f>
        <v>39.299999999999997</v>
      </c>
      <c r="D903" s="113"/>
      <c r="E903">
        <v>31</v>
      </c>
      <c r="F903">
        <v>28</v>
      </c>
      <c r="G903">
        <v>31</v>
      </c>
      <c r="H903">
        <v>30</v>
      </c>
      <c r="I903">
        <v>31</v>
      </c>
      <c r="J903">
        <v>30</v>
      </c>
      <c r="K903">
        <v>31</v>
      </c>
      <c r="L903">
        <v>31</v>
      </c>
      <c r="M903">
        <v>30</v>
      </c>
      <c r="N903">
        <v>31</v>
      </c>
      <c r="O903">
        <v>30</v>
      </c>
      <c r="P903">
        <v>31</v>
      </c>
      <c r="Q903">
        <f t="shared" si="510"/>
        <v>365</v>
      </c>
      <c r="R903" s="50">
        <f>VLOOKUP(B903,'Общие показания'!A:H,8,0)</f>
        <v>0.21927571925096845</v>
      </c>
      <c r="S903" s="50">
        <f>VLOOKUP(B903,'Общие показания'!A:P,16,0)</f>
        <v>3.0037242807490321</v>
      </c>
      <c r="T903" s="50">
        <f t="shared" si="501"/>
        <v>0</v>
      </c>
      <c r="U903" s="50">
        <f t="shared" si="502"/>
        <v>0</v>
      </c>
      <c r="V903" s="50">
        <f t="shared" si="503"/>
        <v>0</v>
      </c>
      <c r="W903" s="50">
        <f t="shared" si="504"/>
        <v>0.21927571925096845</v>
      </c>
      <c r="X903" s="50">
        <f t="shared" si="505"/>
        <v>0</v>
      </c>
      <c r="Y903" s="50"/>
      <c r="Z903" s="50"/>
      <c r="AA903" s="50"/>
      <c r="AB903" s="50"/>
      <c r="AC903" s="50"/>
      <c r="AD903" s="50">
        <f t="shared" si="506"/>
        <v>1.1642667923916314</v>
      </c>
      <c r="AE903" s="50">
        <f t="shared" si="507"/>
        <v>0.8104604053513963</v>
      </c>
      <c r="AF903" s="50">
        <f t="shared" si="508"/>
        <v>1.0289970830060045</v>
      </c>
      <c r="AG903" s="50">
        <f t="shared" si="509"/>
        <v>0</v>
      </c>
      <c r="AI903" s="50">
        <f t="shared" si="511"/>
        <v>0</v>
      </c>
      <c r="AJ903" s="50">
        <f t="shared" si="512"/>
        <v>0</v>
      </c>
      <c r="AK903" s="50">
        <f t="shared" si="513"/>
        <v>0</v>
      </c>
      <c r="AL903" s="50">
        <f t="shared" si="514"/>
        <v>0.44504862979174553</v>
      </c>
      <c r="AR903" s="50">
        <f t="shared" si="515"/>
        <v>0.5854004207413348</v>
      </c>
      <c r="AS903" s="50">
        <f t="shared" si="516"/>
        <v>0.52394790910337663</v>
      </c>
      <c r="AT903" s="50">
        <f t="shared" si="517"/>
        <v>0.71950960991980517</v>
      </c>
      <c r="AV903" s="49">
        <f t="shared" si="518"/>
        <v>0</v>
      </c>
      <c r="AW903" s="49">
        <f t="shared" si="519"/>
        <v>0</v>
      </c>
      <c r="AX903" s="49">
        <f t="shared" si="520"/>
        <v>0</v>
      </c>
      <c r="AY903" s="49">
        <f t="shared" si="521"/>
        <v>1783.2857095962997</v>
      </c>
      <c r="AZ903" s="49">
        <f t="shared" si="522"/>
        <v>0</v>
      </c>
      <c r="BA903" s="49">
        <f t="shared" si="523"/>
        <v>0</v>
      </c>
      <c r="BB903" s="49">
        <f t="shared" si="524"/>
        <v>0</v>
      </c>
      <c r="BC903" s="49">
        <f t="shared" si="525"/>
        <v>0</v>
      </c>
      <c r="BD903" s="49">
        <f t="shared" si="526"/>
        <v>0</v>
      </c>
      <c r="BE903" s="49">
        <f t="shared" si="527"/>
        <v>4696.7366802456099</v>
      </c>
      <c r="BF903" s="49">
        <f t="shared" si="528"/>
        <v>3582.0323029898145</v>
      </c>
      <c r="BG903" s="49">
        <f t="shared" si="529"/>
        <v>4693.6214262223266</v>
      </c>
      <c r="BH903" s="72">
        <f t="shared" si="530"/>
        <v>14755.676119054049</v>
      </c>
      <c r="BI903" s="49">
        <f>VLOOKUP(A903,'1_12'!A:O,15,0)</f>
        <v>15191.37</v>
      </c>
      <c r="BJ903" s="73">
        <f t="shared" si="531"/>
        <v>-435.69388094595161</v>
      </c>
      <c r="BK903" s="50">
        <f t="shared" si="532"/>
        <v>1.1655866347659591E-2</v>
      </c>
    </row>
    <row r="904" spans="1:63" x14ac:dyDescent="0.3">
      <c r="A904" s="77" t="s">
        <v>1995</v>
      </c>
      <c r="B904" s="77" t="s">
        <v>1050</v>
      </c>
      <c r="C904" s="77">
        <f>VLOOKUP(B904,Площадь!D:E,2,0)</f>
        <v>32.1</v>
      </c>
      <c r="D904" s="113"/>
      <c r="E904">
        <v>31</v>
      </c>
      <c r="F904">
        <v>28</v>
      </c>
      <c r="G904">
        <v>31</v>
      </c>
      <c r="H904">
        <v>30</v>
      </c>
      <c r="I904">
        <v>31</v>
      </c>
      <c r="J904">
        <v>30</v>
      </c>
      <c r="K904">
        <v>31</v>
      </c>
      <c r="L904">
        <v>31</v>
      </c>
      <c r="M904">
        <v>30</v>
      </c>
      <c r="N904">
        <v>31</v>
      </c>
      <c r="O904">
        <v>30</v>
      </c>
      <c r="P904">
        <v>31</v>
      </c>
      <c r="Q904">
        <f t="shared" si="510"/>
        <v>365</v>
      </c>
      <c r="R904" s="50">
        <f>VLOOKUP(B904,'Общие показания'!A:H,8,0)</f>
        <v>0.17910306839582923</v>
      </c>
      <c r="S904" s="50">
        <f>VLOOKUP(B904,'Общие показания'!A:P,16,0)</f>
        <v>1.6878969316041701</v>
      </c>
      <c r="T904" s="50">
        <f t="shared" si="501"/>
        <v>0</v>
      </c>
      <c r="U904" s="50">
        <f t="shared" si="502"/>
        <v>0</v>
      </c>
      <c r="V904" s="50">
        <f t="shared" si="503"/>
        <v>0</v>
      </c>
      <c r="W904" s="50">
        <f t="shared" si="504"/>
        <v>0.17910306839582923</v>
      </c>
      <c r="X904" s="50">
        <f t="shared" si="505"/>
        <v>0</v>
      </c>
      <c r="Y904" s="50"/>
      <c r="Z904" s="50"/>
      <c r="AA904" s="50"/>
      <c r="AB904" s="50"/>
      <c r="AC904" s="50"/>
      <c r="AD904" s="50">
        <f t="shared" si="506"/>
        <v>0.65424192195044473</v>
      </c>
      <c r="AE904" s="50">
        <f t="shared" si="507"/>
        <v>0.45542583257281033</v>
      </c>
      <c r="AF904" s="50">
        <f t="shared" si="508"/>
        <v>0.57822917708091504</v>
      </c>
      <c r="AG904" s="50">
        <f t="shared" si="509"/>
        <v>0</v>
      </c>
      <c r="AI904" s="50">
        <f t="shared" si="511"/>
        <v>0</v>
      </c>
      <c r="AJ904" s="50">
        <f t="shared" si="512"/>
        <v>0</v>
      </c>
      <c r="AK904" s="50">
        <f t="shared" si="513"/>
        <v>0</v>
      </c>
      <c r="AL904" s="50">
        <f t="shared" si="514"/>
        <v>0.36351300295967004</v>
      </c>
      <c r="AR904" s="50">
        <f t="shared" si="515"/>
        <v>0.47815148869712087</v>
      </c>
      <c r="AS904" s="50">
        <f t="shared" si="516"/>
        <v>0.42795745247375039</v>
      </c>
      <c r="AT904" s="50">
        <f t="shared" si="517"/>
        <v>0.58769105543068068</v>
      </c>
      <c r="AV904" s="49">
        <f t="shared" si="518"/>
        <v>0</v>
      </c>
      <c r="AW904" s="49">
        <f t="shared" si="519"/>
        <v>0</v>
      </c>
      <c r="AX904" s="49">
        <f t="shared" si="520"/>
        <v>0</v>
      </c>
      <c r="AY904" s="49">
        <f t="shared" si="521"/>
        <v>1456.5768773038481</v>
      </c>
      <c r="AZ904" s="49">
        <f t="shared" si="522"/>
        <v>0</v>
      </c>
      <c r="BA904" s="49">
        <f t="shared" si="523"/>
        <v>0</v>
      </c>
      <c r="BB904" s="49">
        <f t="shared" si="524"/>
        <v>0</v>
      </c>
      <c r="BC904" s="49">
        <f t="shared" si="525"/>
        <v>0</v>
      </c>
      <c r="BD904" s="49">
        <f t="shared" si="526"/>
        <v>0</v>
      </c>
      <c r="BE904" s="49">
        <f t="shared" si="527"/>
        <v>3039.7515758058998</v>
      </c>
      <c r="BF904" s="49">
        <f t="shared" si="528"/>
        <v>2371.3187550475859</v>
      </c>
      <c r="BG904" s="49">
        <f t="shared" si="529"/>
        <v>3129.7496353448269</v>
      </c>
      <c r="BH904" s="72">
        <f t="shared" si="530"/>
        <v>9997.3968435021598</v>
      </c>
      <c r="BI904" s="49">
        <f>VLOOKUP(A904,'1_12'!A:O,15,0)</f>
        <v>12408.210000000003</v>
      </c>
      <c r="BJ904" s="73">
        <f t="shared" si="531"/>
        <v>-2410.813156497843</v>
      </c>
      <c r="BK904" s="50">
        <f t="shared" si="532"/>
        <v>9.668517652028091E-3</v>
      </c>
    </row>
    <row r="905" spans="1:63" x14ac:dyDescent="0.3">
      <c r="A905" s="77" t="s">
        <v>2034</v>
      </c>
      <c r="B905" s="77" t="s">
        <v>754</v>
      </c>
      <c r="C905" s="77">
        <f>VLOOKUP(B905,Площадь!D:E,2,0)</f>
        <v>31.8</v>
      </c>
      <c r="D905" s="113"/>
      <c r="E905">
        <v>31</v>
      </c>
      <c r="F905">
        <v>28</v>
      </c>
      <c r="G905">
        <v>31</v>
      </c>
      <c r="H905">
        <v>30</v>
      </c>
      <c r="I905">
        <v>31</v>
      </c>
      <c r="J905">
        <v>30</v>
      </c>
      <c r="K905">
        <v>31</v>
      </c>
      <c r="L905">
        <v>8</v>
      </c>
      <c r="Q905">
        <f t="shared" si="510"/>
        <v>220</v>
      </c>
      <c r="R905" s="50">
        <f>VLOOKUP(B905,'Общие показания'!A:H,8,0)</f>
        <v>0.17742920794353176</v>
      </c>
      <c r="S905" s="50"/>
      <c r="T905" s="50">
        <f t="shared" si="501"/>
        <v>0</v>
      </c>
      <c r="U905" s="50">
        <f t="shared" si="502"/>
        <v>0</v>
      </c>
      <c r="V905" s="50">
        <f t="shared" si="503"/>
        <v>0</v>
      </c>
      <c r="W905" s="50">
        <f t="shared" si="504"/>
        <v>0.17742920794353176</v>
      </c>
      <c r="X905" s="50">
        <f t="shared" si="505"/>
        <v>0</v>
      </c>
      <c r="Y905" s="50"/>
      <c r="Z905" s="50"/>
      <c r="AA905" s="50"/>
      <c r="AB905" s="50"/>
      <c r="AC905" s="50"/>
      <c r="AD905" s="50">
        <f t="shared" si="506"/>
        <v>0</v>
      </c>
      <c r="AE905" s="50">
        <f t="shared" si="507"/>
        <v>0</v>
      </c>
      <c r="AF905" s="50">
        <f t="shared" si="508"/>
        <v>0</v>
      </c>
      <c r="AG905" s="50">
        <f t="shared" si="509"/>
        <v>0</v>
      </c>
      <c r="AI905" s="50">
        <f t="shared" si="511"/>
        <v>0</v>
      </c>
      <c r="AJ905" s="50">
        <f t="shared" si="512"/>
        <v>0</v>
      </c>
      <c r="AK905" s="50">
        <f t="shared" si="513"/>
        <v>0</v>
      </c>
      <c r="AL905" s="50">
        <f t="shared" si="514"/>
        <v>0.36011568517500026</v>
      </c>
      <c r="AR905" s="50">
        <f t="shared" si="515"/>
        <v>0</v>
      </c>
      <c r="AS905" s="50">
        <f t="shared" si="516"/>
        <v>0</v>
      </c>
      <c r="AT905" s="50">
        <f t="shared" si="517"/>
        <v>0</v>
      </c>
      <c r="AV905" s="49">
        <f t="shared" si="518"/>
        <v>0</v>
      </c>
      <c r="AW905" s="49">
        <f t="shared" si="519"/>
        <v>0</v>
      </c>
      <c r="AX905" s="49">
        <f t="shared" si="520"/>
        <v>0</v>
      </c>
      <c r="AY905" s="49">
        <f t="shared" si="521"/>
        <v>1442.9640092916627</v>
      </c>
      <c r="AZ905" s="49">
        <f t="shared" si="522"/>
        <v>0</v>
      </c>
      <c r="BA905" s="49">
        <f t="shared" si="523"/>
        <v>0</v>
      </c>
      <c r="BB905" s="49">
        <f t="shared" si="524"/>
        <v>0</v>
      </c>
      <c r="BC905" s="49">
        <f t="shared" si="525"/>
        <v>0</v>
      </c>
      <c r="BD905" s="49">
        <f t="shared" si="526"/>
        <v>0</v>
      </c>
      <c r="BE905" s="49">
        <f t="shared" si="527"/>
        <v>0</v>
      </c>
      <c r="BF905" s="49">
        <f t="shared" si="528"/>
        <v>0</v>
      </c>
      <c r="BG905" s="49">
        <f t="shared" si="529"/>
        <v>0</v>
      </c>
      <c r="BH905" s="72">
        <f t="shared" si="530"/>
        <v>1442.9640092916627</v>
      </c>
      <c r="BI905" s="49">
        <f>VLOOKUP(A905,'1_12'!A:O,15,0)</f>
        <v>5815.66</v>
      </c>
      <c r="BJ905" s="73">
        <f t="shared" si="531"/>
        <v>-4372.6959907083374</v>
      </c>
      <c r="BK905" s="50">
        <f t="shared" si="532"/>
        <v>1.4086606213798009E-3</v>
      </c>
    </row>
    <row r="906" spans="1:63" x14ac:dyDescent="0.3">
      <c r="A906" s="77" t="s">
        <v>2871</v>
      </c>
      <c r="B906" s="77" t="s">
        <v>754</v>
      </c>
      <c r="C906" s="77">
        <f>VLOOKUP(B906,Площадь!D:E,2,0)</f>
        <v>31.8</v>
      </c>
      <c r="D906" s="113">
        <v>45147</v>
      </c>
      <c r="L906">
        <f>31-L905</f>
        <v>23</v>
      </c>
      <c r="M906">
        <v>30</v>
      </c>
      <c r="N906">
        <v>31</v>
      </c>
      <c r="O906">
        <v>30</v>
      </c>
      <c r="P906">
        <v>31</v>
      </c>
      <c r="Q906">
        <f t="shared" si="510"/>
        <v>145</v>
      </c>
      <c r="R906" s="50"/>
      <c r="S906" s="50">
        <f>VLOOKUP(B906,'Общие показания'!A:P,16,0)</f>
        <v>1.0385707920564682</v>
      </c>
      <c r="T906" s="50">
        <f t="shared" si="501"/>
        <v>0</v>
      </c>
      <c r="U906" s="50">
        <f t="shared" si="502"/>
        <v>0</v>
      </c>
      <c r="V906" s="50">
        <f t="shared" si="503"/>
        <v>0</v>
      </c>
      <c r="W906" s="50">
        <f t="shared" si="504"/>
        <v>0</v>
      </c>
      <c r="X906" s="50">
        <f t="shared" si="505"/>
        <v>0</v>
      </c>
      <c r="Y906" s="50"/>
      <c r="Z906" s="50"/>
      <c r="AA906" s="50"/>
      <c r="AB906" s="50"/>
      <c r="AC906" s="50"/>
      <c r="AD906" s="50">
        <f t="shared" si="506"/>
        <v>0.40255808180825819</v>
      </c>
      <c r="AE906" s="50">
        <f t="shared" si="507"/>
        <v>0.28022562207550822</v>
      </c>
      <c r="AF906" s="50">
        <f t="shared" si="508"/>
        <v>0.35578708817270188</v>
      </c>
      <c r="AG906" s="50">
        <f t="shared" si="509"/>
        <v>0</v>
      </c>
      <c r="AI906" s="50">
        <f t="shared" si="511"/>
        <v>0</v>
      </c>
      <c r="AJ906" s="50">
        <f t="shared" si="512"/>
        <v>0</v>
      </c>
      <c r="AK906" s="50">
        <f t="shared" si="513"/>
        <v>0</v>
      </c>
      <c r="AL906" s="50">
        <f t="shared" si="514"/>
        <v>0</v>
      </c>
      <c r="AR906" s="50">
        <f t="shared" si="515"/>
        <v>0.47368278319527862</v>
      </c>
      <c r="AS906" s="50">
        <f t="shared" si="516"/>
        <v>0.42395785011418263</v>
      </c>
      <c r="AT906" s="50">
        <f t="shared" si="517"/>
        <v>0.5821986156603004</v>
      </c>
      <c r="AV906" s="49">
        <f t="shared" si="518"/>
        <v>0</v>
      </c>
      <c r="AW906" s="49">
        <f t="shared" si="519"/>
        <v>0</v>
      </c>
      <c r="AX906" s="49">
        <f t="shared" si="520"/>
        <v>0</v>
      </c>
      <c r="AY906" s="49">
        <f t="shared" si="521"/>
        <v>0</v>
      </c>
      <c r="AZ906" s="49">
        <f t="shared" si="522"/>
        <v>0</v>
      </c>
      <c r="BA906" s="49">
        <f t="shared" si="523"/>
        <v>0</v>
      </c>
      <c r="BB906" s="49">
        <f t="shared" si="524"/>
        <v>0</v>
      </c>
      <c r="BC906" s="49">
        <f t="shared" si="525"/>
        <v>0</v>
      </c>
      <c r="BD906" s="49">
        <f t="shared" si="526"/>
        <v>0</v>
      </c>
      <c r="BE906" s="49">
        <f t="shared" si="527"/>
        <v>2352.145928380894</v>
      </c>
      <c r="BF906" s="49">
        <f t="shared" si="528"/>
        <v>1890.2819454071189</v>
      </c>
      <c r="BG906" s="49">
        <f t="shared" si="529"/>
        <v>2517.8913039411582</v>
      </c>
      <c r="BH906" s="72">
        <f t="shared" si="530"/>
        <v>6760.3191777291713</v>
      </c>
      <c r="BI906" s="49">
        <f>VLOOKUP(A906,'1_12'!A:O,15,0)</f>
        <v>6476.54</v>
      </c>
      <c r="BJ906" s="73">
        <f t="shared" si="531"/>
        <v>283.77917772917135</v>
      </c>
      <c r="BK906" s="50">
        <f t="shared" si="532"/>
        <v>6.5996070257500787E-3</v>
      </c>
    </row>
    <row r="907" spans="1:63" x14ac:dyDescent="0.3">
      <c r="A907" s="77" t="s">
        <v>1906</v>
      </c>
      <c r="B907" s="77" t="s">
        <v>973</v>
      </c>
      <c r="C907" s="77">
        <f>VLOOKUP(B907,Площадь!D:E,2,0)</f>
        <v>39.1</v>
      </c>
      <c r="D907" s="113"/>
      <c r="E907">
        <v>31</v>
      </c>
      <c r="F907">
        <v>28</v>
      </c>
      <c r="G907">
        <v>31</v>
      </c>
      <c r="H907">
        <v>30</v>
      </c>
      <c r="I907">
        <v>31</v>
      </c>
      <c r="J907">
        <v>29</v>
      </c>
      <c r="Q907">
        <f t="shared" si="510"/>
        <v>180</v>
      </c>
      <c r="R907" s="50">
        <f>VLOOKUP(B907,'Общие показания'!A:H,8,0)</f>
        <v>0.21815981228277018</v>
      </c>
      <c r="S907" s="50"/>
      <c r="T907" s="50">
        <f t="shared" si="501"/>
        <v>0</v>
      </c>
      <c r="U907" s="50">
        <f t="shared" si="502"/>
        <v>0</v>
      </c>
      <c r="V907" s="50">
        <f t="shared" si="503"/>
        <v>0</v>
      </c>
      <c r="W907" s="50">
        <f t="shared" si="504"/>
        <v>0.21815981228277018</v>
      </c>
      <c r="X907" s="50">
        <f t="shared" si="505"/>
        <v>0</v>
      </c>
      <c r="Y907" s="50"/>
      <c r="Z907" s="50"/>
      <c r="AA907" s="50"/>
      <c r="AB907" s="50"/>
      <c r="AC907" s="50"/>
      <c r="AD907" s="50">
        <f t="shared" si="506"/>
        <v>0</v>
      </c>
      <c r="AE907" s="50">
        <f t="shared" si="507"/>
        <v>0</v>
      </c>
      <c r="AF907" s="50">
        <f t="shared" si="508"/>
        <v>0</v>
      </c>
      <c r="AG907" s="50">
        <f t="shared" si="509"/>
        <v>0</v>
      </c>
      <c r="AI907" s="50">
        <f t="shared" si="511"/>
        <v>0</v>
      </c>
      <c r="AJ907" s="50">
        <f t="shared" si="512"/>
        <v>0</v>
      </c>
      <c r="AK907" s="50">
        <f t="shared" si="513"/>
        <v>0</v>
      </c>
      <c r="AL907" s="50">
        <f t="shared" si="514"/>
        <v>0.4427837512686324</v>
      </c>
      <c r="AR907" s="50">
        <f t="shared" si="515"/>
        <v>0</v>
      </c>
      <c r="AS907" s="50">
        <f t="shared" si="516"/>
        <v>0</v>
      </c>
      <c r="AT907" s="50">
        <f t="shared" si="517"/>
        <v>0</v>
      </c>
      <c r="AV907" s="49">
        <f t="shared" si="518"/>
        <v>0</v>
      </c>
      <c r="AW907" s="49">
        <f t="shared" si="519"/>
        <v>0</v>
      </c>
      <c r="AX907" s="49">
        <f t="shared" si="520"/>
        <v>0</v>
      </c>
      <c r="AY907" s="49">
        <f t="shared" si="521"/>
        <v>1774.2104642548431</v>
      </c>
      <c r="AZ907" s="49">
        <f t="shared" si="522"/>
        <v>0</v>
      </c>
      <c r="BA907" s="49">
        <f t="shared" si="523"/>
        <v>0</v>
      </c>
      <c r="BB907" s="49">
        <f t="shared" si="524"/>
        <v>0</v>
      </c>
      <c r="BC907" s="49">
        <f t="shared" si="525"/>
        <v>0</v>
      </c>
      <c r="BD907" s="49">
        <f t="shared" si="526"/>
        <v>0</v>
      </c>
      <c r="BE907" s="49">
        <f t="shared" si="527"/>
        <v>0</v>
      </c>
      <c r="BF907" s="49">
        <f t="shared" si="528"/>
        <v>0</v>
      </c>
      <c r="BG907" s="49">
        <f t="shared" si="529"/>
        <v>0</v>
      </c>
      <c r="BH907" s="72">
        <f t="shared" si="530"/>
        <v>1774.2104642548431</v>
      </c>
      <c r="BI907" s="49">
        <f>VLOOKUP(A907,'1_12'!A:O,15,0)</f>
        <v>4982.04</v>
      </c>
      <c r="BJ907" s="73">
        <f t="shared" si="531"/>
        <v>-3207.829535745157</v>
      </c>
      <c r="BK907" s="50">
        <f t="shared" si="532"/>
        <v>1.4086606213798009E-3</v>
      </c>
    </row>
    <row r="908" spans="1:63" x14ac:dyDescent="0.3">
      <c r="A908" s="77" t="s">
        <v>2804</v>
      </c>
      <c r="B908" s="77" t="s">
        <v>973</v>
      </c>
      <c r="C908" s="77">
        <f>VLOOKUP(B908,Площадь!D:E,2,0)</f>
        <v>39.1</v>
      </c>
      <c r="D908" s="113">
        <v>45107</v>
      </c>
      <c r="J908">
        <f>30-J907</f>
        <v>1</v>
      </c>
      <c r="K908">
        <v>31</v>
      </c>
      <c r="L908">
        <v>31</v>
      </c>
      <c r="M908">
        <v>30</v>
      </c>
      <c r="N908">
        <v>31</v>
      </c>
      <c r="O908">
        <v>30</v>
      </c>
      <c r="P908">
        <v>31</v>
      </c>
      <c r="Q908">
        <f t="shared" si="510"/>
        <v>185</v>
      </c>
      <c r="R908" s="50"/>
      <c r="S908" s="50">
        <f>VLOOKUP(B908,'Общие показания'!A:P,16,0)</f>
        <v>2.9888401877172299</v>
      </c>
      <c r="T908" s="50">
        <f t="shared" si="501"/>
        <v>0</v>
      </c>
      <c r="U908" s="50">
        <f t="shared" si="502"/>
        <v>0</v>
      </c>
      <c r="V908" s="50">
        <f t="shared" si="503"/>
        <v>0</v>
      </c>
      <c r="W908" s="50">
        <f t="shared" si="504"/>
        <v>0</v>
      </c>
      <c r="X908" s="50">
        <f t="shared" si="505"/>
        <v>0</v>
      </c>
      <c r="Y908" s="50"/>
      <c r="Z908" s="50"/>
      <c r="AA908" s="50"/>
      <c r="AB908" s="50"/>
      <c r="AC908" s="50"/>
      <c r="AD908" s="50">
        <f t="shared" si="506"/>
        <v>1.158497602668441</v>
      </c>
      <c r="AE908" s="50">
        <f t="shared" si="507"/>
        <v>0.80644440156930675</v>
      </c>
      <c r="AF908" s="50">
        <f t="shared" si="508"/>
        <v>1.0238981834794822</v>
      </c>
      <c r="AG908" s="50">
        <f t="shared" si="509"/>
        <v>0</v>
      </c>
      <c r="AI908" s="50">
        <f t="shared" si="511"/>
        <v>0</v>
      </c>
      <c r="AJ908" s="50">
        <f t="shared" si="512"/>
        <v>0</v>
      </c>
      <c r="AK908" s="50">
        <f t="shared" si="513"/>
        <v>0</v>
      </c>
      <c r="AL908" s="50">
        <f t="shared" si="514"/>
        <v>0</v>
      </c>
      <c r="AR908" s="50">
        <f t="shared" si="515"/>
        <v>0.58242128374010671</v>
      </c>
      <c r="AS908" s="50">
        <f t="shared" si="516"/>
        <v>0.52128150753033142</v>
      </c>
      <c r="AT908" s="50">
        <f t="shared" si="517"/>
        <v>0.71584798340621847</v>
      </c>
      <c r="AV908" s="49">
        <f t="shared" si="518"/>
        <v>0</v>
      </c>
      <c r="AW908" s="49">
        <f t="shared" si="519"/>
        <v>0</v>
      </c>
      <c r="AX908" s="49">
        <f t="shared" si="520"/>
        <v>0</v>
      </c>
      <c r="AY908" s="49">
        <f t="shared" si="521"/>
        <v>0</v>
      </c>
      <c r="AZ908" s="49">
        <f t="shared" si="522"/>
        <v>0</v>
      </c>
      <c r="BA908" s="49">
        <f t="shared" si="523"/>
        <v>0</v>
      </c>
      <c r="BB908" s="49">
        <f t="shared" si="524"/>
        <v>0</v>
      </c>
      <c r="BC908" s="49">
        <f t="shared" si="525"/>
        <v>0</v>
      </c>
      <c r="BD908" s="49">
        <f t="shared" si="526"/>
        <v>0</v>
      </c>
      <c r="BE908" s="49">
        <f t="shared" si="527"/>
        <v>4673.2530219196487</v>
      </c>
      <c r="BF908" s="49">
        <f t="shared" si="528"/>
        <v>3564.0943213507053</v>
      </c>
      <c r="BG908" s="49">
        <f t="shared" si="529"/>
        <v>4670.1050205412994</v>
      </c>
      <c r="BH908" s="72">
        <f t="shared" si="530"/>
        <v>12907.452363811653</v>
      </c>
      <c r="BI908" s="49">
        <f>VLOOKUP(A908,'1_12'!A:O,15,0)</f>
        <v>10132.01</v>
      </c>
      <c r="BJ908" s="73">
        <f t="shared" si="531"/>
        <v>2775.4423638116532</v>
      </c>
      <c r="BK908" s="50">
        <f t="shared" si="532"/>
        <v>1.0248062579697115E-2</v>
      </c>
    </row>
    <row r="909" spans="1:63" x14ac:dyDescent="0.3">
      <c r="A909" s="77" t="s">
        <v>1841</v>
      </c>
      <c r="B909" s="77" t="s">
        <v>734</v>
      </c>
      <c r="C909" s="77">
        <f>VLOOKUP(B909,Площадь!D:E,2,0)</f>
        <v>62</v>
      </c>
      <c r="D909" s="113"/>
      <c r="E909">
        <v>31</v>
      </c>
      <c r="F909">
        <v>28</v>
      </c>
      <c r="G909">
        <v>31</v>
      </c>
      <c r="H909">
        <v>30</v>
      </c>
      <c r="I909">
        <v>31</v>
      </c>
      <c r="J909">
        <v>30</v>
      </c>
      <c r="K909">
        <v>31</v>
      </c>
      <c r="L909">
        <v>31</v>
      </c>
      <c r="M909">
        <v>30</v>
      </c>
      <c r="N909">
        <v>31</v>
      </c>
      <c r="O909">
        <v>30</v>
      </c>
      <c r="P909">
        <v>31</v>
      </c>
      <c r="Q909">
        <f t="shared" ref="Q909:Q923" si="533">SUM(E909:P909)</f>
        <v>365</v>
      </c>
      <c r="R909" s="50">
        <f>VLOOKUP(B909,'Общие показания'!A:H,8,0)</f>
        <v>0.34593116014147701</v>
      </c>
      <c r="S909" s="50">
        <f>VLOOKUP(B909,'Общие показания'!A:P,16,0)</f>
        <v>0</v>
      </c>
      <c r="T909" s="50">
        <f t="shared" si="501"/>
        <v>0</v>
      </c>
      <c r="U909" s="50">
        <f t="shared" si="502"/>
        <v>0</v>
      </c>
      <c r="V909" s="50">
        <f t="shared" si="503"/>
        <v>0</v>
      </c>
      <c r="W909" s="50">
        <f t="shared" si="504"/>
        <v>0.34593116014147701</v>
      </c>
      <c r="X909" s="50">
        <f t="shared" si="505"/>
        <v>0</v>
      </c>
      <c r="Y909" s="50"/>
      <c r="Z909" s="50"/>
      <c r="AA909" s="50"/>
      <c r="AB909" s="50"/>
      <c r="AC909" s="50"/>
      <c r="AD909" s="50">
        <f t="shared" si="506"/>
        <v>0</v>
      </c>
      <c r="AE909" s="50">
        <f t="shared" si="507"/>
        <v>0</v>
      </c>
      <c r="AF909" s="50">
        <f t="shared" si="508"/>
        <v>0</v>
      </c>
      <c r="AG909" s="50">
        <f t="shared" si="509"/>
        <v>0</v>
      </c>
      <c r="AI909" s="50">
        <f t="shared" si="511"/>
        <v>0</v>
      </c>
      <c r="AJ909" s="50">
        <f t="shared" si="512"/>
        <v>0</v>
      </c>
      <c r="AK909" s="50">
        <f t="shared" si="513"/>
        <v>0</v>
      </c>
      <c r="AL909" s="50">
        <f t="shared" si="514"/>
        <v>0.70211234216509477</v>
      </c>
      <c r="AR909" s="50">
        <f t="shared" si="515"/>
        <v>0.92353247038073183</v>
      </c>
      <c r="AS909" s="50">
        <f t="shared" si="516"/>
        <v>0.82658448764400383</v>
      </c>
      <c r="AT909" s="50">
        <f t="shared" si="517"/>
        <v>1.1351042192119065</v>
      </c>
      <c r="AV909" s="49">
        <f t="shared" si="518"/>
        <v>0</v>
      </c>
      <c r="AW909" s="49">
        <f t="shared" si="519"/>
        <v>0</v>
      </c>
      <c r="AX909" s="49">
        <f t="shared" si="520"/>
        <v>0</v>
      </c>
      <c r="AY909" s="49">
        <f t="shared" si="521"/>
        <v>2813.326055851669</v>
      </c>
      <c r="AZ909" s="49">
        <f t="shared" si="522"/>
        <v>0</v>
      </c>
      <c r="BA909" s="49">
        <f t="shared" si="523"/>
        <v>0</v>
      </c>
      <c r="BB909" s="49">
        <f t="shared" si="524"/>
        <v>0</v>
      </c>
      <c r="BC909" s="49">
        <f t="shared" si="525"/>
        <v>0</v>
      </c>
      <c r="BD909" s="49">
        <f t="shared" si="526"/>
        <v>0</v>
      </c>
      <c r="BE909" s="49">
        <f t="shared" si="527"/>
        <v>2479.0936221912216</v>
      </c>
      <c r="BF909" s="49">
        <f t="shared" si="528"/>
        <v>2218.8503352520584</v>
      </c>
      <c r="BG909" s="49">
        <f t="shared" si="529"/>
        <v>3047.0283618836734</v>
      </c>
      <c r="BH909" s="72">
        <f t="shared" si="530"/>
        <v>10558.298375178621</v>
      </c>
      <c r="BI909" s="49">
        <f>VLOOKUP(A909,'1_12'!A:O,15,0)</f>
        <v>23966.01</v>
      </c>
      <c r="BJ909" s="73">
        <f t="shared" si="531"/>
        <v>-13407.711624821377</v>
      </c>
      <c r="BK909" s="50">
        <f t="shared" si="532"/>
        <v>5.2866460746548568E-3</v>
      </c>
    </row>
    <row r="910" spans="1:63" x14ac:dyDescent="0.3">
      <c r="A910" s="77" t="s">
        <v>1967</v>
      </c>
      <c r="B910" s="77" t="s">
        <v>1009</v>
      </c>
      <c r="C910" s="77">
        <f>VLOOKUP(B910,Площадь!D:E,2,0)</f>
        <v>32.5</v>
      </c>
      <c r="D910" s="113"/>
      <c r="E910">
        <v>31</v>
      </c>
      <c r="F910">
        <v>28</v>
      </c>
      <c r="G910">
        <v>31</v>
      </c>
      <c r="H910">
        <v>30</v>
      </c>
      <c r="I910">
        <v>31</v>
      </c>
      <c r="J910">
        <v>30</v>
      </c>
      <c r="K910">
        <v>31</v>
      </c>
      <c r="L910">
        <v>31</v>
      </c>
      <c r="M910">
        <v>30</v>
      </c>
      <c r="N910">
        <v>31</v>
      </c>
      <c r="O910">
        <v>30</v>
      </c>
      <c r="P910">
        <v>31</v>
      </c>
      <c r="Q910">
        <f t="shared" si="533"/>
        <v>365</v>
      </c>
      <c r="R910" s="50">
        <f>VLOOKUP(B910,'Общие показания'!A:H,8,0)</f>
        <v>0.18133488233222583</v>
      </c>
      <c r="S910" s="50">
        <f>VLOOKUP(B910,'Общие показания'!A:P,16,0)</f>
        <v>2.0976651176677734</v>
      </c>
      <c r="T910" s="50">
        <f t="shared" si="501"/>
        <v>0</v>
      </c>
      <c r="U910" s="50">
        <f t="shared" si="502"/>
        <v>0</v>
      </c>
      <c r="V910" s="50">
        <f t="shared" si="503"/>
        <v>0</v>
      </c>
      <c r="W910" s="50">
        <f t="shared" si="504"/>
        <v>0.18133488233222583</v>
      </c>
      <c r="X910" s="50">
        <f t="shared" si="505"/>
        <v>0</v>
      </c>
      <c r="Y910" s="50"/>
      <c r="Z910" s="50"/>
      <c r="AA910" s="50"/>
      <c r="AB910" s="50"/>
      <c r="AC910" s="50"/>
      <c r="AD910" s="50">
        <f t="shared" si="506"/>
        <v>0.81307124415888676</v>
      </c>
      <c r="AE910" s="50">
        <f t="shared" si="507"/>
        <v>0.56598887336375769</v>
      </c>
      <c r="AF910" s="50">
        <f t="shared" si="508"/>
        <v>0.71860500014512907</v>
      </c>
      <c r="AG910" s="50">
        <f t="shared" si="509"/>
        <v>0</v>
      </c>
      <c r="AI910" s="50">
        <f t="shared" si="511"/>
        <v>0</v>
      </c>
      <c r="AJ910" s="50">
        <f t="shared" si="512"/>
        <v>0</v>
      </c>
      <c r="AK910" s="50">
        <f t="shared" si="513"/>
        <v>0</v>
      </c>
      <c r="AL910" s="50">
        <f t="shared" si="514"/>
        <v>0.36804276000589647</v>
      </c>
      <c r="AR910" s="50">
        <f t="shared" si="515"/>
        <v>0.48410976269957717</v>
      </c>
      <c r="AS910" s="50">
        <f t="shared" si="516"/>
        <v>0.43329025561984069</v>
      </c>
      <c r="AT910" s="50">
        <f t="shared" si="517"/>
        <v>0.59501430845785419</v>
      </c>
      <c r="AV910" s="49">
        <f t="shared" si="518"/>
        <v>0</v>
      </c>
      <c r="AW910" s="49">
        <f t="shared" si="519"/>
        <v>0</v>
      </c>
      <c r="AX910" s="49">
        <f t="shared" si="520"/>
        <v>0</v>
      </c>
      <c r="AY910" s="49">
        <f t="shared" si="521"/>
        <v>1474.7273679867619</v>
      </c>
      <c r="AZ910" s="49">
        <f t="shared" si="522"/>
        <v>0</v>
      </c>
      <c r="BA910" s="49">
        <f t="shared" si="523"/>
        <v>0</v>
      </c>
      <c r="BB910" s="49">
        <f t="shared" si="524"/>
        <v>0</v>
      </c>
      <c r="BC910" s="49">
        <f t="shared" si="525"/>
        <v>0</v>
      </c>
      <c r="BD910" s="49">
        <f t="shared" si="526"/>
        <v>0</v>
      </c>
      <c r="BE910" s="49">
        <f t="shared" si="527"/>
        <v>3482.1008075705863</v>
      </c>
      <c r="BF910" s="49">
        <f t="shared" si="528"/>
        <v>2682.4249226784123</v>
      </c>
      <c r="BG910" s="49">
        <f t="shared" si="529"/>
        <v>3526.2271272415041</v>
      </c>
      <c r="BH910" s="72">
        <f t="shared" si="530"/>
        <v>11165.480225477264</v>
      </c>
      <c r="BI910" s="49">
        <f>VLOOKUP(A910,'1_12'!A:O,15,0)</f>
        <v>12562.829999999998</v>
      </c>
      <c r="BJ910" s="73">
        <f t="shared" si="531"/>
        <v>-1397.3497745227342</v>
      </c>
      <c r="BK910" s="50">
        <f t="shared" si="532"/>
        <v>1.0665274581495299E-2</v>
      </c>
    </row>
    <row r="911" spans="1:63" x14ac:dyDescent="0.3">
      <c r="A911" s="77" t="s">
        <v>1429</v>
      </c>
      <c r="B911" s="77" t="s">
        <v>1053</v>
      </c>
      <c r="C911" s="77">
        <f>VLOOKUP(B911,Площадь!D:E,2,0)</f>
        <v>33.700000000000003</v>
      </c>
      <c r="D911" s="113"/>
      <c r="E911">
        <v>31</v>
      </c>
      <c r="F911">
        <v>28</v>
      </c>
      <c r="G911">
        <v>31</v>
      </c>
      <c r="H911">
        <v>30</v>
      </c>
      <c r="I911">
        <v>31</v>
      </c>
      <c r="J911">
        <v>30</v>
      </c>
      <c r="K911">
        <v>31</v>
      </c>
      <c r="L911">
        <v>31</v>
      </c>
      <c r="M911">
        <v>30</v>
      </c>
      <c r="N911">
        <v>31</v>
      </c>
      <c r="O911">
        <v>30</v>
      </c>
      <c r="P911">
        <v>31</v>
      </c>
      <c r="Q911">
        <f t="shared" si="533"/>
        <v>365</v>
      </c>
      <c r="R911" s="50">
        <f>VLOOKUP(B911,'Общие показания'!A:H,8,0)</f>
        <v>0.18803032414141574</v>
      </c>
      <c r="S911" s="50">
        <f>VLOOKUP(B911,'Общие показания'!A:P,16,0)</f>
        <v>1.9519696758585843</v>
      </c>
      <c r="T911" s="50">
        <f t="shared" si="501"/>
        <v>0</v>
      </c>
      <c r="U911" s="50">
        <f t="shared" si="502"/>
        <v>0</v>
      </c>
      <c r="V911" s="50">
        <f t="shared" si="503"/>
        <v>0</v>
      </c>
      <c r="W911" s="50">
        <f t="shared" si="504"/>
        <v>0.18803032414141574</v>
      </c>
      <c r="X911" s="50">
        <f t="shared" si="505"/>
        <v>0</v>
      </c>
      <c r="Y911" s="50"/>
      <c r="Z911" s="50"/>
      <c r="AA911" s="50"/>
      <c r="AB911" s="50"/>
      <c r="AC911" s="50"/>
      <c r="AD911" s="50">
        <f t="shared" si="506"/>
        <v>0.75659856263201697</v>
      </c>
      <c r="AE911" s="50">
        <f t="shared" si="507"/>
        <v>0.52667754656079269</v>
      </c>
      <c r="AF911" s="50">
        <f t="shared" si="508"/>
        <v>0.66869356666577473</v>
      </c>
      <c r="AG911" s="50">
        <f t="shared" si="509"/>
        <v>0</v>
      </c>
      <c r="AI911" s="50">
        <f t="shared" si="511"/>
        <v>0</v>
      </c>
      <c r="AJ911" s="50">
        <f t="shared" si="512"/>
        <v>0</v>
      </c>
      <c r="AK911" s="50">
        <f t="shared" si="513"/>
        <v>0</v>
      </c>
      <c r="AL911" s="50">
        <f t="shared" si="514"/>
        <v>0.38163203114457578</v>
      </c>
      <c r="AR911" s="50">
        <f t="shared" si="515"/>
        <v>0.50198458470694629</v>
      </c>
      <c r="AS911" s="50">
        <f t="shared" si="516"/>
        <v>0.44928866505811182</v>
      </c>
      <c r="AT911" s="50">
        <f t="shared" si="517"/>
        <v>0.61698406753937507</v>
      </c>
      <c r="AV911" s="49">
        <f t="shared" si="518"/>
        <v>0</v>
      </c>
      <c r="AW911" s="49">
        <f t="shared" si="519"/>
        <v>0</v>
      </c>
      <c r="AX911" s="49">
        <f t="shared" si="520"/>
        <v>0</v>
      </c>
      <c r="AY911" s="49">
        <f t="shared" si="521"/>
        <v>1529.1788400355042</v>
      </c>
      <c r="AZ911" s="49">
        <f t="shared" si="522"/>
        <v>0</v>
      </c>
      <c r="BA911" s="49">
        <f t="shared" si="523"/>
        <v>0</v>
      </c>
      <c r="BB911" s="49">
        <f t="shared" si="524"/>
        <v>0</v>
      </c>
      <c r="BC911" s="49">
        <f t="shared" si="525"/>
        <v>0</v>
      </c>
      <c r="BD911" s="49">
        <f t="shared" si="526"/>
        <v>0</v>
      </c>
      <c r="BE911" s="49">
        <f t="shared" si="527"/>
        <v>3378.4902573908194</v>
      </c>
      <c r="BF911" s="49">
        <f t="shared" si="528"/>
        <v>2619.8446598213227</v>
      </c>
      <c r="BG911" s="49">
        <f t="shared" si="529"/>
        <v>3451.2216141549366</v>
      </c>
      <c r="BH911" s="72">
        <f t="shared" si="530"/>
        <v>10978.735371402583</v>
      </c>
      <c r="BI911" s="49">
        <f>VLOOKUP(A911,'1_12'!A:O,15,0)</f>
        <v>13026.69</v>
      </c>
      <c r="BJ911" s="73">
        <f t="shared" si="531"/>
        <v>-2047.9546285974175</v>
      </c>
      <c r="BK911" s="50">
        <f t="shared" si="532"/>
        <v>1.0113475144532664E-2</v>
      </c>
    </row>
    <row r="912" spans="1:63" x14ac:dyDescent="0.3">
      <c r="A912" s="77" t="s">
        <v>2041</v>
      </c>
      <c r="B912" s="77" t="s">
        <v>928</v>
      </c>
      <c r="C912" s="77">
        <f>VLOOKUP(B912,Площадь!D:E,2,0)</f>
        <v>59</v>
      </c>
      <c r="D912" s="113"/>
      <c r="E912">
        <v>31</v>
      </c>
      <c r="F912">
        <v>28</v>
      </c>
      <c r="G912">
        <v>31</v>
      </c>
      <c r="H912">
        <v>30</v>
      </c>
      <c r="I912">
        <v>31</v>
      </c>
      <c r="J912">
        <v>30</v>
      </c>
      <c r="K912">
        <v>31</v>
      </c>
      <c r="L912">
        <v>31</v>
      </c>
      <c r="M912">
        <v>30</v>
      </c>
      <c r="N912">
        <v>31</v>
      </c>
      <c r="O912">
        <v>30</v>
      </c>
      <c r="P912">
        <v>31</v>
      </c>
      <c r="Q912">
        <f t="shared" si="533"/>
        <v>365</v>
      </c>
      <c r="R912" s="50">
        <f>VLOOKUP(B912,'Общие показания'!A:H,8,0)</f>
        <v>0.3291925556185023</v>
      </c>
      <c r="S912" s="50">
        <f>VLOOKUP(B912,'Общие показания'!A:P,16,0)</f>
        <v>2.3878074443814974</v>
      </c>
      <c r="T912" s="50">
        <f t="shared" si="501"/>
        <v>0</v>
      </c>
      <c r="U912" s="50">
        <f t="shared" si="502"/>
        <v>0</v>
      </c>
      <c r="V912" s="50">
        <f t="shared" si="503"/>
        <v>0</v>
      </c>
      <c r="W912" s="50">
        <f t="shared" si="504"/>
        <v>0.3291925556185023</v>
      </c>
      <c r="X912" s="50">
        <f t="shared" si="505"/>
        <v>0</v>
      </c>
      <c r="Y912" s="50"/>
      <c r="Z912" s="50"/>
      <c r="AA912" s="50"/>
      <c r="AB912" s="50"/>
      <c r="AC912" s="50"/>
      <c r="AD912" s="50">
        <f t="shared" si="506"/>
        <v>0.92553265688741959</v>
      </c>
      <c r="AE912" s="50">
        <f t="shared" si="507"/>
        <v>0.64427464320790717</v>
      </c>
      <c r="AF912" s="50">
        <f t="shared" si="508"/>
        <v>0.81800014428617085</v>
      </c>
      <c r="AG912" s="50">
        <f t="shared" si="509"/>
        <v>0</v>
      </c>
      <c r="AI912" s="50">
        <f t="shared" si="511"/>
        <v>0</v>
      </c>
      <c r="AJ912" s="50">
        <f t="shared" si="512"/>
        <v>0</v>
      </c>
      <c r="AK912" s="50">
        <f t="shared" si="513"/>
        <v>0</v>
      </c>
      <c r="AL912" s="50">
        <f t="shared" si="514"/>
        <v>0.66813916431839671</v>
      </c>
      <c r="AR912" s="50">
        <f t="shared" si="515"/>
        <v>0.87884541536230931</v>
      </c>
      <c r="AS912" s="50">
        <f t="shared" si="516"/>
        <v>0.78658846404832627</v>
      </c>
      <c r="AT912" s="50">
        <f t="shared" si="517"/>
        <v>1.0801798215081047</v>
      </c>
      <c r="AV912" s="49">
        <f t="shared" si="518"/>
        <v>0</v>
      </c>
      <c r="AW912" s="49">
        <f t="shared" si="519"/>
        <v>0</v>
      </c>
      <c r="AX912" s="49">
        <f t="shared" si="520"/>
        <v>0</v>
      </c>
      <c r="AY912" s="49">
        <f t="shared" si="521"/>
        <v>2677.1973757298142</v>
      </c>
      <c r="AZ912" s="49">
        <f t="shared" si="522"/>
        <v>0</v>
      </c>
      <c r="BA912" s="49">
        <f t="shared" si="523"/>
        <v>0</v>
      </c>
      <c r="BB912" s="49">
        <f t="shared" si="524"/>
        <v>0</v>
      </c>
      <c r="BC912" s="49">
        <f t="shared" si="525"/>
        <v>0</v>
      </c>
      <c r="BD912" s="49">
        <f t="shared" si="526"/>
        <v>0</v>
      </c>
      <c r="BE912" s="49">
        <f t="shared" si="527"/>
        <v>4843.6003220242828</v>
      </c>
      <c r="BF912" s="49">
        <f t="shared" si="528"/>
        <v>3840.9516905943428</v>
      </c>
      <c r="BG912" s="49">
        <f t="shared" si="529"/>
        <v>5095.3983729795218</v>
      </c>
      <c r="BH912" s="72">
        <f t="shared" si="530"/>
        <v>16457.14776132796</v>
      </c>
      <c r="BI912" s="49">
        <f>VLOOKUP(A912,'1_12'!A:O,15,0)</f>
        <v>22806.360000000004</v>
      </c>
      <c r="BJ912" s="73">
        <f t="shared" si="531"/>
        <v>-6349.2122386720439</v>
      </c>
      <c r="BK912" s="50">
        <f t="shared" si="532"/>
        <v>8.6592554593744875E-3</v>
      </c>
    </row>
    <row r="913" spans="1:63" x14ac:dyDescent="0.3">
      <c r="A913" s="77" t="s">
        <v>1951</v>
      </c>
      <c r="B913" s="77" t="s">
        <v>1150</v>
      </c>
      <c r="C913" s="77">
        <f>VLOOKUP(B913,Площадь!D:E,2,0)</f>
        <v>39.299999999999997</v>
      </c>
      <c r="D913" s="113"/>
      <c r="E913">
        <v>31</v>
      </c>
      <c r="F913">
        <v>28</v>
      </c>
      <c r="G913">
        <v>31</v>
      </c>
      <c r="H913">
        <v>30</v>
      </c>
      <c r="I913">
        <v>31</v>
      </c>
      <c r="J913">
        <v>30</v>
      </c>
      <c r="K913">
        <v>31</v>
      </c>
      <c r="L913">
        <v>31</v>
      </c>
      <c r="M913">
        <v>30</v>
      </c>
      <c r="N913">
        <v>31</v>
      </c>
      <c r="O913">
        <v>30</v>
      </c>
      <c r="P913">
        <v>31</v>
      </c>
      <c r="Q913">
        <f t="shared" si="533"/>
        <v>365</v>
      </c>
      <c r="R913" s="50">
        <f>VLOOKUP(B913,'Общие показания'!A:H,8,0)</f>
        <v>0</v>
      </c>
      <c r="S913" s="50">
        <f>VLOOKUP(B913,'Общие показания'!A:P,16,0)</f>
        <v>1.016</v>
      </c>
      <c r="T913" s="50">
        <f t="shared" si="501"/>
        <v>0</v>
      </c>
      <c r="U913" s="50">
        <f t="shared" si="502"/>
        <v>0</v>
      </c>
      <c r="V913" s="50">
        <f t="shared" si="503"/>
        <v>0</v>
      </c>
      <c r="W913" s="50">
        <f t="shared" si="504"/>
        <v>0</v>
      </c>
      <c r="X913" s="50">
        <f t="shared" si="505"/>
        <v>0</v>
      </c>
      <c r="Y913" s="50"/>
      <c r="Z913" s="50"/>
      <c r="AA913" s="50"/>
      <c r="AB913" s="50"/>
      <c r="AC913" s="50"/>
      <c r="AD913" s="50">
        <f t="shared" si="506"/>
        <v>0.39380946801645911</v>
      </c>
      <c r="AE913" s="50">
        <f t="shared" si="507"/>
        <v>0.27413560462736025</v>
      </c>
      <c r="AF913" s="50">
        <f t="shared" si="508"/>
        <v>0.34805492735618071</v>
      </c>
      <c r="AG913" s="50">
        <f t="shared" si="509"/>
        <v>0</v>
      </c>
      <c r="AI913" s="50">
        <f t="shared" si="511"/>
        <v>0</v>
      </c>
      <c r="AJ913" s="50">
        <f t="shared" si="512"/>
        <v>0</v>
      </c>
      <c r="AK913" s="50">
        <f t="shared" si="513"/>
        <v>0</v>
      </c>
      <c r="AL913" s="50">
        <f t="shared" si="514"/>
        <v>0.44504862979174553</v>
      </c>
      <c r="AR913" s="50">
        <f t="shared" si="515"/>
        <v>0.5854004207413348</v>
      </c>
      <c r="AS913" s="50">
        <f t="shared" si="516"/>
        <v>0.52394790910337663</v>
      </c>
      <c r="AT913" s="50">
        <f t="shared" si="517"/>
        <v>0.71950960991980517</v>
      </c>
      <c r="AV913" s="49">
        <f t="shared" si="518"/>
        <v>0</v>
      </c>
      <c r="AW913" s="49">
        <f t="shared" si="519"/>
        <v>0</v>
      </c>
      <c r="AX913" s="49">
        <f t="shared" si="520"/>
        <v>0</v>
      </c>
      <c r="AY913" s="49">
        <f t="shared" si="521"/>
        <v>1194.6707398677702</v>
      </c>
      <c r="AZ913" s="49">
        <f t="shared" si="522"/>
        <v>0</v>
      </c>
      <c r="BA913" s="49">
        <f t="shared" si="523"/>
        <v>0</v>
      </c>
      <c r="BB913" s="49">
        <f t="shared" si="524"/>
        <v>0</v>
      </c>
      <c r="BC913" s="49">
        <f t="shared" si="525"/>
        <v>0</v>
      </c>
      <c r="BD913" s="49">
        <f t="shared" si="526"/>
        <v>0</v>
      </c>
      <c r="BE913" s="49">
        <f t="shared" si="527"/>
        <v>2628.5518569858718</v>
      </c>
      <c r="BF913" s="49">
        <f t="shared" si="528"/>
        <v>2142.3434609182409</v>
      </c>
      <c r="BG913" s="49">
        <f t="shared" si="529"/>
        <v>2865.7275412821655</v>
      </c>
      <c r="BH913" s="72">
        <f t="shared" si="530"/>
        <v>8831.2935990540482</v>
      </c>
      <c r="BI913" s="49">
        <f>VLOOKUP(A913,'1_12'!A:O,15,0)</f>
        <v>15191.37</v>
      </c>
      <c r="BJ913" s="73">
        <f t="shared" si="531"/>
        <v>-6360.0764009459526</v>
      </c>
      <c r="BK913" s="50">
        <f t="shared" si="532"/>
        <v>6.9760529464721419E-3</v>
      </c>
    </row>
    <row r="914" spans="1:63" x14ac:dyDescent="0.3">
      <c r="A914" s="77" t="s">
        <v>1968</v>
      </c>
      <c r="B914" s="77" t="s">
        <v>225</v>
      </c>
      <c r="C914" s="77">
        <f>VLOOKUP(B914,Площадь!D:E,2,0)</f>
        <v>83.9</v>
      </c>
      <c r="D914" s="113"/>
      <c r="E914">
        <v>31</v>
      </c>
      <c r="F914">
        <v>28</v>
      </c>
      <c r="G914">
        <v>31</v>
      </c>
      <c r="H914">
        <v>30</v>
      </c>
      <c r="I914">
        <v>31</v>
      </c>
      <c r="J914">
        <v>30</v>
      </c>
      <c r="K914">
        <v>31</v>
      </c>
      <c r="L914">
        <v>31</v>
      </c>
      <c r="M914">
        <v>30</v>
      </c>
      <c r="N914">
        <v>31</v>
      </c>
      <c r="O914">
        <v>30</v>
      </c>
      <c r="P914">
        <v>31</v>
      </c>
      <c r="Q914">
        <f t="shared" si="533"/>
        <v>365</v>
      </c>
      <c r="R914" s="50">
        <f>VLOOKUP(B914,'Общие показания'!A:H,8,0)</f>
        <v>0.46812297315919227</v>
      </c>
      <c r="S914" s="50">
        <f>VLOOKUP(B914,'Общие показания'!A:P,16,0)</f>
        <v>5.9708770268408067</v>
      </c>
      <c r="T914" s="50">
        <f t="shared" si="501"/>
        <v>0</v>
      </c>
      <c r="U914" s="50">
        <f t="shared" si="502"/>
        <v>0</v>
      </c>
      <c r="V914" s="50">
        <f t="shared" si="503"/>
        <v>0</v>
      </c>
      <c r="W914" s="50">
        <f t="shared" si="504"/>
        <v>0.46812297315919227</v>
      </c>
      <c r="X914" s="50">
        <f t="shared" si="505"/>
        <v>0</v>
      </c>
      <c r="Y914" s="50"/>
      <c r="Z914" s="50"/>
      <c r="AA914" s="50"/>
      <c r="AB914" s="50"/>
      <c r="AC914" s="50"/>
      <c r="AD914" s="50">
        <f t="shared" si="506"/>
        <v>2.3143581747360975</v>
      </c>
      <c r="AE914" s="50">
        <f t="shared" si="507"/>
        <v>1.6110531337683265</v>
      </c>
      <c r="AF914" s="50">
        <f t="shared" si="508"/>
        <v>2.0454657183363829</v>
      </c>
      <c r="AG914" s="50">
        <f t="shared" si="509"/>
        <v>0</v>
      </c>
      <c r="AI914" s="50">
        <f t="shared" si="511"/>
        <v>0</v>
      </c>
      <c r="AJ914" s="50">
        <f t="shared" si="512"/>
        <v>0</v>
      </c>
      <c r="AK914" s="50">
        <f t="shared" si="513"/>
        <v>0</v>
      </c>
      <c r="AL914" s="50">
        <f t="shared" si="514"/>
        <v>0.95011654044599125</v>
      </c>
      <c r="AR914" s="50">
        <f t="shared" si="515"/>
        <v>1.2497479720152163</v>
      </c>
      <c r="AS914" s="50">
        <f t="shared" si="516"/>
        <v>1.1185554598924505</v>
      </c>
      <c r="AT914" s="50">
        <f t="shared" si="517"/>
        <v>1.5360523224496607</v>
      </c>
      <c r="AV914" s="49">
        <f t="shared" si="518"/>
        <v>0</v>
      </c>
      <c r="AW914" s="49">
        <f t="shared" si="519"/>
        <v>0</v>
      </c>
      <c r="AX914" s="49">
        <f t="shared" si="520"/>
        <v>0</v>
      </c>
      <c r="AY914" s="49">
        <f t="shared" si="521"/>
        <v>3807.0654207412108</v>
      </c>
      <c r="AZ914" s="49">
        <f t="shared" si="522"/>
        <v>0</v>
      </c>
      <c r="BA914" s="49">
        <f t="shared" si="523"/>
        <v>0</v>
      </c>
      <c r="BB914" s="49">
        <f t="shared" si="524"/>
        <v>0</v>
      </c>
      <c r="BC914" s="49">
        <f t="shared" si="525"/>
        <v>0</v>
      </c>
      <c r="BD914" s="49">
        <f t="shared" si="526"/>
        <v>0</v>
      </c>
      <c r="BE914" s="49">
        <f t="shared" si="527"/>
        <v>9567.3439760933579</v>
      </c>
      <c r="BF914" s="49">
        <f t="shared" si="528"/>
        <v>7327.2521244792442</v>
      </c>
      <c r="BG914" s="49">
        <f t="shared" si="529"/>
        <v>9614.0837679644246</v>
      </c>
      <c r="BH914" s="72">
        <f t="shared" si="530"/>
        <v>30315.745289278238</v>
      </c>
      <c r="BI914" s="49">
        <f>VLOOKUP(A914,'1_12'!A:O,15,0)</f>
        <v>32431.32</v>
      </c>
      <c r="BJ914" s="73">
        <f t="shared" si="531"/>
        <v>-2115.5747107217612</v>
      </c>
      <c r="BK914" s="50">
        <f t="shared" si="532"/>
        <v>1.1217195366312395E-2</v>
      </c>
    </row>
    <row r="915" spans="1:63" x14ac:dyDescent="0.3">
      <c r="A915" s="77" t="s">
        <v>1462</v>
      </c>
      <c r="B915" s="77" t="s">
        <v>732</v>
      </c>
      <c r="C915" s="77">
        <f>VLOOKUP(B915,Площадь!D:E,2,0)</f>
        <v>32.1</v>
      </c>
      <c r="D915" s="113"/>
      <c r="E915">
        <v>31</v>
      </c>
      <c r="F915">
        <v>28</v>
      </c>
      <c r="G915">
        <v>31</v>
      </c>
      <c r="H915">
        <v>30</v>
      </c>
      <c r="I915">
        <v>31</v>
      </c>
      <c r="J915">
        <v>30</v>
      </c>
      <c r="K915">
        <v>31</v>
      </c>
      <c r="L915">
        <v>31</v>
      </c>
      <c r="M915">
        <v>30</v>
      </c>
      <c r="N915">
        <v>31</v>
      </c>
      <c r="O915">
        <v>30</v>
      </c>
      <c r="P915">
        <v>31</v>
      </c>
      <c r="Q915">
        <f t="shared" si="533"/>
        <v>365</v>
      </c>
      <c r="R915" s="50">
        <f>VLOOKUP(B915,'Общие показания'!A:H,8,0)</f>
        <v>0.17910306839582923</v>
      </c>
      <c r="S915" s="50">
        <f>VLOOKUP(B915,'Общие показания'!A:P,16,0)</f>
        <v>0</v>
      </c>
      <c r="T915" s="50">
        <f t="shared" si="501"/>
        <v>0</v>
      </c>
      <c r="U915" s="50">
        <f t="shared" si="502"/>
        <v>0</v>
      </c>
      <c r="V915" s="50">
        <f t="shared" si="503"/>
        <v>0</v>
      </c>
      <c r="W915" s="50">
        <f t="shared" si="504"/>
        <v>0.17910306839582923</v>
      </c>
      <c r="X915" s="50">
        <f t="shared" si="505"/>
        <v>0</v>
      </c>
      <c r="Y915" s="50"/>
      <c r="Z915" s="50"/>
      <c r="AA915" s="50"/>
      <c r="AB915" s="50"/>
      <c r="AC915" s="50"/>
      <c r="AD915" s="50">
        <f t="shared" si="506"/>
        <v>0</v>
      </c>
      <c r="AE915" s="50">
        <f t="shared" si="507"/>
        <v>0</v>
      </c>
      <c r="AF915" s="50">
        <f t="shared" si="508"/>
        <v>0</v>
      </c>
      <c r="AG915" s="50">
        <f t="shared" si="509"/>
        <v>0</v>
      </c>
      <c r="AI915" s="50">
        <f t="shared" si="511"/>
        <v>0</v>
      </c>
      <c r="AJ915" s="50">
        <f t="shared" si="512"/>
        <v>0</v>
      </c>
      <c r="AK915" s="50">
        <f t="shared" si="513"/>
        <v>0</v>
      </c>
      <c r="AL915" s="50">
        <f t="shared" si="514"/>
        <v>0.36351300295967004</v>
      </c>
      <c r="AR915" s="50">
        <f t="shared" si="515"/>
        <v>0.47815148869712087</v>
      </c>
      <c r="AS915" s="50">
        <f t="shared" si="516"/>
        <v>0.42795745247375039</v>
      </c>
      <c r="AT915" s="50">
        <f t="shared" si="517"/>
        <v>0.58769105543068068</v>
      </c>
      <c r="AV915" s="49">
        <f t="shared" si="518"/>
        <v>0</v>
      </c>
      <c r="AW915" s="49">
        <f t="shared" si="519"/>
        <v>0</v>
      </c>
      <c r="AX915" s="49">
        <f t="shared" si="520"/>
        <v>0</v>
      </c>
      <c r="AY915" s="49">
        <f t="shared" si="521"/>
        <v>1456.5768773038481</v>
      </c>
      <c r="AZ915" s="49">
        <f t="shared" si="522"/>
        <v>0</v>
      </c>
      <c r="BA915" s="49">
        <f t="shared" si="523"/>
        <v>0</v>
      </c>
      <c r="BB915" s="49">
        <f t="shared" si="524"/>
        <v>0</v>
      </c>
      <c r="BC915" s="49">
        <f t="shared" si="525"/>
        <v>0</v>
      </c>
      <c r="BD915" s="49">
        <f t="shared" si="526"/>
        <v>0</v>
      </c>
      <c r="BE915" s="49">
        <f t="shared" si="527"/>
        <v>1283.5307301990035</v>
      </c>
      <c r="BF915" s="49">
        <f t="shared" si="528"/>
        <v>1148.7918671224365</v>
      </c>
      <c r="BG915" s="49">
        <f t="shared" si="529"/>
        <v>1577.574361555902</v>
      </c>
      <c r="BH915" s="72">
        <f t="shared" si="530"/>
        <v>5466.4738361811897</v>
      </c>
      <c r="BI915" s="49">
        <f>VLOOKUP(A915,'1_12'!A:O,15,0)</f>
        <v>12408.210000000003</v>
      </c>
      <c r="BJ915" s="73">
        <f t="shared" si="531"/>
        <v>-6941.7361638188131</v>
      </c>
      <c r="BK915" s="50">
        <f t="shared" si="532"/>
        <v>5.2866460746548577E-3</v>
      </c>
    </row>
    <row r="916" spans="1:63" x14ac:dyDescent="0.3">
      <c r="A916" s="77" t="s">
        <v>1887</v>
      </c>
      <c r="B916" s="77" t="s">
        <v>994</v>
      </c>
      <c r="C916" s="77">
        <f>VLOOKUP(B916,Площадь!D:E,2,0)</f>
        <v>31.8</v>
      </c>
      <c r="D916" s="113"/>
      <c r="E916">
        <v>31</v>
      </c>
      <c r="F916">
        <v>28</v>
      </c>
      <c r="G916">
        <v>31</v>
      </c>
      <c r="H916">
        <v>30</v>
      </c>
      <c r="I916">
        <v>31</v>
      </c>
      <c r="J916">
        <v>30</v>
      </c>
      <c r="K916">
        <v>31</v>
      </c>
      <c r="L916">
        <v>31</v>
      </c>
      <c r="M916">
        <v>30</v>
      </c>
      <c r="N916">
        <v>31</v>
      </c>
      <c r="O916">
        <v>30</v>
      </c>
      <c r="P916">
        <v>31</v>
      </c>
      <c r="Q916">
        <f t="shared" si="533"/>
        <v>365</v>
      </c>
      <c r="R916" s="50">
        <f>VLOOKUP(B916,'Общие показания'!A:H,8,0)</f>
        <v>0.17742920794353176</v>
      </c>
      <c r="S916" s="50">
        <f>VLOOKUP(B916,'Общие показания'!A:P,16,0)</f>
        <v>1.4345707920564683</v>
      </c>
      <c r="T916" s="50">
        <f t="shared" si="501"/>
        <v>0</v>
      </c>
      <c r="U916" s="50">
        <f t="shared" si="502"/>
        <v>0</v>
      </c>
      <c r="V916" s="50">
        <f t="shared" si="503"/>
        <v>0</v>
      </c>
      <c r="W916" s="50">
        <f t="shared" si="504"/>
        <v>0.17742920794353176</v>
      </c>
      <c r="X916" s="50">
        <f t="shared" si="505"/>
        <v>0</v>
      </c>
      <c r="Y916" s="50"/>
      <c r="Z916" s="50"/>
      <c r="AA916" s="50"/>
      <c r="AB916" s="50"/>
      <c r="AC916" s="50"/>
      <c r="AD916" s="50">
        <f t="shared" si="506"/>
        <v>0.55605074847609071</v>
      </c>
      <c r="AE916" s="50">
        <f t="shared" si="507"/>
        <v>0.38707375143814077</v>
      </c>
      <c r="AF916" s="50">
        <f t="shared" si="508"/>
        <v>0.49144629214223684</v>
      </c>
      <c r="AG916" s="50">
        <f t="shared" si="509"/>
        <v>0</v>
      </c>
      <c r="AI916" s="50">
        <f t="shared" si="511"/>
        <v>0</v>
      </c>
      <c r="AJ916" s="50">
        <f t="shared" si="512"/>
        <v>0</v>
      </c>
      <c r="AK916" s="50">
        <f t="shared" si="513"/>
        <v>0</v>
      </c>
      <c r="AL916" s="50">
        <f t="shared" si="514"/>
        <v>0.36011568517500026</v>
      </c>
      <c r="AR916" s="50">
        <f t="shared" si="515"/>
        <v>0.47368278319527862</v>
      </c>
      <c r="AS916" s="50">
        <f t="shared" si="516"/>
        <v>0.42395785011418263</v>
      </c>
      <c r="AT916" s="50">
        <f t="shared" si="517"/>
        <v>0.5821986156603004</v>
      </c>
      <c r="AV916" s="49">
        <f t="shared" si="518"/>
        <v>0</v>
      </c>
      <c r="AW916" s="49">
        <f t="shared" si="519"/>
        <v>0</v>
      </c>
      <c r="AX916" s="49">
        <f t="shared" si="520"/>
        <v>0</v>
      </c>
      <c r="AY916" s="49">
        <f t="shared" si="521"/>
        <v>1442.9640092916627</v>
      </c>
      <c r="AZ916" s="49">
        <f t="shared" si="522"/>
        <v>0</v>
      </c>
      <c r="BA916" s="49">
        <f t="shared" si="523"/>
        <v>0</v>
      </c>
      <c r="BB916" s="49">
        <f t="shared" si="524"/>
        <v>0</v>
      </c>
      <c r="BC916" s="49">
        <f t="shared" si="525"/>
        <v>0</v>
      </c>
      <c r="BD916" s="49">
        <f t="shared" si="526"/>
        <v>0</v>
      </c>
      <c r="BE916" s="49">
        <f t="shared" si="527"/>
        <v>2764.1755030773575</v>
      </c>
      <c r="BF916" s="49">
        <f t="shared" si="528"/>
        <v>2177.1007899429947</v>
      </c>
      <c r="BG916" s="49">
        <f t="shared" si="529"/>
        <v>2882.049444708819</v>
      </c>
      <c r="BH916" s="72">
        <f t="shared" si="530"/>
        <v>9266.2897470208336</v>
      </c>
      <c r="BI916" s="49">
        <f>VLOOKUP(A916,'1_12'!A:O,15,0)</f>
        <v>12292.199999999997</v>
      </c>
      <c r="BJ916" s="73">
        <f t="shared" si="531"/>
        <v>-3025.9102529791635</v>
      </c>
      <c r="BK916" s="50">
        <f t="shared" si="532"/>
        <v>9.0460034961864829E-3</v>
      </c>
    </row>
    <row r="917" spans="1:63" x14ac:dyDescent="0.3">
      <c r="A917" s="77" t="s">
        <v>2149</v>
      </c>
      <c r="B917" s="77" t="s">
        <v>735</v>
      </c>
      <c r="C917" s="77">
        <f>VLOOKUP(B917,Площадь!D:E,2,0)</f>
        <v>39.1</v>
      </c>
      <c r="D917" s="113"/>
      <c r="E917">
        <v>31</v>
      </c>
      <c r="F917">
        <v>28</v>
      </c>
      <c r="G917">
        <v>31</v>
      </c>
      <c r="H917">
        <v>30</v>
      </c>
      <c r="I917">
        <v>31</v>
      </c>
      <c r="J917">
        <v>30</v>
      </c>
      <c r="K917">
        <v>31</v>
      </c>
      <c r="L917">
        <v>31</v>
      </c>
      <c r="M917">
        <v>30</v>
      </c>
      <c r="N917">
        <v>31</v>
      </c>
      <c r="O917">
        <v>30</v>
      </c>
      <c r="P917">
        <v>31</v>
      </c>
      <c r="Q917">
        <f t="shared" si="533"/>
        <v>365</v>
      </c>
      <c r="R917" s="50">
        <f>VLOOKUP(B917,'Общие показания'!A:H,8,0)</f>
        <v>0.21815981228277018</v>
      </c>
      <c r="S917" s="50">
        <f>VLOOKUP(B917,'Общие показания'!A:P,16,0)</f>
        <v>1.1198401877172293</v>
      </c>
      <c r="T917" s="50">
        <f t="shared" si="501"/>
        <v>0</v>
      </c>
      <c r="U917" s="50">
        <f t="shared" si="502"/>
        <v>0</v>
      </c>
      <c r="V917" s="50">
        <f t="shared" si="503"/>
        <v>0</v>
      </c>
      <c r="W917" s="50">
        <f t="shared" si="504"/>
        <v>0.21815981228277018</v>
      </c>
      <c r="X917" s="50">
        <f t="shared" si="505"/>
        <v>0</v>
      </c>
      <c r="Y917" s="50"/>
      <c r="Z917" s="50"/>
      <c r="AA917" s="50"/>
      <c r="AB917" s="50"/>
      <c r="AC917" s="50"/>
      <c r="AD917" s="50">
        <f t="shared" si="506"/>
        <v>0.43405872892556474</v>
      </c>
      <c r="AE917" s="50">
        <f t="shared" si="507"/>
        <v>0.30215360919870005</v>
      </c>
      <c r="AF917" s="50">
        <f t="shared" si="508"/>
        <v>0.38362784959296459</v>
      </c>
      <c r="AG917" s="50">
        <f t="shared" si="509"/>
        <v>0</v>
      </c>
      <c r="AI917" s="50">
        <f t="shared" si="511"/>
        <v>0</v>
      </c>
      <c r="AJ917" s="50">
        <f t="shared" si="512"/>
        <v>0</v>
      </c>
      <c r="AK917" s="50">
        <f t="shared" si="513"/>
        <v>0</v>
      </c>
      <c r="AL917" s="50">
        <f t="shared" si="514"/>
        <v>0.4427837512686324</v>
      </c>
      <c r="AR917" s="50">
        <f t="shared" si="515"/>
        <v>0.58242128374010671</v>
      </c>
      <c r="AS917" s="50">
        <f t="shared" si="516"/>
        <v>0.52128150753033142</v>
      </c>
      <c r="AT917" s="50">
        <f t="shared" si="517"/>
        <v>0.71584798340621847</v>
      </c>
      <c r="AV917" s="49">
        <f t="shared" si="518"/>
        <v>0</v>
      </c>
      <c r="AW917" s="49">
        <f t="shared" si="519"/>
        <v>0</v>
      </c>
      <c r="AX917" s="49">
        <f t="shared" si="520"/>
        <v>0</v>
      </c>
      <c r="AY917" s="49">
        <f t="shared" si="521"/>
        <v>1774.2104642548431</v>
      </c>
      <c r="AZ917" s="49">
        <f t="shared" si="522"/>
        <v>0</v>
      </c>
      <c r="BA917" s="49">
        <f t="shared" si="523"/>
        <v>0</v>
      </c>
      <c r="BB917" s="49">
        <f t="shared" si="524"/>
        <v>0</v>
      </c>
      <c r="BC917" s="49">
        <f t="shared" si="525"/>
        <v>0</v>
      </c>
      <c r="BD917" s="49">
        <f t="shared" si="526"/>
        <v>0</v>
      </c>
      <c r="BE917" s="49">
        <f t="shared" si="527"/>
        <v>2728.598286799222</v>
      </c>
      <c r="BF917" s="49">
        <f t="shared" si="528"/>
        <v>2210.3962899427429</v>
      </c>
      <c r="BG917" s="49">
        <f t="shared" si="529"/>
        <v>2951.3889470696868</v>
      </c>
      <c r="BH917" s="72">
        <f t="shared" si="530"/>
        <v>9664.5939880664955</v>
      </c>
      <c r="BI917" s="49">
        <f>VLOOKUP(A917,'1_12'!A:O,15,0)</f>
        <v>15114.06</v>
      </c>
      <c r="BJ917" s="73">
        <f t="shared" si="531"/>
        <v>-5449.466011933504</v>
      </c>
      <c r="BK917" s="50">
        <f t="shared" si="532"/>
        <v>7.6733472419976308E-3</v>
      </c>
    </row>
    <row r="918" spans="1:63" x14ac:dyDescent="0.3">
      <c r="A918" s="77" t="s">
        <v>2035</v>
      </c>
      <c r="B918" s="77" t="s">
        <v>696</v>
      </c>
      <c r="C918" s="77">
        <f>VLOOKUP(B918,Площадь!D:E,2,0)</f>
        <v>62</v>
      </c>
      <c r="D918" s="113"/>
      <c r="E918">
        <v>31</v>
      </c>
      <c r="F918">
        <v>28</v>
      </c>
      <c r="G918">
        <v>31</v>
      </c>
      <c r="H918">
        <v>30</v>
      </c>
      <c r="I918">
        <v>31</v>
      </c>
      <c r="J918">
        <v>30</v>
      </c>
      <c r="K918">
        <v>31</v>
      </c>
      <c r="L918">
        <v>31</v>
      </c>
      <c r="M918">
        <v>30</v>
      </c>
      <c r="N918">
        <v>31</v>
      </c>
      <c r="O918">
        <v>30</v>
      </c>
      <c r="P918">
        <v>31</v>
      </c>
      <c r="Q918">
        <f t="shared" si="533"/>
        <v>365</v>
      </c>
      <c r="R918" s="50">
        <f>VLOOKUP(B918,'Общие показания'!A:H,8,0)</f>
        <v>0.43</v>
      </c>
      <c r="S918" s="50">
        <f>VLOOKUP(B918,'Общие показания'!A:P,16,0)</f>
        <v>1.8460000000000001</v>
      </c>
      <c r="T918" s="50">
        <f t="shared" si="501"/>
        <v>0</v>
      </c>
      <c r="U918" s="50">
        <f t="shared" si="502"/>
        <v>0</v>
      </c>
      <c r="V918" s="50">
        <f t="shared" si="503"/>
        <v>0</v>
      </c>
      <c r="W918" s="50">
        <f t="shared" si="504"/>
        <v>0.43</v>
      </c>
      <c r="X918" s="50">
        <f t="shared" si="505"/>
        <v>0</v>
      </c>
      <c r="Y918" s="50"/>
      <c r="Z918" s="50"/>
      <c r="AA918" s="50"/>
      <c r="AB918" s="50"/>
      <c r="AC918" s="50"/>
      <c r="AD918" s="50">
        <f t="shared" si="506"/>
        <v>0.7155238956283303</v>
      </c>
      <c r="AE918" s="50">
        <f t="shared" si="507"/>
        <v>0.49808496667530222</v>
      </c>
      <c r="AF918" s="50">
        <f t="shared" si="508"/>
        <v>0.63239113769636768</v>
      </c>
      <c r="AG918" s="50">
        <f t="shared" si="509"/>
        <v>0</v>
      </c>
      <c r="AI918" s="50">
        <f t="shared" si="511"/>
        <v>0</v>
      </c>
      <c r="AJ918" s="50">
        <f t="shared" si="512"/>
        <v>0</v>
      </c>
      <c r="AK918" s="50">
        <f t="shared" si="513"/>
        <v>0</v>
      </c>
      <c r="AL918" s="50">
        <f t="shared" si="514"/>
        <v>0.70211234216509477</v>
      </c>
      <c r="AR918" s="50">
        <f t="shared" si="515"/>
        <v>0.92353247038073183</v>
      </c>
      <c r="AS918" s="50">
        <f t="shared" si="516"/>
        <v>0.82658448764400383</v>
      </c>
      <c r="AT918" s="50">
        <f t="shared" si="517"/>
        <v>1.1351042192119065</v>
      </c>
      <c r="AV918" s="49">
        <f t="shared" si="518"/>
        <v>0</v>
      </c>
      <c r="AW918" s="49">
        <f t="shared" si="519"/>
        <v>0</v>
      </c>
      <c r="AX918" s="49">
        <f t="shared" si="520"/>
        <v>0</v>
      </c>
      <c r="AY918" s="49">
        <f t="shared" si="521"/>
        <v>3038.9970868142937</v>
      </c>
      <c r="AZ918" s="49">
        <f t="shared" si="522"/>
        <v>0</v>
      </c>
      <c r="BA918" s="49">
        <f t="shared" si="523"/>
        <v>0</v>
      </c>
      <c r="BB918" s="49">
        <f t="shared" si="524"/>
        <v>0</v>
      </c>
      <c r="BC918" s="49">
        <f t="shared" si="525"/>
        <v>0</v>
      </c>
      <c r="BD918" s="49">
        <f t="shared" si="526"/>
        <v>0</v>
      </c>
      <c r="BE918" s="49">
        <f t="shared" si="527"/>
        <v>4399.8173466600865</v>
      </c>
      <c r="BF918" s="49">
        <f t="shared" si="528"/>
        <v>3555.8896963965726</v>
      </c>
      <c r="BG918" s="49">
        <f t="shared" si="529"/>
        <v>4744.5938362702955</v>
      </c>
      <c r="BH918" s="72">
        <f t="shared" si="530"/>
        <v>15739.297966141246</v>
      </c>
      <c r="BI918" s="49">
        <f>VLOOKUP(A918,'1_12'!A:O,15,0)</f>
        <v>23966.01</v>
      </c>
      <c r="BJ918" s="73">
        <f t="shared" si="531"/>
        <v>-8226.712033858752</v>
      </c>
      <c r="BK918" s="50">
        <f t="shared" si="532"/>
        <v>7.880824622851796E-3</v>
      </c>
    </row>
    <row r="919" spans="1:63" x14ac:dyDescent="0.3">
      <c r="A919" s="77" t="s">
        <v>2244</v>
      </c>
      <c r="B919" s="77" t="s">
        <v>744</v>
      </c>
      <c r="C919" s="77">
        <f>VLOOKUP(B919,Площадь!D:E,2,0)</f>
        <v>32.5</v>
      </c>
      <c r="D919" s="113"/>
      <c r="E919">
        <v>31</v>
      </c>
      <c r="F919">
        <v>28</v>
      </c>
      <c r="G919">
        <v>31</v>
      </c>
      <c r="H919">
        <v>30</v>
      </c>
      <c r="I919">
        <v>31</v>
      </c>
      <c r="J919">
        <v>30</v>
      </c>
      <c r="K919">
        <v>31</v>
      </c>
      <c r="L919">
        <v>31</v>
      </c>
      <c r="M919">
        <v>30</v>
      </c>
      <c r="N919">
        <v>31</v>
      </c>
      <c r="O919">
        <v>30</v>
      </c>
      <c r="P919">
        <v>31</v>
      </c>
      <c r="Q919">
        <f t="shared" si="533"/>
        <v>365</v>
      </c>
      <c r="R919" s="50">
        <f>VLOOKUP(B919,'Общие показания'!A:H,8,0)</f>
        <v>0.2</v>
      </c>
      <c r="S919" s="50">
        <f>VLOOKUP(B919,'Общие показания'!A:P,16,0)</f>
        <v>0</v>
      </c>
      <c r="T919" s="50">
        <f t="shared" si="501"/>
        <v>0</v>
      </c>
      <c r="U919" s="50">
        <f t="shared" si="502"/>
        <v>0</v>
      </c>
      <c r="V919" s="50">
        <f t="shared" si="503"/>
        <v>0</v>
      </c>
      <c r="W919" s="50">
        <f t="shared" si="504"/>
        <v>0.2</v>
      </c>
      <c r="X919" s="50">
        <f t="shared" si="505"/>
        <v>0</v>
      </c>
      <c r="Y919" s="50"/>
      <c r="Z919" s="50"/>
      <c r="AA919" s="50"/>
      <c r="AB919" s="50"/>
      <c r="AC919" s="50"/>
      <c r="AD919" s="50">
        <f t="shared" si="506"/>
        <v>0</v>
      </c>
      <c r="AE919" s="50">
        <f t="shared" si="507"/>
        <v>0</v>
      </c>
      <c r="AF919" s="50">
        <f t="shared" si="508"/>
        <v>0</v>
      </c>
      <c r="AG919" s="50">
        <f t="shared" si="509"/>
        <v>0</v>
      </c>
      <c r="AI919" s="50">
        <f t="shared" si="511"/>
        <v>0</v>
      </c>
      <c r="AJ919" s="50">
        <f t="shared" si="512"/>
        <v>0</v>
      </c>
      <c r="AK919" s="50">
        <f t="shared" si="513"/>
        <v>0</v>
      </c>
      <c r="AL919" s="50">
        <f t="shared" si="514"/>
        <v>0.36804276000589647</v>
      </c>
      <c r="AR919" s="50">
        <f t="shared" si="515"/>
        <v>0.48410976269957717</v>
      </c>
      <c r="AS919" s="50">
        <f t="shared" si="516"/>
        <v>0.43329025561984069</v>
      </c>
      <c r="AT919" s="50">
        <f t="shared" si="517"/>
        <v>0.59501430845785419</v>
      </c>
      <c r="AV919" s="49">
        <f t="shared" si="518"/>
        <v>0</v>
      </c>
      <c r="AW919" s="49">
        <f t="shared" si="519"/>
        <v>0</v>
      </c>
      <c r="AX919" s="49">
        <f t="shared" si="520"/>
        <v>0</v>
      </c>
      <c r="AY919" s="49">
        <f t="shared" si="521"/>
        <v>1524.8312632494283</v>
      </c>
      <c r="AZ919" s="49">
        <f t="shared" si="522"/>
        <v>0</v>
      </c>
      <c r="BA919" s="49">
        <f t="shared" si="523"/>
        <v>0</v>
      </c>
      <c r="BB919" s="49">
        <f t="shared" si="524"/>
        <v>0</v>
      </c>
      <c r="BC919" s="49">
        <f t="shared" si="525"/>
        <v>0</v>
      </c>
      <c r="BD919" s="49">
        <f t="shared" si="526"/>
        <v>0</v>
      </c>
      <c r="BE919" s="49">
        <f t="shared" si="527"/>
        <v>1299.5248826002371</v>
      </c>
      <c r="BF919" s="49">
        <f t="shared" si="528"/>
        <v>1163.1070305756757</v>
      </c>
      <c r="BG919" s="49">
        <f t="shared" si="529"/>
        <v>1597.2326090519255</v>
      </c>
      <c r="BH919" s="72">
        <f t="shared" si="530"/>
        <v>5584.6957854772663</v>
      </c>
      <c r="BI919" s="49">
        <f>VLOOKUP(A919,'1_12'!A:O,15,0)</f>
        <v>12562.829999999998</v>
      </c>
      <c r="BJ919" s="73">
        <f t="shared" si="531"/>
        <v>-6978.1342145227318</v>
      </c>
      <c r="BK919" s="50">
        <f t="shared" si="532"/>
        <v>5.3345053507260739E-3</v>
      </c>
    </row>
    <row r="920" spans="1:63" x14ac:dyDescent="0.3">
      <c r="A920" s="77" t="s">
        <v>2008</v>
      </c>
      <c r="B920" s="77" t="s">
        <v>825</v>
      </c>
      <c r="C920" s="77">
        <f>VLOOKUP(B920,Площадь!D:E,2,0)</f>
        <v>33.700000000000003</v>
      </c>
      <c r="D920" s="113"/>
      <c r="E920">
        <v>31</v>
      </c>
      <c r="F920">
        <v>28</v>
      </c>
      <c r="G920">
        <v>31</v>
      </c>
      <c r="H920">
        <v>30</v>
      </c>
      <c r="I920">
        <v>31</v>
      </c>
      <c r="J920">
        <v>30</v>
      </c>
      <c r="K920">
        <v>31</v>
      </c>
      <c r="L920">
        <v>31</v>
      </c>
      <c r="M920">
        <v>30</v>
      </c>
      <c r="N920">
        <v>31</v>
      </c>
      <c r="O920">
        <v>30</v>
      </c>
      <c r="P920">
        <v>31</v>
      </c>
      <c r="Q920">
        <f t="shared" si="533"/>
        <v>365</v>
      </c>
      <c r="R920" s="50">
        <f>VLOOKUP(B920,'Общие показания'!A:H,8,0)</f>
        <v>0.185</v>
      </c>
      <c r="S920" s="50">
        <f>VLOOKUP(B920,'Общие показания'!A:P,16,0)</f>
        <v>0.75200000000000067</v>
      </c>
      <c r="T920" s="50">
        <f t="shared" si="501"/>
        <v>0</v>
      </c>
      <c r="U920" s="50">
        <f t="shared" si="502"/>
        <v>0</v>
      </c>
      <c r="V920" s="50">
        <f t="shared" si="503"/>
        <v>0</v>
      </c>
      <c r="W920" s="50">
        <f t="shared" si="504"/>
        <v>0.185</v>
      </c>
      <c r="X920" s="50">
        <f t="shared" si="505"/>
        <v>0</v>
      </c>
      <c r="Y920" s="50"/>
      <c r="Z920" s="50"/>
      <c r="AA920" s="50"/>
      <c r="AB920" s="50"/>
      <c r="AC920" s="50"/>
      <c r="AD920" s="50">
        <f t="shared" si="506"/>
        <v>0.29148102357123773</v>
      </c>
      <c r="AE920" s="50">
        <f t="shared" si="507"/>
        <v>0.20290351838560539</v>
      </c>
      <c r="AF920" s="50">
        <f t="shared" si="508"/>
        <v>0.25761545804315761</v>
      </c>
      <c r="AG920" s="50">
        <f t="shared" si="509"/>
        <v>0</v>
      </c>
      <c r="AI920" s="50">
        <f t="shared" si="511"/>
        <v>0</v>
      </c>
      <c r="AJ920" s="50">
        <f t="shared" si="512"/>
        <v>0</v>
      </c>
      <c r="AK920" s="50">
        <f t="shared" si="513"/>
        <v>0</v>
      </c>
      <c r="AL920" s="50">
        <f t="shared" si="514"/>
        <v>0.38163203114457578</v>
      </c>
      <c r="AR920" s="50">
        <f t="shared" si="515"/>
        <v>0.50198458470694629</v>
      </c>
      <c r="AS920" s="50">
        <f t="shared" si="516"/>
        <v>0.44928866505811182</v>
      </c>
      <c r="AT920" s="50">
        <f t="shared" si="517"/>
        <v>0.61698406753937507</v>
      </c>
      <c r="AV920" s="49">
        <f t="shared" si="518"/>
        <v>0</v>
      </c>
      <c r="AW920" s="49">
        <f t="shared" si="519"/>
        <v>0</v>
      </c>
      <c r="AX920" s="49">
        <f t="shared" si="520"/>
        <v>0</v>
      </c>
      <c r="AY920" s="49">
        <f t="shared" si="521"/>
        <v>1521.0443591232536</v>
      </c>
      <c r="AZ920" s="49">
        <f t="shared" si="522"/>
        <v>0</v>
      </c>
      <c r="BA920" s="49">
        <f t="shared" si="523"/>
        <v>0</v>
      </c>
      <c r="BB920" s="49">
        <f t="shared" si="524"/>
        <v>0</v>
      </c>
      <c r="BC920" s="49">
        <f t="shared" si="525"/>
        <v>0</v>
      </c>
      <c r="BD920" s="49">
        <f t="shared" si="526"/>
        <v>0</v>
      </c>
      <c r="BE920" s="49">
        <f t="shared" si="527"/>
        <v>2129.9473402376261</v>
      </c>
      <c r="BF920" s="49">
        <f t="shared" si="528"/>
        <v>1750.7186095489767</v>
      </c>
      <c r="BG920" s="49">
        <f t="shared" si="529"/>
        <v>2347.7399824927279</v>
      </c>
      <c r="BH920" s="72">
        <f t="shared" si="530"/>
        <v>7749.4502914025843</v>
      </c>
      <c r="BI920" s="49">
        <f>VLOOKUP(A920,'1_12'!A:O,15,0)</f>
        <v>13026.69</v>
      </c>
      <c r="BJ920" s="73">
        <f t="shared" si="531"/>
        <v>-5277.2397085974162</v>
      </c>
      <c r="BK920" s="50">
        <f t="shared" si="532"/>
        <v>7.1386976964614478E-3</v>
      </c>
    </row>
    <row r="921" spans="1:63" x14ac:dyDescent="0.3">
      <c r="A921" s="77" t="s">
        <v>2031</v>
      </c>
      <c r="B921" s="77" t="s">
        <v>809</v>
      </c>
      <c r="C921" s="77">
        <f>VLOOKUP(B921,Площадь!D:E,2,0)</f>
        <v>59</v>
      </c>
      <c r="D921" s="113"/>
      <c r="E921">
        <v>31</v>
      </c>
      <c r="F921">
        <v>28</v>
      </c>
      <c r="G921">
        <v>31</v>
      </c>
      <c r="H921">
        <v>30</v>
      </c>
      <c r="I921">
        <v>31</v>
      </c>
      <c r="J921">
        <v>30</v>
      </c>
      <c r="K921">
        <v>31</v>
      </c>
      <c r="L921">
        <v>31</v>
      </c>
      <c r="M921">
        <v>30</v>
      </c>
      <c r="N921">
        <v>31</v>
      </c>
      <c r="O921">
        <v>30</v>
      </c>
      <c r="P921">
        <v>31</v>
      </c>
      <c r="Q921">
        <f t="shared" si="533"/>
        <v>365</v>
      </c>
      <c r="R921" s="50">
        <f>VLOOKUP(B921,'Общие показания'!A:H,8,0)</f>
        <v>0.3291925556185023</v>
      </c>
      <c r="S921" s="50">
        <f>VLOOKUP(B921,'Общие показания'!A:P,16,0)</f>
        <v>1.3438074443814969</v>
      </c>
      <c r="T921" s="50">
        <f t="shared" si="501"/>
        <v>0</v>
      </c>
      <c r="U921" s="50">
        <f t="shared" si="502"/>
        <v>0</v>
      </c>
      <c r="V921" s="50">
        <f t="shared" si="503"/>
        <v>0</v>
      </c>
      <c r="W921" s="50">
        <f t="shared" si="504"/>
        <v>0.3291925556185023</v>
      </c>
      <c r="X921" s="50">
        <f t="shared" si="505"/>
        <v>0</v>
      </c>
      <c r="Y921" s="50"/>
      <c r="Z921" s="50"/>
      <c r="AA921" s="50"/>
      <c r="AB921" s="50"/>
      <c r="AC921" s="50"/>
      <c r="AD921" s="50">
        <f t="shared" si="506"/>
        <v>0.52087017203586095</v>
      </c>
      <c r="AE921" s="50">
        <f t="shared" si="507"/>
        <v>0.36258412034278487</v>
      </c>
      <c r="AF921" s="50">
        <f t="shared" si="508"/>
        <v>0.46035315200285115</v>
      </c>
      <c r="AG921" s="50">
        <f t="shared" si="509"/>
        <v>0</v>
      </c>
      <c r="AI921" s="50">
        <f t="shared" si="511"/>
        <v>0</v>
      </c>
      <c r="AJ921" s="50">
        <f t="shared" si="512"/>
        <v>0</v>
      </c>
      <c r="AK921" s="50">
        <f t="shared" si="513"/>
        <v>0</v>
      </c>
      <c r="AL921" s="50">
        <f t="shared" si="514"/>
        <v>0.66813916431839671</v>
      </c>
      <c r="AR921" s="50">
        <f t="shared" si="515"/>
        <v>0.87884541536230931</v>
      </c>
      <c r="AS921" s="50">
        <f t="shared" si="516"/>
        <v>0.78658846404832627</v>
      </c>
      <c r="AT921" s="50">
        <f t="shared" si="517"/>
        <v>1.0801798215081047</v>
      </c>
      <c r="AV921" s="49">
        <f t="shared" si="518"/>
        <v>0</v>
      </c>
      <c r="AW921" s="49">
        <f t="shared" si="519"/>
        <v>0</v>
      </c>
      <c r="AX921" s="49">
        <f t="shared" si="520"/>
        <v>0</v>
      </c>
      <c r="AY921" s="49">
        <f t="shared" si="521"/>
        <v>2677.1973757298142</v>
      </c>
      <c r="AZ921" s="49">
        <f t="shared" si="522"/>
        <v>0</v>
      </c>
      <c r="BA921" s="49">
        <f t="shared" si="523"/>
        <v>0</v>
      </c>
      <c r="BB921" s="49">
        <f t="shared" si="524"/>
        <v>0</v>
      </c>
      <c r="BC921" s="49">
        <f t="shared" si="525"/>
        <v>0</v>
      </c>
      <c r="BD921" s="49">
        <f t="shared" si="526"/>
        <v>0</v>
      </c>
      <c r="BE921" s="49">
        <f t="shared" si="527"/>
        <v>3757.3405341881521</v>
      </c>
      <c r="BF921" s="49">
        <f t="shared" si="528"/>
        <v>3084.7929186361234</v>
      </c>
      <c r="BG921" s="49">
        <f t="shared" si="529"/>
        <v>4135.3450927738695</v>
      </c>
      <c r="BH921" s="72">
        <f t="shared" si="530"/>
        <v>13654.675921327958</v>
      </c>
      <c r="BI921" s="49">
        <f>VLOOKUP(A921,'1_12'!A:O,15,0)</f>
        <v>22806.360000000004</v>
      </c>
      <c r="BJ921" s="73">
        <f t="shared" si="531"/>
        <v>-9151.6840786720459</v>
      </c>
      <c r="BK921" s="50">
        <f t="shared" si="532"/>
        <v>7.1846791881880452E-3</v>
      </c>
    </row>
    <row r="922" spans="1:63" x14ac:dyDescent="0.3">
      <c r="A922" s="77" t="s">
        <v>2043</v>
      </c>
      <c r="B922" s="77" t="s">
        <v>1193</v>
      </c>
      <c r="C922" s="77">
        <f>VLOOKUP(B922,Площадь!D:E,2,0)</f>
        <v>39.299999999999997</v>
      </c>
      <c r="D922" s="113"/>
      <c r="E922">
        <v>31</v>
      </c>
      <c r="F922">
        <v>28</v>
      </c>
      <c r="G922">
        <v>31</v>
      </c>
      <c r="H922">
        <v>30</v>
      </c>
      <c r="I922">
        <v>4</v>
      </c>
      <c r="Q922">
        <f t="shared" si="533"/>
        <v>124</v>
      </c>
      <c r="R922" s="50">
        <f>VLOOKUP(B922,'Общие показания'!A:H,8,0)</f>
        <v>0.21927571925096845</v>
      </c>
      <c r="S922" s="50"/>
      <c r="T922" s="50">
        <f t="shared" si="501"/>
        <v>0</v>
      </c>
      <c r="U922" s="50">
        <f t="shared" si="502"/>
        <v>0</v>
      </c>
      <c r="V922" s="50">
        <f t="shared" si="503"/>
        <v>0</v>
      </c>
      <c r="W922" s="50">
        <f t="shared" si="504"/>
        <v>0.21927571925096845</v>
      </c>
      <c r="X922" s="50">
        <f t="shared" si="505"/>
        <v>0</v>
      </c>
      <c r="Y922" s="50"/>
      <c r="Z922" s="50"/>
      <c r="AA922" s="50"/>
      <c r="AB922" s="50"/>
      <c r="AC922" s="50"/>
      <c r="AD922" s="50">
        <f t="shared" si="506"/>
        <v>0</v>
      </c>
      <c r="AE922" s="50">
        <f t="shared" si="507"/>
        <v>0</v>
      </c>
      <c r="AF922" s="50">
        <f t="shared" si="508"/>
        <v>0</v>
      </c>
      <c r="AG922" s="50">
        <f t="shared" si="509"/>
        <v>0</v>
      </c>
      <c r="AI922" s="50">
        <f t="shared" si="511"/>
        <v>0</v>
      </c>
      <c r="AJ922" s="50">
        <f t="shared" si="512"/>
        <v>0</v>
      </c>
      <c r="AK922" s="50">
        <f t="shared" si="513"/>
        <v>0</v>
      </c>
      <c r="AL922" s="50">
        <f t="shared" si="514"/>
        <v>0.44504862979174553</v>
      </c>
      <c r="AR922" s="50">
        <f t="shared" si="515"/>
        <v>0</v>
      </c>
      <c r="AS922" s="50">
        <f t="shared" si="516"/>
        <v>0</v>
      </c>
      <c r="AT922" s="50">
        <f t="shared" si="517"/>
        <v>0</v>
      </c>
      <c r="AV922" s="49">
        <f t="shared" si="518"/>
        <v>0</v>
      </c>
      <c r="AW922" s="49">
        <f t="shared" si="519"/>
        <v>0</v>
      </c>
      <c r="AX922" s="49">
        <f t="shared" si="520"/>
        <v>0</v>
      </c>
      <c r="AY922" s="49">
        <f t="shared" si="521"/>
        <v>1783.2857095962997</v>
      </c>
      <c r="AZ922" s="49">
        <f t="shared" si="522"/>
        <v>0</v>
      </c>
      <c r="BA922" s="49">
        <f t="shared" si="523"/>
        <v>0</v>
      </c>
      <c r="BB922" s="49">
        <f t="shared" si="524"/>
        <v>0</v>
      </c>
      <c r="BC922" s="49">
        <f t="shared" si="525"/>
        <v>0</v>
      </c>
      <c r="BD922" s="49">
        <f t="shared" si="526"/>
        <v>0</v>
      </c>
      <c r="BE922" s="49">
        <f t="shared" si="527"/>
        <v>0</v>
      </c>
      <c r="BF922" s="49">
        <f t="shared" si="528"/>
        <v>0</v>
      </c>
      <c r="BG922" s="49">
        <f t="shared" si="529"/>
        <v>0</v>
      </c>
      <c r="BH922" s="72">
        <f t="shared" si="530"/>
        <v>1783.2857095962997</v>
      </c>
      <c r="BI922" s="49">
        <f>VLOOKUP(A922,'1_12'!A:O,15,0)</f>
        <v>1905.63</v>
      </c>
      <c r="BJ922" s="73">
        <f t="shared" si="531"/>
        <v>-122.34429040370037</v>
      </c>
      <c r="BK922" s="50">
        <f t="shared" si="532"/>
        <v>1.4086606213798006E-3</v>
      </c>
    </row>
    <row r="923" spans="1:63" x14ac:dyDescent="0.3">
      <c r="A923" s="77" t="s">
        <v>2772</v>
      </c>
      <c r="B923" s="77" t="s">
        <v>1193</v>
      </c>
      <c r="C923" s="77">
        <f>VLOOKUP(B923,Площадь!D:E,2,0)</f>
        <v>39.299999999999997</v>
      </c>
      <c r="D923" s="113">
        <v>45051</v>
      </c>
      <c r="I923">
        <f>31-I922</f>
        <v>27</v>
      </c>
      <c r="J923">
        <v>30</v>
      </c>
      <c r="K923">
        <v>31</v>
      </c>
      <c r="L923">
        <v>31</v>
      </c>
      <c r="M923">
        <v>30</v>
      </c>
      <c r="N923">
        <v>31</v>
      </c>
      <c r="O923">
        <v>30</v>
      </c>
      <c r="P923">
        <v>31</v>
      </c>
      <c r="Q923">
        <f t="shared" si="533"/>
        <v>241</v>
      </c>
      <c r="R923" s="50"/>
      <c r="S923" s="50">
        <f>VLOOKUP(B923,'Общие показания'!A:P,16,0)</f>
        <v>0.79972428074903146</v>
      </c>
      <c r="T923" s="50">
        <f t="shared" si="501"/>
        <v>0</v>
      </c>
      <c r="U923" s="50">
        <f t="shared" si="502"/>
        <v>0</v>
      </c>
      <c r="V923" s="50">
        <f t="shared" si="503"/>
        <v>0</v>
      </c>
      <c r="W923" s="50">
        <f t="shared" si="504"/>
        <v>0</v>
      </c>
      <c r="X923" s="50">
        <f t="shared" si="505"/>
        <v>0</v>
      </c>
      <c r="Y923" s="50"/>
      <c r="Z923" s="50"/>
      <c r="AA923" s="50"/>
      <c r="AB923" s="50"/>
      <c r="AC923" s="50"/>
      <c r="AD923" s="50">
        <f t="shared" si="506"/>
        <v>0.30997932437167469</v>
      </c>
      <c r="AE923" s="50">
        <f t="shared" si="507"/>
        <v>0.21578041263613831</v>
      </c>
      <c r="AF923" s="50">
        <f t="shared" si="508"/>
        <v>0.27396454374121854</v>
      </c>
      <c r="AG923" s="50">
        <f t="shared" si="509"/>
        <v>0</v>
      </c>
      <c r="AI923" s="50">
        <f t="shared" si="511"/>
        <v>0</v>
      </c>
      <c r="AJ923" s="50">
        <f t="shared" si="512"/>
        <v>0</v>
      </c>
      <c r="AK923" s="50">
        <f t="shared" si="513"/>
        <v>0</v>
      </c>
      <c r="AL923" s="50">
        <f t="shared" si="514"/>
        <v>0</v>
      </c>
      <c r="AR923" s="50">
        <f t="shared" si="515"/>
        <v>0.5854004207413348</v>
      </c>
      <c r="AS923" s="50">
        <f t="shared" si="516"/>
        <v>0.52394790910337663</v>
      </c>
      <c r="AT923" s="50">
        <f t="shared" si="517"/>
        <v>0.71950960991980517</v>
      </c>
      <c r="AV923" s="49">
        <f t="shared" si="518"/>
        <v>0</v>
      </c>
      <c r="AW923" s="49">
        <f t="shared" si="519"/>
        <v>0</v>
      </c>
      <c r="AX923" s="49">
        <f t="shared" si="520"/>
        <v>0</v>
      </c>
      <c r="AY923" s="49">
        <f t="shared" si="521"/>
        <v>0</v>
      </c>
      <c r="AZ923" s="49">
        <f t="shared" si="522"/>
        <v>0</v>
      </c>
      <c r="BA923" s="49">
        <f t="shared" si="523"/>
        <v>0</v>
      </c>
      <c r="BB923" s="49">
        <f t="shared" si="524"/>
        <v>0</v>
      </c>
      <c r="BC923" s="49">
        <f t="shared" si="525"/>
        <v>0</v>
      </c>
      <c r="BD923" s="49">
        <f t="shared" si="526"/>
        <v>0</v>
      </c>
      <c r="BE923" s="49">
        <f t="shared" si="527"/>
        <v>2403.5215725915582</v>
      </c>
      <c r="BF923" s="49">
        <f t="shared" si="528"/>
        <v>1985.6971177446844</v>
      </c>
      <c r="BG923" s="49">
        <f t="shared" si="529"/>
        <v>2666.8422791215057</v>
      </c>
      <c r="BH923" s="72">
        <f t="shared" si="530"/>
        <v>7056.0609694577488</v>
      </c>
      <c r="BI923" s="49">
        <f>VLOOKUP(A923,'1_12'!A:O,15,0)</f>
        <v>13285.730000000001</v>
      </c>
      <c r="BJ923" s="73">
        <f t="shared" si="531"/>
        <v>-6229.6690305422526</v>
      </c>
      <c r="BK923" s="50">
        <f t="shared" si="532"/>
        <v>5.5737536482475579E-3</v>
      </c>
    </row>
    <row r="924" spans="1:63" x14ac:dyDescent="0.3">
      <c r="A924" s="77" t="s">
        <v>1505</v>
      </c>
      <c r="B924" s="77" t="s">
        <v>719</v>
      </c>
      <c r="C924" s="77">
        <f>VLOOKUP(B924,Площадь!D:E,2,0)</f>
        <v>32.1</v>
      </c>
      <c r="D924" s="113"/>
      <c r="E924">
        <v>31</v>
      </c>
      <c r="F924">
        <v>28</v>
      </c>
      <c r="G924">
        <v>31</v>
      </c>
      <c r="H924">
        <v>30</v>
      </c>
      <c r="I924">
        <v>31</v>
      </c>
      <c r="J924">
        <v>30</v>
      </c>
      <c r="K924">
        <v>31</v>
      </c>
      <c r="L924">
        <v>31</v>
      </c>
      <c r="M924">
        <v>30</v>
      </c>
      <c r="N924">
        <v>31</v>
      </c>
      <c r="O924">
        <v>30</v>
      </c>
      <c r="P924">
        <v>31</v>
      </c>
      <c r="Q924">
        <f t="shared" ref="Q924:Q929" si="534">SUM(E924:P924)</f>
        <v>365</v>
      </c>
      <c r="R924" s="50">
        <f>VLOOKUP(B924,'Общие показания'!A:H,8,0)</f>
        <v>0.17910306839582923</v>
      </c>
      <c r="S924" s="50">
        <f>VLOOKUP(B924,'Общие показания'!A:P,16,0)</f>
        <v>2.796896931604171</v>
      </c>
      <c r="T924" s="50">
        <f t="shared" si="501"/>
        <v>0</v>
      </c>
      <c r="U924" s="50">
        <f t="shared" si="502"/>
        <v>0</v>
      </c>
      <c r="V924" s="50">
        <f t="shared" si="503"/>
        <v>0</v>
      </c>
      <c r="W924" s="50">
        <f t="shared" si="504"/>
        <v>0.17910306839582923</v>
      </c>
      <c r="X924" s="50">
        <f t="shared" si="505"/>
        <v>0</v>
      </c>
      <c r="Y924" s="50"/>
      <c r="Z924" s="50"/>
      <c r="AA924" s="50"/>
      <c r="AB924" s="50"/>
      <c r="AC924" s="50"/>
      <c r="AD924" s="50">
        <f t="shared" si="506"/>
        <v>1.0840989101691982</v>
      </c>
      <c r="AE924" s="50">
        <f t="shared" si="507"/>
        <v>0.75465455848987995</v>
      </c>
      <c r="AF924" s="50">
        <f t="shared" si="508"/>
        <v>0.95814346294509289</v>
      </c>
      <c r="AG924" s="50">
        <f t="shared" si="509"/>
        <v>0</v>
      </c>
      <c r="AI924" s="50">
        <f t="shared" si="511"/>
        <v>0</v>
      </c>
      <c r="AJ924" s="50">
        <f t="shared" si="512"/>
        <v>0</v>
      </c>
      <c r="AK924" s="50">
        <f t="shared" si="513"/>
        <v>0</v>
      </c>
      <c r="AL924" s="50">
        <f t="shared" si="514"/>
        <v>0.36351300295967004</v>
      </c>
      <c r="AR924" s="50">
        <f t="shared" si="515"/>
        <v>0.47815148869712087</v>
      </c>
      <c r="AS924" s="50">
        <f t="shared" si="516"/>
        <v>0.42795745247375039</v>
      </c>
      <c r="AT924" s="50">
        <f t="shared" si="517"/>
        <v>0.58769105543068068</v>
      </c>
      <c r="AV924" s="49">
        <f t="shared" si="518"/>
        <v>0</v>
      </c>
      <c r="AW924" s="49">
        <f t="shared" si="519"/>
        <v>0</v>
      </c>
      <c r="AX924" s="49">
        <f t="shared" si="520"/>
        <v>0</v>
      </c>
      <c r="AY924" s="49">
        <f t="shared" si="521"/>
        <v>1456.5768773038481</v>
      </c>
      <c r="AZ924" s="49">
        <f t="shared" si="522"/>
        <v>0</v>
      </c>
      <c r="BA924" s="49">
        <f t="shared" si="523"/>
        <v>0</v>
      </c>
      <c r="BB924" s="49">
        <f t="shared" si="524"/>
        <v>0</v>
      </c>
      <c r="BC924" s="49">
        <f t="shared" si="525"/>
        <v>0</v>
      </c>
      <c r="BD924" s="49">
        <f t="shared" si="526"/>
        <v>0</v>
      </c>
      <c r="BE924" s="49">
        <f t="shared" si="527"/>
        <v>4193.6424807007925</v>
      </c>
      <c r="BF924" s="49">
        <f t="shared" si="528"/>
        <v>3174.5563777503307</v>
      </c>
      <c r="BG924" s="49">
        <f t="shared" si="529"/>
        <v>4149.5763477471919</v>
      </c>
      <c r="BH924" s="72">
        <f t="shared" si="530"/>
        <v>12974.352083502163</v>
      </c>
      <c r="BI924" s="49">
        <f>VLOOKUP(A924,'1_12'!A:O,15,0)</f>
        <v>12408.210000000003</v>
      </c>
      <c r="BJ924" s="73">
        <f t="shared" si="531"/>
        <v>566.14208350215995</v>
      </c>
      <c r="BK924" s="50">
        <f t="shared" si="532"/>
        <v>1.2547541535724877E-2</v>
      </c>
    </row>
    <row r="925" spans="1:63" x14ac:dyDescent="0.3">
      <c r="A925" s="77" t="s">
        <v>1419</v>
      </c>
      <c r="B925" s="77" t="s">
        <v>1038</v>
      </c>
      <c r="C925" s="77">
        <f>VLOOKUP(B925,Площадь!D:E,2,0)</f>
        <v>31.8</v>
      </c>
      <c r="D925" s="113"/>
      <c r="E925">
        <v>31</v>
      </c>
      <c r="F925">
        <v>28</v>
      </c>
      <c r="G925">
        <v>31</v>
      </c>
      <c r="H925">
        <v>30</v>
      </c>
      <c r="I925">
        <v>31</v>
      </c>
      <c r="J925">
        <v>30</v>
      </c>
      <c r="K925">
        <v>31</v>
      </c>
      <c r="L925">
        <v>31</v>
      </c>
      <c r="M925">
        <v>30</v>
      </c>
      <c r="N925">
        <v>31</v>
      </c>
      <c r="O925">
        <v>30</v>
      </c>
      <c r="P925">
        <v>31</v>
      </c>
      <c r="Q925">
        <f t="shared" si="534"/>
        <v>365</v>
      </c>
      <c r="R925" s="50">
        <f>VLOOKUP(B925,'Общие показания'!A:H,8,0)</f>
        <v>0.17742920794353176</v>
      </c>
      <c r="S925" s="50">
        <f>VLOOKUP(B925,'Общие показания'!A:P,16,0)</f>
        <v>2.4035707920564686</v>
      </c>
      <c r="T925" s="50">
        <f t="shared" si="501"/>
        <v>0</v>
      </c>
      <c r="U925" s="50">
        <f t="shared" si="502"/>
        <v>0</v>
      </c>
      <c r="V925" s="50">
        <f t="shared" si="503"/>
        <v>0</v>
      </c>
      <c r="W925" s="50">
        <f t="shared" si="504"/>
        <v>0.17742920794353176</v>
      </c>
      <c r="X925" s="50">
        <f t="shared" si="505"/>
        <v>0</v>
      </c>
      <c r="Y925" s="50"/>
      <c r="Z925" s="50"/>
      <c r="AA925" s="50"/>
      <c r="AB925" s="50"/>
      <c r="AC925" s="50"/>
      <c r="AD925" s="50">
        <f t="shared" si="506"/>
        <v>0.93164265251934764</v>
      </c>
      <c r="AE925" s="50">
        <f t="shared" si="507"/>
        <v>0.64852788616640078</v>
      </c>
      <c r="AF925" s="50">
        <f t="shared" si="508"/>
        <v>0.82340025337072043</v>
      </c>
      <c r="AG925" s="50">
        <f t="shared" si="509"/>
        <v>0</v>
      </c>
      <c r="AI925" s="50">
        <f t="shared" si="511"/>
        <v>0</v>
      </c>
      <c r="AJ925" s="50">
        <f t="shared" si="512"/>
        <v>0</v>
      </c>
      <c r="AK925" s="50">
        <f t="shared" si="513"/>
        <v>0</v>
      </c>
      <c r="AL925" s="50">
        <f t="shared" si="514"/>
        <v>0.36011568517500026</v>
      </c>
      <c r="AR925" s="50">
        <f t="shared" si="515"/>
        <v>0.47368278319527862</v>
      </c>
      <c r="AS925" s="50">
        <f t="shared" si="516"/>
        <v>0.42395785011418263</v>
      </c>
      <c r="AT925" s="50">
        <f t="shared" si="517"/>
        <v>0.5821986156603004</v>
      </c>
      <c r="AV925" s="49">
        <f t="shared" si="518"/>
        <v>0</v>
      </c>
      <c r="AW925" s="49">
        <f t="shared" si="519"/>
        <v>0</v>
      </c>
      <c r="AX925" s="49">
        <f t="shared" si="520"/>
        <v>0</v>
      </c>
      <c r="AY925" s="49">
        <f t="shared" si="521"/>
        <v>1442.9640092916627</v>
      </c>
      <c r="AZ925" s="49">
        <f t="shared" si="522"/>
        <v>0</v>
      </c>
      <c r="BA925" s="49">
        <f t="shared" si="523"/>
        <v>0</v>
      </c>
      <c r="BB925" s="49">
        <f t="shared" si="524"/>
        <v>0</v>
      </c>
      <c r="BC925" s="49">
        <f t="shared" si="525"/>
        <v>0</v>
      </c>
      <c r="BD925" s="49">
        <f t="shared" si="526"/>
        <v>0</v>
      </c>
      <c r="BE925" s="49">
        <f t="shared" si="527"/>
        <v>3772.3993866149144</v>
      </c>
      <c r="BF925" s="49">
        <f t="shared" si="528"/>
        <v>2878.9378110421471</v>
      </c>
      <c r="BG925" s="49">
        <f t="shared" si="529"/>
        <v>3773.1333800721113</v>
      </c>
      <c r="BH925" s="72">
        <f t="shared" si="530"/>
        <v>11867.434587020836</v>
      </c>
      <c r="BI925" s="49">
        <f>VLOOKUP(A925,'1_12'!A:O,15,0)</f>
        <v>12292.199999999997</v>
      </c>
      <c r="BJ925" s="73">
        <f t="shared" si="531"/>
        <v>-424.76541297916083</v>
      </c>
      <c r="BK925" s="50">
        <f t="shared" si="532"/>
        <v>1.1585311672287112E-2</v>
      </c>
    </row>
    <row r="926" spans="1:63" x14ac:dyDescent="0.3">
      <c r="A926" s="77" t="s">
        <v>2039</v>
      </c>
      <c r="B926" s="77" t="s">
        <v>294</v>
      </c>
      <c r="C926" s="77">
        <f>VLOOKUP(B926,Площадь!D:E,2,0)</f>
        <v>80.7</v>
      </c>
      <c r="D926" s="113"/>
      <c r="E926">
        <v>31</v>
      </c>
      <c r="F926">
        <v>28</v>
      </c>
      <c r="G926">
        <v>31</v>
      </c>
      <c r="H926">
        <v>30</v>
      </c>
      <c r="I926">
        <v>31</v>
      </c>
      <c r="J926">
        <v>30</v>
      </c>
      <c r="K926">
        <v>31</v>
      </c>
      <c r="L926">
        <v>31</v>
      </c>
      <c r="M926">
        <v>30</v>
      </c>
      <c r="N926">
        <v>31</v>
      </c>
      <c r="O926">
        <v>30</v>
      </c>
      <c r="P926">
        <v>31</v>
      </c>
      <c r="Q926">
        <f t="shared" si="534"/>
        <v>365</v>
      </c>
      <c r="R926" s="50">
        <f>VLOOKUP(B926,'Общие показания'!A:H,8,0)</f>
        <v>0.36099999999999999</v>
      </c>
      <c r="S926" s="50">
        <f>VLOOKUP(B926,'Общие показания'!A:P,16,0)</f>
        <v>2.9430000000000014</v>
      </c>
      <c r="T926" s="50">
        <f t="shared" si="501"/>
        <v>0</v>
      </c>
      <c r="U926" s="50">
        <f t="shared" si="502"/>
        <v>0</v>
      </c>
      <c r="V926" s="50">
        <f t="shared" si="503"/>
        <v>0</v>
      </c>
      <c r="W926" s="50">
        <f t="shared" si="504"/>
        <v>0.36099999999999999</v>
      </c>
      <c r="X926" s="50">
        <f t="shared" si="505"/>
        <v>0</v>
      </c>
      <c r="Y926" s="50"/>
      <c r="Z926" s="50"/>
      <c r="AA926" s="50"/>
      <c r="AB926" s="50"/>
      <c r="AC926" s="50"/>
      <c r="AD926" s="50">
        <f t="shared" si="506"/>
        <v>1.1407295909177557</v>
      </c>
      <c r="AE926" s="50">
        <f t="shared" si="507"/>
        <v>0.79407587049047401</v>
      </c>
      <c r="AF926" s="50">
        <f t="shared" si="508"/>
        <v>1.0081945385917719</v>
      </c>
      <c r="AG926" s="50">
        <f t="shared" si="509"/>
        <v>0</v>
      </c>
      <c r="AI926" s="50">
        <f t="shared" si="511"/>
        <v>0</v>
      </c>
      <c r="AJ926" s="50">
        <f t="shared" si="512"/>
        <v>0</v>
      </c>
      <c r="AK926" s="50">
        <f t="shared" si="513"/>
        <v>0</v>
      </c>
      <c r="AL926" s="50">
        <f t="shared" si="514"/>
        <v>0.91387848407617989</v>
      </c>
      <c r="AR926" s="50">
        <f t="shared" si="515"/>
        <v>1.2020817799955656</v>
      </c>
      <c r="AS926" s="50">
        <f t="shared" si="516"/>
        <v>1.0758930347237277</v>
      </c>
      <c r="AT926" s="50">
        <f t="shared" si="517"/>
        <v>1.4774662982322719</v>
      </c>
      <c r="AV926" s="49">
        <f t="shared" si="518"/>
        <v>0</v>
      </c>
      <c r="AW926" s="49">
        <f t="shared" si="519"/>
        <v>0</v>
      </c>
      <c r="AX926" s="49">
        <f t="shared" si="520"/>
        <v>0</v>
      </c>
      <c r="AY926" s="49">
        <f t="shared" si="521"/>
        <v>3422.2328075147338</v>
      </c>
      <c r="AZ926" s="49">
        <f t="shared" si="522"/>
        <v>0</v>
      </c>
      <c r="BA926" s="49">
        <f t="shared" si="523"/>
        <v>0</v>
      </c>
      <c r="BB926" s="49">
        <f t="shared" si="524"/>
        <v>0</v>
      </c>
      <c r="BC926" s="49">
        <f t="shared" si="525"/>
        <v>0</v>
      </c>
      <c r="BD926" s="49">
        <f t="shared" si="526"/>
        <v>0</v>
      </c>
      <c r="BE926" s="49">
        <f t="shared" si="527"/>
        <v>6288.9491316248841</v>
      </c>
      <c r="BF926" s="49">
        <f t="shared" si="528"/>
        <v>5019.6697304007948</v>
      </c>
      <c r="BG926" s="49">
        <f t="shared" si="529"/>
        <v>6672.4085239369915</v>
      </c>
      <c r="BH926" s="72">
        <f t="shared" si="530"/>
        <v>21403.260193477407</v>
      </c>
      <c r="BI926" s="49">
        <f>VLOOKUP(A926,'1_12'!A:O,15,0)</f>
        <v>31194.449999999997</v>
      </c>
      <c r="BJ926" s="73">
        <f t="shared" si="531"/>
        <v>-9791.1898065225905</v>
      </c>
      <c r="BK926" s="50">
        <f t="shared" si="532"/>
        <v>8.2334981381946993E-3</v>
      </c>
    </row>
    <row r="927" spans="1:63" x14ac:dyDescent="0.3">
      <c r="A927" s="77" t="s">
        <v>2045</v>
      </c>
      <c r="B927" s="77" t="s">
        <v>644</v>
      </c>
      <c r="C927" s="77">
        <f>VLOOKUP(B927,Площадь!D:E,2,0)</f>
        <v>39.1</v>
      </c>
      <c r="D927" s="113"/>
      <c r="E927">
        <v>31</v>
      </c>
      <c r="F927">
        <v>28</v>
      </c>
      <c r="G927">
        <v>31</v>
      </c>
      <c r="H927">
        <v>30</v>
      </c>
      <c r="I927">
        <v>31</v>
      </c>
      <c r="J927">
        <v>30</v>
      </c>
      <c r="K927">
        <v>31</v>
      </c>
      <c r="L927">
        <v>31</v>
      </c>
      <c r="M927">
        <v>30</v>
      </c>
      <c r="N927">
        <v>31</v>
      </c>
      <c r="O927">
        <v>30</v>
      </c>
      <c r="P927">
        <v>31</v>
      </c>
      <c r="Q927">
        <f t="shared" si="534"/>
        <v>365</v>
      </c>
      <c r="R927" s="50">
        <f>VLOOKUP(B927,'Общие показания'!A:H,8,0)</f>
        <v>0.115</v>
      </c>
      <c r="S927" s="50">
        <f>VLOOKUP(B927,'Общие показания'!A:P,16,0)</f>
        <v>1.0109999999999992</v>
      </c>
      <c r="T927" s="50">
        <f t="shared" si="501"/>
        <v>0</v>
      </c>
      <c r="U927" s="50">
        <f t="shared" si="502"/>
        <v>0</v>
      </c>
      <c r="V927" s="50">
        <f t="shared" si="503"/>
        <v>0</v>
      </c>
      <c r="W927" s="50">
        <f t="shared" si="504"/>
        <v>0.115</v>
      </c>
      <c r="X927" s="50">
        <f t="shared" si="505"/>
        <v>0</v>
      </c>
      <c r="Y927" s="50"/>
      <c r="Z927" s="50"/>
      <c r="AA927" s="50"/>
      <c r="AB927" s="50"/>
      <c r="AC927" s="50"/>
      <c r="AD927" s="50">
        <f t="shared" si="506"/>
        <v>0.39187142929590535</v>
      </c>
      <c r="AE927" s="50">
        <f t="shared" si="507"/>
        <v>0.27278651208490257</v>
      </c>
      <c r="AF927" s="50">
        <f t="shared" si="508"/>
        <v>0.34634205861919137</v>
      </c>
      <c r="AG927" s="50">
        <f t="shared" si="509"/>
        <v>0</v>
      </c>
      <c r="AI927" s="50">
        <f t="shared" si="511"/>
        <v>0</v>
      </c>
      <c r="AJ927" s="50">
        <f t="shared" si="512"/>
        <v>0</v>
      </c>
      <c r="AK927" s="50">
        <f t="shared" si="513"/>
        <v>0</v>
      </c>
      <c r="AL927" s="50">
        <f t="shared" si="514"/>
        <v>0.4427837512686324</v>
      </c>
      <c r="AR927" s="50">
        <f t="shared" si="515"/>
        <v>0.58242128374010671</v>
      </c>
      <c r="AS927" s="50">
        <f t="shared" si="516"/>
        <v>0.52128150753033142</v>
      </c>
      <c r="AT927" s="50">
        <f t="shared" si="517"/>
        <v>0.71584798340621847</v>
      </c>
      <c r="AV927" s="49">
        <f t="shared" si="518"/>
        <v>0</v>
      </c>
      <c r="AW927" s="49">
        <f t="shared" si="519"/>
        <v>0</v>
      </c>
      <c r="AX927" s="49">
        <f t="shared" si="520"/>
        <v>0</v>
      </c>
      <c r="AY927" s="49">
        <f t="shared" si="521"/>
        <v>1497.2923905554662</v>
      </c>
      <c r="AZ927" s="49">
        <f t="shared" si="522"/>
        <v>0</v>
      </c>
      <c r="BA927" s="49">
        <f t="shared" si="523"/>
        <v>0</v>
      </c>
      <c r="BB927" s="49">
        <f t="shared" si="524"/>
        <v>0</v>
      </c>
      <c r="BC927" s="49">
        <f t="shared" si="525"/>
        <v>0</v>
      </c>
      <c r="BD927" s="49">
        <f t="shared" si="526"/>
        <v>0</v>
      </c>
      <c r="BE927" s="49">
        <f t="shared" si="527"/>
        <v>2615.3523871653492</v>
      </c>
      <c r="BF927" s="49">
        <f t="shared" si="528"/>
        <v>2131.5644291343497</v>
      </c>
      <c r="BG927" s="49">
        <f t="shared" si="529"/>
        <v>2851.3004612113291</v>
      </c>
      <c r="BH927" s="72">
        <f t="shared" si="530"/>
        <v>9095.5096680664938</v>
      </c>
      <c r="BI927" s="49">
        <f>VLOOKUP(A927,'1_12'!A:O,15,0)</f>
        <v>15114.06</v>
      </c>
      <c r="BJ927" s="73">
        <f t="shared" si="531"/>
        <v>-6018.5503319335057</v>
      </c>
      <c r="BK927" s="50">
        <f t="shared" si="532"/>
        <v>7.2215143349217562E-3</v>
      </c>
    </row>
    <row r="928" spans="1:63" x14ac:dyDescent="0.3">
      <c r="A928" s="77" t="s">
        <v>2160</v>
      </c>
      <c r="B928" s="77" t="s">
        <v>736</v>
      </c>
      <c r="C928" s="77">
        <f>VLOOKUP(B928,Площадь!D:E,2,0)</f>
        <v>62</v>
      </c>
      <c r="D928" s="113"/>
      <c r="E928">
        <v>31</v>
      </c>
      <c r="F928">
        <v>28</v>
      </c>
      <c r="G928">
        <v>31</v>
      </c>
      <c r="H928">
        <v>30</v>
      </c>
      <c r="I928">
        <v>4</v>
      </c>
      <c r="Q928">
        <f t="shared" si="534"/>
        <v>124</v>
      </c>
      <c r="R928" s="50">
        <f>VLOOKUP(B928,'Общие показания'!A:H,8,0)</f>
        <v>0</v>
      </c>
      <c r="S928" s="50"/>
      <c r="T928" s="50">
        <f t="shared" si="501"/>
        <v>0</v>
      </c>
      <c r="U928" s="50">
        <f t="shared" si="502"/>
        <v>0</v>
      </c>
      <c r="V928" s="50">
        <f t="shared" si="503"/>
        <v>0</v>
      </c>
      <c r="W928" s="50">
        <f t="shared" si="504"/>
        <v>0</v>
      </c>
      <c r="X928" s="50">
        <f t="shared" si="505"/>
        <v>0</v>
      </c>
      <c r="Y928" s="50"/>
      <c r="Z928" s="50"/>
      <c r="AA928" s="50"/>
      <c r="AB928" s="50"/>
      <c r="AC928" s="50"/>
      <c r="AD928" s="50">
        <f t="shared" si="506"/>
        <v>0</v>
      </c>
      <c r="AE928" s="50">
        <f t="shared" si="507"/>
        <v>0</v>
      </c>
      <c r="AF928" s="50">
        <f t="shared" si="508"/>
        <v>0</v>
      </c>
      <c r="AG928" s="50">
        <f t="shared" si="509"/>
        <v>0</v>
      </c>
      <c r="AI928" s="50">
        <f t="shared" si="511"/>
        <v>0</v>
      </c>
      <c r="AJ928" s="50">
        <f t="shared" si="512"/>
        <v>0</v>
      </c>
      <c r="AK928" s="50">
        <f t="shared" si="513"/>
        <v>0</v>
      </c>
      <c r="AL928" s="50">
        <f t="shared" si="514"/>
        <v>0.70211234216509477</v>
      </c>
      <c r="AR928" s="50">
        <f t="shared" si="515"/>
        <v>0</v>
      </c>
      <c r="AS928" s="50">
        <f t="shared" si="516"/>
        <v>0</v>
      </c>
      <c r="AT928" s="50">
        <f t="shared" si="517"/>
        <v>0</v>
      </c>
      <c r="AV928" s="49">
        <f t="shared" si="518"/>
        <v>0</v>
      </c>
      <c r="AW928" s="49">
        <f t="shared" si="519"/>
        <v>0</v>
      </c>
      <c r="AX928" s="49">
        <f t="shared" si="520"/>
        <v>0</v>
      </c>
      <c r="AY928" s="49">
        <f t="shared" si="521"/>
        <v>1884.722286814294</v>
      </c>
      <c r="AZ928" s="49">
        <f t="shared" si="522"/>
        <v>0</v>
      </c>
      <c r="BA928" s="49">
        <f t="shared" si="523"/>
        <v>0</v>
      </c>
      <c r="BB928" s="49">
        <f t="shared" si="524"/>
        <v>0</v>
      </c>
      <c r="BC928" s="49">
        <f t="shared" si="525"/>
        <v>0</v>
      </c>
      <c r="BD928" s="49">
        <f t="shared" si="526"/>
        <v>0</v>
      </c>
      <c r="BE928" s="49">
        <f t="shared" si="527"/>
        <v>0</v>
      </c>
      <c r="BF928" s="49">
        <f t="shared" si="528"/>
        <v>0</v>
      </c>
      <c r="BG928" s="49">
        <f t="shared" si="529"/>
        <v>0</v>
      </c>
      <c r="BH928" s="72">
        <f t="shared" si="530"/>
        <v>1884.722286814294</v>
      </c>
      <c r="BI928" s="49">
        <f>VLOOKUP(A928,'1_12'!A:O,15,0)</f>
        <v>3006.49</v>
      </c>
      <c r="BJ928" s="73">
        <f t="shared" si="531"/>
        <v>-1121.7677131857058</v>
      </c>
      <c r="BK928" s="50">
        <f t="shared" si="532"/>
        <v>9.4369938463050376E-4</v>
      </c>
    </row>
    <row r="929" spans="1:63" x14ac:dyDescent="0.3">
      <c r="A929" s="77" t="s">
        <v>2771</v>
      </c>
      <c r="B929" s="77" t="s">
        <v>736</v>
      </c>
      <c r="C929" s="77">
        <f>VLOOKUP(B929,Площадь!D:E,2,0)</f>
        <v>62</v>
      </c>
      <c r="D929" s="113">
        <v>45051</v>
      </c>
      <c r="I929">
        <f>31-I928</f>
        <v>27</v>
      </c>
      <c r="J929">
        <v>30</v>
      </c>
      <c r="K929">
        <v>31</v>
      </c>
      <c r="L929">
        <v>31</v>
      </c>
      <c r="M929">
        <v>30</v>
      </c>
      <c r="N929">
        <v>31</v>
      </c>
      <c r="O929">
        <v>30</v>
      </c>
      <c r="P929">
        <v>31</v>
      </c>
      <c r="Q929">
        <f t="shared" si="534"/>
        <v>241</v>
      </c>
      <c r="R929" s="50"/>
      <c r="S929" s="50">
        <f>VLOOKUP(B929,'Общие показания'!A:P,16,0)</f>
        <v>1.423</v>
      </c>
      <c r="T929" s="50">
        <f t="shared" si="501"/>
        <v>0</v>
      </c>
      <c r="U929" s="50">
        <f t="shared" si="502"/>
        <v>0</v>
      </c>
      <c r="V929" s="50">
        <f t="shared" si="503"/>
        <v>0</v>
      </c>
      <c r="W929" s="50">
        <f t="shared" si="504"/>
        <v>0</v>
      </c>
      <c r="X929" s="50">
        <f t="shared" si="505"/>
        <v>0</v>
      </c>
      <c r="Y929" s="50"/>
      <c r="Z929" s="50"/>
      <c r="AA929" s="50"/>
      <c r="AB929" s="50"/>
      <c r="AC929" s="50"/>
      <c r="AD929" s="50">
        <f t="shared" si="506"/>
        <v>0.55156581986950914</v>
      </c>
      <c r="AE929" s="50">
        <f t="shared" si="507"/>
        <v>0.38395173758339923</v>
      </c>
      <c r="AF929" s="50">
        <f t="shared" si="508"/>
        <v>0.48748244254709161</v>
      </c>
      <c r="AG929" s="50">
        <f t="shared" si="509"/>
        <v>0</v>
      </c>
      <c r="AI929" s="50">
        <f t="shared" si="511"/>
        <v>0</v>
      </c>
      <c r="AJ929" s="50">
        <f t="shared" si="512"/>
        <v>0</v>
      </c>
      <c r="AK929" s="50">
        <f t="shared" si="513"/>
        <v>0</v>
      </c>
      <c r="AL929" s="50">
        <f t="shared" si="514"/>
        <v>0</v>
      </c>
      <c r="AR929" s="50">
        <f t="shared" si="515"/>
        <v>0.92353247038073183</v>
      </c>
      <c r="AS929" s="50">
        <f t="shared" si="516"/>
        <v>0.82658448764400383</v>
      </c>
      <c r="AT929" s="50">
        <f t="shared" si="517"/>
        <v>1.1351042192119065</v>
      </c>
      <c r="AV929" s="49">
        <f t="shared" si="518"/>
        <v>0</v>
      </c>
      <c r="AW929" s="49">
        <f t="shared" si="519"/>
        <v>0</v>
      </c>
      <c r="AX929" s="49">
        <f t="shared" si="520"/>
        <v>0</v>
      </c>
      <c r="AY929" s="49">
        <f t="shared" si="521"/>
        <v>0</v>
      </c>
      <c r="AZ929" s="49">
        <f t="shared" si="522"/>
        <v>0</v>
      </c>
      <c r="BA929" s="49">
        <f t="shared" si="523"/>
        <v>0</v>
      </c>
      <c r="BB929" s="49">
        <f t="shared" si="524"/>
        <v>0</v>
      </c>
      <c r="BC929" s="49">
        <f t="shared" si="525"/>
        <v>0</v>
      </c>
      <c r="BD929" s="49">
        <f t="shared" si="526"/>
        <v>0</v>
      </c>
      <c r="BE929" s="49">
        <f t="shared" si="527"/>
        <v>3959.6948464161369</v>
      </c>
      <c r="BF929" s="49">
        <f t="shared" si="528"/>
        <v>3249.5150215514318</v>
      </c>
      <c r="BG929" s="49">
        <f t="shared" si="529"/>
        <v>4355.6067313593849</v>
      </c>
      <c r="BH929" s="72">
        <f t="shared" si="530"/>
        <v>11564.816599326954</v>
      </c>
      <c r="BI929" s="49">
        <f>VLOOKUP(A929,'1_12'!A:O,15,0)</f>
        <v>20959.519999999997</v>
      </c>
      <c r="BJ929" s="73">
        <f t="shared" si="531"/>
        <v>-9394.7034006730428</v>
      </c>
      <c r="BK929" s="50">
        <f t="shared" si="532"/>
        <v>5.7906198618772079E-3</v>
      </c>
    </row>
    <row r="930" spans="1:63" x14ac:dyDescent="0.3">
      <c r="A930" s="77" t="s">
        <v>2009</v>
      </c>
      <c r="B930" s="77" t="s">
        <v>600</v>
      </c>
      <c r="C930" s="77">
        <f>VLOOKUP(B930,Площадь!D:E,2,0)</f>
        <v>32.5</v>
      </c>
      <c r="D930" s="113"/>
      <c r="E930">
        <v>31</v>
      </c>
      <c r="F930">
        <v>28</v>
      </c>
      <c r="G930">
        <v>31</v>
      </c>
      <c r="H930">
        <v>30</v>
      </c>
      <c r="I930">
        <v>31</v>
      </c>
      <c r="J930">
        <v>30</v>
      </c>
      <c r="K930">
        <v>31</v>
      </c>
      <c r="L930">
        <v>31</v>
      </c>
      <c r="M930">
        <v>30</v>
      </c>
      <c r="N930">
        <v>31</v>
      </c>
      <c r="O930">
        <v>30</v>
      </c>
      <c r="P930">
        <v>31</v>
      </c>
      <c r="Q930">
        <f t="shared" ref="Q930:Q936" si="535">SUM(E930:P930)</f>
        <v>365</v>
      </c>
      <c r="R930" s="50">
        <f>VLOOKUP(B930,'Общие показания'!A:H,8,0)</f>
        <v>0.18133488233222583</v>
      </c>
      <c r="S930" s="50">
        <f>VLOOKUP(B930,'Общие показания'!A:P,16,0)</f>
        <v>2.0246651176677748</v>
      </c>
      <c r="T930" s="50">
        <f t="shared" si="501"/>
        <v>0</v>
      </c>
      <c r="U930" s="50">
        <f t="shared" si="502"/>
        <v>0</v>
      </c>
      <c r="V930" s="50">
        <f t="shared" si="503"/>
        <v>0</v>
      </c>
      <c r="W930" s="50">
        <f t="shared" si="504"/>
        <v>0.18133488233222583</v>
      </c>
      <c r="X930" s="50">
        <f t="shared" si="505"/>
        <v>0</v>
      </c>
      <c r="Y930" s="50"/>
      <c r="Z930" s="50"/>
      <c r="AA930" s="50"/>
      <c r="AB930" s="50"/>
      <c r="AC930" s="50"/>
      <c r="AD930" s="50">
        <f t="shared" si="506"/>
        <v>0.78477587883880706</v>
      </c>
      <c r="AE930" s="50">
        <f t="shared" si="507"/>
        <v>0.5462921222438788</v>
      </c>
      <c r="AF930" s="50">
        <f t="shared" si="508"/>
        <v>0.69359711658508894</v>
      </c>
      <c r="AG930" s="50">
        <f t="shared" si="509"/>
        <v>0</v>
      </c>
      <c r="AI930" s="50">
        <f t="shared" si="511"/>
        <v>0</v>
      </c>
      <c r="AJ930" s="50">
        <f t="shared" si="512"/>
        <v>0</v>
      </c>
      <c r="AK930" s="50">
        <f t="shared" si="513"/>
        <v>0</v>
      </c>
      <c r="AL930" s="50">
        <f t="shared" si="514"/>
        <v>0.36804276000589647</v>
      </c>
      <c r="AR930" s="50">
        <f t="shared" si="515"/>
        <v>0.48410976269957717</v>
      </c>
      <c r="AS930" s="50">
        <f t="shared" si="516"/>
        <v>0.43329025561984069</v>
      </c>
      <c r="AT930" s="50">
        <f t="shared" si="517"/>
        <v>0.59501430845785419</v>
      </c>
      <c r="AV930" s="49">
        <f t="shared" si="518"/>
        <v>0</v>
      </c>
      <c r="AW930" s="49">
        <f t="shared" si="519"/>
        <v>0</v>
      </c>
      <c r="AX930" s="49">
        <f t="shared" si="520"/>
        <v>0</v>
      </c>
      <c r="AY930" s="49">
        <f t="shared" si="521"/>
        <v>1474.7273679867619</v>
      </c>
      <c r="AZ930" s="49">
        <f t="shared" si="522"/>
        <v>0</v>
      </c>
      <c r="BA930" s="49">
        <f t="shared" si="523"/>
        <v>0</v>
      </c>
      <c r="BB930" s="49">
        <f t="shared" si="524"/>
        <v>0</v>
      </c>
      <c r="BC930" s="49">
        <f t="shared" si="525"/>
        <v>0</v>
      </c>
      <c r="BD930" s="49">
        <f t="shared" si="526"/>
        <v>0</v>
      </c>
      <c r="BE930" s="49">
        <f t="shared" si="527"/>
        <v>3406.1458607199775</v>
      </c>
      <c r="BF930" s="49">
        <f t="shared" si="528"/>
        <v>2629.5517518422544</v>
      </c>
      <c r="BG930" s="49">
        <f t="shared" si="529"/>
        <v>3459.0969649282747</v>
      </c>
      <c r="BH930" s="72">
        <f t="shared" si="530"/>
        <v>10969.521945477269</v>
      </c>
      <c r="BI930" s="49">
        <f>VLOOKUP(A930,'1_12'!A:O,15,0)</f>
        <v>12562.829999999998</v>
      </c>
      <c r="BJ930" s="73">
        <f t="shared" si="531"/>
        <v>-1593.3080545227294</v>
      </c>
      <c r="BK930" s="50">
        <f t="shared" si="532"/>
        <v>1.0478095094315815E-2</v>
      </c>
    </row>
    <row r="931" spans="1:63" x14ac:dyDescent="0.3">
      <c r="A931" s="77" t="s">
        <v>1996</v>
      </c>
      <c r="B931" s="77" t="s">
        <v>929</v>
      </c>
      <c r="C931" s="77">
        <f>VLOOKUP(B931,Площадь!D:E,2,0)</f>
        <v>33.700000000000003</v>
      </c>
      <c r="D931" s="113"/>
      <c r="E931">
        <v>31</v>
      </c>
      <c r="F931">
        <v>28</v>
      </c>
      <c r="G931">
        <v>31</v>
      </c>
      <c r="H931">
        <v>30</v>
      </c>
      <c r="I931">
        <v>31</v>
      </c>
      <c r="J931">
        <v>30</v>
      </c>
      <c r="K931">
        <v>31</v>
      </c>
      <c r="L931">
        <v>31</v>
      </c>
      <c r="M931">
        <v>30</v>
      </c>
      <c r="N931">
        <v>31</v>
      </c>
      <c r="O931">
        <v>30</v>
      </c>
      <c r="P931">
        <v>31</v>
      </c>
      <c r="Q931">
        <f t="shared" si="535"/>
        <v>365</v>
      </c>
      <c r="R931" s="50">
        <f>VLOOKUP(B931,'Общие показания'!A:H,8,0)</f>
        <v>0.18803032414141574</v>
      </c>
      <c r="S931" s="50">
        <f>VLOOKUP(B931,'Общие показания'!A:P,16,0)</f>
        <v>0</v>
      </c>
      <c r="T931" s="50">
        <f t="shared" si="501"/>
        <v>0</v>
      </c>
      <c r="U931" s="50">
        <f t="shared" si="502"/>
        <v>0</v>
      </c>
      <c r="V931" s="50">
        <f t="shared" si="503"/>
        <v>0</v>
      </c>
      <c r="W931" s="50">
        <f t="shared" si="504"/>
        <v>0.18803032414141574</v>
      </c>
      <c r="X931" s="50">
        <f t="shared" si="505"/>
        <v>0</v>
      </c>
      <c r="Y931" s="50"/>
      <c r="Z931" s="50"/>
      <c r="AA931" s="50"/>
      <c r="AB931" s="50"/>
      <c r="AC931" s="50"/>
      <c r="AD931" s="50">
        <f t="shared" si="506"/>
        <v>0</v>
      </c>
      <c r="AE931" s="50">
        <f t="shared" si="507"/>
        <v>0</v>
      </c>
      <c r="AF931" s="50">
        <f t="shared" si="508"/>
        <v>0</v>
      </c>
      <c r="AG931" s="50">
        <f t="shared" si="509"/>
        <v>0</v>
      </c>
      <c r="AI931" s="50">
        <f t="shared" si="511"/>
        <v>0</v>
      </c>
      <c r="AJ931" s="50">
        <f t="shared" si="512"/>
        <v>0</v>
      </c>
      <c r="AK931" s="50">
        <f t="shared" si="513"/>
        <v>0</v>
      </c>
      <c r="AL931" s="50">
        <f t="shared" si="514"/>
        <v>0.38163203114457578</v>
      </c>
      <c r="AR931" s="50">
        <f t="shared" si="515"/>
        <v>0.50198458470694629</v>
      </c>
      <c r="AS931" s="50">
        <f t="shared" si="516"/>
        <v>0.44928866505811182</v>
      </c>
      <c r="AT931" s="50">
        <f t="shared" si="517"/>
        <v>0.61698406753937507</v>
      </c>
      <c r="AV931" s="49">
        <f t="shared" si="518"/>
        <v>0</v>
      </c>
      <c r="AW931" s="49">
        <f t="shared" si="519"/>
        <v>0</v>
      </c>
      <c r="AX931" s="49">
        <f t="shared" si="520"/>
        <v>0</v>
      </c>
      <c r="AY931" s="49">
        <f t="shared" si="521"/>
        <v>1529.1788400355042</v>
      </c>
      <c r="AZ931" s="49">
        <f t="shared" si="522"/>
        <v>0</v>
      </c>
      <c r="BA931" s="49">
        <f t="shared" si="523"/>
        <v>0</v>
      </c>
      <c r="BB931" s="49">
        <f t="shared" si="524"/>
        <v>0</v>
      </c>
      <c r="BC931" s="49">
        <f t="shared" si="525"/>
        <v>0</v>
      </c>
      <c r="BD931" s="49">
        <f t="shared" si="526"/>
        <v>0</v>
      </c>
      <c r="BE931" s="49">
        <f t="shared" si="527"/>
        <v>1347.5073398039385</v>
      </c>
      <c r="BF931" s="49">
        <f t="shared" si="528"/>
        <v>1206.0525209353932</v>
      </c>
      <c r="BG931" s="49">
        <f t="shared" si="529"/>
        <v>1656.207351539997</v>
      </c>
      <c r="BH931" s="72">
        <f t="shared" si="530"/>
        <v>5738.9460523148337</v>
      </c>
      <c r="BI931" s="49">
        <f>VLOOKUP(A931,'1_12'!A:O,15,0)</f>
        <v>13026.69</v>
      </c>
      <c r="BJ931" s="73">
        <f t="shared" si="531"/>
        <v>-7287.7439476851669</v>
      </c>
      <c r="BK931" s="50">
        <f t="shared" si="532"/>
        <v>5.2866460746548577E-3</v>
      </c>
    </row>
    <row r="932" spans="1:63" x14ac:dyDescent="0.3">
      <c r="A932" s="77" t="s">
        <v>1513</v>
      </c>
      <c r="B932" s="77" t="s">
        <v>623</v>
      </c>
      <c r="C932" s="77">
        <f>VLOOKUP(B932,Площадь!D:E,2,0)</f>
        <v>59</v>
      </c>
      <c r="D932" s="113"/>
      <c r="E932">
        <v>31</v>
      </c>
      <c r="F932">
        <v>28</v>
      </c>
      <c r="G932">
        <v>31</v>
      </c>
      <c r="H932">
        <v>30</v>
      </c>
      <c r="I932">
        <v>31</v>
      </c>
      <c r="J932">
        <v>30</v>
      </c>
      <c r="K932">
        <v>31</v>
      </c>
      <c r="L932">
        <v>31</v>
      </c>
      <c r="M932">
        <v>30</v>
      </c>
      <c r="N932">
        <v>31</v>
      </c>
      <c r="O932">
        <v>30</v>
      </c>
      <c r="P932">
        <v>31</v>
      </c>
      <c r="Q932">
        <f t="shared" si="535"/>
        <v>365</v>
      </c>
      <c r="R932" s="50">
        <f>VLOOKUP(B932,'Общие показания'!A:H,8,0)</f>
        <v>0</v>
      </c>
      <c r="S932" s="50">
        <f>VLOOKUP(B932,'Общие показания'!A:P,16,0)</f>
        <v>1.026</v>
      </c>
      <c r="T932" s="50">
        <f t="shared" si="501"/>
        <v>0</v>
      </c>
      <c r="U932" s="50">
        <f t="shared" si="502"/>
        <v>0</v>
      </c>
      <c r="V932" s="50">
        <f t="shared" si="503"/>
        <v>0</v>
      </c>
      <c r="W932" s="50">
        <f t="shared" si="504"/>
        <v>0</v>
      </c>
      <c r="X932" s="50">
        <f t="shared" si="505"/>
        <v>0</v>
      </c>
      <c r="Y932" s="50"/>
      <c r="Z932" s="50"/>
      <c r="AA932" s="50"/>
      <c r="AB932" s="50"/>
      <c r="AC932" s="50"/>
      <c r="AD932" s="50">
        <f t="shared" si="506"/>
        <v>0.39768554545756601</v>
      </c>
      <c r="AE932" s="50">
        <f t="shared" si="507"/>
        <v>0.27683378971227524</v>
      </c>
      <c r="AF932" s="50">
        <f t="shared" si="508"/>
        <v>0.35148066483015888</v>
      </c>
      <c r="AG932" s="50">
        <f t="shared" si="509"/>
        <v>0</v>
      </c>
      <c r="AI932" s="50">
        <f t="shared" si="511"/>
        <v>0</v>
      </c>
      <c r="AJ932" s="50">
        <f t="shared" si="512"/>
        <v>0</v>
      </c>
      <c r="AK932" s="50">
        <f t="shared" si="513"/>
        <v>0</v>
      </c>
      <c r="AL932" s="50">
        <f t="shared" si="514"/>
        <v>0.66813916431839671</v>
      </c>
      <c r="AR932" s="50">
        <f t="shared" si="515"/>
        <v>0.87884541536230931</v>
      </c>
      <c r="AS932" s="50">
        <f t="shared" si="516"/>
        <v>0.78658846404832627</v>
      </c>
      <c r="AT932" s="50">
        <f t="shared" si="517"/>
        <v>1.0801798215081047</v>
      </c>
      <c r="AV932" s="49">
        <f t="shared" si="518"/>
        <v>0</v>
      </c>
      <c r="AW932" s="49">
        <f t="shared" si="519"/>
        <v>0</v>
      </c>
      <c r="AX932" s="49">
        <f t="shared" si="520"/>
        <v>0</v>
      </c>
      <c r="AY932" s="49">
        <f t="shared" si="521"/>
        <v>1793.5260471297315</v>
      </c>
      <c r="AZ932" s="49">
        <f t="shared" si="522"/>
        <v>0</v>
      </c>
      <c r="BA932" s="49">
        <f t="shared" si="523"/>
        <v>0</v>
      </c>
      <c r="BB932" s="49">
        <f t="shared" si="524"/>
        <v>0</v>
      </c>
      <c r="BC932" s="49">
        <f t="shared" si="525"/>
        <v>0</v>
      </c>
      <c r="BD932" s="49">
        <f t="shared" si="526"/>
        <v>0</v>
      </c>
      <c r="BE932" s="49">
        <f t="shared" si="527"/>
        <v>3426.6686499864409</v>
      </c>
      <c r="BF932" s="49">
        <f t="shared" si="528"/>
        <v>2854.6081611048085</v>
      </c>
      <c r="BG932" s="49">
        <f t="shared" si="529"/>
        <v>3843.0921431069814</v>
      </c>
      <c r="BH932" s="72">
        <f t="shared" si="530"/>
        <v>11917.895001327963</v>
      </c>
      <c r="BI932" s="49">
        <f>VLOOKUP(A932,'1_12'!A:O,15,0)</f>
        <v>22806.360000000004</v>
      </c>
      <c r="BJ932" s="73">
        <f t="shared" si="531"/>
        <v>-10888.464998672041</v>
      </c>
      <c r="BK932" s="50">
        <f t="shared" si="532"/>
        <v>6.270837380278442E-3</v>
      </c>
    </row>
    <row r="933" spans="1:63" x14ac:dyDescent="0.3">
      <c r="A933" s="77" t="s">
        <v>2025</v>
      </c>
      <c r="B933" s="77" t="s">
        <v>726</v>
      </c>
      <c r="C933" s="77">
        <f>VLOOKUP(B933,Площадь!D:E,2,0)</f>
        <v>39.299999999999997</v>
      </c>
      <c r="D933" s="113"/>
      <c r="E933">
        <v>31</v>
      </c>
      <c r="F933">
        <v>28</v>
      </c>
      <c r="G933">
        <v>31</v>
      </c>
      <c r="H933">
        <v>30</v>
      </c>
      <c r="I933">
        <v>31</v>
      </c>
      <c r="J933">
        <v>30</v>
      </c>
      <c r="K933">
        <v>31</v>
      </c>
      <c r="L933">
        <v>31</v>
      </c>
      <c r="M933">
        <v>30</v>
      </c>
      <c r="N933">
        <v>31</v>
      </c>
      <c r="O933">
        <v>30</v>
      </c>
      <c r="P933">
        <v>31</v>
      </c>
      <c r="Q933">
        <f t="shared" si="535"/>
        <v>365</v>
      </c>
      <c r="R933" s="50">
        <f>VLOOKUP(B933,'Общие показания'!A:H,8,0)</f>
        <v>0.21927571925096845</v>
      </c>
      <c r="S933" s="50">
        <f>VLOOKUP(B933,'Общие показания'!A:P,16,0)</f>
        <v>2.2247242807490322</v>
      </c>
      <c r="T933" s="50">
        <f t="shared" si="501"/>
        <v>0</v>
      </c>
      <c r="U933" s="50">
        <f t="shared" si="502"/>
        <v>0</v>
      </c>
      <c r="V933" s="50">
        <f t="shared" si="503"/>
        <v>0</v>
      </c>
      <c r="W933" s="50">
        <f t="shared" si="504"/>
        <v>0.21927571925096845</v>
      </c>
      <c r="X933" s="50">
        <f t="shared" si="505"/>
        <v>0</v>
      </c>
      <c r="Y933" s="50"/>
      <c r="Z933" s="50"/>
      <c r="AA933" s="50"/>
      <c r="AB933" s="50"/>
      <c r="AC933" s="50"/>
      <c r="AD933" s="50">
        <f t="shared" si="506"/>
        <v>0.86232035972940546</v>
      </c>
      <c r="AE933" s="50">
        <f t="shared" si="507"/>
        <v>0.60027178723652075</v>
      </c>
      <c r="AF933" s="50">
        <f t="shared" si="508"/>
        <v>0.76213213378310607</v>
      </c>
      <c r="AG933" s="50">
        <f t="shared" si="509"/>
        <v>0</v>
      </c>
      <c r="AI933" s="50">
        <f t="shared" si="511"/>
        <v>0</v>
      </c>
      <c r="AJ933" s="50">
        <f t="shared" si="512"/>
        <v>0</v>
      </c>
      <c r="AK933" s="50">
        <f t="shared" si="513"/>
        <v>0</v>
      </c>
      <c r="AL933" s="50">
        <f t="shared" si="514"/>
        <v>0.44504862979174553</v>
      </c>
      <c r="AR933" s="50">
        <f t="shared" si="515"/>
        <v>0.5854004207413348</v>
      </c>
      <c r="AS933" s="50">
        <f t="shared" si="516"/>
        <v>0.52394790910337663</v>
      </c>
      <c r="AT933" s="50">
        <f t="shared" si="517"/>
        <v>0.71950960991980517</v>
      </c>
      <c r="AV933" s="49">
        <f t="shared" si="518"/>
        <v>0</v>
      </c>
      <c r="AW933" s="49">
        <f t="shared" si="519"/>
        <v>0</v>
      </c>
      <c r="AX933" s="49">
        <f t="shared" si="520"/>
        <v>0</v>
      </c>
      <c r="AY933" s="49">
        <f t="shared" si="521"/>
        <v>1783.2857095962997</v>
      </c>
      <c r="AZ933" s="49">
        <f t="shared" si="522"/>
        <v>0</v>
      </c>
      <c r="BA933" s="49">
        <f t="shared" si="523"/>
        <v>0</v>
      </c>
      <c r="BB933" s="49">
        <f t="shared" si="524"/>
        <v>0</v>
      </c>
      <c r="BC933" s="49">
        <f t="shared" si="525"/>
        <v>0</v>
      </c>
      <c r="BD933" s="49">
        <f t="shared" si="526"/>
        <v>0</v>
      </c>
      <c r="BE933" s="49">
        <f t="shared" si="527"/>
        <v>3886.2037542644366</v>
      </c>
      <c r="BF933" s="49">
        <f t="shared" si="528"/>
        <v>3017.8103840669669</v>
      </c>
      <c r="BG933" s="49">
        <f t="shared" si="529"/>
        <v>3977.2598311263469</v>
      </c>
      <c r="BH933" s="72">
        <f t="shared" si="530"/>
        <v>12664.559679054049</v>
      </c>
      <c r="BI933" s="49">
        <f>VLOOKUP(A933,'1_12'!A:O,15,0)</f>
        <v>15191.37</v>
      </c>
      <c r="BJ933" s="73">
        <f t="shared" si="531"/>
        <v>-2526.8103209459514</v>
      </c>
      <c r="BK933" s="50">
        <f t="shared" si="532"/>
        <v>1.0004042768355096E-2</v>
      </c>
    </row>
    <row r="934" spans="1:63" x14ac:dyDescent="0.3">
      <c r="A934" s="77" t="s">
        <v>1888</v>
      </c>
      <c r="B934" s="77" t="s">
        <v>1061</v>
      </c>
      <c r="C934" s="77">
        <f>VLOOKUP(B934,Площадь!D:E,2,0)</f>
        <v>32.1</v>
      </c>
      <c r="D934" s="113"/>
      <c r="E934">
        <v>31</v>
      </c>
      <c r="F934">
        <v>28</v>
      </c>
      <c r="G934">
        <v>31</v>
      </c>
      <c r="H934">
        <v>30</v>
      </c>
      <c r="I934">
        <v>31</v>
      </c>
      <c r="J934">
        <v>30</v>
      </c>
      <c r="K934">
        <v>31</v>
      </c>
      <c r="L934">
        <v>31</v>
      </c>
      <c r="M934">
        <v>30</v>
      </c>
      <c r="N934">
        <v>31</v>
      </c>
      <c r="O934">
        <v>30</v>
      </c>
      <c r="P934">
        <v>31</v>
      </c>
      <c r="Q934">
        <f t="shared" si="535"/>
        <v>365</v>
      </c>
      <c r="R934" s="50">
        <f>VLOOKUP(B934,'Общие показания'!A:H,8,0)</f>
        <v>1E-3</v>
      </c>
      <c r="S934" s="50">
        <f>VLOOKUP(B934,'Общие показания'!A:P,16,0)</f>
        <v>2.0839999999999996</v>
      </c>
      <c r="T934" s="50">
        <f t="shared" si="501"/>
        <v>0</v>
      </c>
      <c r="U934" s="50">
        <f t="shared" si="502"/>
        <v>0</v>
      </c>
      <c r="V934" s="50">
        <f t="shared" si="503"/>
        <v>0</v>
      </c>
      <c r="W934" s="50">
        <f t="shared" si="504"/>
        <v>1E-3</v>
      </c>
      <c r="X934" s="50">
        <f t="shared" si="505"/>
        <v>0</v>
      </c>
      <c r="Y934" s="50"/>
      <c r="Z934" s="50"/>
      <c r="AA934" s="50"/>
      <c r="AB934" s="50"/>
      <c r="AC934" s="50"/>
      <c r="AD934" s="50">
        <f t="shared" si="506"/>
        <v>0.80777453872667382</v>
      </c>
      <c r="AE934" s="50">
        <f t="shared" si="507"/>
        <v>0.56230177169627815</v>
      </c>
      <c r="AF934" s="50">
        <f t="shared" si="508"/>
        <v>0.71392368957704766</v>
      </c>
      <c r="AG934" s="50">
        <f t="shared" si="509"/>
        <v>0</v>
      </c>
      <c r="AI934" s="50">
        <f t="shared" si="511"/>
        <v>0</v>
      </c>
      <c r="AJ934" s="50">
        <f t="shared" si="512"/>
        <v>0</v>
      </c>
      <c r="AK934" s="50">
        <f t="shared" si="513"/>
        <v>0</v>
      </c>
      <c r="AL934" s="50">
        <f t="shared" si="514"/>
        <v>0.36351300295967004</v>
      </c>
      <c r="AR934" s="50">
        <f t="shared" si="515"/>
        <v>0.47815148869712087</v>
      </c>
      <c r="AS934" s="50">
        <f t="shared" si="516"/>
        <v>0.42795745247375039</v>
      </c>
      <c r="AT934" s="50">
        <f t="shared" si="517"/>
        <v>0.58769105543068068</v>
      </c>
      <c r="AV934" s="49">
        <f t="shared" si="518"/>
        <v>0</v>
      </c>
      <c r="AW934" s="49">
        <f t="shared" si="519"/>
        <v>0</v>
      </c>
      <c r="AX934" s="49">
        <f t="shared" si="520"/>
        <v>0</v>
      </c>
      <c r="AY934" s="49">
        <f t="shared" si="521"/>
        <v>978.48412462481997</v>
      </c>
      <c r="AZ934" s="49">
        <f t="shared" si="522"/>
        <v>0</v>
      </c>
      <c r="BA934" s="49">
        <f t="shared" si="523"/>
        <v>0</v>
      </c>
      <c r="BB934" s="49">
        <f t="shared" si="524"/>
        <v>0</v>
      </c>
      <c r="BC934" s="49">
        <f t="shared" si="525"/>
        <v>0</v>
      </c>
      <c r="BD934" s="49">
        <f t="shared" si="526"/>
        <v>0</v>
      </c>
      <c r="BE934" s="49">
        <f t="shared" si="527"/>
        <v>3451.8883909753376</v>
      </c>
      <c r="BF934" s="49">
        <f t="shared" si="528"/>
        <v>2658.2122509930578</v>
      </c>
      <c r="BG934" s="49">
        <f t="shared" si="529"/>
        <v>3494.0025569089453</v>
      </c>
      <c r="BH934" s="72">
        <f t="shared" si="530"/>
        <v>10582.587323502161</v>
      </c>
      <c r="BI934" s="49">
        <f>VLOOKUP(A934,'1_12'!A:O,15,0)</f>
        <v>12408.210000000003</v>
      </c>
      <c r="BJ934" s="73">
        <f t="shared" si="531"/>
        <v>-1825.6226764978419</v>
      </c>
      <c r="BK934" s="50">
        <f t="shared" si="532"/>
        <v>1.023445742357534E-2</v>
      </c>
    </row>
    <row r="935" spans="1:63" x14ac:dyDescent="0.3">
      <c r="A935" s="77" t="s">
        <v>1909</v>
      </c>
      <c r="B935" s="77" t="s">
        <v>586</v>
      </c>
      <c r="C935" s="77">
        <f>VLOOKUP(B935,Площадь!D:E,2,0)</f>
        <v>31.8</v>
      </c>
      <c r="D935" s="113"/>
      <c r="E935">
        <v>31</v>
      </c>
      <c r="F935">
        <v>28</v>
      </c>
      <c r="G935">
        <v>31</v>
      </c>
      <c r="H935">
        <v>2</v>
      </c>
      <c r="Q935">
        <f t="shared" si="535"/>
        <v>92</v>
      </c>
      <c r="R935" s="50">
        <f>VLOOKUP(B935,'Общие показания'!A:H,8,0)</f>
        <v>0</v>
      </c>
      <c r="S935" s="50"/>
      <c r="T935" s="50">
        <f t="shared" si="501"/>
        <v>0</v>
      </c>
      <c r="U935" s="50">
        <f t="shared" si="502"/>
        <v>0</v>
      </c>
      <c r="V935" s="50">
        <f t="shared" si="503"/>
        <v>0</v>
      </c>
      <c r="W935" s="50">
        <f t="shared" si="504"/>
        <v>0</v>
      </c>
      <c r="X935" s="50">
        <f t="shared" si="505"/>
        <v>0</v>
      </c>
      <c r="Y935" s="50"/>
      <c r="Z935" s="50"/>
      <c r="AA935" s="50"/>
      <c r="AB935" s="50"/>
      <c r="AC935" s="50"/>
      <c r="AD935" s="50">
        <f t="shared" si="506"/>
        <v>0</v>
      </c>
      <c r="AE935" s="50">
        <f t="shared" si="507"/>
        <v>0</v>
      </c>
      <c r="AF935" s="50">
        <f t="shared" si="508"/>
        <v>0</v>
      </c>
      <c r="AG935" s="50">
        <f t="shared" si="509"/>
        <v>0</v>
      </c>
      <c r="AI935" s="50">
        <f t="shared" si="511"/>
        <v>0</v>
      </c>
      <c r="AJ935" s="50">
        <f t="shared" si="512"/>
        <v>0</v>
      </c>
      <c r="AK935" s="50">
        <f t="shared" si="513"/>
        <v>0</v>
      </c>
      <c r="AL935" s="50">
        <f t="shared" si="514"/>
        <v>2.4007712345000019E-2</v>
      </c>
      <c r="AR935" s="50">
        <f t="shared" si="515"/>
        <v>0</v>
      </c>
      <c r="AS935" s="50">
        <f t="shared" si="516"/>
        <v>0</v>
      </c>
      <c r="AT935" s="50">
        <f t="shared" si="517"/>
        <v>0</v>
      </c>
      <c r="AV935" s="49">
        <f t="shared" si="518"/>
        <v>0</v>
      </c>
      <c r="AW935" s="49">
        <f t="shared" si="519"/>
        <v>0</v>
      </c>
      <c r="AX935" s="49">
        <f t="shared" si="520"/>
        <v>0</v>
      </c>
      <c r="AY935" s="49">
        <f t="shared" si="521"/>
        <v>64.445342710424256</v>
      </c>
      <c r="AZ935" s="49">
        <f t="shared" si="522"/>
        <v>0</v>
      </c>
      <c r="BA935" s="49">
        <f t="shared" si="523"/>
        <v>0</v>
      </c>
      <c r="BB935" s="49">
        <f t="shared" si="524"/>
        <v>0</v>
      </c>
      <c r="BC935" s="49">
        <f t="shared" si="525"/>
        <v>0</v>
      </c>
      <c r="BD935" s="49">
        <f t="shared" si="526"/>
        <v>0</v>
      </c>
      <c r="BE935" s="49">
        <f t="shared" si="527"/>
        <v>0</v>
      </c>
      <c r="BF935" s="49">
        <f t="shared" si="528"/>
        <v>0</v>
      </c>
      <c r="BG935" s="49">
        <f t="shared" si="529"/>
        <v>0</v>
      </c>
      <c r="BH935" s="72">
        <f t="shared" si="530"/>
        <v>64.445342710424256</v>
      </c>
      <c r="BI935" s="49">
        <f>VLOOKUP(A935,'1_12'!A:O,15,0)</f>
        <v>91.05</v>
      </c>
      <c r="BJ935" s="73">
        <f t="shared" si="531"/>
        <v>-26.604657289575741</v>
      </c>
      <c r="BK935" s="50">
        <f t="shared" si="532"/>
        <v>6.2913292308700261E-5</v>
      </c>
    </row>
    <row r="936" spans="1:63" x14ac:dyDescent="0.3">
      <c r="A936" s="77" t="s">
        <v>2680</v>
      </c>
      <c r="B936" s="77" t="s">
        <v>586</v>
      </c>
      <c r="C936" s="77">
        <f>VLOOKUP(B936,Площадь!D:E,2,0)</f>
        <v>31.8</v>
      </c>
      <c r="D936" s="113">
        <v>45019</v>
      </c>
      <c r="H936">
        <f>30-H935</f>
        <v>28</v>
      </c>
      <c r="I936">
        <v>31</v>
      </c>
      <c r="J936">
        <v>30</v>
      </c>
      <c r="K936">
        <v>31</v>
      </c>
      <c r="L936">
        <v>31</v>
      </c>
      <c r="M936">
        <v>30</v>
      </c>
      <c r="N936">
        <v>31</v>
      </c>
      <c r="O936">
        <v>30</v>
      </c>
      <c r="P936">
        <v>31</v>
      </c>
      <c r="Q936">
        <f t="shared" si="535"/>
        <v>273</v>
      </c>
      <c r="R936" s="50"/>
      <c r="S936" s="50">
        <f>VLOOKUP(B936,'Общие показания'!A:P,16,0)</f>
        <v>2.452</v>
      </c>
      <c r="T936" s="50">
        <f t="shared" si="501"/>
        <v>0</v>
      </c>
      <c r="U936" s="50">
        <f t="shared" si="502"/>
        <v>0</v>
      </c>
      <c r="V936" s="50">
        <f t="shared" si="503"/>
        <v>0</v>
      </c>
      <c r="W936" s="50">
        <f t="shared" si="504"/>
        <v>0</v>
      </c>
      <c r="X936" s="50">
        <f t="shared" si="505"/>
        <v>0</v>
      </c>
      <c r="Y936" s="50"/>
      <c r="Z936" s="50"/>
      <c r="AA936" s="50"/>
      <c r="AB936" s="50"/>
      <c r="AC936" s="50"/>
      <c r="AD936" s="50">
        <f t="shared" si="506"/>
        <v>0.95041418855940718</v>
      </c>
      <c r="AE936" s="50">
        <f t="shared" si="507"/>
        <v>0.66159498282114892</v>
      </c>
      <c r="AF936" s="50">
        <f t="shared" si="508"/>
        <v>0.83999082861944396</v>
      </c>
      <c r="AG936" s="50">
        <f t="shared" si="509"/>
        <v>0</v>
      </c>
      <c r="AI936" s="50">
        <f t="shared" si="511"/>
        <v>0</v>
      </c>
      <c r="AJ936" s="50">
        <f t="shared" si="512"/>
        <v>0</v>
      </c>
      <c r="AK936" s="50">
        <f t="shared" si="513"/>
        <v>0</v>
      </c>
      <c r="AL936" s="50">
        <f t="shared" si="514"/>
        <v>0.33610797283000027</v>
      </c>
      <c r="AR936" s="50">
        <f t="shared" si="515"/>
        <v>0.47368278319527862</v>
      </c>
      <c r="AS936" s="50">
        <f t="shared" si="516"/>
        <v>0.42395785011418263</v>
      </c>
      <c r="AT936" s="50">
        <f t="shared" si="517"/>
        <v>0.5821986156603004</v>
      </c>
      <c r="AV936" s="49">
        <f t="shared" si="518"/>
        <v>0</v>
      </c>
      <c r="AW936" s="49">
        <f t="shared" si="519"/>
        <v>0</v>
      </c>
      <c r="AX936" s="49">
        <f t="shared" si="520"/>
        <v>0</v>
      </c>
      <c r="AY936" s="49">
        <f t="shared" si="521"/>
        <v>902.23479794593959</v>
      </c>
      <c r="AZ936" s="49">
        <f t="shared" si="522"/>
        <v>0</v>
      </c>
      <c r="BA936" s="49">
        <f t="shared" si="523"/>
        <v>0</v>
      </c>
      <c r="BB936" s="49">
        <f t="shared" si="524"/>
        <v>0</v>
      </c>
      <c r="BC936" s="49">
        <f t="shared" si="525"/>
        <v>0</v>
      </c>
      <c r="BD936" s="49">
        <f t="shared" si="526"/>
        <v>0</v>
      </c>
      <c r="BE936" s="49">
        <f t="shared" si="527"/>
        <v>3822.7889470994087</v>
      </c>
      <c r="BF936" s="49">
        <f t="shared" si="528"/>
        <v>2914.014602618287</v>
      </c>
      <c r="BG936" s="49">
        <f t="shared" si="529"/>
        <v>3817.6684566467752</v>
      </c>
      <c r="BH936" s="72">
        <f t="shared" si="530"/>
        <v>11456.70680431041</v>
      </c>
      <c r="BI936" s="49">
        <f>VLOOKUP(A936,'1_12'!A:O,15,0)</f>
        <v>12201.15</v>
      </c>
      <c r="BJ936" s="73">
        <f t="shared" si="531"/>
        <v>-744.44319568958963</v>
      </c>
      <c r="BK936" s="50">
        <f t="shared" si="532"/>
        <v>1.1184348065513003E-2</v>
      </c>
    </row>
    <row r="937" spans="1:63" x14ac:dyDescent="0.3">
      <c r="A937" s="77" t="s">
        <v>1925</v>
      </c>
      <c r="B937" s="77" t="s">
        <v>763</v>
      </c>
      <c r="C937" s="77">
        <f>VLOOKUP(B937,Площадь!D:E,2,0)</f>
        <v>39.1</v>
      </c>
      <c r="D937" s="113"/>
      <c r="E937">
        <v>31</v>
      </c>
      <c r="F937">
        <v>28</v>
      </c>
      <c r="G937">
        <v>31</v>
      </c>
      <c r="H937">
        <v>30</v>
      </c>
      <c r="I937">
        <v>31</v>
      </c>
      <c r="J937">
        <v>30</v>
      </c>
      <c r="K937">
        <v>31</v>
      </c>
      <c r="L937">
        <v>31</v>
      </c>
      <c r="M937">
        <v>30</v>
      </c>
      <c r="N937">
        <v>31</v>
      </c>
      <c r="O937">
        <v>30</v>
      </c>
      <c r="P937">
        <v>31</v>
      </c>
      <c r="Q937">
        <f t="shared" ref="Q937:Q946" si="536">SUM(E937:P937)</f>
        <v>365</v>
      </c>
      <c r="R937" s="50">
        <f>VLOOKUP(B937,'Общие показания'!A:H,8,0)</f>
        <v>0</v>
      </c>
      <c r="S937" s="50">
        <f>VLOOKUP(B937,'Общие показания'!A:P,16,0)</f>
        <v>1.3070000000000004</v>
      </c>
      <c r="T937" s="50">
        <f t="shared" si="501"/>
        <v>0</v>
      </c>
      <c r="U937" s="50">
        <f t="shared" si="502"/>
        <v>0</v>
      </c>
      <c r="V937" s="50">
        <f t="shared" si="503"/>
        <v>0</v>
      </c>
      <c r="W937" s="50">
        <f t="shared" si="504"/>
        <v>0</v>
      </c>
      <c r="X937" s="50">
        <f t="shared" si="505"/>
        <v>0</v>
      </c>
      <c r="Y937" s="50"/>
      <c r="Z937" s="50"/>
      <c r="AA937" s="50"/>
      <c r="AB937" s="50"/>
      <c r="AC937" s="50"/>
      <c r="AD937" s="50">
        <f t="shared" si="506"/>
        <v>0.50660332155266952</v>
      </c>
      <c r="AE937" s="50">
        <f t="shared" si="507"/>
        <v>0.35265279059838578</v>
      </c>
      <c r="AF937" s="50">
        <f t="shared" si="508"/>
        <v>0.4477438878489452</v>
      </c>
      <c r="AG937" s="50">
        <f t="shared" si="509"/>
        <v>0</v>
      </c>
      <c r="AI937" s="50">
        <f t="shared" si="511"/>
        <v>0</v>
      </c>
      <c r="AJ937" s="50">
        <f t="shared" si="512"/>
        <v>0</v>
      </c>
      <c r="AK937" s="50">
        <f t="shared" si="513"/>
        <v>0</v>
      </c>
      <c r="AL937" s="50">
        <f t="shared" si="514"/>
        <v>0.4427837512686324</v>
      </c>
      <c r="AR937" s="50">
        <f t="shared" si="515"/>
        <v>0.58242128374010671</v>
      </c>
      <c r="AS937" s="50">
        <f t="shared" si="516"/>
        <v>0.52128150753033142</v>
      </c>
      <c r="AT937" s="50">
        <f t="shared" si="517"/>
        <v>0.71584798340621847</v>
      </c>
      <c r="AV937" s="49">
        <f t="shared" si="518"/>
        <v>0</v>
      </c>
      <c r="AW937" s="49">
        <f t="shared" si="519"/>
        <v>0</v>
      </c>
      <c r="AX937" s="49">
        <f t="shared" si="520"/>
        <v>0</v>
      </c>
      <c r="AY937" s="49">
        <f t="shared" si="521"/>
        <v>1188.5909905554661</v>
      </c>
      <c r="AZ937" s="49">
        <f t="shared" si="522"/>
        <v>0</v>
      </c>
      <c r="BA937" s="49">
        <f t="shared" si="523"/>
        <v>0</v>
      </c>
      <c r="BB937" s="49">
        <f t="shared" si="524"/>
        <v>0</v>
      </c>
      <c r="BC937" s="49">
        <f t="shared" si="525"/>
        <v>0</v>
      </c>
      <c r="BD937" s="49">
        <f t="shared" si="526"/>
        <v>0</v>
      </c>
      <c r="BE937" s="49">
        <f t="shared" si="527"/>
        <v>2923.3340894637167</v>
      </c>
      <c r="BF937" s="49">
        <f t="shared" si="528"/>
        <v>2345.9542725248034</v>
      </c>
      <c r="BG937" s="49">
        <f t="shared" si="529"/>
        <v>3123.4994755225111</v>
      </c>
      <c r="BH937" s="72">
        <f t="shared" si="530"/>
        <v>9581.3788280664976</v>
      </c>
      <c r="BI937" s="49">
        <f>VLOOKUP(A937,'1_12'!A:O,15,0)</f>
        <v>15114.06</v>
      </c>
      <c r="BJ937" s="73">
        <f t="shared" si="531"/>
        <v>-5532.6811719335019</v>
      </c>
      <c r="BK937" s="50">
        <f t="shared" si="532"/>
        <v>7.6072773357742738E-3</v>
      </c>
    </row>
    <row r="938" spans="1:63" x14ac:dyDescent="0.3">
      <c r="A938" s="77" t="s">
        <v>1917</v>
      </c>
      <c r="B938" s="77" t="s">
        <v>695</v>
      </c>
      <c r="C938" s="77">
        <f>VLOOKUP(B938,Площадь!D:E,2,0)</f>
        <v>62</v>
      </c>
      <c r="D938" s="113"/>
      <c r="E938">
        <v>31</v>
      </c>
      <c r="F938">
        <v>28</v>
      </c>
      <c r="G938">
        <v>31</v>
      </c>
      <c r="H938">
        <v>30</v>
      </c>
      <c r="I938">
        <v>31</v>
      </c>
      <c r="J938">
        <v>30</v>
      </c>
      <c r="K938">
        <v>31</v>
      </c>
      <c r="L938">
        <v>31</v>
      </c>
      <c r="M938">
        <v>30</v>
      </c>
      <c r="N938">
        <v>31</v>
      </c>
      <c r="O938">
        <v>30</v>
      </c>
      <c r="P938">
        <v>31</v>
      </c>
      <c r="Q938">
        <f t="shared" si="536"/>
        <v>365</v>
      </c>
      <c r="R938" s="50">
        <f>VLOOKUP(B938,'Общие показания'!A:H,8,0)</f>
        <v>0</v>
      </c>
      <c r="S938" s="50">
        <f>VLOOKUP(B938,'Общие показания'!A:P,16,0)</f>
        <v>3.5229999999999997</v>
      </c>
      <c r="T938" s="50">
        <f t="shared" si="501"/>
        <v>0</v>
      </c>
      <c r="U938" s="50">
        <f t="shared" si="502"/>
        <v>0</v>
      </c>
      <c r="V938" s="50">
        <f t="shared" si="503"/>
        <v>0</v>
      </c>
      <c r="W938" s="50">
        <f t="shared" si="504"/>
        <v>0</v>
      </c>
      <c r="X938" s="50">
        <f t="shared" si="505"/>
        <v>0</v>
      </c>
      <c r="Y938" s="50"/>
      <c r="Z938" s="50"/>
      <c r="AA938" s="50"/>
      <c r="AB938" s="50"/>
      <c r="AC938" s="50"/>
      <c r="AD938" s="50">
        <f t="shared" si="506"/>
        <v>1.365542082501954</v>
      </c>
      <c r="AE938" s="50">
        <f t="shared" si="507"/>
        <v>0.9505706054155415</v>
      </c>
      <c r="AF938" s="50">
        <f t="shared" si="508"/>
        <v>1.2068873120825045</v>
      </c>
      <c r="AG938" s="50">
        <f t="shared" si="509"/>
        <v>0</v>
      </c>
      <c r="AI938" s="50">
        <f t="shared" si="511"/>
        <v>0</v>
      </c>
      <c r="AJ938" s="50">
        <f t="shared" si="512"/>
        <v>0</v>
      </c>
      <c r="AK938" s="50">
        <f t="shared" si="513"/>
        <v>0</v>
      </c>
      <c r="AL938" s="50">
        <f t="shared" si="514"/>
        <v>0.70211234216509477</v>
      </c>
      <c r="AR938" s="50">
        <f t="shared" si="515"/>
        <v>0.92353247038073183</v>
      </c>
      <c r="AS938" s="50">
        <f t="shared" si="516"/>
        <v>0.82658448764400383</v>
      </c>
      <c r="AT938" s="50">
        <f t="shared" si="517"/>
        <v>1.1351042192119065</v>
      </c>
      <c r="AV938" s="49">
        <f t="shared" si="518"/>
        <v>0</v>
      </c>
      <c r="AW938" s="49">
        <f t="shared" si="519"/>
        <v>0</v>
      </c>
      <c r="AX938" s="49">
        <f t="shared" si="520"/>
        <v>0</v>
      </c>
      <c r="AY938" s="49">
        <f t="shared" si="521"/>
        <v>1884.722286814294</v>
      </c>
      <c r="AZ938" s="49">
        <f t="shared" si="522"/>
        <v>0</v>
      </c>
      <c r="BA938" s="49">
        <f t="shared" si="523"/>
        <v>0</v>
      </c>
      <c r="BB938" s="49">
        <f t="shared" si="524"/>
        <v>0</v>
      </c>
      <c r="BC938" s="49">
        <f t="shared" si="525"/>
        <v>0</v>
      </c>
      <c r="BD938" s="49">
        <f t="shared" si="526"/>
        <v>0</v>
      </c>
      <c r="BE938" s="49">
        <f t="shared" si="527"/>
        <v>6144.700166776166</v>
      </c>
      <c r="BF938" s="49">
        <f t="shared" si="528"/>
        <v>4770.5240456053216</v>
      </c>
      <c r="BG938" s="49">
        <f t="shared" si="529"/>
        <v>6286.7483869454663</v>
      </c>
      <c r="BH938" s="72">
        <f t="shared" si="530"/>
        <v>19086.694886141246</v>
      </c>
      <c r="BI938" s="49">
        <f>VLOOKUP(A938,'1_12'!A:O,15,0)</f>
        <v>23966.01</v>
      </c>
      <c r="BJ938" s="73">
        <f t="shared" si="531"/>
        <v>-4879.3151138587527</v>
      </c>
      <c r="BK938" s="50">
        <f t="shared" si="532"/>
        <v>9.5568998916690014E-3</v>
      </c>
    </row>
    <row r="939" spans="1:63" x14ac:dyDescent="0.3">
      <c r="A939" s="77" t="s">
        <v>1480</v>
      </c>
      <c r="B939" s="77" t="s">
        <v>93</v>
      </c>
      <c r="C939" s="77">
        <f>VLOOKUP(B939,Площадь!D:E,2,0)</f>
        <v>55.8</v>
      </c>
      <c r="D939" s="113"/>
      <c r="E939">
        <v>31</v>
      </c>
      <c r="F939">
        <v>28</v>
      </c>
      <c r="G939">
        <v>31</v>
      </c>
      <c r="H939">
        <v>30</v>
      </c>
      <c r="I939">
        <v>31</v>
      </c>
      <c r="J939">
        <v>30</v>
      </c>
      <c r="K939">
        <v>31</v>
      </c>
      <c r="L939">
        <v>31</v>
      </c>
      <c r="M939">
        <v>30</v>
      </c>
      <c r="N939">
        <v>31</v>
      </c>
      <c r="O939">
        <v>30</v>
      </c>
      <c r="P939">
        <v>31</v>
      </c>
      <c r="Q939">
        <f t="shared" si="536"/>
        <v>365</v>
      </c>
      <c r="R939" s="50">
        <f>VLOOKUP(B939,'Общие показания'!A:H,8,0)</f>
        <v>0</v>
      </c>
      <c r="S939" s="50">
        <f>VLOOKUP(B939,'Общие показания'!A:P,16,0)</f>
        <v>1.6590000000000007</v>
      </c>
      <c r="T939" s="50">
        <f t="shared" si="501"/>
        <v>0</v>
      </c>
      <c r="U939" s="50">
        <f t="shared" si="502"/>
        <v>0</v>
      </c>
      <c r="V939" s="50">
        <f t="shared" si="503"/>
        <v>0</v>
      </c>
      <c r="W939" s="50">
        <f t="shared" si="504"/>
        <v>0</v>
      </c>
      <c r="X939" s="50">
        <f t="shared" si="505"/>
        <v>0</v>
      </c>
      <c r="Y939" s="50"/>
      <c r="Z939" s="50"/>
      <c r="AA939" s="50"/>
      <c r="AB939" s="50"/>
      <c r="AC939" s="50"/>
      <c r="AD939" s="50">
        <f t="shared" si="506"/>
        <v>0.64304124747963187</v>
      </c>
      <c r="AE939" s="50">
        <f t="shared" si="507"/>
        <v>0.44762890558739254</v>
      </c>
      <c r="AF939" s="50">
        <f t="shared" si="508"/>
        <v>0.56832984693297639</v>
      </c>
      <c r="AG939" s="50">
        <f t="shared" si="509"/>
        <v>0</v>
      </c>
      <c r="AI939" s="50">
        <f t="shared" si="511"/>
        <v>0</v>
      </c>
      <c r="AJ939" s="50">
        <f t="shared" si="512"/>
        <v>0</v>
      </c>
      <c r="AK939" s="50">
        <f t="shared" si="513"/>
        <v>0</v>
      </c>
      <c r="AL939" s="50">
        <f t="shared" si="514"/>
        <v>0.63190110794858534</v>
      </c>
      <c r="AR939" s="50">
        <f t="shared" si="515"/>
        <v>0.83117922334265859</v>
      </c>
      <c r="AS939" s="50">
        <f t="shared" si="516"/>
        <v>0.7439260388796034</v>
      </c>
      <c r="AT939" s="50">
        <f t="shared" si="517"/>
        <v>1.0215937972907159</v>
      </c>
      <c r="AV939" s="49">
        <f t="shared" si="518"/>
        <v>0</v>
      </c>
      <c r="AW939" s="49">
        <f t="shared" si="519"/>
        <v>0</v>
      </c>
      <c r="AX939" s="49">
        <f t="shared" si="520"/>
        <v>0</v>
      </c>
      <c r="AY939" s="49">
        <f t="shared" si="521"/>
        <v>1696.2500581328645</v>
      </c>
      <c r="AZ939" s="49">
        <f t="shared" si="522"/>
        <v>0</v>
      </c>
      <c r="BA939" s="49">
        <f t="shared" si="523"/>
        <v>0</v>
      </c>
      <c r="BB939" s="49">
        <f t="shared" si="524"/>
        <v>0</v>
      </c>
      <c r="BC939" s="49">
        <f t="shared" si="525"/>
        <v>0</v>
      </c>
      <c r="BD939" s="49">
        <f t="shared" si="526"/>
        <v>0</v>
      </c>
      <c r="BE939" s="49">
        <f t="shared" si="527"/>
        <v>3957.3384630565233</v>
      </c>
      <c r="BF939" s="49">
        <f t="shared" si="528"/>
        <v>3198.5624307294256</v>
      </c>
      <c r="BG939" s="49">
        <f t="shared" si="529"/>
        <v>4267.9274336083108</v>
      </c>
      <c r="BH939" s="72">
        <f t="shared" si="530"/>
        <v>13120.078385527124</v>
      </c>
      <c r="BI939" s="49">
        <f>VLOOKUP(A939,'1_12'!A:O,15,0)</f>
        <v>21569.399999999998</v>
      </c>
      <c r="BJ939" s="73">
        <f t="shared" si="531"/>
        <v>-8449.321614472874</v>
      </c>
      <c r="BK939" s="50">
        <f t="shared" si="532"/>
        <v>7.2992834042138058E-3</v>
      </c>
    </row>
    <row r="940" spans="1:63" x14ac:dyDescent="0.3">
      <c r="A940" s="77" t="s">
        <v>1860</v>
      </c>
      <c r="B940" s="77" t="s">
        <v>998</v>
      </c>
      <c r="C940" s="77">
        <f>VLOOKUP(B940,Площадь!D:E,2,0)</f>
        <v>32.5</v>
      </c>
      <c r="D940" s="113"/>
      <c r="E940">
        <v>31</v>
      </c>
      <c r="F940">
        <v>28</v>
      </c>
      <c r="G940">
        <v>31</v>
      </c>
      <c r="H940">
        <v>30</v>
      </c>
      <c r="I940">
        <v>31</v>
      </c>
      <c r="J940">
        <v>30</v>
      </c>
      <c r="K940">
        <v>31</v>
      </c>
      <c r="L940">
        <v>31</v>
      </c>
      <c r="M940">
        <v>30</v>
      </c>
      <c r="N940">
        <v>31</v>
      </c>
      <c r="O940">
        <v>30</v>
      </c>
      <c r="P940">
        <v>31</v>
      </c>
      <c r="Q940">
        <f t="shared" si="536"/>
        <v>365</v>
      </c>
      <c r="R940" s="50">
        <f>VLOOKUP(B940,'Общие показания'!A:H,8,0)</f>
        <v>0.18133488233222583</v>
      </c>
      <c r="S940" s="50">
        <f>VLOOKUP(B940,'Общие показания'!A:P,16,0)</f>
        <v>1.4416651176677737</v>
      </c>
      <c r="T940" s="50">
        <f t="shared" si="501"/>
        <v>0</v>
      </c>
      <c r="U940" s="50">
        <f t="shared" si="502"/>
        <v>0</v>
      </c>
      <c r="V940" s="50">
        <f t="shared" si="503"/>
        <v>0</v>
      </c>
      <c r="W940" s="50">
        <f t="shared" si="504"/>
        <v>0.18133488233222583</v>
      </c>
      <c r="X940" s="50">
        <f t="shared" si="505"/>
        <v>0</v>
      </c>
      <c r="Y940" s="50"/>
      <c r="Z940" s="50"/>
      <c r="AA940" s="50"/>
      <c r="AB940" s="50"/>
      <c r="AC940" s="50"/>
      <c r="AD940" s="50">
        <f t="shared" si="506"/>
        <v>0.55880056402227551</v>
      </c>
      <c r="AE940" s="50">
        <f t="shared" si="507"/>
        <v>0.38898793179333624</v>
      </c>
      <c r="AF940" s="50">
        <f t="shared" si="508"/>
        <v>0.49387662185216202</v>
      </c>
      <c r="AG940" s="50">
        <f t="shared" si="509"/>
        <v>0</v>
      </c>
      <c r="AI940" s="50">
        <f t="shared" si="511"/>
        <v>0</v>
      </c>
      <c r="AJ940" s="50">
        <f t="shared" si="512"/>
        <v>0</v>
      </c>
      <c r="AK940" s="50">
        <f t="shared" si="513"/>
        <v>0</v>
      </c>
      <c r="AL940" s="50">
        <f t="shared" si="514"/>
        <v>0.36804276000589647</v>
      </c>
      <c r="AR940" s="50">
        <f t="shared" si="515"/>
        <v>0.48410976269957717</v>
      </c>
      <c r="AS940" s="50">
        <f t="shared" si="516"/>
        <v>0.43329025561984069</v>
      </c>
      <c r="AT940" s="50">
        <f t="shared" si="517"/>
        <v>0.59501430845785419</v>
      </c>
      <c r="AV940" s="49">
        <f t="shared" si="518"/>
        <v>0</v>
      </c>
      <c r="AW940" s="49">
        <f t="shared" si="519"/>
        <v>0</v>
      </c>
      <c r="AX940" s="49">
        <f t="shared" si="520"/>
        <v>0</v>
      </c>
      <c r="AY940" s="49">
        <f t="shared" si="521"/>
        <v>1474.7273679867619</v>
      </c>
      <c r="AZ940" s="49">
        <f t="shared" si="522"/>
        <v>0</v>
      </c>
      <c r="BA940" s="49">
        <f t="shared" si="523"/>
        <v>0</v>
      </c>
      <c r="BB940" s="49">
        <f t="shared" si="524"/>
        <v>0</v>
      </c>
      <c r="BC940" s="49">
        <f t="shared" si="525"/>
        <v>0</v>
      </c>
      <c r="BD940" s="49">
        <f t="shared" si="526"/>
        <v>0</v>
      </c>
      <c r="BE940" s="49">
        <f t="shared" si="527"/>
        <v>2799.5467646390725</v>
      </c>
      <c r="BF940" s="49">
        <f t="shared" si="528"/>
        <v>2207.2906751644359</v>
      </c>
      <c r="BG940" s="49">
        <f t="shared" si="529"/>
        <v>2922.9752576869955</v>
      </c>
      <c r="BH940" s="72">
        <f t="shared" si="530"/>
        <v>9404.5400654772657</v>
      </c>
      <c r="BI940" s="49">
        <f>VLOOKUP(A940,'1_12'!A:O,15,0)</f>
        <v>12562.829999999998</v>
      </c>
      <c r="BJ940" s="73">
        <f t="shared" si="531"/>
        <v>-3158.2899345227324</v>
      </c>
      <c r="BK940" s="50">
        <f t="shared" si="532"/>
        <v>8.9832232994440219E-3</v>
      </c>
    </row>
    <row r="941" spans="1:63" x14ac:dyDescent="0.3">
      <c r="A941" s="77" t="s">
        <v>2401</v>
      </c>
      <c r="B941" s="77" t="s">
        <v>1037</v>
      </c>
      <c r="C941" s="77">
        <f>VLOOKUP(B941,Площадь!D:E,2,0)</f>
        <v>33.700000000000003</v>
      </c>
      <c r="D941" s="113"/>
      <c r="E941">
        <v>31</v>
      </c>
      <c r="F941">
        <v>28</v>
      </c>
      <c r="G941">
        <v>31</v>
      </c>
      <c r="H941">
        <v>30</v>
      </c>
      <c r="I941">
        <v>31</v>
      </c>
      <c r="J941">
        <v>30</v>
      </c>
      <c r="K941">
        <v>31</v>
      </c>
      <c r="L941">
        <v>31</v>
      </c>
      <c r="M941">
        <v>30</v>
      </c>
      <c r="N941">
        <v>31</v>
      </c>
      <c r="O941">
        <v>30</v>
      </c>
      <c r="P941">
        <v>31</v>
      </c>
      <c r="Q941">
        <f t="shared" si="536"/>
        <v>365</v>
      </c>
      <c r="R941" s="50">
        <f>VLOOKUP(B941,'Общие показания'!A:H,8,0)</f>
        <v>0.18803032414141574</v>
      </c>
      <c r="S941" s="50">
        <f>VLOOKUP(B941,'Общие показания'!A:P,16,0)</f>
        <v>2.3849696758585841</v>
      </c>
      <c r="T941" s="50">
        <f t="shared" si="501"/>
        <v>0</v>
      </c>
      <c r="U941" s="50">
        <f t="shared" si="502"/>
        <v>0</v>
      </c>
      <c r="V941" s="50">
        <f t="shared" si="503"/>
        <v>0</v>
      </c>
      <c r="W941" s="50">
        <f t="shared" si="504"/>
        <v>0.18803032414141574</v>
      </c>
      <c r="X941" s="50">
        <f t="shared" si="505"/>
        <v>0</v>
      </c>
      <c r="Y941" s="50"/>
      <c r="Z941" s="50"/>
      <c r="AA941" s="50"/>
      <c r="AB941" s="50"/>
      <c r="AC941" s="50"/>
      <c r="AD941" s="50">
        <f t="shared" si="506"/>
        <v>0.92443271583194486</v>
      </c>
      <c r="AE941" s="50">
        <f t="shared" si="507"/>
        <v>0.64350896073761055</v>
      </c>
      <c r="AF941" s="50">
        <f t="shared" si="508"/>
        <v>0.81702799928902892</v>
      </c>
      <c r="AG941" s="50">
        <f t="shared" si="509"/>
        <v>0</v>
      </c>
      <c r="AI941" s="50">
        <f t="shared" si="511"/>
        <v>0</v>
      </c>
      <c r="AJ941" s="50">
        <f t="shared" si="512"/>
        <v>0</v>
      </c>
      <c r="AK941" s="50">
        <f t="shared" si="513"/>
        <v>0</v>
      </c>
      <c r="AL941" s="50">
        <f t="shared" si="514"/>
        <v>0.38163203114457578</v>
      </c>
      <c r="AR941" s="50">
        <f t="shared" si="515"/>
        <v>0.50198458470694629</v>
      </c>
      <c r="AS941" s="50">
        <f t="shared" si="516"/>
        <v>0.44928866505811182</v>
      </c>
      <c r="AT941" s="50">
        <f t="shared" si="517"/>
        <v>0.61698406753937507</v>
      </c>
      <c r="AV941" s="49">
        <f t="shared" si="518"/>
        <v>0</v>
      </c>
      <c r="AW941" s="49">
        <f t="shared" si="519"/>
        <v>0</v>
      </c>
      <c r="AX941" s="49">
        <f t="shared" si="520"/>
        <v>0</v>
      </c>
      <c r="AY941" s="49">
        <f t="shared" si="521"/>
        <v>1529.1788400355042</v>
      </c>
      <c r="AZ941" s="49">
        <f t="shared" si="522"/>
        <v>0</v>
      </c>
      <c r="BA941" s="49">
        <f t="shared" si="523"/>
        <v>0</v>
      </c>
      <c r="BB941" s="49">
        <f t="shared" si="524"/>
        <v>0</v>
      </c>
      <c r="BC941" s="49">
        <f t="shared" si="525"/>
        <v>0</v>
      </c>
      <c r="BD941" s="49">
        <f t="shared" si="526"/>
        <v>0</v>
      </c>
      <c r="BE941" s="49">
        <f t="shared" si="527"/>
        <v>3829.0175448745781</v>
      </c>
      <c r="BF941" s="49">
        <f t="shared" si="528"/>
        <v>2933.4622347810055</v>
      </c>
      <c r="BG941" s="49">
        <f t="shared" si="529"/>
        <v>3849.4046317114949</v>
      </c>
      <c r="BH941" s="72">
        <f t="shared" si="530"/>
        <v>12141.063251402582</v>
      </c>
      <c r="BI941" s="49">
        <f>VLOOKUP(A941,'1_12'!A:O,15,0)</f>
        <v>13026.69</v>
      </c>
      <c r="BJ941" s="73">
        <f t="shared" si="531"/>
        <v>-885.62674859741855</v>
      </c>
      <c r="BK941" s="50">
        <f t="shared" si="532"/>
        <v>1.1184197201901605E-2</v>
      </c>
    </row>
    <row r="942" spans="1:63" x14ac:dyDescent="0.3">
      <c r="A942" s="77" t="s">
        <v>2069</v>
      </c>
      <c r="B942" s="77" t="s">
        <v>628</v>
      </c>
      <c r="C942" s="77">
        <f>VLOOKUP(B942,Площадь!D:E,2,0)</f>
        <v>59</v>
      </c>
      <c r="D942" s="113"/>
      <c r="E942">
        <v>31</v>
      </c>
      <c r="F942">
        <v>28</v>
      </c>
      <c r="G942">
        <v>31</v>
      </c>
      <c r="H942">
        <v>30</v>
      </c>
      <c r="I942">
        <v>31</v>
      </c>
      <c r="J942">
        <v>30</v>
      </c>
      <c r="K942">
        <v>31</v>
      </c>
      <c r="L942">
        <v>31</v>
      </c>
      <c r="M942">
        <v>30</v>
      </c>
      <c r="N942">
        <v>31</v>
      </c>
      <c r="O942">
        <v>30</v>
      </c>
      <c r="P942">
        <v>31</v>
      </c>
      <c r="Q942">
        <f t="shared" si="536"/>
        <v>365</v>
      </c>
      <c r="R942" s="50">
        <f>VLOOKUP(B942,'Общие показания'!A:H,8,0)</f>
        <v>0.3291925556185023</v>
      </c>
      <c r="S942" s="50">
        <f>VLOOKUP(B942,'Общие показания'!A:P,16,0)</f>
        <v>3.8728074443814977</v>
      </c>
      <c r="T942" s="50">
        <f t="shared" si="501"/>
        <v>0</v>
      </c>
      <c r="U942" s="50">
        <f t="shared" si="502"/>
        <v>0</v>
      </c>
      <c r="V942" s="50">
        <f t="shared" si="503"/>
        <v>0</v>
      </c>
      <c r="W942" s="50">
        <f t="shared" si="504"/>
        <v>0.3291925556185023</v>
      </c>
      <c r="X942" s="50">
        <f t="shared" si="505"/>
        <v>0</v>
      </c>
      <c r="Y942" s="50"/>
      <c r="Z942" s="50"/>
      <c r="AA942" s="50"/>
      <c r="AB942" s="50"/>
      <c r="AC942" s="50"/>
      <c r="AD942" s="50">
        <f t="shared" si="506"/>
        <v>1.5011301568917914</v>
      </c>
      <c r="AE942" s="50">
        <f t="shared" si="507"/>
        <v>1.0449551283177791</v>
      </c>
      <c r="AF942" s="50">
        <f t="shared" si="508"/>
        <v>1.3267221591719272</v>
      </c>
      <c r="AG942" s="50">
        <f t="shared" si="509"/>
        <v>0</v>
      </c>
      <c r="AI942" s="50">
        <f t="shared" si="511"/>
        <v>0</v>
      </c>
      <c r="AJ942" s="50">
        <f t="shared" si="512"/>
        <v>0</v>
      </c>
      <c r="AK942" s="50">
        <f t="shared" si="513"/>
        <v>0</v>
      </c>
      <c r="AL942" s="50">
        <f t="shared" si="514"/>
        <v>0.66813916431839671</v>
      </c>
      <c r="AR942" s="50">
        <f t="shared" si="515"/>
        <v>0.87884541536230931</v>
      </c>
      <c r="AS942" s="50">
        <f t="shared" si="516"/>
        <v>0.78658846404832627</v>
      </c>
      <c r="AT942" s="50">
        <f t="shared" si="517"/>
        <v>1.0801798215081047</v>
      </c>
      <c r="AV942" s="49">
        <f t="shared" si="518"/>
        <v>0</v>
      </c>
      <c r="AW942" s="49">
        <f t="shared" si="519"/>
        <v>0</v>
      </c>
      <c r="AX942" s="49">
        <f t="shared" si="520"/>
        <v>0</v>
      </c>
      <c r="AY942" s="49">
        <f t="shared" si="521"/>
        <v>2677.1973757298142</v>
      </c>
      <c r="AZ942" s="49">
        <f t="shared" si="522"/>
        <v>0</v>
      </c>
      <c r="BA942" s="49">
        <f t="shared" si="523"/>
        <v>0</v>
      </c>
      <c r="BB942" s="49">
        <f t="shared" si="524"/>
        <v>0</v>
      </c>
      <c r="BC942" s="49">
        <f t="shared" si="525"/>
        <v>0</v>
      </c>
      <c r="BD942" s="49">
        <f t="shared" si="526"/>
        <v>0</v>
      </c>
      <c r="BE942" s="49">
        <f t="shared" si="527"/>
        <v>6388.7112271360184</v>
      </c>
      <c r="BF942" s="49">
        <f t="shared" si="528"/>
        <v>4916.5223576038788</v>
      </c>
      <c r="BG942" s="49">
        <f t="shared" si="529"/>
        <v>6460.9914008582509</v>
      </c>
      <c r="BH942" s="72">
        <f t="shared" si="530"/>
        <v>20443.422361327961</v>
      </c>
      <c r="BI942" s="49">
        <f>VLOOKUP(A942,'1_12'!A:O,15,0)</f>
        <v>22806.360000000004</v>
      </c>
      <c r="BJ942" s="73">
        <f t="shared" si="531"/>
        <v>-2362.9376386720432</v>
      </c>
      <c r="BK942" s="50">
        <f t="shared" si="532"/>
        <v>1.0756713086493131E-2</v>
      </c>
    </row>
    <row r="943" spans="1:63" x14ac:dyDescent="0.3">
      <c r="A943" s="77" t="s">
        <v>2012</v>
      </c>
      <c r="B943" s="77" t="s">
        <v>1028</v>
      </c>
      <c r="C943" s="77">
        <f>VLOOKUP(B943,Площадь!D:E,2,0)</f>
        <v>39.299999999999997</v>
      </c>
      <c r="D943" s="113"/>
      <c r="E943">
        <v>31</v>
      </c>
      <c r="F943">
        <v>28</v>
      </c>
      <c r="G943">
        <v>31</v>
      </c>
      <c r="H943">
        <v>30</v>
      </c>
      <c r="I943">
        <v>31</v>
      </c>
      <c r="J943">
        <v>30</v>
      </c>
      <c r="K943">
        <v>31</v>
      </c>
      <c r="L943">
        <v>31</v>
      </c>
      <c r="M943">
        <v>30</v>
      </c>
      <c r="N943">
        <v>31</v>
      </c>
      <c r="O943">
        <v>30</v>
      </c>
      <c r="P943">
        <v>31</v>
      </c>
      <c r="Q943">
        <f t="shared" si="536"/>
        <v>365</v>
      </c>
      <c r="R943" s="50">
        <f>VLOOKUP(B943,'Общие показания'!A:H,8,0)</f>
        <v>0.79100000000000004</v>
      </c>
      <c r="S943" s="50">
        <f>VLOOKUP(B943,'Общие показания'!A:P,16,0)</f>
        <v>0.57699999999999996</v>
      </c>
      <c r="T943" s="50">
        <f t="shared" si="501"/>
        <v>0</v>
      </c>
      <c r="U943" s="50">
        <f t="shared" si="502"/>
        <v>0</v>
      </c>
      <c r="V943" s="50">
        <f t="shared" si="503"/>
        <v>0</v>
      </c>
      <c r="W943" s="50">
        <f t="shared" si="504"/>
        <v>0.79100000000000004</v>
      </c>
      <c r="X943" s="50">
        <f t="shared" si="505"/>
        <v>0</v>
      </c>
      <c r="Y943" s="50"/>
      <c r="Z943" s="50"/>
      <c r="AA943" s="50"/>
      <c r="AB943" s="50"/>
      <c r="AC943" s="50"/>
      <c r="AD943" s="50">
        <f t="shared" si="506"/>
        <v>0.22364966835186703</v>
      </c>
      <c r="AE943" s="50">
        <f t="shared" si="507"/>
        <v>0.15568527939959334</v>
      </c>
      <c r="AF943" s="50">
        <f t="shared" si="508"/>
        <v>0.19766505224853961</v>
      </c>
      <c r="AG943" s="50">
        <f t="shared" si="509"/>
        <v>0</v>
      </c>
      <c r="AI943" s="50">
        <f t="shared" si="511"/>
        <v>0</v>
      </c>
      <c r="AJ943" s="50">
        <f t="shared" si="512"/>
        <v>0</v>
      </c>
      <c r="AK943" s="50">
        <f t="shared" si="513"/>
        <v>0</v>
      </c>
      <c r="AL943" s="50">
        <f t="shared" si="514"/>
        <v>0.44504862979174553</v>
      </c>
      <c r="AR943" s="50">
        <f t="shared" si="515"/>
        <v>0.5854004207413348</v>
      </c>
      <c r="AS943" s="50">
        <f t="shared" si="516"/>
        <v>0.52394790910337663</v>
      </c>
      <c r="AT943" s="50">
        <f t="shared" si="517"/>
        <v>0.71950960991980517</v>
      </c>
      <c r="AV943" s="49">
        <f t="shared" si="518"/>
        <v>0</v>
      </c>
      <c r="AW943" s="49">
        <f t="shared" si="519"/>
        <v>0</v>
      </c>
      <c r="AX943" s="49">
        <f t="shared" si="520"/>
        <v>0</v>
      </c>
      <c r="AY943" s="49">
        <f t="shared" si="521"/>
        <v>3317.9994998677707</v>
      </c>
      <c r="AZ943" s="49">
        <f t="shared" si="522"/>
        <v>0</v>
      </c>
      <c r="BA943" s="49">
        <f t="shared" si="523"/>
        <v>0</v>
      </c>
      <c r="BB943" s="49">
        <f t="shared" si="524"/>
        <v>0</v>
      </c>
      <c r="BC943" s="49">
        <f t="shared" si="525"/>
        <v>0</v>
      </c>
      <c r="BD943" s="49">
        <f t="shared" si="526"/>
        <v>0</v>
      </c>
      <c r="BE943" s="49">
        <f t="shared" si="527"/>
        <v>2171.7816971582274</v>
      </c>
      <c r="BF943" s="49">
        <f t="shared" si="528"/>
        <v>1824.3801458898324</v>
      </c>
      <c r="BG943" s="49">
        <f t="shared" si="529"/>
        <v>2462.0269761382178</v>
      </c>
      <c r="BH943" s="72">
        <f t="shared" si="530"/>
        <v>9776.1883190540484</v>
      </c>
      <c r="BI943" s="49">
        <f>VLOOKUP(A943,'1_12'!A:O,15,0)</f>
        <v>15191.37</v>
      </c>
      <c r="BJ943" s="73">
        <f t="shared" si="531"/>
        <v>-5415.1816809459524</v>
      </c>
      <c r="BK943" s="50">
        <f t="shared" si="532"/>
        <v>7.722448196684187E-3</v>
      </c>
    </row>
    <row r="944" spans="1:63" x14ac:dyDescent="0.3">
      <c r="A944" s="77" t="s">
        <v>1984</v>
      </c>
      <c r="B944" s="77" t="s">
        <v>764</v>
      </c>
      <c r="C944" s="77">
        <f>VLOOKUP(B944,Площадь!D:E,2,0)</f>
        <v>32.1</v>
      </c>
      <c r="D944" s="113"/>
      <c r="E944">
        <v>31</v>
      </c>
      <c r="F944">
        <v>28</v>
      </c>
      <c r="G944">
        <v>31</v>
      </c>
      <c r="H944">
        <v>30</v>
      </c>
      <c r="I944">
        <v>31</v>
      </c>
      <c r="J944">
        <v>30</v>
      </c>
      <c r="K944">
        <v>31</v>
      </c>
      <c r="L944">
        <v>31</v>
      </c>
      <c r="M944">
        <v>30</v>
      </c>
      <c r="N944">
        <v>31</v>
      </c>
      <c r="O944">
        <v>30</v>
      </c>
      <c r="P944">
        <v>31</v>
      </c>
      <c r="Q944">
        <f t="shared" si="536"/>
        <v>365</v>
      </c>
      <c r="R944" s="50">
        <f>VLOOKUP(B944,'Общие показания'!A:H,8,0)</f>
        <v>0.17910306839582923</v>
      </c>
      <c r="S944" s="50">
        <f>VLOOKUP(B944,'Общие показания'!A:P,16,0)</f>
        <v>0.44089693160417076</v>
      </c>
      <c r="T944" s="50">
        <f t="shared" si="501"/>
        <v>0</v>
      </c>
      <c r="U944" s="50">
        <f t="shared" si="502"/>
        <v>0</v>
      </c>
      <c r="V944" s="50">
        <f t="shared" si="503"/>
        <v>0</v>
      </c>
      <c r="W944" s="50">
        <f t="shared" si="504"/>
        <v>0.17910306839582923</v>
      </c>
      <c r="X944" s="50">
        <f t="shared" si="505"/>
        <v>0</v>
      </c>
      <c r="Y944" s="50"/>
      <c r="Z944" s="50"/>
      <c r="AA944" s="50"/>
      <c r="AB944" s="50"/>
      <c r="AC944" s="50"/>
      <c r="AD944" s="50">
        <f t="shared" si="506"/>
        <v>0.17089506504441698</v>
      </c>
      <c r="AE944" s="50">
        <f t="shared" si="507"/>
        <v>0.1189621524839146</v>
      </c>
      <c r="AF944" s="50">
        <f t="shared" si="508"/>
        <v>0.15103971407583919</v>
      </c>
      <c r="AG944" s="50">
        <f t="shared" si="509"/>
        <v>0</v>
      </c>
      <c r="AI944" s="50">
        <f t="shared" si="511"/>
        <v>0</v>
      </c>
      <c r="AJ944" s="50">
        <f t="shared" si="512"/>
        <v>0</v>
      </c>
      <c r="AK944" s="50">
        <f t="shared" si="513"/>
        <v>0</v>
      </c>
      <c r="AL944" s="50">
        <f t="shared" si="514"/>
        <v>0.36351300295967004</v>
      </c>
      <c r="AR944" s="50">
        <f t="shared" si="515"/>
        <v>0.47815148869712087</v>
      </c>
      <c r="AS944" s="50">
        <f t="shared" si="516"/>
        <v>0.42795745247375039</v>
      </c>
      <c r="AT944" s="50">
        <f t="shared" si="517"/>
        <v>0.58769105543068068</v>
      </c>
      <c r="AV944" s="49">
        <f t="shared" si="518"/>
        <v>0</v>
      </c>
      <c r="AW944" s="49">
        <f t="shared" si="519"/>
        <v>0</v>
      </c>
      <c r="AX944" s="49">
        <f t="shared" si="520"/>
        <v>0</v>
      </c>
      <c r="AY944" s="49">
        <f t="shared" si="521"/>
        <v>1456.5768773038481</v>
      </c>
      <c r="AZ944" s="49">
        <f t="shared" si="522"/>
        <v>0</v>
      </c>
      <c r="BA944" s="49">
        <f t="shared" si="523"/>
        <v>0</v>
      </c>
      <c r="BB944" s="49">
        <f t="shared" si="524"/>
        <v>0</v>
      </c>
      <c r="BC944" s="49">
        <f t="shared" si="525"/>
        <v>0</v>
      </c>
      <c r="BD944" s="49">
        <f t="shared" si="526"/>
        <v>0</v>
      </c>
      <c r="BE944" s="49">
        <f t="shared" si="527"/>
        <v>1742.2746070016346</v>
      </c>
      <c r="BF944" s="49">
        <f t="shared" si="528"/>
        <v>1468.1291107641578</v>
      </c>
      <c r="BG944" s="49">
        <f t="shared" si="529"/>
        <v>1983.0193284325217</v>
      </c>
      <c r="BH944" s="72">
        <f t="shared" si="530"/>
        <v>6649.9999235021623</v>
      </c>
      <c r="BI944" s="49">
        <f>VLOOKUP(A944,'1_12'!A:O,15,0)</f>
        <v>12408.210000000003</v>
      </c>
      <c r="BJ944" s="73">
        <f t="shared" si="531"/>
        <v>-5758.2100764978404</v>
      </c>
      <c r="BK944" s="50">
        <f t="shared" si="532"/>
        <v>6.4312383166179182E-3</v>
      </c>
    </row>
    <row r="945" spans="1:63" x14ac:dyDescent="0.3">
      <c r="A945" s="77" t="s">
        <v>1430</v>
      </c>
      <c r="B945" s="77" t="s">
        <v>521</v>
      </c>
      <c r="C945" s="77">
        <f>VLOOKUP(B945,Площадь!D:E,2,0)</f>
        <v>31.8</v>
      </c>
      <c r="D945" s="113"/>
      <c r="E945">
        <v>31</v>
      </c>
      <c r="F945">
        <v>28</v>
      </c>
      <c r="G945">
        <v>31</v>
      </c>
      <c r="H945">
        <v>30</v>
      </c>
      <c r="I945">
        <v>31</v>
      </c>
      <c r="J945">
        <v>30</v>
      </c>
      <c r="K945">
        <v>31</v>
      </c>
      <c r="L945">
        <v>22</v>
      </c>
      <c r="Q945">
        <f t="shared" si="536"/>
        <v>234</v>
      </c>
      <c r="R945" s="50">
        <f>VLOOKUP(B945,'Общие показания'!A:H,8,0)</f>
        <v>0.17742920794353176</v>
      </c>
      <c r="S945" s="50"/>
      <c r="T945" s="50">
        <f t="shared" si="501"/>
        <v>0</v>
      </c>
      <c r="U945" s="50">
        <f t="shared" si="502"/>
        <v>0</v>
      </c>
      <c r="V945" s="50">
        <f t="shared" si="503"/>
        <v>0</v>
      </c>
      <c r="W945" s="50">
        <f t="shared" si="504"/>
        <v>0.17742920794353176</v>
      </c>
      <c r="X945" s="50">
        <f t="shared" si="505"/>
        <v>0</v>
      </c>
      <c r="Y945" s="50"/>
      <c r="Z945" s="50"/>
      <c r="AA945" s="50"/>
      <c r="AB945" s="50"/>
      <c r="AC945" s="50"/>
      <c r="AD945" s="50">
        <f t="shared" si="506"/>
        <v>0</v>
      </c>
      <c r="AE945" s="50">
        <f t="shared" si="507"/>
        <v>0</v>
      </c>
      <c r="AF945" s="50">
        <f t="shared" si="508"/>
        <v>0</v>
      </c>
      <c r="AG945" s="50">
        <f t="shared" si="509"/>
        <v>0</v>
      </c>
      <c r="AI945" s="50">
        <f t="shared" si="511"/>
        <v>0</v>
      </c>
      <c r="AJ945" s="50">
        <f t="shared" si="512"/>
        <v>0</v>
      </c>
      <c r="AK945" s="50">
        <f t="shared" si="513"/>
        <v>0</v>
      </c>
      <c r="AL945" s="50">
        <f t="shared" si="514"/>
        <v>0.36011568517500026</v>
      </c>
      <c r="AR945" s="50">
        <f t="shared" si="515"/>
        <v>0</v>
      </c>
      <c r="AS945" s="50">
        <f t="shared" si="516"/>
        <v>0</v>
      </c>
      <c r="AT945" s="50">
        <f t="shared" si="517"/>
        <v>0</v>
      </c>
      <c r="AV945" s="49">
        <f t="shared" si="518"/>
        <v>0</v>
      </c>
      <c r="AW945" s="49">
        <f t="shared" si="519"/>
        <v>0</v>
      </c>
      <c r="AX945" s="49">
        <f t="shared" si="520"/>
        <v>0</v>
      </c>
      <c r="AY945" s="49">
        <f t="shared" si="521"/>
        <v>1442.9640092916627</v>
      </c>
      <c r="AZ945" s="49">
        <f t="shared" si="522"/>
        <v>0</v>
      </c>
      <c r="BA945" s="49">
        <f t="shared" si="523"/>
        <v>0</v>
      </c>
      <c r="BB945" s="49">
        <f t="shared" si="524"/>
        <v>0</v>
      </c>
      <c r="BC945" s="49">
        <f t="shared" si="525"/>
        <v>0</v>
      </c>
      <c r="BD945" s="49">
        <f t="shared" si="526"/>
        <v>0</v>
      </c>
      <c r="BE945" s="49">
        <f t="shared" si="527"/>
        <v>0</v>
      </c>
      <c r="BF945" s="49">
        <f t="shared" si="528"/>
        <v>0</v>
      </c>
      <c r="BG945" s="49">
        <f t="shared" si="529"/>
        <v>0</v>
      </c>
      <c r="BH945" s="72">
        <f t="shared" si="530"/>
        <v>1442.9640092916627</v>
      </c>
      <c r="BI945" s="49">
        <f>VLOOKUP(A945,'1_12'!A:O,15,0)</f>
        <v>6432.48</v>
      </c>
      <c r="BJ945" s="73">
        <f t="shared" si="531"/>
        <v>-4989.5159907083371</v>
      </c>
      <c r="BK945" s="50">
        <f t="shared" si="532"/>
        <v>1.4086606213798009E-3</v>
      </c>
    </row>
    <row r="946" spans="1:63" x14ac:dyDescent="0.3">
      <c r="A946" s="77" t="s">
        <v>2862</v>
      </c>
      <c r="B946" s="77" t="s">
        <v>521</v>
      </c>
      <c r="C946" s="77">
        <f>VLOOKUP(B946,Площадь!D:E,2,0)</f>
        <v>31.8</v>
      </c>
      <c r="D946" s="113">
        <v>45161</v>
      </c>
      <c r="L946">
        <f>31-L945</f>
        <v>9</v>
      </c>
      <c r="M946">
        <v>30</v>
      </c>
      <c r="N946">
        <v>31</v>
      </c>
      <c r="O946">
        <v>30</v>
      </c>
      <c r="P946">
        <v>31</v>
      </c>
      <c r="Q946">
        <f t="shared" si="536"/>
        <v>131</v>
      </c>
      <c r="R946" s="50"/>
      <c r="S946" s="50">
        <f>VLOOKUP(B946,'Общие показания'!A:P,16,0)</f>
        <v>1.1675707920564684</v>
      </c>
      <c r="T946" s="50">
        <f t="shared" si="501"/>
        <v>0</v>
      </c>
      <c r="U946" s="50">
        <f t="shared" si="502"/>
        <v>0</v>
      </c>
      <c r="V946" s="50">
        <f t="shared" si="503"/>
        <v>0</v>
      </c>
      <c r="W946" s="50">
        <f t="shared" si="504"/>
        <v>0</v>
      </c>
      <c r="X946" s="50">
        <f t="shared" si="505"/>
        <v>0</v>
      </c>
      <c r="Y946" s="50"/>
      <c r="Z946" s="50"/>
      <c r="AA946" s="50"/>
      <c r="AB946" s="50"/>
      <c r="AC946" s="50"/>
      <c r="AD946" s="50">
        <f t="shared" si="506"/>
        <v>0.45255948079853703</v>
      </c>
      <c r="AE946" s="50">
        <f t="shared" si="507"/>
        <v>0.31503220967091128</v>
      </c>
      <c r="AF946" s="50">
        <f t="shared" si="508"/>
        <v>0.39997910158702016</v>
      </c>
      <c r="AG946" s="50">
        <f t="shared" si="509"/>
        <v>0</v>
      </c>
      <c r="AI946" s="50">
        <f t="shared" si="511"/>
        <v>0</v>
      </c>
      <c r="AJ946" s="50">
        <f t="shared" si="512"/>
        <v>0</v>
      </c>
      <c r="AK946" s="50">
        <f t="shared" si="513"/>
        <v>0</v>
      </c>
      <c r="AL946" s="50">
        <f t="shared" si="514"/>
        <v>0</v>
      </c>
      <c r="AR946" s="50">
        <f t="shared" si="515"/>
        <v>0.47368278319527862</v>
      </c>
      <c r="AS946" s="50">
        <f t="shared" si="516"/>
        <v>0.42395785011418263</v>
      </c>
      <c r="AT946" s="50">
        <f t="shared" si="517"/>
        <v>0.5821986156603004</v>
      </c>
      <c r="AV946" s="49">
        <f t="shared" si="518"/>
        <v>0</v>
      </c>
      <c r="AW946" s="49">
        <f t="shared" si="519"/>
        <v>0</v>
      </c>
      <c r="AX946" s="49">
        <f t="shared" si="520"/>
        <v>0</v>
      </c>
      <c r="AY946" s="49">
        <f t="shared" si="521"/>
        <v>0</v>
      </c>
      <c r="AZ946" s="49">
        <f t="shared" si="522"/>
        <v>0</v>
      </c>
      <c r="BA946" s="49">
        <f t="shared" si="523"/>
        <v>0</v>
      </c>
      <c r="BB946" s="49">
        <f t="shared" si="524"/>
        <v>0</v>
      </c>
      <c r="BC946" s="49">
        <f t="shared" si="525"/>
        <v>0</v>
      </c>
      <c r="BD946" s="49">
        <f t="shared" si="526"/>
        <v>0</v>
      </c>
      <c r="BE946" s="49">
        <f t="shared" si="527"/>
        <v>2486.3676837744392</v>
      </c>
      <c r="BF946" s="49">
        <f t="shared" si="528"/>
        <v>1983.7153568847148</v>
      </c>
      <c r="BG946" s="49">
        <f t="shared" si="529"/>
        <v>2636.5185770700173</v>
      </c>
      <c r="BH946" s="72">
        <f t="shared" si="530"/>
        <v>7106.6016177291713</v>
      </c>
      <c r="BI946" s="49">
        <f>VLOOKUP(A946,'1_12'!A:O,15,0)</f>
        <v>5859.72</v>
      </c>
      <c r="BJ946" s="73">
        <f t="shared" si="531"/>
        <v>1246.881617729171</v>
      </c>
      <c r="BK946" s="50">
        <f t="shared" si="532"/>
        <v>6.9376573402154884E-3</v>
      </c>
    </row>
    <row r="947" spans="1:63" x14ac:dyDescent="0.3">
      <c r="A947" s="77" t="s">
        <v>1481</v>
      </c>
      <c r="B947" s="77" t="s">
        <v>985</v>
      </c>
      <c r="C947" s="77">
        <f>VLOOKUP(B947,Площадь!D:E,2,0)</f>
        <v>39.1</v>
      </c>
      <c r="D947" s="113"/>
      <c r="E947">
        <v>31</v>
      </c>
      <c r="F947">
        <v>28</v>
      </c>
      <c r="G947">
        <v>31</v>
      </c>
      <c r="H947">
        <v>30</v>
      </c>
      <c r="I947">
        <v>31</v>
      </c>
      <c r="J947">
        <v>30</v>
      </c>
      <c r="K947">
        <v>31</v>
      </c>
      <c r="L947">
        <v>31</v>
      </c>
      <c r="M947">
        <v>30</v>
      </c>
      <c r="N947">
        <v>31</v>
      </c>
      <c r="O947">
        <v>30</v>
      </c>
      <c r="P947">
        <v>31</v>
      </c>
      <c r="Q947">
        <f t="shared" ref="Q947:Q954" si="537">SUM(E947:P947)</f>
        <v>365</v>
      </c>
      <c r="R947" s="50">
        <f>VLOOKUP(B947,'Общие показания'!A:H,8,0)</f>
        <v>1.64</v>
      </c>
      <c r="S947" s="50">
        <f>VLOOKUP(B947,'Общие показания'!A:P,16,0)</f>
        <v>0.92799999999999994</v>
      </c>
      <c r="T947" s="50">
        <f t="shared" si="501"/>
        <v>0</v>
      </c>
      <c r="U947" s="50">
        <f t="shared" si="502"/>
        <v>0</v>
      </c>
      <c r="V947" s="50">
        <f t="shared" si="503"/>
        <v>0</v>
      </c>
      <c r="W947" s="50">
        <f t="shared" si="504"/>
        <v>1.64</v>
      </c>
      <c r="X947" s="50">
        <f t="shared" si="505"/>
        <v>0</v>
      </c>
      <c r="Y947" s="50"/>
      <c r="Z947" s="50"/>
      <c r="AA947" s="50"/>
      <c r="AB947" s="50"/>
      <c r="AC947" s="50"/>
      <c r="AD947" s="50">
        <f t="shared" si="506"/>
        <v>0.35969998653471852</v>
      </c>
      <c r="AE947" s="50">
        <f t="shared" si="507"/>
        <v>0.25039157588010857</v>
      </c>
      <c r="AF947" s="50">
        <f t="shared" si="508"/>
        <v>0.3179084375851729</v>
      </c>
      <c r="AG947" s="50">
        <f t="shared" si="509"/>
        <v>0</v>
      </c>
      <c r="AI947" s="50">
        <f t="shared" si="511"/>
        <v>0</v>
      </c>
      <c r="AJ947" s="50">
        <f t="shared" si="512"/>
        <v>0</v>
      </c>
      <c r="AK947" s="50">
        <f t="shared" si="513"/>
        <v>0</v>
      </c>
      <c r="AL947" s="50">
        <f t="shared" si="514"/>
        <v>0.4427837512686324</v>
      </c>
      <c r="AR947" s="50">
        <f t="shared" si="515"/>
        <v>0.58242128374010671</v>
      </c>
      <c r="AS947" s="50">
        <f t="shared" si="516"/>
        <v>0.52128150753033142</v>
      </c>
      <c r="AT947" s="50">
        <f t="shared" si="517"/>
        <v>0.71584798340621847</v>
      </c>
      <c r="AV947" s="49">
        <f t="shared" si="518"/>
        <v>0</v>
      </c>
      <c r="AW947" s="49">
        <f t="shared" si="519"/>
        <v>0</v>
      </c>
      <c r="AX947" s="49">
        <f t="shared" si="520"/>
        <v>0</v>
      </c>
      <c r="AY947" s="49">
        <f t="shared" si="521"/>
        <v>5590.9413905554657</v>
      </c>
      <c r="AZ947" s="49">
        <f t="shared" si="522"/>
        <v>0</v>
      </c>
      <c r="BA947" s="49">
        <f t="shared" si="523"/>
        <v>0</v>
      </c>
      <c r="BB947" s="49">
        <f t="shared" si="524"/>
        <v>0</v>
      </c>
      <c r="BC947" s="49">
        <f t="shared" si="525"/>
        <v>0</v>
      </c>
      <c r="BD947" s="49">
        <f t="shared" si="526"/>
        <v>0</v>
      </c>
      <c r="BE947" s="49">
        <f t="shared" si="527"/>
        <v>2528.9926530749299</v>
      </c>
      <c r="BF947" s="49">
        <f t="shared" si="528"/>
        <v>2071.4483581836485</v>
      </c>
      <c r="BG947" s="49">
        <f t="shared" si="529"/>
        <v>2774.9743862524515</v>
      </c>
      <c r="BH947" s="72">
        <f t="shared" si="530"/>
        <v>12966.356788066496</v>
      </c>
      <c r="BI947" s="49">
        <f>VLOOKUP(A947,'1_12'!A:O,15,0)</f>
        <v>15114.06</v>
      </c>
      <c r="BJ947" s="73">
        <f t="shared" si="531"/>
        <v>-2147.7032119335036</v>
      </c>
      <c r="BK947" s="50">
        <f t="shared" si="532"/>
        <v>1.0294830617956711E-2</v>
      </c>
    </row>
    <row r="948" spans="1:63" x14ac:dyDescent="0.3">
      <c r="A948" s="77" t="s">
        <v>1913</v>
      </c>
      <c r="B948" s="77" t="s">
        <v>561</v>
      </c>
      <c r="C948" s="77">
        <f>VLOOKUP(B948,Площадь!D:E,2,0)</f>
        <v>62</v>
      </c>
      <c r="D948" s="113"/>
      <c r="E948">
        <v>31</v>
      </c>
      <c r="F948">
        <v>28</v>
      </c>
      <c r="G948">
        <v>31</v>
      </c>
      <c r="H948">
        <v>30</v>
      </c>
      <c r="I948">
        <v>31</v>
      </c>
      <c r="J948">
        <v>30</v>
      </c>
      <c r="K948">
        <v>31</v>
      </c>
      <c r="L948">
        <v>31</v>
      </c>
      <c r="M948">
        <v>30</v>
      </c>
      <c r="N948">
        <v>31</v>
      </c>
      <c r="O948">
        <v>30</v>
      </c>
      <c r="P948">
        <v>31</v>
      </c>
      <c r="Q948">
        <f t="shared" si="537"/>
        <v>365</v>
      </c>
      <c r="R948" s="50">
        <f>VLOOKUP(B948,'Общие показания'!A:H,8,0)</f>
        <v>0.34593116014147701</v>
      </c>
      <c r="S948" s="50">
        <f>VLOOKUP(B948,'Общие показания'!A:P,16,0)</f>
        <v>0</v>
      </c>
      <c r="T948" s="50">
        <f t="shared" si="501"/>
        <v>0</v>
      </c>
      <c r="U948" s="50">
        <f t="shared" si="502"/>
        <v>0</v>
      </c>
      <c r="V948" s="50">
        <f t="shared" si="503"/>
        <v>0</v>
      </c>
      <c r="W948" s="50">
        <f t="shared" si="504"/>
        <v>0.34593116014147701</v>
      </c>
      <c r="X948" s="50">
        <f t="shared" si="505"/>
        <v>0</v>
      </c>
      <c r="Y948" s="50"/>
      <c r="Z948" s="50"/>
      <c r="AA948" s="50"/>
      <c r="AB948" s="50"/>
      <c r="AC948" s="50"/>
      <c r="AD948" s="50">
        <f t="shared" si="506"/>
        <v>0</v>
      </c>
      <c r="AE948" s="50">
        <f t="shared" si="507"/>
        <v>0</v>
      </c>
      <c r="AF948" s="50">
        <f t="shared" si="508"/>
        <v>0</v>
      </c>
      <c r="AG948" s="50">
        <f t="shared" si="509"/>
        <v>0</v>
      </c>
      <c r="AI948" s="50">
        <f t="shared" si="511"/>
        <v>0</v>
      </c>
      <c r="AJ948" s="50">
        <f t="shared" si="512"/>
        <v>0</v>
      </c>
      <c r="AK948" s="50">
        <f t="shared" si="513"/>
        <v>0</v>
      </c>
      <c r="AL948" s="50">
        <f t="shared" si="514"/>
        <v>0.70211234216509477</v>
      </c>
      <c r="AR948" s="50">
        <f t="shared" si="515"/>
        <v>0.92353247038073183</v>
      </c>
      <c r="AS948" s="50">
        <f t="shared" si="516"/>
        <v>0.82658448764400383</v>
      </c>
      <c r="AT948" s="50">
        <f t="shared" si="517"/>
        <v>1.1351042192119065</v>
      </c>
      <c r="AV948" s="49">
        <f t="shared" si="518"/>
        <v>0</v>
      </c>
      <c r="AW948" s="49">
        <f t="shared" si="519"/>
        <v>0</v>
      </c>
      <c r="AX948" s="49">
        <f t="shared" si="520"/>
        <v>0</v>
      </c>
      <c r="AY948" s="49">
        <f t="shared" si="521"/>
        <v>2813.326055851669</v>
      </c>
      <c r="AZ948" s="49">
        <f t="shared" si="522"/>
        <v>0</v>
      </c>
      <c r="BA948" s="49">
        <f t="shared" si="523"/>
        <v>0</v>
      </c>
      <c r="BB948" s="49">
        <f t="shared" si="524"/>
        <v>0</v>
      </c>
      <c r="BC948" s="49">
        <f t="shared" si="525"/>
        <v>0</v>
      </c>
      <c r="BD948" s="49">
        <f t="shared" si="526"/>
        <v>0</v>
      </c>
      <c r="BE948" s="49">
        <f t="shared" si="527"/>
        <v>2479.0936221912216</v>
      </c>
      <c r="BF948" s="49">
        <f t="shared" si="528"/>
        <v>2218.8503352520584</v>
      </c>
      <c r="BG948" s="49">
        <f t="shared" si="529"/>
        <v>3047.0283618836734</v>
      </c>
      <c r="BH948" s="72">
        <f t="shared" si="530"/>
        <v>10558.298375178621</v>
      </c>
      <c r="BI948" s="49">
        <f>VLOOKUP(A948,'1_12'!A:O,15,0)</f>
        <v>23966.01</v>
      </c>
      <c r="BJ948" s="73">
        <f t="shared" si="531"/>
        <v>-13407.711624821377</v>
      </c>
      <c r="BK948" s="50">
        <f t="shared" si="532"/>
        <v>5.2866460746548568E-3</v>
      </c>
    </row>
    <row r="949" spans="1:63" x14ac:dyDescent="0.3">
      <c r="A949" s="77" t="s">
        <v>1454</v>
      </c>
      <c r="B949" s="77" t="s">
        <v>1099</v>
      </c>
      <c r="C949" s="77">
        <f>VLOOKUP(B949,Площадь!D:E,2,0)</f>
        <v>32.5</v>
      </c>
      <c r="D949" s="113"/>
      <c r="E949">
        <v>31</v>
      </c>
      <c r="F949">
        <v>28</v>
      </c>
      <c r="G949">
        <v>31</v>
      </c>
      <c r="H949">
        <v>30</v>
      </c>
      <c r="I949">
        <v>31</v>
      </c>
      <c r="J949">
        <v>30</v>
      </c>
      <c r="K949">
        <v>31</v>
      </c>
      <c r="L949">
        <v>31</v>
      </c>
      <c r="M949">
        <v>30</v>
      </c>
      <c r="N949">
        <v>31</v>
      </c>
      <c r="O949">
        <v>30</v>
      </c>
      <c r="P949">
        <v>31</v>
      </c>
      <c r="Q949">
        <f t="shared" si="537"/>
        <v>365</v>
      </c>
      <c r="R949" s="50">
        <f>VLOOKUP(B949,'Общие показания'!A:H,8,0)</f>
        <v>0.18133488233222583</v>
      </c>
      <c r="S949" s="50">
        <f>VLOOKUP(B949,'Общие показания'!A:P,16,0)</f>
        <v>1.3696651176677737</v>
      </c>
      <c r="T949" s="50">
        <f t="shared" si="501"/>
        <v>0</v>
      </c>
      <c r="U949" s="50">
        <f t="shared" si="502"/>
        <v>0</v>
      </c>
      <c r="V949" s="50">
        <f t="shared" si="503"/>
        <v>0</v>
      </c>
      <c r="W949" s="50">
        <f t="shared" si="504"/>
        <v>0.18133488233222583</v>
      </c>
      <c r="X949" s="50">
        <f t="shared" si="505"/>
        <v>0</v>
      </c>
      <c r="Y949" s="50"/>
      <c r="Z949" s="50"/>
      <c r="AA949" s="50"/>
      <c r="AB949" s="50"/>
      <c r="AC949" s="50"/>
      <c r="AD949" s="50">
        <f t="shared" si="506"/>
        <v>0.53089280644630588</v>
      </c>
      <c r="AE949" s="50">
        <f t="shared" si="507"/>
        <v>0.36956099918194846</v>
      </c>
      <c r="AF949" s="50">
        <f t="shared" si="508"/>
        <v>0.46921131203951932</v>
      </c>
      <c r="AG949" s="50">
        <f t="shared" si="509"/>
        <v>0</v>
      </c>
      <c r="AI949" s="50">
        <f t="shared" si="511"/>
        <v>0</v>
      </c>
      <c r="AJ949" s="50">
        <f t="shared" si="512"/>
        <v>0</v>
      </c>
      <c r="AK949" s="50">
        <f t="shared" si="513"/>
        <v>0</v>
      </c>
      <c r="AL949" s="50">
        <f t="shared" si="514"/>
        <v>0.36804276000589647</v>
      </c>
      <c r="AR949" s="50">
        <f t="shared" si="515"/>
        <v>0.48410976269957717</v>
      </c>
      <c r="AS949" s="50">
        <f t="shared" si="516"/>
        <v>0.43329025561984069</v>
      </c>
      <c r="AT949" s="50">
        <f t="shared" si="517"/>
        <v>0.59501430845785419</v>
      </c>
      <c r="AV949" s="49">
        <f t="shared" si="518"/>
        <v>0</v>
      </c>
      <c r="AW949" s="49">
        <f t="shared" si="519"/>
        <v>0</v>
      </c>
      <c r="AX949" s="49">
        <f t="shared" si="520"/>
        <v>0</v>
      </c>
      <c r="AY949" s="49">
        <f t="shared" si="521"/>
        <v>1474.7273679867619</v>
      </c>
      <c r="AZ949" s="49">
        <f t="shared" si="522"/>
        <v>0</v>
      </c>
      <c r="BA949" s="49">
        <f t="shared" si="523"/>
        <v>0</v>
      </c>
      <c r="BB949" s="49">
        <f t="shared" si="524"/>
        <v>0</v>
      </c>
      <c r="BC949" s="49">
        <f t="shared" si="525"/>
        <v>0</v>
      </c>
      <c r="BD949" s="49">
        <f t="shared" si="526"/>
        <v>0</v>
      </c>
      <c r="BE949" s="49">
        <f t="shared" si="527"/>
        <v>2724.6322965124427</v>
      </c>
      <c r="BF949" s="49">
        <f t="shared" si="528"/>
        <v>2155.141794339731</v>
      </c>
      <c r="BG949" s="49">
        <f t="shared" si="529"/>
        <v>2856.7646866383297</v>
      </c>
      <c r="BH949" s="72">
        <f t="shared" si="530"/>
        <v>9211.266145477266</v>
      </c>
      <c r="BI949" s="49">
        <f>VLOOKUP(A949,'1_12'!A:O,15,0)</f>
        <v>12562.829999999998</v>
      </c>
      <c r="BJ949" s="73">
        <f t="shared" si="531"/>
        <v>-3351.5638545227321</v>
      </c>
      <c r="BK949" s="50">
        <f t="shared" si="532"/>
        <v>8.7986079148286364E-3</v>
      </c>
    </row>
    <row r="950" spans="1:63" x14ac:dyDescent="0.3">
      <c r="A950" s="77" t="s">
        <v>1874</v>
      </c>
      <c r="B950" s="77" t="s">
        <v>826</v>
      </c>
      <c r="C950" s="77">
        <f>VLOOKUP(B950,Площадь!D:E,2,0)</f>
        <v>33.700000000000003</v>
      </c>
      <c r="D950" s="113"/>
      <c r="E950">
        <v>31</v>
      </c>
      <c r="F950">
        <v>28</v>
      </c>
      <c r="G950">
        <v>31</v>
      </c>
      <c r="H950">
        <v>30</v>
      </c>
      <c r="I950">
        <v>31</v>
      </c>
      <c r="J950">
        <v>30</v>
      </c>
      <c r="K950">
        <v>31</v>
      </c>
      <c r="L950">
        <v>31</v>
      </c>
      <c r="M950">
        <v>30</v>
      </c>
      <c r="N950">
        <v>31</v>
      </c>
      <c r="O950">
        <v>30</v>
      </c>
      <c r="P950">
        <v>31</v>
      </c>
      <c r="Q950">
        <f t="shared" si="537"/>
        <v>365</v>
      </c>
      <c r="R950" s="50">
        <f>VLOOKUP(B950,'Общие показания'!A:H,8,0)</f>
        <v>0.39300000000000002</v>
      </c>
      <c r="S950" s="50">
        <f>VLOOKUP(B950,'Общие показания'!A:P,16,0)</f>
        <v>2.5579999999999998</v>
      </c>
      <c r="T950" s="50">
        <f t="shared" si="501"/>
        <v>0</v>
      </c>
      <c r="U950" s="50">
        <f t="shared" si="502"/>
        <v>0</v>
      </c>
      <c r="V950" s="50">
        <f t="shared" si="503"/>
        <v>0</v>
      </c>
      <c r="W950" s="50">
        <f t="shared" si="504"/>
        <v>0.39300000000000002</v>
      </c>
      <c r="X950" s="50">
        <f t="shared" si="505"/>
        <v>0</v>
      </c>
      <c r="Y950" s="50"/>
      <c r="Z950" s="50"/>
      <c r="AA950" s="50"/>
      <c r="AB950" s="50"/>
      <c r="AC950" s="50"/>
      <c r="AD950" s="50">
        <f t="shared" si="506"/>
        <v>0.99150060943514007</v>
      </c>
      <c r="AE950" s="50">
        <f t="shared" si="507"/>
        <v>0.69019574472124745</v>
      </c>
      <c r="AF950" s="50">
        <f t="shared" si="508"/>
        <v>0.87630364584361242</v>
      </c>
      <c r="AG950" s="50">
        <f t="shared" si="509"/>
        <v>0</v>
      </c>
      <c r="AI950" s="50">
        <f t="shared" si="511"/>
        <v>0</v>
      </c>
      <c r="AJ950" s="50">
        <f t="shared" si="512"/>
        <v>0</v>
      </c>
      <c r="AK950" s="50">
        <f t="shared" si="513"/>
        <v>0</v>
      </c>
      <c r="AL950" s="50">
        <f t="shared" si="514"/>
        <v>0.38163203114457578</v>
      </c>
      <c r="AR950" s="50">
        <f t="shared" si="515"/>
        <v>0.50198458470694629</v>
      </c>
      <c r="AS950" s="50">
        <f t="shared" si="516"/>
        <v>0.44928866505811182</v>
      </c>
      <c r="AT950" s="50">
        <f t="shared" si="517"/>
        <v>0.61698406753937507</v>
      </c>
      <c r="AV950" s="49">
        <f t="shared" si="518"/>
        <v>0</v>
      </c>
      <c r="AW950" s="49">
        <f t="shared" si="519"/>
        <v>0</v>
      </c>
      <c r="AX950" s="49">
        <f t="shared" si="520"/>
        <v>0</v>
      </c>
      <c r="AY950" s="49">
        <f t="shared" si="521"/>
        <v>2079.3912391232534</v>
      </c>
      <c r="AZ950" s="49">
        <f t="shared" si="522"/>
        <v>0</v>
      </c>
      <c r="BA950" s="49">
        <f t="shared" si="523"/>
        <v>0</v>
      </c>
      <c r="BB950" s="49">
        <f t="shared" si="524"/>
        <v>0</v>
      </c>
      <c r="BC950" s="49">
        <f t="shared" si="525"/>
        <v>0</v>
      </c>
      <c r="BD950" s="49">
        <f t="shared" si="526"/>
        <v>0</v>
      </c>
      <c r="BE950" s="49">
        <f t="shared" si="527"/>
        <v>4009.0519157472513</v>
      </c>
      <c r="BF950" s="49">
        <f t="shared" si="528"/>
        <v>3058.7863702353211</v>
      </c>
      <c r="BG950" s="49">
        <f t="shared" si="529"/>
        <v>4008.521806296756</v>
      </c>
      <c r="BH950" s="72">
        <f t="shared" si="530"/>
        <v>13155.751331402582</v>
      </c>
      <c r="BI950" s="49">
        <f>VLOOKUP(A950,'1_12'!A:O,15,0)</f>
        <v>13026.69</v>
      </c>
      <c r="BJ950" s="73">
        <f t="shared" si="531"/>
        <v>129.06133140258135</v>
      </c>
      <c r="BK950" s="50">
        <f t="shared" si="532"/>
        <v>1.211891530279181E-2</v>
      </c>
    </row>
    <row r="951" spans="1:63" x14ac:dyDescent="0.3">
      <c r="A951" s="77" t="s">
        <v>2150</v>
      </c>
      <c r="B951" s="77" t="s">
        <v>260</v>
      </c>
      <c r="C951" s="77">
        <f>VLOOKUP(B951,Площадь!D:E,2,0)</f>
        <v>55.7</v>
      </c>
      <c r="D951" s="113"/>
      <c r="E951">
        <v>31</v>
      </c>
      <c r="F951">
        <v>28</v>
      </c>
      <c r="G951">
        <v>31</v>
      </c>
      <c r="H951">
        <v>30</v>
      </c>
      <c r="I951">
        <v>31</v>
      </c>
      <c r="J951">
        <v>30</v>
      </c>
      <c r="K951">
        <v>31</v>
      </c>
      <c r="L951">
        <v>31</v>
      </c>
      <c r="M951">
        <v>30</v>
      </c>
      <c r="N951">
        <v>31</v>
      </c>
      <c r="O951">
        <v>30</v>
      </c>
      <c r="P951">
        <v>31</v>
      </c>
      <c r="Q951">
        <f t="shared" si="537"/>
        <v>365</v>
      </c>
      <c r="R951" s="50">
        <f>VLOOKUP(B951,'Общие показания'!A:H,8,0)</f>
        <v>0.31078009064323014</v>
      </c>
      <c r="S951" s="50">
        <f>VLOOKUP(B951,'Общие показания'!A:P,16,0)</f>
        <v>4.4512199093567695</v>
      </c>
      <c r="T951" s="50">
        <f t="shared" si="501"/>
        <v>0</v>
      </c>
      <c r="U951" s="50">
        <f t="shared" si="502"/>
        <v>0</v>
      </c>
      <c r="V951" s="50">
        <f t="shared" si="503"/>
        <v>0</v>
      </c>
      <c r="W951" s="50">
        <f t="shared" si="504"/>
        <v>0.31078009064323014</v>
      </c>
      <c r="X951" s="50">
        <f t="shared" si="505"/>
        <v>0</v>
      </c>
      <c r="Y951" s="50"/>
      <c r="Z951" s="50"/>
      <c r="AA951" s="50"/>
      <c r="AB951" s="50"/>
      <c r="AC951" s="50"/>
      <c r="AD951" s="50">
        <f t="shared" si="506"/>
        <v>1.7253273076063589</v>
      </c>
      <c r="AE951" s="50">
        <f t="shared" si="507"/>
        <v>1.2010215169102969</v>
      </c>
      <c r="AF951" s="50">
        <f t="shared" si="508"/>
        <v>1.5248710848401139</v>
      </c>
      <c r="AG951" s="50">
        <f t="shared" si="509"/>
        <v>0</v>
      </c>
      <c r="AI951" s="50">
        <f t="shared" si="511"/>
        <v>0</v>
      </c>
      <c r="AJ951" s="50">
        <f t="shared" si="512"/>
        <v>0</v>
      </c>
      <c r="AK951" s="50">
        <f t="shared" si="513"/>
        <v>0</v>
      </c>
      <c r="AL951" s="50">
        <f t="shared" si="514"/>
        <v>0.63076866868702874</v>
      </c>
      <c r="AR951" s="50">
        <f t="shared" si="515"/>
        <v>0.8296896548420446</v>
      </c>
      <c r="AS951" s="50">
        <f t="shared" si="516"/>
        <v>0.74259283809308085</v>
      </c>
      <c r="AT951" s="50">
        <f t="shared" si="517"/>
        <v>1.0197629840339224</v>
      </c>
      <c r="AV951" s="49">
        <f t="shared" si="518"/>
        <v>0</v>
      </c>
      <c r="AW951" s="49">
        <f t="shared" si="519"/>
        <v>0</v>
      </c>
      <c r="AX951" s="49">
        <f t="shared" si="520"/>
        <v>0</v>
      </c>
      <c r="AY951" s="49">
        <f t="shared" si="521"/>
        <v>2527.4558275957738</v>
      </c>
      <c r="AZ951" s="49">
        <f t="shared" si="522"/>
        <v>0</v>
      </c>
      <c r="BA951" s="49">
        <f t="shared" si="523"/>
        <v>0</v>
      </c>
      <c r="BB951" s="49">
        <f t="shared" si="524"/>
        <v>0</v>
      </c>
      <c r="BC951" s="49">
        <f t="shared" si="525"/>
        <v>0</v>
      </c>
      <c r="BD951" s="49">
        <f t="shared" si="526"/>
        <v>0</v>
      </c>
      <c r="BE951" s="49">
        <f t="shared" si="527"/>
        <v>6858.5853333179966</v>
      </c>
      <c r="BF951" s="49">
        <f t="shared" si="528"/>
        <v>5217.3606299968669</v>
      </c>
      <c r="BG951" s="49">
        <f t="shared" si="529"/>
        <v>6830.7139091227091</v>
      </c>
      <c r="BH951" s="72">
        <f t="shared" si="530"/>
        <v>21434.115700033348</v>
      </c>
      <c r="BI951" s="49">
        <f>VLOOKUP(A951,'1_12'!A:O,15,0)</f>
        <v>21530.699999999997</v>
      </c>
      <c r="BJ951" s="73">
        <f t="shared" si="531"/>
        <v>-96.584299966649269</v>
      </c>
      <c r="BK951" s="50">
        <f t="shared" si="532"/>
        <v>1.1946161199365764E-2</v>
      </c>
    </row>
    <row r="952" spans="1:63" x14ac:dyDescent="0.3">
      <c r="A952" s="77" t="s">
        <v>1468</v>
      </c>
      <c r="B952" s="77" t="s">
        <v>718</v>
      </c>
      <c r="C952" s="77">
        <f>VLOOKUP(B952,Площадь!D:E,2,0)</f>
        <v>59</v>
      </c>
      <c r="D952" s="113"/>
      <c r="E952">
        <v>31</v>
      </c>
      <c r="F952">
        <v>28</v>
      </c>
      <c r="G952">
        <v>31</v>
      </c>
      <c r="H952">
        <v>30</v>
      </c>
      <c r="I952">
        <v>31</v>
      </c>
      <c r="J952">
        <v>30</v>
      </c>
      <c r="K952">
        <v>31</v>
      </c>
      <c r="L952">
        <v>31</v>
      </c>
      <c r="M952">
        <v>30</v>
      </c>
      <c r="N952">
        <v>31</v>
      </c>
      <c r="O952">
        <v>30</v>
      </c>
      <c r="P952">
        <v>31</v>
      </c>
      <c r="Q952">
        <f t="shared" si="537"/>
        <v>365</v>
      </c>
      <c r="R952" s="50">
        <f>VLOOKUP(B952,'Общие показания'!A:H,8,0)</f>
        <v>0.13</v>
      </c>
      <c r="S952" s="50">
        <f>VLOOKUP(B952,'Общие показания'!A:P,16,0)</f>
        <v>0.8490000000000002</v>
      </c>
      <c r="T952" s="50">
        <f t="shared" si="501"/>
        <v>0</v>
      </c>
      <c r="U952" s="50">
        <f t="shared" si="502"/>
        <v>0</v>
      </c>
      <c r="V952" s="50">
        <f t="shared" si="503"/>
        <v>0</v>
      </c>
      <c r="W952" s="50">
        <f t="shared" si="504"/>
        <v>0.13</v>
      </c>
      <c r="X952" s="50">
        <f t="shared" si="505"/>
        <v>0</v>
      </c>
      <c r="Y952" s="50"/>
      <c r="Z952" s="50"/>
      <c r="AA952" s="50"/>
      <c r="AB952" s="50"/>
      <c r="AC952" s="50"/>
      <c r="AD952" s="50">
        <f t="shared" si="506"/>
        <v>0.32907897474997427</v>
      </c>
      <c r="AE952" s="50">
        <f t="shared" si="507"/>
        <v>0.2290759137092804</v>
      </c>
      <c r="AF952" s="50">
        <f t="shared" si="508"/>
        <v>0.29084511154074555</v>
      </c>
      <c r="AG952" s="50">
        <f t="shared" si="509"/>
        <v>0</v>
      </c>
      <c r="AI952" s="50">
        <f t="shared" si="511"/>
        <v>0</v>
      </c>
      <c r="AJ952" s="50">
        <f t="shared" si="512"/>
        <v>0</v>
      </c>
      <c r="AK952" s="50">
        <f t="shared" si="513"/>
        <v>0</v>
      </c>
      <c r="AL952" s="50">
        <f t="shared" si="514"/>
        <v>0.66813916431839671</v>
      </c>
      <c r="AR952" s="50">
        <f t="shared" si="515"/>
        <v>0.87884541536230931</v>
      </c>
      <c r="AS952" s="50">
        <f t="shared" si="516"/>
        <v>0.78658846404832627</v>
      </c>
      <c r="AT952" s="50">
        <f t="shared" si="517"/>
        <v>1.0801798215081047</v>
      </c>
      <c r="AV952" s="49">
        <f t="shared" si="518"/>
        <v>0</v>
      </c>
      <c r="AW952" s="49">
        <f t="shared" si="519"/>
        <v>0</v>
      </c>
      <c r="AX952" s="49">
        <f t="shared" si="520"/>
        <v>0</v>
      </c>
      <c r="AY952" s="49">
        <f t="shared" si="521"/>
        <v>2142.4928471297317</v>
      </c>
      <c r="AZ952" s="49">
        <f t="shared" si="522"/>
        <v>0</v>
      </c>
      <c r="BA952" s="49">
        <f t="shared" si="523"/>
        <v>0</v>
      </c>
      <c r="BB952" s="49">
        <f t="shared" si="524"/>
        <v>0</v>
      </c>
      <c r="BC952" s="49">
        <f t="shared" si="525"/>
        <v>0</v>
      </c>
      <c r="BD952" s="49">
        <f t="shared" si="526"/>
        <v>0</v>
      </c>
      <c r="BE952" s="49">
        <f t="shared" si="527"/>
        <v>3242.5039158418099</v>
      </c>
      <c r="BF952" s="49">
        <f t="shared" si="528"/>
        <v>2726.4088290774093</v>
      </c>
      <c r="BG952" s="49">
        <f t="shared" si="529"/>
        <v>3680.3244892790117</v>
      </c>
      <c r="BH952" s="72">
        <f t="shared" si="530"/>
        <v>11791.730081327962</v>
      </c>
      <c r="BI952" s="49">
        <f>VLOOKUP(A952,'1_12'!A:O,15,0)</f>
        <v>22806.360000000004</v>
      </c>
      <c r="BJ952" s="73">
        <f t="shared" si="531"/>
        <v>-11014.629918672043</v>
      </c>
      <c r="BK952" s="50">
        <f t="shared" si="532"/>
        <v>6.2044531994874816E-3</v>
      </c>
    </row>
    <row r="953" spans="1:63" x14ac:dyDescent="0.3">
      <c r="A953" s="77" t="s">
        <v>1455</v>
      </c>
      <c r="B953" s="77" t="s">
        <v>768</v>
      </c>
      <c r="C953" s="77">
        <f>VLOOKUP(B953,Площадь!D:E,2,0)</f>
        <v>39.299999999999997</v>
      </c>
      <c r="D953" s="113"/>
      <c r="E953">
        <v>31</v>
      </c>
      <c r="F953">
        <v>28</v>
      </c>
      <c r="G953">
        <v>31</v>
      </c>
      <c r="H953">
        <v>30</v>
      </c>
      <c r="I953">
        <v>17</v>
      </c>
      <c r="Q953">
        <f t="shared" si="537"/>
        <v>137</v>
      </c>
      <c r="R953" s="50">
        <f>VLOOKUP(B953,'Общие показания'!A:H,8,0)</f>
        <v>0.21927571925096845</v>
      </c>
      <c r="S953" s="50"/>
      <c r="T953" s="50">
        <f t="shared" si="501"/>
        <v>0</v>
      </c>
      <c r="U953" s="50">
        <f t="shared" si="502"/>
        <v>0</v>
      </c>
      <c r="V953" s="50">
        <f t="shared" si="503"/>
        <v>0</v>
      </c>
      <c r="W953" s="50">
        <f t="shared" si="504"/>
        <v>0.21927571925096845</v>
      </c>
      <c r="X953" s="50">
        <f t="shared" si="505"/>
        <v>0</v>
      </c>
      <c r="Y953" s="50"/>
      <c r="Z953" s="50"/>
      <c r="AA953" s="50"/>
      <c r="AB953" s="50"/>
      <c r="AC953" s="50"/>
      <c r="AD953" s="50">
        <f t="shared" si="506"/>
        <v>0</v>
      </c>
      <c r="AE953" s="50">
        <f t="shared" si="507"/>
        <v>0</v>
      </c>
      <c r="AF953" s="50">
        <f t="shared" si="508"/>
        <v>0</v>
      </c>
      <c r="AG953" s="50">
        <f t="shared" si="509"/>
        <v>0</v>
      </c>
      <c r="AI953" s="50">
        <f t="shared" si="511"/>
        <v>0</v>
      </c>
      <c r="AJ953" s="50">
        <f t="shared" si="512"/>
        <v>0</v>
      </c>
      <c r="AK953" s="50">
        <f t="shared" si="513"/>
        <v>0</v>
      </c>
      <c r="AL953" s="50">
        <f t="shared" si="514"/>
        <v>0.44504862979174553</v>
      </c>
      <c r="AR953" s="50">
        <f t="shared" si="515"/>
        <v>0</v>
      </c>
      <c r="AS953" s="50">
        <f t="shared" si="516"/>
        <v>0</v>
      </c>
      <c r="AT953" s="50">
        <f t="shared" si="517"/>
        <v>0</v>
      </c>
      <c r="AV953" s="49">
        <f t="shared" si="518"/>
        <v>0</v>
      </c>
      <c r="AW953" s="49">
        <f t="shared" si="519"/>
        <v>0</v>
      </c>
      <c r="AX953" s="49">
        <f t="shared" si="520"/>
        <v>0</v>
      </c>
      <c r="AY953" s="49">
        <f t="shared" si="521"/>
        <v>1783.2857095962997</v>
      </c>
      <c r="AZ953" s="49">
        <f t="shared" si="522"/>
        <v>0</v>
      </c>
      <c r="BA953" s="49">
        <f t="shared" si="523"/>
        <v>0</v>
      </c>
      <c r="BB953" s="49">
        <f t="shared" si="524"/>
        <v>0</v>
      </c>
      <c r="BC953" s="49">
        <f t="shared" si="525"/>
        <v>0</v>
      </c>
      <c r="BD953" s="49">
        <f t="shared" si="526"/>
        <v>0</v>
      </c>
      <c r="BE953" s="49">
        <f t="shared" si="527"/>
        <v>0</v>
      </c>
      <c r="BF953" s="49">
        <f t="shared" si="528"/>
        <v>0</v>
      </c>
      <c r="BG953" s="49">
        <f t="shared" si="529"/>
        <v>0</v>
      </c>
      <c r="BH953" s="72">
        <f t="shared" si="530"/>
        <v>1783.2857095962997</v>
      </c>
      <c r="BI953" s="49">
        <f>VLOOKUP(A953,'1_12'!A:O,15,0)</f>
        <v>3375.86</v>
      </c>
      <c r="BJ953" s="73">
        <f t="shared" si="531"/>
        <v>-1592.5742904037004</v>
      </c>
      <c r="BK953" s="50">
        <f t="shared" si="532"/>
        <v>1.4086606213798006E-3</v>
      </c>
    </row>
    <row r="954" spans="1:63" x14ac:dyDescent="0.3">
      <c r="A954" s="77" t="s">
        <v>2791</v>
      </c>
      <c r="B954" s="77" t="s">
        <v>768</v>
      </c>
      <c r="C954" s="77">
        <f>VLOOKUP(B954,Площадь!D:E,2,0)</f>
        <v>39.299999999999997</v>
      </c>
      <c r="D954" s="113">
        <v>45064</v>
      </c>
      <c r="I954">
        <f>31-I953</f>
        <v>14</v>
      </c>
      <c r="J954">
        <v>30</v>
      </c>
      <c r="K954">
        <v>31</v>
      </c>
      <c r="L954">
        <v>31</v>
      </c>
      <c r="M954">
        <v>30</v>
      </c>
      <c r="N954">
        <v>31</v>
      </c>
      <c r="O954">
        <v>30</v>
      </c>
      <c r="P954">
        <v>31</v>
      </c>
      <c r="Q954">
        <f t="shared" si="537"/>
        <v>228</v>
      </c>
      <c r="R954" s="50"/>
      <c r="S954" s="50">
        <f>VLOOKUP(B954,'Общие показания'!A:P,16,0)</f>
        <v>0.24672428074903158</v>
      </c>
      <c r="T954" s="50">
        <f t="shared" si="501"/>
        <v>0</v>
      </c>
      <c r="U954" s="50">
        <f t="shared" si="502"/>
        <v>0</v>
      </c>
      <c r="V954" s="50">
        <f t="shared" si="503"/>
        <v>0</v>
      </c>
      <c r="W954" s="50">
        <f t="shared" si="504"/>
        <v>0</v>
      </c>
      <c r="X954" s="50">
        <f t="shared" si="505"/>
        <v>0</v>
      </c>
      <c r="Y954" s="50"/>
      <c r="Z954" s="50"/>
      <c r="AA954" s="50"/>
      <c r="AB954" s="50"/>
      <c r="AC954" s="50"/>
      <c r="AD954" s="50">
        <f t="shared" si="506"/>
        <v>9.5632241878464197E-2</v>
      </c>
      <c r="AE954" s="50">
        <f t="shared" si="507"/>
        <v>6.65707774403409E-2</v>
      </c>
      <c r="AF954" s="50">
        <f t="shared" si="508"/>
        <v>8.4521261430226494E-2</v>
      </c>
      <c r="AG954" s="50">
        <f t="shared" si="509"/>
        <v>0</v>
      </c>
      <c r="AI954" s="50">
        <f t="shared" si="511"/>
        <v>0</v>
      </c>
      <c r="AJ954" s="50">
        <f t="shared" si="512"/>
        <v>0</v>
      </c>
      <c r="AK954" s="50">
        <f t="shared" si="513"/>
        <v>0</v>
      </c>
      <c r="AL954" s="50">
        <f t="shared" si="514"/>
        <v>0</v>
      </c>
      <c r="AR954" s="50">
        <f t="shared" si="515"/>
        <v>0.5854004207413348</v>
      </c>
      <c r="AS954" s="50">
        <f t="shared" si="516"/>
        <v>0.52394790910337663</v>
      </c>
      <c r="AT954" s="50">
        <f t="shared" si="517"/>
        <v>0.71950960991980517</v>
      </c>
      <c r="AV954" s="49">
        <f t="shared" si="518"/>
        <v>0</v>
      </c>
      <c r="AW954" s="49">
        <f t="shared" si="519"/>
        <v>0</v>
      </c>
      <c r="AX954" s="49">
        <f t="shared" si="520"/>
        <v>0</v>
      </c>
      <c r="AY954" s="49">
        <f t="shared" si="521"/>
        <v>0</v>
      </c>
      <c r="AZ954" s="49">
        <f t="shared" si="522"/>
        <v>0</v>
      </c>
      <c r="BA954" s="49">
        <f t="shared" si="523"/>
        <v>0</v>
      </c>
      <c r="BB954" s="49">
        <f t="shared" si="524"/>
        <v>0</v>
      </c>
      <c r="BC954" s="49">
        <f t="shared" si="525"/>
        <v>0</v>
      </c>
      <c r="BD954" s="49">
        <f t="shared" si="526"/>
        <v>0</v>
      </c>
      <c r="BE954" s="49">
        <f t="shared" si="527"/>
        <v>1828.1368382300836</v>
      </c>
      <c r="BF954" s="49">
        <f t="shared" si="528"/>
        <v>1585.1647414104937</v>
      </c>
      <c r="BG954" s="49">
        <f t="shared" si="529"/>
        <v>2158.308309817171</v>
      </c>
      <c r="BH954" s="72">
        <f t="shared" si="530"/>
        <v>5571.6098894577481</v>
      </c>
      <c r="BI954" s="49">
        <f>VLOOKUP(A954,'1_12'!A:O,15,0)</f>
        <v>11815.500000000002</v>
      </c>
      <c r="BJ954" s="73">
        <f t="shared" si="531"/>
        <v>-6243.8901105422538</v>
      </c>
      <c r="BK954" s="50">
        <f t="shared" si="532"/>
        <v>4.401149746636023E-3</v>
      </c>
    </row>
    <row r="955" spans="1:63" x14ac:dyDescent="0.3">
      <c r="A955" s="77" t="s">
        <v>1994</v>
      </c>
      <c r="B955" s="77" t="s">
        <v>750</v>
      </c>
      <c r="C955" s="77">
        <f>VLOOKUP(B955,Площадь!D:E,2,0)</f>
        <v>32.1</v>
      </c>
      <c r="D955" s="113"/>
      <c r="E955">
        <v>31</v>
      </c>
      <c r="F955">
        <v>28</v>
      </c>
      <c r="G955">
        <v>31</v>
      </c>
      <c r="H955">
        <v>30</v>
      </c>
      <c r="I955">
        <v>31</v>
      </c>
      <c r="J955">
        <v>30</v>
      </c>
      <c r="K955">
        <v>31</v>
      </c>
      <c r="L955">
        <v>31</v>
      </c>
      <c r="M955">
        <v>30</v>
      </c>
      <c r="N955">
        <v>31</v>
      </c>
      <c r="O955">
        <v>30</v>
      </c>
      <c r="P955">
        <v>31</v>
      </c>
      <c r="Q955">
        <f t="shared" ref="Q955:Q960" si="538">SUM(E955:P955)</f>
        <v>365</v>
      </c>
      <c r="R955" s="50">
        <f>VLOOKUP(B955,'Общие показания'!A:H,8,0)</f>
        <v>0</v>
      </c>
      <c r="S955" s="50">
        <f>VLOOKUP(B955,'Общие показания'!A:P,16,0)</f>
        <v>0</v>
      </c>
      <c r="T955" s="50">
        <f t="shared" si="501"/>
        <v>0</v>
      </c>
      <c r="U955" s="50">
        <f t="shared" si="502"/>
        <v>0</v>
      </c>
      <c r="V955" s="50">
        <f t="shared" si="503"/>
        <v>0</v>
      </c>
      <c r="W955" s="50">
        <f t="shared" si="504"/>
        <v>0</v>
      </c>
      <c r="X955" s="50">
        <f t="shared" si="505"/>
        <v>0</v>
      </c>
      <c r="Y955" s="50"/>
      <c r="Z955" s="50"/>
      <c r="AA955" s="50"/>
      <c r="AB955" s="50"/>
      <c r="AC955" s="50"/>
      <c r="AD955" s="50">
        <f t="shared" si="506"/>
        <v>0</v>
      </c>
      <c r="AE955" s="50">
        <f t="shared" si="507"/>
        <v>0</v>
      </c>
      <c r="AF955" s="50">
        <f t="shared" si="508"/>
        <v>0</v>
      </c>
      <c r="AG955" s="50">
        <f t="shared" si="509"/>
        <v>0</v>
      </c>
      <c r="AI955" s="50">
        <f t="shared" si="511"/>
        <v>0</v>
      </c>
      <c r="AJ955" s="50">
        <f t="shared" si="512"/>
        <v>0</v>
      </c>
      <c r="AK955" s="50">
        <f t="shared" si="513"/>
        <v>0</v>
      </c>
      <c r="AL955" s="50">
        <f t="shared" si="514"/>
        <v>0.36351300295967004</v>
      </c>
      <c r="AR955" s="50">
        <f t="shared" si="515"/>
        <v>0.47815148869712087</v>
      </c>
      <c r="AS955" s="50">
        <f t="shared" si="516"/>
        <v>0.42795745247375039</v>
      </c>
      <c r="AT955" s="50">
        <f t="shared" si="517"/>
        <v>0.58769105543068068</v>
      </c>
      <c r="AV955" s="49">
        <f t="shared" si="518"/>
        <v>0</v>
      </c>
      <c r="AW955" s="49">
        <f t="shared" si="519"/>
        <v>0</v>
      </c>
      <c r="AX955" s="49">
        <f t="shared" si="520"/>
        <v>0</v>
      </c>
      <c r="AY955" s="49">
        <f t="shared" si="521"/>
        <v>975.79976462481989</v>
      </c>
      <c r="AZ955" s="49">
        <f t="shared" si="522"/>
        <v>0</v>
      </c>
      <c r="BA955" s="49">
        <f t="shared" si="523"/>
        <v>0</v>
      </c>
      <c r="BB955" s="49">
        <f t="shared" si="524"/>
        <v>0</v>
      </c>
      <c r="BC955" s="49">
        <f t="shared" si="525"/>
        <v>0</v>
      </c>
      <c r="BD955" s="49">
        <f t="shared" si="526"/>
        <v>0</v>
      </c>
      <c r="BE955" s="49">
        <f t="shared" si="527"/>
        <v>1283.5307301990035</v>
      </c>
      <c r="BF955" s="49">
        <f t="shared" si="528"/>
        <v>1148.7918671224365</v>
      </c>
      <c r="BG955" s="49">
        <f t="shared" si="529"/>
        <v>1577.574361555902</v>
      </c>
      <c r="BH955" s="72">
        <f t="shared" si="530"/>
        <v>4985.6967235021621</v>
      </c>
      <c r="BI955" s="49">
        <f>VLOOKUP(A955,'1_12'!A:O,15,0)</f>
        <v>12408.210000000003</v>
      </c>
      <c r="BJ955" s="73">
        <f t="shared" si="531"/>
        <v>-7422.5132764978407</v>
      </c>
      <c r="BK955" s="50">
        <f t="shared" si="532"/>
        <v>4.8216848379055606E-3</v>
      </c>
    </row>
    <row r="956" spans="1:63" x14ac:dyDescent="0.3">
      <c r="A956" s="77" t="s">
        <v>1889</v>
      </c>
      <c r="B956" s="77" t="s">
        <v>1223</v>
      </c>
      <c r="C956" s="77">
        <f>VLOOKUP(B956,Площадь!D:E,2,0)</f>
        <v>31.8</v>
      </c>
      <c r="D956" s="113"/>
      <c r="E956">
        <v>31</v>
      </c>
      <c r="F956">
        <v>28</v>
      </c>
      <c r="G956">
        <v>31</v>
      </c>
      <c r="H956">
        <v>30</v>
      </c>
      <c r="I956">
        <v>31</v>
      </c>
      <c r="J956">
        <v>30</v>
      </c>
      <c r="K956">
        <v>31</v>
      </c>
      <c r="L956">
        <v>31</v>
      </c>
      <c r="M956">
        <v>30</v>
      </c>
      <c r="N956">
        <v>31</v>
      </c>
      <c r="O956">
        <v>30</v>
      </c>
      <c r="P956">
        <v>31</v>
      </c>
      <c r="Q956">
        <f t="shared" si="538"/>
        <v>365</v>
      </c>
      <c r="R956" s="50">
        <f>VLOOKUP(B956,'Общие показания'!A:H,8,0)</f>
        <v>0.43099999999999999</v>
      </c>
      <c r="S956" s="50">
        <f>VLOOKUP(B956,'Общие показания'!A:P,16,0)</f>
        <v>0.78500000000000192</v>
      </c>
      <c r="T956" s="50">
        <f t="shared" si="501"/>
        <v>0</v>
      </c>
      <c r="U956" s="50">
        <f t="shared" si="502"/>
        <v>0</v>
      </c>
      <c r="V956" s="50">
        <f t="shared" si="503"/>
        <v>0</v>
      </c>
      <c r="W956" s="50">
        <f t="shared" si="504"/>
        <v>0.43099999999999999</v>
      </c>
      <c r="X956" s="50">
        <f t="shared" si="505"/>
        <v>0</v>
      </c>
      <c r="Y956" s="50"/>
      <c r="Z956" s="50"/>
      <c r="AA956" s="50"/>
      <c r="AB956" s="50"/>
      <c r="AC956" s="50"/>
      <c r="AD956" s="50">
        <f t="shared" si="506"/>
        <v>0.30427207912689092</v>
      </c>
      <c r="AE956" s="50">
        <f t="shared" si="507"/>
        <v>0.21180752916582513</v>
      </c>
      <c r="AF956" s="50">
        <f t="shared" si="508"/>
        <v>0.26892039170728593</v>
      </c>
      <c r="AG956" s="50">
        <f t="shared" si="509"/>
        <v>0</v>
      </c>
      <c r="AI956" s="50">
        <f t="shared" si="511"/>
        <v>0</v>
      </c>
      <c r="AJ956" s="50">
        <f t="shared" si="512"/>
        <v>0</v>
      </c>
      <c r="AK956" s="50">
        <f t="shared" si="513"/>
        <v>0</v>
      </c>
      <c r="AL956" s="50">
        <f t="shared" si="514"/>
        <v>0.36011568517500026</v>
      </c>
      <c r="AR956" s="50">
        <f t="shared" si="515"/>
        <v>0.47368278319527862</v>
      </c>
      <c r="AS956" s="50">
        <f t="shared" si="516"/>
        <v>0.42395785011418263</v>
      </c>
      <c r="AT956" s="50">
        <f t="shared" si="517"/>
        <v>0.5821986156603004</v>
      </c>
      <c r="AV956" s="49">
        <f t="shared" si="518"/>
        <v>0</v>
      </c>
      <c r="AW956" s="49">
        <f t="shared" si="519"/>
        <v>0</v>
      </c>
      <c r="AX956" s="49">
        <f t="shared" si="520"/>
        <v>0</v>
      </c>
      <c r="AY956" s="49">
        <f t="shared" si="521"/>
        <v>2123.639300656364</v>
      </c>
      <c r="AZ956" s="49">
        <f t="shared" si="522"/>
        <v>0</v>
      </c>
      <c r="BA956" s="49">
        <f t="shared" si="523"/>
        <v>0</v>
      </c>
      <c r="BB956" s="49">
        <f t="shared" si="524"/>
        <v>0</v>
      </c>
      <c r="BC956" s="49">
        <f t="shared" si="525"/>
        <v>0</v>
      </c>
      <c r="BD956" s="49">
        <f t="shared" si="526"/>
        <v>0</v>
      </c>
      <c r="BE956" s="49">
        <f t="shared" si="527"/>
        <v>2088.3109142231388</v>
      </c>
      <c r="BF956" s="49">
        <f t="shared" si="528"/>
        <v>1706.6231535240818</v>
      </c>
      <c r="BG956" s="49">
        <f t="shared" si="529"/>
        <v>2284.7098186172539</v>
      </c>
      <c r="BH956" s="72">
        <f t="shared" si="530"/>
        <v>8203.2831870208374</v>
      </c>
      <c r="BI956" s="49">
        <f>VLOOKUP(A956,'1_12'!A:O,15,0)</f>
        <v>12292.199999999997</v>
      </c>
      <c r="BJ956" s="73">
        <f t="shared" si="531"/>
        <v>-4088.9168129791597</v>
      </c>
      <c r="BK956" s="50">
        <f t="shared" si="532"/>
        <v>8.0082676471298856E-3</v>
      </c>
    </row>
    <row r="957" spans="1:63" x14ac:dyDescent="0.3">
      <c r="A957" s="77" t="s">
        <v>2107</v>
      </c>
      <c r="B957" s="77" t="s">
        <v>1241</v>
      </c>
      <c r="C957" s="77">
        <f>VLOOKUP(B957,Площадь!D:E,2,0)</f>
        <v>39.1</v>
      </c>
      <c r="D957" s="113"/>
      <c r="E957">
        <v>31</v>
      </c>
      <c r="F957">
        <v>28</v>
      </c>
      <c r="G957">
        <v>31</v>
      </c>
      <c r="H957">
        <v>30</v>
      </c>
      <c r="I957">
        <v>31</v>
      </c>
      <c r="J957">
        <v>30</v>
      </c>
      <c r="K957">
        <v>31</v>
      </c>
      <c r="L957">
        <v>31</v>
      </c>
      <c r="M957">
        <v>30</v>
      </c>
      <c r="N957">
        <v>31</v>
      </c>
      <c r="O957">
        <v>30</v>
      </c>
      <c r="P957">
        <v>31</v>
      </c>
      <c r="Q957">
        <f t="shared" si="538"/>
        <v>365</v>
      </c>
      <c r="R957" s="50">
        <f>VLOOKUP(B957,'Общие показания'!A:H,8,0)</f>
        <v>0.21815981228277018</v>
      </c>
      <c r="S957" s="50">
        <f>VLOOKUP(B957,'Общие показания'!A:P,16,0)</f>
        <v>0</v>
      </c>
      <c r="T957" s="50">
        <f t="shared" si="501"/>
        <v>0</v>
      </c>
      <c r="U957" s="50">
        <f t="shared" si="502"/>
        <v>0</v>
      </c>
      <c r="V957" s="50">
        <f t="shared" si="503"/>
        <v>0</v>
      </c>
      <c r="W957" s="50">
        <f t="shared" si="504"/>
        <v>0.21815981228277018</v>
      </c>
      <c r="X957" s="50">
        <f t="shared" si="505"/>
        <v>0</v>
      </c>
      <c r="Y957" s="50"/>
      <c r="Z957" s="50"/>
      <c r="AA957" s="50"/>
      <c r="AB957" s="50"/>
      <c r="AC957" s="50"/>
      <c r="AD957" s="50">
        <f t="shared" si="506"/>
        <v>0</v>
      </c>
      <c r="AE957" s="50">
        <f t="shared" si="507"/>
        <v>0</v>
      </c>
      <c r="AF957" s="50">
        <f t="shared" si="508"/>
        <v>0</v>
      </c>
      <c r="AG957" s="50">
        <f t="shared" si="509"/>
        <v>0</v>
      </c>
      <c r="AI957" s="50">
        <f t="shared" si="511"/>
        <v>0</v>
      </c>
      <c r="AJ957" s="50">
        <f t="shared" si="512"/>
        <v>0</v>
      </c>
      <c r="AK957" s="50">
        <f t="shared" si="513"/>
        <v>0</v>
      </c>
      <c r="AL957" s="50">
        <f t="shared" si="514"/>
        <v>0.4427837512686324</v>
      </c>
      <c r="AR957" s="50">
        <f t="shared" si="515"/>
        <v>0.58242128374010671</v>
      </c>
      <c r="AS957" s="50">
        <f t="shared" si="516"/>
        <v>0.52128150753033142</v>
      </c>
      <c r="AT957" s="50">
        <f t="shared" si="517"/>
        <v>0.71584798340621847</v>
      </c>
      <c r="AV957" s="49">
        <f t="shared" si="518"/>
        <v>0</v>
      </c>
      <c r="AW957" s="49">
        <f t="shared" si="519"/>
        <v>0</v>
      </c>
      <c r="AX957" s="49">
        <f t="shared" si="520"/>
        <v>0</v>
      </c>
      <c r="AY957" s="49">
        <f t="shared" si="521"/>
        <v>1774.2104642548431</v>
      </c>
      <c r="AZ957" s="49">
        <f t="shared" si="522"/>
        <v>0</v>
      </c>
      <c r="BA957" s="49">
        <f t="shared" si="523"/>
        <v>0</v>
      </c>
      <c r="BB957" s="49">
        <f t="shared" si="524"/>
        <v>0</v>
      </c>
      <c r="BC957" s="49">
        <f t="shared" si="525"/>
        <v>0</v>
      </c>
      <c r="BD957" s="49">
        <f t="shared" si="526"/>
        <v>0</v>
      </c>
      <c r="BE957" s="49">
        <f t="shared" si="527"/>
        <v>1563.4283972205928</v>
      </c>
      <c r="BF957" s="49">
        <f t="shared" si="528"/>
        <v>1399.3072275541206</v>
      </c>
      <c r="BG957" s="49">
        <f t="shared" si="529"/>
        <v>1921.5936927363166</v>
      </c>
      <c r="BH957" s="72">
        <f t="shared" si="530"/>
        <v>6658.5397817658732</v>
      </c>
      <c r="BI957" s="49">
        <f>VLOOKUP(A957,'1_12'!A:O,15,0)</f>
        <v>15114.06</v>
      </c>
      <c r="BJ957" s="73">
        <f t="shared" si="531"/>
        <v>-8455.5202182341272</v>
      </c>
      <c r="BK957" s="50">
        <f t="shared" si="532"/>
        <v>5.2866460746548568E-3</v>
      </c>
    </row>
    <row r="958" spans="1:63" x14ac:dyDescent="0.3">
      <c r="A958" s="77" t="s">
        <v>1952</v>
      </c>
      <c r="B958" s="77" t="s">
        <v>1243</v>
      </c>
      <c r="C958" s="77">
        <f>VLOOKUP(B958,Площадь!D:E,2,0)</f>
        <v>62</v>
      </c>
      <c r="D958" s="113"/>
      <c r="E958">
        <v>31</v>
      </c>
      <c r="F958">
        <v>28</v>
      </c>
      <c r="G958">
        <v>31</v>
      </c>
      <c r="H958">
        <v>30</v>
      </c>
      <c r="I958">
        <v>31</v>
      </c>
      <c r="J958">
        <v>30</v>
      </c>
      <c r="K958">
        <v>31</v>
      </c>
      <c r="L958">
        <v>31</v>
      </c>
      <c r="M958">
        <v>30</v>
      </c>
      <c r="N958">
        <v>31</v>
      </c>
      <c r="O958">
        <v>30</v>
      </c>
      <c r="P958">
        <v>31</v>
      </c>
      <c r="Q958">
        <f t="shared" si="538"/>
        <v>365</v>
      </c>
      <c r="R958" s="50">
        <f>VLOOKUP(B958,'Общие показания'!A:H,8,0)</f>
        <v>0.34593116014147701</v>
      </c>
      <c r="S958" s="50">
        <f>VLOOKUP(B958,'Общие показания'!A:P,16,0)</f>
        <v>0</v>
      </c>
      <c r="T958" s="50">
        <f t="shared" si="501"/>
        <v>0</v>
      </c>
      <c r="U958" s="50">
        <f t="shared" si="502"/>
        <v>0</v>
      </c>
      <c r="V958" s="50">
        <f t="shared" si="503"/>
        <v>0</v>
      </c>
      <c r="W958" s="50">
        <f t="shared" si="504"/>
        <v>0.34593116014147701</v>
      </c>
      <c r="X958" s="50">
        <f t="shared" si="505"/>
        <v>0</v>
      </c>
      <c r="Y958" s="50"/>
      <c r="Z958" s="50"/>
      <c r="AA958" s="50"/>
      <c r="AB958" s="50"/>
      <c r="AC958" s="50"/>
      <c r="AD958" s="50">
        <f t="shared" si="506"/>
        <v>0</v>
      </c>
      <c r="AE958" s="50">
        <f t="shared" si="507"/>
        <v>0</v>
      </c>
      <c r="AF958" s="50">
        <f t="shared" si="508"/>
        <v>0</v>
      </c>
      <c r="AG958" s="50">
        <f t="shared" si="509"/>
        <v>0</v>
      </c>
      <c r="AI958" s="50">
        <f t="shared" si="511"/>
        <v>0</v>
      </c>
      <c r="AJ958" s="50">
        <f t="shared" si="512"/>
        <v>0</v>
      </c>
      <c r="AK958" s="50">
        <f t="shared" si="513"/>
        <v>0</v>
      </c>
      <c r="AL958" s="50">
        <f t="shared" si="514"/>
        <v>0.70211234216509477</v>
      </c>
      <c r="AR958" s="50">
        <f t="shared" si="515"/>
        <v>0.92353247038073183</v>
      </c>
      <c r="AS958" s="50">
        <f t="shared" si="516"/>
        <v>0.82658448764400383</v>
      </c>
      <c r="AT958" s="50">
        <f t="shared" si="517"/>
        <v>1.1351042192119065</v>
      </c>
      <c r="AV958" s="49">
        <f t="shared" si="518"/>
        <v>0</v>
      </c>
      <c r="AW958" s="49">
        <f t="shared" si="519"/>
        <v>0</v>
      </c>
      <c r="AX958" s="49">
        <f t="shared" si="520"/>
        <v>0</v>
      </c>
      <c r="AY958" s="49">
        <f t="shared" si="521"/>
        <v>2813.326055851669</v>
      </c>
      <c r="AZ958" s="49">
        <f t="shared" si="522"/>
        <v>0</v>
      </c>
      <c r="BA958" s="49">
        <f t="shared" si="523"/>
        <v>0</v>
      </c>
      <c r="BB958" s="49">
        <f t="shared" si="524"/>
        <v>0</v>
      </c>
      <c r="BC958" s="49">
        <f t="shared" si="525"/>
        <v>0</v>
      </c>
      <c r="BD958" s="49">
        <f t="shared" si="526"/>
        <v>0</v>
      </c>
      <c r="BE958" s="49">
        <f t="shared" si="527"/>
        <v>2479.0936221912216</v>
      </c>
      <c r="BF958" s="49">
        <f t="shared" si="528"/>
        <v>2218.8503352520584</v>
      </c>
      <c r="BG958" s="49">
        <f t="shared" si="529"/>
        <v>3047.0283618836734</v>
      </c>
      <c r="BH958" s="72">
        <f t="shared" si="530"/>
        <v>10558.298375178621</v>
      </c>
      <c r="BI958" s="49">
        <f>VLOOKUP(A958,'1_12'!A:O,15,0)</f>
        <v>23966.01</v>
      </c>
      <c r="BJ958" s="73">
        <f t="shared" si="531"/>
        <v>-13407.711624821377</v>
      </c>
      <c r="BK958" s="50">
        <f t="shared" si="532"/>
        <v>5.2866460746548568E-3</v>
      </c>
    </row>
    <row r="959" spans="1:63" x14ac:dyDescent="0.3">
      <c r="A959" s="77" t="s">
        <v>1955</v>
      </c>
      <c r="B959" s="77" t="s">
        <v>733</v>
      </c>
      <c r="C959" s="77">
        <f>VLOOKUP(B959,Площадь!D:E,2,0)</f>
        <v>32.5</v>
      </c>
      <c r="D959" s="113"/>
      <c r="E959">
        <v>31</v>
      </c>
      <c r="F959">
        <v>5</v>
      </c>
      <c r="Q959">
        <f t="shared" si="538"/>
        <v>36</v>
      </c>
      <c r="R959" s="50">
        <f>VLOOKUP(B959,'Общие показания'!A:H,8,0)</f>
        <v>0.18133488233222583</v>
      </c>
      <c r="S959" s="50"/>
      <c r="T959" s="50">
        <f t="shared" si="501"/>
        <v>0</v>
      </c>
      <c r="U959" s="50">
        <f t="shared" si="502"/>
        <v>0</v>
      </c>
      <c r="V959" s="50">
        <f t="shared" si="503"/>
        <v>0</v>
      </c>
      <c r="W959" s="50">
        <f t="shared" si="504"/>
        <v>0</v>
      </c>
      <c r="X959" s="50">
        <f t="shared" si="505"/>
        <v>-0.18133488233222583</v>
      </c>
      <c r="Y959" s="50"/>
      <c r="Z959" s="50"/>
      <c r="AA959" s="50"/>
      <c r="AB959" s="50"/>
      <c r="AC959" s="50"/>
      <c r="AD959" s="50">
        <f t="shared" si="506"/>
        <v>0</v>
      </c>
      <c r="AE959" s="50">
        <f t="shared" si="507"/>
        <v>0</v>
      </c>
      <c r="AF959" s="50">
        <f t="shared" si="508"/>
        <v>0</v>
      </c>
      <c r="AG959" s="50">
        <f t="shared" si="509"/>
        <v>0</v>
      </c>
      <c r="AI959" s="50">
        <f t="shared" si="511"/>
        <v>0</v>
      </c>
      <c r="AJ959" s="50">
        <f t="shared" si="512"/>
        <v>0</v>
      </c>
      <c r="AK959" s="50">
        <f t="shared" si="513"/>
        <v>0</v>
      </c>
      <c r="AL959" s="50">
        <f t="shared" si="514"/>
        <v>0</v>
      </c>
      <c r="AR959" s="50">
        <f t="shared" si="515"/>
        <v>0</v>
      </c>
      <c r="AS959" s="50">
        <f t="shared" si="516"/>
        <v>0</v>
      </c>
      <c r="AT959" s="50">
        <f t="shared" si="517"/>
        <v>0</v>
      </c>
      <c r="AV959" s="49">
        <f t="shared" si="518"/>
        <v>0</v>
      </c>
      <c r="AW959" s="49">
        <f t="shared" si="519"/>
        <v>0</v>
      </c>
      <c r="AX959" s="49">
        <f t="shared" si="520"/>
        <v>0</v>
      </c>
      <c r="AY959" s="49">
        <f t="shared" si="521"/>
        <v>0</v>
      </c>
      <c r="AZ959" s="49">
        <f t="shared" si="522"/>
        <v>0</v>
      </c>
      <c r="BA959" s="49">
        <f t="shared" si="523"/>
        <v>0</v>
      </c>
      <c r="BB959" s="49">
        <f t="shared" si="524"/>
        <v>0</v>
      </c>
      <c r="BC959" s="49">
        <f t="shared" si="525"/>
        <v>0</v>
      </c>
      <c r="BD959" s="49">
        <f t="shared" si="526"/>
        <v>0</v>
      </c>
      <c r="BE959" s="49">
        <f t="shared" si="527"/>
        <v>0</v>
      </c>
      <c r="BF959" s="49">
        <f t="shared" si="528"/>
        <v>0</v>
      </c>
      <c r="BG959" s="49">
        <f t="shared" si="529"/>
        <v>0</v>
      </c>
      <c r="BH959" s="72">
        <f t="shared" si="530"/>
        <v>0</v>
      </c>
      <c r="BI959" s="49">
        <f>VLOOKUP(A959,'1_12'!A:O,15,0)</f>
        <v>0</v>
      </c>
      <c r="BJ959" s="73">
        <f t="shared" si="531"/>
        <v>0</v>
      </c>
      <c r="BK959" s="50">
        <f t="shared" si="532"/>
        <v>0</v>
      </c>
    </row>
    <row r="960" spans="1:63" x14ac:dyDescent="0.3">
      <c r="A960" s="77" t="s">
        <v>2454</v>
      </c>
      <c r="B960" s="77" t="s">
        <v>733</v>
      </c>
      <c r="C960" s="77">
        <f>VLOOKUP(B960,Площадь!D:E,2,0)</f>
        <v>32.5</v>
      </c>
      <c r="D960" s="113">
        <v>44963</v>
      </c>
      <c r="F960">
        <f>28-F959</f>
        <v>23</v>
      </c>
      <c r="G960">
        <v>31</v>
      </c>
      <c r="H960">
        <v>30</v>
      </c>
      <c r="I960">
        <v>31</v>
      </c>
      <c r="J960">
        <v>30</v>
      </c>
      <c r="K960">
        <v>31</v>
      </c>
      <c r="L960">
        <v>31</v>
      </c>
      <c r="M960">
        <v>30</v>
      </c>
      <c r="N960">
        <v>31</v>
      </c>
      <c r="O960">
        <v>30</v>
      </c>
      <c r="P960">
        <v>31</v>
      </c>
      <c r="Q960">
        <f t="shared" si="538"/>
        <v>329</v>
      </c>
      <c r="R960" s="50"/>
      <c r="S960" s="50">
        <f>VLOOKUP(B960,'Общие показания'!A:P,16,0)</f>
        <v>1.330665117667774</v>
      </c>
      <c r="T960" s="50">
        <f t="shared" si="501"/>
        <v>0</v>
      </c>
      <c r="U960" s="50">
        <f t="shared" si="502"/>
        <v>0</v>
      </c>
      <c r="V960" s="50">
        <f t="shared" si="503"/>
        <v>0</v>
      </c>
      <c r="W960" s="50">
        <f>R959*W$1/30*H960</f>
        <v>0.18133488233222583</v>
      </c>
      <c r="X960" s="50">
        <f t="shared" si="505"/>
        <v>0.18133488233222583</v>
      </c>
      <c r="Y960" s="50"/>
      <c r="Z960" s="50"/>
      <c r="AA960" s="50"/>
      <c r="AB960" s="50"/>
      <c r="AC960" s="50"/>
      <c r="AD960" s="50">
        <f t="shared" si="506"/>
        <v>0.5157761044259892</v>
      </c>
      <c r="AE960" s="50">
        <f t="shared" si="507"/>
        <v>0.35903807735078019</v>
      </c>
      <c r="AF960" s="50">
        <f t="shared" si="508"/>
        <v>0.45585093589100462</v>
      </c>
      <c r="AG960" s="50">
        <f t="shared" si="509"/>
        <v>0</v>
      </c>
      <c r="AI960" s="50">
        <f t="shared" si="511"/>
        <v>0</v>
      </c>
      <c r="AJ960" s="50">
        <f t="shared" si="512"/>
        <v>0</v>
      </c>
      <c r="AK960" s="50">
        <f t="shared" si="513"/>
        <v>0</v>
      </c>
      <c r="AL960" s="50">
        <f t="shared" si="514"/>
        <v>0.36804276000589647</v>
      </c>
      <c r="AR960" s="50">
        <f t="shared" si="515"/>
        <v>0.48410976269957717</v>
      </c>
      <c r="AS960" s="50">
        <f t="shared" si="516"/>
        <v>0.43329025561984069</v>
      </c>
      <c r="AT960" s="50">
        <f t="shared" si="517"/>
        <v>0.59501430845785419</v>
      </c>
      <c r="AV960" s="49">
        <f t="shared" si="518"/>
        <v>0</v>
      </c>
      <c r="AW960" s="49">
        <f t="shared" si="519"/>
        <v>0</v>
      </c>
      <c r="AX960" s="49">
        <f t="shared" si="520"/>
        <v>0</v>
      </c>
      <c r="AY960" s="49">
        <f t="shared" si="521"/>
        <v>1474.7273679867619</v>
      </c>
      <c r="AZ960" s="49">
        <f t="shared" si="522"/>
        <v>0</v>
      </c>
      <c r="BA960" s="49">
        <f t="shared" si="523"/>
        <v>0</v>
      </c>
      <c r="BB960" s="49">
        <f t="shared" si="524"/>
        <v>0</v>
      </c>
      <c r="BC960" s="49">
        <f t="shared" si="525"/>
        <v>0</v>
      </c>
      <c r="BD960" s="49">
        <f t="shared" si="526"/>
        <v>0</v>
      </c>
      <c r="BE960" s="49">
        <f t="shared" si="527"/>
        <v>2684.0536262771857</v>
      </c>
      <c r="BF960" s="49">
        <f t="shared" si="528"/>
        <v>2126.8944838930161</v>
      </c>
      <c r="BG960" s="49">
        <f t="shared" si="529"/>
        <v>2820.9006273203031</v>
      </c>
      <c r="BH960" s="72">
        <f t="shared" si="530"/>
        <v>9106.5761054772665</v>
      </c>
      <c r="BI960" s="49">
        <f>VLOOKUP(A960,'1_12'!A:O,15,0)</f>
        <v>12562.829999999998</v>
      </c>
      <c r="BJ960" s="73">
        <f t="shared" si="531"/>
        <v>-3456.2538945227316</v>
      </c>
      <c r="BK960" s="50">
        <f t="shared" si="532"/>
        <v>8.698607914828637E-3</v>
      </c>
    </row>
    <row r="961" spans="1:63" x14ac:dyDescent="0.3">
      <c r="A961" s="77" t="s">
        <v>1470</v>
      </c>
      <c r="B961" s="77" t="s">
        <v>603</v>
      </c>
      <c r="C961" s="77">
        <f>VLOOKUP(B961,Площадь!D:E,2,0)</f>
        <v>33.700000000000003</v>
      </c>
      <c r="D961" s="113"/>
      <c r="E961">
        <v>31</v>
      </c>
      <c r="F961">
        <v>28</v>
      </c>
      <c r="G961">
        <v>31</v>
      </c>
      <c r="H961">
        <v>30</v>
      </c>
      <c r="I961">
        <v>31</v>
      </c>
      <c r="J961">
        <v>30</v>
      </c>
      <c r="K961">
        <v>31</v>
      </c>
      <c r="L961">
        <v>31</v>
      </c>
      <c r="M961">
        <v>30</v>
      </c>
      <c r="N961">
        <v>31</v>
      </c>
      <c r="O961">
        <v>30</v>
      </c>
      <c r="P961">
        <v>31</v>
      </c>
      <c r="Q961">
        <f t="shared" ref="Q961:Q964" si="539">SUM(E961:P961)</f>
        <v>365</v>
      </c>
      <c r="R961" s="50">
        <f>VLOOKUP(B961,'Общие показания'!A:H,8,0)</f>
        <v>0</v>
      </c>
      <c r="S961" s="50">
        <f>VLOOKUP(B961,'Общие показания'!A:P,16,0)</f>
        <v>0.66400000000000015</v>
      </c>
      <c r="T961" s="50">
        <f t="shared" ref="T961:T1023" si="540">R961*$T$1/31*E961</f>
        <v>0</v>
      </c>
      <c r="U961" s="50">
        <f t="shared" ref="U961:U1023" si="541">R961*$U$1/28*F961</f>
        <v>0</v>
      </c>
      <c r="V961" s="50">
        <f t="shared" ref="V961:V1023" si="542">R961*$V$1/31*G961</f>
        <v>0</v>
      </c>
      <c r="W961" s="50">
        <f t="shared" ref="W961:W1023" si="543">R961*W$1/30*H961</f>
        <v>0</v>
      </c>
      <c r="X961" s="50">
        <f t="shared" ref="X961:X1023" si="544">SUM(T961:W961)-R961</f>
        <v>0</v>
      </c>
      <c r="Y961" s="50"/>
      <c r="Z961" s="50"/>
      <c r="AA961" s="50"/>
      <c r="AB961" s="50"/>
      <c r="AC961" s="50"/>
      <c r="AD961" s="50">
        <f t="shared" ref="AD961:AD1023" si="545">(S961*$AD$1)/31*N961</f>
        <v>0.25737154208949697</v>
      </c>
      <c r="AE961" s="50">
        <f t="shared" ref="AE961:AE1023" si="546">(S961*$AE$1)/30*O961</f>
        <v>0.17915948963835357</v>
      </c>
      <c r="AF961" s="50">
        <f t="shared" ref="AF961:AF1023" si="547">(S961*$AF$1)/31*P961</f>
        <v>0.22746896827214966</v>
      </c>
      <c r="AG961" s="50">
        <f t="shared" ref="AG961:AG1023" si="548">S961-AD961-AE961-AF961</f>
        <v>0</v>
      </c>
      <c r="AI961" s="50">
        <f t="shared" si="511"/>
        <v>0</v>
      </c>
      <c r="AJ961" s="50">
        <f t="shared" si="512"/>
        <v>0</v>
      </c>
      <c r="AK961" s="50">
        <f t="shared" si="513"/>
        <v>0</v>
      </c>
      <c r="AL961" s="50">
        <f t="shared" si="514"/>
        <v>0.38163203114457578</v>
      </c>
      <c r="AR961" s="50">
        <f t="shared" si="515"/>
        <v>0.50198458470694629</v>
      </c>
      <c r="AS961" s="50">
        <f t="shared" si="516"/>
        <v>0.44928866505811182</v>
      </c>
      <c r="AT961" s="50">
        <f t="shared" si="517"/>
        <v>0.61698406753937507</v>
      </c>
      <c r="AV961" s="49">
        <f t="shared" si="518"/>
        <v>0</v>
      </c>
      <c r="AW961" s="49">
        <f t="shared" si="519"/>
        <v>0</v>
      </c>
      <c r="AX961" s="49">
        <f t="shared" si="520"/>
        <v>0</v>
      </c>
      <c r="AY961" s="49">
        <f t="shared" si="521"/>
        <v>1024.4377591232535</v>
      </c>
      <c r="AZ961" s="49">
        <f t="shared" si="522"/>
        <v>0</v>
      </c>
      <c r="BA961" s="49">
        <f t="shared" si="523"/>
        <v>0</v>
      </c>
      <c r="BB961" s="49">
        <f t="shared" si="524"/>
        <v>0</v>
      </c>
      <c r="BC961" s="49">
        <f t="shared" si="525"/>
        <v>0</v>
      </c>
      <c r="BD961" s="49">
        <f t="shared" si="526"/>
        <v>0</v>
      </c>
      <c r="BE961" s="49">
        <f t="shared" si="527"/>
        <v>2038.3852125273006</v>
      </c>
      <c r="BF961" s="49">
        <f t="shared" si="528"/>
        <v>1686.9810885410041</v>
      </c>
      <c r="BG961" s="49">
        <f t="shared" si="529"/>
        <v>2266.8159512110246</v>
      </c>
      <c r="BH961" s="72">
        <f t="shared" si="530"/>
        <v>7016.6200114025833</v>
      </c>
      <c r="BI961" s="49">
        <f>VLOOKUP(A961,'1_12'!A:O,15,0)</f>
        <v>13026.69</v>
      </c>
      <c r="BJ961" s="73">
        <f t="shared" si="531"/>
        <v>-6010.0699885974173</v>
      </c>
      <c r="BK961" s="50">
        <f t="shared" si="532"/>
        <v>6.4636235124851862E-3</v>
      </c>
    </row>
    <row r="962" spans="1:63" x14ac:dyDescent="0.3">
      <c r="A962" s="77" t="s">
        <v>2052</v>
      </c>
      <c r="B962" s="77" t="s">
        <v>1001</v>
      </c>
      <c r="C962" s="77">
        <f>VLOOKUP(B962,Площадь!D:E,2,0)</f>
        <v>59</v>
      </c>
      <c r="D962" s="113"/>
      <c r="E962">
        <v>31</v>
      </c>
      <c r="F962">
        <v>28</v>
      </c>
      <c r="G962">
        <v>31</v>
      </c>
      <c r="H962">
        <v>30</v>
      </c>
      <c r="I962">
        <v>31</v>
      </c>
      <c r="J962">
        <v>30</v>
      </c>
      <c r="K962">
        <v>31</v>
      </c>
      <c r="L962">
        <v>31</v>
      </c>
      <c r="M962">
        <v>30</v>
      </c>
      <c r="N962">
        <v>31</v>
      </c>
      <c r="O962">
        <v>30</v>
      </c>
      <c r="P962">
        <v>31</v>
      </c>
      <c r="Q962">
        <f t="shared" si="539"/>
        <v>365</v>
      </c>
      <c r="R962" s="50">
        <f>VLOOKUP(B962,'Общие показания'!A:H,8,0)</f>
        <v>0.73699999999999999</v>
      </c>
      <c r="S962" s="50">
        <f>VLOOKUP(B962,'Общие показания'!A:P,16,0)</f>
        <v>2.1920000000000002</v>
      </c>
      <c r="T962" s="50">
        <f t="shared" si="540"/>
        <v>0</v>
      </c>
      <c r="U962" s="50">
        <f t="shared" si="541"/>
        <v>0</v>
      </c>
      <c r="V962" s="50">
        <f t="shared" si="542"/>
        <v>0</v>
      </c>
      <c r="W962" s="50">
        <f t="shared" si="543"/>
        <v>0.73699999999999999</v>
      </c>
      <c r="X962" s="50">
        <f t="shared" si="544"/>
        <v>0</v>
      </c>
      <c r="Y962" s="50"/>
      <c r="Z962" s="50"/>
      <c r="AA962" s="50"/>
      <c r="AB962" s="50"/>
      <c r="AC962" s="50"/>
      <c r="AD962" s="50">
        <f t="shared" si="545"/>
        <v>0.84963617509062839</v>
      </c>
      <c r="AE962" s="50">
        <f t="shared" si="546"/>
        <v>0.59144217061335991</v>
      </c>
      <c r="AF962" s="50">
        <f t="shared" si="547"/>
        <v>0.75092165429601199</v>
      </c>
      <c r="AG962" s="50">
        <f t="shared" si="548"/>
        <v>0</v>
      </c>
      <c r="AI962" s="50">
        <f t="shared" si="511"/>
        <v>0</v>
      </c>
      <c r="AJ962" s="50">
        <f t="shared" si="512"/>
        <v>0</v>
      </c>
      <c r="AK962" s="50">
        <f t="shared" si="513"/>
        <v>0</v>
      </c>
      <c r="AL962" s="50">
        <f t="shared" si="514"/>
        <v>0.66813916431839671</v>
      </c>
      <c r="AR962" s="50">
        <f t="shared" si="515"/>
        <v>0.87884541536230931</v>
      </c>
      <c r="AS962" s="50">
        <f t="shared" si="516"/>
        <v>0.78658846404832627</v>
      </c>
      <c r="AT962" s="50">
        <f t="shared" si="517"/>
        <v>1.0801798215081047</v>
      </c>
      <c r="AV962" s="49">
        <f t="shared" si="518"/>
        <v>0</v>
      </c>
      <c r="AW962" s="49">
        <f t="shared" si="519"/>
        <v>0</v>
      </c>
      <c r="AX962" s="49">
        <f t="shared" si="520"/>
        <v>0</v>
      </c>
      <c r="AY962" s="49">
        <f t="shared" si="521"/>
        <v>3771.8993671297317</v>
      </c>
      <c r="AZ962" s="49">
        <f t="shared" si="522"/>
        <v>0</v>
      </c>
      <c r="BA962" s="49">
        <f t="shared" si="523"/>
        <v>0</v>
      </c>
      <c r="BB962" s="49">
        <f t="shared" si="524"/>
        <v>0</v>
      </c>
      <c r="BC962" s="49">
        <f t="shared" si="525"/>
        <v>0</v>
      </c>
      <c r="BD962" s="49">
        <f t="shared" si="526"/>
        <v>0</v>
      </c>
      <c r="BE962" s="49">
        <f t="shared" si="527"/>
        <v>4639.866842148248</v>
      </c>
      <c r="BF962" s="49">
        <f t="shared" si="528"/>
        <v>3699.130314460444</v>
      </c>
      <c r="BG962" s="49">
        <f t="shared" si="529"/>
        <v>4915.3355575895384</v>
      </c>
      <c r="BH962" s="72">
        <f t="shared" si="530"/>
        <v>17026.232081327962</v>
      </c>
      <c r="BI962" s="49">
        <f>VLOOKUP(A962,'1_12'!A:O,15,0)</f>
        <v>22806.360000000004</v>
      </c>
      <c r="BJ962" s="73">
        <f t="shared" si="531"/>
        <v>-5780.1279186720421</v>
      </c>
      <c r="BK962" s="50">
        <f t="shared" si="532"/>
        <v>8.9586904876230757E-3</v>
      </c>
    </row>
    <row r="963" spans="1:63" x14ac:dyDescent="0.3">
      <c r="A963" s="77" t="s">
        <v>1456</v>
      </c>
      <c r="B963" s="77" t="s">
        <v>806</v>
      </c>
      <c r="C963" s="77">
        <f>VLOOKUP(B963,Площадь!D:E,2,0)</f>
        <v>39.299999999999997</v>
      </c>
      <c r="D963" s="113"/>
      <c r="E963">
        <v>31</v>
      </c>
      <c r="F963">
        <v>28</v>
      </c>
      <c r="G963">
        <v>31</v>
      </c>
      <c r="H963">
        <v>30</v>
      </c>
      <c r="I963">
        <v>3</v>
      </c>
      <c r="Q963">
        <f t="shared" si="539"/>
        <v>123</v>
      </c>
      <c r="R963" s="50">
        <f>VLOOKUP(B963,'Общие показания'!A:H,8,0)</f>
        <v>0</v>
      </c>
      <c r="S963" s="50"/>
      <c r="T963" s="50">
        <f t="shared" si="540"/>
        <v>0</v>
      </c>
      <c r="U963" s="50">
        <f t="shared" si="541"/>
        <v>0</v>
      </c>
      <c r="V963" s="50">
        <f t="shared" si="542"/>
        <v>0</v>
      </c>
      <c r="W963" s="50">
        <f t="shared" si="543"/>
        <v>0</v>
      </c>
      <c r="X963" s="50">
        <f t="shared" si="544"/>
        <v>0</v>
      </c>
      <c r="Y963" s="50"/>
      <c r="Z963" s="50"/>
      <c r="AA963" s="50"/>
      <c r="AB963" s="50"/>
      <c r="AC963" s="50"/>
      <c r="AD963" s="50">
        <f t="shared" si="545"/>
        <v>0</v>
      </c>
      <c r="AE963" s="50">
        <f t="shared" si="546"/>
        <v>0</v>
      </c>
      <c r="AF963" s="50">
        <f t="shared" si="547"/>
        <v>0</v>
      </c>
      <c r="AG963" s="50">
        <f t="shared" si="548"/>
        <v>0</v>
      </c>
      <c r="AI963" s="50">
        <f t="shared" si="511"/>
        <v>0</v>
      </c>
      <c r="AJ963" s="50">
        <f t="shared" si="512"/>
        <v>0</v>
      </c>
      <c r="AK963" s="50">
        <f t="shared" si="513"/>
        <v>0</v>
      </c>
      <c r="AL963" s="50">
        <f t="shared" si="514"/>
        <v>0.44504862979174553</v>
      </c>
      <c r="AR963" s="50">
        <f t="shared" si="515"/>
        <v>0</v>
      </c>
      <c r="AS963" s="50">
        <f t="shared" si="516"/>
        <v>0</v>
      </c>
      <c r="AT963" s="50">
        <f t="shared" si="517"/>
        <v>0</v>
      </c>
      <c r="AV963" s="49">
        <f t="shared" si="518"/>
        <v>0</v>
      </c>
      <c r="AW963" s="49">
        <f t="shared" si="519"/>
        <v>0</v>
      </c>
      <c r="AX963" s="49">
        <f t="shared" si="520"/>
        <v>0</v>
      </c>
      <c r="AY963" s="49">
        <f t="shared" si="521"/>
        <v>1194.6707398677702</v>
      </c>
      <c r="AZ963" s="49">
        <f t="shared" si="522"/>
        <v>0</v>
      </c>
      <c r="BA963" s="49">
        <f t="shared" si="523"/>
        <v>0</v>
      </c>
      <c r="BB963" s="49">
        <f t="shared" si="524"/>
        <v>0</v>
      </c>
      <c r="BC963" s="49">
        <f t="shared" si="525"/>
        <v>0</v>
      </c>
      <c r="BD963" s="49">
        <f t="shared" si="526"/>
        <v>0</v>
      </c>
      <c r="BE963" s="49">
        <f t="shared" si="527"/>
        <v>0</v>
      </c>
      <c r="BF963" s="49">
        <f t="shared" si="528"/>
        <v>0</v>
      </c>
      <c r="BG963" s="49">
        <f t="shared" si="529"/>
        <v>0</v>
      </c>
      <c r="BH963" s="72">
        <f t="shared" si="530"/>
        <v>1194.6707398677702</v>
      </c>
      <c r="BI963" s="49">
        <f>VLOOKUP(A963,'1_12'!A:O,15,0)</f>
        <v>1851.41</v>
      </c>
      <c r="BJ963" s="73">
        <f t="shared" si="531"/>
        <v>-656.7392601322299</v>
      </c>
      <c r="BK963" s="50">
        <f t="shared" si="532"/>
        <v>9.4369938463050365E-4</v>
      </c>
    </row>
    <row r="964" spans="1:63" x14ac:dyDescent="0.3">
      <c r="A964" s="77" t="s">
        <v>2759</v>
      </c>
      <c r="B964" s="77" t="s">
        <v>806</v>
      </c>
      <c r="C964" s="77">
        <f>VLOOKUP(B964,Площадь!D:E,2,0)</f>
        <v>39.299999999999997</v>
      </c>
      <c r="D964" s="113">
        <v>45050</v>
      </c>
      <c r="I964">
        <f>31-I963</f>
        <v>28</v>
      </c>
      <c r="J964">
        <v>30</v>
      </c>
      <c r="K964">
        <v>31</v>
      </c>
      <c r="L964">
        <v>31</v>
      </c>
      <c r="M964">
        <v>30</v>
      </c>
      <c r="N964">
        <v>31</v>
      </c>
      <c r="O964">
        <v>30</v>
      </c>
      <c r="P964">
        <v>31</v>
      </c>
      <c r="Q964">
        <f t="shared" si="539"/>
        <v>242</v>
      </c>
      <c r="R964" s="50"/>
      <c r="S964" s="50">
        <f>VLOOKUP(B964,'Общие показания'!A:P,16,0)</f>
        <v>2.274</v>
      </c>
      <c r="T964" s="50">
        <f t="shared" si="540"/>
        <v>0</v>
      </c>
      <c r="U964" s="50">
        <f t="shared" si="541"/>
        <v>0</v>
      </c>
      <c r="V964" s="50">
        <f t="shared" si="542"/>
        <v>0</v>
      </c>
      <c r="W964" s="50">
        <f t="shared" si="543"/>
        <v>0</v>
      </c>
      <c r="X964" s="50">
        <f t="shared" si="544"/>
        <v>0</v>
      </c>
      <c r="Y964" s="50"/>
      <c r="Z964" s="50"/>
      <c r="AA964" s="50"/>
      <c r="AB964" s="50"/>
      <c r="AC964" s="50"/>
      <c r="AD964" s="50">
        <f t="shared" si="545"/>
        <v>0.88142001010770477</v>
      </c>
      <c r="AE964" s="50">
        <f t="shared" si="546"/>
        <v>0.61356728830966256</v>
      </c>
      <c r="AF964" s="50">
        <f t="shared" si="547"/>
        <v>0.7790127015826328</v>
      </c>
      <c r="AG964" s="50">
        <f t="shared" si="548"/>
        <v>0</v>
      </c>
      <c r="AI964" s="50">
        <f t="shared" ref="AI964:AI1027" si="549">(C964*$AI$1)/31*E964</f>
        <v>0</v>
      </c>
      <c r="AJ964" s="50">
        <f t="shared" ref="AJ964:AJ1027" si="550">(C964*$AJ$1)/28*F964</f>
        <v>0</v>
      </c>
      <c r="AK964" s="50">
        <f t="shared" ref="AK964:AK1027" si="551">(C964*$AK$1)/31*G964</f>
        <v>0</v>
      </c>
      <c r="AL964" s="50">
        <f t="shared" ref="AL964:AL1027" si="552">(C964*$AL$1)/30*H964</f>
        <v>0</v>
      </c>
      <c r="AR964" s="50">
        <f t="shared" ref="AR964:AR1027" si="553">(C964*$AR$1)/31*N964</f>
        <v>0.5854004207413348</v>
      </c>
      <c r="AS964" s="50">
        <f t="shared" ref="AS964:AS1027" si="554">(C964*$AS$1)/30*O964</f>
        <v>0.52394790910337663</v>
      </c>
      <c r="AT964" s="50">
        <f t="shared" ref="AT964:AT1027" si="555">(C964*$AT$1)/31*P964</f>
        <v>0.71950960991980517</v>
      </c>
      <c r="AV964" s="49">
        <f t="shared" ref="AV964:AV1027" si="556">(T964+AI964)*$AV$1</f>
        <v>0</v>
      </c>
      <c r="AW964" s="49">
        <f t="shared" ref="AW964:AW1027" si="557">(U964+AJ964)*$AW$1</f>
        <v>0</v>
      </c>
      <c r="AX964" s="49">
        <f t="shared" ref="AX964:AX1027" si="558">(V964+AK964)*$AX$1</f>
        <v>0</v>
      </c>
      <c r="AY964" s="49">
        <f t="shared" ref="AY964:AY1027" si="559">(W964+AL964)*$AY$1</f>
        <v>0</v>
      </c>
      <c r="AZ964" s="49">
        <f t="shared" ref="AZ964:AZ1027" si="560">(Y964+AM964)*$AZ$1</f>
        <v>0</v>
      </c>
      <c r="BA964" s="49">
        <f t="shared" ref="BA964:BA1027" si="561">(Z964+AN964)*$BA$1</f>
        <v>0</v>
      </c>
      <c r="BB964" s="49">
        <f t="shared" ref="BB964:BB1027" si="562">(AA964+AO964)*$BB$1</f>
        <v>0</v>
      </c>
      <c r="BC964" s="49">
        <f t="shared" ref="BC964:BC1027" si="563">(AB964+AP964)*$BC$1</f>
        <v>0</v>
      </c>
      <c r="BD964" s="49">
        <f t="shared" ref="BD964:BD1027" si="564">(AC964+AQ964)*$BD$1</f>
        <v>0</v>
      </c>
      <c r="BE964" s="49">
        <f t="shared" ref="BE964:BE1027" si="565">(AD964+AR964)*$BE$1</f>
        <v>3937.474091753928</v>
      </c>
      <c r="BF964" s="49">
        <f t="shared" ref="BF964:BF1027" si="566">(AE964+AS964)*$BF$1</f>
        <v>3053.5002953276662</v>
      </c>
      <c r="BG964" s="49">
        <f t="shared" ref="BG964:BG1027" si="567">(AF964+AT964)*$BG$1</f>
        <v>4022.5733521046845</v>
      </c>
      <c r="BH964" s="72">
        <f t="shared" ref="BH964:BH1027" si="568">SUM(AV964:BG964)</f>
        <v>11013.547739186279</v>
      </c>
      <c r="BI964" s="49">
        <f>VLOOKUP(A964,'1_12'!A:O,15,0)</f>
        <v>13340.220000000001</v>
      </c>
      <c r="BJ964" s="73">
        <f t="shared" ref="BJ964:BJ1027" si="569">BH964-BI964</f>
        <v>-2326.6722608137225</v>
      </c>
      <c r="BK964" s="50">
        <f t="shared" ref="BK964:BK1027" si="570">(SUM(T964:W964)+SUM(AD964:AF964)+SUM(AI964:AL964)+SUM(AR964:AT964))/12/C964</f>
        <v>8.699868404929003E-3</v>
      </c>
    </row>
    <row r="965" spans="1:63" x14ac:dyDescent="0.3">
      <c r="A965" s="77" t="s">
        <v>1471</v>
      </c>
      <c r="B965" s="77" t="s">
        <v>135</v>
      </c>
      <c r="C965" s="77">
        <f>VLOOKUP(B965,Площадь!D:E,2,0)</f>
        <v>83.9</v>
      </c>
      <c r="D965" s="113"/>
      <c r="E965">
        <v>31</v>
      </c>
      <c r="F965">
        <v>28</v>
      </c>
      <c r="G965">
        <v>31</v>
      </c>
      <c r="H965">
        <v>30</v>
      </c>
      <c r="I965">
        <v>31</v>
      </c>
      <c r="J965">
        <v>30</v>
      </c>
      <c r="K965">
        <v>31</v>
      </c>
      <c r="L965">
        <v>31</v>
      </c>
      <c r="M965">
        <v>30</v>
      </c>
      <c r="N965">
        <v>31</v>
      </c>
      <c r="O965">
        <v>30</v>
      </c>
      <c r="P965">
        <v>31</v>
      </c>
      <c r="Q965">
        <f t="shared" ref="Q965:Q975" si="571">SUM(E965:P965)</f>
        <v>365</v>
      </c>
      <c r="R965" s="50">
        <f>VLOOKUP(B965,'Общие показания'!A:H,8,0)</f>
        <v>0.46812297315919227</v>
      </c>
      <c r="S965" s="50">
        <f>VLOOKUP(B965,'Общие показания'!A:P,16,0)</f>
        <v>2.7798770268408077</v>
      </c>
      <c r="T965" s="50">
        <f t="shared" si="540"/>
        <v>0</v>
      </c>
      <c r="U965" s="50">
        <f t="shared" si="541"/>
        <v>0</v>
      </c>
      <c r="V965" s="50">
        <f t="shared" si="542"/>
        <v>0</v>
      </c>
      <c r="W965" s="50">
        <f t="shared" si="543"/>
        <v>0.46812297315919227</v>
      </c>
      <c r="X965" s="50">
        <f t="shared" si="544"/>
        <v>0</v>
      </c>
      <c r="Y965" s="50"/>
      <c r="Z965" s="50"/>
      <c r="AA965" s="50"/>
      <c r="AB965" s="50"/>
      <c r="AC965" s="50"/>
      <c r="AD965" s="50">
        <f t="shared" si="545"/>
        <v>1.0775018632788922</v>
      </c>
      <c r="AE965" s="50">
        <f t="shared" si="546"/>
        <v>0.75006227317196195</v>
      </c>
      <c r="AF965" s="50">
        <f t="shared" si="547"/>
        <v>0.9523128903899537</v>
      </c>
      <c r="AG965" s="50">
        <f t="shared" si="548"/>
        <v>0</v>
      </c>
      <c r="AI965" s="50">
        <f t="shared" si="549"/>
        <v>0</v>
      </c>
      <c r="AJ965" s="50">
        <f t="shared" si="550"/>
        <v>0</v>
      </c>
      <c r="AK965" s="50">
        <f t="shared" si="551"/>
        <v>0</v>
      </c>
      <c r="AL965" s="50">
        <f t="shared" si="552"/>
        <v>0.95011654044599125</v>
      </c>
      <c r="AR965" s="50">
        <f t="shared" si="553"/>
        <v>1.2497479720152163</v>
      </c>
      <c r="AS965" s="50">
        <f t="shared" si="554"/>
        <v>1.1185554598924505</v>
      </c>
      <c r="AT965" s="50">
        <f t="shared" si="555"/>
        <v>1.5360523224496607</v>
      </c>
      <c r="AV965" s="49">
        <f t="shared" si="556"/>
        <v>0</v>
      </c>
      <c r="AW965" s="49">
        <f t="shared" si="557"/>
        <v>0</v>
      </c>
      <c r="AX965" s="49">
        <f t="shared" si="558"/>
        <v>0</v>
      </c>
      <c r="AY965" s="49">
        <f t="shared" si="559"/>
        <v>3807.0654207412108</v>
      </c>
      <c r="AZ965" s="49">
        <f t="shared" si="560"/>
        <v>0</v>
      </c>
      <c r="BA965" s="49">
        <f t="shared" si="561"/>
        <v>0</v>
      </c>
      <c r="BB965" s="49">
        <f t="shared" si="562"/>
        <v>0</v>
      </c>
      <c r="BC965" s="49">
        <f t="shared" si="563"/>
        <v>0</v>
      </c>
      <c r="BD965" s="49">
        <f t="shared" si="564"/>
        <v>0</v>
      </c>
      <c r="BE965" s="49">
        <f t="shared" si="565"/>
        <v>6247.1763678700936</v>
      </c>
      <c r="BF965" s="49">
        <f t="shared" si="566"/>
        <v>5016.0426979287868</v>
      </c>
      <c r="BG965" s="49">
        <f t="shared" si="567"/>
        <v>6679.6680427381471</v>
      </c>
      <c r="BH965" s="72">
        <f t="shared" si="568"/>
        <v>21749.952529278238</v>
      </c>
      <c r="BI965" s="49">
        <f>VLOOKUP(A965,'1_12'!A:O,15,0)</f>
        <v>32431.32</v>
      </c>
      <c r="BJ965" s="73">
        <f t="shared" si="569"/>
        <v>-10681.367470721761</v>
      </c>
      <c r="BK965" s="50">
        <f t="shared" si="570"/>
        <v>8.0477476110481921E-3</v>
      </c>
    </row>
    <row r="966" spans="1:63" x14ac:dyDescent="0.3">
      <c r="A966" s="77" t="s">
        <v>2058</v>
      </c>
      <c r="B966" s="77" t="s">
        <v>1057</v>
      </c>
      <c r="C966" s="77">
        <f>VLOOKUP(B966,Площадь!D:E,2,0)</f>
        <v>32.1</v>
      </c>
      <c r="D966" s="113"/>
      <c r="E966">
        <v>31</v>
      </c>
      <c r="F966">
        <v>28</v>
      </c>
      <c r="G966">
        <v>31</v>
      </c>
      <c r="H966">
        <v>30</v>
      </c>
      <c r="I966">
        <v>31</v>
      </c>
      <c r="J966">
        <v>30</v>
      </c>
      <c r="K966">
        <v>31</v>
      </c>
      <c r="L966">
        <v>31</v>
      </c>
      <c r="M966">
        <v>30</v>
      </c>
      <c r="N966">
        <v>31</v>
      </c>
      <c r="O966">
        <v>30</v>
      </c>
      <c r="P966">
        <v>31</v>
      </c>
      <c r="Q966">
        <f t="shared" si="571"/>
        <v>365</v>
      </c>
      <c r="R966" s="50">
        <f>VLOOKUP(B966,'Общие показания'!A:H,8,0)</f>
        <v>0.17910306839582923</v>
      </c>
      <c r="S966" s="50">
        <f>VLOOKUP(B966,'Общие показания'!A:P,16,0)</f>
        <v>1.4188969316041709</v>
      </c>
      <c r="T966" s="50">
        <f t="shared" si="540"/>
        <v>0</v>
      </c>
      <c r="U966" s="50">
        <f t="shared" si="541"/>
        <v>0</v>
      </c>
      <c r="V966" s="50">
        <f t="shared" si="542"/>
        <v>0</v>
      </c>
      <c r="W966" s="50">
        <f t="shared" si="543"/>
        <v>0.17910306839582923</v>
      </c>
      <c r="X966" s="50">
        <f t="shared" si="544"/>
        <v>0</v>
      </c>
      <c r="Y966" s="50"/>
      <c r="Z966" s="50"/>
      <c r="AA966" s="50"/>
      <c r="AB966" s="50"/>
      <c r="AC966" s="50"/>
      <c r="AD966" s="50">
        <f t="shared" si="545"/>
        <v>0.54997543878466992</v>
      </c>
      <c r="AE966" s="50">
        <f t="shared" si="546"/>
        <v>0.382844653788598</v>
      </c>
      <c r="AF966" s="50">
        <f t="shared" si="547"/>
        <v>0.48607683903090299</v>
      </c>
      <c r="AG966" s="50">
        <f t="shared" si="548"/>
        <v>0</v>
      </c>
      <c r="AI966" s="50">
        <f t="shared" si="549"/>
        <v>0</v>
      </c>
      <c r="AJ966" s="50">
        <f t="shared" si="550"/>
        <v>0</v>
      </c>
      <c r="AK966" s="50">
        <f t="shared" si="551"/>
        <v>0</v>
      </c>
      <c r="AL966" s="50">
        <f t="shared" si="552"/>
        <v>0.36351300295967004</v>
      </c>
      <c r="AR966" s="50">
        <f t="shared" si="553"/>
        <v>0.47815148869712087</v>
      </c>
      <c r="AS966" s="50">
        <f t="shared" si="554"/>
        <v>0.42795745247375039</v>
      </c>
      <c r="AT966" s="50">
        <f t="shared" si="555"/>
        <v>0.58769105543068068</v>
      </c>
      <c r="AV966" s="49">
        <f t="shared" si="556"/>
        <v>0</v>
      </c>
      <c r="AW966" s="49">
        <f t="shared" si="557"/>
        <v>0</v>
      </c>
      <c r="AX966" s="49">
        <f t="shared" si="558"/>
        <v>0</v>
      </c>
      <c r="AY966" s="49">
        <f t="shared" si="559"/>
        <v>1456.5768773038481</v>
      </c>
      <c r="AZ966" s="49">
        <f t="shared" si="560"/>
        <v>0</v>
      </c>
      <c r="BA966" s="49">
        <f t="shared" si="561"/>
        <v>0</v>
      </c>
      <c r="BB966" s="49">
        <f t="shared" si="562"/>
        <v>0</v>
      </c>
      <c r="BC966" s="49">
        <f t="shared" si="563"/>
        <v>0</v>
      </c>
      <c r="BD966" s="49">
        <f t="shared" si="564"/>
        <v>0</v>
      </c>
      <c r="BE966" s="49">
        <f t="shared" si="565"/>
        <v>2759.8627990550199</v>
      </c>
      <c r="BF966" s="49">
        <f t="shared" si="566"/>
        <v>2176.4847419663975</v>
      </c>
      <c r="BG966" s="49">
        <f t="shared" si="567"/>
        <v>2882.3795851768969</v>
      </c>
      <c r="BH966" s="72">
        <f t="shared" si="568"/>
        <v>9275.3040035021622</v>
      </c>
      <c r="BI966" s="49">
        <f>VLOOKUP(A966,'1_12'!A:O,15,0)</f>
        <v>12408.210000000003</v>
      </c>
      <c r="BJ966" s="73">
        <f t="shared" si="569"/>
        <v>-3132.9059964978405</v>
      </c>
      <c r="BK966" s="50">
        <f t="shared" si="570"/>
        <v>8.9701791265867671E-3</v>
      </c>
    </row>
    <row r="967" spans="1:63" x14ac:dyDescent="0.3">
      <c r="A967" s="77" t="s">
        <v>1918</v>
      </c>
      <c r="B967" s="77" t="s">
        <v>522</v>
      </c>
      <c r="C967" s="77">
        <f>VLOOKUP(B967,Площадь!D:E,2,0)</f>
        <v>31.8</v>
      </c>
      <c r="D967" s="113"/>
      <c r="E967">
        <v>31</v>
      </c>
      <c r="F967">
        <v>28</v>
      </c>
      <c r="G967">
        <v>31</v>
      </c>
      <c r="H967">
        <v>30</v>
      </c>
      <c r="I967">
        <v>31</v>
      </c>
      <c r="J967">
        <v>30</v>
      </c>
      <c r="K967">
        <v>31</v>
      </c>
      <c r="L967">
        <v>31</v>
      </c>
      <c r="M967">
        <v>30</v>
      </c>
      <c r="N967">
        <v>31</v>
      </c>
      <c r="O967">
        <v>30</v>
      </c>
      <c r="P967">
        <v>31</v>
      </c>
      <c r="Q967">
        <f t="shared" si="571"/>
        <v>365</v>
      </c>
      <c r="R967" s="50">
        <f>VLOOKUP(B967,'Общие показания'!A:H,8,0)</f>
        <v>0.13400000000000001</v>
      </c>
      <c r="S967" s="50">
        <f>VLOOKUP(B967,'Общие показания'!A:P,16,0)</f>
        <v>0.8409999999999993</v>
      </c>
      <c r="T967" s="50">
        <f t="shared" si="540"/>
        <v>0</v>
      </c>
      <c r="U967" s="50">
        <f t="shared" si="541"/>
        <v>0</v>
      </c>
      <c r="V967" s="50">
        <f t="shared" si="542"/>
        <v>0</v>
      </c>
      <c r="W967" s="50">
        <f t="shared" si="543"/>
        <v>0.13400000000000001</v>
      </c>
      <c r="X967" s="50">
        <f t="shared" si="544"/>
        <v>0</v>
      </c>
      <c r="Y967" s="50"/>
      <c r="Z967" s="50"/>
      <c r="AA967" s="50"/>
      <c r="AB967" s="50"/>
      <c r="AC967" s="50"/>
      <c r="AD967" s="50">
        <f t="shared" si="545"/>
        <v>0.32597811279708844</v>
      </c>
      <c r="AE967" s="50">
        <f t="shared" si="546"/>
        <v>0.22691736564134821</v>
      </c>
      <c r="AF967" s="50">
        <f t="shared" si="547"/>
        <v>0.28810452156156274</v>
      </c>
      <c r="AG967" s="50">
        <f t="shared" si="548"/>
        <v>0</v>
      </c>
      <c r="AI967" s="50">
        <f t="shared" si="549"/>
        <v>0</v>
      </c>
      <c r="AJ967" s="50">
        <f t="shared" si="550"/>
        <v>0</v>
      </c>
      <c r="AK967" s="50">
        <f t="shared" si="551"/>
        <v>0</v>
      </c>
      <c r="AL967" s="50">
        <f t="shared" si="552"/>
        <v>0.36011568517500026</v>
      </c>
      <c r="AR967" s="50">
        <f t="shared" si="553"/>
        <v>0.47368278319527862</v>
      </c>
      <c r="AS967" s="50">
        <f t="shared" si="554"/>
        <v>0.42395785011418263</v>
      </c>
      <c r="AT967" s="50">
        <f t="shared" si="555"/>
        <v>0.5821986156603004</v>
      </c>
      <c r="AV967" s="49">
        <f t="shared" si="556"/>
        <v>0</v>
      </c>
      <c r="AW967" s="49">
        <f t="shared" si="557"/>
        <v>0</v>
      </c>
      <c r="AX967" s="49">
        <f t="shared" si="558"/>
        <v>0</v>
      </c>
      <c r="AY967" s="49">
        <f t="shared" si="559"/>
        <v>1326.3843806563639</v>
      </c>
      <c r="AZ967" s="49">
        <f t="shared" si="560"/>
        <v>0</v>
      </c>
      <c r="BA967" s="49">
        <f t="shared" si="561"/>
        <v>0</v>
      </c>
      <c r="BB967" s="49">
        <f t="shared" si="562"/>
        <v>0</v>
      </c>
      <c r="BC967" s="49">
        <f t="shared" si="563"/>
        <v>0</v>
      </c>
      <c r="BD967" s="49">
        <f t="shared" si="564"/>
        <v>0</v>
      </c>
      <c r="BE967" s="49">
        <f t="shared" si="565"/>
        <v>2146.5777227660706</v>
      </c>
      <c r="BF967" s="49">
        <f t="shared" si="566"/>
        <v>1747.183394165517</v>
      </c>
      <c r="BG967" s="49">
        <f t="shared" si="567"/>
        <v>2336.2069294328808</v>
      </c>
      <c r="BH967" s="72">
        <f t="shared" si="568"/>
        <v>7556.3524270208327</v>
      </c>
      <c r="BI967" s="49">
        <f>VLOOKUP(A967,'1_12'!A:O,15,0)</f>
        <v>12292.199999999997</v>
      </c>
      <c r="BJ967" s="73">
        <f t="shared" si="569"/>
        <v>-4735.8475729791644</v>
      </c>
      <c r="BK967" s="50">
        <f t="shared" si="570"/>
        <v>7.3767162844464405E-3</v>
      </c>
    </row>
    <row r="968" spans="1:63" x14ac:dyDescent="0.3">
      <c r="A968" s="77" t="s">
        <v>2026</v>
      </c>
      <c r="B968" s="77" t="s">
        <v>810</v>
      </c>
      <c r="C968" s="77">
        <f>VLOOKUP(B968,Площадь!D:E,2,0)</f>
        <v>39.1</v>
      </c>
      <c r="D968" s="113"/>
      <c r="E968">
        <v>31</v>
      </c>
      <c r="F968">
        <v>28</v>
      </c>
      <c r="G968">
        <v>31</v>
      </c>
      <c r="H968">
        <v>30</v>
      </c>
      <c r="I968">
        <v>31</v>
      </c>
      <c r="J968">
        <v>30</v>
      </c>
      <c r="K968">
        <v>31</v>
      </c>
      <c r="L968">
        <v>31</v>
      </c>
      <c r="M968">
        <v>30</v>
      </c>
      <c r="N968">
        <v>31</v>
      </c>
      <c r="O968">
        <v>30</v>
      </c>
      <c r="P968">
        <v>31</v>
      </c>
      <c r="Q968">
        <f t="shared" si="571"/>
        <v>365</v>
      </c>
      <c r="R968" s="50">
        <f>VLOOKUP(B968,'Общие показания'!A:H,8,0)</f>
        <v>1.3</v>
      </c>
      <c r="S968" s="50">
        <f>VLOOKUP(B968,'Общие показания'!A:P,16,0)</f>
        <v>0.20800000000000018</v>
      </c>
      <c r="T968" s="50">
        <f t="shared" si="540"/>
        <v>0</v>
      </c>
      <c r="U968" s="50">
        <f t="shared" si="541"/>
        <v>0</v>
      </c>
      <c r="V968" s="50">
        <f t="shared" si="542"/>
        <v>0</v>
      </c>
      <c r="W968" s="50">
        <f t="shared" si="543"/>
        <v>1.3</v>
      </c>
      <c r="X968" s="50">
        <f t="shared" si="544"/>
        <v>0</v>
      </c>
      <c r="Y968" s="50"/>
      <c r="Z968" s="50"/>
      <c r="AA968" s="50"/>
      <c r="AB968" s="50"/>
      <c r="AC968" s="50"/>
      <c r="AD968" s="50">
        <f t="shared" si="545"/>
        <v>8.062241077502319E-2</v>
      </c>
      <c r="AE968" s="50">
        <f t="shared" si="546"/>
        <v>5.6122249766231279E-2</v>
      </c>
      <c r="AF968" s="50">
        <f t="shared" si="547"/>
        <v>7.1255339458745723E-2</v>
      </c>
      <c r="AG968" s="50">
        <f t="shared" si="548"/>
        <v>0</v>
      </c>
      <c r="AI968" s="50">
        <f t="shared" si="549"/>
        <v>0</v>
      </c>
      <c r="AJ968" s="50">
        <f t="shared" si="550"/>
        <v>0</v>
      </c>
      <c r="AK968" s="50">
        <f t="shared" si="551"/>
        <v>0</v>
      </c>
      <c r="AL968" s="50">
        <f t="shared" si="552"/>
        <v>0.4427837512686324</v>
      </c>
      <c r="AR968" s="50">
        <f t="shared" si="553"/>
        <v>0.58242128374010671</v>
      </c>
      <c r="AS968" s="50">
        <f t="shared" si="554"/>
        <v>0.52128150753033142</v>
      </c>
      <c r="AT968" s="50">
        <f t="shared" si="555"/>
        <v>0.71584798340621847</v>
      </c>
      <c r="AV968" s="49">
        <f t="shared" si="556"/>
        <v>0</v>
      </c>
      <c r="AW968" s="49">
        <f t="shared" si="557"/>
        <v>0</v>
      </c>
      <c r="AX968" s="49">
        <f t="shared" si="558"/>
        <v>0</v>
      </c>
      <c r="AY968" s="49">
        <f t="shared" si="559"/>
        <v>4678.258990555466</v>
      </c>
      <c r="AZ968" s="49">
        <f t="shared" si="560"/>
        <v>0</v>
      </c>
      <c r="BA968" s="49">
        <f t="shared" si="561"/>
        <v>0</v>
      </c>
      <c r="BB968" s="49">
        <f t="shared" si="562"/>
        <v>0</v>
      </c>
      <c r="BC968" s="49">
        <f t="shared" si="563"/>
        <v>0</v>
      </c>
      <c r="BD968" s="49">
        <f t="shared" si="564"/>
        <v>0</v>
      </c>
      <c r="BE968" s="49">
        <f t="shared" si="565"/>
        <v>1779.8479718086342</v>
      </c>
      <c r="BF968" s="49">
        <f t="shared" si="566"/>
        <v>1549.959549936601</v>
      </c>
      <c r="BG968" s="49">
        <f t="shared" si="567"/>
        <v>2112.8686757657956</v>
      </c>
      <c r="BH968" s="72">
        <f t="shared" si="568"/>
        <v>10120.935188066496</v>
      </c>
      <c r="BI968" s="49">
        <f>VLOOKUP(A968,'1_12'!A:O,15,0)</f>
        <v>15114.06</v>
      </c>
      <c r="BJ968" s="73">
        <f t="shared" si="569"/>
        <v>-4993.1248119335032</v>
      </c>
      <c r="BK968" s="50">
        <f t="shared" si="570"/>
        <v>8.0356660825773429E-3</v>
      </c>
    </row>
    <row r="969" spans="1:63" x14ac:dyDescent="0.3">
      <c r="A969" s="77" t="s">
        <v>1844</v>
      </c>
      <c r="B969" s="77" t="s">
        <v>595</v>
      </c>
      <c r="C969" s="77">
        <f>VLOOKUP(B969,Площадь!D:E,2,0)</f>
        <v>62</v>
      </c>
      <c r="D969" s="113"/>
      <c r="E969">
        <v>31</v>
      </c>
      <c r="F969">
        <v>28</v>
      </c>
      <c r="G969">
        <v>31</v>
      </c>
      <c r="H969">
        <v>30</v>
      </c>
      <c r="I969">
        <v>31</v>
      </c>
      <c r="J969">
        <v>30</v>
      </c>
      <c r="K969">
        <v>31</v>
      </c>
      <c r="L969">
        <v>31</v>
      </c>
      <c r="M969">
        <v>30</v>
      </c>
      <c r="N969">
        <v>31</v>
      </c>
      <c r="O969">
        <v>30</v>
      </c>
      <c r="P969">
        <v>31</v>
      </c>
      <c r="Q969">
        <f t="shared" si="571"/>
        <v>365</v>
      </c>
      <c r="R969" s="50">
        <f>VLOOKUP(B969,'Общие показания'!A:H,8,0)</f>
        <v>0.34593116014147701</v>
      </c>
      <c r="S969" s="50">
        <f>VLOOKUP(B969,'Общие показания'!A:P,16,0)</f>
        <v>5.3790688398585225</v>
      </c>
      <c r="T969" s="50">
        <f t="shared" si="540"/>
        <v>0</v>
      </c>
      <c r="U969" s="50">
        <f t="shared" si="541"/>
        <v>0</v>
      </c>
      <c r="V969" s="50">
        <f t="shared" si="542"/>
        <v>0</v>
      </c>
      <c r="W969" s="50">
        <f t="shared" si="543"/>
        <v>0.34593116014147701</v>
      </c>
      <c r="X969" s="50">
        <f t="shared" si="544"/>
        <v>0</v>
      </c>
      <c r="Y969" s="50"/>
      <c r="Z969" s="50"/>
      <c r="AA969" s="50"/>
      <c r="AB969" s="50"/>
      <c r="AC969" s="50"/>
      <c r="AD969" s="50">
        <f t="shared" si="545"/>
        <v>2.0849687384336582</v>
      </c>
      <c r="AE969" s="50">
        <f t="shared" si="546"/>
        <v>1.4513723314437099</v>
      </c>
      <c r="AF969" s="50">
        <f t="shared" si="547"/>
        <v>1.8427277699811548</v>
      </c>
      <c r="AG969" s="50">
        <f t="shared" si="548"/>
        <v>0</v>
      </c>
      <c r="AI969" s="50">
        <f t="shared" si="549"/>
        <v>0</v>
      </c>
      <c r="AJ969" s="50">
        <f t="shared" si="550"/>
        <v>0</v>
      </c>
      <c r="AK969" s="50">
        <f t="shared" si="551"/>
        <v>0</v>
      </c>
      <c r="AL969" s="50">
        <f t="shared" si="552"/>
        <v>0.70211234216509477</v>
      </c>
      <c r="AR969" s="50">
        <f t="shared" si="553"/>
        <v>0.92353247038073183</v>
      </c>
      <c r="AS969" s="50">
        <f t="shared" si="554"/>
        <v>0.82658448764400383</v>
      </c>
      <c r="AT969" s="50">
        <f t="shared" si="555"/>
        <v>1.1351042192119065</v>
      </c>
      <c r="AV969" s="49">
        <f t="shared" si="556"/>
        <v>0</v>
      </c>
      <c r="AW969" s="49">
        <f t="shared" si="557"/>
        <v>0</v>
      </c>
      <c r="AX969" s="49">
        <f t="shared" si="558"/>
        <v>0</v>
      </c>
      <c r="AY969" s="49">
        <f t="shared" si="559"/>
        <v>2813.326055851669</v>
      </c>
      <c r="AZ969" s="49">
        <f t="shared" si="560"/>
        <v>0</v>
      </c>
      <c r="BA969" s="49">
        <f t="shared" si="561"/>
        <v>0</v>
      </c>
      <c r="BB969" s="49">
        <f t="shared" si="562"/>
        <v>0</v>
      </c>
      <c r="BC969" s="49">
        <f t="shared" si="563"/>
        <v>0</v>
      </c>
      <c r="BD969" s="49">
        <f t="shared" si="564"/>
        <v>0</v>
      </c>
      <c r="BE969" s="49">
        <f t="shared" si="565"/>
        <v>8075.9003048929962</v>
      </c>
      <c r="BF969" s="49">
        <f t="shared" si="566"/>
        <v>6114.8561668862958</v>
      </c>
      <c r="BG969" s="49">
        <f t="shared" si="567"/>
        <v>7993.5730785102869</v>
      </c>
      <c r="BH969" s="72">
        <f t="shared" si="568"/>
        <v>24997.655606141248</v>
      </c>
      <c r="BI969" s="49">
        <f>VLOOKUP(A969,'1_12'!A:O,15,0)</f>
        <v>23966.01</v>
      </c>
      <c r="BJ969" s="73">
        <f t="shared" si="569"/>
        <v>1031.64560614125</v>
      </c>
      <c r="BK969" s="50">
        <f t="shared" si="570"/>
        <v>1.251657731102384E-2</v>
      </c>
    </row>
    <row r="970" spans="1:63" x14ac:dyDescent="0.3">
      <c r="A970" s="77" t="s">
        <v>1420</v>
      </c>
      <c r="B970" s="77" t="s">
        <v>629</v>
      </c>
      <c r="C970" s="77">
        <f>VLOOKUP(B970,Площадь!D:E,2,0)</f>
        <v>32.5</v>
      </c>
      <c r="D970" s="113"/>
      <c r="E970">
        <v>31</v>
      </c>
      <c r="F970">
        <v>28</v>
      </c>
      <c r="G970">
        <v>31</v>
      </c>
      <c r="H970">
        <v>30</v>
      </c>
      <c r="I970">
        <v>31</v>
      </c>
      <c r="J970">
        <v>30</v>
      </c>
      <c r="K970">
        <v>31</v>
      </c>
      <c r="L970">
        <v>31</v>
      </c>
      <c r="M970">
        <v>30</v>
      </c>
      <c r="N970">
        <v>31</v>
      </c>
      <c r="O970">
        <v>30</v>
      </c>
      <c r="P970">
        <v>31</v>
      </c>
      <c r="Q970">
        <f t="shared" si="571"/>
        <v>365</v>
      </c>
      <c r="R970" s="50">
        <f>VLOOKUP(B970,'Общие показания'!A:H,8,0)</f>
        <v>0.18133488233222583</v>
      </c>
      <c r="S970" s="50">
        <f>VLOOKUP(B970,'Общие показания'!A:P,16,0)</f>
        <v>0</v>
      </c>
      <c r="T970" s="50">
        <f t="shared" si="540"/>
        <v>0</v>
      </c>
      <c r="U970" s="50">
        <f t="shared" si="541"/>
        <v>0</v>
      </c>
      <c r="V970" s="50">
        <f t="shared" si="542"/>
        <v>0</v>
      </c>
      <c r="W970" s="50">
        <f t="shared" si="543"/>
        <v>0.18133488233222583</v>
      </c>
      <c r="X970" s="50">
        <f t="shared" si="544"/>
        <v>0</v>
      </c>
      <c r="Y970" s="50"/>
      <c r="Z970" s="50"/>
      <c r="AA970" s="50"/>
      <c r="AB970" s="50"/>
      <c r="AC970" s="50"/>
      <c r="AD970" s="50">
        <f t="shared" si="545"/>
        <v>0</v>
      </c>
      <c r="AE970" s="50">
        <f t="shared" si="546"/>
        <v>0</v>
      </c>
      <c r="AF970" s="50">
        <f t="shared" si="547"/>
        <v>0</v>
      </c>
      <c r="AG970" s="50">
        <f t="shared" si="548"/>
        <v>0</v>
      </c>
      <c r="AI970" s="50">
        <f t="shared" si="549"/>
        <v>0</v>
      </c>
      <c r="AJ970" s="50">
        <f t="shared" si="550"/>
        <v>0</v>
      </c>
      <c r="AK970" s="50">
        <f t="shared" si="551"/>
        <v>0</v>
      </c>
      <c r="AL970" s="50">
        <f t="shared" si="552"/>
        <v>0.36804276000589647</v>
      </c>
      <c r="AR970" s="50">
        <f t="shared" si="553"/>
        <v>0.48410976269957717</v>
      </c>
      <c r="AS970" s="50">
        <f t="shared" si="554"/>
        <v>0.43329025561984069</v>
      </c>
      <c r="AT970" s="50">
        <f t="shared" si="555"/>
        <v>0.59501430845785419</v>
      </c>
      <c r="AV970" s="49">
        <f t="shared" si="556"/>
        <v>0</v>
      </c>
      <c r="AW970" s="49">
        <f t="shared" si="557"/>
        <v>0</v>
      </c>
      <c r="AX970" s="49">
        <f t="shared" si="558"/>
        <v>0</v>
      </c>
      <c r="AY970" s="49">
        <f t="shared" si="559"/>
        <v>1474.7273679867619</v>
      </c>
      <c r="AZ970" s="49">
        <f t="shared" si="560"/>
        <v>0</v>
      </c>
      <c r="BA970" s="49">
        <f t="shared" si="561"/>
        <v>0</v>
      </c>
      <c r="BB970" s="49">
        <f t="shared" si="562"/>
        <v>0</v>
      </c>
      <c r="BC970" s="49">
        <f t="shared" si="563"/>
        <v>0</v>
      </c>
      <c r="BD970" s="49">
        <f t="shared" si="564"/>
        <v>0</v>
      </c>
      <c r="BE970" s="49">
        <f t="shared" si="565"/>
        <v>1299.5248826002371</v>
      </c>
      <c r="BF970" s="49">
        <f t="shared" si="566"/>
        <v>1163.1070305756757</v>
      </c>
      <c r="BG970" s="49">
        <f t="shared" si="567"/>
        <v>1597.2326090519255</v>
      </c>
      <c r="BH970" s="72">
        <f t="shared" si="568"/>
        <v>5534.5918902146004</v>
      </c>
      <c r="BI970" s="49">
        <f>VLOOKUP(A970,'1_12'!A:O,15,0)</f>
        <v>12562.829999999998</v>
      </c>
      <c r="BJ970" s="73">
        <f t="shared" si="569"/>
        <v>-7028.2381097853977</v>
      </c>
      <c r="BK970" s="50">
        <f t="shared" si="570"/>
        <v>5.2866460746548577E-3</v>
      </c>
    </row>
    <row r="971" spans="1:63" x14ac:dyDescent="0.3">
      <c r="A971" s="77" t="s">
        <v>1879</v>
      </c>
      <c r="B971" s="77" t="s">
        <v>1068</v>
      </c>
      <c r="C971" s="77">
        <f>VLOOKUP(B971,Площадь!D:E,2,0)</f>
        <v>33.700000000000003</v>
      </c>
      <c r="D971" s="113"/>
      <c r="E971">
        <v>31</v>
      </c>
      <c r="F971">
        <v>28</v>
      </c>
      <c r="G971">
        <v>31</v>
      </c>
      <c r="H971">
        <v>30</v>
      </c>
      <c r="I971">
        <v>31</v>
      </c>
      <c r="J971">
        <v>30</v>
      </c>
      <c r="K971">
        <v>31</v>
      </c>
      <c r="L971">
        <v>31</v>
      </c>
      <c r="M971">
        <v>30</v>
      </c>
      <c r="N971">
        <v>31</v>
      </c>
      <c r="O971">
        <v>30</v>
      </c>
      <c r="P971">
        <v>31</v>
      </c>
      <c r="Q971">
        <f t="shared" si="571"/>
        <v>365</v>
      </c>
      <c r="R971" s="50">
        <f>VLOOKUP(B971,'Общие показания'!A:H,8,0)</f>
        <v>0.18803032414141574</v>
      </c>
      <c r="S971" s="50">
        <f>VLOOKUP(B971,'Общие показания'!A:P,16,0)</f>
        <v>0</v>
      </c>
      <c r="T971" s="50">
        <f t="shared" si="540"/>
        <v>0</v>
      </c>
      <c r="U971" s="50">
        <f t="shared" si="541"/>
        <v>0</v>
      </c>
      <c r="V971" s="50">
        <f t="shared" si="542"/>
        <v>0</v>
      </c>
      <c r="W971" s="50">
        <f t="shared" si="543"/>
        <v>0.18803032414141574</v>
      </c>
      <c r="X971" s="50">
        <f t="shared" si="544"/>
        <v>0</v>
      </c>
      <c r="Y971" s="50"/>
      <c r="Z971" s="50"/>
      <c r="AA971" s="50"/>
      <c r="AB971" s="50"/>
      <c r="AC971" s="50"/>
      <c r="AD971" s="50">
        <f t="shared" si="545"/>
        <v>0</v>
      </c>
      <c r="AE971" s="50">
        <f t="shared" si="546"/>
        <v>0</v>
      </c>
      <c r="AF971" s="50">
        <f t="shared" si="547"/>
        <v>0</v>
      </c>
      <c r="AG971" s="50">
        <f t="shared" si="548"/>
        <v>0</v>
      </c>
      <c r="AI971" s="50">
        <f t="shared" si="549"/>
        <v>0</v>
      </c>
      <c r="AJ971" s="50">
        <f t="shared" si="550"/>
        <v>0</v>
      </c>
      <c r="AK971" s="50">
        <f t="shared" si="551"/>
        <v>0</v>
      </c>
      <c r="AL971" s="50">
        <f t="shared" si="552"/>
        <v>0.38163203114457578</v>
      </c>
      <c r="AR971" s="50">
        <f t="shared" si="553"/>
        <v>0.50198458470694629</v>
      </c>
      <c r="AS971" s="50">
        <f t="shared" si="554"/>
        <v>0.44928866505811182</v>
      </c>
      <c r="AT971" s="50">
        <f t="shared" si="555"/>
        <v>0.61698406753937507</v>
      </c>
      <c r="AV971" s="49">
        <f t="shared" si="556"/>
        <v>0</v>
      </c>
      <c r="AW971" s="49">
        <f t="shared" si="557"/>
        <v>0</v>
      </c>
      <c r="AX971" s="49">
        <f t="shared" si="558"/>
        <v>0</v>
      </c>
      <c r="AY971" s="49">
        <f t="shared" si="559"/>
        <v>1529.1788400355042</v>
      </c>
      <c r="AZ971" s="49">
        <f t="shared" si="560"/>
        <v>0</v>
      </c>
      <c r="BA971" s="49">
        <f t="shared" si="561"/>
        <v>0</v>
      </c>
      <c r="BB971" s="49">
        <f t="shared" si="562"/>
        <v>0</v>
      </c>
      <c r="BC971" s="49">
        <f t="shared" si="563"/>
        <v>0</v>
      </c>
      <c r="BD971" s="49">
        <f t="shared" si="564"/>
        <v>0</v>
      </c>
      <c r="BE971" s="49">
        <f t="shared" si="565"/>
        <v>1347.5073398039385</v>
      </c>
      <c r="BF971" s="49">
        <f t="shared" si="566"/>
        <v>1206.0525209353932</v>
      </c>
      <c r="BG971" s="49">
        <f t="shared" si="567"/>
        <v>1656.207351539997</v>
      </c>
      <c r="BH971" s="72">
        <f t="shared" si="568"/>
        <v>5738.9460523148337</v>
      </c>
      <c r="BI971" s="49">
        <f>VLOOKUP(A971,'1_12'!A:O,15,0)</f>
        <v>13026.69</v>
      </c>
      <c r="BJ971" s="73">
        <f t="shared" si="569"/>
        <v>-7287.7439476851669</v>
      </c>
      <c r="BK971" s="50">
        <f t="shared" si="570"/>
        <v>5.2866460746548577E-3</v>
      </c>
    </row>
    <row r="972" spans="1:63" x14ac:dyDescent="0.3">
      <c r="A972" s="77" t="s">
        <v>2062</v>
      </c>
      <c r="B972" s="77" t="s">
        <v>652</v>
      </c>
      <c r="C972" s="77">
        <f>VLOOKUP(B972,Площадь!D:E,2,0)</f>
        <v>59</v>
      </c>
      <c r="D972" s="113"/>
      <c r="E972">
        <v>31</v>
      </c>
      <c r="F972">
        <v>28</v>
      </c>
      <c r="G972">
        <v>31</v>
      </c>
      <c r="H972">
        <v>30</v>
      </c>
      <c r="I972">
        <v>31</v>
      </c>
      <c r="J972">
        <v>30</v>
      </c>
      <c r="K972">
        <v>31</v>
      </c>
      <c r="L972">
        <v>31</v>
      </c>
      <c r="M972">
        <v>30</v>
      </c>
      <c r="N972">
        <v>31</v>
      </c>
      <c r="O972">
        <v>30</v>
      </c>
      <c r="P972">
        <v>31</v>
      </c>
      <c r="Q972">
        <f t="shared" si="571"/>
        <v>365</v>
      </c>
      <c r="R972" s="50">
        <f>VLOOKUP(B972,'Общие показания'!A:H,8,0)</f>
        <v>0</v>
      </c>
      <c r="S972" s="50">
        <f>VLOOKUP(B972,'Общие показания'!A:P,16,0)</f>
        <v>0.86399999999999899</v>
      </c>
      <c r="T972" s="50">
        <f t="shared" si="540"/>
        <v>0</v>
      </c>
      <c r="U972" s="50">
        <f t="shared" si="541"/>
        <v>0</v>
      </c>
      <c r="V972" s="50">
        <f t="shared" si="542"/>
        <v>0</v>
      </c>
      <c r="W972" s="50">
        <f t="shared" si="543"/>
        <v>0</v>
      </c>
      <c r="X972" s="50">
        <f t="shared" si="544"/>
        <v>0</v>
      </c>
      <c r="Y972" s="50"/>
      <c r="Z972" s="50"/>
      <c r="AA972" s="50"/>
      <c r="AB972" s="50"/>
      <c r="AC972" s="50"/>
      <c r="AD972" s="50">
        <f t="shared" si="545"/>
        <v>0.33489309091163411</v>
      </c>
      <c r="AE972" s="50">
        <f t="shared" si="546"/>
        <v>0.23312319133665252</v>
      </c>
      <c r="AF972" s="50">
        <f t="shared" si="547"/>
        <v>0.29598371775171239</v>
      </c>
      <c r="AG972" s="50">
        <f t="shared" si="548"/>
        <v>0</v>
      </c>
      <c r="AI972" s="50">
        <f t="shared" si="549"/>
        <v>0</v>
      </c>
      <c r="AJ972" s="50">
        <f t="shared" si="550"/>
        <v>0</v>
      </c>
      <c r="AK972" s="50">
        <f t="shared" si="551"/>
        <v>0</v>
      </c>
      <c r="AL972" s="50">
        <f t="shared" si="552"/>
        <v>0.66813916431839671</v>
      </c>
      <c r="AR972" s="50">
        <f t="shared" si="553"/>
        <v>0.87884541536230931</v>
      </c>
      <c r="AS972" s="50">
        <f t="shared" si="554"/>
        <v>0.78658846404832627</v>
      </c>
      <c r="AT972" s="50">
        <f t="shared" si="555"/>
        <v>1.0801798215081047</v>
      </c>
      <c r="AV972" s="49">
        <f t="shared" si="556"/>
        <v>0</v>
      </c>
      <c r="AW972" s="49">
        <f t="shared" si="557"/>
        <v>0</v>
      </c>
      <c r="AX972" s="49">
        <f t="shared" si="558"/>
        <v>0</v>
      </c>
      <c r="AY972" s="49">
        <f t="shared" si="559"/>
        <v>1793.5260471297315</v>
      </c>
      <c r="AZ972" s="49">
        <f t="shared" si="560"/>
        <v>0</v>
      </c>
      <c r="BA972" s="49">
        <f t="shared" si="561"/>
        <v>0</v>
      </c>
      <c r="BB972" s="49">
        <f t="shared" si="562"/>
        <v>0</v>
      </c>
      <c r="BC972" s="49">
        <f t="shared" si="563"/>
        <v>0</v>
      </c>
      <c r="BD972" s="49">
        <f t="shared" si="564"/>
        <v>0</v>
      </c>
      <c r="BE972" s="49">
        <f t="shared" si="565"/>
        <v>3258.1110967015229</v>
      </c>
      <c r="BF972" s="49">
        <f t="shared" si="566"/>
        <v>2737.2731792492218</v>
      </c>
      <c r="BG972" s="49">
        <f t="shared" si="567"/>
        <v>3694.1183582474828</v>
      </c>
      <c r="BH972" s="72">
        <f t="shared" si="568"/>
        <v>11483.028681327958</v>
      </c>
      <c r="BI972" s="49">
        <f>VLOOKUP(A972,'1_12'!A:O,15,0)</f>
        <v>22806.360000000004</v>
      </c>
      <c r="BJ972" s="73">
        <f t="shared" si="569"/>
        <v>-11323.331318672046</v>
      </c>
      <c r="BK972" s="50">
        <f t="shared" si="570"/>
        <v>6.0420238209564076E-3</v>
      </c>
    </row>
    <row r="973" spans="1:63" x14ac:dyDescent="0.3">
      <c r="A973" s="77" t="s">
        <v>2305</v>
      </c>
      <c r="B973" s="77" t="s">
        <v>739</v>
      </c>
      <c r="C973" s="77">
        <f>VLOOKUP(B973,Площадь!D:E,2,0)</f>
        <v>39.299999999999997</v>
      </c>
      <c r="D973" s="113"/>
      <c r="E973">
        <v>31</v>
      </c>
      <c r="F973">
        <v>28</v>
      </c>
      <c r="G973">
        <v>31</v>
      </c>
      <c r="H973">
        <v>30</v>
      </c>
      <c r="I973">
        <v>31</v>
      </c>
      <c r="J973">
        <v>30</v>
      </c>
      <c r="K973">
        <v>31</v>
      </c>
      <c r="L973">
        <v>31</v>
      </c>
      <c r="M973">
        <v>30</v>
      </c>
      <c r="N973">
        <v>31</v>
      </c>
      <c r="O973">
        <v>30</v>
      </c>
      <c r="P973">
        <v>31</v>
      </c>
      <c r="Q973">
        <f t="shared" si="571"/>
        <v>365</v>
      </c>
      <c r="R973" s="50">
        <f>VLOOKUP(B973,'Общие показания'!A:H,8,0)</f>
        <v>0.21927571925096845</v>
      </c>
      <c r="S973" s="50">
        <f>VLOOKUP(B973,'Общие показания'!A:P,16,0)</f>
        <v>2.6617242807490316</v>
      </c>
      <c r="T973" s="50">
        <f t="shared" si="540"/>
        <v>0</v>
      </c>
      <c r="U973" s="50">
        <f t="shared" si="541"/>
        <v>0</v>
      </c>
      <c r="V973" s="50">
        <f t="shared" si="542"/>
        <v>0</v>
      </c>
      <c r="W973" s="50">
        <f t="shared" si="543"/>
        <v>0.21927571925096845</v>
      </c>
      <c r="X973" s="50">
        <f t="shared" si="544"/>
        <v>0</v>
      </c>
      <c r="Y973" s="50"/>
      <c r="Z973" s="50"/>
      <c r="AA973" s="50"/>
      <c r="AB973" s="50"/>
      <c r="AC973" s="50"/>
      <c r="AD973" s="50">
        <f t="shared" si="545"/>
        <v>1.0317049439057759</v>
      </c>
      <c r="AE973" s="50">
        <f t="shared" si="546"/>
        <v>0.7181824754473044</v>
      </c>
      <c r="AF973" s="50">
        <f t="shared" si="547"/>
        <v>0.91183686139595133</v>
      </c>
      <c r="AG973" s="50">
        <f t="shared" si="548"/>
        <v>0</v>
      </c>
      <c r="AI973" s="50">
        <f t="shared" si="549"/>
        <v>0</v>
      </c>
      <c r="AJ973" s="50">
        <f t="shared" si="550"/>
        <v>0</v>
      </c>
      <c r="AK973" s="50">
        <f t="shared" si="551"/>
        <v>0</v>
      </c>
      <c r="AL973" s="50">
        <f t="shared" si="552"/>
        <v>0.44504862979174553</v>
      </c>
      <c r="AR973" s="50">
        <f t="shared" si="553"/>
        <v>0.5854004207413348</v>
      </c>
      <c r="AS973" s="50">
        <f t="shared" si="554"/>
        <v>0.52394790910337663</v>
      </c>
      <c r="AT973" s="50">
        <f t="shared" si="555"/>
        <v>0.71950960991980517</v>
      </c>
      <c r="AV973" s="49">
        <f t="shared" si="556"/>
        <v>0</v>
      </c>
      <c r="AW973" s="49">
        <f t="shared" si="557"/>
        <v>0</v>
      </c>
      <c r="AX973" s="49">
        <f t="shared" si="558"/>
        <v>0</v>
      </c>
      <c r="AY973" s="49">
        <f t="shared" si="559"/>
        <v>1783.2857095962997</v>
      </c>
      <c r="AZ973" s="49">
        <f t="shared" si="560"/>
        <v>0</v>
      </c>
      <c r="BA973" s="49">
        <f t="shared" si="561"/>
        <v>0</v>
      </c>
      <c r="BB973" s="49">
        <f t="shared" si="562"/>
        <v>0</v>
      </c>
      <c r="BC973" s="49">
        <f t="shared" si="563"/>
        <v>0</v>
      </c>
      <c r="BD973" s="49">
        <f t="shared" si="564"/>
        <v>0</v>
      </c>
      <c r="BE973" s="49">
        <f t="shared" si="565"/>
        <v>4340.8929566441184</v>
      </c>
      <c r="BF973" s="49">
        <f t="shared" si="566"/>
        <v>3334.3251190724664</v>
      </c>
      <c r="BG973" s="49">
        <f t="shared" si="567"/>
        <v>4379.121213741164</v>
      </c>
      <c r="BH973" s="72">
        <f t="shared" si="568"/>
        <v>13837.624999054049</v>
      </c>
      <c r="BI973" s="49">
        <f>VLOOKUP(A973,'1_12'!A:O,15,0)</f>
        <v>15191.37</v>
      </c>
      <c r="BJ973" s="73">
        <f t="shared" si="569"/>
        <v>-1353.7450009459517</v>
      </c>
      <c r="BK973" s="50">
        <f t="shared" si="570"/>
        <v>1.0930675507964933E-2</v>
      </c>
    </row>
    <row r="974" spans="1:63" x14ac:dyDescent="0.3">
      <c r="A974" s="77" t="s">
        <v>1880</v>
      </c>
      <c r="B974" s="77" t="s">
        <v>697</v>
      </c>
      <c r="C974" s="77">
        <f>VLOOKUP(B974,Площадь!D:E,2,0)</f>
        <v>32.1</v>
      </c>
      <c r="D974" s="113"/>
      <c r="E974">
        <v>31</v>
      </c>
      <c r="F974">
        <v>28</v>
      </c>
      <c r="G974">
        <v>31</v>
      </c>
      <c r="H974">
        <v>30</v>
      </c>
      <c r="I974">
        <v>15</v>
      </c>
      <c r="Q974">
        <f t="shared" si="571"/>
        <v>135</v>
      </c>
      <c r="R974" s="50">
        <f>VLOOKUP(B974,'Общие показания'!A:H,8,0)</f>
        <v>0.17910306839582923</v>
      </c>
      <c r="S974" s="50"/>
      <c r="T974" s="50">
        <f t="shared" si="540"/>
        <v>0</v>
      </c>
      <c r="U974" s="50">
        <f t="shared" si="541"/>
        <v>0</v>
      </c>
      <c r="V974" s="50">
        <f t="shared" si="542"/>
        <v>0</v>
      </c>
      <c r="W974" s="50">
        <f t="shared" si="543"/>
        <v>0.17910306839582923</v>
      </c>
      <c r="X974" s="50">
        <f t="shared" si="544"/>
        <v>0</v>
      </c>
      <c r="Y974" s="50"/>
      <c r="Z974" s="50"/>
      <c r="AA974" s="50"/>
      <c r="AB974" s="50"/>
      <c r="AC974" s="50"/>
      <c r="AD974" s="50">
        <f t="shared" si="545"/>
        <v>0</v>
      </c>
      <c r="AE974" s="50">
        <f t="shared" si="546"/>
        <v>0</v>
      </c>
      <c r="AF974" s="50">
        <f t="shared" si="547"/>
        <v>0</v>
      </c>
      <c r="AG974" s="50">
        <f t="shared" si="548"/>
        <v>0</v>
      </c>
      <c r="AI974" s="50">
        <f t="shared" si="549"/>
        <v>0</v>
      </c>
      <c r="AJ974" s="50">
        <f t="shared" si="550"/>
        <v>0</v>
      </c>
      <c r="AK974" s="50">
        <f t="shared" si="551"/>
        <v>0</v>
      </c>
      <c r="AL974" s="50">
        <f t="shared" si="552"/>
        <v>0.36351300295967004</v>
      </c>
      <c r="AR974" s="50">
        <f t="shared" si="553"/>
        <v>0</v>
      </c>
      <c r="AS974" s="50">
        <f t="shared" si="554"/>
        <v>0</v>
      </c>
      <c r="AT974" s="50">
        <f t="shared" si="555"/>
        <v>0</v>
      </c>
      <c r="AV974" s="49">
        <f t="shared" si="556"/>
        <v>0</v>
      </c>
      <c r="AW974" s="49">
        <f t="shared" si="557"/>
        <v>0</v>
      </c>
      <c r="AX974" s="49">
        <f t="shared" si="558"/>
        <v>0</v>
      </c>
      <c r="AY974" s="49">
        <f t="shared" si="559"/>
        <v>1456.5768773038481</v>
      </c>
      <c r="AZ974" s="49">
        <f t="shared" si="560"/>
        <v>0</v>
      </c>
      <c r="BA974" s="49">
        <f t="shared" si="561"/>
        <v>0</v>
      </c>
      <c r="BB974" s="49">
        <f t="shared" si="562"/>
        <v>0</v>
      </c>
      <c r="BC974" s="49">
        <f t="shared" si="563"/>
        <v>0</v>
      </c>
      <c r="BD974" s="49">
        <f t="shared" si="564"/>
        <v>0</v>
      </c>
      <c r="BE974" s="49">
        <f t="shared" si="565"/>
        <v>0</v>
      </c>
      <c r="BF974" s="49">
        <f t="shared" si="566"/>
        <v>0</v>
      </c>
      <c r="BG974" s="49">
        <f t="shared" si="567"/>
        <v>0</v>
      </c>
      <c r="BH974" s="72">
        <f t="shared" si="568"/>
        <v>1456.5768773038481</v>
      </c>
      <c r="BI974" s="49">
        <f>VLOOKUP(A974,'1_12'!A:O,15,0)</f>
        <v>2757.38</v>
      </c>
      <c r="BJ974" s="73">
        <f t="shared" si="569"/>
        <v>-1300.8031226961521</v>
      </c>
      <c r="BK974" s="50">
        <f t="shared" si="570"/>
        <v>1.4086606213798009E-3</v>
      </c>
    </row>
    <row r="975" spans="1:63" x14ac:dyDescent="0.3">
      <c r="A975" s="77" t="s">
        <v>2807</v>
      </c>
      <c r="B975" s="77" t="s">
        <v>697</v>
      </c>
      <c r="C975" s="77">
        <f>VLOOKUP(B975,Площадь!D:E,2,0)</f>
        <v>32.1</v>
      </c>
      <c r="D975" s="113">
        <v>45062</v>
      </c>
      <c r="I975">
        <f>31-I974</f>
        <v>16</v>
      </c>
      <c r="J975">
        <v>30</v>
      </c>
      <c r="K975">
        <v>31</v>
      </c>
      <c r="L975">
        <v>31</v>
      </c>
      <c r="M975">
        <v>30</v>
      </c>
      <c r="N975">
        <v>31</v>
      </c>
      <c r="O975">
        <v>30</v>
      </c>
      <c r="P975">
        <v>31</v>
      </c>
      <c r="Q975">
        <f t="shared" si="571"/>
        <v>230</v>
      </c>
      <c r="R975" s="50"/>
      <c r="S975" s="50">
        <f>VLOOKUP(B975,'Общие показания'!A:P,16,0)</f>
        <v>1.4628969316041713</v>
      </c>
      <c r="T975" s="50">
        <f t="shared" si="540"/>
        <v>0</v>
      </c>
      <c r="U975" s="50">
        <f t="shared" si="541"/>
        <v>0</v>
      </c>
      <c r="V975" s="50">
        <f t="shared" si="542"/>
        <v>0</v>
      </c>
      <c r="W975" s="50">
        <f t="shared" si="543"/>
        <v>0</v>
      </c>
      <c r="X975" s="50">
        <f t="shared" si="544"/>
        <v>0</v>
      </c>
      <c r="Y975" s="50"/>
      <c r="Z975" s="50"/>
      <c r="AA975" s="50"/>
      <c r="AB975" s="50"/>
      <c r="AC975" s="50"/>
      <c r="AD975" s="50">
        <f t="shared" si="545"/>
        <v>0.56703017952554047</v>
      </c>
      <c r="AE975" s="50">
        <f t="shared" si="546"/>
        <v>0.394716668162224</v>
      </c>
      <c r="AF975" s="50">
        <f t="shared" si="547"/>
        <v>0.50115008391640703</v>
      </c>
      <c r="AG975" s="50">
        <f t="shared" si="548"/>
        <v>0</v>
      </c>
      <c r="AI975" s="50">
        <f t="shared" si="549"/>
        <v>0</v>
      </c>
      <c r="AJ975" s="50">
        <f t="shared" si="550"/>
        <v>0</v>
      </c>
      <c r="AK975" s="50">
        <f t="shared" si="551"/>
        <v>0</v>
      </c>
      <c r="AL975" s="50">
        <f t="shared" si="552"/>
        <v>0</v>
      </c>
      <c r="AR975" s="50">
        <f t="shared" si="553"/>
        <v>0.47815148869712087</v>
      </c>
      <c r="AS975" s="50">
        <f t="shared" si="554"/>
        <v>0.42795745247375039</v>
      </c>
      <c r="AT975" s="50">
        <f t="shared" si="555"/>
        <v>0.58769105543068068</v>
      </c>
      <c r="AV975" s="49">
        <f t="shared" si="556"/>
        <v>0</v>
      </c>
      <c r="AW975" s="49">
        <f t="shared" si="557"/>
        <v>0</v>
      </c>
      <c r="AX975" s="49">
        <f t="shared" si="558"/>
        <v>0</v>
      </c>
      <c r="AY975" s="49">
        <f t="shared" si="559"/>
        <v>0</v>
      </c>
      <c r="AZ975" s="49">
        <f t="shared" si="560"/>
        <v>0</v>
      </c>
      <c r="BA975" s="49">
        <f t="shared" si="561"/>
        <v>0</v>
      </c>
      <c r="BB975" s="49">
        <f t="shared" si="562"/>
        <v>0</v>
      </c>
      <c r="BC975" s="49">
        <f t="shared" si="563"/>
        <v>0</v>
      </c>
      <c r="BD975" s="49">
        <f t="shared" si="564"/>
        <v>0</v>
      </c>
      <c r="BE975" s="49">
        <f t="shared" si="565"/>
        <v>2805.6438629101835</v>
      </c>
      <c r="BF975" s="49">
        <f t="shared" si="566"/>
        <v>2208.3535024703847</v>
      </c>
      <c r="BG975" s="49">
        <f t="shared" si="567"/>
        <v>2922.8416008177483</v>
      </c>
      <c r="BH975" s="72">
        <f t="shared" si="568"/>
        <v>7936.8389661983165</v>
      </c>
      <c r="BI975" s="49">
        <f>VLOOKUP(A975,'1_12'!A:O,15,0)</f>
        <v>9650.8200000000015</v>
      </c>
      <c r="BJ975" s="73">
        <f t="shared" si="569"/>
        <v>-1713.981033801685</v>
      </c>
      <c r="BK975" s="50">
        <f t="shared" si="570"/>
        <v>7.675744881115585E-3</v>
      </c>
    </row>
    <row r="976" spans="1:63" x14ac:dyDescent="0.3">
      <c r="A976" s="77" t="s">
        <v>1937</v>
      </c>
      <c r="B976" s="77" t="s">
        <v>1054</v>
      </c>
      <c r="C976" s="77">
        <f>VLOOKUP(B976,Площадь!D:E,2,0)</f>
        <v>31.8</v>
      </c>
      <c r="D976" s="113"/>
      <c r="E976">
        <v>31</v>
      </c>
      <c r="F976">
        <v>28</v>
      </c>
      <c r="G976">
        <v>31</v>
      </c>
      <c r="H976">
        <v>30</v>
      </c>
      <c r="I976">
        <v>31</v>
      </c>
      <c r="J976">
        <v>30</v>
      </c>
      <c r="K976">
        <v>31</v>
      </c>
      <c r="L976">
        <v>31</v>
      </c>
      <c r="M976">
        <v>30</v>
      </c>
      <c r="N976">
        <v>31</v>
      </c>
      <c r="O976">
        <v>30</v>
      </c>
      <c r="P976">
        <v>31</v>
      </c>
      <c r="Q976">
        <f t="shared" ref="Q976:Q992" si="572">SUM(E976:P976)</f>
        <v>365</v>
      </c>
      <c r="R976" s="50">
        <f>VLOOKUP(B976,'Общие показания'!A:H,8,0)</f>
        <v>0</v>
      </c>
      <c r="S976" s="50">
        <f>VLOOKUP(B976,'Общие показания'!A:P,16,0)</f>
        <v>1.5619999999999994</v>
      </c>
      <c r="T976" s="50">
        <f t="shared" si="540"/>
        <v>0</v>
      </c>
      <c r="U976" s="50">
        <f t="shared" si="541"/>
        <v>0</v>
      </c>
      <c r="V976" s="50">
        <f t="shared" si="542"/>
        <v>0</v>
      </c>
      <c r="W976" s="50">
        <f t="shared" si="543"/>
        <v>0</v>
      </c>
      <c r="X976" s="50">
        <f t="shared" si="544"/>
        <v>0</v>
      </c>
      <c r="Y976" s="50"/>
      <c r="Z976" s="50"/>
      <c r="AA976" s="50"/>
      <c r="AB976" s="50"/>
      <c r="AC976" s="50"/>
      <c r="AD976" s="50">
        <f t="shared" si="545"/>
        <v>0.60544329630089455</v>
      </c>
      <c r="AE976" s="50">
        <f t="shared" si="546"/>
        <v>0.42145651026371705</v>
      </c>
      <c r="AF976" s="50">
        <f t="shared" si="547"/>
        <v>0.53510019343538784</v>
      </c>
      <c r="AG976" s="50">
        <f t="shared" si="548"/>
        <v>0</v>
      </c>
      <c r="AI976" s="50">
        <f t="shared" si="549"/>
        <v>0</v>
      </c>
      <c r="AJ976" s="50">
        <f t="shared" si="550"/>
        <v>0</v>
      </c>
      <c r="AK976" s="50">
        <f t="shared" si="551"/>
        <v>0</v>
      </c>
      <c r="AL976" s="50">
        <f t="shared" si="552"/>
        <v>0.36011568517500026</v>
      </c>
      <c r="AR976" s="50">
        <f t="shared" si="553"/>
        <v>0.47368278319527862</v>
      </c>
      <c r="AS976" s="50">
        <f t="shared" si="554"/>
        <v>0.42395785011418263</v>
      </c>
      <c r="AT976" s="50">
        <f t="shared" si="555"/>
        <v>0.5821986156603004</v>
      </c>
      <c r="AV976" s="49">
        <f t="shared" si="556"/>
        <v>0</v>
      </c>
      <c r="AW976" s="49">
        <f t="shared" si="557"/>
        <v>0</v>
      </c>
      <c r="AX976" s="49">
        <f t="shared" si="558"/>
        <v>0</v>
      </c>
      <c r="AY976" s="49">
        <f t="shared" si="559"/>
        <v>966.68014065636373</v>
      </c>
      <c r="AZ976" s="49">
        <f t="shared" si="560"/>
        <v>0</v>
      </c>
      <c r="BA976" s="49">
        <f t="shared" si="561"/>
        <v>0</v>
      </c>
      <c r="BB976" s="49">
        <f t="shared" si="562"/>
        <v>0</v>
      </c>
      <c r="BC976" s="49">
        <f t="shared" si="563"/>
        <v>0</v>
      </c>
      <c r="BD976" s="49">
        <f t="shared" si="564"/>
        <v>0</v>
      </c>
      <c r="BE976" s="49">
        <f t="shared" si="565"/>
        <v>2896.7628827563476</v>
      </c>
      <c r="BF976" s="49">
        <f t="shared" si="566"/>
        <v>2269.3964924240186</v>
      </c>
      <c r="BG976" s="49">
        <f t="shared" si="567"/>
        <v>2999.2322311841017</v>
      </c>
      <c r="BH976" s="72">
        <f t="shared" si="568"/>
        <v>9132.071747020831</v>
      </c>
      <c r="BI976" s="49">
        <f>VLOOKUP(A976,'1_12'!A:O,15,0)</f>
        <v>12292.199999999997</v>
      </c>
      <c r="BJ976" s="73">
        <f t="shared" si="569"/>
        <v>-3160.1282529791661</v>
      </c>
      <c r="BK976" s="50">
        <f t="shared" si="570"/>
        <v>8.9149762425177193E-3</v>
      </c>
    </row>
    <row r="977" spans="1:63" x14ac:dyDescent="0.3">
      <c r="A977" s="77" t="s">
        <v>1521</v>
      </c>
      <c r="B977" s="77" t="s">
        <v>205</v>
      </c>
      <c r="C977" s="77">
        <f>VLOOKUP(B977,Площадь!D:E,2,0)</f>
        <v>80.7</v>
      </c>
      <c r="D977" s="113"/>
      <c r="E977">
        <v>31</v>
      </c>
      <c r="F977">
        <v>28</v>
      </c>
      <c r="G977">
        <v>31</v>
      </c>
      <c r="H977">
        <v>30</v>
      </c>
      <c r="I977">
        <v>31</v>
      </c>
      <c r="J977">
        <v>30</v>
      </c>
      <c r="K977">
        <v>31</v>
      </c>
      <c r="L977">
        <v>31</v>
      </c>
      <c r="M977">
        <v>30</v>
      </c>
      <c r="N977">
        <v>31</v>
      </c>
      <c r="O977">
        <v>30</v>
      </c>
      <c r="P977">
        <v>31</v>
      </c>
      <c r="Q977">
        <f t="shared" si="572"/>
        <v>365</v>
      </c>
      <c r="R977" s="50">
        <f>VLOOKUP(B977,'Общие показания'!A:H,8,0)</f>
        <v>0.45026846166801926</v>
      </c>
      <c r="S977" s="50">
        <f>VLOOKUP(B977,'Общие показания'!A:P,16,0)</f>
        <v>2.4297315383319784</v>
      </c>
      <c r="T977" s="50">
        <f t="shared" si="540"/>
        <v>0</v>
      </c>
      <c r="U977" s="50">
        <f t="shared" si="541"/>
        <v>0</v>
      </c>
      <c r="V977" s="50">
        <f t="shared" si="542"/>
        <v>0</v>
      </c>
      <c r="W977" s="50">
        <f t="shared" si="543"/>
        <v>0.45026846166801926</v>
      </c>
      <c r="X977" s="50">
        <f t="shared" si="544"/>
        <v>0</v>
      </c>
      <c r="Y977" s="50"/>
      <c r="Z977" s="50"/>
      <c r="AA977" s="50"/>
      <c r="AB977" s="50"/>
      <c r="AC977" s="50"/>
      <c r="AD977" s="50">
        <f t="shared" si="545"/>
        <v>0.94178276036745001</v>
      </c>
      <c r="AE977" s="50">
        <f t="shared" si="546"/>
        <v>0.65558653970748326</v>
      </c>
      <c r="AF977" s="50">
        <f t="shared" si="547"/>
        <v>0.83236223825704525</v>
      </c>
      <c r="AG977" s="50">
        <f t="shared" si="548"/>
        <v>0</v>
      </c>
      <c r="AI977" s="50">
        <f t="shared" si="549"/>
        <v>0</v>
      </c>
      <c r="AJ977" s="50">
        <f t="shared" si="550"/>
        <v>0</v>
      </c>
      <c r="AK977" s="50">
        <f t="shared" si="551"/>
        <v>0</v>
      </c>
      <c r="AL977" s="50">
        <f t="shared" si="552"/>
        <v>0.91387848407617989</v>
      </c>
      <c r="AR977" s="50">
        <f t="shared" si="553"/>
        <v>1.2020817799955656</v>
      </c>
      <c r="AS977" s="50">
        <f t="shared" si="554"/>
        <v>1.0758930347237277</v>
      </c>
      <c r="AT977" s="50">
        <f t="shared" si="555"/>
        <v>1.4774662982322719</v>
      </c>
      <c r="AV977" s="49">
        <f t="shared" si="556"/>
        <v>0</v>
      </c>
      <c r="AW977" s="49">
        <f t="shared" si="557"/>
        <v>0</v>
      </c>
      <c r="AX977" s="49">
        <f t="shared" si="558"/>
        <v>0</v>
      </c>
      <c r="AY977" s="49">
        <f t="shared" si="559"/>
        <v>3661.8614952778989</v>
      </c>
      <c r="AZ977" s="49">
        <f t="shared" si="560"/>
        <v>0</v>
      </c>
      <c r="BA977" s="49">
        <f t="shared" si="561"/>
        <v>0</v>
      </c>
      <c r="BB977" s="49">
        <f t="shared" si="562"/>
        <v>0</v>
      </c>
      <c r="BC977" s="49">
        <f t="shared" si="563"/>
        <v>0</v>
      </c>
      <c r="BD977" s="49">
        <f t="shared" si="564"/>
        <v>0</v>
      </c>
      <c r="BE977" s="49">
        <f t="shared" si="565"/>
        <v>5754.9042175688646</v>
      </c>
      <c r="BF977" s="49">
        <f t="shared" si="566"/>
        <v>4647.9145104201652</v>
      </c>
      <c r="BG977" s="49">
        <f t="shared" si="567"/>
        <v>6200.4113302104643</v>
      </c>
      <c r="BH977" s="72">
        <f t="shared" si="568"/>
        <v>20265.091553477392</v>
      </c>
      <c r="BI977" s="49">
        <f>VLOOKUP(A977,'1_12'!A:O,15,0)</f>
        <v>31194.449999999997</v>
      </c>
      <c r="BJ977" s="73">
        <f t="shared" si="569"/>
        <v>-10929.358446522605</v>
      </c>
      <c r="BK977" s="50">
        <f t="shared" si="570"/>
        <v>7.7956625330728455E-3</v>
      </c>
    </row>
    <row r="978" spans="1:63" x14ac:dyDescent="0.3">
      <c r="A978" s="77" t="s">
        <v>2048</v>
      </c>
      <c r="B978" s="77" t="s">
        <v>698</v>
      </c>
      <c r="C978" s="77">
        <f>VLOOKUP(B978,Площадь!D:E,2,0)</f>
        <v>39.1</v>
      </c>
      <c r="D978" s="113"/>
      <c r="E978">
        <v>31</v>
      </c>
      <c r="F978">
        <v>28</v>
      </c>
      <c r="G978">
        <v>31</v>
      </c>
      <c r="H978">
        <v>30</v>
      </c>
      <c r="I978">
        <v>31</v>
      </c>
      <c r="J978">
        <v>30</v>
      </c>
      <c r="K978">
        <v>31</v>
      </c>
      <c r="L978">
        <v>31</v>
      </c>
      <c r="M978">
        <v>30</v>
      </c>
      <c r="N978">
        <v>31</v>
      </c>
      <c r="O978">
        <v>30</v>
      </c>
      <c r="P978">
        <v>31</v>
      </c>
      <c r="Q978">
        <f t="shared" si="572"/>
        <v>365</v>
      </c>
      <c r="R978" s="50">
        <f>VLOOKUP(B978,'Общие показания'!A:H,8,0)</f>
        <v>0.57799999999999996</v>
      </c>
      <c r="S978" s="50">
        <f>VLOOKUP(B978,'Общие показания'!A:P,16,0)</f>
        <v>0</v>
      </c>
      <c r="T978" s="50">
        <f t="shared" si="540"/>
        <v>0</v>
      </c>
      <c r="U978" s="50">
        <f t="shared" si="541"/>
        <v>0</v>
      </c>
      <c r="V978" s="50">
        <f t="shared" si="542"/>
        <v>0</v>
      </c>
      <c r="W978" s="50">
        <f t="shared" si="543"/>
        <v>0.57799999999999996</v>
      </c>
      <c r="X978" s="50">
        <f t="shared" si="544"/>
        <v>0</v>
      </c>
      <c r="Y978" s="50"/>
      <c r="Z978" s="50"/>
      <c r="AA978" s="50"/>
      <c r="AB978" s="50"/>
      <c r="AC978" s="50"/>
      <c r="AD978" s="50">
        <f t="shared" si="545"/>
        <v>0</v>
      </c>
      <c r="AE978" s="50">
        <f t="shared" si="546"/>
        <v>0</v>
      </c>
      <c r="AF978" s="50">
        <f t="shared" si="547"/>
        <v>0</v>
      </c>
      <c r="AG978" s="50">
        <f t="shared" si="548"/>
        <v>0</v>
      </c>
      <c r="AI978" s="50">
        <f t="shared" si="549"/>
        <v>0</v>
      </c>
      <c r="AJ978" s="50">
        <f t="shared" si="550"/>
        <v>0</v>
      </c>
      <c r="AK978" s="50">
        <f t="shared" si="551"/>
        <v>0</v>
      </c>
      <c r="AL978" s="50">
        <f t="shared" si="552"/>
        <v>0.4427837512686324</v>
      </c>
      <c r="AR978" s="50">
        <f t="shared" si="553"/>
        <v>0.58242128374010671</v>
      </c>
      <c r="AS978" s="50">
        <f t="shared" si="554"/>
        <v>0.52128150753033142</v>
      </c>
      <c r="AT978" s="50">
        <f t="shared" si="555"/>
        <v>0.71584798340621847</v>
      </c>
      <c r="AV978" s="49">
        <f t="shared" si="556"/>
        <v>0</v>
      </c>
      <c r="AW978" s="49">
        <f t="shared" si="557"/>
        <v>0</v>
      </c>
      <c r="AX978" s="49">
        <f t="shared" si="558"/>
        <v>0</v>
      </c>
      <c r="AY978" s="49">
        <f t="shared" si="559"/>
        <v>2740.151070555466</v>
      </c>
      <c r="AZ978" s="49">
        <f t="shared" si="560"/>
        <v>0</v>
      </c>
      <c r="BA978" s="49">
        <f t="shared" si="561"/>
        <v>0</v>
      </c>
      <c r="BB978" s="49">
        <f t="shared" si="562"/>
        <v>0</v>
      </c>
      <c r="BC978" s="49">
        <f t="shared" si="563"/>
        <v>0</v>
      </c>
      <c r="BD978" s="49">
        <f t="shared" si="564"/>
        <v>0</v>
      </c>
      <c r="BE978" s="49">
        <f t="shared" si="565"/>
        <v>1563.4283972205928</v>
      </c>
      <c r="BF978" s="49">
        <f t="shared" si="566"/>
        <v>1399.3072275541206</v>
      </c>
      <c r="BG978" s="49">
        <f t="shared" si="567"/>
        <v>1921.5936927363166</v>
      </c>
      <c r="BH978" s="72">
        <f t="shared" si="568"/>
        <v>7624.4803880664958</v>
      </c>
      <c r="BI978" s="49">
        <f>VLOOKUP(A978,'1_12'!A:O,15,0)</f>
        <v>15114.06</v>
      </c>
      <c r="BJ978" s="73">
        <f t="shared" si="569"/>
        <v>-7489.5796119335037</v>
      </c>
      <c r="BK978" s="50">
        <f t="shared" si="570"/>
        <v>6.0535688958765748E-3</v>
      </c>
    </row>
    <row r="979" spans="1:63" x14ac:dyDescent="0.3">
      <c r="A979" s="77" t="s">
        <v>2070</v>
      </c>
      <c r="B979" s="77" t="s">
        <v>1185</v>
      </c>
      <c r="C979" s="77">
        <f>VLOOKUP(B979,Площадь!D:E,2,0)</f>
        <v>62</v>
      </c>
      <c r="D979" s="113"/>
      <c r="E979">
        <v>31</v>
      </c>
      <c r="F979">
        <v>28</v>
      </c>
      <c r="G979">
        <v>31</v>
      </c>
      <c r="H979">
        <v>30</v>
      </c>
      <c r="I979">
        <v>31</v>
      </c>
      <c r="J979">
        <v>30</v>
      </c>
      <c r="K979">
        <v>31</v>
      </c>
      <c r="L979">
        <v>31</v>
      </c>
      <c r="M979">
        <v>30</v>
      </c>
      <c r="N979">
        <v>31</v>
      </c>
      <c r="O979">
        <v>30</v>
      </c>
      <c r="P979">
        <v>31</v>
      </c>
      <c r="Q979">
        <f t="shared" si="572"/>
        <v>365</v>
      </c>
      <c r="R979" s="50">
        <f>VLOOKUP(B979,'Общие показания'!A:H,8,0)</f>
        <v>0</v>
      </c>
      <c r="S979" s="50">
        <f>VLOOKUP(B979,'Общие показания'!A:P,16,0)</f>
        <v>3.5310000000000006</v>
      </c>
      <c r="T979" s="50">
        <f t="shared" si="540"/>
        <v>0</v>
      </c>
      <c r="U979" s="50">
        <f t="shared" si="541"/>
        <v>0</v>
      </c>
      <c r="V979" s="50">
        <f t="shared" si="542"/>
        <v>0</v>
      </c>
      <c r="W979" s="50">
        <f t="shared" si="543"/>
        <v>0</v>
      </c>
      <c r="X979" s="50">
        <f t="shared" si="544"/>
        <v>0</v>
      </c>
      <c r="Y979" s="50"/>
      <c r="Z979" s="50"/>
      <c r="AA979" s="50"/>
      <c r="AB979" s="50"/>
      <c r="AC979" s="50"/>
      <c r="AD979" s="50">
        <f t="shared" si="545"/>
        <v>1.3686429444548398</v>
      </c>
      <c r="AE979" s="50">
        <f t="shared" si="546"/>
        <v>0.95272915348347365</v>
      </c>
      <c r="AF979" s="50">
        <f t="shared" si="547"/>
        <v>1.2096279020616874</v>
      </c>
      <c r="AG979" s="50">
        <f t="shared" si="548"/>
        <v>0</v>
      </c>
      <c r="AI979" s="50">
        <f t="shared" si="549"/>
        <v>0</v>
      </c>
      <c r="AJ979" s="50">
        <f t="shared" si="550"/>
        <v>0</v>
      </c>
      <c r="AK979" s="50">
        <f t="shared" si="551"/>
        <v>0</v>
      </c>
      <c r="AL979" s="50">
        <f t="shared" si="552"/>
        <v>0.70211234216509477</v>
      </c>
      <c r="AR979" s="50">
        <f t="shared" si="553"/>
        <v>0.92353247038073183</v>
      </c>
      <c r="AS979" s="50">
        <f t="shared" si="554"/>
        <v>0.82658448764400383</v>
      </c>
      <c r="AT979" s="50">
        <f t="shared" si="555"/>
        <v>1.1351042192119065</v>
      </c>
      <c r="AV979" s="49">
        <f t="shared" si="556"/>
        <v>0</v>
      </c>
      <c r="AW979" s="49">
        <f t="shared" si="557"/>
        <v>0</v>
      </c>
      <c r="AX979" s="49">
        <f t="shared" si="558"/>
        <v>0</v>
      </c>
      <c r="AY979" s="49">
        <f t="shared" si="559"/>
        <v>1884.722286814294</v>
      </c>
      <c r="AZ979" s="49">
        <f t="shared" si="560"/>
        <v>0</v>
      </c>
      <c r="BA979" s="49">
        <f t="shared" si="561"/>
        <v>0</v>
      </c>
      <c r="BB979" s="49">
        <f t="shared" si="562"/>
        <v>0</v>
      </c>
      <c r="BC979" s="49">
        <f t="shared" si="563"/>
        <v>0</v>
      </c>
      <c r="BD979" s="49">
        <f t="shared" si="564"/>
        <v>0</v>
      </c>
      <c r="BE979" s="49">
        <f t="shared" si="565"/>
        <v>6153.0239965680148</v>
      </c>
      <c r="BF979" s="49">
        <f t="shared" si="566"/>
        <v>4776.3183656969559</v>
      </c>
      <c r="BG979" s="49">
        <f t="shared" si="567"/>
        <v>6294.1051170619849</v>
      </c>
      <c r="BH979" s="72">
        <f t="shared" si="568"/>
        <v>19108.169766141247</v>
      </c>
      <c r="BI979" s="49">
        <f>VLOOKUP(A979,'1_12'!A:O,15,0)</f>
        <v>23966.01</v>
      </c>
      <c r="BJ979" s="73">
        <f t="shared" si="569"/>
        <v>-4857.8402338587512</v>
      </c>
      <c r="BK979" s="50">
        <f t="shared" si="570"/>
        <v>9.5676525798410444E-3</v>
      </c>
    </row>
    <row r="980" spans="1:63" x14ac:dyDescent="0.3">
      <c r="A980" s="77" t="s">
        <v>2053</v>
      </c>
      <c r="B980" s="77" t="s">
        <v>751</v>
      </c>
      <c r="C980" s="77">
        <f>VLOOKUP(B980,Площадь!D:E,2,0)</f>
        <v>32.5</v>
      </c>
      <c r="D980" s="113"/>
      <c r="E980">
        <v>31</v>
      </c>
      <c r="F980">
        <v>28</v>
      </c>
      <c r="G980">
        <v>31</v>
      </c>
      <c r="H980">
        <v>30</v>
      </c>
      <c r="I980">
        <v>31</v>
      </c>
      <c r="J980">
        <v>30</v>
      </c>
      <c r="K980">
        <v>31</v>
      </c>
      <c r="L980">
        <v>31</v>
      </c>
      <c r="M980">
        <v>30</v>
      </c>
      <c r="N980">
        <v>31</v>
      </c>
      <c r="O980">
        <v>30</v>
      </c>
      <c r="P980">
        <v>31</v>
      </c>
      <c r="Q980">
        <f t="shared" si="572"/>
        <v>365</v>
      </c>
      <c r="R980" s="50">
        <f>VLOOKUP(B980,'Общие показания'!A:H,8,0)</f>
        <v>0</v>
      </c>
      <c r="S980" s="50">
        <f>VLOOKUP(B980,'Общие показания'!A:P,16,0)</f>
        <v>2.7730000000000006</v>
      </c>
      <c r="T980" s="50">
        <f t="shared" si="540"/>
        <v>0</v>
      </c>
      <c r="U980" s="50">
        <f t="shared" si="541"/>
        <v>0</v>
      </c>
      <c r="V980" s="50">
        <f t="shared" si="542"/>
        <v>0</v>
      </c>
      <c r="W980" s="50">
        <f t="shared" si="543"/>
        <v>0</v>
      </c>
      <c r="X980" s="50">
        <f t="shared" si="544"/>
        <v>0</v>
      </c>
      <c r="Y980" s="50"/>
      <c r="Z980" s="50"/>
      <c r="AA980" s="50"/>
      <c r="AB980" s="50"/>
      <c r="AC980" s="50"/>
      <c r="AD980" s="50">
        <f t="shared" si="545"/>
        <v>1.0748362744189384</v>
      </c>
      <c r="AE980" s="50">
        <f t="shared" si="546"/>
        <v>0.74820672404691935</v>
      </c>
      <c r="AF980" s="50">
        <f t="shared" si="547"/>
        <v>0.94995700153414298</v>
      </c>
      <c r="AG980" s="50">
        <f t="shared" si="548"/>
        <v>0</v>
      </c>
      <c r="AI980" s="50">
        <f t="shared" si="549"/>
        <v>0</v>
      </c>
      <c r="AJ980" s="50">
        <f t="shared" si="550"/>
        <v>0</v>
      </c>
      <c r="AK980" s="50">
        <f t="shared" si="551"/>
        <v>0</v>
      </c>
      <c r="AL980" s="50">
        <f t="shared" si="552"/>
        <v>0.36804276000589647</v>
      </c>
      <c r="AR980" s="50">
        <f t="shared" si="553"/>
        <v>0.48410976269957717</v>
      </c>
      <c r="AS980" s="50">
        <f t="shared" si="554"/>
        <v>0.43329025561984069</v>
      </c>
      <c r="AT980" s="50">
        <f t="shared" si="555"/>
        <v>0.59501430845785419</v>
      </c>
      <c r="AV980" s="49">
        <f t="shared" si="556"/>
        <v>0</v>
      </c>
      <c r="AW980" s="49">
        <f t="shared" si="557"/>
        <v>0</v>
      </c>
      <c r="AX980" s="49">
        <f t="shared" si="558"/>
        <v>0</v>
      </c>
      <c r="AY980" s="49">
        <f t="shared" si="559"/>
        <v>987.95926324942832</v>
      </c>
      <c r="AZ980" s="49">
        <f t="shared" si="560"/>
        <v>0</v>
      </c>
      <c r="BA980" s="49">
        <f t="shared" si="561"/>
        <v>0</v>
      </c>
      <c r="BB980" s="49">
        <f t="shared" si="562"/>
        <v>0</v>
      </c>
      <c r="BC980" s="49">
        <f t="shared" si="563"/>
        <v>0</v>
      </c>
      <c r="BD980" s="49">
        <f t="shared" si="564"/>
        <v>0</v>
      </c>
      <c r="BE980" s="49">
        <f t="shared" si="565"/>
        <v>4184.7723841994584</v>
      </c>
      <c r="BF980" s="49">
        <f t="shared" si="566"/>
        <v>3171.5632323382642</v>
      </c>
      <c r="BG980" s="49">
        <f t="shared" si="567"/>
        <v>4147.2591856901181</v>
      </c>
      <c r="BH980" s="72">
        <f t="shared" si="568"/>
        <v>12491.554065477269</v>
      </c>
      <c r="BI980" s="49">
        <f>VLOOKUP(A980,'1_12'!A:O,15,0)</f>
        <v>12562.829999999998</v>
      </c>
      <c r="BJ980" s="73">
        <f t="shared" si="569"/>
        <v>-71.275934522729585</v>
      </c>
      <c r="BK980" s="50">
        <f t="shared" si="570"/>
        <v>1.193194124816197E-2</v>
      </c>
    </row>
    <row r="981" spans="1:63" x14ac:dyDescent="0.3">
      <c r="A981" s="77" t="s">
        <v>1483</v>
      </c>
      <c r="B981" s="77" t="s">
        <v>1108</v>
      </c>
      <c r="C981" s="77">
        <f>VLOOKUP(B981,Площадь!D:E,2,0)</f>
        <v>33.700000000000003</v>
      </c>
      <c r="D981" s="113"/>
      <c r="E981">
        <v>31</v>
      </c>
      <c r="F981">
        <v>28</v>
      </c>
      <c r="G981">
        <v>31</v>
      </c>
      <c r="H981">
        <v>30</v>
      </c>
      <c r="I981">
        <v>31</v>
      </c>
      <c r="J981">
        <v>30</v>
      </c>
      <c r="K981">
        <v>31</v>
      </c>
      <c r="L981">
        <v>31</v>
      </c>
      <c r="M981">
        <v>30</v>
      </c>
      <c r="N981">
        <v>31</v>
      </c>
      <c r="O981">
        <v>30</v>
      </c>
      <c r="P981">
        <v>31</v>
      </c>
      <c r="Q981">
        <f t="shared" si="572"/>
        <v>365</v>
      </c>
      <c r="R981" s="50">
        <f>VLOOKUP(B981,'Общие показания'!A:H,8,0)</f>
        <v>0</v>
      </c>
      <c r="S981" s="50">
        <f>VLOOKUP(B981,'Общие показания'!A:P,16,0)</f>
        <v>0.33099999999999952</v>
      </c>
      <c r="T981" s="50">
        <f t="shared" si="540"/>
        <v>0</v>
      </c>
      <c r="U981" s="50">
        <f t="shared" si="541"/>
        <v>0</v>
      </c>
      <c r="V981" s="50">
        <f t="shared" si="542"/>
        <v>0</v>
      </c>
      <c r="W981" s="50">
        <f t="shared" si="543"/>
        <v>0</v>
      </c>
      <c r="X981" s="50">
        <f t="shared" si="544"/>
        <v>0</v>
      </c>
      <c r="Y981" s="50"/>
      <c r="Z981" s="50"/>
      <c r="AA981" s="50"/>
      <c r="AB981" s="50"/>
      <c r="AC981" s="50"/>
      <c r="AD981" s="50">
        <f t="shared" si="545"/>
        <v>0.12829816330063756</v>
      </c>
      <c r="AE981" s="50">
        <f t="shared" si="546"/>
        <v>8.9309926310685142E-2</v>
      </c>
      <c r="AF981" s="50">
        <f t="shared" si="547"/>
        <v>0.11339191038867681</v>
      </c>
      <c r="AG981" s="50">
        <f t="shared" si="548"/>
        <v>0</v>
      </c>
      <c r="AI981" s="50">
        <f t="shared" si="549"/>
        <v>0</v>
      </c>
      <c r="AJ981" s="50">
        <f t="shared" si="550"/>
        <v>0</v>
      </c>
      <c r="AK981" s="50">
        <f t="shared" si="551"/>
        <v>0</v>
      </c>
      <c r="AL981" s="50">
        <f t="shared" si="552"/>
        <v>0.38163203114457578</v>
      </c>
      <c r="AR981" s="50">
        <f t="shared" si="553"/>
        <v>0.50198458470694629</v>
      </c>
      <c r="AS981" s="50">
        <f t="shared" si="554"/>
        <v>0.44928866505811182</v>
      </c>
      <c r="AT981" s="50">
        <f t="shared" si="555"/>
        <v>0.61698406753937507</v>
      </c>
      <c r="AV981" s="49">
        <f t="shared" si="556"/>
        <v>0</v>
      </c>
      <c r="AW981" s="49">
        <f t="shared" si="557"/>
        <v>0</v>
      </c>
      <c r="AX981" s="49">
        <f t="shared" si="558"/>
        <v>0</v>
      </c>
      <c r="AY981" s="49">
        <f t="shared" si="559"/>
        <v>1024.4377591232535</v>
      </c>
      <c r="AZ981" s="49">
        <f t="shared" si="560"/>
        <v>0</v>
      </c>
      <c r="BA981" s="49">
        <f t="shared" si="561"/>
        <v>0</v>
      </c>
      <c r="BB981" s="49">
        <f t="shared" si="562"/>
        <v>0</v>
      </c>
      <c r="BC981" s="49">
        <f t="shared" si="563"/>
        <v>0</v>
      </c>
      <c r="BD981" s="49">
        <f t="shared" si="564"/>
        <v>0</v>
      </c>
      <c r="BE981" s="49">
        <f t="shared" si="565"/>
        <v>1691.905797441638</v>
      </c>
      <c r="BF981" s="49">
        <f t="shared" si="566"/>
        <v>1445.7925147267438</v>
      </c>
      <c r="BG981" s="49">
        <f t="shared" si="567"/>
        <v>1960.5920601109453</v>
      </c>
      <c r="BH981" s="72">
        <f t="shared" si="568"/>
        <v>6122.7281314025813</v>
      </c>
      <c r="BI981" s="49">
        <f>VLOOKUP(A981,'1_12'!A:O,15,0)</f>
        <v>13026.69</v>
      </c>
      <c r="BJ981" s="73">
        <f t="shared" si="569"/>
        <v>-6903.9618685974192</v>
      </c>
      <c r="BK981" s="50">
        <f t="shared" si="570"/>
        <v>5.6401813759866673E-3</v>
      </c>
    </row>
    <row r="982" spans="1:63" x14ac:dyDescent="0.3">
      <c r="A982" s="77" t="s">
        <v>1465</v>
      </c>
      <c r="B982" s="77" t="s">
        <v>604</v>
      </c>
      <c r="C982" s="77">
        <f>VLOOKUP(B982,Площадь!D:E,2,0)</f>
        <v>59</v>
      </c>
      <c r="D982" s="113"/>
      <c r="E982">
        <v>31</v>
      </c>
      <c r="F982">
        <v>28</v>
      </c>
      <c r="G982">
        <v>31</v>
      </c>
      <c r="H982">
        <v>30</v>
      </c>
      <c r="I982">
        <v>31</v>
      </c>
      <c r="J982">
        <v>30</v>
      </c>
      <c r="K982">
        <v>31</v>
      </c>
      <c r="L982">
        <v>31</v>
      </c>
      <c r="M982">
        <v>30</v>
      </c>
      <c r="N982">
        <v>31</v>
      </c>
      <c r="O982">
        <v>30</v>
      </c>
      <c r="P982">
        <v>31</v>
      </c>
      <c r="Q982">
        <f t="shared" si="572"/>
        <v>365</v>
      </c>
      <c r="R982" s="50">
        <f>VLOOKUP(B982,'Общие показания'!A:H,8,0)</f>
        <v>0.61699999999999999</v>
      </c>
      <c r="S982" s="50">
        <f>VLOOKUP(B982,'Общие показания'!A:P,16,0)</f>
        <v>2.6159999999999997</v>
      </c>
      <c r="T982" s="50">
        <f t="shared" si="540"/>
        <v>0</v>
      </c>
      <c r="U982" s="50">
        <f t="shared" si="541"/>
        <v>0</v>
      </c>
      <c r="V982" s="50">
        <f t="shared" si="542"/>
        <v>0</v>
      </c>
      <c r="W982" s="50">
        <f t="shared" si="543"/>
        <v>0.61699999999999999</v>
      </c>
      <c r="X982" s="50">
        <f t="shared" si="544"/>
        <v>0</v>
      </c>
      <c r="Y982" s="50"/>
      <c r="Z982" s="50"/>
      <c r="AA982" s="50"/>
      <c r="AB982" s="50"/>
      <c r="AC982" s="50"/>
      <c r="AD982" s="50">
        <f t="shared" si="545"/>
        <v>1.01398185859356</v>
      </c>
      <c r="AE982" s="50">
        <f t="shared" si="546"/>
        <v>0.70584521821375423</v>
      </c>
      <c r="AF982" s="50">
        <f t="shared" si="547"/>
        <v>0.8961729231926856</v>
      </c>
      <c r="AG982" s="50">
        <f t="shared" si="548"/>
        <v>0</v>
      </c>
      <c r="AI982" s="50">
        <f t="shared" si="549"/>
        <v>0</v>
      </c>
      <c r="AJ982" s="50">
        <f t="shared" si="550"/>
        <v>0</v>
      </c>
      <c r="AK982" s="50">
        <f t="shared" si="551"/>
        <v>0</v>
      </c>
      <c r="AL982" s="50">
        <f t="shared" si="552"/>
        <v>0.66813916431839671</v>
      </c>
      <c r="AR982" s="50">
        <f t="shared" si="553"/>
        <v>0.87884541536230931</v>
      </c>
      <c r="AS982" s="50">
        <f t="shared" si="554"/>
        <v>0.78658846404832627</v>
      </c>
      <c r="AT982" s="50">
        <f t="shared" si="555"/>
        <v>1.0801798215081047</v>
      </c>
      <c r="AV982" s="49">
        <f t="shared" si="556"/>
        <v>0</v>
      </c>
      <c r="AW982" s="49">
        <f t="shared" si="557"/>
        <v>0</v>
      </c>
      <c r="AX982" s="49">
        <f t="shared" si="558"/>
        <v>0</v>
      </c>
      <c r="AY982" s="49">
        <f t="shared" si="559"/>
        <v>3449.7761671297317</v>
      </c>
      <c r="AZ982" s="49">
        <f t="shared" si="560"/>
        <v>0</v>
      </c>
      <c r="BA982" s="49">
        <f t="shared" si="561"/>
        <v>0</v>
      </c>
      <c r="BB982" s="49">
        <f t="shared" si="562"/>
        <v>0</v>
      </c>
      <c r="BC982" s="49">
        <f t="shared" si="563"/>
        <v>0</v>
      </c>
      <c r="BD982" s="49">
        <f t="shared" si="564"/>
        <v>0</v>
      </c>
      <c r="BE982" s="49">
        <f t="shared" si="565"/>
        <v>5081.029821116178</v>
      </c>
      <c r="BF982" s="49">
        <f t="shared" si="566"/>
        <v>4006.2292793170386</v>
      </c>
      <c r="BG982" s="49">
        <f t="shared" si="567"/>
        <v>5305.2422537650136</v>
      </c>
      <c r="BH982" s="72">
        <f t="shared" si="568"/>
        <v>17842.27752132796</v>
      </c>
      <c r="BI982" s="49">
        <f>VLOOKUP(A982,'1_12'!A:O,15,0)</f>
        <v>22806.360000000004</v>
      </c>
      <c r="BJ982" s="73">
        <f t="shared" si="569"/>
        <v>-4964.0824786720441</v>
      </c>
      <c r="BK982" s="50">
        <f t="shared" si="570"/>
        <v>9.3880690186965189E-3</v>
      </c>
    </row>
    <row r="983" spans="1:63" x14ac:dyDescent="0.3">
      <c r="A983" s="77" t="s">
        <v>1927</v>
      </c>
      <c r="B983" s="77" t="s">
        <v>1124</v>
      </c>
      <c r="C983" s="77">
        <f>VLOOKUP(B983,Площадь!D:E,2,0)</f>
        <v>39.299999999999997</v>
      </c>
      <c r="D983" s="113"/>
      <c r="E983">
        <v>31</v>
      </c>
      <c r="F983">
        <v>28</v>
      </c>
      <c r="G983">
        <v>31</v>
      </c>
      <c r="H983">
        <v>30</v>
      </c>
      <c r="I983">
        <v>31</v>
      </c>
      <c r="J983">
        <v>30</v>
      </c>
      <c r="K983">
        <v>31</v>
      </c>
      <c r="L983">
        <v>31</v>
      </c>
      <c r="M983">
        <v>30</v>
      </c>
      <c r="N983">
        <v>31</v>
      </c>
      <c r="O983">
        <v>30</v>
      </c>
      <c r="P983">
        <v>31</v>
      </c>
      <c r="Q983">
        <f t="shared" si="572"/>
        <v>365</v>
      </c>
      <c r="R983" s="50">
        <f>VLOOKUP(B983,'Общие показания'!A:H,8,0)</f>
        <v>0</v>
      </c>
      <c r="S983" s="50">
        <f>VLOOKUP(B983,'Общие показания'!A:P,16,0)</f>
        <v>0.77300000000000058</v>
      </c>
      <c r="T983" s="50">
        <f t="shared" si="540"/>
        <v>0</v>
      </c>
      <c r="U983" s="50">
        <f t="shared" si="541"/>
        <v>0</v>
      </c>
      <c r="V983" s="50">
        <f t="shared" si="542"/>
        <v>0</v>
      </c>
      <c r="W983" s="50">
        <f t="shared" si="543"/>
        <v>0</v>
      </c>
      <c r="X983" s="50">
        <f t="shared" si="544"/>
        <v>0</v>
      </c>
      <c r="Y983" s="50"/>
      <c r="Z983" s="50"/>
      <c r="AA983" s="50"/>
      <c r="AB983" s="50"/>
      <c r="AC983" s="50"/>
      <c r="AD983" s="50">
        <f t="shared" si="545"/>
        <v>0.29962078619756211</v>
      </c>
      <c r="AE983" s="50">
        <f t="shared" si="546"/>
        <v>0.2085697070639268</v>
      </c>
      <c r="AF983" s="50">
        <f t="shared" si="547"/>
        <v>0.26480950673851172</v>
      </c>
      <c r="AG983" s="50">
        <f t="shared" si="548"/>
        <v>0</v>
      </c>
      <c r="AI983" s="50">
        <f t="shared" si="549"/>
        <v>0</v>
      </c>
      <c r="AJ983" s="50">
        <f t="shared" si="550"/>
        <v>0</v>
      </c>
      <c r="AK983" s="50">
        <f t="shared" si="551"/>
        <v>0</v>
      </c>
      <c r="AL983" s="50">
        <f t="shared" si="552"/>
        <v>0.44504862979174553</v>
      </c>
      <c r="AR983" s="50">
        <f t="shared" si="553"/>
        <v>0.5854004207413348</v>
      </c>
      <c r="AS983" s="50">
        <f t="shared" si="554"/>
        <v>0.52394790910337663</v>
      </c>
      <c r="AT983" s="50">
        <f t="shared" si="555"/>
        <v>0.71950960991980517</v>
      </c>
      <c r="AV983" s="49">
        <f t="shared" si="556"/>
        <v>0</v>
      </c>
      <c r="AW983" s="49">
        <f t="shared" si="557"/>
        <v>0</v>
      </c>
      <c r="AX983" s="49">
        <f t="shared" si="558"/>
        <v>0</v>
      </c>
      <c r="AY983" s="49">
        <f t="shared" si="559"/>
        <v>1194.6707398677702</v>
      </c>
      <c r="AZ983" s="49">
        <f t="shared" si="560"/>
        <v>0</v>
      </c>
      <c r="BA983" s="49">
        <f t="shared" si="561"/>
        <v>0</v>
      </c>
      <c r="BB983" s="49">
        <f t="shared" si="562"/>
        <v>0</v>
      </c>
      <c r="BC983" s="49">
        <f t="shared" si="563"/>
        <v>0</v>
      </c>
      <c r="BD983" s="49">
        <f t="shared" si="564"/>
        <v>0</v>
      </c>
      <c r="BE983" s="49">
        <f t="shared" si="565"/>
        <v>2375.7155270584976</v>
      </c>
      <c r="BF983" s="49">
        <f t="shared" si="566"/>
        <v>1966.340988134863</v>
      </c>
      <c r="BG983" s="49">
        <f t="shared" si="567"/>
        <v>2642.2668639929198</v>
      </c>
      <c r="BH983" s="72">
        <f t="shared" si="568"/>
        <v>8178.9941190540503</v>
      </c>
      <c r="BI983" s="49">
        <f>VLOOKUP(A983,'1_12'!A:O,15,0)</f>
        <v>15191.37</v>
      </c>
      <c r="BJ983" s="73">
        <f t="shared" si="569"/>
        <v>-7012.3758809459505</v>
      </c>
      <c r="BK983" s="50">
        <f t="shared" si="570"/>
        <v>6.4607857708996238E-3</v>
      </c>
    </row>
    <row r="984" spans="1:63" x14ac:dyDescent="0.3">
      <c r="A984" s="77" t="s">
        <v>1956</v>
      </c>
      <c r="B984" s="77" t="s">
        <v>937</v>
      </c>
      <c r="C984" s="77">
        <f>VLOOKUP(B984,Площадь!D:E,2,0)</f>
        <v>32.1</v>
      </c>
      <c r="D984" s="113"/>
      <c r="E984">
        <v>31</v>
      </c>
      <c r="F984">
        <v>28</v>
      </c>
      <c r="G984">
        <v>31</v>
      </c>
      <c r="H984">
        <v>30</v>
      </c>
      <c r="I984">
        <v>31</v>
      </c>
      <c r="J984">
        <v>30</v>
      </c>
      <c r="K984">
        <v>31</v>
      </c>
      <c r="L984">
        <v>31</v>
      </c>
      <c r="M984">
        <v>30</v>
      </c>
      <c r="N984">
        <v>31</v>
      </c>
      <c r="O984">
        <v>30</v>
      </c>
      <c r="P984">
        <v>31</v>
      </c>
      <c r="Q984">
        <f t="shared" si="572"/>
        <v>365</v>
      </c>
      <c r="R984" s="50">
        <f>VLOOKUP(B984,'Общие показания'!A:H,8,0)</f>
        <v>0</v>
      </c>
      <c r="S984" s="50">
        <f>VLOOKUP(B984,'Общие показания'!A:P,16,0)</f>
        <v>2.3430000000000009</v>
      </c>
      <c r="T984" s="50">
        <f t="shared" si="540"/>
        <v>0</v>
      </c>
      <c r="U984" s="50">
        <f t="shared" si="541"/>
        <v>0</v>
      </c>
      <c r="V984" s="50">
        <f t="shared" si="542"/>
        <v>0</v>
      </c>
      <c r="W984" s="50">
        <f t="shared" si="543"/>
        <v>0</v>
      </c>
      <c r="X984" s="50">
        <f t="shared" si="544"/>
        <v>0</v>
      </c>
      <c r="Y984" s="50"/>
      <c r="Z984" s="50"/>
      <c r="AA984" s="50"/>
      <c r="AB984" s="50"/>
      <c r="AC984" s="50"/>
      <c r="AD984" s="50">
        <f t="shared" si="545"/>
        <v>0.90816494445134255</v>
      </c>
      <c r="AE984" s="50">
        <f t="shared" si="546"/>
        <v>0.63218476539557611</v>
      </c>
      <c r="AF984" s="50">
        <f t="shared" si="547"/>
        <v>0.80265029015308242</v>
      </c>
      <c r="AG984" s="50">
        <f t="shared" si="548"/>
        <v>0</v>
      </c>
      <c r="AI984" s="50">
        <f t="shared" si="549"/>
        <v>0</v>
      </c>
      <c r="AJ984" s="50">
        <f t="shared" si="550"/>
        <v>0</v>
      </c>
      <c r="AK984" s="50">
        <f t="shared" si="551"/>
        <v>0</v>
      </c>
      <c r="AL984" s="50">
        <f t="shared" si="552"/>
        <v>0.36351300295967004</v>
      </c>
      <c r="AR984" s="50">
        <f t="shared" si="553"/>
        <v>0.47815148869712087</v>
      </c>
      <c r="AS984" s="50">
        <f t="shared" si="554"/>
        <v>0.42795745247375039</v>
      </c>
      <c r="AT984" s="50">
        <f t="shared" si="555"/>
        <v>0.58769105543068068</v>
      </c>
      <c r="AV984" s="49">
        <f t="shared" si="556"/>
        <v>0</v>
      </c>
      <c r="AW984" s="49">
        <f t="shared" si="557"/>
        <v>0</v>
      </c>
      <c r="AX984" s="49">
        <f t="shared" si="558"/>
        <v>0</v>
      </c>
      <c r="AY984" s="49">
        <f t="shared" si="559"/>
        <v>975.79976462481989</v>
      </c>
      <c r="AZ984" s="49">
        <f t="shared" si="560"/>
        <v>0</v>
      </c>
      <c r="BA984" s="49">
        <f t="shared" si="561"/>
        <v>0</v>
      </c>
      <c r="BB984" s="49">
        <f t="shared" si="562"/>
        <v>0</v>
      </c>
      <c r="BC984" s="49">
        <f t="shared" si="563"/>
        <v>0</v>
      </c>
      <c r="BD984" s="49">
        <f t="shared" si="564"/>
        <v>0</v>
      </c>
      <c r="BE984" s="49">
        <f t="shared" si="565"/>
        <v>3721.3723804864094</v>
      </c>
      <c r="BF984" s="49">
        <f t="shared" si="566"/>
        <v>2845.8033639597056</v>
      </c>
      <c r="BG984" s="49">
        <f t="shared" si="567"/>
        <v>3732.1766944312308</v>
      </c>
      <c r="BH984" s="72">
        <f t="shared" si="568"/>
        <v>11275.152203502166</v>
      </c>
      <c r="BI984" s="49">
        <f>VLOOKUP(A984,'1_12'!A:O,15,0)</f>
        <v>12408.210000000003</v>
      </c>
      <c r="BJ984" s="73">
        <f t="shared" si="569"/>
        <v>-1133.0577964978365</v>
      </c>
      <c r="BK984" s="50">
        <f t="shared" si="570"/>
        <v>1.090423935503952E-2</v>
      </c>
    </row>
    <row r="985" spans="1:63" x14ac:dyDescent="0.3">
      <c r="A985" s="77" t="s">
        <v>1969</v>
      </c>
      <c r="B985" s="77" t="s">
        <v>1139</v>
      </c>
      <c r="C985" s="77">
        <f>VLOOKUP(B985,Площадь!D:E,2,0)</f>
        <v>31.8</v>
      </c>
      <c r="D985" s="113"/>
      <c r="E985">
        <v>31</v>
      </c>
      <c r="F985">
        <v>28</v>
      </c>
      <c r="G985">
        <v>31</v>
      </c>
      <c r="H985">
        <v>30</v>
      </c>
      <c r="I985">
        <v>31</v>
      </c>
      <c r="J985">
        <v>30</v>
      </c>
      <c r="K985">
        <v>31</v>
      </c>
      <c r="L985">
        <v>31</v>
      </c>
      <c r="M985">
        <v>30</v>
      </c>
      <c r="N985">
        <v>31</v>
      </c>
      <c r="O985">
        <v>30</v>
      </c>
      <c r="P985">
        <v>31</v>
      </c>
      <c r="Q985">
        <f t="shared" si="572"/>
        <v>365</v>
      </c>
      <c r="R985" s="50">
        <f>VLOOKUP(B985,'Общие показания'!A:H,8,0)</f>
        <v>0.17742920794353176</v>
      </c>
      <c r="S985" s="50">
        <f>VLOOKUP(B985,'Общие показания'!A:P,16,0)</f>
        <v>1.5805707920564682</v>
      </c>
      <c r="T985" s="50">
        <f t="shared" si="540"/>
        <v>0</v>
      </c>
      <c r="U985" s="50">
        <f t="shared" si="541"/>
        <v>0</v>
      </c>
      <c r="V985" s="50">
        <f t="shared" si="542"/>
        <v>0</v>
      </c>
      <c r="W985" s="50">
        <f t="shared" si="543"/>
        <v>0.17742920794353176</v>
      </c>
      <c r="X985" s="50">
        <f t="shared" si="544"/>
        <v>0</v>
      </c>
      <c r="Y985" s="50"/>
      <c r="Z985" s="50"/>
      <c r="AA985" s="50"/>
      <c r="AB985" s="50"/>
      <c r="AC985" s="50"/>
      <c r="AD985" s="50">
        <f t="shared" si="545"/>
        <v>0.61264147911625111</v>
      </c>
      <c r="AE985" s="50">
        <f t="shared" si="546"/>
        <v>0.42646725367789923</v>
      </c>
      <c r="AF985" s="50">
        <f t="shared" si="547"/>
        <v>0.54146205926231794</v>
      </c>
      <c r="AG985" s="50">
        <f t="shared" si="548"/>
        <v>0</v>
      </c>
      <c r="AI985" s="50">
        <f t="shared" si="549"/>
        <v>0</v>
      </c>
      <c r="AJ985" s="50">
        <f t="shared" si="550"/>
        <v>0</v>
      </c>
      <c r="AK985" s="50">
        <f t="shared" si="551"/>
        <v>0</v>
      </c>
      <c r="AL985" s="50">
        <f t="shared" si="552"/>
        <v>0.36011568517500026</v>
      </c>
      <c r="AR985" s="50">
        <f t="shared" si="553"/>
        <v>0.47368278319527862</v>
      </c>
      <c r="AS985" s="50">
        <f t="shared" si="554"/>
        <v>0.42395785011418263</v>
      </c>
      <c r="AT985" s="50">
        <f t="shared" si="555"/>
        <v>0.5821986156603004</v>
      </c>
      <c r="AV985" s="49">
        <f t="shared" si="556"/>
        <v>0</v>
      </c>
      <c r="AW985" s="49">
        <f t="shared" si="557"/>
        <v>0</v>
      </c>
      <c r="AX985" s="49">
        <f t="shared" si="558"/>
        <v>0</v>
      </c>
      <c r="AY985" s="49">
        <f t="shared" si="559"/>
        <v>1442.9640092916627</v>
      </c>
      <c r="AZ985" s="49">
        <f t="shared" si="560"/>
        <v>0</v>
      </c>
      <c r="BA985" s="49">
        <f t="shared" si="561"/>
        <v>0</v>
      </c>
      <c r="BB985" s="49">
        <f t="shared" si="562"/>
        <v>0</v>
      </c>
      <c r="BC985" s="49">
        <f t="shared" si="563"/>
        <v>0</v>
      </c>
      <c r="BD985" s="49">
        <f t="shared" si="564"/>
        <v>0</v>
      </c>
      <c r="BE985" s="49">
        <f t="shared" si="565"/>
        <v>2916.0853967785779</v>
      </c>
      <c r="BF985" s="49">
        <f t="shared" si="566"/>
        <v>2282.8471316153127</v>
      </c>
      <c r="BG985" s="49">
        <f t="shared" si="567"/>
        <v>3016.3097693352797</v>
      </c>
      <c r="BH985" s="72">
        <f t="shared" si="568"/>
        <v>9658.2063070208333</v>
      </c>
      <c r="BI985" s="49">
        <f>VLOOKUP(A985,'1_12'!A:O,15,0)</f>
        <v>12292.199999999997</v>
      </c>
      <c r="BJ985" s="73">
        <f t="shared" si="569"/>
        <v>-2633.9936929791638</v>
      </c>
      <c r="BK985" s="50">
        <f t="shared" si="570"/>
        <v>9.4286030768992706E-3</v>
      </c>
    </row>
    <row r="986" spans="1:63" x14ac:dyDescent="0.3">
      <c r="A986" s="77" t="s">
        <v>1427</v>
      </c>
      <c r="B986" s="77" t="s">
        <v>533</v>
      </c>
      <c r="C986" s="77">
        <f>VLOOKUP(B986,Площадь!D:E,2,0)</f>
        <v>39.1</v>
      </c>
      <c r="D986" s="113"/>
      <c r="E986">
        <v>31</v>
      </c>
      <c r="F986">
        <v>28</v>
      </c>
      <c r="G986">
        <v>31</v>
      </c>
      <c r="H986">
        <v>30</v>
      </c>
      <c r="I986">
        <v>31</v>
      </c>
      <c r="J986">
        <v>30</v>
      </c>
      <c r="K986">
        <v>31</v>
      </c>
      <c r="L986">
        <v>31</v>
      </c>
      <c r="M986">
        <v>30</v>
      </c>
      <c r="N986">
        <v>31</v>
      </c>
      <c r="O986">
        <v>30</v>
      </c>
      <c r="P986">
        <v>31</v>
      </c>
      <c r="Q986">
        <f t="shared" si="572"/>
        <v>365</v>
      </c>
      <c r="R986" s="50">
        <f>VLOOKUP(B986,'Общие показания'!A:H,8,0)</f>
        <v>0.21815981228277018</v>
      </c>
      <c r="S986" s="50">
        <f>VLOOKUP(B986,'Общие показания'!A:P,16,0)</f>
        <v>2.3618401877172293</v>
      </c>
      <c r="T986" s="50">
        <f t="shared" si="540"/>
        <v>0</v>
      </c>
      <c r="U986" s="50">
        <f t="shared" si="541"/>
        <v>0</v>
      </c>
      <c r="V986" s="50">
        <f t="shared" si="542"/>
        <v>0</v>
      </c>
      <c r="W986" s="50">
        <f t="shared" si="543"/>
        <v>0.21815981228277018</v>
      </c>
      <c r="X986" s="50">
        <f t="shared" si="544"/>
        <v>0</v>
      </c>
      <c r="Y986" s="50"/>
      <c r="Z986" s="50"/>
      <c r="AA986" s="50"/>
      <c r="AB986" s="50"/>
      <c r="AC986" s="50"/>
      <c r="AD986" s="50">
        <f t="shared" si="545"/>
        <v>0.91546754711103939</v>
      </c>
      <c r="AE986" s="50">
        <f t="shared" si="546"/>
        <v>0.63726819674513846</v>
      </c>
      <c r="AF986" s="50">
        <f t="shared" si="547"/>
        <v>0.80910444386105163</v>
      </c>
      <c r="AG986" s="50">
        <f t="shared" si="548"/>
        <v>0</v>
      </c>
      <c r="AI986" s="50">
        <f t="shared" si="549"/>
        <v>0</v>
      </c>
      <c r="AJ986" s="50">
        <f t="shared" si="550"/>
        <v>0</v>
      </c>
      <c r="AK986" s="50">
        <f t="shared" si="551"/>
        <v>0</v>
      </c>
      <c r="AL986" s="50">
        <f t="shared" si="552"/>
        <v>0.4427837512686324</v>
      </c>
      <c r="AR986" s="50">
        <f t="shared" si="553"/>
        <v>0.58242128374010671</v>
      </c>
      <c r="AS986" s="50">
        <f t="shared" si="554"/>
        <v>0.52128150753033142</v>
      </c>
      <c r="AT986" s="50">
        <f t="shared" si="555"/>
        <v>0.71584798340621847</v>
      </c>
      <c r="AV986" s="49">
        <f t="shared" si="556"/>
        <v>0</v>
      </c>
      <c r="AW986" s="49">
        <f t="shared" si="557"/>
        <v>0</v>
      </c>
      <c r="AX986" s="49">
        <f t="shared" si="558"/>
        <v>0</v>
      </c>
      <c r="AY986" s="49">
        <f t="shared" si="559"/>
        <v>1774.2104642548431</v>
      </c>
      <c r="AZ986" s="49">
        <f t="shared" si="560"/>
        <v>0</v>
      </c>
      <c r="BA986" s="49">
        <f t="shared" si="561"/>
        <v>0</v>
      </c>
      <c r="BB986" s="49">
        <f t="shared" si="562"/>
        <v>0</v>
      </c>
      <c r="BC986" s="49">
        <f t="shared" si="563"/>
        <v>0</v>
      </c>
      <c r="BD986" s="49">
        <f t="shared" si="564"/>
        <v>0</v>
      </c>
      <c r="BE986" s="49">
        <f t="shared" si="565"/>
        <v>4020.8728619835829</v>
      </c>
      <c r="BF986" s="49">
        <f t="shared" si="566"/>
        <v>3109.9644841689001</v>
      </c>
      <c r="BG986" s="49">
        <f t="shared" si="567"/>
        <v>4093.5212976591692</v>
      </c>
      <c r="BH986" s="72">
        <f t="shared" si="568"/>
        <v>12998.569108066495</v>
      </c>
      <c r="BI986" s="49">
        <f>VLOOKUP(A986,'1_12'!A:O,15,0)</f>
        <v>15114.06</v>
      </c>
      <c r="BJ986" s="73">
        <f t="shared" si="569"/>
        <v>-2115.4908919335048</v>
      </c>
      <c r="BK986" s="50">
        <f t="shared" si="570"/>
        <v>1.0320406065527043E-2</v>
      </c>
    </row>
    <row r="987" spans="1:63" x14ac:dyDescent="0.3">
      <c r="A987" s="77" t="s">
        <v>1466</v>
      </c>
      <c r="B987" s="77" t="s">
        <v>708</v>
      </c>
      <c r="C987" s="77">
        <f>VLOOKUP(B987,Площадь!D:E,2,0)</f>
        <v>62</v>
      </c>
      <c r="D987" s="113"/>
      <c r="E987">
        <v>31</v>
      </c>
      <c r="F987">
        <v>28</v>
      </c>
      <c r="G987">
        <v>31</v>
      </c>
      <c r="H987">
        <v>30</v>
      </c>
      <c r="I987">
        <v>31</v>
      </c>
      <c r="J987">
        <v>30</v>
      </c>
      <c r="K987">
        <v>31</v>
      </c>
      <c r="L987">
        <v>31</v>
      </c>
      <c r="M987">
        <v>30</v>
      </c>
      <c r="N987">
        <v>31</v>
      </c>
      <c r="O987">
        <v>30</v>
      </c>
      <c r="P987">
        <v>31</v>
      </c>
      <c r="Q987">
        <f t="shared" si="572"/>
        <v>365</v>
      </c>
      <c r="R987" s="50">
        <f>VLOOKUP(B987,'Общие показания'!A:H,8,0)</f>
        <v>0.34593116014147701</v>
      </c>
      <c r="S987" s="50">
        <f>VLOOKUP(B987,'Общие показания'!A:P,16,0)</f>
        <v>4.5340688398585218</v>
      </c>
      <c r="T987" s="50">
        <f t="shared" si="540"/>
        <v>0</v>
      </c>
      <c r="U987" s="50">
        <f t="shared" si="541"/>
        <v>0</v>
      </c>
      <c r="V987" s="50">
        <f t="shared" si="542"/>
        <v>0</v>
      </c>
      <c r="W987" s="50">
        <f t="shared" si="543"/>
        <v>0.34593116014147701</v>
      </c>
      <c r="X987" s="50">
        <f t="shared" si="544"/>
        <v>0</v>
      </c>
      <c r="Y987" s="50"/>
      <c r="Z987" s="50"/>
      <c r="AA987" s="50"/>
      <c r="AB987" s="50"/>
      <c r="AC987" s="50"/>
      <c r="AD987" s="50">
        <f t="shared" si="545"/>
        <v>1.7574401946601264</v>
      </c>
      <c r="AE987" s="50">
        <f t="shared" si="546"/>
        <v>1.2233756917683953</v>
      </c>
      <c r="AF987" s="50">
        <f t="shared" si="547"/>
        <v>1.5532529534300004</v>
      </c>
      <c r="AG987" s="50">
        <f t="shared" si="548"/>
        <v>0</v>
      </c>
      <c r="AI987" s="50">
        <f t="shared" si="549"/>
        <v>0</v>
      </c>
      <c r="AJ987" s="50">
        <f t="shared" si="550"/>
        <v>0</v>
      </c>
      <c r="AK987" s="50">
        <f t="shared" si="551"/>
        <v>0</v>
      </c>
      <c r="AL987" s="50">
        <f t="shared" si="552"/>
        <v>0.70211234216509477</v>
      </c>
      <c r="AR987" s="50">
        <f t="shared" si="553"/>
        <v>0.92353247038073183</v>
      </c>
      <c r="AS987" s="50">
        <f t="shared" si="554"/>
        <v>0.82658448764400383</v>
      </c>
      <c r="AT987" s="50">
        <f t="shared" si="555"/>
        <v>1.1351042192119065</v>
      </c>
      <c r="AV987" s="49">
        <f t="shared" si="556"/>
        <v>0</v>
      </c>
      <c r="AW987" s="49">
        <f t="shared" si="557"/>
        <v>0</v>
      </c>
      <c r="AX987" s="49">
        <f t="shared" si="558"/>
        <v>0</v>
      </c>
      <c r="AY987" s="49">
        <f t="shared" si="559"/>
        <v>2813.326055851669</v>
      </c>
      <c r="AZ987" s="49">
        <f t="shared" si="560"/>
        <v>0</v>
      </c>
      <c r="BA987" s="49">
        <f t="shared" si="561"/>
        <v>0</v>
      </c>
      <c r="BB987" s="49">
        <f t="shared" si="562"/>
        <v>0</v>
      </c>
      <c r="BC987" s="49">
        <f t="shared" si="563"/>
        <v>0</v>
      </c>
      <c r="BD987" s="49">
        <f t="shared" si="564"/>
        <v>0</v>
      </c>
      <c r="BE987" s="49">
        <f t="shared" si="565"/>
        <v>7196.6957831290783</v>
      </c>
      <c r="BF987" s="49">
        <f t="shared" si="566"/>
        <v>5502.8311072074684</v>
      </c>
      <c r="BG987" s="49">
        <f t="shared" si="567"/>
        <v>7216.5184599530294</v>
      </c>
      <c r="BH987" s="72">
        <f t="shared" si="568"/>
        <v>22729.371406141247</v>
      </c>
      <c r="BI987" s="49">
        <f>VLOOKUP(A987,'1_12'!A:O,15,0)</f>
        <v>23966.01</v>
      </c>
      <c r="BJ987" s="73">
        <f t="shared" si="569"/>
        <v>-1236.6385938587518</v>
      </c>
      <c r="BK987" s="50">
        <f t="shared" si="570"/>
        <v>1.1380824622851796E-2</v>
      </c>
    </row>
    <row r="988" spans="1:63" x14ac:dyDescent="0.3">
      <c r="A988" s="77" t="s">
        <v>2280</v>
      </c>
      <c r="B988" s="77" t="s">
        <v>323</v>
      </c>
      <c r="C988" s="77">
        <f>VLOOKUP(B988,Площадь!D:E,2,0)</f>
        <v>80.7</v>
      </c>
      <c r="D988" s="113"/>
      <c r="E988">
        <v>31</v>
      </c>
      <c r="F988">
        <v>28</v>
      </c>
      <c r="G988">
        <v>31</v>
      </c>
      <c r="H988">
        <v>30</v>
      </c>
      <c r="I988">
        <v>31</v>
      </c>
      <c r="J988">
        <v>30</v>
      </c>
      <c r="K988">
        <v>31</v>
      </c>
      <c r="L988">
        <v>31</v>
      </c>
      <c r="M988">
        <v>30</v>
      </c>
      <c r="N988">
        <v>31</v>
      </c>
      <c r="O988">
        <v>30</v>
      </c>
      <c r="P988">
        <v>31</v>
      </c>
      <c r="Q988">
        <f t="shared" si="572"/>
        <v>365</v>
      </c>
      <c r="R988" s="50">
        <f>VLOOKUP(B988,'Общие показания'!A:H,8,0)</f>
        <v>2E-3</v>
      </c>
      <c r="S988" s="50">
        <f>VLOOKUP(B988,'Общие показания'!A:P,16,0)</f>
        <v>2.7639999999999993</v>
      </c>
      <c r="T988" s="50">
        <f t="shared" si="540"/>
        <v>0</v>
      </c>
      <c r="U988" s="50">
        <f t="shared" si="541"/>
        <v>0</v>
      </c>
      <c r="V988" s="50">
        <f t="shared" si="542"/>
        <v>0</v>
      </c>
      <c r="W988" s="50">
        <f t="shared" si="543"/>
        <v>2E-3</v>
      </c>
      <c r="X988" s="50">
        <f t="shared" si="544"/>
        <v>0</v>
      </c>
      <c r="Y988" s="50"/>
      <c r="Z988" s="50"/>
      <c r="AA988" s="50"/>
      <c r="AB988" s="50"/>
      <c r="AC988" s="50"/>
      <c r="AD988" s="50">
        <f t="shared" si="545"/>
        <v>1.0713478047219416</v>
      </c>
      <c r="AE988" s="50">
        <f t="shared" si="546"/>
        <v>0.74577835747049559</v>
      </c>
      <c r="AF988" s="50">
        <f t="shared" si="547"/>
        <v>0.94687383780756229</v>
      </c>
      <c r="AG988" s="50">
        <f t="shared" si="548"/>
        <v>0</v>
      </c>
      <c r="AI988" s="50">
        <f t="shared" si="549"/>
        <v>0</v>
      </c>
      <c r="AJ988" s="50">
        <f t="shared" si="550"/>
        <v>0</v>
      </c>
      <c r="AK988" s="50">
        <f t="shared" si="551"/>
        <v>0</v>
      </c>
      <c r="AL988" s="50">
        <f t="shared" si="552"/>
        <v>0.91387848407617989</v>
      </c>
      <c r="AR988" s="50">
        <f t="shared" si="553"/>
        <v>1.2020817799955656</v>
      </c>
      <c r="AS988" s="50">
        <f t="shared" si="554"/>
        <v>1.0758930347237277</v>
      </c>
      <c r="AT988" s="50">
        <f t="shared" si="555"/>
        <v>1.4774662982322719</v>
      </c>
      <c r="AV988" s="49">
        <f t="shared" si="556"/>
        <v>0</v>
      </c>
      <c r="AW988" s="49">
        <f t="shared" si="557"/>
        <v>0</v>
      </c>
      <c r="AX988" s="49">
        <f t="shared" si="558"/>
        <v>0</v>
      </c>
      <c r="AY988" s="49">
        <f t="shared" si="559"/>
        <v>2458.5475675147345</v>
      </c>
      <c r="AZ988" s="49">
        <f t="shared" si="560"/>
        <v>0</v>
      </c>
      <c r="BA988" s="49">
        <f t="shared" si="561"/>
        <v>0</v>
      </c>
      <c r="BB988" s="49">
        <f t="shared" si="562"/>
        <v>0</v>
      </c>
      <c r="BC988" s="49">
        <f t="shared" si="563"/>
        <v>0</v>
      </c>
      <c r="BD988" s="49">
        <f t="shared" si="564"/>
        <v>0</v>
      </c>
      <c r="BE988" s="49">
        <f t="shared" si="565"/>
        <v>6102.7034400322882</v>
      </c>
      <c r="BF988" s="49">
        <f t="shared" si="566"/>
        <v>4890.0218183504849</v>
      </c>
      <c r="BG988" s="49">
        <f t="shared" si="567"/>
        <v>6507.8016875798903</v>
      </c>
      <c r="BH988" s="72">
        <f t="shared" si="568"/>
        <v>19959.074513477397</v>
      </c>
      <c r="BI988" s="49">
        <f>VLOOKUP(A988,'1_12'!A:O,15,0)</f>
        <v>31194.449999999997</v>
      </c>
      <c r="BJ988" s="73">
        <f t="shared" si="569"/>
        <v>-11235.3754865226</v>
      </c>
      <c r="BK988" s="50">
        <f t="shared" si="570"/>
        <v>7.677942582639141E-3</v>
      </c>
    </row>
    <row r="989" spans="1:63" x14ac:dyDescent="0.3">
      <c r="A989" s="77" t="s">
        <v>1883</v>
      </c>
      <c r="B989" s="77" t="s">
        <v>252</v>
      </c>
      <c r="C989" s="77">
        <f>VLOOKUP(B989,Площадь!D:E,2,0)</f>
        <v>55.8</v>
      </c>
      <c r="D989" s="113"/>
      <c r="E989">
        <v>31</v>
      </c>
      <c r="F989">
        <v>28</v>
      </c>
      <c r="G989">
        <v>31</v>
      </c>
      <c r="H989">
        <v>30</v>
      </c>
      <c r="I989">
        <v>31</v>
      </c>
      <c r="J989">
        <v>30</v>
      </c>
      <c r="K989">
        <v>31</v>
      </c>
      <c r="L989">
        <v>31</v>
      </c>
      <c r="M989">
        <v>30</v>
      </c>
      <c r="N989">
        <v>31</v>
      </c>
      <c r="O989">
        <v>30</v>
      </c>
      <c r="P989">
        <v>31</v>
      </c>
      <c r="Q989">
        <f t="shared" si="572"/>
        <v>365</v>
      </c>
      <c r="R989" s="50">
        <f>VLOOKUP(B989,'Общие показания'!A:H,8,0)</f>
        <v>0.31133804412732929</v>
      </c>
      <c r="S989" s="50">
        <f>VLOOKUP(B989,'Общие показания'!A:P,16,0)</f>
        <v>4.8506619558726705</v>
      </c>
      <c r="T989" s="50">
        <f t="shared" si="540"/>
        <v>0</v>
      </c>
      <c r="U989" s="50">
        <f t="shared" si="541"/>
        <v>0</v>
      </c>
      <c r="V989" s="50">
        <f t="shared" si="542"/>
        <v>0</v>
      </c>
      <c r="W989" s="50">
        <f t="shared" si="543"/>
        <v>0.31133804412732929</v>
      </c>
      <c r="X989" s="50">
        <f t="shared" si="544"/>
        <v>0</v>
      </c>
      <c r="Y989" s="50"/>
      <c r="Z989" s="50"/>
      <c r="AA989" s="50"/>
      <c r="AB989" s="50"/>
      <c r="AC989" s="50"/>
      <c r="AD989" s="50">
        <f t="shared" si="545"/>
        <v>1.8801541381593438</v>
      </c>
      <c r="AE989" s="50">
        <f t="shared" si="546"/>
        <v>1.3087983741300082</v>
      </c>
      <c r="AF989" s="50">
        <f t="shared" si="547"/>
        <v>1.6617094435833186</v>
      </c>
      <c r="AG989" s="50">
        <f t="shared" si="548"/>
        <v>0</v>
      </c>
      <c r="AI989" s="50">
        <f t="shared" si="549"/>
        <v>0</v>
      </c>
      <c r="AJ989" s="50">
        <f t="shared" si="550"/>
        <v>0</v>
      </c>
      <c r="AK989" s="50">
        <f t="shared" si="551"/>
        <v>0</v>
      </c>
      <c r="AL989" s="50">
        <f t="shared" si="552"/>
        <v>0.63190110794858534</v>
      </c>
      <c r="AR989" s="50">
        <f t="shared" si="553"/>
        <v>0.83117922334265859</v>
      </c>
      <c r="AS989" s="50">
        <f t="shared" si="554"/>
        <v>0.7439260388796034</v>
      </c>
      <c r="AT989" s="50">
        <f t="shared" si="555"/>
        <v>1.0215937972907159</v>
      </c>
      <c r="AV989" s="49">
        <f t="shared" si="556"/>
        <v>0</v>
      </c>
      <c r="AW989" s="49">
        <f t="shared" si="557"/>
        <v>0</v>
      </c>
      <c r="AX989" s="49">
        <f t="shared" si="558"/>
        <v>0</v>
      </c>
      <c r="AY989" s="49">
        <f t="shared" si="559"/>
        <v>2531.9934502665024</v>
      </c>
      <c r="AZ989" s="49">
        <f t="shared" si="560"/>
        <v>0</v>
      </c>
      <c r="BA989" s="49">
        <f t="shared" si="561"/>
        <v>0</v>
      </c>
      <c r="BB989" s="49">
        <f t="shared" si="562"/>
        <v>0</v>
      </c>
      <c r="BC989" s="49">
        <f t="shared" si="563"/>
        <v>0</v>
      </c>
      <c r="BD989" s="49">
        <f t="shared" si="564"/>
        <v>0</v>
      </c>
      <c r="BE989" s="49">
        <f t="shared" si="565"/>
        <v>7278.1948222815154</v>
      </c>
      <c r="BF989" s="49">
        <f t="shared" si="566"/>
        <v>5510.2513053064822</v>
      </c>
      <c r="BG989" s="49">
        <f t="shared" si="567"/>
        <v>7202.9518876726233</v>
      </c>
      <c r="BH989" s="72">
        <f t="shared" si="568"/>
        <v>22523.391465527122</v>
      </c>
      <c r="BI989" s="49">
        <f>VLOOKUP(A989,'1_12'!A:O,15,0)</f>
        <v>21569.399999999998</v>
      </c>
      <c r="BJ989" s="73">
        <f t="shared" si="569"/>
        <v>953.99146552712409</v>
      </c>
      <c r="BK989" s="50">
        <f t="shared" si="570"/>
        <v>1.2530764885695288E-2</v>
      </c>
    </row>
    <row r="990" spans="1:63" x14ac:dyDescent="0.3">
      <c r="A990" s="77" t="s">
        <v>2063</v>
      </c>
      <c r="B990" s="77" t="s">
        <v>938</v>
      </c>
      <c r="C990" s="77">
        <f>VLOOKUP(B990,Площадь!D:E,2,0)</f>
        <v>32.5</v>
      </c>
      <c r="D990" s="113"/>
      <c r="E990">
        <v>31</v>
      </c>
      <c r="F990">
        <v>28</v>
      </c>
      <c r="G990">
        <v>31</v>
      </c>
      <c r="H990">
        <v>30</v>
      </c>
      <c r="I990">
        <v>31</v>
      </c>
      <c r="J990">
        <v>30</v>
      </c>
      <c r="K990">
        <v>31</v>
      </c>
      <c r="L990">
        <v>31</v>
      </c>
      <c r="M990">
        <v>30</v>
      </c>
      <c r="N990">
        <v>31</v>
      </c>
      <c r="O990">
        <v>30</v>
      </c>
      <c r="P990">
        <v>31</v>
      </c>
      <c r="Q990">
        <f t="shared" si="572"/>
        <v>365</v>
      </c>
      <c r="R990" s="50">
        <f>VLOOKUP(B990,'Общие показания'!A:H,8,0)</f>
        <v>0</v>
      </c>
      <c r="S990" s="50">
        <f>VLOOKUP(B990,'Общие показания'!A:P,16,0)</f>
        <v>0.91000000000000014</v>
      </c>
      <c r="T990" s="50">
        <f t="shared" si="540"/>
        <v>0</v>
      </c>
      <c r="U990" s="50">
        <f t="shared" si="541"/>
        <v>0</v>
      </c>
      <c r="V990" s="50">
        <f t="shared" si="542"/>
        <v>0</v>
      </c>
      <c r="W990" s="50">
        <f t="shared" si="543"/>
        <v>0</v>
      </c>
      <c r="X990" s="50">
        <f t="shared" si="544"/>
        <v>0</v>
      </c>
      <c r="Y990" s="50"/>
      <c r="Z990" s="50"/>
      <c r="AA990" s="50"/>
      <c r="AB990" s="50"/>
      <c r="AC990" s="50"/>
      <c r="AD990" s="50">
        <f t="shared" si="545"/>
        <v>0.35272304714072622</v>
      </c>
      <c r="AE990" s="50">
        <f t="shared" si="546"/>
        <v>0.24553484272726164</v>
      </c>
      <c r="AF990" s="50">
        <f t="shared" si="547"/>
        <v>0.31174211013201231</v>
      </c>
      <c r="AG990" s="50">
        <f t="shared" si="548"/>
        <v>0</v>
      </c>
      <c r="AI990" s="50">
        <f t="shared" si="549"/>
        <v>0</v>
      </c>
      <c r="AJ990" s="50">
        <f t="shared" si="550"/>
        <v>0</v>
      </c>
      <c r="AK990" s="50">
        <f t="shared" si="551"/>
        <v>0</v>
      </c>
      <c r="AL990" s="50">
        <f t="shared" si="552"/>
        <v>0.36804276000589647</v>
      </c>
      <c r="AR990" s="50">
        <f t="shared" si="553"/>
        <v>0.48410976269957717</v>
      </c>
      <c r="AS990" s="50">
        <f t="shared" si="554"/>
        <v>0.43329025561984069</v>
      </c>
      <c r="AT990" s="50">
        <f t="shared" si="555"/>
        <v>0.59501430845785419</v>
      </c>
      <c r="AV990" s="49">
        <f t="shared" si="556"/>
        <v>0</v>
      </c>
      <c r="AW990" s="49">
        <f t="shared" si="557"/>
        <v>0</v>
      </c>
      <c r="AX990" s="49">
        <f t="shared" si="558"/>
        <v>0</v>
      </c>
      <c r="AY990" s="49">
        <f t="shared" si="559"/>
        <v>987.95926324942832</v>
      </c>
      <c r="AZ990" s="49">
        <f t="shared" si="560"/>
        <v>0</v>
      </c>
      <c r="BA990" s="49">
        <f t="shared" si="561"/>
        <v>0</v>
      </c>
      <c r="BB990" s="49">
        <f t="shared" si="562"/>
        <v>0</v>
      </c>
      <c r="BC990" s="49">
        <f t="shared" si="563"/>
        <v>0</v>
      </c>
      <c r="BD990" s="49">
        <f t="shared" si="564"/>
        <v>0</v>
      </c>
      <c r="BE990" s="49">
        <f t="shared" si="565"/>
        <v>2246.3605214229169</v>
      </c>
      <c r="BF990" s="49">
        <f t="shared" si="566"/>
        <v>1822.2109409990278</v>
      </c>
      <c r="BG990" s="49">
        <f t="shared" si="567"/>
        <v>2434.0606598058939</v>
      </c>
      <c r="BH990" s="72">
        <f t="shared" si="568"/>
        <v>7490.5913854772671</v>
      </c>
      <c r="BI990" s="49">
        <f>VLOOKUP(A990,'1_12'!A:O,15,0)</f>
        <v>12562.829999999998</v>
      </c>
      <c r="BJ990" s="73">
        <f t="shared" si="569"/>
        <v>-5072.238614522731</v>
      </c>
      <c r="BK990" s="50">
        <f t="shared" si="570"/>
        <v>7.1550181712388946E-3</v>
      </c>
    </row>
    <row r="991" spans="1:63" x14ac:dyDescent="0.3">
      <c r="A991" s="77" t="s">
        <v>1273</v>
      </c>
      <c r="B991" s="77" t="s">
        <v>1189</v>
      </c>
      <c r="C991" s="77">
        <f>VLOOKUP(B991,Площадь!D:E,2,0)</f>
        <v>33.700000000000003</v>
      </c>
      <c r="D991" s="113"/>
      <c r="E991">
        <v>31</v>
      </c>
      <c r="F991">
        <v>28</v>
      </c>
      <c r="G991">
        <v>31</v>
      </c>
      <c r="H991">
        <v>24</v>
      </c>
      <c r="Q991">
        <f t="shared" si="572"/>
        <v>114</v>
      </c>
      <c r="R991" s="50">
        <f>VLOOKUP(B991,'Общие показания'!A:H,8,0)</f>
        <v>0.18803032414141574</v>
      </c>
      <c r="S991" s="50"/>
      <c r="T991" s="50">
        <f t="shared" si="540"/>
        <v>0</v>
      </c>
      <c r="U991" s="50">
        <f t="shared" si="541"/>
        <v>0</v>
      </c>
      <c r="V991" s="50">
        <f t="shared" si="542"/>
        <v>0</v>
      </c>
      <c r="W991" s="50">
        <f t="shared" si="543"/>
        <v>0.15042425931313261</v>
      </c>
      <c r="X991" s="50">
        <f t="shared" si="544"/>
        <v>-3.7606064828283131E-2</v>
      </c>
      <c r="Y991" s="50"/>
      <c r="Z991" s="50"/>
      <c r="AA991" s="50"/>
      <c r="AB991" s="50"/>
      <c r="AC991" s="50"/>
      <c r="AD991" s="50">
        <f t="shared" si="545"/>
        <v>0</v>
      </c>
      <c r="AE991" s="50">
        <f t="shared" si="546"/>
        <v>0</v>
      </c>
      <c r="AF991" s="50">
        <f t="shared" si="547"/>
        <v>0</v>
      </c>
      <c r="AG991" s="50">
        <f t="shared" si="548"/>
        <v>0</v>
      </c>
      <c r="AI991" s="50">
        <f t="shared" si="549"/>
        <v>0</v>
      </c>
      <c r="AJ991" s="50">
        <f t="shared" si="550"/>
        <v>0</v>
      </c>
      <c r="AK991" s="50">
        <f t="shared" si="551"/>
        <v>0</v>
      </c>
      <c r="AL991" s="50">
        <f t="shared" si="552"/>
        <v>0.30530562491566066</v>
      </c>
      <c r="AR991" s="50">
        <f t="shared" si="553"/>
        <v>0</v>
      </c>
      <c r="AS991" s="50">
        <f t="shared" si="554"/>
        <v>0</v>
      </c>
      <c r="AT991" s="50">
        <f t="shared" si="555"/>
        <v>0</v>
      </c>
      <c r="AV991" s="49">
        <f t="shared" si="556"/>
        <v>0</v>
      </c>
      <c r="AW991" s="49">
        <f t="shared" si="557"/>
        <v>0</v>
      </c>
      <c r="AX991" s="49">
        <f t="shared" si="558"/>
        <v>0</v>
      </c>
      <c r="AY991" s="49">
        <f t="shared" si="559"/>
        <v>1223.3430720284034</v>
      </c>
      <c r="AZ991" s="49">
        <f t="shared" si="560"/>
        <v>0</v>
      </c>
      <c r="BA991" s="49">
        <f t="shared" si="561"/>
        <v>0</v>
      </c>
      <c r="BB991" s="49">
        <f t="shared" si="562"/>
        <v>0</v>
      </c>
      <c r="BC991" s="49">
        <f t="shared" si="563"/>
        <v>0</v>
      </c>
      <c r="BD991" s="49">
        <f t="shared" si="564"/>
        <v>0</v>
      </c>
      <c r="BE991" s="49">
        <f t="shared" si="565"/>
        <v>0</v>
      </c>
      <c r="BF991" s="49">
        <f t="shared" si="566"/>
        <v>0</v>
      </c>
      <c r="BG991" s="49">
        <f t="shared" si="567"/>
        <v>0</v>
      </c>
      <c r="BH991" s="72">
        <f t="shared" si="568"/>
        <v>1223.3430720284034</v>
      </c>
      <c r="BI991" s="49">
        <f>VLOOKUP(A991,'1_12'!A:O,15,0)</f>
        <v>1157.93</v>
      </c>
      <c r="BJ991" s="73">
        <f t="shared" si="569"/>
        <v>65.413072028403349</v>
      </c>
      <c r="BK991" s="50">
        <f t="shared" si="570"/>
        <v>1.1269284971038409E-3</v>
      </c>
    </row>
    <row r="992" spans="1:63" x14ac:dyDescent="0.3">
      <c r="A992" s="77" t="s">
        <v>2634</v>
      </c>
      <c r="B992" s="77" t="s">
        <v>1189</v>
      </c>
      <c r="C992" s="77">
        <f>VLOOKUP(B992,Площадь!D:E,2,0)</f>
        <v>33.700000000000003</v>
      </c>
      <c r="D992" s="113">
        <v>45041</v>
      </c>
      <c r="H992">
        <f>30-H991</f>
        <v>6</v>
      </c>
      <c r="I992">
        <v>31</v>
      </c>
      <c r="J992">
        <v>30</v>
      </c>
      <c r="K992">
        <v>31</v>
      </c>
      <c r="L992">
        <v>31</v>
      </c>
      <c r="M992">
        <v>30</v>
      </c>
      <c r="N992">
        <v>31</v>
      </c>
      <c r="O992">
        <v>30</v>
      </c>
      <c r="P992">
        <v>31</v>
      </c>
      <c r="Q992">
        <f t="shared" si="572"/>
        <v>251</v>
      </c>
      <c r="R992" s="50"/>
      <c r="S992" s="50">
        <f>VLOOKUP(B992,'Общие показания'!A:P,16,0)</f>
        <v>0.33996967585858506</v>
      </c>
      <c r="T992" s="50">
        <f t="shared" si="540"/>
        <v>0</v>
      </c>
      <c r="U992" s="50">
        <f t="shared" si="541"/>
        <v>0</v>
      </c>
      <c r="V992" s="50">
        <f t="shared" si="542"/>
        <v>0</v>
      </c>
      <c r="W992" s="50">
        <f>R991*W$1/30*H992</f>
        <v>3.7606064828283152E-2</v>
      </c>
      <c r="X992" s="50">
        <f t="shared" si="544"/>
        <v>3.7606064828283152E-2</v>
      </c>
      <c r="Y992" s="50"/>
      <c r="Z992" s="50"/>
      <c r="AA992" s="50"/>
      <c r="AB992" s="50"/>
      <c r="AC992" s="50"/>
      <c r="AD992" s="50">
        <f t="shared" si="545"/>
        <v>0.13177487912558802</v>
      </c>
      <c r="AE992" s="50">
        <f t="shared" si="546"/>
        <v>9.1730110872500881E-2</v>
      </c>
      <c r="AF992" s="50">
        <f t="shared" si="547"/>
        <v>0.11646468586049619</v>
      </c>
      <c r="AG992" s="50">
        <f t="shared" si="548"/>
        <v>0</v>
      </c>
      <c r="AI992" s="50">
        <f t="shared" si="549"/>
        <v>0</v>
      </c>
      <c r="AJ992" s="50">
        <f t="shared" si="550"/>
        <v>0</v>
      </c>
      <c r="AK992" s="50">
        <f t="shared" si="551"/>
        <v>0</v>
      </c>
      <c r="AL992" s="50">
        <f t="shared" si="552"/>
        <v>7.6326406228915164E-2</v>
      </c>
      <c r="AR992" s="50">
        <f t="shared" si="553"/>
        <v>0.50198458470694629</v>
      </c>
      <c r="AS992" s="50">
        <f t="shared" si="554"/>
        <v>0.44928866505811182</v>
      </c>
      <c r="AT992" s="50">
        <f t="shared" si="555"/>
        <v>0.61698406753937507</v>
      </c>
      <c r="AV992" s="49">
        <f t="shared" si="556"/>
        <v>0</v>
      </c>
      <c r="AW992" s="49">
        <f t="shared" si="557"/>
        <v>0</v>
      </c>
      <c r="AX992" s="49">
        <f t="shared" si="558"/>
        <v>0</v>
      </c>
      <c r="AY992" s="49">
        <f t="shared" si="559"/>
        <v>305.83576800710085</v>
      </c>
      <c r="AZ992" s="49">
        <f t="shared" si="560"/>
        <v>0</v>
      </c>
      <c r="BA992" s="49">
        <f t="shared" si="561"/>
        <v>0</v>
      </c>
      <c r="BB992" s="49">
        <f t="shared" si="562"/>
        <v>0</v>
      </c>
      <c r="BC992" s="49">
        <f t="shared" si="563"/>
        <v>0</v>
      </c>
      <c r="BD992" s="49">
        <f t="shared" si="564"/>
        <v>0</v>
      </c>
      <c r="BE992" s="49">
        <f t="shared" si="565"/>
        <v>1701.238554333502</v>
      </c>
      <c r="BF992" s="49">
        <f t="shared" si="566"/>
        <v>1452.2891613570994</v>
      </c>
      <c r="BG992" s="49">
        <f t="shared" si="567"/>
        <v>1968.8404956764784</v>
      </c>
      <c r="BH992" s="72">
        <f t="shared" si="568"/>
        <v>5428.2039793741806</v>
      </c>
      <c r="BI992" s="49">
        <f>VLOOKUP(A992,'1_12'!A:O,15,0)</f>
        <v>11868.76</v>
      </c>
      <c r="BJ992" s="73">
        <f t="shared" si="569"/>
        <v>-6440.5560206258197</v>
      </c>
      <c r="BK992" s="50">
        <f t="shared" si="570"/>
        <v>5.0003943229975679E-3</v>
      </c>
    </row>
    <row r="993" spans="1:63" x14ac:dyDescent="0.3">
      <c r="A993" s="77" t="s">
        <v>1506</v>
      </c>
      <c r="B993" s="77" t="s">
        <v>1072</v>
      </c>
      <c r="C993" s="77">
        <f>VLOOKUP(B993,Площадь!D:E,2,0)</f>
        <v>59</v>
      </c>
      <c r="D993" s="113"/>
      <c r="E993">
        <v>31</v>
      </c>
      <c r="F993">
        <v>28</v>
      </c>
      <c r="G993">
        <v>31</v>
      </c>
      <c r="H993">
        <v>30</v>
      </c>
      <c r="I993">
        <v>31</v>
      </c>
      <c r="J993">
        <v>30</v>
      </c>
      <c r="K993">
        <v>31</v>
      </c>
      <c r="L993">
        <v>31</v>
      </c>
      <c r="M993">
        <v>30</v>
      </c>
      <c r="N993">
        <v>31</v>
      </c>
      <c r="O993">
        <v>30</v>
      </c>
      <c r="P993">
        <v>31</v>
      </c>
      <c r="Q993">
        <f t="shared" ref="Q993:Q998" si="573">SUM(E993:P993)</f>
        <v>365</v>
      </c>
      <c r="R993" s="50">
        <f>VLOOKUP(B993,'Общие показания'!A:H,8,0)</f>
        <v>0.3291925556185023</v>
      </c>
      <c r="S993" s="50">
        <f>VLOOKUP(B993,'Общие показания'!A:P,16,0)</f>
        <v>0.84180744438149802</v>
      </c>
      <c r="T993" s="50">
        <f t="shared" si="540"/>
        <v>0</v>
      </c>
      <c r="U993" s="50">
        <f t="shared" si="541"/>
        <v>0</v>
      </c>
      <c r="V993" s="50">
        <f t="shared" si="542"/>
        <v>0</v>
      </c>
      <c r="W993" s="50">
        <f t="shared" si="543"/>
        <v>0.3291925556185023</v>
      </c>
      <c r="X993" s="50">
        <f t="shared" si="544"/>
        <v>0</v>
      </c>
      <c r="Y993" s="50"/>
      <c r="Z993" s="50"/>
      <c r="AA993" s="50"/>
      <c r="AB993" s="50"/>
      <c r="AC993" s="50"/>
      <c r="AD993" s="50">
        <f t="shared" si="545"/>
        <v>0.32629108449229599</v>
      </c>
      <c r="AE993" s="50">
        <f t="shared" si="546"/>
        <v>0.22713522908005401</v>
      </c>
      <c r="AF993" s="50">
        <f t="shared" si="547"/>
        <v>0.28838113080914807</v>
      </c>
      <c r="AG993" s="50">
        <f t="shared" si="548"/>
        <v>0</v>
      </c>
      <c r="AI993" s="50">
        <f t="shared" si="549"/>
        <v>0</v>
      </c>
      <c r="AJ993" s="50">
        <f t="shared" si="550"/>
        <v>0</v>
      </c>
      <c r="AK993" s="50">
        <f t="shared" si="551"/>
        <v>0</v>
      </c>
      <c r="AL993" s="50">
        <f t="shared" si="552"/>
        <v>0.66813916431839671</v>
      </c>
      <c r="AR993" s="50">
        <f t="shared" si="553"/>
        <v>0.87884541536230931</v>
      </c>
      <c r="AS993" s="50">
        <f t="shared" si="554"/>
        <v>0.78658846404832627</v>
      </c>
      <c r="AT993" s="50">
        <f t="shared" si="555"/>
        <v>1.0801798215081047</v>
      </c>
      <c r="AV993" s="49">
        <f t="shared" si="556"/>
        <v>0</v>
      </c>
      <c r="AW993" s="49">
        <f t="shared" si="557"/>
        <v>0</v>
      </c>
      <c r="AX993" s="49">
        <f t="shared" si="558"/>
        <v>0</v>
      </c>
      <c r="AY993" s="49">
        <f t="shared" si="559"/>
        <v>2677.1973757298142</v>
      </c>
      <c r="AZ993" s="49">
        <f t="shared" si="560"/>
        <v>0</v>
      </c>
      <c r="BA993" s="49">
        <f t="shared" si="561"/>
        <v>0</v>
      </c>
      <c r="BB993" s="49">
        <f t="shared" si="562"/>
        <v>0</v>
      </c>
      <c r="BC993" s="49">
        <f t="shared" si="563"/>
        <v>0</v>
      </c>
      <c r="BD993" s="49">
        <f t="shared" si="564"/>
        <v>0</v>
      </c>
      <c r="BE993" s="49">
        <f t="shared" si="565"/>
        <v>3235.0202147497084</v>
      </c>
      <c r="BF993" s="49">
        <f t="shared" si="566"/>
        <v>2721.1993328860985</v>
      </c>
      <c r="BG993" s="49">
        <f t="shared" si="567"/>
        <v>3673.7102779623406</v>
      </c>
      <c r="BH993" s="72">
        <f t="shared" si="568"/>
        <v>12307.127201327961</v>
      </c>
      <c r="BI993" s="49">
        <f>VLOOKUP(A993,'1_12'!A:O,15,0)</f>
        <v>22806.360000000004</v>
      </c>
      <c r="BJ993" s="73">
        <f t="shared" si="569"/>
        <v>-10499.232798672043</v>
      </c>
      <c r="BK993" s="50">
        <f t="shared" si="570"/>
        <v>6.4756396401654493E-3</v>
      </c>
    </row>
    <row r="994" spans="1:63" x14ac:dyDescent="0.3">
      <c r="A994" s="77" t="s">
        <v>1409</v>
      </c>
      <c r="B994" s="77" t="s">
        <v>1125</v>
      </c>
      <c r="C994" s="77">
        <f>VLOOKUP(B994,Площадь!D:E,2,0)</f>
        <v>39.299999999999997</v>
      </c>
      <c r="D994" s="113"/>
      <c r="E994">
        <v>31</v>
      </c>
      <c r="F994">
        <v>28</v>
      </c>
      <c r="G994">
        <v>31</v>
      </c>
      <c r="H994">
        <v>30</v>
      </c>
      <c r="I994">
        <v>31</v>
      </c>
      <c r="J994">
        <v>30</v>
      </c>
      <c r="K994">
        <v>31</v>
      </c>
      <c r="L994">
        <v>31</v>
      </c>
      <c r="M994">
        <v>30</v>
      </c>
      <c r="N994">
        <v>31</v>
      </c>
      <c r="O994">
        <v>30</v>
      </c>
      <c r="P994">
        <v>31</v>
      </c>
      <c r="Q994">
        <f t="shared" si="573"/>
        <v>365</v>
      </c>
      <c r="R994" s="50">
        <f>VLOOKUP(B994,'Общие показания'!A:H,8,0)</f>
        <v>0</v>
      </c>
      <c r="S994" s="50">
        <f>VLOOKUP(B994,'Общие показания'!A:P,16,0)</f>
        <v>0.77099999999999991</v>
      </c>
      <c r="T994" s="50">
        <f t="shared" si="540"/>
        <v>0</v>
      </c>
      <c r="U994" s="50">
        <f t="shared" si="541"/>
        <v>0</v>
      </c>
      <c r="V994" s="50">
        <f t="shared" si="542"/>
        <v>0</v>
      </c>
      <c r="W994" s="50">
        <f t="shared" si="543"/>
        <v>0</v>
      </c>
      <c r="X994" s="50">
        <f t="shared" si="544"/>
        <v>0</v>
      </c>
      <c r="Y994" s="50"/>
      <c r="Z994" s="50"/>
      <c r="AA994" s="50"/>
      <c r="AB994" s="50"/>
      <c r="AC994" s="50"/>
      <c r="AD994" s="50">
        <f t="shared" si="545"/>
        <v>0.29884557070934048</v>
      </c>
      <c r="AE994" s="50">
        <f t="shared" si="546"/>
        <v>0.20803007004694363</v>
      </c>
      <c r="AF994" s="50">
        <f t="shared" si="547"/>
        <v>0.26412435924371586</v>
      </c>
      <c r="AG994" s="50">
        <f t="shared" si="548"/>
        <v>0</v>
      </c>
      <c r="AI994" s="50">
        <f t="shared" si="549"/>
        <v>0</v>
      </c>
      <c r="AJ994" s="50">
        <f t="shared" si="550"/>
        <v>0</v>
      </c>
      <c r="AK994" s="50">
        <f t="shared" si="551"/>
        <v>0</v>
      </c>
      <c r="AL994" s="50">
        <f t="shared" si="552"/>
        <v>0.44504862979174553</v>
      </c>
      <c r="AR994" s="50">
        <f t="shared" si="553"/>
        <v>0.5854004207413348</v>
      </c>
      <c r="AS994" s="50">
        <f t="shared" si="554"/>
        <v>0.52394790910337663</v>
      </c>
      <c r="AT994" s="50">
        <f t="shared" si="555"/>
        <v>0.71950960991980517</v>
      </c>
      <c r="AV994" s="49">
        <f t="shared" si="556"/>
        <v>0</v>
      </c>
      <c r="AW994" s="49">
        <f t="shared" si="557"/>
        <v>0</v>
      </c>
      <c r="AX994" s="49">
        <f t="shared" si="558"/>
        <v>0</v>
      </c>
      <c r="AY994" s="49">
        <f t="shared" si="559"/>
        <v>1194.6707398677702</v>
      </c>
      <c r="AZ994" s="49">
        <f t="shared" si="560"/>
        <v>0</v>
      </c>
      <c r="BA994" s="49">
        <f t="shared" si="561"/>
        <v>0</v>
      </c>
      <c r="BB994" s="49">
        <f t="shared" si="562"/>
        <v>0</v>
      </c>
      <c r="BC994" s="49">
        <f t="shared" si="563"/>
        <v>0</v>
      </c>
      <c r="BD994" s="49">
        <f t="shared" si="564"/>
        <v>0</v>
      </c>
      <c r="BE994" s="49">
        <f t="shared" si="565"/>
        <v>2373.634569610535</v>
      </c>
      <c r="BF994" s="49">
        <f t="shared" si="566"/>
        <v>1964.8924081119537</v>
      </c>
      <c r="BG994" s="49">
        <f t="shared" si="567"/>
        <v>2640.4276814637892</v>
      </c>
      <c r="BH994" s="72">
        <f t="shared" si="568"/>
        <v>8173.6253990540481</v>
      </c>
      <c r="BI994" s="49">
        <f>VLOOKUP(A994,'1_12'!A:O,15,0)</f>
        <v>15191.37</v>
      </c>
      <c r="BJ994" s="73">
        <f t="shared" si="569"/>
        <v>-7017.7446009459527</v>
      </c>
      <c r="BK994" s="50">
        <f t="shared" si="570"/>
        <v>6.4565448887961459E-3</v>
      </c>
    </row>
    <row r="995" spans="1:63" x14ac:dyDescent="0.3">
      <c r="A995" s="77" t="s">
        <v>1416</v>
      </c>
      <c r="B995" s="77" t="s">
        <v>1140</v>
      </c>
      <c r="C995" s="77">
        <f>VLOOKUP(B995,Площадь!D:E,2,0)</f>
        <v>32.1</v>
      </c>
      <c r="D995" s="113"/>
      <c r="E995">
        <v>31</v>
      </c>
      <c r="F995">
        <v>28</v>
      </c>
      <c r="G995">
        <v>31</v>
      </c>
      <c r="H995">
        <v>30</v>
      </c>
      <c r="I995">
        <v>31</v>
      </c>
      <c r="J995">
        <v>30</v>
      </c>
      <c r="K995">
        <v>31</v>
      </c>
      <c r="L995">
        <v>31</v>
      </c>
      <c r="M995">
        <v>30</v>
      </c>
      <c r="N995">
        <v>31</v>
      </c>
      <c r="O995">
        <v>30</v>
      </c>
      <c r="P995">
        <v>31</v>
      </c>
      <c r="Q995">
        <f t="shared" si="573"/>
        <v>365</v>
      </c>
      <c r="R995" s="50">
        <f>VLOOKUP(B995,'Общие показания'!A:H,8,0)</f>
        <v>0.17910306839582923</v>
      </c>
      <c r="S995" s="50">
        <f>VLOOKUP(B995,'Общие показания'!A:P,16,0)</f>
        <v>0.74889693160417092</v>
      </c>
      <c r="T995" s="50">
        <f t="shared" si="540"/>
        <v>0</v>
      </c>
      <c r="U995" s="50">
        <f t="shared" si="541"/>
        <v>0</v>
      </c>
      <c r="V995" s="50">
        <f t="shared" si="542"/>
        <v>0</v>
      </c>
      <c r="W995" s="50">
        <f t="shared" si="543"/>
        <v>0.17910306839582923</v>
      </c>
      <c r="X995" s="50">
        <f t="shared" si="544"/>
        <v>0</v>
      </c>
      <c r="Y995" s="50"/>
      <c r="Z995" s="50"/>
      <c r="AA995" s="50"/>
      <c r="AB995" s="50"/>
      <c r="AC995" s="50"/>
      <c r="AD995" s="50">
        <f t="shared" si="545"/>
        <v>0.29027825023050896</v>
      </c>
      <c r="AE995" s="50">
        <f t="shared" si="546"/>
        <v>0.20206625309929552</v>
      </c>
      <c r="AF995" s="50">
        <f t="shared" si="547"/>
        <v>0.25655242827436647</v>
      </c>
      <c r="AG995" s="50">
        <f t="shared" si="548"/>
        <v>0</v>
      </c>
      <c r="AI995" s="50">
        <f t="shared" si="549"/>
        <v>0</v>
      </c>
      <c r="AJ995" s="50">
        <f t="shared" si="550"/>
        <v>0</v>
      </c>
      <c r="AK995" s="50">
        <f t="shared" si="551"/>
        <v>0</v>
      </c>
      <c r="AL995" s="50">
        <f t="shared" si="552"/>
        <v>0.36351300295967004</v>
      </c>
      <c r="AR995" s="50">
        <f t="shared" si="553"/>
        <v>0.47815148869712087</v>
      </c>
      <c r="AS995" s="50">
        <f t="shared" si="554"/>
        <v>0.42795745247375039</v>
      </c>
      <c r="AT995" s="50">
        <f t="shared" si="555"/>
        <v>0.58769105543068068</v>
      </c>
      <c r="AV995" s="49">
        <f t="shared" si="556"/>
        <v>0</v>
      </c>
      <c r="AW995" s="49">
        <f t="shared" si="557"/>
        <v>0</v>
      </c>
      <c r="AX995" s="49">
        <f t="shared" si="558"/>
        <v>0</v>
      </c>
      <c r="AY995" s="49">
        <f t="shared" si="559"/>
        <v>1456.5768773038481</v>
      </c>
      <c r="AZ995" s="49">
        <f t="shared" si="560"/>
        <v>0</v>
      </c>
      <c r="BA995" s="49">
        <f t="shared" si="561"/>
        <v>0</v>
      </c>
      <c r="BB995" s="49">
        <f t="shared" si="562"/>
        <v>0</v>
      </c>
      <c r="BC995" s="49">
        <f t="shared" si="563"/>
        <v>0</v>
      </c>
      <c r="BD995" s="49">
        <f t="shared" si="564"/>
        <v>0</v>
      </c>
      <c r="BE995" s="49">
        <f t="shared" si="565"/>
        <v>2062.7420539877726</v>
      </c>
      <c r="BF995" s="49">
        <f t="shared" si="566"/>
        <v>1691.2104342920616</v>
      </c>
      <c r="BG995" s="49">
        <f t="shared" si="567"/>
        <v>2266.2534379184808</v>
      </c>
      <c r="BH995" s="72">
        <f t="shared" si="568"/>
        <v>7476.782803502163</v>
      </c>
      <c r="BI995" s="49">
        <f>VLOOKUP(A995,'1_12'!A:O,15,0)</f>
        <v>12408.210000000003</v>
      </c>
      <c r="BJ995" s="73">
        <f t="shared" si="569"/>
        <v>-4931.4271964978398</v>
      </c>
      <c r="BK995" s="50">
        <f t="shared" si="570"/>
        <v>7.2308229479782511E-3</v>
      </c>
    </row>
    <row r="996" spans="1:63" x14ac:dyDescent="0.3">
      <c r="A996" s="77" t="s">
        <v>2044</v>
      </c>
      <c r="B996" s="77" t="s">
        <v>1062</v>
      </c>
      <c r="C996" s="77">
        <f>VLOOKUP(B996,Площадь!D:E,2,0)</f>
        <v>31.8</v>
      </c>
      <c r="D996" s="113"/>
      <c r="E996">
        <v>31</v>
      </c>
      <c r="F996">
        <v>28</v>
      </c>
      <c r="G996">
        <v>31</v>
      </c>
      <c r="H996">
        <v>30</v>
      </c>
      <c r="I996">
        <v>31</v>
      </c>
      <c r="J996">
        <v>30</v>
      </c>
      <c r="K996">
        <v>31</v>
      </c>
      <c r="L996">
        <v>31</v>
      </c>
      <c r="M996">
        <v>30</v>
      </c>
      <c r="N996">
        <v>31</v>
      </c>
      <c r="O996">
        <v>30</v>
      </c>
      <c r="P996">
        <v>31</v>
      </c>
      <c r="Q996">
        <f t="shared" si="573"/>
        <v>365</v>
      </c>
      <c r="R996" s="50">
        <f>VLOOKUP(B996,'Общие показания'!A:H,8,0)</f>
        <v>0</v>
      </c>
      <c r="S996" s="50">
        <f>VLOOKUP(B996,'Общие показания'!A:P,16,0)</f>
        <v>3.0630000000000006</v>
      </c>
      <c r="T996" s="50">
        <f t="shared" si="540"/>
        <v>0</v>
      </c>
      <c r="U996" s="50">
        <f t="shared" si="541"/>
        <v>0</v>
      </c>
      <c r="V996" s="50">
        <f t="shared" si="542"/>
        <v>0</v>
      </c>
      <c r="W996" s="50">
        <f t="shared" si="543"/>
        <v>0</v>
      </c>
      <c r="X996" s="50">
        <f t="shared" si="544"/>
        <v>0</v>
      </c>
      <c r="Y996" s="50"/>
      <c r="Z996" s="50"/>
      <c r="AA996" s="50"/>
      <c r="AB996" s="50"/>
      <c r="AC996" s="50"/>
      <c r="AD996" s="50">
        <f t="shared" si="545"/>
        <v>1.1872425202110379</v>
      </c>
      <c r="AE996" s="50">
        <f t="shared" si="546"/>
        <v>0.82645409150945337</v>
      </c>
      <c r="AF996" s="50">
        <f t="shared" si="547"/>
        <v>1.0493033882795095</v>
      </c>
      <c r="AG996" s="50">
        <f t="shared" si="548"/>
        <v>0</v>
      </c>
      <c r="AI996" s="50">
        <f t="shared" si="549"/>
        <v>0</v>
      </c>
      <c r="AJ996" s="50">
        <f t="shared" si="550"/>
        <v>0</v>
      </c>
      <c r="AK996" s="50">
        <f t="shared" si="551"/>
        <v>0</v>
      </c>
      <c r="AL996" s="50">
        <f t="shared" si="552"/>
        <v>0.36011568517500026</v>
      </c>
      <c r="AR996" s="50">
        <f t="shared" si="553"/>
        <v>0.47368278319527862</v>
      </c>
      <c r="AS996" s="50">
        <f t="shared" si="554"/>
        <v>0.42395785011418263</v>
      </c>
      <c r="AT996" s="50">
        <f t="shared" si="555"/>
        <v>0.5821986156603004</v>
      </c>
      <c r="AV996" s="49">
        <f t="shared" si="556"/>
        <v>0</v>
      </c>
      <c r="AW996" s="49">
        <f t="shared" si="557"/>
        <v>0</v>
      </c>
      <c r="AX996" s="49">
        <f t="shared" si="558"/>
        <v>0</v>
      </c>
      <c r="AY996" s="49">
        <f t="shared" si="559"/>
        <v>966.68014065636373</v>
      </c>
      <c r="AZ996" s="49">
        <f t="shared" si="560"/>
        <v>0</v>
      </c>
      <c r="BA996" s="49">
        <f t="shared" si="561"/>
        <v>0</v>
      </c>
      <c r="BB996" s="49">
        <f t="shared" si="562"/>
        <v>0</v>
      </c>
      <c r="BC996" s="49">
        <f t="shared" si="563"/>
        <v>0</v>
      </c>
      <c r="BD996" s="49">
        <f t="shared" si="564"/>
        <v>0</v>
      </c>
      <c r="BE996" s="49">
        <f t="shared" si="565"/>
        <v>4458.5214474517797</v>
      </c>
      <c r="BF996" s="49">
        <f t="shared" si="566"/>
        <v>3356.5557996168241</v>
      </c>
      <c r="BG996" s="49">
        <f t="shared" si="567"/>
        <v>4379.5387192958688</v>
      </c>
      <c r="BH996" s="72">
        <f t="shared" si="568"/>
        <v>13161.296107020837</v>
      </c>
      <c r="BI996" s="49">
        <f>VLOOKUP(A996,'1_12'!A:O,15,0)</f>
        <v>12292.199999999997</v>
      </c>
      <c r="BJ996" s="73">
        <f t="shared" si="569"/>
        <v>869.09610702083955</v>
      </c>
      <c r="BK996" s="50">
        <f t="shared" si="570"/>
        <v>1.284841439765399E-2</v>
      </c>
    </row>
    <row r="997" spans="1:63" x14ac:dyDescent="0.3">
      <c r="A997" s="77" t="s">
        <v>1421</v>
      </c>
      <c r="B997" s="77" t="s">
        <v>740</v>
      </c>
      <c r="C997" s="77">
        <f>VLOOKUP(B997,Площадь!D:E,2,0)</f>
        <v>39.1</v>
      </c>
      <c r="D997" s="113"/>
      <c r="E997">
        <v>31</v>
      </c>
      <c r="F997">
        <v>28</v>
      </c>
      <c r="G997">
        <v>31</v>
      </c>
      <c r="H997">
        <v>30</v>
      </c>
      <c r="I997">
        <v>31</v>
      </c>
      <c r="J997">
        <v>30</v>
      </c>
      <c r="K997">
        <v>31</v>
      </c>
      <c r="L997">
        <v>28</v>
      </c>
      <c r="Q997">
        <f t="shared" si="573"/>
        <v>240</v>
      </c>
      <c r="R997" s="50">
        <f>VLOOKUP(B997,'Общие показания'!A:H,8,0)</f>
        <v>0.21815981228277018</v>
      </c>
      <c r="S997" s="50"/>
      <c r="T997" s="50">
        <f t="shared" si="540"/>
        <v>0</v>
      </c>
      <c r="U997" s="50">
        <f t="shared" si="541"/>
        <v>0</v>
      </c>
      <c r="V997" s="50">
        <f t="shared" si="542"/>
        <v>0</v>
      </c>
      <c r="W997" s="50">
        <f t="shared" si="543"/>
        <v>0.21815981228277018</v>
      </c>
      <c r="X997" s="50">
        <f t="shared" si="544"/>
        <v>0</v>
      </c>
      <c r="Y997" s="50"/>
      <c r="Z997" s="50"/>
      <c r="AA997" s="50"/>
      <c r="AB997" s="50"/>
      <c r="AC997" s="50"/>
      <c r="AD997" s="50">
        <f t="shared" si="545"/>
        <v>0</v>
      </c>
      <c r="AE997" s="50">
        <f t="shared" si="546"/>
        <v>0</v>
      </c>
      <c r="AF997" s="50">
        <f t="shared" si="547"/>
        <v>0</v>
      </c>
      <c r="AG997" s="50">
        <f t="shared" si="548"/>
        <v>0</v>
      </c>
      <c r="AI997" s="50">
        <f t="shared" si="549"/>
        <v>0</v>
      </c>
      <c r="AJ997" s="50">
        <f t="shared" si="550"/>
        <v>0</v>
      </c>
      <c r="AK997" s="50">
        <f t="shared" si="551"/>
        <v>0</v>
      </c>
      <c r="AL997" s="50">
        <f t="shared" si="552"/>
        <v>0.4427837512686324</v>
      </c>
      <c r="AR997" s="50">
        <f t="shared" si="553"/>
        <v>0</v>
      </c>
      <c r="AS997" s="50">
        <f t="shared" si="554"/>
        <v>0</v>
      </c>
      <c r="AT997" s="50">
        <f t="shared" si="555"/>
        <v>0</v>
      </c>
      <c r="AV997" s="49">
        <f t="shared" si="556"/>
        <v>0</v>
      </c>
      <c r="AW997" s="49">
        <f t="shared" si="557"/>
        <v>0</v>
      </c>
      <c r="AX997" s="49">
        <f t="shared" si="558"/>
        <v>0</v>
      </c>
      <c r="AY997" s="49">
        <f t="shared" si="559"/>
        <v>1774.2104642548431</v>
      </c>
      <c r="AZ997" s="49">
        <f t="shared" si="560"/>
        <v>0</v>
      </c>
      <c r="BA997" s="49">
        <f t="shared" si="561"/>
        <v>0</v>
      </c>
      <c r="BB997" s="49">
        <f t="shared" si="562"/>
        <v>0</v>
      </c>
      <c r="BC997" s="49">
        <f t="shared" si="563"/>
        <v>0</v>
      </c>
      <c r="BD997" s="49">
        <f t="shared" si="564"/>
        <v>0</v>
      </c>
      <c r="BE997" s="49">
        <f t="shared" si="565"/>
        <v>0</v>
      </c>
      <c r="BF997" s="49">
        <f t="shared" si="566"/>
        <v>0</v>
      </c>
      <c r="BG997" s="49">
        <f t="shared" si="567"/>
        <v>0</v>
      </c>
      <c r="BH997" s="72">
        <f t="shared" si="568"/>
        <v>1774.2104642548431</v>
      </c>
      <c r="BI997" s="49">
        <f>VLOOKUP(A997,'1_12'!A:O,15,0)</f>
        <v>8234.18</v>
      </c>
      <c r="BJ997" s="73">
        <f t="shared" si="569"/>
        <v>-6459.9695357451574</v>
      </c>
      <c r="BK997" s="50">
        <f t="shared" si="570"/>
        <v>1.4086606213798009E-3</v>
      </c>
    </row>
    <row r="998" spans="1:63" x14ac:dyDescent="0.3">
      <c r="A998" s="77" t="s">
        <v>2863</v>
      </c>
      <c r="B998" s="77" t="s">
        <v>740</v>
      </c>
      <c r="C998" s="77">
        <f>VLOOKUP(B998,Площадь!D:E,2,0)</f>
        <v>39.1</v>
      </c>
      <c r="D998" s="113">
        <v>45167</v>
      </c>
      <c r="L998">
        <f>31-L997</f>
        <v>3</v>
      </c>
      <c r="M998">
        <v>30</v>
      </c>
      <c r="N998">
        <v>31</v>
      </c>
      <c r="O998">
        <v>30</v>
      </c>
      <c r="P998">
        <v>31</v>
      </c>
      <c r="Q998">
        <f t="shared" si="573"/>
        <v>125</v>
      </c>
      <c r="R998" s="50"/>
      <c r="S998" s="50">
        <f>VLOOKUP(B998,'Общие показания'!A:P,16,0)</f>
        <v>2.60484018771723</v>
      </c>
      <c r="T998" s="50">
        <f t="shared" si="540"/>
        <v>0</v>
      </c>
      <c r="U998" s="50">
        <f t="shared" si="541"/>
        <v>0</v>
      </c>
      <c r="V998" s="50">
        <f t="shared" si="542"/>
        <v>0</v>
      </c>
      <c r="W998" s="50">
        <f t="shared" si="543"/>
        <v>0</v>
      </c>
      <c r="X998" s="50">
        <f t="shared" si="544"/>
        <v>0</v>
      </c>
      <c r="Y998" s="50"/>
      <c r="Z998" s="50"/>
      <c r="AA998" s="50"/>
      <c r="AB998" s="50"/>
      <c r="AC998" s="50"/>
      <c r="AD998" s="50">
        <f t="shared" si="545"/>
        <v>1.0096562289299369</v>
      </c>
      <c r="AE998" s="50">
        <f t="shared" si="546"/>
        <v>0.70283409430857224</v>
      </c>
      <c r="AF998" s="50">
        <f t="shared" si="547"/>
        <v>0.89234986447872111</v>
      </c>
      <c r="AG998" s="50">
        <f t="shared" si="548"/>
        <v>0</v>
      </c>
      <c r="AI998" s="50">
        <f t="shared" si="549"/>
        <v>0</v>
      </c>
      <c r="AJ998" s="50">
        <f t="shared" si="550"/>
        <v>0</v>
      </c>
      <c r="AK998" s="50">
        <f t="shared" si="551"/>
        <v>0</v>
      </c>
      <c r="AL998" s="50">
        <f t="shared" si="552"/>
        <v>0</v>
      </c>
      <c r="AR998" s="50">
        <f t="shared" si="553"/>
        <v>0.58242128374010671</v>
      </c>
      <c r="AS998" s="50">
        <f t="shared" si="554"/>
        <v>0.52128150753033142</v>
      </c>
      <c r="AT998" s="50">
        <f t="shared" si="555"/>
        <v>0.71584798340621847</v>
      </c>
      <c r="AV998" s="49">
        <f t="shared" si="556"/>
        <v>0</v>
      </c>
      <c r="AW998" s="49">
        <f t="shared" si="557"/>
        <v>0</v>
      </c>
      <c r="AX998" s="49">
        <f t="shared" si="558"/>
        <v>0</v>
      </c>
      <c r="AY998" s="49">
        <f t="shared" si="559"/>
        <v>0</v>
      </c>
      <c r="AZ998" s="49">
        <f t="shared" si="560"/>
        <v>0</v>
      </c>
      <c r="BA998" s="49">
        <f t="shared" si="561"/>
        <v>0</v>
      </c>
      <c r="BB998" s="49">
        <f t="shared" si="562"/>
        <v>0</v>
      </c>
      <c r="BC998" s="49">
        <f t="shared" si="563"/>
        <v>0</v>
      </c>
      <c r="BD998" s="49">
        <f t="shared" si="564"/>
        <v>0</v>
      </c>
      <c r="BE998" s="49">
        <f t="shared" si="565"/>
        <v>4273.709191910958</v>
      </c>
      <c r="BF998" s="49">
        <f t="shared" si="566"/>
        <v>3285.9669569522798</v>
      </c>
      <c r="BG998" s="49">
        <f t="shared" si="567"/>
        <v>4316.9819749484168</v>
      </c>
      <c r="BH998" s="72">
        <f t="shared" si="568"/>
        <v>11876.658123811656</v>
      </c>
      <c r="BI998" s="49">
        <f>VLOOKUP(A998,'1_12'!A:O,15,0)</f>
        <v>6879.88</v>
      </c>
      <c r="BJ998" s="73">
        <f t="shared" si="569"/>
        <v>4996.7781238116559</v>
      </c>
      <c r="BK998" s="50">
        <f t="shared" si="570"/>
        <v>9.4296482574464761E-3</v>
      </c>
    </row>
    <row r="999" spans="1:63" x14ac:dyDescent="0.3">
      <c r="A999" s="77" t="s">
        <v>2027</v>
      </c>
      <c r="B999" s="77" t="s">
        <v>745</v>
      </c>
      <c r="C999" s="77">
        <f>VLOOKUP(B999,Площадь!D:E,2,0)</f>
        <v>62</v>
      </c>
      <c r="D999" s="113"/>
      <c r="E999">
        <v>31</v>
      </c>
      <c r="F999">
        <v>28</v>
      </c>
      <c r="G999">
        <v>31</v>
      </c>
      <c r="H999">
        <v>30</v>
      </c>
      <c r="I999">
        <v>31</v>
      </c>
      <c r="J999">
        <v>30</v>
      </c>
      <c r="K999">
        <v>31</v>
      </c>
      <c r="L999">
        <v>31</v>
      </c>
      <c r="M999">
        <v>30</v>
      </c>
      <c r="N999">
        <v>31</v>
      </c>
      <c r="O999">
        <v>30</v>
      </c>
      <c r="P999">
        <v>31</v>
      </c>
      <c r="Q999">
        <f t="shared" ref="Q999:Q1003" si="574">SUM(E999:P999)</f>
        <v>365</v>
      </c>
      <c r="R999" s="50">
        <f>VLOOKUP(B999,'Общие показания'!A:H,8,0)</f>
        <v>0.34593116014147701</v>
      </c>
      <c r="S999" s="50">
        <f>VLOOKUP(B999,'Общие показания'!A:P,16,0)</f>
        <v>0</v>
      </c>
      <c r="T999" s="50">
        <f t="shared" si="540"/>
        <v>0</v>
      </c>
      <c r="U999" s="50">
        <f t="shared" si="541"/>
        <v>0</v>
      </c>
      <c r="V999" s="50">
        <f t="shared" si="542"/>
        <v>0</v>
      </c>
      <c r="W999" s="50">
        <f t="shared" si="543"/>
        <v>0.34593116014147701</v>
      </c>
      <c r="X999" s="50">
        <f t="shared" si="544"/>
        <v>0</v>
      </c>
      <c r="Y999" s="50"/>
      <c r="Z999" s="50"/>
      <c r="AA999" s="50"/>
      <c r="AB999" s="50"/>
      <c r="AC999" s="50"/>
      <c r="AD999" s="50">
        <f t="shared" si="545"/>
        <v>0</v>
      </c>
      <c r="AE999" s="50">
        <f t="shared" si="546"/>
        <v>0</v>
      </c>
      <c r="AF999" s="50">
        <f t="shared" si="547"/>
        <v>0</v>
      </c>
      <c r="AG999" s="50">
        <f t="shared" si="548"/>
        <v>0</v>
      </c>
      <c r="AI999" s="50">
        <f t="shared" si="549"/>
        <v>0</v>
      </c>
      <c r="AJ999" s="50">
        <f t="shared" si="550"/>
        <v>0</v>
      </c>
      <c r="AK999" s="50">
        <f t="shared" si="551"/>
        <v>0</v>
      </c>
      <c r="AL999" s="50">
        <f t="shared" si="552"/>
        <v>0.70211234216509477</v>
      </c>
      <c r="AR999" s="50">
        <f t="shared" si="553"/>
        <v>0.92353247038073183</v>
      </c>
      <c r="AS999" s="50">
        <f t="shared" si="554"/>
        <v>0.82658448764400383</v>
      </c>
      <c r="AT999" s="50">
        <f t="shared" si="555"/>
        <v>1.1351042192119065</v>
      </c>
      <c r="AV999" s="49">
        <f t="shared" si="556"/>
        <v>0</v>
      </c>
      <c r="AW999" s="49">
        <f t="shared" si="557"/>
        <v>0</v>
      </c>
      <c r="AX999" s="49">
        <f t="shared" si="558"/>
        <v>0</v>
      </c>
      <c r="AY999" s="49">
        <f t="shared" si="559"/>
        <v>2813.326055851669</v>
      </c>
      <c r="AZ999" s="49">
        <f t="shared" si="560"/>
        <v>0</v>
      </c>
      <c r="BA999" s="49">
        <f t="shared" si="561"/>
        <v>0</v>
      </c>
      <c r="BB999" s="49">
        <f t="shared" si="562"/>
        <v>0</v>
      </c>
      <c r="BC999" s="49">
        <f t="shared" si="563"/>
        <v>0</v>
      </c>
      <c r="BD999" s="49">
        <f t="shared" si="564"/>
        <v>0</v>
      </c>
      <c r="BE999" s="49">
        <f t="shared" si="565"/>
        <v>2479.0936221912216</v>
      </c>
      <c r="BF999" s="49">
        <f t="shared" si="566"/>
        <v>2218.8503352520584</v>
      </c>
      <c r="BG999" s="49">
        <f t="shared" si="567"/>
        <v>3047.0283618836734</v>
      </c>
      <c r="BH999" s="72">
        <f t="shared" si="568"/>
        <v>10558.298375178621</v>
      </c>
      <c r="BI999" s="49">
        <f>VLOOKUP(A999,'1_12'!A:O,15,0)</f>
        <v>23966.01</v>
      </c>
      <c r="BJ999" s="73">
        <f t="shared" si="569"/>
        <v>-13407.711624821377</v>
      </c>
      <c r="BK999" s="50">
        <f t="shared" si="570"/>
        <v>5.2866460746548568E-3</v>
      </c>
    </row>
    <row r="1000" spans="1:63" x14ac:dyDescent="0.3">
      <c r="A1000" s="77" t="s">
        <v>1527</v>
      </c>
      <c r="B1000" s="77" t="s">
        <v>1237</v>
      </c>
      <c r="C1000" s="77">
        <f>VLOOKUP(B1000,Площадь!D:E,2,0)</f>
        <v>32.5</v>
      </c>
      <c r="D1000" s="113"/>
      <c r="E1000">
        <v>31</v>
      </c>
      <c r="F1000">
        <v>28</v>
      </c>
      <c r="G1000">
        <v>31</v>
      </c>
      <c r="H1000">
        <v>30</v>
      </c>
      <c r="I1000">
        <v>31</v>
      </c>
      <c r="J1000">
        <v>30</v>
      </c>
      <c r="K1000">
        <v>31</v>
      </c>
      <c r="L1000">
        <v>31</v>
      </c>
      <c r="M1000">
        <v>30</v>
      </c>
      <c r="N1000">
        <v>31</v>
      </c>
      <c r="O1000">
        <v>30</v>
      </c>
      <c r="P1000">
        <v>31</v>
      </c>
      <c r="Q1000">
        <f t="shared" si="574"/>
        <v>365</v>
      </c>
      <c r="R1000" s="50">
        <f>VLOOKUP(B1000,'Общие показания'!A:H,8,0)</f>
        <v>0.18133488233222583</v>
      </c>
      <c r="S1000" s="50">
        <f>VLOOKUP(B1000,'Общие показания'!A:P,16,0)</f>
        <v>1.6436651176677737</v>
      </c>
      <c r="T1000" s="50">
        <f t="shared" si="540"/>
        <v>0</v>
      </c>
      <c r="U1000" s="50">
        <f t="shared" si="541"/>
        <v>0</v>
      </c>
      <c r="V1000" s="50">
        <f t="shared" si="542"/>
        <v>0</v>
      </c>
      <c r="W1000" s="50">
        <f t="shared" si="543"/>
        <v>0.18133488233222583</v>
      </c>
      <c r="X1000" s="50">
        <f t="shared" si="544"/>
        <v>0</v>
      </c>
      <c r="Y1000" s="50"/>
      <c r="Z1000" s="50"/>
      <c r="AA1000" s="50"/>
      <c r="AB1000" s="50"/>
      <c r="AC1000" s="50"/>
      <c r="AD1000" s="50">
        <f t="shared" si="545"/>
        <v>0.63709732833263444</v>
      </c>
      <c r="AE1000" s="50">
        <f t="shared" si="546"/>
        <v>0.44349127050861847</v>
      </c>
      <c r="AF1000" s="50">
        <f t="shared" si="547"/>
        <v>0.56307651882652088</v>
      </c>
      <c r="AG1000" s="50">
        <f t="shared" si="548"/>
        <v>0</v>
      </c>
      <c r="AI1000" s="50">
        <f t="shared" si="549"/>
        <v>0</v>
      </c>
      <c r="AJ1000" s="50">
        <f t="shared" si="550"/>
        <v>0</v>
      </c>
      <c r="AK1000" s="50">
        <f t="shared" si="551"/>
        <v>0</v>
      </c>
      <c r="AL1000" s="50">
        <f t="shared" si="552"/>
        <v>0.36804276000589647</v>
      </c>
      <c r="AR1000" s="50">
        <f t="shared" si="553"/>
        <v>0.48410976269957717</v>
      </c>
      <c r="AS1000" s="50">
        <f t="shared" si="554"/>
        <v>0.43329025561984069</v>
      </c>
      <c r="AT1000" s="50">
        <f t="shared" si="555"/>
        <v>0.59501430845785419</v>
      </c>
      <c r="AV1000" s="49">
        <f t="shared" si="556"/>
        <v>0</v>
      </c>
      <c r="AW1000" s="49">
        <f t="shared" si="557"/>
        <v>0</v>
      </c>
      <c r="AX1000" s="49">
        <f t="shared" si="558"/>
        <v>0</v>
      </c>
      <c r="AY1000" s="49">
        <f t="shared" si="559"/>
        <v>1474.7273679867619</v>
      </c>
      <c r="AZ1000" s="49">
        <f t="shared" si="560"/>
        <v>0</v>
      </c>
      <c r="BA1000" s="49">
        <f t="shared" si="561"/>
        <v>0</v>
      </c>
      <c r="BB1000" s="49">
        <f t="shared" si="562"/>
        <v>0</v>
      </c>
      <c r="BC1000" s="49">
        <f t="shared" si="563"/>
        <v>0</v>
      </c>
      <c r="BD1000" s="49">
        <f t="shared" si="564"/>
        <v>0</v>
      </c>
      <c r="BE1000" s="49">
        <f t="shared" si="565"/>
        <v>3009.7234668832275</v>
      </c>
      <c r="BF1000" s="49">
        <f t="shared" si="566"/>
        <v>2353.5972574781908</v>
      </c>
      <c r="BG1000" s="49">
        <f t="shared" si="567"/>
        <v>3108.7326931290854</v>
      </c>
      <c r="BH1000" s="72">
        <f t="shared" si="568"/>
        <v>9946.7807854772655</v>
      </c>
      <c r="BI1000" s="49">
        <f>VLOOKUP(A1000,'1_12'!A:O,15,0)</f>
        <v>12562.829999999998</v>
      </c>
      <c r="BJ1000" s="73">
        <f t="shared" si="569"/>
        <v>-2616.0492145227327</v>
      </c>
      <c r="BK1000" s="50">
        <f t="shared" si="570"/>
        <v>9.5011720173927387E-3</v>
      </c>
    </row>
    <row r="1001" spans="1:63" x14ac:dyDescent="0.3">
      <c r="A1001" s="77" t="s">
        <v>1431</v>
      </c>
      <c r="B1001" s="77" t="s">
        <v>709</v>
      </c>
      <c r="C1001" s="77">
        <f>VLOOKUP(B1001,Площадь!D:E,2,0)</f>
        <v>33.700000000000003</v>
      </c>
      <c r="D1001" s="113"/>
      <c r="E1001">
        <v>31</v>
      </c>
      <c r="F1001">
        <v>28</v>
      </c>
      <c r="G1001">
        <v>31</v>
      </c>
      <c r="H1001">
        <v>30</v>
      </c>
      <c r="I1001">
        <v>31</v>
      </c>
      <c r="J1001">
        <v>30</v>
      </c>
      <c r="K1001">
        <v>31</v>
      </c>
      <c r="L1001">
        <v>31</v>
      </c>
      <c r="M1001">
        <v>30</v>
      </c>
      <c r="N1001">
        <v>31</v>
      </c>
      <c r="O1001">
        <v>30</v>
      </c>
      <c r="P1001">
        <v>31</v>
      </c>
      <c r="Q1001">
        <f t="shared" si="574"/>
        <v>365</v>
      </c>
      <c r="R1001" s="50">
        <f>VLOOKUP(B1001,'Общие показания'!A:H,8,0)</f>
        <v>0.18803032414141574</v>
      </c>
      <c r="S1001" s="50">
        <f>VLOOKUP(B1001,'Общие показания'!A:P,16,0)</f>
        <v>1.1019696758585846</v>
      </c>
      <c r="T1001" s="50">
        <f t="shared" si="540"/>
        <v>0</v>
      </c>
      <c r="U1001" s="50">
        <f t="shared" si="541"/>
        <v>0</v>
      </c>
      <c r="V1001" s="50">
        <f t="shared" si="542"/>
        <v>0</v>
      </c>
      <c r="W1001" s="50">
        <f t="shared" si="543"/>
        <v>0.18803032414141574</v>
      </c>
      <c r="X1001" s="50">
        <f t="shared" si="544"/>
        <v>0</v>
      </c>
      <c r="Y1001" s="50"/>
      <c r="Z1001" s="50"/>
      <c r="AA1001" s="50"/>
      <c r="AB1001" s="50"/>
      <c r="AC1001" s="50"/>
      <c r="AD1001" s="50">
        <f t="shared" si="545"/>
        <v>0.42713198013793219</v>
      </c>
      <c r="AE1001" s="50">
        <f t="shared" si="546"/>
        <v>0.29733181434302092</v>
      </c>
      <c r="AF1001" s="50">
        <f t="shared" si="547"/>
        <v>0.37750588137763158</v>
      </c>
      <c r="AG1001" s="50">
        <f t="shared" si="548"/>
        <v>0</v>
      </c>
      <c r="AI1001" s="50">
        <f t="shared" si="549"/>
        <v>0</v>
      </c>
      <c r="AJ1001" s="50">
        <f t="shared" si="550"/>
        <v>0</v>
      </c>
      <c r="AK1001" s="50">
        <f t="shared" si="551"/>
        <v>0</v>
      </c>
      <c r="AL1001" s="50">
        <f t="shared" si="552"/>
        <v>0.38163203114457578</v>
      </c>
      <c r="AR1001" s="50">
        <f t="shared" si="553"/>
        <v>0.50198458470694629</v>
      </c>
      <c r="AS1001" s="50">
        <f t="shared" si="554"/>
        <v>0.44928866505811182</v>
      </c>
      <c r="AT1001" s="50">
        <f t="shared" si="555"/>
        <v>0.61698406753937507</v>
      </c>
      <c r="AV1001" s="49">
        <f t="shared" si="556"/>
        <v>0</v>
      </c>
      <c r="AW1001" s="49">
        <f t="shared" si="557"/>
        <v>0</v>
      </c>
      <c r="AX1001" s="49">
        <f t="shared" si="558"/>
        <v>0</v>
      </c>
      <c r="AY1001" s="49">
        <f t="shared" si="559"/>
        <v>1529.1788400355042</v>
      </c>
      <c r="AZ1001" s="49">
        <f t="shared" si="560"/>
        <v>0</v>
      </c>
      <c r="BA1001" s="49">
        <f t="shared" si="561"/>
        <v>0</v>
      </c>
      <c r="BB1001" s="49">
        <f t="shared" si="562"/>
        <v>0</v>
      </c>
      <c r="BC1001" s="49">
        <f t="shared" si="563"/>
        <v>0</v>
      </c>
      <c r="BD1001" s="49">
        <f t="shared" si="564"/>
        <v>0</v>
      </c>
      <c r="BE1001" s="49">
        <f t="shared" si="565"/>
        <v>2494.083342006998</v>
      </c>
      <c r="BF1001" s="49">
        <f t="shared" si="566"/>
        <v>2004.1981500852248</v>
      </c>
      <c r="BG1001" s="49">
        <f t="shared" si="567"/>
        <v>2669.5690392748561</v>
      </c>
      <c r="BH1001" s="72">
        <f t="shared" si="568"/>
        <v>8697.0293714025829</v>
      </c>
      <c r="BI1001" s="49">
        <f>VLOOKUP(A1001,'1_12'!A:O,15,0)</f>
        <v>13026.69</v>
      </c>
      <c r="BJ1001" s="73">
        <f t="shared" si="569"/>
        <v>-4329.6606285974176</v>
      </c>
      <c r="BK1001" s="50">
        <f t="shared" si="570"/>
        <v>8.0115958171340495E-3</v>
      </c>
    </row>
    <row r="1002" spans="1:63" x14ac:dyDescent="0.3">
      <c r="A1002" s="77" t="s">
        <v>2163</v>
      </c>
      <c r="B1002" s="77" t="s">
        <v>287</v>
      </c>
      <c r="C1002" s="77">
        <f>VLOOKUP(B1002,Площадь!D:E,2,0)</f>
        <v>55.7</v>
      </c>
      <c r="D1002" s="113"/>
      <c r="E1002">
        <v>31</v>
      </c>
      <c r="F1002">
        <v>28</v>
      </c>
      <c r="G1002">
        <v>31</v>
      </c>
      <c r="H1002">
        <v>30</v>
      </c>
      <c r="I1002">
        <v>31</v>
      </c>
      <c r="J1002">
        <v>30</v>
      </c>
      <c r="K1002">
        <v>31</v>
      </c>
      <c r="L1002">
        <v>31</v>
      </c>
      <c r="M1002">
        <v>30</v>
      </c>
      <c r="N1002">
        <v>31</v>
      </c>
      <c r="O1002">
        <v>30</v>
      </c>
      <c r="P1002">
        <v>31</v>
      </c>
      <c r="Q1002">
        <f t="shared" si="574"/>
        <v>365</v>
      </c>
      <c r="R1002" s="50">
        <f>VLOOKUP(B1002,'Общие показания'!A:H,8,0)</f>
        <v>0</v>
      </c>
      <c r="S1002" s="50">
        <f>VLOOKUP(B1002,'Общие показания'!A:P,16,0)</f>
        <v>4.7000000000000597E-2</v>
      </c>
      <c r="T1002" s="50">
        <f t="shared" si="540"/>
        <v>0</v>
      </c>
      <c r="U1002" s="50">
        <f t="shared" si="541"/>
        <v>0</v>
      </c>
      <c r="V1002" s="50">
        <f t="shared" si="542"/>
        <v>0</v>
      </c>
      <c r="W1002" s="50">
        <f t="shared" si="543"/>
        <v>0</v>
      </c>
      <c r="X1002" s="50">
        <f t="shared" si="544"/>
        <v>0</v>
      </c>
      <c r="Y1002" s="50"/>
      <c r="Z1002" s="50"/>
      <c r="AA1002" s="50"/>
      <c r="AB1002" s="50"/>
      <c r="AC1002" s="50"/>
      <c r="AD1002" s="50">
        <f t="shared" si="545"/>
        <v>1.8217563973202573E-2</v>
      </c>
      <c r="AE1002" s="50">
        <f t="shared" si="546"/>
        <v>1.2681469899100488E-2</v>
      </c>
      <c r="AF1002" s="50">
        <f t="shared" si="547"/>
        <v>1.6100966127697541E-2</v>
      </c>
      <c r="AG1002" s="50">
        <f t="shared" si="548"/>
        <v>0</v>
      </c>
      <c r="AI1002" s="50">
        <f t="shared" si="549"/>
        <v>0</v>
      </c>
      <c r="AJ1002" s="50">
        <f t="shared" si="550"/>
        <v>0</v>
      </c>
      <c r="AK1002" s="50">
        <f t="shared" si="551"/>
        <v>0</v>
      </c>
      <c r="AL1002" s="50">
        <f t="shared" si="552"/>
        <v>0.63076866868702874</v>
      </c>
      <c r="AR1002" s="50">
        <f t="shared" si="553"/>
        <v>0.8296896548420446</v>
      </c>
      <c r="AS1002" s="50">
        <f t="shared" si="554"/>
        <v>0.74259283809308085</v>
      </c>
      <c r="AT1002" s="50">
        <f t="shared" si="555"/>
        <v>1.0197629840339224</v>
      </c>
      <c r="AV1002" s="49">
        <f t="shared" si="556"/>
        <v>0</v>
      </c>
      <c r="AW1002" s="49">
        <f t="shared" si="557"/>
        <v>0</v>
      </c>
      <c r="AX1002" s="49">
        <f t="shared" si="558"/>
        <v>0</v>
      </c>
      <c r="AY1002" s="49">
        <f t="shared" si="559"/>
        <v>1693.2101834767125</v>
      </c>
      <c r="AZ1002" s="49">
        <f t="shared" si="560"/>
        <v>0</v>
      </c>
      <c r="BA1002" s="49">
        <f t="shared" si="561"/>
        <v>0</v>
      </c>
      <c r="BB1002" s="49">
        <f t="shared" si="562"/>
        <v>0</v>
      </c>
      <c r="BC1002" s="49">
        <f t="shared" si="563"/>
        <v>0</v>
      </c>
      <c r="BD1002" s="49">
        <f t="shared" si="564"/>
        <v>0</v>
      </c>
      <c r="BE1002" s="49">
        <f t="shared" si="565"/>
        <v>2276.0882218988972</v>
      </c>
      <c r="BF1002" s="49">
        <f t="shared" si="566"/>
        <v>2027.4281414018919</v>
      </c>
      <c r="BG1002" s="49">
        <f t="shared" si="567"/>
        <v>2780.6317532558464</v>
      </c>
      <c r="BH1002" s="72">
        <f t="shared" si="568"/>
        <v>8777.3583000333474</v>
      </c>
      <c r="BI1002" s="49">
        <f>VLOOKUP(A1002,'1_12'!A:O,15,0)</f>
        <v>21530.699999999997</v>
      </c>
      <c r="BJ1002" s="73">
        <f t="shared" si="569"/>
        <v>-12753.34169996665</v>
      </c>
      <c r="BK1002" s="50">
        <f t="shared" si="570"/>
        <v>4.8920020132496665E-3</v>
      </c>
    </row>
    <row r="1003" spans="1:63" x14ac:dyDescent="0.3">
      <c r="A1003" s="77" t="s">
        <v>1999</v>
      </c>
      <c r="B1003" s="77" t="s">
        <v>1029</v>
      </c>
      <c r="C1003" s="77">
        <f>VLOOKUP(B1003,Площадь!D:E,2,0)</f>
        <v>59</v>
      </c>
      <c r="D1003" s="114"/>
      <c r="E1003">
        <v>31</v>
      </c>
      <c r="F1003">
        <v>28</v>
      </c>
      <c r="G1003">
        <v>31</v>
      </c>
      <c r="H1003">
        <v>30</v>
      </c>
      <c r="I1003">
        <v>31</v>
      </c>
      <c r="J1003">
        <v>30</v>
      </c>
      <c r="K1003">
        <v>31</v>
      </c>
      <c r="L1003">
        <v>31</v>
      </c>
      <c r="M1003">
        <v>30</v>
      </c>
      <c r="N1003">
        <v>31</v>
      </c>
      <c r="O1003">
        <v>30</v>
      </c>
      <c r="P1003">
        <v>31</v>
      </c>
      <c r="Q1003">
        <f t="shared" si="574"/>
        <v>365</v>
      </c>
      <c r="R1003" s="50">
        <f>VLOOKUP(B1003,'Общие показания'!A:H,8,0)</f>
        <v>0.3291925556185023</v>
      </c>
      <c r="S1003" s="50">
        <f>VLOOKUP(B1003,'Общие показания'!A:P,16,0)</f>
        <v>2.6328074443814948</v>
      </c>
      <c r="T1003" s="50">
        <f t="shared" si="540"/>
        <v>0</v>
      </c>
      <c r="U1003" s="50">
        <f t="shared" si="541"/>
        <v>0</v>
      </c>
      <c r="V1003" s="50">
        <f t="shared" si="542"/>
        <v>0</v>
      </c>
      <c r="W1003" s="50">
        <f t="shared" si="543"/>
        <v>0.3291925556185023</v>
      </c>
      <c r="X1003" s="50">
        <f t="shared" si="544"/>
        <v>0</v>
      </c>
      <c r="Y1003" s="50"/>
      <c r="Z1003" s="50"/>
      <c r="AA1003" s="50"/>
      <c r="AB1003" s="50"/>
      <c r="AC1003" s="50"/>
      <c r="AD1003" s="50">
        <f t="shared" si="545"/>
        <v>1.0204965541945372</v>
      </c>
      <c r="AE1003" s="50">
        <f t="shared" si="546"/>
        <v>0.71038017778832308</v>
      </c>
      <c r="AF1003" s="50">
        <f t="shared" si="547"/>
        <v>0.90193071239863476</v>
      </c>
      <c r="AG1003" s="50">
        <f t="shared" si="548"/>
        <v>0</v>
      </c>
      <c r="AI1003" s="50">
        <f t="shared" si="549"/>
        <v>0</v>
      </c>
      <c r="AJ1003" s="50">
        <f t="shared" si="550"/>
        <v>0</v>
      </c>
      <c r="AK1003" s="50">
        <f t="shared" si="551"/>
        <v>0</v>
      </c>
      <c r="AL1003" s="50">
        <f t="shared" si="552"/>
        <v>0.66813916431839671</v>
      </c>
      <c r="AR1003" s="50">
        <f t="shared" si="553"/>
        <v>0.87884541536230931</v>
      </c>
      <c r="AS1003" s="50">
        <f t="shared" si="554"/>
        <v>0.78658846404832627</v>
      </c>
      <c r="AT1003" s="50">
        <f t="shared" si="555"/>
        <v>1.0801798215081047</v>
      </c>
      <c r="AV1003" s="49">
        <f t="shared" si="556"/>
        <v>0</v>
      </c>
      <c r="AW1003" s="49">
        <f t="shared" si="557"/>
        <v>0</v>
      </c>
      <c r="AX1003" s="49">
        <f t="shared" si="558"/>
        <v>0</v>
      </c>
      <c r="AY1003" s="49">
        <f t="shared" si="559"/>
        <v>2677.1973757298142</v>
      </c>
      <c r="AZ1003" s="49">
        <f t="shared" si="560"/>
        <v>0</v>
      </c>
      <c r="BA1003" s="49">
        <f t="shared" si="561"/>
        <v>0</v>
      </c>
      <c r="BB1003" s="49">
        <f t="shared" si="562"/>
        <v>0</v>
      </c>
      <c r="BC1003" s="49">
        <f t="shared" si="563"/>
        <v>0</v>
      </c>
      <c r="BD1003" s="49">
        <f t="shared" si="564"/>
        <v>0</v>
      </c>
      <c r="BE1003" s="49">
        <f t="shared" si="565"/>
        <v>5098.517609399617</v>
      </c>
      <c r="BF1003" s="49">
        <f t="shared" si="566"/>
        <v>4018.4027434006284</v>
      </c>
      <c r="BG1003" s="49">
        <f t="shared" si="567"/>
        <v>5320.6982327978949</v>
      </c>
      <c r="BH1003" s="72">
        <f t="shared" si="568"/>
        <v>17114.815961327953</v>
      </c>
      <c r="BI1003" s="49">
        <f>VLOOKUP(A1003,'1_12'!A:O,15,0)</f>
        <v>25340.390000000007</v>
      </c>
      <c r="BJ1003" s="73">
        <f t="shared" si="569"/>
        <v>-8225.5740386720536</v>
      </c>
      <c r="BK1003" s="50">
        <f t="shared" si="570"/>
        <v>9.0053006571145979E-3</v>
      </c>
    </row>
    <row r="1004" spans="1:63" x14ac:dyDescent="0.3">
      <c r="A1004" s="77" t="s">
        <v>1411</v>
      </c>
      <c r="B1004" s="77" t="s">
        <v>752</v>
      </c>
      <c r="C1004" s="77">
        <f>VLOOKUP(B1004,Площадь!D:E,2,0)</f>
        <v>39.299999999999997</v>
      </c>
      <c r="D1004" s="113"/>
      <c r="E1004">
        <v>31</v>
      </c>
      <c r="F1004">
        <v>28</v>
      </c>
      <c r="G1004">
        <v>31</v>
      </c>
      <c r="H1004">
        <v>30</v>
      </c>
      <c r="I1004">
        <v>31</v>
      </c>
      <c r="J1004">
        <v>30</v>
      </c>
      <c r="K1004">
        <v>31</v>
      </c>
      <c r="L1004">
        <v>31</v>
      </c>
      <c r="M1004">
        <v>30</v>
      </c>
      <c r="N1004">
        <v>31</v>
      </c>
      <c r="O1004">
        <v>30</v>
      </c>
      <c r="P1004">
        <v>31</v>
      </c>
      <c r="Q1004">
        <f t="shared" ref="Q1004:Q1009" si="575">SUM(E1004:P1004)</f>
        <v>365</v>
      </c>
      <c r="R1004" s="50">
        <f>VLOOKUP(B1004,'Общие показания'!A:H,8,0)</f>
        <v>0.21927571925096845</v>
      </c>
      <c r="S1004" s="50">
        <f>VLOOKUP(B1004,'Общие показания'!A:P,16,0)</f>
        <v>0.78072428074903155</v>
      </c>
      <c r="T1004" s="50">
        <f t="shared" si="540"/>
        <v>0</v>
      </c>
      <c r="U1004" s="50">
        <f t="shared" si="541"/>
        <v>0</v>
      </c>
      <c r="V1004" s="50">
        <f t="shared" si="542"/>
        <v>0</v>
      </c>
      <c r="W1004" s="50">
        <f t="shared" si="543"/>
        <v>0.21927571925096845</v>
      </c>
      <c r="X1004" s="50">
        <f t="shared" si="544"/>
        <v>0</v>
      </c>
      <c r="Y1004" s="50"/>
      <c r="Z1004" s="50"/>
      <c r="AA1004" s="50"/>
      <c r="AB1004" s="50"/>
      <c r="AC1004" s="50"/>
      <c r="AD1004" s="50">
        <f t="shared" si="545"/>
        <v>0.30261477723357166</v>
      </c>
      <c r="AE1004" s="50">
        <f t="shared" si="546"/>
        <v>0.21065386097479991</v>
      </c>
      <c r="AF1004" s="50">
        <f t="shared" si="547"/>
        <v>0.26745564254066007</v>
      </c>
      <c r="AG1004" s="50">
        <f t="shared" si="548"/>
        <v>0</v>
      </c>
      <c r="AI1004" s="50">
        <f t="shared" si="549"/>
        <v>0</v>
      </c>
      <c r="AJ1004" s="50">
        <f t="shared" si="550"/>
        <v>0</v>
      </c>
      <c r="AK1004" s="50">
        <f t="shared" si="551"/>
        <v>0</v>
      </c>
      <c r="AL1004" s="50">
        <f t="shared" si="552"/>
        <v>0.44504862979174553</v>
      </c>
      <c r="AR1004" s="50">
        <f t="shared" si="553"/>
        <v>0.5854004207413348</v>
      </c>
      <c r="AS1004" s="50">
        <f t="shared" si="554"/>
        <v>0.52394790910337663</v>
      </c>
      <c r="AT1004" s="50">
        <f t="shared" si="555"/>
        <v>0.71950960991980517</v>
      </c>
      <c r="AV1004" s="49">
        <f t="shared" si="556"/>
        <v>0</v>
      </c>
      <c r="AW1004" s="49">
        <f t="shared" si="557"/>
        <v>0</v>
      </c>
      <c r="AX1004" s="49">
        <f t="shared" si="558"/>
        <v>0</v>
      </c>
      <c r="AY1004" s="49">
        <f t="shared" si="559"/>
        <v>1783.2857095962997</v>
      </c>
      <c r="AZ1004" s="49">
        <f t="shared" si="560"/>
        <v>0</v>
      </c>
      <c r="BA1004" s="49">
        <f t="shared" si="561"/>
        <v>0</v>
      </c>
      <c r="BB1004" s="49">
        <f t="shared" si="562"/>
        <v>0</v>
      </c>
      <c r="BC1004" s="49">
        <f t="shared" si="563"/>
        <v>0</v>
      </c>
      <c r="BD1004" s="49">
        <f t="shared" si="564"/>
        <v>0</v>
      </c>
      <c r="BE1004" s="49">
        <f t="shared" si="565"/>
        <v>2383.7524768359199</v>
      </c>
      <c r="BF1004" s="49">
        <f t="shared" si="566"/>
        <v>1971.9356075270539</v>
      </c>
      <c r="BG1004" s="49">
        <f t="shared" si="567"/>
        <v>2649.3700450947749</v>
      </c>
      <c r="BH1004" s="72">
        <f t="shared" si="568"/>
        <v>8788.3438390540487</v>
      </c>
      <c r="BI1004" s="49">
        <f>VLOOKUP(A1004,'1_12'!A:O,15,0)</f>
        <v>15191.37</v>
      </c>
      <c r="BJ1004" s="73">
        <f t="shared" si="569"/>
        <v>-6403.0261609459521</v>
      </c>
      <c r="BK1004" s="50">
        <f t="shared" si="570"/>
        <v>6.9421258896443221E-3</v>
      </c>
    </row>
    <row r="1005" spans="1:63" x14ac:dyDescent="0.3">
      <c r="A1005" s="77" t="s">
        <v>1422</v>
      </c>
      <c r="B1005" s="77" t="s">
        <v>710</v>
      </c>
      <c r="C1005" s="77">
        <f>VLOOKUP(B1005,Площадь!D:E,2,0)</f>
        <v>32.1</v>
      </c>
      <c r="D1005" s="113"/>
      <c r="E1005">
        <v>31</v>
      </c>
      <c r="F1005">
        <v>28</v>
      </c>
      <c r="G1005">
        <v>31</v>
      </c>
      <c r="H1005">
        <v>30</v>
      </c>
      <c r="I1005">
        <v>31</v>
      </c>
      <c r="J1005">
        <v>30</v>
      </c>
      <c r="K1005">
        <v>31</v>
      </c>
      <c r="L1005">
        <v>31</v>
      </c>
      <c r="M1005">
        <v>30</v>
      </c>
      <c r="N1005">
        <v>31</v>
      </c>
      <c r="O1005">
        <v>30</v>
      </c>
      <c r="P1005">
        <v>31</v>
      </c>
      <c r="Q1005">
        <f t="shared" si="575"/>
        <v>365</v>
      </c>
      <c r="R1005" s="50">
        <f>VLOOKUP(B1005,'Общие показания'!A:H,8,0)</f>
        <v>0.121</v>
      </c>
      <c r="S1005" s="50">
        <f>VLOOKUP(B1005,'Общие показания'!A:P,16,0)</f>
        <v>0.11299999999999999</v>
      </c>
      <c r="T1005" s="50">
        <f t="shared" si="540"/>
        <v>0</v>
      </c>
      <c r="U1005" s="50">
        <f t="shared" si="541"/>
        <v>0</v>
      </c>
      <c r="V1005" s="50">
        <f t="shared" si="542"/>
        <v>0</v>
      </c>
      <c r="W1005" s="50">
        <f t="shared" si="543"/>
        <v>0.121</v>
      </c>
      <c r="X1005" s="50">
        <f t="shared" si="544"/>
        <v>0</v>
      </c>
      <c r="Y1005" s="50"/>
      <c r="Z1005" s="50"/>
      <c r="AA1005" s="50"/>
      <c r="AB1005" s="50"/>
      <c r="AC1005" s="50"/>
      <c r="AD1005" s="50">
        <f t="shared" si="545"/>
        <v>4.3799675084507751E-2</v>
      </c>
      <c r="AE1005" s="50">
        <f t="shared" si="546"/>
        <v>3.0489491459539077E-2</v>
      </c>
      <c r="AF1005" s="50">
        <f t="shared" si="547"/>
        <v>3.8710833455953164E-2</v>
      </c>
      <c r="AG1005" s="50">
        <f t="shared" si="548"/>
        <v>0</v>
      </c>
      <c r="AI1005" s="50">
        <f t="shared" si="549"/>
        <v>0</v>
      </c>
      <c r="AJ1005" s="50">
        <f t="shared" si="550"/>
        <v>0</v>
      </c>
      <c r="AK1005" s="50">
        <f t="shared" si="551"/>
        <v>0</v>
      </c>
      <c r="AL1005" s="50">
        <f t="shared" si="552"/>
        <v>0.36351300295967004</v>
      </c>
      <c r="AR1005" s="50">
        <f t="shared" si="553"/>
        <v>0.47815148869712087</v>
      </c>
      <c r="AS1005" s="50">
        <f t="shared" si="554"/>
        <v>0.42795745247375039</v>
      </c>
      <c r="AT1005" s="50">
        <f t="shared" si="555"/>
        <v>0.58769105543068068</v>
      </c>
      <c r="AV1005" s="49">
        <f t="shared" si="556"/>
        <v>0</v>
      </c>
      <c r="AW1005" s="49">
        <f t="shared" si="557"/>
        <v>0</v>
      </c>
      <c r="AX1005" s="49">
        <f t="shared" si="558"/>
        <v>0</v>
      </c>
      <c r="AY1005" s="49">
        <f t="shared" si="559"/>
        <v>1300.60732462482</v>
      </c>
      <c r="AZ1005" s="49">
        <f t="shared" si="560"/>
        <v>0</v>
      </c>
      <c r="BA1005" s="49">
        <f t="shared" si="561"/>
        <v>0</v>
      </c>
      <c r="BB1005" s="49">
        <f t="shared" si="562"/>
        <v>0</v>
      </c>
      <c r="BC1005" s="49">
        <f t="shared" si="563"/>
        <v>0</v>
      </c>
      <c r="BD1005" s="49">
        <f t="shared" si="564"/>
        <v>0</v>
      </c>
      <c r="BE1005" s="49">
        <f t="shared" si="565"/>
        <v>1401.1048260088528</v>
      </c>
      <c r="BF1005" s="49">
        <f t="shared" si="566"/>
        <v>1230.636638416765</v>
      </c>
      <c r="BG1005" s="49">
        <f t="shared" si="567"/>
        <v>1681.4881744517245</v>
      </c>
      <c r="BH1005" s="72">
        <f t="shared" si="568"/>
        <v>5613.8369635021618</v>
      </c>
      <c r="BI1005" s="49">
        <f>VLOOKUP(A1005,'1_12'!A:O,15,0)</f>
        <v>12408.210000000003</v>
      </c>
      <c r="BJ1005" s="73">
        <f t="shared" si="569"/>
        <v>-6794.373036497841</v>
      </c>
      <c r="BK1005" s="50">
        <f t="shared" si="570"/>
        <v>5.4291614734195788E-3</v>
      </c>
    </row>
    <row r="1006" spans="1:63" x14ac:dyDescent="0.3">
      <c r="A1006" s="77" t="s">
        <v>2077</v>
      </c>
      <c r="B1006" s="77" t="s">
        <v>1203</v>
      </c>
      <c r="C1006" s="77">
        <f>VLOOKUP(B1006,Площадь!D:E,2,0)</f>
        <v>31.8</v>
      </c>
      <c r="D1006" s="113"/>
      <c r="E1006">
        <v>31</v>
      </c>
      <c r="F1006">
        <v>28</v>
      </c>
      <c r="G1006">
        <v>31</v>
      </c>
      <c r="H1006">
        <v>30</v>
      </c>
      <c r="I1006">
        <v>31</v>
      </c>
      <c r="J1006">
        <v>30</v>
      </c>
      <c r="K1006">
        <v>31</v>
      </c>
      <c r="L1006">
        <v>31</v>
      </c>
      <c r="M1006">
        <v>30</v>
      </c>
      <c r="N1006">
        <v>31</v>
      </c>
      <c r="O1006">
        <v>30</v>
      </c>
      <c r="P1006">
        <v>31</v>
      </c>
      <c r="Q1006">
        <f t="shared" si="575"/>
        <v>365</v>
      </c>
      <c r="R1006" s="50">
        <f>VLOOKUP(B1006,'Общие показания'!A:H,8,0)</f>
        <v>0.17742920794353176</v>
      </c>
      <c r="S1006" s="50">
        <f>VLOOKUP(B1006,'Общие показания'!A:P,16,0)</f>
        <v>0</v>
      </c>
      <c r="T1006" s="50">
        <f t="shared" si="540"/>
        <v>0</v>
      </c>
      <c r="U1006" s="50">
        <f t="shared" si="541"/>
        <v>0</v>
      </c>
      <c r="V1006" s="50">
        <f t="shared" si="542"/>
        <v>0</v>
      </c>
      <c r="W1006" s="50">
        <f t="shared" si="543"/>
        <v>0.17742920794353176</v>
      </c>
      <c r="X1006" s="50">
        <f t="shared" si="544"/>
        <v>0</v>
      </c>
      <c r="Y1006" s="50"/>
      <c r="Z1006" s="50"/>
      <c r="AA1006" s="50"/>
      <c r="AB1006" s="50"/>
      <c r="AC1006" s="50"/>
      <c r="AD1006" s="50">
        <f t="shared" si="545"/>
        <v>0</v>
      </c>
      <c r="AE1006" s="50">
        <f t="shared" si="546"/>
        <v>0</v>
      </c>
      <c r="AF1006" s="50">
        <f t="shared" si="547"/>
        <v>0</v>
      </c>
      <c r="AG1006" s="50">
        <f t="shared" si="548"/>
        <v>0</v>
      </c>
      <c r="AI1006" s="50">
        <f t="shared" si="549"/>
        <v>0</v>
      </c>
      <c r="AJ1006" s="50">
        <f t="shared" si="550"/>
        <v>0</v>
      </c>
      <c r="AK1006" s="50">
        <f t="shared" si="551"/>
        <v>0</v>
      </c>
      <c r="AL1006" s="50">
        <f t="shared" si="552"/>
        <v>0.36011568517500026</v>
      </c>
      <c r="AR1006" s="50">
        <f t="shared" si="553"/>
        <v>0.47368278319527862</v>
      </c>
      <c r="AS1006" s="50">
        <f t="shared" si="554"/>
        <v>0.42395785011418263</v>
      </c>
      <c r="AT1006" s="50">
        <f t="shared" si="555"/>
        <v>0.5821986156603004</v>
      </c>
      <c r="AV1006" s="49">
        <f t="shared" si="556"/>
        <v>0</v>
      </c>
      <c r="AW1006" s="49">
        <f t="shared" si="557"/>
        <v>0</v>
      </c>
      <c r="AX1006" s="49">
        <f t="shared" si="558"/>
        <v>0</v>
      </c>
      <c r="AY1006" s="49">
        <f t="shared" si="559"/>
        <v>1442.9640092916627</v>
      </c>
      <c r="AZ1006" s="49">
        <f t="shared" si="560"/>
        <v>0</v>
      </c>
      <c r="BA1006" s="49">
        <f t="shared" si="561"/>
        <v>0</v>
      </c>
      <c r="BB1006" s="49">
        <f t="shared" si="562"/>
        <v>0</v>
      </c>
      <c r="BC1006" s="49">
        <f t="shared" si="563"/>
        <v>0</v>
      </c>
      <c r="BD1006" s="49">
        <f t="shared" si="564"/>
        <v>0</v>
      </c>
      <c r="BE1006" s="49">
        <f t="shared" si="565"/>
        <v>1271.5351158980782</v>
      </c>
      <c r="BF1006" s="49">
        <f t="shared" si="566"/>
        <v>1138.0554945325073</v>
      </c>
      <c r="BG1006" s="49">
        <f t="shared" si="567"/>
        <v>1562.8306759338841</v>
      </c>
      <c r="BH1006" s="72">
        <f t="shared" si="568"/>
        <v>5415.3852956561323</v>
      </c>
      <c r="BI1006" s="49">
        <f>VLOOKUP(A1006,'1_12'!A:O,15,0)</f>
        <v>12292.199999999997</v>
      </c>
      <c r="BJ1006" s="73">
        <f t="shared" si="569"/>
        <v>-6876.8147043438648</v>
      </c>
      <c r="BK1006" s="50">
        <f t="shared" si="570"/>
        <v>5.2866460746548577E-3</v>
      </c>
    </row>
    <row r="1007" spans="1:63" x14ac:dyDescent="0.3">
      <c r="A1007" s="77" t="s">
        <v>1417</v>
      </c>
      <c r="B1007" s="77" t="s">
        <v>1100</v>
      </c>
      <c r="C1007" s="77">
        <f>VLOOKUP(B1007,Площадь!D:E,2,0)</f>
        <v>39.1</v>
      </c>
      <c r="D1007" s="113"/>
      <c r="E1007">
        <v>31</v>
      </c>
      <c r="F1007">
        <v>28</v>
      </c>
      <c r="G1007">
        <v>31</v>
      </c>
      <c r="H1007">
        <v>30</v>
      </c>
      <c r="I1007">
        <v>31</v>
      </c>
      <c r="J1007">
        <v>30</v>
      </c>
      <c r="K1007">
        <v>31</v>
      </c>
      <c r="L1007">
        <v>31</v>
      </c>
      <c r="M1007">
        <v>30</v>
      </c>
      <c r="N1007">
        <v>31</v>
      </c>
      <c r="O1007">
        <v>30</v>
      </c>
      <c r="P1007">
        <v>31</v>
      </c>
      <c r="Q1007">
        <f t="shared" si="575"/>
        <v>365</v>
      </c>
      <c r="R1007" s="50">
        <f>VLOOKUP(B1007,'Общие показания'!A:H,8,0)</f>
        <v>0.21815981228277018</v>
      </c>
      <c r="S1007" s="50">
        <f>VLOOKUP(B1007,'Общие показания'!A:P,16,0)</f>
        <v>2.9938401877172307</v>
      </c>
      <c r="T1007" s="50">
        <f t="shared" si="540"/>
        <v>0</v>
      </c>
      <c r="U1007" s="50">
        <f t="shared" si="541"/>
        <v>0</v>
      </c>
      <c r="V1007" s="50">
        <f t="shared" si="542"/>
        <v>0</v>
      </c>
      <c r="W1007" s="50">
        <f t="shared" si="543"/>
        <v>0.21815981228277018</v>
      </c>
      <c r="X1007" s="50">
        <f t="shared" si="544"/>
        <v>0</v>
      </c>
      <c r="Y1007" s="50"/>
      <c r="Z1007" s="50"/>
      <c r="AA1007" s="50"/>
      <c r="AB1007" s="50"/>
      <c r="AC1007" s="50"/>
      <c r="AD1007" s="50">
        <f t="shared" si="545"/>
        <v>1.1604356413889947</v>
      </c>
      <c r="AE1007" s="50">
        <f t="shared" si="546"/>
        <v>0.80779349411176449</v>
      </c>
      <c r="AF1007" s="50">
        <f t="shared" si="547"/>
        <v>1.0256110522164716</v>
      </c>
      <c r="AG1007" s="50">
        <f t="shared" si="548"/>
        <v>0</v>
      </c>
      <c r="AI1007" s="50">
        <f t="shared" si="549"/>
        <v>0</v>
      </c>
      <c r="AJ1007" s="50">
        <f t="shared" si="550"/>
        <v>0</v>
      </c>
      <c r="AK1007" s="50">
        <f t="shared" si="551"/>
        <v>0</v>
      </c>
      <c r="AL1007" s="50">
        <f t="shared" si="552"/>
        <v>0.4427837512686324</v>
      </c>
      <c r="AR1007" s="50">
        <f t="shared" si="553"/>
        <v>0.58242128374010671</v>
      </c>
      <c r="AS1007" s="50">
        <f t="shared" si="554"/>
        <v>0.52128150753033142</v>
      </c>
      <c r="AT1007" s="50">
        <f t="shared" si="555"/>
        <v>0.71584798340621847</v>
      </c>
      <c r="AV1007" s="49">
        <f t="shared" si="556"/>
        <v>0</v>
      </c>
      <c r="AW1007" s="49">
        <f t="shared" si="557"/>
        <v>0</v>
      </c>
      <c r="AX1007" s="49">
        <f t="shared" si="558"/>
        <v>0</v>
      </c>
      <c r="AY1007" s="49">
        <f t="shared" si="559"/>
        <v>1774.2104642548431</v>
      </c>
      <c r="AZ1007" s="49">
        <f t="shared" si="560"/>
        <v>0</v>
      </c>
      <c r="BA1007" s="49">
        <f t="shared" si="561"/>
        <v>0</v>
      </c>
      <c r="BB1007" s="49">
        <f t="shared" si="562"/>
        <v>0</v>
      </c>
      <c r="BC1007" s="49">
        <f t="shared" si="563"/>
        <v>0</v>
      </c>
      <c r="BD1007" s="49">
        <f t="shared" si="564"/>
        <v>0</v>
      </c>
      <c r="BE1007" s="49">
        <f t="shared" si="565"/>
        <v>4678.4554155395554</v>
      </c>
      <c r="BF1007" s="49">
        <f t="shared" si="566"/>
        <v>3567.7157714079763</v>
      </c>
      <c r="BG1007" s="49">
        <f t="shared" si="567"/>
        <v>4674.7029768641241</v>
      </c>
      <c r="BH1007" s="72">
        <f t="shared" si="568"/>
        <v>14695.084628066499</v>
      </c>
      <c r="BI1007" s="49">
        <f>VLOOKUP(A1007,'1_12'!A:O,15,0)</f>
        <v>15114.06</v>
      </c>
      <c r="BJ1007" s="73">
        <f t="shared" si="569"/>
        <v>-418.97537193350036</v>
      </c>
      <c r="BK1007" s="50">
        <f t="shared" si="570"/>
        <v>1.1667379637564557E-2</v>
      </c>
    </row>
    <row r="1008" spans="1:63" x14ac:dyDescent="0.3">
      <c r="A1008" s="77" t="s">
        <v>2155</v>
      </c>
      <c r="B1008" s="77" t="s">
        <v>1153</v>
      </c>
      <c r="C1008" s="77">
        <f>VLOOKUP(B1008,Площадь!D:E,2,0)</f>
        <v>62</v>
      </c>
      <c r="D1008" s="113"/>
      <c r="E1008">
        <v>31</v>
      </c>
      <c r="F1008">
        <v>28</v>
      </c>
      <c r="G1008">
        <v>31</v>
      </c>
      <c r="H1008">
        <v>30</v>
      </c>
      <c r="I1008">
        <v>3</v>
      </c>
      <c r="Q1008">
        <f t="shared" si="575"/>
        <v>123</v>
      </c>
      <c r="R1008" s="50">
        <f>VLOOKUP(B1008,'Общие показания'!A:H,8,0)</f>
        <v>0.34593116014147701</v>
      </c>
      <c r="S1008" s="50">
        <f>VLOOKUP(B1008,'Общие показания'!A:P,16,0)</f>
        <v>0</v>
      </c>
      <c r="T1008" s="50">
        <f t="shared" si="540"/>
        <v>0</v>
      </c>
      <c r="U1008" s="50">
        <f t="shared" si="541"/>
        <v>0</v>
      </c>
      <c r="V1008" s="50">
        <f t="shared" si="542"/>
        <v>0</v>
      </c>
      <c r="W1008" s="50">
        <f t="shared" si="543"/>
        <v>0.34593116014147701</v>
      </c>
      <c r="X1008" s="50">
        <f t="shared" si="544"/>
        <v>0</v>
      </c>
      <c r="Y1008" s="50"/>
      <c r="Z1008" s="50"/>
      <c r="AA1008" s="50"/>
      <c r="AB1008" s="50"/>
      <c r="AC1008" s="50"/>
      <c r="AD1008" s="50">
        <f t="shared" si="545"/>
        <v>0</v>
      </c>
      <c r="AE1008" s="50">
        <f t="shared" si="546"/>
        <v>0</v>
      </c>
      <c r="AF1008" s="50">
        <f t="shared" si="547"/>
        <v>0</v>
      </c>
      <c r="AG1008" s="50">
        <f t="shared" si="548"/>
        <v>0</v>
      </c>
      <c r="AI1008" s="50">
        <f t="shared" si="549"/>
        <v>0</v>
      </c>
      <c r="AJ1008" s="50">
        <f t="shared" si="550"/>
        <v>0</v>
      </c>
      <c r="AK1008" s="50">
        <f t="shared" si="551"/>
        <v>0</v>
      </c>
      <c r="AL1008" s="50">
        <f t="shared" si="552"/>
        <v>0.70211234216509477</v>
      </c>
      <c r="AR1008" s="50">
        <f t="shared" si="553"/>
        <v>0</v>
      </c>
      <c r="AS1008" s="50">
        <f t="shared" si="554"/>
        <v>0</v>
      </c>
      <c r="AT1008" s="50">
        <f t="shared" si="555"/>
        <v>0</v>
      </c>
      <c r="AV1008" s="49">
        <f t="shared" si="556"/>
        <v>0</v>
      </c>
      <c r="AW1008" s="49">
        <f t="shared" si="557"/>
        <v>0</v>
      </c>
      <c r="AX1008" s="49">
        <f t="shared" si="558"/>
        <v>0</v>
      </c>
      <c r="AY1008" s="49">
        <f t="shared" si="559"/>
        <v>2813.326055851669</v>
      </c>
      <c r="AZ1008" s="49">
        <f t="shared" si="560"/>
        <v>0</v>
      </c>
      <c r="BA1008" s="49">
        <f t="shared" si="561"/>
        <v>0</v>
      </c>
      <c r="BB1008" s="49">
        <f t="shared" si="562"/>
        <v>0</v>
      </c>
      <c r="BC1008" s="49">
        <f t="shared" si="563"/>
        <v>0</v>
      </c>
      <c r="BD1008" s="49">
        <f t="shared" si="564"/>
        <v>0</v>
      </c>
      <c r="BE1008" s="49">
        <f t="shared" si="565"/>
        <v>0</v>
      </c>
      <c r="BF1008" s="49">
        <f t="shared" si="566"/>
        <v>0</v>
      </c>
      <c r="BG1008" s="49">
        <f t="shared" si="567"/>
        <v>0</v>
      </c>
      <c r="BH1008" s="72">
        <f t="shared" si="568"/>
        <v>2813.326055851669</v>
      </c>
      <c r="BI1008" s="49">
        <f>VLOOKUP(A1008,'1_12'!A:O,15,0)</f>
        <v>2920.5899999999997</v>
      </c>
      <c r="BJ1008" s="73">
        <f t="shared" si="569"/>
        <v>-107.26394414833067</v>
      </c>
      <c r="BK1008" s="50">
        <f t="shared" si="570"/>
        <v>1.4086606213798006E-3</v>
      </c>
    </row>
    <row r="1009" spans="1:63" x14ac:dyDescent="0.3">
      <c r="A1009" s="77" t="s">
        <v>2774</v>
      </c>
      <c r="B1009" s="77" t="s">
        <v>1153</v>
      </c>
      <c r="C1009" s="77">
        <f>VLOOKUP(B1009,Площадь!D:E,2,0)</f>
        <v>62</v>
      </c>
      <c r="D1009" s="113">
        <v>45050</v>
      </c>
      <c r="I1009">
        <f>31-I1008</f>
        <v>28</v>
      </c>
      <c r="J1009">
        <v>30</v>
      </c>
      <c r="K1009">
        <v>31</v>
      </c>
      <c r="L1009">
        <v>31</v>
      </c>
      <c r="M1009">
        <v>30</v>
      </c>
      <c r="N1009">
        <v>31</v>
      </c>
      <c r="O1009">
        <v>30</v>
      </c>
      <c r="P1009">
        <v>31</v>
      </c>
      <c r="Q1009">
        <f t="shared" si="575"/>
        <v>242</v>
      </c>
      <c r="R1009" s="50"/>
      <c r="S1009" s="50">
        <f>VLOOKUP(B1009,'Общие показания'!A:P,16,0)</f>
        <v>0</v>
      </c>
      <c r="T1009" s="50">
        <f t="shared" si="540"/>
        <v>0</v>
      </c>
      <c r="U1009" s="50">
        <f t="shared" si="541"/>
        <v>0</v>
      </c>
      <c r="V1009" s="50">
        <f t="shared" si="542"/>
        <v>0</v>
      </c>
      <c r="W1009" s="50">
        <f t="shared" si="543"/>
        <v>0</v>
      </c>
      <c r="X1009" s="50">
        <f t="shared" si="544"/>
        <v>0</v>
      </c>
      <c r="Y1009" s="50"/>
      <c r="Z1009" s="50"/>
      <c r="AA1009" s="50"/>
      <c r="AB1009" s="50"/>
      <c r="AC1009" s="50"/>
      <c r="AD1009" s="50">
        <f t="shared" si="545"/>
        <v>0</v>
      </c>
      <c r="AE1009" s="50">
        <f t="shared" si="546"/>
        <v>0</v>
      </c>
      <c r="AF1009" s="50">
        <f t="shared" si="547"/>
        <v>0</v>
      </c>
      <c r="AG1009" s="50">
        <f t="shared" si="548"/>
        <v>0</v>
      </c>
      <c r="AI1009" s="50">
        <f t="shared" si="549"/>
        <v>0</v>
      </c>
      <c r="AJ1009" s="50">
        <f t="shared" si="550"/>
        <v>0</v>
      </c>
      <c r="AK1009" s="50">
        <f t="shared" si="551"/>
        <v>0</v>
      </c>
      <c r="AL1009" s="50">
        <f t="shared" si="552"/>
        <v>0</v>
      </c>
      <c r="AR1009" s="50">
        <f t="shared" si="553"/>
        <v>0.92353247038073183</v>
      </c>
      <c r="AS1009" s="50">
        <f t="shared" si="554"/>
        <v>0.82658448764400383</v>
      </c>
      <c r="AT1009" s="50">
        <f t="shared" si="555"/>
        <v>1.1351042192119065</v>
      </c>
      <c r="AV1009" s="49">
        <f t="shared" si="556"/>
        <v>0</v>
      </c>
      <c r="AW1009" s="49">
        <f t="shared" si="557"/>
        <v>0</v>
      </c>
      <c r="AX1009" s="49">
        <f t="shared" si="558"/>
        <v>0</v>
      </c>
      <c r="AY1009" s="49">
        <f t="shared" si="559"/>
        <v>0</v>
      </c>
      <c r="AZ1009" s="49">
        <f t="shared" si="560"/>
        <v>0</v>
      </c>
      <c r="BA1009" s="49">
        <f t="shared" si="561"/>
        <v>0</v>
      </c>
      <c r="BB1009" s="49">
        <f t="shared" si="562"/>
        <v>0</v>
      </c>
      <c r="BC1009" s="49">
        <f t="shared" si="563"/>
        <v>0</v>
      </c>
      <c r="BD1009" s="49">
        <f t="shared" si="564"/>
        <v>0</v>
      </c>
      <c r="BE1009" s="49">
        <f t="shared" si="565"/>
        <v>2479.0936221912216</v>
      </c>
      <c r="BF1009" s="49">
        <f t="shared" si="566"/>
        <v>2218.8503352520584</v>
      </c>
      <c r="BG1009" s="49">
        <f t="shared" si="567"/>
        <v>3047.0283618836734</v>
      </c>
      <c r="BH1009" s="72">
        <f t="shared" si="568"/>
        <v>7744.9723193269529</v>
      </c>
      <c r="BI1009" s="49">
        <f>VLOOKUP(A1009,'1_12'!A:O,15,0)</f>
        <v>21045.42</v>
      </c>
      <c r="BJ1009" s="73">
        <f t="shared" si="569"/>
        <v>-13300.447680673045</v>
      </c>
      <c r="BK1009" s="50">
        <f t="shared" si="570"/>
        <v>3.8779854532750568E-3</v>
      </c>
    </row>
    <row r="1010" spans="1:63" x14ac:dyDescent="0.3">
      <c r="A1010" s="77" t="s">
        <v>2414</v>
      </c>
      <c r="B1010" s="77" t="s">
        <v>523</v>
      </c>
      <c r="C1010" s="77">
        <f>VLOOKUP(B1010,Площадь!D:E,2,0)</f>
        <v>32.5</v>
      </c>
      <c r="D1010" s="113"/>
      <c r="E1010">
        <v>31</v>
      </c>
      <c r="F1010">
        <v>28</v>
      </c>
      <c r="G1010">
        <v>31</v>
      </c>
      <c r="H1010">
        <v>30</v>
      </c>
      <c r="I1010">
        <v>31</v>
      </c>
      <c r="J1010">
        <v>30</v>
      </c>
      <c r="K1010">
        <v>31</v>
      </c>
      <c r="L1010">
        <v>31</v>
      </c>
      <c r="M1010">
        <v>30</v>
      </c>
      <c r="N1010">
        <v>31</v>
      </c>
      <c r="O1010">
        <v>30</v>
      </c>
      <c r="P1010">
        <v>31</v>
      </c>
      <c r="Q1010">
        <f t="shared" ref="Q1010:Q1015" si="576">SUM(E1010:P1010)</f>
        <v>365</v>
      </c>
      <c r="R1010" s="50">
        <f>VLOOKUP(B1010,'Общие показания'!A:H,8,0)</f>
        <v>0.18133488233222583</v>
      </c>
      <c r="S1010" s="50">
        <f>VLOOKUP(B1010,'Общие показания'!A:P,16,0)</f>
        <v>0</v>
      </c>
      <c r="T1010" s="50">
        <f t="shared" si="540"/>
        <v>0</v>
      </c>
      <c r="U1010" s="50">
        <f t="shared" si="541"/>
        <v>0</v>
      </c>
      <c r="V1010" s="50">
        <f t="shared" si="542"/>
        <v>0</v>
      </c>
      <c r="W1010" s="50">
        <f t="shared" si="543"/>
        <v>0.18133488233222583</v>
      </c>
      <c r="X1010" s="50">
        <f t="shared" si="544"/>
        <v>0</v>
      </c>
      <c r="Y1010" s="50"/>
      <c r="Z1010" s="50"/>
      <c r="AA1010" s="50"/>
      <c r="AB1010" s="50"/>
      <c r="AC1010" s="50"/>
      <c r="AD1010" s="50">
        <f t="shared" si="545"/>
        <v>0</v>
      </c>
      <c r="AE1010" s="50">
        <f t="shared" si="546"/>
        <v>0</v>
      </c>
      <c r="AF1010" s="50">
        <f t="shared" si="547"/>
        <v>0</v>
      </c>
      <c r="AG1010" s="50">
        <f t="shared" si="548"/>
        <v>0</v>
      </c>
      <c r="AI1010" s="50">
        <f t="shared" si="549"/>
        <v>0</v>
      </c>
      <c r="AJ1010" s="50">
        <f t="shared" si="550"/>
        <v>0</v>
      </c>
      <c r="AK1010" s="50">
        <f t="shared" si="551"/>
        <v>0</v>
      </c>
      <c r="AL1010" s="50">
        <f t="shared" si="552"/>
        <v>0.36804276000589647</v>
      </c>
      <c r="AR1010" s="50">
        <f t="shared" si="553"/>
        <v>0.48410976269957717</v>
      </c>
      <c r="AS1010" s="50">
        <f t="shared" si="554"/>
        <v>0.43329025561984069</v>
      </c>
      <c r="AT1010" s="50">
        <f t="shared" si="555"/>
        <v>0.59501430845785419</v>
      </c>
      <c r="AV1010" s="49">
        <f t="shared" si="556"/>
        <v>0</v>
      </c>
      <c r="AW1010" s="49">
        <f t="shared" si="557"/>
        <v>0</v>
      </c>
      <c r="AX1010" s="49">
        <f t="shared" si="558"/>
        <v>0</v>
      </c>
      <c r="AY1010" s="49">
        <f t="shared" si="559"/>
        <v>1474.7273679867619</v>
      </c>
      <c r="AZ1010" s="49">
        <f t="shared" si="560"/>
        <v>0</v>
      </c>
      <c r="BA1010" s="49">
        <f t="shared" si="561"/>
        <v>0</v>
      </c>
      <c r="BB1010" s="49">
        <f t="shared" si="562"/>
        <v>0</v>
      </c>
      <c r="BC1010" s="49">
        <f t="shared" si="563"/>
        <v>0</v>
      </c>
      <c r="BD1010" s="49">
        <f t="shared" si="564"/>
        <v>0</v>
      </c>
      <c r="BE1010" s="49">
        <f t="shared" si="565"/>
        <v>1299.5248826002371</v>
      </c>
      <c r="BF1010" s="49">
        <f t="shared" si="566"/>
        <v>1163.1070305756757</v>
      </c>
      <c r="BG1010" s="49">
        <f t="shared" si="567"/>
        <v>1597.2326090519255</v>
      </c>
      <c r="BH1010" s="72">
        <f t="shared" si="568"/>
        <v>5534.5918902146004</v>
      </c>
      <c r="BI1010" s="49">
        <f>VLOOKUP(A1010,'1_12'!A:O,15,0)</f>
        <v>12562.829999999998</v>
      </c>
      <c r="BJ1010" s="73">
        <f t="shared" si="569"/>
        <v>-7028.2381097853977</v>
      </c>
      <c r="BK1010" s="50">
        <f t="shared" si="570"/>
        <v>5.2866460746548577E-3</v>
      </c>
    </row>
    <row r="1011" spans="1:63" x14ac:dyDescent="0.3">
      <c r="A1011" s="77" t="s">
        <v>2168</v>
      </c>
      <c r="B1011" s="77" t="s">
        <v>1121</v>
      </c>
      <c r="C1011" s="77">
        <f>VLOOKUP(B1011,Площадь!D:E,2,0)</f>
        <v>33.700000000000003</v>
      </c>
      <c r="D1011" s="113"/>
      <c r="E1011">
        <v>31</v>
      </c>
      <c r="F1011">
        <v>28</v>
      </c>
      <c r="G1011">
        <v>31</v>
      </c>
      <c r="H1011">
        <v>30</v>
      </c>
      <c r="I1011">
        <v>31</v>
      </c>
      <c r="J1011">
        <v>30</v>
      </c>
      <c r="K1011">
        <v>31</v>
      </c>
      <c r="L1011">
        <v>31</v>
      </c>
      <c r="M1011">
        <v>30</v>
      </c>
      <c r="N1011">
        <v>31</v>
      </c>
      <c r="O1011">
        <v>30</v>
      </c>
      <c r="P1011">
        <v>31</v>
      </c>
      <c r="Q1011">
        <f t="shared" si="576"/>
        <v>365</v>
      </c>
      <c r="R1011" s="50">
        <f>VLOOKUP(B1011,'Общие показания'!A:H,8,0)</f>
        <v>0.25600000000000001</v>
      </c>
      <c r="S1011" s="50">
        <f>VLOOKUP(B1011,'Общие показания'!A:P,16,0)</f>
        <v>1.6910000000000007</v>
      </c>
      <c r="T1011" s="50">
        <f t="shared" si="540"/>
        <v>0</v>
      </c>
      <c r="U1011" s="50">
        <f t="shared" si="541"/>
        <v>0</v>
      </c>
      <c r="V1011" s="50">
        <f t="shared" si="542"/>
        <v>0</v>
      </c>
      <c r="W1011" s="50">
        <f t="shared" si="543"/>
        <v>0.25600000000000001</v>
      </c>
      <c r="X1011" s="50">
        <f t="shared" si="544"/>
        <v>0</v>
      </c>
      <c r="Y1011" s="50"/>
      <c r="Z1011" s="50"/>
      <c r="AA1011" s="50"/>
      <c r="AB1011" s="50"/>
      <c r="AC1011" s="50"/>
      <c r="AD1011" s="50">
        <f t="shared" si="545"/>
        <v>0.65544469529117388</v>
      </c>
      <c r="AE1011" s="50">
        <f t="shared" si="546"/>
        <v>0.45626309785912045</v>
      </c>
      <c r="AF1011" s="50">
        <f t="shared" si="547"/>
        <v>0.5792922068497065</v>
      </c>
      <c r="AG1011" s="50">
        <f t="shared" si="548"/>
        <v>0</v>
      </c>
      <c r="AI1011" s="50">
        <f t="shared" si="549"/>
        <v>0</v>
      </c>
      <c r="AJ1011" s="50">
        <f t="shared" si="550"/>
        <v>0</v>
      </c>
      <c r="AK1011" s="50">
        <f t="shared" si="551"/>
        <v>0</v>
      </c>
      <c r="AL1011" s="50">
        <f t="shared" si="552"/>
        <v>0.38163203114457578</v>
      </c>
      <c r="AR1011" s="50">
        <f t="shared" si="553"/>
        <v>0.50198458470694629</v>
      </c>
      <c r="AS1011" s="50">
        <f t="shared" si="554"/>
        <v>0.44928866505811182</v>
      </c>
      <c r="AT1011" s="50">
        <f t="shared" si="555"/>
        <v>0.61698406753937507</v>
      </c>
      <c r="AV1011" s="49">
        <f t="shared" si="556"/>
        <v>0</v>
      </c>
      <c r="AW1011" s="49">
        <f t="shared" si="557"/>
        <v>0</v>
      </c>
      <c r="AX1011" s="49">
        <f t="shared" si="558"/>
        <v>0</v>
      </c>
      <c r="AY1011" s="49">
        <f t="shared" si="559"/>
        <v>1711.6339191232535</v>
      </c>
      <c r="AZ1011" s="49">
        <f t="shared" si="560"/>
        <v>0</v>
      </c>
      <c r="BA1011" s="49">
        <f t="shared" si="561"/>
        <v>0</v>
      </c>
      <c r="BB1011" s="49">
        <f t="shared" si="562"/>
        <v>0</v>
      </c>
      <c r="BC1011" s="49">
        <f t="shared" si="563"/>
        <v>0</v>
      </c>
      <c r="BD1011" s="49">
        <f t="shared" si="564"/>
        <v>0</v>
      </c>
      <c r="BE1011" s="49">
        <f t="shared" si="565"/>
        <v>3106.9568620557543</v>
      </c>
      <c r="BF1011" s="49">
        <f t="shared" si="566"/>
        <v>2430.8269303045017</v>
      </c>
      <c r="BG1011" s="49">
        <f t="shared" si="567"/>
        <v>3211.2361799190753</v>
      </c>
      <c r="BH1011" s="72">
        <f t="shared" si="568"/>
        <v>10460.653891402584</v>
      </c>
      <c r="BI1011" s="49">
        <f>VLOOKUP(A1011,'1_12'!A:O,15,0)</f>
        <v>13026.69</v>
      </c>
      <c r="BJ1011" s="73">
        <f t="shared" si="569"/>
        <v>-2566.0361085974164</v>
      </c>
      <c r="BK1011" s="50">
        <f t="shared" si="570"/>
        <v>9.6362248972527431E-3</v>
      </c>
    </row>
    <row r="1012" spans="1:63" x14ac:dyDescent="0.3">
      <c r="A1012" s="77" t="s">
        <v>2140</v>
      </c>
      <c r="B1012" s="77" t="s">
        <v>562</v>
      </c>
      <c r="C1012" s="77">
        <f>VLOOKUP(B1012,Площадь!D:E,2,0)</f>
        <v>59</v>
      </c>
      <c r="D1012" s="113"/>
      <c r="E1012">
        <v>29</v>
      </c>
      <c r="Q1012">
        <f t="shared" si="576"/>
        <v>29</v>
      </c>
      <c r="R1012" s="50">
        <f>VLOOKUP(B1012,'Общие показания'!A:H,8,0)</f>
        <v>0</v>
      </c>
      <c r="S1012" s="50"/>
      <c r="T1012" s="50">
        <f t="shared" si="540"/>
        <v>0</v>
      </c>
      <c r="U1012" s="50">
        <f t="shared" si="541"/>
        <v>0</v>
      </c>
      <c r="V1012" s="50">
        <f t="shared" si="542"/>
        <v>0</v>
      </c>
      <c r="W1012" s="50">
        <f t="shared" si="543"/>
        <v>0</v>
      </c>
      <c r="X1012" s="50">
        <f t="shared" si="544"/>
        <v>0</v>
      </c>
      <c r="Y1012" s="50"/>
      <c r="Z1012" s="50"/>
      <c r="AA1012" s="50"/>
      <c r="AB1012" s="50"/>
      <c r="AC1012" s="50"/>
      <c r="AD1012" s="50">
        <f t="shared" si="545"/>
        <v>0</v>
      </c>
      <c r="AE1012" s="50">
        <f t="shared" si="546"/>
        <v>0</v>
      </c>
      <c r="AF1012" s="50">
        <f t="shared" si="547"/>
        <v>0</v>
      </c>
      <c r="AG1012" s="50">
        <f t="shared" si="548"/>
        <v>0</v>
      </c>
      <c r="AI1012" s="50">
        <f t="shared" si="549"/>
        <v>0</v>
      </c>
      <c r="AJ1012" s="50">
        <f t="shared" si="550"/>
        <v>0</v>
      </c>
      <c r="AK1012" s="50">
        <f t="shared" si="551"/>
        <v>0</v>
      </c>
      <c r="AL1012" s="50">
        <f t="shared" si="552"/>
        <v>0</v>
      </c>
      <c r="AR1012" s="50">
        <f t="shared" si="553"/>
        <v>0</v>
      </c>
      <c r="AS1012" s="50">
        <f t="shared" si="554"/>
        <v>0</v>
      </c>
      <c r="AT1012" s="50">
        <f t="shared" si="555"/>
        <v>0</v>
      </c>
      <c r="AV1012" s="49">
        <f t="shared" si="556"/>
        <v>0</v>
      </c>
      <c r="AW1012" s="49">
        <f t="shared" si="557"/>
        <v>0</v>
      </c>
      <c r="AX1012" s="49">
        <f t="shared" si="558"/>
        <v>0</v>
      </c>
      <c r="AY1012" s="49">
        <f t="shared" si="559"/>
        <v>0</v>
      </c>
      <c r="AZ1012" s="49">
        <f t="shared" si="560"/>
        <v>0</v>
      </c>
      <c r="BA1012" s="49">
        <f t="shared" si="561"/>
        <v>0</v>
      </c>
      <c r="BB1012" s="49">
        <f t="shared" si="562"/>
        <v>0</v>
      </c>
      <c r="BC1012" s="49">
        <f t="shared" si="563"/>
        <v>0</v>
      </c>
      <c r="BD1012" s="49">
        <f t="shared" si="564"/>
        <v>0</v>
      </c>
      <c r="BE1012" s="49">
        <f t="shared" si="565"/>
        <v>0</v>
      </c>
      <c r="BF1012" s="49">
        <f t="shared" si="566"/>
        <v>0</v>
      </c>
      <c r="BG1012" s="49">
        <f t="shared" si="567"/>
        <v>0</v>
      </c>
      <c r="BH1012" s="72">
        <f t="shared" si="568"/>
        <v>0</v>
      </c>
      <c r="BI1012" s="49">
        <f>VLOOKUP(A1012,'1_12'!A:O,15,0)</f>
        <v>0</v>
      </c>
      <c r="BJ1012" s="73">
        <f t="shared" si="569"/>
        <v>0</v>
      </c>
      <c r="BK1012" s="50">
        <f t="shared" si="570"/>
        <v>0</v>
      </c>
    </row>
    <row r="1013" spans="1:63" x14ac:dyDescent="0.3">
      <c r="A1013" s="77" t="s">
        <v>2456</v>
      </c>
      <c r="B1013" s="77" t="s">
        <v>562</v>
      </c>
      <c r="C1013" s="77">
        <f>VLOOKUP(B1013,Площадь!D:E,2,0)</f>
        <v>59</v>
      </c>
      <c r="D1013" s="113">
        <v>44956</v>
      </c>
      <c r="E1013">
        <f>31-E1012</f>
        <v>2</v>
      </c>
      <c r="F1013">
        <v>28</v>
      </c>
      <c r="G1013">
        <v>31</v>
      </c>
      <c r="H1013">
        <v>30</v>
      </c>
      <c r="I1013">
        <v>31</v>
      </c>
      <c r="J1013">
        <v>30</v>
      </c>
      <c r="K1013">
        <v>31</v>
      </c>
      <c r="L1013">
        <v>31</v>
      </c>
      <c r="M1013">
        <v>30</v>
      </c>
      <c r="N1013">
        <v>31</v>
      </c>
      <c r="O1013">
        <v>30</v>
      </c>
      <c r="P1013">
        <v>31</v>
      </c>
      <c r="Q1013">
        <f t="shared" si="576"/>
        <v>336</v>
      </c>
      <c r="R1013" s="50"/>
      <c r="S1013" s="50">
        <f>VLOOKUP(B1013,'Общие показания'!A:P,16,0)</f>
        <v>1.9580000000000002</v>
      </c>
      <c r="T1013" s="50">
        <f t="shared" si="540"/>
        <v>0</v>
      </c>
      <c r="U1013" s="50">
        <f t="shared" si="541"/>
        <v>0</v>
      </c>
      <c r="V1013" s="50">
        <f t="shared" si="542"/>
        <v>0</v>
      </c>
      <c r="W1013" s="50">
        <f t="shared" si="543"/>
        <v>0</v>
      </c>
      <c r="X1013" s="50">
        <f t="shared" si="544"/>
        <v>0</v>
      </c>
      <c r="Y1013" s="50"/>
      <c r="Z1013" s="50"/>
      <c r="AA1013" s="50"/>
      <c r="AB1013" s="50"/>
      <c r="AC1013" s="50"/>
      <c r="AD1013" s="50">
        <f t="shared" si="545"/>
        <v>0.75893596296872734</v>
      </c>
      <c r="AE1013" s="50">
        <f t="shared" si="546"/>
        <v>0.52830463962634977</v>
      </c>
      <c r="AF1013" s="50">
        <f t="shared" si="547"/>
        <v>0.67075939740492307</v>
      </c>
      <c r="AG1013" s="50">
        <f t="shared" si="548"/>
        <v>0</v>
      </c>
      <c r="AI1013" s="50">
        <f t="shared" si="549"/>
        <v>0</v>
      </c>
      <c r="AJ1013" s="50">
        <f t="shared" si="550"/>
        <v>0</v>
      </c>
      <c r="AK1013" s="50">
        <f t="shared" si="551"/>
        <v>0</v>
      </c>
      <c r="AL1013" s="50">
        <f t="shared" si="552"/>
        <v>0.66813916431839671</v>
      </c>
      <c r="AR1013" s="50">
        <f t="shared" si="553"/>
        <v>0.87884541536230931</v>
      </c>
      <c r="AS1013" s="50">
        <f t="shared" si="554"/>
        <v>0.78658846404832627</v>
      </c>
      <c r="AT1013" s="50">
        <f t="shared" si="555"/>
        <v>1.0801798215081047</v>
      </c>
      <c r="AV1013" s="49">
        <f t="shared" si="556"/>
        <v>0</v>
      </c>
      <c r="AW1013" s="49">
        <f t="shared" si="557"/>
        <v>0</v>
      </c>
      <c r="AX1013" s="49">
        <f t="shared" si="558"/>
        <v>0</v>
      </c>
      <c r="AY1013" s="49">
        <f t="shared" si="559"/>
        <v>1793.5260471297315</v>
      </c>
      <c r="AZ1013" s="49">
        <f t="shared" si="560"/>
        <v>0</v>
      </c>
      <c r="BA1013" s="49">
        <f t="shared" si="561"/>
        <v>0</v>
      </c>
      <c r="BB1013" s="49">
        <f t="shared" si="562"/>
        <v>0</v>
      </c>
      <c r="BC1013" s="49">
        <f t="shared" si="563"/>
        <v>0</v>
      </c>
      <c r="BD1013" s="49">
        <f t="shared" si="564"/>
        <v>0</v>
      </c>
      <c r="BE1013" s="49">
        <f t="shared" si="565"/>
        <v>4396.3948207367021</v>
      </c>
      <c r="BF1013" s="49">
        <f t="shared" si="566"/>
        <v>3529.6464517801537</v>
      </c>
      <c r="BG1013" s="49">
        <f t="shared" si="567"/>
        <v>4700.1512016813749</v>
      </c>
      <c r="BH1013" s="72">
        <f t="shared" si="568"/>
        <v>14419.718521327963</v>
      </c>
      <c r="BI1013" s="49">
        <f>VLOOKUP(A1013,'1_12'!A:O,15,0)</f>
        <v>22806.360000000004</v>
      </c>
      <c r="BJ1013" s="73">
        <f t="shared" si="569"/>
        <v>-8386.6414786720416</v>
      </c>
      <c r="BK1013" s="50">
        <f t="shared" si="570"/>
        <v>7.5872215610694035E-3</v>
      </c>
    </row>
    <row r="1014" spans="1:63" x14ac:dyDescent="0.3">
      <c r="A1014" s="77" t="s">
        <v>2164</v>
      </c>
      <c r="B1014" s="77" t="s">
        <v>1143</v>
      </c>
      <c r="C1014" s="77">
        <f>VLOOKUP(B1014,Площадь!D:E,2,0)</f>
        <v>39.299999999999997</v>
      </c>
      <c r="D1014" s="113"/>
      <c r="E1014">
        <v>31</v>
      </c>
      <c r="F1014">
        <v>28</v>
      </c>
      <c r="G1014">
        <v>31</v>
      </c>
      <c r="H1014">
        <v>30</v>
      </c>
      <c r="I1014">
        <v>31</v>
      </c>
      <c r="J1014">
        <v>30</v>
      </c>
      <c r="K1014">
        <v>31</v>
      </c>
      <c r="L1014">
        <v>30</v>
      </c>
      <c r="Q1014">
        <f t="shared" si="576"/>
        <v>242</v>
      </c>
      <c r="R1014" s="50">
        <f>VLOOKUP(B1014,'Общие показания'!A:H,8,0)</f>
        <v>0</v>
      </c>
      <c r="S1014" s="50"/>
      <c r="T1014" s="50">
        <f t="shared" si="540"/>
        <v>0</v>
      </c>
      <c r="U1014" s="50">
        <f t="shared" si="541"/>
        <v>0</v>
      </c>
      <c r="V1014" s="50">
        <f t="shared" si="542"/>
        <v>0</v>
      </c>
      <c r="W1014" s="50">
        <f t="shared" si="543"/>
        <v>0</v>
      </c>
      <c r="X1014" s="50">
        <f t="shared" si="544"/>
        <v>0</v>
      </c>
      <c r="Y1014" s="50"/>
      <c r="Z1014" s="50"/>
      <c r="AA1014" s="50"/>
      <c r="AB1014" s="50"/>
      <c r="AC1014" s="50"/>
      <c r="AD1014" s="50">
        <f t="shared" si="545"/>
        <v>0</v>
      </c>
      <c r="AE1014" s="50">
        <f t="shared" si="546"/>
        <v>0</v>
      </c>
      <c r="AF1014" s="50">
        <f t="shared" si="547"/>
        <v>0</v>
      </c>
      <c r="AG1014" s="50">
        <f t="shared" si="548"/>
        <v>0</v>
      </c>
      <c r="AI1014" s="50">
        <f t="shared" si="549"/>
        <v>0</v>
      </c>
      <c r="AJ1014" s="50">
        <f t="shared" si="550"/>
        <v>0</v>
      </c>
      <c r="AK1014" s="50">
        <f t="shared" si="551"/>
        <v>0</v>
      </c>
      <c r="AL1014" s="50">
        <f t="shared" si="552"/>
        <v>0.44504862979174553</v>
      </c>
      <c r="AR1014" s="50">
        <f t="shared" si="553"/>
        <v>0</v>
      </c>
      <c r="AS1014" s="50">
        <f t="shared" si="554"/>
        <v>0</v>
      </c>
      <c r="AT1014" s="50">
        <f t="shared" si="555"/>
        <v>0</v>
      </c>
      <c r="AV1014" s="49">
        <f t="shared" si="556"/>
        <v>0</v>
      </c>
      <c r="AW1014" s="49">
        <f t="shared" si="557"/>
        <v>0</v>
      </c>
      <c r="AX1014" s="49">
        <f t="shared" si="558"/>
        <v>0</v>
      </c>
      <c r="AY1014" s="49">
        <f t="shared" si="559"/>
        <v>1194.6707398677702</v>
      </c>
      <c r="AZ1014" s="49">
        <f t="shared" si="560"/>
        <v>0</v>
      </c>
      <c r="BA1014" s="49">
        <f t="shared" si="561"/>
        <v>0</v>
      </c>
      <c r="BB1014" s="49">
        <f t="shared" si="562"/>
        <v>0</v>
      </c>
      <c r="BC1014" s="49">
        <f t="shared" si="563"/>
        <v>0</v>
      </c>
      <c r="BD1014" s="49">
        <f t="shared" si="564"/>
        <v>0</v>
      </c>
      <c r="BE1014" s="49">
        <f t="shared" si="565"/>
        <v>0</v>
      </c>
      <c r="BF1014" s="49">
        <f t="shared" si="566"/>
        <v>0</v>
      </c>
      <c r="BG1014" s="49">
        <f t="shared" si="567"/>
        <v>0</v>
      </c>
      <c r="BH1014" s="72">
        <f t="shared" si="568"/>
        <v>1194.6707398677702</v>
      </c>
      <c r="BI1014" s="49">
        <f>VLOOKUP(A1014,'1_12'!A:O,15,0)</f>
        <v>8385.2000000000007</v>
      </c>
      <c r="BJ1014" s="73">
        <f t="shared" si="569"/>
        <v>-7190.5292601322308</v>
      </c>
      <c r="BK1014" s="50">
        <f t="shared" si="570"/>
        <v>9.4369938463050365E-4</v>
      </c>
    </row>
    <row r="1015" spans="1:63" x14ac:dyDescent="0.3">
      <c r="A1015" s="77" t="s">
        <v>2874</v>
      </c>
      <c r="B1015" s="77" t="s">
        <v>1143</v>
      </c>
      <c r="C1015" s="77">
        <f>VLOOKUP(B1015,Площадь!D:E,2,0)</f>
        <v>39.299999999999997</v>
      </c>
      <c r="D1015" s="113">
        <v>45169</v>
      </c>
      <c r="L1015">
        <f>31-L1014</f>
        <v>1</v>
      </c>
      <c r="M1015">
        <v>30</v>
      </c>
      <c r="N1015">
        <v>31</v>
      </c>
      <c r="O1015">
        <v>30</v>
      </c>
      <c r="P1015">
        <v>31</v>
      </c>
      <c r="Q1015">
        <f t="shared" si="576"/>
        <v>123</v>
      </c>
      <c r="R1015" s="50"/>
      <c r="S1015" s="50">
        <f>VLOOKUP(B1015,'Общие показания'!A:P,16,0)</f>
        <v>2.0439999999999996</v>
      </c>
      <c r="T1015" s="50">
        <f t="shared" si="540"/>
        <v>0</v>
      </c>
      <c r="U1015" s="50">
        <f t="shared" si="541"/>
        <v>0</v>
      </c>
      <c r="V1015" s="50">
        <f t="shared" si="542"/>
        <v>0</v>
      </c>
      <c r="W1015" s="50">
        <f t="shared" si="543"/>
        <v>0</v>
      </c>
      <c r="X1015" s="50">
        <f t="shared" si="544"/>
        <v>0</v>
      </c>
      <c r="Y1015" s="50"/>
      <c r="Z1015" s="50"/>
      <c r="AA1015" s="50"/>
      <c r="AB1015" s="50"/>
      <c r="AC1015" s="50"/>
      <c r="AD1015" s="50">
        <f t="shared" si="545"/>
        <v>0.7922702289622463</v>
      </c>
      <c r="AE1015" s="50">
        <f t="shared" si="546"/>
        <v>0.55150903135661833</v>
      </c>
      <c r="AF1015" s="50">
        <f t="shared" si="547"/>
        <v>0.70022073968113507</v>
      </c>
      <c r="AG1015" s="50">
        <f t="shared" si="548"/>
        <v>0</v>
      </c>
      <c r="AI1015" s="50">
        <f t="shared" si="549"/>
        <v>0</v>
      </c>
      <c r="AJ1015" s="50">
        <f t="shared" si="550"/>
        <v>0</v>
      </c>
      <c r="AK1015" s="50">
        <f t="shared" si="551"/>
        <v>0</v>
      </c>
      <c r="AL1015" s="50">
        <f t="shared" si="552"/>
        <v>0</v>
      </c>
      <c r="AR1015" s="50">
        <f t="shared" si="553"/>
        <v>0.5854004207413348</v>
      </c>
      <c r="AS1015" s="50">
        <f t="shared" si="554"/>
        <v>0.52394790910337663</v>
      </c>
      <c r="AT1015" s="50">
        <f t="shared" si="555"/>
        <v>0.71950960991980517</v>
      </c>
      <c r="AV1015" s="49">
        <f t="shared" si="556"/>
        <v>0</v>
      </c>
      <c r="AW1015" s="49">
        <f t="shared" si="557"/>
        <v>0</v>
      </c>
      <c r="AX1015" s="49">
        <f t="shared" si="558"/>
        <v>0</v>
      </c>
      <c r="AY1015" s="49">
        <f t="shared" si="559"/>
        <v>0</v>
      </c>
      <c r="AZ1015" s="49">
        <f t="shared" si="560"/>
        <v>0</v>
      </c>
      <c r="BA1015" s="49">
        <f t="shared" si="561"/>
        <v>0</v>
      </c>
      <c r="BB1015" s="49">
        <f t="shared" si="562"/>
        <v>0</v>
      </c>
      <c r="BC1015" s="49">
        <f t="shared" si="563"/>
        <v>0</v>
      </c>
      <c r="BD1015" s="49">
        <f t="shared" si="564"/>
        <v>0</v>
      </c>
      <c r="BE1015" s="49">
        <f t="shared" si="565"/>
        <v>3698.163985238305</v>
      </c>
      <c r="BF1015" s="49">
        <f t="shared" si="566"/>
        <v>2886.9135926931922</v>
      </c>
      <c r="BG1015" s="49">
        <f t="shared" si="567"/>
        <v>3811.0673612547798</v>
      </c>
      <c r="BH1015" s="72">
        <f t="shared" si="568"/>
        <v>10396.144939186277</v>
      </c>
      <c r="BI1015" s="49">
        <f>VLOOKUP(A1015,'1_12'!A:O,15,0)</f>
        <v>6806.1600000000008</v>
      </c>
      <c r="BJ1015" s="73">
        <f t="shared" si="569"/>
        <v>3589.9849391862763</v>
      </c>
      <c r="BK1015" s="50">
        <f t="shared" si="570"/>
        <v>8.2121669630290852E-3</v>
      </c>
    </row>
    <row r="1016" spans="1:63" x14ac:dyDescent="0.3">
      <c r="A1016" s="77" t="s">
        <v>1928</v>
      </c>
      <c r="B1016" s="77" t="s">
        <v>217</v>
      </c>
      <c r="C1016" s="77">
        <f>VLOOKUP(B1016,Площадь!D:E,2,0)</f>
        <v>83.9</v>
      </c>
      <c r="D1016" s="113"/>
      <c r="E1016">
        <v>31</v>
      </c>
      <c r="F1016">
        <v>28</v>
      </c>
      <c r="G1016">
        <v>31</v>
      </c>
      <c r="H1016">
        <v>30</v>
      </c>
      <c r="I1016">
        <v>31</v>
      </c>
      <c r="J1016">
        <v>30</v>
      </c>
      <c r="K1016">
        <v>31</v>
      </c>
      <c r="L1016">
        <v>31</v>
      </c>
      <c r="M1016">
        <v>30</v>
      </c>
      <c r="N1016">
        <v>31</v>
      </c>
      <c r="O1016">
        <v>30</v>
      </c>
      <c r="P1016">
        <v>31</v>
      </c>
      <c r="Q1016">
        <f t="shared" ref="Q1016:Q1034" si="577">SUM(E1016:P1016)</f>
        <v>365</v>
      </c>
      <c r="R1016" s="50">
        <f>VLOOKUP(B1016,'Общие показания'!A:H,8,0)</f>
        <v>0.3</v>
      </c>
      <c r="S1016" s="50">
        <f>VLOOKUP(B1016,'Общие показания'!A:P,16,0)</f>
        <v>3.4940000000000033</v>
      </c>
      <c r="T1016" s="50">
        <f t="shared" si="540"/>
        <v>0</v>
      </c>
      <c r="U1016" s="50">
        <f t="shared" si="541"/>
        <v>0</v>
      </c>
      <c r="V1016" s="50">
        <f t="shared" si="542"/>
        <v>0</v>
      </c>
      <c r="W1016" s="50">
        <f t="shared" si="543"/>
        <v>0.3</v>
      </c>
      <c r="X1016" s="50">
        <f t="shared" si="544"/>
        <v>0</v>
      </c>
      <c r="Y1016" s="50"/>
      <c r="Z1016" s="50"/>
      <c r="AA1016" s="50"/>
      <c r="AB1016" s="50"/>
      <c r="AC1016" s="50"/>
      <c r="AD1016" s="50">
        <f t="shared" si="545"/>
        <v>1.3543014579227455</v>
      </c>
      <c r="AE1016" s="50">
        <f t="shared" si="546"/>
        <v>0.942745868669289</v>
      </c>
      <c r="AF1016" s="50">
        <f t="shared" si="547"/>
        <v>1.196952673407969</v>
      </c>
      <c r="AG1016" s="50">
        <f t="shared" si="548"/>
        <v>0</v>
      </c>
      <c r="AI1016" s="50">
        <f t="shared" si="549"/>
        <v>0</v>
      </c>
      <c r="AJ1016" s="50">
        <f t="shared" si="550"/>
        <v>0</v>
      </c>
      <c r="AK1016" s="50">
        <f t="shared" si="551"/>
        <v>0</v>
      </c>
      <c r="AL1016" s="50">
        <f t="shared" si="552"/>
        <v>0.95011654044599125</v>
      </c>
      <c r="AR1016" s="50">
        <f t="shared" si="553"/>
        <v>1.2497479720152163</v>
      </c>
      <c r="AS1016" s="50">
        <f t="shared" si="554"/>
        <v>1.1185554598924505</v>
      </c>
      <c r="AT1016" s="50">
        <f t="shared" si="555"/>
        <v>1.5360523224496607</v>
      </c>
      <c r="AV1016" s="49">
        <f t="shared" si="556"/>
        <v>0</v>
      </c>
      <c r="AW1016" s="49">
        <f t="shared" si="557"/>
        <v>0</v>
      </c>
      <c r="AX1016" s="49">
        <f t="shared" si="558"/>
        <v>0</v>
      </c>
      <c r="AY1016" s="49">
        <f t="shared" si="559"/>
        <v>3355.7628365116016</v>
      </c>
      <c r="AZ1016" s="49">
        <f t="shared" si="560"/>
        <v>0</v>
      </c>
      <c r="BA1016" s="49">
        <f t="shared" si="561"/>
        <v>0</v>
      </c>
      <c r="BB1016" s="49">
        <f t="shared" si="562"/>
        <v>0</v>
      </c>
      <c r="BC1016" s="49">
        <f t="shared" si="563"/>
        <v>0</v>
      </c>
      <c r="BD1016" s="49">
        <f t="shared" si="564"/>
        <v>0</v>
      </c>
      <c r="BE1016" s="49">
        <f t="shared" si="565"/>
        <v>6990.2061277482671</v>
      </c>
      <c r="BF1016" s="49">
        <f t="shared" si="566"/>
        <v>5533.2748343379908</v>
      </c>
      <c r="BG1016" s="49">
        <f t="shared" si="567"/>
        <v>7336.3692906803863</v>
      </c>
      <c r="BH1016" s="72">
        <f t="shared" si="568"/>
        <v>23215.613089278246</v>
      </c>
      <c r="BI1016" s="49">
        <f>VLOOKUP(A1016,'1_12'!A:O,15,0)</f>
        <v>32431.32</v>
      </c>
      <c r="BJ1016" s="73">
        <f t="shared" si="569"/>
        <v>-9215.706910721754</v>
      </c>
      <c r="BK1016" s="50">
        <f t="shared" si="570"/>
        <v>8.5900598875678601E-3</v>
      </c>
    </row>
    <row r="1017" spans="1:63" x14ac:dyDescent="0.3">
      <c r="A1017" s="77" t="s">
        <v>2057</v>
      </c>
      <c r="B1017" s="77" t="s">
        <v>1215</v>
      </c>
      <c r="C1017" s="77">
        <f>VLOOKUP(B1017,Площадь!D:E,2,0)</f>
        <v>32.1</v>
      </c>
      <c r="D1017" s="113"/>
      <c r="E1017">
        <v>31</v>
      </c>
      <c r="F1017">
        <v>28</v>
      </c>
      <c r="G1017">
        <v>31</v>
      </c>
      <c r="H1017">
        <v>30</v>
      </c>
      <c r="I1017">
        <v>31</v>
      </c>
      <c r="J1017">
        <v>30</v>
      </c>
      <c r="K1017">
        <v>31</v>
      </c>
      <c r="L1017">
        <v>31</v>
      </c>
      <c r="M1017">
        <v>30</v>
      </c>
      <c r="N1017">
        <v>31</v>
      </c>
      <c r="O1017">
        <v>30</v>
      </c>
      <c r="P1017">
        <v>31</v>
      </c>
      <c r="Q1017">
        <f t="shared" si="577"/>
        <v>365</v>
      </c>
      <c r="R1017" s="50">
        <f>VLOOKUP(B1017,'Общие показания'!A:H,8,0)</f>
        <v>0</v>
      </c>
      <c r="S1017" s="50">
        <f>VLOOKUP(B1017,'Общие показания'!A:P,16,0)</f>
        <v>1.2829999999999995</v>
      </c>
      <c r="T1017" s="50">
        <f t="shared" si="540"/>
        <v>0</v>
      </c>
      <c r="U1017" s="50">
        <f t="shared" si="541"/>
        <v>0</v>
      </c>
      <c r="V1017" s="50">
        <f t="shared" si="542"/>
        <v>0</v>
      </c>
      <c r="W1017" s="50">
        <f t="shared" si="543"/>
        <v>0</v>
      </c>
      <c r="X1017" s="50">
        <f t="shared" si="544"/>
        <v>0</v>
      </c>
      <c r="Y1017" s="50"/>
      <c r="Z1017" s="50"/>
      <c r="AA1017" s="50"/>
      <c r="AB1017" s="50"/>
      <c r="AC1017" s="50"/>
      <c r="AD1017" s="50">
        <f t="shared" si="545"/>
        <v>0.49730073569401267</v>
      </c>
      <c r="AE1017" s="50">
        <f t="shared" si="546"/>
        <v>0.34617714639458963</v>
      </c>
      <c r="AF1017" s="50">
        <f t="shared" si="547"/>
        <v>0.43952211791139728</v>
      </c>
      <c r="AG1017" s="50">
        <f t="shared" si="548"/>
        <v>0</v>
      </c>
      <c r="AI1017" s="50">
        <f t="shared" si="549"/>
        <v>0</v>
      </c>
      <c r="AJ1017" s="50">
        <f t="shared" si="550"/>
        <v>0</v>
      </c>
      <c r="AK1017" s="50">
        <f t="shared" si="551"/>
        <v>0</v>
      </c>
      <c r="AL1017" s="50">
        <f t="shared" si="552"/>
        <v>0.36351300295967004</v>
      </c>
      <c r="AR1017" s="50">
        <f t="shared" si="553"/>
        <v>0.47815148869712087</v>
      </c>
      <c r="AS1017" s="50">
        <f t="shared" si="554"/>
        <v>0.42795745247375039</v>
      </c>
      <c r="AT1017" s="50">
        <f t="shared" si="555"/>
        <v>0.58769105543068068</v>
      </c>
      <c r="AV1017" s="49">
        <f t="shared" si="556"/>
        <v>0</v>
      </c>
      <c r="AW1017" s="49">
        <f t="shared" si="557"/>
        <v>0</v>
      </c>
      <c r="AX1017" s="49">
        <f t="shared" si="558"/>
        <v>0</v>
      </c>
      <c r="AY1017" s="49">
        <f t="shared" si="559"/>
        <v>975.79976462481989</v>
      </c>
      <c r="AZ1017" s="49">
        <f t="shared" si="560"/>
        <v>0</v>
      </c>
      <c r="BA1017" s="49">
        <f t="shared" si="561"/>
        <v>0</v>
      </c>
      <c r="BB1017" s="49">
        <f t="shared" si="562"/>
        <v>0</v>
      </c>
      <c r="BC1017" s="49">
        <f t="shared" si="563"/>
        <v>0</v>
      </c>
      <c r="BD1017" s="49">
        <f t="shared" si="564"/>
        <v>0</v>
      </c>
      <c r="BE1017" s="49">
        <f t="shared" si="565"/>
        <v>2618.4649330665834</v>
      </c>
      <c r="BF1017" s="49">
        <f t="shared" si="566"/>
        <v>2078.0559518182172</v>
      </c>
      <c r="BG1017" s="49">
        <f t="shared" si="567"/>
        <v>2757.4099539925405</v>
      </c>
      <c r="BH1017" s="72">
        <f t="shared" si="568"/>
        <v>8429.7306035021611</v>
      </c>
      <c r="BI1017" s="49">
        <f>VLOOKUP(A1017,'1_12'!A:O,15,0)</f>
        <v>12408.210000000003</v>
      </c>
      <c r="BJ1017" s="73">
        <f t="shared" si="569"/>
        <v>-3978.4793964978417</v>
      </c>
      <c r="BK1017" s="50">
        <f t="shared" si="570"/>
        <v>8.1524221172409681E-3</v>
      </c>
    </row>
    <row r="1018" spans="1:63" x14ac:dyDescent="0.3">
      <c r="A1018" s="77" t="s">
        <v>2131</v>
      </c>
      <c r="B1018" s="77" t="s">
        <v>1209</v>
      </c>
      <c r="C1018" s="77">
        <f>VLOOKUP(B1018,Площадь!D:E,2,0)</f>
        <v>31.8</v>
      </c>
      <c r="D1018" s="113"/>
      <c r="E1018">
        <v>31</v>
      </c>
      <c r="F1018">
        <v>28</v>
      </c>
      <c r="G1018">
        <v>31</v>
      </c>
      <c r="H1018">
        <v>30</v>
      </c>
      <c r="I1018">
        <v>31</v>
      </c>
      <c r="J1018">
        <v>30</v>
      </c>
      <c r="K1018">
        <v>31</v>
      </c>
      <c r="L1018">
        <v>31</v>
      </c>
      <c r="M1018">
        <v>30</v>
      </c>
      <c r="N1018">
        <v>31</v>
      </c>
      <c r="O1018">
        <v>30</v>
      </c>
      <c r="P1018">
        <v>31</v>
      </c>
      <c r="Q1018">
        <f t="shared" si="577"/>
        <v>365</v>
      </c>
      <c r="R1018" s="50">
        <f>VLOOKUP(B1018,'Общие показания'!A:H,8,0)</f>
        <v>0.17742920794353176</v>
      </c>
      <c r="S1018" s="50">
        <f>VLOOKUP(B1018,'Общие показания'!A:P,16,0)</f>
        <v>1.6355707920564682</v>
      </c>
      <c r="T1018" s="50">
        <f t="shared" si="540"/>
        <v>0</v>
      </c>
      <c r="U1018" s="50">
        <f t="shared" si="541"/>
        <v>0</v>
      </c>
      <c r="V1018" s="50">
        <f t="shared" si="542"/>
        <v>0</v>
      </c>
      <c r="W1018" s="50">
        <f t="shared" si="543"/>
        <v>0.17742920794353176</v>
      </c>
      <c r="X1018" s="50">
        <f t="shared" si="544"/>
        <v>0</v>
      </c>
      <c r="Y1018" s="50"/>
      <c r="Z1018" s="50"/>
      <c r="AA1018" s="50"/>
      <c r="AB1018" s="50"/>
      <c r="AC1018" s="50"/>
      <c r="AD1018" s="50">
        <f t="shared" si="545"/>
        <v>0.63395990504233901</v>
      </c>
      <c r="AE1018" s="50">
        <f t="shared" si="546"/>
        <v>0.4413072716449315</v>
      </c>
      <c r="AF1018" s="50">
        <f t="shared" si="547"/>
        <v>0.56030361536919782</v>
      </c>
      <c r="AG1018" s="50">
        <f t="shared" si="548"/>
        <v>0</v>
      </c>
      <c r="AI1018" s="50">
        <f t="shared" si="549"/>
        <v>0</v>
      </c>
      <c r="AJ1018" s="50">
        <f t="shared" si="550"/>
        <v>0</v>
      </c>
      <c r="AK1018" s="50">
        <f t="shared" si="551"/>
        <v>0</v>
      </c>
      <c r="AL1018" s="50">
        <f t="shared" si="552"/>
        <v>0.36011568517500026</v>
      </c>
      <c r="AR1018" s="50">
        <f t="shared" si="553"/>
        <v>0.47368278319527862</v>
      </c>
      <c r="AS1018" s="50">
        <f t="shared" si="554"/>
        <v>0.42395785011418263</v>
      </c>
      <c r="AT1018" s="50">
        <f t="shared" si="555"/>
        <v>0.5821986156603004</v>
      </c>
      <c r="AV1018" s="49">
        <f t="shared" si="556"/>
        <v>0</v>
      </c>
      <c r="AW1018" s="49">
        <f t="shared" si="557"/>
        <v>0</v>
      </c>
      <c r="AX1018" s="49">
        <f t="shared" si="558"/>
        <v>0</v>
      </c>
      <c r="AY1018" s="49">
        <f t="shared" si="559"/>
        <v>1442.9640092916627</v>
      </c>
      <c r="AZ1018" s="49">
        <f t="shared" si="560"/>
        <v>0</v>
      </c>
      <c r="BA1018" s="49">
        <f t="shared" si="561"/>
        <v>0</v>
      </c>
      <c r="BB1018" s="49">
        <f t="shared" si="562"/>
        <v>0</v>
      </c>
      <c r="BC1018" s="49">
        <f t="shared" si="563"/>
        <v>0</v>
      </c>
      <c r="BD1018" s="49">
        <f t="shared" si="564"/>
        <v>0</v>
      </c>
      <c r="BE1018" s="49">
        <f t="shared" si="565"/>
        <v>2973.3117265975311</v>
      </c>
      <c r="BF1018" s="49">
        <f t="shared" si="566"/>
        <v>2322.6830822452957</v>
      </c>
      <c r="BG1018" s="49">
        <f t="shared" si="567"/>
        <v>3066.8872888863439</v>
      </c>
      <c r="BH1018" s="72">
        <f t="shared" si="568"/>
        <v>9805.8461070208341</v>
      </c>
      <c r="BI1018" s="49">
        <f>VLOOKUP(A1018,'1_12'!A:O,15,0)</f>
        <v>12292.199999999997</v>
      </c>
      <c r="BJ1018" s="73">
        <f t="shared" si="569"/>
        <v>-2486.353892979163</v>
      </c>
      <c r="BK1018" s="50">
        <f t="shared" si="570"/>
        <v>9.5727330559349112E-3</v>
      </c>
    </row>
    <row r="1019" spans="1:63" x14ac:dyDescent="0.3">
      <c r="A1019" s="77" t="s">
        <v>1907</v>
      </c>
      <c r="B1019" s="77" t="s">
        <v>589</v>
      </c>
      <c r="C1019" s="77">
        <f>VLOOKUP(B1019,Площадь!D:E,2,0)</f>
        <v>39.1</v>
      </c>
      <c r="D1019" s="113"/>
      <c r="E1019">
        <v>31</v>
      </c>
      <c r="F1019">
        <v>28</v>
      </c>
      <c r="G1019">
        <v>31</v>
      </c>
      <c r="H1019">
        <v>30</v>
      </c>
      <c r="I1019">
        <v>31</v>
      </c>
      <c r="J1019">
        <v>30</v>
      </c>
      <c r="K1019">
        <v>31</v>
      </c>
      <c r="L1019">
        <v>31</v>
      </c>
      <c r="M1019">
        <v>30</v>
      </c>
      <c r="N1019">
        <v>31</v>
      </c>
      <c r="O1019">
        <v>30</v>
      </c>
      <c r="P1019">
        <v>31</v>
      </c>
      <c r="Q1019">
        <f t="shared" si="577"/>
        <v>365</v>
      </c>
      <c r="R1019" s="50">
        <f>VLOOKUP(B1019,'Общие показания'!A:H,8,0)</f>
        <v>0.21815981228277018</v>
      </c>
      <c r="S1019" s="50">
        <f>VLOOKUP(B1019,'Общие показания'!A:P,16,0)</f>
        <v>0.95384018771722978</v>
      </c>
      <c r="T1019" s="50">
        <f t="shared" si="540"/>
        <v>0</v>
      </c>
      <c r="U1019" s="50">
        <f t="shared" si="541"/>
        <v>0</v>
      </c>
      <c r="V1019" s="50">
        <f t="shared" si="542"/>
        <v>0</v>
      </c>
      <c r="W1019" s="50">
        <f t="shared" si="543"/>
        <v>0.21815981228277018</v>
      </c>
      <c r="X1019" s="50">
        <f t="shared" si="544"/>
        <v>0</v>
      </c>
      <c r="Y1019" s="50"/>
      <c r="Z1019" s="50"/>
      <c r="AA1019" s="50"/>
      <c r="AB1019" s="50"/>
      <c r="AC1019" s="50"/>
      <c r="AD1019" s="50">
        <f t="shared" si="545"/>
        <v>0.36971584340319069</v>
      </c>
      <c r="AE1019" s="50">
        <f t="shared" si="546"/>
        <v>0.25736373678911179</v>
      </c>
      <c r="AF1019" s="50">
        <f t="shared" si="547"/>
        <v>0.32676060752492736</v>
      </c>
      <c r="AG1019" s="50">
        <f t="shared" si="548"/>
        <v>0</v>
      </c>
      <c r="AI1019" s="50">
        <f t="shared" si="549"/>
        <v>0</v>
      </c>
      <c r="AJ1019" s="50">
        <f t="shared" si="550"/>
        <v>0</v>
      </c>
      <c r="AK1019" s="50">
        <f t="shared" si="551"/>
        <v>0</v>
      </c>
      <c r="AL1019" s="50">
        <f t="shared" si="552"/>
        <v>0.4427837512686324</v>
      </c>
      <c r="AR1019" s="50">
        <f t="shared" si="553"/>
        <v>0.58242128374010671</v>
      </c>
      <c r="AS1019" s="50">
        <f t="shared" si="554"/>
        <v>0.52128150753033142</v>
      </c>
      <c r="AT1019" s="50">
        <f t="shared" si="555"/>
        <v>0.71584798340621847</v>
      </c>
      <c r="AV1019" s="49">
        <f t="shared" si="556"/>
        <v>0</v>
      </c>
      <c r="AW1019" s="49">
        <f t="shared" si="557"/>
        <v>0</v>
      </c>
      <c r="AX1019" s="49">
        <f t="shared" si="558"/>
        <v>0</v>
      </c>
      <c r="AY1019" s="49">
        <f t="shared" si="559"/>
        <v>1774.2104642548431</v>
      </c>
      <c r="AZ1019" s="49">
        <f t="shared" si="560"/>
        <v>0</v>
      </c>
      <c r="BA1019" s="49">
        <f t="shared" si="561"/>
        <v>0</v>
      </c>
      <c r="BB1019" s="49">
        <f t="shared" si="562"/>
        <v>0</v>
      </c>
      <c r="BC1019" s="49">
        <f t="shared" si="563"/>
        <v>0</v>
      </c>
      <c r="BD1019" s="49">
        <f t="shared" si="564"/>
        <v>0</v>
      </c>
      <c r="BE1019" s="49">
        <f t="shared" si="565"/>
        <v>2555.878818618382</v>
      </c>
      <c r="BF1019" s="49">
        <f t="shared" si="566"/>
        <v>2090.1641480413405</v>
      </c>
      <c r="BG1019" s="49">
        <f t="shared" si="567"/>
        <v>2798.7367971519307</v>
      </c>
      <c r="BH1019" s="72">
        <f t="shared" si="568"/>
        <v>9218.9902280664955</v>
      </c>
      <c r="BI1019" s="49">
        <f>VLOOKUP(A1019,'1_12'!A:O,15,0)</f>
        <v>15114.06</v>
      </c>
      <c r="BJ1019" s="73">
        <f t="shared" si="569"/>
        <v>-5895.0697719335039</v>
      </c>
      <c r="BK1019" s="50">
        <f t="shared" si="570"/>
        <v>7.3195535506080326E-3</v>
      </c>
    </row>
    <row r="1020" spans="1:63" x14ac:dyDescent="0.3">
      <c r="A1020" s="77" t="s">
        <v>1884</v>
      </c>
      <c r="B1020" s="77" t="s">
        <v>1242</v>
      </c>
      <c r="C1020" s="77">
        <f>VLOOKUP(B1020,Площадь!D:E,2,0)</f>
        <v>62</v>
      </c>
      <c r="D1020" s="113"/>
      <c r="E1020">
        <v>31</v>
      </c>
      <c r="F1020">
        <v>28</v>
      </c>
      <c r="G1020">
        <v>31</v>
      </c>
      <c r="H1020">
        <v>30</v>
      </c>
      <c r="I1020">
        <v>31</v>
      </c>
      <c r="J1020">
        <v>30</v>
      </c>
      <c r="K1020">
        <v>31</v>
      </c>
      <c r="L1020">
        <v>31</v>
      </c>
      <c r="M1020">
        <v>30</v>
      </c>
      <c r="N1020">
        <v>31</v>
      </c>
      <c r="O1020">
        <v>30</v>
      </c>
      <c r="P1020">
        <v>31</v>
      </c>
      <c r="Q1020">
        <f t="shared" si="577"/>
        <v>365</v>
      </c>
      <c r="R1020" s="50">
        <f>VLOOKUP(B1020,'Общие показания'!A:H,8,0)</f>
        <v>0.57599999999999996</v>
      </c>
      <c r="S1020" s="50">
        <f>VLOOKUP(B1020,'Общие показания'!A:P,16,0)</f>
        <v>2.5080000000000027</v>
      </c>
      <c r="T1020" s="50">
        <f t="shared" si="540"/>
        <v>0</v>
      </c>
      <c r="U1020" s="50">
        <f t="shared" si="541"/>
        <v>0</v>
      </c>
      <c r="V1020" s="50">
        <f t="shared" si="542"/>
        <v>0</v>
      </c>
      <c r="W1020" s="50">
        <f t="shared" si="543"/>
        <v>0.57599999999999996</v>
      </c>
      <c r="X1020" s="50">
        <f t="shared" si="544"/>
        <v>0</v>
      </c>
      <c r="Y1020" s="50"/>
      <c r="Z1020" s="50"/>
      <c r="AA1020" s="50"/>
      <c r="AB1020" s="50"/>
      <c r="AC1020" s="50"/>
      <c r="AD1020" s="50">
        <f t="shared" si="545"/>
        <v>0.9721202222296067</v>
      </c>
      <c r="AE1020" s="50">
        <f t="shared" si="546"/>
        <v>0.67670481929667348</v>
      </c>
      <c r="AF1020" s="50">
        <f t="shared" si="547"/>
        <v>0.85917495847372261</v>
      </c>
      <c r="AG1020" s="50">
        <f t="shared" si="548"/>
        <v>0</v>
      </c>
      <c r="AI1020" s="50">
        <f t="shared" si="549"/>
        <v>0</v>
      </c>
      <c r="AJ1020" s="50">
        <f t="shared" si="550"/>
        <v>0</v>
      </c>
      <c r="AK1020" s="50">
        <f t="shared" si="551"/>
        <v>0</v>
      </c>
      <c r="AL1020" s="50">
        <f t="shared" si="552"/>
        <v>0.70211234216509477</v>
      </c>
      <c r="AR1020" s="50">
        <f t="shared" si="553"/>
        <v>0.92353247038073183</v>
      </c>
      <c r="AS1020" s="50">
        <f t="shared" si="554"/>
        <v>0.82658448764400383</v>
      </c>
      <c r="AT1020" s="50">
        <f t="shared" si="555"/>
        <v>1.1351042192119065</v>
      </c>
      <c r="AV1020" s="49">
        <f t="shared" si="556"/>
        <v>0</v>
      </c>
      <c r="AW1020" s="49">
        <f t="shared" si="557"/>
        <v>0</v>
      </c>
      <c r="AX1020" s="49">
        <f t="shared" si="558"/>
        <v>0</v>
      </c>
      <c r="AY1020" s="49">
        <f t="shared" si="559"/>
        <v>3430.9136468142938</v>
      </c>
      <c r="AZ1020" s="49">
        <f t="shared" si="560"/>
        <v>0</v>
      </c>
      <c r="BA1020" s="49">
        <f t="shared" si="561"/>
        <v>0</v>
      </c>
      <c r="BB1020" s="49">
        <f t="shared" si="562"/>
        <v>0</v>
      </c>
      <c r="BC1020" s="49">
        <f t="shared" si="563"/>
        <v>0</v>
      </c>
      <c r="BD1020" s="49">
        <f t="shared" si="564"/>
        <v>0</v>
      </c>
      <c r="BE1020" s="49">
        <f t="shared" si="565"/>
        <v>5088.6142619354887</v>
      </c>
      <c r="BF1020" s="49">
        <f t="shared" si="566"/>
        <v>4035.3696839792769</v>
      </c>
      <c r="BG1020" s="49">
        <f t="shared" si="567"/>
        <v>5353.3632534121953</v>
      </c>
      <c r="BH1020" s="72">
        <f t="shared" si="568"/>
        <v>17908.260846141253</v>
      </c>
      <c r="BI1020" s="49">
        <f>VLOOKUP(A1020,'1_12'!A:O,15,0)</f>
        <v>23966.01</v>
      </c>
      <c r="BJ1020" s="73">
        <f t="shared" si="569"/>
        <v>-6057.7491538587456</v>
      </c>
      <c r="BK1020" s="50">
        <f t="shared" si="570"/>
        <v>8.9668461282281439E-3</v>
      </c>
    </row>
    <row r="1021" spans="1:63" x14ac:dyDescent="0.3">
      <c r="A1021" s="77" t="s">
        <v>1424</v>
      </c>
      <c r="B1021" s="77" t="s">
        <v>1204</v>
      </c>
      <c r="C1021" s="77">
        <f>VLOOKUP(B1021,Площадь!D:E,2,0)</f>
        <v>32.5</v>
      </c>
      <c r="D1021" s="113"/>
      <c r="E1021">
        <v>31</v>
      </c>
      <c r="F1021">
        <v>28</v>
      </c>
      <c r="G1021">
        <v>31</v>
      </c>
      <c r="H1021">
        <v>30</v>
      </c>
      <c r="I1021">
        <v>31</v>
      </c>
      <c r="J1021">
        <v>30</v>
      </c>
      <c r="K1021">
        <v>31</v>
      </c>
      <c r="L1021">
        <v>31</v>
      </c>
      <c r="M1021">
        <v>30</v>
      </c>
      <c r="N1021">
        <v>31</v>
      </c>
      <c r="O1021">
        <v>30</v>
      </c>
      <c r="P1021">
        <v>31</v>
      </c>
      <c r="Q1021">
        <f t="shared" si="577"/>
        <v>365</v>
      </c>
      <c r="R1021" s="50">
        <f>VLOOKUP(B1021,'Общие показания'!A:H,8,0)</f>
        <v>0.112</v>
      </c>
      <c r="S1021" s="50">
        <f>VLOOKUP(B1021,'Общие показания'!A:P,16,0)</f>
        <v>0.34299999999999997</v>
      </c>
      <c r="T1021" s="50">
        <f t="shared" si="540"/>
        <v>0</v>
      </c>
      <c r="U1021" s="50">
        <f t="shared" si="541"/>
        <v>0</v>
      </c>
      <c r="V1021" s="50">
        <f t="shared" si="542"/>
        <v>0</v>
      </c>
      <c r="W1021" s="50">
        <f t="shared" si="543"/>
        <v>0.112</v>
      </c>
      <c r="X1021" s="50">
        <f t="shared" si="544"/>
        <v>0</v>
      </c>
      <c r="Y1021" s="50"/>
      <c r="Z1021" s="50"/>
      <c r="AA1021" s="50"/>
      <c r="AB1021" s="50"/>
      <c r="AC1021" s="50"/>
      <c r="AD1021" s="50">
        <f t="shared" si="545"/>
        <v>0.13294945622996601</v>
      </c>
      <c r="AE1021" s="50">
        <f t="shared" si="546"/>
        <v>9.2547748412583217E-2</v>
      </c>
      <c r="AF1021" s="50">
        <f t="shared" si="547"/>
        <v>0.11750279535745076</v>
      </c>
      <c r="AG1021" s="50">
        <f t="shared" si="548"/>
        <v>0</v>
      </c>
      <c r="AI1021" s="50">
        <f t="shared" si="549"/>
        <v>0</v>
      </c>
      <c r="AJ1021" s="50">
        <f t="shared" si="550"/>
        <v>0</v>
      </c>
      <c r="AK1021" s="50">
        <f t="shared" si="551"/>
        <v>0</v>
      </c>
      <c r="AL1021" s="50">
        <f t="shared" si="552"/>
        <v>0.36804276000589647</v>
      </c>
      <c r="AR1021" s="50">
        <f t="shared" si="553"/>
        <v>0.48410976269957717</v>
      </c>
      <c r="AS1021" s="50">
        <f t="shared" si="554"/>
        <v>0.43329025561984069</v>
      </c>
      <c r="AT1021" s="50">
        <f t="shared" si="555"/>
        <v>0.59501430845785419</v>
      </c>
      <c r="AV1021" s="49">
        <f t="shared" si="556"/>
        <v>0</v>
      </c>
      <c r="AW1021" s="49">
        <f t="shared" si="557"/>
        <v>0</v>
      </c>
      <c r="AX1021" s="49">
        <f t="shared" si="558"/>
        <v>0</v>
      </c>
      <c r="AY1021" s="49">
        <f t="shared" si="559"/>
        <v>1288.6075832494282</v>
      </c>
      <c r="AZ1021" s="49">
        <f t="shared" si="560"/>
        <v>0</v>
      </c>
      <c r="BA1021" s="49">
        <f t="shared" si="561"/>
        <v>0</v>
      </c>
      <c r="BB1021" s="49">
        <f t="shared" si="562"/>
        <v>0</v>
      </c>
      <c r="BC1021" s="49">
        <f t="shared" si="563"/>
        <v>0</v>
      </c>
      <c r="BD1021" s="49">
        <f t="shared" si="564"/>
        <v>0</v>
      </c>
      <c r="BE1021" s="49">
        <f t="shared" si="565"/>
        <v>1656.4090849257086</v>
      </c>
      <c r="BF1021" s="49">
        <f t="shared" si="566"/>
        <v>1411.5385045044775</v>
      </c>
      <c r="BG1021" s="49">
        <f t="shared" si="567"/>
        <v>1912.6524127976522</v>
      </c>
      <c r="BH1021" s="72">
        <f t="shared" si="568"/>
        <v>6269.2075854772665</v>
      </c>
      <c r="BI1021" s="49">
        <f>VLOOKUP(A1021,'1_12'!A:O,15,0)</f>
        <v>12562.829999999998</v>
      </c>
      <c r="BJ1021" s="73">
        <f t="shared" si="569"/>
        <v>-6293.6224145227316</v>
      </c>
      <c r="BK1021" s="50">
        <f t="shared" si="570"/>
        <v>5.9883515045722271E-3</v>
      </c>
    </row>
    <row r="1022" spans="1:63" x14ac:dyDescent="0.3">
      <c r="A1022" s="77" t="s">
        <v>2173</v>
      </c>
      <c r="B1022" s="77" t="s">
        <v>788</v>
      </c>
      <c r="C1022" s="77">
        <f>VLOOKUP(B1022,Площадь!D:E,2,0)</f>
        <v>33.6</v>
      </c>
      <c r="D1022" s="113"/>
      <c r="E1022">
        <v>31</v>
      </c>
      <c r="F1022">
        <v>28</v>
      </c>
      <c r="G1022">
        <v>31</v>
      </c>
      <c r="H1022">
        <v>30</v>
      </c>
      <c r="I1022">
        <v>31</v>
      </c>
      <c r="J1022">
        <v>30</v>
      </c>
      <c r="K1022">
        <v>31</v>
      </c>
      <c r="L1022">
        <v>31</v>
      </c>
      <c r="M1022">
        <v>30</v>
      </c>
      <c r="N1022">
        <v>31</v>
      </c>
      <c r="O1022">
        <v>30</v>
      </c>
      <c r="P1022">
        <v>31</v>
      </c>
      <c r="Q1022">
        <f t="shared" si="577"/>
        <v>365</v>
      </c>
      <c r="R1022" s="50">
        <f>VLOOKUP(B1022,'Общие показания'!A:H,8,0)</f>
        <v>0.18747237065731656</v>
      </c>
      <c r="S1022" s="50">
        <f>VLOOKUP(B1022,'Общие показания'!A:P,16,0)</f>
        <v>0</v>
      </c>
      <c r="T1022" s="50">
        <f t="shared" si="540"/>
        <v>0</v>
      </c>
      <c r="U1022" s="50">
        <f t="shared" si="541"/>
        <v>0</v>
      </c>
      <c r="V1022" s="50">
        <f t="shared" si="542"/>
        <v>0</v>
      </c>
      <c r="W1022" s="50">
        <f t="shared" si="543"/>
        <v>0.18747237065731656</v>
      </c>
      <c r="X1022" s="50">
        <f t="shared" si="544"/>
        <v>0</v>
      </c>
      <c r="Y1022" s="50"/>
      <c r="Z1022" s="50"/>
      <c r="AA1022" s="50"/>
      <c r="AB1022" s="50"/>
      <c r="AC1022" s="50"/>
      <c r="AD1022" s="50">
        <f t="shared" si="545"/>
        <v>0</v>
      </c>
      <c r="AE1022" s="50">
        <f t="shared" si="546"/>
        <v>0</v>
      </c>
      <c r="AF1022" s="50">
        <f t="shared" si="547"/>
        <v>0</v>
      </c>
      <c r="AG1022" s="50">
        <f t="shared" si="548"/>
        <v>0</v>
      </c>
      <c r="AI1022" s="50">
        <f t="shared" si="549"/>
        <v>0</v>
      </c>
      <c r="AJ1022" s="50">
        <f t="shared" si="550"/>
        <v>0</v>
      </c>
      <c r="AK1022" s="50">
        <f t="shared" si="551"/>
        <v>0</v>
      </c>
      <c r="AL1022" s="50">
        <f t="shared" si="552"/>
        <v>0.38049959188301913</v>
      </c>
      <c r="AR1022" s="50">
        <f t="shared" si="553"/>
        <v>0.50049501620633208</v>
      </c>
      <c r="AS1022" s="50">
        <f t="shared" si="554"/>
        <v>0.44795546427158917</v>
      </c>
      <c r="AT1022" s="50">
        <f t="shared" si="555"/>
        <v>0.61515325428258161</v>
      </c>
      <c r="AV1022" s="49">
        <f t="shared" si="556"/>
        <v>0</v>
      </c>
      <c r="AW1022" s="49">
        <f t="shared" si="557"/>
        <v>0</v>
      </c>
      <c r="AX1022" s="49">
        <f t="shared" si="558"/>
        <v>0</v>
      </c>
      <c r="AY1022" s="49">
        <f t="shared" si="559"/>
        <v>1524.6412173647755</v>
      </c>
      <c r="AZ1022" s="49">
        <f t="shared" si="560"/>
        <v>0</v>
      </c>
      <c r="BA1022" s="49">
        <f t="shared" si="561"/>
        <v>0</v>
      </c>
      <c r="BB1022" s="49">
        <f t="shared" si="562"/>
        <v>0</v>
      </c>
      <c r="BC1022" s="49">
        <f t="shared" si="563"/>
        <v>0</v>
      </c>
      <c r="BD1022" s="49">
        <f t="shared" si="564"/>
        <v>0</v>
      </c>
      <c r="BE1022" s="49">
        <f t="shared" si="565"/>
        <v>1343.5088017036296</v>
      </c>
      <c r="BF1022" s="49">
        <f t="shared" si="566"/>
        <v>1202.4737300720831</v>
      </c>
      <c r="BG1022" s="49">
        <f t="shared" si="567"/>
        <v>1651.2927896659908</v>
      </c>
      <c r="BH1022" s="72">
        <f t="shared" si="568"/>
        <v>5721.9165388064794</v>
      </c>
      <c r="BI1022" s="49">
        <f>VLOOKUP(A1022,'1_12'!A:O,15,0)</f>
        <v>12987.990000000002</v>
      </c>
      <c r="BJ1022" s="73">
        <f t="shared" si="569"/>
        <v>-7266.0734611935222</v>
      </c>
      <c r="BK1022" s="50">
        <f t="shared" si="570"/>
        <v>5.2866460746548568E-3</v>
      </c>
    </row>
    <row r="1023" spans="1:63" x14ac:dyDescent="0.3">
      <c r="A1023" s="77" t="s">
        <v>2326</v>
      </c>
      <c r="B1023" s="77" t="s">
        <v>524</v>
      </c>
      <c r="C1023" s="77">
        <f>VLOOKUP(B1023,Площадь!D:E,2,0)</f>
        <v>59</v>
      </c>
      <c r="D1023" s="113"/>
      <c r="E1023">
        <v>31</v>
      </c>
      <c r="F1023">
        <v>28</v>
      </c>
      <c r="G1023">
        <v>31</v>
      </c>
      <c r="H1023">
        <v>30</v>
      </c>
      <c r="I1023">
        <v>31</v>
      </c>
      <c r="J1023">
        <v>30</v>
      </c>
      <c r="K1023">
        <v>31</v>
      </c>
      <c r="L1023">
        <v>31</v>
      </c>
      <c r="M1023">
        <v>30</v>
      </c>
      <c r="N1023">
        <v>31</v>
      </c>
      <c r="O1023">
        <v>30</v>
      </c>
      <c r="P1023">
        <v>31</v>
      </c>
      <c r="Q1023">
        <f t="shared" si="577"/>
        <v>365</v>
      </c>
      <c r="R1023" s="50">
        <f>VLOOKUP(B1023,'Общие показания'!A:H,8,0)</f>
        <v>0</v>
      </c>
      <c r="S1023" s="50">
        <f>VLOOKUP(B1023,'Общие показания'!A:P,16,0)</f>
        <v>4.3460000000000001</v>
      </c>
      <c r="T1023" s="50">
        <f t="shared" si="540"/>
        <v>0</v>
      </c>
      <c r="U1023" s="50">
        <f t="shared" si="541"/>
        <v>0</v>
      </c>
      <c r="V1023" s="50">
        <f t="shared" si="542"/>
        <v>0</v>
      </c>
      <c r="W1023" s="50">
        <f t="shared" si="543"/>
        <v>0</v>
      </c>
      <c r="X1023" s="50">
        <f t="shared" si="544"/>
        <v>0</v>
      </c>
      <c r="Y1023" s="50"/>
      <c r="Z1023" s="50"/>
      <c r="AA1023" s="50"/>
      <c r="AB1023" s="50"/>
      <c r="AC1023" s="50"/>
      <c r="AD1023" s="50">
        <f t="shared" si="545"/>
        <v>1.6845432559050506</v>
      </c>
      <c r="AE1023" s="50">
        <f t="shared" si="546"/>
        <v>1.1726312379040429</v>
      </c>
      <c r="AF1023" s="50">
        <f t="shared" si="547"/>
        <v>1.4888255061909068</v>
      </c>
      <c r="AG1023" s="50">
        <f t="shared" si="548"/>
        <v>0</v>
      </c>
      <c r="AI1023" s="50">
        <f t="shared" si="549"/>
        <v>0</v>
      </c>
      <c r="AJ1023" s="50">
        <f t="shared" si="550"/>
        <v>0</v>
      </c>
      <c r="AK1023" s="50">
        <f t="shared" si="551"/>
        <v>0</v>
      </c>
      <c r="AL1023" s="50">
        <f t="shared" si="552"/>
        <v>0.66813916431839671</v>
      </c>
      <c r="AR1023" s="50">
        <f t="shared" si="553"/>
        <v>0.87884541536230931</v>
      </c>
      <c r="AS1023" s="50">
        <f t="shared" si="554"/>
        <v>0.78658846404832627</v>
      </c>
      <c r="AT1023" s="50">
        <f t="shared" si="555"/>
        <v>1.0801798215081047</v>
      </c>
      <c r="AV1023" s="49">
        <f t="shared" si="556"/>
        <v>0</v>
      </c>
      <c r="AW1023" s="49">
        <f t="shared" si="557"/>
        <v>0</v>
      </c>
      <c r="AX1023" s="49">
        <f t="shared" si="558"/>
        <v>0</v>
      </c>
      <c r="AY1023" s="49">
        <f t="shared" si="559"/>
        <v>1793.5260471297315</v>
      </c>
      <c r="AZ1023" s="49">
        <f t="shared" si="560"/>
        <v>0</v>
      </c>
      <c r="BA1023" s="49">
        <f t="shared" si="561"/>
        <v>0</v>
      </c>
      <c r="BB1023" s="49">
        <f t="shared" si="562"/>
        <v>0</v>
      </c>
      <c r="BC1023" s="49">
        <f t="shared" si="563"/>
        <v>0</v>
      </c>
      <c r="BD1023" s="49">
        <f t="shared" si="564"/>
        <v>0</v>
      </c>
      <c r="BE1023" s="49">
        <f t="shared" si="565"/>
        <v>6881.0580136032504</v>
      </c>
      <c r="BF1023" s="49">
        <f t="shared" si="566"/>
        <v>5259.2509991328616</v>
      </c>
      <c r="BG1023" s="49">
        <f t="shared" si="567"/>
        <v>6896.1351414621195</v>
      </c>
      <c r="BH1023" s="72">
        <f t="shared" si="568"/>
        <v>20829.970201327964</v>
      </c>
      <c r="BI1023" s="49">
        <f>VLOOKUP(A1023,'1_12'!A:O,15,0)</f>
        <v>22806.360000000004</v>
      </c>
      <c r="BJ1023" s="73">
        <f t="shared" si="569"/>
        <v>-1976.3897986720403</v>
      </c>
      <c r="BK1023" s="50">
        <f t="shared" si="570"/>
        <v>1.0960102917001606E-2</v>
      </c>
    </row>
    <row r="1024" spans="1:63" x14ac:dyDescent="0.3">
      <c r="A1024" s="77" t="s">
        <v>1508</v>
      </c>
      <c r="B1024" s="77" t="s">
        <v>1214</v>
      </c>
      <c r="C1024" s="77">
        <f>VLOOKUP(B1024,Площадь!D:E,2,0)</f>
        <v>39.299999999999997</v>
      </c>
      <c r="D1024" s="113"/>
      <c r="E1024">
        <v>31</v>
      </c>
      <c r="F1024">
        <v>28</v>
      </c>
      <c r="G1024">
        <v>31</v>
      </c>
      <c r="H1024">
        <v>30</v>
      </c>
      <c r="I1024">
        <v>31</v>
      </c>
      <c r="J1024">
        <v>30</v>
      </c>
      <c r="K1024">
        <v>31</v>
      </c>
      <c r="L1024">
        <v>31</v>
      </c>
      <c r="M1024">
        <v>30</v>
      </c>
      <c r="N1024">
        <v>31</v>
      </c>
      <c r="O1024">
        <v>30</v>
      </c>
      <c r="P1024">
        <v>31</v>
      </c>
      <c r="Q1024">
        <f t="shared" si="577"/>
        <v>365</v>
      </c>
      <c r="R1024" s="50">
        <f>VLOOKUP(B1024,'Общие показания'!A:H,8,0)</f>
        <v>0.21927571925096845</v>
      </c>
      <c r="S1024" s="50">
        <f>VLOOKUP(B1024,'Общие показания'!A:P,16,0)</f>
        <v>0</v>
      </c>
      <c r="T1024" s="50">
        <f t="shared" ref="T1024:T1086" si="578">R1024*$T$1/31*E1024</f>
        <v>0</v>
      </c>
      <c r="U1024" s="50">
        <f t="shared" ref="U1024:U1086" si="579">R1024*$U$1/28*F1024</f>
        <v>0</v>
      </c>
      <c r="V1024" s="50">
        <f t="shared" ref="V1024:V1086" si="580">R1024*$V$1/31*G1024</f>
        <v>0</v>
      </c>
      <c r="W1024" s="50">
        <f t="shared" ref="W1024:W1086" si="581">R1024*W$1/30*H1024</f>
        <v>0.21927571925096845</v>
      </c>
      <c r="X1024" s="50">
        <f t="shared" ref="X1024:X1086" si="582">SUM(T1024:W1024)-R1024</f>
        <v>0</v>
      </c>
      <c r="Y1024" s="50"/>
      <c r="Z1024" s="50"/>
      <c r="AA1024" s="50"/>
      <c r="AB1024" s="50"/>
      <c r="AC1024" s="50"/>
      <c r="AD1024" s="50">
        <f t="shared" ref="AD1024:AD1086" si="583">(S1024*$AD$1)/31*N1024</f>
        <v>0</v>
      </c>
      <c r="AE1024" s="50">
        <f t="shared" ref="AE1024:AE1086" si="584">(S1024*$AE$1)/30*O1024</f>
        <v>0</v>
      </c>
      <c r="AF1024" s="50">
        <f t="shared" ref="AF1024:AF1086" si="585">(S1024*$AF$1)/31*P1024</f>
        <v>0</v>
      </c>
      <c r="AG1024" s="50">
        <f t="shared" ref="AG1024:AG1086" si="586">S1024-AD1024-AE1024-AF1024</f>
        <v>0</v>
      </c>
      <c r="AI1024" s="50">
        <f t="shared" si="549"/>
        <v>0</v>
      </c>
      <c r="AJ1024" s="50">
        <f t="shared" si="550"/>
        <v>0</v>
      </c>
      <c r="AK1024" s="50">
        <f t="shared" si="551"/>
        <v>0</v>
      </c>
      <c r="AL1024" s="50">
        <f t="shared" si="552"/>
        <v>0.44504862979174553</v>
      </c>
      <c r="AR1024" s="50">
        <f t="shared" si="553"/>
        <v>0.5854004207413348</v>
      </c>
      <c r="AS1024" s="50">
        <f t="shared" si="554"/>
        <v>0.52394790910337663</v>
      </c>
      <c r="AT1024" s="50">
        <f t="shared" si="555"/>
        <v>0.71950960991980517</v>
      </c>
      <c r="AV1024" s="49">
        <f t="shared" si="556"/>
        <v>0</v>
      </c>
      <c r="AW1024" s="49">
        <f t="shared" si="557"/>
        <v>0</v>
      </c>
      <c r="AX1024" s="49">
        <f t="shared" si="558"/>
        <v>0</v>
      </c>
      <c r="AY1024" s="49">
        <f t="shared" si="559"/>
        <v>1783.2857095962997</v>
      </c>
      <c r="AZ1024" s="49">
        <f t="shared" si="560"/>
        <v>0</v>
      </c>
      <c r="BA1024" s="49">
        <f t="shared" si="561"/>
        <v>0</v>
      </c>
      <c r="BB1024" s="49">
        <f t="shared" si="562"/>
        <v>0</v>
      </c>
      <c r="BC1024" s="49">
        <f t="shared" si="563"/>
        <v>0</v>
      </c>
      <c r="BD1024" s="49">
        <f t="shared" si="564"/>
        <v>0</v>
      </c>
      <c r="BE1024" s="49">
        <f t="shared" si="565"/>
        <v>1571.4254734212095</v>
      </c>
      <c r="BF1024" s="49">
        <f t="shared" si="566"/>
        <v>1406.4648092807402</v>
      </c>
      <c r="BG1024" s="49">
        <f t="shared" si="567"/>
        <v>1931.4228164843282</v>
      </c>
      <c r="BH1024" s="72">
        <f t="shared" si="568"/>
        <v>6692.5988087825772</v>
      </c>
      <c r="BI1024" s="49">
        <f>VLOOKUP(A1024,'1_12'!A:O,15,0)</f>
        <v>15191.37</v>
      </c>
      <c r="BJ1024" s="73">
        <f t="shared" si="569"/>
        <v>-8498.7711912174236</v>
      </c>
      <c r="BK1024" s="50">
        <f t="shared" si="570"/>
        <v>5.2866460746548568E-3</v>
      </c>
    </row>
    <row r="1025" spans="1:63" x14ac:dyDescent="0.3">
      <c r="A1025" s="77" t="s">
        <v>1870</v>
      </c>
      <c r="B1025" s="77" t="s">
        <v>1085</v>
      </c>
      <c r="C1025" s="77">
        <f>VLOOKUP(B1025,Площадь!D:E,2,0)</f>
        <v>32.1</v>
      </c>
      <c r="D1025" s="113"/>
      <c r="E1025">
        <v>31</v>
      </c>
      <c r="F1025">
        <v>28</v>
      </c>
      <c r="G1025">
        <v>31</v>
      </c>
      <c r="H1025">
        <v>30</v>
      </c>
      <c r="I1025">
        <v>31</v>
      </c>
      <c r="J1025">
        <v>30</v>
      </c>
      <c r="K1025">
        <v>31</v>
      </c>
      <c r="L1025">
        <v>31</v>
      </c>
      <c r="M1025">
        <v>30</v>
      </c>
      <c r="N1025">
        <v>31</v>
      </c>
      <c r="O1025">
        <v>30</v>
      </c>
      <c r="P1025">
        <v>31</v>
      </c>
      <c r="Q1025">
        <f t="shared" si="577"/>
        <v>365</v>
      </c>
      <c r="R1025" s="50">
        <f>VLOOKUP(B1025,'Общие показания'!A:H,8,0)</f>
        <v>0.17910306839582923</v>
      </c>
      <c r="S1025" s="50">
        <f>VLOOKUP(B1025,'Общие показания'!A:P,16,0)</f>
        <v>0</v>
      </c>
      <c r="T1025" s="50">
        <f t="shared" si="578"/>
        <v>0</v>
      </c>
      <c r="U1025" s="50">
        <f t="shared" si="579"/>
        <v>0</v>
      </c>
      <c r="V1025" s="50">
        <f t="shared" si="580"/>
        <v>0</v>
      </c>
      <c r="W1025" s="50">
        <f t="shared" si="581"/>
        <v>0.17910306839582923</v>
      </c>
      <c r="X1025" s="50">
        <f t="shared" si="582"/>
        <v>0</v>
      </c>
      <c r="Y1025" s="50"/>
      <c r="Z1025" s="50"/>
      <c r="AA1025" s="50"/>
      <c r="AB1025" s="50"/>
      <c r="AC1025" s="50"/>
      <c r="AD1025" s="50">
        <f t="shared" si="583"/>
        <v>0</v>
      </c>
      <c r="AE1025" s="50">
        <f t="shared" si="584"/>
        <v>0</v>
      </c>
      <c r="AF1025" s="50">
        <f t="shared" si="585"/>
        <v>0</v>
      </c>
      <c r="AG1025" s="50">
        <f t="shared" si="586"/>
        <v>0</v>
      </c>
      <c r="AI1025" s="50">
        <f t="shared" si="549"/>
        <v>0</v>
      </c>
      <c r="AJ1025" s="50">
        <f t="shared" si="550"/>
        <v>0</v>
      </c>
      <c r="AK1025" s="50">
        <f t="shared" si="551"/>
        <v>0</v>
      </c>
      <c r="AL1025" s="50">
        <f t="shared" si="552"/>
        <v>0.36351300295967004</v>
      </c>
      <c r="AR1025" s="50">
        <f t="shared" si="553"/>
        <v>0.47815148869712087</v>
      </c>
      <c r="AS1025" s="50">
        <f t="shared" si="554"/>
        <v>0.42795745247375039</v>
      </c>
      <c r="AT1025" s="50">
        <f t="shared" si="555"/>
        <v>0.58769105543068068</v>
      </c>
      <c r="AV1025" s="49">
        <f t="shared" si="556"/>
        <v>0</v>
      </c>
      <c r="AW1025" s="49">
        <f t="shared" si="557"/>
        <v>0</v>
      </c>
      <c r="AX1025" s="49">
        <f t="shared" si="558"/>
        <v>0</v>
      </c>
      <c r="AY1025" s="49">
        <f t="shared" si="559"/>
        <v>1456.5768773038481</v>
      </c>
      <c r="AZ1025" s="49">
        <f t="shared" si="560"/>
        <v>0</v>
      </c>
      <c r="BA1025" s="49">
        <f t="shared" si="561"/>
        <v>0</v>
      </c>
      <c r="BB1025" s="49">
        <f t="shared" si="562"/>
        <v>0</v>
      </c>
      <c r="BC1025" s="49">
        <f t="shared" si="563"/>
        <v>0</v>
      </c>
      <c r="BD1025" s="49">
        <f t="shared" si="564"/>
        <v>0</v>
      </c>
      <c r="BE1025" s="49">
        <f t="shared" si="565"/>
        <v>1283.5307301990035</v>
      </c>
      <c r="BF1025" s="49">
        <f t="shared" si="566"/>
        <v>1148.7918671224365</v>
      </c>
      <c r="BG1025" s="49">
        <f t="shared" si="567"/>
        <v>1577.574361555902</v>
      </c>
      <c r="BH1025" s="72">
        <f t="shared" si="568"/>
        <v>5466.4738361811897</v>
      </c>
      <c r="BI1025" s="49">
        <f>VLOOKUP(A1025,'1_12'!A:O,15,0)</f>
        <v>12408.210000000003</v>
      </c>
      <c r="BJ1025" s="73">
        <f t="shared" si="569"/>
        <v>-6941.7361638188131</v>
      </c>
      <c r="BK1025" s="50">
        <f t="shared" si="570"/>
        <v>5.2866460746548577E-3</v>
      </c>
    </row>
    <row r="1026" spans="1:63" x14ac:dyDescent="0.3">
      <c r="A1026" s="77" t="s">
        <v>2049</v>
      </c>
      <c r="B1026" s="77" t="s">
        <v>848</v>
      </c>
      <c r="C1026" s="77">
        <f>VLOOKUP(B1026,Площадь!D:E,2,0)</f>
        <v>31.8</v>
      </c>
      <c r="D1026" s="113"/>
      <c r="E1026">
        <v>31</v>
      </c>
      <c r="F1026">
        <v>28</v>
      </c>
      <c r="G1026">
        <v>31</v>
      </c>
      <c r="H1026">
        <v>30</v>
      </c>
      <c r="I1026">
        <v>31</v>
      </c>
      <c r="J1026">
        <v>30</v>
      </c>
      <c r="K1026">
        <v>31</v>
      </c>
      <c r="L1026">
        <v>31</v>
      </c>
      <c r="M1026">
        <v>30</v>
      </c>
      <c r="N1026">
        <v>31</v>
      </c>
      <c r="O1026">
        <v>30</v>
      </c>
      <c r="P1026">
        <v>31</v>
      </c>
      <c r="Q1026">
        <f t="shared" si="577"/>
        <v>365</v>
      </c>
      <c r="R1026" s="50">
        <f>VLOOKUP(B1026,'Общие показания'!A:H,8,0)</f>
        <v>0.18099999999999999</v>
      </c>
      <c r="S1026" s="50">
        <f>VLOOKUP(B1026,'Общие показания'!A:P,16,0)</f>
        <v>0.17399999999999949</v>
      </c>
      <c r="T1026" s="50">
        <f t="shared" si="578"/>
        <v>0</v>
      </c>
      <c r="U1026" s="50">
        <f t="shared" si="579"/>
        <v>0</v>
      </c>
      <c r="V1026" s="50">
        <f t="shared" si="580"/>
        <v>0</v>
      </c>
      <c r="W1026" s="50">
        <f t="shared" si="581"/>
        <v>0.18099999999999999</v>
      </c>
      <c r="X1026" s="50">
        <f t="shared" si="582"/>
        <v>0</v>
      </c>
      <c r="Y1026" s="50"/>
      <c r="Z1026" s="50"/>
      <c r="AA1026" s="50"/>
      <c r="AB1026" s="50"/>
      <c r="AC1026" s="50"/>
      <c r="AD1026" s="50">
        <f t="shared" si="583"/>
        <v>6.7443747475259525E-2</v>
      </c>
      <c r="AE1026" s="50">
        <f t="shared" si="584"/>
        <v>4.6948420477520215E-2</v>
      </c>
      <c r="AF1026" s="50">
        <f t="shared" si="585"/>
        <v>5.9607832047219748E-2</v>
      </c>
      <c r="AG1026" s="50">
        <f t="shared" si="586"/>
        <v>0</v>
      </c>
      <c r="AI1026" s="50">
        <f t="shared" si="549"/>
        <v>0</v>
      </c>
      <c r="AJ1026" s="50">
        <f t="shared" si="550"/>
        <v>0</v>
      </c>
      <c r="AK1026" s="50">
        <f t="shared" si="551"/>
        <v>0</v>
      </c>
      <c r="AL1026" s="50">
        <f t="shared" si="552"/>
        <v>0.36011568517500026</v>
      </c>
      <c r="AR1026" s="50">
        <f t="shared" si="553"/>
        <v>0.47368278319527862</v>
      </c>
      <c r="AS1026" s="50">
        <f t="shared" si="554"/>
        <v>0.42395785011418263</v>
      </c>
      <c r="AT1026" s="50">
        <f t="shared" si="555"/>
        <v>0.5821986156603004</v>
      </c>
      <c r="AV1026" s="49">
        <f t="shared" si="556"/>
        <v>0</v>
      </c>
      <c r="AW1026" s="49">
        <f t="shared" si="557"/>
        <v>0</v>
      </c>
      <c r="AX1026" s="49">
        <f t="shared" si="558"/>
        <v>0</v>
      </c>
      <c r="AY1026" s="49">
        <f t="shared" si="559"/>
        <v>1452.5493006563638</v>
      </c>
      <c r="AZ1026" s="49">
        <f t="shared" si="560"/>
        <v>0</v>
      </c>
      <c r="BA1026" s="49">
        <f t="shared" si="561"/>
        <v>0</v>
      </c>
      <c r="BB1026" s="49">
        <f t="shared" si="562"/>
        <v>0</v>
      </c>
      <c r="BC1026" s="49">
        <f t="shared" si="563"/>
        <v>0</v>
      </c>
      <c r="BD1026" s="49">
        <f t="shared" si="564"/>
        <v>0</v>
      </c>
      <c r="BE1026" s="49">
        <f t="shared" si="565"/>
        <v>1452.5784138707659</v>
      </c>
      <c r="BF1026" s="49">
        <f t="shared" si="566"/>
        <v>1264.0819565255435</v>
      </c>
      <c r="BG1026" s="49">
        <f t="shared" si="567"/>
        <v>1722.8395559681589</v>
      </c>
      <c r="BH1026" s="72">
        <f t="shared" si="568"/>
        <v>5892.0492270208324</v>
      </c>
      <c r="BI1026" s="49">
        <f>VLOOKUP(A1026,'1_12'!A:O,15,0)</f>
        <v>12292.199999999997</v>
      </c>
      <c r="BJ1026" s="73">
        <f t="shared" si="569"/>
        <v>-6400.1507729791647</v>
      </c>
      <c r="BK1026" s="50">
        <f t="shared" si="570"/>
        <v>5.751978338953777E-3</v>
      </c>
    </row>
    <row r="1027" spans="1:63" x14ac:dyDescent="0.3">
      <c r="A1027" s="77" t="s">
        <v>2423</v>
      </c>
      <c r="B1027" s="77" t="s">
        <v>132</v>
      </c>
      <c r="C1027" s="77">
        <f>VLOOKUP(B1027,Площадь!D:E,2,0)</f>
        <v>80.7</v>
      </c>
      <c r="D1027" s="113"/>
      <c r="E1027">
        <v>31</v>
      </c>
      <c r="F1027">
        <v>28</v>
      </c>
      <c r="G1027">
        <v>31</v>
      </c>
      <c r="H1027">
        <v>30</v>
      </c>
      <c r="I1027">
        <v>31</v>
      </c>
      <c r="J1027">
        <v>30</v>
      </c>
      <c r="K1027">
        <v>31</v>
      </c>
      <c r="L1027">
        <v>31</v>
      </c>
      <c r="M1027">
        <v>30</v>
      </c>
      <c r="N1027">
        <v>31</v>
      </c>
      <c r="O1027">
        <v>30</v>
      </c>
      <c r="P1027">
        <v>31</v>
      </c>
      <c r="Q1027">
        <f t="shared" si="577"/>
        <v>365</v>
      </c>
      <c r="R1027" s="50">
        <f>VLOOKUP(B1027,'Общие показания'!A:H,8,0)</f>
        <v>0.45026846166801926</v>
      </c>
      <c r="S1027" s="50">
        <f>VLOOKUP(B1027,'Общие показания'!A:P,16,0)</f>
        <v>3.2597315383319803</v>
      </c>
      <c r="T1027" s="50">
        <f t="shared" si="578"/>
        <v>0</v>
      </c>
      <c r="U1027" s="50">
        <f t="shared" si="579"/>
        <v>0</v>
      </c>
      <c r="V1027" s="50">
        <f t="shared" si="580"/>
        <v>0</v>
      </c>
      <c r="W1027" s="50">
        <f t="shared" si="581"/>
        <v>0.45026846166801926</v>
      </c>
      <c r="X1027" s="50">
        <f t="shared" si="582"/>
        <v>0</v>
      </c>
      <c r="Y1027" s="50"/>
      <c r="Z1027" s="50"/>
      <c r="AA1027" s="50"/>
      <c r="AB1027" s="50"/>
      <c r="AC1027" s="50"/>
      <c r="AD1027" s="50">
        <f t="shared" si="583"/>
        <v>1.263497187979322</v>
      </c>
      <c r="AE1027" s="50">
        <f t="shared" si="584"/>
        <v>0.87953590175542573</v>
      </c>
      <c r="AF1027" s="50">
        <f t="shared" si="585"/>
        <v>1.1166984485972329</v>
      </c>
      <c r="AG1027" s="50">
        <f t="shared" si="586"/>
        <v>0</v>
      </c>
      <c r="AI1027" s="50">
        <f t="shared" si="549"/>
        <v>0</v>
      </c>
      <c r="AJ1027" s="50">
        <f t="shared" si="550"/>
        <v>0</v>
      </c>
      <c r="AK1027" s="50">
        <f t="shared" si="551"/>
        <v>0</v>
      </c>
      <c r="AL1027" s="50">
        <f t="shared" si="552"/>
        <v>0.91387848407617989</v>
      </c>
      <c r="AR1027" s="50">
        <f t="shared" si="553"/>
        <v>1.2020817799955656</v>
      </c>
      <c r="AS1027" s="50">
        <f t="shared" si="554"/>
        <v>1.0758930347237277</v>
      </c>
      <c r="AT1027" s="50">
        <f t="shared" si="555"/>
        <v>1.4774662982322719</v>
      </c>
      <c r="AV1027" s="49">
        <f t="shared" si="556"/>
        <v>0</v>
      </c>
      <c r="AW1027" s="49">
        <f t="shared" si="557"/>
        <v>0</v>
      </c>
      <c r="AX1027" s="49">
        <f t="shared" si="558"/>
        <v>0</v>
      </c>
      <c r="AY1027" s="49">
        <f t="shared" si="559"/>
        <v>3661.8614952778989</v>
      </c>
      <c r="AZ1027" s="49">
        <f t="shared" si="560"/>
        <v>0</v>
      </c>
      <c r="BA1027" s="49">
        <f t="shared" si="561"/>
        <v>0</v>
      </c>
      <c r="BB1027" s="49">
        <f t="shared" si="562"/>
        <v>0</v>
      </c>
      <c r="BC1027" s="49">
        <f t="shared" si="563"/>
        <v>0</v>
      </c>
      <c r="BD1027" s="49">
        <f t="shared" si="564"/>
        <v>0</v>
      </c>
      <c r="BE1027" s="49">
        <f t="shared" si="565"/>
        <v>6618.50155847307</v>
      </c>
      <c r="BF1027" s="49">
        <f t="shared" si="566"/>
        <v>5249.0752199271801</v>
      </c>
      <c r="BG1027" s="49">
        <f t="shared" si="567"/>
        <v>6963.6720797992502</v>
      </c>
      <c r="BH1027" s="72">
        <f t="shared" si="568"/>
        <v>22493.110353477397</v>
      </c>
      <c r="BI1027" s="49">
        <f>VLOOKUP(A1027,'1_12'!A:O,15,0)</f>
        <v>31194.449999999997</v>
      </c>
      <c r="BJ1027" s="73">
        <f t="shared" si="569"/>
        <v>-8701.3396465225997</v>
      </c>
      <c r="BK1027" s="50">
        <f t="shared" si="570"/>
        <v>8.6527463827217529E-3</v>
      </c>
    </row>
    <row r="1028" spans="1:63" x14ac:dyDescent="0.3">
      <c r="A1028" s="77" t="s">
        <v>1412</v>
      </c>
      <c r="B1028" s="77" t="s">
        <v>632</v>
      </c>
      <c r="C1028" s="77">
        <f>VLOOKUP(B1028,Площадь!D:E,2,0)</f>
        <v>39.1</v>
      </c>
      <c r="D1028" s="113"/>
      <c r="E1028">
        <v>31</v>
      </c>
      <c r="F1028">
        <v>28</v>
      </c>
      <c r="G1028">
        <v>31</v>
      </c>
      <c r="H1028">
        <v>30</v>
      </c>
      <c r="I1028">
        <v>31</v>
      </c>
      <c r="J1028">
        <v>30</v>
      </c>
      <c r="K1028">
        <v>31</v>
      </c>
      <c r="L1028">
        <v>31</v>
      </c>
      <c r="M1028">
        <v>30</v>
      </c>
      <c r="N1028">
        <v>31</v>
      </c>
      <c r="O1028">
        <v>30</v>
      </c>
      <c r="P1028">
        <v>31</v>
      </c>
      <c r="Q1028">
        <f t="shared" si="577"/>
        <v>365</v>
      </c>
      <c r="R1028" s="50">
        <f>VLOOKUP(B1028,'Общие показания'!A:H,8,0)</f>
        <v>0.21815981228277018</v>
      </c>
      <c r="S1028" s="50">
        <f>VLOOKUP(B1028,'Общие показания'!A:P,16,0)</f>
        <v>0</v>
      </c>
      <c r="T1028" s="50">
        <f t="shared" si="578"/>
        <v>0</v>
      </c>
      <c r="U1028" s="50">
        <f t="shared" si="579"/>
        <v>0</v>
      </c>
      <c r="V1028" s="50">
        <f t="shared" si="580"/>
        <v>0</v>
      </c>
      <c r="W1028" s="50">
        <f t="shared" si="581"/>
        <v>0.21815981228277018</v>
      </c>
      <c r="X1028" s="50">
        <f t="shared" si="582"/>
        <v>0</v>
      </c>
      <c r="Y1028" s="50"/>
      <c r="Z1028" s="50"/>
      <c r="AA1028" s="50"/>
      <c r="AB1028" s="50"/>
      <c r="AC1028" s="50"/>
      <c r="AD1028" s="50">
        <f t="shared" si="583"/>
        <v>0</v>
      </c>
      <c r="AE1028" s="50">
        <f t="shared" si="584"/>
        <v>0</v>
      </c>
      <c r="AF1028" s="50">
        <f t="shared" si="585"/>
        <v>0</v>
      </c>
      <c r="AG1028" s="50">
        <f t="shared" si="586"/>
        <v>0</v>
      </c>
      <c r="AI1028" s="50">
        <f t="shared" ref="AI1028:AI1091" si="587">(C1028*$AI$1)/31*E1028</f>
        <v>0</v>
      </c>
      <c r="AJ1028" s="50">
        <f t="shared" ref="AJ1028:AJ1091" si="588">(C1028*$AJ$1)/28*F1028</f>
        <v>0</v>
      </c>
      <c r="AK1028" s="50">
        <f t="shared" ref="AK1028:AK1091" si="589">(C1028*$AK$1)/31*G1028</f>
        <v>0</v>
      </c>
      <c r="AL1028" s="50">
        <f t="shared" ref="AL1028:AL1091" si="590">(C1028*$AL$1)/30*H1028</f>
        <v>0.4427837512686324</v>
      </c>
      <c r="AR1028" s="50">
        <f t="shared" ref="AR1028:AR1091" si="591">(C1028*$AR$1)/31*N1028</f>
        <v>0.58242128374010671</v>
      </c>
      <c r="AS1028" s="50">
        <f t="shared" ref="AS1028:AS1091" si="592">(C1028*$AS$1)/30*O1028</f>
        <v>0.52128150753033142</v>
      </c>
      <c r="AT1028" s="50">
        <f t="shared" ref="AT1028:AT1091" si="593">(C1028*$AT$1)/31*P1028</f>
        <v>0.71584798340621847</v>
      </c>
      <c r="AV1028" s="49">
        <f t="shared" ref="AV1028:AV1091" si="594">(T1028+AI1028)*$AV$1</f>
        <v>0</v>
      </c>
      <c r="AW1028" s="49">
        <f t="shared" ref="AW1028:AW1091" si="595">(U1028+AJ1028)*$AW$1</f>
        <v>0</v>
      </c>
      <c r="AX1028" s="49">
        <f t="shared" ref="AX1028:AX1091" si="596">(V1028+AK1028)*$AX$1</f>
        <v>0</v>
      </c>
      <c r="AY1028" s="49">
        <f t="shared" ref="AY1028:AY1091" si="597">(W1028+AL1028)*$AY$1</f>
        <v>1774.2104642548431</v>
      </c>
      <c r="AZ1028" s="49">
        <f t="shared" ref="AZ1028:AZ1091" si="598">(Y1028+AM1028)*$AZ$1</f>
        <v>0</v>
      </c>
      <c r="BA1028" s="49">
        <f t="shared" ref="BA1028:BA1091" si="599">(Z1028+AN1028)*$BA$1</f>
        <v>0</v>
      </c>
      <c r="BB1028" s="49">
        <f t="shared" ref="BB1028:BB1091" si="600">(AA1028+AO1028)*$BB$1</f>
        <v>0</v>
      </c>
      <c r="BC1028" s="49">
        <f t="shared" ref="BC1028:BC1091" si="601">(AB1028+AP1028)*$BC$1</f>
        <v>0</v>
      </c>
      <c r="BD1028" s="49">
        <f t="shared" ref="BD1028:BD1091" si="602">(AC1028+AQ1028)*$BD$1</f>
        <v>0</v>
      </c>
      <c r="BE1028" s="49">
        <f t="shared" ref="BE1028:BE1091" si="603">(AD1028+AR1028)*$BE$1</f>
        <v>1563.4283972205928</v>
      </c>
      <c r="BF1028" s="49">
        <f t="shared" ref="BF1028:BF1091" si="604">(AE1028+AS1028)*$BF$1</f>
        <v>1399.3072275541206</v>
      </c>
      <c r="BG1028" s="49">
        <f t="shared" ref="BG1028:BG1091" si="605">(AF1028+AT1028)*$BG$1</f>
        <v>1921.5936927363166</v>
      </c>
      <c r="BH1028" s="72">
        <f t="shared" ref="BH1028:BH1091" si="606">SUM(AV1028:BG1028)</f>
        <v>6658.5397817658732</v>
      </c>
      <c r="BI1028" s="49">
        <f>VLOOKUP(A1028,'1_12'!A:O,15,0)</f>
        <v>15114.06</v>
      </c>
      <c r="BJ1028" s="73">
        <f t="shared" ref="BJ1028:BJ1091" si="607">BH1028-BI1028</f>
        <v>-8455.5202182341272</v>
      </c>
      <c r="BK1028" s="50">
        <f t="shared" ref="BK1028:BK1091" si="608">(SUM(T1028:W1028)+SUM(AD1028:AF1028)+SUM(AI1028:AL1028)+SUM(AR1028:AT1028))/12/C1028</f>
        <v>5.2866460746548568E-3</v>
      </c>
    </row>
    <row r="1029" spans="1:63" x14ac:dyDescent="0.3">
      <c r="A1029" s="77" t="s">
        <v>1958</v>
      </c>
      <c r="B1029" s="77" t="s">
        <v>1073</v>
      </c>
      <c r="C1029" s="77">
        <f>VLOOKUP(B1029,Площадь!D:E,2,0)</f>
        <v>62</v>
      </c>
      <c r="D1029" s="113"/>
      <c r="E1029">
        <v>31</v>
      </c>
      <c r="F1029">
        <v>28</v>
      </c>
      <c r="G1029">
        <v>31</v>
      </c>
      <c r="H1029">
        <v>30</v>
      </c>
      <c r="I1029">
        <v>31</v>
      </c>
      <c r="J1029">
        <v>30</v>
      </c>
      <c r="K1029">
        <v>31</v>
      </c>
      <c r="L1029">
        <v>31</v>
      </c>
      <c r="M1029">
        <v>30</v>
      </c>
      <c r="N1029">
        <v>31</v>
      </c>
      <c r="O1029">
        <v>30</v>
      </c>
      <c r="P1029">
        <v>31</v>
      </c>
      <c r="Q1029">
        <f t="shared" si="577"/>
        <v>365</v>
      </c>
      <c r="R1029" s="50">
        <f>VLOOKUP(B1029,'Общие показания'!A:H,8,0)</f>
        <v>0.34593116014147701</v>
      </c>
      <c r="S1029" s="50">
        <f>VLOOKUP(B1029,'Общие показания'!A:P,16,0)</f>
        <v>0</v>
      </c>
      <c r="T1029" s="50">
        <f t="shared" si="578"/>
        <v>0</v>
      </c>
      <c r="U1029" s="50">
        <f t="shared" si="579"/>
        <v>0</v>
      </c>
      <c r="V1029" s="50">
        <f t="shared" si="580"/>
        <v>0</v>
      </c>
      <c r="W1029" s="50">
        <f t="shared" si="581"/>
        <v>0.34593116014147701</v>
      </c>
      <c r="X1029" s="50">
        <f t="shared" si="582"/>
        <v>0</v>
      </c>
      <c r="Y1029" s="50"/>
      <c r="Z1029" s="50"/>
      <c r="AA1029" s="50"/>
      <c r="AB1029" s="50"/>
      <c r="AC1029" s="50"/>
      <c r="AD1029" s="50">
        <f t="shared" si="583"/>
        <v>0</v>
      </c>
      <c r="AE1029" s="50">
        <f t="shared" si="584"/>
        <v>0</v>
      </c>
      <c r="AF1029" s="50">
        <f t="shared" si="585"/>
        <v>0</v>
      </c>
      <c r="AG1029" s="50">
        <f t="shared" si="586"/>
        <v>0</v>
      </c>
      <c r="AI1029" s="50">
        <f t="shared" si="587"/>
        <v>0</v>
      </c>
      <c r="AJ1029" s="50">
        <f t="shared" si="588"/>
        <v>0</v>
      </c>
      <c r="AK1029" s="50">
        <f t="shared" si="589"/>
        <v>0</v>
      </c>
      <c r="AL1029" s="50">
        <f t="shared" si="590"/>
        <v>0.70211234216509477</v>
      </c>
      <c r="AR1029" s="50">
        <f t="shared" si="591"/>
        <v>0.92353247038073183</v>
      </c>
      <c r="AS1029" s="50">
        <f t="shared" si="592"/>
        <v>0.82658448764400383</v>
      </c>
      <c r="AT1029" s="50">
        <f t="shared" si="593"/>
        <v>1.1351042192119065</v>
      </c>
      <c r="AV1029" s="49">
        <f t="shared" si="594"/>
        <v>0</v>
      </c>
      <c r="AW1029" s="49">
        <f t="shared" si="595"/>
        <v>0</v>
      </c>
      <c r="AX1029" s="49">
        <f t="shared" si="596"/>
        <v>0</v>
      </c>
      <c r="AY1029" s="49">
        <f t="shared" si="597"/>
        <v>2813.326055851669</v>
      </c>
      <c r="AZ1029" s="49">
        <f t="shared" si="598"/>
        <v>0</v>
      </c>
      <c r="BA1029" s="49">
        <f t="shared" si="599"/>
        <v>0</v>
      </c>
      <c r="BB1029" s="49">
        <f t="shared" si="600"/>
        <v>0</v>
      </c>
      <c r="BC1029" s="49">
        <f t="shared" si="601"/>
        <v>0</v>
      </c>
      <c r="BD1029" s="49">
        <f t="shared" si="602"/>
        <v>0</v>
      </c>
      <c r="BE1029" s="49">
        <f t="shared" si="603"/>
        <v>2479.0936221912216</v>
      </c>
      <c r="BF1029" s="49">
        <f t="shared" si="604"/>
        <v>2218.8503352520584</v>
      </c>
      <c r="BG1029" s="49">
        <f t="shared" si="605"/>
        <v>3047.0283618836734</v>
      </c>
      <c r="BH1029" s="72">
        <f t="shared" si="606"/>
        <v>10558.298375178621</v>
      </c>
      <c r="BI1029" s="49">
        <f>VLOOKUP(A1029,'1_12'!A:O,15,0)</f>
        <v>23966.01</v>
      </c>
      <c r="BJ1029" s="73">
        <f t="shared" si="607"/>
        <v>-13407.711624821377</v>
      </c>
      <c r="BK1029" s="50">
        <f t="shared" si="608"/>
        <v>5.2866460746548568E-3</v>
      </c>
    </row>
    <row r="1030" spans="1:63" x14ac:dyDescent="0.3">
      <c r="A1030" s="77" t="s">
        <v>1467</v>
      </c>
      <c r="B1030" s="77" t="s">
        <v>653</v>
      </c>
      <c r="C1030" s="77">
        <f>VLOOKUP(B1030,Площадь!D:E,2,0)</f>
        <v>32.5</v>
      </c>
      <c r="D1030" s="113"/>
      <c r="E1030">
        <v>31</v>
      </c>
      <c r="F1030">
        <v>28</v>
      </c>
      <c r="G1030">
        <v>31</v>
      </c>
      <c r="H1030">
        <v>30</v>
      </c>
      <c r="I1030">
        <v>31</v>
      </c>
      <c r="J1030">
        <v>30</v>
      </c>
      <c r="K1030">
        <v>31</v>
      </c>
      <c r="L1030">
        <v>31</v>
      </c>
      <c r="M1030">
        <v>30</v>
      </c>
      <c r="N1030">
        <v>31</v>
      </c>
      <c r="O1030">
        <v>30</v>
      </c>
      <c r="P1030">
        <v>31</v>
      </c>
      <c r="Q1030">
        <f t="shared" si="577"/>
        <v>365</v>
      </c>
      <c r="R1030" s="50">
        <f>VLOOKUP(B1030,'Общие показания'!A:H,8,0)</f>
        <v>1.3540000000000001</v>
      </c>
      <c r="S1030" s="50">
        <f>VLOOKUP(B1030,'Общие показания'!A:P,16,0)</f>
        <v>1.843</v>
      </c>
      <c r="T1030" s="50">
        <f t="shared" si="578"/>
        <v>0</v>
      </c>
      <c r="U1030" s="50">
        <f t="shared" si="579"/>
        <v>0</v>
      </c>
      <c r="V1030" s="50">
        <f t="shared" si="580"/>
        <v>0</v>
      </c>
      <c r="W1030" s="50">
        <f t="shared" si="581"/>
        <v>1.3540000000000001</v>
      </c>
      <c r="X1030" s="50">
        <f t="shared" si="582"/>
        <v>0</v>
      </c>
      <c r="Y1030" s="50"/>
      <c r="Z1030" s="50"/>
      <c r="AA1030" s="50"/>
      <c r="AB1030" s="50"/>
      <c r="AC1030" s="50"/>
      <c r="AD1030" s="50">
        <f t="shared" si="583"/>
        <v>0.71436107239599811</v>
      </c>
      <c r="AE1030" s="50">
        <f t="shared" si="584"/>
        <v>0.4972755111498276</v>
      </c>
      <c r="AF1030" s="50">
        <f t="shared" si="585"/>
        <v>0.63136341645417426</v>
      </c>
      <c r="AG1030" s="50">
        <f t="shared" si="586"/>
        <v>0</v>
      </c>
      <c r="AI1030" s="50">
        <f t="shared" si="587"/>
        <v>0</v>
      </c>
      <c r="AJ1030" s="50">
        <f t="shared" si="588"/>
        <v>0</v>
      </c>
      <c r="AK1030" s="50">
        <f t="shared" si="589"/>
        <v>0</v>
      </c>
      <c r="AL1030" s="50">
        <f t="shared" si="590"/>
        <v>0.36804276000589647</v>
      </c>
      <c r="AR1030" s="50">
        <f t="shared" si="591"/>
        <v>0.48410976269957717</v>
      </c>
      <c r="AS1030" s="50">
        <f t="shared" si="592"/>
        <v>0.43329025561984069</v>
      </c>
      <c r="AT1030" s="50">
        <f t="shared" si="593"/>
        <v>0.59501430845785419</v>
      </c>
      <c r="AV1030" s="49">
        <f t="shared" si="594"/>
        <v>0</v>
      </c>
      <c r="AW1030" s="49">
        <f t="shared" si="595"/>
        <v>0</v>
      </c>
      <c r="AX1030" s="49">
        <f t="shared" si="596"/>
        <v>0</v>
      </c>
      <c r="AY1030" s="49">
        <f t="shared" si="597"/>
        <v>4622.582703249429</v>
      </c>
      <c r="AZ1030" s="49">
        <f t="shared" si="598"/>
        <v>0</v>
      </c>
      <c r="BA1030" s="49">
        <f t="shared" si="599"/>
        <v>0</v>
      </c>
      <c r="BB1030" s="49">
        <f t="shared" si="600"/>
        <v>0</v>
      </c>
      <c r="BC1030" s="49">
        <f t="shared" si="601"/>
        <v>0</v>
      </c>
      <c r="BD1030" s="49">
        <f t="shared" si="602"/>
        <v>0</v>
      </c>
      <c r="BE1030" s="49">
        <f t="shared" si="603"/>
        <v>3217.1271708971585</v>
      </c>
      <c r="BF1030" s="49">
        <f t="shared" si="604"/>
        <v>2497.9735216858271</v>
      </c>
      <c r="BG1030" s="49">
        <f t="shared" si="605"/>
        <v>3292.0393096448529</v>
      </c>
      <c r="BH1030" s="72">
        <f t="shared" si="606"/>
        <v>13629.722705477267</v>
      </c>
      <c r="BI1030" s="49">
        <f>VLOOKUP(A1030,'1_12'!A:O,15,0)</f>
        <v>12562.829999999998</v>
      </c>
      <c r="BJ1030" s="73">
        <f t="shared" si="607"/>
        <v>1066.8927054772685</v>
      </c>
      <c r="BK1030" s="50">
        <f t="shared" si="608"/>
        <v>1.3019120735341456E-2</v>
      </c>
    </row>
    <row r="1031" spans="1:63" x14ac:dyDescent="0.3">
      <c r="A1031" s="77" t="s">
        <v>2273</v>
      </c>
      <c r="B1031" s="77" t="s">
        <v>1074</v>
      </c>
      <c r="C1031" s="77">
        <f>VLOOKUP(B1031,Площадь!D:E,2,0)</f>
        <v>33.6</v>
      </c>
      <c r="D1031" s="113"/>
      <c r="E1031">
        <v>31</v>
      </c>
      <c r="F1031">
        <v>28</v>
      </c>
      <c r="G1031">
        <v>31</v>
      </c>
      <c r="H1031">
        <v>30</v>
      </c>
      <c r="I1031">
        <v>31</v>
      </c>
      <c r="J1031">
        <v>30</v>
      </c>
      <c r="K1031">
        <v>31</v>
      </c>
      <c r="L1031">
        <v>31</v>
      </c>
      <c r="M1031">
        <v>30</v>
      </c>
      <c r="N1031">
        <v>31</v>
      </c>
      <c r="O1031">
        <v>30</v>
      </c>
      <c r="P1031">
        <v>31</v>
      </c>
      <c r="Q1031">
        <f t="shared" si="577"/>
        <v>365</v>
      </c>
      <c r="R1031" s="50">
        <f>VLOOKUP(B1031,'Общие показания'!A:H,8,0)</f>
        <v>0.18747237065731656</v>
      </c>
      <c r="S1031" s="50">
        <f>VLOOKUP(B1031,'Общие показания'!A:P,16,0)</f>
        <v>0</v>
      </c>
      <c r="T1031" s="50">
        <f t="shared" si="578"/>
        <v>0</v>
      </c>
      <c r="U1031" s="50">
        <f t="shared" si="579"/>
        <v>0</v>
      </c>
      <c r="V1031" s="50">
        <f t="shared" si="580"/>
        <v>0</v>
      </c>
      <c r="W1031" s="50">
        <f t="shared" si="581"/>
        <v>0.18747237065731656</v>
      </c>
      <c r="X1031" s="50">
        <f t="shared" si="582"/>
        <v>0</v>
      </c>
      <c r="Y1031" s="50"/>
      <c r="Z1031" s="50"/>
      <c r="AA1031" s="50"/>
      <c r="AB1031" s="50"/>
      <c r="AC1031" s="50"/>
      <c r="AD1031" s="50">
        <f t="shared" si="583"/>
        <v>0</v>
      </c>
      <c r="AE1031" s="50">
        <f t="shared" si="584"/>
        <v>0</v>
      </c>
      <c r="AF1031" s="50">
        <f t="shared" si="585"/>
        <v>0</v>
      </c>
      <c r="AG1031" s="50">
        <f t="shared" si="586"/>
        <v>0</v>
      </c>
      <c r="AI1031" s="50">
        <f t="shared" si="587"/>
        <v>0</v>
      </c>
      <c r="AJ1031" s="50">
        <f t="shared" si="588"/>
        <v>0</v>
      </c>
      <c r="AK1031" s="50">
        <f t="shared" si="589"/>
        <v>0</v>
      </c>
      <c r="AL1031" s="50">
        <f t="shared" si="590"/>
        <v>0.38049959188301913</v>
      </c>
      <c r="AR1031" s="50">
        <f t="shared" si="591"/>
        <v>0.50049501620633208</v>
      </c>
      <c r="AS1031" s="50">
        <f t="shared" si="592"/>
        <v>0.44795546427158917</v>
      </c>
      <c r="AT1031" s="50">
        <f t="shared" si="593"/>
        <v>0.61515325428258161</v>
      </c>
      <c r="AV1031" s="49">
        <f t="shared" si="594"/>
        <v>0</v>
      </c>
      <c r="AW1031" s="49">
        <f t="shared" si="595"/>
        <v>0</v>
      </c>
      <c r="AX1031" s="49">
        <f t="shared" si="596"/>
        <v>0</v>
      </c>
      <c r="AY1031" s="49">
        <f t="shared" si="597"/>
        <v>1524.6412173647755</v>
      </c>
      <c r="AZ1031" s="49">
        <f t="shared" si="598"/>
        <v>0</v>
      </c>
      <c r="BA1031" s="49">
        <f t="shared" si="599"/>
        <v>0</v>
      </c>
      <c r="BB1031" s="49">
        <f t="shared" si="600"/>
        <v>0</v>
      </c>
      <c r="BC1031" s="49">
        <f t="shared" si="601"/>
        <v>0</v>
      </c>
      <c r="BD1031" s="49">
        <f t="shared" si="602"/>
        <v>0</v>
      </c>
      <c r="BE1031" s="49">
        <f t="shared" si="603"/>
        <v>1343.5088017036296</v>
      </c>
      <c r="BF1031" s="49">
        <f t="shared" si="604"/>
        <v>1202.4737300720831</v>
      </c>
      <c r="BG1031" s="49">
        <f t="shared" si="605"/>
        <v>1651.2927896659908</v>
      </c>
      <c r="BH1031" s="72">
        <f t="shared" si="606"/>
        <v>5721.9165388064794</v>
      </c>
      <c r="BI1031" s="49">
        <f>VLOOKUP(A1031,'1_12'!A:O,15,0)</f>
        <v>12987.990000000002</v>
      </c>
      <c r="BJ1031" s="73">
        <f t="shared" si="607"/>
        <v>-7266.0734611935222</v>
      </c>
      <c r="BK1031" s="50">
        <f t="shared" si="608"/>
        <v>5.2866460746548568E-3</v>
      </c>
    </row>
    <row r="1032" spans="1:63" x14ac:dyDescent="0.3">
      <c r="A1032" s="77" t="s">
        <v>1535</v>
      </c>
      <c r="B1032" s="77" t="s">
        <v>801</v>
      </c>
      <c r="C1032" s="77">
        <f>VLOOKUP(B1032,Площадь!D:E,2,0)</f>
        <v>59</v>
      </c>
      <c r="D1032" s="113"/>
      <c r="E1032">
        <v>31</v>
      </c>
      <c r="F1032">
        <v>28</v>
      </c>
      <c r="G1032">
        <v>31</v>
      </c>
      <c r="H1032">
        <v>30</v>
      </c>
      <c r="I1032">
        <v>31</v>
      </c>
      <c r="J1032">
        <v>30</v>
      </c>
      <c r="K1032">
        <v>31</v>
      </c>
      <c r="L1032">
        <v>31</v>
      </c>
      <c r="M1032">
        <v>30</v>
      </c>
      <c r="N1032">
        <v>31</v>
      </c>
      <c r="O1032">
        <v>30</v>
      </c>
      <c r="P1032">
        <v>31</v>
      </c>
      <c r="Q1032">
        <f t="shared" si="577"/>
        <v>365</v>
      </c>
      <c r="R1032" s="50">
        <f>VLOOKUP(B1032,'Общие показания'!A:H,8,0)</f>
        <v>0.10299999999999999</v>
      </c>
      <c r="S1032" s="50">
        <f>VLOOKUP(B1032,'Общие показания'!A:P,16,0)</f>
        <v>0.51999999999999957</v>
      </c>
      <c r="T1032" s="50">
        <f t="shared" si="578"/>
        <v>0</v>
      </c>
      <c r="U1032" s="50">
        <f t="shared" si="579"/>
        <v>0</v>
      </c>
      <c r="V1032" s="50">
        <f t="shared" si="580"/>
        <v>0</v>
      </c>
      <c r="W1032" s="50">
        <f t="shared" si="581"/>
        <v>0.10299999999999999</v>
      </c>
      <c r="X1032" s="50">
        <f t="shared" si="582"/>
        <v>0</v>
      </c>
      <c r="Y1032" s="50"/>
      <c r="Z1032" s="50"/>
      <c r="AA1032" s="50"/>
      <c r="AB1032" s="50"/>
      <c r="AC1032" s="50"/>
      <c r="AD1032" s="50">
        <f t="shared" si="583"/>
        <v>0.20155602693755764</v>
      </c>
      <c r="AE1032" s="50">
        <f t="shared" si="584"/>
        <v>0.14030562441557795</v>
      </c>
      <c r="AF1032" s="50">
        <f t="shared" si="585"/>
        <v>0.17813834864686398</v>
      </c>
      <c r="AG1032" s="50">
        <f t="shared" si="586"/>
        <v>0</v>
      </c>
      <c r="AI1032" s="50">
        <f t="shared" si="587"/>
        <v>0</v>
      </c>
      <c r="AJ1032" s="50">
        <f t="shared" si="588"/>
        <v>0</v>
      </c>
      <c r="AK1032" s="50">
        <f t="shared" si="589"/>
        <v>0</v>
      </c>
      <c r="AL1032" s="50">
        <f t="shared" si="590"/>
        <v>0.66813916431839671</v>
      </c>
      <c r="AR1032" s="50">
        <f t="shared" si="591"/>
        <v>0.87884541536230931</v>
      </c>
      <c r="AS1032" s="50">
        <f t="shared" si="592"/>
        <v>0.78658846404832627</v>
      </c>
      <c r="AT1032" s="50">
        <f t="shared" si="593"/>
        <v>1.0801798215081047</v>
      </c>
      <c r="AV1032" s="49">
        <f t="shared" si="594"/>
        <v>0</v>
      </c>
      <c r="AW1032" s="49">
        <f t="shared" si="595"/>
        <v>0</v>
      </c>
      <c r="AX1032" s="49">
        <f t="shared" si="596"/>
        <v>0</v>
      </c>
      <c r="AY1032" s="49">
        <f t="shared" si="597"/>
        <v>2070.0151271297314</v>
      </c>
      <c r="AZ1032" s="49">
        <f t="shared" si="598"/>
        <v>0</v>
      </c>
      <c r="BA1032" s="49">
        <f t="shared" si="599"/>
        <v>0</v>
      </c>
      <c r="BB1032" s="49">
        <f t="shared" si="600"/>
        <v>0</v>
      </c>
      <c r="BC1032" s="49">
        <f t="shared" si="601"/>
        <v>0</v>
      </c>
      <c r="BD1032" s="49">
        <f t="shared" si="602"/>
        <v>0</v>
      </c>
      <c r="BE1032" s="49">
        <f t="shared" si="603"/>
        <v>2900.186415652071</v>
      </c>
      <c r="BF1032" s="49">
        <f t="shared" si="604"/>
        <v>2488.117415308966</v>
      </c>
      <c r="BG1032" s="49">
        <f t="shared" si="605"/>
        <v>3377.7789632371919</v>
      </c>
      <c r="BH1032" s="72">
        <f t="shared" si="606"/>
        <v>10836.097921327961</v>
      </c>
      <c r="BI1032" s="49">
        <f>VLOOKUP(A1032,'1_12'!A:O,15,0)</f>
        <v>22806.360000000004</v>
      </c>
      <c r="BJ1032" s="73">
        <f t="shared" si="607"/>
        <v>-11970.262078672044</v>
      </c>
      <c r="BK1032" s="50">
        <f t="shared" si="608"/>
        <v>5.7016283407304198E-3</v>
      </c>
    </row>
    <row r="1033" spans="1:63" x14ac:dyDescent="0.3">
      <c r="A1033" s="77" t="s">
        <v>1413</v>
      </c>
      <c r="B1033" s="77" t="s">
        <v>711</v>
      </c>
      <c r="C1033" s="77">
        <f>VLOOKUP(B1033,Площадь!D:E,2,0)</f>
        <v>39.299999999999997</v>
      </c>
      <c r="D1033" s="113"/>
      <c r="E1033">
        <v>31</v>
      </c>
      <c r="F1033">
        <v>28</v>
      </c>
      <c r="G1033">
        <v>31</v>
      </c>
      <c r="H1033">
        <v>12</v>
      </c>
      <c r="Q1033">
        <f t="shared" si="577"/>
        <v>102</v>
      </c>
      <c r="R1033" s="50">
        <f>VLOOKUP(B1033,'Общие показания'!A:H,8,0)</f>
        <v>0.21927571925096845</v>
      </c>
      <c r="S1033" s="50"/>
      <c r="T1033" s="50">
        <f t="shared" si="578"/>
        <v>0</v>
      </c>
      <c r="U1033" s="50">
        <f t="shared" si="579"/>
        <v>0</v>
      </c>
      <c r="V1033" s="50">
        <f t="shared" si="580"/>
        <v>0</v>
      </c>
      <c r="W1033" s="50">
        <f t="shared" si="581"/>
        <v>8.7710287700387385E-2</v>
      </c>
      <c r="X1033" s="50">
        <f t="shared" si="582"/>
        <v>-0.13156543155058106</v>
      </c>
      <c r="Y1033" s="50"/>
      <c r="Z1033" s="50"/>
      <c r="AA1033" s="50"/>
      <c r="AB1033" s="50"/>
      <c r="AC1033" s="50"/>
      <c r="AD1033" s="50">
        <f t="shared" si="583"/>
        <v>0</v>
      </c>
      <c r="AE1033" s="50">
        <f t="shared" si="584"/>
        <v>0</v>
      </c>
      <c r="AF1033" s="50">
        <f t="shared" si="585"/>
        <v>0</v>
      </c>
      <c r="AG1033" s="50">
        <f t="shared" si="586"/>
        <v>0</v>
      </c>
      <c r="AI1033" s="50">
        <f t="shared" si="587"/>
        <v>0</v>
      </c>
      <c r="AJ1033" s="50">
        <f t="shared" si="588"/>
        <v>0</v>
      </c>
      <c r="AK1033" s="50">
        <f t="shared" si="589"/>
        <v>0</v>
      </c>
      <c r="AL1033" s="50">
        <f t="shared" si="590"/>
        <v>0.17801945191669821</v>
      </c>
      <c r="AR1033" s="50">
        <f t="shared" si="591"/>
        <v>0</v>
      </c>
      <c r="AS1033" s="50">
        <f t="shared" si="592"/>
        <v>0</v>
      </c>
      <c r="AT1033" s="50">
        <f t="shared" si="593"/>
        <v>0</v>
      </c>
      <c r="AV1033" s="49">
        <f t="shared" si="594"/>
        <v>0</v>
      </c>
      <c r="AW1033" s="49">
        <f t="shared" si="595"/>
        <v>0</v>
      </c>
      <c r="AX1033" s="49">
        <f t="shared" si="596"/>
        <v>0</v>
      </c>
      <c r="AY1033" s="49">
        <f t="shared" si="597"/>
        <v>713.31428383851983</v>
      </c>
      <c r="AZ1033" s="49">
        <f t="shared" si="598"/>
        <v>0</v>
      </c>
      <c r="BA1033" s="49">
        <f t="shared" si="599"/>
        <v>0</v>
      </c>
      <c r="BB1033" s="49">
        <f t="shared" si="600"/>
        <v>0</v>
      </c>
      <c r="BC1033" s="49">
        <f t="shared" si="601"/>
        <v>0</v>
      </c>
      <c r="BD1033" s="49">
        <f t="shared" si="602"/>
        <v>0</v>
      </c>
      <c r="BE1033" s="49">
        <f t="shared" si="603"/>
        <v>0</v>
      </c>
      <c r="BF1033" s="49">
        <f t="shared" si="604"/>
        <v>0</v>
      </c>
      <c r="BG1033" s="49">
        <f t="shared" si="605"/>
        <v>0</v>
      </c>
      <c r="BH1033" s="72">
        <f t="shared" si="606"/>
        <v>713.31428383851983</v>
      </c>
      <c r="BI1033" s="49">
        <f>VLOOKUP(A1033,'1_12'!A:O,15,0)</f>
        <v>6751.72</v>
      </c>
      <c r="BJ1033" s="73">
        <f t="shared" si="607"/>
        <v>-6038.4057161614801</v>
      </c>
      <c r="BK1033" s="50">
        <f t="shared" si="608"/>
        <v>5.6346424855192021E-4</v>
      </c>
    </row>
    <row r="1034" spans="1:63" x14ac:dyDescent="0.3">
      <c r="A1034" s="77" t="s">
        <v>2864</v>
      </c>
      <c r="B1034" s="77" t="s">
        <v>711</v>
      </c>
      <c r="C1034" s="77">
        <f>VLOOKUP(B1034,Площадь!D:E,2,0)</f>
        <v>39.299999999999997</v>
      </c>
      <c r="D1034" s="113">
        <v>45029</v>
      </c>
      <c r="H1034">
        <f>30-H1033</f>
        <v>18</v>
      </c>
      <c r="I1034">
        <v>31</v>
      </c>
      <c r="J1034">
        <v>30</v>
      </c>
      <c r="K1034">
        <v>31</v>
      </c>
      <c r="L1034">
        <v>31</v>
      </c>
      <c r="M1034">
        <v>30</v>
      </c>
      <c r="N1034">
        <v>31</v>
      </c>
      <c r="O1034">
        <v>30</v>
      </c>
      <c r="P1034">
        <v>31</v>
      </c>
      <c r="Q1034">
        <f t="shared" si="577"/>
        <v>263</v>
      </c>
      <c r="R1034" s="50"/>
      <c r="S1034" s="50">
        <f>VLOOKUP(B1034,'Общие показания'!A:P,16,0)</f>
        <v>2.4597242807490325</v>
      </c>
      <c r="T1034" s="50">
        <f t="shared" si="578"/>
        <v>0</v>
      </c>
      <c r="U1034" s="50">
        <f t="shared" si="579"/>
        <v>0</v>
      </c>
      <c r="V1034" s="50">
        <f t="shared" si="580"/>
        <v>0</v>
      </c>
      <c r="W1034" s="50">
        <f>R1033*W$1/30*H1034</f>
        <v>0.13156543155058106</v>
      </c>
      <c r="X1034" s="50">
        <f t="shared" si="582"/>
        <v>0.13156543155058106</v>
      </c>
      <c r="Y1034" s="50"/>
      <c r="Z1034" s="50"/>
      <c r="AA1034" s="50"/>
      <c r="AB1034" s="50"/>
      <c r="AC1034" s="50"/>
      <c r="AD1034" s="50">
        <f t="shared" si="583"/>
        <v>0.95340817959541735</v>
      </c>
      <c r="AE1034" s="50">
        <f t="shared" si="584"/>
        <v>0.6636791367320225</v>
      </c>
      <c r="AF1034" s="50">
        <f t="shared" si="585"/>
        <v>0.84263696442159286</v>
      </c>
      <c r="AG1034" s="50">
        <f t="shared" si="586"/>
        <v>0</v>
      </c>
      <c r="AI1034" s="50">
        <f t="shared" si="587"/>
        <v>0</v>
      </c>
      <c r="AJ1034" s="50">
        <f t="shared" si="588"/>
        <v>0</v>
      </c>
      <c r="AK1034" s="50">
        <f t="shared" si="589"/>
        <v>0</v>
      </c>
      <c r="AL1034" s="50">
        <f t="shared" si="590"/>
        <v>0.26702917787504732</v>
      </c>
      <c r="AR1034" s="50">
        <f t="shared" si="591"/>
        <v>0.5854004207413348</v>
      </c>
      <c r="AS1034" s="50">
        <f t="shared" si="592"/>
        <v>0.52394790910337663</v>
      </c>
      <c r="AT1034" s="50">
        <f t="shared" si="593"/>
        <v>0.71950960991980517</v>
      </c>
      <c r="AV1034" s="49">
        <f t="shared" si="594"/>
        <v>0</v>
      </c>
      <c r="AW1034" s="49">
        <f t="shared" si="595"/>
        <v>0</v>
      </c>
      <c r="AX1034" s="49">
        <f t="shared" si="596"/>
        <v>0</v>
      </c>
      <c r="AY1034" s="49">
        <f t="shared" si="597"/>
        <v>1069.97142575778</v>
      </c>
      <c r="AZ1034" s="49">
        <f t="shared" si="598"/>
        <v>0</v>
      </c>
      <c r="BA1034" s="49">
        <f t="shared" si="599"/>
        <v>0</v>
      </c>
      <c r="BB1034" s="49">
        <f t="shared" si="600"/>
        <v>0</v>
      </c>
      <c r="BC1034" s="49">
        <f t="shared" si="601"/>
        <v>0</v>
      </c>
      <c r="BD1034" s="49">
        <f t="shared" si="602"/>
        <v>0</v>
      </c>
      <c r="BE1034" s="49">
        <f t="shared" si="603"/>
        <v>4130.7162543999648</v>
      </c>
      <c r="BF1034" s="49">
        <f t="shared" si="604"/>
        <v>3188.0185367587119</v>
      </c>
      <c r="BG1034" s="49">
        <f t="shared" si="605"/>
        <v>4193.3637782990754</v>
      </c>
      <c r="BH1034" s="72">
        <f t="shared" si="606"/>
        <v>12582.069995215532</v>
      </c>
      <c r="BI1034" s="49">
        <f>VLOOKUP(A1034,'1_12'!A:O,15,0)</f>
        <v>8439.6400000000012</v>
      </c>
      <c r="BJ1034" s="73">
        <f t="shared" si="607"/>
        <v>4142.4299952155307</v>
      </c>
      <c r="BK1034" s="50">
        <f t="shared" si="608"/>
        <v>9.938882166961786E-3</v>
      </c>
    </row>
    <row r="1035" spans="1:63" x14ac:dyDescent="0.3">
      <c r="A1035" s="77" t="s">
        <v>2181</v>
      </c>
      <c r="B1035" s="77" t="s">
        <v>802</v>
      </c>
      <c r="C1035" s="77">
        <f>VLOOKUP(B1035,Площадь!D:E,2,0)</f>
        <v>32.1</v>
      </c>
      <c r="D1035" s="113"/>
      <c r="E1035">
        <v>31</v>
      </c>
      <c r="F1035">
        <v>28</v>
      </c>
      <c r="G1035">
        <v>31</v>
      </c>
      <c r="H1035">
        <v>30</v>
      </c>
      <c r="I1035">
        <v>31</v>
      </c>
      <c r="J1035">
        <v>30</v>
      </c>
      <c r="K1035">
        <v>31</v>
      </c>
      <c r="L1035">
        <v>31</v>
      </c>
      <c r="M1035">
        <v>30</v>
      </c>
      <c r="N1035">
        <v>31</v>
      </c>
      <c r="O1035">
        <v>30</v>
      </c>
      <c r="P1035">
        <v>31</v>
      </c>
      <c r="Q1035">
        <f t="shared" ref="Q1035:Q1039" si="609">SUM(E1035:P1035)</f>
        <v>365</v>
      </c>
      <c r="R1035" s="50">
        <f>VLOOKUP(B1035,'Общие показания'!A:H,8,0)</f>
        <v>0.17910306839582923</v>
      </c>
      <c r="S1035" s="50">
        <f>VLOOKUP(B1035,'Общие показания'!A:P,16,0)</f>
        <v>0</v>
      </c>
      <c r="T1035" s="50">
        <f t="shared" si="578"/>
        <v>0</v>
      </c>
      <c r="U1035" s="50">
        <f t="shared" si="579"/>
        <v>0</v>
      </c>
      <c r="V1035" s="50">
        <f t="shared" si="580"/>
        <v>0</v>
      </c>
      <c r="W1035" s="50">
        <f t="shared" si="581"/>
        <v>0.17910306839582923</v>
      </c>
      <c r="X1035" s="50">
        <f t="shared" si="582"/>
        <v>0</v>
      </c>
      <c r="Y1035" s="50"/>
      <c r="Z1035" s="50"/>
      <c r="AA1035" s="50"/>
      <c r="AB1035" s="50"/>
      <c r="AC1035" s="50"/>
      <c r="AD1035" s="50">
        <f t="shared" si="583"/>
        <v>0</v>
      </c>
      <c r="AE1035" s="50">
        <f t="shared" si="584"/>
        <v>0</v>
      </c>
      <c r="AF1035" s="50">
        <f t="shared" si="585"/>
        <v>0</v>
      </c>
      <c r="AG1035" s="50">
        <f t="shared" si="586"/>
        <v>0</v>
      </c>
      <c r="AI1035" s="50">
        <f t="shared" si="587"/>
        <v>0</v>
      </c>
      <c r="AJ1035" s="50">
        <f t="shared" si="588"/>
        <v>0</v>
      </c>
      <c r="AK1035" s="50">
        <f t="shared" si="589"/>
        <v>0</v>
      </c>
      <c r="AL1035" s="50">
        <f t="shared" si="590"/>
        <v>0.36351300295967004</v>
      </c>
      <c r="AR1035" s="50">
        <f t="shared" si="591"/>
        <v>0.47815148869712087</v>
      </c>
      <c r="AS1035" s="50">
        <f t="shared" si="592"/>
        <v>0.42795745247375039</v>
      </c>
      <c r="AT1035" s="50">
        <f t="shared" si="593"/>
        <v>0.58769105543068068</v>
      </c>
      <c r="AV1035" s="49">
        <f t="shared" si="594"/>
        <v>0</v>
      </c>
      <c r="AW1035" s="49">
        <f t="shared" si="595"/>
        <v>0</v>
      </c>
      <c r="AX1035" s="49">
        <f t="shared" si="596"/>
        <v>0</v>
      </c>
      <c r="AY1035" s="49">
        <f t="shared" si="597"/>
        <v>1456.5768773038481</v>
      </c>
      <c r="AZ1035" s="49">
        <f t="shared" si="598"/>
        <v>0</v>
      </c>
      <c r="BA1035" s="49">
        <f t="shared" si="599"/>
        <v>0</v>
      </c>
      <c r="BB1035" s="49">
        <f t="shared" si="600"/>
        <v>0</v>
      </c>
      <c r="BC1035" s="49">
        <f t="shared" si="601"/>
        <v>0</v>
      </c>
      <c r="BD1035" s="49">
        <f t="shared" si="602"/>
        <v>0</v>
      </c>
      <c r="BE1035" s="49">
        <f t="shared" si="603"/>
        <v>1283.5307301990035</v>
      </c>
      <c r="BF1035" s="49">
        <f t="shared" si="604"/>
        <v>1148.7918671224365</v>
      </c>
      <c r="BG1035" s="49">
        <f t="shared" si="605"/>
        <v>1577.574361555902</v>
      </c>
      <c r="BH1035" s="72">
        <f t="shared" si="606"/>
        <v>5466.4738361811897</v>
      </c>
      <c r="BI1035" s="49">
        <f>VLOOKUP(A1035,'1_12'!A:O,15,0)</f>
        <v>12408.210000000003</v>
      </c>
      <c r="BJ1035" s="73">
        <f t="shared" si="607"/>
        <v>-6941.7361638188131</v>
      </c>
      <c r="BK1035" s="50">
        <f t="shared" si="608"/>
        <v>5.2866460746548577E-3</v>
      </c>
    </row>
    <row r="1036" spans="1:63" x14ac:dyDescent="0.3">
      <c r="A1036" s="77" t="s">
        <v>1517</v>
      </c>
      <c r="B1036" s="77" t="s">
        <v>675</v>
      </c>
      <c r="C1036" s="77">
        <f>VLOOKUP(B1036,Площадь!D:E,2,0)</f>
        <v>31.8</v>
      </c>
      <c r="D1036" s="113"/>
      <c r="E1036">
        <v>31</v>
      </c>
      <c r="F1036">
        <v>28</v>
      </c>
      <c r="G1036">
        <v>31</v>
      </c>
      <c r="H1036">
        <v>30</v>
      </c>
      <c r="I1036">
        <v>31</v>
      </c>
      <c r="J1036">
        <v>30</v>
      </c>
      <c r="K1036">
        <v>31</v>
      </c>
      <c r="L1036">
        <v>31</v>
      </c>
      <c r="M1036">
        <v>30</v>
      </c>
      <c r="N1036">
        <v>31</v>
      </c>
      <c r="O1036">
        <v>30</v>
      </c>
      <c r="P1036">
        <v>31</v>
      </c>
      <c r="Q1036">
        <f t="shared" si="609"/>
        <v>365</v>
      </c>
      <c r="R1036" s="50">
        <f>VLOOKUP(B1036,'Общие показания'!A:H,8,0)</f>
        <v>8.9999999999999993E-3</v>
      </c>
      <c r="S1036" s="50">
        <f>VLOOKUP(B1036,'Общие показания'!A:P,16,0)</f>
        <v>1.897</v>
      </c>
      <c r="T1036" s="50">
        <f t="shared" si="578"/>
        <v>0</v>
      </c>
      <c r="U1036" s="50">
        <f t="shared" si="579"/>
        <v>0</v>
      </c>
      <c r="V1036" s="50">
        <f t="shared" si="580"/>
        <v>0</v>
      </c>
      <c r="W1036" s="50">
        <f t="shared" si="581"/>
        <v>8.9999999999999993E-3</v>
      </c>
      <c r="X1036" s="50">
        <f t="shared" si="582"/>
        <v>0</v>
      </c>
      <c r="Y1036" s="50"/>
      <c r="Z1036" s="50"/>
      <c r="AA1036" s="50"/>
      <c r="AB1036" s="50"/>
      <c r="AC1036" s="50"/>
      <c r="AD1036" s="50">
        <f t="shared" si="583"/>
        <v>0.73529189057797528</v>
      </c>
      <c r="AE1036" s="50">
        <f t="shared" si="584"/>
        <v>0.51184571060836848</v>
      </c>
      <c r="AF1036" s="50">
        <f t="shared" si="585"/>
        <v>0.64986239881365626</v>
      </c>
      <c r="AG1036" s="50">
        <f t="shared" si="586"/>
        <v>0</v>
      </c>
      <c r="AI1036" s="50">
        <f t="shared" si="587"/>
        <v>0</v>
      </c>
      <c r="AJ1036" s="50">
        <f t="shared" si="588"/>
        <v>0</v>
      </c>
      <c r="AK1036" s="50">
        <f t="shared" si="589"/>
        <v>0</v>
      </c>
      <c r="AL1036" s="50">
        <f t="shared" si="590"/>
        <v>0.36011568517500026</v>
      </c>
      <c r="AR1036" s="50">
        <f t="shared" si="591"/>
        <v>0.47368278319527862</v>
      </c>
      <c r="AS1036" s="50">
        <f t="shared" si="592"/>
        <v>0.42395785011418263</v>
      </c>
      <c r="AT1036" s="50">
        <f t="shared" si="593"/>
        <v>0.5821986156603004</v>
      </c>
      <c r="AV1036" s="49">
        <f t="shared" si="594"/>
        <v>0</v>
      </c>
      <c r="AW1036" s="49">
        <f t="shared" si="595"/>
        <v>0</v>
      </c>
      <c r="AX1036" s="49">
        <f t="shared" si="596"/>
        <v>0</v>
      </c>
      <c r="AY1036" s="49">
        <f t="shared" si="597"/>
        <v>990.8393806563638</v>
      </c>
      <c r="AZ1036" s="49">
        <f t="shared" si="598"/>
        <v>0</v>
      </c>
      <c r="BA1036" s="49">
        <f t="shared" si="599"/>
        <v>0</v>
      </c>
      <c r="BB1036" s="49">
        <f t="shared" si="600"/>
        <v>0</v>
      </c>
      <c r="BC1036" s="49">
        <f t="shared" si="601"/>
        <v>0</v>
      </c>
      <c r="BD1036" s="49">
        <f t="shared" si="602"/>
        <v>0</v>
      </c>
      <c r="BE1036" s="49">
        <f t="shared" si="603"/>
        <v>3245.3232552899717</v>
      </c>
      <c r="BF1036" s="49">
        <f t="shared" si="604"/>
        <v>2512.0336462611872</v>
      </c>
      <c r="BG1036" s="49">
        <f t="shared" si="605"/>
        <v>3307.2953048133099</v>
      </c>
      <c r="BH1036" s="72">
        <f t="shared" si="606"/>
        <v>10055.491587020832</v>
      </c>
      <c r="BI1036" s="49">
        <f>VLOOKUP(A1036,'1_12'!A:O,15,0)</f>
        <v>12292.199999999997</v>
      </c>
      <c r="BJ1036" s="73">
        <f t="shared" si="607"/>
        <v>-2236.7084129791656</v>
      </c>
      <c r="BK1036" s="50">
        <f t="shared" si="608"/>
        <v>9.8164437477588108E-3</v>
      </c>
    </row>
    <row r="1037" spans="1:63" x14ac:dyDescent="0.3">
      <c r="A1037" s="77" t="s">
        <v>2353</v>
      </c>
      <c r="B1037" s="77" t="s">
        <v>1069</v>
      </c>
      <c r="C1037" s="77">
        <f>VLOOKUP(B1037,Площадь!D:E,2,0)</f>
        <v>39.1</v>
      </c>
      <c r="D1037" s="113"/>
      <c r="E1037">
        <v>31</v>
      </c>
      <c r="F1037">
        <v>28</v>
      </c>
      <c r="G1037">
        <v>31</v>
      </c>
      <c r="H1037">
        <v>30</v>
      </c>
      <c r="I1037">
        <v>31</v>
      </c>
      <c r="J1037">
        <v>30</v>
      </c>
      <c r="K1037">
        <v>31</v>
      </c>
      <c r="L1037">
        <v>31</v>
      </c>
      <c r="M1037">
        <v>30</v>
      </c>
      <c r="N1037">
        <v>31</v>
      </c>
      <c r="O1037">
        <v>30</v>
      </c>
      <c r="P1037">
        <v>31</v>
      </c>
      <c r="Q1037">
        <f t="shared" si="609"/>
        <v>365</v>
      </c>
      <c r="R1037" s="50">
        <f>VLOOKUP(B1037,'Общие показания'!A:H,8,0)</f>
        <v>0.375</v>
      </c>
      <c r="S1037" s="50">
        <f>VLOOKUP(B1037,'Общие показания'!A:P,16,0)</f>
        <v>8.0000000000008953E-3</v>
      </c>
      <c r="T1037" s="50">
        <f t="shared" si="578"/>
        <v>0</v>
      </c>
      <c r="U1037" s="50">
        <f t="shared" si="579"/>
        <v>0</v>
      </c>
      <c r="V1037" s="50">
        <f t="shared" si="580"/>
        <v>0</v>
      </c>
      <c r="W1037" s="50">
        <f t="shared" si="581"/>
        <v>0.375</v>
      </c>
      <c r="X1037" s="50">
        <f t="shared" si="582"/>
        <v>0</v>
      </c>
      <c r="Y1037" s="50"/>
      <c r="Z1037" s="50"/>
      <c r="AA1037" s="50"/>
      <c r="AB1037" s="50"/>
      <c r="AC1037" s="50"/>
      <c r="AD1037" s="50">
        <f t="shared" si="583"/>
        <v>3.1008619528858517E-3</v>
      </c>
      <c r="AE1037" s="50">
        <f t="shared" si="584"/>
        <v>2.1585480679322121E-3</v>
      </c>
      <c r="AF1037" s="50">
        <f t="shared" si="585"/>
        <v>2.7405899791828319E-3</v>
      </c>
      <c r="AG1037" s="50">
        <f t="shared" si="586"/>
        <v>0</v>
      </c>
      <c r="AI1037" s="50">
        <f t="shared" si="587"/>
        <v>0</v>
      </c>
      <c r="AJ1037" s="50">
        <f t="shared" si="588"/>
        <v>0</v>
      </c>
      <c r="AK1037" s="50">
        <f t="shared" si="589"/>
        <v>0</v>
      </c>
      <c r="AL1037" s="50">
        <f t="shared" si="590"/>
        <v>0.4427837512686324</v>
      </c>
      <c r="AR1037" s="50">
        <f t="shared" si="591"/>
        <v>0.58242128374010671</v>
      </c>
      <c r="AS1037" s="50">
        <f t="shared" si="592"/>
        <v>0.52128150753033142</v>
      </c>
      <c r="AT1037" s="50">
        <f t="shared" si="593"/>
        <v>0.71584798340621847</v>
      </c>
      <c r="AV1037" s="49">
        <f t="shared" si="594"/>
        <v>0</v>
      </c>
      <c r="AW1037" s="49">
        <f t="shared" si="595"/>
        <v>0</v>
      </c>
      <c r="AX1037" s="49">
        <f t="shared" si="596"/>
        <v>0</v>
      </c>
      <c r="AY1037" s="49">
        <f t="shared" si="597"/>
        <v>2195.2259905554661</v>
      </c>
      <c r="AZ1037" s="49">
        <f t="shared" si="598"/>
        <v>0</v>
      </c>
      <c r="BA1037" s="49">
        <f t="shared" si="599"/>
        <v>0</v>
      </c>
      <c r="BB1037" s="49">
        <f t="shared" si="600"/>
        <v>0</v>
      </c>
      <c r="BC1037" s="49">
        <f t="shared" si="601"/>
        <v>0</v>
      </c>
      <c r="BD1037" s="49">
        <f t="shared" si="602"/>
        <v>0</v>
      </c>
      <c r="BE1037" s="49">
        <f t="shared" si="603"/>
        <v>1571.7522270124416</v>
      </c>
      <c r="BF1037" s="49">
        <f t="shared" si="604"/>
        <v>1405.1015476457551</v>
      </c>
      <c r="BG1037" s="49">
        <f t="shared" si="605"/>
        <v>1928.9504228528358</v>
      </c>
      <c r="BH1037" s="72">
        <f t="shared" si="606"/>
        <v>7101.0301880664983</v>
      </c>
      <c r="BI1037" s="49">
        <f>VLOOKUP(A1037,'1_12'!A:O,15,0)</f>
        <v>15114.06</v>
      </c>
      <c r="BJ1037" s="73">
        <f t="shared" si="607"/>
        <v>-8013.0298119335012</v>
      </c>
      <c r="BK1037" s="50">
        <f t="shared" si="608"/>
        <v>5.6379678728586749E-3</v>
      </c>
    </row>
    <row r="1038" spans="1:63" x14ac:dyDescent="0.3">
      <c r="A1038" s="77" t="s">
        <v>2294</v>
      </c>
      <c r="B1038" s="77" t="s">
        <v>1216</v>
      </c>
      <c r="C1038" s="77">
        <f>VLOOKUP(B1038,Площадь!D:E,2,0)</f>
        <v>62</v>
      </c>
      <c r="D1038" s="113"/>
      <c r="E1038">
        <v>31</v>
      </c>
      <c r="F1038">
        <v>28</v>
      </c>
      <c r="G1038">
        <v>26</v>
      </c>
      <c r="Q1038">
        <f t="shared" si="609"/>
        <v>85</v>
      </c>
      <c r="R1038" s="50">
        <f>VLOOKUP(B1038,'Общие показания'!A:H,8,0)</f>
        <v>0.34593116014147701</v>
      </c>
      <c r="S1038" s="50"/>
      <c r="T1038" s="50">
        <f t="shared" si="578"/>
        <v>0</v>
      </c>
      <c r="U1038" s="50">
        <f t="shared" si="579"/>
        <v>0</v>
      </c>
      <c r="V1038" s="50">
        <f t="shared" si="580"/>
        <v>0</v>
      </c>
      <c r="W1038" s="50">
        <f t="shared" si="581"/>
        <v>0</v>
      </c>
      <c r="X1038" s="50">
        <f t="shared" si="582"/>
        <v>-0.34593116014147701</v>
      </c>
      <c r="Y1038" s="50"/>
      <c r="Z1038" s="50"/>
      <c r="AA1038" s="50"/>
      <c r="AB1038" s="50"/>
      <c r="AC1038" s="50"/>
      <c r="AD1038" s="50">
        <f t="shared" si="583"/>
        <v>0</v>
      </c>
      <c r="AE1038" s="50">
        <f t="shared" si="584"/>
        <v>0</v>
      </c>
      <c r="AF1038" s="50">
        <f t="shared" si="585"/>
        <v>0</v>
      </c>
      <c r="AG1038" s="50">
        <f t="shared" si="586"/>
        <v>0</v>
      </c>
      <c r="AI1038" s="50">
        <f t="shared" si="587"/>
        <v>0</v>
      </c>
      <c r="AJ1038" s="50">
        <f t="shared" si="588"/>
        <v>0</v>
      </c>
      <c r="AK1038" s="50">
        <f t="shared" si="589"/>
        <v>0</v>
      </c>
      <c r="AL1038" s="50">
        <f t="shared" si="590"/>
        <v>0</v>
      </c>
      <c r="AR1038" s="50">
        <f t="shared" si="591"/>
        <v>0</v>
      </c>
      <c r="AS1038" s="50">
        <f t="shared" si="592"/>
        <v>0</v>
      </c>
      <c r="AT1038" s="50">
        <f t="shared" si="593"/>
        <v>0</v>
      </c>
      <c r="AV1038" s="49">
        <f t="shared" si="594"/>
        <v>0</v>
      </c>
      <c r="AW1038" s="49">
        <f t="shared" si="595"/>
        <v>0</v>
      </c>
      <c r="AX1038" s="49">
        <f t="shared" si="596"/>
        <v>0</v>
      </c>
      <c r="AY1038" s="49">
        <f t="shared" si="597"/>
        <v>0</v>
      </c>
      <c r="AZ1038" s="49">
        <f t="shared" si="598"/>
        <v>0</v>
      </c>
      <c r="BA1038" s="49">
        <f t="shared" si="599"/>
        <v>0</v>
      </c>
      <c r="BB1038" s="49">
        <f t="shared" si="600"/>
        <v>0</v>
      </c>
      <c r="BC1038" s="49">
        <f t="shared" si="601"/>
        <v>0</v>
      </c>
      <c r="BD1038" s="49">
        <f t="shared" si="602"/>
        <v>0</v>
      </c>
      <c r="BE1038" s="49">
        <f t="shared" si="603"/>
        <v>0</v>
      </c>
      <c r="BF1038" s="49">
        <f t="shared" si="604"/>
        <v>0</v>
      </c>
      <c r="BG1038" s="49">
        <f t="shared" si="605"/>
        <v>0</v>
      </c>
      <c r="BH1038" s="72">
        <f t="shared" si="606"/>
        <v>0</v>
      </c>
      <c r="BI1038" s="49">
        <f>VLOOKUP(A1038,'1_12'!A:O,15,0)</f>
        <v>0</v>
      </c>
      <c r="BJ1038" s="73">
        <f t="shared" si="607"/>
        <v>0</v>
      </c>
      <c r="BK1038" s="50">
        <f t="shared" si="608"/>
        <v>0</v>
      </c>
    </row>
    <row r="1039" spans="1:63" x14ac:dyDescent="0.3">
      <c r="A1039" s="77" t="s">
        <v>2583</v>
      </c>
      <c r="B1039" s="77" t="s">
        <v>1216</v>
      </c>
      <c r="C1039" s="77">
        <f>VLOOKUP(B1039,Площадь!D:E,2,0)</f>
        <v>62</v>
      </c>
      <c r="D1039" s="113">
        <v>45012</v>
      </c>
      <c r="G1039">
        <f>31-G1038</f>
        <v>5</v>
      </c>
      <c r="H1039">
        <v>30</v>
      </c>
      <c r="I1039">
        <v>31</v>
      </c>
      <c r="J1039">
        <v>30</v>
      </c>
      <c r="K1039">
        <v>31</v>
      </c>
      <c r="L1039">
        <v>31</v>
      </c>
      <c r="M1039">
        <v>30</v>
      </c>
      <c r="N1039">
        <v>31</v>
      </c>
      <c r="O1039">
        <v>30</v>
      </c>
      <c r="P1039">
        <v>31</v>
      </c>
      <c r="Q1039">
        <f t="shared" si="609"/>
        <v>280</v>
      </c>
      <c r="R1039" s="50"/>
      <c r="S1039" s="50">
        <f>VLOOKUP(B1039,'Общие показания'!A:P,16,0)</f>
        <v>2.4660688398585231</v>
      </c>
      <c r="T1039" s="50">
        <f t="shared" si="578"/>
        <v>0</v>
      </c>
      <c r="U1039" s="50">
        <f t="shared" si="579"/>
        <v>0</v>
      </c>
      <c r="V1039" s="50">
        <f t="shared" si="580"/>
        <v>0</v>
      </c>
      <c r="W1039" s="50">
        <f>R1038*W$1/30*H1039</f>
        <v>0.34593116014147701</v>
      </c>
      <c r="X1039" s="50">
        <f t="shared" si="582"/>
        <v>0.34593116014147701</v>
      </c>
      <c r="Y1039" s="50"/>
      <c r="Z1039" s="50"/>
      <c r="AA1039" s="50"/>
      <c r="AB1039" s="50"/>
      <c r="AC1039" s="50"/>
      <c r="AD1039" s="50">
        <f t="shared" si="583"/>
        <v>0.95586737983922387</v>
      </c>
      <c r="AE1039" s="50">
        <f t="shared" si="584"/>
        <v>0.66539101620798136</v>
      </c>
      <c r="AF1039" s="50">
        <f t="shared" si="585"/>
        <v>0.84481044381131798</v>
      </c>
      <c r="AG1039" s="50">
        <f t="shared" si="586"/>
        <v>0</v>
      </c>
      <c r="AI1039" s="50">
        <f t="shared" si="587"/>
        <v>0</v>
      </c>
      <c r="AJ1039" s="50">
        <f t="shared" si="588"/>
        <v>0</v>
      </c>
      <c r="AK1039" s="50">
        <f t="shared" si="589"/>
        <v>0</v>
      </c>
      <c r="AL1039" s="50">
        <f t="shared" si="590"/>
        <v>0.70211234216509477</v>
      </c>
      <c r="AR1039" s="50">
        <f t="shared" si="591"/>
        <v>0.92353247038073183</v>
      </c>
      <c r="AS1039" s="50">
        <f t="shared" si="592"/>
        <v>0.82658448764400383</v>
      </c>
      <c r="AT1039" s="50">
        <f t="shared" si="593"/>
        <v>1.1351042192119065</v>
      </c>
      <c r="AV1039" s="49">
        <f t="shared" si="594"/>
        <v>0</v>
      </c>
      <c r="AW1039" s="49">
        <f t="shared" si="595"/>
        <v>0</v>
      </c>
      <c r="AX1039" s="49">
        <f t="shared" si="596"/>
        <v>0</v>
      </c>
      <c r="AY1039" s="49">
        <f t="shared" si="597"/>
        <v>2813.326055851669</v>
      </c>
      <c r="AZ1039" s="49">
        <f t="shared" si="598"/>
        <v>0</v>
      </c>
      <c r="BA1039" s="49">
        <f t="shared" si="599"/>
        <v>0</v>
      </c>
      <c r="BB1039" s="49">
        <f t="shared" si="600"/>
        <v>0</v>
      </c>
      <c r="BC1039" s="49">
        <f t="shared" si="601"/>
        <v>0</v>
      </c>
      <c r="BD1039" s="49">
        <f t="shared" si="602"/>
        <v>0</v>
      </c>
      <c r="BE1039" s="49">
        <f t="shared" si="603"/>
        <v>5044.9857819364406</v>
      </c>
      <c r="BF1039" s="49">
        <f t="shared" si="604"/>
        <v>4004.9993635201149</v>
      </c>
      <c r="BG1039" s="49">
        <f t="shared" si="605"/>
        <v>5314.8037248330229</v>
      </c>
      <c r="BH1039" s="72">
        <f t="shared" si="606"/>
        <v>17178.114926141247</v>
      </c>
      <c r="BI1039" s="49">
        <f>VLOOKUP(A1039,'1_12'!A:O,15,0)</f>
        <v>23965.999999999996</v>
      </c>
      <c r="BJ1039" s="73">
        <f t="shared" si="607"/>
        <v>-6787.8850738587498</v>
      </c>
      <c r="BK1039" s="50">
        <f t="shared" si="608"/>
        <v>8.6012547303786803E-3</v>
      </c>
    </row>
    <row r="1040" spans="1:63" x14ac:dyDescent="0.3">
      <c r="A1040" s="77" t="s">
        <v>1514</v>
      </c>
      <c r="B1040" s="77" t="s">
        <v>221</v>
      </c>
      <c r="C1040" s="77">
        <f>VLOOKUP(B1040,Площадь!D:E,2,0)</f>
        <v>55.8</v>
      </c>
      <c r="D1040" s="113"/>
      <c r="E1040">
        <v>31</v>
      </c>
      <c r="F1040">
        <v>28</v>
      </c>
      <c r="G1040">
        <v>31</v>
      </c>
      <c r="H1040">
        <v>30</v>
      </c>
      <c r="I1040">
        <v>31</v>
      </c>
      <c r="J1040">
        <v>30</v>
      </c>
      <c r="K1040">
        <v>31</v>
      </c>
      <c r="L1040">
        <v>31</v>
      </c>
      <c r="M1040">
        <v>30</v>
      </c>
      <c r="N1040">
        <v>31</v>
      </c>
      <c r="O1040">
        <v>30</v>
      </c>
      <c r="P1040">
        <v>31</v>
      </c>
      <c r="Q1040">
        <f t="shared" ref="Q1040:Q1047" si="610">SUM(E1040:P1040)</f>
        <v>365</v>
      </c>
      <c r="R1040" s="50">
        <f>VLOOKUP(B1040,'Общие показания'!A:H,8,0)</f>
        <v>0.1</v>
      </c>
      <c r="S1040" s="50">
        <f>VLOOKUP(B1040,'Общие показания'!A:P,16,0)</f>
        <v>0</v>
      </c>
      <c r="T1040" s="50">
        <f t="shared" si="578"/>
        <v>0</v>
      </c>
      <c r="U1040" s="50">
        <f t="shared" si="579"/>
        <v>0</v>
      </c>
      <c r="V1040" s="50">
        <f t="shared" si="580"/>
        <v>0</v>
      </c>
      <c r="W1040" s="50">
        <f t="shared" si="581"/>
        <v>0.1</v>
      </c>
      <c r="X1040" s="50">
        <f t="shared" si="582"/>
        <v>0</v>
      </c>
      <c r="Y1040" s="50"/>
      <c r="Z1040" s="50"/>
      <c r="AA1040" s="50"/>
      <c r="AB1040" s="50"/>
      <c r="AC1040" s="50"/>
      <c r="AD1040" s="50">
        <f t="shared" si="583"/>
        <v>0</v>
      </c>
      <c r="AE1040" s="50">
        <f t="shared" si="584"/>
        <v>0</v>
      </c>
      <c r="AF1040" s="50">
        <f t="shared" si="585"/>
        <v>0</v>
      </c>
      <c r="AG1040" s="50">
        <f t="shared" si="586"/>
        <v>0</v>
      </c>
      <c r="AI1040" s="50">
        <f t="shared" si="587"/>
        <v>0</v>
      </c>
      <c r="AJ1040" s="50">
        <f t="shared" si="588"/>
        <v>0</v>
      </c>
      <c r="AK1040" s="50">
        <f t="shared" si="589"/>
        <v>0</v>
      </c>
      <c r="AL1040" s="50">
        <f t="shared" si="590"/>
        <v>0.63190110794858534</v>
      </c>
      <c r="AR1040" s="50">
        <f t="shared" si="591"/>
        <v>0.83117922334265859</v>
      </c>
      <c r="AS1040" s="50">
        <f t="shared" si="592"/>
        <v>0.7439260388796034</v>
      </c>
      <c r="AT1040" s="50">
        <f t="shared" si="593"/>
        <v>1.0215937972907159</v>
      </c>
      <c r="AV1040" s="49">
        <f t="shared" si="594"/>
        <v>0</v>
      </c>
      <c r="AW1040" s="49">
        <f t="shared" si="595"/>
        <v>0</v>
      </c>
      <c r="AX1040" s="49">
        <f t="shared" si="596"/>
        <v>0</v>
      </c>
      <c r="AY1040" s="49">
        <f t="shared" si="597"/>
        <v>1964.6860581328647</v>
      </c>
      <c r="AZ1040" s="49">
        <f t="shared" si="598"/>
        <v>0</v>
      </c>
      <c r="BA1040" s="49">
        <f t="shared" si="599"/>
        <v>0</v>
      </c>
      <c r="BB1040" s="49">
        <f t="shared" si="600"/>
        <v>0</v>
      </c>
      <c r="BC1040" s="49">
        <f t="shared" si="601"/>
        <v>0</v>
      </c>
      <c r="BD1040" s="49">
        <f t="shared" si="602"/>
        <v>0</v>
      </c>
      <c r="BE1040" s="49">
        <f t="shared" si="603"/>
        <v>2231.184259972099</v>
      </c>
      <c r="BF1040" s="49">
        <f t="shared" si="604"/>
        <v>1996.9653017268522</v>
      </c>
      <c r="BG1040" s="49">
        <f t="shared" si="605"/>
        <v>2742.3255256953062</v>
      </c>
      <c r="BH1040" s="72">
        <f t="shared" si="606"/>
        <v>8935.1611455271232</v>
      </c>
      <c r="BI1040" s="49">
        <f>VLOOKUP(A1040,'1_12'!A:O,15,0)</f>
        <v>21569.399999999998</v>
      </c>
      <c r="BJ1040" s="73">
        <f t="shared" si="607"/>
        <v>-12634.238854472875</v>
      </c>
      <c r="BK1040" s="50">
        <f t="shared" si="608"/>
        <v>4.9710277291839357E-3</v>
      </c>
    </row>
    <row r="1041" spans="1:63" x14ac:dyDescent="0.3">
      <c r="A1041" s="77" t="s">
        <v>2182</v>
      </c>
      <c r="B1041" s="77" t="s">
        <v>910</v>
      </c>
      <c r="C1041" s="77">
        <f>VLOOKUP(B1041,Площадь!D:E,2,0)</f>
        <v>32.5</v>
      </c>
      <c r="D1041" s="113"/>
      <c r="E1041">
        <v>31</v>
      </c>
      <c r="F1041">
        <v>28</v>
      </c>
      <c r="G1041">
        <v>31</v>
      </c>
      <c r="H1041">
        <v>30</v>
      </c>
      <c r="I1041">
        <v>31</v>
      </c>
      <c r="J1041">
        <v>30</v>
      </c>
      <c r="K1041">
        <v>31</v>
      </c>
      <c r="L1041">
        <v>31</v>
      </c>
      <c r="M1041">
        <v>30</v>
      </c>
      <c r="N1041">
        <v>31</v>
      </c>
      <c r="O1041">
        <v>30</v>
      </c>
      <c r="P1041">
        <v>31</v>
      </c>
      <c r="Q1041">
        <f t="shared" si="610"/>
        <v>365</v>
      </c>
      <c r="R1041" s="50">
        <f>VLOOKUP(B1041,'Общие показания'!A:H,8,0)</f>
        <v>0.18133488233222583</v>
      </c>
      <c r="S1041" s="50">
        <f>VLOOKUP(B1041,'Общие показания'!A:P,16,0)</f>
        <v>2.2196651176677742</v>
      </c>
      <c r="T1041" s="50">
        <f t="shared" si="578"/>
        <v>0</v>
      </c>
      <c r="U1041" s="50">
        <f t="shared" si="579"/>
        <v>0</v>
      </c>
      <c r="V1041" s="50">
        <f t="shared" si="580"/>
        <v>0</v>
      </c>
      <c r="W1041" s="50">
        <f t="shared" si="581"/>
        <v>0.18133488233222583</v>
      </c>
      <c r="X1041" s="50">
        <f t="shared" si="582"/>
        <v>0</v>
      </c>
      <c r="Y1041" s="50"/>
      <c r="Z1041" s="50"/>
      <c r="AA1041" s="50"/>
      <c r="AB1041" s="50"/>
      <c r="AC1041" s="50"/>
      <c r="AD1041" s="50">
        <f t="shared" si="583"/>
        <v>0.86035938894039099</v>
      </c>
      <c r="AE1041" s="50">
        <f t="shared" si="584"/>
        <v>0.5989067313997205</v>
      </c>
      <c r="AF1041" s="50">
        <f t="shared" si="585"/>
        <v>0.76039899732766281</v>
      </c>
      <c r="AG1041" s="50">
        <f t="shared" si="586"/>
        <v>0</v>
      </c>
      <c r="AI1041" s="50">
        <f t="shared" si="587"/>
        <v>0</v>
      </c>
      <c r="AJ1041" s="50">
        <f t="shared" si="588"/>
        <v>0</v>
      </c>
      <c r="AK1041" s="50">
        <f t="shared" si="589"/>
        <v>0</v>
      </c>
      <c r="AL1041" s="50">
        <f t="shared" si="590"/>
        <v>0.36804276000589647</v>
      </c>
      <c r="AR1041" s="50">
        <f t="shared" si="591"/>
        <v>0.48410976269957717</v>
      </c>
      <c r="AS1041" s="50">
        <f t="shared" si="592"/>
        <v>0.43329025561984069</v>
      </c>
      <c r="AT1041" s="50">
        <f t="shared" si="593"/>
        <v>0.59501430845785419</v>
      </c>
      <c r="AV1041" s="49">
        <f t="shared" si="594"/>
        <v>0</v>
      </c>
      <c r="AW1041" s="49">
        <f t="shared" si="595"/>
        <v>0</v>
      </c>
      <c r="AX1041" s="49">
        <f t="shared" si="596"/>
        <v>0</v>
      </c>
      <c r="AY1041" s="49">
        <f t="shared" si="597"/>
        <v>1474.7273679867619</v>
      </c>
      <c r="AZ1041" s="49">
        <f t="shared" si="598"/>
        <v>0</v>
      </c>
      <c r="BA1041" s="49">
        <f t="shared" si="599"/>
        <v>0</v>
      </c>
      <c r="BB1041" s="49">
        <f t="shared" si="600"/>
        <v>0</v>
      </c>
      <c r="BC1041" s="49">
        <f t="shared" si="601"/>
        <v>0</v>
      </c>
      <c r="BD1041" s="49">
        <f t="shared" si="602"/>
        <v>0</v>
      </c>
      <c r="BE1041" s="49">
        <f t="shared" si="603"/>
        <v>3609.0392118962654</v>
      </c>
      <c r="BF1041" s="49">
        <f t="shared" si="604"/>
        <v>2770.7883040758293</v>
      </c>
      <c r="BG1041" s="49">
        <f t="shared" si="605"/>
        <v>3638.4172615184102</v>
      </c>
      <c r="BH1041" s="72">
        <f t="shared" si="606"/>
        <v>11492.972145477268</v>
      </c>
      <c r="BI1041" s="49">
        <f>VLOOKUP(A1041,'1_12'!A:O,15,0)</f>
        <v>12562.829999999998</v>
      </c>
      <c r="BJ1041" s="73">
        <f t="shared" si="607"/>
        <v>-1069.8578545227301</v>
      </c>
      <c r="BK1041" s="50">
        <f t="shared" si="608"/>
        <v>1.0978095094315818E-2</v>
      </c>
    </row>
    <row r="1042" spans="1:63" x14ac:dyDescent="0.3">
      <c r="A1042" s="77" t="s">
        <v>2398</v>
      </c>
      <c r="B1042" s="77" t="s">
        <v>866</v>
      </c>
      <c r="C1042" s="77">
        <f>VLOOKUP(B1042,Площадь!D:E,2,0)</f>
        <v>47.6</v>
      </c>
      <c r="D1042" s="113"/>
      <c r="E1042">
        <v>31</v>
      </c>
      <c r="F1042">
        <v>28</v>
      </c>
      <c r="G1042">
        <v>31</v>
      </c>
      <c r="H1042">
        <v>30</v>
      </c>
      <c r="I1042">
        <v>31</v>
      </c>
      <c r="J1042">
        <v>30</v>
      </c>
      <c r="K1042">
        <v>31</v>
      </c>
      <c r="L1042">
        <v>31</v>
      </c>
      <c r="M1042">
        <v>30</v>
      </c>
      <c r="N1042">
        <v>31</v>
      </c>
      <c r="O1042">
        <v>30</v>
      </c>
      <c r="P1042">
        <v>31</v>
      </c>
      <c r="Q1042">
        <f t="shared" si="610"/>
        <v>365</v>
      </c>
      <c r="R1042" s="50">
        <f>VLOOKUP(B1042,'Общие показания'!A:H,8,0)</f>
        <v>0.26558585843119847</v>
      </c>
      <c r="S1042" s="50">
        <f>VLOOKUP(B1042,'Общие показания'!A:P,16,0)</f>
        <v>3.231414141568802</v>
      </c>
      <c r="T1042" s="50">
        <f t="shared" si="578"/>
        <v>0</v>
      </c>
      <c r="U1042" s="50">
        <f t="shared" si="579"/>
        <v>0</v>
      </c>
      <c r="V1042" s="50">
        <f t="shared" si="580"/>
        <v>0</v>
      </c>
      <c r="W1042" s="50">
        <f t="shared" si="581"/>
        <v>0.26558585843119847</v>
      </c>
      <c r="X1042" s="50">
        <f t="shared" si="582"/>
        <v>0</v>
      </c>
      <c r="Y1042" s="50"/>
      <c r="Z1042" s="50"/>
      <c r="AA1042" s="50"/>
      <c r="AB1042" s="50"/>
      <c r="AC1042" s="50"/>
      <c r="AD1042" s="50">
        <f t="shared" si="583"/>
        <v>1.2525211457008592</v>
      </c>
      <c r="AE1042" s="50">
        <f t="shared" si="584"/>
        <v>0.87189534399642299</v>
      </c>
      <c r="AF1042" s="50">
        <f t="shared" si="585"/>
        <v>1.1069976518715201</v>
      </c>
      <c r="AG1042" s="50">
        <f t="shared" si="586"/>
        <v>0</v>
      </c>
      <c r="AI1042" s="50">
        <f t="shared" si="587"/>
        <v>0</v>
      </c>
      <c r="AJ1042" s="50">
        <f t="shared" si="588"/>
        <v>0</v>
      </c>
      <c r="AK1042" s="50">
        <f t="shared" si="589"/>
        <v>0</v>
      </c>
      <c r="AL1042" s="50">
        <f t="shared" si="590"/>
        <v>0.53904108850094379</v>
      </c>
      <c r="AR1042" s="50">
        <f t="shared" si="591"/>
        <v>0.70903460629230386</v>
      </c>
      <c r="AS1042" s="50">
        <f t="shared" si="592"/>
        <v>0.63460357438475135</v>
      </c>
      <c r="AT1042" s="50">
        <f t="shared" si="593"/>
        <v>0.8714671102336573</v>
      </c>
      <c r="AV1042" s="49">
        <f t="shared" si="594"/>
        <v>0</v>
      </c>
      <c r="AW1042" s="49">
        <f t="shared" si="595"/>
        <v>0</v>
      </c>
      <c r="AX1042" s="49">
        <f t="shared" si="596"/>
        <v>0</v>
      </c>
      <c r="AY1042" s="49">
        <f t="shared" si="597"/>
        <v>2159.9083912667656</v>
      </c>
      <c r="AZ1042" s="49">
        <f t="shared" si="598"/>
        <v>0</v>
      </c>
      <c r="BA1042" s="49">
        <f t="shared" si="599"/>
        <v>0</v>
      </c>
      <c r="BB1042" s="49">
        <f t="shared" si="600"/>
        <v>0</v>
      </c>
      <c r="BC1042" s="49">
        <f t="shared" si="601"/>
        <v>0</v>
      </c>
      <c r="BD1042" s="49">
        <f t="shared" si="602"/>
        <v>0</v>
      </c>
      <c r="BE1042" s="49">
        <f t="shared" si="603"/>
        <v>5265.5217984203673</v>
      </c>
      <c r="BF1042" s="49">
        <f t="shared" si="604"/>
        <v>4043.9854365456895</v>
      </c>
      <c r="BG1042" s="49">
        <f t="shared" si="605"/>
        <v>5310.9116688046543</v>
      </c>
      <c r="BH1042" s="72">
        <f t="shared" si="606"/>
        <v>16780.327295037474</v>
      </c>
      <c r="BI1042" s="49">
        <f>VLOOKUP(A1042,'1_12'!A:O,15,0)</f>
        <v>18399.690000000002</v>
      </c>
      <c r="BJ1042" s="73">
        <f t="shared" si="607"/>
        <v>-1619.3627049625284</v>
      </c>
      <c r="BK1042" s="50">
        <f t="shared" si="608"/>
        <v>1.0943883717457383E-2</v>
      </c>
    </row>
    <row r="1043" spans="1:63" x14ac:dyDescent="0.3">
      <c r="A1043" s="77" t="s">
        <v>1510</v>
      </c>
      <c r="B1043" s="77" t="s">
        <v>896</v>
      </c>
      <c r="C1043" s="77">
        <f>VLOOKUP(B1043,Площадь!D:E,2,0)</f>
        <v>83.5</v>
      </c>
      <c r="D1043" s="113"/>
      <c r="E1043">
        <v>31</v>
      </c>
      <c r="F1043">
        <v>28</v>
      </c>
      <c r="G1043">
        <v>31</v>
      </c>
      <c r="H1043">
        <v>30</v>
      </c>
      <c r="I1043">
        <v>31</v>
      </c>
      <c r="J1043">
        <v>30</v>
      </c>
      <c r="K1043">
        <v>31</v>
      </c>
      <c r="L1043">
        <v>31</v>
      </c>
      <c r="M1043">
        <v>30</v>
      </c>
      <c r="N1043">
        <v>31</v>
      </c>
      <c r="O1043">
        <v>30</v>
      </c>
      <c r="P1043">
        <v>31</v>
      </c>
      <c r="Q1043">
        <f t="shared" si="610"/>
        <v>365</v>
      </c>
      <c r="R1043" s="50">
        <f>VLOOKUP(B1043,'Общие показания'!A:H,8,0)</f>
        <v>0.5</v>
      </c>
      <c r="S1043" s="50">
        <f>VLOOKUP(B1043,'Общие показания'!A:P,16,0)</f>
        <v>2.7449999999999992</v>
      </c>
      <c r="T1043" s="50">
        <f t="shared" si="578"/>
        <v>0</v>
      </c>
      <c r="U1043" s="50">
        <f t="shared" si="579"/>
        <v>0</v>
      </c>
      <c r="V1043" s="50">
        <f t="shared" si="580"/>
        <v>0</v>
      </c>
      <c r="W1043" s="50">
        <f t="shared" si="581"/>
        <v>0.5</v>
      </c>
      <c r="X1043" s="50">
        <f t="shared" si="582"/>
        <v>0</v>
      </c>
      <c r="Y1043" s="50"/>
      <c r="Z1043" s="50"/>
      <c r="AA1043" s="50"/>
      <c r="AB1043" s="50"/>
      <c r="AC1043" s="50"/>
      <c r="AD1043" s="50">
        <f t="shared" si="583"/>
        <v>1.0639832575838386</v>
      </c>
      <c r="AE1043" s="50">
        <f t="shared" si="584"/>
        <v>0.74065180580915713</v>
      </c>
      <c r="AF1043" s="50">
        <f t="shared" si="585"/>
        <v>0.94036493660700371</v>
      </c>
      <c r="AG1043" s="50">
        <f t="shared" si="586"/>
        <v>0</v>
      </c>
      <c r="AI1043" s="50">
        <f t="shared" si="587"/>
        <v>0</v>
      </c>
      <c r="AJ1043" s="50">
        <f t="shared" si="588"/>
        <v>0</v>
      </c>
      <c r="AK1043" s="50">
        <f t="shared" si="589"/>
        <v>0</v>
      </c>
      <c r="AL1043" s="50">
        <f t="shared" si="590"/>
        <v>0.94558678339976465</v>
      </c>
      <c r="AR1043" s="50">
        <f t="shared" si="591"/>
        <v>1.2437896980127598</v>
      </c>
      <c r="AS1043" s="50">
        <f t="shared" si="592"/>
        <v>1.1132226567463599</v>
      </c>
      <c r="AT1043" s="50">
        <f t="shared" si="593"/>
        <v>1.5287290694224869</v>
      </c>
      <c r="AV1043" s="49">
        <f t="shared" si="594"/>
        <v>0</v>
      </c>
      <c r="AW1043" s="49">
        <f t="shared" si="595"/>
        <v>0</v>
      </c>
      <c r="AX1043" s="49">
        <f t="shared" si="596"/>
        <v>0</v>
      </c>
      <c r="AY1043" s="49">
        <f t="shared" si="597"/>
        <v>3880.4753378869923</v>
      </c>
      <c r="AZ1043" s="49">
        <f t="shared" si="598"/>
        <v>0</v>
      </c>
      <c r="BA1043" s="49">
        <f t="shared" si="599"/>
        <v>0</v>
      </c>
      <c r="BB1043" s="49">
        <f t="shared" si="600"/>
        <v>0</v>
      </c>
      <c r="BC1043" s="49">
        <f t="shared" si="601"/>
        <v>0</v>
      </c>
      <c r="BD1043" s="49">
        <f t="shared" si="602"/>
        <v>0</v>
      </c>
      <c r="BE1043" s="49">
        <f t="shared" si="603"/>
        <v>6194.8934110852852</v>
      </c>
      <c r="BF1043" s="49">
        <f t="shared" si="604"/>
        <v>4976.466452305528</v>
      </c>
      <c r="BG1043" s="49">
        <f t="shared" si="605"/>
        <v>6627.9371860253241</v>
      </c>
      <c r="BH1043" s="72">
        <f t="shared" si="606"/>
        <v>21679.772387303128</v>
      </c>
      <c r="BI1043" s="49">
        <f>VLOOKUP(A1043,'1_12'!A:O,15,0)</f>
        <v>32276.699999999997</v>
      </c>
      <c r="BJ1043" s="73">
        <f t="shared" si="607"/>
        <v>-10596.927612696869</v>
      </c>
      <c r="BK1043" s="50">
        <f t="shared" si="608"/>
        <v>8.0602077919973755E-3</v>
      </c>
    </row>
    <row r="1044" spans="1:63" x14ac:dyDescent="0.3">
      <c r="A1044" s="77" t="s">
        <v>2167</v>
      </c>
      <c r="B1044" s="77" t="s">
        <v>942</v>
      </c>
      <c r="C1044" s="77">
        <f>VLOOKUP(B1044,Площадь!D:E,2,0)</f>
        <v>55.8</v>
      </c>
      <c r="D1044" s="113"/>
      <c r="E1044">
        <v>31</v>
      </c>
      <c r="F1044">
        <v>28</v>
      </c>
      <c r="G1044">
        <v>31</v>
      </c>
      <c r="H1044">
        <v>30</v>
      </c>
      <c r="I1044">
        <v>31</v>
      </c>
      <c r="J1044">
        <v>30</v>
      </c>
      <c r="K1044">
        <v>31</v>
      </c>
      <c r="L1044">
        <v>31</v>
      </c>
      <c r="M1044">
        <v>30</v>
      </c>
      <c r="N1044">
        <v>31</v>
      </c>
      <c r="O1044">
        <v>30</v>
      </c>
      <c r="P1044">
        <v>31</v>
      </c>
      <c r="Q1044">
        <f t="shared" si="610"/>
        <v>365</v>
      </c>
      <c r="R1044" s="50">
        <f>VLOOKUP(B1044,'Общие показания'!A:H,8,0)</f>
        <v>1.393</v>
      </c>
      <c r="S1044" s="50">
        <f>VLOOKUP(B1044,'Общие показания'!A:P,16,0)</f>
        <v>0</v>
      </c>
      <c r="T1044" s="50">
        <f t="shared" si="578"/>
        <v>0</v>
      </c>
      <c r="U1044" s="50">
        <f t="shared" si="579"/>
        <v>0</v>
      </c>
      <c r="V1044" s="50">
        <f t="shared" si="580"/>
        <v>0</v>
      </c>
      <c r="W1044" s="50">
        <f t="shared" si="581"/>
        <v>1.393</v>
      </c>
      <c r="X1044" s="50">
        <f t="shared" si="582"/>
        <v>0</v>
      </c>
      <c r="Y1044" s="50"/>
      <c r="Z1044" s="50"/>
      <c r="AA1044" s="50"/>
      <c r="AB1044" s="50"/>
      <c r="AC1044" s="50"/>
      <c r="AD1044" s="50">
        <f t="shared" si="583"/>
        <v>0</v>
      </c>
      <c r="AE1044" s="50">
        <f t="shared" si="584"/>
        <v>0</v>
      </c>
      <c r="AF1044" s="50">
        <f t="shared" si="585"/>
        <v>0</v>
      </c>
      <c r="AG1044" s="50">
        <f t="shared" si="586"/>
        <v>0</v>
      </c>
      <c r="AI1044" s="50">
        <f t="shared" si="587"/>
        <v>0</v>
      </c>
      <c r="AJ1044" s="50">
        <f t="shared" si="588"/>
        <v>0</v>
      </c>
      <c r="AK1044" s="50">
        <f t="shared" si="589"/>
        <v>0</v>
      </c>
      <c r="AL1044" s="50">
        <f t="shared" si="590"/>
        <v>0.63190110794858534</v>
      </c>
      <c r="AR1044" s="50">
        <f t="shared" si="591"/>
        <v>0.83117922334265859</v>
      </c>
      <c r="AS1044" s="50">
        <f t="shared" si="592"/>
        <v>0.7439260388796034</v>
      </c>
      <c r="AT1044" s="50">
        <f t="shared" si="593"/>
        <v>1.0215937972907159</v>
      </c>
      <c r="AV1044" s="49">
        <f t="shared" si="594"/>
        <v>0</v>
      </c>
      <c r="AW1044" s="49">
        <f t="shared" si="595"/>
        <v>0</v>
      </c>
      <c r="AX1044" s="49">
        <f t="shared" si="596"/>
        <v>0</v>
      </c>
      <c r="AY1044" s="49">
        <f t="shared" si="597"/>
        <v>5435.5635381328648</v>
      </c>
      <c r="AZ1044" s="49">
        <f t="shared" si="598"/>
        <v>0</v>
      </c>
      <c r="BA1044" s="49">
        <f t="shared" si="599"/>
        <v>0</v>
      </c>
      <c r="BB1044" s="49">
        <f t="shared" si="600"/>
        <v>0</v>
      </c>
      <c r="BC1044" s="49">
        <f t="shared" si="601"/>
        <v>0</v>
      </c>
      <c r="BD1044" s="49">
        <f t="shared" si="602"/>
        <v>0</v>
      </c>
      <c r="BE1044" s="49">
        <f t="shared" si="603"/>
        <v>2231.184259972099</v>
      </c>
      <c r="BF1044" s="49">
        <f t="shared" si="604"/>
        <v>1996.9653017268522</v>
      </c>
      <c r="BG1044" s="49">
        <f t="shared" si="605"/>
        <v>2742.3255256953062</v>
      </c>
      <c r="BH1044" s="72">
        <f t="shared" si="606"/>
        <v>12406.038625527122</v>
      </c>
      <c r="BI1044" s="49">
        <f>VLOOKUP(A1044,'1_12'!A:O,15,0)</f>
        <v>21569.399999999998</v>
      </c>
      <c r="BJ1044" s="73">
        <f t="shared" si="607"/>
        <v>-9163.3613744728755</v>
      </c>
      <c r="BK1044" s="50">
        <f t="shared" si="608"/>
        <v>6.9020313134133277E-3</v>
      </c>
    </row>
    <row r="1045" spans="1:63" x14ac:dyDescent="0.3">
      <c r="A1045" s="77" t="s">
        <v>1516</v>
      </c>
      <c r="B1045" s="77" t="s">
        <v>682</v>
      </c>
      <c r="C1045" s="77">
        <f>VLOOKUP(B1045,Площадь!D:E,2,0)</f>
        <v>45.6</v>
      </c>
      <c r="D1045" s="113"/>
      <c r="E1045">
        <v>31</v>
      </c>
      <c r="F1045">
        <v>28</v>
      </c>
      <c r="G1045">
        <v>31</v>
      </c>
      <c r="H1045">
        <v>30</v>
      </c>
      <c r="I1045">
        <v>31</v>
      </c>
      <c r="J1045">
        <v>30</v>
      </c>
      <c r="K1045">
        <v>31</v>
      </c>
      <c r="L1045">
        <v>31</v>
      </c>
      <c r="M1045">
        <v>30</v>
      </c>
      <c r="N1045">
        <v>31</v>
      </c>
      <c r="O1045">
        <v>30</v>
      </c>
      <c r="P1045">
        <v>31</v>
      </c>
      <c r="Q1045">
        <f t="shared" si="610"/>
        <v>365</v>
      </c>
      <c r="R1045" s="50">
        <f>VLOOKUP(B1045,'Общие показания'!A:H,8,0)</f>
        <v>0.25442678874921532</v>
      </c>
      <c r="S1045" s="50">
        <f>VLOOKUP(B1045,'Общие показания'!A:P,16,0)</f>
        <v>2.1085732112507838</v>
      </c>
      <c r="T1045" s="50">
        <f t="shared" si="578"/>
        <v>0</v>
      </c>
      <c r="U1045" s="50">
        <f t="shared" si="579"/>
        <v>0</v>
      </c>
      <c r="V1045" s="50">
        <f t="shared" si="580"/>
        <v>0</v>
      </c>
      <c r="W1045" s="50">
        <f t="shared" si="581"/>
        <v>0.25442678874921532</v>
      </c>
      <c r="X1045" s="50">
        <f t="shared" si="582"/>
        <v>0</v>
      </c>
      <c r="Y1045" s="50"/>
      <c r="Z1045" s="50"/>
      <c r="AA1045" s="50"/>
      <c r="AB1045" s="50"/>
      <c r="AC1045" s="50"/>
      <c r="AD1045" s="50">
        <f t="shared" si="583"/>
        <v>0.81729930570514564</v>
      </c>
      <c r="AE1045" s="50">
        <f t="shared" si="584"/>
        <v>0.56893207890481123</v>
      </c>
      <c r="AF1045" s="50">
        <f t="shared" si="585"/>
        <v>0.72234182664082702</v>
      </c>
      <c r="AG1045" s="50">
        <f t="shared" si="586"/>
        <v>0</v>
      </c>
      <c r="AI1045" s="50">
        <f t="shared" si="587"/>
        <v>0</v>
      </c>
      <c r="AJ1045" s="50">
        <f t="shared" si="588"/>
        <v>0</v>
      </c>
      <c r="AK1045" s="50">
        <f t="shared" si="589"/>
        <v>0</v>
      </c>
      <c r="AL1045" s="50">
        <f t="shared" si="590"/>
        <v>0.51639230326981167</v>
      </c>
      <c r="AR1045" s="50">
        <f t="shared" si="591"/>
        <v>0.67924323628002214</v>
      </c>
      <c r="AS1045" s="50">
        <f t="shared" si="592"/>
        <v>0.60793955865429961</v>
      </c>
      <c r="AT1045" s="50">
        <f t="shared" si="593"/>
        <v>0.83485084509778928</v>
      </c>
      <c r="AV1045" s="49">
        <f t="shared" si="594"/>
        <v>0</v>
      </c>
      <c r="AW1045" s="49">
        <f t="shared" si="595"/>
        <v>0</v>
      </c>
      <c r="AX1045" s="49">
        <f t="shared" si="596"/>
        <v>0</v>
      </c>
      <c r="AY1045" s="49">
        <f t="shared" si="597"/>
        <v>2069.1559378521952</v>
      </c>
      <c r="AZ1045" s="49">
        <f t="shared" si="598"/>
        <v>0</v>
      </c>
      <c r="BA1045" s="49">
        <f t="shared" si="599"/>
        <v>0</v>
      </c>
      <c r="BB1045" s="49">
        <f t="shared" si="600"/>
        <v>0</v>
      </c>
      <c r="BC1045" s="49">
        <f t="shared" si="601"/>
        <v>0</v>
      </c>
      <c r="BD1045" s="49">
        <f t="shared" si="602"/>
        <v>0</v>
      </c>
      <c r="BE1045" s="49">
        <f t="shared" si="603"/>
        <v>4017.258938003305</v>
      </c>
      <c r="BF1045" s="49">
        <f t="shared" si="604"/>
        <v>3159.147148998175</v>
      </c>
      <c r="BG1045" s="49">
        <f t="shared" si="605"/>
        <v>4180.0657203082728</v>
      </c>
      <c r="BH1045" s="72">
        <f t="shared" si="606"/>
        <v>13425.62774516195</v>
      </c>
      <c r="BI1045" s="49">
        <f>VLOOKUP(A1045,'1_12'!A:O,15,0)</f>
        <v>17626.59</v>
      </c>
      <c r="BJ1045" s="73">
        <f t="shared" si="607"/>
        <v>-4200.9622548380503</v>
      </c>
      <c r="BK1045" s="50">
        <f t="shared" si="608"/>
        <v>9.1400327911219329E-3</v>
      </c>
    </row>
    <row r="1046" spans="1:63" x14ac:dyDescent="0.3">
      <c r="A1046" s="77" t="s">
        <v>2247</v>
      </c>
      <c r="B1046" s="77" t="s">
        <v>899</v>
      </c>
      <c r="C1046" s="77">
        <f>VLOOKUP(B1046,Площадь!D:E,2,0)</f>
        <v>45.1</v>
      </c>
      <c r="D1046" s="113"/>
      <c r="E1046">
        <v>31</v>
      </c>
      <c r="F1046">
        <v>28</v>
      </c>
      <c r="G1046">
        <v>31</v>
      </c>
      <c r="H1046">
        <v>30</v>
      </c>
      <c r="I1046">
        <v>31</v>
      </c>
      <c r="J1046">
        <v>30</v>
      </c>
      <c r="K1046">
        <v>30</v>
      </c>
      <c r="Q1046">
        <f t="shared" si="610"/>
        <v>211</v>
      </c>
      <c r="R1046" s="50">
        <f>VLOOKUP(B1046,'Общие показания'!A:H,8,0)</f>
        <v>0</v>
      </c>
      <c r="S1046" s="50"/>
      <c r="T1046" s="50">
        <f t="shared" si="578"/>
        <v>0</v>
      </c>
      <c r="U1046" s="50">
        <f t="shared" si="579"/>
        <v>0</v>
      </c>
      <c r="V1046" s="50">
        <f t="shared" si="580"/>
        <v>0</v>
      </c>
      <c r="W1046" s="50">
        <f t="shared" si="581"/>
        <v>0</v>
      </c>
      <c r="X1046" s="50">
        <f t="shared" si="582"/>
        <v>0</v>
      </c>
      <c r="Y1046" s="50"/>
      <c r="Z1046" s="50"/>
      <c r="AA1046" s="50"/>
      <c r="AB1046" s="50"/>
      <c r="AC1046" s="50"/>
      <c r="AD1046" s="50">
        <f t="shared" si="583"/>
        <v>0</v>
      </c>
      <c r="AE1046" s="50">
        <f t="shared" si="584"/>
        <v>0</v>
      </c>
      <c r="AF1046" s="50">
        <f t="shared" si="585"/>
        <v>0</v>
      </c>
      <c r="AG1046" s="50">
        <f t="shared" si="586"/>
        <v>0</v>
      </c>
      <c r="AI1046" s="50">
        <f t="shared" si="587"/>
        <v>0</v>
      </c>
      <c r="AJ1046" s="50">
        <f t="shared" si="588"/>
        <v>0</v>
      </c>
      <c r="AK1046" s="50">
        <f t="shared" si="589"/>
        <v>0</v>
      </c>
      <c r="AL1046" s="50">
        <f t="shared" si="590"/>
        <v>0.5107301069620287</v>
      </c>
      <c r="AR1046" s="50">
        <f t="shared" si="591"/>
        <v>0</v>
      </c>
      <c r="AS1046" s="50">
        <f t="shared" si="592"/>
        <v>0</v>
      </c>
      <c r="AT1046" s="50">
        <f t="shared" si="593"/>
        <v>0</v>
      </c>
      <c r="AV1046" s="49">
        <f t="shared" si="594"/>
        <v>0</v>
      </c>
      <c r="AW1046" s="49">
        <f t="shared" si="595"/>
        <v>0</v>
      </c>
      <c r="AX1046" s="49">
        <f t="shared" si="596"/>
        <v>0</v>
      </c>
      <c r="AY1046" s="49">
        <f t="shared" si="597"/>
        <v>1370.9834699245914</v>
      </c>
      <c r="AZ1046" s="49">
        <f t="shared" si="598"/>
        <v>0</v>
      </c>
      <c r="BA1046" s="49">
        <f t="shared" si="599"/>
        <v>0</v>
      </c>
      <c r="BB1046" s="49">
        <f t="shared" si="600"/>
        <v>0</v>
      </c>
      <c r="BC1046" s="49">
        <f t="shared" si="601"/>
        <v>0</v>
      </c>
      <c r="BD1046" s="49">
        <f t="shared" si="602"/>
        <v>0</v>
      </c>
      <c r="BE1046" s="49">
        <f t="shared" si="603"/>
        <v>0</v>
      </c>
      <c r="BF1046" s="49">
        <f t="shared" si="604"/>
        <v>0</v>
      </c>
      <c r="BG1046" s="49">
        <f t="shared" si="605"/>
        <v>0</v>
      </c>
      <c r="BH1046" s="72">
        <f t="shared" si="606"/>
        <v>1370.9834699245914</v>
      </c>
      <c r="BI1046" s="49">
        <f>VLOOKUP(A1046,'1_12'!A:O,15,0)</f>
        <v>7685.64</v>
      </c>
      <c r="BJ1046" s="73">
        <f t="shared" si="607"/>
        <v>-6314.6565300754091</v>
      </c>
      <c r="BK1046" s="50">
        <f t="shared" si="608"/>
        <v>9.4369938463050387E-4</v>
      </c>
    </row>
    <row r="1047" spans="1:63" x14ac:dyDescent="0.3">
      <c r="A1047" s="77" t="s">
        <v>2854</v>
      </c>
      <c r="B1047" s="77" t="s">
        <v>899</v>
      </c>
      <c r="C1047" s="77">
        <f>VLOOKUP(B1047,Площадь!D:E,2,0)</f>
        <v>45.1</v>
      </c>
      <c r="D1047" s="113">
        <v>45138</v>
      </c>
      <c r="K1047">
        <f>31-K1046</f>
        <v>1</v>
      </c>
      <c r="L1047">
        <v>31</v>
      </c>
      <c r="M1047">
        <v>30</v>
      </c>
      <c r="N1047">
        <v>31</v>
      </c>
      <c r="O1047">
        <v>30</v>
      </c>
      <c r="P1047">
        <v>31</v>
      </c>
      <c r="Q1047">
        <f t="shared" si="610"/>
        <v>154</v>
      </c>
      <c r="R1047" s="50"/>
      <c r="S1047" s="50">
        <f>VLOOKUP(B1047,'Общие показания'!A:P,16,0)</f>
        <v>3.0280000000000005</v>
      </c>
      <c r="T1047" s="50">
        <f t="shared" si="578"/>
        <v>0</v>
      </c>
      <c r="U1047" s="50">
        <f t="shared" si="579"/>
        <v>0</v>
      </c>
      <c r="V1047" s="50">
        <f t="shared" si="580"/>
        <v>0</v>
      </c>
      <c r="W1047" s="50">
        <f t="shared" si="581"/>
        <v>0</v>
      </c>
      <c r="X1047" s="50">
        <f t="shared" si="582"/>
        <v>0</v>
      </c>
      <c r="Y1047" s="50"/>
      <c r="Z1047" s="50"/>
      <c r="AA1047" s="50"/>
      <c r="AB1047" s="50"/>
      <c r="AC1047" s="50"/>
      <c r="AD1047" s="50">
        <f t="shared" si="583"/>
        <v>1.1736762491671637</v>
      </c>
      <c r="AE1047" s="50">
        <f t="shared" si="584"/>
        <v>0.81701044371225096</v>
      </c>
      <c r="AF1047" s="50">
        <f t="shared" si="585"/>
        <v>1.037313307120586</v>
      </c>
      <c r="AG1047" s="50">
        <f t="shared" si="586"/>
        <v>0</v>
      </c>
      <c r="AI1047" s="50">
        <f t="shared" si="587"/>
        <v>0</v>
      </c>
      <c r="AJ1047" s="50">
        <f t="shared" si="588"/>
        <v>0</v>
      </c>
      <c r="AK1047" s="50">
        <f t="shared" si="589"/>
        <v>0</v>
      </c>
      <c r="AL1047" s="50">
        <f t="shared" si="590"/>
        <v>0</v>
      </c>
      <c r="AR1047" s="50">
        <f t="shared" si="591"/>
        <v>0.67179539377695174</v>
      </c>
      <c r="AS1047" s="50">
        <f t="shared" si="592"/>
        <v>0.60127355472168664</v>
      </c>
      <c r="AT1047" s="50">
        <f t="shared" si="593"/>
        <v>0.82569677881382231</v>
      </c>
      <c r="AV1047" s="49">
        <f t="shared" si="594"/>
        <v>0</v>
      </c>
      <c r="AW1047" s="49">
        <f t="shared" si="595"/>
        <v>0</v>
      </c>
      <c r="AX1047" s="49">
        <f t="shared" si="596"/>
        <v>0</v>
      </c>
      <c r="AY1047" s="49">
        <f t="shared" si="597"/>
        <v>0</v>
      </c>
      <c r="AZ1047" s="49">
        <f t="shared" si="598"/>
        <v>0</v>
      </c>
      <c r="BA1047" s="49">
        <f t="shared" si="599"/>
        <v>0</v>
      </c>
      <c r="BB1047" s="49">
        <f t="shared" si="600"/>
        <v>0</v>
      </c>
      <c r="BC1047" s="49">
        <f t="shared" si="601"/>
        <v>0</v>
      </c>
      <c r="BD1047" s="49">
        <f t="shared" si="602"/>
        <v>0</v>
      </c>
      <c r="BE1047" s="49">
        <f t="shared" si="603"/>
        <v>4953.9102594534661</v>
      </c>
      <c r="BF1047" s="49">
        <f t="shared" si="604"/>
        <v>3807.1848340361248</v>
      </c>
      <c r="BG1047" s="49">
        <f t="shared" si="605"/>
        <v>5000.9897542788885</v>
      </c>
      <c r="BH1047" s="72">
        <f t="shared" si="606"/>
        <v>13762.084847768481</v>
      </c>
      <c r="BI1047" s="49">
        <f>VLOOKUP(A1047,'1_12'!A:O,15,0)</f>
        <v>9747.64</v>
      </c>
      <c r="BJ1047" s="73">
        <f t="shared" si="607"/>
        <v>4014.4448477684818</v>
      </c>
      <c r="BK1047" s="50">
        <f t="shared" si="608"/>
        <v>9.4729595848345553E-3</v>
      </c>
    </row>
    <row r="1048" spans="1:63" x14ac:dyDescent="0.3">
      <c r="A1048" s="77" t="s">
        <v>2139</v>
      </c>
      <c r="B1048" s="77" t="s">
        <v>662</v>
      </c>
      <c r="C1048" s="77">
        <f>VLOOKUP(B1048,Площадь!D:E,2,0)</f>
        <v>56</v>
      </c>
      <c r="D1048" s="113"/>
      <c r="E1048">
        <v>31</v>
      </c>
      <c r="F1048">
        <v>28</v>
      </c>
      <c r="G1048">
        <v>31</v>
      </c>
      <c r="H1048">
        <v>30</v>
      </c>
      <c r="I1048">
        <v>31</v>
      </c>
      <c r="J1048">
        <v>30</v>
      </c>
      <c r="K1048">
        <v>31</v>
      </c>
      <c r="L1048">
        <v>31</v>
      </c>
      <c r="M1048">
        <v>30</v>
      </c>
      <c r="N1048">
        <v>31</v>
      </c>
      <c r="O1048">
        <v>30</v>
      </c>
      <c r="P1048">
        <v>31</v>
      </c>
      <c r="Q1048">
        <f t="shared" ref="Q1048:Q1051" si="611">SUM(E1048:P1048)</f>
        <v>365</v>
      </c>
      <c r="R1048" s="50">
        <f>VLOOKUP(B1048,'Общие показания'!A:H,8,0)</f>
        <v>0.31245395109552759</v>
      </c>
      <c r="S1048" s="50">
        <f>VLOOKUP(B1048,'Общие показания'!A:P,16,0)</f>
        <v>3.5955460489044722</v>
      </c>
      <c r="T1048" s="50">
        <f t="shared" si="578"/>
        <v>0</v>
      </c>
      <c r="U1048" s="50">
        <f t="shared" si="579"/>
        <v>0</v>
      </c>
      <c r="V1048" s="50">
        <f t="shared" si="580"/>
        <v>0</v>
      </c>
      <c r="W1048" s="50">
        <f t="shared" si="581"/>
        <v>0.31245395109552759</v>
      </c>
      <c r="X1048" s="50">
        <f t="shared" si="582"/>
        <v>0</v>
      </c>
      <c r="Y1048" s="50"/>
      <c r="Z1048" s="50"/>
      <c r="AA1048" s="50"/>
      <c r="AB1048" s="50"/>
      <c r="AC1048" s="50"/>
      <c r="AD1048" s="50">
        <f t="shared" si="583"/>
        <v>1.3936614928619604</v>
      </c>
      <c r="AE1048" s="50">
        <f t="shared" si="584"/>
        <v>0.97014487212789735</v>
      </c>
      <c r="AF1048" s="50">
        <f t="shared" si="585"/>
        <v>1.2317396839146149</v>
      </c>
      <c r="AG1048" s="50">
        <f t="shared" si="586"/>
        <v>0</v>
      </c>
      <c r="AI1048" s="50">
        <f t="shared" si="587"/>
        <v>0</v>
      </c>
      <c r="AJ1048" s="50">
        <f t="shared" si="588"/>
        <v>0</v>
      </c>
      <c r="AK1048" s="50">
        <f t="shared" si="589"/>
        <v>0</v>
      </c>
      <c r="AL1048" s="50">
        <f t="shared" si="590"/>
        <v>0.63416598647169853</v>
      </c>
      <c r="AR1048" s="50">
        <f t="shared" si="591"/>
        <v>0.83415836034388691</v>
      </c>
      <c r="AS1048" s="50">
        <f t="shared" si="592"/>
        <v>0.74659244045264861</v>
      </c>
      <c r="AT1048" s="50">
        <f t="shared" si="593"/>
        <v>1.0252554238043026</v>
      </c>
      <c r="AV1048" s="49">
        <f t="shared" si="594"/>
        <v>0</v>
      </c>
      <c r="AW1048" s="49">
        <f t="shared" si="595"/>
        <v>0</v>
      </c>
      <c r="AX1048" s="49">
        <f t="shared" si="596"/>
        <v>0</v>
      </c>
      <c r="AY1048" s="49">
        <f t="shared" si="597"/>
        <v>2541.0686956079594</v>
      </c>
      <c r="AZ1048" s="49">
        <f t="shared" si="598"/>
        <v>0</v>
      </c>
      <c r="BA1048" s="49">
        <f t="shared" si="599"/>
        <v>0</v>
      </c>
      <c r="BB1048" s="49">
        <f t="shared" si="600"/>
        <v>0</v>
      </c>
      <c r="BC1048" s="49">
        <f t="shared" si="601"/>
        <v>0</v>
      </c>
      <c r="BD1048" s="49">
        <f t="shared" si="602"/>
        <v>0</v>
      </c>
      <c r="BE1048" s="49">
        <f t="shared" si="603"/>
        <v>5980.2705011516491</v>
      </c>
      <c r="BF1048" s="49">
        <f t="shared" si="604"/>
        <v>4608.3409723987152</v>
      </c>
      <c r="BG1048" s="49">
        <f t="shared" si="605"/>
        <v>6058.5873873563532</v>
      </c>
      <c r="BH1048" s="72">
        <f t="shared" si="606"/>
        <v>19188.267556514678</v>
      </c>
      <c r="BI1048" s="49">
        <f>VLOOKUP(A1048,'1_12'!A:O,15,0)</f>
        <v>21646.71</v>
      </c>
      <c r="BJ1048" s="73">
        <f t="shared" si="607"/>
        <v>-2458.4424434853208</v>
      </c>
      <c r="BK1048" s="50">
        <f t="shared" si="608"/>
        <v>1.0637161028381751E-2</v>
      </c>
    </row>
    <row r="1049" spans="1:63" x14ac:dyDescent="0.3">
      <c r="A1049" s="77" t="s">
        <v>2433</v>
      </c>
      <c r="B1049" s="77" t="s">
        <v>1235</v>
      </c>
      <c r="C1049" s="77">
        <f>VLOOKUP(B1049,Площадь!D:E,2,0)</f>
        <v>86.8</v>
      </c>
      <c r="D1049" s="113"/>
      <c r="E1049">
        <v>31</v>
      </c>
      <c r="F1049">
        <v>28</v>
      </c>
      <c r="G1049">
        <v>31</v>
      </c>
      <c r="H1049">
        <v>30</v>
      </c>
      <c r="I1049">
        <v>31</v>
      </c>
      <c r="J1049">
        <v>30</v>
      </c>
      <c r="K1049">
        <v>31</v>
      </c>
      <c r="L1049">
        <v>31</v>
      </c>
      <c r="M1049">
        <v>30</v>
      </c>
      <c r="N1049">
        <v>31</v>
      </c>
      <c r="O1049">
        <v>30</v>
      </c>
      <c r="P1049">
        <v>31</v>
      </c>
      <c r="Q1049">
        <f t="shared" si="611"/>
        <v>365</v>
      </c>
      <c r="R1049" s="50">
        <f>VLOOKUP(B1049,'Общие показания'!A:H,8,0)</f>
        <v>0.48430362419806777</v>
      </c>
      <c r="S1049" s="50">
        <f>VLOOKUP(B1049,'Общие показания'!A:P,16,0)</f>
        <v>6.0016963758019344</v>
      </c>
      <c r="T1049" s="50">
        <f t="shared" si="578"/>
        <v>0</v>
      </c>
      <c r="U1049" s="50">
        <f t="shared" si="579"/>
        <v>0</v>
      </c>
      <c r="V1049" s="50">
        <f t="shared" si="580"/>
        <v>0</v>
      </c>
      <c r="W1049" s="50">
        <f t="shared" si="581"/>
        <v>0.48430362419806777</v>
      </c>
      <c r="X1049" s="50">
        <f t="shared" si="582"/>
        <v>0</v>
      </c>
      <c r="Y1049" s="50"/>
      <c r="Z1049" s="50"/>
      <c r="AA1049" s="50"/>
      <c r="AB1049" s="50"/>
      <c r="AC1049" s="50"/>
      <c r="AD1049" s="50">
        <f t="shared" si="583"/>
        <v>2.3263039930618805</v>
      </c>
      <c r="AE1049" s="50">
        <f t="shared" si="584"/>
        <v>1.6193687645376968</v>
      </c>
      <c r="AF1049" s="50">
        <f t="shared" si="585"/>
        <v>2.0560236182023575</v>
      </c>
      <c r="AG1049" s="50">
        <f t="shared" si="586"/>
        <v>0</v>
      </c>
      <c r="AI1049" s="50">
        <f t="shared" si="587"/>
        <v>0</v>
      </c>
      <c r="AJ1049" s="50">
        <f t="shared" si="588"/>
        <v>0</v>
      </c>
      <c r="AK1049" s="50">
        <f t="shared" si="589"/>
        <v>0</v>
      </c>
      <c r="AL1049" s="50">
        <f t="shared" si="590"/>
        <v>0.98295727903113272</v>
      </c>
      <c r="AR1049" s="50">
        <f t="shared" si="591"/>
        <v>1.2929454585330247</v>
      </c>
      <c r="AS1049" s="50">
        <f t="shared" si="592"/>
        <v>1.1572182827016053</v>
      </c>
      <c r="AT1049" s="50">
        <f t="shared" si="593"/>
        <v>1.5891459068966691</v>
      </c>
      <c r="AV1049" s="49">
        <f t="shared" si="594"/>
        <v>0</v>
      </c>
      <c r="AW1049" s="49">
        <f t="shared" si="595"/>
        <v>0</v>
      </c>
      <c r="AX1049" s="49">
        <f t="shared" si="596"/>
        <v>0</v>
      </c>
      <c r="AY1049" s="49">
        <f t="shared" si="597"/>
        <v>3938.6564781923371</v>
      </c>
      <c r="AZ1049" s="49">
        <f t="shared" si="598"/>
        <v>0</v>
      </c>
      <c r="BA1049" s="49">
        <f t="shared" si="599"/>
        <v>0</v>
      </c>
      <c r="BB1049" s="49">
        <f t="shared" si="600"/>
        <v>0</v>
      </c>
      <c r="BC1049" s="49">
        <f t="shared" si="601"/>
        <v>0</v>
      </c>
      <c r="BD1049" s="49">
        <f t="shared" si="602"/>
        <v>0</v>
      </c>
      <c r="BE1049" s="49">
        <f t="shared" si="603"/>
        <v>9715.3684578832999</v>
      </c>
      <c r="BF1049" s="49">
        <f t="shared" si="604"/>
        <v>7453.3592061272939</v>
      </c>
      <c r="BG1049" s="49">
        <f t="shared" si="605"/>
        <v>9784.9472663948236</v>
      </c>
      <c r="BH1049" s="72">
        <f t="shared" si="606"/>
        <v>30892.331408597754</v>
      </c>
      <c r="BI1049" s="49">
        <f>VLOOKUP(A1049,'1_12'!A:O,15,0)</f>
        <v>33552.36</v>
      </c>
      <c r="BJ1049" s="73">
        <f t="shared" si="607"/>
        <v>-2660.0285914022461</v>
      </c>
      <c r="BK1049" s="50">
        <f t="shared" si="608"/>
        <v>1.1048643363251185E-2</v>
      </c>
    </row>
    <row r="1050" spans="1:63" x14ac:dyDescent="0.3">
      <c r="A1050" s="77" t="s">
        <v>2187</v>
      </c>
      <c r="B1050" s="77" t="s">
        <v>1180</v>
      </c>
      <c r="C1050" s="77">
        <f>VLOOKUP(B1050,Площадь!D:E,2,0)</f>
        <v>46.4</v>
      </c>
      <c r="D1050" s="113"/>
      <c r="E1050">
        <v>31</v>
      </c>
      <c r="F1050">
        <v>28</v>
      </c>
      <c r="G1050">
        <v>31</v>
      </c>
      <c r="H1050">
        <v>25</v>
      </c>
      <c r="Q1050">
        <f t="shared" si="611"/>
        <v>115</v>
      </c>
      <c r="R1050" s="50">
        <f>VLOOKUP(B1050,'Общие показания'!A:H,8,0)</f>
        <v>0.16</v>
      </c>
      <c r="S1050" s="50"/>
      <c r="T1050" s="50">
        <f t="shared" si="578"/>
        <v>0</v>
      </c>
      <c r="U1050" s="50">
        <f t="shared" si="579"/>
        <v>0</v>
      </c>
      <c r="V1050" s="50">
        <f t="shared" si="580"/>
        <v>0</v>
      </c>
      <c r="W1050" s="50">
        <f t="shared" si="581"/>
        <v>0.13333333333333333</v>
      </c>
      <c r="X1050" s="50">
        <f t="shared" si="582"/>
        <v>-2.6666666666666672E-2</v>
      </c>
      <c r="Y1050" s="50"/>
      <c r="Z1050" s="50"/>
      <c r="AA1050" s="50"/>
      <c r="AB1050" s="50"/>
      <c r="AC1050" s="50"/>
      <c r="AD1050" s="50">
        <f t="shared" si="583"/>
        <v>0</v>
      </c>
      <c r="AE1050" s="50">
        <f t="shared" si="584"/>
        <v>0</v>
      </c>
      <c r="AF1050" s="50">
        <f t="shared" si="585"/>
        <v>0</v>
      </c>
      <c r="AG1050" s="50">
        <f t="shared" si="586"/>
        <v>0</v>
      </c>
      <c r="AI1050" s="50">
        <f t="shared" si="587"/>
        <v>0</v>
      </c>
      <c r="AJ1050" s="50">
        <f t="shared" si="588"/>
        <v>0</v>
      </c>
      <c r="AK1050" s="50">
        <f t="shared" si="589"/>
        <v>0</v>
      </c>
      <c r="AL1050" s="50">
        <f t="shared" si="590"/>
        <v>0.43787651446855369</v>
      </c>
      <c r="AR1050" s="50">
        <f t="shared" si="591"/>
        <v>0</v>
      </c>
      <c r="AS1050" s="50">
        <f t="shared" si="592"/>
        <v>0</v>
      </c>
      <c r="AT1050" s="50">
        <f t="shared" si="593"/>
        <v>0</v>
      </c>
      <c r="AV1050" s="49">
        <f t="shared" si="594"/>
        <v>0</v>
      </c>
      <c r="AW1050" s="49">
        <f t="shared" si="595"/>
        <v>0</v>
      </c>
      <c r="AX1050" s="49">
        <f t="shared" si="596"/>
        <v>0</v>
      </c>
      <c r="AY1050" s="49">
        <f t="shared" si="597"/>
        <v>1533.3328670454734</v>
      </c>
      <c r="AZ1050" s="49">
        <f t="shared" si="598"/>
        <v>0</v>
      </c>
      <c r="BA1050" s="49">
        <f t="shared" si="599"/>
        <v>0</v>
      </c>
      <c r="BB1050" s="49">
        <f t="shared" si="600"/>
        <v>0</v>
      </c>
      <c r="BC1050" s="49">
        <f t="shared" si="601"/>
        <v>0</v>
      </c>
      <c r="BD1050" s="49">
        <f t="shared" si="602"/>
        <v>0</v>
      </c>
      <c r="BE1050" s="49">
        <f t="shared" si="603"/>
        <v>0</v>
      </c>
      <c r="BF1050" s="49">
        <f t="shared" si="604"/>
        <v>0</v>
      </c>
      <c r="BG1050" s="49">
        <f t="shared" si="605"/>
        <v>0</v>
      </c>
      <c r="BH1050" s="72">
        <f t="shared" si="606"/>
        <v>1533.3328670454734</v>
      </c>
      <c r="BI1050" s="49">
        <f>VLOOKUP(A1050,'1_12'!A:O,15,0)</f>
        <v>5887.67</v>
      </c>
      <c r="BJ1050" s="73">
        <f t="shared" si="607"/>
        <v>-4354.3371329545262</v>
      </c>
      <c r="BK1050" s="50">
        <f t="shared" si="608"/>
        <v>1.02587975539132E-3</v>
      </c>
    </row>
    <row r="1051" spans="1:63" x14ac:dyDescent="0.3">
      <c r="A1051" s="77" t="s">
        <v>2850</v>
      </c>
      <c r="B1051" s="77" t="s">
        <v>1180</v>
      </c>
      <c r="C1051" s="77">
        <f>VLOOKUP(B1051,Площадь!D:E,2,0)</f>
        <v>46.4</v>
      </c>
      <c r="D1051" s="113">
        <v>45042</v>
      </c>
      <c r="H1051">
        <f>30-H1050</f>
        <v>5</v>
      </c>
      <c r="I1051">
        <v>31</v>
      </c>
      <c r="J1051">
        <v>30</v>
      </c>
      <c r="K1051">
        <v>31</v>
      </c>
      <c r="L1051">
        <v>31</v>
      </c>
      <c r="M1051">
        <v>30</v>
      </c>
      <c r="N1051">
        <v>31</v>
      </c>
      <c r="O1051">
        <v>30</v>
      </c>
      <c r="P1051">
        <v>31</v>
      </c>
      <c r="Q1051">
        <f t="shared" si="611"/>
        <v>250</v>
      </c>
      <c r="R1051" s="50"/>
      <c r="S1051" s="50">
        <f>VLOOKUP(B1051,'Общие показания'!A:P,16,0)</f>
        <v>2.6879999999999988</v>
      </c>
      <c r="T1051" s="50">
        <f t="shared" si="578"/>
        <v>0</v>
      </c>
      <c r="U1051" s="50">
        <f t="shared" si="579"/>
        <v>0</v>
      </c>
      <c r="V1051" s="50">
        <f t="shared" si="580"/>
        <v>0</v>
      </c>
      <c r="W1051" s="50">
        <f>R1050*W$1/30*H1051</f>
        <v>2.6666666666666665E-2</v>
      </c>
      <c r="X1051" s="50">
        <f t="shared" si="582"/>
        <v>2.6666666666666665E-2</v>
      </c>
      <c r="Y1051" s="50"/>
      <c r="Z1051" s="50"/>
      <c r="AA1051" s="50"/>
      <c r="AB1051" s="50"/>
      <c r="AC1051" s="50"/>
      <c r="AD1051" s="50">
        <f t="shared" si="583"/>
        <v>1.0418896161695292</v>
      </c>
      <c r="AE1051" s="50">
        <f t="shared" si="584"/>
        <v>0.72527215082514174</v>
      </c>
      <c r="AF1051" s="50">
        <f t="shared" si="585"/>
        <v>0.92083823300532808</v>
      </c>
      <c r="AG1051" s="50">
        <f t="shared" si="586"/>
        <v>0</v>
      </c>
      <c r="AI1051" s="50">
        <f t="shared" si="587"/>
        <v>0</v>
      </c>
      <c r="AJ1051" s="50">
        <f t="shared" si="588"/>
        <v>0</v>
      </c>
      <c r="AK1051" s="50">
        <f t="shared" si="589"/>
        <v>0</v>
      </c>
      <c r="AL1051" s="50">
        <f t="shared" si="590"/>
        <v>8.7575302893710738E-2</v>
      </c>
      <c r="AR1051" s="50">
        <f t="shared" si="591"/>
        <v>0.69115978428493485</v>
      </c>
      <c r="AS1051" s="50">
        <f t="shared" si="592"/>
        <v>0.61860516494648032</v>
      </c>
      <c r="AT1051" s="50">
        <f t="shared" si="593"/>
        <v>0.84949735115213643</v>
      </c>
      <c r="AV1051" s="49">
        <f t="shared" si="594"/>
        <v>0</v>
      </c>
      <c r="AW1051" s="49">
        <f t="shared" si="595"/>
        <v>0</v>
      </c>
      <c r="AX1051" s="49">
        <f t="shared" si="596"/>
        <v>0</v>
      </c>
      <c r="AY1051" s="49">
        <f t="shared" si="597"/>
        <v>306.66657340909472</v>
      </c>
      <c r="AZ1051" s="49">
        <f t="shared" si="598"/>
        <v>0</v>
      </c>
      <c r="BA1051" s="49">
        <f t="shared" si="599"/>
        <v>0</v>
      </c>
      <c r="BB1051" s="49">
        <f t="shared" si="600"/>
        <v>0</v>
      </c>
      <c r="BC1051" s="49">
        <f t="shared" si="601"/>
        <v>0</v>
      </c>
      <c r="BD1051" s="49">
        <f t="shared" si="602"/>
        <v>0</v>
      </c>
      <c r="BE1051" s="49">
        <f t="shared" si="603"/>
        <v>4652.1284886039457</v>
      </c>
      <c r="BF1051" s="49">
        <f t="shared" si="604"/>
        <v>3607.4505113647119</v>
      </c>
      <c r="BG1051" s="49">
        <f t="shared" si="605"/>
        <v>4752.2180286889316</v>
      </c>
      <c r="BH1051" s="72">
        <f t="shared" si="606"/>
        <v>13318.463602066684</v>
      </c>
      <c r="BI1051" s="49">
        <f>VLOOKUP(A1051,'1_12'!A:O,15,0)</f>
        <v>11957.219999999998</v>
      </c>
      <c r="BJ1051" s="73">
        <f t="shared" si="607"/>
        <v>1361.2436020666864</v>
      </c>
      <c r="BK1051" s="50">
        <f t="shared" si="608"/>
        <v>8.910747611249872E-3</v>
      </c>
    </row>
    <row r="1052" spans="1:63" x14ac:dyDescent="0.3">
      <c r="A1052" s="77" t="s">
        <v>1522</v>
      </c>
      <c r="B1052" s="77" t="s">
        <v>712</v>
      </c>
      <c r="C1052" s="77">
        <f>VLOOKUP(B1052,Площадь!D:E,2,0)</f>
        <v>34.799999999999997</v>
      </c>
      <c r="D1052" s="113"/>
      <c r="E1052">
        <v>31</v>
      </c>
      <c r="F1052">
        <v>28</v>
      </c>
      <c r="G1052">
        <v>31</v>
      </c>
      <c r="H1052">
        <v>30</v>
      </c>
      <c r="I1052">
        <v>31</v>
      </c>
      <c r="J1052">
        <v>30</v>
      </c>
      <c r="K1052">
        <v>31</v>
      </c>
      <c r="L1052">
        <v>31</v>
      </c>
      <c r="M1052">
        <v>30</v>
      </c>
      <c r="N1052">
        <v>31</v>
      </c>
      <c r="O1052">
        <v>30</v>
      </c>
      <c r="P1052">
        <v>31</v>
      </c>
      <c r="Q1052">
        <f t="shared" ref="Q1052:Q1058" si="612">SUM(E1052:P1052)</f>
        <v>365</v>
      </c>
      <c r="R1052" s="50">
        <f>VLOOKUP(B1052,'Общие показания'!A:H,8,0)</f>
        <v>0.19416781246650641</v>
      </c>
      <c r="S1052" s="50">
        <f>VLOOKUP(B1052,'Общие показания'!A:P,16,0)</f>
        <v>2.5158321875334941</v>
      </c>
      <c r="T1052" s="50">
        <f t="shared" si="578"/>
        <v>0</v>
      </c>
      <c r="U1052" s="50">
        <f t="shared" si="579"/>
        <v>0</v>
      </c>
      <c r="V1052" s="50">
        <f t="shared" si="580"/>
        <v>0</v>
      </c>
      <c r="W1052" s="50">
        <f t="shared" si="581"/>
        <v>0.19416781246650641</v>
      </c>
      <c r="X1052" s="50">
        <f t="shared" si="582"/>
        <v>0</v>
      </c>
      <c r="Y1052" s="50"/>
      <c r="Z1052" s="50"/>
      <c r="AA1052" s="50"/>
      <c r="AB1052" s="50"/>
      <c r="AC1052" s="50"/>
      <c r="AD1052" s="50">
        <f t="shared" si="583"/>
        <v>0.97515603877091528</v>
      </c>
      <c r="AE1052" s="50">
        <f t="shared" si="584"/>
        <v>0.67881808845518576</v>
      </c>
      <c r="AF1052" s="50">
        <f t="shared" si="585"/>
        <v>0.8618580603073932</v>
      </c>
      <c r="AG1052" s="50">
        <f t="shared" si="586"/>
        <v>0</v>
      </c>
      <c r="AI1052" s="50">
        <f t="shared" si="587"/>
        <v>0</v>
      </c>
      <c r="AJ1052" s="50">
        <f t="shared" si="588"/>
        <v>0</v>
      </c>
      <c r="AK1052" s="50">
        <f t="shared" si="589"/>
        <v>0</v>
      </c>
      <c r="AL1052" s="50">
        <f t="shared" si="590"/>
        <v>0.39408886302169832</v>
      </c>
      <c r="AR1052" s="50">
        <f t="shared" si="591"/>
        <v>0.51836983821370108</v>
      </c>
      <c r="AS1052" s="50">
        <f t="shared" si="592"/>
        <v>0.46395387370986019</v>
      </c>
      <c r="AT1052" s="50">
        <f t="shared" si="593"/>
        <v>0.63712301336410226</v>
      </c>
      <c r="AV1052" s="49">
        <f t="shared" si="594"/>
        <v>0</v>
      </c>
      <c r="AW1052" s="49">
        <f t="shared" si="595"/>
        <v>0</v>
      </c>
      <c r="AX1052" s="49">
        <f t="shared" si="596"/>
        <v>0</v>
      </c>
      <c r="AY1052" s="49">
        <f t="shared" si="597"/>
        <v>1579.0926894135173</v>
      </c>
      <c r="AZ1052" s="49">
        <f t="shared" si="598"/>
        <v>0</v>
      </c>
      <c r="BA1052" s="49">
        <f t="shared" si="599"/>
        <v>0</v>
      </c>
      <c r="BB1052" s="49">
        <f t="shared" si="600"/>
        <v>0</v>
      </c>
      <c r="BC1052" s="49">
        <f t="shared" si="601"/>
        <v>0</v>
      </c>
      <c r="BD1052" s="49">
        <f t="shared" si="602"/>
        <v>0</v>
      </c>
      <c r="BE1052" s="49">
        <f t="shared" si="603"/>
        <v>4009.1611231424254</v>
      </c>
      <c r="BF1052" s="49">
        <f t="shared" si="604"/>
        <v>3067.6113443573631</v>
      </c>
      <c r="BG1052" s="49">
        <f t="shared" si="605"/>
        <v>4023.8048349208157</v>
      </c>
      <c r="BH1052" s="72">
        <f t="shared" si="606"/>
        <v>12679.669991834122</v>
      </c>
      <c r="BI1052" s="49">
        <f>VLOOKUP(A1052,'1_12'!A:O,15,0)</f>
        <v>13451.849999999999</v>
      </c>
      <c r="BJ1052" s="73">
        <f t="shared" si="607"/>
        <v>-772.18000816587664</v>
      </c>
      <c r="BK1052" s="50">
        <f t="shared" si="608"/>
        <v>1.1311148439438128E-2</v>
      </c>
    </row>
    <row r="1053" spans="1:63" x14ac:dyDescent="0.3">
      <c r="A1053" s="77" t="s">
        <v>2217</v>
      </c>
      <c r="B1053" s="77" t="s">
        <v>339</v>
      </c>
      <c r="C1053" s="77">
        <f>VLOOKUP(B1053,Площадь!D:E,2,0)</f>
        <v>55.7</v>
      </c>
      <c r="D1053" s="113"/>
      <c r="E1053">
        <v>31</v>
      </c>
      <c r="F1053">
        <v>28</v>
      </c>
      <c r="G1053">
        <v>31</v>
      </c>
      <c r="H1053">
        <v>30</v>
      </c>
      <c r="I1053">
        <v>31</v>
      </c>
      <c r="J1053">
        <v>30</v>
      </c>
      <c r="K1053">
        <v>31</v>
      </c>
      <c r="L1053">
        <v>31</v>
      </c>
      <c r="M1053">
        <v>30</v>
      </c>
      <c r="N1053">
        <v>31</v>
      </c>
      <c r="O1053">
        <v>30</v>
      </c>
      <c r="P1053">
        <v>31</v>
      </c>
      <c r="Q1053">
        <f t="shared" si="612"/>
        <v>365</v>
      </c>
      <c r="R1053" s="50">
        <f>VLOOKUP(B1053,'Общие показания'!A:H,8,0)</f>
        <v>0.31078009064323014</v>
      </c>
      <c r="S1053" s="50">
        <f>VLOOKUP(B1053,'Общие показания'!A:P,16,0)</f>
        <v>0</v>
      </c>
      <c r="T1053" s="50">
        <f t="shared" si="578"/>
        <v>0</v>
      </c>
      <c r="U1053" s="50">
        <f t="shared" si="579"/>
        <v>0</v>
      </c>
      <c r="V1053" s="50">
        <f t="shared" si="580"/>
        <v>0</v>
      </c>
      <c r="W1053" s="50">
        <f t="shared" si="581"/>
        <v>0.31078009064323014</v>
      </c>
      <c r="X1053" s="50">
        <f t="shared" si="582"/>
        <v>0</v>
      </c>
      <c r="Y1053" s="50"/>
      <c r="Z1053" s="50"/>
      <c r="AA1053" s="50"/>
      <c r="AB1053" s="50"/>
      <c r="AC1053" s="50"/>
      <c r="AD1053" s="50">
        <f t="shared" si="583"/>
        <v>0</v>
      </c>
      <c r="AE1053" s="50">
        <f t="shared" si="584"/>
        <v>0</v>
      </c>
      <c r="AF1053" s="50">
        <f t="shared" si="585"/>
        <v>0</v>
      </c>
      <c r="AG1053" s="50">
        <f t="shared" si="586"/>
        <v>0</v>
      </c>
      <c r="AI1053" s="50">
        <f t="shared" si="587"/>
        <v>0</v>
      </c>
      <c r="AJ1053" s="50">
        <f t="shared" si="588"/>
        <v>0</v>
      </c>
      <c r="AK1053" s="50">
        <f t="shared" si="589"/>
        <v>0</v>
      </c>
      <c r="AL1053" s="50">
        <f t="shared" si="590"/>
        <v>0.63076866868702874</v>
      </c>
      <c r="AR1053" s="50">
        <f t="shared" si="591"/>
        <v>0.8296896548420446</v>
      </c>
      <c r="AS1053" s="50">
        <f t="shared" si="592"/>
        <v>0.74259283809308085</v>
      </c>
      <c r="AT1053" s="50">
        <f t="shared" si="593"/>
        <v>1.0197629840339224</v>
      </c>
      <c r="AV1053" s="49">
        <f t="shared" si="594"/>
        <v>0</v>
      </c>
      <c r="AW1053" s="49">
        <f t="shared" si="595"/>
        <v>0</v>
      </c>
      <c r="AX1053" s="49">
        <f t="shared" si="596"/>
        <v>0</v>
      </c>
      <c r="AY1053" s="49">
        <f t="shared" si="597"/>
        <v>2527.4558275957738</v>
      </c>
      <c r="AZ1053" s="49">
        <f t="shared" si="598"/>
        <v>0</v>
      </c>
      <c r="BA1053" s="49">
        <f t="shared" si="599"/>
        <v>0</v>
      </c>
      <c r="BB1053" s="49">
        <f t="shared" si="600"/>
        <v>0</v>
      </c>
      <c r="BC1053" s="49">
        <f t="shared" si="601"/>
        <v>0</v>
      </c>
      <c r="BD1053" s="49">
        <f t="shared" si="602"/>
        <v>0</v>
      </c>
      <c r="BE1053" s="49">
        <f t="shared" si="603"/>
        <v>2227.185721871791</v>
      </c>
      <c r="BF1053" s="49">
        <f t="shared" si="604"/>
        <v>1993.3865108635425</v>
      </c>
      <c r="BG1053" s="49">
        <f t="shared" si="605"/>
        <v>2737.4109638212999</v>
      </c>
      <c r="BH1053" s="72">
        <f t="shared" si="606"/>
        <v>9485.439024152407</v>
      </c>
      <c r="BI1053" s="49">
        <f>VLOOKUP(A1053,'1_12'!A:O,15,0)</f>
        <v>21530.699999999997</v>
      </c>
      <c r="BJ1053" s="73">
        <f t="shared" si="607"/>
        <v>-12045.26097584759</v>
      </c>
      <c r="BK1053" s="50">
        <f t="shared" si="608"/>
        <v>5.2866460746548577E-3</v>
      </c>
    </row>
    <row r="1054" spans="1:63" x14ac:dyDescent="0.3">
      <c r="A1054" s="77" t="s">
        <v>2424</v>
      </c>
      <c r="B1054" s="77" t="s">
        <v>954</v>
      </c>
      <c r="C1054" s="77">
        <f>VLOOKUP(B1054,Площадь!D:E,2,0)</f>
        <v>61.7</v>
      </c>
      <c r="D1054" s="113"/>
      <c r="E1054">
        <v>31</v>
      </c>
      <c r="F1054">
        <v>28</v>
      </c>
      <c r="G1054">
        <v>31</v>
      </c>
      <c r="H1054">
        <v>30</v>
      </c>
      <c r="I1054">
        <v>31</v>
      </c>
      <c r="J1054">
        <v>30</v>
      </c>
      <c r="K1054">
        <v>31</v>
      </c>
      <c r="L1054">
        <v>31</v>
      </c>
      <c r="M1054">
        <v>30</v>
      </c>
      <c r="N1054">
        <v>31</v>
      </c>
      <c r="O1054">
        <v>30</v>
      </c>
      <c r="P1054">
        <v>31</v>
      </c>
      <c r="Q1054">
        <f t="shared" si="612"/>
        <v>365</v>
      </c>
      <c r="R1054" s="50">
        <f>VLOOKUP(B1054,'Общие показания'!A:H,8,0)</f>
        <v>0.34425729968917951</v>
      </c>
      <c r="S1054" s="50">
        <f>VLOOKUP(B1054,'Общие показания'!A:P,16,0)</f>
        <v>4.3637427003108211</v>
      </c>
      <c r="T1054" s="50">
        <f t="shared" si="578"/>
        <v>0</v>
      </c>
      <c r="U1054" s="50">
        <f t="shared" si="579"/>
        <v>0</v>
      </c>
      <c r="V1054" s="50">
        <f t="shared" si="580"/>
        <v>0</v>
      </c>
      <c r="W1054" s="50">
        <f t="shared" si="581"/>
        <v>0.34425729968917951</v>
      </c>
      <c r="X1054" s="50">
        <f t="shared" si="582"/>
        <v>0</v>
      </c>
      <c r="Y1054" s="50"/>
      <c r="Z1054" s="50"/>
      <c r="AA1054" s="50"/>
      <c r="AB1054" s="50"/>
      <c r="AC1054" s="50"/>
      <c r="AD1054" s="50">
        <f t="shared" si="583"/>
        <v>1.6914204639469599</v>
      </c>
      <c r="AE1054" s="50">
        <f t="shared" si="584"/>
        <v>1.1774185468385203</v>
      </c>
      <c r="AF1054" s="50">
        <f t="shared" si="585"/>
        <v>1.4949036895253411</v>
      </c>
      <c r="AG1054" s="50">
        <f t="shared" si="586"/>
        <v>0</v>
      </c>
      <c r="AI1054" s="50">
        <f t="shared" si="587"/>
        <v>0</v>
      </c>
      <c r="AJ1054" s="50">
        <f t="shared" si="588"/>
        <v>0</v>
      </c>
      <c r="AK1054" s="50">
        <f t="shared" si="589"/>
        <v>0</v>
      </c>
      <c r="AL1054" s="50">
        <f t="shared" si="590"/>
        <v>0.69871502438042499</v>
      </c>
      <c r="AR1054" s="50">
        <f t="shared" si="591"/>
        <v>0.91906376487888963</v>
      </c>
      <c r="AS1054" s="50">
        <f t="shared" si="592"/>
        <v>0.82258488528443607</v>
      </c>
      <c r="AT1054" s="50">
        <f t="shared" si="593"/>
        <v>1.1296117794415264</v>
      </c>
      <c r="AV1054" s="49">
        <f t="shared" si="594"/>
        <v>0</v>
      </c>
      <c r="AW1054" s="49">
        <f t="shared" si="595"/>
        <v>0</v>
      </c>
      <c r="AX1054" s="49">
        <f t="shared" si="596"/>
        <v>0</v>
      </c>
      <c r="AY1054" s="49">
        <f t="shared" si="597"/>
        <v>2799.7131878394835</v>
      </c>
      <c r="AZ1054" s="49">
        <f t="shared" si="598"/>
        <v>0</v>
      </c>
      <c r="BA1054" s="49">
        <f t="shared" si="599"/>
        <v>0</v>
      </c>
      <c r="BB1054" s="49">
        <f t="shared" si="600"/>
        <v>0</v>
      </c>
      <c r="BC1054" s="49">
        <f t="shared" si="601"/>
        <v>0</v>
      </c>
      <c r="BD1054" s="49">
        <f t="shared" si="602"/>
        <v>0</v>
      </c>
      <c r="BE1054" s="49">
        <f t="shared" si="603"/>
        <v>7007.4794444909576</v>
      </c>
      <c r="BF1054" s="49">
        <f t="shared" si="604"/>
        <v>5368.7292130535798</v>
      </c>
      <c r="BG1054" s="49">
        <f t="shared" si="605"/>
        <v>7045.1443442759009</v>
      </c>
      <c r="BH1054" s="72">
        <f t="shared" si="606"/>
        <v>22221.066189659923</v>
      </c>
      <c r="BI1054" s="49">
        <f>VLOOKUP(A1054,'1_12'!A:O,15,0)</f>
        <v>23850</v>
      </c>
      <c r="BJ1054" s="73">
        <f t="shared" si="607"/>
        <v>-1628.9338103400769</v>
      </c>
      <c r="BK1054" s="50">
        <f t="shared" si="608"/>
        <v>1.1180409851411773E-2</v>
      </c>
    </row>
    <row r="1055" spans="1:63" x14ac:dyDescent="0.3">
      <c r="A1055" s="77" t="s">
        <v>2188</v>
      </c>
      <c r="B1055" s="77" t="s">
        <v>911</v>
      </c>
      <c r="C1055" s="77">
        <f>VLOOKUP(B1055,Площадь!D:E,2,0)</f>
        <v>41</v>
      </c>
      <c r="D1055" s="113"/>
      <c r="E1055">
        <v>31</v>
      </c>
      <c r="F1055">
        <v>28</v>
      </c>
      <c r="G1055">
        <v>31</v>
      </c>
      <c r="H1055">
        <v>30</v>
      </c>
      <c r="I1055">
        <v>31</v>
      </c>
      <c r="J1055">
        <v>30</v>
      </c>
      <c r="K1055">
        <v>31</v>
      </c>
      <c r="L1055">
        <v>31</v>
      </c>
      <c r="M1055">
        <v>30</v>
      </c>
      <c r="N1055">
        <v>31</v>
      </c>
      <c r="O1055">
        <v>30</v>
      </c>
      <c r="P1055">
        <v>31</v>
      </c>
      <c r="Q1055">
        <f t="shared" si="612"/>
        <v>365</v>
      </c>
      <c r="R1055" s="50">
        <f>VLOOKUP(B1055,'Общие показания'!A:H,8,0)</f>
        <v>0.22876092848065413</v>
      </c>
      <c r="S1055" s="50">
        <f>VLOOKUP(B1055,'Общие показания'!A:P,16,0)</f>
        <v>0</v>
      </c>
      <c r="T1055" s="50">
        <f t="shared" si="578"/>
        <v>0</v>
      </c>
      <c r="U1055" s="50">
        <f t="shared" si="579"/>
        <v>0</v>
      </c>
      <c r="V1055" s="50">
        <f t="shared" si="580"/>
        <v>0</v>
      </c>
      <c r="W1055" s="50">
        <f t="shared" si="581"/>
        <v>0.22876092848065413</v>
      </c>
      <c r="X1055" s="50">
        <f t="shared" si="582"/>
        <v>0</v>
      </c>
      <c r="Y1055" s="50"/>
      <c r="Z1055" s="50"/>
      <c r="AA1055" s="50"/>
      <c r="AB1055" s="50"/>
      <c r="AC1055" s="50"/>
      <c r="AD1055" s="50">
        <f t="shared" si="583"/>
        <v>0</v>
      </c>
      <c r="AE1055" s="50">
        <f t="shared" si="584"/>
        <v>0</v>
      </c>
      <c r="AF1055" s="50">
        <f t="shared" si="585"/>
        <v>0</v>
      </c>
      <c r="AG1055" s="50">
        <f t="shared" si="586"/>
        <v>0</v>
      </c>
      <c r="AI1055" s="50">
        <f t="shared" si="587"/>
        <v>0</v>
      </c>
      <c r="AJ1055" s="50">
        <f t="shared" si="588"/>
        <v>0</v>
      </c>
      <c r="AK1055" s="50">
        <f t="shared" si="589"/>
        <v>0</v>
      </c>
      <c r="AL1055" s="50">
        <f t="shared" si="590"/>
        <v>0.46430009723820787</v>
      </c>
      <c r="AR1055" s="50">
        <f t="shared" si="591"/>
        <v>0.61072308525177432</v>
      </c>
      <c r="AS1055" s="50">
        <f t="shared" si="592"/>
        <v>0.54661232247426061</v>
      </c>
      <c r="AT1055" s="50">
        <f t="shared" si="593"/>
        <v>0.75063343528529303</v>
      </c>
      <c r="AV1055" s="49">
        <f t="shared" si="594"/>
        <v>0</v>
      </c>
      <c r="AW1055" s="49">
        <f t="shared" si="595"/>
        <v>0</v>
      </c>
      <c r="AX1055" s="49">
        <f t="shared" si="596"/>
        <v>0</v>
      </c>
      <c r="AY1055" s="49">
        <f t="shared" si="597"/>
        <v>1860.4252949986844</v>
      </c>
      <c r="AZ1055" s="49">
        <f t="shared" si="598"/>
        <v>0</v>
      </c>
      <c r="BA1055" s="49">
        <f t="shared" si="599"/>
        <v>0</v>
      </c>
      <c r="BB1055" s="49">
        <f t="shared" si="600"/>
        <v>0</v>
      </c>
      <c r="BC1055" s="49">
        <f t="shared" si="601"/>
        <v>0</v>
      </c>
      <c r="BD1055" s="49">
        <f t="shared" si="602"/>
        <v>0</v>
      </c>
      <c r="BE1055" s="49">
        <f t="shared" si="603"/>
        <v>1639.400621126453</v>
      </c>
      <c r="BF1055" s="49">
        <f t="shared" si="604"/>
        <v>1467.3042539570063</v>
      </c>
      <c r="BG1055" s="49">
        <f t="shared" si="605"/>
        <v>2014.9703683424293</v>
      </c>
      <c r="BH1055" s="72">
        <f t="shared" si="606"/>
        <v>6982.1005384245727</v>
      </c>
      <c r="BI1055" s="49">
        <f>VLOOKUP(A1055,'1_12'!A:O,15,0)</f>
        <v>15848.460000000003</v>
      </c>
      <c r="BJ1055" s="73">
        <f t="shared" si="607"/>
        <v>-8866.35946157543</v>
      </c>
      <c r="BK1055" s="50">
        <f t="shared" si="608"/>
        <v>5.2866460746548577E-3</v>
      </c>
    </row>
    <row r="1056" spans="1:63" x14ac:dyDescent="0.3">
      <c r="A1056" s="77" t="s">
        <v>2434</v>
      </c>
      <c r="B1056" s="77" t="s">
        <v>864</v>
      </c>
      <c r="C1056" s="77">
        <f>VLOOKUP(B1056,Площадь!D:E,2,0)</f>
        <v>33.4</v>
      </c>
      <c r="D1056" s="113"/>
      <c r="E1056">
        <v>31</v>
      </c>
      <c r="F1056">
        <v>28</v>
      </c>
      <c r="G1056">
        <v>31</v>
      </c>
      <c r="H1056">
        <v>30</v>
      </c>
      <c r="I1056">
        <v>31</v>
      </c>
      <c r="J1056">
        <v>30</v>
      </c>
      <c r="K1056">
        <v>31</v>
      </c>
      <c r="L1056">
        <v>31</v>
      </c>
      <c r="M1056">
        <v>30</v>
      </c>
      <c r="N1056">
        <v>31</v>
      </c>
      <c r="O1056">
        <v>30</v>
      </c>
      <c r="P1056">
        <v>31</v>
      </c>
      <c r="Q1056">
        <f t="shared" si="612"/>
        <v>365</v>
      </c>
      <c r="R1056" s="50">
        <f>VLOOKUP(B1056,'Общие показания'!A:H,8,0)</f>
        <v>0.18635646368911823</v>
      </c>
      <c r="S1056" s="50">
        <f>VLOOKUP(B1056,'Общие показания'!A:P,16,0)</f>
        <v>0</v>
      </c>
      <c r="T1056" s="50">
        <f t="shared" si="578"/>
        <v>0</v>
      </c>
      <c r="U1056" s="50">
        <f t="shared" si="579"/>
        <v>0</v>
      </c>
      <c r="V1056" s="50">
        <f t="shared" si="580"/>
        <v>0</v>
      </c>
      <c r="W1056" s="50">
        <f t="shared" si="581"/>
        <v>0.18635646368911823</v>
      </c>
      <c r="X1056" s="50">
        <f t="shared" si="582"/>
        <v>0</v>
      </c>
      <c r="Y1056" s="50"/>
      <c r="Z1056" s="50"/>
      <c r="AA1056" s="50"/>
      <c r="AB1056" s="50"/>
      <c r="AC1056" s="50"/>
      <c r="AD1056" s="50">
        <f t="shared" si="583"/>
        <v>0</v>
      </c>
      <c r="AE1056" s="50">
        <f t="shared" si="584"/>
        <v>0</v>
      </c>
      <c r="AF1056" s="50">
        <f t="shared" si="585"/>
        <v>0</v>
      </c>
      <c r="AG1056" s="50">
        <f t="shared" si="586"/>
        <v>0</v>
      </c>
      <c r="AI1056" s="50">
        <f t="shared" si="587"/>
        <v>0</v>
      </c>
      <c r="AJ1056" s="50">
        <f t="shared" si="588"/>
        <v>0</v>
      </c>
      <c r="AK1056" s="50">
        <f t="shared" si="589"/>
        <v>0</v>
      </c>
      <c r="AL1056" s="50">
        <f t="shared" si="590"/>
        <v>0.37823471335990588</v>
      </c>
      <c r="AR1056" s="50">
        <f t="shared" si="591"/>
        <v>0.49751587920510393</v>
      </c>
      <c r="AS1056" s="50">
        <f t="shared" si="592"/>
        <v>0.44528906269854396</v>
      </c>
      <c r="AT1056" s="50">
        <f t="shared" si="593"/>
        <v>0.61149162776899479</v>
      </c>
      <c r="AV1056" s="49">
        <f t="shared" si="594"/>
        <v>0</v>
      </c>
      <c r="AW1056" s="49">
        <f t="shared" si="595"/>
        <v>0</v>
      </c>
      <c r="AX1056" s="49">
        <f t="shared" si="596"/>
        <v>0</v>
      </c>
      <c r="AY1056" s="49">
        <f t="shared" si="597"/>
        <v>1515.5659720233186</v>
      </c>
      <c r="AZ1056" s="49">
        <f t="shared" si="598"/>
        <v>0</v>
      </c>
      <c r="BA1056" s="49">
        <f t="shared" si="599"/>
        <v>0</v>
      </c>
      <c r="BB1056" s="49">
        <f t="shared" si="600"/>
        <v>0</v>
      </c>
      <c r="BC1056" s="49">
        <f t="shared" si="601"/>
        <v>0</v>
      </c>
      <c r="BD1056" s="49">
        <f t="shared" si="602"/>
        <v>0</v>
      </c>
      <c r="BE1056" s="49">
        <f t="shared" si="603"/>
        <v>1335.5117255030129</v>
      </c>
      <c r="BF1056" s="49">
        <f t="shared" si="604"/>
        <v>1195.3161483454635</v>
      </c>
      <c r="BG1056" s="49">
        <f t="shared" si="605"/>
        <v>1641.4636659179789</v>
      </c>
      <c r="BH1056" s="72">
        <f t="shared" si="606"/>
        <v>5687.8575117897735</v>
      </c>
      <c r="BI1056" s="49">
        <f>VLOOKUP(A1056,'1_12'!A:O,15,0)</f>
        <v>12910.680000000002</v>
      </c>
      <c r="BJ1056" s="73">
        <f t="shared" si="607"/>
        <v>-7222.8224882102286</v>
      </c>
      <c r="BK1056" s="50">
        <f t="shared" si="608"/>
        <v>5.2866460746548577E-3</v>
      </c>
    </row>
    <row r="1057" spans="1:63" x14ac:dyDescent="0.3">
      <c r="A1057" s="77" t="s">
        <v>2112</v>
      </c>
      <c r="B1057" s="77" t="s">
        <v>952</v>
      </c>
      <c r="C1057" s="77">
        <f>VLOOKUP(B1057,Площадь!D:E,2,0)</f>
        <v>33.1</v>
      </c>
      <c r="D1057" s="113"/>
      <c r="E1057">
        <v>31</v>
      </c>
      <c r="F1057">
        <v>28</v>
      </c>
      <c r="G1057">
        <v>31</v>
      </c>
      <c r="H1057">
        <v>30</v>
      </c>
      <c r="I1057">
        <v>31</v>
      </c>
      <c r="J1057">
        <v>30</v>
      </c>
      <c r="K1057">
        <v>31</v>
      </c>
      <c r="L1057">
        <v>31</v>
      </c>
      <c r="M1057">
        <v>19</v>
      </c>
      <c r="Q1057">
        <f t="shared" si="612"/>
        <v>262</v>
      </c>
      <c r="R1057" s="50">
        <f>VLOOKUP(B1057,'Общие показания'!A:H,8,0)</f>
        <v>0.18468260323682079</v>
      </c>
      <c r="S1057" s="50"/>
      <c r="T1057" s="50">
        <f t="shared" si="578"/>
        <v>0</v>
      </c>
      <c r="U1057" s="50">
        <f t="shared" si="579"/>
        <v>0</v>
      </c>
      <c r="V1057" s="50">
        <f t="shared" si="580"/>
        <v>0</v>
      </c>
      <c r="W1057" s="50">
        <f t="shared" si="581"/>
        <v>0.18468260323682079</v>
      </c>
      <c r="X1057" s="50">
        <f t="shared" si="582"/>
        <v>0</v>
      </c>
      <c r="Y1057" s="50"/>
      <c r="Z1057" s="50"/>
      <c r="AA1057" s="50"/>
      <c r="AB1057" s="50"/>
      <c r="AC1057" s="50"/>
      <c r="AD1057" s="50">
        <f t="shared" si="583"/>
        <v>0</v>
      </c>
      <c r="AE1057" s="50">
        <f t="shared" si="584"/>
        <v>0</v>
      </c>
      <c r="AF1057" s="50">
        <f t="shared" si="585"/>
        <v>0</v>
      </c>
      <c r="AG1057" s="50">
        <f t="shared" si="586"/>
        <v>0</v>
      </c>
      <c r="AI1057" s="50">
        <f t="shared" si="587"/>
        <v>0</v>
      </c>
      <c r="AJ1057" s="50">
        <f t="shared" si="588"/>
        <v>0</v>
      </c>
      <c r="AK1057" s="50">
        <f t="shared" si="589"/>
        <v>0</v>
      </c>
      <c r="AL1057" s="50">
        <f t="shared" si="590"/>
        <v>0.3748373955752361</v>
      </c>
      <c r="AR1057" s="50">
        <f t="shared" si="591"/>
        <v>0</v>
      </c>
      <c r="AS1057" s="50">
        <f t="shared" si="592"/>
        <v>0</v>
      </c>
      <c r="AT1057" s="50">
        <f t="shared" si="593"/>
        <v>0</v>
      </c>
      <c r="AV1057" s="49">
        <f t="shared" si="594"/>
        <v>0</v>
      </c>
      <c r="AW1057" s="49">
        <f t="shared" si="595"/>
        <v>0</v>
      </c>
      <c r="AX1057" s="49">
        <f t="shared" si="596"/>
        <v>0</v>
      </c>
      <c r="AY1057" s="49">
        <f t="shared" si="597"/>
        <v>1501.9531040111333</v>
      </c>
      <c r="AZ1057" s="49">
        <f t="shared" si="598"/>
        <v>0</v>
      </c>
      <c r="BA1057" s="49">
        <f t="shared" si="599"/>
        <v>0</v>
      </c>
      <c r="BB1057" s="49">
        <f t="shared" si="600"/>
        <v>0</v>
      </c>
      <c r="BC1057" s="49">
        <f t="shared" si="601"/>
        <v>0</v>
      </c>
      <c r="BD1057" s="49">
        <f t="shared" si="602"/>
        <v>0</v>
      </c>
      <c r="BE1057" s="49">
        <f t="shared" si="603"/>
        <v>0</v>
      </c>
      <c r="BF1057" s="49">
        <f t="shared" si="604"/>
        <v>0</v>
      </c>
      <c r="BG1057" s="49">
        <f t="shared" si="605"/>
        <v>0</v>
      </c>
      <c r="BH1057" s="72">
        <f t="shared" si="606"/>
        <v>1501.9531040111333</v>
      </c>
      <c r="BI1057" s="49">
        <f>VLOOKUP(A1057,'1_12'!A:O,15,0)</f>
        <v>8008.5700000000006</v>
      </c>
      <c r="BJ1057" s="73">
        <f t="shared" si="607"/>
        <v>-6506.6168959888673</v>
      </c>
      <c r="BK1057" s="50">
        <f t="shared" si="608"/>
        <v>1.4086606213798009E-3</v>
      </c>
    </row>
    <row r="1058" spans="1:63" x14ac:dyDescent="0.3">
      <c r="A1058" s="77" t="s">
        <v>2884</v>
      </c>
      <c r="B1058" s="77" t="s">
        <v>952</v>
      </c>
      <c r="C1058" s="77">
        <f>VLOOKUP(B1058,Площадь!D:E,2,0)</f>
        <v>33.1</v>
      </c>
      <c r="D1058" s="113">
        <v>45189</v>
      </c>
      <c r="M1058">
        <f>30-M1057</f>
        <v>11</v>
      </c>
      <c r="N1058">
        <v>31</v>
      </c>
      <c r="O1058">
        <v>30</v>
      </c>
      <c r="P1058">
        <v>31</v>
      </c>
      <c r="Q1058">
        <f t="shared" si="612"/>
        <v>103</v>
      </c>
      <c r="R1058" s="50"/>
      <c r="S1058" s="50">
        <f>VLOOKUP(B1058,'Общие показания'!A:P,16,0)</f>
        <v>0.15631739676317924</v>
      </c>
      <c r="T1058" s="50">
        <f t="shared" si="578"/>
        <v>0</v>
      </c>
      <c r="U1058" s="50">
        <f t="shared" si="579"/>
        <v>0</v>
      </c>
      <c r="V1058" s="50">
        <f t="shared" si="580"/>
        <v>0</v>
      </c>
      <c r="W1058" s="50">
        <f t="shared" si="581"/>
        <v>0</v>
      </c>
      <c r="X1058" s="50">
        <f t="shared" si="582"/>
        <v>0</v>
      </c>
      <c r="Y1058" s="50"/>
      <c r="Z1058" s="50"/>
      <c r="AA1058" s="50"/>
      <c r="AB1058" s="50"/>
      <c r="AC1058" s="50"/>
      <c r="AD1058" s="50">
        <f t="shared" si="583"/>
        <v>6.0589833524631286E-2</v>
      </c>
      <c r="AE1058" s="50">
        <f t="shared" si="584"/>
        <v>4.2177326845914472E-2</v>
      </c>
      <c r="AF1058" s="50">
        <f t="shared" si="585"/>
        <v>5.3550236392633489E-2</v>
      </c>
      <c r="AG1058" s="50">
        <f t="shared" si="586"/>
        <v>0</v>
      </c>
      <c r="AI1058" s="50">
        <f t="shared" si="587"/>
        <v>0</v>
      </c>
      <c r="AJ1058" s="50">
        <f t="shared" si="588"/>
        <v>0</v>
      </c>
      <c r="AK1058" s="50">
        <f t="shared" si="589"/>
        <v>0</v>
      </c>
      <c r="AL1058" s="50">
        <f t="shared" si="590"/>
        <v>0</v>
      </c>
      <c r="AR1058" s="50">
        <f t="shared" si="591"/>
        <v>0.49304717370326179</v>
      </c>
      <c r="AS1058" s="50">
        <f t="shared" si="592"/>
        <v>0.44128946033897626</v>
      </c>
      <c r="AT1058" s="50">
        <f t="shared" si="593"/>
        <v>0.60599918799861463</v>
      </c>
      <c r="AV1058" s="49">
        <f t="shared" si="594"/>
        <v>0</v>
      </c>
      <c r="AW1058" s="49">
        <f t="shared" si="595"/>
        <v>0</v>
      </c>
      <c r="AX1058" s="49">
        <f t="shared" si="596"/>
        <v>0</v>
      </c>
      <c r="AY1058" s="49">
        <f t="shared" si="597"/>
        <v>0</v>
      </c>
      <c r="AZ1058" s="49">
        <f t="shared" si="598"/>
        <v>0</v>
      </c>
      <c r="BA1058" s="49">
        <f t="shared" si="599"/>
        <v>0</v>
      </c>
      <c r="BB1058" s="49">
        <f t="shared" si="600"/>
        <v>0</v>
      </c>
      <c r="BC1058" s="49">
        <f t="shared" si="601"/>
        <v>0</v>
      </c>
      <c r="BD1058" s="49">
        <f t="shared" si="602"/>
        <v>0</v>
      </c>
      <c r="BE1058" s="49">
        <f t="shared" si="603"/>
        <v>1486.1610367222672</v>
      </c>
      <c r="BF1058" s="49">
        <f t="shared" si="604"/>
        <v>1297.7989048476334</v>
      </c>
      <c r="BG1058" s="49">
        <f t="shared" si="605"/>
        <v>1770.4680928588907</v>
      </c>
      <c r="BH1058" s="72">
        <f t="shared" si="606"/>
        <v>4554.4280344287909</v>
      </c>
      <c r="BI1058" s="49">
        <f>VLOOKUP(A1058,'1_12'!A:O,15,0)</f>
        <v>4786.1900000000005</v>
      </c>
      <c r="BJ1058" s="73">
        <f t="shared" si="607"/>
        <v>-231.76196557120966</v>
      </c>
      <c r="BK1058" s="50">
        <f t="shared" si="608"/>
        <v>4.2715337834945419E-3</v>
      </c>
    </row>
    <row r="1059" spans="1:63" x14ac:dyDescent="0.3">
      <c r="A1059" s="77" t="s">
        <v>2404</v>
      </c>
      <c r="B1059" s="77" t="s">
        <v>960</v>
      </c>
      <c r="C1059" s="77">
        <f>VLOOKUP(B1059,Площадь!D:E,2,0)</f>
        <v>40.799999999999997</v>
      </c>
      <c r="D1059" s="113"/>
      <c r="E1059">
        <v>31</v>
      </c>
      <c r="F1059">
        <v>28</v>
      </c>
      <c r="G1059">
        <v>31</v>
      </c>
      <c r="H1059">
        <v>30</v>
      </c>
      <c r="I1059">
        <v>31</v>
      </c>
      <c r="J1059">
        <v>30</v>
      </c>
      <c r="K1059">
        <v>31</v>
      </c>
      <c r="L1059">
        <v>31</v>
      </c>
      <c r="M1059">
        <v>30</v>
      </c>
      <c r="N1059">
        <v>31</v>
      </c>
      <c r="O1059">
        <v>30</v>
      </c>
      <c r="P1059">
        <v>31</v>
      </c>
      <c r="Q1059">
        <f t="shared" ref="Q1059:Q1065" si="613">SUM(E1059:P1059)</f>
        <v>365</v>
      </c>
      <c r="R1059" s="50">
        <f>VLOOKUP(B1059,'Общие показания'!A:H,8,0)</f>
        <v>0.2276450215124558</v>
      </c>
      <c r="S1059" s="50">
        <f>VLOOKUP(B1059,'Общие показания'!A:P,16,0)</f>
        <v>3.1023549784875444</v>
      </c>
      <c r="T1059" s="50">
        <f t="shared" si="578"/>
        <v>0</v>
      </c>
      <c r="U1059" s="50">
        <f t="shared" si="579"/>
        <v>0</v>
      </c>
      <c r="V1059" s="50">
        <f t="shared" si="580"/>
        <v>0</v>
      </c>
      <c r="W1059" s="50">
        <f t="shared" si="581"/>
        <v>0.2276450215124558</v>
      </c>
      <c r="X1059" s="50">
        <f t="shared" si="582"/>
        <v>0</v>
      </c>
      <c r="Y1059" s="50"/>
      <c r="Z1059" s="50"/>
      <c r="AA1059" s="50"/>
      <c r="AB1059" s="50"/>
      <c r="AC1059" s="50"/>
      <c r="AD1059" s="50">
        <f t="shared" si="583"/>
        <v>1.2024968146421193</v>
      </c>
      <c r="AE1059" s="50">
        <f t="shared" si="584"/>
        <v>0.83707279310667737</v>
      </c>
      <c r="AF1059" s="50">
        <f t="shared" si="585"/>
        <v>1.0627853707387478</v>
      </c>
      <c r="AG1059" s="50">
        <f t="shared" si="586"/>
        <v>0</v>
      </c>
      <c r="AI1059" s="50">
        <f t="shared" si="587"/>
        <v>0</v>
      </c>
      <c r="AJ1059" s="50">
        <f t="shared" si="588"/>
        <v>0</v>
      </c>
      <c r="AK1059" s="50">
        <f t="shared" si="589"/>
        <v>0</v>
      </c>
      <c r="AL1059" s="50">
        <f t="shared" si="590"/>
        <v>0.46203521871509462</v>
      </c>
      <c r="AR1059" s="50">
        <f t="shared" si="591"/>
        <v>0.60774394825054612</v>
      </c>
      <c r="AS1059" s="50">
        <f t="shared" si="592"/>
        <v>0.54394592090121541</v>
      </c>
      <c r="AT1059" s="50">
        <f t="shared" si="593"/>
        <v>0.7469718087717061</v>
      </c>
      <c r="AV1059" s="49">
        <f t="shared" si="594"/>
        <v>0</v>
      </c>
      <c r="AW1059" s="49">
        <f t="shared" si="595"/>
        <v>0</v>
      </c>
      <c r="AX1059" s="49">
        <f t="shared" si="596"/>
        <v>0</v>
      </c>
      <c r="AY1059" s="49">
        <f t="shared" si="597"/>
        <v>1851.3500496572271</v>
      </c>
      <c r="AZ1059" s="49">
        <f t="shared" si="598"/>
        <v>0</v>
      </c>
      <c r="BA1059" s="49">
        <f t="shared" si="599"/>
        <v>0</v>
      </c>
      <c r="BB1059" s="49">
        <f t="shared" si="600"/>
        <v>0</v>
      </c>
      <c r="BC1059" s="49">
        <f t="shared" si="601"/>
        <v>0</v>
      </c>
      <c r="BD1059" s="49">
        <f t="shared" si="602"/>
        <v>0</v>
      </c>
      <c r="BE1059" s="49">
        <f t="shared" si="603"/>
        <v>4859.3378942785557</v>
      </c>
      <c r="BF1059" s="49">
        <f t="shared" si="604"/>
        <v>3707.1513951342276</v>
      </c>
      <c r="BG1059" s="49">
        <f t="shared" si="605"/>
        <v>4858.0397823906824</v>
      </c>
      <c r="BH1059" s="72">
        <f t="shared" si="606"/>
        <v>15275.879121460694</v>
      </c>
      <c r="BI1059" s="49">
        <f>VLOOKUP(A1059,'1_12'!A:O,15,0)</f>
        <v>15771.150000000001</v>
      </c>
      <c r="BJ1059" s="73">
        <f t="shared" si="607"/>
        <v>-495.27087853930789</v>
      </c>
      <c r="BK1059" s="50">
        <f t="shared" si="608"/>
        <v>1.1623155426140855E-2</v>
      </c>
    </row>
    <row r="1060" spans="1:63" x14ac:dyDescent="0.3">
      <c r="A1060" s="77" t="s">
        <v>2126</v>
      </c>
      <c r="B1060" s="77" t="s">
        <v>961</v>
      </c>
      <c r="C1060" s="77">
        <f>VLOOKUP(B1060,Площадь!D:E,2,0)</f>
        <v>61</v>
      </c>
      <c r="D1060" s="113"/>
      <c r="E1060">
        <v>31</v>
      </c>
      <c r="F1060">
        <v>28</v>
      </c>
      <c r="G1060">
        <v>31</v>
      </c>
      <c r="H1060">
        <v>30</v>
      </c>
      <c r="I1060">
        <v>31</v>
      </c>
      <c r="J1060">
        <v>30</v>
      </c>
      <c r="K1060">
        <v>31</v>
      </c>
      <c r="L1060">
        <v>31</v>
      </c>
      <c r="M1060">
        <v>30</v>
      </c>
      <c r="N1060">
        <v>31</v>
      </c>
      <c r="O1060">
        <v>30</v>
      </c>
      <c r="P1060">
        <v>31</v>
      </c>
      <c r="Q1060">
        <f t="shared" si="613"/>
        <v>365</v>
      </c>
      <c r="R1060" s="50">
        <f>VLOOKUP(B1060,'Общие показания'!A:H,8,0)</f>
        <v>0</v>
      </c>
      <c r="S1060" s="50">
        <f>VLOOKUP(B1060,'Общие показания'!A:P,16,0)</f>
        <v>3.7919999999999998</v>
      </c>
      <c r="T1060" s="50">
        <f t="shared" si="578"/>
        <v>0</v>
      </c>
      <c r="U1060" s="50">
        <f t="shared" si="579"/>
        <v>0</v>
      </c>
      <c r="V1060" s="50">
        <f t="shared" si="580"/>
        <v>0</v>
      </c>
      <c r="W1060" s="50">
        <f t="shared" si="581"/>
        <v>0</v>
      </c>
      <c r="X1060" s="50">
        <f t="shared" si="582"/>
        <v>0</v>
      </c>
      <c r="Y1060" s="50"/>
      <c r="Z1060" s="50"/>
      <c r="AA1060" s="50"/>
      <c r="AB1060" s="50"/>
      <c r="AC1060" s="50"/>
      <c r="AD1060" s="50">
        <f t="shared" si="583"/>
        <v>1.4698085656677291</v>
      </c>
      <c r="AE1060" s="50">
        <f t="shared" si="584"/>
        <v>1.0231517841997539</v>
      </c>
      <c r="AF1060" s="50">
        <f t="shared" si="585"/>
        <v>1.299039650132517</v>
      </c>
      <c r="AG1060" s="50">
        <f t="shared" si="586"/>
        <v>0</v>
      </c>
      <c r="AI1060" s="50">
        <f t="shared" si="587"/>
        <v>0</v>
      </c>
      <c r="AJ1060" s="50">
        <f t="shared" si="588"/>
        <v>0</v>
      </c>
      <c r="AK1060" s="50">
        <f t="shared" si="589"/>
        <v>0</v>
      </c>
      <c r="AL1060" s="50">
        <f t="shared" si="590"/>
        <v>0.69078794954952871</v>
      </c>
      <c r="AR1060" s="50">
        <f t="shared" si="591"/>
        <v>0.90863678537459103</v>
      </c>
      <c r="AS1060" s="50">
        <f t="shared" si="592"/>
        <v>0.81325247977877801</v>
      </c>
      <c r="AT1060" s="50">
        <f t="shared" si="593"/>
        <v>1.1167960866439726</v>
      </c>
      <c r="AV1060" s="49">
        <f t="shared" si="594"/>
        <v>0</v>
      </c>
      <c r="AW1060" s="49">
        <f t="shared" si="595"/>
        <v>0</v>
      </c>
      <c r="AX1060" s="49">
        <f t="shared" si="596"/>
        <v>0</v>
      </c>
      <c r="AY1060" s="49">
        <f t="shared" si="597"/>
        <v>1854.323540252773</v>
      </c>
      <c r="AZ1060" s="49">
        <f t="shared" si="598"/>
        <v>0</v>
      </c>
      <c r="BA1060" s="49">
        <f t="shared" si="599"/>
        <v>0</v>
      </c>
      <c r="BB1060" s="49">
        <f t="shared" si="600"/>
        <v>0</v>
      </c>
      <c r="BC1060" s="49">
        <f t="shared" si="601"/>
        <v>0</v>
      </c>
      <c r="BD1060" s="49">
        <f t="shared" si="602"/>
        <v>0</v>
      </c>
      <c r="BE1060" s="49">
        <f t="shared" si="603"/>
        <v>6384.6035625239629</v>
      </c>
      <c r="BF1060" s="49">
        <f t="shared" si="604"/>
        <v>4929.5701500534124</v>
      </c>
      <c r="BG1060" s="49">
        <f t="shared" si="605"/>
        <v>6484.9728183733378</v>
      </c>
      <c r="BH1060" s="72">
        <f t="shared" si="606"/>
        <v>19653.470071203486</v>
      </c>
      <c r="BI1060" s="49">
        <f>VLOOKUP(A1060,'1_12'!A:O,15,0)</f>
        <v>23579.46</v>
      </c>
      <c r="BJ1060" s="73">
        <f t="shared" si="607"/>
        <v>-3925.9899287965127</v>
      </c>
      <c r="BK1060" s="50">
        <f t="shared" si="608"/>
        <v>1.000201270675802E-2</v>
      </c>
    </row>
    <row r="1061" spans="1:63" x14ac:dyDescent="0.3">
      <c r="A1061" s="77" t="s">
        <v>2226</v>
      </c>
      <c r="B1061" s="77" t="s">
        <v>903</v>
      </c>
      <c r="C1061" s="77">
        <f>VLOOKUP(B1061,Площадь!D:E,2,0)</f>
        <v>33.700000000000003</v>
      </c>
      <c r="D1061" s="113"/>
      <c r="E1061">
        <v>31</v>
      </c>
      <c r="F1061">
        <v>28</v>
      </c>
      <c r="G1061">
        <v>31</v>
      </c>
      <c r="H1061">
        <v>30</v>
      </c>
      <c r="I1061">
        <v>31</v>
      </c>
      <c r="J1061">
        <v>30</v>
      </c>
      <c r="K1061">
        <v>31</v>
      </c>
      <c r="L1061">
        <v>31</v>
      </c>
      <c r="M1061">
        <v>30</v>
      </c>
      <c r="N1061">
        <v>31</v>
      </c>
      <c r="O1061">
        <v>30</v>
      </c>
      <c r="P1061">
        <v>31</v>
      </c>
      <c r="Q1061">
        <f t="shared" si="613"/>
        <v>365</v>
      </c>
      <c r="R1061" s="50">
        <f>VLOOKUP(B1061,'Общие показания'!A:H,8,0)</f>
        <v>0.18803032414141574</v>
      </c>
      <c r="S1061" s="50">
        <f>VLOOKUP(B1061,'Общие показания'!A:P,16,0)</f>
        <v>1.5479696758585844</v>
      </c>
      <c r="T1061" s="50">
        <f t="shared" si="578"/>
        <v>0</v>
      </c>
      <c r="U1061" s="50">
        <f t="shared" si="579"/>
        <v>0</v>
      </c>
      <c r="V1061" s="50">
        <f t="shared" si="580"/>
        <v>0</v>
      </c>
      <c r="W1061" s="50">
        <f t="shared" si="581"/>
        <v>0.18803032414141574</v>
      </c>
      <c r="X1061" s="50">
        <f t="shared" si="582"/>
        <v>0</v>
      </c>
      <c r="Y1061" s="50"/>
      <c r="Z1061" s="50"/>
      <c r="AA1061" s="50"/>
      <c r="AB1061" s="50"/>
      <c r="AC1061" s="50"/>
      <c r="AD1061" s="50">
        <f t="shared" si="583"/>
        <v>0.60000503401129901</v>
      </c>
      <c r="AE1061" s="50">
        <f t="shared" si="584"/>
        <v>0.41767086913022822</v>
      </c>
      <c r="AF1061" s="50">
        <f t="shared" si="585"/>
        <v>0.53029377271705724</v>
      </c>
      <c r="AG1061" s="50">
        <f t="shared" si="586"/>
        <v>0</v>
      </c>
      <c r="AI1061" s="50">
        <f t="shared" si="587"/>
        <v>0</v>
      </c>
      <c r="AJ1061" s="50">
        <f t="shared" si="588"/>
        <v>0</v>
      </c>
      <c r="AK1061" s="50">
        <f t="shared" si="589"/>
        <v>0</v>
      </c>
      <c r="AL1061" s="50">
        <f t="shared" si="590"/>
        <v>0.38163203114457578</v>
      </c>
      <c r="AR1061" s="50">
        <f t="shared" si="591"/>
        <v>0.50198458470694629</v>
      </c>
      <c r="AS1061" s="50">
        <f t="shared" si="592"/>
        <v>0.44928866505811182</v>
      </c>
      <c r="AT1061" s="50">
        <f t="shared" si="593"/>
        <v>0.61698406753937507</v>
      </c>
      <c r="AV1061" s="49">
        <f t="shared" si="594"/>
        <v>0</v>
      </c>
      <c r="AW1061" s="49">
        <f t="shared" si="595"/>
        <v>0</v>
      </c>
      <c r="AX1061" s="49">
        <f t="shared" si="596"/>
        <v>0</v>
      </c>
      <c r="AY1061" s="49">
        <f t="shared" si="597"/>
        <v>1529.1788400355042</v>
      </c>
      <c r="AZ1061" s="49">
        <f t="shared" si="598"/>
        <v>0</v>
      </c>
      <c r="BA1061" s="49">
        <f t="shared" si="599"/>
        <v>0</v>
      </c>
      <c r="BB1061" s="49">
        <f t="shared" si="600"/>
        <v>0</v>
      </c>
      <c r="BC1061" s="49">
        <f t="shared" si="601"/>
        <v>0</v>
      </c>
      <c r="BD1061" s="49">
        <f t="shared" si="602"/>
        <v>0</v>
      </c>
      <c r="BE1061" s="49">
        <f t="shared" si="603"/>
        <v>2958.136852902509</v>
      </c>
      <c r="BF1061" s="49">
        <f t="shared" si="604"/>
        <v>2327.2314951938124</v>
      </c>
      <c r="BG1061" s="49">
        <f t="shared" si="605"/>
        <v>3079.7067432707568</v>
      </c>
      <c r="BH1061" s="72">
        <f t="shared" si="606"/>
        <v>9894.2539314025817</v>
      </c>
      <c r="BI1061" s="49">
        <f>VLOOKUP(A1061,'1_12'!A:O,15,0)</f>
        <v>13026.69</v>
      </c>
      <c r="BJ1061" s="73">
        <f t="shared" si="607"/>
        <v>-3132.4360685974189</v>
      </c>
      <c r="BK1061" s="50">
        <f t="shared" si="608"/>
        <v>9.1144642642161464E-3</v>
      </c>
    </row>
    <row r="1062" spans="1:63" x14ac:dyDescent="0.3">
      <c r="A1062" s="77" t="s">
        <v>2335</v>
      </c>
      <c r="B1062" s="77" t="s">
        <v>917</v>
      </c>
      <c r="C1062" s="77">
        <f>VLOOKUP(B1062,Площадь!D:E,2,0)</f>
        <v>33.700000000000003</v>
      </c>
      <c r="D1062" s="113"/>
      <c r="E1062">
        <v>31</v>
      </c>
      <c r="F1062">
        <v>28</v>
      </c>
      <c r="G1062">
        <v>31</v>
      </c>
      <c r="H1062">
        <v>30</v>
      </c>
      <c r="I1062">
        <v>31</v>
      </c>
      <c r="J1062">
        <v>30</v>
      </c>
      <c r="K1062">
        <v>31</v>
      </c>
      <c r="L1062">
        <v>31</v>
      </c>
      <c r="M1062">
        <v>30</v>
      </c>
      <c r="N1062">
        <v>31</v>
      </c>
      <c r="O1062">
        <v>30</v>
      </c>
      <c r="P1062">
        <v>31</v>
      </c>
      <c r="Q1062">
        <f t="shared" si="613"/>
        <v>365</v>
      </c>
      <c r="R1062" s="50">
        <f>VLOOKUP(B1062,'Общие показания'!A:H,8,0)</f>
        <v>0.18803032414141574</v>
      </c>
      <c r="S1062" s="50">
        <f>VLOOKUP(B1062,'Общие показания'!A:P,16,0)</f>
        <v>0.69396967585858516</v>
      </c>
      <c r="T1062" s="50">
        <f t="shared" si="578"/>
        <v>0</v>
      </c>
      <c r="U1062" s="50">
        <f t="shared" si="579"/>
        <v>0</v>
      </c>
      <c r="V1062" s="50">
        <f t="shared" si="580"/>
        <v>0</v>
      </c>
      <c r="W1062" s="50">
        <f t="shared" si="581"/>
        <v>0.18803032414141574</v>
      </c>
      <c r="X1062" s="50">
        <f t="shared" si="582"/>
        <v>0</v>
      </c>
      <c r="Y1062" s="50"/>
      <c r="Z1062" s="50"/>
      <c r="AA1062" s="50"/>
      <c r="AB1062" s="50"/>
      <c r="AC1062" s="50"/>
      <c r="AD1062" s="50">
        <f t="shared" si="583"/>
        <v>0.26898802054077164</v>
      </c>
      <c r="AE1062" s="50">
        <f t="shared" si="584"/>
        <v>0.1872458628784906</v>
      </c>
      <c r="AF1062" s="50">
        <f t="shared" si="585"/>
        <v>0.23773579243932297</v>
      </c>
      <c r="AG1062" s="50">
        <f t="shared" si="586"/>
        <v>0</v>
      </c>
      <c r="AI1062" s="50">
        <f t="shared" si="587"/>
        <v>0</v>
      </c>
      <c r="AJ1062" s="50">
        <f t="shared" si="588"/>
        <v>0</v>
      </c>
      <c r="AK1062" s="50">
        <f t="shared" si="589"/>
        <v>0</v>
      </c>
      <c r="AL1062" s="50">
        <f t="shared" si="590"/>
        <v>0.38163203114457578</v>
      </c>
      <c r="AR1062" s="50">
        <f t="shared" si="591"/>
        <v>0.50198458470694629</v>
      </c>
      <c r="AS1062" s="50">
        <f t="shared" si="592"/>
        <v>0.44928866505811182</v>
      </c>
      <c r="AT1062" s="50">
        <f t="shared" si="593"/>
        <v>0.61698406753937507</v>
      </c>
      <c r="AV1062" s="49">
        <f t="shared" si="594"/>
        <v>0</v>
      </c>
      <c r="AW1062" s="49">
        <f t="shared" si="595"/>
        <v>0</v>
      </c>
      <c r="AX1062" s="49">
        <f t="shared" si="596"/>
        <v>0</v>
      </c>
      <c r="AY1062" s="49">
        <f t="shared" si="597"/>
        <v>1529.1788400355042</v>
      </c>
      <c r="AZ1062" s="49">
        <f t="shared" si="598"/>
        <v>0</v>
      </c>
      <c r="BA1062" s="49">
        <f t="shared" si="599"/>
        <v>0</v>
      </c>
      <c r="BB1062" s="49">
        <f t="shared" si="600"/>
        <v>0</v>
      </c>
      <c r="BC1062" s="49">
        <f t="shared" si="601"/>
        <v>0</v>
      </c>
      <c r="BD1062" s="49">
        <f t="shared" si="602"/>
        <v>0</v>
      </c>
      <c r="BE1062" s="49">
        <f t="shared" si="603"/>
        <v>2069.5680226227641</v>
      </c>
      <c r="BF1062" s="49">
        <f t="shared" si="604"/>
        <v>1708.6878254118981</v>
      </c>
      <c r="BG1062" s="49">
        <f t="shared" si="605"/>
        <v>2294.3758033324179</v>
      </c>
      <c r="BH1062" s="72">
        <f t="shared" si="606"/>
        <v>7601.8104914025844</v>
      </c>
      <c r="BI1062" s="49">
        <f>VLOOKUP(A1062,'1_12'!A:O,15,0)</f>
        <v>13026.69</v>
      </c>
      <c r="BJ1062" s="73">
        <f t="shared" si="607"/>
        <v>-5424.8795085974161</v>
      </c>
      <c r="BK1062" s="50">
        <f t="shared" si="608"/>
        <v>7.0026937399827139E-3</v>
      </c>
    </row>
    <row r="1063" spans="1:63" x14ac:dyDescent="0.3">
      <c r="A1063" s="77" t="s">
        <v>2081</v>
      </c>
      <c r="B1063" s="77" t="s">
        <v>920</v>
      </c>
      <c r="C1063" s="77">
        <f>VLOOKUP(B1063,Площадь!D:E,2,0)</f>
        <v>60.9</v>
      </c>
      <c r="D1063" s="113"/>
      <c r="E1063">
        <v>31</v>
      </c>
      <c r="F1063">
        <v>28</v>
      </c>
      <c r="G1063">
        <v>31</v>
      </c>
      <c r="H1063">
        <v>30</v>
      </c>
      <c r="I1063">
        <v>31</v>
      </c>
      <c r="J1063">
        <v>30</v>
      </c>
      <c r="K1063">
        <v>31</v>
      </c>
      <c r="L1063">
        <v>31</v>
      </c>
      <c r="M1063">
        <v>30</v>
      </c>
      <c r="N1063">
        <v>31</v>
      </c>
      <c r="O1063">
        <v>30</v>
      </c>
      <c r="P1063">
        <v>31</v>
      </c>
      <c r="Q1063">
        <f t="shared" si="613"/>
        <v>365</v>
      </c>
      <c r="R1063" s="50">
        <f>VLOOKUP(B1063,'Общие показания'!A:H,8,0)</f>
        <v>0.33979367181638626</v>
      </c>
      <c r="S1063" s="50">
        <f>VLOOKUP(B1063,'Общие показания'!A:P,16,0)</f>
        <v>4.2092063281836136</v>
      </c>
      <c r="T1063" s="50">
        <f t="shared" si="578"/>
        <v>0</v>
      </c>
      <c r="U1063" s="50">
        <f t="shared" si="579"/>
        <v>0</v>
      </c>
      <c r="V1063" s="50">
        <f t="shared" si="580"/>
        <v>0</v>
      </c>
      <c r="W1063" s="50">
        <f t="shared" si="581"/>
        <v>0.33979367181638626</v>
      </c>
      <c r="X1063" s="50">
        <f t="shared" si="582"/>
        <v>0</v>
      </c>
      <c r="Y1063" s="50"/>
      <c r="Z1063" s="50"/>
      <c r="AA1063" s="50"/>
      <c r="AB1063" s="50"/>
      <c r="AC1063" s="50"/>
      <c r="AD1063" s="50">
        <f t="shared" si="583"/>
        <v>1.6315209693636832</v>
      </c>
      <c r="AE1063" s="50">
        <f t="shared" si="584"/>
        <v>1.1357217734034704</v>
      </c>
      <c r="AF1063" s="50">
        <f t="shared" si="585"/>
        <v>1.4419635854164603</v>
      </c>
      <c r="AG1063" s="50">
        <f t="shared" si="586"/>
        <v>0</v>
      </c>
      <c r="AI1063" s="50">
        <f t="shared" si="587"/>
        <v>0</v>
      </c>
      <c r="AJ1063" s="50">
        <f t="shared" si="588"/>
        <v>0</v>
      </c>
      <c r="AK1063" s="50">
        <f t="shared" si="589"/>
        <v>0</v>
      </c>
      <c r="AL1063" s="50">
        <f t="shared" si="590"/>
        <v>0.68965551028797212</v>
      </c>
      <c r="AR1063" s="50">
        <f t="shared" si="591"/>
        <v>0.90714721687397692</v>
      </c>
      <c r="AS1063" s="50">
        <f t="shared" si="592"/>
        <v>0.81191927899225536</v>
      </c>
      <c r="AT1063" s="50">
        <f t="shared" si="593"/>
        <v>1.1149652733871791</v>
      </c>
      <c r="AV1063" s="49">
        <f t="shared" si="594"/>
        <v>0</v>
      </c>
      <c r="AW1063" s="49">
        <f t="shared" si="595"/>
        <v>0</v>
      </c>
      <c r="AX1063" s="49">
        <f t="shared" si="596"/>
        <v>0</v>
      </c>
      <c r="AY1063" s="49">
        <f t="shared" si="597"/>
        <v>2763.4122064736553</v>
      </c>
      <c r="AZ1063" s="49">
        <f t="shared" si="598"/>
        <v>0</v>
      </c>
      <c r="BA1063" s="49">
        <f t="shared" si="599"/>
        <v>0</v>
      </c>
      <c r="BB1063" s="49">
        <f t="shared" si="600"/>
        <v>0</v>
      </c>
      <c r="BC1063" s="49">
        <f t="shared" si="601"/>
        <v>0</v>
      </c>
      <c r="BD1063" s="49">
        <f t="shared" si="602"/>
        <v>0</v>
      </c>
      <c r="BE1063" s="49">
        <f t="shared" si="603"/>
        <v>6814.6993324089262</v>
      </c>
      <c r="BF1063" s="49">
        <f t="shared" si="604"/>
        <v>5228.1697354089902</v>
      </c>
      <c r="BG1063" s="49">
        <f t="shared" si="605"/>
        <v>6863.7175514181381</v>
      </c>
      <c r="BH1063" s="72">
        <f t="shared" si="606"/>
        <v>21669.99882570971</v>
      </c>
      <c r="BI1063" s="49">
        <f>VLOOKUP(A1063,'1_12'!A:O,15,0)</f>
        <v>23540.76</v>
      </c>
      <c r="BJ1063" s="73">
        <f t="shared" si="607"/>
        <v>-1870.7611742902882</v>
      </c>
      <c r="BK1063" s="50">
        <f t="shared" si="608"/>
        <v>1.1046370114314976E-2</v>
      </c>
    </row>
    <row r="1064" spans="1:63" x14ac:dyDescent="0.3">
      <c r="A1064" s="77" t="s">
        <v>2415</v>
      </c>
      <c r="B1064" s="77" t="s">
        <v>1194</v>
      </c>
      <c r="C1064" s="77">
        <f>VLOOKUP(B1064,Площадь!D:E,2,0)</f>
        <v>39.299999999999997</v>
      </c>
      <c r="D1064" s="113"/>
      <c r="E1064">
        <v>31</v>
      </c>
      <c r="F1064">
        <v>28</v>
      </c>
      <c r="G1064">
        <v>31</v>
      </c>
      <c r="H1064">
        <v>30</v>
      </c>
      <c r="I1064">
        <v>17</v>
      </c>
      <c r="Q1064">
        <f t="shared" si="613"/>
        <v>137</v>
      </c>
      <c r="R1064" s="50">
        <f>VLOOKUP(B1064,'Общие показания'!A:H,8,0)</f>
        <v>0.21927571925096845</v>
      </c>
      <c r="S1064" s="50"/>
      <c r="T1064" s="50">
        <f t="shared" si="578"/>
        <v>0</v>
      </c>
      <c r="U1064" s="50">
        <f t="shared" si="579"/>
        <v>0</v>
      </c>
      <c r="V1064" s="50">
        <f t="shared" si="580"/>
        <v>0</v>
      </c>
      <c r="W1064" s="50">
        <f t="shared" si="581"/>
        <v>0.21927571925096845</v>
      </c>
      <c r="X1064" s="50">
        <f t="shared" si="582"/>
        <v>0</v>
      </c>
      <c r="Y1064" s="50"/>
      <c r="Z1064" s="50"/>
      <c r="AA1064" s="50"/>
      <c r="AB1064" s="50"/>
      <c r="AC1064" s="50"/>
      <c r="AD1064" s="50">
        <f t="shared" si="583"/>
        <v>0</v>
      </c>
      <c r="AE1064" s="50">
        <f t="shared" si="584"/>
        <v>0</v>
      </c>
      <c r="AF1064" s="50">
        <f t="shared" si="585"/>
        <v>0</v>
      </c>
      <c r="AG1064" s="50">
        <f t="shared" si="586"/>
        <v>0</v>
      </c>
      <c r="AI1064" s="50">
        <f t="shared" si="587"/>
        <v>0</v>
      </c>
      <c r="AJ1064" s="50">
        <f t="shared" si="588"/>
        <v>0</v>
      </c>
      <c r="AK1064" s="50">
        <f t="shared" si="589"/>
        <v>0</v>
      </c>
      <c r="AL1064" s="50">
        <f t="shared" si="590"/>
        <v>0.44504862979174553</v>
      </c>
      <c r="AR1064" s="50">
        <f t="shared" si="591"/>
        <v>0</v>
      </c>
      <c r="AS1064" s="50">
        <f t="shared" si="592"/>
        <v>0</v>
      </c>
      <c r="AT1064" s="50">
        <f t="shared" si="593"/>
        <v>0</v>
      </c>
      <c r="AV1064" s="49">
        <f t="shared" si="594"/>
        <v>0</v>
      </c>
      <c r="AW1064" s="49">
        <f t="shared" si="595"/>
        <v>0</v>
      </c>
      <c r="AX1064" s="49">
        <f t="shared" si="596"/>
        <v>0</v>
      </c>
      <c r="AY1064" s="49">
        <f t="shared" si="597"/>
        <v>1783.2857095962997</v>
      </c>
      <c r="AZ1064" s="49">
        <f t="shared" si="598"/>
        <v>0</v>
      </c>
      <c r="BA1064" s="49">
        <f t="shared" si="599"/>
        <v>0</v>
      </c>
      <c r="BB1064" s="49">
        <f t="shared" si="600"/>
        <v>0</v>
      </c>
      <c r="BC1064" s="49">
        <f t="shared" si="601"/>
        <v>0</v>
      </c>
      <c r="BD1064" s="49">
        <f t="shared" si="602"/>
        <v>0</v>
      </c>
      <c r="BE1064" s="49">
        <f t="shared" si="603"/>
        <v>0</v>
      </c>
      <c r="BF1064" s="49">
        <f t="shared" si="604"/>
        <v>0</v>
      </c>
      <c r="BG1064" s="49">
        <f t="shared" si="605"/>
        <v>0</v>
      </c>
      <c r="BH1064" s="72">
        <f t="shared" si="606"/>
        <v>1783.2857095962997</v>
      </c>
      <c r="BI1064" s="49">
        <f>VLOOKUP(A1064,'1_12'!A:O,15,0)</f>
        <v>3375.86</v>
      </c>
      <c r="BJ1064" s="73">
        <f t="shared" si="607"/>
        <v>-1592.5742904037004</v>
      </c>
      <c r="BK1064" s="50">
        <f t="shared" si="608"/>
        <v>1.4086606213798006E-3</v>
      </c>
    </row>
    <row r="1065" spans="1:63" x14ac:dyDescent="0.3">
      <c r="A1065" s="77" t="s">
        <v>2832</v>
      </c>
      <c r="B1065" s="77" t="s">
        <v>1194</v>
      </c>
      <c r="C1065" s="77">
        <f>VLOOKUP(B1065,Площадь!D:E,2,0)</f>
        <v>39.299999999999997</v>
      </c>
      <c r="D1065" s="113">
        <v>45064</v>
      </c>
      <c r="I1065">
        <f>31-I1064</f>
        <v>14</v>
      </c>
      <c r="J1065">
        <v>30</v>
      </c>
      <c r="K1065">
        <v>31</v>
      </c>
      <c r="L1065">
        <v>31</v>
      </c>
      <c r="M1065">
        <v>30</v>
      </c>
      <c r="N1065">
        <v>31</v>
      </c>
      <c r="O1065">
        <v>30</v>
      </c>
      <c r="P1065">
        <v>31</v>
      </c>
      <c r="Q1065">
        <f t="shared" si="613"/>
        <v>228</v>
      </c>
      <c r="R1065" s="50"/>
      <c r="S1065" s="50">
        <f>VLOOKUP(B1065,'Общие показания'!A:P,16,0)</f>
        <v>1.8647242807490318</v>
      </c>
      <c r="T1065" s="50">
        <f t="shared" si="578"/>
        <v>0</v>
      </c>
      <c r="U1065" s="50">
        <f t="shared" si="579"/>
        <v>0</v>
      </c>
      <c r="V1065" s="50">
        <f t="shared" si="580"/>
        <v>0</v>
      </c>
      <c r="W1065" s="50">
        <f t="shared" si="581"/>
        <v>0</v>
      </c>
      <c r="X1065" s="50">
        <f t="shared" si="582"/>
        <v>0</v>
      </c>
      <c r="Y1065" s="50"/>
      <c r="Z1065" s="50"/>
      <c r="AA1065" s="50"/>
      <c r="AB1065" s="50"/>
      <c r="AC1065" s="50"/>
      <c r="AD1065" s="50">
        <f t="shared" si="583"/>
        <v>0.7227815718495576</v>
      </c>
      <c r="AE1065" s="50">
        <f t="shared" si="584"/>
        <v>0.50313712417958201</v>
      </c>
      <c r="AF1065" s="50">
        <f t="shared" si="585"/>
        <v>0.63880558471989235</v>
      </c>
      <c r="AG1065" s="50">
        <f t="shared" si="586"/>
        <v>0</v>
      </c>
      <c r="AI1065" s="50">
        <f t="shared" si="587"/>
        <v>0</v>
      </c>
      <c r="AJ1065" s="50">
        <f t="shared" si="588"/>
        <v>0</v>
      </c>
      <c r="AK1065" s="50">
        <f t="shared" si="589"/>
        <v>0</v>
      </c>
      <c r="AL1065" s="50">
        <f t="shared" si="590"/>
        <v>0</v>
      </c>
      <c r="AR1065" s="50">
        <f t="shared" si="591"/>
        <v>0.5854004207413348</v>
      </c>
      <c r="AS1065" s="50">
        <f t="shared" si="592"/>
        <v>0.52394790910337663</v>
      </c>
      <c r="AT1065" s="50">
        <f t="shared" si="593"/>
        <v>0.71950960991980517</v>
      </c>
      <c r="AV1065" s="49">
        <f t="shared" si="594"/>
        <v>0</v>
      </c>
      <c r="AW1065" s="49">
        <f t="shared" si="595"/>
        <v>0</v>
      </c>
      <c r="AX1065" s="49">
        <f t="shared" si="596"/>
        <v>0</v>
      </c>
      <c r="AY1065" s="49">
        <f t="shared" si="597"/>
        <v>0</v>
      </c>
      <c r="AZ1065" s="49">
        <f t="shared" si="598"/>
        <v>0</v>
      </c>
      <c r="BA1065" s="49">
        <f t="shared" si="599"/>
        <v>0</v>
      </c>
      <c r="BB1065" s="49">
        <f t="shared" si="600"/>
        <v>0</v>
      </c>
      <c r="BC1065" s="49">
        <f t="shared" si="601"/>
        <v>0</v>
      </c>
      <c r="BD1065" s="49">
        <f t="shared" si="602"/>
        <v>0</v>
      </c>
      <c r="BE1065" s="49">
        <f t="shared" si="603"/>
        <v>3511.6314136312881</v>
      </c>
      <c r="BF1065" s="49">
        <f t="shared" si="604"/>
        <v>2757.0659799434429</v>
      </c>
      <c r="BG1065" s="49">
        <f t="shared" si="605"/>
        <v>3646.2069758830185</v>
      </c>
      <c r="BH1065" s="72">
        <f t="shared" si="606"/>
        <v>9914.9043694577485</v>
      </c>
      <c r="BI1065" s="49">
        <f>VLOOKUP(A1065,'1_12'!A:O,15,0)</f>
        <v>11815.500000000002</v>
      </c>
      <c r="BJ1065" s="73">
        <f t="shared" si="607"/>
        <v>-1900.5956305422533</v>
      </c>
      <c r="BK1065" s="50">
        <f t="shared" si="608"/>
        <v>7.8320233683493411E-3</v>
      </c>
    </row>
    <row r="1066" spans="1:63" x14ac:dyDescent="0.3">
      <c r="A1066" s="77" t="s">
        <v>2299</v>
      </c>
      <c r="B1066" s="77" t="s">
        <v>360</v>
      </c>
      <c r="C1066" s="77">
        <f>VLOOKUP(B1066,Площадь!D:E,2,0)</f>
        <v>83.9</v>
      </c>
      <c r="D1066" s="113"/>
      <c r="E1066">
        <v>31</v>
      </c>
      <c r="F1066">
        <v>28</v>
      </c>
      <c r="G1066">
        <v>31</v>
      </c>
      <c r="H1066">
        <v>30</v>
      </c>
      <c r="I1066">
        <v>31</v>
      </c>
      <c r="J1066">
        <v>30</v>
      </c>
      <c r="K1066">
        <v>31</v>
      </c>
      <c r="L1066">
        <v>31</v>
      </c>
      <c r="M1066">
        <v>30</v>
      </c>
      <c r="N1066">
        <v>31</v>
      </c>
      <c r="O1066">
        <v>30</v>
      </c>
      <c r="P1066">
        <v>31</v>
      </c>
      <c r="Q1066">
        <f t="shared" ref="Q1066:Q1070" si="614">SUM(E1066:P1066)</f>
        <v>365</v>
      </c>
      <c r="R1066" s="50">
        <f>VLOOKUP(B1066,'Общие показания'!A:H,8,0)</f>
        <v>0.46812297315919227</v>
      </c>
      <c r="S1066" s="50">
        <f>VLOOKUP(B1066,'Общие показания'!A:P,16,0)</f>
        <v>0</v>
      </c>
      <c r="T1066" s="50">
        <f t="shared" si="578"/>
        <v>0</v>
      </c>
      <c r="U1066" s="50">
        <f t="shared" si="579"/>
        <v>0</v>
      </c>
      <c r="V1066" s="50">
        <f t="shared" si="580"/>
        <v>0</v>
      </c>
      <c r="W1066" s="50">
        <f t="shared" si="581"/>
        <v>0.46812297315919227</v>
      </c>
      <c r="X1066" s="50">
        <f t="shared" si="582"/>
        <v>0</v>
      </c>
      <c r="Y1066" s="50"/>
      <c r="Z1066" s="50"/>
      <c r="AA1066" s="50"/>
      <c r="AB1066" s="50"/>
      <c r="AC1066" s="50"/>
      <c r="AD1066" s="50">
        <f t="shared" si="583"/>
        <v>0</v>
      </c>
      <c r="AE1066" s="50">
        <f t="shared" si="584"/>
        <v>0</v>
      </c>
      <c r="AF1066" s="50">
        <f t="shared" si="585"/>
        <v>0</v>
      </c>
      <c r="AG1066" s="50">
        <f t="shared" si="586"/>
        <v>0</v>
      </c>
      <c r="AI1066" s="50">
        <f t="shared" si="587"/>
        <v>0</v>
      </c>
      <c r="AJ1066" s="50">
        <f t="shared" si="588"/>
        <v>0</v>
      </c>
      <c r="AK1066" s="50">
        <f t="shared" si="589"/>
        <v>0</v>
      </c>
      <c r="AL1066" s="50">
        <f t="shared" si="590"/>
        <v>0.95011654044599125</v>
      </c>
      <c r="AR1066" s="50">
        <f t="shared" si="591"/>
        <v>1.2497479720152163</v>
      </c>
      <c r="AS1066" s="50">
        <f t="shared" si="592"/>
        <v>1.1185554598924505</v>
      </c>
      <c r="AT1066" s="50">
        <f t="shared" si="593"/>
        <v>1.5360523224496607</v>
      </c>
      <c r="AV1066" s="49">
        <f t="shared" si="594"/>
        <v>0</v>
      </c>
      <c r="AW1066" s="49">
        <f t="shared" si="595"/>
        <v>0</v>
      </c>
      <c r="AX1066" s="49">
        <f t="shared" si="596"/>
        <v>0</v>
      </c>
      <c r="AY1066" s="49">
        <f t="shared" si="597"/>
        <v>3807.0654207412108</v>
      </c>
      <c r="AZ1066" s="49">
        <f t="shared" si="598"/>
        <v>0</v>
      </c>
      <c r="BA1066" s="49">
        <f t="shared" si="599"/>
        <v>0</v>
      </c>
      <c r="BB1066" s="49">
        <f t="shared" si="600"/>
        <v>0</v>
      </c>
      <c r="BC1066" s="49">
        <f t="shared" si="601"/>
        <v>0</v>
      </c>
      <c r="BD1066" s="49">
        <f t="shared" si="602"/>
        <v>0</v>
      </c>
      <c r="BE1066" s="49">
        <f t="shared" si="603"/>
        <v>3354.773466158766</v>
      </c>
      <c r="BF1066" s="49">
        <f t="shared" si="604"/>
        <v>3002.6055343168987</v>
      </c>
      <c r="BG1066" s="49">
        <f t="shared" si="605"/>
        <v>4123.3174122909713</v>
      </c>
      <c r="BH1066" s="72">
        <f t="shared" si="606"/>
        <v>14287.761833507848</v>
      </c>
      <c r="BI1066" s="49">
        <f>VLOOKUP(A1066,'1_12'!A:O,15,0)</f>
        <v>32431.32</v>
      </c>
      <c r="BJ1066" s="73">
        <f t="shared" si="607"/>
        <v>-18143.558166492152</v>
      </c>
      <c r="BK1066" s="50">
        <f t="shared" si="608"/>
        <v>5.2866460746548577E-3</v>
      </c>
    </row>
    <row r="1067" spans="1:63" x14ac:dyDescent="0.3">
      <c r="A1067" s="77" t="s">
        <v>2089</v>
      </c>
      <c r="B1067" s="77" t="s">
        <v>667</v>
      </c>
      <c r="C1067" s="77">
        <f>VLOOKUP(B1067,Площадь!D:E,2,0)</f>
        <v>32.1</v>
      </c>
      <c r="D1067" s="113"/>
      <c r="E1067">
        <v>31</v>
      </c>
      <c r="F1067">
        <v>28</v>
      </c>
      <c r="G1067">
        <v>31</v>
      </c>
      <c r="H1067">
        <v>30</v>
      </c>
      <c r="I1067">
        <v>31</v>
      </c>
      <c r="J1067">
        <v>30</v>
      </c>
      <c r="K1067">
        <v>31</v>
      </c>
      <c r="L1067">
        <v>31</v>
      </c>
      <c r="M1067">
        <v>30</v>
      </c>
      <c r="N1067">
        <v>31</v>
      </c>
      <c r="O1067">
        <v>30</v>
      </c>
      <c r="P1067">
        <v>31</v>
      </c>
      <c r="Q1067">
        <f t="shared" si="614"/>
        <v>365</v>
      </c>
      <c r="R1067" s="50">
        <f>VLOOKUP(B1067,'Общие показания'!A:H,8,0)</f>
        <v>0.17910306839582923</v>
      </c>
      <c r="S1067" s="50">
        <f>VLOOKUP(B1067,'Общие показания'!A:P,16,0)</f>
        <v>0.48189693160417058</v>
      </c>
      <c r="T1067" s="50">
        <f t="shared" si="578"/>
        <v>0</v>
      </c>
      <c r="U1067" s="50">
        <f t="shared" si="579"/>
        <v>0</v>
      </c>
      <c r="V1067" s="50">
        <f t="shared" si="580"/>
        <v>0</v>
      </c>
      <c r="W1067" s="50">
        <f t="shared" si="581"/>
        <v>0.17910306839582923</v>
      </c>
      <c r="X1067" s="50">
        <f t="shared" si="582"/>
        <v>0</v>
      </c>
      <c r="Y1067" s="50"/>
      <c r="Z1067" s="50"/>
      <c r="AA1067" s="50"/>
      <c r="AB1067" s="50"/>
      <c r="AC1067" s="50"/>
      <c r="AD1067" s="50">
        <f t="shared" si="583"/>
        <v>0.18678698255295512</v>
      </c>
      <c r="AE1067" s="50">
        <f t="shared" si="584"/>
        <v>0.13002471133206592</v>
      </c>
      <c r="AF1067" s="50">
        <f t="shared" si="585"/>
        <v>0.16508523771914957</v>
      </c>
      <c r="AG1067" s="50">
        <f t="shared" si="586"/>
        <v>0</v>
      </c>
      <c r="AI1067" s="50">
        <f t="shared" si="587"/>
        <v>0</v>
      </c>
      <c r="AJ1067" s="50">
        <f t="shared" si="588"/>
        <v>0</v>
      </c>
      <c r="AK1067" s="50">
        <f t="shared" si="589"/>
        <v>0</v>
      </c>
      <c r="AL1067" s="50">
        <f t="shared" si="590"/>
        <v>0.36351300295967004</v>
      </c>
      <c r="AR1067" s="50">
        <f t="shared" si="591"/>
        <v>0.47815148869712087</v>
      </c>
      <c r="AS1067" s="50">
        <f t="shared" si="592"/>
        <v>0.42795745247375039</v>
      </c>
      <c r="AT1067" s="50">
        <f t="shared" si="593"/>
        <v>0.58769105543068068</v>
      </c>
      <c r="AV1067" s="49">
        <f t="shared" si="594"/>
        <v>0</v>
      </c>
      <c r="AW1067" s="49">
        <f t="shared" si="595"/>
        <v>0</v>
      </c>
      <c r="AX1067" s="49">
        <f t="shared" si="596"/>
        <v>0</v>
      </c>
      <c r="AY1067" s="49">
        <f t="shared" si="597"/>
        <v>1456.5768773038481</v>
      </c>
      <c r="AZ1067" s="49">
        <f t="shared" si="598"/>
        <v>0</v>
      </c>
      <c r="BA1067" s="49">
        <f t="shared" si="599"/>
        <v>0</v>
      </c>
      <c r="BB1067" s="49">
        <f t="shared" si="600"/>
        <v>0</v>
      </c>
      <c r="BC1067" s="49">
        <f t="shared" si="601"/>
        <v>0</v>
      </c>
      <c r="BD1067" s="49">
        <f t="shared" si="602"/>
        <v>0</v>
      </c>
      <c r="BE1067" s="49">
        <f t="shared" si="603"/>
        <v>1784.9342346848541</v>
      </c>
      <c r="BF1067" s="49">
        <f t="shared" si="604"/>
        <v>1497.8250012337812</v>
      </c>
      <c r="BG1067" s="49">
        <f t="shared" si="605"/>
        <v>2020.7225702796786</v>
      </c>
      <c r="BH1067" s="72">
        <f t="shared" si="606"/>
        <v>6760.0586835021622</v>
      </c>
      <c r="BI1067" s="49">
        <f>VLOOKUP(A1067,'1_12'!A:O,15,0)</f>
        <v>12408.210000000003</v>
      </c>
      <c r="BJ1067" s="73">
        <f t="shared" si="607"/>
        <v>-5648.1513164978405</v>
      </c>
      <c r="BK1067" s="50">
        <f t="shared" si="608"/>
        <v>6.537676530532768E-3</v>
      </c>
    </row>
    <row r="1068" spans="1:63" x14ac:dyDescent="0.3">
      <c r="A1068" s="77" t="s">
        <v>2119</v>
      </c>
      <c r="B1068" s="77" t="s">
        <v>1190</v>
      </c>
      <c r="C1068" s="77">
        <f>VLOOKUP(B1068,Площадь!D:E,2,0)</f>
        <v>31.8</v>
      </c>
      <c r="D1068" s="113"/>
      <c r="E1068">
        <v>31</v>
      </c>
      <c r="F1068">
        <v>28</v>
      </c>
      <c r="G1068">
        <v>31</v>
      </c>
      <c r="H1068">
        <v>30</v>
      </c>
      <c r="I1068">
        <v>31</v>
      </c>
      <c r="J1068">
        <v>30</v>
      </c>
      <c r="K1068">
        <v>31</v>
      </c>
      <c r="L1068">
        <v>31</v>
      </c>
      <c r="M1068">
        <v>30</v>
      </c>
      <c r="N1068">
        <v>31</v>
      </c>
      <c r="O1068">
        <v>30</v>
      </c>
      <c r="P1068">
        <v>31</v>
      </c>
      <c r="Q1068">
        <f t="shared" si="614"/>
        <v>365</v>
      </c>
      <c r="R1068" s="50">
        <f>VLOOKUP(B1068,'Общие показания'!A:H,8,0)</f>
        <v>0.17742920794353176</v>
      </c>
      <c r="S1068" s="50">
        <f>VLOOKUP(B1068,'Общие показания'!A:P,16,0)</f>
        <v>2.5135707920564681</v>
      </c>
      <c r="T1068" s="50">
        <f t="shared" si="578"/>
        <v>0</v>
      </c>
      <c r="U1068" s="50">
        <f t="shared" si="579"/>
        <v>0</v>
      </c>
      <c r="V1068" s="50">
        <f t="shared" si="580"/>
        <v>0</v>
      </c>
      <c r="W1068" s="50">
        <f t="shared" si="581"/>
        <v>0.17742920794353176</v>
      </c>
      <c r="X1068" s="50">
        <f t="shared" si="582"/>
        <v>0</v>
      </c>
      <c r="Y1068" s="50"/>
      <c r="Z1068" s="50"/>
      <c r="AA1068" s="50"/>
      <c r="AB1068" s="50"/>
      <c r="AC1068" s="50"/>
      <c r="AD1068" s="50">
        <f t="shared" si="583"/>
        <v>0.97427950437152311</v>
      </c>
      <c r="AE1068" s="50">
        <f t="shared" si="584"/>
        <v>0.67820792210046521</v>
      </c>
      <c r="AF1068" s="50">
        <f t="shared" si="585"/>
        <v>0.86108336558447995</v>
      </c>
      <c r="AG1068" s="50">
        <f t="shared" si="586"/>
        <v>0</v>
      </c>
      <c r="AI1068" s="50">
        <f t="shared" si="587"/>
        <v>0</v>
      </c>
      <c r="AJ1068" s="50">
        <f t="shared" si="588"/>
        <v>0</v>
      </c>
      <c r="AK1068" s="50">
        <f t="shared" si="589"/>
        <v>0</v>
      </c>
      <c r="AL1068" s="50">
        <f t="shared" si="590"/>
        <v>0.36011568517500026</v>
      </c>
      <c r="AR1068" s="50">
        <f t="shared" si="591"/>
        <v>0.47368278319527862</v>
      </c>
      <c r="AS1068" s="50">
        <f t="shared" si="592"/>
        <v>0.42395785011418263</v>
      </c>
      <c r="AT1068" s="50">
        <f t="shared" si="593"/>
        <v>0.5821986156603004</v>
      </c>
      <c r="AV1068" s="49">
        <f t="shared" si="594"/>
        <v>0</v>
      </c>
      <c r="AW1068" s="49">
        <f t="shared" si="595"/>
        <v>0</v>
      </c>
      <c r="AX1068" s="49">
        <f t="shared" si="596"/>
        <v>0</v>
      </c>
      <c r="AY1068" s="49">
        <f t="shared" si="597"/>
        <v>1442.9640092916627</v>
      </c>
      <c r="AZ1068" s="49">
        <f t="shared" si="598"/>
        <v>0</v>
      </c>
      <c r="BA1068" s="49">
        <f t="shared" si="599"/>
        <v>0</v>
      </c>
      <c r="BB1068" s="49">
        <f t="shared" si="600"/>
        <v>0</v>
      </c>
      <c r="BC1068" s="49">
        <f t="shared" si="601"/>
        <v>0</v>
      </c>
      <c r="BD1068" s="49">
        <f t="shared" si="602"/>
        <v>0</v>
      </c>
      <c r="BE1068" s="49">
        <f t="shared" si="603"/>
        <v>3886.8520462528199</v>
      </c>
      <c r="BF1068" s="49">
        <f t="shared" si="604"/>
        <v>2958.6097123021123</v>
      </c>
      <c r="BG1068" s="49">
        <f t="shared" si="605"/>
        <v>3874.2884191742387</v>
      </c>
      <c r="BH1068" s="72">
        <f t="shared" si="606"/>
        <v>12162.714187020832</v>
      </c>
      <c r="BI1068" s="49">
        <f>VLOOKUP(A1068,'1_12'!A:O,15,0)</f>
        <v>12292.199999999997</v>
      </c>
      <c r="BJ1068" s="73">
        <f t="shared" si="607"/>
        <v>-129.48581297916462</v>
      </c>
      <c r="BK1068" s="50">
        <f t="shared" si="608"/>
        <v>1.187357163035839E-2</v>
      </c>
    </row>
    <row r="1069" spans="1:63" x14ac:dyDescent="0.3">
      <c r="A1069" s="77" t="s">
        <v>2405</v>
      </c>
      <c r="B1069" s="77" t="s">
        <v>860</v>
      </c>
      <c r="C1069" s="77">
        <f>VLOOKUP(B1069,Площадь!D:E,2,0)</f>
        <v>39.1</v>
      </c>
      <c r="D1069" s="113"/>
      <c r="E1069">
        <v>31</v>
      </c>
      <c r="F1069">
        <v>28</v>
      </c>
      <c r="G1069">
        <v>31</v>
      </c>
      <c r="H1069">
        <v>30</v>
      </c>
      <c r="I1069">
        <v>31</v>
      </c>
      <c r="J1069">
        <v>30</v>
      </c>
      <c r="K1069">
        <v>17</v>
      </c>
      <c r="Q1069">
        <f t="shared" si="614"/>
        <v>198</v>
      </c>
      <c r="R1069" s="50">
        <f>VLOOKUP(B1069,'Общие показания'!A:H,8,0)</f>
        <v>0</v>
      </c>
      <c r="S1069" s="50"/>
      <c r="T1069" s="50">
        <f t="shared" si="578"/>
        <v>0</v>
      </c>
      <c r="U1069" s="50">
        <f t="shared" si="579"/>
        <v>0</v>
      </c>
      <c r="V1069" s="50">
        <f t="shared" si="580"/>
        <v>0</v>
      </c>
      <c r="W1069" s="50">
        <f t="shared" si="581"/>
        <v>0</v>
      </c>
      <c r="X1069" s="50">
        <f t="shared" si="582"/>
        <v>0</v>
      </c>
      <c r="Y1069" s="50"/>
      <c r="Z1069" s="50"/>
      <c r="AA1069" s="50"/>
      <c r="AB1069" s="50"/>
      <c r="AC1069" s="50"/>
      <c r="AD1069" s="50">
        <f t="shared" si="583"/>
        <v>0</v>
      </c>
      <c r="AE1069" s="50">
        <f t="shared" si="584"/>
        <v>0</v>
      </c>
      <c r="AF1069" s="50">
        <f t="shared" si="585"/>
        <v>0</v>
      </c>
      <c r="AG1069" s="50">
        <f t="shared" si="586"/>
        <v>0</v>
      </c>
      <c r="AI1069" s="50">
        <f t="shared" si="587"/>
        <v>0</v>
      </c>
      <c r="AJ1069" s="50">
        <f t="shared" si="588"/>
        <v>0</v>
      </c>
      <c r="AK1069" s="50">
        <f t="shared" si="589"/>
        <v>0</v>
      </c>
      <c r="AL1069" s="50">
        <f t="shared" si="590"/>
        <v>0.4427837512686324</v>
      </c>
      <c r="AR1069" s="50">
        <f t="shared" si="591"/>
        <v>0</v>
      </c>
      <c r="AS1069" s="50">
        <f t="shared" si="592"/>
        <v>0</v>
      </c>
      <c r="AT1069" s="50">
        <f t="shared" si="593"/>
        <v>0</v>
      </c>
      <c r="AV1069" s="49">
        <f t="shared" si="594"/>
        <v>0</v>
      </c>
      <c r="AW1069" s="49">
        <f t="shared" si="595"/>
        <v>0</v>
      </c>
      <c r="AX1069" s="49">
        <f t="shared" si="596"/>
        <v>0</v>
      </c>
      <c r="AY1069" s="49">
        <f t="shared" si="597"/>
        <v>1188.5909905554661</v>
      </c>
      <c r="AZ1069" s="49">
        <f t="shared" si="598"/>
        <v>0</v>
      </c>
      <c r="BA1069" s="49">
        <f t="shared" si="599"/>
        <v>0</v>
      </c>
      <c r="BB1069" s="49">
        <f t="shared" si="600"/>
        <v>0</v>
      </c>
      <c r="BC1069" s="49">
        <f t="shared" si="601"/>
        <v>0</v>
      </c>
      <c r="BD1069" s="49">
        <f t="shared" si="602"/>
        <v>0</v>
      </c>
      <c r="BE1069" s="49">
        <f t="shared" si="603"/>
        <v>0</v>
      </c>
      <c r="BF1069" s="49">
        <f t="shared" si="604"/>
        <v>0</v>
      </c>
      <c r="BG1069" s="49">
        <f t="shared" si="605"/>
        <v>0</v>
      </c>
      <c r="BH1069" s="72">
        <f t="shared" si="606"/>
        <v>1188.5909905554661</v>
      </c>
      <c r="BI1069" s="49">
        <f>VLOOKUP(A1069,'1_12'!A:O,15,0)</f>
        <v>5958.95</v>
      </c>
      <c r="BJ1069" s="73">
        <f t="shared" si="607"/>
        <v>-4770.3590094445335</v>
      </c>
      <c r="BK1069" s="50">
        <f t="shared" si="608"/>
        <v>9.4369938463050376E-4</v>
      </c>
    </row>
    <row r="1070" spans="1:63" x14ac:dyDescent="0.3">
      <c r="A1070" s="77" t="s">
        <v>2857</v>
      </c>
      <c r="B1070" s="77" t="s">
        <v>860</v>
      </c>
      <c r="C1070" s="77">
        <f>VLOOKUP(B1070,Площадь!D:E,2,0)</f>
        <v>39.1</v>
      </c>
      <c r="D1070" s="113">
        <v>45125</v>
      </c>
      <c r="K1070">
        <f>31-K1069</f>
        <v>14</v>
      </c>
      <c r="L1070">
        <v>31</v>
      </c>
      <c r="M1070">
        <v>30</v>
      </c>
      <c r="N1070">
        <v>31</v>
      </c>
      <c r="O1070">
        <v>30</v>
      </c>
      <c r="P1070">
        <v>31</v>
      </c>
      <c r="Q1070">
        <f t="shared" si="614"/>
        <v>167</v>
      </c>
      <c r="R1070" s="50"/>
      <c r="S1070" s="50">
        <f>VLOOKUP(B1070,'Общие показания'!A:P,16,0)</f>
        <v>1.0500000000000007</v>
      </c>
      <c r="T1070" s="50">
        <f t="shared" si="578"/>
        <v>0</v>
      </c>
      <c r="U1070" s="50">
        <f t="shared" si="579"/>
        <v>0</v>
      </c>
      <c r="V1070" s="50">
        <f t="shared" si="580"/>
        <v>0</v>
      </c>
      <c r="W1070" s="50">
        <f t="shared" si="581"/>
        <v>0</v>
      </c>
      <c r="X1070" s="50">
        <f t="shared" si="582"/>
        <v>0</v>
      </c>
      <c r="Y1070" s="50"/>
      <c r="Z1070" s="50"/>
      <c r="AA1070" s="50"/>
      <c r="AB1070" s="50"/>
      <c r="AC1070" s="50"/>
      <c r="AD1070" s="50">
        <f t="shared" si="583"/>
        <v>0.4069881313162228</v>
      </c>
      <c r="AE1070" s="50">
        <f t="shared" si="584"/>
        <v>0.28330943391607133</v>
      </c>
      <c r="AF1070" s="50">
        <f t="shared" si="585"/>
        <v>0.35970243476770669</v>
      </c>
      <c r="AG1070" s="50">
        <f t="shared" si="586"/>
        <v>0</v>
      </c>
      <c r="AI1070" s="50">
        <f t="shared" si="587"/>
        <v>0</v>
      </c>
      <c r="AJ1070" s="50">
        <f t="shared" si="588"/>
        <v>0</v>
      </c>
      <c r="AK1070" s="50">
        <f t="shared" si="589"/>
        <v>0</v>
      </c>
      <c r="AL1070" s="50">
        <f t="shared" si="590"/>
        <v>0</v>
      </c>
      <c r="AR1070" s="50">
        <f t="shared" si="591"/>
        <v>0.58242128374010671</v>
      </c>
      <c r="AS1070" s="50">
        <f t="shared" si="592"/>
        <v>0.52128150753033142</v>
      </c>
      <c r="AT1070" s="50">
        <f t="shared" si="593"/>
        <v>0.71584798340621847</v>
      </c>
      <c r="AV1070" s="49">
        <f t="shared" si="594"/>
        <v>0</v>
      </c>
      <c r="AW1070" s="49">
        <f t="shared" si="595"/>
        <v>0</v>
      </c>
      <c r="AX1070" s="49">
        <f t="shared" si="596"/>
        <v>0</v>
      </c>
      <c r="AY1070" s="49">
        <f t="shared" si="597"/>
        <v>0</v>
      </c>
      <c r="AZ1070" s="49">
        <f t="shared" si="598"/>
        <v>0</v>
      </c>
      <c r="BA1070" s="49">
        <f t="shared" si="599"/>
        <v>0</v>
      </c>
      <c r="BB1070" s="49">
        <f t="shared" si="600"/>
        <v>0</v>
      </c>
      <c r="BC1070" s="49">
        <f t="shared" si="601"/>
        <v>0</v>
      </c>
      <c r="BD1070" s="49">
        <f t="shared" si="602"/>
        <v>0</v>
      </c>
      <c r="BE1070" s="49">
        <f t="shared" si="603"/>
        <v>2655.931057400609</v>
      </c>
      <c r="BF1070" s="49">
        <f t="shared" si="604"/>
        <v>2159.8117395810659</v>
      </c>
      <c r="BG1070" s="49">
        <f t="shared" si="605"/>
        <v>2887.1645205293576</v>
      </c>
      <c r="BH1070" s="72">
        <f t="shared" si="606"/>
        <v>7702.9073175110316</v>
      </c>
      <c r="BI1070" s="49">
        <f>VLOOKUP(A1070,'1_12'!A:O,15,0)</f>
        <v>9155.11</v>
      </c>
      <c r="BJ1070" s="73">
        <f t="shared" si="607"/>
        <v>-1452.202682488969</v>
      </c>
      <c r="BK1070" s="50">
        <f t="shared" si="608"/>
        <v>6.1158371156791501E-3</v>
      </c>
    </row>
    <row r="1071" spans="1:63" x14ac:dyDescent="0.3">
      <c r="A1071" s="77" t="s">
        <v>2203</v>
      </c>
      <c r="B1071" s="77" t="s">
        <v>1045</v>
      </c>
      <c r="C1071" s="77">
        <f>VLOOKUP(B1071,Площадь!D:E,2,0)</f>
        <v>60.1</v>
      </c>
      <c r="D1071" s="113"/>
      <c r="E1071">
        <v>31</v>
      </c>
      <c r="F1071">
        <v>28</v>
      </c>
      <c r="G1071">
        <v>31</v>
      </c>
      <c r="H1071">
        <v>30</v>
      </c>
      <c r="I1071">
        <v>31</v>
      </c>
      <c r="J1071">
        <v>30</v>
      </c>
      <c r="K1071">
        <v>31</v>
      </c>
      <c r="L1071">
        <v>31</v>
      </c>
      <c r="M1071">
        <v>30</v>
      </c>
      <c r="N1071">
        <v>31</v>
      </c>
      <c r="O1071">
        <v>30</v>
      </c>
      <c r="P1071">
        <v>31</v>
      </c>
      <c r="Q1071">
        <f t="shared" ref="Q1071:Q1073" si="615">SUM(E1071:P1071)</f>
        <v>365</v>
      </c>
      <c r="R1071" s="50">
        <f>VLOOKUP(B1071,'Общие показания'!A:H,8,0)</f>
        <v>0.335330043943593</v>
      </c>
      <c r="S1071" s="50">
        <f>VLOOKUP(B1071,'Общие показания'!A:P,16,0)</f>
        <v>4.4996699560564064</v>
      </c>
      <c r="T1071" s="50">
        <f t="shared" si="578"/>
        <v>0</v>
      </c>
      <c r="U1071" s="50">
        <f t="shared" si="579"/>
        <v>0</v>
      </c>
      <c r="V1071" s="50">
        <f t="shared" si="580"/>
        <v>0</v>
      </c>
      <c r="W1071" s="50">
        <f t="shared" si="581"/>
        <v>0.335330043943593</v>
      </c>
      <c r="X1071" s="50">
        <f t="shared" si="582"/>
        <v>0</v>
      </c>
      <c r="Y1071" s="50"/>
      <c r="Z1071" s="50"/>
      <c r="AA1071" s="50"/>
      <c r="AB1071" s="50"/>
      <c r="AC1071" s="50"/>
      <c r="AD1071" s="50">
        <f t="shared" si="583"/>
        <v>1.7441069209096627</v>
      </c>
      <c r="AE1071" s="50">
        <f t="shared" si="584"/>
        <v>1.2140942362471363</v>
      </c>
      <c r="AF1071" s="50">
        <f t="shared" si="585"/>
        <v>1.5414687988996076</v>
      </c>
      <c r="AG1071" s="50">
        <f t="shared" si="586"/>
        <v>0</v>
      </c>
      <c r="AI1071" s="50">
        <f t="shared" si="587"/>
        <v>0</v>
      </c>
      <c r="AJ1071" s="50">
        <f t="shared" si="588"/>
        <v>0</v>
      </c>
      <c r="AK1071" s="50">
        <f t="shared" si="589"/>
        <v>0</v>
      </c>
      <c r="AL1071" s="50">
        <f t="shared" si="590"/>
        <v>0.68059599619551936</v>
      </c>
      <c r="AR1071" s="50">
        <f t="shared" si="591"/>
        <v>0.89523066886906433</v>
      </c>
      <c r="AS1071" s="50">
        <f t="shared" si="592"/>
        <v>0.80125367270007475</v>
      </c>
      <c r="AT1071" s="50">
        <f t="shared" si="593"/>
        <v>1.1003187673328318</v>
      </c>
      <c r="AV1071" s="49">
        <f t="shared" si="594"/>
        <v>0</v>
      </c>
      <c r="AW1071" s="49">
        <f t="shared" si="595"/>
        <v>0</v>
      </c>
      <c r="AX1071" s="49">
        <f t="shared" si="596"/>
        <v>0</v>
      </c>
      <c r="AY1071" s="49">
        <f t="shared" si="597"/>
        <v>2727.111225107828</v>
      </c>
      <c r="AZ1071" s="49">
        <f t="shared" si="598"/>
        <v>0</v>
      </c>
      <c r="BA1071" s="49">
        <f t="shared" si="599"/>
        <v>0</v>
      </c>
      <c r="BB1071" s="49">
        <f t="shared" si="600"/>
        <v>0</v>
      </c>
      <c r="BC1071" s="49">
        <f t="shared" si="601"/>
        <v>0</v>
      </c>
      <c r="BD1071" s="49">
        <f t="shared" si="602"/>
        <v>0</v>
      </c>
      <c r="BE1071" s="49">
        <f t="shared" si="603"/>
        <v>7084.9322524984236</v>
      </c>
      <c r="BF1071" s="49">
        <f t="shared" si="604"/>
        <v>5409.9193128615361</v>
      </c>
      <c r="BG1071" s="49">
        <f t="shared" si="605"/>
        <v>7091.5088712917113</v>
      </c>
      <c r="BH1071" s="72">
        <f t="shared" si="606"/>
        <v>22313.471661759497</v>
      </c>
      <c r="BI1071" s="49">
        <f>VLOOKUP(A1071,'1_12'!A:O,15,0)</f>
        <v>23231.52</v>
      </c>
      <c r="BJ1071" s="73">
        <f t="shared" si="607"/>
        <v>-918.04833824050365</v>
      </c>
      <c r="BK1071" s="50">
        <f t="shared" si="608"/>
        <v>1.152578910856557E-2</v>
      </c>
    </row>
    <row r="1072" spans="1:63" x14ac:dyDescent="0.3">
      <c r="A1072" s="77" t="s">
        <v>2189</v>
      </c>
      <c r="B1072" s="77" t="s">
        <v>888</v>
      </c>
      <c r="C1072" s="77">
        <f>VLOOKUP(B1072,Площадь!D:E,2,0)</f>
        <v>32.5</v>
      </c>
      <c r="D1072" s="113"/>
      <c r="E1072">
        <v>31</v>
      </c>
      <c r="F1072">
        <v>28</v>
      </c>
      <c r="G1072">
        <v>31</v>
      </c>
      <c r="H1072">
        <v>30</v>
      </c>
      <c r="I1072">
        <v>31</v>
      </c>
      <c r="J1072">
        <v>30</v>
      </c>
      <c r="K1072">
        <v>31</v>
      </c>
      <c r="L1072">
        <v>31</v>
      </c>
      <c r="M1072">
        <v>30</v>
      </c>
      <c r="N1072">
        <v>31</v>
      </c>
      <c r="O1072">
        <v>30</v>
      </c>
      <c r="P1072">
        <v>31</v>
      </c>
      <c r="Q1072">
        <f t="shared" si="615"/>
        <v>365</v>
      </c>
      <c r="R1072" s="50">
        <f>VLOOKUP(B1072,'Общие показания'!A:H,8,0)</f>
        <v>0.106</v>
      </c>
      <c r="S1072" s="50">
        <f>VLOOKUP(B1072,'Общие показания'!A:P,16,0)</f>
        <v>1.286999999999999</v>
      </c>
      <c r="T1072" s="50">
        <f t="shared" si="578"/>
        <v>0</v>
      </c>
      <c r="U1072" s="50">
        <f t="shared" si="579"/>
        <v>0</v>
      </c>
      <c r="V1072" s="50">
        <f t="shared" si="580"/>
        <v>0</v>
      </c>
      <c r="W1072" s="50">
        <f t="shared" si="581"/>
        <v>0.106</v>
      </c>
      <c r="X1072" s="50">
        <f t="shared" si="582"/>
        <v>0</v>
      </c>
      <c r="Y1072" s="50"/>
      <c r="Z1072" s="50"/>
      <c r="AA1072" s="50"/>
      <c r="AB1072" s="50"/>
      <c r="AC1072" s="50"/>
      <c r="AD1072" s="50">
        <f t="shared" si="583"/>
        <v>0.4988511666704552</v>
      </c>
      <c r="AE1072" s="50">
        <f t="shared" si="584"/>
        <v>0.34725642042855548</v>
      </c>
      <c r="AF1072" s="50">
        <f t="shared" si="585"/>
        <v>0.44089241290098841</v>
      </c>
      <c r="AG1072" s="50">
        <f t="shared" si="586"/>
        <v>0</v>
      </c>
      <c r="AI1072" s="50">
        <f t="shared" si="587"/>
        <v>0</v>
      </c>
      <c r="AJ1072" s="50">
        <f t="shared" si="588"/>
        <v>0</v>
      </c>
      <c r="AK1072" s="50">
        <f t="shared" si="589"/>
        <v>0</v>
      </c>
      <c r="AL1072" s="50">
        <f t="shared" si="590"/>
        <v>0.36804276000589647</v>
      </c>
      <c r="AR1072" s="50">
        <f t="shared" si="591"/>
        <v>0.48410976269957717</v>
      </c>
      <c r="AS1072" s="50">
        <f t="shared" si="592"/>
        <v>0.43329025561984069</v>
      </c>
      <c r="AT1072" s="50">
        <f t="shared" si="593"/>
        <v>0.59501430845785419</v>
      </c>
      <c r="AV1072" s="49">
        <f t="shared" si="594"/>
        <v>0</v>
      </c>
      <c r="AW1072" s="49">
        <f t="shared" si="595"/>
        <v>0</v>
      </c>
      <c r="AX1072" s="49">
        <f t="shared" si="596"/>
        <v>0</v>
      </c>
      <c r="AY1072" s="49">
        <f t="shared" si="597"/>
        <v>1272.5014232494282</v>
      </c>
      <c r="AZ1072" s="49">
        <f t="shared" si="598"/>
        <v>0</v>
      </c>
      <c r="BA1072" s="49">
        <f t="shared" si="599"/>
        <v>0</v>
      </c>
      <c r="BB1072" s="49">
        <f t="shared" si="600"/>
        <v>0</v>
      </c>
      <c r="BC1072" s="49">
        <f t="shared" si="601"/>
        <v>0</v>
      </c>
      <c r="BD1072" s="49">
        <f t="shared" si="602"/>
        <v>0</v>
      </c>
      <c r="BE1072" s="49">
        <f t="shared" si="603"/>
        <v>2638.6210003637402</v>
      </c>
      <c r="BF1072" s="49">
        <f t="shared" si="604"/>
        <v>2095.2682753172726</v>
      </c>
      <c r="BG1072" s="49">
        <f t="shared" si="605"/>
        <v>2780.746566546823</v>
      </c>
      <c r="BH1072" s="72">
        <f t="shared" si="606"/>
        <v>8787.137265477264</v>
      </c>
      <c r="BI1072" s="49">
        <f>VLOOKUP(A1072,'1_12'!A:O,15,0)</f>
        <v>12562.829999999998</v>
      </c>
      <c r="BJ1072" s="73">
        <f t="shared" si="607"/>
        <v>-3775.6927345227341</v>
      </c>
      <c r="BK1072" s="50">
        <f t="shared" si="608"/>
        <v>8.3934797097004309E-3</v>
      </c>
    </row>
    <row r="1073" spans="1:63" x14ac:dyDescent="0.3">
      <c r="A1073" s="77" t="s">
        <v>2903</v>
      </c>
      <c r="B1073" s="77" t="s">
        <v>875</v>
      </c>
      <c r="C1073" s="77">
        <f>VLOOKUP(B1073,Площадь!D:E,2,0)</f>
        <v>33.700000000000003</v>
      </c>
      <c r="D1073" s="114"/>
      <c r="E1073">
        <v>31</v>
      </c>
      <c r="F1073">
        <v>28</v>
      </c>
      <c r="G1073">
        <v>31</v>
      </c>
      <c r="H1073">
        <v>30</v>
      </c>
      <c r="I1073">
        <v>31</v>
      </c>
      <c r="J1073">
        <v>30</v>
      </c>
      <c r="K1073">
        <v>31</v>
      </c>
      <c r="L1073">
        <v>31</v>
      </c>
      <c r="M1073">
        <v>30</v>
      </c>
      <c r="N1073">
        <v>31</v>
      </c>
      <c r="O1073">
        <v>30</v>
      </c>
      <c r="P1073">
        <v>31</v>
      </c>
      <c r="Q1073">
        <f t="shared" si="615"/>
        <v>365</v>
      </c>
      <c r="R1073" s="50">
        <f>VLOOKUP(B1073,'Общие показания'!A:H,8,0)</f>
        <v>0.23200000000000001</v>
      </c>
      <c r="S1073" s="50">
        <f>VLOOKUP(B1073,'Общие показания'!A:P,16,0)</f>
        <v>1.2740000000000009</v>
      </c>
      <c r="T1073" s="50">
        <f t="shared" si="578"/>
        <v>0</v>
      </c>
      <c r="U1073" s="50">
        <f t="shared" si="579"/>
        <v>0</v>
      </c>
      <c r="V1073" s="50">
        <f t="shared" si="580"/>
        <v>0</v>
      </c>
      <c r="W1073" s="50">
        <f t="shared" si="581"/>
        <v>0.23200000000000001</v>
      </c>
      <c r="X1073" s="50">
        <f t="shared" si="582"/>
        <v>0</v>
      </c>
      <c r="Y1073" s="50"/>
      <c r="Z1073" s="50"/>
      <c r="AA1073" s="50"/>
      <c r="AB1073" s="50"/>
      <c r="AC1073" s="50"/>
      <c r="AD1073" s="50">
        <f t="shared" si="583"/>
        <v>0.493812265997017</v>
      </c>
      <c r="AE1073" s="50">
        <f t="shared" si="584"/>
        <v>0.34374877981816654</v>
      </c>
      <c r="AF1073" s="50">
        <f t="shared" si="585"/>
        <v>0.43643895418481743</v>
      </c>
      <c r="AG1073" s="50">
        <f t="shared" si="586"/>
        <v>0</v>
      </c>
      <c r="AI1073" s="50">
        <f t="shared" si="587"/>
        <v>0</v>
      </c>
      <c r="AJ1073" s="50">
        <f t="shared" si="588"/>
        <v>0</v>
      </c>
      <c r="AK1073" s="50">
        <f t="shared" si="589"/>
        <v>0</v>
      </c>
      <c r="AL1073" s="50">
        <f t="shared" si="590"/>
        <v>0.38163203114457578</v>
      </c>
      <c r="AR1073" s="50">
        <f t="shared" si="591"/>
        <v>0.50198458470694629</v>
      </c>
      <c r="AS1073" s="50">
        <f t="shared" si="592"/>
        <v>0.44928866505811182</v>
      </c>
      <c r="AT1073" s="50">
        <f t="shared" si="593"/>
        <v>0.61698406753937507</v>
      </c>
      <c r="AV1073" s="49">
        <f t="shared" si="594"/>
        <v>0</v>
      </c>
      <c r="AW1073" s="49">
        <f t="shared" si="595"/>
        <v>0</v>
      </c>
      <c r="AX1073" s="49">
        <f t="shared" si="596"/>
        <v>0</v>
      </c>
      <c r="AY1073" s="49">
        <f t="shared" si="597"/>
        <v>1647.2092791232535</v>
      </c>
      <c r="AZ1073" s="49">
        <f t="shared" si="598"/>
        <v>0</v>
      </c>
      <c r="BA1073" s="49">
        <f t="shared" si="599"/>
        <v>0</v>
      </c>
      <c r="BB1073" s="49">
        <f t="shared" si="600"/>
        <v>0</v>
      </c>
      <c r="BC1073" s="49">
        <f t="shared" si="601"/>
        <v>0</v>
      </c>
      <c r="BD1073" s="49">
        <f t="shared" si="602"/>
        <v>0</v>
      </c>
      <c r="BE1073" s="49">
        <f t="shared" si="603"/>
        <v>2673.0772341556908</v>
      </c>
      <c r="BF1073" s="49">
        <f t="shared" si="604"/>
        <v>2128.7979955280866</v>
      </c>
      <c r="BG1073" s="49">
        <f t="shared" si="605"/>
        <v>2827.7666225955531</v>
      </c>
      <c r="BH1073" s="72">
        <f t="shared" si="606"/>
        <v>9276.8511314025836</v>
      </c>
      <c r="BI1073" s="49">
        <f>VLOOKUP(A1073,'1_12'!A:O,15,0)</f>
        <v>5789.64</v>
      </c>
      <c r="BJ1073" s="73">
        <f t="shared" si="607"/>
        <v>3487.2111314025833</v>
      </c>
      <c r="BK1073" s="50">
        <f t="shared" si="608"/>
        <v>8.5457204462141678E-3</v>
      </c>
    </row>
    <row r="1074" spans="1:63" x14ac:dyDescent="0.3">
      <c r="A1074" s="77" t="s">
        <v>2338</v>
      </c>
      <c r="B1074" s="77" t="s">
        <v>879</v>
      </c>
      <c r="C1074" s="77">
        <f>VLOOKUP(B1074,Площадь!D:E,2,0)</f>
        <v>60.9</v>
      </c>
      <c r="D1074" s="113"/>
      <c r="E1074">
        <v>31</v>
      </c>
      <c r="F1074">
        <v>28</v>
      </c>
      <c r="G1074">
        <v>31</v>
      </c>
      <c r="H1074">
        <v>30</v>
      </c>
      <c r="I1074">
        <v>31</v>
      </c>
      <c r="J1074">
        <v>30</v>
      </c>
      <c r="K1074">
        <v>31</v>
      </c>
      <c r="L1074">
        <v>31</v>
      </c>
      <c r="M1074">
        <v>30</v>
      </c>
      <c r="N1074">
        <v>31</v>
      </c>
      <c r="O1074">
        <v>30</v>
      </c>
      <c r="P1074">
        <v>31</v>
      </c>
      <c r="Q1074">
        <f>SUM(E1074:P1074)</f>
        <v>365</v>
      </c>
      <c r="R1074" s="50">
        <f>VLOOKUP(B1074,'Общие показания'!A:H,8,0)</f>
        <v>0.49099999999999999</v>
      </c>
      <c r="S1074" s="50">
        <f>VLOOKUP(B1074,'Общие показания'!A:P,16,0)</f>
        <v>3.0359999999999996</v>
      </c>
      <c r="T1074" s="50">
        <f t="shared" si="578"/>
        <v>0</v>
      </c>
      <c r="U1074" s="50">
        <f t="shared" si="579"/>
        <v>0</v>
      </c>
      <c r="V1074" s="50">
        <f t="shared" si="580"/>
        <v>0</v>
      </c>
      <c r="W1074" s="50">
        <f t="shared" si="581"/>
        <v>0.49099999999999994</v>
      </c>
      <c r="X1074" s="50">
        <f t="shared" si="582"/>
        <v>0</v>
      </c>
      <c r="Y1074" s="50"/>
      <c r="Z1074" s="50"/>
      <c r="AA1074" s="50"/>
      <c r="AB1074" s="50"/>
      <c r="AC1074" s="50"/>
      <c r="AD1074" s="50">
        <f t="shared" si="583"/>
        <v>1.1767771111200489</v>
      </c>
      <c r="AE1074" s="50">
        <f t="shared" si="584"/>
        <v>0.81916899178018265</v>
      </c>
      <c r="AF1074" s="50">
        <f t="shared" si="585"/>
        <v>1.0400538970997681</v>
      </c>
      <c r="AG1074" s="50">
        <f t="shared" si="586"/>
        <v>0</v>
      </c>
      <c r="AI1074" s="50">
        <f t="shared" si="587"/>
        <v>0</v>
      </c>
      <c r="AJ1074" s="50">
        <f t="shared" si="588"/>
        <v>0</v>
      </c>
      <c r="AK1074" s="50">
        <f t="shared" si="589"/>
        <v>0</v>
      </c>
      <c r="AL1074" s="50">
        <f t="shared" si="590"/>
        <v>0.68965551028797212</v>
      </c>
      <c r="AR1074" s="50">
        <f t="shared" si="591"/>
        <v>0.90714721687397692</v>
      </c>
      <c r="AS1074" s="50">
        <f t="shared" si="592"/>
        <v>0.81191927899225536</v>
      </c>
      <c r="AT1074" s="50">
        <f t="shared" si="593"/>
        <v>1.1149652733871791</v>
      </c>
      <c r="AV1074" s="49">
        <f t="shared" si="594"/>
        <v>0</v>
      </c>
      <c r="AW1074" s="49">
        <f t="shared" si="595"/>
        <v>0</v>
      </c>
      <c r="AX1074" s="49">
        <f t="shared" si="596"/>
        <v>0</v>
      </c>
      <c r="AY1074" s="49">
        <f t="shared" si="597"/>
        <v>3169.3044255966211</v>
      </c>
      <c r="AZ1074" s="49">
        <f t="shared" si="598"/>
        <v>0</v>
      </c>
      <c r="BA1074" s="49">
        <f t="shared" si="599"/>
        <v>0</v>
      </c>
      <c r="BB1074" s="49">
        <f t="shared" si="600"/>
        <v>0</v>
      </c>
      <c r="BC1074" s="49">
        <f t="shared" si="601"/>
        <v>0</v>
      </c>
      <c r="BD1074" s="49">
        <f t="shared" si="602"/>
        <v>0</v>
      </c>
      <c r="BE1074" s="49">
        <f t="shared" si="603"/>
        <v>5594.0031090940438</v>
      </c>
      <c r="BF1074" s="49">
        <f t="shared" si="604"/>
        <v>4378.4281105307018</v>
      </c>
      <c r="BG1074" s="49">
        <f t="shared" si="605"/>
        <v>5784.8472604883427</v>
      </c>
      <c r="BH1074" s="72">
        <f t="shared" si="606"/>
        <v>18926.582905709707</v>
      </c>
      <c r="BI1074" s="49">
        <f>VLOOKUP(A1074,'1_12'!A:O,15,0)</f>
        <v>23540.76</v>
      </c>
      <c r="BJ1074" s="73">
        <f t="shared" si="607"/>
        <v>-4614.1770942902913</v>
      </c>
      <c r="BK1074" s="50">
        <f t="shared" si="608"/>
        <v>9.6479026813647839E-3</v>
      </c>
    </row>
    <row r="1075" spans="1:63" x14ac:dyDescent="0.3">
      <c r="A1075" s="77" t="s">
        <v>1518</v>
      </c>
      <c r="B1075" s="77" t="s">
        <v>1227</v>
      </c>
      <c r="C1075" s="77">
        <f>VLOOKUP(B1075,Площадь!D:E,2,0)</f>
        <v>39.299999999999997</v>
      </c>
      <c r="D1075" s="113"/>
      <c r="E1075">
        <v>31</v>
      </c>
      <c r="F1075">
        <v>28</v>
      </c>
      <c r="G1075">
        <v>31</v>
      </c>
      <c r="H1075">
        <v>24</v>
      </c>
      <c r="Q1075">
        <f t="shared" ref="Q1075:Q1076" si="616">SUM(E1075:P1075)</f>
        <v>114</v>
      </c>
      <c r="R1075" s="50">
        <f>VLOOKUP(B1075,'Общие показания'!A:H,8,0)</f>
        <v>0.21927571925096845</v>
      </c>
      <c r="S1075" s="50"/>
      <c r="T1075" s="50">
        <f t="shared" si="578"/>
        <v>0</v>
      </c>
      <c r="U1075" s="50">
        <f t="shared" si="579"/>
        <v>0</v>
      </c>
      <c r="V1075" s="50">
        <f t="shared" si="580"/>
        <v>0</v>
      </c>
      <c r="W1075" s="50">
        <f t="shared" si="581"/>
        <v>0.17542057540077477</v>
      </c>
      <c r="X1075" s="50">
        <f t="shared" si="582"/>
        <v>-4.3855143850193679E-2</v>
      </c>
      <c r="Y1075" s="50"/>
      <c r="Z1075" s="50"/>
      <c r="AA1075" s="50"/>
      <c r="AB1075" s="50"/>
      <c r="AC1075" s="50"/>
      <c r="AD1075" s="50">
        <f t="shared" si="583"/>
        <v>0</v>
      </c>
      <c r="AE1075" s="50">
        <f t="shared" si="584"/>
        <v>0</v>
      </c>
      <c r="AF1075" s="50">
        <f t="shared" si="585"/>
        <v>0</v>
      </c>
      <c r="AG1075" s="50">
        <f t="shared" si="586"/>
        <v>0</v>
      </c>
      <c r="AI1075" s="50">
        <f t="shared" si="587"/>
        <v>0</v>
      </c>
      <c r="AJ1075" s="50">
        <f t="shared" si="588"/>
        <v>0</v>
      </c>
      <c r="AK1075" s="50">
        <f t="shared" si="589"/>
        <v>0</v>
      </c>
      <c r="AL1075" s="50">
        <f t="shared" si="590"/>
        <v>0.35603890383339643</v>
      </c>
      <c r="AR1075" s="50">
        <f t="shared" si="591"/>
        <v>0</v>
      </c>
      <c r="AS1075" s="50">
        <f t="shared" si="592"/>
        <v>0</v>
      </c>
      <c r="AT1075" s="50">
        <f t="shared" si="593"/>
        <v>0</v>
      </c>
      <c r="AV1075" s="49">
        <f t="shared" si="594"/>
        <v>0</v>
      </c>
      <c r="AW1075" s="49">
        <f t="shared" si="595"/>
        <v>0</v>
      </c>
      <c r="AX1075" s="49">
        <f t="shared" si="596"/>
        <v>0</v>
      </c>
      <c r="AY1075" s="49">
        <f t="shared" si="597"/>
        <v>1426.6285676770397</v>
      </c>
      <c r="AZ1075" s="49">
        <f t="shared" si="598"/>
        <v>0</v>
      </c>
      <c r="BA1075" s="49">
        <f t="shared" si="599"/>
        <v>0</v>
      </c>
      <c r="BB1075" s="49">
        <f t="shared" si="600"/>
        <v>0</v>
      </c>
      <c r="BC1075" s="49">
        <f t="shared" si="601"/>
        <v>0</v>
      </c>
      <c r="BD1075" s="49">
        <f t="shared" si="602"/>
        <v>0</v>
      </c>
      <c r="BE1075" s="49">
        <f t="shared" si="603"/>
        <v>0</v>
      </c>
      <c r="BF1075" s="49">
        <f t="shared" si="604"/>
        <v>0</v>
      </c>
      <c r="BG1075" s="49">
        <f t="shared" si="605"/>
        <v>0</v>
      </c>
      <c r="BH1075" s="72">
        <f t="shared" si="606"/>
        <v>1426.6285676770397</v>
      </c>
      <c r="BI1075" s="49">
        <f>VLOOKUP(A1075,'1_12'!A:O,15,0)</f>
        <v>1350.34</v>
      </c>
      <c r="BJ1075" s="73">
        <f t="shared" si="607"/>
        <v>76.288567677039737</v>
      </c>
      <c r="BK1075" s="50">
        <f t="shared" si="608"/>
        <v>1.1269284971038404E-3</v>
      </c>
    </row>
    <row r="1076" spans="1:63" x14ac:dyDescent="0.3">
      <c r="A1076" s="77" t="s">
        <v>2624</v>
      </c>
      <c r="B1076" s="77" t="s">
        <v>1227</v>
      </c>
      <c r="C1076" s="77">
        <f>VLOOKUP(B1076,Площадь!D:E,2,0)</f>
        <v>39.299999999999997</v>
      </c>
      <c r="D1076" s="113">
        <v>45041</v>
      </c>
      <c r="H1076">
        <f>30-H1075</f>
        <v>6</v>
      </c>
      <c r="I1076">
        <v>31</v>
      </c>
      <c r="J1076">
        <v>30</v>
      </c>
      <c r="K1076">
        <v>31</v>
      </c>
      <c r="L1076">
        <v>31</v>
      </c>
      <c r="M1076">
        <v>30</v>
      </c>
      <c r="N1076">
        <v>31</v>
      </c>
      <c r="O1076">
        <v>30</v>
      </c>
      <c r="P1076">
        <v>31</v>
      </c>
      <c r="Q1076">
        <f t="shared" si="616"/>
        <v>251</v>
      </c>
      <c r="R1076" s="50"/>
      <c r="S1076" s="50">
        <f>VLOOKUP(B1076,'Общие показания'!A:P,16,0)</f>
        <v>1.4817242807490318</v>
      </c>
      <c r="T1076" s="50">
        <f t="shared" si="578"/>
        <v>0</v>
      </c>
      <c r="U1076" s="50">
        <f t="shared" si="579"/>
        <v>0</v>
      </c>
      <c r="V1076" s="50">
        <f t="shared" si="580"/>
        <v>0</v>
      </c>
      <c r="W1076" s="50">
        <f>R1075*W$1/30*H1076</f>
        <v>4.3855143850193692E-2</v>
      </c>
      <c r="X1076" s="50">
        <f t="shared" si="582"/>
        <v>4.3855143850193692E-2</v>
      </c>
      <c r="Y1076" s="50"/>
      <c r="Z1076" s="50"/>
      <c r="AA1076" s="50"/>
      <c r="AB1076" s="50"/>
      <c r="AC1076" s="50"/>
      <c r="AD1076" s="50">
        <f t="shared" si="583"/>
        <v>0.57432780585516408</v>
      </c>
      <c r="AE1076" s="50">
        <f t="shared" si="584"/>
        <v>0.3997966354273389</v>
      </c>
      <c r="AF1076" s="50">
        <f t="shared" si="585"/>
        <v>0.50759983946652887</v>
      </c>
      <c r="AG1076" s="50">
        <f t="shared" si="586"/>
        <v>0</v>
      </c>
      <c r="AI1076" s="50">
        <f t="shared" si="587"/>
        <v>0</v>
      </c>
      <c r="AJ1076" s="50">
        <f t="shared" si="588"/>
        <v>0</v>
      </c>
      <c r="AK1076" s="50">
        <f t="shared" si="589"/>
        <v>0</v>
      </c>
      <c r="AL1076" s="50">
        <f t="shared" si="590"/>
        <v>8.9009725958349106E-2</v>
      </c>
      <c r="AR1076" s="50">
        <f t="shared" si="591"/>
        <v>0.5854004207413348</v>
      </c>
      <c r="AS1076" s="50">
        <f t="shared" si="592"/>
        <v>0.52394790910337663</v>
      </c>
      <c r="AT1076" s="50">
        <f t="shared" si="593"/>
        <v>0.71950960991980517</v>
      </c>
      <c r="AV1076" s="49">
        <f t="shared" si="594"/>
        <v>0</v>
      </c>
      <c r="AW1076" s="49">
        <f t="shared" si="595"/>
        <v>0</v>
      </c>
      <c r="AX1076" s="49">
        <f t="shared" si="596"/>
        <v>0</v>
      </c>
      <c r="AY1076" s="49">
        <f t="shared" si="597"/>
        <v>356.65714191925991</v>
      </c>
      <c r="AZ1076" s="49">
        <f t="shared" si="598"/>
        <v>0</v>
      </c>
      <c r="BA1076" s="49">
        <f t="shared" si="599"/>
        <v>0</v>
      </c>
      <c r="BB1076" s="49">
        <f t="shared" si="600"/>
        <v>0</v>
      </c>
      <c r="BC1076" s="49">
        <f t="shared" si="601"/>
        <v>0</v>
      </c>
      <c r="BD1076" s="49">
        <f t="shared" si="602"/>
        <v>0</v>
      </c>
      <c r="BE1076" s="49">
        <f t="shared" si="603"/>
        <v>3113.1280623465777</v>
      </c>
      <c r="BF1076" s="49">
        <f t="shared" si="604"/>
        <v>2479.6629055564717</v>
      </c>
      <c r="BG1076" s="49">
        <f t="shared" si="605"/>
        <v>3294.0035215546995</v>
      </c>
      <c r="BH1076" s="72">
        <f t="shared" si="606"/>
        <v>9243.4516313770091</v>
      </c>
      <c r="BI1076" s="49">
        <f>VLOOKUP(A1076,'1_12'!A:O,15,0)</f>
        <v>13841.02</v>
      </c>
      <c r="BJ1076" s="73">
        <f t="shared" si="607"/>
        <v>-4597.5683686229913</v>
      </c>
      <c r="BK1076" s="50">
        <f t="shared" si="608"/>
        <v>7.3016265698093536E-3</v>
      </c>
    </row>
    <row r="1077" spans="1:63" x14ac:dyDescent="0.3">
      <c r="A1077" s="77" t="s">
        <v>2438</v>
      </c>
      <c r="B1077" s="77" t="s">
        <v>891</v>
      </c>
      <c r="C1077" s="77">
        <f>VLOOKUP(B1077,Площадь!D:E,2,0)</f>
        <v>32.1</v>
      </c>
      <c r="D1077" s="113"/>
      <c r="E1077">
        <v>31</v>
      </c>
      <c r="F1077">
        <v>28</v>
      </c>
      <c r="G1077">
        <v>31</v>
      </c>
      <c r="H1077">
        <v>30</v>
      </c>
      <c r="I1077">
        <v>31</v>
      </c>
      <c r="J1077">
        <v>30</v>
      </c>
      <c r="K1077">
        <v>31</v>
      </c>
      <c r="L1077">
        <v>31</v>
      </c>
      <c r="M1077">
        <v>30</v>
      </c>
      <c r="N1077">
        <v>31</v>
      </c>
      <c r="O1077">
        <v>30</v>
      </c>
      <c r="P1077">
        <v>31</v>
      </c>
      <c r="Q1077">
        <f t="shared" ref="Q1077:Q1081" si="617">SUM(E1077:P1077)</f>
        <v>365</v>
      </c>
      <c r="R1077" s="50">
        <f>VLOOKUP(B1077,'Общие показания'!A:H,8,0)</f>
        <v>0.17910306839582923</v>
      </c>
      <c r="S1077" s="50">
        <f>VLOOKUP(B1077,'Общие показания'!A:P,16,0)</f>
        <v>2.3388969316041708</v>
      </c>
      <c r="T1077" s="50">
        <f t="shared" si="578"/>
        <v>0</v>
      </c>
      <c r="U1077" s="50">
        <f t="shared" si="579"/>
        <v>0</v>
      </c>
      <c r="V1077" s="50">
        <f t="shared" si="580"/>
        <v>0</v>
      </c>
      <c r="W1077" s="50">
        <f t="shared" si="581"/>
        <v>0.17910306839582923</v>
      </c>
      <c r="X1077" s="50">
        <f t="shared" si="582"/>
        <v>0</v>
      </c>
      <c r="Y1077" s="50"/>
      <c r="Z1077" s="50"/>
      <c r="AA1077" s="50"/>
      <c r="AB1077" s="50"/>
      <c r="AC1077" s="50"/>
      <c r="AD1077" s="50">
        <f t="shared" si="583"/>
        <v>0.90657456336650299</v>
      </c>
      <c r="AE1077" s="50">
        <f t="shared" si="584"/>
        <v>0.6310776816007746</v>
      </c>
      <c r="AF1077" s="50">
        <f t="shared" si="585"/>
        <v>0.8012446866368933</v>
      </c>
      <c r="AG1077" s="50">
        <f t="shared" si="586"/>
        <v>0</v>
      </c>
      <c r="AI1077" s="50">
        <f t="shared" si="587"/>
        <v>0</v>
      </c>
      <c r="AJ1077" s="50">
        <f t="shared" si="588"/>
        <v>0</v>
      </c>
      <c r="AK1077" s="50">
        <f t="shared" si="589"/>
        <v>0</v>
      </c>
      <c r="AL1077" s="50">
        <f t="shared" si="590"/>
        <v>0.36351300295967004</v>
      </c>
      <c r="AR1077" s="50">
        <f t="shared" si="591"/>
        <v>0.47815148869712087</v>
      </c>
      <c r="AS1077" s="50">
        <f t="shared" si="592"/>
        <v>0.42795745247375039</v>
      </c>
      <c r="AT1077" s="50">
        <f t="shared" si="593"/>
        <v>0.58769105543068068</v>
      </c>
      <c r="AV1077" s="49">
        <f t="shared" si="594"/>
        <v>0</v>
      </c>
      <c r="AW1077" s="49">
        <f t="shared" si="595"/>
        <v>0</v>
      </c>
      <c r="AX1077" s="49">
        <f t="shared" si="596"/>
        <v>0</v>
      </c>
      <c r="AY1077" s="49">
        <f t="shared" si="597"/>
        <v>1456.5768773038481</v>
      </c>
      <c r="AZ1077" s="49">
        <f t="shared" si="598"/>
        <v>0</v>
      </c>
      <c r="BA1077" s="49">
        <f t="shared" si="599"/>
        <v>0</v>
      </c>
      <c r="BB1077" s="49">
        <f t="shared" si="600"/>
        <v>0</v>
      </c>
      <c r="BC1077" s="49">
        <f t="shared" si="601"/>
        <v>0</v>
      </c>
      <c r="BD1077" s="49">
        <f t="shared" si="602"/>
        <v>0</v>
      </c>
      <c r="BE1077" s="49">
        <f t="shared" si="603"/>
        <v>3717.1032251175093</v>
      </c>
      <c r="BF1077" s="49">
        <f t="shared" si="604"/>
        <v>2842.8315525042922</v>
      </c>
      <c r="BG1077" s="49">
        <f t="shared" si="605"/>
        <v>3728.4035485765135</v>
      </c>
      <c r="BH1077" s="72">
        <f t="shared" si="606"/>
        <v>11744.915203502162</v>
      </c>
      <c r="BI1077" s="49">
        <f>VLOOKUP(A1077,'1_12'!A:O,15,0)</f>
        <v>12408.210000000003</v>
      </c>
      <c r="BJ1077" s="73">
        <f t="shared" si="607"/>
        <v>-663.29479649784116</v>
      </c>
      <c r="BK1077" s="50">
        <f t="shared" si="608"/>
        <v>1.135854880467607E-2</v>
      </c>
    </row>
    <row r="1078" spans="1:63" x14ac:dyDescent="0.3">
      <c r="A1078" s="77" t="s">
        <v>2205</v>
      </c>
      <c r="B1078" s="77" t="s">
        <v>1176</v>
      </c>
      <c r="C1078" s="77">
        <f>VLOOKUP(B1078,Площадь!D:E,2,0)</f>
        <v>31.8</v>
      </c>
      <c r="D1078" s="113"/>
      <c r="E1078">
        <v>31</v>
      </c>
      <c r="F1078">
        <v>28</v>
      </c>
      <c r="G1078">
        <v>31</v>
      </c>
      <c r="H1078">
        <v>30</v>
      </c>
      <c r="I1078">
        <v>31</v>
      </c>
      <c r="J1078">
        <v>30</v>
      </c>
      <c r="K1078">
        <v>31</v>
      </c>
      <c r="L1078">
        <v>31</v>
      </c>
      <c r="M1078">
        <v>30</v>
      </c>
      <c r="N1078">
        <v>31</v>
      </c>
      <c r="O1078">
        <v>30</v>
      </c>
      <c r="P1078">
        <v>31</v>
      </c>
      <c r="Q1078">
        <f t="shared" si="617"/>
        <v>365</v>
      </c>
      <c r="R1078" s="50">
        <f>VLOOKUP(B1078,'Общие показания'!A:H,8,0)</f>
        <v>0.17742920794353176</v>
      </c>
      <c r="S1078" s="50">
        <f>VLOOKUP(B1078,'Общие показания'!A:P,16,0)</f>
        <v>2.4915707920564696</v>
      </c>
      <c r="T1078" s="50">
        <f t="shared" si="578"/>
        <v>0</v>
      </c>
      <c r="U1078" s="50">
        <f t="shared" si="579"/>
        <v>0</v>
      </c>
      <c r="V1078" s="50">
        <f t="shared" si="580"/>
        <v>0</v>
      </c>
      <c r="W1078" s="50">
        <f t="shared" si="581"/>
        <v>0.17742920794353176</v>
      </c>
      <c r="X1078" s="50">
        <f t="shared" si="582"/>
        <v>0</v>
      </c>
      <c r="Y1078" s="50"/>
      <c r="Z1078" s="50"/>
      <c r="AA1078" s="50"/>
      <c r="AB1078" s="50"/>
      <c r="AC1078" s="50"/>
      <c r="AD1078" s="50">
        <f t="shared" si="583"/>
        <v>0.9657521340010885</v>
      </c>
      <c r="AE1078" s="50">
        <f t="shared" si="584"/>
        <v>0.67227191491365268</v>
      </c>
      <c r="AF1078" s="50">
        <f t="shared" si="585"/>
        <v>0.85354674314172851</v>
      </c>
      <c r="AG1078" s="50">
        <f t="shared" si="586"/>
        <v>0</v>
      </c>
      <c r="AI1078" s="50">
        <f t="shared" si="587"/>
        <v>0</v>
      </c>
      <c r="AJ1078" s="50">
        <f t="shared" si="588"/>
        <v>0</v>
      </c>
      <c r="AK1078" s="50">
        <f t="shared" si="589"/>
        <v>0</v>
      </c>
      <c r="AL1078" s="50">
        <f t="shared" si="590"/>
        <v>0.36011568517500026</v>
      </c>
      <c r="AR1078" s="50">
        <f t="shared" si="591"/>
        <v>0.47368278319527862</v>
      </c>
      <c r="AS1078" s="50">
        <f t="shared" si="592"/>
        <v>0.42395785011418263</v>
      </c>
      <c r="AT1078" s="50">
        <f t="shared" si="593"/>
        <v>0.5821986156603004</v>
      </c>
      <c r="AV1078" s="49">
        <f t="shared" si="594"/>
        <v>0</v>
      </c>
      <c r="AW1078" s="49">
        <f t="shared" si="595"/>
        <v>0</v>
      </c>
      <c r="AX1078" s="49">
        <f t="shared" si="596"/>
        <v>0</v>
      </c>
      <c r="AY1078" s="49">
        <f t="shared" si="597"/>
        <v>1442.9640092916627</v>
      </c>
      <c r="AZ1078" s="49">
        <f t="shared" si="598"/>
        <v>0</v>
      </c>
      <c r="BA1078" s="49">
        <f t="shared" si="599"/>
        <v>0</v>
      </c>
      <c r="BB1078" s="49">
        <f t="shared" si="600"/>
        <v>0</v>
      </c>
      <c r="BC1078" s="49">
        <f t="shared" si="601"/>
        <v>0</v>
      </c>
      <c r="BD1078" s="49">
        <f t="shared" si="602"/>
        <v>0</v>
      </c>
      <c r="BE1078" s="49">
        <f t="shared" si="603"/>
        <v>3863.9615143252404</v>
      </c>
      <c r="BF1078" s="49">
        <f t="shared" si="604"/>
        <v>2942.6753320501202</v>
      </c>
      <c r="BG1078" s="49">
        <f t="shared" si="605"/>
        <v>3854.0574113538141</v>
      </c>
      <c r="BH1078" s="72">
        <f t="shared" si="606"/>
        <v>12103.658267020837</v>
      </c>
      <c r="BI1078" s="49">
        <f>VLOOKUP(A1078,'1_12'!A:O,15,0)</f>
        <v>12292.199999999997</v>
      </c>
      <c r="BJ1078" s="73">
        <f t="shared" si="607"/>
        <v>-188.54173297915986</v>
      </c>
      <c r="BK1078" s="50">
        <f t="shared" si="608"/>
        <v>1.1815919638744139E-2</v>
      </c>
    </row>
    <row r="1079" spans="1:63" x14ac:dyDescent="0.3">
      <c r="A1079" s="77" t="s">
        <v>2130</v>
      </c>
      <c r="B1079" s="77" t="s">
        <v>284</v>
      </c>
      <c r="C1079" s="77">
        <f>VLOOKUP(B1079,Площадь!D:E,2,0)</f>
        <v>80.7</v>
      </c>
      <c r="D1079" s="113"/>
      <c r="E1079">
        <v>31</v>
      </c>
      <c r="F1079">
        <v>28</v>
      </c>
      <c r="G1079">
        <v>31</v>
      </c>
      <c r="H1079">
        <v>30</v>
      </c>
      <c r="I1079">
        <v>31</v>
      </c>
      <c r="J1079">
        <v>30</v>
      </c>
      <c r="K1079">
        <v>31</v>
      </c>
      <c r="L1079">
        <v>31</v>
      </c>
      <c r="M1079">
        <v>30</v>
      </c>
      <c r="N1079">
        <v>31</v>
      </c>
      <c r="O1079">
        <v>30</v>
      </c>
      <c r="P1079">
        <v>31</v>
      </c>
      <c r="Q1079">
        <f t="shared" si="617"/>
        <v>365</v>
      </c>
      <c r="R1079" s="50">
        <f>VLOOKUP(B1079,'Общие показания'!A:H,8,0)</f>
        <v>0.45026846166801926</v>
      </c>
      <c r="S1079" s="50">
        <f>VLOOKUP(B1079,'Общие показания'!A:P,16,0)</f>
        <v>4.351731538331979</v>
      </c>
      <c r="T1079" s="50">
        <f t="shared" si="578"/>
        <v>0</v>
      </c>
      <c r="U1079" s="50">
        <f t="shared" si="579"/>
        <v>0</v>
      </c>
      <c r="V1079" s="50">
        <f t="shared" si="580"/>
        <v>0</v>
      </c>
      <c r="W1079" s="50">
        <f t="shared" si="581"/>
        <v>0.45026846166801926</v>
      </c>
      <c r="X1079" s="50">
        <f t="shared" si="582"/>
        <v>0</v>
      </c>
      <c r="Y1079" s="50"/>
      <c r="Z1079" s="50"/>
      <c r="AA1079" s="50"/>
      <c r="AB1079" s="50"/>
      <c r="AC1079" s="50"/>
      <c r="AD1079" s="50">
        <f t="shared" si="583"/>
        <v>1.6867648445481929</v>
      </c>
      <c r="AE1079" s="50">
        <f t="shared" si="584"/>
        <v>1.1741777130281394</v>
      </c>
      <c r="AF1079" s="50">
        <f t="shared" si="585"/>
        <v>1.4907889807556471</v>
      </c>
      <c r="AG1079" s="50">
        <f t="shared" si="586"/>
        <v>0</v>
      </c>
      <c r="AI1079" s="50">
        <f t="shared" si="587"/>
        <v>0</v>
      </c>
      <c r="AJ1079" s="50">
        <f t="shared" si="588"/>
        <v>0</v>
      </c>
      <c r="AK1079" s="50">
        <f t="shared" si="589"/>
        <v>0</v>
      </c>
      <c r="AL1079" s="50">
        <f t="shared" si="590"/>
        <v>0.91387848407617989</v>
      </c>
      <c r="AR1079" s="50">
        <f t="shared" si="591"/>
        <v>1.2020817799955656</v>
      </c>
      <c r="AS1079" s="50">
        <f t="shared" si="592"/>
        <v>1.0758930347237277</v>
      </c>
      <c r="AT1079" s="50">
        <f t="shared" si="593"/>
        <v>1.4774662982322719</v>
      </c>
      <c r="AV1079" s="49">
        <f t="shared" si="594"/>
        <v>0</v>
      </c>
      <c r="AW1079" s="49">
        <f t="shared" si="595"/>
        <v>0</v>
      </c>
      <c r="AX1079" s="49">
        <f t="shared" si="596"/>
        <v>0</v>
      </c>
      <c r="AY1079" s="49">
        <f t="shared" si="597"/>
        <v>3661.8614952778989</v>
      </c>
      <c r="AZ1079" s="49">
        <f t="shared" si="598"/>
        <v>0</v>
      </c>
      <c r="BA1079" s="49">
        <f t="shared" si="599"/>
        <v>0</v>
      </c>
      <c r="BB1079" s="49">
        <f t="shared" si="600"/>
        <v>0</v>
      </c>
      <c r="BC1079" s="49">
        <f t="shared" si="601"/>
        <v>0</v>
      </c>
      <c r="BD1079" s="49">
        <f t="shared" si="602"/>
        <v>0</v>
      </c>
      <c r="BE1079" s="49">
        <f t="shared" si="603"/>
        <v>7754.7043250602837</v>
      </c>
      <c r="BF1079" s="49">
        <f t="shared" si="604"/>
        <v>6039.9999124352025</v>
      </c>
      <c r="BG1079" s="49">
        <f t="shared" si="605"/>
        <v>7967.8657407040109</v>
      </c>
      <c r="BH1079" s="72">
        <f t="shared" si="606"/>
        <v>25424.431473477398</v>
      </c>
      <c r="BI1079" s="49">
        <f>VLOOKUP(A1079,'1_12'!A:O,15,0)</f>
        <v>31194.449999999997</v>
      </c>
      <c r="BJ1079" s="73">
        <f t="shared" si="607"/>
        <v>-5770.0185265225991</v>
      </c>
      <c r="BK1079" s="50">
        <f t="shared" si="608"/>
        <v>9.780379592139345E-3</v>
      </c>
    </row>
    <row r="1080" spans="1:63" x14ac:dyDescent="0.3">
      <c r="A1080" s="77" t="s">
        <v>1519</v>
      </c>
      <c r="B1080" s="77" t="s">
        <v>1169</v>
      </c>
      <c r="C1080" s="77">
        <f>VLOOKUP(B1080,Площадь!D:E,2,0)</f>
        <v>39.1</v>
      </c>
      <c r="D1080" s="113"/>
      <c r="E1080">
        <v>30</v>
      </c>
      <c r="Q1080">
        <f t="shared" si="617"/>
        <v>30</v>
      </c>
      <c r="R1080" s="50">
        <f>VLOOKUP(B1080,'Общие показания'!A:H,8,0)</f>
        <v>1E-3</v>
      </c>
      <c r="S1080" s="50"/>
      <c r="T1080" s="50">
        <f t="shared" si="578"/>
        <v>0</v>
      </c>
      <c r="U1080" s="50">
        <f t="shared" si="579"/>
        <v>0</v>
      </c>
      <c r="V1080" s="50">
        <f t="shared" si="580"/>
        <v>0</v>
      </c>
      <c r="W1080" s="50">
        <f t="shared" si="581"/>
        <v>0</v>
      </c>
      <c r="X1080" s="50">
        <f t="shared" si="582"/>
        <v>-1E-3</v>
      </c>
      <c r="Y1080" s="50"/>
      <c r="Z1080" s="50"/>
      <c r="AA1080" s="50"/>
      <c r="AB1080" s="50"/>
      <c r="AC1080" s="50"/>
      <c r="AD1080" s="50">
        <f t="shared" si="583"/>
        <v>0</v>
      </c>
      <c r="AE1080" s="50">
        <f t="shared" si="584"/>
        <v>0</v>
      </c>
      <c r="AF1080" s="50">
        <f t="shared" si="585"/>
        <v>0</v>
      </c>
      <c r="AG1080" s="50">
        <f t="shared" si="586"/>
        <v>0</v>
      </c>
      <c r="AI1080" s="50">
        <f t="shared" si="587"/>
        <v>0</v>
      </c>
      <c r="AJ1080" s="50">
        <f t="shared" si="588"/>
        <v>0</v>
      </c>
      <c r="AK1080" s="50">
        <f t="shared" si="589"/>
        <v>0</v>
      </c>
      <c r="AL1080" s="50">
        <f t="shared" si="590"/>
        <v>0</v>
      </c>
      <c r="AR1080" s="50">
        <f t="shared" si="591"/>
        <v>0</v>
      </c>
      <c r="AS1080" s="50">
        <f t="shared" si="592"/>
        <v>0</v>
      </c>
      <c r="AT1080" s="50">
        <f t="shared" si="593"/>
        <v>0</v>
      </c>
      <c r="AV1080" s="49">
        <f t="shared" si="594"/>
        <v>0</v>
      </c>
      <c r="AW1080" s="49">
        <f t="shared" si="595"/>
        <v>0</v>
      </c>
      <c r="AX1080" s="49">
        <f t="shared" si="596"/>
        <v>0</v>
      </c>
      <c r="AY1080" s="49">
        <f t="shared" si="597"/>
        <v>0</v>
      </c>
      <c r="AZ1080" s="49">
        <f t="shared" si="598"/>
        <v>0</v>
      </c>
      <c r="BA1080" s="49">
        <f t="shared" si="599"/>
        <v>0</v>
      </c>
      <c r="BB1080" s="49">
        <f t="shared" si="600"/>
        <v>0</v>
      </c>
      <c r="BC1080" s="49">
        <f t="shared" si="601"/>
        <v>0</v>
      </c>
      <c r="BD1080" s="49">
        <f t="shared" si="602"/>
        <v>0</v>
      </c>
      <c r="BE1080" s="49">
        <f t="shared" si="603"/>
        <v>0</v>
      </c>
      <c r="BF1080" s="49">
        <f t="shared" si="604"/>
        <v>0</v>
      </c>
      <c r="BG1080" s="49">
        <f t="shared" si="605"/>
        <v>0</v>
      </c>
      <c r="BH1080" s="72">
        <f t="shared" si="606"/>
        <v>0</v>
      </c>
      <c r="BI1080" s="49">
        <f>VLOOKUP(A1080,'1_12'!A:O,15,0)</f>
        <v>0</v>
      </c>
      <c r="BJ1080" s="73">
        <f t="shared" si="607"/>
        <v>0</v>
      </c>
      <c r="BK1080" s="50">
        <f t="shared" si="608"/>
        <v>0</v>
      </c>
    </row>
    <row r="1081" spans="1:63" x14ac:dyDescent="0.3">
      <c r="A1081" s="77" t="s">
        <v>2448</v>
      </c>
      <c r="B1081" s="77" t="s">
        <v>1169</v>
      </c>
      <c r="C1081" s="77">
        <f>VLOOKUP(B1081,Площадь!D:E,2,0)</f>
        <v>39.1</v>
      </c>
      <c r="D1081" s="113">
        <v>44957</v>
      </c>
      <c r="E1081">
        <f>31-E1080</f>
        <v>1</v>
      </c>
      <c r="F1081">
        <v>28</v>
      </c>
      <c r="G1081">
        <v>31</v>
      </c>
      <c r="H1081">
        <v>30</v>
      </c>
      <c r="I1081">
        <v>31</v>
      </c>
      <c r="J1081">
        <v>30</v>
      </c>
      <c r="K1081">
        <v>31</v>
      </c>
      <c r="L1081">
        <v>31</v>
      </c>
      <c r="M1081">
        <v>30</v>
      </c>
      <c r="N1081">
        <v>31</v>
      </c>
      <c r="O1081">
        <v>30</v>
      </c>
      <c r="P1081">
        <v>31</v>
      </c>
      <c r="Q1081">
        <f t="shared" si="617"/>
        <v>335</v>
      </c>
      <c r="R1081" s="50"/>
      <c r="S1081" s="50">
        <f>VLOOKUP(B1081,'Общие показания'!A:P,16,0)</f>
        <v>0.88399999999999945</v>
      </c>
      <c r="T1081" s="50">
        <f t="shared" si="578"/>
        <v>0</v>
      </c>
      <c r="U1081" s="50">
        <f t="shared" si="579"/>
        <v>0</v>
      </c>
      <c r="V1081" s="50">
        <f t="shared" si="580"/>
        <v>0</v>
      </c>
      <c r="W1081" s="50">
        <f>R1080*W$1/30*H1081</f>
        <v>1E-3</v>
      </c>
      <c r="X1081" s="50">
        <f t="shared" si="582"/>
        <v>1E-3</v>
      </c>
      <c r="Y1081" s="50"/>
      <c r="Z1081" s="50"/>
      <c r="AA1081" s="50"/>
      <c r="AB1081" s="50"/>
      <c r="AC1081" s="50"/>
      <c r="AD1081" s="50">
        <f t="shared" si="583"/>
        <v>0.34264524579384809</v>
      </c>
      <c r="AE1081" s="50">
        <f t="shared" si="584"/>
        <v>0.23851956150648257</v>
      </c>
      <c r="AF1081" s="50">
        <f t="shared" si="585"/>
        <v>0.30283519269966885</v>
      </c>
      <c r="AG1081" s="50">
        <f t="shared" si="586"/>
        <v>0</v>
      </c>
      <c r="AI1081" s="50">
        <f t="shared" si="587"/>
        <v>0</v>
      </c>
      <c r="AJ1081" s="50">
        <f t="shared" si="588"/>
        <v>0</v>
      </c>
      <c r="AK1081" s="50">
        <f t="shared" si="589"/>
        <v>0</v>
      </c>
      <c r="AL1081" s="50">
        <f t="shared" si="590"/>
        <v>0.4427837512686324</v>
      </c>
      <c r="AR1081" s="50">
        <f t="shared" si="591"/>
        <v>0.58242128374010671</v>
      </c>
      <c r="AS1081" s="50">
        <f t="shared" si="592"/>
        <v>0.52128150753033142</v>
      </c>
      <c r="AT1081" s="50">
        <f t="shared" si="593"/>
        <v>0.71584798340621847</v>
      </c>
      <c r="AV1081" s="49">
        <f t="shared" si="594"/>
        <v>0</v>
      </c>
      <c r="AW1081" s="49">
        <f t="shared" si="595"/>
        <v>0</v>
      </c>
      <c r="AX1081" s="49">
        <f t="shared" si="596"/>
        <v>0</v>
      </c>
      <c r="AY1081" s="49">
        <f t="shared" si="597"/>
        <v>1191.275350555466</v>
      </c>
      <c r="AZ1081" s="49">
        <f t="shared" si="598"/>
        <v>0</v>
      </c>
      <c r="BA1081" s="49">
        <f t="shared" si="599"/>
        <v>0</v>
      </c>
      <c r="BB1081" s="49">
        <f t="shared" si="600"/>
        <v>0</v>
      </c>
      <c r="BC1081" s="49">
        <f t="shared" si="601"/>
        <v>0</v>
      </c>
      <c r="BD1081" s="49">
        <f t="shared" si="602"/>
        <v>0</v>
      </c>
      <c r="BE1081" s="49">
        <f t="shared" si="603"/>
        <v>2483.2115892197671</v>
      </c>
      <c r="BF1081" s="49">
        <f t="shared" si="604"/>
        <v>2039.5795976796621</v>
      </c>
      <c r="BG1081" s="49">
        <f t="shared" si="605"/>
        <v>2734.5123706116001</v>
      </c>
      <c r="BH1081" s="72">
        <f t="shared" si="606"/>
        <v>8448.5789080664945</v>
      </c>
      <c r="BI1081" s="49">
        <f>VLOOKUP(A1081,'1_12'!A:O,15,0)</f>
        <v>15114.06</v>
      </c>
      <c r="BJ1081" s="73">
        <f t="shared" si="607"/>
        <v>-6665.481091933505</v>
      </c>
      <c r="BK1081" s="50">
        <f t="shared" si="608"/>
        <v>6.7078740962175799E-3</v>
      </c>
    </row>
    <row r="1082" spans="1:63" x14ac:dyDescent="0.3">
      <c r="A1082" s="77" t="s">
        <v>2095</v>
      </c>
      <c r="B1082" s="77" t="s">
        <v>1195</v>
      </c>
      <c r="C1082" s="77">
        <f>VLOOKUP(B1082,Площадь!D:E,2,0)</f>
        <v>60.1</v>
      </c>
      <c r="D1082" s="113"/>
      <c r="E1082">
        <v>31</v>
      </c>
      <c r="F1082">
        <v>28</v>
      </c>
      <c r="G1082">
        <v>31</v>
      </c>
      <c r="H1082">
        <v>30</v>
      </c>
      <c r="I1082">
        <v>31</v>
      </c>
      <c r="J1082">
        <v>30</v>
      </c>
      <c r="K1082">
        <v>31</v>
      </c>
      <c r="L1082">
        <v>31</v>
      </c>
      <c r="M1082">
        <v>30</v>
      </c>
      <c r="N1082">
        <v>31</v>
      </c>
      <c r="O1082">
        <v>30</v>
      </c>
      <c r="P1082">
        <v>31</v>
      </c>
      <c r="Q1082">
        <f t="shared" ref="Q1082:Q1088" si="618">SUM(E1082:P1082)</f>
        <v>365</v>
      </c>
      <c r="R1082" s="50">
        <f>VLOOKUP(B1082,'Общие показания'!A:H,8,0)</f>
        <v>0.335330043943593</v>
      </c>
      <c r="S1082" s="50">
        <f>VLOOKUP(B1082,'Общие показания'!A:P,16,0)</f>
        <v>0</v>
      </c>
      <c r="T1082" s="50">
        <f t="shared" si="578"/>
        <v>0</v>
      </c>
      <c r="U1082" s="50">
        <f t="shared" si="579"/>
        <v>0</v>
      </c>
      <c r="V1082" s="50">
        <f t="shared" si="580"/>
        <v>0</v>
      </c>
      <c r="W1082" s="50">
        <f t="shared" si="581"/>
        <v>0.335330043943593</v>
      </c>
      <c r="X1082" s="50">
        <f t="shared" si="582"/>
        <v>0</v>
      </c>
      <c r="Y1082" s="50"/>
      <c r="Z1082" s="50"/>
      <c r="AA1082" s="50"/>
      <c r="AB1082" s="50"/>
      <c r="AC1082" s="50"/>
      <c r="AD1082" s="50">
        <f t="shared" si="583"/>
        <v>0</v>
      </c>
      <c r="AE1082" s="50">
        <f t="shared" si="584"/>
        <v>0</v>
      </c>
      <c r="AF1082" s="50">
        <f t="shared" si="585"/>
        <v>0</v>
      </c>
      <c r="AG1082" s="50">
        <f t="shared" si="586"/>
        <v>0</v>
      </c>
      <c r="AI1082" s="50">
        <f t="shared" si="587"/>
        <v>0</v>
      </c>
      <c r="AJ1082" s="50">
        <f t="shared" si="588"/>
        <v>0</v>
      </c>
      <c r="AK1082" s="50">
        <f t="shared" si="589"/>
        <v>0</v>
      </c>
      <c r="AL1082" s="50">
        <f t="shared" si="590"/>
        <v>0.68059599619551936</v>
      </c>
      <c r="AR1082" s="50">
        <f t="shared" si="591"/>
        <v>0.89523066886906433</v>
      </c>
      <c r="AS1082" s="50">
        <f t="shared" si="592"/>
        <v>0.80125367270007475</v>
      </c>
      <c r="AT1082" s="50">
        <f t="shared" si="593"/>
        <v>1.1003187673328318</v>
      </c>
      <c r="AV1082" s="49">
        <f t="shared" si="594"/>
        <v>0</v>
      </c>
      <c r="AW1082" s="49">
        <f t="shared" si="595"/>
        <v>0</v>
      </c>
      <c r="AX1082" s="49">
        <f t="shared" si="596"/>
        <v>0</v>
      </c>
      <c r="AY1082" s="49">
        <f t="shared" si="597"/>
        <v>2727.111225107828</v>
      </c>
      <c r="AZ1082" s="49">
        <f t="shared" si="598"/>
        <v>0</v>
      </c>
      <c r="BA1082" s="49">
        <f t="shared" si="599"/>
        <v>0</v>
      </c>
      <c r="BB1082" s="49">
        <f t="shared" si="600"/>
        <v>0</v>
      </c>
      <c r="BC1082" s="49">
        <f t="shared" si="601"/>
        <v>0</v>
      </c>
      <c r="BD1082" s="49">
        <f t="shared" si="602"/>
        <v>0</v>
      </c>
      <c r="BE1082" s="49">
        <f t="shared" si="603"/>
        <v>2403.1213982853615</v>
      </c>
      <c r="BF1082" s="49">
        <f t="shared" si="604"/>
        <v>2150.8533088491727</v>
      </c>
      <c r="BG1082" s="49">
        <f t="shared" si="605"/>
        <v>2953.6516862775607</v>
      </c>
      <c r="BH1082" s="72">
        <f t="shared" si="606"/>
        <v>10234.737618519923</v>
      </c>
      <c r="BI1082" s="49">
        <f>VLOOKUP(A1082,'1_12'!A:O,15,0)</f>
        <v>23231.52</v>
      </c>
      <c r="BJ1082" s="73">
        <f t="shared" si="607"/>
        <v>-12996.782381480078</v>
      </c>
      <c r="BK1082" s="50">
        <f t="shared" si="608"/>
        <v>5.2866460746548577E-3</v>
      </c>
    </row>
    <row r="1083" spans="1:63" x14ac:dyDescent="0.3">
      <c r="A1083" s="77" t="s">
        <v>2418</v>
      </c>
      <c r="B1083" s="77" t="s">
        <v>912</v>
      </c>
      <c r="C1083" s="77">
        <f>VLOOKUP(B1083,Площадь!D:E,2,0)</f>
        <v>32.5</v>
      </c>
      <c r="D1083" s="113"/>
      <c r="E1083">
        <v>31</v>
      </c>
      <c r="F1083">
        <v>28</v>
      </c>
      <c r="G1083">
        <v>31</v>
      </c>
      <c r="H1083">
        <v>30</v>
      </c>
      <c r="I1083">
        <v>31</v>
      </c>
      <c r="J1083">
        <v>30</v>
      </c>
      <c r="K1083">
        <v>31</v>
      </c>
      <c r="L1083">
        <v>31</v>
      </c>
      <c r="M1083">
        <v>30</v>
      </c>
      <c r="N1083">
        <v>31</v>
      </c>
      <c r="O1083">
        <v>30</v>
      </c>
      <c r="P1083">
        <v>31</v>
      </c>
      <c r="Q1083">
        <f t="shared" si="618"/>
        <v>365</v>
      </c>
      <c r="R1083" s="50">
        <f>VLOOKUP(B1083,'Общие показания'!A:H,8,0)</f>
        <v>0.18133488233222583</v>
      </c>
      <c r="S1083" s="50">
        <f>VLOOKUP(B1083,'Общие показания'!A:P,16,0)</f>
        <v>0.44466511766777472</v>
      </c>
      <c r="T1083" s="50">
        <f t="shared" si="578"/>
        <v>0</v>
      </c>
      <c r="U1083" s="50">
        <f t="shared" si="579"/>
        <v>0</v>
      </c>
      <c r="V1083" s="50">
        <f t="shared" si="580"/>
        <v>0</v>
      </c>
      <c r="W1083" s="50">
        <f t="shared" si="581"/>
        <v>0.18133488233222583</v>
      </c>
      <c r="X1083" s="50">
        <f t="shared" si="582"/>
        <v>0</v>
      </c>
      <c r="Y1083" s="50"/>
      <c r="Z1083" s="50"/>
      <c r="AA1083" s="50"/>
      <c r="AB1083" s="50"/>
      <c r="AC1083" s="50"/>
      <c r="AD1083" s="50">
        <f t="shared" si="583"/>
        <v>0.17235564314391985</v>
      </c>
      <c r="AE1083" s="50">
        <f t="shared" si="584"/>
        <v>0.11997887882731467</v>
      </c>
      <c r="AF1083" s="50">
        <f t="shared" si="585"/>
        <v>0.15233059569654023</v>
      </c>
      <c r="AG1083" s="50">
        <f t="shared" si="586"/>
        <v>0</v>
      </c>
      <c r="AI1083" s="50">
        <f t="shared" si="587"/>
        <v>0</v>
      </c>
      <c r="AJ1083" s="50">
        <f t="shared" si="588"/>
        <v>0</v>
      </c>
      <c r="AK1083" s="50">
        <f t="shared" si="589"/>
        <v>0</v>
      </c>
      <c r="AL1083" s="50">
        <f t="shared" si="590"/>
        <v>0.36804276000589647</v>
      </c>
      <c r="AR1083" s="50">
        <f t="shared" si="591"/>
        <v>0.48410976269957717</v>
      </c>
      <c r="AS1083" s="50">
        <f t="shared" si="592"/>
        <v>0.43329025561984069</v>
      </c>
      <c r="AT1083" s="50">
        <f t="shared" si="593"/>
        <v>0.59501430845785419</v>
      </c>
      <c r="AV1083" s="49">
        <f t="shared" si="594"/>
        <v>0</v>
      </c>
      <c r="AW1083" s="49">
        <f t="shared" si="595"/>
        <v>0</v>
      </c>
      <c r="AX1083" s="49">
        <f t="shared" si="596"/>
        <v>0</v>
      </c>
      <c r="AY1083" s="49">
        <f t="shared" si="597"/>
        <v>1474.7273679867619</v>
      </c>
      <c r="AZ1083" s="49">
        <f t="shared" si="598"/>
        <v>0</v>
      </c>
      <c r="BA1083" s="49">
        <f t="shared" si="599"/>
        <v>0</v>
      </c>
      <c r="BB1083" s="49">
        <f t="shared" si="600"/>
        <v>0</v>
      </c>
      <c r="BC1083" s="49">
        <f t="shared" si="601"/>
        <v>0</v>
      </c>
      <c r="BD1083" s="49">
        <f t="shared" si="602"/>
        <v>0</v>
      </c>
      <c r="BE1083" s="49">
        <f t="shared" si="603"/>
        <v>1762.1894768300497</v>
      </c>
      <c r="BF1083" s="49">
        <f t="shared" si="604"/>
        <v>1485.1735337445662</v>
      </c>
      <c r="BG1083" s="49">
        <f t="shared" si="605"/>
        <v>2006.1427669158904</v>
      </c>
      <c r="BH1083" s="72">
        <f t="shared" si="606"/>
        <v>6728.2331454772675</v>
      </c>
      <c r="BI1083" s="49">
        <f>VLOOKUP(A1083,'1_12'!A:O,15,0)</f>
        <v>12562.829999999998</v>
      </c>
      <c r="BJ1083" s="73">
        <f t="shared" si="607"/>
        <v>-5834.5968545227306</v>
      </c>
      <c r="BK1083" s="50">
        <f t="shared" si="608"/>
        <v>6.4268130430337675E-3</v>
      </c>
    </row>
    <row r="1084" spans="1:63" x14ac:dyDescent="0.3">
      <c r="A1084" s="77" t="s">
        <v>2101</v>
      </c>
      <c r="B1084" s="77" t="s">
        <v>1228</v>
      </c>
      <c r="C1084" s="77">
        <f>VLOOKUP(B1084,Площадь!D:E,2,0)</f>
        <v>33.700000000000003</v>
      </c>
      <c r="D1084" s="113"/>
      <c r="E1084">
        <v>31</v>
      </c>
      <c r="F1084">
        <v>28</v>
      </c>
      <c r="G1084">
        <v>31</v>
      </c>
      <c r="H1084">
        <v>30</v>
      </c>
      <c r="I1084">
        <v>31</v>
      </c>
      <c r="J1084">
        <v>30</v>
      </c>
      <c r="K1084">
        <v>31</v>
      </c>
      <c r="L1084">
        <v>31</v>
      </c>
      <c r="M1084">
        <v>30</v>
      </c>
      <c r="N1084">
        <v>31</v>
      </c>
      <c r="O1084">
        <v>30</v>
      </c>
      <c r="P1084">
        <v>31</v>
      </c>
      <c r="Q1084">
        <f t="shared" si="618"/>
        <v>365</v>
      </c>
      <c r="R1084" s="50">
        <f>VLOOKUP(B1084,'Общие показания'!A:H,8,0)</f>
        <v>0.18803032414141574</v>
      </c>
      <c r="S1084" s="50">
        <f>VLOOKUP(B1084,'Общие показания'!A:P,16,0)</f>
        <v>2.7449696758585853</v>
      </c>
      <c r="T1084" s="50">
        <f t="shared" si="578"/>
        <v>0</v>
      </c>
      <c r="U1084" s="50">
        <f t="shared" si="579"/>
        <v>0</v>
      </c>
      <c r="V1084" s="50">
        <f t="shared" si="580"/>
        <v>0</v>
      </c>
      <c r="W1084" s="50">
        <f t="shared" si="581"/>
        <v>0.18803032414141574</v>
      </c>
      <c r="X1084" s="50">
        <f t="shared" si="582"/>
        <v>0</v>
      </c>
      <c r="Y1084" s="50"/>
      <c r="Z1084" s="50"/>
      <c r="AA1084" s="50"/>
      <c r="AB1084" s="50"/>
      <c r="AC1084" s="50"/>
      <c r="AD1084" s="50">
        <f t="shared" si="583"/>
        <v>1.0639715037117929</v>
      </c>
      <c r="AE1084" s="50">
        <f t="shared" si="584"/>
        <v>0.74064362379454951</v>
      </c>
      <c r="AF1084" s="50">
        <f t="shared" si="585"/>
        <v>0.94035454835224297</v>
      </c>
      <c r="AG1084" s="50">
        <f t="shared" si="586"/>
        <v>0</v>
      </c>
      <c r="AI1084" s="50">
        <f t="shared" si="587"/>
        <v>0</v>
      </c>
      <c r="AJ1084" s="50">
        <f t="shared" si="588"/>
        <v>0</v>
      </c>
      <c r="AK1084" s="50">
        <f t="shared" si="589"/>
        <v>0</v>
      </c>
      <c r="AL1084" s="50">
        <f t="shared" si="590"/>
        <v>0.38163203114457578</v>
      </c>
      <c r="AR1084" s="50">
        <f t="shared" si="591"/>
        <v>0.50198458470694629</v>
      </c>
      <c r="AS1084" s="50">
        <f t="shared" si="592"/>
        <v>0.44928866505811182</v>
      </c>
      <c r="AT1084" s="50">
        <f t="shared" si="593"/>
        <v>0.61698406753937507</v>
      </c>
      <c r="AV1084" s="49">
        <f t="shared" si="594"/>
        <v>0</v>
      </c>
      <c r="AW1084" s="49">
        <f t="shared" si="595"/>
        <v>0</v>
      </c>
      <c r="AX1084" s="49">
        <f t="shared" si="596"/>
        <v>0</v>
      </c>
      <c r="AY1084" s="49">
        <f t="shared" si="597"/>
        <v>1529.1788400355042</v>
      </c>
      <c r="AZ1084" s="49">
        <f t="shared" si="598"/>
        <v>0</v>
      </c>
      <c r="BA1084" s="49">
        <f t="shared" si="599"/>
        <v>0</v>
      </c>
      <c r="BB1084" s="49">
        <f t="shared" si="600"/>
        <v>0</v>
      </c>
      <c r="BC1084" s="49">
        <f t="shared" si="601"/>
        <v>0</v>
      </c>
      <c r="BD1084" s="49">
        <f t="shared" si="602"/>
        <v>0</v>
      </c>
      <c r="BE1084" s="49">
        <f t="shared" si="603"/>
        <v>4203.5898855077276</v>
      </c>
      <c r="BF1084" s="49">
        <f t="shared" si="604"/>
        <v>3194.2066389045303</v>
      </c>
      <c r="BG1084" s="49">
        <f t="shared" si="605"/>
        <v>4180.4574869548242</v>
      </c>
      <c r="BH1084" s="72">
        <f t="shared" si="606"/>
        <v>13107.432851402587</v>
      </c>
      <c r="BI1084" s="49">
        <f>VLOOKUP(A1084,'1_12'!A:O,15,0)</f>
        <v>13026.69</v>
      </c>
      <c r="BJ1084" s="73">
        <f t="shared" si="607"/>
        <v>80.742851402586894</v>
      </c>
      <c r="BK1084" s="50">
        <f t="shared" si="608"/>
        <v>1.2074404917035139E-2</v>
      </c>
    </row>
    <row r="1085" spans="1:63" x14ac:dyDescent="0.3">
      <c r="A1085" s="77" t="s">
        <v>2252</v>
      </c>
      <c r="B1085" s="77" t="s">
        <v>1224</v>
      </c>
      <c r="C1085" s="77">
        <f>VLOOKUP(B1085,Площадь!D:E,2,0)</f>
        <v>60.9</v>
      </c>
      <c r="D1085" s="113"/>
      <c r="E1085">
        <v>31</v>
      </c>
      <c r="F1085">
        <v>28</v>
      </c>
      <c r="G1085">
        <v>12</v>
      </c>
      <c r="Q1085">
        <f t="shared" si="618"/>
        <v>71</v>
      </c>
      <c r="R1085" s="50">
        <f>VLOOKUP(B1085,'Общие показания'!A:H,8,0)</f>
        <v>0</v>
      </c>
      <c r="S1085" s="50"/>
      <c r="T1085" s="50">
        <f t="shared" si="578"/>
        <v>0</v>
      </c>
      <c r="U1085" s="50">
        <f t="shared" si="579"/>
        <v>0</v>
      </c>
      <c r="V1085" s="50">
        <f t="shared" si="580"/>
        <v>0</v>
      </c>
      <c r="W1085" s="50">
        <f t="shared" si="581"/>
        <v>0</v>
      </c>
      <c r="X1085" s="50">
        <f t="shared" si="582"/>
        <v>0</v>
      </c>
      <c r="Y1085" s="50"/>
      <c r="Z1085" s="50"/>
      <c r="AA1085" s="50"/>
      <c r="AB1085" s="50"/>
      <c r="AC1085" s="50"/>
      <c r="AD1085" s="50">
        <f t="shared" si="583"/>
        <v>0</v>
      </c>
      <c r="AE1085" s="50">
        <f t="shared" si="584"/>
        <v>0</v>
      </c>
      <c r="AF1085" s="50">
        <f t="shared" si="585"/>
        <v>0</v>
      </c>
      <c r="AG1085" s="50">
        <f t="shared" si="586"/>
        <v>0</v>
      </c>
      <c r="AI1085" s="50">
        <f t="shared" si="587"/>
        <v>0</v>
      </c>
      <c r="AJ1085" s="50">
        <f t="shared" si="588"/>
        <v>0</v>
      </c>
      <c r="AK1085" s="50">
        <f t="shared" si="589"/>
        <v>0</v>
      </c>
      <c r="AL1085" s="50">
        <f t="shared" si="590"/>
        <v>0</v>
      </c>
      <c r="AR1085" s="50">
        <f t="shared" si="591"/>
        <v>0</v>
      </c>
      <c r="AS1085" s="50">
        <f t="shared" si="592"/>
        <v>0</v>
      </c>
      <c r="AT1085" s="50">
        <f t="shared" si="593"/>
        <v>0</v>
      </c>
      <c r="AV1085" s="49">
        <f t="shared" si="594"/>
        <v>0</v>
      </c>
      <c r="AW1085" s="49">
        <f t="shared" si="595"/>
        <v>0</v>
      </c>
      <c r="AX1085" s="49">
        <f t="shared" si="596"/>
        <v>0</v>
      </c>
      <c r="AY1085" s="49">
        <f t="shared" si="597"/>
        <v>0</v>
      </c>
      <c r="AZ1085" s="49">
        <f t="shared" si="598"/>
        <v>0</v>
      </c>
      <c r="BA1085" s="49">
        <f t="shared" si="599"/>
        <v>0</v>
      </c>
      <c r="BB1085" s="49">
        <f t="shared" si="600"/>
        <v>0</v>
      </c>
      <c r="BC1085" s="49">
        <f t="shared" si="601"/>
        <v>0</v>
      </c>
      <c r="BD1085" s="49">
        <f t="shared" si="602"/>
        <v>0</v>
      </c>
      <c r="BE1085" s="49">
        <f t="shared" si="603"/>
        <v>0</v>
      </c>
      <c r="BF1085" s="49">
        <f t="shared" si="604"/>
        <v>0</v>
      </c>
      <c r="BG1085" s="49">
        <f t="shared" si="605"/>
        <v>0</v>
      </c>
      <c r="BH1085" s="72">
        <f t="shared" si="606"/>
        <v>0</v>
      </c>
      <c r="BI1085" s="49">
        <f>VLOOKUP(A1085,'1_12'!A:O,15,0)</f>
        <v>0</v>
      </c>
      <c r="BJ1085" s="73">
        <f t="shared" si="607"/>
        <v>0</v>
      </c>
      <c r="BK1085" s="50">
        <f t="shared" si="608"/>
        <v>0</v>
      </c>
    </row>
    <row r="1086" spans="1:63" x14ac:dyDescent="0.3">
      <c r="A1086" s="77" t="s">
        <v>2579</v>
      </c>
      <c r="B1086" s="77" t="s">
        <v>1224</v>
      </c>
      <c r="C1086" s="77">
        <f>VLOOKUP(B1086,Площадь!D:E,2,0)</f>
        <v>60.9</v>
      </c>
      <c r="D1086" s="113">
        <v>44998</v>
      </c>
      <c r="G1086">
        <f>31-G1085</f>
        <v>19</v>
      </c>
      <c r="H1086">
        <v>30</v>
      </c>
      <c r="I1086">
        <v>31</v>
      </c>
      <c r="J1086">
        <v>30</v>
      </c>
      <c r="K1086">
        <v>31</v>
      </c>
      <c r="L1086">
        <v>31</v>
      </c>
      <c r="M1086">
        <v>30</v>
      </c>
      <c r="N1086">
        <v>31</v>
      </c>
      <c r="O1086">
        <v>30</v>
      </c>
      <c r="P1086">
        <v>31</v>
      </c>
      <c r="Q1086">
        <f t="shared" si="618"/>
        <v>294</v>
      </c>
      <c r="R1086" s="50"/>
      <c r="S1086" s="50">
        <f>VLOOKUP(B1086,'Общие показания'!A:P,16,0)</f>
        <v>2.4439999999999991</v>
      </c>
      <c r="T1086" s="50">
        <f t="shared" si="578"/>
        <v>0</v>
      </c>
      <c r="U1086" s="50">
        <f t="shared" si="579"/>
        <v>0</v>
      </c>
      <c r="V1086" s="50">
        <f t="shared" si="580"/>
        <v>0</v>
      </c>
      <c r="W1086" s="50">
        <f t="shared" si="581"/>
        <v>0</v>
      </c>
      <c r="X1086" s="50">
        <f t="shared" si="582"/>
        <v>0</v>
      </c>
      <c r="Y1086" s="50"/>
      <c r="Z1086" s="50"/>
      <c r="AA1086" s="50"/>
      <c r="AB1086" s="50"/>
      <c r="AC1086" s="50"/>
      <c r="AD1086" s="50">
        <f t="shared" si="583"/>
        <v>0.94731332660652134</v>
      </c>
      <c r="AE1086" s="50">
        <f t="shared" si="584"/>
        <v>0.65943643475321667</v>
      </c>
      <c r="AF1086" s="50">
        <f t="shared" si="585"/>
        <v>0.83725023864026116</v>
      </c>
      <c r="AG1086" s="50">
        <f t="shared" si="586"/>
        <v>0</v>
      </c>
      <c r="AI1086" s="50">
        <f t="shared" si="587"/>
        <v>0</v>
      </c>
      <c r="AJ1086" s="50">
        <f t="shared" si="588"/>
        <v>0</v>
      </c>
      <c r="AK1086" s="50">
        <f t="shared" si="589"/>
        <v>0</v>
      </c>
      <c r="AL1086" s="50">
        <f t="shared" si="590"/>
        <v>0.68965551028797212</v>
      </c>
      <c r="AR1086" s="50">
        <f t="shared" si="591"/>
        <v>0.90714721687397692</v>
      </c>
      <c r="AS1086" s="50">
        <f t="shared" si="592"/>
        <v>0.81191927899225536</v>
      </c>
      <c r="AT1086" s="50">
        <f t="shared" si="593"/>
        <v>1.1149652733871791</v>
      </c>
      <c r="AV1086" s="49">
        <f t="shared" si="594"/>
        <v>0</v>
      </c>
      <c r="AW1086" s="49">
        <f t="shared" si="595"/>
        <v>0</v>
      </c>
      <c r="AX1086" s="49">
        <f t="shared" si="596"/>
        <v>0</v>
      </c>
      <c r="AY1086" s="49">
        <f t="shared" si="597"/>
        <v>1851.2836655966209</v>
      </c>
      <c r="AZ1086" s="49">
        <f t="shared" si="598"/>
        <v>0</v>
      </c>
      <c r="BA1086" s="49">
        <f t="shared" si="599"/>
        <v>0</v>
      </c>
      <c r="BB1086" s="49">
        <f t="shared" si="600"/>
        <v>0</v>
      </c>
      <c r="BC1086" s="49">
        <f t="shared" si="601"/>
        <v>0</v>
      </c>
      <c r="BD1086" s="49">
        <f t="shared" si="602"/>
        <v>0</v>
      </c>
      <c r="BE1086" s="49">
        <f t="shared" si="603"/>
        <v>4978.0397044973106</v>
      </c>
      <c r="BF1086" s="49">
        <f t="shared" si="604"/>
        <v>3949.6484237497953</v>
      </c>
      <c r="BG1086" s="49">
        <f t="shared" si="605"/>
        <v>5240.4492318659795</v>
      </c>
      <c r="BH1086" s="72">
        <f t="shared" si="606"/>
        <v>16019.421025709707</v>
      </c>
      <c r="BI1086" s="49">
        <f>VLOOKUP(A1086,'1_12'!A:O,15,0)</f>
        <v>23540.76</v>
      </c>
      <c r="BJ1086" s="73">
        <f t="shared" si="607"/>
        <v>-7521.3389742902909</v>
      </c>
      <c r="BK1086" s="50">
        <f t="shared" si="608"/>
        <v>8.1659650787375242E-3</v>
      </c>
    </row>
    <row r="1087" spans="1:63" x14ac:dyDescent="0.3">
      <c r="A1087" s="77" t="s">
        <v>2288</v>
      </c>
      <c r="B1087" s="77" t="s">
        <v>1236</v>
      </c>
      <c r="C1087" s="77">
        <f>VLOOKUP(B1087,Площадь!D:E,2,0)</f>
        <v>39.299999999999997</v>
      </c>
      <c r="D1087" s="113"/>
      <c r="E1087">
        <v>31</v>
      </c>
      <c r="F1087">
        <v>28</v>
      </c>
      <c r="G1087">
        <v>31</v>
      </c>
      <c r="H1087">
        <v>30</v>
      </c>
      <c r="I1087">
        <v>31</v>
      </c>
      <c r="J1087">
        <v>30</v>
      </c>
      <c r="K1087">
        <v>31</v>
      </c>
      <c r="L1087">
        <v>31</v>
      </c>
      <c r="M1087">
        <v>20</v>
      </c>
      <c r="Q1087">
        <f t="shared" si="618"/>
        <v>263</v>
      </c>
      <c r="R1087" s="50">
        <f>VLOOKUP(B1087,'Общие показания'!A:H,8,0)</f>
        <v>0.21927571925096845</v>
      </c>
      <c r="S1087" s="50"/>
      <c r="T1087" s="50">
        <f t="shared" ref="T1087:T1150" si="619">R1087*$T$1/31*E1087</f>
        <v>0</v>
      </c>
      <c r="U1087" s="50">
        <f t="shared" ref="U1087:U1150" si="620">R1087*$U$1/28*F1087</f>
        <v>0</v>
      </c>
      <c r="V1087" s="50">
        <f t="shared" ref="V1087:V1150" si="621">R1087*$V$1/31*G1087</f>
        <v>0</v>
      </c>
      <c r="W1087" s="50">
        <f t="shared" ref="W1087:W1150" si="622">R1087*W$1/30*H1087</f>
        <v>0.21927571925096845</v>
      </c>
      <c r="X1087" s="50">
        <f t="shared" ref="X1087:X1150" si="623">SUM(T1087:W1087)-R1087</f>
        <v>0</v>
      </c>
      <c r="Y1087" s="50"/>
      <c r="Z1087" s="50"/>
      <c r="AA1087" s="50"/>
      <c r="AB1087" s="50"/>
      <c r="AC1087" s="50"/>
      <c r="AD1087" s="50">
        <f t="shared" ref="AD1087:AD1150" si="624">(S1087*$AD$1)/31*N1087</f>
        <v>0</v>
      </c>
      <c r="AE1087" s="50">
        <f t="shared" ref="AE1087:AE1150" si="625">(S1087*$AE$1)/30*O1087</f>
        <v>0</v>
      </c>
      <c r="AF1087" s="50">
        <f t="shared" ref="AF1087:AF1150" si="626">(S1087*$AF$1)/31*P1087</f>
        <v>0</v>
      </c>
      <c r="AG1087" s="50">
        <f t="shared" ref="AG1087:AG1150" si="627">S1087-AD1087-AE1087-AF1087</f>
        <v>0</v>
      </c>
      <c r="AI1087" s="50">
        <f t="shared" si="587"/>
        <v>0</v>
      </c>
      <c r="AJ1087" s="50">
        <f t="shared" si="588"/>
        <v>0</v>
      </c>
      <c r="AK1087" s="50">
        <f t="shared" si="589"/>
        <v>0</v>
      </c>
      <c r="AL1087" s="50">
        <f t="shared" si="590"/>
        <v>0.44504862979174553</v>
      </c>
      <c r="AR1087" s="50">
        <f t="shared" si="591"/>
        <v>0</v>
      </c>
      <c r="AS1087" s="50">
        <f t="shared" si="592"/>
        <v>0</v>
      </c>
      <c r="AT1087" s="50">
        <f t="shared" si="593"/>
        <v>0</v>
      </c>
      <c r="AV1087" s="49">
        <f t="shared" si="594"/>
        <v>0</v>
      </c>
      <c r="AW1087" s="49">
        <f t="shared" si="595"/>
        <v>0</v>
      </c>
      <c r="AX1087" s="49">
        <f t="shared" si="596"/>
        <v>0</v>
      </c>
      <c r="AY1087" s="49">
        <f t="shared" si="597"/>
        <v>1783.2857095962997</v>
      </c>
      <c r="AZ1087" s="49">
        <f t="shared" si="598"/>
        <v>0</v>
      </c>
      <c r="BA1087" s="49">
        <f t="shared" si="599"/>
        <v>0</v>
      </c>
      <c r="BB1087" s="49">
        <f t="shared" si="600"/>
        <v>0</v>
      </c>
      <c r="BC1087" s="49">
        <f t="shared" si="601"/>
        <v>0</v>
      </c>
      <c r="BD1087" s="49">
        <f t="shared" si="602"/>
        <v>0</v>
      </c>
      <c r="BE1087" s="49">
        <f t="shared" si="603"/>
        <v>0</v>
      </c>
      <c r="BF1087" s="49">
        <f t="shared" si="604"/>
        <v>0</v>
      </c>
      <c r="BG1087" s="49">
        <f t="shared" si="605"/>
        <v>0</v>
      </c>
      <c r="BH1087" s="72">
        <f t="shared" si="606"/>
        <v>1783.2857095962997</v>
      </c>
      <c r="BI1087" s="49">
        <f>VLOOKUP(A1087,'1_12'!A:O,15,0)</f>
        <v>9564.9399999999987</v>
      </c>
      <c r="BJ1087" s="73">
        <f t="shared" si="607"/>
        <v>-7781.6542904036987</v>
      </c>
      <c r="BK1087" s="50">
        <f t="shared" si="608"/>
        <v>1.4086606213798006E-3</v>
      </c>
    </row>
    <row r="1088" spans="1:63" x14ac:dyDescent="0.3">
      <c r="A1088" s="77" t="s">
        <v>2896</v>
      </c>
      <c r="B1088" s="77" t="s">
        <v>1236</v>
      </c>
      <c r="C1088" s="77">
        <f>VLOOKUP(B1088,Площадь!D:E,2,0)</f>
        <v>39.299999999999997</v>
      </c>
      <c r="D1088" s="113">
        <v>45190</v>
      </c>
      <c r="M1088">
        <f>30-M1087</f>
        <v>10</v>
      </c>
      <c r="N1088">
        <v>31</v>
      </c>
      <c r="O1088">
        <v>30</v>
      </c>
      <c r="P1088">
        <v>31</v>
      </c>
      <c r="Q1088">
        <f t="shared" si="618"/>
        <v>102</v>
      </c>
      <c r="R1088" s="50"/>
      <c r="S1088" s="50">
        <f>VLOOKUP(B1088,'Общие показания'!A:P,16,0)</f>
        <v>2.9567242807490324</v>
      </c>
      <c r="T1088" s="50">
        <f t="shared" si="619"/>
        <v>0</v>
      </c>
      <c r="U1088" s="50">
        <f t="shared" si="620"/>
        <v>0</v>
      </c>
      <c r="V1088" s="50">
        <f t="shared" si="621"/>
        <v>0</v>
      </c>
      <c r="W1088" s="50">
        <f t="shared" si="622"/>
        <v>0</v>
      </c>
      <c r="X1088" s="50">
        <f t="shared" si="623"/>
        <v>0</v>
      </c>
      <c r="Y1088" s="50"/>
      <c r="Z1088" s="50"/>
      <c r="AA1088" s="50"/>
      <c r="AB1088" s="50"/>
      <c r="AC1088" s="50"/>
      <c r="AD1088" s="50">
        <f t="shared" si="624"/>
        <v>1.1460492284184292</v>
      </c>
      <c r="AE1088" s="50">
        <f t="shared" si="625"/>
        <v>0.79777893545229606</v>
      </c>
      <c r="AF1088" s="50">
        <f t="shared" si="626"/>
        <v>1.0128961168783073</v>
      </c>
      <c r="AG1088" s="50">
        <f t="shared" si="627"/>
        <v>0</v>
      </c>
      <c r="AI1088" s="50">
        <f t="shared" si="587"/>
        <v>0</v>
      </c>
      <c r="AJ1088" s="50">
        <f t="shared" si="588"/>
        <v>0</v>
      </c>
      <c r="AK1088" s="50">
        <f t="shared" si="589"/>
        <v>0</v>
      </c>
      <c r="AL1088" s="50">
        <f t="shared" si="590"/>
        <v>0</v>
      </c>
      <c r="AR1088" s="50">
        <f t="shared" si="591"/>
        <v>0.5854004207413348</v>
      </c>
      <c r="AS1088" s="50">
        <f t="shared" si="592"/>
        <v>0.52394790910337663</v>
      </c>
      <c r="AT1088" s="50">
        <f t="shared" si="593"/>
        <v>0.71950960991980517</v>
      </c>
      <c r="AV1088" s="49">
        <f t="shared" si="594"/>
        <v>0</v>
      </c>
      <c r="AW1088" s="49">
        <f t="shared" si="595"/>
        <v>0</v>
      </c>
      <c r="AX1088" s="49">
        <f t="shared" si="596"/>
        <v>0</v>
      </c>
      <c r="AY1088" s="49">
        <f t="shared" si="597"/>
        <v>0</v>
      </c>
      <c r="AZ1088" s="49">
        <f t="shared" si="598"/>
        <v>0</v>
      </c>
      <c r="BA1088" s="49">
        <f t="shared" si="599"/>
        <v>0</v>
      </c>
      <c r="BB1088" s="49">
        <f t="shared" si="600"/>
        <v>0</v>
      </c>
      <c r="BC1088" s="49">
        <f t="shared" si="601"/>
        <v>0</v>
      </c>
      <c r="BD1088" s="49">
        <f t="shared" si="602"/>
        <v>0</v>
      </c>
      <c r="BE1088" s="49">
        <f t="shared" si="603"/>
        <v>4647.8341802185041</v>
      </c>
      <c r="BF1088" s="49">
        <f t="shared" si="604"/>
        <v>3547.9906724514658</v>
      </c>
      <c r="BG1088" s="49">
        <f t="shared" si="605"/>
        <v>4650.400636787781</v>
      </c>
      <c r="BH1088" s="72">
        <f t="shared" si="606"/>
        <v>12846.225489457751</v>
      </c>
      <c r="BI1088" s="49">
        <f>VLOOKUP(A1088,'1_12'!A:O,15,0)</f>
        <v>5626.43</v>
      </c>
      <c r="BJ1088" s="73">
        <f t="shared" si="607"/>
        <v>7219.7954894577506</v>
      </c>
      <c r="BK1088" s="50">
        <f t="shared" si="608"/>
        <v>1.0147544996848069E-2</v>
      </c>
    </row>
    <row r="1089" spans="1:63" x14ac:dyDescent="0.3">
      <c r="A1089" s="77" t="s">
        <v>1546</v>
      </c>
      <c r="B1089" s="77" t="s">
        <v>915</v>
      </c>
      <c r="C1089" s="77">
        <f>VLOOKUP(B1089,Площадь!D:E,2,0)</f>
        <v>32.1</v>
      </c>
      <c r="D1089" s="113"/>
      <c r="E1089">
        <v>31</v>
      </c>
      <c r="F1089">
        <v>28</v>
      </c>
      <c r="G1089">
        <v>31</v>
      </c>
      <c r="H1089">
        <v>30</v>
      </c>
      <c r="I1089">
        <v>31</v>
      </c>
      <c r="J1089">
        <v>30</v>
      </c>
      <c r="K1089">
        <v>31</v>
      </c>
      <c r="L1089">
        <v>31</v>
      </c>
      <c r="M1089">
        <v>30</v>
      </c>
      <c r="N1089">
        <v>31</v>
      </c>
      <c r="O1089">
        <v>30</v>
      </c>
      <c r="P1089">
        <v>31</v>
      </c>
      <c r="Q1089">
        <f>SUM(E1089:P1089)</f>
        <v>365</v>
      </c>
      <c r="R1089" s="50">
        <f>VLOOKUP(B1089,'Общие показания'!A:H,8,0)</f>
        <v>0</v>
      </c>
      <c r="S1089" s="50">
        <f>VLOOKUP(B1089,'Общие показания'!A:P,16,0)</f>
        <v>11.084000000000001</v>
      </c>
      <c r="T1089" s="50">
        <f t="shared" si="619"/>
        <v>0</v>
      </c>
      <c r="U1089" s="50">
        <f t="shared" si="620"/>
        <v>0</v>
      </c>
      <c r="V1089" s="50">
        <f t="shared" si="621"/>
        <v>0</v>
      </c>
      <c r="W1089" s="50">
        <f t="shared" si="622"/>
        <v>0</v>
      </c>
      <c r="X1089" s="50">
        <f t="shared" si="623"/>
        <v>0</v>
      </c>
      <c r="Y1089" s="50"/>
      <c r="Z1089" s="50"/>
      <c r="AA1089" s="50"/>
      <c r="AB1089" s="50"/>
      <c r="AC1089" s="50"/>
      <c r="AD1089" s="50">
        <f t="shared" si="624"/>
        <v>4.2962442357228676</v>
      </c>
      <c r="AE1089" s="50">
        <f t="shared" si="625"/>
        <v>2.9906683481197454</v>
      </c>
      <c r="AF1089" s="50">
        <f t="shared" si="626"/>
        <v>3.7970874161573893</v>
      </c>
      <c r="AG1089" s="50">
        <f t="shared" si="627"/>
        <v>0</v>
      </c>
      <c r="AI1089" s="50">
        <f t="shared" si="587"/>
        <v>0</v>
      </c>
      <c r="AJ1089" s="50">
        <f t="shared" si="588"/>
        <v>0</v>
      </c>
      <c r="AK1089" s="50">
        <f t="shared" si="589"/>
        <v>0</v>
      </c>
      <c r="AL1089" s="50">
        <f t="shared" si="590"/>
        <v>0.36351300295967004</v>
      </c>
      <c r="AR1089" s="50">
        <f t="shared" si="591"/>
        <v>0.47815148869712087</v>
      </c>
      <c r="AS1089" s="50">
        <f t="shared" si="592"/>
        <v>0.42795745247375039</v>
      </c>
      <c r="AT1089" s="50">
        <f t="shared" si="593"/>
        <v>0.58769105543068068</v>
      </c>
      <c r="AV1089" s="49">
        <f t="shared" si="594"/>
        <v>0</v>
      </c>
      <c r="AW1089" s="49">
        <f t="shared" si="595"/>
        <v>0</v>
      </c>
      <c r="AX1089" s="49">
        <f t="shared" si="596"/>
        <v>0</v>
      </c>
      <c r="AY1089" s="49">
        <f t="shared" si="597"/>
        <v>975.79976462481989</v>
      </c>
      <c r="AZ1089" s="49">
        <f t="shared" si="598"/>
        <v>0</v>
      </c>
      <c r="BA1089" s="49">
        <f t="shared" si="599"/>
        <v>0</v>
      </c>
      <c r="BB1089" s="49">
        <f t="shared" si="600"/>
        <v>0</v>
      </c>
      <c r="BC1089" s="49">
        <f t="shared" si="601"/>
        <v>0</v>
      </c>
      <c r="BD1089" s="49">
        <f t="shared" si="602"/>
        <v>0</v>
      </c>
      <c r="BE1089" s="49">
        <f t="shared" si="603"/>
        <v>12816.19690680404</v>
      </c>
      <c r="BF1089" s="49">
        <f t="shared" si="604"/>
        <v>9176.8223540811578</v>
      </c>
      <c r="BG1089" s="49">
        <f t="shared" si="605"/>
        <v>11770.323937992152</v>
      </c>
      <c r="BH1089" s="72">
        <f t="shared" si="606"/>
        <v>34739.14296350217</v>
      </c>
      <c r="BI1089" s="49">
        <f>VLOOKUP(A1089,'1_12'!A:O,15,0)</f>
        <v>12408.210000000003</v>
      </c>
      <c r="BJ1089" s="73">
        <f t="shared" si="607"/>
        <v>22330.932963502168</v>
      </c>
      <c r="BK1089" s="50">
        <f t="shared" si="608"/>
        <v>3.3596347350885833E-2</v>
      </c>
    </row>
    <row r="1090" spans="1:63" x14ac:dyDescent="0.3">
      <c r="A1090" s="77" t="s">
        <v>2113</v>
      </c>
      <c r="B1090" s="77" t="s">
        <v>1177</v>
      </c>
      <c r="C1090" s="77">
        <f>VLOOKUP(B1090,Площадь!D:E,2,0)</f>
        <v>31.8</v>
      </c>
      <c r="D1090" s="113"/>
      <c r="E1090">
        <v>31</v>
      </c>
      <c r="F1090">
        <v>28</v>
      </c>
      <c r="G1090">
        <v>31</v>
      </c>
      <c r="H1090">
        <v>30</v>
      </c>
      <c r="I1090">
        <v>31</v>
      </c>
      <c r="J1090">
        <v>30</v>
      </c>
      <c r="K1090">
        <v>31</v>
      </c>
      <c r="L1090">
        <v>31</v>
      </c>
      <c r="M1090">
        <v>30</v>
      </c>
      <c r="N1090">
        <v>8</v>
      </c>
      <c r="Q1090">
        <f t="shared" ref="Q1090:Q1091" si="628">SUM(E1090:P1090)</f>
        <v>281</v>
      </c>
      <c r="R1090" s="50">
        <f>VLOOKUP(B1090,'Общие показания'!A:H,8,0)</f>
        <v>0.17742920794353176</v>
      </c>
      <c r="S1090" s="50"/>
      <c r="T1090" s="50">
        <f t="shared" si="619"/>
        <v>0</v>
      </c>
      <c r="U1090" s="50">
        <f t="shared" si="620"/>
        <v>0</v>
      </c>
      <c r="V1090" s="50">
        <f t="shared" si="621"/>
        <v>0</v>
      </c>
      <c r="W1090" s="50">
        <f t="shared" si="622"/>
        <v>0.17742920794353176</v>
      </c>
      <c r="X1090" s="50">
        <f t="shared" si="623"/>
        <v>0</v>
      </c>
      <c r="Y1090" s="50"/>
      <c r="Z1090" s="50"/>
      <c r="AA1090" s="50"/>
      <c r="AB1090" s="50"/>
      <c r="AC1090" s="50"/>
      <c r="AD1090" s="50">
        <f>(S1091*$AD$1)/31*N1090</f>
        <v>0.17550586492684148</v>
      </c>
      <c r="AE1090" s="50">
        <f t="shared" si="625"/>
        <v>0</v>
      </c>
      <c r="AF1090" s="50">
        <f t="shared" si="626"/>
        <v>0</v>
      </c>
      <c r="AG1090" s="50">
        <f t="shared" si="627"/>
        <v>-0.17550586492684148</v>
      </c>
      <c r="AI1090" s="50">
        <f t="shared" si="587"/>
        <v>0</v>
      </c>
      <c r="AJ1090" s="50">
        <f t="shared" si="588"/>
        <v>0</v>
      </c>
      <c r="AK1090" s="50">
        <f t="shared" si="589"/>
        <v>0</v>
      </c>
      <c r="AL1090" s="50">
        <f t="shared" si="590"/>
        <v>0.36011568517500026</v>
      </c>
      <c r="AR1090" s="50">
        <f t="shared" si="591"/>
        <v>0.12224071824394286</v>
      </c>
      <c r="AS1090" s="50">
        <f t="shared" si="592"/>
        <v>0</v>
      </c>
      <c r="AT1090" s="50">
        <f t="shared" si="593"/>
        <v>0</v>
      </c>
      <c r="AV1090" s="49">
        <f t="shared" si="594"/>
        <v>0</v>
      </c>
      <c r="AW1090" s="49">
        <f t="shared" si="595"/>
        <v>0</v>
      </c>
      <c r="AX1090" s="49">
        <f t="shared" si="596"/>
        <v>0</v>
      </c>
      <c r="AY1090" s="49">
        <f t="shared" si="597"/>
        <v>1442.9640092916627</v>
      </c>
      <c r="AZ1090" s="49">
        <f t="shared" si="598"/>
        <v>0</v>
      </c>
      <c r="BA1090" s="49">
        <f t="shared" si="599"/>
        <v>0</v>
      </c>
      <c r="BB1090" s="49">
        <f t="shared" si="600"/>
        <v>0</v>
      </c>
      <c r="BC1090" s="49">
        <f t="shared" si="601"/>
        <v>0</v>
      </c>
      <c r="BD1090" s="49">
        <f t="shared" si="602"/>
        <v>0</v>
      </c>
      <c r="BE1090" s="49">
        <f t="shared" si="603"/>
        <v>799.25901800032671</v>
      </c>
      <c r="BF1090" s="49">
        <f t="shared" si="604"/>
        <v>0</v>
      </c>
      <c r="BG1090" s="49">
        <f t="shared" si="605"/>
        <v>0</v>
      </c>
      <c r="BH1090" s="72">
        <f t="shared" si="606"/>
        <v>2242.2230272919896</v>
      </c>
      <c r="BI1090" s="49">
        <f>VLOOKUP(A1090,'1_12'!A:O,15,0)</f>
        <v>8547.2599999999984</v>
      </c>
      <c r="BJ1090" s="73">
        <f t="shared" si="607"/>
        <v>-6305.0369727080088</v>
      </c>
      <c r="BK1090" s="50">
        <f t="shared" si="608"/>
        <v>2.1889189630223179E-3</v>
      </c>
    </row>
    <row r="1091" spans="1:63" x14ac:dyDescent="0.3">
      <c r="A1091" s="77" t="s">
        <v>2908</v>
      </c>
      <c r="B1091" s="77" t="s">
        <v>1177</v>
      </c>
      <c r="C1091" s="77">
        <f>VLOOKUP(B1091,Площадь!D:E,2,0)</f>
        <v>31.8</v>
      </c>
      <c r="D1091" s="113">
        <v>45208</v>
      </c>
      <c r="N1091">
        <f>31-N1090</f>
        <v>23</v>
      </c>
      <c r="O1091">
        <v>30</v>
      </c>
      <c r="P1091">
        <v>31</v>
      </c>
      <c r="Q1091">
        <f t="shared" si="628"/>
        <v>84</v>
      </c>
      <c r="R1091" s="50"/>
      <c r="S1091" s="50">
        <f>VLOOKUP(B1091,'Общие показания'!A:P,16,0)</f>
        <v>1.7545707920564677</v>
      </c>
      <c r="T1091" s="50">
        <f t="shared" si="619"/>
        <v>0</v>
      </c>
      <c r="U1091" s="50">
        <f t="shared" si="620"/>
        <v>0</v>
      </c>
      <c r="V1091" s="50">
        <f t="shared" si="621"/>
        <v>0</v>
      </c>
      <c r="W1091" s="50">
        <f t="shared" si="622"/>
        <v>0</v>
      </c>
      <c r="X1091" s="50">
        <f t="shared" si="623"/>
        <v>0</v>
      </c>
      <c r="Y1091" s="50"/>
      <c r="Z1091" s="50"/>
      <c r="AA1091" s="50"/>
      <c r="AB1091" s="50"/>
      <c r="AC1091" s="50"/>
      <c r="AD1091" s="50">
        <f t="shared" si="624"/>
        <v>0.50457936166466921</v>
      </c>
      <c r="AE1091" s="50">
        <f t="shared" si="625"/>
        <v>0.47341567415541941</v>
      </c>
      <c r="AF1091" s="50">
        <f t="shared" si="626"/>
        <v>0.6010698913095377</v>
      </c>
      <c r="AG1091" s="50">
        <f t="shared" si="627"/>
        <v>0.17550586492684139</v>
      </c>
      <c r="AI1091" s="50">
        <f t="shared" si="587"/>
        <v>0</v>
      </c>
      <c r="AJ1091" s="50">
        <f t="shared" si="588"/>
        <v>0</v>
      </c>
      <c r="AK1091" s="50">
        <f t="shared" si="589"/>
        <v>0</v>
      </c>
      <c r="AL1091" s="50">
        <f t="shared" si="590"/>
        <v>0</v>
      </c>
      <c r="AR1091" s="50">
        <f t="shared" si="591"/>
        <v>0.35144206495133573</v>
      </c>
      <c r="AS1091" s="50">
        <f t="shared" si="592"/>
        <v>0.42395785011418263</v>
      </c>
      <c r="AT1091" s="50">
        <f t="shared" si="593"/>
        <v>0.5821986156603004</v>
      </c>
      <c r="AV1091" s="49">
        <f t="shared" si="594"/>
        <v>0</v>
      </c>
      <c r="AW1091" s="49">
        <f t="shared" si="595"/>
        <v>0</v>
      </c>
      <c r="AX1091" s="49">
        <f t="shared" si="596"/>
        <v>0</v>
      </c>
      <c r="AY1091" s="49">
        <f t="shared" si="597"/>
        <v>0</v>
      </c>
      <c r="AZ1091" s="49">
        <f t="shared" si="598"/>
        <v>0</v>
      </c>
      <c r="BA1091" s="49">
        <f t="shared" si="599"/>
        <v>0</v>
      </c>
      <c r="BB1091" s="49">
        <f t="shared" si="600"/>
        <v>0</v>
      </c>
      <c r="BC1091" s="49">
        <f t="shared" si="601"/>
        <v>0</v>
      </c>
      <c r="BD1091" s="49">
        <f t="shared" si="602"/>
        <v>0</v>
      </c>
      <c r="BE1091" s="49">
        <f t="shared" si="603"/>
        <v>2297.8696767509391</v>
      </c>
      <c r="BF1091" s="49">
        <f t="shared" si="604"/>
        <v>2408.873593608349</v>
      </c>
      <c r="BG1091" s="49">
        <f t="shared" si="605"/>
        <v>3176.3186493695548</v>
      </c>
      <c r="BH1091" s="72">
        <f t="shared" si="606"/>
        <v>7883.0619197288424</v>
      </c>
      <c r="BI1091" s="49">
        <f>VLOOKUP(A1091,'1_12'!A:O,15,0)</f>
        <v>3744.9399999999996</v>
      </c>
      <c r="BJ1091" s="73">
        <f t="shared" si="607"/>
        <v>4138.1219197288428</v>
      </c>
      <c r="BK1091" s="50">
        <f t="shared" si="608"/>
        <v>7.6956589566442475E-3</v>
      </c>
    </row>
    <row r="1092" spans="1:63" x14ac:dyDescent="0.3">
      <c r="A1092" s="77" t="s">
        <v>2159</v>
      </c>
      <c r="B1092" s="77" t="s">
        <v>981</v>
      </c>
      <c r="C1092" s="77">
        <f>VLOOKUP(B1092,Площадь!D:E,2,0)</f>
        <v>39.1</v>
      </c>
      <c r="D1092" s="113"/>
      <c r="E1092">
        <v>31</v>
      </c>
      <c r="F1092">
        <v>28</v>
      </c>
      <c r="G1092">
        <v>31</v>
      </c>
      <c r="H1092">
        <v>30</v>
      </c>
      <c r="I1092">
        <v>31</v>
      </c>
      <c r="J1092">
        <v>30</v>
      </c>
      <c r="K1092">
        <v>31</v>
      </c>
      <c r="L1092">
        <v>31</v>
      </c>
      <c r="M1092">
        <v>30</v>
      </c>
      <c r="N1092">
        <v>31</v>
      </c>
      <c r="O1092">
        <v>30</v>
      </c>
      <c r="P1092">
        <v>31</v>
      </c>
      <c r="Q1092">
        <f>SUM(E1092:P1092)</f>
        <v>365</v>
      </c>
      <c r="R1092" s="50">
        <f>VLOOKUP(B1092,'Общие показания'!A:H,8,0)</f>
        <v>0.21815981228277018</v>
      </c>
      <c r="S1092" s="50">
        <f>VLOOKUP(B1092,'Общие показания'!A:P,16,0)</f>
        <v>11.223840187717229</v>
      </c>
      <c r="T1092" s="50">
        <f t="shared" si="619"/>
        <v>0</v>
      </c>
      <c r="U1092" s="50">
        <f t="shared" si="620"/>
        <v>0</v>
      </c>
      <c r="V1092" s="50">
        <f t="shared" si="621"/>
        <v>0</v>
      </c>
      <c r="W1092" s="50">
        <f t="shared" si="622"/>
        <v>0.21815981228277018</v>
      </c>
      <c r="X1092" s="50">
        <f t="shared" si="623"/>
        <v>0</v>
      </c>
      <c r="Y1092" s="50"/>
      <c r="Z1092" s="50"/>
      <c r="AA1092" s="50"/>
      <c r="AB1092" s="50"/>
      <c r="AC1092" s="50"/>
      <c r="AD1092" s="50">
        <f t="shared" si="624"/>
        <v>4.3504473754199573</v>
      </c>
      <c r="AE1092" s="50">
        <f t="shared" si="625"/>
        <v>3.0283998189967787</v>
      </c>
      <c r="AF1092" s="50">
        <f t="shared" si="626"/>
        <v>3.8449929933004938</v>
      </c>
      <c r="AG1092" s="50">
        <f t="shared" si="627"/>
        <v>0</v>
      </c>
      <c r="AI1092" s="50">
        <f t="shared" ref="AI1092:AI1155" si="629">(C1092*$AI$1)/31*E1092</f>
        <v>0</v>
      </c>
      <c r="AJ1092" s="50">
        <f t="shared" ref="AJ1092:AJ1155" si="630">(C1092*$AJ$1)/28*F1092</f>
        <v>0</v>
      </c>
      <c r="AK1092" s="50">
        <f t="shared" ref="AK1092:AK1155" si="631">(C1092*$AK$1)/31*G1092</f>
        <v>0</v>
      </c>
      <c r="AL1092" s="50">
        <f t="shared" ref="AL1092:AL1155" si="632">(C1092*$AL$1)/30*H1092</f>
        <v>0.4427837512686324</v>
      </c>
      <c r="AR1092" s="50">
        <f t="shared" ref="AR1092:AR1155" si="633">(C1092*$AR$1)/31*N1092</f>
        <v>0.58242128374010671</v>
      </c>
      <c r="AS1092" s="50">
        <f t="shared" ref="AS1092:AS1155" si="634">(C1092*$AS$1)/30*O1092</f>
        <v>0.52128150753033142</v>
      </c>
      <c r="AT1092" s="50">
        <f t="shared" ref="AT1092:AT1155" si="635">(C1092*$AT$1)/31*P1092</f>
        <v>0.71584798340621847</v>
      </c>
      <c r="AV1092" s="49">
        <f t="shared" ref="AV1092:AV1155" si="636">(T1092+AI1092)*$AV$1</f>
        <v>0</v>
      </c>
      <c r="AW1092" s="49">
        <f t="shared" ref="AW1092:AW1155" si="637">(U1092+AJ1092)*$AW$1</f>
        <v>0</v>
      </c>
      <c r="AX1092" s="49">
        <f t="shared" ref="AX1092:AX1155" si="638">(V1092+AK1092)*$AX$1</f>
        <v>0</v>
      </c>
      <c r="AY1092" s="49">
        <f t="shared" ref="AY1092:AY1155" si="639">(W1092+AL1092)*$AY$1</f>
        <v>1774.2104642548431</v>
      </c>
      <c r="AZ1092" s="49">
        <f t="shared" ref="AZ1092:AZ1155" si="640">(Y1092+AM1092)*$AZ$1</f>
        <v>0</v>
      </c>
      <c r="BA1092" s="49">
        <f t="shared" ref="BA1092:BA1155" si="641">(Z1092+AN1092)*$BA$1</f>
        <v>0</v>
      </c>
      <c r="BB1092" s="49">
        <f t="shared" ref="BB1092:BB1155" si="642">(AA1092+AO1092)*$BB$1</f>
        <v>0</v>
      </c>
      <c r="BC1092" s="49">
        <f t="shared" ref="BC1092:BC1155" si="643">(AB1092+AP1092)*$BC$1</f>
        <v>0</v>
      </c>
      <c r="BD1092" s="49">
        <f t="shared" ref="BD1092:BD1155" si="644">(AC1092+AQ1092)*$BD$1</f>
        <v>0</v>
      </c>
      <c r="BE1092" s="49">
        <f t="shared" ref="BE1092:BE1155" si="645">(AD1092+AR1092)*$BE$1</f>
        <v>13241.595313902912</v>
      </c>
      <c r="BF1092" s="49">
        <f t="shared" ref="BF1092:BF1155" si="646">(AE1092+AS1092)*$BF$1</f>
        <v>9528.6225656763127</v>
      </c>
      <c r="BG1092" s="49">
        <f t="shared" ref="BG1092:BG1155" si="647">(AF1092+AT1092)*$BG$1</f>
        <v>12242.939084232432</v>
      </c>
      <c r="BH1092" s="72">
        <f t="shared" ref="BH1092:BH1155" si="648">SUM(AV1092:BG1092)</f>
        <v>36787.3674280665</v>
      </c>
      <c r="BI1092" s="49">
        <f>VLOOKUP(A1092,'1_12'!A:O,15,0)</f>
        <v>15114.06</v>
      </c>
      <c r="BJ1092" s="73">
        <f t="shared" ref="BJ1092:BJ1155" si="649">BH1092-BI1092</f>
        <v>21673.307428066502</v>
      </c>
      <c r="BK1092" s="50">
        <f t="shared" ref="BK1092:BK1155" si="650">(SUM(T1092:W1092)+SUM(AD1092:AF1092)+SUM(AI1092:AL1092)+SUM(AR1092:AT1092))/12/C1092</f>
        <v>2.9207874096217577E-2</v>
      </c>
    </row>
    <row r="1093" spans="1:63" x14ac:dyDescent="0.3">
      <c r="A1093" s="77" t="s">
        <v>2091</v>
      </c>
      <c r="B1093" s="77" t="s">
        <v>853</v>
      </c>
      <c r="C1093" s="77">
        <f>VLOOKUP(B1093,Площадь!D:E,2,0)</f>
        <v>60.1</v>
      </c>
      <c r="D1093" s="113"/>
      <c r="E1093">
        <v>31</v>
      </c>
      <c r="F1093">
        <v>28</v>
      </c>
      <c r="G1093">
        <v>31</v>
      </c>
      <c r="H1093">
        <v>30</v>
      </c>
      <c r="I1093">
        <v>31</v>
      </c>
      <c r="J1093">
        <v>30</v>
      </c>
      <c r="K1093">
        <v>13</v>
      </c>
      <c r="Q1093">
        <f t="shared" ref="Q1093:Q1094" si="651">SUM(E1093:P1093)</f>
        <v>194</v>
      </c>
      <c r="R1093" s="50">
        <f>VLOOKUP(B1093,'Общие показания'!A:H,8,0)</f>
        <v>0</v>
      </c>
      <c r="S1093" s="50"/>
      <c r="T1093" s="50">
        <f t="shared" si="619"/>
        <v>0</v>
      </c>
      <c r="U1093" s="50">
        <f t="shared" si="620"/>
        <v>0</v>
      </c>
      <c r="V1093" s="50">
        <f t="shared" si="621"/>
        <v>0</v>
      </c>
      <c r="W1093" s="50">
        <f t="shared" si="622"/>
        <v>0</v>
      </c>
      <c r="X1093" s="50">
        <f t="shared" si="623"/>
        <v>0</v>
      </c>
      <c r="Y1093" s="50"/>
      <c r="Z1093" s="50"/>
      <c r="AA1093" s="50"/>
      <c r="AB1093" s="50"/>
      <c r="AC1093" s="50"/>
      <c r="AD1093" s="50">
        <f t="shared" si="624"/>
        <v>0</v>
      </c>
      <c r="AE1093" s="50">
        <f t="shared" si="625"/>
        <v>0</v>
      </c>
      <c r="AF1093" s="50">
        <f t="shared" si="626"/>
        <v>0</v>
      </c>
      <c r="AG1093" s="50">
        <f t="shared" si="627"/>
        <v>0</v>
      </c>
      <c r="AI1093" s="50">
        <f t="shared" si="629"/>
        <v>0</v>
      </c>
      <c r="AJ1093" s="50">
        <f t="shared" si="630"/>
        <v>0</v>
      </c>
      <c r="AK1093" s="50">
        <f t="shared" si="631"/>
        <v>0</v>
      </c>
      <c r="AL1093" s="50">
        <f t="shared" si="632"/>
        <v>0.68059599619551936</v>
      </c>
      <c r="AR1093" s="50">
        <f t="shared" si="633"/>
        <v>0</v>
      </c>
      <c r="AS1093" s="50">
        <f t="shared" si="634"/>
        <v>0</v>
      </c>
      <c r="AT1093" s="50">
        <f t="shared" si="635"/>
        <v>0</v>
      </c>
      <c r="AV1093" s="49">
        <f t="shared" si="636"/>
        <v>0</v>
      </c>
      <c r="AW1093" s="49">
        <f t="shared" si="637"/>
        <v>0</v>
      </c>
      <c r="AX1093" s="49">
        <f t="shared" si="638"/>
        <v>0</v>
      </c>
      <c r="AY1093" s="49">
        <f t="shared" si="639"/>
        <v>1826.9646683474045</v>
      </c>
      <c r="AZ1093" s="49">
        <f t="shared" si="640"/>
        <v>0</v>
      </c>
      <c r="BA1093" s="49">
        <f t="shared" si="641"/>
        <v>0</v>
      </c>
      <c r="BB1093" s="49">
        <f t="shared" si="642"/>
        <v>0</v>
      </c>
      <c r="BC1093" s="49">
        <f t="shared" si="643"/>
        <v>0</v>
      </c>
      <c r="BD1093" s="49">
        <f t="shared" si="644"/>
        <v>0</v>
      </c>
      <c r="BE1093" s="49">
        <f t="shared" si="645"/>
        <v>0</v>
      </c>
      <c r="BF1093" s="49">
        <f t="shared" si="646"/>
        <v>0</v>
      </c>
      <c r="BG1093" s="49">
        <f t="shared" si="647"/>
        <v>0</v>
      </c>
      <c r="BH1093" s="72">
        <f t="shared" si="648"/>
        <v>1826.9646683474045</v>
      </c>
      <c r="BI1093" s="49">
        <f>VLOOKUP(A1093,'1_12'!A:O,15,0)</f>
        <v>8826.31</v>
      </c>
      <c r="BJ1093" s="73">
        <f t="shared" si="649"/>
        <v>-6999.3453316525947</v>
      </c>
      <c r="BK1093" s="50">
        <f t="shared" si="650"/>
        <v>9.4369938463050376E-4</v>
      </c>
    </row>
    <row r="1094" spans="1:63" x14ac:dyDescent="0.3">
      <c r="A1094" s="77" t="s">
        <v>2848</v>
      </c>
      <c r="B1094" s="77" t="s">
        <v>853</v>
      </c>
      <c r="C1094" s="77">
        <f>VLOOKUP(B1094,Площадь!D:E,2,0)</f>
        <v>60.1</v>
      </c>
      <c r="D1094" s="113">
        <v>45121</v>
      </c>
      <c r="K1094">
        <f>31-K1093</f>
        <v>18</v>
      </c>
      <c r="L1094">
        <v>31</v>
      </c>
      <c r="M1094">
        <v>30</v>
      </c>
      <c r="N1094">
        <v>31</v>
      </c>
      <c r="O1094">
        <v>30</v>
      </c>
      <c r="P1094">
        <v>31</v>
      </c>
      <c r="Q1094">
        <f t="shared" si="651"/>
        <v>171</v>
      </c>
      <c r="R1094" s="50"/>
      <c r="S1094" s="50">
        <f>VLOOKUP(B1094,'Общие показания'!A:P,16,0)</f>
        <v>1.4970000000000017</v>
      </c>
      <c r="T1094" s="50">
        <f t="shared" si="619"/>
        <v>0</v>
      </c>
      <c r="U1094" s="50">
        <f t="shared" si="620"/>
        <v>0</v>
      </c>
      <c r="V1094" s="50">
        <f t="shared" si="621"/>
        <v>0</v>
      </c>
      <c r="W1094" s="50">
        <f t="shared" si="622"/>
        <v>0</v>
      </c>
      <c r="X1094" s="50">
        <f t="shared" si="623"/>
        <v>0</v>
      </c>
      <c r="Y1094" s="50"/>
      <c r="Z1094" s="50"/>
      <c r="AA1094" s="50"/>
      <c r="AB1094" s="50"/>
      <c r="AC1094" s="50"/>
      <c r="AD1094" s="50">
        <f t="shared" si="624"/>
        <v>0.58024879293370069</v>
      </c>
      <c r="AE1094" s="50">
        <f t="shared" si="625"/>
        <v>0.40391830721177041</v>
      </c>
      <c r="AF1094" s="50">
        <f t="shared" si="626"/>
        <v>0.51283289985453062</v>
      </c>
      <c r="AG1094" s="50">
        <f t="shared" si="627"/>
        <v>0</v>
      </c>
      <c r="AI1094" s="50">
        <f t="shared" si="629"/>
        <v>0</v>
      </c>
      <c r="AJ1094" s="50">
        <f t="shared" si="630"/>
        <v>0</v>
      </c>
      <c r="AK1094" s="50">
        <f t="shared" si="631"/>
        <v>0</v>
      </c>
      <c r="AL1094" s="50">
        <f t="shared" si="632"/>
        <v>0</v>
      </c>
      <c r="AR1094" s="50">
        <f t="shared" si="633"/>
        <v>0.89523066886906433</v>
      </c>
      <c r="AS1094" s="50">
        <f t="shared" si="634"/>
        <v>0.80125367270007475</v>
      </c>
      <c r="AT1094" s="50">
        <f t="shared" si="635"/>
        <v>1.1003187673328318</v>
      </c>
      <c r="AV1094" s="49">
        <f t="shared" si="636"/>
        <v>0</v>
      </c>
      <c r="AW1094" s="49">
        <f t="shared" si="637"/>
        <v>0</v>
      </c>
      <c r="AX1094" s="49">
        <f t="shared" si="638"/>
        <v>0</v>
      </c>
      <c r="AY1094" s="49">
        <f t="shared" si="639"/>
        <v>0</v>
      </c>
      <c r="AZ1094" s="49">
        <f t="shared" si="640"/>
        <v>0</v>
      </c>
      <c r="BA1094" s="49">
        <f t="shared" si="641"/>
        <v>0</v>
      </c>
      <c r="BB1094" s="49">
        <f t="shared" si="642"/>
        <v>0</v>
      </c>
      <c r="BC1094" s="49">
        <f t="shared" si="643"/>
        <v>0</v>
      </c>
      <c r="BD1094" s="49">
        <f t="shared" si="644"/>
        <v>0</v>
      </c>
      <c r="BE1094" s="49">
        <f t="shared" si="645"/>
        <v>3960.7180480848701</v>
      </c>
      <c r="BF1094" s="49">
        <f t="shared" si="646"/>
        <v>3235.115455996161</v>
      </c>
      <c r="BG1094" s="49">
        <f t="shared" si="647"/>
        <v>4330.2798093310685</v>
      </c>
      <c r="BH1094" s="72">
        <f t="shared" si="648"/>
        <v>11526.113313412099</v>
      </c>
      <c r="BI1094" s="49">
        <f>VLOOKUP(A1094,'1_12'!A:O,15,0)</f>
        <v>14405.220000000001</v>
      </c>
      <c r="BJ1094" s="73">
        <f t="shared" si="649"/>
        <v>-2879.106686587902</v>
      </c>
      <c r="BK1094" s="50">
        <f t="shared" si="650"/>
        <v>5.9536926080171557E-3</v>
      </c>
    </row>
    <row r="1095" spans="1:63" x14ac:dyDescent="0.3">
      <c r="A1095" s="77" t="s">
        <v>2227</v>
      </c>
      <c r="B1095" s="77" t="s">
        <v>334</v>
      </c>
      <c r="C1095" s="77">
        <f>VLOOKUP(B1095,Площадь!D:E,2,0)</f>
        <v>55.8</v>
      </c>
      <c r="D1095" s="113"/>
      <c r="E1095">
        <v>31</v>
      </c>
      <c r="F1095">
        <v>28</v>
      </c>
      <c r="G1095">
        <v>31</v>
      </c>
      <c r="H1095">
        <v>30</v>
      </c>
      <c r="I1095">
        <v>31</v>
      </c>
      <c r="J1095">
        <v>30</v>
      </c>
      <c r="K1095">
        <v>31</v>
      </c>
      <c r="L1095">
        <v>31</v>
      </c>
      <c r="M1095">
        <v>30</v>
      </c>
      <c r="N1095">
        <v>31</v>
      </c>
      <c r="O1095">
        <v>30</v>
      </c>
      <c r="P1095">
        <v>31</v>
      </c>
      <c r="Q1095">
        <f t="shared" ref="Q1095:Q1103" si="652">SUM(E1095:P1095)</f>
        <v>365</v>
      </c>
      <c r="R1095" s="50">
        <f>VLOOKUP(B1095,'Общие показания'!A:H,8,0)</f>
        <v>0.31133804412732929</v>
      </c>
      <c r="S1095" s="50">
        <f>VLOOKUP(B1095,'Общие показания'!A:P,16,0)</f>
        <v>2.3396619558726748</v>
      </c>
      <c r="T1095" s="50">
        <f t="shared" si="619"/>
        <v>0</v>
      </c>
      <c r="U1095" s="50">
        <f t="shared" si="620"/>
        <v>0</v>
      </c>
      <c r="V1095" s="50">
        <f t="shared" si="621"/>
        <v>0</v>
      </c>
      <c r="W1095" s="50">
        <f t="shared" si="622"/>
        <v>0.31133804412732929</v>
      </c>
      <c r="X1095" s="50">
        <f t="shared" si="623"/>
        <v>0</v>
      </c>
      <c r="Y1095" s="50"/>
      <c r="Z1095" s="50"/>
      <c r="AA1095" s="50"/>
      <c r="AB1095" s="50"/>
      <c r="AC1095" s="50"/>
      <c r="AD1095" s="50">
        <f t="shared" si="624"/>
        <v>0.90687109269740773</v>
      </c>
      <c r="AE1095" s="50">
        <f t="shared" si="625"/>
        <v>0.63128409930786211</v>
      </c>
      <c r="AF1095" s="50">
        <f t="shared" si="626"/>
        <v>0.80150676386740505</v>
      </c>
      <c r="AG1095" s="50">
        <f t="shared" si="627"/>
        <v>0</v>
      </c>
      <c r="AI1095" s="50">
        <f t="shared" si="629"/>
        <v>0</v>
      </c>
      <c r="AJ1095" s="50">
        <f t="shared" si="630"/>
        <v>0</v>
      </c>
      <c r="AK1095" s="50">
        <f t="shared" si="631"/>
        <v>0</v>
      </c>
      <c r="AL1095" s="50">
        <f t="shared" si="632"/>
        <v>0.63190110794858534</v>
      </c>
      <c r="AR1095" s="50">
        <f t="shared" si="633"/>
        <v>0.83117922334265859</v>
      </c>
      <c r="AS1095" s="50">
        <f t="shared" si="634"/>
        <v>0.7439260388796034</v>
      </c>
      <c r="AT1095" s="50">
        <f t="shared" si="635"/>
        <v>1.0215937972907159</v>
      </c>
      <c r="AV1095" s="49">
        <f t="shared" si="636"/>
        <v>0</v>
      </c>
      <c r="AW1095" s="49">
        <f t="shared" si="637"/>
        <v>0</v>
      </c>
      <c r="AX1095" s="49">
        <f t="shared" si="638"/>
        <v>0</v>
      </c>
      <c r="AY1095" s="49">
        <f t="shared" si="639"/>
        <v>2531.9934502665024</v>
      </c>
      <c r="AZ1095" s="49">
        <f t="shared" si="640"/>
        <v>0</v>
      </c>
      <c r="BA1095" s="49">
        <f t="shared" si="641"/>
        <v>0</v>
      </c>
      <c r="BB1095" s="49">
        <f t="shared" si="642"/>
        <v>0</v>
      </c>
      <c r="BC1095" s="49">
        <f t="shared" si="643"/>
        <v>0</v>
      </c>
      <c r="BD1095" s="49">
        <f t="shared" si="644"/>
        <v>0</v>
      </c>
      <c r="BE1095" s="49">
        <f t="shared" si="645"/>
        <v>4665.5527463653134</v>
      </c>
      <c r="BF1095" s="49">
        <f t="shared" si="646"/>
        <v>3691.5590865449053</v>
      </c>
      <c r="BG1095" s="49">
        <f t="shared" si="647"/>
        <v>4893.8582223504136</v>
      </c>
      <c r="BH1095" s="72">
        <f t="shared" si="648"/>
        <v>15782.963505527136</v>
      </c>
      <c r="BI1095" s="49">
        <f>VLOOKUP(A1095,'1_12'!A:O,15,0)</f>
        <v>21569.399999999998</v>
      </c>
      <c r="BJ1095" s="73">
        <f t="shared" si="649"/>
        <v>-5786.4364944728623</v>
      </c>
      <c r="BK1095" s="50">
        <f t="shared" si="650"/>
        <v>8.7807648856952913E-3</v>
      </c>
    </row>
    <row r="1096" spans="1:63" x14ac:dyDescent="0.3">
      <c r="A1096" s="77" t="s">
        <v>2096</v>
      </c>
      <c r="B1096" s="77" t="s">
        <v>893</v>
      </c>
      <c r="C1096" s="77">
        <f>VLOOKUP(B1096,Площадь!D:E,2,0)</f>
        <v>32.5</v>
      </c>
      <c r="D1096" s="113"/>
      <c r="E1096">
        <v>31</v>
      </c>
      <c r="F1096">
        <v>28</v>
      </c>
      <c r="G1096">
        <v>31</v>
      </c>
      <c r="H1096">
        <v>30</v>
      </c>
      <c r="I1096">
        <v>31</v>
      </c>
      <c r="J1096">
        <v>30</v>
      </c>
      <c r="K1096">
        <v>31</v>
      </c>
      <c r="L1096">
        <v>31</v>
      </c>
      <c r="M1096">
        <v>30</v>
      </c>
      <c r="N1096">
        <v>31</v>
      </c>
      <c r="O1096">
        <v>30</v>
      </c>
      <c r="P1096">
        <v>31</v>
      </c>
      <c r="Q1096">
        <f t="shared" si="652"/>
        <v>365</v>
      </c>
      <c r="R1096" s="50">
        <f>VLOOKUP(B1096,'Общие показания'!A:H,8,0)</f>
        <v>0.18133488233222583</v>
      </c>
      <c r="S1096" s="50">
        <f>VLOOKUP(B1096,'Общие показания'!A:P,16,0)</f>
        <v>2.1426651176677751</v>
      </c>
      <c r="T1096" s="50">
        <f t="shared" si="619"/>
        <v>0</v>
      </c>
      <c r="U1096" s="50">
        <f t="shared" si="620"/>
        <v>0</v>
      </c>
      <c r="V1096" s="50">
        <f t="shared" si="621"/>
        <v>0</v>
      </c>
      <c r="W1096" s="50">
        <f t="shared" si="622"/>
        <v>0.18133488233222583</v>
      </c>
      <c r="X1096" s="50">
        <f t="shared" si="623"/>
        <v>0</v>
      </c>
      <c r="Y1096" s="50"/>
      <c r="Z1096" s="50"/>
      <c r="AA1096" s="50"/>
      <c r="AB1096" s="50"/>
      <c r="AC1096" s="50"/>
      <c r="AD1096" s="50">
        <f t="shared" si="624"/>
        <v>0.83051359264386837</v>
      </c>
      <c r="AE1096" s="50">
        <f t="shared" si="625"/>
        <v>0.57813070624587548</v>
      </c>
      <c r="AF1096" s="50">
        <f t="shared" si="626"/>
        <v>0.73402081877803138</v>
      </c>
      <c r="AG1096" s="50">
        <f t="shared" si="627"/>
        <v>0</v>
      </c>
      <c r="AI1096" s="50">
        <f t="shared" si="629"/>
        <v>0</v>
      </c>
      <c r="AJ1096" s="50">
        <f t="shared" si="630"/>
        <v>0</v>
      </c>
      <c r="AK1096" s="50">
        <f t="shared" si="631"/>
        <v>0</v>
      </c>
      <c r="AL1096" s="50">
        <f t="shared" si="632"/>
        <v>0.36804276000589647</v>
      </c>
      <c r="AR1096" s="50">
        <f t="shared" si="633"/>
        <v>0.48410976269957717</v>
      </c>
      <c r="AS1096" s="50">
        <f t="shared" si="634"/>
        <v>0.43329025561984069</v>
      </c>
      <c r="AT1096" s="50">
        <f t="shared" si="635"/>
        <v>0.59501430845785419</v>
      </c>
      <c r="AV1096" s="49">
        <f t="shared" si="636"/>
        <v>0</v>
      </c>
      <c r="AW1096" s="49">
        <f t="shared" si="637"/>
        <v>0</v>
      </c>
      <c r="AX1096" s="49">
        <f t="shared" si="638"/>
        <v>0</v>
      </c>
      <c r="AY1096" s="49">
        <f t="shared" si="639"/>
        <v>1474.7273679867619</v>
      </c>
      <c r="AZ1096" s="49">
        <f t="shared" si="640"/>
        <v>0</v>
      </c>
      <c r="BA1096" s="49">
        <f t="shared" si="641"/>
        <v>0</v>
      </c>
      <c r="BB1096" s="49">
        <f t="shared" si="642"/>
        <v>0</v>
      </c>
      <c r="BC1096" s="49">
        <f t="shared" si="643"/>
        <v>0</v>
      </c>
      <c r="BD1096" s="49">
        <f t="shared" si="644"/>
        <v>0</v>
      </c>
      <c r="BE1096" s="49">
        <f t="shared" si="645"/>
        <v>3528.9223501497313</v>
      </c>
      <c r="BF1096" s="49">
        <f t="shared" si="646"/>
        <v>2715.0179731938538</v>
      </c>
      <c r="BG1096" s="49">
        <f t="shared" si="647"/>
        <v>3567.608734146922</v>
      </c>
      <c r="BH1096" s="72">
        <f t="shared" si="648"/>
        <v>11286.27642547727</v>
      </c>
      <c r="BI1096" s="49">
        <f>VLOOKUP(A1096,'1_12'!A:O,15,0)</f>
        <v>12562.829999999998</v>
      </c>
      <c r="BJ1096" s="73">
        <f t="shared" si="649"/>
        <v>-1276.553574522728</v>
      </c>
      <c r="BK1096" s="50">
        <f t="shared" si="650"/>
        <v>1.078065919687992E-2</v>
      </c>
    </row>
    <row r="1097" spans="1:63" x14ac:dyDescent="0.3">
      <c r="A1097" s="77" t="s">
        <v>2221</v>
      </c>
      <c r="B1097" s="77" t="s">
        <v>968</v>
      </c>
      <c r="C1097" s="77">
        <f>VLOOKUP(B1097,Площадь!D:E,2,0)</f>
        <v>33.700000000000003</v>
      </c>
      <c r="D1097" s="113"/>
      <c r="E1097">
        <v>31</v>
      </c>
      <c r="F1097">
        <v>28</v>
      </c>
      <c r="G1097">
        <v>31</v>
      </c>
      <c r="H1097">
        <v>30</v>
      </c>
      <c r="I1097">
        <v>31</v>
      </c>
      <c r="J1097">
        <v>30</v>
      </c>
      <c r="K1097">
        <v>31</v>
      </c>
      <c r="L1097">
        <v>31</v>
      </c>
      <c r="M1097">
        <v>30</v>
      </c>
      <c r="N1097">
        <v>31</v>
      </c>
      <c r="O1097">
        <v>30</v>
      </c>
      <c r="P1097">
        <v>31</v>
      </c>
      <c r="Q1097">
        <f t="shared" si="652"/>
        <v>365</v>
      </c>
      <c r="R1097" s="50">
        <f>VLOOKUP(B1097,'Общие показания'!A:H,8,0)</f>
        <v>0</v>
      </c>
      <c r="S1097" s="50">
        <f>VLOOKUP(B1097,'Общие показания'!A:P,16,0)</f>
        <v>1.2519999999999998</v>
      </c>
      <c r="T1097" s="50">
        <f t="shared" si="619"/>
        <v>0</v>
      </c>
      <c r="U1097" s="50">
        <f t="shared" si="620"/>
        <v>0</v>
      </c>
      <c r="V1097" s="50">
        <f t="shared" si="621"/>
        <v>0</v>
      </c>
      <c r="W1097" s="50">
        <f t="shared" si="622"/>
        <v>0</v>
      </c>
      <c r="X1097" s="50">
        <f t="shared" si="623"/>
        <v>0</v>
      </c>
      <c r="Y1097" s="50"/>
      <c r="Z1097" s="50"/>
      <c r="AA1097" s="50"/>
      <c r="AB1097" s="50"/>
      <c r="AC1097" s="50"/>
      <c r="AD1097" s="50">
        <f t="shared" si="624"/>
        <v>0.48528489562658145</v>
      </c>
      <c r="AE1097" s="50">
        <f t="shared" si="625"/>
        <v>0.33781277263135329</v>
      </c>
      <c r="AF1097" s="50">
        <f t="shared" si="626"/>
        <v>0.4289023317420651</v>
      </c>
      <c r="AG1097" s="50">
        <f t="shared" si="627"/>
        <v>0</v>
      </c>
      <c r="AI1097" s="50">
        <f t="shared" si="629"/>
        <v>0</v>
      </c>
      <c r="AJ1097" s="50">
        <f t="shared" si="630"/>
        <v>0</v>
      </c>
      <c r="AK1097" s="50">
        <f t="shared" si="631"/>
        <v>0</v>
      </c>
      <c r="AL1097" s="50">
        <f t="shared" si="632"/>
        <v>0.38163203114457578</v>
      </c>
      <c r="AR1097" s="50">
        <f t="shared" si="633"/>
        <v>0.50198458470694629</v>
      </c>
      <c r="AS1097" s="50">
        <f t="shared" si="634"/>
        <v>0.44928866505811182</v>
      </c>
      <c r="AT1097" s="50">
        <f t="shared" si="635"/>
        <v>0.61698406753937507</v>
      </c>
      <c r="AV1097" s="49">
        <f t="shared" si="636"/>
        <v>0</v>
      </c>
      <c r="AW1097" s="49">
        <f t="shared" si="637"/>
        <v>0</v>
      </c>
      <c r="AX1097" s="49">
        <f t="shared" si="638"/>
        <v>0</v>
      </c>
      <c r="AY1097" s="49">
        <f t="shared" si="639"/>
        <v>1024.4377591232535</v>
      </c>
      <c r="AZ1097" s="49">
        <f t="shared" si="640"/>
        <v>0</v>
      </c>
      <c r="BA1097" s="49">
        <f t="shared" si="641"/>
        <v>0</v>
      </c>
      <c r="BB1097" s="49">
        <f t="shared" si="642"/>
        <v>0</v>
      </c>
      <c r="BC1097" s="49">
        <f t="shared" si="643"/>
        <v>0</v>
      </c>
      <c r="BD1097" s="49">
        <f t="shared" si="644"/>
        <v>0</v>
      </c>
      <c r="BE1097" s="49">
        <f t="shared" si="645"/>
        <v>2650.186702228109</v>
      </c>
      <c r="BF1097" s="49">
        <f t="shared" si="646"/>
        <v>2112.8636152760928</v>
      </c>
      <c r="BG1097" s="49">
        <f t="shared" si="647"/>
        <v>2807.5356147751272</v>
      </c>
      <c r="BH1097" s="72">
        <f t="shared" si="648"/>
        <v>8595.0236914025827</v>
      </c>
      <c r="BI1097" s="49">
        <f>VLOOKUP(A1097,'1_12'!A:O,15,0)</f>
        <v>13026.69</v>
      </c>
      <c r="BJ1097" s="73">
        <f t="shared" si="649"/>
        <v>-4431.6663085974178</v>
      </c>
      <c r="BK1097" s="50">
        <f t="shared" si="650"/>
        <v>7.9176294472032838E-3</v>
      </c>
    </row>
    <row r="1098" spans="1:63" x14ac:dyDescent="0.3">
      <c r="A1098" s="77" t="s">
        <v>2330</v>
      </c>
      <c r="B1098" s="77" t="s">
        <v>876</v>
      </c>
      <c r="C1098" s="77">
        <f>VLOOKUP(B1098,Площадь!D:E,2,0)</f>
        <v>60.9</v>
      </c>
      <c r="D1098" s="113"/>
      <c r="E1098">
        <v>31</v>
      </c>
      <c r="F1098">
        <v>28</v>
      </c>
      <c r="G1098">
        <v>31</v>
      </c>
      <c r="H1098">
        <v>30</v>
      </c>
      <c r="I1098">
        <v>31</v>
      </c>
      <c r="J1098">
        <v>30</v>
      </c>
      <c r="K1098">
        <v>31</v>
      </c>
      <c r="L1098">
        <v>31</v>
      </c>
      <c r="M1098">
        <v>30</v>
      </c>
      <c r="N1098">
        <v>31</v>
      </c>
      <c r="O1098">
        <v>30</v>
      </c>
      <c r="P1098">
        <v>31</v>
      </c>
      <c r="Q1098">
        <f t="shared" si="652"/>
        <v>365</v>
      </c>
      <c r="R1098" s="50">
        <f>VLOOKUP(B1098,'Общие показания'!A:H,8,0)</f>
        <v>0</v>
      </c>
      <c r="S1098" s="50">
        <f>VLOOKUP(B1098,'Общие показания'!A:P,16,0)</f>
        <v>2.125</v>
      </c>
      <c r="T1098" s="50">
        <f t="shared" si="619"/>
        <v>0</v>
      </c>
      <c r="U1098" s="50">
        <f t="shared" si="620"/>
        <v>0</v>
      </c>
      <c r="V1098" s="50">
        <f t="shared" si="621"/>
        <v>0</v>
      </c>
      <c r="W1098" s="50">
        <f t="shared" si="622"/>
        <v>0</v>
      </c>
      <c r="X1098" s="50">
        <f t="shared" si="623"/>
        <v>0</v>
      </c>
      <c r="Y1098" s="50"/>
      <c r="Z1098" s="50"/>
      <c r="AA1098" s="50"/>
      <c r="AB1098" s="50"/>
      <c r="AC1098" s="50"/>
      <c r="AD1098" s="50">
        <f t="shared" si="624"/>
        <v>0.82366645623521217</v>
      </c>
      <c r="AE1098" s="50">
        <f t="shared" si="625"/>
        <v>0.57336433054442959</v>
      </c>
      <c r="AF1098" s="50">
        <f t="shared" si="626"/>
        <v>0.72796921322035824</v>
      </c>
      <c r="AG1098" s="50">
        <f t="shared" si="627"/>
        <v>0</v>
      </c>
      <c r="AI1098" s="50">
        <f t="shared" si="629"/>
        <v>0</v>
      </c>
      <c r="AJ1098" s="50">
        <f t="shared" si="630"/>
        <v>0</v>
      </c>
      <c r="AK1098" s="50">
        <f t="shared" si="631"/>
        <v>0</v>
      </c>
      <c r="AL1098" s="50">
        <f t="shared" si="632"/>
        <v>0.68965551028797212</v>
      </c>
      <c r="AR1098" s="50">
        <f t="shared" si="633"/>
        <v>0.90714721687397692</v>
      </c>
      <c r="AS1098" s="50">
        <f t="shared" si="634"/>
        <v>0.81191927899225536</v>
      </c>
      <c r="AT1098" s="50">
        <f t="shared" si="635"/>
        <v>1.1149652733871791</v>
      </c>
      <c r="AV1098" s="49">
        <f t="shared" si="636"/>
        <v>0</v>
      </c>
      <c r="AW1098" s="49">
        <f t="shared" si="637"/>
        <v>0</v>
      </c>
      <c r="AX1098" s="49">
        <f t="shared" si="638"/>
        <v>0</v>
      </c>
      <c r="AY1098" s="49">
        <f t="shared" si="639"/>
        <v>1851.2836655966209</v>
      </c>
      <c r="AZ1098" s="49">
        <f t="shared" si="640"/>
        <v>0</v>
      </c>
      <c r="BA1098" s="49">
        <f t="shared" si="641"/>
        <v>0</v>
      </c>
      <c r="BB1098" s="49">
        <f t="shared" si="642"/>
        <v>0</v>
      </c>
      <c r="BC1098" s="49">
        <f t="shared" si="643"/>
        <v>0</v>
      </c>
      <c r="BD1098" s="49">
        <f t="shared" si="644"/>
        <v>0</v>
      </c>
      <c r="BE1098" s="49">
        <f t="shared" si="645"/>
        <v>4646.1269915473831</v>
      </c>
      <c r="BF1098" s="49">
        <f t="shared" si="646"/>
        <v>3718.5999100958957</v>
      </c>
      <c r="BG1098" s="49">
        <f t="shared" si="647"/>
        <v>4947.0996184698097</v>
      </c>
      <c r="BH1098" s="72">
        <f t="shared" si="648"/>
        <v>15163.110185709709</v>
      </c>
      <c r="BI1098" s="49">
        <f>VLOOKUP(A1098,'1_12'!A:O,15,0)</f>
        <v>23540.76</v>
      </c>
      <c r="BJ1098" s="73">
        <f t="shared" si="649"/>
        <v>-8377.6498142902892</v>
      </c>
      <c r="BK1098" s="50">
        <f t="shared" si="650"/>
        <v>7.7294571422295896E-3</v>
      </c>
    </row>
    <row r="1099" spans="1:63" x14ac:dyDescent="0.3">
      <c r="A1099" s="77" t="s">
        <v>2416</v>
      </c>
      <c r="B1099" s="77" t="s">
        <v>897</v>
      </c>
      <c r="C1099" s="77">
        <f>VLOOKUP(B1099,Площадь!D:E,2,0)</f>
        <v>39.299999999999997</v>
      </c>
      <c r="D1099" s="113"/>
      <c r="E1099">
        <v>31</v>
      </c>
      <c r="F1099">
        <v>28</v>
      </c>
      <c r="G1099">
        <v>31</v>
      </c>
      <c r="H1099">
        <v>30</v>
      </c>
      <c r="I1099">
        <v>31</v>
      </c>
      <c r="J1099">
        <v>30</v>
      </c>
      <c r="K1099">
        <v>31</v>
      </c>
      <c r="L1099">
        <v>31</v>
      </c>
      <c r="M1099">
        <v>30</v>
      </c>
      <c r="N1099">
        <v>31</v>
      </c>
      <c r="O1099">
        <v>30</v>
      </c>
      <c r="P1099">
        <v>31</v>
      </c>
      <c r="Q1099">
        <f t="shared" si="652"/>
        <v>365</v>
      </c>
      <c r="R1099" s="50">
        <f>VLOOKUP(B1099,'Общие показания'!A:H,8,0)</f>
        <v>0.21927571925096845</v>
      </c>
      <c r="S1099" s="50">
        <f>VLOOKUP(B1099,'Общие показания'!A:P,16,0)</f>
        <v>2.3187242807490316</v>
      </c>
      <c r="T1099" s="50">
        <f t="shared" si="619"/>
        <v>0</v>
      </c>
      <c r="U1099" s="50">
        <f t="shared" si="620"/>
        <v>0</v>
      </c>
      <c r="V1099" s="50">
        <f t="shared" si="621"/>
        <v>0</v>
      </c>
      <c r="W1099" s="50">
        <f t="shared" si="622"/>
        <v>0.21927571925096845</v>
      </c>
      <c r="X1099" s="50">
        <f t="shared" si="623"/>
        <v>0</v>
      </c>
      <c r="Y1099" s="50"/>
      <c r="Z1099" s="50"/>
      <c r="AA1099" s="50"/>
      <c r="AB1099" s="50"/>
      <c r="AC1099" s="50"/>
      <c r="AD1099" s="50">
        <f t="shared" si="624"/>
        <v>0.89875548767580993</v>
      </c>
      <c r="AE1099" s="50">
        <f t="shared" si="625"/>
        <v>0.62563472703472123</v>
      </c>
      <c r="AF1099" s="50">
        <f t="shared" si="626"/>
        <v>0.79433406603850054</v>
      </c>
      <c r="AG1099" s="50">
        <f t="shared" si="627"/>
        <v>0</v>
      </c>
      <c r="AI1099" s="50">
        <f t="shared" si="629"/>
        <v>0</v>
      </c>
      <c r="AJ1099" s="50">
        <f t="shared" si="630"/>
        <v>0</v>
      </c>
      <c r="AK1099" s="50">
        <f t="shared" si="631"/>
        <v>0</v>
      </c>
      <c r="AL1099" s="50">
        <f t="shared" si="632"/>
        <v>0.44504862979174553</v>
      </c>
      <c r="AR1099" s="50">
        <f t="shared" si="633"/>
        <v>0.5854004207413348</v>
      </c>
      <c r="AS1099" s="50">
        <f t="shared" si="634"/>
        <v>0.52394790910337663</v>
      </c>
      <c r="AT1099" s="50">
        <f t="shared" si="635"/>
        <v>0.71950960991980517</v>
      </c>
      <c r="AV1099" s="49">
        <f t="shared" si="636"/>
        <v>0</v>
      </c>
      <c r="AW1099" s="49">
        <f t="shared" si="637"/>
        <v>0</v>
      </c>
      <c r="AX1099" s="49">
        <f t="shared" si="638"/>
        <v>0</v>
      </c>
      <c r="AY1099" s="49">
        <f t="shared" si="639"/>
        <v>1783.2857095962997</v>
      </c>
      <c r="AZ1099" s="49">
        <f t="shared" si="640"/>
        <v>0</v>
      </c>
      <c r="BA1099" s="49">
        <f t="shared" si="641"/>
        <v>0</v>
      </c>
      <c r="BB1099" s="49">
        <f t="shared" si="642"/>
        <v>0</v>
      </c>
      <c r="BC1099" s="49">
        <f t="shared" si="643"/>
        <v>0</v>
      </c>
      <c r="BD1099" s="49">
        <f t="shared" si="644"/>
        <v>0</v>
      </c>
      <c r="BE1099" s="49">
        <f t="shared" si="645"/>
        <v>3984.0087543186469</v>
      </c>
      <c r="BF1099" s="49">
        <f t="shared" si="646"/>
        <v>3085.8936451436643</v>
      </c>
      <c r="BG1099" s="49">
        <f t="shared" si="647"/>
        <v>4063.7014099954381</v>
      </c>
      <c r="BH1099" s="72">
        <f t="shared" si="648"/>
        <v>12916.889519054048</v>
      </c>
      <c r="BI1099" s="49">
        <f>VLOOKUP(A1099,'1_12'!A:O,15,0)</f>
        <v>15191.37</v>
      </c>
      <c r="BJ1099" s="73">
        <f t="shared" si="649"/>
        <v>-2274.4804809459529</v>
      </c>
      <c r="BK1099" s="50">
        <f t="shared" si="650"/>
        <v>1.0203364227218537E-2</v>
      </c>
    </row>
    <row r="1100" spans="1:63" x14ac:dyDescent="0.3">
      <c r="A1100" s="77" t="s">
        <v>2329</v>
      </c>
      <c r="B1100" s="77" t="s">
        <v>870</v>
      </c>
      <c r="C1100" s="77">
        <f>VLOOKUP(B1100,Площадь!D:E,2,0)</f>
        <v>32.1</v>
      </c>
      <c r="D1100" s="113"/>
      <c r="E1100">
        <v>31</v>
      </c>
      <c r="F1100">
        <v>28</v>
      </c>
      <c r="G1100">
        <v>31</v>
      </c>
      <c r="H1100">
        <v>30</v>
      </c>
      <c r="I1100">
        <v>31</v>
      </c>
      <c r="J1100">
        <v>30</v>
      </c>
      <c r="K1100">
        <v>31</v>
      </c>
      <c r="L1100">
        <v>31</v>
      </c>
      <c r="M1100">
        <v>30</v>
      </c>
      <c r="N1100">
        <v>8</v>
      </c>
      <c r="Q1100">
        <f t="shared" si="652"/>
        <v>281</v>
      </c>
      <c r="R1100" s="50">
        <f>VLOOKUP(B1100,'Общие показания'!A:H,8,0)</f>
        <v>0.17910306839582923</v>
      </c>
      <c r="S1100" s="50">
        <f>VLOOKUP(B1100,'Общие показания'!A:P,16,0)</f>
        <v>0</v>
      </c>
      <c r="T1100" s="50">
        <f t="shared" si="619"/>
        <v>0</v>
      </c>
      <c r="U1100" s="50">
        <f t="shared" si="620"/>
        <v>0</v>
      </c>
      <c r="V1100" s="50">
        <f t="shared" si="621"/>
        <v>0</v>
      </c>
      <c r="W1100" s="50">
        <f t="shared" si="622"/>
        <v>0.17910306839582923</v>
      </c>
      <c r="X1100" s="50">
        <f t="shared" si="623"/>
        <v>0</v>
      </c>
      <c r="Y1100" s="50"/>
      <c r="Z1100" s="50"/>
      <c r="AA1100" s="50"/>
      <c r="AB1100" s="50"/>
      <c r="AC1100" s="50"/>
      <c r="AD1100" s="50">
        <f t="shared" si="624"/>
        <v>0</v>
      </c>
      <c r="AE1100" s="50">
        <f t="shared" si="625"/>
        <v>0</v>
      </c>
      <c r="AF1100" s="50">
        <f t="shared" si="626"/>
        <v>0</v>
      </c>
      <c r="AG1100" s="50">
        <f t="shared" si="627"/>
        <v>0</v>
      </c>
      <c r="AI1100" s="50">
        <f t="shared" si="629"/>
        <v>0</v>
      </c>
      <c r="AJ1100" s="50">
        <f t="shared" si="630"/>
        <v>0</v>
      </c>
      <c r="AK1100" s="50">
        <f t="shared" si="631"/>
        <v>0</v>
      </c>
      <c r="AL1100" s="50">
        <f t="shared" si="632"/>
        <v>0.36351300295967004</v>
      </c>
      <c r="AR1100" s="50">
        <f t="shared" si="633"/>
        <v>0.12339393256699893</v>
      </c>
      <c r="AS1100" s="50">
        <f t="shared" si="634"/>
        <v>0</v>
      </c>
      <c r="AT1100" s="50">
        <f t="shared" si="635"/>
        <v>0</v>
      </c>
      <c r="AV1100" s="49">
        <f t="shared" si="636"/>
        <v>0</v>
      </c>
      <c r="AW1100" s="49">
        <f t="shared" si="637"/>
        <v>0</v>
      </c>
      <c r="AX1100" s="49">
        <f t="shared" si="638"/>
        <v>0</v>
      </c>
      <c r="AY1100" s="49">
        <f t="shared" si="639"/>
        <v>1456.5768773038481</v>
      </c>
      <c r="AZ1100" s="49">
        <f t="shared" si="640"/>
        <v>0</v>
      </c>
      <c r="BA1100" s="49">
        <f t="shared" si="641"/>
        <v>0</v>
      </c>
      <c r="BB1100" s="49">
        <f t="shared" si="642"/>
        <v>0</v>
      </c>
      <c r="BC1100" s="49">
        <f t="shared" si="643"/>
        <v>0</v>
      </c>
      <c r="BD1100" s="49">
        <f t="shared" si="644"/>
        <v>0</v>
      </c>
      <c r="BE1100" s="49">
        <f t="shared" si="645"/>
        <v>331.23373682554927</v>
      </c>
      <c r="BF1100" s="49">
        <f t="shared" si="646"/>
        <v>0</v>
      </c>
      <c r="BG1100" s="49">
        <f t="shared" si="647"/>
        <v>0</v>
      </c>
      <c r="BH1100" s="72">
        <f t="shared" si="648"/>
        <v>1787.8106141293974</v>
      </c>
      <c r="BI1100" s="49">
        <f>VLOOKUP(A1100,'1_12'!A:O,15,0)</f>
        <v>8627.9300000000021</v>
      </c>
      <c r="BJ1100" s="73">
        <f t="shared" si="649"/>
        <v>-6840.1193858706047</v>
      </c>
      <c r="BK1100" s="50">
        <f t="shared" si="650"/>
        <v>1.7289979333398188E-3</v>
      </c>
    </row>
    <row r="1101" spans="1:63" x14ac:dyDescent="0.3">
      <c r="A1101" s="77" t="s">
        <v>2909</v>
      </c>
      <c r="B1101" s="77" t="s">
        <v>870</v>
      </c>
      <c r="C1101" s="77">
        <f>VLOOKUP(B1101,Площадь!D:E,2,0)</f>
        <v>32.1</v>
      </c>
      <c r="D1101" s="113">
        <v>45208</v>
      </c>
      <c r="N1101">
        <f>31-N1100</f>
        <v>23</v>
      </c>
      <c r="O1101">
        <v>30</v>
      </c>
      <c r="P1101">
        <v>31</v>
      </c>
      <c r="Q1101">
        <f t="shared" si="652"/>
        <v>84</v>
      </c>
      <c r="R1101" s="50"/>
      <c r="S1101" s="50">
        <f>VLOOKUP(B1101,'Общие показания'!A:P,16,0)</f>
        <v>0</v>
      </c>
      <c r="T1101" s="50">
        <f t="shared" si="619"/>
        <v>0</v>
      </c>
      <c r="U1101" s="50">
        <f t="shared" si="620"/>
        <v>0</v>
      </c>
      <c r="V1101" s="50">
        <f t="shared" si="621"/>
        <v>0</v>
      </c>
      <c r="W1101" s="50">
        <f t="shared" si="622"/>
        <v>0</v>
      </c>
      <c r="X1101" s="50">
        <f t="shared" si="623"/>
        <v>0</v>
      </c>
      <c r="Y1101" s="50"/>
      <c r="Z1101" s="50"/>
      <c r="AA1101" s="50"/>
      <c r="AB1101" s="50"/>
      <c r="AC1101" s="50"/>
      <c r="AD1101" s="50">
        <f t="shared" si="624"/>
        <v>0</v>
      </c>
      <c r="AE1101" s="50">
        <f t="shared" si="625"/>
        <v>0</v>
      </c>
      <c r="AF1101" s="50">
        <f t="shared" si="626"/>
        <v>0</v>
      </c>
      <c r="AG1101" s="50">
        <f t="shared" si="627"/>
        <v>0</v>
      </c>
      <c r="AI1101" s="50">
        <f t="shared" si="629"/>
        <v>0</v>
      </c>
      <c r="AJ1101" s="50">
        <f t="shared" si="630"/>
        <v>0</v>
      </c>
      <c r="AK1101" s="50">
        <f t="shared" si="631"/>
        <v>0</v>
      </c>
      <c r="AL1101" s="50">
        <f t="shared" si="632"/>
        <v>0</v>
      </c>
      <c r="AR1101" s="50">
        <f t="shared" si="633"/>
        <v>0.35475755613012194</v>
      </c>
      <c r="AS1101" s="50">
        <f t="shared" si="634"/>
        <v>0.42795745247375039</v>
      </c>
      <c r="AT1101" s="50">
        <f t="shared" si="635"/>
        <v>0.58769105543068068</v>
      </c>
      <c r="AV1101" s="49">
        <f t="shared" si="636"/>
        <v>0</v>
      </c>
      <c r="AW1101" s="49">
        <f t="shared" si="637"/>
        <v>0</v>
      </c>
      <c r="AX1101" s="49">
        <f t="shared" si="638"/>
        <v>0</v>
      </c>
      <c r="AY1101" s="49">
        <f t="shared" si="639"/>
        <v>0</v>
      </c>
      <c r="AZ1101" s="49">
        <f t="shared" si="640"/>
        <v>0</v>
      </c>
      <c r="BA1101" s="49">
        <f t="shared" si="641"/>
        <v>0</v>
      </c>
      <c r="BB1101" s="49">
        <f t="shared" si="642"/>
        <v>0</v>
      </c>
      <c r="BC1101" s="49">
        <f t="shared" si="643"/>
        <v>0</v>
      </c>
      <c r="BD1101" s="49">
        <f t="shared" si="644"/>
        <v>0</v>
      </c>
      <c r="BE1101" s="49">
        <f t="shared" si="645"/>
        <v>952.29699337345414</v>
      </c>
      <c r="BF1101" s="49">
        <f t="shared" si="646"/>
        <v>1148.7918671224365</v>
      </c>
      <c r="BG1101" s="49">
        <f t="shared" si="647"/>
        <v>1577.574361555902</v>
      </c>
      <c r="BH1101" s="72">
        <f t="shared" si="648"/>
        <v>3678.6632220517931</v>
      </c>
      <c r="BI1101" s="49">
        <f>VLOOKUP(A1101,'1_12'!A:O,15,0)</f>
        <v>3780.28</v>
      </c>
      <c r="BJ1101" s="73">
        <f t="shared" si="649"/>
        <v>-101.61677794820707</v>
      </c>
      <c r="BK1101" s="50">
        <f t="shared" si="650"/>
        <v>3.5576481413150387E-3</v>
      </c>
    </row>
    <row r="1102" spans="1:63" x14ac:dyDescent="0.3">
      <c r="A1102" s="77" t="s">
        <v>2431</v>
      </c>
      <c r="B1102" s="77" t="s">
        <v>1179</v>
      </c>
      <c r="C1102" s="77">
        <f>VLOOKUP(B1102,Площадь!D:E,2,0)</f>
        <v>31.8</v>
      </c>
      <c r="D1102" s="113"/>
      <c r="E1102">
        <v>31</v>
      </c>
      <c r="F1102">
        <v>28</v>
      </c>
      <c r="G1102">
        <v>27</v>
      </c>
      <c r="Q1102">
        <f t="shared" si="652"/>
        <v>86</v>
      </c>
      <c r="R1102" s="50">
        <f>VLOOKUP(B1102,'Общие показания'!A:H,8,0)</f>
        <v>0</v>
      </c>
      <c r="S1102" s="50"/>
      <c r="T1102" s="50">
        <f t="shared" si="619"/>
        <v>0</v>
      </c>
      <c r="U1102" s="50">
        <f t="shared" si="620"/>
        <v>0</v>
      </c>
      <c r="V1102" s="50">
        <f t="shared" si="621"/>
        <v>0</v>
      </c>
      <c r="W1102" s="50">
        <f t="shared" si="622"/>
        <v>0</v>
      </c>
      <c r="X1102" s="50">
        <f t="shared" si="623"/>
        <v>0</v>
      </c>
      <c r="Y1102" s="50"/>
      <c r="Z1102" s="50"/>
      <c r="AA1102" s="50"/>
      <c r="AB1102" s="50"/>
      <c r="AC1102" s="50"/>
      <c r="AD1102" s="50">
        <f t="shared" si="624"/>
        <v>0</v>
      </c>
      <c r="AE1102" s="50">
        <f t="shared" si="625"/>
        <v>0</v>
      </c>
      <c r="AF1102" s="50">
        <f t="shared" si="626"/>
        <v>0</v>
      </c>
      <c r="AG1102" s="50">
        <f t="shared" si="627"/>
        <v>0</v>
      </c>
      <c r="AI1102" s="50">
        <f t="shared" si="629"/>
        <v>0</v>
      </c>
      <c r="AJ1102" s="50">
        <f t="shared" si="630"/>
        <v>0</v>
      </c>
      <c r="AK1102" s="50">
        <f t="shared" si="631"/>
        <v>0</v>
      </c>
      <c r="AL1102" s="50">
        <f t="shared" si="632"/>
        <v>0</v>
      </c>
      <c r="AR1102" s="50">
        <f t="shared" si="633"/>
        <v>0</v>
      </c>
      <c r="AS1102" s="50">
        <f t="shared" si="634"/>
        <v>0</v>
      </c>
      <c r="AT1102" s="50">
        <f t="shared" si="635"/>
        <v>0</v>
      </c>
      <c r="AV1102" s="49">
        <f t="shared" si="636"/>
        <v>0</v>
      </c>
      <c r="AW1102" s="49">
        <f t="shared" si="637"/>
        <v>0</v>
      </c>
      <c r="AX1102" s="49">
        <f t="shared" si="638"/>
        <v>0</v>
      </c>
      <c r="AY1102" s="49">
        <f t="shared" si="639"/>
        <v>0</v>
      </c>
      <c r="AZ1102" s="49">
        <f t="shared" si="640"/>
        <v>0</v>
      </c>
      <c r="BA1102" s="49">
        <f t="shared" si="641"/>
        <v>0</v>
      </c>
      <c r="BB1102" s="49">
        <f t="shared" si="642"/>
        <v>0</v>
      </c>
      <c r="BC1102" s="49">
        <f t="shared" si="643"/>
        <v>0</v>
      </c>
      <c r="BD1102" s="49">
        <f t="shared" si="644"/>
        <v>0</v>
      </c>
      <c r="BE1102" s="49">
        <f t="shared" si="645"/>
        <v>0</v>
      </c>
      <c r="BF1102" s="49">
        <f t="shared" si="646"/>
        <v>0</v>
      </c>
      <c r="BG1102" s="49">
        <f t="shared" si="647"/>
        <v>0</v>
      </c>
      <c r="BH1102" s="72">
        <f t="shared" si="648"/>
        <v>0</v>
      </c>
      <c r="BI1102" s="49">
        <f>VLOOKUP(A1102,'1_12'!A:O,15,0)</f>
        <v>0</v>
      </c>
      <c r="BJ1102" s="73">
        <f t="shared" si="649"/>
        <v>0</v>
      </c>
      <c r="BK1102" s="50">
        <f t="shared" si="650"/>
        <v>0</v>
      </c>
    </row>
    <row r="1103" spans="1:63" x14ac:dyDescent="0.3">
      <c r="A1103" s="77" t="s">
        <v>2596</v>
      </c>
      <c r="B1103" s="77" t="s">
        <v>1179</v>
      </c>
      <c r="C1103" s="77">
        <f>VLOOKUP(B1103,Площадь!D:E,2,0)</f>
        <v>31.8</v>
      </c>
      <c r="D1103" s="113">
        <v>45013</v>
      </c>
      <c r="G1103">
        <f>31-G1102</f>
        <v>4</v>
      </c>
      <c r="H1103">
        <v>30</v>
      </c>
      <c r="I1103">
        <v>31</v>
      </c>
      <c r="J1103">
        <v>30</v>
      </c>
      <c r="K1103">
        <v>31</v>
      </c>
      <c r="L1103">
        <v>31</v>
      </c>
      <c r="M1103">
        <v>30</v>
      </c>
      <c r="N1103">
        <v>31</v>
      </c>
      <c r="O1103">
        <v>30</v>
      </c>
      <c r="P1103">
        <v>31</v>
      </c>
      <c r="Q1103">
        <f t="shared" si="652"/>
        <v>279</v>
      </c>
      <c r="R1103" s="50"/>
      <c r="S1103" s="50">
        <f>VLOOKUP(B1103,'Общие показания'!A:P,16,0)</f>
        <v>1.6410000000000005</v>
      </c>
      <c r="T1103" s="50">
        <f t="shared" si="619"/>
        <v>0</v>
      </c>
      <c r="U1103" s="50">
        <f t="shared" si="620"/>
        <v>0</v>
      </c>
      <c r="V1103" s="50">
        <f t="shared" si="621"/>
        <v>0</v>
      </c>
      <c r="W1103" s="50">
        <f t="shared" si="622"/>
        <v>0</v>
      </c>
      <c r="X1103" s="50">
        <f t="shared" si="623"/>
        <v>0</v>
      </c>
      <c r="Y1103" s="50"/>
      <c r="Z1103" s="50"/>
      <c r="AA1103" s="50"/>
      <c r="AB1103" s="50"/>
      <c r="AC1103" s="50"/>
      <c r="AD1103" s="50">
        <f t="shared" si="624"/>
        <v>0.63606430808563941</v>
      </c>
      <c r="AE1103" s="50">
        <f t="shared" si="625"/>
        <v>0.44277217243454553</v>
      </c>
      <c r="AF1103" s="50">
        <f t="shared" si="626"/>
        <v>0.56216351947981569</v>
      </c>
      <c r="AG1103" s="50">
        <f t="shared" si="627"/>
        <v>0</v>
      </c>
      <c r="AI1103" s="50">
        <f t="shared" si="629"/>
        <v>0</v>
      </c>
      <c r="AJ1103" s="50">
        <f t="shared" si="630"/>
        <v>0</v>
      </c>
      <c r="AK1103" s="50">
        <f t="shared" si="631"/>
        <v>0</v>
      </c>
      <c r="AL1103" s="50">
        <f t="shared" si="632"/>
        <v>0.36011568517500026</v>
      </c>
      <c r="AR1103" s="50">
        <f t="shared" si="633"/>
        <v>0.47368278319527862</v>
      </c>
      <c r="AS1103" s="50">
        <f t="shared" si="634"/>
        <v>0.42395785011418263</v>
      </c>
      <c r="AT1103" s="50">
        <f t="shared" si="635"/>
        <v>0.5821986156603004</v>
      </c>
      <c r="AV1103" s="49">
        <f t="shared" si="636"/>
        <v>0</v>
      </c>
      <c r="AW1103" s="49">
        <f t="shared" si="637"/>
        <v>0</v>
      </c>
      <c r="AX1103" s="49">
        <f t="shared" si="638"/>
        <v>0</v>
      </c>
      <c r="AY1103" s="49">
        <f t="shared" si="639"/>
        <v>966.68014065636373</v>
      </c>
      <c r="AZ1103" s="49">
        <f t="shared" si="640"/>
        <v>0</v>
      </c>
      <c r="BA1103" s="49">
        <f t="shared" si="641"/>
        <v>0</v>
      </c>
      <c r="BB1103" s="49">
        <f t="shared" si="642"/>
        <v>0</v>
      </c>
      <c r="BC1103" s="49">
        <f t="shared" si="643"/>
        <v>0</v>
      </c>
      <c r="BD1103" s="49">
        <f t="shared" si="644"/>
        <v>0</v>
      </c>
      <c r="BE1103" s="49">
        <f t="shared" si="645"/>
        <v>2978.9607019508453</v>
      </c>
      <c r="BF1103" s="49">
        <f t="shared" si="646"/>
        <v>2326.615403328904</v>
      </c>
      <c r="BG1103" s="49">
        <f t="shared" si="647"/>
        <v>3071.8799410847223</v>
      </c>
      <c r="BH1103" s="72">
        <f t="shared" si="648"/>
        <v>9344.1361870208348</v>
      </c>
      <c r="BI1103" s="49">
        <f>VLOOKUP(A1103,'1_12'!A:O,15,0)</f>
        <v>12292.199999999997</v>
      </c>
      <c r="BJ1103" s="73">
        <f t="shared" si="649"/>
        <v>-2948.0638129791623</v>
      </c>
      <c r="BK1103" s="50">
        <f t="shared" si="650"/>
        <v>9.1219993033143671E-3</v>
      </c>
    </row>
    <row r="1104" spans="1:63" x14ac:dyDescent="0.3">
      <c r="A1104" s="77" t="s">
        <v>2256</v>
      </c>
      <c r="B1104" s="77" t="s">
        <v>648</v>
      </c>
      <c r="C1104" s="77">
        <f>VLOOKUP(B1104,Площадь!D:E,2,0)</f>
        <v>39.1</v>
      </c>
      <c r="D1104" s="113"/>
      <c r="E1104">
        <v>31</v>
      </c>
      <c r="F1104">
        <v>28</v>
      </c>
      <c r="G1104">
        <v>31</v>
      </c>
      <c r="H1104">
        <v>30</v>
      </c>
      <c r="I1104">
        <v>31</v>
      </c>
      <c r="J1104">
        <v>30</v>
      </c>
      <c r="K1104">
        <v>31</v>
      </c>
      <c r="L1104">
        <v>31</v>
      </c>
      <c r="M1104">
        <v>30</v>
      </c>
      <c r="N1104">
        <v>31</v>
      </c>
      <c r="O1104">
        <v>30</v>
      </c>
      <c r="P1104">
        <v>31</v>
      </c>
      <c r="Q1104">
        <f t="shared" ref="Q1104:Q1125" si="653">SUM(E1104:P1104)</f>
        <v>365</v>
      </c>
      <c r="R1104" s="50">
        <f>VLOOKUP(B1104,'Общие показания'!A:H,8,0)</f>
        <v>0.21815981228277018</v>
      </c>
      <c r="S1104" s="50">
        <f>VLOOKUP(B1104,'Общие показания'!A:P,16,0)</f>
        <v>1.2838401877172299</v>
      </c>
      <c r="T1104" s="50">
        <f t="shared" si="619"/>
        <v>0</v>
      </c>
      <c r="U1104" s="50">
        <f t="shared" si="620"/>
        <v>0</v>
      </c>
      <c r="V1104" s="50">
        <f t="shared" si="621"/>
        <v>0</v>
      </c>
      <c r="W1104" s="50">
        <f t="shared" si="622"/>
        <v>0.21815981228277018</v>
      </c>
      <c r="X1104" s="50">
        <f t="shared" si="623"/>
        <v>0</v>
      </c>
      <c r="Y1104" s="50"/>
      <c r="Z1104" s="50"/>
      <c r="AA1104" s="50"/>
      <c r="AB1104" s="50"/>
      <c r="AC1104" s="50"/>
      <c r="AD1104" s="50">
        <f t="shared" si="624"/>
        <v>0.49762639895971789</v>
      </c>
      <c r="AE1104" s="50">
        <f t="shared" si="625"/>
        <v>0.34640384459130558</v>
      </c>
      <c r="AF1104" s="50">
        <f t="shared" si="626"/>
        <v>0.43980994416620656</v>
      </c>
      <c r="AG1104" s="50">
        <f t="shared" si="627"/>
        <v>0</v>
      </c>
      <c r="AI1104" s="50">
        <f t="shared" si="629"/>
        <v>0</v>
      </c>
      <c r="AJ1104" s="50">
        <f t="shared" si="630"/>
        <v>0</v>
      </c>
      <c r="AK1104" s="50">
        <f t="shared" si="631"/>
        <v>0</v>
      </c>
      <c r="AL1104" s="50">
        <f t="shared" si="632"/>
        <v>0.4427837512686324</v>
      </c>
      <c r="AR1104" s="50">
        <f t="shared" si="633"/>
        <v>0.58242128374010671</v>
      </c>
      <c r="AS1104" s="50">
        <f t="shared" si="634"/>
        <v>0.52128150753033142</v>
      </c>
      <c r="AT1104" s="50">
        <f t="shared" si="635"/>
        <v>0.71584798340621847</v>
      </c>
      <c r="AV1104" s="49">
        <f t="shared" si="636"/>
        <v>0</v>
      </c>
      <c r="AW1104" s="49">
        <f t="shared" si="637"/>
        <v>0</v>
      </c>
      <c r="AX1104" s="49">
        <f t="shared" si="638"/>
        <v>0</v>
      </c>
      <c r="AY1104" s="49">
        <f t="shared" si="639"/>
        <v>1774.2104642548431</v>
      </c>
      <c r="AZ1104" s="49">
        <f t="shared" si="640"/>
        <v>0</v>
      </c>
      <c r="BA1104" s="49">
        <f t="shared" si="641"/>
        <v>0</v>
      </c>
      <c r="BB1104" s="49">
        <f t="shared" si="642"/>
        <v>0</v>
      </c>
      <c r="BC1104" s="49">
        <f t="shared" si="643"/>
        <v>0</v>
      </c>
      <c r="BD1104" s="49">
        <f t="shared" si="644"/>
        <v>0</v>
      </c>
      <c r="BE1104" s="49">
        <f t="shared" si="645"/>
        <v>2899.2367975321013</v>
      </c>
      <c r="BF1104" s="49">
        <f t="shared" si="646"/>
        <v>2329.1798518212377</v>
      </c>
      <c r="BG1104" s="49">
        <f t="shared" si="647"/>
        <v>3102.2019144583151</v>
      </c>
      <c r="BH1104" s="72">
        <f t="shared" si="648"/>
        <v>10104.829028066497</v>
      </c>
      <c r="BI1104" s="49">
        <f>VLOOKUP(A1104,'1_12'!A:O,15,0)</f>
        <v>15114.06</v>
      </c>
      <c r="BJ1104" s="73">
        <f t="shared" si="649"/>
        <v>-5009.2309719335026</v>
      </c>
      <c r="BK1104" s="50">
        <f t="shared" si="650"/>
        <v>8.0228783587921754E-3</v>
      </c>
    </row>
    <row r="1105" spans="1:63" x14ac:dyDescent="0.3">
      <c r="A1105" s="77" t="s">
        <v>2439</v>
      </c>
      <c r="B1105" s="77" t="s">
        <v>663</v>
      </c>
      <c r="C1105" s="77">
        <f>VLOOKUP(B1105,Площадь!D:E,2,0)</f>
        <v>60.1</v>
      </c>
      <c r="D1105" s="113"/>
      <c r="E1105">
        <v>31</v>
      </c>
      <c r="F1105">
        <v>28</v>
      </c>
      <c r="G1105">
        <v>31</v>
      </c>
      <c r="H1105">
        <v>30</v>
      </c>
      <c r="I1105">
        <v>31</v>
      </c>
      <c r="J1105">
        <v>30</v>
      </c>
      <c r="K1105">
        <v>31</v>
      </c>
      <c r="L1105">
        <v>31</v>
      </c>
      <c r="M1105">
        <v>30</v>
      </c>
      <c r="N1105">
        <v>31</v>
      </c>
      <c r="O1105">
        <v>30</v>
      </c>
      <c r="P1105">
        <v>31</v>
      </c>
      <c r="Q1105">
        <f t="shared" si="653"/>
        <v>365</v>
      </c>
      <c r="R1105" s="50">
        <f>VLOOKUP(B1105,'Общие показания'!A:H,8,0)</f>
        <v>0.335330043943593</v>
      </c>
      <c r="S1105" s="50">
        <f>VLOOKUP(B1105,'Общие показания'!A:P,16,0)</f>
        <v>1.0656699560564071</v>
      </c>
      <c r="T1105" s="50">
        <f t="shared" si="619"/>
        <v>0</v>
      </c>
      <c r="U1105" s="50">
        <f t="shared" si="620"/>
        <v>0</v>
      </c>
      <c r="V1105" s="50">
        <f t="shared" si="621"/>
        <v>0</v>
      </c>
      <c r="W1105" s="50">
        <f t="shared" si="622"/>
        <v>0.335330043943593</v>
      </c>
      <c r="X1105" s="50">
        <f t="shared" si="623"/>
        <v>0</v>
      </c>
      <c r="Y1105" s="50"/>
      <c r="Z1105" s="50"/>
      <c r="AA1105" s="50"/>
      <c r="AB1105" s="50"/>
      <c r="AC1105" s="50"/>
      <c r="AD1105" s="50">
        <f t="shared" si="624"/>
        <v>0.41306192763356009</v>
      </c>
      <c r="AE1105" s="50">
        <f t="shared" si="625"/>
        <v>0.28753747808733815</v>
      </c>
      <c r="AF1105" s="50">
        <f t="shared" si="626"/>
        <v>0.36507055033550895</v>
      </c>
      <c r="AG1105" s="50">
        <f t="shared" si="627"/>
        <v>0</v>
      </c>
      <c r="AI1105" s="50">
        <f t="shared" si="629"/>
        <v>0</v>
      </c>
      <c r="AJ1105" s="50">
        <f t="shared" si="630"/>
        <v>0</v>
      </c>
      <c r="AK1105" s="50">
        <f t="shared" si="631"/>
        <v>0</v>
      </c>
      <c r="AL1105" s="50">
        <f t="shared" si="632"/>
        <v>0.68059599619551936</v>
      </c>
      <c r="AR1105" s="50">
        <f t="shared" si="633"/>
        <v>0.89523066886906433</v>
      </c>
      <c r="AS1105" s="50">
        <f t="shared" si="634"/>
        <v>0.80125367270007475</v>
      </c>
      <c r="AT1105" s="50">
        <f t="shared" si="635"/>
        <v>1.1003187673328318</v>
      </c>
      <c r="AV1105" s="49">
        <f t="shared" si="636"/>
        <v>0</v>
      </c>
      <c r="AW1105" s="49">
        <f t="shared" si="637"/>
        <v>0</v>
      </c>
      <c r="AX1105" s="49">
        <f t="shared" si="638"/>
        <v>0</v>
      </c>
      <c r="AY1105" s="49">
        <f t="shared" si="639"/>
        <v>2727.111225107828</v>
      </c>
      <c r="AZ1105" s="49">
        <f t="shared" si="640"/>
        <v>0</v>
      </c>
      <c r="BA1105" s="49">
        <f t="shared" si="641"/>
        <v>0</v>
      </c>
      <c r="BB1105" s="49">
        <f t="shared" si="642"/>
        <v>0</v>
      </c>
      <c r="BC1105" s="49">
        <f t="shared" si="643"/>
        <v>0</v>
      </c>
      <c r="BD1105" s="49">
        <f t="shared" si="644"/>
        <v>0</v>
      </c>
      <c r="BE1105" s="49">
        <f t="shared" si="645"/>
        <v>3511.9283143477851</v>
      </c>
      <c r="BF1105" s="49">
        <f t="shared" si="646"/>
        <v>2922.7074135276998</v>
      </c>
      <c r="BG1105" s="49">
        <f t="shared" si="647"/>
        <v>3933.6324687761876</v>
      </c>
      <c r="BH1105" s="72">
        <f t="shared" si="648"/>
        <v>13095.3794217595</v>
      </c>
      <c r="BI1105" s="49">
        <f>VLOOKUP(A1105,'1_12'!A:O,15,0)</f>
        <v>23231.52</v>
      </c>
      <c r="BJ1105" s="73">
        <f t="shared" si="649"/>
        <v>-10136.1405782405</v>
      </c>
      <c r="BK1105" s="50">
        <f t="shared" si="650"/>
        <v>6.7642805117824317E-3</v>
      </c>
    </row>
    <row r="1106" spans="1:63" x14ac:dyDescent="0.3">
      <c r="A1106" s="77" t="s">
        <v>2175</v>
      </c>
      <c r="B1106" s="77" t="s">
        <v>921</v>
      </c>
      <c r="C1106" s="77">
        <f>VLOOKUP(B1106,Площадь!D:E,2,0)</f>
        <v>32.5</v>
      </c>
      <c r="D1106" s="113"/>
      <c r="E1106">
        <v>31</v>
      </c>
      <c r="F1106">
        <v>28</v>
      </c>
      <c r="G1106">
        <v>31</v>
      </c>
      <c r="H1106">
        <v>30</v>
      </c>
      <c r="I1106">
        <v>31</v>
      </c>
      <c r="J1106">
        <v>30</v>
      </c>
      <c r="K1106">
        <v>31</v>
      </c>
      <c r="L1106">
        <v>31</v>
      </c>
      <c r="M1106">
        <v>30</v>
      </c>
      <c r="N1106">
        <v>31</v>
      </c>
      <c r="O1106">
        <v>30</v>
      </c>
      <c r="P1106">
        <v>31</v>
      </c>
      <c r="Q1106">
        <f t="shared" si="653"/>
        <v>365</v>
      </c>
      <c r="R1106" s="50">
        <f>VLOOKUP(B1106,'Общие показания'!A:H,8,0)</f>
        <v>0</v>
      </c>
      <c r="S1106" s="50">
        <f>VLOOKUP(B1106,'Общие показания'!A:P,16,0)</f>
        <v>2.3860000000000001</v>
      </c>
      <c r="T1106" s="50">
        <f t="shared" si="619"/>
        <v>0</v>
      </c>
      <c r="U1106" s="50">
        <f t="shared" si="620"/>
        <v>0</v>
      </c>
      <c r="V1106" s="50">
        <f t="shared" si="621"/>
        <v>0</v>
      </c>
      <c r="W1106" s="50">
        <f t="shared" si="622"/>
        <v>0</v>
      </c>
      <c r="X1106" s="50">
        <f t="shared" si="623"/>
        <v>0</v>
      </c>
      <c r="Y1106" s="50"/>
      <c r="Z1106" s="50"/>
      <c r="AA1106" s="50"/>
      <c r="AB1106" s="50"/>
      <c r="AC1106" s="50"/>
      <c r="AD1106" s="50">
        <f t="shared" si="624"/>
        <v>0.92483207744810181</v>
      </c>
      <c r="AE1106" s="50">
        <f t="shared" si="625"/>
        <v>0.64378696126071022</v>
      </c>
      <c r="AF1106" s="50">
        <f t="shared" si="626"/>
        <v>0.8173809612911882</v>
      </c>
      <c r="AG1106" s="50">
        <f t="shared" si="627"/>
        <v>0</v>
      </c>
      <c r="AI1106" s="50">
        <f t="shared" si="629"/>
        <v>0</v>
      </c>
      <c r="AJ1106" s="50">
        <f t="shared" si="630"/>
        <v>0</v>
      </c>
      <c r="AK1106" s="50">
        <f t="shared" si="631"/>
        <v>0</v>
      </c>
      <c r="AL1106" s="50">
        <f t="shared" si="632"/>
        <v>0.36804276000589647</v>
      </c>
      <c r="AR1106" s="50">
        <f t="shared" si="633"/>
        <v>0.48410976269957717</v>
      </c>
      <c r="AS1106" s="50">
        <f t="shared" si="634"/>
        <v>0.43329025561984069</v>
      </c>
      <c r="AT1106" s="50">
        <f t="shared" si="635"/>
        <v>0.59501430845785419</v>
      </c>
      <c r="AV1106" s="49">
        <f t="shared" si="636"/>
        <v>0</v>
      </c>
      <c r="AW1106" s="49">
        <f t="shared" si="637"/>
        <v>0</v>
      </c>
      <c r="AX1106" s="49">
        <f t="shared" si="638"/>
        <v>0</v>
      </c>
      <c r="AY1106" s="49">
        <f t="shared" si="639"/>
        <v>987.95926324942832</v>
      </c>
      <c r="AZ1106" s="49">
        <f t="shared" si="640"/>
        <v>0</v>
      </c>
      <c r="BA1106" s="49">
        <f t="shared" si="641"/>
        <v>0</v>
      </c>
      <c r="BB1106" s="49">
        <f t="shared" si="642"/>
        <v>0</v>
      </c>
      <c r="BC1106" s="49">
        <f t="shared" si="643"/>
        <v>0</v>
      </c>
      <c r="BD1106" s="49">
        <f t="shared" si="644"/>
        <v>0</v>
      </c>
      <c r="BE1106" s="49">
        <f t="shared" si="645"/>
        <v>3782.1071180188237</v>
      </c>
      <c r="BF1106" s="49">
        <f t="shared" si="646"/>
        <v>2891.2629979054759</v>
      </c>
      <c r="BG1106" s="49">
        <f t="shared" si="647"/>
        <v>3791.3773663035395</v>
      </c>
      <c r="BH1106" s="72">
        <f t="shared" si="648"/>
        <v>11452.706745477268</v>
      </c>
      <c r="BI1106" s="49">
        <f>VLOOKUP(A1106,'1_12'!A:O,15,0)</f>
        <v>12562.829999999998</v>
      </c>
      <c r="BJ1106" s="73">
        <f t="shared" si="649"/>
        <v>-1110.1232545227303</v>
      </c>
      <c r="BK1106" s="50">
        <f t="shared" si="650"/>
        <v>1.0939633555854278E-2</v>
      </c>
    </row>
    <row r="1107" spans="1:63" x14ac:dyDescent="0.3">
      <c r="A1107" s="77" t="s">
        <v>2100</v>
      </c>
      <c r="B1107" s="77" t="s">
        <v>1171</v>
      </c>
      <c r="C1107" s="77">
        <f>VLOOKUP(B1107,Площадь!D:E,2,0)</f>
        <v>33.700000000000003</v>
      </c>
      <c r="D1107" s="113"/>
      <c r="E1107">
        <v>31</v>
      </c>
      <c r="F1107">
        <v>28</v>
      </c>
      <c r="G1107">
        <v>31</v>
      </c>
      <c r="H1107">
        <v>30</v>
      </c>
      <c r="I1107">
        <v>31</v>
      </c>
      <c r="J1107">
        <v>30</v>
      </c>
      <c r="K1107">
        <v>31</v>
      </c>
      <c r="L1107">
        <v>31</v>
      </c>
      <c r="M1107">
        <v>30</v>
      </c>
      <c r="N1107">
        <v>31</v>
      </c>
      <c r="O1107">
        <v>30</v>
      </c>
      <c r="P1107">
        <v>31</v>
      </c>
      <c r="Q1107">
        <f t="shared" si="653"/>
        <v>365</v>
      </c>
      <c r="R1107" s="50">
        <f>VLOOKUP(B1107,'Общие показания'!A:H,8,0)</f>
        <v>0</v>
      </c>
      <c r="S1107" s="50">
        <f>VLOOKUP(B1107,'Общие показания'!A:P,16,0)</f>
        <v>0.30999999999999961</v>
      </c>
      <c r="T1107" s="50">
        <f t="shared" si="619"/>
        <v>0</v>
      </c>
      <c r="U1107" s="50">
        <f t="shared" si="620"/>
        <v>0</v>
      </c>
      <c r="V1107" s="50">
        <f t="shared" si="621"/>
        <v>0</v>
      </c>
      <c r="W1107" s="50">
        <f t="shared" si="622"/>
        <v>0</v>
      </c>
      <c r="X1107" s="50">
        <f t="shared" si="623"/>
        <v>0</v>
      </c>
      <c r="Y1107" s="50"/>
      <c r="Z1107" s="50"/>
      <c r="AA1107" s="50"/>
      <c r="AB1107" s="50"/>
      <c r="AC1107" s="50"/>
      <c r="AD1107" s="50">
        <f t="shared" si="624"/>
        <v>0.12015840067431316</v>
      </c>
      <c r="AE1107" s="50">
        <f t="shared" si="625"/>
        <v>8.3643737632363754E-2</v>
      </c>
      <c r="AF1107" s="50">
        <f t="shared" si="626"/>
        <v>0.10619786169332272</v>
      </c>
      <c r="AG1107" s="50">
        <f t="shared" si="627"/>
        <v>0</v>
      </c>
      <c r="AI1107" s="50">
        <f t="shared" si="629"/>
        <v>0</v>
      </c>
      <c r="AJ1107" s="50">
        <f t="shared" si="630"/>
        <v>0</v>
      </c>
      <c r="AK1107" s="50">
        <f t="shared" si="631"/>
        <v>0</v>
      </c>
      <c r="AL1107" s="50">
        <f t="shared" si="632"/>
        <v>0.38163203114457578</v>
      </c>
      <c r="AR1107" s="50">
        <f t="shared" si="633"/>
        <v>0.50198458470694629</v>
      </c>
      <c r="AS1107" s="50">
        <f t="shared" si="634"/>
        <v>0.44928866505811182</v>
      </c>
      <c r="AT1107" s="50">
        <f t="shared" si="635"/>
        <v>0.61698406753937507</v>
      </c>
      <c r="AV1107" s="49">
        <f t="shared" si="636"/>
        <v>0</v>
      </c>
      <c r="AW1107" s="49">
        <f t="shared" si="637"/>
        <v>0</v>
      </c>
      <c r="AX1107" s="49">
        <f t="shared" si="638"/>
        <v>0</v>
      </c>
      <c r="AY1107" s="49">
        <f t="shared" si="639"/>
        <v>1024.4377591232535</v>
      </c>
      <c r="AZ1107" s="49">
        <f t="shared" si="640"/>
        <v>0</v>
      </c>
      <c r="BA1107" s="49">
        <f t="shared" si="641"/>
        <v>0</v>
      </c>
      <c r="BB1107" s="49">
        <f t="shared" si="642"/>
        <v>0</v>
      </c>
      <c r="BC1107" s="49">
        <f t="shared" si="643"/>
        <v>0</v>
      </c>
      <c r="BD1107" s="49">
        <f t="shared" si="644"/>
        <v>0</v>
      </c>
      <c r="BE1107" s="49">
        <f t="shared" si="645"/>
        <v>1670.0557442380377</v>
      </c>
      <c r="BF1107" s="49">
        <f t="shared" si="646"/>
        <v>1430.5824244862051</v>
      </c>
      <c r="BG1107" s="49">
        <f t="shared" si="647"/>
        <v>1941.2806435550847</v>
      </c>
      <c r="BH1107" s="72">
        <f t="shared" si="648"/>
        <v>6066.3565714025808</v>
      </c>
      <c r="BI1107" s="49">
        <f>VLOOKUP(A1107,'1_12'!A:O,15,0)</f>
        <v>13026.69</v>
      </c>
      <c r="BJ1107" s="73">
        <f t="shared" si="649"/>
        <v>-6960.3334285974197</v>
      </c>
      <c r="BK1107" s="50">
        <f t="shared" si="650"/>
        <v>5.5882525926038784E-3</v>
      </c>
    </row>
    <row r="1108" spans="1:63" x14ac:dyDescent="0.3">
      <c r="A1108" s="77" t="s">
        <v>2146</v>
      </c>
      <c r="B1108" s="77" t="s">
        <v>361</v>
      </c>
      <c r="C1108" s="77">
        <f>VLOOKUP(B1108,Площадь!D:E,2,0)</f>
        <v>55.7</v>
      </c>
      <c r="D1108" s="113"/>
      <c r="E1108">
        <v>31</v>
      </c>
      <c r="F1108">
        <v>28</v>
      </c>
      <c r="G1108">
        <v>31</v>
      </c>
      <c r="H1108">
        <v>30</v>
      </c>
      <c r="I1108">
        <v>31</v>
      </c>
      <c r="J1108">
        <v>30</v>
      </c>
      <c r="K1108">
        <v>31</v>
      </c>
      <c r="L1108">
        <v>31</v>
      </c>
      <c r="M1108">
        <v>30</v>
      </c>
      <c r="N1108">
        <v>31</v>
      </c>
      <c r="O1108">
        <v>30</v>
      </c>
      <c r="P1108">
        <v>31</v>
      </c>
      <c r="Q1108">
        <f t="shared" si="653"/>
        <v>365</v>
      </c>
      <c r="R1108" s="50">
        <f>VLOOKUP(B1108,'Общие показания'!A:H,8,0)</f>
        <v>0.31078009064323014</v>
      </c>
      <c r="S1108" s="50">
        <f>VLOOKUP(B1108,'Общие показания'!A:P,16,0)</f>
        <v>0.95421990935676959</v>
      </c>
      <c r="T1108" s="50">
        <f t="shared" si="619"/>
        <v>0</v>
      </c>
      <c r="U1108" s="50">
        <f t="shared" si="620"/>
        <v>0</v>
      </c>
      <c r="V1108" s="50">
        <f t="shared" si="621"/>
        <v>0</v>
      </c>
      <c r="W1108" s="50">
        <f t="shared" si="622"/>
        <v>0.31078009064323014</v>
      </c>
      <c r="X1108" s="50">
        <f t="shared" si="623"/>
        <v>0</v>
      </c>
      <c r="Y1108" s="50"/>
      <c r="Z1108" s="50"/>
      <c r="AA1108" s="50"/>
      <c r="AB1108" s="50"/>
      <c r="AC1108" s="50"/>
      <c r="AD1108" s="50">
        <f t="shared" si="624"/>
        <v>0.36986302645128272</v>
      </c>
      <c r="AE1108" s="50">
        <f t="shared" si="625"/>
        <v>0.25746619271553439</v>
      </c>
      <c r="AF1108" s="50">
        <f t="shared" si="626"/>
        <v>0.32689069018995254</v>
      </c>
      <c r="AG1108" s="50">
        <f t="shared" si="627"/>
        <v>0</v>
      </c>
      <c r="AI1108" s="50">
        <f t="shared" si="629"/>
        <v>0</v>
      </c>
      <c r="AJ1108" s="50">
        <f t="shared" si="630"/>
        <v>0</v>
      </c>
      <c r="AK1108" s="50">
        <f t="shared" si="631"/>
        <v>0</v>
      </c>
      <c r="AL1108" s="50">
        <f t="shared" si="632"/>
        <v>0.63076866868702874</v>
      </c>
      <c r="AR1108" s="50">
        <f t="shared" si="633"/>
        <v>0.8296896548420446</v>
      </c>
      <c r="AS1108" s="50">
        <f t="shared" si="634"/>
        <v>0.74259283809308085</v>
      </c>
      <c r="AT1108" s="50">
        <f t="shared" si="635"/>
        <v>1.0197629840339224</v>
      </c>
      <c r="AV1108" s="49">
        <f t="shared" si="636"/>
        <v>0</v>
      </c>
      <c r="AW1108" s="49">
        <f t="shared" si="637"/>
        <v>0</v>
      </c>
      <c r="AX1108" s="49">
        <f t="shared" si="638"/>
        <v>0</v>
      </c>
      <c r="AY1108" s="49">
        <f t="shared" si="639"/>
        <v>2527.4558275957738</v>
      </c>
      <c r="AZ1108" s="49">
        <f t="shared" si="640"/>
        <v>0</v>
      </c>
      <c r="BA1108" s="49">
        <f t="shared" si="641"/>
        <v>0</v>
      </c>
      <c r="BB1108" s="49">
        <f t="shared" si="642"/>
        <v>0</v>
      </c>
      <c r="BC1108" s="49">
        <f t="shared" si="643"/>
        <v>0</v>
      </c>
      <c r="BD1108" s="49">
        <f t="shared" si="644"/>
        <v>0</v>
      </c>
      <c r="BE1108" s="49">
        <f t="shared" si="645"/>
        <v>3220.0312355565561</v>
      </c>
      <c r="BF1108" s="49">
        <f t="shared" si="646"/>
        <v>2684.5184599414147</v>
      </c>
      <c r="BG1108" s="49">
        <f t="shared" si="647"/>
        <v>3614.9032569396009</v>
      </c>
      <c r="BH1108" s="72">
        <f t="shared" si="648"/>
        <v>12046.908780033345</v>
      </c>
      <c r="BI1108" s="49">
        <f>VLOOKUP(A1108,'1_12'!A:O,15,0)</f>
        <v>21530.699999999997</v>
      </c>
      <c r="BJ1108" s="73">
        <f t="shared" si="649"/>
        <v>-9483.7912199666516</v>
      </c>
      <c r="BK1108" s="50">
        <f t="shared" si="650"/>
        <v>6.7142641317415866E-3</v>
      </c>
    </row>
    <row r="1109" spans="1:63" x14ac:dyDescent="0.3">
      <c r="A1109" s="77" t="s">
        <v>2082</v>
      </c>
      <c r="B1109" s="77" t="s">
        <v>873</v>
      </c>
      <c r="C1109" s="77">
        <f>VLOOKUP(B1109,Площадь!D:E,2,0)</f>
        <v>60.9</v>
      </c>
      <c r="D1109" s="113"/>
      <c r="E1109">
        <v>31</v>
      </c>
      <c r="F1109">
        <v>28</v>
      </c>
      <c r="G1109">
        <v>31</v>
      </c>
      <c r="H1109">
        <v>30</v>
      </c>
      <c r="I1109">
        <v>31</v>
      </c>
      <c r="J1109">
        <v>30</v>
      </c>
      <c r="K1109">
        <v>31</v>
      </c>
      <c r="L1109">
        <v>31</v>
      </c>
      <c r="M1109">
        <v>30</v>
      </c>
      <c r="N1109">
        <v>31</v>
      </c>
      <c r="O1109">
        <v>30</v>
      </c>
      <c r="P1109">
        <v>31</v>
      </c>
      <c r="Q1109">
        <f t="shared" si="653"/>
        <v>365</v>
      </c>
      <c r="R1109" s="50">
        <f>VLOOKUP(B1109,'Общие показания'!A:H,8,0)</f>
        <v>0.33979367181638626</v>
      </c>
      <c r="S1109" s="50">
        <f>VLOOKUP(B1109,'Общие показания'!A:P,16,0)</f>
        <v>4.1982063281836144</v>
      </c>
      <c r="T1109" s="50">
        <f t="shared" si="619"/>
        <v>0</v>
      </c>
      <c r="U1109" s="50">
        <f t="shared" si="620"/>
        <v>0</v>
      </c>
      <c r="V1109" s="50">
        <f t="shared" si="621"/>
        <v>0</v>
      </c>
      <c r="W1109" s="50">
        <f t="shared" si="622"/>
        <v>0.33979367181638626</v>
      </c>
      <c r="X1109" s="50">
        <f t="shared" si="623"/>
        <v>0</v>
      </c>
      <c r="Y1109" s="50"/>
      <c r="Z1109" s="50"/>
      <c r="AA1109" s="50"/>
      <c r="AB1109" s="50"/>
      <c r="AC1109" s="50"/>
      <c r="AD1109" s="50">
        <f t="shared" si="624"/>
        <v>1.6272572841784658</v>
      </c>
      <c r="AE1109" s="50">
        <f t="shared" si="625"/>
        <v>1.132753769810064</v>
      </c>
      <c r="AF1109" s="50">
        <f t="shared" si="626"/>
        <v>1.4381952741950847</v>
      </c>
      <c r="AG1109" s="50">
        <f t="shared" si="627"/>
        <v>0</v>
      </c>
      <c r="AI1109" s="50">
        <f t="shared" si="629"/>
        <v>0</v>
      </c>
      <c r="AJ1109" s="50">
        <f t="shared" si="630"/>
        <v>0</v>
      </c>
      <c r="AK1109" s="50">
        <f t="shared" si="631"/>
        <v>0</v>
      </c>
      <c r="AL1109" s="50">
        <f t="shared" si="632"/>
        <v>0.68965551028797212</v>
      </c>
      <c r="AR1109" s="50">
        <f t="shared" si="633"/>
        <v>0.90714721687397692</v>
      </c>
      <c r="AS1109" s="50">
        <f t="shared" si="634"/>
        <v>0.81191927899225536</v>
      </c>
      <c r="AT1109" s="50">
        <f t="shared" si="635"/>
        <v>1.1149652733871791</v>
      </c>
      <c r="AV1109" s="49">
        <f t="shared" si="636"/>
        <v>0</v>
      </c>
      <c r="AW1109" s="49">
        <f t="shared" si="637"/>
        <v>0</v>
      </c>
      <c r="AX1109" s="49">
        <f t="shared" si="638"/>
        <v>0</v>
      </c>
      <c r="AY1109" s="49">
        <f t="shared" si="639"/>
        <v>2763.4122064736553</v>
      </c>
      <c r="AZ1109" s="49">
        <f t="shared" si="640"/>
        <v>0</v>
      </c>
      <c r="BA1109" s="49">
        <f t="shared" si="641"/>
        <v>0</v>
      </c>
      <c r="BB1109" s="49">
        <f t="shared" si="642"/>
        <v>0</v>
      </c>
      <c r="BC1109" s="49">
        <f t="shared" si="643"/>
        <v>0</v>
      </c>
      <c r="BD1109" s="49">
        <f t="shared" si="644"/>
        <v>0</v>
      </c>
      <c r="BE1109" s="49">
        <f t="shared" si="645"/>
        <v>6803.2540664451353</v>
      </c>
      <c r="BF1109" s="49">
        <f t="shared" si="646"/>
        <v>5220.2025452829939</v>
      </c>
      <c r="BG1109" s="49">
        <f t="shared" si="647"/>
        <v>6853.6020475079267</v>
      </c>
      <c r="BH1109" s="72">
        <f t="shared" si="648"/>
        <v>21640.470865709711</v>
      </c>
      <c r="BI1109" s="49">
        <f>VLOOKUP(A1109,'1_12'!A:O,15,0)</f>
        <v>23540.76</v>
      </c>
      <c r="BJ1109" s="73">
        <f t="shared" si="649"/>
        <v>-1900.2891342902876</v>
      </c>
      <c r="BK1109" s="50">
        <f t="shared" si="650"/>
        <v>1.1031318116504358E-2</v>
      </c>
    </row>
    <row r="1110" spans="1:63" x14ac:dyDescent="0.3">
      <c r="A1110" s="77" t="s">
        <v>2420</v>
      </c>
      <c r="B1110" s="77" t="s">
        <v>720</v>
      </c>
      <c r="C1110" s="77">
        <f>VLOOKUP(B1110,Площадь!D:E,2,0)</f>
        <v>39.299999999999997</v>
      </c>
      <c r="D1110" s="113"/>
      <c r="E1110">
        <v>31</v>
      </c>
      <c r="F1110">
        <v>28</v>
      </c>
      <c r="G1110">
        <v>31</v>
      </c>
      <c r="H1110">
        <v>30</v>
      </c>
      <c r="I1110">
        <v>31</v>
      </c>
      <c r="J1110">
        <v>30</v>
      </c>
      <c r="K1110">
        <v>31</v>
      </c>
      <c r="L1110">
        <v>31</v>
      </c>
      <c r="M1110">
        <v>30</v>
      </c>
      <c r="N1110">
        <v>31</v>
      </c>
      <c r="O1110">
        <v>30</v>
      </c>
      <c r="P1110">
        <v>31</v>
      </c>
      <c r="Q1110">
        <f t="shared" si="653"/>
        <v>365</v>
      </c>
      <c r="R1110" s="50">
        <f>VLOOKUP(B1110,'Общие показания'!A:H,8,0)</f>
        <v>0.20499999999999999</v>
      </c>
      <c r="S1110" s="50">
        <f>VLOOKUP(B1110,'Общие показания'!A:P,16,0)</f>
        <v>1.4149999999999991</v>
      </c>
      <c r="T1110" s="50">
        <f t="shared" si="619"/>
        <v>0</v>
      </c>
      <c r="U1110" s="50">
        <f t="shared" si="620"/>
        <v>0</v>
      </c>
      <c r="V1110" s="50">
        <f t="shared" si="621"/>
        <v>0</v>
      </c>
      <c r="W1110" s="50">
        <f t="shared" si="622"/>
        <v>0.20499999999999999</v>
      </c>
      <c r="X1110" s="50">
        <f t="shared" si="623"/>
        <v>0</v>
      </c>
      <c r="Y1110" s="50"/>
      <c r="Z1110" s="50"/>
      <c r="AA1110" s="50"/>
      <c r="AB1110" s="50"/>
      <c r="AC1110" s="50"/>
      <c r="AD1110" s="50">
        <f t="shared" si="624"/>
        <v>0.54846495791662331</v>
      </c>
      <c r="AE1110" s="50">
        <f t="shared" si="625"/>
        <v>0.38179318951546704</v>
      </c>
      <c r="AF1110" s="50">
        <f t="shared" si="626"/>
        <v>0.48474185256790886</v>
      </c>
      <c r="AG1110" s="50">
        <f t="shared" si="627"/>
        <v>0</v>
      </c>
      <c r="AI1110" s="50">
        <f t="shared" si="629"/>
        <v>0</v>
      </c>
      <c r="AJ1110" s="50">
        <f t="shared" si="630"/>
        <v>0</v>
      </c>
      <c r="AK1110" s="50">
        <f t="shared" si="631"/>
        <v>0</v>
      </c>
      <c r="AL1110" s="50">
        <f t="shared" si="632"/>
        <v>0.44504862979174553</v>
      </c>
      <c r="AR1110" s="50">
        <f t="shared" si="633"/>
        <v>0.5854004207413348</v>
      </c>
      <c r="AS1110" s="50">
        <f t="shared" si="634"/>
        <v>0.52394790910337663</v>
      </c>
      <c r="AT1110" s="50">
        <f t="shared" si="635"/>
        <v>0.71950960991980517</v>
      </c>
      <c r="AV1110" s="49">
        <f t="shared" si="636"/>
        <v>0</v>
      </c>
      <c r="AW1110" s="49">
        <f t="shared" si="637"/>
        <v>0</v>
      </c>
      <c r="AX1110" s="49">
        <f t="shared" si="638"/>
        <v>0</v>
      </c>
      <c r="AY1110" s="49">
        <f t="shared" si="639"/>
        <v>1744.9645398677701</v>
      </c>
      <c r="AZ1110" s="49">
        <f t="shared" si="640"/>
        <v>0</v>
      </c>
      <c r="BA1110" s="49">
        <f t="shared" si="641"/>
        <v>0</v>
      </c>
      <c r="BB1110" s="49">
        <f t="shared" si="642"/>
        <v>0</v>
      </c>
      <c r="BC1110" s="49">
        <f t="shared" si="643"/>
        <v>0</v>
      </c>
      <c r="BD1110" s="49">
        <f t="shared" si="644"/>
        <v>0</v>
      </c>
      <c r="BE1110" s="49">
        <f t="shared" si="645"/>
        <v>3043.7028678542761</v>
      </c>
      <c r="BF1110" s="49">
        <f t="shared" si="646"/>
        <v>2431.3351754884793</v>
      </c>
      <c r="BG1110" s="49">
        <f t="shared" si="647"/>
        <v>3232.6444558435205</v>
      </c>
      <c r="BH1110" s="72">
        <f t="shared" si="648"/>
        <v>10452.647039054045</v>
      </c>
      <c r="BI1110" s="49">
        <f>VLOOKUP(A1110,'1_12'!A:O,15,0)</f>
        <v>15191.37</v>
      </c>
      <c r="BJ1110" s="73">
        <f t="shared" si="649"/>
        <v>-4738.7229609459555</v>
      </c>
      <c r="BK1110" s="50">
        <f t="shared" si="650"/>
        <v>8.256799341722354E-3</v>
      </c>
    </row>
    <row r="1111" spans="1:63" x14ac:dyDescent="0.3">
      <c r="A1111" s="77" t="s">
        <v>2110</v>
      </c>
      <c r="B1111" s="77" t="s">
        <v>997</v>
      </c>
      <c r="C1111" s="77">
        <f>VLOOKUP(B1111,Площадь!D:E,2,0)</f>
        <v>32.1</v>
      </c>
      <c r="D1111" s="113"/>
      <c r="E1111">
        <v>31</v>
      </c>
      <c r="F1111">
        <v>28</v>
      </c>
      <c r="G1111">
        <v>31</v>
      </c>
      <c r="H1111">
        <v>30</v>
      </c>
      <c r="I1111">
        <v>31</v>
      </c>
      <c r="J1111">
        <v>30</v>
      </c>
      <c r="K1111">
        <v>31</v>
      </c>
      <c r="L1111">
        <v>31</v>
      </c>
      <c r="M1111">
        <v>30</v>
      </c>
      <c r="N1111">
        <v>31</v>
      </c>
      <c r="O1111">
        <v>30</v>
      </c>
      <c r="P1111">
        <v>31</v>
      </c>
      <c r="Q1111">
        <f t="shared" si="653"/>
        <v>365</v>
      </c>
      <c r="R1111" s="50">
        <f>VLOOKUP(B1111,'Общие показания'!A:H,8,0)</f>
        <v>0.17910306839582923</v>
      </c>
      <c r="S1111" s="50">
        <f>VLOOKUP(B1111,'Общие показания'!A:P,16,0)</f>
        <v>1.4108969316041717</v>
      </c>
      <c r="T1111" s="50">
        <f t="shared" si="619"/>
        <v>0</v>
      </c>
      <c r="U1111" s="50">
        <f t="shared" si="620"/>
        <v>0</v>
      </c>
      <c r="V1111" s="50">
        <f t="shared" si="621"/>
        <v>0</v>
      </c>
      <c r="W1111" s="50">
        <f t="shared" si="622"/>
        <v>0.17910306839582923</v>
      </c>
      <c r="X1111" s="50">
        <f t="shared" si="623"/>
        <v>0</v>
      </c>
      <c r="Y1111" s="50"/>
      <c r="Z1111" s="50"/>
      <c r="AA1111" s="50"/>
      <c r="AB1111" s="50"/>
      <c r="AC1111" s="50"/>
      <c r="AD1111" s="50">
        <f t="shared" si="624"/>
        <v>0.54687457683178486</v>
      </c>
      <c r="AE1111" s="50">
        <f t="shared" si="625"/>
        <v>0.3806861057206663</v>
      </c>
      <c r="AF1111" s="50">
        <f t="shared" si="626"/>
        <v>0.48333624905172073</v>
      </c>
      <c r="AG1111" s="50">
        <f t="shared" si="627"/>
        <v>0</v>
      </c>
      <c r="AI1111" s="50">
        <f t="shared" si="629"/>
        <v>0</v>
      </c>
      <c r="AJ1111" s="50">
        <f t="shared" si="630"/>
        <v>0</v>
      </c>
      <c r="AK1111" s="50">
        <f t="shared" si="631"/>
        <v>0</v>
      </c>
      <c r="AL1111" s="50">
        <f t="shared" si="632"/>
        <v>0.36351300295967004</v>
      </c>
      <c r="AR1111" s="50">
        <f t="shared" si="633"/>
        <v>0.47815148869712087</v>
      </c>
      <c r="AS1111" s="50">
        <f t="shared" si="634"/>
        <v>0.42795745247375039</v>
      </c>
      <c r="AT1111" s="50">
        <f t="shared" si="635"/>
        <v>0.58769105543068068</v>
      </c>
      <c r="AV1111" s="49">
        <f t="shared" si="636"/>
        <v>0</v>
      </c>
      <c r="AW1111" s="49">
        <f t="shared" si="637"/>
        <v>0</v>
      </c>
      <c r="AX1111" s="49">
        <f t="shared" si="638"/>
        <v>0</v>
      </c>
      <c r="AY1111" s="49">
        <f t="shared" si="639"/>
        <v>1456.5768773038481</v>
      </c>
      <c r="AZ1111" s="49">
        <f t="shared" si="640"/>
        <v>0</v>
      </c>
      <c r="BA1111" s="49">
        <f t="shared" si="641"/>
        <v>0</v>
      </c>
      <c r="BB1111" s="49">
        <f t="shared" si="642"/>
        <v>0</v>
      </c>
      <c r="BC1111" s="49">
        <f t="shared" si="643"/>
        <v>0</v>
      </c>
      <c r="BD1111" s="49">
        <f t="shared" si="644"/>
        <v>0</v>
      </c>
      <c r="BE1111" s="49">
        <f t="shared" si="645"/>
        <v>2751.5389692631738</v>
      </c>
      <c r="BF1111" s="49">
        <f t="shared" si="646"/>
        <v>2170.6904218747645</v>
      </c>
      <c r="BG1111" s="49">
        <f t="shared" si="647"/>
        <v>2875.0228550603792</v>
      </c>
      <c r="BH1111" s="72">
        <f t="shared" si="648"/>
        <v>9253.8291235021643</v>
      </c>
      <c r="BI1111" s="49">
        <f>VLOOKUP(A1111,'1_12'!A:O,15,0)</f>
        <v>12408.210000000003</v>
      </c>
      <c r="BJ1111" s="73">
        <f t="shared" si="649"/>
        <v>-3154.3808764978385</v>
      </c>
      <c r="BK1111" s="50">
        <f t="shared" si="650"/>
        <v>8.9494106946033831E-3</v>
      </c>
    </row>
    <row r="1112" spans="1:63" x14ac:dyDescent="0.3">
      <c r="A1112" s="77" t="s">
        <v>1536</v>
      </c>
      <c r="B1112" s="77" t="s">
        <v>969</v>
      </c>
      <c r="C1112" s="77">
        <f>VLOOKUP(B1112,Площадь!D:E,2,0)</f>
        <v>31.8</v>
      </c>
      <c r="D1112" s="113"/>
      <c r="E1112">
        <v>31</v>
      </c>
      <c r="F1112">
        <v>28</v>
      </c>
      <c r="G1112">
        <v>31</v>
      </c>
      <c r="H1112">
        <v>30</v>
      </c>
      <c r="I1112">
        <v>31</v>
      </c>
      <c r="J1112">
        <v>30</v>
      </c>
      <c r="K1112">
        <v>31</v>
      </c>
      <c r="L1112">
        <v>31</v>
      </c>
      <c r="M1112">
        <v>30</v>
      </c>
      <c r="N1112">
        <v>31</v>
      </c>
      <c r="O1112">
        <v>30</v>
      </c>
      <c r="P1112">
        <v>31</v>
      </c>
      <c r="Q1112">
        <f t="shared" si="653"/>
        <v>365</v>
      </c>
      <c r="R1112" s="50">
        <f>VLOOKUP(B1112,'Общие показания'!A:H,8,0)</f>
        <v>0.17742920794353176</v>
      </c>
      <c r="S1112" s="50">
        <f>VLOOKUP(B1112,'Общие показания'!A:P,16,0)</f>
        <v>2.6095707920564681</v>
      </c>
      <c r="T1112" s="50">
        <f t="shared" si="619"/>
        <v>0</v>
      </c>
      <c r="U1112" s="50">
        <f t="shared" si="620"/>
        <v>0</v>
      </c>
      <c r="V1112" s="50">
        <f t="shared" si="621"/>
        <v>0</v>
      </c>
      <c r="W1112" s="50">
        <f t="shared" si="622"/>
        <v>0.17742920794353176</v>
      </c>
      <c r="X1112" s="50">
        <f t="shared" si="623"/>
        <v>0</v>
      </c>
      <c r="Y1112" s="50"/>
      <c r="Z1112" s="50"/>
      <c r="AA1112" s="50"/>
      <c r="AB1112" s="50"/>
      <c r="AC1112" s="50"/>
      <c r="AD1112" s="50">
        <f t="shared" si="624"/>
        <v>1.0114898478061491</v>
      </c>
      <c r="AE1112" s="50">
        <f t="shared" si="625"/>
        <v>0.70411049891564892</v>
      </c>
      <c r="AF1112" s="50">
        <f t="shared" si="626"/>
        <v>0.89397044533467018</v>
      </c>
      <c r="AG1112" s="50">
        <f t="shared" si="627"/>
        <v>0</v>
      </c>
      <c r="AI1112" s="50">
        <f t="shared" si="629"/>
        <v>0</v>
      </c>
      <c r="AJ1112" s="50">
        <f t="shared" si="630"/>
        <v>0</v>
      </c>
      <c r="AK1112" s="50">
        <f t="shared" si="631"/>
        <v>0</v>
      </c>
      <c r="AL1112" s="50">
        <f t="shared" si="632"/>
        <v>0.36011568517500026</v>
      </c>
      <c r="AR1112" s="50">
        <f t="shared" si="633"/>
        <v>0.47368278319527862</v>
      </c>
      <c r="AS1112" s="50">
        <f t="shared" si="634"/>
        <v>0.42395785011418263</v>
      </c>
      <c r="AT1112" s="50">
        <f t="shared" si="635"/>
        <v>0.5821986156603004</v>
      </c>
      <c r="AV1112" s="49">
        <f t="shared" si="636"/>
        <v>0</v>
      </c>
      <c r="AW1112" s="49">
        <f t="shared" si="637"/>
        <v>0</v>
      </c>
      <c r="AX1112" s="49">
        <f t="shared" si="638"/>
        <v>0</v>
      </c>
      <c r="AY1112" s="49">
        <f t="shared" si="639"/>
        <v>1442.9640092916627</v>
      </c>
      <c r="AZ1112" s="49">
        <f t="shared" si="640"/>
        <v>0</v>
      </c>
      <c r="BA1112" s="49">
        <f t="shared" si="641"/>
        <v>0</v>
      </c>
      <c r="BB1112" s="49">
        <f t="shared" si="642"/>
        <v>0</v>
      </c>
      <c r="BC1112" s="49">
        <f t="shared" si="643"/>
        <v>0</v>
      </c>
      <c r="BD1112" s="49">
        <f t="shared" si="644"/>
        <v>0</v>
      </c>
      <c r="BE1112" s="49">
        <f t="shared" si="645"/>
        <v>3986.7380037549929</v>
      </c>
      <c r="BF1112" s="49">
        <f t="shared" si="646"/>
        <v>3028.1415534017187</v>
      </c>
      <c r="BG1112" s="49">
        <f t="shared" si="647"/>
        <v>3962.5691805724591</v>
      </c>
      <c r="BH1112" s="72">
        <f t="shared" si="648"/>
        <v>12420.412747020833</v>
      </c>
      <c r="BI1112" s="49">
        <f>VLOOKUP(A1112,'1_12'!A:O,15,0)</f>
        <v>12292.199999999997</v>
      </c>
      <c r="BJ1112" s="73">
        <f t="shared" si="649"/>
        <v>128.2127470208361</v>
      </c>
      <c r="BK1112" s="50">
        <f t="shared" si="650"/>
        <v>1.2125143957402416E-2</v>
      </c>
    </row>
    <row r="1113" spans="1:63" x14ac:dyDescent="0.3">
      <c r="A1113" s="77" t="s">
        <v>2169</v>
      </c>
      <c r="B1113" s="77" t="s">
        <v>854</v>
      </c>
      <c r="C1113" s="77">
        <f>VLOOKUP(B1113,Площадь!D:E,2,0)</f>
        <v>39.1</v>
      </c>
      <c r="D1113" s="113"/>
      <c r="E1113">
        <v>31</v>
      </c>
      <c r="F1113">
        <v>28</v>
      </c>
      <c r="G1113">
        <v>31</v>
      </c>
      <c r="H1113">
        <v>30</v>
      </c>
      <c r="I1113">
        <v>31</v>
      </c>
      <c r="J1113">
        <v>30</v>
      </c>
      <c r="K1113">
        <v>31</v>
      </c>
      <c r="L1113">
        <v>31</v>
      </c>
      <c r="M1113">
        <v>30</v>
      </c>
      <c r="N1113">
        <v>31</v>
      </c>
      <c r="O1113">
        <v>30</v>
      </c>
      <c r="P1113">
        <v>31</v>
      </c>
      <c r="Q1113">
        <f t="shared" si="653"/>
        <v>365</v>
      </c>
      <c r="R1113" s="50">
        <f>VLOOKUP(B1113,'Общие показания'!A:H,8,0)</f>
        <v>0.21815981228277018</v>
      </c>
      <c r="S1113" s="50">
        <f>VLOOKUP(B1113,'Общие показания'!A:P,16,0)</f>
        <v>1.6178401877172295</v>
      </c>
      <c r="T1113" s="50">
        <f t="shared" si="619"/>
        <v>0</v>
      </c>
      <c r="U1113" s="50">
        <f t="shared" si="620"/>
        <v>0</v>
      </c>
      <c r="V1113" s="50">
        <f t="shared" si="621"/>
        <v>0</v>
      </c>
      <c r="W1113" s="50">
        <f t="shared" si="622"/>
        <v>0.21815981228277018</v>
      </c>
      <c r="X1113" s="50">
        <f t="shared" si="623"/>
        <v>0</v>
      </c>
      <c r="Y1113" s="50"/>
      <c r="Z1113" s="50"/>
      <c r="AA1113" s="50"/>
      <c r="AB1113" s="50"/>
      <c r="AC1113" s="50"/>
      <c r="AD1113" s="50">
        <f t="shared" si="624"/>
        <v>0.6270873854926875</v>
      </c>
      <c r="AE1113" s="50">
        <f t="shared" si="625"/>
        <v>0.43652322642746527</v>
      </c>
      <c r="AF1113" s="50">
        <f t="shared" si="626"/>
        <v>0.55422957579707688</v>
      </c>
      <c r="AG1113" s="50">
        <f t="shared" si="627"/>
        <v>0</v>
      </c>
      <c r="AI1113" s="50">
        <f t="shared" si="629"/>
        <v>0</v>
      </c>
      <c r="AJ1113" s="50">
        <f t="shared" si="630"/>
        <v>0</v>
      </c>
      <c r="AK1113" s="50">
        <f t="shared" si="631"/>
        <v>0</v>
      </c>
      <c r="AL1113" s="50">
        <f t="shared" si="632"/>
        <v>0.4427837512686324</v>
      </c>
      <c r="AR1113" s="50">
        <f t="shared" si="633"/>
        <v>0.58242128374010671</v>
      </c>
      <c r="AS1113" s="50">
        <f t="shared" si="634"/>
        <v>0.52128150753033142</v>
      </c>
      <c r="AT1113" s="50">
        <f t="shared" si="635"/>
        <v>0.71584798340621847</v>
      </c>
      <c r="AV1113" s="49">
        <f t="shared" si="636"/>
        <v>0</v>
      </c>
      <c r="AW1113" s="49">
        <f t="shared" si="637"/>
        <v>0</v>
      </c>
      <c r="AX1113" s="49">
        <f t="shared" si="638"/>
        <v>0</v>
      </c>
      <c r="AY1113" s="49">
        <f t="shared" si="639"/>
        <v>1774.2104642548431</v>
      </c>
      <c r="AZ1113" s="49">
        <f t="shared" si="640"/>
        <v>0</v>
      </c>
      <c r="BA1113" s="49">
        <f t="shared" si="641"/>
        <v>0</v>
      </c>
      <c r="BB1113" s="49">
        <f t="shared" si="642"/>
        <v>0</v>
      </c>
      <c r="BC1113" s="49">
        <f t="shared" si="643"/>
        <v>0</v>
      </c>
      <c r="BD1113" s="49">
        <f t="shared" si="644"/>
        <v>0</v>
      </c>
      <c r="BE1113" s="49">
        <f t="shared" si="645"/>
        <v>3246.7566913417431</v>
      </c>
      <c r="BF1113" s="49">
        <f t="shared" si="646"/>
        <v>2571.0927156469511</v>
      </c>
      <c r="BG1113" s="49">
        <f t="shared" si="647"/>
        <v>3409.3453968229583</v>
      </c>
      <c r="BH1113" s="72">
        <f t="shared" si="648"/>
        <v>11001.405268066495</v>
      </c>
      <c r="BI1113" s="49">
        <f>VLOOKUP(A1113,'1_12'!A:O,15,0)</f>
        <v>15114.06</v>
      </c>
      <c r="BJ1113" s="73">
        <f t="shared" si="649"/>
        <v>-4112.6547319335041</v>
      </c>
      <c r="BK1113" s="50">
        <f t="shared" si="650"/>
        <v>8.7347283161664287E-3</v>
      </c>
    </row>
    <row r="1114" spans="1:63" x14ac:dyDescent="0.3">
      <c r="A1114" s="77" t="s">
        <v>2248</v>
      </c>
      <c r="B1114" s="77" t="s">
        <v>932</v>
      </c>
      <c r="C1114" s="77">
        <f>VLOOKUP(B1114,Площадь!D:E,2,0)</f>
        <v>60.1</v>
      </c>
      <c r="D1114" s="113"/>
      <c r="E1114">
        <v>31</v>
      </c>
      <c r="F1114">
        <v>28</v>
      </c>
      <c r="G1114">
        <v>31</v>
      </c>
      <c r="H1114">
        <v>30</v>
      </c>
      <c r="I1114">
        <v>31</v>
      </c>
      <c r="J1114">
        <v>30</v>
      </c>
      <c r="K1114">
        <v>31</v>
      </c>
      <c r="L1114">
        <v>31</v>
      </c>
      <c r="M1114">
        <v>30</v>
      </c>
      <c r="N1114">
        <v>31</v>
      </c>
      <c r="O1114">
        <v>30</v>
      </c>
      <c r="P1114">
        <v>31</v>
      </c>
      <c r="Q1114">
        <f t="shared" si="653"/>
        <v>365</v>
      </c>
      <c r="R1114" s="50">
        <f>VLOOKUP(B1114,'Общие показания'!A:H,8,0)</f>
        <v>0.335330043943593</v>
      </c>
      <c r="S1114" s="50">
        <f>VLOOKUP(B1114,'Общие показания'!A:P,16,0)</f>
        <v>3.2586699560564067</v>
      </c>
      <c r="T1114" s="50">
        <f t="shared" si="619"/>
        <v>0</v>
      </c>
      <c r="U1114" s="50">
        <f t="shared" si="620"/>
        <v>0</v>
      </c>
      <c r="V1114" s="50">
        <f t="shared" si="621"/>
        <v>0</v>
      </c>
      <c r="W1114" s="50">
        <f t="shared" si="622"/>
        <v>0.335330043943593</v>
      </c>
      <c r="X1114" s="50">
        <f t="shared" si="623"/>
        <v>0</v>
      </c>
      <c r="Y1114" s="50"/>
      <c r="Z1114" s="50"/>
      <c r="AA1114" s="50"/>
      <c r="AB1114" s="50"/>
      <c r="AC1114" s="50"/>
      <c r="AD1114" s="50">
        <f t="shared" si="624"/>
        <v>1.2630857104682989</v>
      </c>
      <c r="AE1114" s="50">
        <f t="shared" si="625"/>
        <v>0.87924946720918951</v>
      </c>
      <c r="AF1114" s="50">
        <f t="shared" si="626"/>
        <v>1.1163347783789186</v>
      </c>
      <c r="AG1114" s="50">
        <f t="shared" si="627"/>
        <v>0</v>
      </c>
      <c r="AI1114" s="50">
        <f t="shared" si="629"/>
        <v>0</v>
      </c>
      <c r="AJ1114" s="50">
        <f t="shared" si="630"/>
        <v>0</v>
      </c>
      <c r="AK1114" s="50">
        <f t="shared" si="631"/>
        <v>0</v>
      </c>
      <c r="AL1114" s="50">
        <f t="shared" si="632"/>
        <v>0.68059599619551936</v>
      </c>
      <c r="AR1114" s="50">
        <f t="shared" si="633"/>
        <v>0.89523066886906433</v>
      </c>
      <c r="AS1114" s="50">
        <f t="shared" si="634"/>
        <v>0.80125367270007475</v>
      </c>
      <c r="AT1114" s="50">
        <f t="shared" si="635"/>
        <v>1.1003187673328318</v>
      </c>
      <c r="AV1114" s="49">
        <f t="shared" si="636"/>
        <v>0</v>
      </c>
      <c r="AW1114" s="49">
        <f t="shared" si="637"/>
        <v>0</v>
      </c>
      <c r="AX1114" s="49">
        <f t="shared" si="638"/>
        <v>0</v>
      </c>
      <c r="AY1114" s="49">
        <f t="shared" si="639"/>
        <v>2727.111225107828</v>
      </c>
      <c r="AZ1114" s="49">
        <f t="shared" si="640"/>
        <v>0</v>
      </c>
      <c r="BA1114" s="49">
        <f t="shared" si="641"/>
        <v>0</v>
      </c>
      <c r="BB1114" s="49">
        <f t="shared" si="642"/>
        <v>0</v>
      </c>
      <c r="BC1114" s="49">
        <f t="shared" si="643"/>
        <v>0</v>
      </c>
      <c r="BD1114" s="49">
        <f t="shared" si="644"/>
        <v>0</v>
      </c>
      <c r="BE1114" s="49">
        <f t="shared" si="645"/>
        <v>5793.6981560380455</v>
      </c>
      <c r="BF1114" s="49">
        <f t="shared" si="646"/>
        <v>4511.0754086468332</v>
      </c>
      <c r="BG1114" s="49">
        <f t="shared" si="647"/>
        <v>5950.2961119667943</v>
      </c>
      <c r="BH1114" s="72">
        <f t="shared" si="648"/>
        <v>18982.180901759501</v>
      </c>
      <c r="BI1114" s="49">
        <f>VLOOKUP(A1114,'1_12'!A:O,15,0)</f>
        <v>23231.52</v>
      </c>
      <c r="BJ1114" s="73">
        <f t="shared" si="649"/>
        <v>-4249.3390982404999</v>
      </c>
      <c r="BK1114" s="50">
        <f t="shared" si="650"/>
        <v>9.8050459027974064E-3</v>
      </c>
    </row>
    <row r="1115" spans="1:63" x14ac:dyDescent="0.3">
      <c r="A1115" s="77" t="s">
        <v>2257</v>
      </c>
      <c r="B1115" s="77" t="s">
        <v>713</v>
      </c>
      <c r="C1115" s="77">
        <f>VLOOKUP(B1115,Площадь!D:E,2,0)</f>
        <v>32.5</v>
      </c>
      <c r="D1115" s="113"/>
      <c r="E1115">
        <v>31</v>
      </c>
      <c r="F1115">
        <v>28</v>
      </c>
      <c r="G1115">
        <v>31</v>
      </c>
      <c r="H1115">
        <v>30</v>
      </c>
      <c r="I1115">
        <v>31</v>
      </c>
      <c r="J1115">
        <v>30</v>
      </c>
      <c r="K1115">
        <v>31</v>
      </c>
      <c r="L1115">
        <v>31</v>
      </c>
      <c r="M1115">
        <v>30</v>
      </c>
      <c r="N1115">
        <v>31</v>
      </c>
      <c r="O1115">
        <v>30</v>
      </c>
      <c r="P1115">
        <v>31</v>
      </c>
      <c r="Q1115">
        <f t="shared" si="653"/>
        <v>365</v>
      </c>
      <c r="R1115" s="50">
        <f>VLOOKUP(B1115,'Общие показания'!A:H,8,0)</f>
        <v>0.18133488233222583</v>
      </c>
      <c r="S1115" s="50">
        <f>VLOOKUP(B1115,'Общие показания'!A:P,16,0)</f>
        <v>1.5516651176677749</v>
      </c>
      <c r="T1115" s="50">
        <f t="shared" si="619"/>
        <v>0</v>
      </c>
      <c r="U1115" s="50">
        <f t="shared" si="620"/>
        <v>0</v>
      </c>
      <c r="V1115" s="50">
        <f t="shared" si="621"/>
        <v>0</v>
      </c>
      <c r="W1115" s="50">
        <f t="shared" si="622"/>
        <v>0.18133488233222583</v>
      </c>
      <c r="X1115" s="50">
        <f t="shared" si="623"/>
        <v>0</v>
      </c>
      <c r="Y1115" s="50"/>
      <c r="Z1115" s="50"/>
      <c r="AA1115" s="50"/>
      <c r="AB1115" s="50"/>
      <c r="AC1115" s="50"/>
      <c r="AD1115" s="50">
        <f t="shared" si="624"/>
        <v>0.60143741587445165</v>
      </c>
      <c r="AE1115" s="50">
        <f t="shared" si="625"/>
        <v>0.41866796772740111</v>
      </c>
      <c r="AF1115" s="50">
        <f t="shared" si="626"/>
        <v>0.53155973406592227</v>
      </c>
      <c r="AG1115" s="50">
        <f t="shared" si="627"/>
        <v>0</v>
      </c>
      <c r="AI1115" s="50">
        <f t="shared" si="629"/>
        <v>0</v>
      </c>
      <c r="AJ1115" s="50">
        <f t="shared" si="630"/>
        <v>0</v>
      </c>
      <c r="AK1115" s="50">
        <f t="shared" si="631"/>
        <v>0</v>
      </c>
      <c r="AL1115" s="50">
        <f t="shared" si="632"/>
        <v>0.36804276000589647</v>
      </c>
      <c r="AR1115" s="50">
        <f t="shared" si="633"/>
        <v>0.48410976269957717</v>
      </c>
      <c r="AS1115" s="50">
        <f t="shared" si="634"/>
        <v>0.43329025561984069</v>
      </c>
      <c r="AT1115" s="50">
        <f t="shared" si="635"/>
        <v>0.59501430845785419</v>
      </c>
      <c r="AV1115" s="49">
        <f t="shared" si="636"/>
        <v>0</v>
      </c>
      <c r="AW1115" s="49">
        <f t="shared" si="637"/>
        <v>0</v>
      </c>
      <c r="AX1115" s="49">
        <f t="shared" si="638"/>
        <v>0</v>
      </c>
      <c r="AY1115" s="49">
        <f t="shared" si="639"/>
        <v>1474.7273679867619</v>
      </c>
      <c r="AZ1115" s="49">
        <f t="shared" si="640"/>
        <v>0</v>
      </c>
      <c r="BA1115" s="49">
        <f t="shared" si="641"/>
        <v>0</v>
      </c>
      <c r="BB1115" s="49">
        <f t="shared" si="642"/>
        <v>0</v>
      </c>
      <c r="BC1115" s="49">
        <f t="shared" si="643"/>
        <v>0</v>
      </c>
      <c r="BD1115" s="49">
        <f t="shared" si="644"/>
        <v>0</v>
      </c>
      <c r="BE1115" s="49">
        <f t="shared" si="645"/>
        <v>2913.9994242769803</v>
      </c>
      <c r="BF1115" s="49">
        <f t="shared" si="646"/>
        <v>2286.962576424402</v>
      </c>
      <c r="BG1115" s="49">
        <f t="shared" si="647"/>
        <v>3024.1302967891247</v>
      </c>
      <c r="BH1115" s="72">
        <f t="shared" si="648"/>
        <v>9699.8196654772692</v>
      </c>
      <c r="BI1115" s="49">
        <f>VLOOKUP(A1115,'1_12'!A:O,15,0)</f>
        <v>12562.829999999998</v>
      </c>
      <c r="BJ1115" s="73">
        <f t="shared" si="649"/>
        <v>-2863.010334522729</v>
      </c>
      <c r="BK1115" s="50">
        <f t="shared" si="650"/>
        <v>9.2652745814953072E-3</v>
      </c>
    </row>
    <row r="1116" spans="1:63" x14ac:dyDescent="0.3">
      <c r="A1116" s="77" t="s">
        <v>2154</v>
      </c>
      <c r="B1116" s="77" t="s">
        <v>871</v>
      </c>
      <c r="C1116" s="77">
        <f>VLOOKUP(B1116,Площадь!D:E,2,0)</f>
        <v>33.700000000000003</v>
      </c>
      <c r="D1116" s="113"/>
      <c r="E1116">
        <v>31</v>
      </c>
      <c r="F1116">
        <v>28</v>
      </c>
      <c r="G1116">
        <v>31</v>
      </c>
      <c r="H1116">
        <v>30</v>
      </c>
      <c r="I1116">
        <v>31</v>
      </c>
      <c r="J1116">
        <v>30</v>
      </c>
      <c r="K1116">
        <v>31</v>
      </c>
      <c r="L1116">
        <v>31</v>
      </c>
      <c r="M1116">
        <v>30</v>
      </c>
      <c r="N1116">
        <v>31</v>
      </c>
      <c r="O1116">
        <v>30</v>
      </c>
      <c r="P1116">
        <v>31</v>
      </c>
      <c r="Q1116">
        <f t="shared" si="653"/>
        <v>365</v>
      </c>
      <c r="R1116" s="50">
        <f>VLOOKUP(B1116,'Общие показания'!A:H,8,0)</f>
        <v>0.18803032414141574</v>
      </c>
      <c r="S1116" s="50">
        <f>VLOOKUP(B1116,'Общие показания'!A:P,16,0)</f>
        <v>0</v>
      </c>
      <c r="T1116" s="50">
        <f t="shared" si="619"/>
        <v>0</v>
      </c>
      <c r="U1116" s="50">
        <f t="shared" si="620"/>
        <v>0</v>
      </c>
      <c r="V1116" s="50">
        <f t="shared" si="621"/>
        <v>0</v>
      </c>
      <c r="W1116" s="50">
        <f t="shared" si="622"/>
        <v>0.18803032414141574</v>
      </c>
      <c r="X1116" s="50">
        <f t="shared" si="623"/>
        <v>0</v>
      </c>
      <c r="Y1116" s="50"/>
      <c r="Z1116" s="50"/>
      <c r="AA1116" s="50"/>
      <c r="AB1116" s="50"/>
      <c r="AC1116" s="50"/>
      <c r="AD1116" s="50">
        <f t="shared" si="624"/>
        <v>0</v>
      </c>
      <c r="AE1116" s="50">
        <f t="shared" si="625"/>
        <v>0</v>
      </c>
      <c r="AF1116" s="50">
        <f t="shared" si="626"/>
        <v>0</v>
      </c>
      <c r="AG1116" s="50">
        <f t="shared" si="627"/>
        <v>0</v>
      </c>
      <c r="AI1116" s="50">
        <f t="shared" si="629"/>
        <v>0</v>
      </c>
      <c r="AJ1116" s="50">
        <f t="shared" si="630"/>
        <v>0</v>
      </c>
      <c r="AK1116" s="50">
        <f t="shared" si="631"/>
        <v>0</v>
      </c>
      <c r="AL1116" s="50">
        <f t="shared" si="632"/>
        <v>0.38163203114457578</v>
      </c>
      <c r="AR1116" s="50">
        <f t="shared" si="633"/>
        <v>0.50198458470694629</v>
      </c>
      <c r="AS1116" s="50">
        <f t="shared" si="634"/>
        <v>0.44928866505811182</v>
      </c>
      <c r="AT1116" s="50">
        <f t="shared" si="635"/>
        <v>0.61698406753937507</v>
      </c>
      <c r="AV1116" s="49">
        <f t="shared" si="636"/>
        <v>0</v>
      </c>
      <c r="AW1116" s="49">
        <f t="shared" si="637"/>
        <v>0</v>
      </c>
      <c r="AX1116" s="49">
        <f t="shared" si="638"/>
        <v>0</v>
      </c>
      <c r="AY1116" s="49">
        <f t="shared" si="639"/>
        <v>1529.1788400355042</v>
      </c>
      <c r="AZ1116" s="49">
        <f t="shared" si="640"/>
        <v>0</v>
      </c>
      <c r="BA1116" s="49">
        <f t="shared" si="641"/>
        <v>0</v>
      </c>
      <c r="BB1116" s="49">
        <f t="shared" si="642"/>
        <v>0</v>
      </c>
      <c r="BC1116" s="49">
        <f t="shared" si="643"/>
        <v>0</v>
      </c>
      <c r="BD1116" s="49">
        <f t="shared" si="644"/>
        <v>0</v>
      </c>
      <c r="BE1116" s="49">
        <f t="shared" si="645"/>
        <v>1347.5073398039385</v>
      </c>
      <c r="BF1116" s="49">
        <f t="shared" si="646"/>
        <v>1206.0525209353932</v>
      </c>
      <c r="BG1116" s="49">
        <f t="shared" si="647"/>
        <v>1656.207351539997</v>
      </c>
      <c r="BH1116" s="72">
        <f t="shared" si="648"/>
        <v>5738.9460523148337</v>
      </c>
      <c r="BI1116" s="49">
        <f>VLOOKUP(A1116,'1_12'!A:O,15,0)</f>
        <v>13026.69</v>
      </c>
      <c r="BJ1116" s="73">
        <f t="shared" si="649"/>
        <v>-7287.7439476851669</v>
      </c>
      <c r="BK1116" s="50">
        <f t="shared" si="650"/>
        <v>5.2866460746548577E-3</v>
      </c>
    </row>
    <row r="1117" spans="1:63" x14ac:dyDescent="0.3">
      <c r="A1117" s="77" t="s">
        <v>2196</v>
      </c>
      <c r="B1117" s="77" t="s">
        <v>982</v>
      </c>
      <c r="C1117" s="77">
        <f>VLOOKUP(B1117,Площадь!D:E,2,0)</f>
        <v>60.9</v>
      </c>
      <c r="D1117" s="113"/>
      <c r="E1117">
        <v>31</v>
      </c>
      <c r="F1117">
        <v>28</v>
      </c>
      <c r="G1117">
        <v>31</v>
      </c>
      <c r="H1117">
        <v>30</v>
      </c>
      <c r="I1117">
        <v>31</v>
      </c>
      <c r="J1117">
        <v>30</v>
      </c>
      <c r="K1117">
        <v>31</v>
      </c>
      <c r="L1117">
        <v>31</v>
      </c>
      <c r="M1117">
        <v>30</v>
      </c>
      <c r="N1117">
        <v>31</v>
      </c>
      <c r="O1117">
        <v>30</v>
      </c>
      <c r="P1117">
        <v>31</v>
      </c>
      <c r="Q1117">
        <f t="shared" si="653"/>
        <v>365</v>
      </c>
      <c r="R1117" s="50">
        <f>VLOOKUP(B1117,'Общие показания'!A:H,8,0)</f>
        <v>0.33979367181638626</v>
      </c>
      <c r="S1117" s="50">
        <f>VLOOKUP(B1117,'Общие показания'!A:P,16,0)</f>
        <v>1.9872063281836141</v>
      </c>
      <c r="T1117" s="50">
        <f t="shared" si="619"/>
        <v>0</v>
      </c>
      <c r="U1117" s="50">
        <f t="shared" si="620"/>
        <v>0</v>
      </c>
      <c r="V1117" s="50">
        <f t="shared" si="621"/>
        <v>0</v>
      </c>
      <c r="W1117" s="50">
        <f t="shared" si="622"/>
        <v>0.33979367181638626</v>
      </c>
      <c r="X1117" s="50">
        <f t="shared" si="623"/>
        <v>0</v>
      </c>
      <c r="Y1117" s="50"/>
      <c r="Z1117" s="50"/>
      <c r="AA1117" s="50"/>
      <c r="AB1117" s="50"/>
      <c r="AC1117" s="50"/>
      <c r="AD1117" s="50">
        <f t="shared" si="624"/>
        <v>0.77025656194973435</v>
      </c>
      <c r="AE1117" s="50">
        <f t="shared" si="625"/>
        <v>0.53618504753536567</v>
      </c>
      <c r="AF1117" s="50">
        <f t="shared" si="626"/>
        <v>0.68076471869851418</v>
      </c>
      <c r="AG1117" s="50">
        <f t="shared" si="627"/>
        <v>0</v>
      </c>
      <c r="AI1117" s="50">
        <f t="shared" si="629"/>
        <v>0</v>
      </c>
      <c r="AJ1117" s="50">
        <f t="shared" si="630"/>
        <v>0</v>
      </c>
      <c r="AK1117" s="50">
        <f t="shared" si="631"/>
        <v>0</v>
      </c>
      <c r="AL1117" s="50">
        <f t="shared" si="632"/>
        <v>0.68965551028797212</v>
      </c>
      <c r="AR1117" s="50">
        <f t="shared" si="633"/>
        <v>0.90714721687397692</v>
      </c>
      <c r="AS1117" s="50">
        <f t="shared" si="634"/>
        <v>0.81191927899225536</v>
      </c>
      <c r="AT1117" s="50">
        <f t="shared" si="635"/>
        <v>1.1149652733871791</v>
      </c>
      <c r="AV1117" s="49">
        <f t="shared" si="636"/>
        <v>0</v>
      </c>
      <c r="AW1117" s="49">
        <f t="shared" si="637"/>
        <v>0</v>
      </c>
      <c r="AX1117" s="49">
        <f t="shared" si="638"/>
        <v>0</v>
      </c>
      <c r="AY1117" s="49">
        <f t="shared" si="639"/>
        <v>2763.4122064736553</v>
      </c>
      <c r="AZ1117" s="49">
        <f t="shared" si="640"/>
        <v>0</v>
      </c>
      <c r="BA1117" s="49">
        <f t="shared" si="641"/>
        <v>0</v>
      </c>
      <c r="BB1117" s="49">
        <f t="shared" si="642"/>
        <v>0</v>
      </c>
      <c r="BC1117" s="49">
        <f t="shared" si="643"/>
        <v>0</v>
      </c>
      <c r="BD1117" s="49">
        <f t="shared" si="644"/>
        <v>0</v>
      </c>
      <c r="BE1117" s="49">
        <f t="shared" si="645"/>
        <v>4502.7556077232175</v>
      </c>
      <c r="BF1117" s="49">
        <f t="shared" si="646"/>
        <v>3618.7973299576852</v>
      </c>
      <c r="BG1117" s="49">
        <f t="shared" si="647"/>
        <v>4820.3857615551515</v>
      </c>
      <c r="BH1117" s="72">
        <f t="shared" si="648"/>
        <v>15705.350905709709</v>
      </c>
      <c r="BI1117" s="49">
        <f>VLOOKUP(A1117,'1_12'!A:O,15,0)</f>
        <v>23540.76</v>
      </c>
      <c r="BJ1117" s="73">
        <f t="shared" si="649"/>
        <v>-7835.4090942902894</v>
      </c>
      <c r="BK1117" s="50">
        <f t="shared" si="650"/>
        <v>8.0058665565700387E-3</v>
      </c>
    </row>
    <row r="1118" spans="1:63" x14ac:dyDescent="0.3">
      <c r="A1118" s="77" t="s">
        <v>2421</v>
      </c>
      <c r="B1118" s="77" t="s">
        <v>1004</v>
      </c>
      <c r="C1118" s="77">
        <f>VLOOKUP(B1118,Площадь!D:E,2,0)</f>
        <v>39.299999999999997</v>
      </c>
      <c r="D1118" s="113"/>
      <c r="E1118">
        <v>31</v>
      </c>
      <c r="F1118">
        <v>28</v>
      </c>
      <c r="G1118">
        <v>31</v>
      </c>
      <c r="H1118">
        <v>30</v>
      </c>
      <c r="I1118">
        <v>31</v>
      </c>
      <c r="J1118">
        <v>30</v>
      </c>
      <c r="K1118">
        <v>31</v>
      </c>
      <c r="L1118">
        <v>31</v>
      </c>
      <c r="M1118">
        <v>30</v>
      </c>
      <c r="N1118">
        <v>31</v>
      </c>
      <c r="O1118">
        <v>30</v>
      </c>
      <c r="P1118">
        <v>31</v>
      </c>
      <c r="Q1118">
        <f t="shared" si="653"/>
        <v>365</v>
      </c>
      <c r="R1118" s="50">
        <f>VLOOKUP(B1118,'Общие показания'!A:H,8,0)</f>
        <v>0.21927571925096845</v>
      </c>
      <c r="S1118" s="50">
        <f>VLOOKUP(B1118,'Общие показания'!A:P,16,0)</f>
        <v>1.2867242807490324</v>
      </c>
      <c r="T1118" s="50">
        <f t="shared" si="619"/>
        <v>0</v>
      </c>
      <c r="U1118" s="50">
        <f t="shared" si="620"/>
        <v>0</v>
      </c>
      <c r="V1118" s="50">
        <f t="shared" si="621"/>
        <v>0</v>
      </c>
      <c r="W1118" s="50">
        <f t="shared" si="622"/>
        <v>0.21927571925096845</v>
      </c>
      <c r="X1118" s="50">
        <f t="shared" si="623"/>
        <v>0</v>
      </c>
      <c r="Y1118" s="50"/>
      <c r="Z1118" s="50"/>
      <c r="AA1118" s="50"/>
      <c r="AB1118" s="50"/>
      <c r="AC1118" s="50"/>
      <c r="AD1118" s="50">
        <f t="shared" si="624"/>
        <v>0.49874429575358009</v>
      </c>
      <c r="AE1118" s="50">
        <f t="shared" si="625"/>
        <v>0.3471820262714973</v>
      </c>
      <c r="AF1118" s="50">
        <f t="shared" si="626"/>
        <v>0.44079795872395505</v>
      </c>
      <c r="AG1118" s="50">
        <f t="shared" si="627"/>
        <v>0</v>
      </c>
      <c r="AI1118" s="50">
        <f t="shared" si="629"/>
        <v>0</v>
      </c>
      <c r="AJ1118" s="50">
        <f t="shared" si="630"/>
        <v>0</v>
      </c>
      <c r="AK1118" s="50">
        <f t="shared" si="631"/>
        <v>0</v>
      </c>
      <c r="AL1118" s="50">
        <f t="shared" si="632"/>
        <v>0.44504862979174553</v>
      </c>
      <c r="AR1118" s="50">
        <f t="shared" si="633"/>
        <v>0.5854004207413348</v>
      </c>
      <c r="AS1118" s="50">
        <f t="shared" si="634"/>
        <v>0.52394790910337663</v>
      </c>
      <c r="AT1118" s="50">
        <f t="shared" si="635"/>
        <v>0.71950960991980517</v>
      </c>
      <c r="AV1118" s="49">
        <f t="shared" si="636"/>
        <v>0</v>
      </c>
      <c r="AW1118" s="49">
        <f t="shared" si="637"/>
        <v>0</v>
      </c>
      <c r="AX1118" s="49">
        <f t="shared" si="638"/>
        <v>0</v>
      </c>
      <c r="AY1118" s="49">
        <f t="shared" si="639"/>
        <v>1783.2857095962997</v>
      </c>
      <c r="AZ1118" s="49">
        <f t="shared" si="640"/>
        <v>0</v>
      </c>
      <c r="BA1118" s="49">
        <f t="shared" si="641"/>
        <v>0</v>
      </c>
      <c r="BB1118" s="49">
        <f t="shared" si="642"/>
        <v>0</v>
      </c>
      <c r="BC1118" s="49">
        <f t="shared" si="643"/>
        <v>0</v>
      </c>
      <c r="BD1118" s="49">
        <f t="shared" si="644"/>
        <v>0</v>
      </c>
      <c r="BE1118" s="49">
        <f t="shared" si="645"/>
        <v>2910.2347111702902</v>
      </c>
      <c r="BF1118" s="49">
        <f t="shared" si="646"/>
        <v>2338.4263533228968</v>
      </c>
      <c r="BG1118" s="49">
        <f t="shared" si="647"/>
        <v>3114.6832249645645</v>
      </c>
      <c r="BH1118" s="72">
        <f t="shared" si="648"/>
        <v>10146.629999054052</v>
      </c>
      <c r="BI1118" s="49">
        <f>VLOOKUP(A1118,'1_12'!A:O,15,0)</f>
        <v>15191.37</v>
      </c>
      <c r="BJ1118" s="73">
        <f t="shared" si="649"/>
        <v>-5044.7400009459489</v>
      </c>
      <c r="BK1118" s="50">
        <f t="shared" si="650"/>
        <v>8.0150690618241375E-3</v>
      </c>
    </row>
    <row r="1119" spans="1:63" x14ac:dyDescent="0.3">
      <c r="A1119" s="77" t="s">
        <v>2186</v>
      </c>
      <c r="B1119" s="77" t="s">
        <v>248</v>
      </c>
      <c r="C1119" s="77">
        <f>VLOOKUP(B1119,Площадь!D:E,2,0)</f>
        <v>55.8</v>
      </c>
      <c r="D1119" s="113"/>
      <c r="E1119">
        <v>31</v>
      </c>
      <c r="F1119">
        <v>28</v>
      </c>
      <c r="G1119">
        <v>31</v>
      </c>
      <c r="H1119">
        <v>30</v>
      </c>
      <c r="I1119">
        <v>31</v>
      </c>
      <c r="J1119">
        <v>30</v>
      </c>
      <c r="K1119">
        <v>31</v>
      </c>
      <c r="L1119">
        <v>31</v>
      </c>
      <c r="M1119">
        <v>30</v>
      </c>
      <c r="N1119">
        <v>31</v>
      </c>
      <c r="O1119">
        <v>30</v>
      </c>
      <c r="P1119">
        <v>31</v>
      </c>
      <c r="Q1119">
        <f t="shared" si="653"/>
        <v>365</v>
      </c>
      <c r="R1119" s="50">
        <f>VLOOKUP(B1119,'Общие показания'!A:H,8,0)</f>
        <v>0.32600000000000001</v>
      </c>
      <c r="S1119" s="50">
        <f>VLOOKUP(B1119,'Общие показания'!A:P,16,0)</f>
        <v>0.54199999999999804</v>
      </c>
      <c r="T1119" s="50">
        <f t="shared" si="619"/>
        <v>0</v>
      </c>
      <c r="U1119" s="50">
        <f t="shared" si="620"/>
        <v>0</v>
      </c>
      <c r="V1119" s="50">
        <f t="shared" si="621"/>
        <v>0</v>
      </c>
      <c r="W1119" s="50">
        <f t="shared" si="622"/>
        <v>0.32600000000000001</v>
      </c>
      <c r="X1119" s="50">
        <f t="shared" si="623"/>
        <v>0</v>
      </c>
      <c r="Y1119" s="50"/>
      <c r="Z1119" s="50"/>
      <c r="AA1119" s="50"/>
      <c r="AB1119" s="50"/>
      <c r="AC1119" s="50"/>
      <c r="AD1119" s="50">
        <f t="shared" si="624"/>
        <v>0.21008339730799219</v>
      </c>
      <c r="AE1119" s="50">
        <f t="shared" si="625"/>
        <v>0.14624163160239045</v>
      </c>
      <c r="AF1119" s="50">
        <f t="shared" si="626"/>
        <v>0.18567497108961542</v>
      </c>
      <c r="AG1119" s="50">
        <f t="shared" si="627"/>
        <v>0</v>
      </c>
      <c r="AI1119" s="50">
        <f t="shared" si="629"/>
        <v>0</v>
      </c>
      <c r="AJ1119" s="50">
        <f t="shared" si="630"/>
        <v>0</v>
      </c>
      <c r="AK1119" s="50">
        <f t="shared" si="631"/>
        <v>0</v>
      </c>
      <c r="AL1119" s="50">
        <f t="shared" si="632"/>
        <v>0.63190110794858534</v>
      </c>
      <c r="AR1119" s="50">
        <f t="shared" si="633"/>
        <v>0.83117922334265859</v>
      </c>
      <c r="AS1119" s="50">
        <f t="shared" si="634"/>
        <v>0.7439260388796034</v>
      </c>
      <c r="AT1119" s="50">
        <f t="shared" si="635"/>
        <v>1.0215937972907159</v>
      </c>
      <c r="AV1119" s="49">
        <f t="shared" si="636"/>
        <v>0</v>
      </c>
      <c r="AW1119" s="49">
        <f t="shared" si="637"/>
        <v>0</v>
      </c>
      <c r="AX1119" s="49">
        <f t="shared" si="638"/>
        <v>0</v>
      </c>
      <c r="AY1119" s="49">
        <f t="shared" si="639"/>
        <v>2571.3514181328646</v>
      </c>
      <c r="AZ1119" s="49">
        <f t="shared" si="640"/>
        <v>0</v>
      </c>
      <c r="BA1119" s="49">
        <f t="shared" si="641"/>
        <v>0</v>
      </c>
      <c r="BB1119" s="49">
        <f t="shared" si="642"/>
        <v>0</v>
      </c>
      <c r="BC1119" s="49">
        <f t="shared" si="643"/>
        <v>0</v>
      </c>
      <c r="BD1119" s="49">
        <f t="shared" si="644"/>
        <v>0</v>
      </c>
      <c r="BE1119" s="49">
        <f t="shared" si="645"/>
        <v>2795.123728369781</v>
      </c>
      <c r="BF1119" s="49">
        <f t="shared" si="646"/>
        <v>2389.5304879350451</v>
      </c>
      <c r="BG1119" s="49">
        <f t="shared" si="647"/>
        <v>3240.7439910894263</v>
      </c>
      <c r="BH1119" s="72">
        <f t="shared" si="648"/>
        <v>10996.749625527118</v>
      </c>
      <c r="BI1119" s="49">
        <f>VLOOKUP(A1119,'1_12'!A:O,15,0)</f>
        <v>21569.399999999998</v>
      </c>
      <c r="BJ1119" s="73">
        <f t="shared" si="649"/>
        <v>-10572.65037447288</v>
      </c>
      <c r="BK1119" s="50">
        <f t="shared" si="650"/>
        <v>6.1179811342018551E-3</v>
      </c>
    </row>
    <row r="1120" spans="1:63" x14ac:dyDescent="0.3">
      <c r="A1120" s="77" t="s">
        <v>2440</v>
      </c>
      <c r="B1120" s="77" t="s">
        <v>345</v>
      </c>
      <c r="C1120" s="77">
        <f>VLOOKUP(B1120,Площадь!D:E,2,0)</f>
        <v>83.9</v>
      </c>
      <c r="D1120" s="113"/>
      <c r="E1120">
        <v>31</v>
      </c>
      <c r="F1120">
        <v>28</v>
      </c>
      <c r="G1120">
        <v>31</v>
      </c>
      <c r="H1120">
        <v>30</v>
      </c>
      <c r="I1120">
        <v>31</v>
      </c>
      <c r="J1120">
        <v>30</v>
      </c>
      <c r="K1120">
        <v>31</v>
      </c>
      <c r="L1120">
        <v>31</v>
      </c>
      <c r="M1120">
        <v>30</v>
      </c>
      <c r="N1120">
        <v>31</v>
      </c>
      <c r="O1120">
        <v>30</v>
      </c>
      <c r="P1120">
        <v>31</v>
      </c>
      <c r="Q1120">
        <f t="shared" si="653"/>
        <v>365</v>
      </c>
      <c r="R1120" s="50">
        <f>VLOOKUP(B1120,'Общие показания'!A:H,8,0)</f>
        <v>0</v>
      </c>
      <c r="S1120" s="50">
        <f>VLOOKUP(B1120,'Общие показания'!A:P,16,0)</f>
        <v>0</v>
      </c>
      <c r="T1120" s="50">
        <f t="shared" si="619"/>
        <v>0</v>
      </c>
      <c r="U1120" s="50">
        <f t="shared" si="620"/>
        <v>0</v>
      </c>
      <c r="V1120" s="50">
        <f t="shared" si="621"/>
        <v>0</v>
      </c>
      <c r="W1120" s="50">
        <f t="shared" si="622"/>
        <v>0</v>
      </c>
      <c r="X1120" s="50">
        <f t="shared" si="623"/>
        <v>0</v>
      </c>
      <c r="Y1120" s="50"/>
      <c r="Z1120" s="50"/>
      <c r="AA1120" s="50"/>
      <c r="AB1120" s="50"/>
      <c r="AC1120" s="50"/>
      <c r="AD1120" s="50">
        <f t="shared" si="624"/>
        <v>0</v>
      </c>
      <c r="AE1120" s="50">
        <f t="shared" si="625"/>
        <v>0</v>
      </c>
      <c r="AF1120" s="50">
        <f t="shared" si="626"/>
        <v>0</v>
      </c>
      <c r="AG1120" s="50">
        <f t="shared" si="627"/>
        <v>0</v>
      </c>
      <c r="AI1120" s="50">
        <f t="shared" si="629"/>
        <v>0</v>
      </c>
      <c r="AJ1120" s="50">
        <f t="shared" si="630"/>
        <v>0</v>
      </c>
      <c r="AK1120" s="50">
        <f t="shared" si="631"/>
        <v>0</v>
      </c>
      <c r="AL1120" s="50">
        <f t="shared" si="632"/>
        <v>0.95011654044599125</v>
      </c>
      <c r="AR1120" s="50">
        <f t="shared" si="633"/>
        <v>1.2497479720152163</v>
      </c>
      <c r="AS1120" s="50">
        <f t="shared" si="634"/>
        <v>1.1185554598924505</v>
      </c>
      <c r="AT1120" s="50">
        <f t="shared" si="635"/>
        <v>1.5360523224496607</v>
      </c>
      <c r="AV1120" s="49">
        <f t="shared" si="636"/>
        <v>0</v>
      </c>
      <c r="AW1120" s="49">
        <f t="shared" si="637"/>
        <v>0</v>
      </c>
      <c r="AX1120" s="49">
        <f t="shared" si="638"/>
        <v>0</v>
      </c>
      <c r="AY1120" s="49">
        <f t="shared" si="639"/>
        <v>2550.4548365116011</v>
      </c>
      <c r="AZ1120" s="49">
        <f t="shared" si="640"/>
        <v>0</v>
      </c>
      <c r="BA1120" s="49">
        <f t="shared" si="641"/>
        <v>0</v>
      </c>
      <c r="BB1120" s="49">
        <f t="shared" si="642"/>
        <v>0</v>
      </c>
      <c r="BC1120" s="49">
        <f t="shared" si="643"/>
        <v>0</v>
      </c>
      <c r="BD1120" s="49">
        <f t="shared" si="644"/>
        <v>0</v>
      </c>
      <c r="BE1120" s="49">
        <f t="shared" si="645"/>
        <v>3354.773466158766</v>
      </c>
      <c r="BF1120" s="49">
        <f t="shared" si="646"/>
        <v>3002.6055343168987</v>
      </c>
      <c r="BG1120" s="49">
        <f t="shared" si="647"/>
        <v>4123.3174122909713</v>
      </c>
      <c r="BH1120" s="72">
        <f t="shared" si="648"/>
        <v>13031.151249278237</v>
      </c>
      <c r="BI1120" s="49">
        <f>VLOOKUP(A1120,'1_12'!A:O,15,0)</f>
        <v>32431.32</v>
      </c>
      <c r="BJ1120" s="73">
        <f t="shared" si="649"/>
        <v>-19400.168750721765</v>
      </c>
      <c r="BK1120" s="50">
        <f t="shared" si="650"/>
        <v>4.8216848379055606E-3</v>
      </c>
    </row>
    <row r="1121" spans="1:63" x14ac:dyDescent="0.3">
      <c r="A1121" s="77" t="s">
        <v>2285</v>
      </c>
      <c r="B1121" s="77" t="s">
        <v>737</v>
      </c>
      <c r="C1121" s="77">
        <f>VLOOKUP(B1121,Площадь!D:E,2,0)</f>
        <v>32.1</v>
      </c>
      <c r="D1121" s="113"/>
      <c r="E1121">
        <v>31</v>
      </c>
      <c r="F1121">
        <v>28</v>
      </c>
      <c r="G1121">
        <v>31</v>
      </c>
      <c r="H1121">
        <v>30</v>
      </c>
      <c r="I1121">
        <v>31</v>
      </c>
      <c r="J1121">
        <v>30</v>
      </c>
      <c r="K1121">
        <v>31</v>
      </c>
      <c r="L1121">
        <v>31</v>
      </c>
      <c r="M1121">
        <v>30</v>
      </c>
      <c r="N1121">
        <v>31</v>
      </c>
      <c r="O1121">
        <v>30</v>
      </c>
      <c r="P1121">
        <v>31</v>
      </c>
      <c r="Q1121">
        <f t="shared" si="653"/>
        <v>365</v>
      </c>
      <c r="R1121" s="50">
        <f>VLOOKUP(B1121,'Общие показания'!A:H,8,0)</f>
        <v>0.33600000000000002</v>
      </c>
      <c r="S1121" s="50">
        <f>VLOOKUP(B1121,'Общие показания'!A:P,16,0)</f>
        <v>0.55799999999999894</v>
      </c>
      <c r="T1121" s="50">
        <f t="shared" si="619"/>
        <v>0</v>
      </c>
      <c r="U1121" s="50">
        <f t="shared" si="620"/>
        <v>0</v>
      </c>
      <c r="V1121" s="50">
        <f t="shared" si="621"/>
        <v>0</v>
      </c>
      <c r="W1121" s="50">
        <f t="shared" si="622"/>
        <v>0.33600000000000002</v>
      </c>
      <c r="X1121" s="50">
        <f t="shared" si="623"/>
        <v>0</v>
      </c>
      <c r="Y1121" s="50"/>
      <c r="Z1121" s="50"/>
      <c r="AA1121" s="50"/>
      <c r="AB1121" s="50"/>
      <c r="AC1121" s="50"/>
      <c r="AD1121" s="50">
        <f t="shared" si="624"/>
        <v>0.21628512121376356</v>
      </c>
      <c r="AE1121" s="50">
        <f t="shared" si="625"/>
        <v>0.15055872773825466</v>
      </c>
      <c r="AF1121" s="50">
        <f t="shared" si="626"/>
        <v>0.19115615104798078</v>
      </c>
      <c r="AG1121" s="50">
        <f t="shared" si="627"/>
        <v>0</v>
      </c>
      <c r="AI1121" s="50">
        <f t="shared" si="629"/>
        <v>0</v>
      </c>
      <c r="AJ1121" s="50">
        <f t="shared" si="630"/>
        <v>0</v>
      </c>
      <c r="AK1121" s="50">
        <f t="shared" si="631"/>
        <v>0</v>
      </c>
      <c r="AL1121" s="50">
        <f t="shared" si="632"/>
        <v>0.36351300295967004</v>
      </c>
      <c r="AR1121" s="50">
        <f t="shared" si="633"/>
        <v>0.47815148869712087</v>
      </c>
      <c r="AS1121" s="50">
        <f t="shared" si="634"/>
        <v>0.42795745247375039</v>
      </c>
      <c r="AT1121" s="50">
        <f t="shared" si="635"/>
        <v>0.58769105543068068</v>
      </c>
      <c r="AV1121" s="49">
        <f t="shared" si="636"/>
        <v>0</v>
      </c>
      <c r="AW1121" s="49">
        <f t="shared" si="637"/>
        <v>0</v>
      </c>
      <c r="AX1121" s="49">
        <f t="shared" si="638"/>
        <v>0</v>
      </c>
      <c r="AY1121" s="49">
        <f t="shared" si="639"/>
        <v>1877.7447246248203</v>
      </c>
      <c r="AZ1121" s="49">
        <f t="shared" si="640"/>
        <v>0</v>
      </c>
      <c r="BA1121" s="49">
        <f t="shared" si="641"/>
        <v>0</v>
      </c>
      <c r="BB1121" s="49">
        <f t="shared" si="642"/>
        <v>0</v>
      </c>
      <c r="BC1121" s="49">
        <f t="shared" si="643"/>
        <v>0</v>
      </c>
      <c r="BD1121" s="49">
        <f t="shared" si="644"/>
        <v>0</v>
      </c>
      <c r="BE1121" s="49">
        <f t="shared" si="645"/>
        <v>1864.1178581803817</v>
      </c>
      <c r="BF1121" s="49">
        <f t="shared" si="646"/>
        <v>1552.9456935138978</v>
      </c>
      <c r="BG1121" s="49">
        <f t="shared" si="647"/>
        <v>2090.7062871830599</v>
      </c>
      <c r="BH1121" s="72">
        <f t="shared" si="648"/>
        <v>7385.5145635021599</v>
      </c>
      <c r="BI1121" s="49">
        <f>VLOOKUP(A1121,'1_12'!A:O,15,0)</f>
        <v>12408.210000000003</v>
      </c>
      <c r="BJ1121" s="73">
        <f t="shared" si="649"/>
        <v>-5022.6954364978428</v>
      </c>
      <c r="BK1121" s="50">
        <f t="shared" si="650"/>
        <v>7.1425571120488597E-3</v>
      </c>
    </row>
    <row r="1122" spans="1:63" x14ac:dyDescent="0.3">
      <c r="A1122" s="77" t="s">
        <v>2403</v>
      </c>
      <c r="B1122" s="77" t="s">
        <v>883</v>
      </c>
      <c r="C1122" s="77">
        <f>VLOOKUP(B1122,Площадь!D:E,2,0)</f>
        <v>31.8</v>
      </c>
      <c r="D1122" s="113"/>
      <c r="E1122">
        <v>31</v>
      </c>
      <c r="F1122">
        <v>28</v>
      </c>
      <c r="G1122">
        <v>31</v>
      </c>
      <c r="H1122">
        <v>30</v>
      </c>
      <c r="I1122">
        <v>31</v>
      </c>
      <c r="J1122">
        <v>30</v>
      </c>
      <c r="K1122">
        <v>31</v>
      </c>
      <c r="L1122">
        <v>31</v>
      </c>
      <c r="M1122">
        <v>30</v>
      </c>
      <c r="N1122">
        <v>31</v>
      </c>
      <c r="O1122">
        <v>30</v>
      </c>
      <c r="P1122">
        <v>31</v>
      </c>
      <c r="Q1122">
        <f t="shared" si="653"/>
        <v>365</v>
      </c>
      <c r="R1122" s="50">
        <f>VLOOKUP(B1122,'Общие показания'!A:H,8,0)</f>
        <v>0.17742920794353176</v>
      </c>
      <c r="S1122" s="50">
        <f>VLOOKUP(B1122,'Общие показания'!A:P,16,0)</f>
        <v>0</v>
      </c>
      <c r="T1122" s="50">
        <f t="shared" si="619"/>
        <v>0</v>
      </c>
      <c r="U1122" s="50">
        <f t="shared" si="620"/>
        <v>0</v>
      </c>
      <c r="V1122" s="50">
        <f t="shared" si="621"/>
        <v>0</v>
      </c>
      <c r="W1122" s="50">
        <f t="shared" si="622"/>
        <v>0.17742920794353176</v>
      </c>
      <c r="X1122" s="50">
        <f t="shared" si="623"/>
        <v>0</v>
      </c>
      <c r="Y1122" s="50"/>
      <c r="Z1122" s="50"/>
      <c r="AA1122" s="50"/>
      <c r="AB1122" s="50"/>
      <c r="AC1122" s="50"/>
      <c r="AD1122" s="50">
        <f t="shared" si="624"/>
        <v>0</v>
      </c>
      <c r="AE1122" s="50">
        <f t="shared" si="625"/>
        <v>0</v>
      </c>
      <c r="AF1122" s="50">
        <f t="shared" si="626"/>
        <v>0</v>
      </c>
      <c r="AG1122" s="50">
        <f t="shared" si="627"/>
        <v>0</v>
      </c>
      <c r="AI1122" s="50">
        <f t="shared" si="629"/>
        <v>0</v>
      </c>
      <c r="AJ1122" s="50">
        <f t="shared" si="630"/>
        <v>0</v>
      </c>
      <c r="AK1122" s="50">
        <f t="shared" si="631"/>
        <v>0</v>
      </c>
      <c r="AL1122" s="50">
        <f t="shared" si="632"/>
        <v>0.36011568517500026</v>
      </c>
      <c r="AR1122" s="50">
        <f t="shared" si="633"/>
        <v>0.47368278319527862</v>
      </c>
      <c r="AS1122" s="50">
        <f t="shared" si="634"/>
        <v>0.42395785011418263</v>
      </c>
      <c r="AT1122" s="50">
        <f t="shared" si="635"/>
        <v>0.5821986156603004</v>
      </c>
      <c r="AV1122" s="49">
        <f t="shared" si="636"/>
        <v>0</v>
      </c>
      <c r="AW1122" s="49">
        <f t="shared" si="637"/>
        <v>0</v>
      </c>
      <c r="AX1122" s="49">
        <f t="shared" si="638"/>
        <v>0</v>
      </c>
      <c r="AY1122" s="49">
        <f t="shared" si="639"/>
        <v>1442.9640092916627</v>
      </c>
      <c r="AZ1122" s="49">
        <f t="shared" si="640"/>
        <v>0</v>
      </c>
      <c r="BA1122" s="49">
        <f t="shared" si="641"/>
        <v>0</v>
      </c>
      <c r="BB1122" s="49">
        <f t="shared" si="642"/>
        <v>0</v>
      </c>
      <c r="BC1122" s="49">
        <f t="shared" si="643"/>
        <v>0</v>
      </c>
      <c r="BD1122" s="49">
        <f t="shared" si="644"/>
        <v>0</v>
      </c>
      <c r="BE1122" s="49">
        <f t="shared" si="645"/>
        <v>1271.5351158980782</v>
      </c>
      <c r="BF1122" s="49">
        <f t="shared" si="646"/>
        <v>1138.0554945325073</v>
      </c>
      <c r="BG1122" s="49">
        <f t="shared" si="647"/>
        <v>1562.8306759338841</v>
      </c>
      <c r="BH1122" s="72">
        <f t="shared" si="648"/>
        <v>5415.3852956561323</v>
      </c>
      <c r="BI1122" s="49">
        <f>VLOOKUP(A1122,'1_12'!A:O,15,0)</f>
        <v>12292.199999999997</v>
      </c>
      <c r="BJ1122" s="73">
        <f t="shared" si="649"/>
        <v>-6876.8147043438648</v>
      </c>
      <c r="BK1122" s="50">
        <f t="shared" si="650"/>
        <v>5.2866460746548577E-3</v>
      </c>
    </row>
    <row r="1123" spans="1:63" x14ac:dyDescent="0.3">
      <c r="A1123" s="77" t="s">
        <v>2278</v>
      </c>
      <c r="B1123" s="77" t="s">
        <v>666</v>
      </c>
      <c r="C1123" s="77">
        <f>VLOOKUP(B1123,Площадь!D:E,2,0)</f>
        <v>39.1</v>
      </c>
      <c r="D1123" s="113"/>
      <c r="E1123">
        <v>31</v>
      </c>
      <c r="F1123">
        <v>28</v>
      </c>
      <c r="G1123">
        <v>31</v>
      </c>
      <c r="H1123">
        <v>30</v>
      </c>
      <c r="I1123">
        <v>31</v>
      </c>
      <c r="J1123">
        <v>30</v>
      </c>
      <c r="K1123">
        <v>31</v>
      </c>
      <c r="L1123">
        <v>31</v>
      </c>
      <c r="M1123">
        <v>30</v>
      </c>
      <c r="N1123">
        <v>31</v>
      </c>
      <c r="O1123">
        <v>30</v>
      </c>
      <c r="P1123">
        <v>31</v>
      </c>
      <c r="Q1123">
        <f t="shared" si="653"/>
        <v>365</v>
      </c>
      <c r="R1123" s="50">
        <f>VLOOKUP(B1123,'Общие показания'!A:H,8,0)</f>
        <v>0</v>
      </c>
      <c r="S1123" s="50">
        <f>VLOOKUP(B1123,'Общие показания'!A:P,16,0)</f>
        <v>0</v>
      </c>
      <c r="T1123" s="50">
        <f t="shared" si="619"/>
        <v>0</v>
      </c>
      <c r="U1123" s="50">
        <f t="shared" si="620"/>
        <v>0</v>
      </c>
      <c r="V1123" s="50">
        <f t="shared" si="621"/>
        <v>0</v>
      </c>
      <c r="W1123" s="50">
        <f t="shared" si="622"/>
        <v>0</v>
      </c>
      <c r="X1123" s="50">
        <f t="shared" si="623"/>
        <v>0</v>
      </c>
      <c r="Y1123" s="50"/>
      <c r="Z1123" s="50"/>
      <c r="AA1123" s="50"/>
      <c r="AB1123" s="50"/>
      <c r="AC1123" s="50"/>
      <c r="AD1123" s="50">
        <f t="shared" si="624"/>
        <v>0</v>
      </c>
      <c r="AE1123" s="50">
        <f t="shared" si="625"/>
        <v>0</v>
      </c>
      <c r="AF1123" s="50">
        <f t="shared" si="626"/>
        <v>0</v>
      </c>
      <c r="AG1123" s="50">
        <f t="shared" si="627"/>
        <v>0</v>
      </c>
      <c r="AI1123" s="50">
        <f t="shared" si="629"/>
        <v>0</v>
      </c>
      <c r="AJ1123" s="50">
        <f t="shared" si="630"/>
        <v>0</v>
      </c>
      <c r="AK1123" s="50">
        <f t="shared" si="631"/>
        <v>0</v>
      </c>
      <c r="AL1123" s="50">
        <f t="shared" si="632"/>
        <v>0.4427837512686324</v>
      </c>
      <c r="AR1123" s="50">
        <f t="shared" si="633"/>
        <v>0.58242128374010671</v>
      </c>
      <c r="AS1123" s="50">
        <f t="shared" si="634"/>
        <v>0.52128150753033142</v>
      </c>
      <c r="AT1123" s="50">
        <f t="shared" si="635"/>
        <v>0.71584798340621847</v>
      </c>
      <c r="AV1123" s="49">
        <f t="shared" si="636"/>
        <v>0</v>
      </c>
      <c r="AW1123" s="49">
        <f t="shared" si="637"/>
        <v>0</v>
      </c>
      <c r="AX1123" s="49">
        <f t="shared" si="638"/>
        <v>0</v>
      </c>
      <c r="AY1123" s="49">
        <f t="shared" si="639"/>
        <v>1188.5909905554661</v>
      </c>
      <c r="AZ1123" s="49">
        <f t="shared" si="640"/>
        <v>0</v>
      </c>
      <c r="BA1123" s="49">
        <f t="shared" si="641"/>
        <v>0</v>
      </c>
      <c r="BB1123" s="49">
        <f t="shared" si="642"/>
        <v>0</v>
      </c>
      <c r="BC1123" s="49">
        <f t="shared" si="643"/>
        <v>0</v>
      </c>
      <c r="BD1123" s="49">
        <f t="shared" si="644"/>
        <v>0</v>
      </c>
      <c r="BE1123" s="49">
        <f t="shared" si="645"/>
        <v>1563.4283972205928</v>
      </c>
      <c r="BF1123" s="49">
        <f t="shared" si="646"/>
        <v>1399.3072275541206</v>
      </c>
      <c r="BG1123" s="49">
        <f t="shared" si="647"/>
        <v>1921.5936927363166</v>
      </c>
      <c r="BH1123" s="72">
        <f t="shared" si="648"/>
        <v>6072.9203080664956</v>
      </c>
      <c r="BI1123" s="49">
        <f>VLOOKUP(A1123,'1_12'!A:O,15,0)</f>
        <v>15114.06</v>
      </c>
      <c r="BJ1123" s="73">
        <f t="shared" si="649"/>
        <v>-9041.1396919335039</v>
      </c>
      <c r="BK1123" s="50">
        <f t="shared" si="650"/>
        <v>4.8216848379055606E-3</v>
      </c>
    </row>
    <row r="1124" spans="1:63" x14ac:dyDescent="0.3">
      <c r="A1124" s="77" t="s">
        <v>2236</v>
      </c>
      <c r="B1124" s="77" t="s">
        <v>1164</v>
      </c>
      <c r="C1124" s="77">
        <f>VLOOKUP(B1124,Площадь!D:E,2,0)</f>
        <v>60.1</v>
      </c>
      <c r="D1124" s="113"/>
      <c r="E1124">
        <v>31</v>
      </c>
      <c r="F1124">
        <v>28</v>
      </c>
      <c r="G1124">
        <v>31</v>
      </c>
      <c r="H1124">
        <v>30</v>
      </c>
      <c r="I1124">
        <v>17</v>
      </c>
      <c r="Q1124">
        <f t="shared" si="653"/>
        <v>137</v>
      </c>
      <c r="R1124" s="50">
        <f>VLOOKUP(B1124,'Общие показания'!A:H,8,0)</f>
        <v>0</v>
      </c>
      <c r="S1124" s="50"/>
      <c r="T1124" s="50">
        <f t="shared" si="619"/>
        <v>0</v>
      </c>
      <c r="U1124" s="50">
        <f t="shared" si="620"/>
        <v>0</v>
      </c>
      <c r="V1124" s="50">
        <f t="shared" si="621"/>
        <v>0</v>
      </c>
      <c r="W1124" s="50">
        <f t="shared" si="622"/>
        <v>0</v>
      </c>
      <c r="X1124" s="50">
        <f t="shared" si="623"/>
        <v>0</v>
      </c>
      <c r="Y1124" s="50"/>
      <c r="Z1124" s="50"/>
      <c r="AA1124" s="50"/>
      <c r="AB1124" s="50"/>
      <c r="AC1124" s="50"/>
      <c r="AD1124" s="50">
        <f t="shared" si="624"/>
        <v>0</v>
      </c>
      <c r="AE1124" s="50">
        <f t="shared" si="625"/>
        <v>0</v>
      </c>
      <c r="AF1124" s="50">
        <f t="shared" si="626"/>
        <v>0</v>
      </c>
      <c r="AG1124" s="50">
        <f t="shared" si="627"/>
        <v>0</v>
      </c>
      <c r="AI1124" s="50">
        <f t="shared" si="629"/>
        <v>0</v>
      </c>
      <c r="AJ1124" s="50">
        <f t="shared" si="630"/>
        <v>0</v>
      </c>
      <c r="AK1124" s="50">
        <f t="shared" si="631"/>
        <v>0</v>
      </c>
      <c r="AL1124" s="50">
        <f t="shared" si="632"/>
        <v>0.68059599619551936</v>
      </c>
      <c r="AR1124" s="50">
        <f t="shared" si="633"/>
        <v>0</v>
      </c>
      <c r="AS1124" s="50">
        <f t="shared" si="634"/>
        <v>0</v>
      </c>
      <c r="AT1124" s="50">
        <f t="shared" si="635"/>
        <v>0</v>
      </c>
      <c r="AV1124" s="49">
        <f t="shared" si="636"/>
        <v>0</v>
      </c>
      <c r="AW1124" s="49">
        <f t="shared" si="637"/>
        <v>0</v>
      </c>
      <c r="AX1124" s="49">
        <f t="shared" si="638"/>
        <v>0</v>
      </c>
      <c r="AY1124" s="49">
        <f t="shared" si="639"/>
        <v>1826.9646683474045</v>
      </c>
      <c r="AZ1124" s="49">
        <f t="shared" si="640"/>
        <v>0</v>
      </c>
      <c r="BA1124" s="49">
        <f t="shared" si="641"/>
        <v>0</v>
      </c>
      <c r="BB1124" s="49">
        <f t="shared" si="642"/>
        <v>0</v>
      </c>
      <c r="BC1124" s="49">
        <f t="shared" si="643"/>
        <v>0</v>
      </c>
      <c r="BD1124" s="49">
        <f t="shared" si="644"/>
        <v>0</v>
      </c>
      <c r="BE1124" s="49">
        <f t="shared" si="645"/>
        <v>0</v>
      </c>
      <c r="BF1124" s="49">
        <f t="shared" si="646"/>
        <v>0</v>
      </c>
      <c r="BG1124" s="49">
        <f t="shared" si="647"/>
        <v>0</v>
      </c>
      <c r="BH1124" s="72">
        <f t="shared" si="648"/>
        <v>1826.9646683474045</v>
      </c>
      <c r="BI1124" s="49">
        <f>VLOOKUP(A1124,'1_12'!A:O,15,0)</f>
        <v>5162.5600000000004</v>
      </c>
      <c r="BJ1124" s="73">
        <f t="shared" si="649"/>
        <v>-3335.5953316525956</v>
      </c>
      <c r="BK1124" s="50">
        <f t="shared" si="650"/>
        <v>9.4369938463050376E-4</v>
      </c>
    </row>
    <row r="1125" spans="1:63" x14ac:dyDescent="0.3">
      <c r="A1125" s="77" t="s">
        <v>2829</v>
      </c>
      <c r="B1125" s="77" t="s">
        <v>1164</v>
      </c>
      <c r="C1125" s="77">
        <f>VLOOKUP(B1125,Площадь!D:E,2,0)</f>
        <v>60.1</v>
      </c>
      <c r="D1125" s="113">
        <v>45064</v>
      </c>
      <c r="I1125">
        <f>31-I1124</f>
        <v>14</v>
      </c>
      <c r="J1125">
        <v>30</v>
      </c>
      <c r="K1125">
        <v>31</v>
      </c>
      <c r="L1125">
        <v>31</v>
      </c>
      <c r="M1125">
        <v>30</v>
      </c>
      <c r="N1125">
        <v>31</v>
      </c>
      <c r="O1125">
        <v>30</v>
      </c>
      <c r="P1125">
        <v>31</v>
      </c>
      <c r="Q1125">
        <f t="shared" si="653"/>
        <v>228</v>
      </c>
      <c r="R1125" s="50"/>
      <c r="S1125" s="50">
        <f>VLOOKUP(B1125,'Общие показания'!A:P,16,0)</f>
        <v>0</v>
      </c>
      <c r="T1125" s="50">
        <f t="shared" si="619"/>
        <v>0</v>
      </c>
      <c r="U1125" s="50">
        <f t="shared" si="620"/>
        <v>0</v>
      </c>
      <c r="V1125" s="50">
        <f t="shared" si="621"/>
        <v>0</v>
      </c>
      <c r="W1125" s="50">
        <f t="shared" si="622"/>
        <v>0</v>
      </c>
      <c r="X1125" s="50">
        <f t="shared" si="623"/>
        <v>0</v>
      </c>
      <c r="Y1125" s="50"/>
      <c r="Z1125" s="50"/>
      <c r="AA1125" s="50"/>
      <c r="AB1125" s="50"/>
      <c r="AC1125" s="50"/>
      <c r="AD1125" s="50">
        <f t="shared" si="624"/>
        <v>0</v>
      </c>
      <c r="AE1125" s="50">
        <f t="shared" si="625"/>
        <v>0</v>
      </c>
      <c r="AF1125" s="50">
        <f t="shared" si="626"/>
        <v>0</v>
      </c>
      <c r="AG1125" s="50">
        <f t="shared" si="627"/>
        <v>0</v>
      </c>
      <c r="AI1125" s="50">
        <f t="shared" si="629"/>
        <v>0</v>
      </c>
      <c r="AJ1125" s="50">
        <f t="shared" si="630"/>
        <v>0</v>
      </c>
      <c r="AK1125" s="50">
        <f t="shared" si="631"/>
        <v>0</v>
      </c>
      <c r="AL1125" s="50">
        <f t="shared" si="632"/>
        <v>0</v>
      </c>
      <c r="AR1125" s="50">
        <f t="shared" si="633"/>
        <v>0.89523066886906433</v>
      </c>
      <c r="AS1125" s="50">
        <f t="shared" si="634"/>
        <v>0.80125367270007475</v>
      </c>
      <c r="AT1125" s="50">
        <f t="shared" si="635"/>
        <v>1.1003187673328318</v>
      </c>
      <c r="AV1125" s="49">
        <f t="shared" si="636"/>
        <v>0</v>
      </c>
      <c r="AW1125" s="49">
        <f t="shared" si="637"/>
        <v>0</v>
      </c>
      <c r="AX1125" s="49">
        <f t="shared" si="638"/>
        <v>0</v>
      </c>
      <c r="AY1125" s="49">
        <f t="shared" si="639"/>
        <v>0</v>
      </c>
      <c r="AZ1125" s="49">
        <f t="shared" si="640"/>
        <v>0</v>
      </c>
      <c r="BA1125" s="49">
        <f t="shared" si="641"/>
        <v>0</v>
      </c>
      <c r="BB1125" s="49">
        <f t="shared" si="642"/>
        <v>0</v>
      </c>
      <c r="BC1125" s="49">
        <f t="shared" si="643"/>
        <v>0</v>
      </c>
      <c r="BD1125" s="49">
        <f t="shared" si="644"/>
        <v>0</v>
      </c>
      <c r="BE1125" s="49">
        <f t="shared" si="645"/>
        <v>2403.1213982853615</v>
      </c>
      <c r="BF1125" s="49">
        <f t="shared" si="646"/>
        <v>2150.8533088491727</v>
      </c>
      <c r="BG1125" s="49">
        <f t="shared" si="647"/>
        <v>2953.6516862775607</v>
      </c>
      <c r="BH1125" s="72">
        <f t="shared" si="648"/>
        <v>7507.6263934120943</v>
      </c>
      <c r="BI1125" s="49">
        <f>VLOOKUP(A1125,'1_12'!A:O,15,0)</f>
        <v>18068.960000000003</v>
      </c>
      <c r="BJ1125" s="73">
        <f t="shared" si="649"/>
        <v>-10561.333606587908</v>
      </c>
      <c r="BK1125" s="50">
        <f t="shared" si="650"/>
        <v>3.8779854532750564E-3</v>
      </c>
    </row>
    <row r="1126" spans="1:63" x14ac:dyDescent="0.3">
      <c r="A1126" s="77" t="s">
        <v>2432</v>
      </c>
      <c r="B1126" s="77" t="s">
        <v>950</v>
      </c>
      <c r="C1126" s="77">
        <f>VLOOKUP(B1126,Площадь!D:E,2,0)</f>
        <v>32.5</v>
      </c>
      <c r="D1126" s="113"/>
      <c r="E1126">
        <v>31</v>
      </c>
      <c r="F1126">
        <v>28</v>
      </c>
      <c r="G1126">
        <v>31</v>
      </c>
      <c r="H1126">
        <v>30</v>
      </c>
      <c r="I1126">
        <v>31</v>
      </c>
      <c r="J1126">
        <v>30</v>
      </c>
      <c r="K1126">
        <v>31</v>
      </c>
      <c r="L1126">
        <v>31</v>
      </c>
      <c r="M1126">
        <v>30</v>
      </c>
      <c r="N1126">
        <v>31</v>
      </c>
      <c r="O1126">
        <v>30</v>
      </c>
      <c r="P1126">
        <v>31</v>
      </c>
      <c r="Q1126">
        <f t="shared" ref="Q1126:Q1133" si="654">SUM(E1126:P1126)</f>
        <v>365</v>
      </c>
      <c r="R1126" s="50">
        <f>VLOOKUP(B1126,'Общие показания'!A:H,8,0)</f>
        <v>0.18133488233222583</v>
      </c>
      <c r="S1126" s="50">
        <f>VLOOKUP(B1126,'Общие показания'!A:P,16,0)</f>
        <v>1.9826651176677732</v>
      </c>
      <c r="T1126" s="50">
        <f t="shared" si="619"/>
        <v>0</v>
      </c>
      <c r="U1126" s="50">
        <f t="shared" si="620"/>
        <v>0</v>
      </c>
      <c r="V1126" s="50">
        <f t="shared" si="621"/>
        <v>0</v>
      </c>
      <c r="W1126" s="50">
        <f t="shared" si="622"/>
        <v>0.18133488233222583</v>
      </c>
      <c r="X1126" s="50">
        <f t="shared" si="623"/>
        <v>0</v>
      </c>
      <c r="Y1126" s="50"/>
      <c r="Z1126" s="50"/>
      <c r="AA1126" s="50"/>
      <c r="AB1126" s="50"/>
      <c r="AC1126" s="50"/>
      <c r="AD1126" s="50">
        <f t="shared" si="624"/>
        <v>0.76849635358615753</v>
      </c>
      <c r="AE1126" s="50">
        <f t="shared" si="625"/>
        <v>0.53495974488723552</v>
      </c>
      <c r="AF1126" s="50">
        <f t="shared" si="626"/>
        <v>0.67920901919438015</v>
      </c>
      <c r="AG1126" s="50">
        <f t="shared" si="627"/>
        <v>0</v>
      </c>
      <c r="AI1126" s="50">
        <f t="shared" si="629"/>
        <v>0</v>
      </c>
      <c r="AJ1126" s="50">
        <f t="shared" si="630"/>
        <v>0</v>
      </c>
      <c r="AK1126" s="50">
        <f t="shared" si="631"/>
        <v>0</v>
      </c>
      <c r="AL1126" s="50">
        <f t="shared" si="632"/>
        <v>0.36804276000589647</v>
      </c>
      <c r="AR1126" s="50">
        <f t="shared" si="633"/>
        <v>0.48410976269957717</v>
      </c>
      <c r="AS1126" s="50">
        <f t="shared" si="634"/>
        <v>0.43329025561984069</v>
      </c>
      <c r="AT1126" s="50">
        <f t="shared" si="635"/>
        <v>0.59501430845785419</v>
      </c>
      <c r="AV1126" s="49">
        <f t="shared" si="636"/>
        <v>0</v>
      </c>
      <c r="AW1126" s="49">
        <f t="shared" si="637"/>
        <v>0</v>
      </c>
      <c r="AX1126" s="49">
        <f t="shared" si="638"/>
        <v>0</v>
      </c>
      <c r="AY1126" s="49">
        <f t="shared" si="639"/>
        <v>1474.7273679867619</v>
      </c>
      <c r="AZ1126" s="49">
        <f t="shared" si="640"/>
        <v>0</v>
      </c>
      <c r="BA1126" s="49">
        <f t="shared" si="641"/>
        <v>0</v>
      </c>
      <c r="BB1126" s="49">
        <f t="shared" si="642"/>
        <v>0</v>
      </c>
      <c r="BC1126" s="49">
        <f t="shared" si="643"/>
        <v>0</v>
      </c>
      <c r="BD1126" s="49">
        <f t="shared" si="644"/>
        <v>0</v>
      </c>
      <c r="BE1126" s="49">
        <f t="shared" si="645"/>
        <v>3362.4457543127751</v>
      </c>
      <c r="BF1126" s="49">
        <f t="shared" si="646"/>
        <v>2599.1315713611752</v>
      </c>
      <c r="BG1126" s="49">
        <f t="shared" si="647"/>
        <v>3420.474131816552</v>
      </c>
      <c r="BH1126" s="72">
        <f t="shared" si="648"/>
        <v>10856.778825477264</v>
      </c>
      <c r="BI1126" s="49">
        <f>VLOOKUP(A1126,'1_12'!A:O,15,0)</f>
        <v>12562.829999999998</v>
      </c>
      <c r="BJ1126" s="73">
        <f t="shared" si="649"/>
        <v>-1706.0511745227341</v>
      </c>
      <c r="BK1126" s="50">
        <f t="shared" si="650"/>
        <v>1.0370402786623505E-2</v>
      </c>
    </row>
    <row r="1127" spans="1:63" x14ac:dyDescent="0.3">
      <c r="A1127" s="77" t="s">
        <v>2422</v>
      </c>
      <c r="B1127" s="77" t="s">
        <v>925</v>
      </c>
      <c r="C1127" s="77">
        <f>VLOOKUP(B1127,Площадь!D:E,2,0)</f>
        <v>33.700000000000003</v>
      </c>
      <c r="D1127" s="113"/>
      <c r="E1127">
        <v>31</v>
      </c>
      <c r="F1127">
        <v>28</v>
      </c>
      <c r="G1127">
        <v>31</v>
      </c>
      <c r="H1127">
        <v>30</v>
      </c>
      <c r="I1127">
        <v>31</v>
      </c>
      <c r="J1127">
        <v>30</v>
      </c>
      <c r="K1127">
        <v>31</v>
      </c>
      <c r="L1127">
        <v>31</v>
      </c>
      <c r="M1127">
        <v>30</v>
      </c>
      <c r="N1127">
        <v>31</v>
      </c>
      <c r="O1127">
        <v>30</v>
      </c>
      <c r="P1127">
        <v>31</v>
      </c>
      <c r="Q1127">
        <f t="shared" si="654"/>
        <v>365</v>
      </c>
      <c r="R1127" s="50">
        <f>VLOOKUP(B1127,'Общие показания'!A:H,8,0)</f>
        <v>4.2000000000000003E-2</v>
      </c>
      <c r="S1127" s="50">
        <f>VLOOKUP(B1127,'Общие показания'!A:P,16,0)</f>
        <v>1.6830000000000007</v>
      </c>
      <c r="T1127" s="50">
        <f t="shared" si="619"/>
        <v>0</v>
      </c>
      <c r="U1127" s="50">
        <f t="shared" si="620"/>
        <v>0</v>
      </c>
      <c r="V1127" s="50">
        <f t="shared" si="621"/>
        <v>0</v>
      </c>
      <c r="W1127" s="50">
        <f t="shared" si="622"/>
        <v>4.2000000000000003E-2</v>
      </c>
      <c r="X1127" s="50">
        <f t="shared" si="623"/>
        <v>0</v>
      </c>
      <c r="Y1127" s="50"/>
      <c r="Z1127" s="50"/>
      <c r="AA1127" s="50"/>
      <c r="AB1127" s="50"/>
      <c r="AC1127" s="50"/>
      <c r="AD1127" s="50">
        <f t="shared" si="624"/>
        <v>0.65234383333828838</v>
      </c>
      <c r="AE1127" s="50">
        <f t="shared" si="625"/>
        <v>0.45410454979118847</v>
      </c>
      <c r="AF1127" s="50">
        <f t="shared" si="626"/>
        <v>0.57655161687052403</v>
      </c>
      <c r="AG1127" s="50">
        <f t="shared" si="627"/>
        <v>0</v>
      </c>
      <c r="AI1127" s="50">
        <f t="shared" si="629"/>
        <v>0</v>
      </c>
      <c r="AJ1127" s="50">
        <f t="shared" si="630"/>
        <v>0</v>
      </c>
      <c r="AK1127" s="50">
        <f t="shared" si="631"/>
        <v>0</v>
      </c>
      <c r="AL1127" s="50">
        <f t="shared" si="632"/>
        <v>0.38163203114457578</v>
      </c>
      <c r="AR1127" s="50">
        <f t="shared" si="633"/>
        <v>0.50198458470694629</v>
      </c>
      <c r="AS1127" s="50">
        <f t="shared" si="634"/>
        <v>0.44928866505811182</v>
      </c>
      <c r="AT1127" s="50">
        <f t="shared" si="635"/>
        <v>0.61698406753937507</v>
      </c>
      <c r="AV1127" s="49">
        <f t="shared" si="636"/>
        <v>0</v>
      </c>
      <c r="AW1127" s="49">
        <f t="shared" si="637"/>
        <v>0</v>
      </c>
      <c r="AX1127" s="49">
        <f t="shared" si="638"/>
        <v>0</v>
      </c>
      <c r="AY1127" s="49">
        <f t="shared" si="639"/>
        <v>1137.1808791232534</v>
      </c>
      <c r="AZ1127" s="49">
        <f t="shared" si="640"/>
        <v>0</v>
      </c>
      <c r="BA1127" s="49">
        <f t="shared" si="641"/>
        <v>0</v>
      </c>
      <c r="BB1127" s="49">
        <f t="shared" si="642"/>
        <v>0</v>
      </c>
      <c r="BC1127" s="49">
        <f t="shared" si="643"/>
        <v>0</v>
      </c>
      <c r="BD1127" s="49">
        <f t="shared" si="644"/>
        <v>0</v>
      </c>
      <c r="BE1127" s="49">
        <f t="shared" si="645"/>
        <v>3098.6330322639064</v>
      </c>
      <c r="BF1127" s="49">
        <f t="shared" si="646"/>
        <v>2425.0326102128679</v>
      </c>
      <c r="BG1127" s="49">
        <f t="shared" si="647"/>
        <v>3203.8794498025572</v>
      </c>
      <c r="BH1127" s="72">
        <f t="shared" si="648"/>
        <v>9864.7259714025859</v>
      </c>
      <c r="BI1127" s="49">
        <f>VLOOKUP(A1127,'1_12'!A:O,15,0)</f>
        <v>13026.69</v>
      </c>
      <c r="BJ1127" s="73">
        <f t="shared" si="649"/>
        <v>-3161.9640285974147</v>
      </c>
      <c r="BK1127" s="50">
        <f t="shared" si="650"/>
        <v>9.0872634729204007E-3</v>
      </c>
    </row>
    <row r="1128" spans="1:63" x14ac:dyDescent="0.3">
      <c r="A1128" s="77" t="s">
        <v>2311</v>
      </c>
      <c r="B1128" s="77" t="s">
        <v>686</v>
      </c>
      <c r="C1128" s="77">
        <f>VLOOKUP(B1128,Площадь!D:E,2,0)</f>
        <v>60.9</v>
      </c>
      <c r="D1128" s="113"/>
      <c r="E1128">
        <v>31</v>
      </c>
      <c r="F1128">
        <v>28</v>
      </c>
      <c r="G1128">
        <v>31</v>
      </c>
      <c r="H1128">
        <v>30</v>
      </c>
      <c r="I1128">
        <v>2</v>
      </c>
      <c r="Q1128">
        <f t="shared" si="654"/>
        <v>122</v>
      </c>
      <c r="R1128" s="50">
        <f>VLOOKUP(B1128,'Общие показания'!A:H,8,0)</f>
        <v>0</v>
      </c>
      <c r="S1128" s="50"/>
      <c r="T1128" s="50">
        <f t="shared" si="619"/>
        <v>0</v>
      </c>
      <c r="U1128" s="50">
        <f t="shared" si="620"/>
        <v>0</v>
      </c>
      <c r="V1128" s="50">
        <f t="shared" si="621"/>
        <v>0</v>
      </c>
      <c r="W1128" s="50">
        <f t="shared" si="622"/>
        <v>0</v>
      </c>
      <c r="X1128" s="50">
        <f t="shared" si="623"/>
        <v>0</v>
      </c>
      <c r="Y1128" s="50"/>
      <c r="Z1128" s="50"/>
      <c r="AA1128" s="50"/>
      <c r="AB1128" s="50"/>
      <c r="AC1128" s="50"/>
      <c r="AD1128" s="50">
        <f t="shared" si="624"/>
        <v>0</v>
      </c>
      <c r="AE1128" s="50">
        <f t="shared" si="625"/>
        <v>0</v>
      </c>
      <c r="AF1128" s="50">
        <f t="shared" si="626"/>
        <v>0</v>
      </c>
      <c r="AG1128" s="50">
        <f t="shared" si="627"/>
        <v>0</v>
      </c>
      <c r="AI1128" s="50">
        <f t="shared" si="629"/>
        <v>0</v>
      </c>
      <c r="AJ1128" s="50">
        <f t="shared" si="630"/>
        <v>0</v>
      </c>
      <c r="AK1128" s="50">
        <f t="shared" si="631"/>
        <v>0</v>
      </c>
      <c r="AL1128" s="50">
        <f t="shared" si="632"/>
        <v>0.68965551028797212</v>
      </c>
      <c r="AR1128" s="50">
        <f t="shared" si="633"/>
        <v>0</v>
      </c>
      <c r="AS1128" s="50">
        <f t="shared" si="634"/>
        <v>0</v>
      </c>
      <c r="AT1128" s="50">
        <f t="shared" si="635"/>
        <v>0</v>
      </c>
      <c r="AV1128" s="49">
        <f t="shared" si="636"/>
        <v>0</v>
      </c>
      <c r="AW1128" s="49">
        <f t="shared" si="637"/>
        <v>0</v>
      </c>
      <c r="AX1128" s="49">
        <f t="shared" si="638"/>
        <v>0</v>
      </c>
      <c r="AY1128" s="49">
        <f t="shared" si="639"/>
        <v>1851.2836655966209</v>
      </c>
      <c r="AZ1128" s="49">
        <f t="shared" si="640"/>
        <v>0</v>
      </c>
      <c r="BA1128" s="49">
        <f t="shared" si="641"/>
        <v>0</v>
      </c>
      <c r="BB1128" s="49">
        <f t="shared" si="642"/>
        <v>0</v>
      </c>
      <c r="BC1128" s="49">
        <f t="shared" si="643"/>
        <v>0</v>
      </c>
      <c r="BD1128" s="49">
        <f t="shared" si="644"/>
        <v>0</v>
      </c>
      <c r="BE1128" s="49">
        <f t="shared" si="645"/>
        <v>0</v>
      </c>
      <c r="BF1128" s="49">
        <f t="shared" si="646"/>
        <v>0</v>
      </c>
      <c r="BG1128" s="49">
        <f t="shared" si="647"/>
        <v>0</v>
      </c>
      <c r="BH1128" s="72">
        <f t="shared" si="648"/>
        <v>1851.2836655966209</v>
      </c>
      <c r="BI1128" s="49">
        <f>VLOOKUP(A1128,'1_12'!A:O,15,0)</f>
        <v>5231.28</v>
      </c>
      <c r="BJ1128" s="73">
        <f t="shared" si="649"/>
        <v>-3379.9963344033786</v>
      </c>
      <c r="BK1128" s="50">
        <f t="shared" si="650"/>
        <v>9.4369938463050376E-4</v>
      </c>
    </row>
    <row r="1129" spans="1:63" x14ac:dyDescent="0.3">
      <c r="A1129" s="77" t="s">
        <v>2817</v>
      </c>
      <c r="B1129" s="77" t="s">
        <v>686</v>
      </c>
      <c r="C1129" s="77">
        <f>VLOOKUP(B1129,Площадь!D:E,2,0)</f>
        <v>60.9</v>
      </c>
      <c r="D1129" s="113">
        <v>45049</v>
      </c>
      <c r="I1129">
        <f>31-I1128</f>
        <v>29</v>
      </c>
      <c r="J1129">
        <v>30</v>
      </c>
      <c r="K1129">
        <v>31</v>
      </c>
      <c r="L1129">
        <v>31</v>
      </c>
      <c r="M1129">
        <v>30</v>
      </c>
      <c r="N1129">
        <v>31</v>
      </c>
      <c r="O1129">
        <v>30</v>
      </c>
      <c r="P1129">
        <v>31</v>
      </c>
      <c r="Q1129">
        <f t="shared" si="654"/>
        <v>243</v>
      </c>
      <c r="R1129" s="50"/>
      <c r="S1129" s="50">
        <f>VLOOKUP(B1129,'Общие показания'!A:P,16,0)</f>
        <v>0.66000000000000014</v>
      </c>
      <c r="T1129" s="50">
        <f t="shared" si="619"/>
        <v>0</v>
      </c>
      <c r="U1129" s="50">
        <f t="shared" si="620"/>
        <v>0</v>
      </c>
      <c r="V1129" s="50">
        <f t="shared" si="621"/>
        <v>0</v>
      </c>
      <c r="W1129" s="50">
        <f t="shared" si="622"/>
        <v>0</v>
      </c>
      <c r="X1129" s="50">
        <f t="shared" si="623"/>
        <v>0</v>
      </c>
      <c r="Y1129" s="50"/>
      <c r="Z1129" s="50"/>
      <c r="AA1129" s="50"/>
      <c r="AB1129" s="50"/>
      <c r="AC1129" s="50"/>
      <c r="AD1129" s="50">
        <f t="shared" si="624"/>
        <v>0.25582111111305422</v>
      </c>
      <c r="AE1129" s="50">
        <f t="shared" si="625"/>
        <v>0.17808021560438761</v>
      </c>
      <c r="AF1129" s="50">
        <f t="shared" si="626"/>
        <v>0.22609867328255839</v>
      </c>
      <c r="AG1129" s="50">
        <f t="shared" si="627"/>
        <v>0</v>
      </c>
      <c r="AI1129" s="50">
        <f t="shared" si="629"/>
        <v>0</v>
      </c>
      <c r="AJ1129" s="50">
        <f t="shared" si="630"/>
        <v>0</v>
      </c>
      <c r="AK1129" s="50">
        <f t="shared" si="631"/>
        <v>0</v>
      </c>
      <c r="AL1129" s="50">
        <f t="shared" si="632"/>
        <v>0</v>
      </c>
      <c r="AR1129" s="50">
        <f t="shared" si="633"/>
        <v>0.90714721687397692</v>
      </c>
      <c r="AS1129" s="50">
        <f t="shared" si="634"/>
        <v>0.81191927899225536</v>
      </c>
      <c r="AT1129" s="50">
        <f t="shared" si="635"/>
        <v>1.1149652733871791</v>
      </c>
      <c r="AV1129" s="49">
        <f t="shared" si="636"/>
        <v>0</v>
      </c>
      <c r="AW1129" s="49">
        <f t="shared" si="637"/>
        <v>0</v>
      </c>
      <c r="AX1129" s="49">
        <f t="shared" si="638"/>
        <v>0</v>
      </c>
      <c r="AY1129" s="49">
        <f t="shared" si="639"/>
        <v>0</v>
      </c>
      <c r="AZ1129" s="49">
        <f t="shared" si="640"/>
        <v>0</v>
      </c>
      <c r="BA1129" s="49">
        <f t="shared" si="641"/>
        <v>0</v>
      </c>
      <c r="BB1129" s="49">
        <f t="shared" si="642"/>
        <v>0</v>
      </c>
      <c r="BC1129" s="49">
        <f t="shared" si="643"/>
        <v>0</v>
      </c>
      <c r="BD1129" s="49">
        <f t="shared" si="644"/>
        <v>0</v>
      </c>
      <c r="BE1129" s="49">
        <f t="shared" si="645"/>
        <v>3121.8256609152668</v>
      </c>
      <c r="BF1129" s="49">
        <f t="shared" si="646"/>
        <v>2657.5150433154445</v>
      </c>
      <c r="BG1129" s="49">
        <f t="shared" si="647"/>
        <v>3599.8984158823764</v>
      </c>
      <c r="BH1129" s="72">
        <f t="shared" si="648"/>
        <v>9379.2391201130886</v>
      </c>
      <c r="BI1129" s="49">
        <f>VLOOKUP(A1129,'1_12'!A:O,15,0)</f>
        <v>18309.48</v>
      </c>
      <c r="BJ1129" s="73">
        <f t="shared" si="649"/>
        <v>-8930.240879886911</v>
      </c>
      <c r="BK1129" s="50">
        <f t="shared" si="650"/>
        <v>4.781105321912167E-3</v>
      </c>
    </row>
    <row r="1130" spans="1:63" x14ac:dyDescent="0.3">
      <c r="A1130" s="77" t="s">
        <v>2231</v>
      </c>
      <c r="B1130" s="77" t="s">
        <v>953</v>
      </c>
      <c r="C1130" s="77">
        <f>VLOOKUP(B1130,Площадь!D:E,2,0)</f>
        <v>39.299999999999997</v>
      </c>
      <c r="D1130" s="113"/>
      <c r="E1130">
        <v>31</v>
      </c>
      <c r="F1130">
        <v>28</v>
      </c>
      <c r="G1130">
        <v>31</v>
      </c>
      <c r="H1130">
        <v>30</v>
      </c>
      <c r="I1130">
        <v>31</v>
      </c>
      <c r="J1130">
        <v>30</v>
      </c>
      <c r="K1130">
        <v>23</v>
      </c>
      <c r="Q1130">
        <f t="shared" si="654"/>
        <v>204</v>
      </c>
      <c r="R1130" s="50">
        <f>VLOOKUP(B1130,'Общие показания'!A:H,8,0)</f>
        <v>0.21927571925096845</v>
      </c>
      <c r="S1130" s="50"/>
      <c r="T1130" s="50">
        <f t="shared" si="619"/>
        <v>0</v>
      </c>
      <c r="U1130" s="50">
        <f t="shared" si="620"/>
        <v>0</v>
      </c>
      <c r="V1130" s="50">
        <f t="shared" si="621"/>
        <v>0</v>
      </c>
      <c r="W1130" s="50">
        <f t="shared" si="622"/>
        <v>0.21927571925096845</v>
      </c>
      <c r="X1130" s="50">
        <f t="shared" si="623"/>
        <v>0</v>
      </c>
      <c r="Y1130" s="50"/>
      <c r="Z1130" s="50"/>
      <c r="AA1130" s="50"/>
      <c r="AB1130" s="50"/>
      <c r="AC1130" s="50"/>
      <c r="AD1130" s="50">
        <f t="shared" si="624"/>
        <v>0</v>
      </c>
      <c r="AE1130" s="50">
        <f t="shared" si="625"/>
        <v>0</v>
      </c>
      <c r="AF1130" s="50">
        <f t="shared" si="626"/>
        <v>0</v>
      </c>
      <c r="AG1130" s="50">
        <f t="shared" si="627"/>
        <v>0</v>
      </c>
      <c r="AI1130" s="50">
        <f t="shared" si="629"/>
        <v>0</v>
      </c>
      <c r="AJ1130" s="50">
        <f t="shared" si="630"/>
        <v>0</v>
      </c>
      <c r="AK1130" s="50">
        <f t="shared" si="631"/>
        <v>0</v>
      </c>
      <c r="AL1130" s="50">
        <f t="shared" si="632"/>
        <v>0.44504862979174553</v>
      </c>
      <c r="AR1130" s="50">
        <f t="shared" si="633"/>
        <v>0</v>
      </c>
      <c r="AS1130" s="50">
        <f t="shared" si="634"/>
        <v>0</v>
      </c>
      <c r="AT1130" s="50">
        <f t="shared" si="635"/>
        <v>0</v>
      </c>
      <c r="AV1130" s="49">
        <f t="shared" si="636"/>
        <v>0</v>
      </c>
      <c r="AW1130" s="49">
        <f t="shared" si="637"/>
        <v>0</v>
      </c>
      <c r="AX1130" s="49">
        <f t="shared" si="638"/>
        <v>0</v>
      </c>
      <c r="AY1130" s="49">
        <f t="shared" si="639"/>
        <v>1783.2857095962997</v>
      </c>
      <c r="AZ1130" s="49">
        <f t="shared" si="640"/>
        <v>0</v>
      </c>
      <c r="BA1130" s="49">
        <f t="shared" si="641"/>
        <v>0</v>
      </c>
      <c r="BB1130" s="49">
        <f t="shared" si="642"/>
        <v>0</v>
      </c>
      <c r="BC1130" s="49">
        <f t="shared" si="643"/>
        <v>0</v>
      </c>
      <c r="BD1130" s="49">
        <f t="shared" si="644"/>
        <v>0</v>
      </c>
      <c r="BE1130" s="49">
        <f t="shared" si="645"/>
        <v>0</v>
      </c>
      <c r="BF1130" s="49">
        <f t="shared" si="646"/>
        <v>0</v>
      </c>
      <c r="BG1130" s="49">
        <f t="shared" si="647"/>
        <v>0</v>
      </c>
      <c r="BH1130" s="72">
        <f t="shared" si="648"/>
        <v>1783.2857095962997</v>
      </c>
      <c r="BI1130" s="49">
        <f>VLOOKUP(A1130,'1_12'!A:O,15,0)</f>
        <v>6316.13</v>
      </c>
      <c r="BJ1130" s="73">
        <f t="shared" si="649"/>
        <v>-4532.8442904037001</v>
      </c>
      <c r="BK1130" s="50">
        <f t="shared" si="650"/>
        <v>1.4086606213798006E-3</v>
      </c>
    </row>
    <row r="1131" spans="1:63" x14ac:dyDescent="0.3">
      <c r="A1131" s="77" t="s">
        <v>2853</v>
      </c>
      <c r="B1131" s="77" t="s">
        <v>953</v>
      </c>
      <c r="C1131" s="77">
        <f>VLOOKUP(B1131,Площадь!D:E,2,0)</f>
        <v>39.299999999999997</v>
      </c>
      <c r="D1131" s="113">
        <v>45131</v>
      </c>
      <c r="K1131">
        <f>31-K1130</f>
        <v>8</v>
      </c>
      <c r="L1131">
        <v>31</v>
      </c>
      <c r="M1131">
        <v>30</v>
      </c>
      <c r="N1131">
        <v>31</v>
      </c>
      <c r="O1131">
        <v>30</v>
      </c>
      <c r="P1131">
        <v>31</v>
      </c>
      <c r="Q1131">
        <f t="shared" si="654"/>
        <v>161</v>
      </c>
      <c r="R1131" s="50"/>
      <c r="S1131" s="50">
        <f>VLOOKUP(B1131,'Общие показания'!A:P,16,0)</f>
        <v>5.5724280749032573E-2</v>
      </c>
      <c r="T1131" s="50">
        <f t="shared" si="619"/>
        <v>0</v>
      </c>
      <c r="U1131" s="50">
        <f t="shared" si="620"/>
        <v>0</v>
      </c>
      <c r="V1131" s="50">
        <f t="shared" si="621"/>
        <v>0</v>
      </c>
      <c r="W1131" s="50">
        <f t="shared" si="622"/>
        <v>0</v>
      </c>
      <c r="X1131" s="50">
        <f t="shared" si="623"/>
        <v>0</v>
      </c>
      <c r="Y1131" s="50"/>
      <c r="Z1131" s="50"/>
      <c r="AA1131" s="50"/>
      <c r="AB1131" s="50"/>
      <c r="AC1131" s="50"/>
      <c r="AD1131" s="50">
        <f t="shared" si="624"/>
        <v>2.1599162753323162E-2</v>
      </c>
      <c r="AE1131" s="50">
        <f t="shared" si="625"/>
        <v>1.5035442318465372E-2</v>
      </c>
      <c r="AF1131" s="50">
        <f t="shared" si="626"/>
        <v>1.9089675677244046E-2</v>
      </c>
      <c r="AG1131" s="50">
        <f t="shared" si="627"/>
        <v>0</v>
      </c>
      <c r="AI1131" s="50">
        <f t="shared" si="629"/>
        <v>0</v>
      </c>
      <c r="AJ1131" s="50">
        <f t="shared" si="630"/>
        <v>0</v>
      </c>
      <c r="AK1131" s="50">
        <f t="shared" si="631"/>
        <v>0</v>
      </c>
      <c r="AL1131" s="50">
        <f t="shared" si="632"/>
        <v>0</v>
      </c>
      <c r="AR1131" s="50">
        <f t="shared" si="633"/>
        <v>0.5854004207413348</v>
      </c>
      <c r="AS1131" s="50">
        <f t="shared" si="634"/>
        <v>0.52394790910337663</v>
      </c>
      <c r="AT1131" s="50">
        <f t="shared" si="635"/>
        <v>0.71950960991980517</v>
      </c>
      <c r="AV1131" s="49">
        <f t="shared" si="636"/>
        <v>0</v>
      </c>
      <c r="AW1131" s="49">
        <f t="shared" si="637"/>
        <v>0</v>
      </c>
      <c r="AX1131" s="49">
        <f t="shared" si="638"/>
        <v>0</v>
      </c>
      <c r="AY1131" s="49">
        <f t="shared" si="639"/>
        <v>0</v>
      </c>
      <c r="AZ1131" s="49">
        <f t="shared" si="640"/>
        <v>0</v>
      </c>
      <c r="BA1131" s="49">
        <f t="shared" si="641"/>
        <v>0</v>
      </c>
      <c r="BB1131" s="49">
        <f t="shared" si="642"/>
        <v>0</v>
      </c>
      <c r="BC1131" s="49">
        <f t="shared" si="643"/>
        <v>0</v>
      </c>
      <c r="BD1131" s="49">
        <f t="shared" si="644"/>
        <v>0</v>
      </c>
      <c r="BE1131" s="49">
        <f t="shared" si="645"/>
        <v>1629.4054019497203</v>
      </c>
      <c r="BF1131" s="49">
        <f t="shared" si="646"/>
        <v>1446.8253492227357</v>
      </c>
      <c r="BG1131" s="49">
        <f t="shared" si="647"/>
        <v>1982.6663782852952</v>
      </c>
      <c r="BH1131" s="72">
        <f t="shared" si="648"/>
        <v>5058.8971294577514</v>
      </c>
      <c r="BI1131" s="49">
        <f>VLOOKUP(A1131,'1_12'!A:O,15,0)</f>
        <v>8875.24</v>
      </c>
      <c r="BJ1131" s="73">
        <f t="shared" si="649"/>
        <v>-3816.3428705422484</v>
      </c>
      <c r="BK1131" s="50">
        <f t="shared" si="650"/>
        <v>3.9961455057539209E-3</v>
      </c>
    </row>
    <row r="1132" spans="1:63" x14ac:dyDescent="0.3">
      <c r="A1132" s="77" t="s">
        <v>1526</v>
      </c>
      <c r="B1132" s="77" t="s">
        <v>1158</v>
      </c>
      <c r="C1132" s="77">
        <f>VLOOKUP(B1132,Площадь!D:E,2,0)</f>
        <v>32.1</v>
      </c>
      <c r="D1132" s="113"/>
      <c r="E1132">
        <v>31</v>
      </c>
      <c r="F1132">
        <v>28</v>
      </c>
      <c r="G1132">
        <v>31</v>
      </c>
      <c r="H1132">
        <v>30</v>
      </c>
      <c r="I1132">
        <v>31</v>
      </c>
      <c r="J1132">
        <v>30</v>
      </c>
      <c r="K1132">
        <v>31</v>
      </c>
      <c r="L1132">
        <v>20</v>
      </c>
      <c r="Q1132">
        <f t="shared" si="654"/>
        <v>232</v>
      </c>
      <c r="R1132" s="50">
        <f>VLOOKUP(B1132,'Общие показания'!A:H,8,0)</f>
        <v>0.17910306839582923</v>
      </c>
      <c r="S1132" s="50"/>
      <c r="T1132" s="50">
        <f t="shared" si="619"/>
        <v>0</v>
      </c>
      <c r="U1132" s="50">
        <f t="shared" si="620"/>
        <v>0</v>
      </c>
      <c r="V1132" s="50">
        <f t="shared" si="621"/>
        <v>0</v>
      </c>
      <c r="W1132" s="50">
        <f t="shared" si="622"/>
        <v>0.17910306839582923</v>
      </c>
      <c r="X1132" s="50">
        <f t="shared" si="623"/>
        <v>0</v>
      </c>
      <c r="Y1132" s="50"/>
      <c r="Z1132" s="50"/>
      <c r="AA1132" s="50"/>
      <c r="AB1132" s="50"/>
      <c r="AC1132" s="50"/>
      <c r="AD1132" s="50">
        <f t="shared" si="624"/>
        <v>0</v>
      </c>
      <c r="AE1132" s="50">
        <f t="shared" si="625"/>
        <v>0</v>
      </c>
      <c r="AF1132" s="50">
        <f t="shared" si="626"/>
        <v>0</v>
      </c>
      <c r="AG1132" s="50">
        <f t="shared" si="627"/>
        <v>0</v>
      </c>
      <c r="AI1132" s="50">
        <f t="shared" si="629"/>
        <v>0</v>
      </c>
      <c r="AJ1132" s="50">
        <f t="shared" si="630"/>
        <v>0</v>
      </c>
      <c r="AK1132" s="50">
        <f t="shared" si="631"/>
        <v>0</v>
      </c>
      <c r="AL1132" s="50">
        <f t="shared" si="632"/>
        <v>0.36351300295967004</v>
      </c>
      <c r="AR1132" s="50">
        <f t="shared" si="633"/>
        <v>0</v>
      </c>
      <c r="AS1132" s="50">
        <f t="shared" si="634"/>
        <v>0</v>
      </c>
      <c r="AT1132" s="50">
        <f t="shared" si="635"/>
        <v>0</v>
      </c>
      <c r="AV1132" s="49">
        <f t="shared" si="636"/>
        <v>0</v>
      </c>
      <c r="AW1132" s="49">
        <f t="shared" si="637"/>
        <v>0</v>
      </c>
      <c r="AX1132" s="49">
        <f t="shared" si="638"/>
        <v>0</v>
      </c>
      <c r="AY1132" s="49">
        <f t="shared" si="639"/>
        <v>1456.5768773038481</v>
      </c>
      <c r="AZ1132" s="49">
        <f t="shared" si="640"/>
        <v>0</v>
      </c>
      <c r="BA1132" s="49">
        <f t="shared" si="641"/>
        <v>0</v>
      </c>
      <c r="BB1132" s="49">
        <f t="shared" si="642"/>
        <v>0</v>
      </c>
      <c r="BC1132" s="49">
        <f t="shared" si="643"/>
        <v>0</v>
      </c>
      <c r="BD1132" s="49">
        <f t="shared" si="644"/>
        <v>0</v>
      </c>
      <c r="BE1132" s="49">
        <f t="shared" si="645"/>
        <v>0</v>
      </c>
      <c r="BF1132" s="49">
        <f t="shared" si="646"/>
        <v>0</v>
      </c>
      <c r="BG1132" s="49">
        <f t="shared" si="647"/>
        <v>0</v>
      </c>
      <c r="BH1132" s="72">
        <f t="shared" si="648"/>
        <v>1456.5768773038481</v>
      </c>
      <c r="BI1132" s="49">
        <f>VLOOKUP(A1132,'1_12'!A:O,15,0)</f>
        <v>6404.24</v>
      </c>
      <c r="BJ1132" s="73">
        <f t="shared" si="649"/>
        <v>-4947.6631226961517</v>
      </c>
      <c r="BK1132" s="50">
        <f t="shared" si="650"/>
        <v>1.4086606213798009E-3</v>
      </c>
    </row>
    <row r="1133" spans="1:63" x14ac:dyDescent="0.3">
      <c r="A1133" s="77" t="s">
        <v>2860</v>
      </c>
      <c r="B1133" s="77" t="s">
        <v>1158</v>
      </c>
      <c r="C1133" s="77">
        <f>VLOOKUP(B1133,Площадь!D:E,2,0)</f>
        <v>32.1</v>
      </c>
      <c r="D1133" s="113">
        <v>45159</v>
      </c>
      <c r="L1133">
        <f>31-L1132</f>
        <v>11</v>
      </c>
      <c r="M1133">
        <v>30</v>
      </c>
      <c r="N1133">
        <v>31</v>
      </c>
      <c r="O1133">
        <v>30</v>
      </c>
      <c r="P1133">
        <v>31</v>
      </c>
      <c r="Q1133">
        <f t="shared" si="654"/>
        <v>133</v>
      </c>
      <c r="R1133" s="50"/>
      <c r="S1133" s="50">
        <f>VLOOKUP(B1133,'Общие показания'!A:P,16,0)</f>
        <v>1.9268969316041709</v>
      </c>
      <c r="T1133" s="50">
        <f t="shared" si="619"/>
        <v>0</v>
      </c>
      <c r="U1133" s="50">
        <f t="shared" si="620"/>
        <v>0</v>
      </c>
      <c r="V1133" s="50">
        <f t="shared" si="621"/>
        <v>0</v>
      </c>
      <c r="W1133" s="50">
        <f t="shared" si="622"/>
        <v>0</v>
      </c>
      <c r="X1133" s="50">
        <f t="shared" si="623"/>
        <v>0</v>
      </c>
      <c r="Y1133" s="50"/>
      <c r="Z1133" s="50"/>
      <c r="AA1133" s="50"/>
      <c r="AB1133" s="50"/>
      <c r="AC1133" s="50"/>
      <c r="AD1133" s="50">
        <f t="shared" si="624"/>
        <v>0.74688017279289953</v>
      </c>
      <c r="AE1133" s="50">
        <f t="shared" si="625"/>
        <v>0.5199124561022781</v>
      </c>
      <c r="AF1133" s="50">
        <f t="shared" si="626"/>
        <v>0.66010430270899334</v>
      </c>
      <c r="AG1133" s="50">
        <f t="shared" si="627"/>
        <v>0</v>
      </c>
      <c r="AI1133" s="50">
        <f t="shared" si="629"/>
        <v>0</v>
      </c>
      <c r="AJ1133" s="50">
        <f t="shared" si="630"/>
        <v>0</v>
      </c>
      <c r="AK1133" s="50">
        <f t="shared" si="631"/>
        <v>0</v>
      </c>
      <c r="AL1133" s="50">
        <f t="shared" si="632"/>
        <v>0</v>
      </c>
      <c r="AR1133" s="50">
        <f t="shared" si="633"/>
        <v>0.47815148869712087</v>
      </c>
      <c r="AS1133" s="50">
        <f t="shared" si="634"/>
        <v>0.42795745247375039</v>
      </c>
      <c r="AT1133" s="50">
        <f t="shared" si="635"/>
        <v>0.58769105543068068</v>
      </c>
      <c r="AV1133" s="49">
        <f t="shared" si="636"/>
        <v>0</v>
      </c>
      <c r="AW1133" s="49">
        <f t="shared" si="637"/>
        <v>0</v>
      </c>
      <c r="AX1133" s="49">
        <f t="shared" si="638"/>
        <v>0</v>
      </c>
      <c r="AY1133" s="49">
        <f t="shared" si="639"/>
        <v>0</v>
      </c>
      <c r="AZ1133" s="49">
        <f t="shared" si="640"/>
        <v>0</v>
      </c>
      <c r="BA1133" s="49">
        <f t="shared" si="641"/>
        <v>0</v>
      </c>
      <c r="BB1133" s="49">
        <f t="shared" si="642"/>
        <v>0</v>
      </c>
      <c r="BC1133" s="49">
        <f t="shared" si="643"/>
        <v>0</v>
      </c>
      <c r="BD1133" s="49">
        <f t="shared" si="644"/>
        <v>0</v>
      </c>
      <c r="BE1133" s="49">
        <f t="shared" si="645"/>
        <v>3288.4259908373515</v>
      </c>
      <c r="BF1133" s="49">
        <f t="shared" si="646"/>
        <v>2544.4240677851481</v>
      </c>
      <c r="BG1133" s="49">
        <f t="shared" si="647"/>
        <v>3349.5319475758151</v>
      </c>
      <c r="BH1133" s="72">
        <f t="shared" si="648"/>
        <v>9182.3820061983151</v>
      </c>
      <c r="BI1133" s="49">
        <f>VLOOKUP(A1133,'1_12'!A:O,15,0)</f>
        <v>6003.9700000000012</v>
      </c>
      <c r="BJ1133" s="73">
        <f t="shared" si="649"/>
        <v>3178.412006198314</v>
      </c>
      <c r="BK1133" s="50">
        <f t="shared" si="650"/>
        <v>8.8803139361519276E-3</v>
      </c>
    </row>
    <row r="1134" spans="1:63" x14ac:dyDescent="0.3">
      <c r="A1134" s="77" t="s">
        <v>2087</v>
      </c>
      <c r="B1134" s="77" t="s">
        <v>568</v>
      </c>
      <c r="C1134" s="77">
        <f>VLOOKUP(B1134,Площадь!D:E,2,0)</f>
        <v>31.8</v>
      </c>
      <c r="D1134" s="113"/>
      <c r="E1134">
        <v>31</v>
      </c>
      <c r="F1134">
        <v>28</v>
      </c>
      <c r="G1134">
        <v>31</v>
      </c>
      <c r="H1134">
        <v>30</v>
      </c>
      <c r="I1134">
        <v>31</v>
      </c>
      <c r="J1134">
        <v>30</v>
      </c>
      <c r="K1134">
        <v>31</v>
      </c>
      <c r="L1134">
        <v>31</v>
      </c>
      <c r="M1134">
        <v>30</v>
      </c>
      <c r="N1134">
        <v>31</v>
      </c>
      <c r="O1134">
        <v>30</v>
      </c>
      <c r="P1134">
        <v>31</v>
      </c>
      <c r="Q1134">
        <f t="shared" ref="Q1134:Q1142" si="655">SUM(E1134:P1134)</f>
        <v>365</v>
      </c>
      <c r="R1134" s="50">
        <f>VLOOKUP(B1134,'Общие показания'!A:H,8,0)</f>
        <v>0.17742920794353176</v>
      </c>
      <c r="S1134" s="50">
        <f>VLOOKUP(B1134,'Общие показания'!A:P,16,0)</f>
        <v>1.8855707920564679</v>
      </c>
      <c r="T1134" s="50">
        <f t="shared" si="619"/>
        <v>0</v>
      </c>
      <c r="U1134" s="50">
        <f t="shared" si="620"/>
        <v>0</v>
      </c>
      <c r="V1134" s="50">
        <f t="shared" si="621"/>
        <v>0</v>
      </c>
      <c r="W1134" s="50">
        <f t="shared" si="622"/>
        <v>0.17742920794353176</v>
      </c>
      <c r="X1134" s="50">
        <f t="shared" si="623"/>
        <v>0</v>
      </c>
      <c r="Y1134" s="50"/>
      <c r="Z1134" s="50"/>
      <c r="AA1134" s="50"/>
      <c r="AB1134" s="50"/>
      <c r="AC1134" s="50"/>
      <c r="AD1134" s="50">
        <f t="shared" si="624"/>
        <v>0.73086184107001095</v>
      </c>
      <c r="AE1134" s="50">
        <f t="shared" si="625"/>
        <v>0.50876189876780553</v>
      </c>
      <c r="AF1134" s="50">
        <f t="shared" si="626"/>
        <v>0.64594705221865167</v>
      </c>
      <c r="AG1134" s="50">
        <f t="shared" si="627"/>
        <v>0</v>
      </c>
      <c r="AI1134" s="50">
        <f t="shared" si="629"/>
        <v>0</v>
      </c>
      <c r="AJ1134" s="50">
        <f t="shared" si="630"/>
        <v>0</v>
      </c>
      <c r="AK1134" s="50">
        <f t="shared" si="631"/>
        <v>0</v>
      </c>
      <c r="AL1134" s="50">
        <f t="shared" si="632"/>
        <v>0.36011568517500026</v>
      </c>
      <c r="AR1134" s="50">
        <f t="shared" si="633"/>
        <v>0.47368278319527862</v>
      </c>
      <c r="AS1134" s="50">
        <f t="shared" si="634"/>
        <v>0.42395785011418263</v>
      </c>
      <c r="AT1134" s="50">
        <f t="shared" si="635"/>
        <v>0.5821986156603004</v>
      </c>
      <c r="AV1134" s="49">
        <f t="shared" si="636"/>
        <v>0</v>
      </c>
      <c r="AW1134" s="49">
        <f t="shared" si="637"/>
        <v>0</v>
      </c>
      <c r="AX1134" s="49">
        <f t="shared" si="638"/>
        <v>0</v>
      </c>
      <c r="AY1134" s="49">
        <f t="shared" si="639"/>
        <v>1442.9640092916627</v>
      </c>
      <c r="AZ1134" s="49">
        <f t="shared" si="640"/>
        <v>0</v>
      </c>
      <c r="BA1134" s="49">
        <f t="shared" si="641"/>
        <v>0</v>
      </c>
      <c r="BB1134" s="49">
        <f t="shared" si="642"/>
        <v>0</v>
      </c>
      <c r="BC1134" s="49">
        <f t="shared" si="643"/>
        <v>0</v>
      </c>
      <c r="BD1134" s="49">
        <f t="shared" si="644"/>
        <v>0</v>
      </c>
      <c r="BE1134" s="49">
        <f t="shared" si="645"/>
        <v>3233.4314075927728</v>
      </c>
      <c r="BF1134" s="49">
        <f t="shared" si="646"/>
        <v>2503.7555851088537</v>
      </c>
      <c r="BG1134" s="49">
        <f t="shared" si="647"/>
        <v>3296.7851050275444</v>
      </c>
      <c r="BH1134" s="72">
        <f t="shared" si="648"/>
        <v>10476.936107020834</v>
      </c>
      <c r="BI1134" s="49">
        <f>VLOOKUP(A1134,'1_12'!A:O,15,0)</f>
        <v>12292.199999999997</v>
      </c>
      <c r="BJ1134" s="73">
        <f t="shared" si="649"/>
        <v>-1815.2638929791628</v>
      </c>
      <c r="BK1134" s="50">
        <f t="shared" si="650"/>
        <v>1.0227869324278726E-2</v>
      </c>
    </row>
    <row r="1135" spans="1:63" x14ac:dyDescent="0.3">
      <c r="A1135" s="77" t="s">
        <v>2260</v>
      </c>
      <c r="B1135" s="77" t="s">
        <v>347</v>
      </c>
      <c r="C1135" s="77">
        <f>VLOOKUP(B1135,Площадь!D:E,2,0)</f>
        <v>80.7</v>
      </c>
      <c r="D1135" s="113"/>
      <c r="E1135">
        <v>31</v>
      </c>
      <c r="F1135">
        <v>28</v>
      </c>
      <c r="G1135">
        <v>31</v>
      </c>
      <c r="H1135">
        <v>30</v>
      </c>
      <c r="I1135">
        <v>31</v>
      </c>
      <c r="J1135">
        <v>30</v>
      </c>
      <c r="K1135">
        <v>31</v>
      </c>
      <c r="L1135">
        <v>31</v>
      </c>
      <c r="M1135">
        <v>30</v>
      </c>
      <c r="N1135">
        <v>31</v>
      </c>
      <c r="O1135">
        <v>30</v>
      </c>
      <c r="P1135">
        <v>31</v>
      </c>
      <c r="Q1135">
        <f t="shared" si="655"/>
        <v>365</v>
      </c>
      <c r="R1135" s="50">
        <f>VLOOKUP(B1135,'Общие показания'!A:H,8,0)</f>
        <v>0.14099999999999999</v>
      </c>
      <c r="S1135" s="50">
        <f>VLOOKUP(B1135,'Общие показания'!A:P,16,0)</f>
        <v>1.8320000000000007</v>
      </c>
      <c r="T1135" s="50">
        <f t="shared" si="619"/>
        <v>0</v>
      </c>
      <c r="U1135" s="50">
        <f t="shared" si="620"/>
        <v>0</v>
      </c>
      <c r="V1135" s="50">
        <f t="shared" si="621"/>
        <v>0</v>
      </c>
      <c r="W1135" s="50">
        <f t="shared" si="622"/>
        <v>0.14099999999999999</v>
      </c>
      <c r="X1135" s="50">
        <f t="shared" si="623"/>
        <v>0</v>
      </c>
      <c r="Y1135" s="50"/>
      <c r="Z1135" s="50"/>
      <c r="AA1135" s="50"/>
      <c r="AB1135" s="50"/>
      <c r="AC1135" s="50"/>
      <c r="AD1135" s="50">
        <f t="shared" si="624"/>
        <v>0.71009738721078086</v>
      </c>
      <c r="AE1135" s="50">
        <f t="shared" si="625"/>
        <v>0.49430750755642144</v>
      </c>
      <c r="AF1135" s="50">
        <f t="shared" si="626"/>
        <v>0.62759510523279849</v>
      </c>
      <c r="AG1135" s="50">
        <f t="shared" si="627"/>
        <v>0</v>
      </c>
      <c r="AI1135" s="50">
        <f t="shared" si="629"/>
        <v>0</v>
      </c>
      <c r="AJ1135" s="50">
        <f t="shared" si="630"/>
        <v>0</v>
      </c>
      <c r="AK1135" s="50">
        <f t="shared" si="631"/>
        <v>0</v>
      </c>
      <c r="AL1135" s="50">
        <f t="shared" si="632"/>
        <v>0.91387848407617989</v>
      </c>
      <c r="AR1135" s="50">
        <f t="shared" si="633"/>
        <v>1.2020817799955656</v>
      </c>
      <c r="AS1135" s="50">
        <f t="shared" si="634"/>
        <v>1.0758930347237277</v>
      </c>
      <c r="AT1135" s="50">
        <f t="shared" si="635"/>
        <v>1.4774662982322719</v>
      </c>
      <c r="AV1135" s="49">
        <f t="shared" si="636"/>
        <v>0</v>
      </c>
      <c r="AW1135" s="49">
        <f t="shared" si="637"/>
        <v>0</v>
      </c>
      <c r="AX1135" s="49">
        <f t="shared" si="638"/>
        <v>0</v>
      </c>
      <c r="AY1135" s="49">
        <f t="shared" si="639"/>
        <v>2831.6736075147342</v>
      </c>
      <c r="AZ1135" s="49">
        <f t="shared" si="640"/>
        <v>0</v>
      </c>
      <c r="BA1135" s="49">
        <f t="shared" si="641"/>
        <v>0</v>
      </c>
      <c r="BB1135" s="49">
        <f t="shared" si="642"/>
        <v>0</v>
      </c>
      <c r="BC1135" s="49">
        <f t="shared" si="643"/>
        <v>0</v>
      </c>
      <c r="BD1135" s="49">
        <f t="shared" si="644"/>
        <v>0</v>
      </c>
      <c r="BE1135" s="49">
        <f t="shared" si="645"/>
        <v>5132.9772692820288</v>
      </c>
      <c r="BF1135" s="49">
        <f t="shared" si="646"/>
        <v>4214.983527675141</v>
      </c>
      <c r="BG1135" s="49">
        <f t="shared" si="647"/>
        <v>5650.7426290054964</v>
      </c>
      <c r="BH1135" s="72">
        <f t="shared" si="648"/>
        <v>17830.377033477402</v>
      </c>
      <c r="BI1135" s="49">
        <f>VLOOKUP(A1135,'1_12'!A:O,15,0)</f>
        <v>31194.449999999997</v>
      </c>
      <c r="BJ1135" s="73">
        <f t="shared" si="649"/>
        <v>-13364.072966522595</v>
      </c>
      <c r="BK1135" s="50">
        <f t="shared" si="650"/>
        <v>6.8590660853239845E-3</v>
      </c>
    </row>
    <row r="1136" spans="1:63" x14ac:dyDescent="0.3">
      <c r="A1136" s="77" t="s">
        <v>2407</v>
      </c>
      <c r="B1136" s="77" t="s">
        <v>1181</v>
      </c>
      <c r="C1136" s="77">
        <f>VLOOKUP(B1136,Площадь!D:E,2,0)</f>
        <v>39.1</v>
      </c>
      <c r="D1136" s="113"/>
      <c r="E1136">
        <v>31</v>
      </c>
      <c r="F1136">
        <v>28</v>
      </c>
      <c r="G1136">
        <v>31</v>
      </c>
      <c r="H1136">
        <v>30</v>
      </c>
      <c r="I1136">
        <v>31</v>
      </c>
      <c r="J1136">
        <v>30</v>
      </c>
      <c r="K1136">
        <v>31</v>
      </c>
      <c r="L1136">
        <v>31</v>
      </c>
      <c r="M1136">
        <v>30</v>
      </c>
      <c r="N1136">
        <v>31</v>
      </c>
      <c r="O1136">
        <v>30</v>
      </c>
      <c r="P1136">
        <v>31</v>
      </c>
      <c r="Q1136">
        <f t="shared" si="655"/>
        <v>365</v>
      </c>
      <c r="R1136" s="50">
        <f>VLOOKUP(B1136,'Общие показания'!A:H,8,0)</f>
        <v>0.21815981228277018</v>
      </c>
      <c r="S1136" s="50">
        <f>VLOOKUP(B1136,'Общие показания'!A:P,16,0)</f>
        <v>2.8658401877172288</v>
      </c>
      <c r="T1136" s="50">
        <f t="shared" si="619"/>
        <v>0</v>
      </c>
      <c r="U1136" s="50">
        <f t="shared" si="620"/>
        <v>0</v>
      </c>
      <c r="V1136" s="50">
        <f t="shared" si="621"/>
        <v>0</v>
      </c>
      <c r="W1136" s="50">
        <f t="shared" si="622"/>
        <v>0.21815981228277018</v>
      </c>
      <c r="X1136" s="50">
        <f t="shared" si="623"/>
        <v>0</v>
      </c>
      <c r="Y1136" s="50"/>
      <c r="Z1136" s="50"/>
      <c r="AA1136" s="50"/>
      <c r="AB1136" s="50"/>
      <c r="AC1136" s="50"/>
      <c r="AD1136" s="50">
        <f t="shared" si="624"/>
        <v>1.110821850142826</v>
      </c>
      <c r="AE1136" s="50">
        <f t="shared" si="625"/>
        <v>0.77325672502485243</v>
      </c>
      <c r="AF1136" s="50">
        <f t="shared" si="626"/>
        <v>0.98176161254955052</v>
      </c>
      <c r="AG1136" s="50">
        <f t="shared" si="627"/>
        <v>0</v>
      </c>
      <c r="AI1136" s="50">
        <f t="shared" si="629"/>
        <v>0</v>
      </c>
      <c r="AJ1136" s="50">
        <f t="shared" si="630"/>
        <v>0</v>
      </c>
      <c r="AK1136" s="50">
        <f t="shared" si="631"/>
        <v>0</v>
      </c>
      <c r="AL1136" s="50">
        <f t="shared" si="632"/>
        <v>0.4427837512686324</v>
      </c>
      <c r="AR1136" s="50">
        <f t="shared" si="633"/>
        <v>0.58242128374010671</v>
      </c>
      <c r="AS1136" s="50">
        <f t="shared" si="634"/>
        <v>0.52128150753033142</v>
      </c>
      <c r="AT1136" s="50">
        <f t="shared" si="635"/>
        <v>0.71584798340621847</v>
      </c>
      <c r="AV1136" s="49">
        <f t="shared" si="636"/>
        <v>0</v>
      </c>
      <c r="AW1136" s="49">
        <f t="shared" si="637"/>
        <v>0</v>
      </c>
      <c r="AX1136" s="49">
        <f t="shared" si="638"/>
        <v>0</v>
      </c>
      <c r="AY1136" s="49">
        <f t="shared" si="639"/>
        <v>1774.2104642548431</v>
      </c>
      <c r="AZ1136" s="49">
        <f t="shared" si="640"/>
        <v>0</v>
      </c>
      <c r="BA1136" s="49">
        <f t="shared" si="641"/>
        <v>0</v>
      </c>
      <c r="BB1136" s="49">
        <f t="shared" si="642"/>
        <v>0</v>
      </c>
      <c r="BC1136" s="49">
        <f t="shared" si="643"/>
        <v>0</v>
      </c>
      <c r="BD1136" s="49">
        <f t="shared" si="644"/>
        <v>0</v>
      </c>
      <c r="BE1136" s="49">
        <f t="shared" si="645"/>
        <v>4545.2741388699887</v>
      </c>
      <c r="BF1136" s="49">
        <f t="shared" si="646"/>
        <v>3475.0066499418331</v>
      </c>
      <c r="BG1136" s="49">
        <f t="shared" si="647"/>
        <v>4556.9952949998287</v>
      </c>
      <c r="BH1136" s="72">
        <f t="shared" si="648"/>
        <v>14351.486548066492</v>
      </c>
      <c r="BI1136" s="49">
        <f>VLOOKUP(A1136,'1_12'!A:O,15,0)</f>
        <v>15114.06</v>
      </c>
      <c r="BJ1136" s="73">
        <f t="shared" si="649"/>
        <v>-762.57345193350739</v>
      </c>
      <c r="BK1136" s="50">
        <f t="shared" si="650"/>
        <v>1.1394574863481007E-2</v>
      </c>
    </row>
    <row r="1137" spans="1:63" x14ac:dyDescent="0.3">
      <c r="A1137" s="77" t="s">
        <v>2172</v>
      </c>
      <c r="B1137" s="77" t="s">
        <v>1154</v>
      </c>
      <c r="C1137" s="77">
        <f>VLOOKUP(B1137,Площадь!D:E,2,0)</f>
        <v>60.1</v>
      </c>
      <c r="D1137" s="113"/>
      <c r="E1137">
        <v>31</v>
      </c>
      <c r="F1137">
        <v>28</v>
      </c>
      <c r="G1137">
        <v>31</v>
      </c>
      <c r="H1137">
        <v>30</v>
      </c>
      <c r="I1137">
        <v>31</v>
      </c>
      <c r="J1137">
        <v>30</v>
      </c>
      <c r="K1137">
        <v>31</v>
      </c>
      <c r="L1137">
        <v>31</v>
      </c>
      <c r="M1137">
        <v>30</v>
      </c>
      <c r="N1137">
        <v>31</v>
      </c>
      <c r="O1137">
        <v>30</v>
      </c>
      <c r="P1137">
        <v>31</v>
      </c>
      <c r="Q1137">
        <f t="shared" si="655"/>
        <v>365</v>
      </c>
      <c r="R1137" s="50">
        <f>VLOOKUP(B1137,'Общие показания'!A:H,8,0)</f>
        <v>0.61399999999999999</v>
      </c>
      <c r="S1137" s="50">
        <f>VLOOKUP(B1137,'Общие показания'!A:P,16,0)</f>
        <v>2.2419999999999991</v>
      </c>
      <c r="T1137" s="50">
        <f t="shared" si="619"/>
        <v>0</v>
      </c>
      <c r="U1137" s="50">
        <f t="shared" si="620"/>
        <v>0</v>
      </c>
      <c r="V1137" s="50">
        <f t="shared" si="621"/>
        <v>0</v>
      </c>
      <c r="W1137" s="50">
        <f t="shared" si="622"/>
        <v>0.61399999999999999</v>
      </c>
      <c r="X1137" s="50">
        <f t="shared" si="623"/>
        <v>0</v>
      </c>
      <c r="Y1137" s="50"/>
      <c r="Z1137" s="50"/>
      <c r="AA1137" s="50"/>
      <c r="AB1137" s="50"/>
      <c r="AC1137" s="50"/>
      <c r="AD1137" s="50">
        <f t="shared" si="624"/>
        <v>0.86901656229616242</v>
      </c>
      <c r="AE1137" s="50">
        <f t="shared" si="625"/>
        <v>0.60493309603793444</v>
      </c>
      <c r="AF1137" s="50">
        <f t="shared" si="626"/>
        <v>0.76805034166590236</v>
      </c>
      <c r="AG1137" s="50">
        <f t="shared" si="627"/>
        <v>0</v>
      </c>
      <c r="AI1137" s="50">
        <f t="shared" si="629"/>
        <v>0</v>
      </c>
      <c r="AJ1137" s="50">
        <f t="shared" si="630"/>
        <v>0</v>
      </c>
      <c r="AK1137" s="50">
        <f t="shared" si="631"/>
        <v>0</v>
      </c>
      <c r="AL1137" s="50">
        <f t="shared" si="632"/>
        <v>0.68059599619551936</v>
      </c>
      <c r="AR1137" s="50">
        <f t="shared" si="633"/>
        <v>0.89523066886906433</v>
      </c>
      <c r="AS1137" s="50">
        <f t="shared" si="634"/>
        <v>0.80125367270007475</v>
      </c>
      <c r="AT1137" s="50">
        <f t="shared" si="635"/>
        <v>1.1003187673328318</v>
      </c>
      <c r="AV1137" s="49">
        <f t="shared" si="636"/>
        <v>0</v>
      </c>
      <c r="AW1137" s="49">
        <f t="shared" si="637"/>
        <v>0</v>
      </c>
      <c r="AX1137" s="49">
        <f t="shared" si="638"/>
        <v>0</v>
      </c>
      <c r="AY1137" s="49">
        <f t="shared" si="639"/>
        <v>3475.1617083474043</v>
      </c>
      <c r="AZ1137" s="49">
        <f t="shared" si="640"/>
        <v>0</v>
      </c>
      <c r="BA1137" s="49">
        <f t="shared" si="641"/>
        <v>0</v>
      </c>
      <c r="BB1137" s="49">
        <f t="shared" si="642"/>
        <v>0</v>
      </c>
      <c r="BC1137" s="49">
        <f t="shared" si="643"/>
        <v>0</v>
      </c>
      <c r="BD1137" s="49">
        <f t="shared" si="644"/>
        <v>0</v>
      </c>
      <c r="BE1137" s="49">
        <f t="shared" si="645"/>
        <v>4735.8746974506876</v>
      </c>
      <c r="BF1137" s="49">
        <f t="shared" si="646"/>
        <v>3774.7115145295625</v>
      </c>
      <c r="BG1137" s="49">
        <f t="shared" si="647"/>
        <v>5015.3753014318427</v>
      </c>
      <c r="BH1137" s="72">
        <f t="shared" si="648"/>
        <v>17001.123221759495</v>
      </c>
      <c r="BI1137" s="49">
        <f>VLOOKUP(A1137,'1_12'!A:O,15,0)</f>
        <v>23231.52</v>
      </c>
      <c r="BJ1137" s="73">
        <f t="shared" si="649"/>
        <v>-6230.3967782405052</v>
      </c>
      <c r="BK1137" s="50">
        <f t="shared" si="650"/>
        <v>8.7817513936459899E-3</v>
      </c>
    </row>
    <row r="1138" spans="1:63" x14ac:dyDescent="0.3">
      <c r="A1138" s="77" t="s">
        <v>1520</v>
      </c>
      <c r="B1138" s="77" t="s">
        <v>1165</v>
      </c>
      <c r="C1138" s="77">
        <f>VLOOKUP(B1138,Площадь!D:E,2,0)</f>
        <v>32.5</v>
      </c>
      <c r="D1138" s="113"/>
      <c r="E1138">
        <v>31</v>
      </c>
      <c r="F1138">
        <v>28</v>
      </c>
      <c r="G1138">
        <v>31</v>
      </c>
      <c r="H1138">
        <v>30</v>
      </c>
      <c r="I1138">
        <v>31</v>
      </c>
      <c r="J1138">
        <v>30</v>
      </c>
      <c r="K1138">
        <v>31</v>
      </c>
      <c r="L1138">
        <v>31</v>
      </c>
      <c r="M1138">
        <v>30</v>
      </c>
      <c r="N1138">
        <v>31</v>
      </c>
      <c r="O1138">
        <v>30</v>
      </c>
      <c r="P1138">
        <v>31</v>
      </c>
      <c r="Q1138">
        <f t="shared" si="655"/>
        <v>365</v>
      </c>
      <c r="R1138" s="50">
        <f>VLOOKUP(B1138,'Общие показания'!A:H,8,0)</f>
        <v>0.18133488233222583</v>
      </c>
      <c r="S1138" s="50">
        <f>VLOOKUP(B1138,'Общие показания'!A:P,16,0)</f>
        <v>0</v>
      </c>
      <c r="T1138" s="50">
        <f t="shared" si="619"/>
        <v>0</v>
      </c>
      <c r="U1138" s="50">
        <f t="shared" si="620"/>
        <v>0</v>
      </c>
      <c r="V1138" s="50">
        <f t="shared" si="621"/>
        <v>0</v>
      </c>
      <c r="W1138" s="50">
        <f t="shared" si="622"/>
        <v>0.18133488233222583</v>
      </c>
      <c r="X1138" s="50">
        <f t="shared" si="623"/>
        <v>0</v>
      </c>
      <c r="Y1138" s="50"/>
      <c r="Z1138" s="50"/>
      <c r="AA1138" s="50"/>
      <c r="AB1138" s="50"/>
      <c r="AC1138" s="50"/>
      <c r="AD1138" s="50">
        <f t="shared" si="624"/>
        <v>0</v>
      </c>
      <c r="AE1138" s="50">
        <f t="shared" si="625"/>
        <v>0</v>
      </c>
      <c r="AF1138" s="50">
        <f t="shared" si="626"/>
        <v>0</v>
      </c>
      <c r="AG1138" s="50">
        <f t="shared" si="627"/>
        <v>0</v>
      </c>
      <c r="AI1138" s="50">
        <f t="shared" si="629"/>
        <v>0</v>
      </c>
      <c r="AJ1138" s="50">
        <f t="shared" si="630"/>
        <v>0</v>
      </c>
      <c r="AK1138" s="50">
        <f t="shared" si="631"/>
        <v>0</v>
      </c>
      <c r="AL1138" s="50">
        <f t="shared" si="632"/>
        <v>0.36804276000589647</v>
      </c>
      <c r="AR1138" s="50">
        <f t="shared" si="633"/>
        <v>0.48410976269957717</v>
      </c>
      <c r="AS1138" s="50">
        <f t="shared" si="634"/>
        <v>0.43329025561984069</v>
      </c>
      <c r="AT1138" s="50">
        <f t="shared" si="635"/>
        <v>0.59501430845785419</v>
      </c>
      <c r="AV1138" s="49">
        <f t="shared" si="636"/>
        <v>0</v>
      </c>
      <c r="AW1138" s="49">
        <f t="shared" si="637"/>
        <v>0</v>
      </c>
      <c r="AX1138" s="49">
        <f t="shared" si="638"/>
        <v>0</v>
      </c>
      <c r="AY1138" s="49">
        <f t="shared" si="639"/>
        <v>1474.7273679867619</v>
      </c>
      <c r="AZ1138" s="49">
        <f t="shared" si="640"/>
        <v>0</v>
      </c>
      <c r="BA1138" s="49">
        <f t="shared" si="641"/>
        <v>0</v>
      </c>
      <c r="BB1138" s="49">
        <f t="shared" si="642"/>
        <v>0</v>
      </c>
      <c r="BC1138" s="49">
        <f t="shared" si="643"/>
        <v>0</v>
      </c>
      <c r="BD1138" s="49">
        <f t="shared" si="644"/>
        <v>0</v>
      </c>
      <c r="BE1138" s="49">
        <f t="shared" si="645"/>
        <v>1299.5248826002371</v>
      </c>
      <c r="BF1138" s="49">
        <f t="shared" si="646"/>
        <v>1163.1070305756757</v>
      </c>
      <c r="BG1138" s="49">
        <f t="shared" si="647"/>
        <v>1597.2326090519255</v>
      </c>
      <c r="BH1138" s="72">
        <f t="shared" si="648"/>
        <v>5534.5918902146004</v>
      </c>
      <c r="BI1138" s="49">
        <f>VLOOKUP(A1138,'1_12'!A:O,15,0)</f>
        <v>12562.829999999998</v>
      </c>
      <c r="BJ1138" s="73">
        <f t="shared" si="649"/>
        <v>-7028.2381097853977</v>
      </c>
      <c r="BK1138" s="50">
        <f t="shared" si="650"/>
        <v>5.2866460746548577E-3</v>
      </c>
    </row>
    <row r="1139" spans="1:63" x14ac:dyDescent="0.3">
      <c r="A1139" s="77" t="s">
        <v>2426</v>
      </c>
      <c r="B1139" s="77" t="s">
        <v>884</v>
      </c>
      <c r="C1139" s="77">
        <f>VLOOKUP(B1139,Площадь!D:E,2,0)</f>
        <v>33.700000000000003</v>
      </c>
      <c r="D1139" s="113"/>
      <c r="E1139">
        <v>31</v>
      </c>
      <c r="F1139">
        <v>28</v>
      </c>
      <c r="G1139">
        <v>31</v>
      </c>
      <c r="H1139">
        <v>30</v>
      </c>
      <c r="I1139">
        <v>31</v>
      </c>
      <c r="J1139">
        <v>30</v>
      </c>
      <c r="K1139">
        <v>31</v>
      </c>
      <c r="L1139">
        <v>31</v>
      </c>
      <c r="M1139">
        <v>30</v>
      </c>
      <c r="N1139">
        <v>22</v>
      </c>
      <c r="Q1139">
        <f t="shared" si="655"/>
        <v>295</v>
      </c>
      <c r="R1139" s="50">
        <f>VLOOKUP(B1139,'Общие показания'!A:H,8,0)</f>
        <v>0.18803032414141574</v>
      </c>
      <c r="S1139" s="50"/>
      <c r="T1139" s="50">
        <f t="shared" si="619"/>
        <v>0</v>
      </c>
      <c r="U1139" s="50">
        <f t="shared" si="620"/>
        <v>0</v>
      </c>
      <c r="V1139" s="50">
        <f t="shared" si="621"/>
        <v>0</v>
      </c>
      <c r="W1139" s="50">
        <f t="shared" si="622"/>
        <v>0.18803032414141574</v>
      </c>
      <c r="X1139" s="50">
        <f t="shared" si="623"/>
        <v>0</v>
      </c>
      <c r="Y1139" s="50"/>
      <c r="Z1139" s="50"/>
      <c r="AA1139" s="50"/>
      <c r="AB1139" s="50"/>
      <c r="AC1139" s="50"/>
      <c r="AD1139" s="50">
        <f>(S1140*$AD$1)/31*N1139</f>
        <v>0.46074473500947866</v>
      </c>
      <c r="AE1139" s="50">
        <f>(S1140*$AE$1)/30*O1139</f>
        <v>0</v>
      </c>
      <c r="AF1139" s="50">
        <f>(S1140*$AF$1)/31*P1139</f>
        <v>0</v>
      </c>
      <c r="AG1139" s="50">
        <f t="shared" si="627"/>
        <v>-0.46074473500947866</v>
      </c>
      <c r="AI1139" s="50">
        <f t="shared" si="629"/>
        <v>0</v>
      </c>
      <c r="AJ1139" s="50">
        <f t="shared" si="630"/>
        <v>0</v>
      </c>
      <c r="AK1139" s="50">
        <f t="shared" si="631"/>
        <v>0</v>
      </c>
      <c r="AL1139" s="50">
        <f t="shared" si="632"/>
        <v>0.38163203114457578</v>
      </c>
      <c r="AR1139" s="50">
        <f t="shared" si="633"/>
        <v>0.3562471246307361</v>
      </c>
      <c r="AS1139" s="50">
        <f t="shared" si="634"/>
        <v>0</v>
      </c>
      <c r="AT1139" s="50">
        <f t="shared" si="635"/>
        <v>0</v>
      </c>
      <c r="AV1139" s="49">
        <f t="shared" si="636"/>
        <v>0</v>
      </c>
      <c r="AW1139" s="49">
        <f t="shared" si="637"/>
        <v>0</v>
      </c>
      <c r="AX1139" s="49">
        <f t="shared" si="638"/>
        <v>0</v>
      </c>
      <c r="AY1139" s="49">
        <f t="shared" si="639"/>
        <v>1529.1788400355042</v>
      </c>
      <c r="AZ1139" s="49">
        <f t="shared" si="640"/>
        <v>0</v>
      </c>
      <c r="BA1139" s="49">
        <f t="shared" si="641"/>
        <v>0</v>
      </c>
      <c r="BB1139" s="49">
        <f t="shared" si="642"/>
        <v>0</v>
      </c>
      <c r="BC1139" s="49">
        <f t="shared" si="643"/>
        <v>0</v>
      </c>
      <c r="BD1139" s="49">
        <f t="shared" si="644"/>
        <v>0</v>
      </c>
      <c r="BE1139" s="49">
        <f t="shared" si="645"/>
        <v>2193.1002683438073</v>
      </c>
      <c r="BF1139" s="49">
        <f t="shared" si="646"/>
        <v>0</v>
      </c>
      <c r="BG1139" s="49">
        <f t="shared" si="647"/>
        <v>0</v>
      </c>
      <c r="BH1139" s="72">
        <f t="shared" si="648"/>
        <v>3722.2791083793118</v>
      </c>
      <c r="BI1139" s="49">
        <f>VLOOKUP(A1139,'1_12'!A:O,15,0)</f>
        <v>9711.6500000000015</v>
      </c>
      <c r="BJ1139" s="73">
        <f t="shared" si="649"/>
        <v>-5989.3708916206897</v>
      </c>
      <c r="BK1139" s="50">
        <f t="shared" si="650"/>
        <v>3.4289174454159399E-3</v>
      </c>
    </row>
    <row r="1140" spans="1:63" x14ac:dyDescent="0.3">
      <c r="A1140" s="77" t="s">
        <v>2912</v>
      </c>
      <c r="B1140" s="77" t="s">
        <v>884</v>
      </c>
      <c r="C1140" s="77">
        <f>VLOOKUP(B1140,Площадь!D:E,2,0)</f>
        <v>33.700000000000003</v>
      </c>
      <c r="D1140" s="113">
        <v>45222</v>
      </c>
      <c r="N1140">
        <f>31-N1139</f>
        <v>9</v>
      </c>
      <c r="O1140">
        <v>30</v>
      </c>
      <c r="P1140">
        <v>31</v>
      </c>
      <c r="Q1140">
        <f t="shared" si="655"/>
        <v>70</v>
      </c>
      <c r="R1140" s="50"/>
      <c r="S1140" s="50">
        <f>VLOOKUP(B1140,'Общие показания'!A:P,16,0)</f>
        <v>1.6749696758585841</v>
      </c>
      <c r="T1140" s="50">
        <f t="shared" si="619"/>
        <v>0</v>
      </c>
      <c r="U1140" s="50">
        <f t="shared" si="620"/>
        <v>0</v>
      </c>
      <c r="V1140" s="50">
        <f t="shared" si="621"/>
        <v>0</v>
      </c>
      <c r="W1140" s="50">
        <f t="shared" si="622"/>
        <v>0</v>
      </c>
      <c r="X1140" s="50">
        <f t="shared" si="623"/>
        <v>0</v>
      </c>
      <c r="Y1140" s="50"/>
      <c r="Z1140" s="50"/>
      <c r="AA1140" s="50"/>
      <c r="AB1140" s="50"/>
      <c r="AC1140" s="50"/>
      <c r="AD1140" s="50">
        <f t="shared" si="624"/>
        <v>0.18848648250387764</v>
      </c>
      <c r="AE1140" s="50">
        <f t="shared" si="625"/>
        <v>0.45193781970864821</v>
      </c>
      <c r="AF1140" s="50">
        <f t="shared" si="626"/>
        <v>0.57380063863657982</v>
      </c>
      <c r="AG1140" s="50">
        <f t="shared" si="627"/>
        <v>0.46074473500947832</v>
      </c>
      <c r="AI1140" s="50">
        <f t="shared" si="629"/>
        <v>0</v>
      </c>
      <c r="AJ1140" s="50">
        <f t="shared" si="630"/>
        <v>0</v>
      </c>
      <c r="AK1140" s="50">
        <f t="shared" si="631"/>
        <v>0</v>
      </c>
      <c r="AL1140" s="50">
        <f t="shared" si="632"/>
        <v>0</v>
      </c>
      <c r="AR1140" s="50">
        <f t="shared" si="633"/>
        <v>0.14573746007621022</v>
      </c>
      <c r="AS1140" s="50">
        <f t="shared" si="634"/>
        <v>0.44928866505811182</v>
      </c>
      <c r="AT1140" s="50">
        <f t="shared" si="635"/>
        <v>0.61698406753937507</v>
      </c>
      <c r="AV1140" s="49">
        <f t="shared" si="636"/>
        <v>0</v>
      </c>
      <c r="AW1140" s="49">
        <f t="shared" si="637"/>
        <v>0</v>
      </c>
      <c r="AX1140" s="49">
        <f t="shared" si="638"/>
        <v>0</v>
      </c>
      <c r="AY1140" s="49">
        <f t="shared" si="639"/>
        <v>0</v>
      </c>
      <c r="AZ1140" s="49">
        <f t="shared" si="640"/>
        <v>0</v>
      </c>
      <c r="BA1140" s="49">
        <f t="shared" si="641"/>
        <v>0</v>
      </c>
      <c r="BB1140" s="49">
        <f t="shared" si="642"/>
        <v>0</v>
      </c>
      <c r="BC1140" s="49">
        <f t="shared" si="643"/>
        <v>0</v>
      </c>
      <c r="BD1140" s="49">
        <f t="shared" si="644"/>
        <v>0</v>
      </c>
      <c r="BE1140" s="49">
        <f t="shared" si="645"/>
        <v>897.17738250428465</v>
      </c>
      <c r="BF1140" s="49">
        <f t="shared" si="646"/>
        <v>2419.2163266484999</v>
      </c>
      <c r="BG1140" s="49">
        <f t="shared" si="647"/>
        <v>3196.4948338704862</v>
      </c>
      <c r="BH1140" s="72">
        <f t="shared" si="648"/>
        <v>6512.8885430232713</v>
      </c>
      <c r="BI1140" s="49">
        <f>VLOOKUP(A1140,'1_12'!A:O,15,0)</f>
        <v>3315.04</v>
      </c>
      <c r="BJ1140" s="73">
        <f t="shared" si="649"/>
        <v>3197.8485430232713</v>
      </c>
      <c r="BK1140" s="50">
        <f t="shared" si="650"/>
        <v>5.9995923183056438E-3</v>
      </c>
    </row>
    <row r="1141" spans="1:63" x14ac:dyDescent="0.3">
      <c r="A1141" s="77" t="s">
        <v>2279</v>
      </c>
      <c r="B1141" s="77" t="s">
        <v>1157</v>
      </c>
      <c r="C1141" s="77">
        <f>VLOOKUP(B1141,Площадь!D:E,2,0)</f>
        <v>60.9</v>
      </c>
      <c r="D1141" s="113"/>
      <c r="E1141">
        <v>31</v>
      </c>
      <c r="F1141">
        <v>28</v>
      </c>
      <c r="G1141">
        <v>31</v>
      </c>
      <c r="H1141">
        <v>30</v>
      </c>
      <c r="I1141">
        <v>31</v>
      </c>
      <c r="J1141">
        <v>30</v>
      </c>
      <c r="K1141">
        <v>31</v>
      </c>
      <c r="L1141">
        <v>27</v>
      </c>
      <c r="Q1141">
        <f t="shared" si="655"/>
        <v>239</v>
      </c>
      <c r="R1141" s="50">
        <f>VLOOKUP(B1141,'Общие показания'!A:H,8,0)</f>
        <v>0.33979367181638626</v>
      </c>
      <c r="S1141" s="50">
        <f>VLOOKUP(B1141,'Общие показания'!A:P,16,0)</f>
        <v>0</v>
      </c>
      <c r="T1141" s="50">
        <f t="shared" si="619"/>
        <v>0</v>
      </c>
      <c r="U1141" s="50">
        <f t="shared" si="620"/>
        <v>0</v>
      </c>
      <c r="V1141" s="50">
        <f t="shared" si="621"/>
        <v>0</v>
      </c>
      <c r="W1141" s="50">
        <f t="shared" si="622"/>
        <v>0.33979367181638626</v>
      </c>
      <c r="X1141" s="50">
        <f t="shared" si="623"/>
        <v>0</v>
      </c>
      <c r="Y1141" s="50"/>
      <c r="Z1141" s="50"/>
      <c r="AA1141" s="50"/>
      <c r="AB1141" s="50"/>
      <c r="AC1141" s="50"/>
      <c r="AD1141" s="50">
        <f t="shared" si="624"/>
        <v>0</v>
      </c>
      <c r="AE1141" s="50">
        <f t="shared" si="625"/>
        <v>0</v>
      </c>
      <c r="AF1141" s="50">
        <f t="shared" si="626"/>
        <v>0</v>
      </c>
      <c r="AG1141" s="50">
        <f t="shared" si="627"/>
        <v>0</v>
      </c>
      <c r="AI1141" s="50">
        <f t="shared" si="629"/>
        <v>0</v>
      </c>
      <c r="AJ1141" s="50">
        <f t="shared" si="630"/>
        <v>0</v>
      </c>
      <c r="AK1141" s="50">
        <f t="shared" si="631"/>
        <v>0</v>
      </c>
      <c r="AL1141" s="50">
        <f t="shared" si="632"/>
        <v>0.68965551028797212</v>
      </c>
      <c r="AR1141" s="50">
        <f t="shared" si="633"/>
        <v>0</v>
      </c>
      <c r="AS1141" s="50">
        <f t="shared" si="634"/>
        <v>0</v>
      </c>
      <c r="AT1141" s="50">
        <f t="shared" si="635"/>
        <v>0</v>
      </c>
      <c r="AV1141" s="49">
        <f t="shared" si="636"/>
        <v>0</v>
      </c>
      <c r="AW1141" s="49">
        <f t="shared" si="637"/>
        <v>0</v>
      </c>
      <c r="AX1141" s="49">
        <f t="shared" si="638"/>
        <v>0</v>
      </c>
      <c r="AY1141" s="49">
        <f t="shared" si="639"/>
        <v>2763.4122064736553</v>
      </c>
      <c r="AZ1141" s="49">
        <f t="shared" si="640"/>
        <v>0</v>
      </c>
      <c r="BA1141" s="49">
        <f t="shared" si="641"/>
        <v>0</v>
      </c>
      <c r="BB1141" s="49">
        <f t="shared" si="642"/>
        <v>0</v>
      </c>
      <c r="BC1141" s="49">
        <f t="shared" si="643"/>
        <v>0</v>
      </c>
      <c r="BD1141" s="49">
        <f t="shared" si="644"/>
        <v>0</v>
      </c>
      <c r="BE1141" s="49">
        <f t="shared" si="645"/>
        <v>0</v>
      </c>
      <c r="BF1141" s="49">
        <f t="shared" si="646"/>
        <v>0</v>
      </c>
      <c r="BG1141" s="49">
        <f t="shared" si="647"/>
        <v>0</v>
      </c>
      <c r="BH1141" s="72">
        <f t="shared" si="648"/>
        <v>2763.4122064736553</v>
      </c>
      <c r="BI1141" s="49">
        <f>VLOOKUP(A1141,'1_12'!A:O,15,0)</f>
        <v>12740.699999999999</v>
      </c>
      <c r="BJ1141" s="73">
        <f t="shared" si="649"/>
        <v>-9977.2877935263441</v>
      </c>
      <c r="BK1141" s="50">
        <f t="shared" si="650"/>
        <v>1.4086606213798006E-3</v>
      </c>
    </row>
    <row r="1142" spans="1:63" x14ac:dyDescent="0.3">
      <c r="A1142" s="77" t="s">
        <v>2875</v>
      </c>
      <c r="B1142" s="77" t="s">
        <v>1157</v>
      </c>
      <c r="C1142" s="77">
        <f>VLOOKUP(B1142,Площадь!D:E,2,0)</f>
        <v>60.9</v>
      </c>
      <c r="D1142" s="113">
        <v>45166</v>
      </c>
      <c r="L1142">
        <f>31-L1141</f>
        <v>4</v>
      </c>
      <c r="M1142">
        <v>30</v>
      </c>
      <c r="N1142">
        <v>31</v>
      </c>
      <c r="O1142">
        <v>30</v>
      </c>
      <c r="P1142">
        <v>31</v>
      </c>
      <c r="Q1142">
        <f t="shared" si="655"/>
        <v>126</v>
      </c>
      <c r="R1142" s="50"/>
      <c r="S1142" s="50">
        <f>VLOOKUP(B1142,'Общие показания'!A:P,16,0)</f>
        <v>0</v>
      </c>
      <c r="T1142" s="50">
        <f t="shared" si="619"/>
        <v>0</v>
      </c>
      <c r="U1142" s="50">
        <f t="shared" si="620"/>
        <v>0</v>
      </c>
      <c r="V1142" s="50">
        <f t="shared" si="621"/>
        <v>0</v>
      </c>
      <c r="W1142" s="50">
        <f t="shared" si="622"/>
        <v>0</v>
      </c>
      <c r="X1142" s="50">
        <f t="shared" si="623"/>
        <v>0</v>
      </c>
      <c r="Y1142" s="50"/>
      <c r="Z1142" s="50"/>
      <c r="AA1142" s="50"/>
      <c r="AB1142" s="50"/>
      <c r="AC1142" s="50"/>
      <c r="AD1142" s="50">
        <f t="shared" si="624"/>
        <v>0</v>
      </c>
      <c r="AE1142" s="50">
        <f t="shared" si="625"/>
        <v>0</v>
      </c>
      <c r="AF1142" s="50">
        <f t="shared" si="626"/>
        <v>0</v>
      </c>
      <c r="AG1142" s="50">
        <f t="shared" si="627"/>
        <v>0</v>
      </c>
      <c r="AI1142" s="50">
        <f t="shared" si="629"/>
        <v>0</v>
      </c>
      <c r="AJ1142" s="50">
        <f t="shared" si="630"/>
        <v>0</v>
      </c>
      <c r="AK1142" s="50">
        <f t="shared" si="631"/>
        <v>0</v>
      </c>
      <c r="AL1142" s="50">
        <f t="shared" si="632"/>
        <v>0</v>
      </c>
      <c r="AR1142" s="50">
        <f t="shared" si="633"/>
        <v>0.90714721687397692</v>
      </c>
      <c r="AS1142" s="50">
        <f t="shared" si="634"/>
        <v>0.81191927899225536</v>
      </c>
      <c r="AT1142" s="50">
        <f t="shared" si="635"/>
        <v>1.1149652733871791</v>
      </c>
      <c r="AV1142" s="49">
        <f t="shared" si="636"/>
        <v>0</v>
      </c>
      <c r="AW1142" s="49">
        <f t="shared" si="637"/>
        <v>0</v>
      </c>
      <c r="AX1142" s="49">
        <f t="shared" si="638"/>
        <v>0</v>
      </c>
      <c r="AY1142" s="49">
        <f t="shared" si="639"/>
        <v>0</v>
      </c>
      <c r="AZ1142" s="49">
        <f t="shared" si="640"/>
        <v>0</v>
      </c>
      <c r="BA1142" s="49">
        <f t="shared" si="641"/>
        <v>0</v>
      </c>
      <c r="BB1142" s="49">
        <f t="shared" si="642"/>
        <v>0</v>
      </c>
      <c r="BC1142" s="49">
        <f t="shared" si="643"/>
        <v>0</v>
      </c>
      <c r="BD1142" s="49">
        <f t="shared" si="644"/>
        <v>0</v>
      </c>
      <c r="BE1142" s="49">
        <f t="shared" si="645"/>
        <v>2435.1097030878286</v>
      </c>
      <c r="BF1142" s="49">
        <f t="shared" si="646"/>
        <v>2179.4836357556505</v>
      </c>
      <c r="BG1142" s="49">
        <f t="shared" si="647"/>
        <v>2992.9681812696081</v>
      </c>
      <c r="BH1142" s="72">
        <f t="shared" si="648"/>
        <v>7607.5615201130868</v>
      </c>
      <c r="BI1142" s="49">
        <f>VLOOKUP(A1142,'1_12'!A:O,15,0)</f>
        <v>10800.06</v>
      </c>
      <c r="BJ1142" s="73">
        <f t="shared" si="649"/>
        <v>-3192.4984798869127</v>
      </c>
      <c r="BK1142" s="50">
        <f t="shared" si="650"/>
        <v>3.8779854532750568E-3</v>
      </c>
    </row>
    <row r="1143" spans="1:63" x14ac:dyDescent="0.3">
      <c r="A1143" s="77" t="s">
        <v>2391</v>
      </c>
      <c r="B1143" s="77" t="s">
        <v>887</v>
      </c>
      <c r="C1143" s="77">
        <f>VLOOKUP(B1143,Площадь!D:E,2,0)</f>
        <v>39.299999999999997</v>
      </c>
      <c r="D1143" s="113"/>
      <c r="E1143">
        <v>31</v>
      </c>
      <c r="F1143">
        <v>28</v>
      </c>
      <c r="G1143">
        <v>31</v>
      </c>
      <c r="H1143">
        <v>30</v>
      </c>
      <c r="I1143">
        <v>31</v>
      </c>
      <c r="J1143">
        <v>30</v>
      </c>
      <c r="K1143">
        <v>31</v>
      </c>
      <c r="L1143">
        <v>31</v>
      </c>
      <c r="M1143">
        <v>30</v>
      </c>
      <c r="N1143">
        <v>31</v>
      </c>
      <c r="O1143">
        <v>30</v>
      </c>
      <c r="P1143">
        <v>31</v>
      </c>
      <c r="Q1143">
        <f t="shared" ref="Q1143:Q1154" si="656">SUM(E1143:P1143)</f>
        <v>365</v>
      </c>
      <c r="R1143" s="50">
        <f>VLOOKUP(B1143,'Общие показания'!A:H,8,0)</f>
        <v>0</v>
      </c>
      <c r="S1143" s="50">
        <f>VLOOKUP(B1143,'Общие показания'!A:P,16,0)</f>
        <v>2.7240000000000002</v>
      </c>
      <c r="T1143" s="50">
        <f t="shared" si="619"/>
        <v>0</v>
      </c>
      <c r="U1143" s="50">
        <f t="shared" si="620"/>
        <v>0</v>
      </c>
      <c r="V1143" s="50">
        <f t="shared" si="621"/>
        <v>0</v>
      </c>
      <c r="W1143" s="50">
        <f t="shared" si="622"/>
        <v>0</v>
      </c>
      <c r="X1143" s="50">
        <f t="shared" si="623"/>
        <v>0</v>
      </c>
      <c r="Y1143" s="50"/>
      <c r="Z1143" s="50"/>
      <c r="AA1143" s="50"/>
      <c r="AB1143" s="50"/>
      <c r="AC1143" s="50"/>
      <c r="AD1143" s="50">
        <f t="shared" si="624"/>
        <v>1.0558434949575144</v>
      </c>
      <c r="AE1143" s="50">
        <f t="shared" si="625"/>
        <v>0.73498561713083599</v>
      </c>
      <c r="AF1143" s="50">
        <f t="shared" si="626"/>
        <v>0.93317088791164993</v>
      </c>
      <c r="AG1143" s="50">
        <f t="shared" si="627"/>
        <v>0</v>
      </c>
      <c r="AI1143" s="50">
        <f t="shared" si="629"/>
        <v>0</v>
      </c>
      <c r="AJ1143" s="50">
        <f t="shared" si="630"/>
        <v>0</v>
      </c>
      <c r="AK1143" s="50">
        <f t="shared" si="631"/>
        <v>0</v>
      </c>
      <c r="AL1143" s="50">
        <f t="shared" si="632"/>
        <v>0.44504862979174553</v>
      </c>
      <c r="AR1143" s="50">
        <f t="shared" si="633"/>
        <v>0.5854004207413348</v>
      </c>
      <c r="AS1143" s="50">
        <f t="shared" si="634"/>
        <v>0.52394790910337663</v>
      </c>
      <c r="AT1143" s="50">
        <f t="shared" si="635"/>
        <v>0.71950960991980517</v>
      </c>
      <c r="AV1143" s="49">
        <f t="shared" si="636"/>
        <v>0</v>
      </c>
      <c r="AW1143" s="49">
        <f t="shared" si="637"/>
        <v>0</v>
      </c>
      <c r="AX1143" s="49">
        <f t="shared" si="638"/>
        <v>0</v>
      </c>
      <c r="AY1143" s="49">
        <f t="shared" si="639"/>
        <v>1194.6707398677702</v>
      </c>
      <c r="AZ1143" s="49">
        <f t="shared" si="640"/>
        <v>0</v>
      </c>
      <c r="BA1143" s="49">
        <f t="shared" si="641"/>
        <v>0</v>
      </c>
      <c r="BB1143" s="49">
        <f t="shared" si="642"/>
        <v>0</v>
      </c>
      <c r="BC1143" s="49">
        <f t="shared" si="643"/>
        <v>0</v>
      </c>
      <c r="BD1143" s="49">
        <f t="shared" si="644"/>
        <v>0</v>
      </c>
      <c r="BE1143" s="49">
        <f t="shared" si="645"/>
        <v>4405.6895175453628</v>
      </c>
      <c r="BF1143" s="49">
        <f t="shared" si="646"/>
        <v>3379.4308004820709</v>
      </c>
      <c r="BG1143" s="49">
        <f t="shared" si="647"/>
        <v>4436.3894211588449</v>
      </c>
      <c r="BH1143" s="72">
        <f t="shared" si="648"/>
        <v>13416.180479054048</v>
      </c>
      <c r="BI1143" s="49">
        <f>VLOOKUP(A1143,'1_12'!A:O,15,0)</f>
        <v>15191.37</v>
      </c>
      <c r="BJ1143" s="73">
        <f t="shared" si="649"/>
        <v>-1775.1895209459526</v>
      </c>
      <c r="BK1143" s="50">
        <f t="shared" si="650"/>
        <v>1.0597766262841948E-2</v>
      </c>
    </row>
    <row r="1144" spans="1:63" x14ac:dyDescent="0.3">
      <c r="A1144" s="77" t="s">
        <v>2399</v>
      </c>
      <c r="B1144" s="77" t="s">
        <v>1095</v>
      </c>
      <c r="C1144" s="77">
        <f>VLOOKUP(B1144,Площадь!D:E,2,0)</f>
        <v>32.1</v>
      </c>
      <c r="D1144" s="113"/>
      <c r="E1144">
        <v>31</v>
      </c>
      <c r="F1144">
        <v>28</v>
      </c>
      <c r="G1144">
        <v>31</v>
      </c>
      <c r="H1144">
        <v>30</v>
      </c>
      <c r="I1144">
        <v>31</v>
      </c>
      <c r="J1144">
        <v>30</v>
      </c>
      <c r="K1144">
        <v>31</v>
      </c>
      <c r="L1144">
        <v>31</v>
      </c>
      <c r="M1144">
        <v>30</v>
      </c>
      <c r="N1144">
        <v>31</v>
      </c>
      <c r="O1144">
        <v>30</v>
      </c>
      <c r="P1144">
        <v>31</v>
      </c>
      <c r="Q1144">
        <f t="shared" si="656"/>
        <v>365</v>
      </c>
      <c r="R1144" s="50">
        <f>VLOOKUP(B1144,'Общие показания'!A:H,8,0)</f>
        <v>0.17910306839582923</v>
      </c>
      <c r="S1144" s="50">
        <f>VLOOKUP(B1144,'Общие показания'!A:P,16,0)</f>
        <v>2.2588969316041716</v>
      </c>
      <c r="T1144" s="50">
        <f t="shared" si="619"/>
        <v>0</v>
      </c>
      <c r="U1144" s="50">
        <f t="shared" si="620"/>
        <v>0</v>
      </c>
      <c r="V1144" s="50">
        <f t="shared" si="621"/>
        <v>0</v>
      </c>
      <c r="W1144" s="50">
        <f t="shared" si="622"/>
        <v>0.17910306839582923</v>
      </c>
      <c r="X1144" s="50">
        <f t="shared" si="623"/>
        <v>0</v>
      </c>
      <c r="Y1144" s="50"/>
      <c r="Z1144" s="50"/>
      <c r="AA1144" s="50"/>
      <c r="AB1144" s="50"/>
      <c r="AC1144" s="50"/>
      <c r="AD1144" s="50">
        <f t="shared" si="624"/>
        <v>0.8755659438376483</v>
      </c>
      <c r="AE1144" s="50">
        <f t="shared" si="625"/>
        <v>0.60949220092145506</v>
      </c>
      <c r="AF1144" s="50">
        <f t="shared" si="626"/>
        <v>0.77383878684506835</v>
      </c>
      <c r="AG1144" s="50">
        <f t="shared" si="627"/>
        <v>0</v>
      </c>
      <c r="AI1144" s="50">
        <f t="shared" si="629"/>
        <v>0</v>
      </c>
      <c r="AJ1144" s="50">
        <f t="shared" si="630"/>
        <v>0</v>
      </c>
      <c r="AK1144" s="50">
        <f t="shared" si="631"/>
        <v>0</v>
      </c>
      <c r="AL1144" s="50">
        <f t="shared" si="632"/>
        <v>0.36351300295967004</v>
      </c>
      <c r="AR1144" s="50">
        <f t="shared" si="633"/>
        <v>0.47815148869712087</v>
      </c>
      <c r="AS1144" s="50">
        <f t="shared" si="634"/>
        <v>0.42795745247375039</v>
      </c>
      <c r="AT1144" s="50">
        <f t="shared" si="635"/>
        <v>0.58769105543068068</v>
      </c>
      <c r="AV1144" s="49">
        <f t="shared" si="636"/>
        <v>0</v>
      </c>
      <c r="AW1144" s="49">
        <f t="shared" si="637"/>
        <v>0</v>
      </c>
      <c r="AX1144" s="49">
        <f t="shared" si="638"/>
        <v>0</v>
      </c>
      <c r="AY1144" s="49">
        <f t="shared" si="639"/>
        <v>1456.5768773038481</v>
      </c>
      <c r="AZ1144" s="49">
        <f t="shared" si="640"/>
        <v>0</v>
      </c>
      <c r="BA1144" s="49">
        <f t="shared" si="641"/>
        <v>0</v>
      </c>
      <c r="BB1144" s="49">
        <f t="shared" si="642"/>
        <v>0</v>
      </c>
      <c r="BC1144" s="49">
        <f t="shared" si="643"/>
        <v>0</v>
      </c>
      <c r="BD1144" s="49">
        <f t="shared" si="644"/>
        <v>0</v>
      </c>
      <c r="BE1144" s="49">
        <f t="shared" si="645"/>
        <v>3633.864927199033</v>
      </c>
      <c r="BF1144" s="49">
        <f t="shared" si="646"/>
        <v>2784.8883515879543</v>
      </c>
      <c r="BG1144" s="49">
        <f t="shared" si="647"/>
        <v>3654.8362474113301</v>
      </c>
      <c r="BH1144" s="72">
        <f t="shared" si="648"/>
        <v>11530.166403502166</v>
      </c>
      <c r="BI1144" s="49">
        <f>VLOOKUP(A1144,'1_12'!A:O,15,0)</f>
        <v>12408.210000000003</v>
      </c>
      <c r="BJ1144" s="73">
        <f t="shared" si="649"/>
        <v>-878.04359649783692</v>
      </c>
      <c r="BK1144" s="50">
        <f t="shared" si="650"/>
        <v>1.1150864484842217E-2</v>
      </c>
    </row>
    <row r="1145" spans="1:63" x14ac:dyDescent="0.3">
      <c r="A1145" s="77" t="s">
        <v>2092</v>
      </c>
      <c r="B1145" s="77" t="s">
        <v>861</v>
      </c>
      <c r="C1145" s="77">
        <f>VLOOKUP(B1145,Площадь!D:E,2,0)</f>
        <v>31.8</v>
      </c>
      <c r="D1145" s="113"/>
      <c r="E1145">
        <v>31</v>
      </c>
      <c r="F1145">
        <v>28</v>
      </c>
      <c r="G1145">
        <v>31</v>
      </c>
      <c r="H1145">
        <v>30</v>
      </c>
      <c r="I1145">
        <v>31</v>
      </c>
      <c r="J1145">
        <v>30</v>
      </c>
      <c r="K1145">
        <v>31</v>
      </c>
      <c r="L1145">
        <v>31</v>
      </c>
      <c r="M1145">
        <v>30</v>
      </c>
      <c r="N1145">
        <v>31</v>
      </c>
      <c r="O1145">
        <v>30</v>
      </c>
      <c r="P1145">
        <v>31</v>
      </c>
      <c r="Q1145">
        <f t="shared" si="656"/>
        <v>365</v>
      </c>
      <c r="R1145" s="50">
        <f>VLOOKUP(B1145,'Общие показания'!A:H,8,0)</f>
        <v>0</v>
      </c>
      <c r="S1145" s="50">
        <f>VLOOKUP(B1145,'Общие показания'!A:P,16,0)</f>
        <v>1.42</v>
      </c>
      <c r="T1145" s="50">
        <f t="shared" si="619"/>
        <v>0</v>
      </c>
      <c r="U1145" s="50">
        <f t="shared" si="620"/>
        <v>0</v>
      </c>
      <c r="V1145" s="50">
        <f t="shared" si="621"/>
        <v>0</v>
      </c>
      <c r="W1145" s="50">
        <f t="shared" si="622"/>
        <v>0</v>
      </c>
      <c r="X1145" s="50">
        <f t="shared" si="623"/>
        <v>0</v>
      </c>
      <c r="Y1145" s="50"/>
      <c r="Z1145" s="50"/>
      <c r="AA1145" s="50"/>
      <c r="AB1145" s="50"/>
      <c r="AC1145" s="50"/>
      <c r="AD1145" s="50">
        <f t="shared" si="624"/>
        <v>0.55040299663717707</v>
      </c>
      <c r="AE1145" s="50">
        <f t="shared" si="625"/>
        <v>0.38314228205792472</v>
      </c>
      <c r="AF1145" s="50">
        <f t="shared" si="626"/>
        <v>0.4864547213048982</v>
      </c>
      <c r="AG1145" s="50">
        <f t="shared" si="627"/>
        <v>0</v>
      </c>
      <c r="AI1145" s="50">
        <f t="shared" si="629"/>
        <v>0</v>
      </c>
      <c r="AJ1145" s="50">
        <f t="shared" si="630"/>
        <v>0</v>
      </c>
      <c r="AK1145" s="50">
        <f t="shared" si="631"/>
        <v>0</v>
      </c>
      <c r="AL1145" s="50">
        <f t="shared" si="632"/>
        <v>0.36011568517500026</v>
      </c>
      <c r="AR1145" s="50">
        <f t="shared" si="633"/>
        <v>0.47368278319527862</v>
      </c>
      <c r="AS1145" s="50">
        <f t="shared" si="634"/>
        <v>0.42395785011418263</v>
      </c>
      <c r="AT1145" s="50">
        <f t="shared" si="635"/>
        <v>0.5821986156603004</v>
      </c>
      <c r="AV1145" s="49">
        <f t="shared" si="636"/>
        <v>0</v>
      </c>
      <c r="AW1145" s="49">
        <f t="shared" si="637"/>
        <v>0</v>
      </c>
      <c r="AX1145" s="49">
        <f t="shared" si="638"/>
        <v>0</v>
      </c>
      <c r="AY1145" s="49">
        <f t="shared" si="639"/>
        <v>966.68014065636373</v>
      </c>
      <c r="AZ1145" s="49">
        <f t="shared" si="640"/>
        <v>0</v>
      </c>
      <c r="BA1145" s="49">
        <f t="shared" si="641"/>
        <v>0</v>
      </c>
      <c r="BB1145" s="49">
        <f t="shared" si="642"/>
        <v>0</v>
      </c>
      <c r="BC1145" s="49">
        <f t="shared" si="643"/>
        <v>0</v>
      </c>
      <c r="BD1145" s="49">
        <f t="shared" si="644"/>
        <v>0</v>
      </c>
      <c r="BE1145" s="49">
        <f t="shared" si="645"/>
        <v>2749.0149039510507</v>
      </c>
      <c r="BF1145" s="49">
        <f t="shared" si="646"/>
        <v>2166.5473107975185</v>
      </c>
      <c r="BG1145" s="49">
        <f t="shared" si="647"/>
        <v>2868.6502716159011</v>
      </c>
      <c r="BH1145" s="72">
        <f t="shared" si="648"/>
        <v>8750.892627020834</v>
      </c>
      <c r="BI1145" s="49">
        <f>VLOOKUP(A1145,'1_12'!A:O,15,0)</f>
        <v>12292.199999999997</v>
      </c>
      <c r="BJ1145" s="73">
        <f t="shared" si="649"/>
        <v>-3541.3073729791631</v>
      </c>
      <c r="BK1145" s="50">
        <f t="shared" si="650"/>
        <v>8.5428588420984313E-3</v>
      </c>
    </row>
    <row r="1146" spans="1:63" x14ac:dyDescent="0.3">
      <c r="A1146" s="77" t="s">
        <v>2270</v>
      </c>
      <c r="B1146" s="77" t="s">
        <v>1019</v>
      </c>
      <c r="C1146" s="77">
        <f>VLOOKUP(B1146,Площадь!D:E,2,0)</f>
        <v>39.1</v>
      </c>
      <c r="D1146" s="113"/>
      <c r="E1146">
        <v>31</v>
      </c>
      <c r="F1146">
        <v>28</v>
      </c>
      <c r="G1146">
        <v>31</v>
      </c>
      <c r="H1146">
        <v>30</v>
      </c>
      <c r="I1146">
        <v>31</v>
      </c>
      <c r="J1146">
        <v>30</v>
      </c>
      <c r="K1146">
        <v>31</v>
      </c>
      <c r="L1146">
        <v>31</v>
      </c>
      <c r="M1146">
        <v>30</v>
      </c>
      <c r="N1146">
        <v>31</v>
      </c>
      <c r="O1146">
        <v>30</v>
      </c>
      <c r="P1146">
        <v>31</v>
      </c>
      <c r="Q1146">
        <f t="shared" si="656"/>
        <v>365</v>
      </c>
      <c r="R1146" s="50">
        <f>VLOOKUP(B1146,'Общие показания'!A:H,8,0)</f>
        <v>0.2</v>
      </c>
      <c r="S1146" s="50">
        <f>VLOOKUP(B1146,'Общие показания'!A:P,16,0)</f>
        <v>1.0809999999999995</v>
      </c>
      <c r="T1146" s="50">
        <f t="shared" si="619"/>
        <v>0</v>
      </c>
      <c r="U1146" s="50">
        <f t="shared" si="620"/>
        <v>0</v>
      </c>
      <c r="V1146" s="50">
        <f t="shared" si="621"/>
        <v>0</v>
      </c>
      <c r="W1146" s="50">
        <f t="shared" si="622"/>
        <v>0.2</v>
      </c>
      <c r="X1146" s="50">
        <f t="shared" si="623"/>
        <v>0</v>
      </c>
      <c r="Y1146" s="50"/>
      <c r="Z1146" s="50"/>
      <c r="AA1146" s="50"/>
      <c r="AB1146" s="50"/>
      <c r="AC1146" s="50"/>
      <c r="AD1146" s="50">
        <f t="shared" si="624"/>
        <v>0.41900397138365364</v>
      </c>
      <c r="AE1146" s="50">
        <f t="shared" si="625"/>
        <v>0.2916738076793074</v>
      </c>
      <c r="AF1146" s="50">
        <f t="shared" si="626"/>
        <v>0.37032222093703854</v>
      </c>
      <c r="AG1146" s="50">
        <f t="shared" si="627"/>
        <v>0</v>
      </c>
      <c r="AI1146" s="50">
        <f t="shared" si="629"/>
        <v>0</v>
      </c>
      <c r="AJ1146" s="50">
        <f t="shared" si="630"/>
        <v>0</v>
      </c>
      <c r="AK1146" s="50">
        <f t="shared" si="631"/>
        <v>0</v>
      </c>
      <c r="AL1146" s="50">
        <f t="shared" si="632"/>
        <v>0.4427837512686324</v>
      </c>
      <c r="AR1146" s="50">
        <f t="shared" si="633"/>
        <v>0.58242128374010671</v>
      </c>
      <c r="AS1146" s="50">
        <f t="shared" si="634"/>
        <v>0.52128150753033142</v>
      </c>
      <c r="AT1146" s="50">
        <f t="shared" si="635"/>
        <v>0.71584798340621847</v>
      </c>
      <c r="AV1146" s="49">
        <f t="shared" si="636"/>
        <v>0</v>
      </c>
      <c r="AW1146" s="49">
        <f t="shared" si="637"/>
        <v>0</v>
      </c>
      <c r="AX1146" s="49">
        <f t="shared" si="638"/>
        <v>0</v>
      </c>
      <c r="AY1146" s="49">
        <f t="shared" si="639"/>
        <v>1725.4629905554661</v>
      </c>
      <c r="AZ1146" s="49">
        <f t="shared" si="640"/>
        <v>0</v>
      </c>
      <c r="BA1146" s="49">
        <f t="shared" si="641"/>
        <v>0</v>
      </c>
      <c r="BB1146" s="49">
        <f t="shared" si="642"/>
        <v>0</v>
      </c>
      <c r="BC1146" s="49">
        <f t="shared" si="643"/>
        <v>0</v>
      </c>
      <c r="BD1146" s="49">
        <f t="shared" si="644"/>
        <v>0</v>
      </c>
      <c r="BE1146" s="49">
        <f t="shared" si="645"/>
        <v>2688.1858978440173</v>
      </c>
      <c r="BF1146" s="49">
        <f t="shared" si="646"/>
        <v>2182.2647299361461</v>
      </c>
      <c r="BG1146" s="49">
        <f t="shared" si="647"/>
        <v>2915.6718497308657</v>
      </c>
      <c r="BH1146" s="72">
        <f t="shared" si="648"/>
        <v>9511.5854680664961</v>
      </c>
      <c r="BI1146" s="49">
        <f>VLOOKUP(A1146,'1_12'!A:O,15,0)</f>
        <v>15114.06</v>
      </c>
      <c r="BJ1146" s="73">
        <f t="shared" si="649"/>
        <v>-5602.4745319335034</v>
      </c>
      <c r="BK1146" s="50">
        <f t="shared" si="650"/>
        <v>7.5518638660385506E-3</v>
      </c>
    </row>
    <row r="1147" spans="1:63" x14ac:dyDescent="0.3">
      <c r="A1147" s="77" t="s">
        <v>2237</v>
      </c>
      <c r="B1147" s="77" t="s">
        <v>715</v>
      </c>
      <c r="C1147" s="77">
        <f>VLOOKUP(B1147,Площадь!D:E,2,0)</f>
        <v>60.1</v>
      </c>
      <c r="D1147" s="113"/>
      <c r="E1147">
        <v>31</v>
      </c>
      <c r="F1147">
        <v>28</v>
      </c>
      <c r="G1147">
        <v>31</v>
      </c>
      <c r="H1147">
        <v>30</v>
      </c>
      <c r="I1147">
        <v>31</v>
      </c>
      <c r="J1147">
        <v>30</v>
      </c>
      <c r="K1147">
        <v>31</v>
      </c>
      <c r="L1147">
        <v>31</v>
      </c>
      <c r="M1147">
        <v>30</v>
      </c>
      <c r="N1147">
        <v>31</v>
      </c>
      <c r="O1147">
        <v>30</v>
      </c>
      <c r="P1147">
        <v>31</v>
      </c>
      <c r="Q1147">
        <f t="shared" si="656"/>
        <v>365</v>
      </c>
      <c r="R1147" s="50">
        <f>VLOOKUP(B1147,'Общие показания'!A:H,8,0)</f>
        <v>0</v>
      </c>
      <c r="S1147" s="50">
        <f>VLOOKUP(B1147,'Общие показания'!A:P,16,0)</f>
        <v>1.4130000000000003</v>
      </c>
      <c r="T1147" s="50">
        <f t="shared" si="619"/>
        <v>0</v>
      </c>
      <c r="U1147" s="50">
        <f t="shared" si="620"/>
        <v>0</v>
      </c>
      <c r="V1147" s="50">
        <f t="shared" si="621"/>
        <v>0</v>
      </c>
      <c r="W1147" s="50">
        <f t="shared" si="622"/>
        <v>0</v>
      </c>
      <c r="X1147" s="50">
        <f t="shared" si="623"/>
        <v>0</v>
      </c>
      <c r="Y1147" s="50"/>
      <c r="Z1147" s="50"/>
      <c r="AA1147" s="50"/>
      <c r="AB1147" s="50"/>
      <c r="AC1147" s="50"/>
      <c r="AD1147" s="50">
        <f t="shared" si="624"/>
        <v>0.5476897424284024</v>
      </c>
      <c r="AE1147" s="50">
        <f t="shared" si="625"/>
        <v>0.38125355249848436</v>
      </c>
      <c r="AF1147" s="50">
        <f t="shared" si="626"/>
        <v>0.4840567050731136</v>
      </c>
      <c r="AG1147" s="50">
        <f t="shared" si="627"/>
        <v>0</v>
      </c>
      <c r="AI1147" s="50">
        <f t="shared" si="629"/>
        <v>0</v>
      </c>
      <c r="AJ1147" s="50">
        <f t="shared" si="630"/>
        <v>0</v>
      </c>
      <c r="AK1147" s="50">
        <f t="shared" si="631"/>
        <v>0</v>
      </c>
      <c r="AL1147" s="50">
        <f t="shared" si="632"/>
        <v>0.68059599619551936</v>
      </c>
      <c r="AR1147" s="50">
        <f t="shared" si="633"/>
        <v>0.89523066886906433</v>
      </c>
      <c r="AS1147" s="50">
        <f t="shared" si="634"/>
        <v>0.80125367270007475</v>
      </c>
      <c r="AT1147" s="50">
        <f t="shared" si="635"/>
        <v>1.1003187673328318</v>
      </c>
      <c r="AV1147" s="49">
        <f t="shared" si="636"/>
        <v>0</v>
      </c>
      <c r="AW1147" s="49">
        <f t="shared" si="637"/>
        <v>0</v>
      </c>
      <c r="AX1147" s="49">
        <f t="shared" si="638"/>
        <v>0</v>
      </c>
      <c r="AY1147" s="49">
        <f t="shared" si="639"/>
        <v>1826.9646683474045</v>
      </c>
      <c r="AZ1147" s="49">
        <f t="shared" si="640"/>
        <v>0</v>
      </c>
      <c r="BA1147" s="49">
        <f t="shared" si="641"/>
        <v>0</v>
      </c>
      <c r="BB1147" s="49">
        <f t="shared" si="642"/>
        <v>0</v>
      </c>
      <c r="BC1147" s="49">
        <f t="shared" si="643"/>
        <v>0</v>
      </c>
      <c r="BD1147" s="49">
        <f t="shared" si="644"/>
        <v>0</v>
      </c>
      <c r="BE1147" s="49">
        <f t="shared" si="645"/>
        <v>3873.3178352704681</v>
      </c>
      <c r="BF1147" s="49">
        <f t="shared" si="646"/>
        <v>3174.2750950340042</v>
      </c>
      <c r="BG1147" s="49">
        <f t="shared" si="647"/>
        <v>4253.034143107624</v>
      </c>
      <c r="BH1147" s="72">
        <f t="shared" si="648"/>
        <v>13127.591741759501</v>
      </c>
      <c r="BI1147" s="49">
        <f>VLOOKUP(A1147,'1_12'!A:O,15,0)</f>
        <v>23231.52</v>
      </c>
      <c r="BJ1147" s="73">
        <f t="shared" si="649"/>
        <v>-10103.928258240499</v>
      </c>
      <c r="BK1147" s="50">
        <f t="shared" si="650"/>
        <v>6.7809194468905851E-3</v>
      </c>
    </row>
    <row r="1148" spans="1:63" x14ac:dyDescent="0.3">
      <c r="A1148" s="77" t="s">
        <v>2406</v>
      </c>
      <c r="B1148" s="77" t="s">
        <v>297</v>
      </c>
      <c r="C1148" s="77">
        <f>VLOOKUP(B1148,Площадь!D:E,2,0)</f>
        <v>55.8</v>
      </c>
      <c r="D1148" s="113"/>
      <c r="E1148">
        <v>31</v>
      </c>
      <c r="F1148">
        <v>28</v>
      </c>
      <c r="G1148">
        <v>31</v>
      </c>
      <c r="H1148">
        <v>30</v>
      </c>
      <c r="I1148">
        <v>31</v>
      </c>
      <c r="J1148">
        <v>30</v>
      </c>
      <c r="K1148">
        <v>31</v>
      </c>
      <c r="L1148">
        <v>31</v>
      </c>
      <c r="M1148">
        <v>30</v>
      </c>
      <c r="N1148">
        <v>31</v>
      </c>
      <c r="O1148">
        <v>30</v>
      </c>
      <c r="P1148">
        <v>31</v>
      </c>
      <c r="Q1148">
        <f t="shared" si="656"/>
        <v>365</v>
      </c>
      <c r="R1148" s="50">
        <f>VLOOKUP(B1148,'Общие показания'!A:H,8,0)</f>
        <v>0</v>
      </c>
      <c r="S1148" s="50">
        <f>VLOOKUP(B1148,'Общие показания'!A:P,16,0)</f>
        <v>1.4139999999999997</v>
      </c>
      <c r="T1148" s="50">
        <f t="shared" si="619"/>
        <v>0</v>
      </c>
      <c r="U1148" s="50">
        <f t="shared" si="620"/>
        <v>0</v>
      </c>
      <c r="V1148" s="50">
        <f t="shared" si="621"/>
        <v>0</v>
      </c>
      <c r="W1148" s="50">
        <f t="shared" si="622"/>
        <v>0</v>
      </c>
      <c r="X1148" s="50">
        <f t="shared" si="623"/>
        <v>0</v>
      </c>
      <c r="Y1148" s="50"/>
      <c r="Z1148" s="50"/>
      <c r="AA1148" s="50"/>
      <c r="AB1148" s="50"/>
      <c r="AC1148" s="50"/>
      <c r="AD1148" s="50">
        <f t="shared" si="624"/>
        <v>0.54807735017251291</v>
      </c>
      <c r="AE1148" s="50">
        <f t="shared" si="625"/>
        <v>0.3815233710069757</v>
      </c>
      <c r="AF1148" s="50">
        <f t="shared" si="626"/>
        <v>0.48439927882051126</v>
      </c>
      <c r="AG1148" s="50">
        <f t="shared" si="627"/>
        <v>0</v>
      </c>
      <c r="AI1148" s="50">
        <f t="shared" si="629"/>
        <v>0</v>
      </c>
      <c r="AJ1148" s="50">
        <f t="shared" si="630"/>
        <v>0</v>
      </c>
      <c r="AK1148" s="50">
        <f t="shared" si="631"/>
        <v>0</v>
      </c>
      <c r="AL1148" s="50">
        <f t="shared" si="632"/>
        <v>0.63190110794858534</v>
      </c>
      <c r="AR1148" s="50">
        <f t="shared" si="633"/>
        <v>0.83117922334265859</v>
      </c>
      <c r="AS1148" s="50">
        <f t="shared" si="634"/>
        <v>0.7439260388796034</v>
      </c>
      <c r="AT1148" s="50">
        <f t="shared" si="635"/>
        <v>1.0215937972907159</v>
      </c>
      <c r="AV1148" s="49">
        <f t="shared" si="636"/>
        <v>0</v>
      </c>
      <c r="AW1148" s="49">
        <f t="shared" si="637"/>
        <v>0</v>
      </c>
      <c r="AX1148" s="49">
        <f t="shared" si="638"/>
        <v>0</v>
      </c>
      <c r="AY1148" s="49">
        <f t="shared" si="639"/>
        <v>1696.2500581328645</v>
      </c>
      <c r="AZ1148" s="49">
        <f t="shared" si="640"/>
        <v>0</v>
      </c>
      <c r="BA1148" s="49">
        <f t="shared" si="641"/>
        <v>0</v>
      </c>
      <c r="BB1148" s="49">
        <f t="shared" si="642"/>
        <v>0</v>
      </c>
      <c r="BC1148" s="49">
        <f t="shared" si="643"/>
        <v>0</v>
      </c>
      <c r="BD1148" s="49">
        <f t="shared" si="644"/>
        <v>0</v>
      </c>
      <c r="BE1148" s="49">
        <f t="shared" si="645"/>
        <v>3702.4211756811865</v>
      </c>
      <c r="BF1148" s="49">
        <f t="shared" si="646"/>
        <v>3021.1113779231373</v>
      </c>
      <c r="BG1148" s="49">
        <f t="shared" si="647"/>
        <v>4042.6275737899341</v>
      </c>
      <c r="BH1148" s="72">
        <f t="shared" si="648"/>
        <v>12462.410185527122</v>
      </c>
      <c r="BI1148" s="49">
        <f>VLOOKUP(A1148,'1_12'!A:O,15,0)</f>
        <v>21569.399999999998</v>
      </c>
      <c r="BJ1148" s="73">
        <f t="shared" si="649"/>
        <v>-9106.9898144728759</v>
      </c>
      <c r="BK1148" s="50">
        <f t="shared" si="650"/>
        <v>6.9333933205817846E-3</v>
      </c>
    </row>
    <row r="1149" spans="1:63" x14ac:dyDescent="0.3">
      <c r="A1149" s="77" t="s">
        <v>2409</v>
      </c>
      <c r="B1149" s="77" t="s">
        <v>1229</v>
      </c>
      <c r="C1149" s="77">
        <f>VLOOKUP(B1149,Площадь!D:E,2,0)</f>
        <v>32.5</v>
      </c>
      <c r="D1149" s="113"/>
      <c r="E1149">
        <v>31</v>
      </c>
      <c r="F1149">
        <v>28</v>
      </c>
      <c r="G1149">
        <v>31</v>
      </c>
      <c r="H1149">
        <v>30</v>
      </c>
      <c r="I1149">
        <v>31</v>
      </c>
      <c r="J1149">
        <v>30</v>
      </c>
      <c r="K1149">
        <v>31</v>
      </c>
      <c r="L1149">
        <v>31</v>
      </c>
      <c r="M1149">
        <v>30</v>
      </c>
      <c r="N1149">
        <v>31</v>
      </c>
      <c r="O1149">
        <v>30</v>
      </c>
      <c r="P1149">
        <v>31</v>
      </c>
      <c r="Q1149">
        <f t="shared" si="656"/>
        <v>365</v>
      </c>
      <c r="R1149" s="50">
        <f>VLOOKUP(B1149,'Общие показания'!A:H,8,0)</f>
        <v>0.18133488233222583</v>
      </c>
      <c r="S1149" s="50">
        <f>VLOOKUP(B1149,'Общие показания'!A:P,16,0)</f>
        <v>0</v>
      </c>
      <c r="T1149" s="50">
        <f t="shared" si="619"/>
        <v>0</v>
      </c>
      <c r="U1149" s="50">
        <f t="shared" si="620"/>
        <v>0</v>
      </c>
      <c r="V1149" s="50">
        <f t="shared" si="621"/>
        <v>0</v>
      </c>
      <c r="W1149" s="50">
        <f t="shared" si="622"/>
        <v>0.18133488233222583</v>
      </c>
      <c r="X1149" s="50">
        <f t="shared" si="623"/>
        <v>0</v>
      </c>
      <c r="Y1149" s="50"/>
      <c r="Z1149" s="50"/>
      <c r="AA1149" s="50"/>
      <c r="AB1149" s="50"/>
      <c r="AC1149" s="50"/>
      <c r="AD1149" s="50">
        <f t="shared" si="624"/>
        <v>0</v>
      </c>
      <c r="AE1149" s="50">
        <f t="shared" si="625"/>
        <v>0</v>
      </c>
      <c r="AF1149" s="50">
        <f t="shared" si="626"/>
        <v>0</v>
      </c>
      <c r="AG1149" s="50">
        <f t="shared" si="627"/>
        <v>0</v>
      </c>
      <c r="AI1149" s="50">
        <f t="shared" si="629"/>
        <v>0</v>
      </c>
      <c r="AJ1149" s="50">
        <f t="shared" si="630"/>
        <v>0</v>
      </c>
      <c r="AK1149" s="50">
        <f t="shared" si="631"/>
        <v>0</v>
      </c>
      <c r="AL1149" s="50">
        <f t="shared" si="632"/>
        <v>0.36804276000589647</v>
      </c>
      <c r="AR1149" s="50">
        <f t="shared" si="633"/>
        <v>0.48410976269957717</v>
      </c>
      <c r="AS1149" s="50">
        <f t="shared" si="634"/>
        <v>0.43329025561984069</v>
      </c>
      <c r="AT1149" s="50">
        <f t="shared" si="635"/>
        <v>0.59501430845785419</v>
      </c>
      <c r="AV1149" s="49">
        <f t="shared" si="636"/>
        <v>0</v>
      </c>
      <c r="AW1149" s="49">
        <f t="shared" si="637"/>
        <v>0</v>
      </c>
      <c r="AX1149" s="49">
        <f t="shared" si="638"/>
        <v>0</v>
      </c>
      <c r="AY1149" s="49">
        <f t="shared" si="639"/>
        <v>1474.7273679867619</v>
      </c>
      <c r="AZ1149" s="49">
        <f t="shared" si="640"/>
        <v>0</v>
      </c>
      <c r="BA1149" s="49">
        <f t="shared" si="641"/>
        <v>0</v>
      </c>
      <c r="BB1149" s="49">
        <f t="shared" si="642"/>
        <v>0</v>
      </c>
      <c r="BC1149" s="49">
        <f t="shared" si="643"/>
        <v>0</v>
      </c>
      <c r="BD1149" s="49">
        <f t="shared" si="644"/>
        <v>0</v>
      </c>
      <c r="BE1149" s="49">
        <f t="shared" si="645"/>
        <v>1299.5248826002371</v>
      </c>
      <c r="BF1149" s="49">
        <f t="shared" si="646"/>
        <v>1163.1070305756757</v>
      </c>
      <c r="BG1149" s="49">
        <f t="shared" si="647"/>
        <v>1597.2326090519255</v>
      </c>
      <c r="BH1149" s="72">
        <f t="shared" si="648"/>
        <v>5534.5918902146004</v>
      </c>
      <c r="BI1149" s="49">
        <f>VLOOKUP(A1149,'1_12'!A:O,15,0)</f>
        <v>12562.829999999998</v>
      </c>
      <c r="BJ1149" s="73">
        <f t="shared" si="649"/>
        <v>-7028.2381097853977</v>
      </c>
      <c r="BK1149" s="50">
        <f t="shared" si="650"/>
        <v>5.2866460746548577E-3</v>
      </c>
    </row>
    <row r="1150" spans="1:63" x14ac:dyDescent="0.3">
      <c r="A1150" s="77" t="s">
        <v>2253</v>
      </c>
      <c r="B1150" s="77" t="s">
        <v>1225</v>
      </c>
      <c r="C1150" s="77">
        <f>VLOOKUP(B1150,Площадь!D:E,2,0)</f>
        <v>33.700000000000003</v>
      </c>
      <c r="D1150" s="113"/>
      <c r="E1150">
        <v>31</v>
      </c>
      <c r="F1150">
        <v>28</v>
      </c>
      <c r="G1150">
        <v>31</v>
      </c>
      <c r="H1150">
        <v>30</v>
      </c>
      <c r="I1150">
        <v>31</v>
      </c>
      <c r="J1150">
        <v>30</v>
      </c>
      <c r="K1150">
        <v>31</v>
      </c>
      <c r="L1150">
        <v>31</v>
      </c>
      <c r="M1150">
        <v>30</v>
      </c>
      <c r="N1150">
        <v>31</v>
      </c>
      <c r="O1150">
        <v>30</v>
      </c>
      <c r="P1150">
        <v>31</v>
      </c>
      <c r="Q1150">
        <f t="shared" si="656"/>
        <v>365</v>
      </c>
      <c r="R1150" s="50">
        <f>VLOOKUP(B1150,'Общие показания'!A:H,8,0)</f>
        <v>0.18803032414141574</v>
      </c>
      <c r="S1150" s="50">
        <f>VLOOKUP(B1150,'Общие показания'!A:P,16,0)</f>
        <v>0.57496967585858449</v>
      </c>
      <c r="T1150" s="50">
        <f t="shared" si="619"/>
        <v>0</v>
      </c>
      <c r="U1150" s="50">
        <f t="shared" si="620"/>
        <v>0</v>
      </c>
      <c r="V1150" s="50">
        <f t="shared" si="621"/>
        <v>0</v>
      </c>
      <c r="W1150" s="50">
        <f t="shared" si="622"/>
        <v>0.18803032414141574</v>
      </c>
      <c r="X1150" s="50">
        <f t="shared" si="623"/>
        <v>0</v>
      </c>
      <c r="Y1150" s="50"/>
      <c r="Z1150" s="50"/>
      <c r="AA1150" s="50"/>
      <c r="AB1150" s="50"/>
      <c r="AC1150" s="50"/>
      <c r="AD1150" s="50">
        <f t="shared" si="624"/>
        <v>0.22286269899159949</v>
      </c>
      <c r="AE1150" s="50">
        <f t="shared" si="625"/>
        <v>0.15513746036800236</v>
      </c>
      <c r="AF1150" s="50">
        <f t="shared" si="626"/>
        <v>0.19696951649898267</v>
      </c>
      <c r="AG1150" s="50">
        <f t="shared" si="627"/>
        <v>0</v>
      </c>
      <c r="AI1150" s="50">
        <f t="shared" si="629"/>
        <v>0</v>
      </c>
      <c r="AJ1150" s="50">
        <f t="shared" si="630"/>
        <v>0</v>
      </c>
      <c r="AK1150" s="50">
        <f t="shared" si="631"/>
        <v>0</v>
      </c>
      <c r="AL1150" s="50">
        <f t="shared" si="632"/>
        <v>0.38163203114457578</v>
      </c>
      <c r="AR1150" s="50">
        <f t="shared" si="633"/>
        <v>0.50198458470694629</v>
      </c>
      <c r="AS1150" s="50">
        <f t="shared" si="634"/>
        <v>0.44928866505811182</v>
      </c>
      <c r="AT1150" s="50">
        <f t="shared" si="635"/>
        <v>0.61698406753937507</v>
      </c>
      <c r="AV1150" s="49">
        <f t="shared" si="636"/>
        <v>0</v>
      </c>
      <c r="AW1150" s="49">
        <f t="shared" si="637"/>
        <v>0</v>
      </c>
      <c r="AX1150" s="49">
        <f t="shared" si="638"/>
        <v>0</v>
      </c>
      <c r="AY1150" s="49">
        <f t="shared" si="639"/>
        <v>1529.1788400355042</v>
      </c>
      <c r="AZ1150" s="49">
        <f t="shared" si="640"/>
        <v>0</v>
      </c>
      <c r="BA1150" s="49">
        <f t="shared" si="641"/>
        <v>0</v>
      </c>
      <c r="BB1150" s="49">
        <f t="shared" si="642"/>
        <v>0</v>
      </c>
      <c r="BC1150" s="49">
        <f t="shared" si="643"/>
        <v>0</v>
      </c>
      <c r="BD1150" s="49">
        <f t="shared" si="644"/>
        <v>0</v>
      </c>
      <c r="BE1150" s="49">
        <f t="shared" si="645"/>
        <v>1945.7510544690285</v>
      </c>
      <c r="BF1150" s="49">
        <f t="shared" si="646"/>
        <v>1622.4973140488439</v>
      </c>
      <c r="BG1150" s="49">
        <f t="shared" si="647"/>
        <v>2184.9444428492061</v>
      </c>
      <c r="BH1150" s="72">
        <f t="shared" si="648"/>
        <v>7282.3716514025828</v>
      </c>
      <c r="BI1150" s="49">
        <f>VLOOKUP(A1150,'1_12'!A:O,15,0)</f>
        <v>13026.69</v>
      </c>
      <c r="BJ1150" s="73">
        <f t="shared" si="649"/>
        <v>-5744.3183485974178</v>
      </c>
      <c r="BK1150" s="50">
        <f t="shared" si="650"/>
        <v>6.7084306341469056E-3</v>
      </c>
    </row>
    <row r="1151" spans="1:63" x14ac:dyDescent="0.3">
      <c r="A1151" s="77" t="s">
        <v>2206</v>
      </c>
      <c r="B1151" s="77" t="s">
        <v>721</v>
      </c>
      <c r="C1151" s="77">
        <f>VLOOKUP(B1151,Площадь!D:E,2,0)</f>
        <v>60.9</v>
      </c>
      <c r="D1151" s="113"/>
      <c r="E1151">
        <v>31</v>
      </c>
      <c r="F1151">
        <v>28</v>
      </c>
      <c r="G1151">
        <v>31</v>
      </c>
      <c r="H1151">
        <v>30</v>
      </c>
      <c r="I1151">
        <v>31</v>
      </c>
      <c r="J1151">
        <v>30</v>
      </c>
      <c r="K1151">
        <v>31</v>
      </c>
      <c r="L1151">
        <v>15</v>
      </c>
      <c r="Q1151">
        <f t="shared" si="656"/>
        <v>227</v>
      </c>
      <c r="R1151" s="50">
        <f>VLOOKUP(B1151,'Общие показания'!A:H,8,0)</f>
        <v>0.33979367181638626</v>
      </c>
      <c r="S1151" s="50"/>
      <c r="T1151" s="50">
        <f t="shared" ref="T1151:T1214" si="657">R1151*$T$1/31*E1151</f>
        <v>0</v>
      </c>
      <c r="U1151" s="50">
        <f t="shared" ref="U1151:U1214" si="658">R1151*$U$1/28*F1151</f>
        <v>0</v>
      </c>
      <c r="V1151" s="50">
        <f t="shared" ref="V1151:V1214" si="659">R1151*$V$1/31*G1151</f>
        <v>0</v>
      </c>
      <c r="W1151" s="50">
        <f t="shared" ref="W1151:W1214" si="660">R1151*W$1/30*H1151</f>
        <v>0.33979367181638626</v>
      </c>
      <c r="X1151" s="50">
        <f t="shared" ref="X1151:X1214" si="661">SUM(T1151:W1151)-R1151</f>
        <v>0</v>
      </c>
      <c r="Y1151" s="50"/>
      <c r="Z1151" s="50"/>
      <c r="AA1151" s="50"/>
      <c r="AB1151" s="50"/>
      <c r="AC1151" s="50"/>
      <c r="AD1151" s="50">
        <f t="shared" ref="AD1151:AD1214" si="662">(S1151*$AD$1)/31*N1151</f>
        <v>0</v>
      </c>
      <c r="AE1151" s="50">
        <f t="shared" ref="AE1151:AE1214" si="663">(S1151*$AE$1)/30*O1151</f>
        <v>0</v>
      </c>
      <c r="AF1151" s="50">
        <f t="shared" ref="AF1151:AF1214" si="664">(S1151*$AF$1)/31*P1151</f>
        <v>0</v>
      </c>
      <c r="AG1151" s="50">
        <f t="shared" ref="AG1151:AG1214" si="665">S1151-AD1151-AE1151-AF1151</f>
        <v>0</v>
      </c>
      <c r="AI1151" s="50">
        <f t="shared" si="629"/>
        <v>0</v>
      </c>
      <c r="AJ1151" s="50">
        <f t="shared" si="630"/>
        <v>0</v>
      </c>
      <c r="AK1151" s="50">
        <f t="shared" si="631"/>
        <v>0</v>
      </c>
      <c r="AL1151" s="50">
        <f t="shared" si="632"/>
        <v>0.68965551028797212</v>
      </c>
      <c r="AR1151" s="50">
        <f t="shared" si="633"/>
        <v>0</v>
      </c>
      <c r="AS1151" s="50">
        <f t="shared" si="634"/>
        <v>0</v>
      </c>
      <c r="AT1151" s="50">
        <f t="shared" si="635"/>
        <v>0</v>
      </c>
      <c r="AV1151" s="49">
        <f t="shared" si="636"/>
        <v>0</v>
      </c>
      <c r="AW1151" s="49">
        <f t="shared" si="637"/>
        <v>0</v>
      </c>
      <c r="AX1151" s="49">
        <f t="shared" si="638"/>
        <v>0</v>
      </c>
      <c r="AY1151" s="49">
        <f t="shared" si="639"/>
        <v>2763.4122064736553</v>
      </c>
      <c r="AZ1151" s="49">
        <f t="shared" si="640"/>
        <v>0</v>
      </c>
      <c r="BA1151" s="49">
        <f t="shared" si="641"/>
        <v>0</v>
      </c>
      <c r="BB1151" s="49">
        <f t="shared" si="642"/>
        <v>0</v>
      </c>
      <c r="BC1151" s="49">
        <f t="shared" si="643"/>
        <v>0</v>
      </c>
      <c r="BD1151" s="49">
        <f t="shared" si="644"/>
        <v>0</v>
      </c>
      <c r="BE1151" s="49">
        <f t="shared" si="645"/>
        <v>0</v>
      </c>
      <c r="BF1151" s="49">
        <f t="shared" si="646"/>
        <v>0</v>
      </c>
      <c r="BG1151" s="49">
        <f t="shared" si="647"/>
        <v>0</v>
      </c>
      <c r="BH1151" s="72">
        <f t="shared" si="648"/>
        <v>2763.4122064736553</v>
      </c>
      <c r="BI1151" s="49">
        <f>VLOOKUP(A1151,'1_12'!A:O,15,0)</f>
        <v>11728.189999999999</v>
      </c>
      <c r="BJ1151" s="73">
        <f t="shared" si="649"/>
        <v>-8964.7777935263439</v>
      </c>
      <c r="BK1151" s="50">
        <f t="shared" si="650"/>
        <v>1.4086606213798006E-3</v>
      </c>
    </row>
    <row r="1152" spans="1:63" x14ac:dyDescent="0.3">
      <c r="A1152" s="77" t="s">
        <v>2873</v>
      </c>
      <c r="B1152" s="77" t="s">
        <v>721</v>
      </c>
      <c r="C1152" s="77">
        <f>VLOOKUP(B1152,Площадь!D:E,2,0)</f>
        <v>60.9</v>
      </c>
      <c r="D1152" s="113">
        <v>45154</v>
      </c>
      <c r="L1152">
        <f>31-L1151</f>
        <v>16</v>
      </c>
      <c r="M1152">
        <v>30</v>
      </c>
      <c r="N1152">
        <v>31</v>
      </c>
      <c r="O1152">
        <v>30</v>
      </c>
      <c r="P1152">
        <v>31</v>
      </c>
      <c r="Q1152">
        <f t="shared" si="656"/>
        <v>138</v>
      </c>
      <c r="R1152" s="50"/>
      <c r="S1152" s="50">
        <f>VLOOKUP(B1152,'Общие показания'!A:P,16,0)</f>
        <v>3.0552063281836155</v>
      </c>
      <c r="T1152" s="50">
        <f t="shared" si="657"/>
        <v>0</v>
      </c>
      <c r="U1152" s="50">
        <f t="shared" si="658"/>
        <v>0</v>
      </c>
      <c r="V1152" s="50">
        <f t="shared" si="659"/>
        <v>0</v>
      </c>
      <c r="W1152" s="50">
        <f t="shared" si="660"/>
        <v>0</v>
      </c>
      <c r="X1152" s="50">
        <f t="shared" si="661"/>
        <v>0</v>
      </c>
      <c r="Y1152" s="50"/>
      <c r="Z1152" s="50"/>
      <c r="AA1152" s="50"/>
      <c r="AB1152" s="50"/>
      <c r="AC1152" s="50"/>
      <c r="AD1152" s="50">
        <f t="shared" si="662"/>
        <v>1.1842216326599497</v>
      </c>
      <c r="AE1152" s="50">
        <f t="shared" si="663"/>
        <v>0.82435121460428407</v>
      </c>
      <c r="AF1152" s="50">
        <f t="shared" si="664"/>
        <v>1.0466334809193818</v>
      </c>
      <c r="AG1152" s="50">
        <f t="shared" si="665"/>
        <v>0</v>
      </c>
      <c r="AI1152" s="50">
        <f t="shared" si="629"/>
        <v>0</v>
      </c>
      <c r="AJ1152" s="50">
        <f t="shared" si="630"/>
        <v>0</v>
      </c>
      <c r="AK1152" s="50">
        <f t="shared" si="631"/>
        <v>0</v>
      </c>
      <c r="AL1152" s="50">
        <f t="shared" si="632"/>
        <v>0</v>
      </c>
      <c r="AR1152" s="50">
        <f t="shared" si="633"/>
        <v>0.90714721687397692</v>
      </c>
      <c r="AS1152" s="50">
        <f t="shared" si="634"/>
        <v>0.81191927899225536</v>
      </c>
      <c r="AT1152" s="50">
        <f t="shared" si="635"/>
        <v>1.1149652733871791</v>
      </c>
      <c r="AV1152" s="49">
        <f t="shared" si="636"/>
        <v>0</v>
      </c>
      <c r="AW1152" s="49">
        <f t="shared" si="637"/>
        <v>0</v>
      </c>
      <c r="AX1152" s="49">
        <f t="shared" si="638"/>
        <v>0</v>
      </c>
      <c r="AY1152" s="49">
        <f t="shared" si="639"/>
        <v>0</v>
      </c>
      <c r="AZ1152" s="49">
        <f t="shared" si="640"/>
        <v>0</v>
      </c>
      <c r="BA1152" s="49">
        <f t="shared" si="641"/>
        <v>0</v>
      </c>
      <c r="BB1152" s="49">
        <f t="shared" si="642"/>
        <v>0</v>
      </c>
      <c r="BC1152" s="49">
        <f t="shared" si="643"/>
        <v>0</v>
      </c>
      <c r="BD1152" s="49">
        <f t="shared" si="644"/>
        <v>0</v>
      </c>
      <c r="BE1152" s="49">
        <f t="shared" si="645"/>
        <v>5613.9868849348923</v>
      </c>
      <c r="BF1152" s="49">
        <f t="shared" si="646"/>
        <v>4392.3390621908065</v>
      </c>
      <c r="BG1152" s="49">
        <f t="shared" si="647"/>
        <v>5802.5092321103602</v>
      </c>
      <c r="BH1152" s="72">
        <f t="shared" si="648"/>
        <v>15808.835179236059</v>
      </c>
      <c r="BI1152" s="49">
        <f>VLOOKUP(A1152,'1_12'!A:O,15,0)</f>
        <v>11812.569999999998</v>
      </c>
      <c r="BJ1152" s="73">
        <f t="shared" si="649"/>
        <v>3996.2651792360612</v>
      </c>
      <c r="BK1152" s="50">
        <f t="shared" si="650"/>
        <v>8.0586180862575636E-3</v>
      </c>
    </row>
    <row r="1153" spans="1:63" x14ac:dyDescent="0.3">
      <c r="A1153" s="77" t="s">
        <v>2234</v>
      </c>
      <c r="B1153" s="77" t="s">
        <v>1231</v>
      </c>
      <c r="C1153" s="77">
        <f>VLOOKUP(B1153,Площадь!D:E,2,0)</f>
        <v>39.299999999999997</v>
      </c>
      <c r="D1153" s="113"/>
      <c r="E1153">
        <v>31</v>
      </c>
      <c r="F1153">
        <v>28</v>
      </c>
      <c r="G1153">
        <v>31</v>
      </c>
      <c r="H1153">
        <v>30</v>
      </c>
      <c r="I1153">
        <v>31</v>
      </c>
      <c r="J1153">
        <v>30</v>
      </c>
      <c r="K1153">
        <v>31</v>
      </c>
      <c r="L1153">
        <v>28</v>
      </c>
      <c r="Q1153">
        <f t="shared" si="656"/>
        <v>240</v>
      </c>
      <c r="R1153" s="50">
        <f>VLOOKUP(B1153,'Общие показания'!A:H,8,0)</f>
        <v>0.21927571925096845</v>
      </c>
      <c r="S1153" s="50"/>
      <c r="T1153" s="50">
        <f t="shared" si="657"/>
        <v>0</v>
      </c>
      <c r="U1153" s="50">
        <f t="shared" si="658"/>
        <v>0</v>
      </c>
      <c r="V1153" s="50">
        <f t="shared" si="659"/>
        <v>0</v>
      </c>
      <c r="W1153" s="50">
        <f t="shared" si="660"/>
        <v>0.21927571925096845</v>
      </c>
      <c r="X1153" s="50">
        <f t="shared" si="661"/>
        <v>0</v>
      </c>
      <c r="Y1153" s="50"/>
      <c r="Z1153" s="50"/>
      <c r="AA1153" s="50"/>
      <c r="AB1153" s="50"/>
      <c r="AC1153" s="50"/>
      <c r="AD1153" s="50">
        <f t="shared" si="662"/>
        <v>0</v>
      </c>
      <c r="AE1153" s="50">
        <f t="shared" si="663"/>
        <v>0</v>
      </c>
      <c r="AF1153" s="50">
        <f t="shared" si="664"/>
        <v>0</v>
      </c>
      <c r="AG1153" s="50">
        <f t="shared" si="665"/>
        <v>0</v>
      </c>
      <c r="AI1153" s="50">
        <f t="shared" si="629"/>
        <v>0</v>
      </c>
      <c r="AJ1153" s="50">
        <f t="shared" si="630"/>
        <v>0</v>
      </c>
      <c r="AK1153" s="50">
        <f t="shared" si="631"/>
        <v>0</v>
      </c>
      <c r="AL1153" s="50">
        <f t="shared" si="632"/>
        <v>0.44504862979174553</v>
      </c>
      <c r="AR1153" s="50">
        <f t="shared" si="633"/>
        <v>0</v>
      </c>
      <c r="AS1153" s="50">
        <f t="shared" si="634"/>
        <v>0</v>
      </c>
      <c r="AT1153" s="50">
        <f t="shared" si="635"/>
        <v>0</v>
      </c>
      <c r="AV1153" s="49">
        <f t="shared" si="636"/>
        <v>0</v>
      </c>
      <c r="AW1153" s="49">
        <f t="shared" si="637"/>
        <v>0</v>
      </c>
      <c r="AX1153" s="49">
        <f t="shared" si="638"/>
        <v>0</v>
      </c>
      <c r="AY1153" s="49">
        <f t="shared" si="639"/>
        <v>1783.2857095962997</v>
      </c>
      <c r="AZ1153" s="49">
        <f t="shared" si="640"/>
        <v>0</v>
      </c>
      <c r="BA1153" s="49">
        <f t="shared" si="641"/>
        <v>0</v>
      </c>
      <c r="BB1153" s="49">
        <f t="shared" si="642"/>
        <v>0</v>
      </c>
      <c r="BC1153" s="49">
        <f t="shared" si="643"/>
        <v>0</v>
      </c>
      <c r="BD1153" s="49">
        <f t="shared" si="644"/>
        <v>0</v>
      </c>
      <c r="BE1153" s="49">
        <f t="shared" si="645"/>
        <v>0</v>
      </c>
      <c r="BF1153" s="49">
        <f t="shared" si="646"/>
        <v>0</v>
      </c>
      <c r="BG1153" s="49">
        <f t="shared" si="647"/>
        <v>0</v>
      </c>
      <c r="BH1153" s="72">
        <f t="shared" si="648"/>
        <v>1783.2857095962997</v>
      </c>
      <c r="BI1153" s="49">
        <f>VLOOKUP(A1153,'1_12'!A:O,15,0)</f>
        <v>8276.2999999999993</v>
      </c>
      <c r="BJ1153" s="73">
        <f t="shared" si="649"/>
        <v>-6493.0142904036993</v>
      </c>
      <c r="BK1153" s="50">
        <f t="shared" si="650"/>
        <v>1.4086606213798006E-3</v>
      </c>
    </row>
    <row r="1154" spans="1:63" x14ac:dyDescent="0.3">
      <c r="A1154" s="77" t="s">
        <v>2876</v>
      </c>
      <c r="B1154" s="77" t="s">
        <v>1231</v>
      </c>
      <c r="C1154" s="77">
        <f>VLOOKUP(B1154,Площадь!D:E,2,0)</f>
        <v>39.299999999999997</v>
      </c>
      <c r="D1154" s="113">
        <v>45167</v>
      </c>
      <c r="L1154">
        <f>31-L1153</f>
        <v>3</v>
      </c>
      <c r="M1154">
        <v>30</v>
      </c>
      <c r="N1154">
        <v>31</v>
      </c>
      <c r="O1154">
        <v>30</v>
      </c>
      <c r="P1154">
        <v>31</v>
      </c>
      <c r="Q1154">
        <f t="shared" si="656"/>
        <v>125</v>
      </c>
      <c r="R1154" s="50"/>
      <c r="S1154" s="50">
        <f>VLOOKUP(B1154,'Общие показания'!A:P,16,0)</f>
        <v>1.6947242807490319</v>
      </c>
      <c r="T1154" s="50">
        <f t="shared" si="657"/>
        <v>0</v>
      </c>
      <c r="U1154" s="50">
        <f t="shared" si="658"/>
        <v>0</v>
      </c>
      <c r="V1154" s="50">
        <f t="shared" si="659"/>
        <v>0</v>
      </c>
      <c r="W1154" s="50">
        <f t="shared" si="660"/>
        <v>0</v>
      </c>
      <c r="X1154" s="50">
        <f t="shared" si="661"/>
        <v>0</v>
      </c>
      <c r="Y1154" s="50"/>
      <c r="Z1154" s="50"/>
      <c r="AA1154" s="50"/>
      <c r="AB1154" s="50"/>
      <c r="AC1154" s="50"/>
      <c r="AD1154" s="50">
        <f t="shared" si="662"/>
        <v>0.65688825535074069</v>
      </c>
      <c r="AE1154" s="50">
        <f t="shared" si="663"/>
        <v>0.45726797773602762</v>
      </c>
      <c r="AF1154" s="50">
        <f t="shared" si="664"/>
        <v>0.58056804766226366</v>
      </c>
      <c r="AG1154" s="50">
        <f t="shared" si="665"/>
        <v>0</v>
      </c>
      <c r="AI1154" s="50">
        <f t="shared" si="629"/>
        <v>0</v>
      </c>
      <c r="AJ1154" s="50">
        <f t="shared" si="630"/>
        <v>0</v>
      </c>
      <c r="AK1154" s="50">
        <f t="shared" si="631"/>
        <v>0</v>
      </c>
      <c r="AL1154" s="50">
        <f t="shared" si="632"/>
        <v>0</v>
      </c>
      <c r="AR1154" s="50">
        <f t="shared" si="633"/>
        <v>0.5854004207413348</v>
      </c>
      <c r="AS1154" s="50">
        <f t="shared" si="634"/>
        <v>0.52394790910337663</v>
      </c>
      <c r="AT1154" s="50">
        <f t="shared" si="635"/>
        <v>0.71950960991980517</v>
      </c>
      <c r="AV1154" s="49">
        <f t="shared" si="636"/>
        <v>0</v>
      </c>
      <c r="AW1154" s="49">
        <f t="shared" si="637"/>
        <v>0</v>
      </c>
      <c r="AX1154" s="49">
        <f t="shared" si="638"/>
        <v>0</v>
      </c>
      <c r="AY1154" s="49">
        <f t="shared" si="639"/>
        <v>0</v>
      </c>
      <c r="AZ1154" s="49">
        <f t="shared" si="640"/>
        <v>0</v>
      </c>
      <c r="BA1154" s="49">
        <f t="shared" si="641"/>
        <v>0</v>
      </c>
      <c r="BB1154" s="49">
        <f t="shared" si="642"/>
        <v>0</v>
      </c>
      <c r="BC1154" s="49">
        <f t="shared" si="643"/>
        <v>0</v>
      </c>
      <c r="BD1154" s="49">
        <f t="shared" si="644"/>
        <v>0</v>
      </c>
      <c r="BE1154" s="49">
        <f t="shared" si="645"/>
        <v>3334.7500305545241</v>
      </c>
      <c r="BF1154" s="49">
        <f t="shared" si="646"/>
        <v>2633.9366779962234</v>
      </c>
      <c r="BG1154" s="49">
        <f t="shared" si="647"/>
        <v>3489.8764609070022</v>
      </c>
      <c r="BH1154" s="72">
        <f t="shared" si="648"/>
        <v>9458.5631694577496</v>
      </c>
      <c r="BI1154" s="49">
        <f>VLOOKUP(A1154,'1_12'!A:O,15,0)</f>
        <v>6915.0700000000006</v>
      </c>
      <c r="BJ1154" s="73">
        <f t="shared" si="649"/>
        <v>2543.493169457749</v>
      </c>
      <c r="BK1154" s="50">
        <f t="shared" si="650"/>
        <v>7.471548389553751E-3</v>
      </c>
    </row>
    <row r="1155" spans="1:63" x14ac:dyDescent="0.3">
      <c r="A1155" s="77" t="s">
        <v>2261</v>
      </c>
      <c r="B1155" s="77" t="s">
        <v>889</v>
      </c>
      <c r="C1155" s="77">
        <f>VLOOKUP(B1155,Площадь!D:E,2,0)</f>
        <v>32.1</v>
      </c>
      <c r="D1155" s="113"/>
      <c r="E1155">
        <v>31</v>
      </c>
      <c r="F1155">
        <v>28</v>
      </c>
      <c r="G1155">
        <v>31</v>
      </c>
      <c r="H1155">
        <v>30</v>
      </c>
      <c r="I1155">
        <v>31</v>
      </c>
      <c r="J1155">
        <v>30</v>
      </c>
      <c r="K1155">
        <v>31</v>
      </c>
      <c r="L1155">
        <v>31</v>
      </c>
      <c r="M1155">
        <v>30</v>
      </c>
      <c r="N1155">
        <v>31</v>
      </c>
      <c r="O1155">
        <v>30</v>
      </c>
      <c r="P1155">
        <v>31</v>
      </c>
      <c r="Q1155">
        <f t="shared" ref="Q1155:Q1166" si="666">SUM(E1155:P1155)</f>
        <v>365</v>
      </c>
      <c r="R1155" s="50">
        <f>VLOOKUP(B1155,'Общие показания'!A:H,8,0)</f>
        <v>0.17910306839582923</v>
      </c>
      <c r="S1155" s="50">
        <f>VLOOKUP(B1155,'Общие показания'!A:P,16,0)</f>
        <v>1.1278969316041714</v>
      </c>
      <c r="T1155" s="50">
        <f t="shared" si="657"/>
        <v>0</v>
      </c>
      <c r="U1155" s="50">
        <f t="shared" si="658"/>
        <v>0</v>
      </c>
      <c r="V1155" s="50">
        <f t="shared" si="659"/>
        <v>0</v>
      </c>
      <c r="W1155" s="50">
        <f t="shared" si="660"/>
        <v>0.17910306839582923</v>
      </c>
      <c r="X1155" s="50">
        <f t="shared" si="661"/>
        <v>0</v>
      </c>
      <c r="Y1155" s="50"/>
      <c r="Z1155" s="50"/>
      <c r="AA1155" s="50"/>
      <c r="AB1155" s="50"/>
      <c r="AC1155" s="50"/>
      <c r="AD1155" s="50">
        <f t="shared" si="662"/>
        <v>0.43718158524845996</v>
      </c>
      <c r="AE1155" s="50">
        <f t="shared" si="663"/>
        <v>0.30432746781757275</v>
      </c>
      <c r="AF1155" s="50">
        <f t="shared" si="664"/>
        <v>0.38638787853813877</v>
      </c>
      <c r="AG1155" s="50">
        <f t="shared" si="665"/>
        <v>0</v>
      </c>
      <c r="AI1155" s="50">
        <f t="shared" si="629"/>
        <v>0</v>
      </c>
      <c r="AJ1155" s="50">
        <f t="shared" si="630"/>
        <v>0</v>
      </c>
      <c r="AK1155" s="50">
        <f t="shared" si="631"/>
        <v>0</v>
      </c>
      <c r="AL1155" s="50">
        <f t="shared" si="632"/>
        <v>0.36351300295967004</v>
      </c>
      <c r="AR1155" s="50">
        <f t="shared" si="633"/>
        <v>0.47815148869712087</v>
      </c>
      <c r="AS1155" s="50">
        <f t="shared" si="634"/>
        <v>0.42795745247375039</v>
      </c>
      <c r="AT1155" s="50">
        <f t="shared" si="635"/>
        <v>0.58769105543068068</v>
      </c>
      <c r="AV1155" s="49">
        <f t="shared" si="636"/>
        <v>0</v>
      </c>
      <c r="AW1155" s="49">
        <f t="shared" si="637"/>
        <v>0</v>
      </c>
      <c r="AX1155" s="49">
        <f t="shared" si="638"/>
        <v>0</v>
      </c>
      <c r="AY1155" s="49">
        <f t="shared" si="639"/>
        <v>1456.5768773038481</v>
      </c>
      <c r="AZ1155" s="49">
        <f t="shared" si="640"/>
        <v>0</v>
      </c>
      <c r="BA1155" s="49">
        <f t="shared" si="641"/>
        <v>0</v>
      </c>
      <c r="BB1155" s="49">
        <f t="shared" si="642"/>
        <v>0</v>
      </c>
      <c r="BC1155" s="49">
        <f t="shared" si="643"/>
        <v>0</v>
      </c>
      <c r="BD1155" s="49">
        <f t="shared" si="644"/>
        <v>0</v>
      </c>
      <c r="BE1155" s="49">
        <f t="shared" si="645"/>
        <v>2457.0834903765594</v>
      </c>
      <c r="BF1155" s="49">
        <f t="shared" si="646"/>
        <v>1965.7163486332161</v>
      </c>
      <c r="BG1155" s="49">
        <f t="shared" si="647"/>
        <v>2614.77852718854</v>
      </c>
      <c r="BH1155" s="72">
        <f t="shared" si="648"/>
        <v>8494.155243502164</v>
      </c>
      <c r="BI1155" s="49">
        <f>VLOOKUP(A1155,'1_12'!A:O,15,0)</f>
        <v>12408.210000000003</v>
      </c>
      <c r="BJ1155" s="73">
        <f t="shared" si="649"/>
        <v>-3914.0547564978388</v>
      </c>
      <c r="BK1155" s="50">
        <f t="shared" si="650"/>
        <v>8.2147274131911287E-3</v>
      </c>
    </row>
    <row r="1156" spans="1:63" x14ac:dyDescent="0.3">
      <c r="A1156" s="77" t="s">
        <v>2343</v>
      </c>
      <c r="B1156" s="77" t="s">
        <v>1199</v>
      </c>
      <c r="C1156" s="77">
        <f>VLOOKUP(B1156,Площадь!D:E,2,0)</f>
        <v>31.8</v>
      </c>
      <c r="D1156" s="113"/>
      <c r="E1156">
        <v>31</v>
      </c>
      <c r="F1156">
        <v>28</v>
      </c>
      <c r="G1156">
        <v>31</v>
      </c>
      <c r="H1156">
        <v>30</v>
      </c>
      <c r="I1156">
        <v>31</v>
      </c>
      <c r="J1156">
        <v>30</v>
      </c>
      <c r="K1156">
        <v>31</v>
      </c>
      <c r="L1156">
        <v>31</v>
      </c>
      <c r="M1156">
        <v>30</v>
      </c>
      <c r="N1156">
        <v>31</v>
      </c>
      <c r="O1156">
        <v>30</v>
      </c>
      <c r="P1156">
        <v>31</v>
      </c>
      <c r="Q1156">
        <f t="shared" si="666"/>
        <v>365</v>
      </c>
      <c r="R1156" s="50">
        <f>VLOOKUP(B1156,'Общие показания'!A:H,8,0)</f>
        <v>0</v>
      </c>
      <c r="S1156" s="50">
        <f>VLOOKUP(B1156,'Общие показания'!A:P,16,0)</f>
        <v>0</v>
      </c>
      <c r="T1156" s="50">
        <f t="shared" si="657"/>
        <v>0</v>
      </c>
      <c r="U1156" s="50">
        <f t="shared" si="658"/>
        <v>0</v>
      </c>
      <c r="V1156" s="50">
        <f t="shared" si="659"/>
        <v>0</v>
      </c>
      <c r="W1156" s="50">
        <f t="shared" si="660"/>
        <v>0</v>
      </c>
      <c r="X1156" s="50">
        <f t="shared" si="661"/>
        <v>0</v>
      </c>
      <c r="Y1156" s="50"/>
      <c r="Z1156" s="50"/>
      <c r="AA1156" s="50"/>
      <c r="AB1156" s="50"/>
      <c r="AC1156" s="50"/>
      <c r="AD1156" s="50">
        <f t="shared" si="662"/>
        <v>0</v>
      </c>
      <c r="AE1156" s="50">
        <f t="shared" si="663"/>
        <v>0</v>
      </c>
      <c r="AF1156" s="50">
        <f t="shared" si="664"/>
        <v>0</v>
      </c>
      <c r="AG1156" s="50">
        <f t="shared" si="665"/>
        <v>0</v>
      </c>
      <c r="AI1156" s="50">
        <f t="shared" ref="AI1156:AI1219" si="667">(C1156*$AI$1)/31*E1156</f>
        <v>0</v>
      </c>
      <c r="AJ1156" s="50">
        <f t="shared" ref="AJ1156:AJ1219" si="668">(C1156*$AJ$1)/28*F1156</f>
        <v>0</v>
      </c>
      <c r="AK1156" s="50">
        <f t="shared" ref="AK1156:AK1219" si="669">(C1156*$AK$1)/31*G1156</f>
        <v>0</v>
      </c>
      <c r="AL1156" s="50">
        <f t="shared" ref="AL1156:AL1219" si="670">(C1156*$AL$1)/30*H1156</f>
        <v>0.36011568517500026</v>
      </c>
      <c r="AR1156" s="50">
        <f t="shared" ref="AR1156:AR1219" si="671">(C1156*$AR$1)/31*N1156</f>
        <v>0.47368278319527862</v>
      </c>
      <c r="AS1156" s="50">
        <f t="shared" ref="AS1156:AS1219" si="672">(C1156*$AS$1)/30*O1156</f>
        <v>0.42395785011418263</v>
      </c>
      <c r="AT1156" s="50">
        <f t="shared" ref="AT1156:AT1219" si="673">(C1156*$AT$1)/31*P1156</f>
        <v>0.5821986156603004</v>
      </c>
      <c r="AV1156" s="49">
        <f t="shared" ref="AV1156:AV1219" si="674">(T1156+AI1156)*$AV$1</f>
        <v>0</v>
      </c>
      <c r="AW1156" s="49">
        <f t="shared" ref="AW1156:AW1219" si="675">(U1156+AJ1156)*$AW$1</f>
        <v>0</v>
      </c>
      <c r="AX1156" s="49">
        <f t="shared" ref="AX1156:AX1219" si="676">(V1156+AK1156)*$AX$1</f>
        <v>0</v>
      </c>
      <c r="AY1156" s="49">
        <f t="shared" ref="AY1156:AY1219" si="677">(W1156+AL1156)*$AY$1</f>
        <v>966.68014065636373</v>
      </c>
      <c r="AZ1156" s="49">
        <f t="shared" ref="AZ1156:AZ1219" si="678">(Y1156+AM1156)*$AZ$1</f>
        <v>0</v>
      </c>
      <c r="BA1156" s="49">
        <f t="shared" ref="BA1156:BA1219" si="679">(Z1156+AN1156)*$BA$1</f>
        <v>0</v>
      </c>
      <c r="BB1156" s="49">
        <f t="shared" ref="BB1156:BB1219" si="680">(AA1156+AO1156)*$BB$1</f>
        <v>0</v>
      </c>
      <c r="BC1156" s="49">
        <f t="shared" ref="BC1156:BC1219" si="681">(AB1156+AP1156)*$BC$1</f>
        <v>0</v>
      </c>
      <c r="BD1156" s="49">
        <f t="shared" ref="BD1156:BD1219" si="682">(AC1156+AQ1156)*$BD$1</f>
        <v>0</v>
      </c>
      <c r="BE1156" s="49">
        <f t="shared" ref="BE1156:BE1219" si="683">(AD1156+AR1156)*$BE$1</f>
        <v>1271.5351158980782</v>
      </c>
      <c r="BF1156" s="49">
        <f t="shared" ref="BF1156:BF1219" si="684">(AE1156+AS1156)*$BF$1</f>
        <v>1138.0554945325073</v>
      </c>
      <c r="BG1156" s="49">
        <f t="shared" ref="BG1156:BG1219" si="685">(AF1156+AT1156)*$BG$1</f>
        <v>1562.8306759338841</v>
      </c>
      <c r="BH1156" s="72">
        <f t="shared" ref="BH1156:BH1219" si="686">SUM(AV1156:BG1156)</f>
        <v>4939.1014270208334</v>
      </c>
      <c r="BI1156" s="49">
        <f>VLOOKUP(A1156,'1_12'!A:O,15,0)</f>
        <v>12292.199999999997</v>
      </c>
      <c r="BJ1156" s="73">
        <f t="shared" ref="BJ1156:BJ1219" si="687">BH1156-BI1156</f>
        <v>-7353.0985729791637</v>
      </c>
      <c r="BK1156" s="50">
        <f t="shared" ref="BK1156:BK1219" si="688">(SUM(T1156:W1156)+SUM(AD1156:AF1156)+SUM(AI1156:AL1156)+SUM(AR1156:AT1156))/12/C1156</f>
        <v>4.8216848379055606E-3</v>
      </c>
    </row>
    <row r="1157" spans="1:63" x14ac:dyDescent="0.3">
      <c r="A1157" s="77" t="s">
        <v>2105</v>
      </c>
      <c r="B1157" s="77" t="s">
        <v>1184</v>
      </c>
      <c r="C1157" s="77">
        <f>VLOOKUP(B1157,Площадь!D:E,2,0)</f>
        <v>39.1</v>
      </c>
      <c r="D1157" s="113"/>
      <c r="E1157">
        <v>31</v>
      </c>
      <c r="F1157">
        <v>28</v>
      </c>
      <c r="G1157">
        <v>31</v>
      </c>
      <c r="H1157">
        <v>30</v>
      </c>
      <c r="I1157">
        <v>31</v>
      </c>
      <c r="J1157">
        <v>30</v>
      </c>
      <c r="K1157">
        <v>31</v>
      </c>
      <c r="L1157">
        <v>31</v>
      </c>
      <c r="M1157">
        <v>30</v>
      </c>
      <c r="N1157">
        <v>31</v>
      </c>
      <c r="O1157">
        <v>30</v>
      </c>
      <c r="P1157">
        <v>31</v>
      </c>
      <c r="Q1157">
        <f t="shared" si="666"/>
        <v>365</v>
      </c>
      <c r="R1157" s="50">
        <f>VLOOKUP(B1157,'Общие показания'!A:H,8,0)</f>
        <v>0.442</v>
      </c>
      <c r="S1157" s="50">
        <f>VLOOKUP(B1157,'Общие показания'!A:P,16,0)</f>
        <v>2.0129999999999999</v>
      </c>
      <c r="T1157" s="50">
        <f t="shared" si="657"/>
        <v>0</v>
      </c>
      <c r="U1157" s="50">
        <f t="shared" si="658"/>
        <v>0</v>
      </c>
      <c r="V1157" s="50">
        <f t="shared" si="659"/>
        <v>0</v>
      </c>
      <c r="W1157" s="50">
        <f t="shared" si="660"/>
        <v>0.442</v>
      </c>
      <c r="X1157" s="50">
        <f t="shared" si="661"/>
        <v>0</v>
      </c>
      <c r="Y1157" s="50"/>
      <c r="Z1157" s="50"/>
      <c r="AA1157" s="50"/>
      <c r="AB1157" s="50"/>
      <c r="AC1157" s="50"/>
      <c r="AD1157" s="50">
        <f t="shared" si="662"/>
        <v>0.78025438889481513</v>
      </c>
      <c r="AE1157" s="50">
        <f t="shared" si="663"/>
        <v>0.54314465759338204</v>
      </c>
      <c r="AF1157" s="50">
        <f t="shared" si="664"/>
        <v>0.68960095351180284</v>
      </c>
      <c r="AG1157" s="50">
        <f t="shared" si="665"/>
        <v>0</v>
      </c>
      <c r="AI1157" s="50">
        <f t="shared" si="667"/>
        <v>0</v>
      </c>
      <c r="AJ1157" s="50">
        <f t="shared" si="668"/>
        <v>0</v>
      </c>
      <c r="AK1157" s="50">
        <f t="shared" si="669"/>
        <v>0</v>
      </c>
      <c r="AL1157" s="50">
        <f t="shared" si="670"/>
        <v>0.4427837512686324</v>
      </c>
      <c r="AR1157" s="50">
        <f t="shared" si="671"/>
        <v>0.58242128374010671</v>
      </c>
      <c r="AS1157" s="50">
        <f t="shared" si="672"/>
        <v>0.52128150753033142</v>
      </c>
      <c r="AT1157" s="50">
        <f t="shared" si="673"/>
        <v>0.71584798340621847</v>
      </c>
      <c r="AV1157" s="49">
        <f t="shared" si="674"/>
        <v>0</v>
      </c>
      <c r="AW1157" s="49">
        <f t="shared" si="675"/>
        <v>0</v>
      </c>
      <c r="AX1157" s="49">
        <f t="shared" si="676"/>
        <v>0</v>
      </c>
      <c r="AY1157" s="49">
        <f t="shared" si="677"/>
        <v>2375.0781105554661</v>
      </c>
      <c r="AZ1157" s="49">
        <f t="shared" si="678"/>
        <v>0</v>
      </c>
      <c r="BA1157" s="49">
        <f t="shared" si="679"/>
        <v>0</v>
      </c>
      <c r="BB1157" s="49">
        <f t="shared" si="680"/>
        <v>0</v>
      </c>
      <c r="BC1157" s="49">
        <f t="shared" si="681"/>
        <v>0</v>
      </c>
      <c r="BD1157" s="49">
        <f t="shared" si="682"/>
        <v>0</v>
      </c>
      <c r="BE1157" s="49">
        <f t="shared" si="683"/>
        <v>3657.9120685942789</v>
      </c>
      <c r="BF1157" s="49">
        <f t="shared" si="684"/>
        <v>2857.3030206114918</v>
      </c>
      <c r="BG1157" s="49">
        <f t="shared" si="685"/>
        <v>3772.7309083052596</v>
      </c>
      <c r="BH1157" s="72">
        <f t="shared" si="686"/>
        <v>12663.024108066496</v>
      </c>
      <c r="BI1157" s="49">
        <f>VLOOKUP(A1157,'1_12'!A:O,15,0)</f>
        <v>15114.06</v>
      </c>
      <c r="BJ1157" s="73">
        <f t="shared" si="687"/>
        <v>-2451.0358919335031</v>
      </c>
      <c r="BK1157" s="50">
        <f t="shared" si="688"/>
        <v>1.0053995153336081E-2</v>
      </c>
    </row>
    <row r="1158" spans="1:63" x14ac:dyDescent="0.3">
      <c r="A1158" s="77" t="s">
        <v>2241</v>
      </c>
      <c r="B1158" s="77" t="s">
        <v>1233</v>
      </c>
      <c r="C1158" s="77">
        <f>VLOOKUP(B1158,Площадь!D:E,2,0)</f>
        <v>60.1</v>
      </c>
      <c r="D1158" s="113"/>
      <c r="E1158">
        <v>31</v>
      </c>
      <c r="F1158">
        <v>28</v>
      </c>
      <c r="G1158">
        <v>31</v>
      </c>
      <c r="H1158">
        <v>30</v>
      </c>
      <c r="I1158">
        <v>31</v>
      </c>
      <c r="J1158">
        <v>30</v>
      </c>
      <c r="K1158">
        <v>31</v>
      </c>
      <c r="L1158">
        <v>31</v>
      </c>
      <c r="M1158">
        <v>30</v>
      </c>
      <c r="N1158">
        <v>31</v>
      </c>
      <c r="O1158">
        <v>30</v>
      </c>
      <c r="P1158">
        <v>31</v>
      </c>
      <c r="Q1158">
        <f t="shared" si="666"/>
        <v>365</v>
      </c>
      <c r="R1158" s="50">
        <f>VLOOKUP(B1158,'Общие показания'!A:H,8,0)</f>
        <v>0.335330043943593</v>
      </c>
      <c r="S1158" s="50">
        <f>VLOOKUP(B1158,'Общие показания'!A:P,16,0)</f>
        <v>2.073669956056408</v>
      </c>
      <c r="T1158" s="50">
        <f t="shared" si="657"/>
        <v>0</v>
      </c>
      <c r="U1158" s="50">
        <f t="shared" si="658"/>
        <v>0</v>
      </c>
      <c r="V1158" s="50">
        <f t="shared" si="659"/>
        <v>0</v>
      </c>
      <c r="W1158" s="50">
        <f t="shared" si="660"/>
        <v>0.335330043943593</v>
      </c>
      <c r="X1158" s="50">
        <f t="shared" si="661"/>
        <v>0</v>
      </c>
      <c r="Y1158" s="50"/>
      <c r="Z1158" s="50"/>
      <c r="AA1158" s="50"/>
      <c r="AB1158" s="50"/>
      <c r="AC1158" s="50"/>
      <c r="AD1158" s="50">
        <f t="shared" si="662"/>
        <v>0.80377053369713403</v>
      </c>
      <c r="AE1158" s="50">
        <f t="shared" si="663"/>
        <v>0.5595145346467667</v>
      </c>
      <c r="AF1158" s="50">
        <f t="shared" si="664"/>
        <v>0.71038488771250741</v>
      </c>
      <c r="AG1158" s="50">
        <f t="shared" si="665"/>
        <v>0</v>
      </c>
      <c r="AI1158" s="50">
        <f t="shared" si="667"/>
        <v>0</v>
      </c>
      <c r="AJ1158" s="50">
        <f t="shared" si="668"/>
        <v>0</v>
      </c>
      <c r="AK1158" s="50">
        <f t="shared" si="669"/>
        <v>0</v>
      </c>
      <c r="AL1158" s="50">
        <f t="shared" si="670"/>
        <v>0.68059599619551936</v>
      </c>
      <c r="AR1158" s="50">
        <f t="shared" si="671"/>
        <v>0.89523066886906433</v>
      </c>
      <c r="AS1158" s="50">
        <f t="shared" si="672"/>
        <v>0.80125367270007475</v>
      </c>
      <c r="AT1158" s="50">
        <f t="shared" si="673"/>
        <v>1.1003187673328318</v>
      </c>
      <c r="AV1158" s="49">
        <f t="shared" si="674"/>
        <v>0</v>
      </c>
      <c r="AW1158" s="49">
        <f t="shared" si="675"/>
        <v>0</v>
      </c>
      <c r="AX1158" s="49">
        <f t="shared" si="676"/>
        <v>0</v>
      </c>
      <c r="AY1158" s="49">
        <f t="shared" si="677"/>
        <v>2727.111225107828</v>
      </c>
      <c r="AZ1158" s="49">
        <f t="shared" si="678"/>
        <v>0</v>
      </c>
      <c r="BA1158" s="49">
        <f t="shared" si="679"/>
        <v>0</v>
      </c>
      <c r="BB1158" s="49">
        <f t="shared" si="680"/>
        <v>0</v>
      </c>
      <c r="BC1158" s="49">
        <f t="shared" si="681"/>
        <v>0</v>
      </c>
      <c r="BD1158" s="49">
        <f t="shared" si="682"/>
        <v>0</v>
      </c>
      <c r="BE1158" s="49">
        <f t="shared" si="683"/>
        <v>4560.7308681206005</v>
      </c>
      <c r="BF1158" s="49">
        <f t="shared" si="684"/>
        <v>3652.7917450735677</v>
      </c>
      <c r="BG1158" s="49">
        <f t="shared" si="685"/>
        <v>4860.580463457507</v>
      </c>
      <c r="BH1158" s="72">
        <f t="shared" si="686"/>
        <v>15801.214301759503</v>
      </c>
      <c r="BI1158" s="49">
        <f>VLOOKUP(A1158,'1_12'!A:O,15,0)</f>
        <v>23231.52</v>
      </c>
      <c r="BJ1158" s="73">
        <f t="shared" si="687"/>
        <v>-7430.3056982404978</v>
      </c>
      <c r="BK1158" s="50">
        <f t="shared" si="688"/>
        <v>8.161951060867291E-3</v>
      </c>
    </row>
    <row r="1159" spans="1:63" x14ac:dyDescent="0.3">
      <c r="A1159" s="77" t="s">
        <v>2088</v>
      </c>
      <c r="B1159" s="77" t="s">
        <v>895</v>
      </c>
      <c r="C1159" s="77">
        <f>VLOOKUP(B1159,Площадь!D:E,2,0)</f>
        <v>32.5</v>
      </c>
      <c r="D1159" s="113"/>
      <c r="E1159">
        <v>31</v>
      </c>
      <c r="F1159">
        <v>28</v>
      </c>
      <c r="G1159">
        <v>31</v>
      </c>
      <c r="H1159">
        <v>30</v>
      </c>
      <c r="I1159">
        <v>31</v>
      </c>
      <c r="J1159">
        <v>30</v>
      </c>
      <c r="K1159">
        <v>31</v>
      </c>
      <c r="L1159">
        <v>31</v>
      </c>
      <c r="M1159">
        <v>30</v>
      </c>
      <c r="N1159">
        <v>31</v>
      </c>
      <c r="O1159">
        <v>30</v>
      </c>
      <c r="P1159">
        <v>31</v>
      </c>
      <c r="Q1159">
        <f t="shared" si="666"/>
        <v>365</v>
      </c>
      <c r="R1159" s="50">
        <f>VLOOKUP(B1159,'Общие показания'!A:H,8,0)</f>
        <v>0</v>
      </c>
      <c r="S1159" s="50">
        <f>VLOOKUP(B1159,'Общие показания'!A:P,16,0)</f>
        <v>2.4500000000000011</v>
      </c>
      <c r="T1159" s="50">
        <f t="shared" si="657"/>
        <v>0</v>
      </c>
      <c r="U1159" s="50">
        <f t="shared" si="658"/>
        <v>0</v>
      </c>
      <c r="V1159" s="50">
        <f t="shared" si="659"/>
        <v>0</v>
      </c>
      <c r="W1159" s="50">
        <f t="shared" si="660"/>
        <v>0</v>
      </c>
      <c r="X1159" s="50">
        <f t="shared" si="661"/>
        <v>0</v>
      </c>
      <c r="Y1159" s="50"/>
      <c r="Z1159" s="50"/>
      <c r="AA1159" s="50"/>
      <c r="AB1159" s="50"/>
      <c r="AC1159" s="50"/>
      <c r="AD1159" s="50">
        <f t="shared" si="662"/>
        <v>0.94963897307118628</v>
      </c>
      <c r="AE1159" s="50">
        <f t="shared" si="663"/>
        <v>0.66105534580416625</v>
      </c>
      <c r="AF1159" s="50">
        <f t="shared" si="664"/>
        <v>0.83930568112464876</v>
      </c>
      <c r="AG1159" s="50">
        <f t="shared" si="665"/>
        <v>0</v>
      </c>
      <c r="AI1159" s="50">
        <f t="shared" si="667"/>
        <v>0</v>
      </c>
      <c r="AJ1159" s="50">
        <f t="shared" si="668"/>
        <v>0</v>
      </c>
      <c r="AK1159" s="50">
        <f t="shared" si="669"/>
        <v>0</v>
      </c>
      <c r="AL1159" s="50">
        <f t="shared" si="670"/>
        <v>0.36804276000589647</v>
      </c>
      <c r="AR1159" s="50">
        <f t="shared" si="671"/>
        <v>0.48410976269957717</v>
      </c>
      <c r="AS1159" s="50">
        <f t="shared" si="672"/>
        <v>0.43329025561984069</v>
      </c>
      <c r="AT1159" s="50">
        <f t="shared" si="673"/>
        <v>0.59501430845785419</v>
      </c>
      <c r="AV1159" s="49">
        <f t="shared" si="674"/>
        <v>0</v>
      </c>
      <c r="AW1159" s="49">
        <f t="shared" si="675"/>
        <v>0</v>
      </c>
      <c r="AX1159" s="49">
        <f t="shared" si="676"/>
        <v>0</v>
      </c>
      <c r="AY1159" s="49">
        <f t="shared" si="677"/>
        <v>987.95926324942832</v>
      </c>
      <c r="AZ1159" s="49">
        <f t="shared" si="678"/>
        <v>0</v>
      </c>
      <c r="BA1159" s="49">
        <f t="shared" si="679"/>
        <v>0</v>
      </c>
      <c r="BB1159" s="49">
        <f t="shared" si="680"/>
        <v>0</v>
      </c>
      <c r="BC1159" s="49">
        <f t="shared" si="681"/>
        <v>0</v>
      </c>
      <c r="BD1159" s="49">
        <f t="shared" si="682"/>
        <v>0</v>
      </c>
      <c r="BE1159" s="49">
        <f t="shared" si="683"/>
        <v>3848.6977563536066</v>
      </c>
      <c r="BF1159" s="49">
        <f t="shared" si="684"/>
        <v>2937.6175586385475</v>
      </c>
      <c r="BG1159" s="49">
        <f t="shared" si="685"/>
        <v>3850.2312072356876</v>
      </c>
      <c r="BH1159" s="72">
        <f t="shared" si="686"/>
        <v>11624.505785477269</v>
      </c>
      <c r="BI1159" s="49">
        <f>VLOOKUP(A1159,'1_12'!A:O,15,0)</f>
        <v>12562.829999999998</v>
      </c>
      <c r="BJ1159" s="73">
        <f t="shared" si="687"/>
        <v>-938.32421452272865</v>
      </c>
      <c r="BK1159" s="50">
        <f t="shared" si="688"/>
        <v>1.1103736119956846E-2</v>
      </c>
    </row>
    <row r="1160" spans="1:63" x14ac:dyDescent="0.3">
      <c r="A1160" s="77" t="s">
        <v>2255</v>
      </c>
      <c r="B1160" s="77" t="s">
        <v>898</v>
      </c>
      <c r="C1160" s="77">
        <f>VLOOKUP(B1160,Площадь!D:E,2,0)</f>
        <v>47.7</v>
      </c>
      <c r="D1160" s="113"/>
      <c r="E1160">
        <v>31</v>
      </c>
      <c r="F1160">
        <v>28</v>
      </c>
      <c r="G1160">
        <v>31</v>
      </c>
      <c r="H1160">
        <v>30</v>
      </c>
      <c r="I1160">
        <v>31</v>
      </c>
      <c r="J1160">
        <v>30</v>
      </c>
      <c r="K1160">
        <v>31</v>
      </c>
      <c r="L1160">
        <v>31</v>
      </c>
      <c r="M1160">
        <v>30</v>
      </c>
      <c r="N1160">
        <v>31</v>
      </c>
      <c r="O1160">
        <v>30</v>
      </c>
      <c r="P1160">
        <v>31</v>
      </c>
      <c r="Q1160">
        <f t="shared" si="666"/>
        <v>365</v>
      </c>
      <c r="R1160" s="50">
        <f>VLOOKUP(B1160,'Общие показания'!A:H,8,0)</f>
        <v>2E-3</v>
      </c>
      <c r="S1160" s="50">
        <f>VLOOKUP(B1160,'Общие показания'!A:P,16,0)</f>
        <v>2.7239999999999993</v>
      </c>
      <c r="T1160" s="50">
        <f t="shared" si="657"/>
        <v>0</v>
      </c>
      <c r="U1160" s="50">
        <f t="shared" si="658"/>
        <v>0</v>
      </c>
      <c r="V1160" s="50">
        <f t="shared" si="659"/>
        <v>0</v>
      </c>
      <c r="W1160" s="50">
        <f t="shared" si="660"/>
        <v>2E-3</v>
      </c>
      <c r="X1160" s="50">
        <f t="shared" si="661"/>
        <v>0</v>
      </c>
      <c r="Y1160" s="50"/>
      <c r="Z1160" s="50"/>
      <c r="AA1160" s="50"/>
      <c r="AB1160" s="50"/>
      <c r="AC1160" s="50"/>
      <c r="AD1160" s="50">
        <f t="shared" si="662"/>
        <v>1.0558434949575142</v>
      </c>
      <c r="AE1160" s="50">
        <f t="shared" si="663"/>
        <v>0.73498561713083577</v>
      </c>
      <c r="AF1160" s="50">
        <f t="shared" si="664"/>
        <v>0.93317088791164959</v>
      </c>
      <c r="AG1160" s="50">
        <f t="shared" si="665"/>
        <v>0</v>
      </c>
      <c r="AI1160" s="50">
        <f t="shared" si="667"/>
        <v>0</v>
      </c>
      <c r="AJ1160" s="50">
        <f t="shared" si="668"/>
        <v>0</v>
      </c>
      <c r="AK1160" s="50">
        <f t="shared" si="669"/>
        <v>0</v>
      </c>
      <c r="AL1160" s="50">
        <f t="shared" si="670"/>
        <v>0.54017352776250038</v>
      </c>
      <c r="AR1160" s="50">
        <f t="shared" si="671"/>
        <v>0.71052417479291796</v>
      </c>
      <c r="AS1160" s="50">
        <f t="shared" si="672"/>
        <v>0.635936775171274</v>
      </c>
      <c r="AT1160" s="50">
        <f t="shared" si="673"/>
        <v>0.87329792349045066</v>
      </c>
      <c r="AV1160" s="49">
        <f t="shared" si="674"/>
        <v>0</v>
      </c>
      <c r="AW1160" s="49">
        <f t="shared" si="675"/>
        <v>0</v>
      </c>
      <c r="AX1160" s="49">
        <f t="shared" si="676"/>
        <v>0</v>
      </c>
      <c r="AY1160" s="49">
        <f t="shared" si="677"/>
        <v>1455.3889309845456</v>
      </c>
      <c r="AZ1160" s="49">
        <f t="shared" si="678"/>
        <v>0</v>
      </c>
      <c r="BA1160" s="49">
        <f t="shared" si="679"/>
        <v>0</v>
      </c>
      <c r="BB1160" s="49">
        <f t="shared" si="680"/>
        <v>0</v>
      </c>
      <c r="BC1160" s="49">
        <f t="shared" si="681"/>
        <v>0</v>
      </c>
      <c r="BD1160" s="49">
        <f t="shared" si="682"/>
        <v>0</v>
      </c>
      <c r="BE1160" s="49">
        <f t="shared" si="683"/>
        <v>4741.5667179712709</v>
      </c>
      <c r="BF1160" s="49">
        <f t="shared" si="684"/>
        <v>3680.0492330000911</v>
      </c>
      <c r="BG1160" s="49">
        <f t="shared" si="685"/>
        <v>4849.2126185753423</v>
      </c>
      <c r="BH1160" s="72">
        <f t="shared" si="686"/>
        <v>14726.217500531249</v>
      </c>
      <c r="BI1160" s="49">
        <f>VLOOKUP(A1160,'1_12'!A:O,15,0)</f>
        <v>18438.300000000003</v>
      </c>
      <c r="BJ1160" s="73">
        <f t="shared" si="687"/>
        <v>-3712.0824994687537</v>
      </c>
      <c r="BK1160" s="50">
        <f t="shared" si="688"/>
        <v>9.5840887512528682E-3</v>
      </c>
    </row>
    <row r="1161" spans="1:63" x14ac:dyDescent="0.3">
      <c r="A1161" s="77" t="s">
        <v>2111</v>
      </c>
      <c r="B1161" s="77" t="s">
        <v>262</v>
      </c>
      <c r="C1161" s="77">
        <f>VLOOKUP(B1161,Площадь!D:E,2,0)</f>
        <v>55.7</v>
      </c>
      <c r="D1161" s="113"/>
      <c r="E1161">
        <v>31</v>
      </c>
      <c r="F1161">
        <v>28</v>
      </c>
      <c r="G1161">
        <v>31</v>
      </c>
      <c r="H1161">
        <v>30</v>
      </c>
      <c r="I1161">
        <v>23</v>
      </c>
      <c r="Q1161">
        <f t="shared" si="666"/>
        <v>143</v>
      </c>
      <c r="R1161" s="50">
        <f>VLOOKUP(B1161,'Общие показания'!A:H,8,0)</f>
        <v>0.31078009064323014</v>
      </c>
      <c r="S1161" s="50"/>
      <c r="T1161" s="50">
        <f t="shared" si="657"/>
        <v>0</v>
      </c>
      <c r="U1161" s="50">
        <f t="shared" si="658"/>
        <v>0</v>
      </c>
      <c r="V1161" s="50">
        <f t="shared" si="659"/>
        <v>0</v>
      </c>
      <c r="W1161" s="50">
        <f t="shared" si="660"/>
        <v>0.31078009064323014</v>
      </c>
      <c r="X1161" s="50">
        <f t="shared" si="661"/>
        <v>0</v>
      </c>
      <c r="Y1161" s="50"/>
      <c r="Z1161" s="50"/>
      <c r="AA1161" s="50"/>
      <c r="AB1161" s="50"/>
      <c r="AC1161" s="50"/>
      <c r="AD1161" s="50">
        <f t="shared" si="662"/>
        <v>0</v>
      </c>
      <c r="AE1161" s="50">
        <f t="shared" si="663"/>
        <v>0</v>
      </c>
      <c r="AF1161" s="50">
        <f t="shared" si="664"/>
        <v>0</v>
      </c>
      <c r="AG1161" s="50">
        <f t="shared" si="665"/>
        <v>0</v>
      </c>
      <c r="AI1161" s="50">
        <f t="shared" si="667"/>
        <v>0</v>
      </c>
      <c r="AJ1161" s="50">
        <f t="shared" si="668"/>
        <v>0</v>
      </c>
      <c r="AK1161" s="50">
        <f t="shared" si="669"/>
        <v>0</v>
      </c>
      <c r="AL1161" s="50">
        <f t="shared" si="670"/>
        <v>0.63076866868702874</v>
      </c>
      <c r="AR1161" s="50">
        <f t="shared" si="671"/>
        <v>0</v>
      </c>
      <c r="AS1161" s="50">
        <f t="shared" si="672"/>
        <v>0</v>
      </c>
      <c r="AT1161" s="50">
        <f t="shared" si="673"/>
        <v>0</v>
      </c>
      <c r="AV1161" s="49">
        <f t="shared" si="674"/>
        <v>0</v>
      </c>
      <c r="AW1161" s="49">
        <f t="shared" si="675"/>
        <v>0</v>
      </c>
      <c r="AX1161" s="49">
        <f t="shared" si="676"/>
        <v>0</v>
      </c>
      <c r="AY1161" s="49">
        <f t="shared" si="677"/>
        <v>2527.4558275957738</v>
      </c>
      <c r="AZ1161" s="49">
        <f t="shared" si="678"/>
        <v>0</v>
      </c>
      <c r="BA1161" s="49">
        <f t="shared" si="679"/>
        <v>0</v>
      </c>
      <c r="BB1161" s="49">
        <f t="shared" si="680"/>
        <v>0</v>
      </c>
      <c r="BC1161" s="49">
        <f t="shared" si="681"/>
        <v>0</v>
      </c>
      <c r="BD1161" s="49">
        <f t="shared" si="682"/>
        <v>0</v>
      </c>
      <c r="BE1161" s="49">
        <f t="shared" si="683"/>
        <v>0</v>
      </c>
      <c r="BF1161" s="49">
        <f t="shared" si="684"/>
        <v>0</v>
      </c>
      <c r="BG1161" s="49">
        <f t="shared" si="685"/>
        <v>0</v>
      </c>
      <c r="BH1161" s="72">
        <f t="shared" si="686"/>
        <v>2527.4558275957738</v>
      </c>
      <c r="BI1161" s="49">
        <f>VLOOKUP(A1161,'1_12'!A:O,15,0)</f>
        <v>4784.6000000000004</v>
      </c>
      <c r="BJ1161" s="73">
        <f t="shared" si="687"/>
        <v>-2257.1441724042265</v>
      </c>
      <c r="BK1161" s="50">
        <f t="shared" si="688"/>
        <v>1.4086606213798009E-3</v>
      </c>
    </row>
    <row r="1162" spans="1:63" x14ac:dyDescent="0.3">
      <c r="A1162" s="77" t="s">
        <v>2821</v>
      </c>
      <c r="B1162" s="77" t="s">
        <v>262</v>
      </c>
      <c r="C1162" s="77">
        <f>VLOOKUP(B1162,Площадь!D:E,2,0)</f>
        <v>55.7</v>
      </c>
      <c r="D1162" s="113">
        <v>45070</v>
      </c>
      <c r="I1162">
        <f>31-I1161</f>
        <v>8</v>
      </c>
      <c r="J1162">
        <v>30</v>
      </c>
      <c r="K1162">
        <v>31</v>
      </c>
      <c r="L1162">
        <v>31</v>
      </c>
      <c r="M1162">
        <v>30</v>
      </c>
      <c r="N1162">
        <v>31</v>
      </c>
      <c r="O1162">
        <v>30</v>
      </c>
      <c r="P1162">
        <v>31</v>
      </c>
      <c r="Q1162">
        <f t="shared" si="666"/>
        <v>222</v>
      </c>
      <c r="R1162" s="50"/>
      <c r="S1162" s="50">
        <f>VLOOKUP(B1162,'Общие показания'!A:P,16,0)</f>
        <v>2.6242199093567713</v>
      </c>
      <c r="T1162" s="50">
        <f t="shared" si="657"/>
        <v>0</v>
      </c>
      <c r="U1162" s="50">
        <f t="shared" si="658"/>
        <v>0</v>
      </c>
      <c r="V1162" s="50">
        <f t="shared" si="659"/>
        <v>0</v>
      </c>
      <c r="W1162" s="50">
        <f t="shared" si="660"/>
        <v>0</v>
      </c>
      <c r="X1162" s="50">
        <f t="shared" si="661"/>
        <v>0</v>
      </c>
      <c r="Y1162" s="50"/>
      <c r="Z1162" s="50"/>
      <c r="AA1162" s="50"/>
      <c r="AB1162" s="50"/>
      <c r="AC1162" s="50"/>
      <c r="AD1162" s="50">
        <f t="shared" si="662"/>
        <v>1.0171679591161324</v>
      </c>
      <c r="AE1162" s="50">
        <f t="shared" si="663"/>
        <v>0.7080631018963337</v>
      </c>
      <c r="AF1162" s="50">
        <f t="shared" si="664"/>
        <v>0.89898884834430526</v>
      </c>
      <c r="AG1162" s="50">
        <f t="shared" si="665"/>
        <v>0</v>
      </c>
      <c r="AI1162" s="50">
        <f t="shared" si="667"/>
        <v>0</v>
      </c>
      <c r="AJ1162" s="50">
        <f t="shared" si="668"/>
        <v>0</v>
      </c>
      <c r="AK1162" s="50">
        <f t="shared" si="669"/>
        <v>0</v>
      </c>
      <c r="AL1162" s="50">
        <f t="shared" si="670"/>
        <v>0</v>
      </c>
      <c r="AR1162" s="50">
        <f t="shared" si="671"/>
        <v>0.8296896548420446</v>
      </c>
      <c r="AS1162" s="50">
        <f t="shared" si="672"/>
        <v>0.74259283809308085</v>
      </c>
      <c r="AT1162" s="50">
        <f t="shared" si="673"/>
        <v>1.0197629840339224</v>
      </c>
      <c r="AV1162" s="49">
        <f t="shared" si="674"/>
        <v>0</v>
      </c>
      <c r="AW1162" s="49">
        <f t="shared" si="675"/>
        <v>0</v>
      </c>
      <c r="AX1162" s="49">
        <f t="shared" si="676"/>
        <v>0</v>
      </c>
      <c r="AY1162" s="49">
        <f t="shared" si="677"/>
        <v>0</v>
      </c>
      <c r="AZ1162" s="49">
        <f t="shared" si="678"/>
        <v>0</v>
      </c>
      <c r="BA1162" s="49">
        <f t="shared" si="679"/>
        <v>0</v>
      </c>
      <c r="BB1162" s="49">
        <f t="shared" si="680"/>
        <v>0</v>
      </c>
      <c r="BC1162" s="49">
        <f t="shared" si="681"/>
        <v>0</v>
      </c>
      <c r="BD1162" s="49">
        <f t="shared" si="682"/>
        <v>0</v>
      </c>
      <c r="BE1162" s="49">
        <f t="shared" si="683"/>
        <v>4957.6307046047723</v>
      </c>
      <c r="BF1162" s="49">
        <f t="shared" si="684"/>
        <v>3894.082779069985</v>
      </c>
      <c r="BG1162" s="49">
        <f t="shared" si="685"/>
        <v>5150.6206687628192</v>
      </c>
      <c r="BH1162" s="72">
        <f t="shared" si="686"/>
        <v>14002.334152437576</v>
      </c>
      <c r="BI1162" s="49">
        <f>VLOOKUP(A1162,'1_12'!A:O,15,0)</f>
        <v>16746.11</v>
      </c>
      <c r="BJ1162" s="73">
        <f t="shared" si="687"/>
        <v>-2743.775847562425</v>
      </c>
      <c r="BK1162" s="50">
        <f t="shared" si="688"/>
        <v>7.804107400248084E-3</v>
      </c>
    </row>
    <row r="1163" spans="1:63" x14ac:dyDescent="0.3">
      <c r="A1163" s="77" t="s">
        <v>2242</v>
      </c>
      <c r="B1163" s="77" t="s">
        <v>1232</v>
      </c>
      <c r="C1163" s="77">
        <f>VLOOKUP(B1163,Площадь!D:E,2,0)</f>
        <v>85.7</v>
      </c>
      <c r="D1163" s="113"/>
      <c r="E1163">
        <v>31</v>
      </c>
      <c r="F1163">
        <v>28</v>
      </c>
      <c r="G1163">
        <v>31</v>
      </c>
      <c r="H1163">
        <v>30</v>
      </c>
      <c r="I1163">
        <v>1</v>
      </c>
      <c r="Q1163">
        <f t="shared" si="666"/>
        <v>121</v>
      </c>
      <c r="R1163" s="50">
        <f>VLOOKUP(B1163,'Общие показания'!A:H,8,0)</f>
        <v>0.47816613587297707</v>
      </c>
      <c r="S1163" s="50">
        <f>VLOOKUP(B1163,'Общие показания'!A:P,16,0)</f>
        <v>0</v>
      </c>
      <c r="T1163" s="50">
        <f t="shared" si="657"/>
        <v>0</v>
      </c>
      <c r="U1163" s="50">
        <f t="shared" si="658"/>
        <v>0</v>
      </c>
      <c r="V1163" s="50">
        <f t="shared" si="659"/>
        <v>0</v>
      </c>
      <c r="W1163" s="50">
        <f t="shared" si="660"/>
        <v>0.47816613587297713</v>
      </c>
      <c r="X1163" s="50">
        <f t="shared" si="661"/>
        <v>0</v>
      </c>
      <c r="Y1163" s="50"/>
      <c r="Z1163" s="50"/>
      <c r="AA1163" s="50"/>
      <c r="AB1163" s="50"/>
      <c r="AC1163" s="50"/>
      <c r="AD1163" s="50">
        <f t="shared" si="662"/>
        <v>0</v>
      </c>
      <c r="AE1163" s="50">
        <f t="shared" si="663"/>
        <v>0</v>
      </c>
      <c r="AF1163" s="50">
        <f t="shared" si="664"/>
        <v>0</v>
      </c>
      <c r="AG1163" s="50">
        <f t="shared" si="665"/>
        <v>0</v>
      </c>
      <c r="AI1163" s="50">
        <f t="shared" si="667"/>
        <v>0</v>
      </c>
      <c r="AJ1163" s="50">
        <f t="shared" si="668"/>
        <v>0</v>
      </c>
      <c r="AK1163" s="50">
        <f t="shared" si="669"/>
        <v>0</v>
      </c>
      <c r="AL1163" s="50">
        <f t="shared" si="670"/>
        <v>0.97050044715400996</v>
      </c>
      <c r="AR1163" s="50">
        <f t="shared" si="671"/>
        <v>0</v>
      </c>
      <c r="AS1163" s="50">
        <f t="shared" si="672"/>
        <v>0</v>
      </c>
      <c r="AT1163" s="50">
        <f t="shared" si="673"/>
        <v>0</v>
      </c>
      <c r="AV1163" s="49">
        <f t="shared" si="674"/>
        <v>0</v>
      </c>
      <c r="AW1163" s="49">
        <f t="shared" si="675"/>
        <v>0</v>
      </c>
      <c r="AX1163" s="49">
        <f t="shared" si="676"/>
        <v>0</v>
      </c>
      <c r="AY1163" s="49">
        <f t="shared" si="677"/>
        <v>3888.7426288143233</v>
      </c>
      <c r="AZ1163" s="49">
        <f t="shared" si="678"/>
        <v>0</v>
      </c>
      <c r="BA1163" s="49">
        <f t="shared" si="679"/>
        <v>0</v>
      </c>
      <c r="BB1163" s="49">
        <f t="shared" si="680"/>
        <v>0</v>
      </c>
      <c r="BC1163" s="49">
        <f t="shared" si="681"/>
        <v>0</v>
      </c>
      <c r="BD1163" s="49">
        <f t="shared" si="682"/>
        <v>0</v>
      </c>
      <c r="BE1163" s="49">
        <f t="shared" si="683"/>
        <v>0</v>
      </c>
      <c r="BF1163" s="49">
        <f t="shared" si="684"/>
        <v>0</v>
      </c>
      <c r="BG1163" s="49">
        <f t="shared" si="685"/>
        <v>0</v>
      </c>
      <c r="BH1163" s="72">
        <f t="shared" si="686"/>
        <v>3888.7426288143233</v>
      </c>
      <c r="BI1163" s="49">
        <f>VLOOKUP(A1163,'1_12'!A:O,15,0)</f>
        <v>3799.5299999999997</v>
      </c>
      <c r="BJ1163" s="73">
        <f t="shared" si="687"/>
        <v>89.21262881432358</v>
      </c>
      <c r="BK1163" s="50">
        <f t="shared" si="688"/>
        <v>1.4086606213798006E-3</v>
      </c>
    </row>
    <row r="1164" spans="1:63" x14ac:dyDescent="0.3">
      <c r="A1164" s="77" t="s">
        <v>2777</v>
      </c>
      <c r="B1164" s="77" t="s">
        <v>1232</v>
      </c>
      <c r="C1164" s="77">
        <f>VLOOKUP(B1164,Площадь!D:E,2,0)</f>
        <v>85.7</v>
      </c>
      <c r="D1164" s="113">
        <v>45048</v>
      </c>
      <c r="I1164">
        <f>31-I1163</f>
        <v>30</v>
      </c>
      <c r="J1164">
        <v>30</v>
      </c>
      <c r="K1164">
        <v>31</v>
      </c>
      <c r="L1164">
        <v>31</v>
      </c>
      <c r="M1164">
        <v>30</v>
      </c>
      <c r="N1164">
        <v>31</v>
      </c>
      <c r="O1164">
        <v>30</v>
      </c>
      <c r="P1164">
        <v>31</v>
      </c>
      <c r="Q1164">
        <f t="shared" si="666"/>
        <v>244</v>
      </c>
      <c r="R1164" s="50"/>
      <c r="S1164" s="50">
        <f>VLOOKUP(B1164,'Общие показания'!A:P,16,0)</f>
        <v>0</v>
      </c>
      <c r="T1164" s="50">
        <f t="shared" si="657"/>
        <v>0</v>
      </c>
      <c r="U1164" s="50">
        <f t="shared" si="658"/>
        <v>0</v>
      </c>
      <c r="V1164" s="50">
        <f t="shared" si="659"/>
        <v>0</v>
      </c>
      <c r="W1164" s="50">
        <f t="shared" si="660"/>
        <v>0</v>
      </c>
      <c r="X1164" s="50">
        <f t="shared" si="661"/>
        <v>0</v>
      </c>
      <c r="Y1164" s="50"/>
      <c r="Z1164" s="50"/>
      <c r="AA1164" s="50"/>
      <c r="AB1164" s="50"/>
      <c r="AC1164" s="50"/>
      <c r="AD1164" s="50">
        <f t="shared" si="662"/>
        <v>0</v>
      </c>
      <c r="AE1164" s="50">
        <f t="shared" si="663"/>
        <v>0</v>
      </c>
      <c r="AF1164" s="50">
        <f t="shared" si="664"/>
        <v>0</v>
      </c>
      <c r="AG1164" s="50">
        <f t="shared" si="665"/>
        <v>0</v>
      </c>
      <c r="AI1164" s="50">
        <f t="shared" si="667"/>
        <v>0</v>
      </c>
      <c r="AJ1164" s="50">
        <f t="shared" si="668"/>
        <v>0</v>
      </c>
      <c r="AK1164" s="50">
        <f t="shared" si="669"/>
        <v>0</v>
      </c>
      <c r="AL1164" s="50">
        <f t="shared" si="670"/>
        <v>0</v>
      </c>
      <c r="AR1164" s="50">
        <f t="shared" si="671"/>
        <v>1.2765602050262697</v>
      </c>
      <c r="AS1164" s="50">
        <f t="shared" si="672"/>
        <v>1.1425530740498568</v>
      </c>
      <c r="AT1164" s="50">
        <f t="shared" si="673"/>
        <v>1.5690069610719417</v>
      </c>
      <c r="AV1164" s="49">
        <f t="shared" si="674"/>
        <v>0</v>
      </c>
      <c r="AW1164" s="49">
        <f t="shared" si="675"/>
        <v>0</v>
      </c>
      <c r="AX1164" s="49">
        <f t="shared" si="676"/>
        <v>0</v>
      </c>
      <c r="AY1164" s="49">
        <f t="shared" si="677"/>
        <v>0</v>
      </c>
      <c r="AZ1164" s="49">
        <f t="shared" si="678"/>
        <v>0</v>
      </c>
      <c r="BA1164" s="49">
        <f t="shared" si="679"/>
        <v>0</v>
      </c>
      <c r="BB1164" s="49">
        <f t="shared" si="680"/>
        <v>0</v>
      </c>
      <c r="BC1164" s="49">
        <f t="shared" si="681"/>
        <v>0</v>
      </c>
      <c r="BD1164" s="49">
        <f t="shared" si="682"/>
        <v>0</v>
      </c>
      <c r="BE1164" s="49">
        <f t="shared" si="683"/>
        <v>3426.7471519643173</v>
      </c>
      <c r="BF1164" s="49">
        <f t="shared" si="684"/>
        <v>3067.0237698564738</v>
      </c>
      <c r="BG1164" s="49">
        <f t="shared" si="685"/>
        <v>4211.7795260230778</v>
      </c>
      <c r="BH1164" s="72">
        <f t="shared" si="686"/>
        <v>10705.550447843869</v>
      </c>
      <c r="BI1164" s="49">
        <f>VLOOKUP(A1164,'1_12'!A:O,15,0)</f>
        <v>29327.590000000004</v>
      </c>
      <c r="BJ1164" s="73">
        <f t="shared" si="687"/>
        <v>-18622.039552156137</v>
      </c>
      <c r="BK1164" s="50">
        <f t="shared" si="688"/>
        <v>3.8779854532750564E-3</v>
      </c>
    </row>
    <row r="1165" spans="1:63" x14ac:dyDescent="0.3">
      <c r="A1165" s="77" t="s">
        <v>2235</v>
      </c>
      <c r="B1165" s="77" t="s">
        <v>962</v>
      </c>
      <c r="C1165" s="77">
        <f>VLOOKUP(B1165,Площадь!D:E,2,0)</f>
        <v>55.8</v>
      </c>
      <c r="D1165" s="113"/>
      <c r="E1165">
        <v>31</v>
      </c>
      <c r="F1165">
        <v>28</v>
      </c>
      <c r="G1165">
        <v>31</v>
      </c>
      <c r="H1165">
        <v>30</v>
      </c>
      <c r="I1165">
        <v>31</v>
      </c>
      <c r="J1165">
        <v>30</v>
      </c>
      <c r="K1165">
        <v>31</v>
      </c>
      <c r="L1165">
        <v>31</v>
      </c>
      <c r="M1165">
        <v>30</v>
      </c>
      <c r="N1165">
        <v>8</v>
      </c>
      <c r="Q1165">
        <f t="shared" si="666"/>
        <v>281</v>
      </c>
      <c r="R1165" s="50">
        <f>VLOOKUP(B1165,'Общие показания'!A:H,8,0)</f>
        <v>0</v>
      </c>
      <c r="S1165" s="50"/>
      <c r="T1165" s="50">
        <f t="shared" si="657"/>
        <v>0</v>
      </c>
      <c r="U1165" s="50">
        <f t="shared" si="658"/>
        <v>0</v>
      </c>
      <c r="V1165" s="50">
        <f t="shared" si="659"/>
        <v>0</v>
      </c>
      <c r="W1165" s="50">
        <f t="shared" si="660"/>
        <v>0</v>
      </c>
      <c r="X1165" s="50">
        <f t="shared" si="661"/>
        <v>0</v>
      </c>
      <c r="Y1165" s="50"/>
      <c r="Z1165" s="50"/>
      <c r="AA1165" s="50"/>
      <c r="AB1165" s="50"/>
      <c r="AC1165" s="50"/>
      <c r="AD1165" s="50">
        <f>(S1166*$AD$1)/31*N1165</f>
        <v>9.4126164440814744E-2</v>
      </c>
      <c r="AE1165" s="50">
        <f t="shared" si="663"/>
        <v>0</v>
      </c>
      <c r="AF1165" s="50">
        <f t="shared" si="664"/>
        <v>0</v>
      </c>
      <c r="AG1165" s="50">
        <f t="shared" si="665"/>
        <v>-9.4126164440814744E-2</v>
      </c>
      <c r="AI1165" s="50">
        <f t="shared" si="667"/>
        <v>0</v>
      </c>
      <c r="AJ1165" s="50">
        <f t="shared" si="668"/>
        <v>0</v>
      </c>
      <c r="AK1165" s="50">
        <f t="shared" si="669"/>
        <v>0</v>
      </c>
      <c r="AL1165" s="50">
        <f t="shared" si="670"/>
        <v>0.63190110794858534</v>
      </c>
      <c r="AR1165" s="50">
        <f t="shared" si="671"/>
        <v>0.21449786408842803</v>
      </c>
      <c r="AS1165" s="50">
        <f t="shared" si="672"/>
        <v>0</v>
      </c>
      <c r="AT1165" s="50">
        <f t="shared" si="673"/>
        <v>0</v>
      </c>
      <c r="AV1165" s="49">
        <f t="shared" si="674"/>
        <v>0</v>
      </c>
      <c r="AW1165" s="49">
        <f t="shared" si="675"/>
        <v>0</v>
      </c>
      <c r="AX1165" s="49">
        <f t="shared" si="676"/>
        <v>0</v>
      </c>
      <c r="AY1165" s="49">
        <f t="shared" si="677"/>
        <v>1696.2500581328645</v>
      </c>
      <c r="AZ1165" s="49">
        <f t="shared" si="678"/>
        <v>0</v>
      </c>
      <c r="BA1165" s="49">
        <f t="shared" si="679"/>
        <v>0</v>
      </c>
      <c r="BB1165" s="49">
        <f t="shared" si="680"/>
        <v>0</v>
      </c>
      <c r="BC1165" s="49">
        <f t="shared" si="681"/>
        <v>0</v>
      </c>
      <c r="BD1165" s="49">
        <f t="shared" si="682"/>
        <v>0</v>
      </c>
      <c r="BE1165" s="49">
        <f t="shared" si="683"/>
        <v>828.45799722275808</v>
      </c>
      <c r="BF1165" s="49">
        <f t="shared" si="684"/>
        <v>0</v>
      </c>
      <c r="BG1165" s="49">
        <f t="shared" si="685"/>
        <v>0</v>
      </c>
      <c r="BH1165" s="72">
        <f t="shared" si="686"/>
        <v>2524.7080553556225</v>
      </c>
      <c r="BI1165" s="49">
        <f>VLOOKUP(A1165,'1_12'!A:O,15,0)</f>
        <v>14998.08</v>
      </c>
      <c r="BJ1165" s="73">
        <f t="shared" si="687"/>
        <v>-12473.371944644377</v>
      </c>
      <c r="BK1165" s="50">
        <f t="shared" si="688"/>
        <v>1.4046074320158725E-3</v>
      </c>
    </row>
    <row r="1166" spans="1:63" x14ac:dyDescent="0.3">
      <c r="A1166" s="77" t="s">
        <v>2910</v>
      </c>
      <c r="B1166" s="77" t="s">
        <v>962</v>
      </c>
      <c r="C1166" s="77">
        <f>VLOOKUP(B1166,Площадь!D:E,2,0)</f>
        <v>55.8</v>
      </c>
      <c r="D1166" s="113">
        <v>45208</v>
      </c>
      <c r="N1166">
        <f>31-N1165</f>
        <v>23</v>
      </c>
      <c r="O1166">
        <v>30</v>
      </c>
      <c r="P1166">
        <v>31</v>
      </c>
      <c r="Q1166">
        <f t="shared" si="666"/>
        <v>84</v>
      </c>
      <c r="R1166" s="50"/>
      <c r="S1166" s="50">
        <f>VLOOKUP(B1166,'Общие показания'!A:P,16,0)</f>
        <v>0.94099999999999895</v>
      </c>
      <c r="T1166" s="50">
        <f t="shared" si="657"/>
        <v>0</v>
      </c>
      <c r="U1166" s="50">
        <f t="shared" si="658"/>
        <v>0</v>
      </c>
      <c r="V1166" s="50">
        <f t="shared" si="659"/>
        <v>0</v>
      </c>
      <c r="W1166" s="50">
        <f t="shared" si="660"/>
        <v>0</v>
      </c>
      <c r="X1166" s="50">
        <f t="shared" si="661"/>
        <v>0</v>
      </c>
      <c r="Y1166" s="50"/>
      <c r="Z1166" s="50"/>
      <c r="AA1166" s="50"/>
      <c r="AB1166" s="50"/>
      <c r="AC1166" s="50"/>
      <c r="AD1166" s="50">
        <f t="shared" si="662"/>
        <v>0.27061272276734238</v>
      </c>
      <c r="AE1166" s="50">
        <f t="shared" si="663"/>
        <v>0.25389921649049774</v>
      </c>
      <c r="AF1166" s="50">
        <f t="shared" si="664"/>
        <v>0.32236189630134415</v>
      </c>
      <c r="AG1166" s="50">
        <f t="shared" si="665"/>
        <v>9.4126164440814675E-2</v>
      </c>
      <c r="AI1166" s="50">
        <f t="shared" si="667"/>
        <v>0</v>
      </c>
      <c r="AJ1166" s="50">
        <f t="shared" si="668"/>
        <v>0</v>
      </c>
      <c r="AK1166" s="50">
        <f t="shared" si="669"/>
        <v>0</v>
      </c>
      <c r="AL1166" s="50">
        <f t="shared" si="670"/>
        <v>0</v>
      </c>
      <c r="AR1166" s="50">
        <f t="shared" si="671"/>
        <v>0.61668135925423062</v>
      </c>
      <c r="AS1166" s="50">
        <f t="shared" si="672"/>
        <v>0.7439260388796034</v>
      </c>
      <c r="AT1166" s="50">
        <f t="shared" si="673"/>
        <v>1.0215937972907159</v>
      </c>
      <c r="AV1166" s="49">
        <f t="shared" si="674"/>
        <v>0</v>
      </c>
      <c r="AW1166" s="49">
        <f t="shared" si="675"/>
        <v>0</v>
      </c>
      <c r="AX1166" s="49">
        <f t="shared" si="676"/>
        <v>0</v>
      </c>
      <c r="AY1166" s="49">
        <f t="shared" si="677"/>
        <v>0</v>
      </c>
      <c r="AZ1166" s="49">
        <f t="shared" si="678"/>
        <v>0</v>
      </c>
      <c r="BA1166" s="49">
        <f t="shared" si="679"/>
        <v>0</v>
      </c>
      <c r="BB1166" s="49">
        <f t="shared" si="680"/>
        <v>0</v>
      </c>
      <c r="BC1166" s="49">
        <f t="shared" si="681"/>
        <v>0</v>
      </c>
      <c r="BD1166" s="49">
        <f t="shared" si="682"/>
        <v>0</v>
      </c>
      <c r="BE1166" s="49">
        <f t="shared" si="683"/>
        <v>2381.81674201543</v>
      </c>
      <c r="BF1166" s="49">
        <f t="shared" si="684"/>
        <v>2678.5222025052849</v>
      </c>
      <c r="BG1166" s="49">
        <f t="shared" si="685"/>
        <v>3607.6609056507823</v>
      </c>
      <c r="BH1166" s="72">
        <f t="shared" si="686"/>
        <v>8667.9998501714981</v>
      </c>
      <c r="BI1166" s="49">
        <f>VLOOKUP(A1166,'1_12'!A:O,15,0)</f>
        <v>6571.32</v>
      </c>
      <c r="BJ1166" s="73">
        <f t="shared" si="687"/>
        <v>2096.6798501714984</v>
      </c>
      <c r="BK1166" s="50">
        <f t="shared" si="688"/>
        <v>4.822394012819196E-3</v>
      </c>
    </row>
    <row r="1167" spans="1:63" x14ac:dyDescent="0.3">
      <c r="A1167" s="77" t="s">
        <v>2364</v>
      </c>
      <c r="B1167" s="77" t="s">
        <v>935</v>
      </c>
      <c r="C1167" s="77">
        <f>VLOOKUP(B1167,Площадь!D:E,2,0)</f>
        <v>45.5</v>
      </c>
      <c r="D1167" s="113"/>
      <c r="E1167">
        <v>31</v>
      </c>
      <c r="F1167">
        <v>28</v>
      </c>
      <c r="G1167">
        <v>31</v>
      </c>
      <c r="H1167">
        <v>30</v>
      </c>
      <c r="I1167">
        <v>31</v>
      </c>
      <c r="J1167">
        <v>30</v>
      </c>
      <c r="K1167">
        <v>31</v>
      </c>
      <c r="L1167">
        <v>31</v>
      </c>
      <c r="M1167">
        <v>30</v>
      </c>
      <c r="N1167">
        <v>31</v>
      </c>
      <c r="O1167">
        <v>30</v>
      </c>
      <c r="P1167">
        <v>31</v>
      </c>
      <c r="Q1167">
        <f t="shared" ref="Q1167:Q1174" si="689">SUM(E1167:P1167)</f>
        <v>365</v>
      </c>
      <c r="R1167" s="50">
        <f>VLOOKUP(B1167,'Общие показания'!A:H,8,0)</f>
        <v>0.25386883526511617</v>
      </c>
      <c r="S1167" s="50">
        <f>VLOOKUP(B1167,'Общие показания'!A:P,16,0)</f>
        <v>2.7401311647348834</v>
      </c>
      <c r="T1167" s="50">
        <f t="shared" si="657"/>
        <v>0</v>
      </c>
      <c r="U1167" s="50">
        <f t="shared" si="658"/>
        <v>0</v>
      </c>
      <c r="V1167" s="50">
        <f t="shared" si="659"/>
        <v>0</v>
      </c>
      <c r="W1167" s="50">
        <f t="shared" si="660"/>
        <v>0.25386883526511617</v>
      </c>
      <c r="X1167" s="50">
        <f t="shared" si="661"/>
        <v>0</v>
      </c>
      <c r="Y1167" s="50"/>
      <c r="Z1167" s="50"/>
      <c r="AA1167" s="50"/>
      <c r="AB1167" s="50"/>
      <c r="AC1167" s="50"/>
      <c r="AD1167" s="50">
        <f t="shared" si="662"/>
        <v>1.0620960593302804</v>
      </c>
      <c r="AE1167" s="50">
        <f t="shared" si="663"/>
        <v>0.73933810393983279</v>
      </c>
      <c r="AF1167" s="50">
        <f t="shared" si="664"/>
        <v>0.93869700146477031</v>
      </c>
      <c r="AG1167" s="50">
        <f t="shared" si="665"/>
        <v>0</v>
      </c>
      <c r="AI1167" s="50">
        <f t="shared" si="667"/>
        <v>0</v>
      </c>
      <c r="AJ1167" s="50">
        <f t="shared" si="668"/>
        <v>0</v>
      </c>
      <c r="AK1167" s="50">
        <f t="shared" si="669"/>
        <v>0</v>
      </c>
      <c r="AL1167" s="50">
        <f t="shared" si="670"/>
        <v>0.51525986400825508</v>
      </c>
      <c r="AR1167" s="50">
        <f t="shared" si="671"/>
        <v>0.67775366777940804</v>
      </c>
      <c r="AS1167" s="50">
        <f t="shared" si="672"/>
        <v>0.60660635786777706</v>
      </c>
      <c r="AT1167" s="50">
        <f t="shared" si="673"/>
        <v>0.83302003184099593</v>
      </c>
      <c r="AV1167" s="49">
        <f t="shared" si="674"/>
        <v>0</v>
      </c>
      <c r="AW1167" s="49">
        <f t="shared" si="675"/>
        <v>0</v>
      </c>
      <c r="AX1167" s="49">
        <f t="shared" si="676"/>
        <v>0</v>
      </c>
      <c r="AY1167" s="49">
        <f t="shared" si="677"/>
        <v>2064.6183151814671</v>
      </c>
      <c r="AZ1167" s="49">
        <f t="shared" si="678"/>
        <v>0</v>
      </c>
      <c r="BA1167" s="49">
        <f t="shared" si="679"/>
        <v>0</v>
      </c>
      <c r="BB1167" s="49">
        <f t="shared" si="680"/>
        <v>0</v>
      </c>
      <c r="BC1167" s="49">
        <f t="shared" si="681"/>
        <v>0</v>
      </c>
      <c r="BD1167" s="49">
        <f t="shared" si="682"/>
        <v>0</v>
      </c>
      <c r="BE1167" s="49">
        <f t="shared" si="683"/>
        <v>4670.3830134641639</v>
      </c>
      <c r="BF1167" s="49">
        <f t="shared" si="684"/>
        <v>3612.9994754978757</v>
      </c>
      <c r="BG1167" s="49">
        <f t="shared" si="685"/>
        <v>4755.9263355246676</v>
      </c>
      <c r="BH1167" s="72">
        <f t="shared" si="686"/>
        <v>15103.927139668174</v>
      </c>
      <c r="BI1167" s="49">
        <f>VLOOKUP(A1167,'1_12'!A:O,15,0)</f>
        <v>17587.889999999996</v>
      </c>
      <c r="BJ1167" s="73">
        <f t="shared" si="687"/>
        <v>-2483.9628603318215</v>
      </c>
      <c r="BK1167" s="50">
        <f t="shared" si="688"/>
        <v>1.0305201321422043E-2</v>
      </c>
    </row>
    <row r="1168" spans="1:63" x14ac:dyDescent="0.3">
      <c r="A1168" s="77" t="s">
        <v>2323</v>
      </c>
      <c r="B1168" s="77" t="s">
        <v>943</v>
      </c>
      <c r="C1168" s="77">
        <f>VLOOKUP(B1168,Площадь!D:E,2,0)</f>
        <v>45</v>
      </c>
      <c r="D1168" s="113"/>
      <c r="E1168">
        <v>31</v>
      </c>
      <c r="F1168">
        <v>28</v>
      </c>
      <c r="G1168">
        <v>31</v>
      </c>
      <c r="H1168">
        <v>30</v>
      </c>
      <c r="I1168">
        <v>31</v>
      </c>
      <c r="J1168">
        <v>30</v>
      </c>
      <c r="K1168">
        <v>31</v>
      </c>
      <c r="L1168">
        <v>31</v>
      </c>
      <c r="M1168">
        <v>30</v>
      </c>
      <c r="N1168">
        <v>31</v>
      </c>
      <c r="O1168">
        <v>30</v>
      </c>
      <c r="P1168">
        <v>31</v>
      </c>
      <c r="Q1168">
        <f t="shared" si="689"/>
        <v>365</v>
      </c>
      <c r="R1168" s="50">
        <f>VLOOKUP(B1168,'Общие показания'!A:H,8,0)</f>
        <v>0.25107906784462042</v>
      </c>
      <c r="S1168" s="50">
        <f>VLOOKUP(B1168,'Общие показания'!A:P,16,0)</f>
        <v>0</v>
      </c>
      <c r="T1168" s="50">
        <f t="shared" si="657"/>
        <v>0</v>
      </c>
      <c r="U1168" s="50">
        <f t="shared" si="658"/>
        <v>0</v>
      </c>
      <c r="V1168" s="50">
        <f t="shared" si="659"/>
        <v>0</v>
      </c>
      <c r="W1168" s="50">
        <f t="shared" si="660"/>
        <v>0.25107906784462042</v>
      </c>
      <c r="X1168" s="50">
        <f t="shared" si="661"/>
        <v>0</v>
      </c>
      <c r="Y1168" s="50"/>
      <c r="Z1168" s="50"/>
      <c r="AA1168" s="50"/>
      <c r="AB1168" s="50"/>
      <c r="AC1168" s="50"/>
      <c r="AD1168" s="50">
        <f t="shared" si="662"/>
        <v>0</v>
      </c>
      <c r="AE1168" s="50">
        <f t="shared" si="663"/>
        <v>0</v>
      </c>
      <c r="AF1168" s="50">
        <f t="shared" si="664"/>
        <v>0</v>
      </c>
      <c r="AG1168" s="50">
        <f t="shared" si="665"/>
        <v>0</v>
      </c>
      <c r="AI1168" s="50">
        <f t="shared" si="667"/>
        <v>0</v>
      </c>
      <c r="AJ1168" s="50">
        <f t="shared" si="668"/>
        <v>0</v>
      </c>
      <c r="AK1168" s="50">
        <f t="shared" si="669"/>
        <v>0</v>
      </c>
      <c r="AL1168" s="50">
        <f t="shared" si="670"/>
        <v>0.50959766770047199</v>
      </c>
      <c r="AR1168" s="50">
        <f t="shared" si="671"/>
        <v>0.67030582527633764</v>
      </c>
      <c r="AS1168" s="50">
        <f t="shared" si="672"/>
        <v>0.59994035393516409</v>
      </c>
      <c r="AT1168" s="50">
        <f t="shared" si="673"/>
        <v>0.82386596555702885</v>
      </c>
      <c r="AV1168" s="49">
        <f t="shared" si="674"/>
        <v>0</v>
      </c>
      <c r="AW1168" s="49">
        <f t="shared" si="675"/>
        <v>0</v>
      </c>
      <c r="AX1168" s="49">
        <f t="shared" si="676"/>
        <v>0</v>
      </c>
      <c r="AY1168" s="49">
        <f t="shared" si="677"/>
        <v>2041.9302018278242</v>
      </c>
      <c r="AZ1168" s="49">
        <f t="shared" si="678"/>
        <v>0</v>
      </c>
      <c r="BA1168" s="49">
        <f t="shared" si="679"/>
        <v>0</v>
      </c>
      <c r="BB1168" s="49">
        <f t="shared" si="680"/>
        <v>0</v>
      </c>
      <c r="BC1168" s="49">
        <f t="shared" si="681"/>
        <v>0</v>
      </c>
      <c r="BD1168" s="49">
        <f t="shared" si="682"/>
        <v>0</v>
      </c>
      <c r="BE1168" s="49">
        <f t="shared" si="683"/>
        <v>1799.3421451387899</v>
      </c>
      <c r="BF1168" s="49">
        <f t="shared" si="684"/>
        <v>1610.4558884893972</v>
      </c>
      <c r="BG1168" s="49">
        <f t="shared" si="685"/>
        <v>2211.5528433026661</v>
      </c>
      <c r="BH1168" s="72">
        <f t="shared" si="686"/>
        <v>7663.2810787586786</v>
      </c>
      <c r="BI1168" s="49">
        <f>VLOOKUP(A1168,'1_12'!A:O,15,0)</f>
        <v>17394.66</v>
      </c>
      <c r="BJ1168" s="73">
        <f t="shared" si="687"/>
        <v>-9731.3789212413212</v>
      </c>
      <c r="BK1168" s="50">
        <f t="shared" si="688"/>
        <v>5.2866460746548577E-3</v>
      </c>
    </row>
    <row r="1169" spans="1:63" x14ac:dyDescent="0.3">
      <c r="A1169" s="77" t="s">
        <v>2307</v>
      </c>
      <c r="B1169" s="77" t="s">
        <v>1217</v>
      </c>
      <c r="C1169" s="77">
        <f>VLOOKUP(B1169,Площадь!D:E,2,0)</f>
        <v>56.2</v>
      </c>
      <c r="D1169" s="113"/>
      <c r="E1169">
        <v>31</v>
      </c>
      <c r="F1169">
        <v>28</v>
      </c>
      <c r="G1169">
        <v>31</v>
      </c>
      <c r="H1169">
        <v>30</v>
      </c>
      <c r="I1169">
        <v>31</v>
      </c>
      <c r="J1169">
        <v>30</v>
      </c>
      <c r="K1169">
        <v>31</v>
      </c>
      <c r="L1169">
        <v>31</v>
      </c>
      <c r="M1169">
        <v>30</v>
      </c>
      <c r="N1169">
        <v>31</v>
      </c>
      <c r="O1169">
        <v>30</v>
      </c>
      <c r="P1169">
        <v>31</v>
      </c>
      <c r="Q1169">
        <f t="shared" si="689"/>
        <v>365</v>
      </c>
      <c r="R1169" s="50">
        <f>VLOOKUP(B1169,'Общие показания'!A:H,8,0)</f>
        <v>0.31356985806372595</v>
      </c>
      <c r="S1169" s="50">
        <f>VLOOKUP(B1169,'Общие показания'!A:P,16,0)</f>
        <v>4.3764301419362752</v>
      </c>
      <c r="T1169" s="50">
        <f t="shared" si="657"/>
        <v>0</v>
      </c>
      <c r="U1169" s="50">
        <f t="shared" si="658"/>
        <v>0</v>
      </c>
      <c r="V1169" s="50">
        <f t="shared" si="659"/>
        <v>0</v>
      </c>
      <c r="W1169" s="50">
        <f t="shared" si="660"/>
        <v>0.31356985806372595</v>
      </c>
      <c r="X1169" s="50">
        <f t="shared" si="661"/>
        <v>0</v>
      </c>
      <c r="Y1169" s="50"/>
      <c r="Z1169" s="50"/>
      <c r="AA1169" s="50"/>
      <c r="AB1169" s="50"/>
      <c r="AC1169" s="50"/>
      <c r="AD1169" s="50">
        <f t="shared" si="662"/>
        <v>1.6963382145739381</v>
      </c>
      <c r="AE1169" s="50">
        <f t="shared" si="663"/>
        <v>1.1808418534144733</v>
      </c>
      <c r="AF1169" s="50">
        <f t="shared" si="664"/>
        <v>1.499250073947864</v>
      </c>
      <c r="AG1169" s="50">
        <f t="shared" si="665"/>
        <v>0</v>
      </c>
      <c r="AI1169" s="50">
        <f t="shared" si="667"/>
        <v>0</v>
      </c>
      <c r="AJ1169" s="50">
        <f t="shared" si="668"/>
        <v>0</v>
      </c>
      <c r="AK1169" s="50">
        <f t="shared" si="669"/>
        <v>0</v>
      </c>
      <c r="AL1169" s="50">
        <f t="shared" si="670"/>
        <v>0.63643086499481172</v>
      </c>
      <c r="AR1169" s="50">
        <f t="shared" si="671"/>
        <v>0.83713749734511511</v>
      </c>
      <c r="AS1169" s="50">
        <f t="shared" si="672"/>
        <v>0.74925884202569382</v>
      </c>
      <c r="AT1169" s="50">
        <f t="shared" si="673"/>
        <v>1.0289170503178895</v>
      </c>
      <c r="AV1169" s="49">
        <f t="shared" si="674"/>
        <v>0</v>
      </c>
      <c r="AW1169" s="49">
        <f t="shared" si="675"/>
        <v>0</v>
      </c>
      <c r="AX1169" s="49">
        <f t="shared" si="676"/>
        <v>0</v>
      </c>
      <c r="AY1169" s="49">
        <f t="shared" si="677"/>
        <v>2550.1439409494164</v>
      </c>
      <c r="AZ1169" s="49">
        <f t="shared" si="678"/>
        <v>0</v>
      </c>
      <c r="BA1169" s="49">
        <f t="shared" si="679"/>
        <v>0</v>
      </c>
      <c r="BB1169" s="49">
        <f t="shared" si="680"/>
        <v>0</v>
      </c>
      <c r="BC1169" s="49">
        <f t="shared" si="681"/>
        <v>0</v>
      </c>
      <c r="BD1169" s="49">
        <f t="shared" si="682"/>
        <v>0</v>
      </c>
      <c r="BE1169" s="49">
        <f t="shared" si="683"/>
        <v>6800.7608620470301</v>
      </c>
      <c r="BF1169" s="49">
        <f t="shared" si="684"/>
        <v>5181.0851028117677</v>
      </c>
      <c r="BG1169" s="49">
        <f t="shared" si="685"/>
        <v>6786.5107016940183</v>
      </c>
      <c r="BH1169" s="72">
        <f t="shared" si="686"/>
        <v>21318.500607502232</v>
      </c>
      <c r="BI1169" s="49">
        <f>VLOOKUP(A1169,'1_12'!A:O,15,0)</f>
        <v>21724.02</v>
      </c>
      <c r="BJ1169" s="73">
        <f t="shared" si="687"/>
        <v>-405.51939249776842</v>
      </c>
      <c r="BK1169" s="50">
        <f t="shared" si="688"/>
        <v>1.1776014612520034E-2</v>
      </c>
    </row>
    <row r="1170" spans="1:63" x14ac:dyDescent="0.3">
      <c r="A1170" s="77" t="s">
        <v>2408</v>
      </c>
      <c r="B1170" s="77" t="s">
        <v>1020</v>
      </c>
      <c r="C1170" s="77">
        <f>VLOOKUP(B1170,Площадь!D:E,2,0)</f>
        <v>84.5</v>
      </c>
      <c r="D1170" s="113"/>
      <c r="E1170">
        <v>31</v>
      </c>
      <c r="F1170">
        <v>28</v>
      </c>
      <c r="G1170">
        <v>31</v>
      </c>
      <c r="H1170">
        <v>30</v>
      </c>
      <c r="I1170">
        <v>31</v>
      </c>
      <c r="J1170">
        <v>30</v>
      </c>
      <c r="K1170">
        <v>31</v>
      </c>
      <c r="L1170">
        <v>31</v>
      </c>
      <c r="M1170">
        <v>30</v>
      </c>
      <c r="N1170">
        <v>31</v>
      </c>
      <c r="O1170">
        <v>30</v>
      </c>
      <c r="P1170">
        <v>31</v>
      </c>
      <c r="Q1170">
        <f t="shared" si="689"/>
        <v>365</v>
      </c>
      <c r="R1170" s="50">
        <f>VLOOKUP(B1170,'Общие показания'!A:H,8,0)</f>
        <v>0.47147069406378717</v>
      </c>
      <c r="S1170" s="50">
        <f>VLOOKUP(B1170,'Общие показания'!A:P,16,0)</f>
        <v>3.9695293059362147</v>
      </c>
      <c r="T1170" s="50">
        <f t="shared" si="657"/>
        <v>0</v>
      </c>
      <c r="U1170" s="50">
        <f t="shared" si="658"/>
        <v>0</v>
      </c>
      <c r="V1170" s="50">
        <f t="shared" si="659"/>
        <v>0</v>
      </c>
      <c r="W1170" s="50">
        <f t="shared" si="660"/>
        <v>0.47147069406378717</v>
      </c>
      <c r="X1170" s="50">
        <f t="shared" si="661"/>
        <v>0</v>
      </c>
      <c r="Y1170" s="50"/>
      <c r="Z1170" s="50"/>
      <c r="AA1170" s="50"/>
      <c r="AB1170" s="50"/>
      <c r="AC1170" s="50"/>
      <c r="AD1170" s="50">
        <f t="shared" si="662"/>
        <v>1.5386202994552016</v>
      </c>
      <c r="AE1170" s="50">
        <f t="shared" si="663"/>
        <v>1.0710524767409939</v>
      </c>
      <c r="AF1170" s="50">
        <f t="shared" si="664"/>
        <v>1.3598565297400194</v>
      </c>
      <c r="AG1170" s="50">
        <f t="shared" si="665"/>
        <v>0</v>
      </c>
      <c r="AI1170" s="50">
        <f t="shared" si="667"/>
        <v>0</v>
      </c>
      <c r="AJ1170" s="50">
        <f t="shared" si="668"/>
        <v>0</v>
      </c>
      <c r="AK1170" s="50">
        <f t="shared" si="669"/>
        <v>0</v>
      </c>
      <c r="AL1170" s="50">
        <f t="shared" si="670"/>
        <v>0.95691117601533082</v>
      </c>
      <c r="AR1170" s="50">
        <f t="shared" si="671"/>
        <v>1.2586853830189006</v>
      </c>
      <c r="AS1170" s="50">
        <f t="shared" si="672"/>
        <v>1.1265546646115858</v>
      </c>
      <c r="AT1170" s="50">
        <f t="shared" si="673"/>
        <v>1.5470372019904208</v>
      </c>
      <c r="AV1170" s="49">
        <f t="shared" si="674"/>
        <v>0</v>
      </c>
      <c r="AW1170" s="49">
        <f t="shared" si="675"/>
        <v>0</v>
      </c>
      <c r="AX1170" s="49">
        <f t="shared" si="676"/>
        <v>0</v>
      </c>
      <c r="AY1170" s="49">
        <f t="shared" si="677"/>
        <v>3834.2911567655815</v>
      </c>
      <c r="AZ1170" s="49">
        <f t="shared" si="678"/>
        <v>0</v>
      </c>
      <c r="BA1170" s="49">
        <f t="shared" si="679"/>
        <v>0</v>
      </c>
      <c r="BB1170" s="49">
        <f t="shared" si="680"/>
        <v>0</v>
      </c>
      <c r="BC1170" s="49">
        <f t="shared" si="681"/>
        <v>0</v>
      </c>
      <c r="BD1170" s="49">
        <f t="shared" si="682"/>
        <v>0</v>
      </c>
      <c r="BE1170" s="49">
        <f t="shared" si="683"/>
        <v>7508.975481806182</v>
      </c>
      <c r="BF1170" s="49">
        <f t="shared" si="684"/>
        <v>5899.1687059612113</v>
      </c>
      <c r="BG1170" s="49">
        <f t="shared" si="685"/>
        <v>7803.1492577079243</v>
      </c>
      <c r="BH1170" s="72">
        <f t="shared" si="686"/>
        <v>25045.584602240902</v>
      </c>
      <c r="BI1170" s="49">
        <f>VLOOKUP(A1170,'1_12'!A:O,15,0)</f>
        <v>32663.25</v>
      </c>
      <c r="BJ1170" s="73">
        <f t="shared" si="687"/>
        <v>-7617.6653977590977</v>
      </c>
      <c r="BK1170" s="50">
        <f t="shared" si="688"/>
        <v>9.2013692560515194E-3</v>
      </c>
    </row>
    <row r="1171" spans="1:63" x14ac:dyDescent="0.3">
      <c r="A1171" s="77" t="s">
        <v>2371</v>
      </c>
      <c r="B1171" s="77" t="s">
        <v>725</v>
      </c>
      <c r="C1171" s="77">
        <f>VLOOKUP(B1171,Площадь!D:E,2,0)</f>
        <v>46.4</v>
      </c>
      <c r="D1171" s="113"/>
      <c r="E1171">
        <v>31</v>
      </c>
      <c r="F1171">
        <v>28</v>
      </c>
      <c r="G1171">
        <v>31</v>
      </c>
      <c r="H1171">
        <v>30</v>
      </c>
      <c r="I1171">
        <v>31</v>
      </c>
      <c r="J1171">
        <v>30</v>
      </c>
      <c r="K1171">
        <v>31</v>
      </c>
      <c r="L1171">
        <v>31</v>
      </c>
      <c r="M1171">
        <v>30</v>
      </c>
      <c r="N1171">
        <v>31</v>
      </c>
      <c r="O1171">
        <v>30</v>
      </c>
      <c r="P1171">
        <v>31</v>
      </c>
      <c r="Q1171">
        <f t="shared" si="689"/>
        <v>365</v>
      </c>
      <c r="R1171" s="50">
        <f>VLOOKUP(B1171,'Общие показания'!A:H,8,0)</f>
        <v>0</v>
      </c>
      <c r="S1171" s="50">
        <f>VLOOKUP(B1171,'Общие показания'!A:P,16,0)</f>
        <v>4.2379999999999995</v>
      </c>
      <c r="T1171" s="50">
        <f t="shared" si="657"/>
        <v>0</v>
      </c>
      <c r="U1171" s="50">
        <f t="shared" si="658"/>
        <v>0</v>
      </c>
      <c r="V1171" s="50">
        <f t="shared" si="659"/>
        <v>0</v>
      </c>
      <c r="W1171" s="50">
        <f t="shared" si="660"/>
        <v>0</v>
      </c>
      <c r="X1171" s="50">
        <f t="shared" si="661"/>
        <v>0</v>
      </c>
      <c r="Y1171" s="50"/>
      <c r="Z1171" s="50"/>
      <c r="AA1171" s="50"/>
      <c r="AB1171" s="50"/>
      <c r="AC1171" s="50"/>
      <c r="AD1171" s="50">
        <f t="shared" si="662"/>
        <v>1.642681619541096</v>
      </c>
      <c r="AE1171" s="50">
        <f t="shared" si="663"/>
        <v>1.1434908389869611</v>
      </c>
      <c r="AF1171" s="50">
        <f t="shared" si="664"/>
        <v>1.4518275414719426</v>
      </c>
      <c r="AG1171" s="50">
        <f t="shared" si="665"/>
        <v>0</v>
      </c>
      <c r="AI1171" s="50">
        <f t="shared" si="667"/>
        <v>0</v>
      </c>
      <c r="AJ1171" s="50">
        <f t="shared" si="668"/>
        <v>0</v>
      </c>
      <c r="AK1171" s="50">
        <f t="shared" si="669"/>
        <v>0</v>
      </c>
      <c r="AL1171" s="50">
        <f t="shared" si="670"/>
        <v>0.52545181736226443</v>
      </c>
      <c r="AR1171" s="50">
        <f t="shared" si="671"/>
        <v>0.69115978428493485</v>
      </c>
      <c r="AS1171" s="50">
        <f t="shared" si="672"/>
        <v>0.61860516494648032</v>
      </c>
      <c r="AT1171" s="50">
        <f t="shared" si="673"/>
        <v>0.84949735115213643</v>
      </c>
      <c r="AV1171" s="49">
        <f t="shared" si="674"/>
        <v>0</v>
      </c>
      <c r="AW1171" s="49">
        <f t="shared" si="675"/>
        <v>0</v>
      </c>
      <c r="AX1171" s="49">
        <f t="shared" si="676"/>
        <v>0</v>
      </c>
      <c r="AY1171" s="49">
        <f t="shared" si="677"/>
        <v>1410.5018404545683</v>
      </c>
      <c r="AZ1171" s="49">
        <f t="shared" si="678"/>
        <v>0</v>
      </c>
      <c r="BA1171" s="49">
        <f t="shared" si="679"/>
        <v>0</v>
      </c>
      <c r="BB1171" s="49">
        <f t="shared" si="680"/>
        <v>0</v>
      </c>
      <c r="BC1171" s="49">
        <f t="shared" si="681"/>
        <v>0</v>
      </c>
      <c r="BD1171" s="49">
        <f t="shared" si="682"/>
        <v>0</v>
      </c>
      <c r="BE1171" s="49">
        <f t="shared" si="683"/>
        <v>6264.8705107744445</v>
      </c>
      <c r="BF1171" s="49">
        <f t="shared" si="684"/>
        <v>4730.1000291187729</v>
      </c>
      <c r="BG1171" s="49">
        <f t="shared" si="685"/>
        <v>6177.5844887643725</v>
      </c>
      <c r="BH1171" s="72">
        <f t="shared" si="686"/>
        <v>18583.056869112159</v>
      </c>
      <c r="BI1171" s="49">
        <f>VLOOKUP(A1171,'1_12'!A:O,15,0)</f>
        <v>17935.829999999994</v>
      </c>
      <c r="BJ1171" s="73">
        <f t="shared" si="687"/>
        <v>647.22686911216442</v>
      </c>
      <c r="BK1171" s="50">
        <f t="shared" si="688"/>
        <v>1.2433035412618204E-2</v>
      </c>
    </row>
    <row r="1172" spans="1:63" x14ac:dyDescent="0.3">
      <c r="A1172" s="77" t="s">
        <v>2435</v>
      </c>
      <c r="B1172" s="77" t="s">
        <v>1218</v>
      </c>
      <c r="C1172" s="77">
        <f>VLOOKUP(B1172,Площадь!D:E,2,0)</f>
        <v>41.4</v>
      </c>
      <c r="D1172" s="113"/>
      <c r="E1172">
        <v>31</v>
      </c>
      <c r="F1172">
        <v>28</v>
      </c>
      <c r="G1172">
        <v>31</v>
      </c>
      <c r="H1172">
        <v>30</v>
      </c>
      <c r="I1172">
        <v>31</v>
      </c>
      <c r="J1172">
        <v>30</v>
      </c>
      <c r="K1172">
        <v>31</v>
      </c>
      <c r="L1172">
        <v>31</v>
      </c>
      <c r="M1172">
        <v>30</v>
      </c>
      <c r="N1172">
        <v>31</v>
      </c>
      <c r="O1172">
        <v>30</v>
      </c>
      <c r="P1172">
        <v>31</v>
      </c>
      <c r="Q1172">
        <f t="shared" si="689"/>
        <v>365</v>
      </c>
      <c r="R1172" s="50">
        <f>VLOOKUP(B1172,'Общие показания'!A:H,8,0)</f>
        <v>0.997</v>
      </c>
      <c r="S1172" s="50">
        <f>VLOOKUP(B1172,'Общие показания'!A:P,16,0)</f>
        <v>1.8200000000000003</v>
      </c>
      <c r="T1172" s="50">
        <f t="shared" si="657"/>
        <v>0</v>
      </c>
      <c r="U1172" s="50">
        <f t="shared" si="658"/>
        <v>0</v>
      </c>
      <c r="V1172" s="50">
        <f t="shared" si="659"/>
        <v>0</v>
      </c>
      <c r="W1172" s="50">
        <f t="shared" si="660"/>
        <v>0.99699999999999989</v>
      </c>
      <c r="X1172" s="50">
        <f t="shared" si="661"/>
        <v>0</v>
      </c>
      <c r="Y1172" s="50"/>
      <c r="Z1172" s="50"/>
      <c r="AA1172" s="50"/>
      <c r="AB1172" s="50"/>
      <c r="AC1172" s="50"/>
      <c r="AD1172" s="50">
        <f t="shared" si="662"/>
        <v>0.70544609428145244</v>
      </c>
      <c r="AE1172" s="50">
        <f t="shared" si="663"/>
        <v>0.49106968545452329</v>
      </c>
      <c r="AF1172" s="50">
        <f t="shared" si="664"/>
        <v>0.62348422026402461</v>
      </c>
      <c r="AG1172" s="50">
        <f t="shared" si="665"/>
        <v>0</v>
      </c>
      <c r="AI1172" s="50">
        <f t="shared" si="667"/>
        <v>0</v>
      </c>
      <c r="AJ1172" s="50">
        <f t="shared" si="668"/>
        <v>0</v>
      </c>
      <c r="AK1172" s="50">
        <f t="shared" si="669"/>
        <v>0</v>
      </c>
      <c r="AL1172" s="50">
        <f t="shared" si="670"/>
        <v>0.4688298542844343</v>
      </c>
      <c r="AR1172" s="50">
        <f t="shared" si="671"/>
        <v>0.61668135925423062</v>
      </c>
      <c r="AS1172" s="50">
        <f t="shared" si="672"/>
        <v>0.55194512562035092</v>
      </c>
      <c r="AT1172" s="50">
        <f t="shared" si="673"/>
        <v>0.75795668831246654</v>
      </c>
      <c r="AV1172" s="49">
        <f t="shared" si="674"/>
        <v>0</v>
      </c>
      <c r="AW1172" s="49">
        <f t="shared" si="675"/>
        <v>0</v>
      </c>
      <c r="AX1172" s="49">
        <f t="shared" si="676"/>
        <v>0</v>
      </c>
      <c r="AY1172" s="49">
        <f t="shared" si="677"/>
        <v>3934.8150276469637</v>
      </c>
      <c r="AZ1172" s="49">
        <f t="shared" si="678"/>
        <v>0</v>
      </c>
      <c r="BA1172" s="49">
        <f t="shared" si="679"/>
        <v>0</v>
      </c>
      <c r="BB1172" s="49">
        <f t="shared" si="680"/>
        <v>0</v>
      </c>
      <c r="BC1172" s="49">
        <f t="shared" si="681"/>
        <v>0</v>
      </c>
      <c r="BD1172" s="49">
        <f t="shared" si="682"/>
        <v>0</v>
      </c>
      <c r="BE1172" s="49">
        <f t="shared" si="683"/>
        <v>3549.0660511730462</v>
      </c>
      <c r="BF1172" s="49">
        <f t="shared" si="684"/>
        <v>2799.8272382569494</v>
      </c>
      <c r="BG1172" s="49">
        <f t="shared" si="685"/>
        <v>3708.2847173463902</v>
      </c>
      <c r="BH1172" s="72">
        <f t="shared" si="686"/>
        <v>13991.993034423349</v>
      </c>
      <c r="BI1172" s="49">
        <f>VLOOKUP(A1172,'1_12'!A:O,15,0)</f>
        <v>16003.079999999994</v>
      </c>
      <c r="BJ1172" s="73">
        <f t="shared" si="687"/>
        <v>-2011.0869655766455</v>
      </c>
      <c r="BK1172" s="50">
        <f t="shared" si="688"/>
        <v>1.0491974692978025E-2</v>
      </c>
    </row>
    <row r="1173" spans="1:63" x14ac:dyDescent="0.3">
      <c r="A1173" s="77" t="s">
        <v>2114</v>
      </c>
      <c r="B1173" s="77" t="s">
        <v>670</v>
      </c>
      <c r="C1173" s="77">
        <f>VLOOKUP(B1173,Площадь!D:E,2,0)</f>
        <v>59.1</v>
      </c>
      <c r="D1173" s="113"/>
      <c r="E1173">
        <v>31</v>
      </c>
      <c r="F1173">
        <v>28</v>
      </c>
      <c r="G1173">
        <v>31</v>
      </c>
      <c r="H1173">
        <v>30</v>
      </c>
      <c r="I1173">
        <v>31</v>
      </c>
      <c r="J1173">
        <v>30</v>
      </c>
      <c r="K1173">
        <v>31</v>
      </c>
      <c r="L1173">
        <v>31</v>
      </c>
      <c r="M1173">
        <v>12</v>
      </c>
      <c r="Q1173">
        <f t="shared" si="689"/>
        <v>255</v>
      </c>
      <c r="R1173" s="50">
        <f>VLOOKUP(B1173,'Общие показания'!A:H,8,0)</f>
        <v>0.32975050910260145</v>
      </c>
      <c r="S1173" s="50"/>
      <c r="T1173" s="50">
        <f t="shared" si="657"/>
        <v>0</v>
      </c>
      <c r="U1173" s="50">
        <f t="shared" si="658"/>
        <v>0</v>
      </c>
      <c r="V1173" s="50">
        <f t="shared" si="659"/>
        <v>0</v>
      </c>
      <c r="W1173" s="50">
        <f t="shared" si="660"/>
        <v>0.32975050910260145</v>
      </c>
      <c r="X1173" s="50">
        <f t="shared" si="661"/>
        <v>0</v>
      </c>
      <c r="Y1173" s="50"/>
      <c r="Z1173" s="50"/>
      <c r="AA1173" s="50"/>
      <c r="AB1173" s="50"/>
      <c r="AC1173" s="50"/>
      <c r="AD1173" s="50">
        <f t="shared" si="662"/>
        <v>0</v>
      </c>
      <c r="AE1173" s="50">
        <f t="shared" si="663"/>
        <v>0</v>
      </c>
      <c r="AF1173" s="50">
        <f t="shared" si="664"/>
        <v>0</v>
      </c>
      <c r="AG1173" s="50">
        <f t="shared" si="665"/>
        <v>0</v>
      </c>
      <c r="AI1173" s="50">
        <f t="shared" si="667"/>
        <v>0</v>
      </c>
      <c r="AJ1173" s="50">
        <f t="shared" si="668"/>
        <v>0</v>
      </c>
      <c r="AK1173" s="50">
        <f t="shared" si="669"/>
        <v>0</v>
      </c>
      <c r="AL1173" s="50">
        <f t="shared" si="670"/>
        <v>0.6692716035799533</v>
      </c>
      <c r="AR1173" s="50">
        <f t="shared" si="671"/>
        <v>0</v>
      </c>
      <c r="AS1173" s="50">
        <f t="shared" si="672"/>
        <v>0</v>
      </c>
      <c r="AT1173" s="50">
        <f t="shared" si="673"/>
        <v>0</v>
      </c>
      <c r="AV1173" s="49">
        <f t="shared" si="674"/>
        <v>0</v>
      </c>
      <c r="AW1173" s="49">
        <f t="shared" si="675"/>
        <v>0</v>
      </c>
      <c r="AX1173" s="49">
        <f t="shared" si="676"/>
        <v>0</v>
      </c>
      <c r="AY1173" s="49">
        <f t="shared" si="677"/>
        <v>2681.7349984005427</v>
      </c>
      <c r="AZ1173" s="49">
        <f t="shared" si="678"/>
        <v>0</v>
      </c>
      <c r="BA1173" s="49">
        <f t="shared" si="679"/>
        <v>0</v>
      </c>
      <c r="BB1173" s="49">
        <f t="shared" si="680"/>
        <v>0</v>
      </c>
      <c r="BC1173" s="49">
        <f t="shared" si="681"/>
        <v>0</v>
      </c>
      <c r="BD1173" s="49">
        <f t="shared" si="682"/>
        <v>0</v>
      </c>
      <c r="BE1173" s="49">
        <f t="shared" si="683"/>
        <v>0</v>
      </c>
      <c r="BF1173" s="49">
        <f t="shared" si="684"/>
        <v>0</v>
      </c>
      <c r="BG1173" s="49">
        <f t="shared" si="685"/>
        <v>0</v>
      </c>
      <c r="BH1173" s="72">
        <f t="shared" si="686"/>
        <v>2681.7349984005427</v>
      </c>
      <c r="BI1173" s="49">
        <f>VLOOKUP(A1173,'1_12'!A:O,15,0)</f>
        <v>13706.98</v>
      </c>
      <c r="BJ1173" s="73">
        <f t="shared" si="687"/>
        <v>-11025.245001599456</v>
      </c>
      <c r="BK1173" s="50">
        <f t="shared" si="688"/>
        <v>1.4086606213798009E-3</v>
      </c>
    </row>
    <row r="1174" spans="1:63" x14ac:dyDescent="0.3">
      <c r="A1174" s="77" t="s">
        <v>2892</v>
      </c>
      <c r="B1174" s="77" t="s">
        <v>670</v>
      </c>
      <c r="C1174" s="77">
        <f>VLOOKUP(B1174,Площадь!D:E,2,0)</f>
        <v>59.1</v>
      </c>
      <c r="D1174" s="113">
        <v>45182</v>
      </c>
      <c r="M1174">
        <f>30-M1173</f>
        <v>18</v>
      </c>
      <c r="N1174">
        <v>31</v>
      </c>
      <c r="O1174">
        <v>30</v>
      </c>
      <c r="P1174">
        <v>31</v>
      </c>
      <c r="Q1174">
        <f t="shared" si="689"/>
        <v>110</v>
      </c>
      <c r="R1174" s="50"/>
      <c r="S1174" s="50">
        <f>VLOOKUP(B1174,'Общие показания'!A:P,16,0)</f>
        <v>2.7062494908973989</v>
      </c>
      <c r="T1174" s="50">
        <f t="shared" si="657"/>
        <v>0</v>
      </c>
      <c r="U1174" s="50">
        <f t="shared" si="658"/>
        <v>0</v>
      </c>
      <c r="V1174" s="50">
        <f t="shared" si="659"/>
        <v>0</v>
      </c>
      <c r="W1174" s="50">
        <f t="shared" si="660"/>
        <v>0</v>
      </c>
      <c r="X1174" s="50">
        <f t="shared" si="661"/>
        <v>0</v>
      </c>
      <c r="Y1174" s="50"/>
      <c r="Z1174" s="50"/>
      <c r="AA1174" s="50"/>
      <c r="AB1174" s="50"/>
      <c r="AC1174" s="50"/>
      <c r="AD1174" s="50">
        <f t="shared" si="662"/>
        <v>1.048963260167439</v>
      </c>
      <c r="AE1174" s="50">
        <f t="shared" si="663"/>
        <v>0.73019620123980733</v>
      </c>
      <c r="AF1174" s="50">
        <f t="shared" si="664"/>
        <v>0.92709002949015273</v>
      </c>
      <c r="AG1174" s="50">
        <f t="shared" si="665"/>
        <v>0</v>
      </c>
      <c r="AI1174" s="50">
        <f t="shared" si="667"/>
        <v>0</v>
      </c>
      <c r="AJ1174" s="50">
        <f t="shared" si="668"/>
        <v>0</v>
      </c>
      <c r="AK1174" s="50">
        <f t="shared" si="669"/>
        <v>0</v>
      </c>
      <c r="AL1174" s="50">
        <f t="shared" si="670"/>
        <v>0</v>
      </c>
      <c r="AR1174" s="50">
        <f t="shared" si="671"/>
        <v>0.88033498386292341</v>
      </c>
      <c r="AS1174" s="50">
        <f t="shared" si="672"/>
        <v>0.78792166483484882</v>
      </c>
      <c r="AT1174" s="50">
        <f t="shared" si="673"/>
        <v>1.0820106347648979</v>
      </c>
      <c r="AV1174" s="49">
        <f t="shared" si="674"/>
        <v>0</v>
      </c>
      <c r="AW1174" s="49">
        <f t="shared" si="675"/>
        <v>0</v>
      </c>
      <c r="AX1174" s="49">
        <f t="shared" si="676"/>
        <v>0</v>
      </c>
      <c r="AY1174" s="49">
        <f t="shared" si="677"/>
        <v>0</v>
      </c>
      <c r="AZ1174" s="49">
        <f t="shared" si="678"/>
        <v>0</v>
      </c>
      <c r="BA1174" s="49">
        <f t="shared" si="679"/>
        <v>0</v>
      </c>
      <c r="BB1174" s="49">
        <f t="shared" si="680"/>
        <v>0</v>
      </c>
      <c r="BC1174" s="49">
        <f t="shared" si="681"/>
        <v>0</v>
      </c>
      <c r="BD1174" s="49">
        <f t="shared" si="682"/>
        <v>0</v>
      </c>
      <c r="BE1174" s="49">
        <f t="shared" si="683"/>
        <v>5178.9310343453435</v>
      </c>
      <c r="BF1174" s="49">
        <f t="shared" si="684"/>
        <v>4075.1748749761641</v>
      </c>
      <c r="BG1174" s="49">
        <f t="shared" si="685"/>
        <v>5393.1494590996881</v>
      </c>
      <c r="BH1174" s="72">
        <f t="shared" si="686"/>
        <v>14647.255368421196</v>
      </c>
      <c r="BI1174" s="49">
        <f>VLOOKUP(A1174,'1_12'!A:O,15,0)</f>
        <v>9137.99</v>
      </c>
      <c r="BJ1174" s="73">
        <f t="shared" si="687"/>
        <v>5509.2653684211964</v>
      </c>
      <c r="BK1174" s="50">
        <f t="shared" si="688"/>
        <v>7.6939040811619692E-3</v>
      </c>
    </row>
    <row r="1175" spans="1:63" x14ac:dyDescent="0.3">
      <c r="A1175" s="77" t="s">
        <v>2385</v>
      </c>
      <c r="B1175" s="77" t="s">
        <v>993</v>
      </c>
      <c r="C1175" s="77">
        <f>VLOOKUP(B1175,Площадь!D:E,2,0)</f>
        <v>66.2</v>
      </c>
      <c r="D1175" s="113"/>
      <c r="E1175">
        <v>31</v>
      </c>
      <c r="F1175">
        <v>28</v>
      </c>
      <c r="G1175">
        <v>31</v>
      </c>
      <c r="H1175">
        <v>30</v>
      </c>
      <c r="I1175">
        <v>31</v>
      </c>
      <c r="J1175">
        <v>30</v>
      </c>
      <c r="K1175">
        <v>31</v>
      </c>
      <c r="L1175">
        <v>31</v>
      </c>
      <c r="M1175">
        <v>30</v>
      </c>
      <c r="N1175">
        <v>31</v>
      </c>
      <c r="O1175">
        <v>30</v>
      </c>
      <c r="P1175">
        <v>31</v>
      </c>
      <c r="Q1175">
        <f t="shared" ref="Q1175:Q1182" si="690">SUM(E1175:P1175)</f>
        <v>365</v>
      </c>
      <c r="R1175" s="50">
        <f>VLOOKUP(B1175,'Общие показания'!A:H,8,0)</f>
        <v>0.36936520647364157</v>
      </c>
      <c r="S1175" s="50">
        <f>VLOOKUP(B1175,'Общие показания'!A:P,16,0)</f>
        <v>1.9966347935263578</v>
      </c>
      <c r="T1175" s="50">
        <f t="shared" si="657"/>
        <v>0</v>
      </c>
      <c r="U1175" s="50">
        <f t="shared" si="658"/>
        <v>0</v>
      </c>
      <c r="V1175" s="50">
        <f t="shared" si="659"/>
        <v>0</v>
      </c>
      <c r="W1175" s="50">
        <f t="shared" si="660"/>
        <v>0.36936520647364157</v>
      </c>
      <c r="X1175" s="50">
        <f t="shared" si="661"/>
        <v>0</v>
      </c>
      <c r="Y1175" s="50"/>
      <c r="Z1175" s="50"/>
      <c r="AA1175" s="50"/>
      <c r="AB1175" s="50"/>
      <c r="AC1175" s="50"/>
      <c r="AD1175" s="50">
        <f t="shared" si="662"/>
        <v>0.77391110813166109</v>
      </c>
      <c r="AE1175" s="50">
        <f t="shared" si="663"/>
        <v>0.53872902199150852</v>
      </c>
      <c r="AF1175" s="50">
        <f t="shared" si="664"/>
        <v>0.68399466340318826</v>
      </c>
      <c r="AG1175" s="50">
        <f t="shared" si="665"/>
        <v>0</v>
      </c>
      <c r="AI1175" s="50">
        <f t="shared" si="667"/>
        <v>0</v>
      </c>
      <c r="AJ1175" s="50">
        <f t="shared" si="668"/>
        <v>0</v>
      </c>
      <c r="AK1175" s="50">
        <f t="shared" si="669"/>
        <v>0</v>
      </c>
      <c r="AL1175" s="50">
        <f t="shared" si="670"/>
        <v>0.7496747911504722</v>
      </c>
      <c r="AR1175" s="50">
        <f t="shared" si="671"/>
        <v>0.98609434740652357</v>
      </c>
      <c r="AS1175" s="50">
        <f t="shared" si="672"/>
        <v>0.88257892067795252</v>
      </c>
      <c r="AT1175" s="50">
        <f t="shared" si="673"/>
        <v>1.2119983759972293</v>
      </c>
      <c r="AV1175" s="49">
        <f t="shared" si="674"/>
        <v>0</v>
      </c>
      <c r="AW1175" s="49">
        <f t="shared" si="675"/>
        <v>0</v>
      </c>
      <c r="AX1175" s="49">
        <f t="shared" si="676"/>
        <v>0</v>
      </c>
      <c r="AY1175" s="49">
        <f t="shared" si="677"/>
        <v>3003.9062080222666</v>
      </c>
      <c r="AZ1175" s="49">
        <f t="shared" si="678"/>
        <v>0</v>
      </c>
      <c r="BA1175" s="49">
        <f t="shared" si="679"/>
        <v>0</v>
      </c>
      <c r="BB1175" s="49">
        <f t="shared" si="680"/>
        <v>0</v>
      </c>
      <c r="BC1175" s="49">
        <f t="shared" si="681"/>
        <v>0</v>
      </c>
      <c r="BD1175" s="49">
        <f t="shared" si="682"/>
        <v>0</v>
      </c>
      <c r="BE1175" s="49">
        <f t="shared" si="683"/>
        <v>4724.488244628481</v>
      </c>
      <c r="BF1175" s="49">
        <f t="shared" si="684"/>
        <v>3815.3021889841948</v>
      </c>
      <c r="BG1175" s="49">
        <f t="shared" si="685"/>
        <v>5089.5278752449049</v>
      </c>
      <c r="BH1175" s="72">
        <f t="shared" si="686"/>
        <v>16633.224516879847</v>
      </c>
      <c r="BI1175" s="49">
        <f>VLOOKUP(A1175,'1_12'!A:O,15,0)</f>
        <v>25589.43</v>
      </c>
      <c r="BJ1175" s="73">
        <f t="shared" si="687"/>
        <v>-8956.2054831201531</v>
      </c>
      <c r="BK1175" s="50">
        <f t="shared" si="688"/>
        <v>7.8000332769790747E-3</v>
      </c>
    </row>
    <row r="1176" spans="1:63" x14ac:dyDescent="0.3">
      <c r="A1176" s="77" t="s">
        <v>1530</v>
      </c>
      <c r="B1176" s="77" t="s">
        <v>223</v>
      </c>
      <c r="C1176" s="77">
        <f>VLOOKUP(B1176,Площадь!D:E,2,0)</f>
        <v>83.9</v>
      </c>
      <c r="D1176" s="113"/>
      <c r="E1176">
        <v>31</v>
      </c>
      <c r="F1176">
        <v>28</v>
      </c>
      <c r="G1176">
        <v>31</v>
      </c>
      <c r="H1176">
        <v>30</v>
      </c>
      <c r="I1176">
        <v>31</v>
      </c>
      <c r="J1176">
        <v>30</v>
      </c>
      <c r="K1176">
        <v>31</v>
      </c>
      <c r="L1176">
        <v>31</v>
      </c>
      <c r="M1176">
        <v>30</v>
      </c>
      <c r="N1176">
        <v>31</v>
      </c>
      <c r="O1176">
        <v>30</v>
      </c>
      <c r="P1176">
        <v>31</v>
      </c>
      <c r="Q1176">
        <f t="shared" si="690"/>
        <v>365</v>
      </c>
      <c r="R1176" s="50">
        <f>VLOOKUP(B1176,'Общие показания'!A:H,8,0)</f>
        <v>0.46812297315919227</v>
      </c>
      <c r="S1176" s="50">
        <f>VLOOKUP(B1176,'Общие показания'!A:P,16,0)</f>
        <v>1.6488770268408039</v>
      </c>
      <c r="T1176" s="50">
        <f t="shared" si="657"/>
        <v>0</v>
      </c>
      <c r="U1176" s="50">
        <f t="shared" si="658"/>
        <v>0</v>
      </c>
      <c r="V1176" s="50">
        <f t="shared" si="659"/>
        <v>0</v>
      </c>
      <c r="W1176" s="50">
        <f t="shared" si="660"/>
        <v>0.46812297315919227</v>
      </c>
      <c r="X1176" s="50">
        <f t="shared" si="661"/>
        <v>0</v>
      </c>
      <c r="Y1176" s="50"/>
      <c r="Z1176" s="50"/>
      <c r="AA1176" s="50"/>
      <c r="AB1176" s="50"/>
      <c r="AC1176" s="50"/>
      <c r="AD1176" s="50">
        <f t="shared" si="662"/>
        <v>0.63911750468970252</v>
      </c>
      <c r="AE1176" s="50">
        <f t="shared" si="663"/>
        <v>0.44489754006807863</v>
      </c>
      <c r="AF1176" s="50">
        <f t="shared" si="664"/>
        <v>0.56486198208302285</v>
      </c>
      <c r="AG1176" s="50">
        <f t="shared" si="665"/>
        <v>0</v>
      </c>
      <c r="AI1176" s="50">
        <f t="shared" si="667"/>
        <v>0</v>
      </c>
      <c r="AJ1176" s="50">
        <f t="shared" si="668"/>
        <v>0</v>
      </c>
      <c r="AK1176" s="50">
        <f t="shared" si="669"/>
        <v>0</v>
      </c>
      <c r="AL1176" s="50">
        <f t="shared" si="670"/>
        <v>0.95011654044599125</v>
      </c>
      <c r="AR1176" s="50">
        <f t="shared" si="671"/>
        <v>1.2497479720152163</v>
      </c>
      <c r="AS1176" s="50">
        <f t="shared" si="672"/>
        <v>1.1185554598924505</v>
      </c>
      <c r="AT1176" s="50">
        <f t="shared" si="673"/>
        <v>1.5360523224496607</v>
      </c>
      <c r="AV1176" s="49">
        <f t="shared" si="674"/>
        <v>0</v>
      </c>
      <c r="AW1176" s="49">
        <f t="shared" si="675"/>
        <v>0</v>
      </c>
      <c r="AX1176" s="49">
        <f t="shared" si="676"/>
        <v>0</v>
      </c>
      <c r="AY1176" s="49">
        <f t="shared" si="677"/>
        <v>3807.0654207412108</v>
      </c>
      <c r="AZ1176" s="49">
        <f t="shared" si="678"/>
        <v>0</v>
      </c>
      <c r="BA1176" s="49">
        <f t="shared" si="679"/>
        <v>0</v>
      </c>
      <c r="BB1176" s="49">
        <f t="shared" si="680"/>
        <v>0</v>
      </c>
      <c r="BC1176" s="49">
        <f t="shared" si="681"/>
        <v>0</v>
      </c>
      <c r="BD1176" s="49">
        <f t="shared" si="682"/>
        <v>0</v>
      </c>
      <c r="BE1176" s="49">
        <f t="shared" si="683"/>
        <v>5070.3949310476155</v>
      </c>
      <c r="BF1176" s="49">
        <f t="shared" si="684"/>
        <v>4196.8706949740463</v>
      </c>
      <c r="BG1176" s="49">
        <f t="shared" si="685"/>
        <v>5639.6103225153547</v>
      </c>
      <c r="BH1176" s="72">
        <f t="shared" si="686"/>
        <v>18713.941369278225</v>
      </c>
      <c r="BI1176" s="49">
        <f>VLOOKUP(A1176,'1_12'!A:O,15,0)</f>
        <v>32431.32</v>
      </c>
      <c r="BJ1176" s="73">
        <f t="shared" si="687"/>
        <v>-13717.378630721774</v>
      </c>
      <c r="BK1176" s="50">
        <f t="shared" si="688"/>
        <v>6.9243864668288788E-3</v>
      </c>
    </row>
    <row r="1177" spans="1:63" x14ac:dyDescent="0.3">
      <c r="A1177" s="77" t="s">
        <v>2357</v>
      </c>
      <c r="B1177" s="77" t="s">
        <v>746</v>
      </c>
      <c r="C1177" s="77">
        <f>VLOOKUP(B1177,Площадь!D:E,2,0)</f>
        <v>75.8</v>
      </c>
      <c r="D1177" s="113"/>
      <c r="E1177">
        <v>31</v>
      </c>
      <c r="F1177">
        <v>28</v>
      </c>
      <c r="G1177">
        <v>2</v>
      </c>
      <c r="Q1177">
        <f t="shared" si="690"/>
        <v>61</v>
      </c>
      <c r="R1177" s="50">
        <f>VLOOKUP(B1177,'Общие показания'!A:H,8,0)</f>
        <v>0.42292874094716054</v>
      </c>
      <c r="S1177" s="50"/>
      <c r="T1177" s="50">
        <f t="shared" si="657"/>
        <v>0</v>
      </c>
      <c r="U1177" s="50">
        <f t="shared" si="658"/>
        <v>0</v>
      </c>
      <c r="V1177" s="50">
        <f t="shared" si="659"/>
        <v>0</v>
      </c>
      <c r="W1177" s="50">
        <f t="shared" si="660"/>
        <v>0</v>
      </c>
      <c r="X1177" s="50">
        <f t="shared" si="661"/>
        <v>-0.42292874094716054</v>
      </c>
      <c r="Y1177" s="50"/>
      <c r="Z1177" s="50"/>
      <c r="AA1177" s="50"/>
      <c r="AB1177" s="50"/>
      <c r="AC1177" s="50"/>
      <c r="AD1177" s="50">
        <f t="shared" si="662"/>
        <v>0</v>
      </c>
      <c r="AE1177" s="50">
        <f t="shared" si="663"/>
        <v>0</v>
      </c>
      <c r="AF1177" s="50">
        <f t="shared" si="664"/>
        <v>0</v>
      </c>
      <c r="AG1177" s="50">
        <f t="shared" si="665"/>
        <v>0</v>
      </c>
      <c r="AI1177" s="50">
        <f t="shared" si="667"/>
        <v>0</v>
      </c>
      <c r="AJ1177" s="50">
        <f t="shared" si="668"/>
        <v>0</v>
      </c>
      <c r="AK1177" s="50">
        <f t="shared" si="669"/>
        <v>0</v>
      </c>
      <c r="AL1177" s="50">
        <f t="shared" si="670"/>
        <v>0</v>
      </c>
      <c r="AR1177" s="50">
        <f t="shared" si="671"/>
        <v>0</v>
      </c>
      <c r="AS1177" s="50">
        <f t="shared" si="672"/>
        <v>0</v>
      </c>
      <c r="AT1177" s="50">
        <f t="shared" si="673"/>
        <v>0</v>
      </c>
      <c r="AV1177" s="49">
        <f t="shared" si="674"/>
        <v>0</v>
      </c>
      <c r="AW1177" s="49">
        <f t="shared" si="675"/>
        <v>0</v>
      </c>
      <c r="AX1177" s="49">
        <f t="shared" si="676"/>
        <v>0</v>
      </c>
      <c r="AY1177" s="49">
        <f t="shared" si="677"/>
        <v>0</v>
      </c>
      <c r="AZ1177" s="49">
        <f t="shared" si="678"/>
        <v>0</v>
      </c>
      <c r="BA1177" s="49">
        <f t="shared" si="679"/>
        <v>0</v>
      </c>
      <c r="BB1177" s="49">
        <f t="shared" si="680"/>
        <v>0</v>
      </c>
      <c r="BC1177" s="49">
        <f t="shared" si="681"/>
        <v>0</v>
      </c>
      <c r="BD1177" s="49">
        <f t="shared" si="682"/>
        <v>0</v>
      </c>
      <c r="BE1177" s="49">
        <f t="shared" si="683"/>
        <v>0</v>
      </c>
      <c r="BF1177" s="49">
        <f t="shared" si="684"/>
        <v>0</v>
      </c>
      <c r="BG1177" s="49">
        <f t="shared" si="685"/>
        <v>0</v>
      </c>
      <c r="BH1177" s="72">
        <f t="shared" si="686"/>
        <v>0</v>
      </c>
      <c r="BI1177" s="49">
        <f>VLOOKUP(A1177,'1_12'!A:O,15,0)</f>
        <v>0</v>
      </c>
      <c r="BJ1177" s="73">
        <f t="shared" si="687"/>
        <v>0</v>
      </c>
      <c r="BK1177" s="50">
        <f t="shared" si="688"/>
        <v>0</v>
      </c>
    </row>
    <row r="1178" spans="1:63" x14ac:dyDescent="0.3">
      <c r="A1178" s="77" t="s">
        <v>2595</v>
      </c>
      <c r="B1178" s="77" t="s">
        <v>746</v>
      </c>
      <c r="C1178" s="77">
        <f>VLOOKUP(B1178,Площадь!D:E,2,0)</f>
        <v>75.8</v>
      </c>
      <c r="D1178" s="113">
        <v>44988</v>
      </c>
      <c r="G1178">
        <f>31-G1177</f>
        <v>29</v>
      </c>
      <c r="H1178">
        <v>30</v>
      </c>
      <c r="I1178">
        <v>31</v>
      </c>
      <c r="J1178">
        <v>30</v>
      </c>
      <c r="K1178">
        <v>31</v>
      </c>
      <c r="L1178">
        <v>31</v>
      </c>
      <c r="M1178">
        <v>30</v>
      </c>
      <c r="N1178">
        <v>31</v>
      </c>
      <c r="O1178">
        <v>30</v>
      </c>
      <c r="P1178">
        <v>31</v>
      </c>
      <c r="Q1178">
        <f t="shared" si="690"/>
        <v>304</v>
      </c>
      <c r="R1178" s="50"/>
      <c r="S1178" s="50">
        <f>VLOOKUP(B1178,'Общие показания'!A:P,16,0)</f>
        <v>4.2040712590528386</v>
      </c>
      <c r="T1178" s="50">
        <f t="shared" si="657"/>
        <v>0</v>
      </c>
      <c r="U1178" s="50">
        <f t="shared" si="658"/>
        <v>0</v>
      </c>
      <c r="V1178" s="50">
        <f t="shared" si="659"/>
        <v>0</v>
      </c>
      <c r="W1178" s="50">
        <f>R1177*W$1/30*H1178</f>
        <v>0.42292874094716054</v>
      </c>
      <c r="X1178" s="50">
        <f t="shared" si="661"/>
        <v>0.42292874094716054</v>
      </c>
      <c r="Y1178" s="50"/>
      <c r="Z1178" s="50"/>
      <c r="AA1178" s="50"/>
      <c r="AB1178" s="50"/>
      <c r="AC1178" s="50"/>
      <c r="AD1178" s="50">
        <f t="shared" si="662"/>
        <v>1.6295305768020509</v>
      </c>
      <c r="AE1178" s="50">
        <f t="shared" si="663"/>
        <v>1.1343362367096039</v>
      </c>
      <c r="AF1178" s="50">
        <f t="shared" si="664"/>
        <v>1.440204445541184</v>
      </c>
      <c r="AG1178" s="50">
        <f t="shared" si="665"/>
        <v>0</v>
      </c>
      <c r="AI1178" s="50">
        <f t="shared" si="667"/>
        <v>0</v>
      </c>
      <c r="AJ1178" s="50">
        <f t="shared" si="668"/>
        <v>0</v>
      </c>
      <c r="AK1178" s="50">
        <f t="shared" si="669"/>
        <v>0</v>
      </c>
      <c r="AL1178" s="50">
        <f t="shared" si="670"/>
        <v>0.85838896025990619</v>
      </c>
      <c r="AR1178" s="50">
        <f t="shared" si="671"/>
        <v>1.1290929234654754</v>
      </c>
      <c r="AS1178" s="50">
        <f t="shared" si="672"/>
        <v>1.0105661961841208</v>
      </c>
      <c r="AT1178" s="50">
        <f t="shared" si="673"/>
        <v>1.3877564486493952</v>
      </c>
      <c r="AV1178" s="49">
        <f t="shared" si="674"/>
        <v>0</v>
      </c>
      <c r="AW1178" s="49">
        <f t="shared" si="675"/>
        <v>0</v>
      </c>
      <c r="AX1178" s="49">
        <f t="shared" si="676"/>
        <v>0</v>
      </c>
      <c r="AY1178" s="49">
        <f t="shared" si="677"/>
        <v>3439.5179844122017</v>
      </c>
      <c r="AZ1178" s="49">
        <f t="shared" si="678"/>
        <v>0</v>
      </c>
      <c r="BA1178" s="49">
        <f t="shared" si="679"/>
        <v>0</v>
      </c>
      <c r="BB1178" s="49">
        <f t="shared" si="680"/>
        <v>0</v>
      </c>
      <c r="BC1178" s="49">
        <f t="shared" si="681"/>
        <v>0</v>
      </c>
      <c r="BD1178" s="49">
        <f t="shared" si="682"/>
        <v>0</v>
      </c>
      <c r="BE1178" s="49">
        <f t="shared" si="683"/>
        <v>7405.1385791781368</v>
      </c>
      <c r="BF1178" s="49">
        <f t="shared" si="684"/>
        <v>5757.6902947625986</v>
      </c>
      <c r="BG1178" s="49">
        <f t="shared" si="685"/>
        <v>7591.265105929424</v>
      </c>
      <c r="BH1178" s="72">
        <f t="shared" si="686"/>
        <v>24193.611964282361</v>
      </c>
      <c r="BI1178" s="49">
        <f>VLOOKUP(A1178,'1_12'!A:O,15,0)</f>
        <v>29300.31</v>
      </c>
      <c r="BJ1178" s="73">
        <f t="shared" si="687"/>
        <v>-5106.6980357176399</v>
      </c>
      <c r="BK1178" s="50">
        <f t="shared" si="688"/>
        <v>9.9085362011421454E-3</v>
      </c>
    </row>
    <row r="1179" spans="1:63" x14ac:dyDescent="0.3">
      <c r="A1179" s="77" t="s">
        <v>2267</v>
      </c>
      <c r="B1179" s="77" t="s">
        <v>569</v>
      </c>
      <c r="C1179" s="77">
        <f>VLOOKUP(B1179,Площадь!D:E,2,0)</f>
        <v>40.200000000000003</v>
      </c>
      <c r="D1179" s="113"/>
      <c r="E1179">
        <v>31</v>
      </c>
      <c r="F1179">
        <v>26</v>
      </c>
      <c r="Q1179">
        <f t="shared" si="690"/>
        <v>57</v>
      </c>
      <c r="R1179" s="50">
        <f>VLOOKUP(B1179,'Общие показания'!A:H,8,0)</f>
        <v>0.22429730060786091</v>
      </c>
      <c r="S1179" s="50"/>
      <c r="T1179" s="50">
        <f t="shared" si="657"/>
        <v>0</v>
      </c>
      <c r="U1179" s="50">
        <f t="shared" si="658"/>
        <v>0</v>
      </c>
      <c r="V1179" s="50">
        <f t="shared" si="659"/>
        <v>0</v>
      </c>
      <c r="W1179" s="50">
        <f t="shared" si="660"/>
        <v>0</v>
      </c>
      <c r="X1179" s="50">
        <f t="shared" si="661"/>
        <v>-0.22429730060786091</v>
      </c>
      <c r="Y1179" s="50"/>
      <c r="Z1179" s="50"/>
      <c r="AA1179" s="50"/>
      <c r="AB1179" s="50"/>
      <c r="AC1179" s="50"/>
      <c r="AD1179" s="50">
        <f t="shared" si="662"/>
        <v>0</v>
      </c>
      <c r="AE1179" s="50">
        <f t="shared" si="663"/>
        <v>0</v>
      </c>
      <c r="AF1179" s="50">
        <f t="shared" si="664"/>
        <v>0</v>
      </c>
      <c r="AG1179" s="50">
        <f t="shared" si="665"/>
        <v>0</v>
      </c>
      <c r="AI1179" s="50">
        <f t="shared" si="667"/>
        <v>0</v>
      </c>
      <c r="AJ1179" s="50">
        <f t="shared" si="668"/>
        <v>0</v>
      </c>
      <c r="AK1179" s="50">
        <f t="shared" si="669"/>
        <v>0</v>
      </c>
      <c r="AL1179" s="50">
        <f t="shared" si="670"/>
        <v>0</v>
      </c>
      <c r="AR1179" s="50">
        <f t="shared" si="671"/>
        <v>0</v>
      </c>
      <c r="AS1179" s="50">
        <f t="shared" si="672"/>
        <v>0</v>
      </c>
      <c r="AT1179" s="50">
        <f t="shared" si="673"/>
        <v>0</v>
      </c>
      <c r="AV1179" s="49">
        <f t="shared" si="674"/>
        <v>0</v>
      </c>
      <c r="AW1179" s="49">
        <f t="shared" si="675"/>
        <v>0</v>
      </c>
      <c r="AX1179" s="49">
        <f t="shared" si="676"/>
        <v>0</v>
      </c>
      <c r="AY1179" s="49">
        <f t="shared" si="677"/>
        <v>0</v>
      </c>
      <c r="AZ1179" s="49">
        <f t="shared" si="678"/>
        <v>0</v>
      </c>
      <c r="BA1179" s="49">
        <f t="shared" si="679"/>
        <v>0</v>
      </c>
      <c r="BB1179" s="49">
        <f t="shared" si="680"/>
        <v>0</v>
      </c>
      <c r="BC1179" s="49">
        <f t="shared" si="681"/>
        <v>0</v>
      </c>
      <c r="BD1179" s="49">
        <f t="shared" si="682"/>
        <v>0</v>
      </c>
      <c r="BE1179" s="49">
        <f t="shared" si="683"/>
        <v>0</v>
      </c>
      <c r="BF1179" s="49">
        <f t="shared" si="684"/>
        <v>0</v>
      </c>
      <c r="BG1179" s="49">
        <f t="shared" si="685"/>
        <v>0</v>
      </c>
      <c r="BH1179" s="72">
        <f t="shared" si="686"/>
        <v>0</v>
      </c>
      <c r="BI1179" s="49">
        <f>VLOOKUP(A1179,'1_12'!A:O,15,0)</f>
        <v>0</v>
      </c>
      <c r="BJ1179" s="73">
        <f t="shared" si="687"/>
        <v>0</v>
      </c>
      <c r="BK1179" s="50">
        <f t="shared" si="688"/>
        <v>0</v>
      </c>
    </row>
    <row r="1180" spans="1:63" x14ac:dyDescent="0.3">
      <c r="A1180" s="77" t="s">
        <v>2457</v>
      </c>
      <c r="B1180" s="77" t="s">
        <v>569</v>
      </c>
      <c r="C1180" s="77">
        <f>VLOOKUP(B1180,Площадь!D:E,2,0)</f>
        <v>40.200000000000003</v>
      </c>
      <c r="D1180" s="113">
        <v>44984</v>
      </c>
      <c r="F1180">
        <f>28-F1179</f>
        <v>2</v>
      </c>
      <c r="G1180">
        <v>31</v>
      </c>
      <c r="H1180">
        <v>30</v>
      </c>
      <c r="I1180">
        <v>31</v>
      </c>
      <c r="J1180">
        <v>30</v>
      </c>
      <c r="K1180">
        <v>31</v>
      </c>
      <c r="L1180">
        <v>31</v>
      </c>
      <c r="M1180">
        <v>30</v>
      </c>
      <c r="N1180">
        <v>31</v>
      </c>
      <c r="O1180">
        <v>30</v>
      </c>
      <c r="P1180">
        <v>31</v>
      </c>
      <c r="Q1180">
        <f t="shared" si="690"/>
        <v>308</v>
      </c>
      <c r="R1180" s="50"/>
      <c r="S1180" s="50">
        <f>VLOOKUP(B1180,'Общие показания'!A:P,16,0)</f>
        <v>2.3187026993921389</v>
      </c>
      <c r="T1180" s="50">
        <f t="shared" si="657"/>
        <v>0</v>
      </c>
      <c r="U1180" s="50">
        <f t="shared" si="658"/>
        <v>0</v>
      </c>
      <c r="V1180" s="50">
        <f t="shared" si="659"/>
        <v>0</v>
      </c>
      <c r="W1180" s="50">
        <f>R1179*W$1/30*H1180</f>
        <v>0.22429730060786091</v>
      </c>
      <c r="X1180" s="50">
        <f t="shared" si="661"/>
        <v>0.22429730060786091</v>
      </c>
      <c r="Y1180" s="50"/>
      <c r="Z1180" s="50"/>
      <c r="AA1180" s="50"/>
      <c r="AB1180" s="50"/>
      <c r="AC1180" s="50"/>
      <c r="AD1180" s="50">
        <f t="shared" si="662"/>
        <v>0.89874712257474998</v>
      </c>
      <c r="AE1180" s="50">
        <f t="shared" si="663"/>
        <v>0.62562890398519322</v>
      </c>
      <c r="AF1180" s="50">
        <f t="shared" si="664"/>
        <v>0.79432667283219582</v>
      </c>
      <c r="AG1180" s="50">
        <f t="shared" si="665"/>
        <v>0</v>
      </c>
      <c r="AI1180" s="50">
        <f t="shared" si="667"/>
        <v>0</v>
      </c>
      <c r="AJ1180" s="50">
        <f t="shared" si="668"/>
        <v>0</v>
      </c>
      <c r="AK1180" s="50">
        <f t="shared" si="669"/>
        <v>0</v>
      </c>
      <c r="AL1180" s="50">
        <f t="shared" si="670"/>
        <v>0.45524058314575505</v>
      </c>
      <c r="AR1180" s="50">
        <f t="shared" si="671"/>
        <v>0.59880653724686173</v>
      </c>
      <c r="AS1180" s="50">
        <f t="shared" si="672"/>
        <v>0.5359467161820799</v>
      </c>
      <c r="AT1180" s="50">
        <f t="shared" si="673"/>
        <v>0.73598692923094589</v>
      </c>
      <c r="AV1180" s="49">
        <f t="shared" si="674"/>
        <v>0</v>
      </c>
      <c r="AW1180" s="49">
        <f t="shared" si="675"/>
        <v>0</v>
      </c>
      <c r="AX1180" s="49">
        <f t="shared" si="676"/>
        <v>0</v>
      </c>
      <c r="AY1180" s="49">
        <f t="shared" si="677"/>
        <v>1824.1243136328565</v>
      </c>
      <c r="AZ1180" s="49">
        <f t="shared" si="678"/>
        <v>0</v>
      </c>
      <c r="BA1180" s="49">
        <f t="shared" si="679"/>
        <v>0</v>
      </c>
      <c r="BB1180" s="49">
        <f t="shared" si="680"/>
        <v>0</v>
      </c>
      <c r="BC1180" s="49">
        <f t="shared" si="681"/>
        <v>0</v>
      </c>
      <c r="BD1180" s="49">
        <f t="shared" si="682"/>
        <v>0</v>
      </c>
      <c r="BE1180" s="49">
        <f t="shared" si="683"/>
        <v>4019.9731422787418</v>
      </c>
      <c r="BF1180" s="49">
        <f t="shared" si="684"/>
        <v>3118.0871317522215</v>
      </c>
      <c r="BG1180" s="49">
        <f t="shared" si="685"/>
        <v>4107.912620834215</v>
      </c>
      <c r="BH1180" s="72">
        <f t="shared" si="686"/>
        <v>13070.097208498035</v>
      </c>
      <c r="BI1180" s="49">
        <f>VLOOKUP(A1180,'1_12'!A:O,15,0)</f>
        <v>15539.22</v>
      </c>
      <c r="BJ1180" s="73">
        <f t="shared" si="687"/>
        <v>-2469.1227915019645</v>
      </c>
      <c r="BK1180" s="50">
        <f t="shared" si="688"/>
        <v>1.0093243710210701E-2</v>
      </c>
    </row>
    <row r="1181" spans="1:63" x14ac:dyDescent="0.3">
      <c r="A1181" s="77" t="s">
        <v>2115</v>
      </c>
      <c r="B1181" s="77" t="s">
        <v>683</v>
      </c>
      <c r="C1181" s="77">
        <f>VLOOKUP(B1181,Площадь!D:E,2,0)</f>
        <v>57.9</v>
      </c>
      <c r="D1181" s="113"/>
      <c r="E1181">
        <v>31</v>
      </c>
      <c r="F1181">
        <v>28</v>
      </c>
      <c r="G1181">
        <v>31</v>
      </c>
      <c r="H1181">
        <v>30</v>
      </c>
      <c r="I1181">
        <v>31</v>
      </c>
      <c r="J1181">
        <v>30</v>
      </c>
      <c r="K1181">
        <v>31</v>
      </c>
      <c r="L1181">
        <v>31</v>
      </c>
      <c r="M1181">
        <v>30</v>
      </c>
      <c r="N1181">
        <v>31</v>
      </c>
      <c r="O1181">
        <v>30</v>
      </c>
      <c r="P1181">
        <v>7</v>
      </c>
      <c r="Q1181">
        <f t="shared" si="690"/>
        <v>341</v>
      </c>
      <c r="R1181" s="50">
        <f>VLOOKUP(B1181,'Общие показания'!A:H,8,0)</f>
        <v>0.32305506729341155</v>
      </c>
      <c r="S1181" s="50"/>
      <c r="T1181" s="50">
        <f t="shared" si="657"/>
        <v>0</v>
      </c>
      <c r="U1181" s="50">
        <f t="shared" si="658"/>
        <v>0</v>
      </c>
      <c r="V1181" s="50">
        <f t="shared" si="659"/>
        <v>0</v>
      </c>
      <c r="W1181" s="50">
        <f t="shared" si="660"/>
        <v>0.32305506729341155</v>
      </c>
      <c r="X1181" s="50">
        <f t="shared" si="661"/>
        <v>0</v>
      </c>
      <c r="Y1181" s="50"/>
      <c r="Z1181" s="50"/>
      <c r="AA1181" s="50"/>
      <c r="AB1181" s="50"/>
      <c r="AC1181" s="50"/>
      <c r="AD1181" s="50">
        <f>(S1182*$AD$1)/31*N1181</f>
        <v>1.7050651218335438</v>
      </c>
      <c r="AE1181" s="50">
        <f>(S1182*$AE$1)/30*O1181</f>
        <v>1.1869167606791176</v>
      </c>
      <c r="AF1181" s="50">
        <f>(S1182*$AF$1)/31*P1181</f>
        <v>0.34028197907604835</v>
      </c>
      <c r="AG1181" s="50">
        <f t="shared" si="665"/>
        <v>-3.2322638615887098</v>
      </c>
      <c r="AI1181" s="50">
        <f t="shared" si="667"/>
        <v>0</v>
      </c>
      <c r="AJ1181" s="50">
        <f t="shared" si="668"/>
        <v>0</v>
      </c>
      <c r="AK1181" s="50">
        <f t="shared" si="669"/>
        <v>0</v>
      </c>
      <c r="AL1181" s="50">
        <f t="shared" si="670"/>
        <v>0.65568233244127405</v>
      </c>
      <c r="AR1181" s="50">
        <f t="shared" si="671"/>
        <v>0.86246016185555441</v>
      </c>
      <c r="AS1181" s="50">
        <f t="shared" si="672"/>
        <v>0.7719232553965778</v>
      </c>
      <c r="AT1181" s="50">
        <f t="shared" si="673"/>
        <v>0.23936406870269808</v>
      </c>
      <c r="AV1181" s="49">
        <f t="shared" si="674"/>
        <v>0</v>
      </c>
      <c r="AW1181" s="49">
        <f t="shared" si="675"/>
        <v>0</v>
      </c>
      <c r="AX1181" s="49">
        <f t="shared" si="676"/>
        <v>0</v>
      </c>
      <c r="AY1181" s="49">
        <f t="shared" si="677"/>
        <v>2627.2835263518004</v>
      </c>
      <c r="AZ1181" s="49">
        <f t="shared" si="678"/>
        <v>0</v>
      </c>
      <c r="BA1181" s="49">
        <f t="shared" si="679"/>
        <v>0</v>
      </c>
      <c r="BB1181" s="49">
        <f t="shared" si="680"/>
        <v>0</v>
      </c>
      <c r="BC1181" s="49">
        <f t="shared" si="681"/>
        <v>0</v>
      </c>
      <c r="BD1181" s="49">
        <f t="shared" si="682"/>
        <v>0</v>
      </c>
      <c r="BE1181" s="49">
        <f t="shared" si="683"/>
        <v>6892.1621705236685</v>
      </c>
      <c r="BF1181" s="49">
        <f t="shared" si="684"/>
        <v>5258.2317855529536</v>
      </c>
      <c r="BG1181" s="49">
        <f t="shared" si="685"/>
        <v>1555.9786648153558</v>
      </c>
      <c r="BH1181" s="72">
        <f t="shared" si="686"/>
        <v>16333.656147243779</v>
      </c>
      <c r="BI1181" s="49">
        <f>VLOOKUP(A1181,'1_12'!A:O,15,0)</f>
        <v>20455.850000000002</v>
      </c>
      <c r="BJ1181" s="73">
        <f t="shared" si="687"/>
        <v>-4122.1938527562234</v>
      </c>
      <c r="BK1181" s="50">
        <f t="shared" si="688"/>
        <v>8.7575543282645725E-3</v>
      </c>
    </row>
    <row r="1182" spans="1:63" x14ac:dyDescent="0.3">
      <c r="A1182" s="77" t="s">
        <v>2922</v>
      </c>
      <c r="B1182" s="77" t="s">
        <v>683</v>
      </c>
      <c r="C1182" s="77">
        <f>VLOOKUP(B1182,Площадь!D:E,2,0)</f>
        <v>57.9</v>
      </c>
      <c r="D1182" s="113">
        <v>45268</v>
      </c>
      <c r="P1182">
        <f>31-P1181</f>
        <v>24</v>
      </c>
      <c r="Q1182">
        <f t="shared" si="690"/>
        <v>24</v>
      </c>
      <c r="R1182" s="50"/>
      <c r="S1182" s="50">
        <f>VLOOKUP(B1182,'Общие показания'!A:P,16,0)</f>
        <v>4.3989449327065895</v>
      </c>
      <c r="T1182" s="50">
        <f t="shared" si="657"/>
        <v>0</v>
      </c>
      <c r="U1182" s="50">
        <f t="shared" si="658"/>
        <v>0</v>
      </c>
      <c r="V1182" s="50">
        <f t="shared" si="659"/>
        <v>0</v>
      </c>
      <c r="W1182" s="50">
        <f t="shared" si="660"/>
        <v>0</v>
      </c>
      <c r="X1182" s="50">
        <f t="shared" si="661"/>
        <v>0</v>
      </c>
      <c r="Y1182" s="50"/>
      <c r="Z1182" s="50"/>
      <c r="AA1182" s="50"/>
      <c r="AB1182" s="50"/>
      <c r="AC1182" s="50"/>
      <c r="AD1182" s="50">
        <f t="shared" si="662"/>
        <v>0</v>
      </c>
      <c r="AE1182" s="50">
        <f t="shared" si="663"/>
        <v>0</v>
      </c>
      <c r="AF1182" s="50">
        <f t="shared" si="664"/>
        <v>1.1666810711178801</v>
      </c>
      <c r="AG1182" s="50">
        <f t="shared" si="665"/>
        <v>3.2322638615887094</v>
      </c>
      <c r="AI1182" s="50">
        <f t="shared" si="667"/>
        <v>0</v>
      </c>
      <c r="AJ1182" s="50">
        <f t="shared" si="668"/>
        <v>0</v>
      </c>
      <c r="AK1182" s="50">
        <f t="shared" si="669"/>
        <v>0</v>
      </c>
      <c r="AL1182" s="50">
        <f t="shared" si="670"/>
        <v>0</v>
      </c>
      <c r="AR1182" s="50">
        <f t="shared" si="671"/>
        <v>0</v>
      </c>
      <c r="AS1182" s="50">
        <f t="shared" si="672"/>
        <v>0</v>
      </c>
      <c r="AT1182" s="50">
        <f t="shared" si="673"/>
        <v>0.82067680698067913</v>
      </c>
      <c r="AV1182" s="49">
        <f t="shared" si="674"/>
        <v>0</v>
      </c>
      <c r="AW1182" s="49">
        <f t="shared" si="675"/>
        <v>0</v>
      </c>
      <c r="AX1182" s="49">
        <f t="shared" si="676"/>
        <v>0</v>
      </c>
      <c r="AY1182" s="49">
        <f t="shared" si="677"/>
        <v>0</v>
      </c>
      <c r="AZ1182" s="49">
        <f t="shared" si="678"/>
        <v>0</v>
      </c>
      <c r="BA1182" s="49">
        <f t="shared" si="679"/>
        <v>0</v>
      </c>
      <c r="BB1182" s="49">
        <f t="shared" si="680"/>
        <v>0</v>
      </c>
      <c r="BC1182" s="49">
        <f t="shared" si="681"/>
        <v>0</v>
      </c>
      <c r="BD1182" s="49">
        <f t="shared" si="682"/>
        <v>0</v>
      </c>
      <c r="BE1182" s="49">
        <f t="shared" si="683"/>
        <v>0</v>
      </c>
      <c r="BF1182" s="49">
        <f t="shared" si="684"/>
        <v>0</v>
      </c>
      <c r="BG1182" s="49">
        <f t="shared" si="685"/>
        <v>5334.7839936526489</v>
      </c>
      <c r="BH1182" s="72">
        <f t="shared" si="686"/>
        <v>5334.7839936526489</v>
      </c>
      <c r="BI1182" s="49">
        <f>VLOOKUP(A1182,'1_12'!A:O,15,0)</f>
        <v>1925.26</v>
      </c>
      <c r="BJ1182" s="73">
        <f t="shared" si="687"/>
        <v>3409.5239936526486</v>
      </c>
      <c r="BK1182" s="50">
        <f t="shared" si="688"/>
        <v>2.8603308550641323E-3</v>
      </c>
    </row>
    <row r="1183" spans="1:63" x14ac:dyDescent="0.3">
      <c r="A1183" s="77" t="s">
        <v>2441</v>
      </c>
      <c r="B1183" s="77" t="s">
        <v>714</v>
      </c>
      <c r="C1183" s="77">
        <f>VLOOKUP(B1183,Площадь!D:E,2,0)</f>
        <v>65.099999999999994</v>
      </c>
      <c r="D1183" s="113"/>
      <c r="E1183">
        <v>31</v>
      </c>
      <c r="F1183">
        <v>28</v>
      </c>
      <c r="G1183">
        <v>31</v>
      </c>
      <c r="H1183">
        <v>30</v>
      </c>
      <c r="I1183">
        <v>31</v>
      </c>
      <c r="J1183">
        <v>30</v>
      </c>
      <c r="K1183">
        <v>31</v>
      </c>
      <c r="L1183">
        <v>31</v>
      </c>
      <c r="M1183">
        <v>30</v>
      </c>
      <c r="N1183">
        <v>31</v>
      </c>
      <c r="O1183">
        <v>30</v>
      </c>
      <c r="P1183">
        <v>31</v>
      </c>
      <c r="Q1183">
        <f t="shared" ref="Q1183:Q1186" si="691">SUM(E1183:P1183)</f>
        <v>365</v>
      </c>
      <c r="R1183" s="50">
        <f>VLOOKUP(B1183,'Общие показания'!A:H,8,0)</f>
        <v>0.36322771814855082</v>
      </c>
      <c r="S1183" s="50">
        <f>VLOOKUP(B1183,'Общие показания'!A:P,16,0)</f>
        <v>3.4917722818514498</v>
      </c>
      <c r="T1183" s="50">
        <f t="shared" si="657"/>
        <v>0</v>
      </c>
      <c r="U1183" s="50">
        <f t="shared" si="658"/>
        <v>0</v>
      </c>
      <c r="V1183" s="50">
        <f t="shared" si="659"/>
        <v>0</v>
      </c>
      <c r="W1183" s="50">
        <f t="shared" si="660"/>
        <v>0.36322771814855082</v>
      </c>
      <c r="X1183" s="50">
        <f t="shared" si="661"/>
        <v>0</v>
      </c>
      <c r="Y1183" s="50"/>
      <c r="Z1183" s="50"/>
      <c r="AA1183" s="50"/>
      <c r="AB1183" s="50"/>
      <c r="AC1183" s="50"/>
      <c r="AD1183" s="50">
        <f t="shared" si="662"/>
        <v>1.3534379771166702</v>
      </c>
      <c r="AE1183" s="50">
        <f t="shared" si="663"/>
        <v>0.94214478908110677</v>
      </c>
      <c r="AF1183" s="50">
        <f t="shared" si="664"/>
        <v>1.196189515653673</v>
      </c>
      <c r="AG1183" s="50">
        <f t="shared" si="665"/>
        <v>0</v>
      </c>
      <c r="AI1183" s="50">
        <f t="shared" si="667"/>
        <v>0</v>
      </c>
      <c r="AJ1183" s="50">
        <f t="shared" si="668"/>
        <v>0</v>
      </c>
      <c r="AK1183" s="50">
        <f t="shared" si="669"/>
        <v>0</v>
      </c>
      <c r="AL1183" s="50">
        <f t="shared" si="670"/>
        <v>0.73721795927334943</v>
      </c>
      <c r="AR1183" s="50">
        <f t="shared" si="671"/>
        <v>0.96970909389976845</v>
      </c>
      <c r="AS1183" s="50">
        <f t="shared" si="672"/>
        <v>0.86791371202620393</v>
      </c>
      <c r="AT1183" s="50">
        <f t="shared" si="673"/>
        <v>1.1918594301725016</v>
      </c>
      <c r="AV1183" s="49">
        <f t="shared" si="674"/>
        <v>0</v>
      </c>
      <c r="AW1183" s="49">
        <f t="shared" si="675"/>
        <v>0</v>
      </c>
      <c r="AX1183" s="49">
        <f t="shared" si="676"/>
        <v>0</v>
      </c>
      <c r="AY1183" s="49">
        <f t="shared" si="677"/>
        <v>2953.9923586442524</v>
      </c>
      <c r="AZ1183" s="49">
        <f t="shared" si="678"/>
        <v>0</v>
      </c>
      <c r="BA1183" s="49">
        <f t="shared" si="679"/>
        <v>0</v>
      </c>
      <c r="BB1183" s="49">
        <f t="shared" si="680"/>
        <v>0</v>
      </c>
      <c r="BC1183" s="49">
        <f t="shared" si="681"/>
        <v>0</v>
      </c>
      <c r="BD1183" s="49">
        <f t="shared" si="682"/>
        <v>0</v>
      </c>
      <c r="BE1183" s="49">
        <f t="shared" si="683"/>
        <v>6236.1630715536876</v>
      </c>
      <c r="BF1183" s="49">
        <f t="shared" si="684"/>
        <v>4858.8486380324211</v>
      </c>
      <c r="BG1183" s="49">
        <f t="shared" si="685"/>
        <v>6410.3830682179505</v>
      </c>
      <c r="BH1183" s="72">
        <f t="shared" si="686"/>
        <v>20459.387136448313</v>
      </c>
      <c r="BI1183" s="49">
        <f>VLOOKUP(A1183,'1_12'!A:O,15,0)</f>
        <v>25164.269999999997</v>
      </c>
      <c r="BJ1183" s="73">
        <f t="shared" si="687"/>
        <v>-4704.8828635516838</v>
      </c>
      <c r="BK1183" s="50">
        <f t="shared" si="688"/>
        <v>9.7564006597181587E-3</v>
      </c>
    </row>
    <row r="1184" spans="1:63" x14ac:dyDescent="0.3">
      <c r="A1184" s="77" t="s">
        <v>2361</v>
      </c>
      <c r="B1184" s="77" t="s">
        <v>1206</v>
      </c>
      <c r="C1184" s="77">
        <f>VLOOKUP(B1184,Площадь!D:E,2,0)</f>
        <v>74.900000000000006</v>
      </c>
      <c r="D1184" s="113"/>
      <c r="E1184">
        <v>31</v>
      </c>
      <c r="F1184">
        <v>28</v>
      </c>
      <c r="G1184">
        <v>31</v>
      </c>
      <c r="H1184">
        <v>30</v>
      </c>
      <c r="I1184">
        <v>31</v>
      </c>
      <c r="J1184">
        <v>30</v>
      </c>
      <c r="K1184">
        <v>31</v>
      </c>
      <c r="L1184">
        <v>31</v>
      </c>
      <c r="M1184">
        <v>30</v>
      </c>
      <c r="N1184">
        <v>31</v>
      </c>
      <c r="O1184">
        <v>30</v>
      </c>
      <c r="P1184">
        <v>31</v>
      </c>
      <c r="Q1184">
        <f t="shared" si="691"/>
        <v>365</v>
      </c>
      <c r="R1184" s="50">
        <f>VLOOKUP(B1184,'Общие показания'!A:H,8,0)</f>
        <v>1.782</v>
      </c>
      <c r="S1184" s="50">
        <f>VLOOKUP(B1184,'Общие показания'!A:P,16,0)</f>
        <v>0</v>
      </c>
      <c r="T1184" s="50">
        <f t="shared" si="657"/>
        <v>0</v>
      </c>
      <c r="U1184" s="50">
        <f t="shared" si="658"/>
        <v>0</v>
      </c>
      <c r="V1184" s="50">
        <f t="shared" si="659"/>
        <v>0</v>
      </c>
      <c r="W1184" s="50">
        <f t="shared" si="660"/>
        <v>1.782</v>
      </c>
      <c r="X1184" s="50">
        <f t="shared" si="661"/>
        <v>0</v>
      </c>
      <c r="Y1184" s="50"/>
      <c r="Z1184" s="50"/>
      <c r="AA1184" s="50"/>
      <c r="AB1184" s="50"/>
      <c r="AC1184" s="50"/>
      <c r="AD1184" s="50">
        <f t="shared" si="662"/>
        <v>0</v>
      </c>
      <c r="AE1184" s="50">
        <f t="shared" si="663"/>
        <v>0</v>
      </c>
      <c r="AF1184" s="50">
        <f t="shared" si="664"/>
        <v>0</v>
      </c>
      <c r="AG1184" s="50">
        <f t="shared" si="665"/>
        <v>0</v>
      </c>
      <c r="AI1184" s="50">
        <f t="shared" si="667"/>
        <v>0</v>
      </c>
      <c r="AJ1184" s="50">
        <f t="shared" si="668"/>
        <v>0</v>
      </c>
      <c r="AK1184" s="50">
        <f t="shared" si="669"/>
        <v>0</v>
      </c>
      <c r="AL1184" s="50">
        <f t="shared" si="670"/>
        <v>0.84819700690589683</v>
      </c>
      <c r="AR1184" s="50">
        <f t="shared" si="671"/>
        <v>1.1156868069599488</v>
      </c>
      <c r="AS1184" s="50">
        <f t="shared" si="672"/>
        <v>0.99856738910541776</v>
      </c>
      <c r="AT1184" s="50">
        <f t="shared" si="673"/>
        <v>1.3712791293382549</v>
      </c>
      <c r="AV1184" s="49">
        <f t="shared" si="674"/>
        <v>0</v>
      </c>
      <c r="AW1184" s="49">
        <f t="shared" si="675"/>
        <v>0</v>
      </c>
      <c r="AX1184" s="49">
        <f t="shared" si="676"/>
        <v>0</v>
      </c>
      <c r="AY1184" s="49">
        <f t="shared" si="677"/>
        <v>7060.3956374579138</v>
      </c>
      <c r="AZ1184" s="49">
        <f t="shared" si="678"/>
        <v>0</v>
      </c>
      <c r="BA1184" s="49">
        <f t="shared" si="679"/>
        <v>0</v>
      </c>
      <c r="BB1184" s="49">
        <f t="shared" si="680"/>
        <v>0</v>
      </c>
      <c r="BC1184" s="49">
        <f t="shared" si="681"/>
        <v>0</v>
      </c>
      <c r="BD1184" s="49">
        <f t="shared" si="682"/>
        <v>0</v>
      </c>
      <c r="BE1184" s="49">
        <f t="shared" si="683"/>
        <v>2994.9050371310082</v>
      </c>
      <c r="BF1184" s="49">
        <f t="shared" si="684"/>
        <v>2680.5143566190195</v>
      </c>
      <c r="BG1184" s="49">
        <f t="shared" si="685"/>
        <v>3681.0068436304382</v>
      </c>
      <c r="BH1184" s="72">
        <f t="shared" si="686"/>
        <v>16416.821874838381</v>
      </c>
      <c r="BI1184" s="49">
        <f>VLOOKUP(A1184,'1_12'!A:O,15,0)</f>
        <v>28952.459999999995</v>
      </c>
      <c r="BJ1184" s="73">
        <f t="shared" si="687"/>
        <v>-12535.638125161615</v>
      </c>
      <c r="BK1184" s="50">
        <f t="shared" si="688"/>
        <v>6.8043283626051604E-3</v>
      </c>
    </row>
    <row r="1185" spans="1:63" x14ac:dyDescent="0.3">
      <c r="A1185" s="77" t="s">
        <v>2345</v>
      </c>
      <c r="B1185" s="77" t="s">
        <v>963</v>
      </c>
      <c r="C1185" s="77">
        <f>VLOOKUP(B1185,Площадь!D:E,2,0)</f>
        <v>40.200000000000003</v>
      </c>
      <c r="D1185" s="113"/>
      <c r="E1185">
        <v>31</v>
      </c>
      <c r="F1185">
        <v>28</v>
      </c>
      <c r="G1185">
        <v>31</v>
      </c>
      <c r="H1185">
        <v>30</v>
      </c>
      <c r="I1185">
        <v>31</v>
      </c>
      <c r="J1185">
        <v>30</v>
      </c>
      <c r="K1185">
        <v>16</v>
      </c>
      <c r="Q1185">
        <f t="shared" si="691"/>
        <v>197</v>
      </c>
      <c r="R1185" s="50">
        <f>VLOOKUP(B1185,'Общие показания'!A:H,8,0)</f>
        <v>0.22429730060786091</v>
      </c>
      <c r="S1185" s="50"/>
      <c r="T1185" s="50">
        <f t="shared" si="657"/>
        <v>0</v>
      </c>
      <c r="U1185" s="50">
        <f t="shared" si="658"/>
        <v>0</v>
      </c>
      <c r="V1185" s="50">
        <f t="shared" si="659"/>
        <v>0</v>
      </c>
      <c r="W1185" s="50">
        <f t="shared" si="660"/>
        <v>0.22429730060786091</v>
      </c>
      <c r="X1185" s="50">
        <f t="shared" si="661"/>
        <v>0</v>
      </c>
      <c r="Y1185" s="50"/>
      <c r="Z1185" s="50"/>
      <c r="AA1185" s="50"/>
      <c r="AB1185" s="50"/>
      <c r="AC1185" s="50"/>
      <c r="AD1185" s="50">
        <f t="shared" si="662"/>
        <v>0</v>
      </c>
      <c r="AE1185" s="50">
        <f t="shared" si="663"/>
        <v>0</v>
      </c>
      <c r="AF1185" s="50">
        <f t="shared" si="664"/>
        <v>0</v>
      </c>
      <c r="AG1185" s="50">
        <f t="shared" si="665"/>
        <v>0</v>
      </c>
      <c r="AI1185" s="50">
        <f t="shared" si="667"/>
        <v>0</v>
      </c>
      <c r="AJ1185" s="50">
        <f t="shared" si="668"/>
        <v>0</v>
      </c>
      <c r="AK1185" s="50">
        <f t="shared" si="669"/>
        <v>0</v>
      </c>
      <c r="AL1185" s="50">
        <f t="shared" si="670"/>
        <v>0.45524058314575505</v>
      </c>
      <c r="AR1185" s="50">
        <f t="shared" si="671"/>
        <v>0</v>
      </c>
      <c r="AS1185" s="50">
        <f t="shared" si="672"/>
        <v>0</v>
      </c>
      <c r="AT1185" s="50">
        <f t="shared" si="673"/>
        <v>0</v>
      </c>
      <c r="AV1185" s="49">
        <f t="shared" si="674"/>
        <v>0</v>
      </c>
      <c r="AW1185" s="49">
        <f t="shared" si="675"/>
        <v>0</v>
      </c>
      <c r="AX1185" s="49">
        <f t="shared" si="676"/>
        <v>0</v>
      </c>
      <c r="AY1185" s="49">
        <f t="shared" si="677"/>
        <v>1824.1243136328565</v>
      </c>
      <c r="AZ1185" s="49">
        <f t="shared" si="678"/>
        <v>0</v>
      </c>
      <c r="BA1185" s="49">
        <f t="shared" si="679"/>
        <v>0</v>
      </c>
      <c r="BB1185" s="49">
        <f t="shared" si="680"/>
        <v>0</v>
      </c>
      <c r="BC1185" s="49">
        <f t="shared" si="681"/>
        <v>0</v>
      </c>
      <c r="BD1185" s="49">
        <f t="shared" si="682"/>
        <v>0</v>
      </c>
      <c r="BE1185" s="49">
        <f t="shared" si="683"/>
        <v>0</v>
      </c>
      <c r="BF1185" s="49">
        <f t="shared" si="684"/>
        <v>0</v>
      </c>
      <c r="BG1185" s="49">
        <f t="shared" si="685"/>
        <v>0</v>
      </c>
      <c r="BH1185" s="72">
        <f t="shared" si="686"/>
        <v>1824.1243136328565</v>
      </c>
      <c r="BI1185" s="49">
        <f>VLOOKUP(A1185,'1_12'!A:O,15,0)</f>
        <v>6070.95</v>
      </c>
      <c r="BJ1185" s="73">
        <f t="shared" si="687"/>
        <v>-4246.8256863671431</v>
      </c>
      <c r="BK1185" s="50">
        <f t="shared" si="688"/>
        <v>1.4086606213798006E-3</v>
      </c>
    </row>
    <row r="1186" spans="1:63" x14ac:dyDescent="0.3">
      <c r="A1186" s="77" t="s">
        <v>2856</v>
      </c>
      <c r="B1186" s="77" t="s">
        <v>963</v>
      </c>
      <c r="C1186" s="77">
        <f>VLOOKUP(B1186,Площадь!D:E,2,0)</f>
        <v>40.200000000000003</v>
      </c>
      <c r="D1186" s="113">
        <v>45124</v>
      </c>
      <c r="K1186">
        <f>31-K1185</f>
        <v>15</v>
      </c>
      <c r="L1186">
        <v>31</v>
      </c>
      <c r="M1186">
        <v>30</v>
      </c>
      <c r="N1186">
        <v>31</v>
      </c>
      <c r="O1186">
        <v>30</v>
      </c>
      <c r="P1186">
        <v>31</v>
      </c>
      <c r="Q1186">
        <f t="shared" si="691"/>
        <v>168</v>
      </c>
      <c r="R1186" s="50"/>
      <c r="S1186" s="50">
        <f>VLOOKUP(B1186,'Общие показания'!A:P,16,0)</f>
        <v>1.5777026993921393</v>
      </c>
      <c r="T1186" s="50">
        <f t="shared" si="657"/>
        <v>0</v>
      </c>
      <c r="U1186" s="50">
        <f t="shared" si="658"/>
        <v>0</v>
      </c>
      <c r="V1186" s="50">
        <f t="shared" si="659"/>
        <v>0</v>
      </c>
      <c r="W1186" s="50">
        <f t="shared" si="660"/>
        <v>0</v>
      </c>
      <c r="X1186" s="50">
        <f t="shared" si="661"/>
        <v>0</v>
      </c>
      <c r="Y1186" s="50"/>
      <c r="Z1186" s="50"/>
      <c r="AA1186" s="50"/>
      <c r="AB1186" s="50"/>
      <c r="AC1186" s="50"/>
      <c r="AD1186" s="50">
        <f t="shared" si="662"/>
        <v>0.61152978418873016</v>
      </c>
      <c r="AE1186" s="50">
        <f t="shared" si="663"/>
        <v>0.42569338919299454</v>
      </c>
      <c r="AF1186" s="50">
        <f t="shared" si="664"/>
        <v>0.5404795260104146</v>
      </c>
      <c r="AG1186" s="50">
        <f t="shared" si="665"/>
        <v>0</v>
      </c>
      <c r="AI1186" s="50">
        <f t="shared" si="667"/>
        <v>0</v>
      </c>
      <c r="AJ1186" s="50">
        <f t="shared" si="668"/>
        <v>0</v>
      </c>
      <c r="AK1186" s="50">
        <f t="shared" si="669"/>
        <v>0</v>
      </c>
      <c r="AL1186" s="50">
        <f t="shared" si="670"/>
        <v>0</v>
      </c>
      <c r="AR1186" s="50">
        <f t="shared" si="671"/>
        <v>0.59880653724686173</v>
      </c>
      <c r="AS1186" s="50">
        <f t="shared" si="672"/>
        <v>0.5359467161820799</v>
      </c>
      <c r="AT1186" s="50">
        <f t="shared" si="673"/>
        <v>0.73598692923094589</v>
      </c>
      <c r="AV1186" s="49">
        <f t="shared" si="674"/>
        <v>0</v>
      </c>
      <c r="AW1186" s="49">
        <f t="shared" si="675"/>
        <v>0</v>
      </c>
      <c r="AX1186" s="49">
        <f t="shared" si="676"/>
        <v>0</v>
      </c>
      <c r="AY1186" s="49">
        <f t="shared" si="677"/>
        <v>0</v>
      </c>
      <c r="AZ1186" s="49">
        <f t="shared" si="678"/>
        <v>0</v>
      </c>
      <c r="BA1186" s="49">
        <f t="shared" si="679"/>
        <v>0</v>
      </c>
      <c r="BB1186" s="49">
        <f t="shared" si="680"/>
        <v>0</v>
      </c>
      <c r="BC1186" s="49">
        <f t="shared" si="681"/>
        <v>0</v>
      </c>
      <c r="BD1186" s="49">
        <f t="shared" si="682"/>
        <v>0</v>
      </c>
      <c r="BE1186" s="49">
        <f t="shared" si="683"/>
        <v>3248.9784078088451</v>
      </c>
      <c r="BF1186" s="49">
        <f t="shared" si="684"/>
        <v>2581.3882332646349</v>
      </c>
      <c r="BG1186" s="49">
        <f t="shared" si="685"/>
        <v>3426.4954937916987</v>
      </c>
      <c r="BH1186" s="72">
        <f t="shared" si="686"/>
        <v>9256.8621348651795</v>
      </c>
      <c r="BI1186" s="49">
        <f>VLOOKUP(A1186,'1_12'!A:O,15,0)</f>
        <v>9468.2799999999988</v>
      </c>
      <c r="BJ1186" s="73">
        <f t="shared" si="687"/>
        <v>-211.41786513481929</v>
      </c>
      <c r="BK1186" s="50">
        <f t="shared" si="688"/>
        <v>7.148513437089608E-3</v>
      </c>
    </row>
    <row r="1187" spans="1:63" x14ac:dyDescent="0.3">
      <c r="A1187" s="77" t="s">
        <v>2271</v>
      </c>
      <c r="B1187" s="77" t="s">
        <v>964</v>
      </c>
      <c r="C1187" s="77">
        <f>VLOOKUP(B1187,Площадь!D:E,2,0)</f>
        <v>57.9</v>
      </c>
      <c r="D1187" s="113"/>
      <c r="E1187">
        <v>31</v>
      </c>
      <c r="F1187">
        <v>28</v>
      </c>
      <c r="G1187">
        <v>31</v>
      </c>
      <c r="H1187">
        <v>30</v>
      </c>
      <c r="I1187">
        <v>31</v>
      </c>
      <c r="J1187">
        <v>30</v>
      </c>
      <c r="K1187">
        <v>31</v>
      </c>
      <c r="L1187">
        <v>31</v>
      </c>
      <c r="M1187">
        <v>30</v>
      </c>
      <c r="N1187">
        <v>31</v>
      </c>
      <c r="O1187">
        <v>30</v>
      </c>
      <c r="P1187">
        <v>31</v>
      </c>
      <c r="Q1187">
        <f t="shared" ref="Q1187:Q1193" si="692">SUM(E1187:P1187)</f>
        <v>365</v>
      </c>
      <c r="R1187" s="50">
        <f>VLOOKUP(B1187,'Общие показания'!A:H,8,0)</f>
        <v>0.32305506729341155</v>
      </c>
      <c r="S1187" s="50">
        <f>VLOOKUP(B1187,'Общие показания'!A:P,16,0)</f>
        <v>0</v>
      </c>
      <c r="T1187" s="50">
        <f t="shared" si="657"/>
        <v>0</v>
      </c>
      <c r="U1187" s="50">
        <f t="shared" si="658"/>
        <v>0</v>
      </c>
      <c r="V1187" s="50">
        <f t="shared" si="659"/>
        <v>0</v>
      </c>
      <c r="W1187" s="50">
        <f t="shared" si="660"/>
        <v>0.32305506729341155</v>
      </c>
      <c r="X1187" s="50">
        <f t="shared" si="661"/>
        <v>0</v>
      </c>
      <c r="Y1187" s="50"/>
      <c r="Z1187" s="50"/>
      <c r="AA1187" s="50"/>
      <c r="AB1187" s="50"/>
      <c r="AC1187" s="50"/>
      <c r="AD1187" s="50">
        <f t="shared" si="662"/>
        <v>0</v>
      </c>
      <c r="AE1187" s="50">
        <f t="shared" si="663"/>
        <v>0</v>
      </c>
      <c r="AF1187" s="50">
        <f t="shared" si="664"/>
        <v>0</v>
      </c>
      <c r="AG1187" s="50">
        <f t="shared" si="665"/>
        <v>0</v>
      </c>
      <c r="AI1187" s="50">
        <f t="shared" si="667"/>
        <v>0</v>
      </c>
      <c r="AJ1187" s="50">
        <f t="shared" si="668"/>
        <v>0</v>
      </c>
      <c r="AK1187" s="50">
        <f t="shared" si="669"/>
        <v>0</v>
      </c>
      <c r="AL1187" s="50">
        <f t="shared" si="670"/>
        <v>0.65568233244127405</v>
      </c>
      <c r="AR1187" s="50">
        <f t="shared" si="671"/>
        <v>0.86246016185555441</v>
      </c>
      <c r="AS1187" s="50">
        <f t="shared" si="672"/>
        <v>0.7719232553965778</v>
      </c>
      <c r="AT1187" s="50">
        <f t="shared" si="673"/>
        <v>1.0600408756833772</v>
      </c>
      <c r="AV1187" s="49">
        <f t="shared" si="674"/>
        <v>0</v>
      </c>
      <c r="AW1187" s="49">
        <f t="shared" si="675"/>
        <v>0</v>
      </c>
      <c r="AX1187" s="49">
        <f t="shared" si="676"/>
        <v>0</v>
      </c>
      <c r="AY1187" s="49">
        <f t="shared" si="677"/>
        <v>2627.2835263518004</v>
      </c>
      <c r="AZ1187" s="49">
        <f t="shared" si="678"/>
        <v>0</v>
      </c>
      <c r="BA1187" s="49">
        <f t="shared" si="679"/>
        <v>0</v>
      </c>
      <c r="BB1187" s="49">
        <f t="shared" si="680"/>
        <v>0</v>
      </c>
      <c r="BC1187" s="49">
        <f t="shared" si="681"/>
        <v>0</v>
      </c>
      <c r="BD1187" s="49">
        <f t="shared" si="682"/>
        <v>0</v>
      </c>
      <c r="BE1187" s="49">
        <f t="shared" si="683"/>
        <v>2315.153560078576</v>
      </c>
      <c r="BF1187" s="49">
        <f t="shared" si="684"/>
        <v>2072.1199098563575</v>
      </c>
      <c r="BG1187" s="49">
        <f t="shared" si="685"/>
        <v>2845.5313250494305</v>
      </c>
      <c r="BH1187" s="72">
        <f t="shared" si="686"/>
        <v>9860.0883213361649</v>
      </c>
      <c r="BI1187" s="49">
        <f>VLOOKUP(A1187,'1_12'!A:O,15,0)</f>
        <v>22381.110000000004</v>
      </c>
      <c r="BJ1187" s="73">
        <f t="shared" si="687"/>
        <v>-12521.021678663839</v>
      </c>
      <c r="BK1187" s="50">
        <f t="shared" si="688"/>
        <v>5.2866460746548577E-3</v>
      </c>
    </row>
    <row r="1188" spans="1:63" x14ac:dyDescent="0.3">
      <c r="A1188" s="77" t="s">
        <v>1507</v>
      </c>
      <c r="B1188" s="77" t="s">
        <v>649</v>
      </c>
      <c r="C1188" s="77">
        <f>VLOOKUP(B1188,Площадь!D:E,2,0)</f>
        <v>65.099999999999994</v>
      </c>
      <c r="D1188" s="113"/>
      <c r="E1188">
        <v>31</v>
      </c>
      <c r="F1188">
        <v>28</v>
      </c>
      <c r="G1188">
        <v>31</v>
      </c>
      <c r="H1188">
        <v>30</v>
      </c>
      <c r="I1188">
        <v>31</v>
      </c>
      <c r="J1188">
        <v>30</v>
      </c>
      <c r="K1188">
        <v>31</v>
      </c>
      <c r="L1188">
        <v>31</v>
      </c>
      <c r="M1188">
        <v>30</v>
      </c>
      <c r="N1188">
        <v>31</v>
      </c>
      <c r="O1188">
        <v>30</v>
      </c>
      <c r="P1188">
        <v>31</v>
      </c>
      <c r="Q1188">
        <f t="shared" si="692"/>
        <v>365</v>
      </c>
      <c r="R1188" s="50">
        <f>VLOOKUP(B1188,'Общие показания'!A:H,8,0)</f>
        <v>0.36322771814855082</v>
      </c>
      <c r="S1188" s="50">
        <f>VLOOKUP(B1188,'Общие показания'!A:P,16,0)</f>
        <v>0</v>
      </c>
      <c r="T1188" s="50">
        <f t="shared" si="657"/>
        <v>0</v>
      </c>
      <c r="U1188" s="50">
        <f t="shared" si="658"/>
        <v>0</v>
      </c>
      <c r="V1188" s="50">
        <f t="shared" si="659"/>
        <v>0</v>
      </c>
      <c r="W1188" s="50">
        <f t="shared" si="660"/>
        <v>0.36322771814855082</v>
      </c>
      <c r="X1188" s="50">
        <f t="shared" si="661"/>
        <v>0</v>
      </c>
      <c r="Y1188" s="50"/>
      <c r="Z1188" s="50"/>
      <c r="AA1188" s="50"/>
      <c r="AB1188" s="50"/>
      <c r="AC1188" s="50"/>
      <c r="AD1188" s="50">
        <f t="shared" si="662"/>
        <v>0</v>
      </c>
      <c r="AE1188" s="50">
        <f t="shared" si="663"/>
        <v>0</v>
      </c>
      <c r="AF1188" s="50">
        <f t="shared" si="664"/>
        <v>0</v>
      </c>
      <c r="AG1188" s="50">
        <f t="shared" si="665"/>
        <v>0</v>
      </c>
      <c r="AI1188" s="50">
        <f t="shared" si="667"/>
        <v>0</v>
      </c>
      <c r="AJ1188" s="50">
        <f t="shared" si="668"/>
        <v>0</v>
      </c>
      <c r="AK1188" s="50">
        <f t="shared" si="669"/>
        <v>0</v>
      </c>
      <c r="AL1188" s="50">
        <f t="shared" si="670"/>
        <v>0.73721795927334943</v>
      </c>
      <c r="AR1188" s="50">
        <f t="shared" si="671"/>
        <v>0.96970909389976845</v>
      </c>
      <c r="AS1188" s="50">
        <f t="shared" si="672"/>
        <v>0.86791371202620393</v>
      </c>
      <c r="AT1188" s="50">
        <f t="shared" si="673"/>
        <v>1.1918594301725016</v>
      </c>
      <c r="AV1188" s="49">
        <f t="shared" si="674"/>
        <v>0</v>
      </c>
      <c r="AW1188" s="49">
        <f t="shared" si="675"/>
        <v>0</v>
      </c>
      <c r="AX1188" s="49">
        <f t="shared" si="676"/>
        <v>0</v>
      </c>
      <c r="AY1188" s="49">
        <f t="shared" si="677"/>
        <v>2953.9923586442524</v>
      </c>
      <c r="AZ1188" s="49">
        <f t="shared" si="678"/>
        <v>0</v>
      </c>
      <c r="BA1188" s="49">
        <f t="shared" si="679"/>
        <v>0</v>
      </c>
      <c r="BB1188" s="49">
        <f t="shared" si="680"/>
        <v>0</v>
      </c>
      <c r="BC1188" s="49">
        <f t="shared" si="681"/>
        <v>0</v>
      </c>
      <c r="BD1188" s="49">
        <f t="shared" si="682"/>
        <v>0</v>
      </c>
      <c r="BE1188" s="49">
        <f t="shared" si="683"/>
        <v>2603.0483033007827</v>
      </c>
      <c r="BF1188" s="49">
        <f t="shared" si="684"/>
        <v>2329.7928520146611</v>
      </c>
      <c r="BG1188" s="49">
        <f t="shared" si="685"/>
        <v>3199.3797799778567</v>
      </c>
      <c r="BH1188" s="72">
        <f t="shared" si="686"/>
        <v>11086.213293937553</v>
      </c>
      <c r="BI1188" s="49">
        <f>VLOOKUP(A1188,'1_12'!A:O,15,0)</f>
        <v>25164.269999999997</v>
      </c>
      <c r="BJ1188" s="73">
        <f t="shared" si="687"/>
        <v>-14078.056706062443</v>
      </c>
      <c r="BK1188" s="50">
        <f t="shared" si="688"/>
        <v>5.2866460746548577E-3</v>
      </c>
    </row>
    <row r="1189" spans="1:63" x14ac:dyDescent="0.3">
      <c r="A1189" s="77" t="s">
        <v>2339</v>
      </c>
      <c r="B1189" s="77" t="s">
        <v>1049</v>
      </c>
      <c r="C1189" s="77">
        <f>VLOOKUP(B1189,Площадь!D:E,2,0)</f>
        <v>74.900000000000006</v>
      </c>
      <c r="D1189" s="113"/>
      <c r="E1189">
        <v>31</v>
      </c>
      <c r="F1189">
        <v>28</v>
      </c>
      <c r="G1189">
        <v>31</v>
      </c>
      <c r="H1189">
        <v>30</v>
      </c>
      <c r="I1189">
        <v>31</v>
      </c>
      <c r="J1189">
        <v>30</v>
      </c>
      <c r="K1189">
        <v>31</v>
      </c>
      <c r="L1189">
        <v>31</v>
      </c>
      <c r="M1189">
        <v>30</v>
      </c>
      <c r="N1189">
        <v>31</v>
      </c>
      <c r="O1189">
        <v>30</v>
      </c>
      <c r="P1189">
        <v>31</v>
      </c>
      <c r="Q1189">
        <f t="shared" si="692"/>
        <v>365</v>
      </c>
      <c r="R1189" s="50">
        <f>VLOOKUP(B1189,'Общие показания'!A:H,8,0)</f>
        <v>0</v>
      </c>
      <c r="S1189" s="50">
        <f>VLOOKUP(B1189,'Общие показания'!A:P,16,0)</f>
        <v>0</v>
      </c>
      <c r="T1189" s="50">
        <f t="shared" si="657"/>
        <v>0</v>
      </c>
      <c r="U1189" s="50">
        <f t="shared" si="658"/>
        <v>0</v>
      </c>
      <c r="V1189" s="50">
        <f t="shared" si="659"/>
        <v>0</v>
      </c>
      <c r="W1189" s="50">
        <f t="shared" si="660"/>
        <v>0</v>
      </c>
      <c r="X1189" s="50">
        <f t="shared" si="661"/>
        <v>0</v>
      </c>
      <c r="Y1189" s="50"/>
      <c r="Z1189" s="50"/>
      <c r="AA1189" s="50"/>
      <c r="AB1189" s="50"/>
      <c r="AC1189" s="50"/>
      <c r="AD1189" s="50">
        <f t="shared" si="662"/>
        <v>0</v>
      </c>
      <c r="AE1189" s="50">
        <f t="shared" si="663"/>
        <v>0</v>
      </c>
      <c r="AF1189" s="50">
        <f t="shared" si="664"/>
        <v>0</v>
      </c>
      <c r="AG1189" s="50">
        <f t="shared" si="665"/>
        <v>0</v>
      </c>
      <c r="AI1189" s="50">
        <f t="shared" si="667"/>
        <v>0</v>
      </c>
      <c r="AJ1189" s="50">
        <f t="shared" si="668"/>
        <v>0</v>
      </c>
      <c r="AK1189" s="50">
        <f t="shared" si="669"/>
        <v>0</v>
      </c>
      <c r="AL1189" s="50">
        <f t="shared" si="670"/>
        <v>0.84819700690589683</v>
      </c>
      <c r="AR1189" s="50">
        <f t="shared" si="671"/>
        <v>1.1156868069599488</v>
      </c>
      <c r="AS1189" s="50">
        <f t="shared" si="672"/>
        <v>0.99856738910541776</v>
      </c>
      <c r="AT1189" s="50">
        <f t="shared" si="673"/>
        <v>1.3712791293382549</v>
      </c>
      <c r="AV1189" s="49">
        <f t="shared" si="674"/>
        <v>0</v>
      </c>
      <c r="AW1189" s="49">
        <f t="shared" si="675"/>
        <v>0</v>
      </c>
      <c r="AX1189" s="49">
        <f t="shared" si="676"/>
        <v>0</v>
      </c>
      <c r="AY1189" s="49">
        <f t="shared" si="677"/>
        <v>2276.8661174579133</v>
      </c>
      <c r="AZ1189" s="49">
        <f t="shared" si="678"/>
        <v>0</v>
      </c>
      <c r="BA1189" s="49">
        <f t="shared" si="679"/>
        <v>0</v>
      </c>
      <c r="BB1189" s="49">
        <f t="shared" si="680"/>
        <v>0</v>
      </c>
      <c r="BC1189" s="49">
        <f t="shared" si="681"/>
        <v>0</v>
      </c>
      <c r="BD1189" s="49">
        <f t="shared" si="682"/>
        <v>0</v>
      </c>
      <c r="BE1189" s="49">
        <f t="shared" si="683"/>
        <v>2994.9050371310082</v>
      </c>
      <c r="BF1189" s="49">
        <f t="shared" si="684"/>
        <v>2680.5143566190195</v>
      </c>
      <c r="BG1189" s="49">
        <f t="shared" si="685"/>
        <v>3681.0068436304382</v>
      </c>
      <c r="BH1189" s="72">
        <f t="shared" si="686"/>
        <v>11633.292354838381</v>
      </c>
      <c r="BI1189" s="49">
        <f>VLOOKUP(A1189,'1_12'!A:O,15,0)</f>
        <v>28952.459999999995</v>
      </c>
      <c r="BJ1189" s="73">
        <f t="shared" si="687"/>
        <v>-17319.167645161615</v>
      </c>
      <c r="BK1189" s="50">
        <f t="shared" si="688"/>
        <v>4.8216848379055606E-3</v>
      </c>
    </row>
    <row r="1190" spans="1:63" x14ac:dyDescent="0.3">
      <c r="A1190" s="77" t="s">
        <v>2222</v>
      </c>
      <c r="B1190" s="77" t="s">
        <v>716</v>
      </c>
      <c r="C1190" s="77">
        <f>VLOOKUP(B1190,Площадь!D:E,2,0)</f>
        <v>40.200000000000003</v>
      </c>
      <c r="D1190" s="113"/>
      <c r="E1190">
        <v>31</v>
      </c>
      <c r="F1190">
        <v>28</v>
      </c>
      <c r="G1190">
        <v>31</v>
      </c>
      <c r="H1190">
        <v>30</v>
      </c>
      <c r="I1190">
        <v>31</v>
      </c>
      <c r="J1190">
        <v>30</v>
      </c>
      <c r="K1190">
        <v>31</v>
      </c>
      <c r="L1190">
        <v>31</v>
      </c>
      <c r="M1190">
        <v>30</v>
      </c>
      <c r="N1190">
        <v>31</v>
      </c>
      <c r="O1190">
        <v>30</v>
      </c>
      <c r="P1190">
        <v>31</v>
      </c>
      <c r="Q1190">
        <f t="shared" si="692"/>
        <v>365</v>
      </c>
      <c r="R1190" s="50">
        <f>VLOOKUP(B1190,'Общие показания'!A:H,8,0)</f>
        <v>0.22429730060786091</v>
      </c>
      <c r="S1190" s="50">
        <f>VLOOKUP(B1190,'Общие показания'!A:P,16,0)</f>
        <v>1.7177026993921398</v>
      </c>
      <c r="T1190" s="50">
        <f t="shared" si="657"/>
        <v>0</v>
      </c>
      <c r="U1190" s="50">
        <f t="shared" si="658"/>
        <v>0</v>
      </c>
      <c r="V1190" s="50">
        <f t="shared" si="659"/>
        <v>0</v>
      </c>
      <c r="W1190" s="50">
        <f t="shared" si="660"/>
        <v>0.22429730060786091</v>
      </c>
      <c r="X1190" s="50">
        <f t="shared" si="661"/>
        <v>0</v>
      </c>
      <c r="Y1190" s="50"/>
      <c r="Z1190" s="50"/>
      <c r="AA1190" s="50"/>
      <c r="AB1190" s="50"/>
      <c r="AC1190" s="50"/>
      <c r="AD1190" s="50">
        <f t="shared" si="662"/>
        <v>0.66579486836422674</v>
      </c>
      <c r="AE1190" s="50">
        <f t="shared" si="663"/>
        <v>0.4634679803818042</v>
      </c>
      <c r="AF1190" s="50">
        <f t="shared" si="664"/>
        <v>0.58843985064610893</v>
      </c>
      <c r="AG1190" s="50">
        <f t="shared" si="665"/>
        <v>0</v>
      </c>
      <c r="AI1190" s="50">
        <f t="shared" si="667"/>
        <v>0</v>
      </c>
      <c r="AJ1190" s="50">
        <f t="shared" si="668"/>
        <v>0</v>
      </c>
      <c r="AK1190" s="50">
        <f t="shared" si="669"/>
        <v>0</v>
      </c>
      <c r="AL1190" s="50">
        <f t="shared" si="670"/>
        <v>0.45524058314575505</v>
      </c>
      <c r="AR1190" s="50">
        <f t="shared" si="671"/>
        <v>0.59880653724686173</v>
      </c>
      <c r="AS1190" s="50">
        <f t="shared" si="672"/>
        <v>0.5359467161820799</v>
      </c>
      <c r="AT1190" s="50">
        <f t="shared" si="673"/>
        <v>0.73598692923094589</v>
      </c>
      <c r="AV1190" s="49">
        <f t="shared" si="674"/>
        <v>0</v>
      </c>
      <c r="AW1190" s="49">
        <f t="shared" si="675"/>
        <v>0</v>
      </c>
      <c r="AX1190" s="49">
        <f t="shared" si="676"/>
        <v>0</v>
      </c>
      <c r="AY1190" s="49">
        <f t="shared" si="677"/>
        <v>1824.1243136328565</v>
      </c>
      <c r="AZ1190" s="49">
        <f t="shared" si="678"/>
        <v>0</v>
      </c>
      <c r="BA1190" s="49">
        <f t="shared" si="679"/>
        <v>0</v>
      </c>
      <c r="BB1190" s="49">
        <f t="shared" si="680"/>
        <v>0</v>
      </c>
      <c r="BC1190" s="49">
        <f t="shared" si="681"/>
        <v>0</v>
      </c>
      <c r="BD1190" s="49">
        <f t="shared" si="682"/>
        <v>0</v>
      </c>
      <c r="BE1190" s="49">
        <f t="shared" si="683"/>
        <v>3394.6454291661821</v>
      </c>
      <c r="BF1190" s="49">
        <f t="shared" si="684"/>
        <v>2682.7888348682282</v>
      </c>
      <c r="BG1190" s="49">
        <f t="shared" si="685"/>
        <v>3555.2382708307709</v>
      </c>
      <c r="BH1190" s="72">
        <f t="shared" si="686"/>
        <v>11456.796848498037</v>
      </c>
      <c r="BI1190" s="49">
        <f>VLOOKUP(A1190,'1_12'!A:O,15,0)</f>
        <v>15539.22</v>
      </c>
      <c r="BJ1190" s="73">
        <f t="shared" si="687"/>
        <v>-4082.4231515019619</v>
      </c>
      <c r="BK1190" s="50">
        <f t="shared" si="688"/>
        <v>8.8473896471924617E-3</v>
      </c>
    </row>
    <row r="1191" spans="1:63" x14ac:dyDescent="0.3">
      <c r="A1191" s="77" t="s">
        <v>2442</v>
      </c>
      <c r="B1191" s="77" t="s">
        <v>351</v>
      </c>
      <c r="C1191" s="77">
        <f>VLOOKUP(B1191,Площадь!D:E,2,0)</f>
        <v>80.7</v>
      </c>
      <c r="D1191" s="113"/>
      <c r="E1191">
        <v>31</v>
      </c>
      <c r="F1191">
        <v>28</v>
      </c>
      <c r="G1191">
        <v>31</v>
      </c>
      <c r="H1191">
        <v>30</v>
      </c>
      <c r="I1191">
        <v>31</v>
      </c>
      <c r="J1191">
        <v>30</v>
      </c>
      <c r="K1191">
        <v>31</v>
      </c>
      <c r="L1191">
        <v>31</v>
      </c>
      <c r="M1191">
        <v>30</v>
      </c>
      <c r="N1191">
        <v>31</v>
      </c>
      <c r="O1191">
        <v>30</v>
      </c>
      <c r="P1191">
        <v>31</v>
      </c>
      <c r="Q1191">
        <f t="shared" si="692"/>
        <v>365</v>
      </c>
      <c r="R1191" s="50">
        <f>VLOOKUP(B1191,'Общие показания'!A:H,8,0)</f>
        <v>0.45026846166801926</v>
      </c>
      <c r="S1191" s="50">
        <f>VLOOKUP(B1191,'Общие показания'!A:P,16,0)</f>
        <v>3.5227315383319784</v>
      </c>
      <c r="T1191" s="50">
        <f t="shared" si="657"/>
        <v>0</v>
      </c>
      <c r="U1191" s="50">
        <f t="shared" si="658"/>
        <v>0</v>
      </c>
      <c r="V1191" s="50">
        <f t="shared" si="659"/>
        <v>0</v>
      </c>
      <c r="W1191" s="50">
        <f t="shared" si="660"/>
        <v>0.45026846166801926</v>
      </c>
      <c r="X1191" s="50">
        <f t="shared" si="661"/>
        <v>0</v>
      </c>
      <c r="Y1191" s="50"/>
      <c r="Z1191" s="50"/>
      <c r="AA1191" s="50"/>
      <c r="AB1191" s="50"/>
      <c r="AC1191" s="50"/>
      <c r="AD1191" s="50">
        <f t="shared" si="662"/>
        <v>1.3654380246804321</v>
      </c>
      <c r="AE1191" s="50">
        <f t="shared" si="663"/>
        <v>0.9504981694886887</v>
      </c>
      <c r="AF1191" s="50">
        <f t="shared" si="664"/>
        <v>1.2067953441628576</v>
      </c>
      <c r="AG1191" s="50">
        <f t="shared" si="665"/>
        <v>0</v>
      </c>
      <c r="AI1191" s="50">
        <f t="shared" si="667"/>
        <v>0</v>
      </c>
      <c r="AJ1191" s="50">
        <f t="shared" si="668"/>
        <v>0</v>
      </c>
      <c r="AK1191" s="50">
        <f t="shared" si="669"/>
        <v>0</v>
      </c>
      <c r="AL1191" s="50">
        <f t="shared" si="670"/>
        <v>0.91387848407617989</v>
      </c>
      <c r="AR1191" s="50">
        <f t="shared" si="671"/>
        <v>1.2020817799955656</v>
      </c>
      <c r="AS1191" s="50">
        <f t="shared" si="672"/>
        <v>1.0758930347237277</v>
      </c>
      <c r="AT1191" s="50">
        <f t="shared" si="673"/>
        <v>1.4774662982322719</v>
      </c>
      <c r="AV1191" s="49">
        <f t="shared" si="674"/>
        <v>0</v>
      </c>
      <c r="AW1191" s="49">
        <f t="shared" si="675"/>
        <v>0</v>
      </c>
      <c r="AX1191" s="49">
        <f t="shared" si="676"/>
        <v>0</v>
      </c>
      <c r="AY1191" s="49">
        <f t="shared" si="677"/>
        <v>3661.8614952778989</v>
      </c>
      <c r="AZ1191" s="49">
        <f t="shared" si="678"/>
        <v>0</v>
      </c>
      <c r="BA1191" s="49">
        <f t="shared" si="679"/>
        <v>0</v>
      </c>
      <c r="BB1191" s="49">
        <f t="shared" si="680"/>
        <v>0</v>
      </c>
      <c r="BC1191" s="49">
        <f t="shared" si="681"/>
        <v>0</v>
      </c>
      <c r="BD1191" s="49">
        <f t="shared" si="682"/>
        <v>0</v>
      </c>
      <c r="BE1191" s="49">
        <f t="shared" si="683"/>
        <v>6892.1474628800615</v>
      </c>
      <c r="BF1191" s="49">
        <f t="shared" si="684"/>
        <v>5439.5634929396419</v>
      </c>
      <c r="BG1191" s="49">
        <f t="shared" si="685"/>
        <v>7205.5245823797895</v>
      </c>
      <c r="BH1191" s="72">
        <f t="shared" si="686"/>
        <v>23199.097033477392</v>
      </c>
      <c r="BI1191" s="49">
        <f>VLOOKUP(A1191,'1_12'!A:O,15,0)</f>
        <v>31194.449999999997</v>
      </c>
      <c r="BJ1191" s="73">
        <f t="shared" si="687"/>
        <v>-7995.3529665226051</v>
      </c>
      <c r="BK1191" s="50">
        <f t="shared" si="688"/>
        <v>8.924328373634596E-3</v>
      </c>
    </row>
    <row r="1192" spans="1:63" x14ac:dyDescent="0.3">
      <c r="A1192" s="77" t="s">
        <v>2410</v>
      </c>
      <c r="B1192" s="77" t="s">
        <v>729</v>
      </c>
      <c r="C1192" s="77">
        <f>VLOOKUP(B1192,Площадь!D:E,2,0)</f>
        <v>57.9</v>
      </c>
      <c r="D1192" s="113"/>
      <c r="E1192">
        <v>31</v>
      </c>
      <c r="F1192">
        <v>28</v>
      </c>
      <c r="G1192">
        <v>31</v>
      </c>
      <c r="H1192">
        <v>30</v>
      </c>
      <c r="I1192">
        <v>31</v>
      </c>
      <c r="J1192">
        <v>30</v>
      </c>
      <c r="K1192">
        <v>31</v>
      </c>
      <c r="L1192">
        <v>31</v>
      </c>
      <c r="M1192">
        <v>0</v>
      </c>
      <c r="Q1192">
        <f t="shared" si="692"/>
        <v>243</v>
      </c>
      <c r="R1192" s="50">
        <f>VLOOKUP(B1192,'Общие показания'!A:H,8,0)</f>
        <v>0.32305506729341155</v>
      </c>
      <c r="S1192" s="50"/>
      <c r="T1192" s="50">
        <f t="shared" si="657"/>
        <v>0</v>
      </c>
      <c r="U1192" s="50">
        <f t="shared" si="658"/>
        <v>0</v>
      </c>
      <c r="V1192" s="50">
        <f t="shared" si="659"/>
        <v>0</v>
      </c>
      <c r="W1192" s="50">
        <f t="shared" si="660"/>
        <v>0.32305506729341155</v>
      </c>
      <c r="X1192" s="50">
        <f t="shared" si="661"/>
        <v>0</v>
      </c>
      <c r="Y1192" s="50"/>
      <c r="Z1192" s="50"/>
      <c r="AA1192" s="50"/>
      <c r="AB1192" s="50"/>
      <c r="AC1192" s="50"/>
      <c r="AD1192" s="50">
        <f t="shared" si="662"/>
        <v>0</v>
      </c>
      <c r="AE1192" s="50">
        <f t="shared" si="663"/>
        <v>0</v>
      </c>
      <c r="AF1192" s="50">
        <f t="shared" si="664"/>
        <v>0</v>
      </c>
      <c r="AG1192" s="50">
        <f t="shared" si="665"/>
        <v>0</v>
      </c>
      <c r="AI1192" s="50">
        <f t="shared" si="667"/>
        <v>0</v>
      </c>
      <c r="AJ1192" s="50">
        <f t="shared" si="668"/>
        <v>0</v>
      </c>
      <c r="AK1192" s="50">
        <f t="shared" si="669"/>
        <v>0</v>
      </c>
      <c r="AL1192" s="50">
        <f t="shared" si="670"/>
        <v>0.65568233244127405</v>
      </c>
      <c r="AR1192" s="50">
        <f t="shared" si="671"/>
        <v>0</v>
      </c>
      <c r="AS1192" s="50">
        <f t="shared" si="672"/>
        <v>0</v>
      </c>
      <c r="AT1192" s="50">
        <f t="shared" si="673"/>
        <v>0</v>
      </c>
      <c r="AV1192" s="49">
        <f t="shared" si="674"/>
        <v>0</v>
      </c>
      <c r="AW1192" s="49">
        <f t="shared" si="675"/>
        <v>0</v>
      </c>
      <c r="AX1192" s="49">
        <f t="shared" si="676"/>
        <v>0</v>
      </c>
      <c r="AY1192" s="49">
        <f t="shared" si="677"/>
        <v>2627.2835263518004</v>
      </c>
      <c r="AZ1192" s="49">
        <f t="shared" si="678"/>
        <v>0</v>
      </c>
      <c r="BA1192" s="49">
        <f t="shared" si="679"/>
        <v>0</v>
      </c>
      <c r="BB1192" s="49">
        <f t="shared" si="680"/>
        <v>0</v>
      </c>
      <c r="BC1192" s="49">
        <f t="shared" si="681"/>
        <v>0</v>
      </c>
      <c r="BD1192" s="49">
        <f t="shared" si="682"/>
        <v>0</v>
      </c>
      <c r="BE1192" s="49">
        <f t="shared" si="683"/>
        <v>0</v>
      </c>
      <c r="BF1192" s="49">
        <f t="shared" si="684"/>
        <v>0</v>
      </c>
      <c r="BG1192" s="49">
        <f t="shared" si="685"/>
        <v>0</v>
      </c>
      <c r="BH1192" s="72">
        <f t="shared" si="686"/>
        <v>2627.2835263518004</v>
      </c>
      <c r="BI1192" s="49">
        <f>VLOOKUP(A1192,'1_12'!A:O,15,0)</f>
        <v>12433.95</v>
      </c>
      <c r="BJ1192" s="73">
        <f t="shared" si="687"/>
        <v>-9806.6664736481998</v>
      </c>
      <c r="BK1192" s="50">
        <f t="shared" si="688"/>
        <v>1.4086606213798006E-3</v>
      </c>
    </row>
    <row r="1193" spans="1:63" x14ac:dyDescent="0.3">
      <c r="A1193" s="77" t="s">
        <v>2902</v>
      </c>
      <c r="B1193" s="77" t="s">
        <v>729</v>
      </c>
      <c r="C1193" s="77">
        <f>VLOOKUP(B1193,Площадь!D:E,2,0)</f>
        <v>57.9</v>
      </c>
      <c r="D1193" s="113">
        <v>45170</v>
      </c>
      <c r="M1193">
        <f>30-M1192</f>
        <v>30</v>
      </c>
      <c r="N1193">
        <v>31</v>
      </c>
      <c r="O1193">
        <v>30</v>
      </c>
      <c r="P1193">
        <v>31</v>
      </c>
      <c r="Q1193">
        <f t="shared" si="692"/>
        <v>122</v>
      </c>
      <c r="R1193" s="50"/>
      <c r="S1193" s="50">
        <f>VLOOKUP(B1193,'Общие показания'!A:P,16,0)</f>
        <v>3.3259449327065891</v>
      </c>
      <c r="T1193" s="50">
        <f t="shared" si="657"/>
        <v>0</v>
      </c>
      <c r="U1193" s="50">
        <f t="shared" si="658"/>
        <v>0</v>
      </c>
      <c r="V1193" s="50">
        <f t="shared" si="659"/>
        <v>0</v>
      </c>
      <c r="W1193" s="50">
        <f t="shared" si="660"/>
        <v>0</v>
      </c>
      <c r="X1193" s="50">
        <f t="shared" si="661"/>
        <v>0</v>
      </c>
      <c r="Y1193" s="50"/>
      <c r="Z1193" s="50"/>
      <c r="AA1193" s="50"/>
      <c r="AB1193" s="50"/>
      <c r="AC1193" s="50"/>
      <c r="AD1193" s="50">
        <f t="shared" si="662"/>
        <v>1.2891620124027754</v>
      </c>
      <c r="AE1193" s="50">
        <f t="shared" si="663"/>
        <v>0.89740150106774186</v>
      </c>
      <c r="AF1193" s="50">
        <f t="shared" si="664"/>
        <v>1.1393814192360721</v>
      </c>
      <c r="AG1193" s="50">
        <f t="shared" si="665"/>
        <v>0</v>
      </c>
      <c r="AI1193" s="50">
        <f t="shared" si="667"/>
        <v>0</v>
      </c>
      <c r="AJ1193" s="50">
        <f t="shared" si="668"/>
        <v>0</v>
      </c>
      <c r="AK1193" s="50">
        <f t="shared" si="669"/>
        <v>0</v>
      </c>
      <c r="AL1193" s="50">
        <f t="shared" si="670"/>
        <v>0</v>
      </c>
      <c r="AR1193" s="50">
        <f t="shared" si="671"/>
        <v>0.86246016185555441</v>
      </c>
      <c r="AS1193" s="50">
        <f t="shared" si="672"/>
        <v>0.7719232553965778</v>
      </c>
      <c r="AT1193" s="50">
        <f t="shared" si="673"/>
        <v>1.0600408756833772</v>
      </c>
      <c r="AV1193" s="49">
        <f t="shared" si="674"/>
        <v>0</v>
      </c>
      <c r="AW1193" s="49">
        <f t="shared" si="675"/>
        <v>0</v>
      </c>
      <c r="AX1193" s="49">
        <f t="shared" si="676"/>
        <v>0</v>
      </c>
      <c r="AY1193" s="49">
        <f t="shared" si="677"/>
        <v>0</v>
      </c>
      <c r="AZ1193" s="49">
        <f t="shared" si="678"/>
        <v>0</v>
      </c>
      <c r="BA1193" s="49">
        <f t="shared" si="679"/>
        <v>0</v>
      </c>
      <c r="BB1193" s="49">
        <f t="shared" si="680"/>
        <v>0</v>
      </c>
      <c r="BC1193" s="49">
        <f t="shared" si="681"/>
        <v>0</v>
      </c>
      <c r="BD1193" s="49">
        <f t="shared" si="682"/>
        <v>0</v>
      </c>
      <c r="BE1193" s="49">
        <f t="shared" si="683"/>
        <v>5775.7284996920898</v>
      </c>
      <c r="BF1193" s="49">
        <f t="shared" si="684"/>
        <v>4481.0686032625617</v>
      </c>
      <c r="BG1193" s="49">
        <f t="shared" si="685"/>
        <v>5904.041231589973</v>
      </c>
      <c r="BH1193" s="72">
        <f t="shared" si="686"/>
        <v>16160.838334544624</v>
      </c>
      <c r="BI1193" s="49">
        <f>VLOOKUP(A1193,'1_12'!A:O,15,0)</f>
        <v>9947.16</v>
      </c>
      <c r="BJ1193" s="73">
        <f t="shared" si="687"/>
        <v>6213.6783345446238</v>
      </c>
      <c r="BK1193" s="50">
        <f t="shared" si="688"/>
        <v>8.6648952585522427E-3</v>
      </c>
    </row>
    <row r="1194" spans="1:63" x14ac:dyDescent="0.3">
      <c r="A1194" s="77" t="s">
        <v>2372</v>
      </c>
      <c r="B1194" s="77" t="s">
        <v>1226</v>
      </c>
      <c r="C1194" s="77">
        <f>VLOOKUP(B1194,Площадь!D:E,2,0)</f>
        <v>65.099999999999994</v>
      </c>
      <c r="D1194" s="113"/>
      <c r="E1194">
        <v>31</v>
      </c>
      <c r="F1194">
        <v>28</v>
      </c>
      <c r="G1194">
        <v>31</v>
      </c>
      <c r="H1194">
        <v>30</v>
      </c>
      <c r="I1194">
        <v>31</v>
      </c>
      <c r="J1194">
        <v>30</v>
      </c>
      <c r="K1194">
        <v>31</v>
      </c>
      <c r="L1194">
        <v>31</v>
      </c>
      <c r="M1194">
        <v>30</v>
      </c>
      <c r="N1194">
        <v>31</v>
      </c>
      <c r="O1194">
        <v>30</v>
      </c>
      <c r="P1194">
        <v>31</v>
      </c>
      <c r="Q1194">
        <f t="shared" ref="Q1194:Q1198" si="693">SUM(E1194:P1194)</f>
        <v>365</v>
      </c>
      <c r="R1194" s="50">
        <f>VLOOKUP(B1194,'Общие показания'!A:H,8,0)</f>
        <v>0.36322771814855082</v>
      </c>
      <c r="S1194" s="50">
        <f>VLOOKUP(B1194,'Общие показания'!A:P,16,0)</f>
        <v>0.60677228185145005</v>
      </c>
      <c r="T1194" s="50">
        <f t="shared" si="657"/>
        <v>0</v>
      </c>
      <c r="U1194" s="50">
        <f t="shared" si="658"/>
        <v>0</v>
      </c>
      <c r="V1194" s="50">
        <f t="shared" si="659"/>
        <v>0</v>
      </c>
      <c r="W1194" s="50">
        <f t="shared" si="660"/>
        <v>0.36322771814855082</v>
      </c>
      <c r="X1194" s="50">
        <f t="shared" si="661"/>
        <v>0</v>
      </c>
      <c r="Y1194" s="50"/>
      <c r="Z1194" s="50"/>
      <c r="AA1194" s="50"/>
      <c r="AB1194" s="50"/>
      <c r="AC1194" s="50"/>
      <c r="AD1194" s="50">
        <f t="shared" si="662"/>
        <v>0.23518963535733517</v>
      </c>
      <c r="AE1194" s="50">
        <f t="shared" si="663"/>
        <v>0.16371839208314007</v>
      </c>
      <c r="AF1194" s="50">
        <f t="shared" si="664"/>
        <v>0.20786425441097486</v>
      </c>
      <c r="AG1194" s="50">
        <f t="shared" si="665"/>
        <v>0</v>
      </c>
      <c r="AI1194" s="50">
        <f t="shared" si="667"/>
        <v>0</v>
      </c>
      <c r="AJ1194" s="50">
        <f t="shared" si="668"/>
        <v>0</v>
      </c>
      <c r="AK1194" s="50">
        <f t="shared" si="669"/>
        <v>0</v>
      </c>
      <c r="AL1194" s="50">
        <f t="shared" si="670"/>
        <v>0.73721795927334943</v>
      </c>
      <c r="AR1194" s="50">
        <f t="shared" si="671"/>
        <v>0.96970909389976845</v>
      </c>
      <c r="AS1194" s="50">
        <f t="shared" si="672"/>
        <v>0.86791371202620393</v>
      </c>
      <c r="AT1194" s="50">
        <f t="shared" si="673"/>
        <v>1.1918594301725016</v>
      </c>
      <c r="AV1194" s="49">
        <f t="shared" si="674"/>
        <v>0</v>
      </c>
      <c r="AW1194" s="49">
        <f t="shared" si="675"/>
        <v>0</v>
      </c>
      <c r="AX1194" s="49">
        <f t="shared" si="676"/>
        <v>0</v>
      </c>
      <c r="AY1194" s="49">
        <f t="shared" si="677"/>
        <v>2953.9923586442524</v>
      </c>
      <c r="AZ1194" s="49">
        <f t="shared" si="678"/>
        <v>0</v>
      </c>
      <c r="BA1194" s="49">
        <f t="shared" si="679"/>
        <v>0</v>
      </c>
      <c r="BB1194" s="49">
        <f t="shared" si="680"/>
        <v>0</v>
      </c>
      <c r="BC1194" s="49">
        <f t="shared" si="681"/>
        <v>0</v>
      </c>
      <c r="BD1194" s="49">
        <f t="shared" si="682"/>
        <v>0</v>
      </c>
      <c r="BE1194" s="49">
        <f t="shared" si="683"/>
        <v>3234.381952868599</v>
      </c>
      <c r="BF1194" s="49">
        <f t="shared" si="684"/>
        <v>2769.2719549869585</v>
      </c>
      <c r="BG1194" s="49">
        <f t="shared" si="685"/>
        <v>3757.3622699485009</v>
      </c>
      <c r="BH1194" s="72">
        <f t="shared" si="686"/>
        <v>12715.008536448309</v>
      </c>
      <c r="BI1194" s="49">
        <f>VLOOKUP(A1194,'1_12'!A:O,15,0)</f>
        <v>25164.269999999997</v>
      </c>
      <c r="BJ1194" s="73">
        <f t="shared" si="687"/>
        <v>-12449.261463551687</v>
      </c>
      <c r="BK1194" s="50">
        <f t="shared" si="688"/>
        <v>6.0633643053914811E-3</v>
      </c>
    </row>
    <row r="1195" spans="1:63" x14ac:dyDescent="0.3">
      <c r="A1195" s="77" t="s">
        <v>2272</v>
      </c>
      <c r="B1195" s="77" t="s">
        <v>865</v>
      </c>
      <c r="C1195" s="77">
        <f>VLOOKUP(B1195,Площадь!D:E,2,0)</f>
        <v>74.900000000000006</v>
      </c>
      <c r="D1195" s="113"/>
      <c r="E1195">
        <v>31</v>
      </c>
      <c r="F1195">
        <v>28</v>
      </c>
      <c r="G1195">
        <v>31</v>
      </c>
      <c r="H1195">
        <v>30</v>
      </c>
      <c r="I1195">
        <v>31</v>
      </c>
      <c r="J1195">
        <v>30</v>
      </c>
      <c r="K1195">
        <v>31</v>
      </c>
      <c r="L1195">
        <v>31</v>
      </c>
      <c r="M1195">
        <v>30</v>
      </c>
      <c r="N1195">
        <v>31</v>
      </c>
      <c r="O1195">
        <v>30</v>
      </c>
      <c r="P1195">
        <v>31</v>
      </c>
      <c r="Q1195">
        <f t="shared" si="693"/>
        <v>365</v>
      </c>
      <c r="R1195" s="50">
        <f>VLOOKUP(B1195,'Общие показания'!A:H,8,0)</f>
        <v>0.55200000000000005</v>
      </c>
      <c r="S1195" s="50">
        <f>VLOOKUP(B1195,'Общие показания'!A:P,16,0)</f>
        <v>1.3530000000000015</v>
      </c>
      <c r="T1195" s="50">
        <f t="shared" si="657"/>
        <v>0</v>
      </c>
      <c r="U1195" s="50">
        <f t="shared" si="658"/>
        <v>0</v>
      </c>
      <c r="V1195" s="50">
        <f t="shared" si="659"/>
        <v>0</v>
      </c>
      <c r="W1195" s="50">
        <f t="shared" si="660"/>
        <v>0.55200000000000005</v>
      </c>
      <c r="X1195" s="50">
        <f t="shared" si="661"/>
        <v>0</v>
      </c>
      <c r="Y1195" s="50"/>
      <c r="Z1195" s="50"/>
      <c r="AA1195" s="50"/>
      <c r="AB1195" s="50"/>
      <c r="AC1195" s="50"/>
      <c r="AD1195" s="50">
        <f t="shared" si="662"/>
        <v>0.52443327778176163</v>
      </c>
      <c r="AE1195" s="50">
        <f t="shared" si="663"/>
        <v>0.3650644419889949</v>
      </c>
      <c r="AF1195" s="50">
        <f t="shared" si="664"/>
        <v>0.46350228022924511</v>
      </c>
      <c r="AG1195" s="50">
        <f t="shared" si="665"/>
        <v>0</v>
      </c>
      <c r="AI1195" s="50">
        <f t="shared" si="667"/>
        <v>0</v>
      </c>
      <c r="AJ1195" s="50">
        <f t="shared" si="668"/>
        <v>0</v>
      </c>
      <c r="AK1195" s="50">
        <f t="shared" si="669"/>
        <v>0</v>
      </c>
      <c r="AL1195" s="50">
        <f t="shared" si="670"/>
        <v>0.84819700690589683</v>
      </c>
      <c r="AR1195" s="50">
        <f t="shared" si="671"/>
        <v>1.1156868069599488</v>
      </c>
      <c r="AS1195" s="50">
        <f t="shared" si="672"/>
        <v>0.99856738910541776</v>
      </c>
      <c r="AT1195" s="50">
        <f t="shared" si="673"/>
        <v>1.3712791293382549</v>
      </c>
      <c r="AV1195" s="49">
        <f t="shared" si="674"/>
        <v>0</v>
      </c>
      <c r="AW1195" s="49">
        <f t="shared" si="675"/>
        <v>0</v>
      </c>
      <c r="AX1195" s="49">
        <f t="shared" si="676"/>
        <v>0</v>
      </c>
      <c r="AY1195" s="49">
        <f t="shared" si="677"/>
        <v>3758.6328374579134</v>
      </c>
      <c r="AZ1195" s="49">
        <f t="shared" si="678"/>
        <v>0</v>
      </c>
      <c r="BA1195" s="49">
        <f t="shared" si="679"/>
        <v>0</v>
      </c>
      <c r="BB1195" s="49">
        <f t="shared" si="680"/>
        <v>0</v>
      </c>
      <c r="BC1195" s="49">
        <f t="shared" si="681"/>
        <v>0</v>
      </c>
      <c r="BD1195" s="49">
        <f t="shared" si="682"/>
        <v>0</v>
      </c>
      <c r="BE1195" s="49">
        <f t="shared" si="683"/>
        <v>4402.6727506772586</v>
      </c>
      <c r="BF1195" s="49">
        <f t="shared" si="684"/>
        <v>3660.4787421165979</v>
      </c>
      <c r="BG1195" s="49">
        <f t="shared" si="685"/>
        <v>4925.2138245866145</v>
      </c>
      <c r="BH1195" s="72">
        <f t="shared" si="686"/>
        <v>16746.998154838384</v>
      </c>
      <c r="BI1195" s="49">
        <f>VLOOKUP(A1195,'1_12'!A:O,15,0)</f>
        <v>28952.459999999995</v>
      </c>
      <c r="BJ1195" s="73">
        <f t="shared" si="687"/>
        <v>-12205.461845161612</v>
      </c>
      <c r="BK1195" s="50">
        <f t="shared" si="688"/>
        <v>6.941177494781397E-3</v>
      </c>
    </row>
    <row r="1196" spans="1:63" x14ac:dyDescent="0.3">
      <c r="A1196" s="77" t="s">
        <v>2177</v>
      </c>
      <c r="B1196" s="77" t="s">
        <v>1096</v>
      </c>
      <c r="C1196" s="77">
        <f>VLOOKUP(B1196,Площадь!D:E,2,0)</f>
        <v>40.200000000000003</v>
      </c>
      <c r="D1196" s="113"/>
      <c r="E1196">
        <v>31</v>
      </c>
      <c r="F1196">
        <v>28</v>
      </c>
      <c r="G1196">
        <v>31</v>
      </c>
      <c r="H1196">
        <v>30</v>
      </c>
      <c r="I1196">
        <v>31</v>
      </c>
      <c r="J1196">
        <v>30</v>
      </c>
      <c r="K1196">
        <v>31</v>
      </c>
      <c r="L1196">
        <v>31</v>
      </c>
      <c r="M1196">
        <v>30</v>
      </c>
      <c r="N1196">
        <v>31</v>
      </c>
      <c r="O1196">
        <v>30</v>
      </c>
      <c r="P1196">
        <v>31</v>
      </c>
      <c r="Q1196">
        <f t="shared" si="693"/>
        <v>365</v>
      </c>
      <c r="R1196" s="50">
        <f>VLOOKUP(B1196,'Общие показания'!A:H,8,0)</f>
        <v>0.22429730060786091</v>
      </c>
      <c r="S1196" s="50">
        <f>VLOOKUP(B1196,'Общие показания'!A:P,16,0)</f>
        <v>1.3037026993921401</v>
      </c>
      <c r="T1196" s="50">
        <f t="shared" si="657"/>
        <v>0</v>
      </c>
      <c r="U1196" s="50">
        <f t="shared" si="658"/>
        <v>0</v>
      </c>
      <c r="V1196" s="50">
        <f t="shared" si="659"/>
        <v>0</v>
      </c>
      <c r="W1196" s="50">
        <f t="shared" si="660"/>
        <v>0.22429730060786091</v>
      </c>
      <c r="X1196" s="50">
        <f t="shared" si="661"/>
        <v>0</v>
      </c>
      <c r="Y1196" s="50"/>
      <c r="Z1196" s="50"/>
      <c r="AA1196" s="50"/>
      <c r="AB1196" s="50"/>
      <c r="AC1196" s="50"/>
      <c r="AD1196" s="50">
        <f t="shared" si="662"/>
        <v>0.50532526230240193</v>
      </c>
      <c r="AE1196" s="50">
        <f t="shared" si="663"/>
        <v>0.3517631178663248</v>
      </c>
      <c r="AF1196" s="50">
        <f t="shared" si="664"/>
        <v>0.44661431922341338</v>
      </c>
      <c r="AG1196" s="50">
        <f t="shared" si="665"/>
        <v>0</v>
      </c>
      <c r="AI1196" s="50">
        <f t="shared" si="667"/>
        <v>0</v>
      </c>
      <c r="AJ1196" s="50">
        <f t="shared" si="668"/>
        <v>0</v>
      </c>
      <c r="AK1196" s="50">
        <f t="shared" si="669"/>
        <v>0</v>
      </c>
      <c r="AL1196" s="50">
        <f t="shared" si="670"/>
        <v>0.45524058314575505</v>
      </c>
      <c r="AR1196" s="50">
        <f t="shared" si="671"/>
        <v>0.59880653724686173</v>
      </c>
      <c r="AS1196" s="50">
        <f t="shared" si="672"/>
        <v>0.5359467161820799</v>
      </c>
      <c r="AT1196" s="50">
        <f t="shared" si="673"/>
        <v>0.73598692923094589</v>
      </c>
      <c r="AV1196" s="49">
        <f t="shared" si="674"/>
        <v>0</v>
      </c>
      <c r="AW1196" s="49">
        <f t="shared" si="675"/>
        <v>0</v>
      </c>
      <c r="AX1196" s="49">
        <f t="shared" si="676"/>
        <v>0</v>
      </c>
      <c r="AY1196" s="49">
        <f t="shared" si="677"/>
        <v>1824.1243136328565</v>
      </c>
      <c r="AZ1196" s="49">
        <f t="shared" si="678"/>
        <v>0</v>
      </c>
      <c r="BA1196" s="49">
        <f t="shared" si="679"/>
        <v>0</v>
      </c>
      <c r="BB1196" s="49">
        <f t="shared" si="680"/>
        <v>0</v>
      </c>
      <c r="BC1196" s="49">
        <f t="shared" si="681"/>
        <v>0</v>
      </c>
      <c r="BD1196" s="49">
        <f t="shared" si="682"/>
        <v>0</v>
      </c>
      <c r="BE1196" s="49">
        <f t="shared" si="683"/>
        <v>2963.8872374380617</v>
      </c>
      <c r="BF1196" s="49">
        <f t="shared" si="684"/>
        <v>2382.9327701261755</v>
      </c>
      <c r="BG1196" s="49">
        <f t="shared" si="685"/>
        <v>3174.5274873009444</v>
      </c>
      <c r="BH1196" s="72">
        <f t="shared" si="686"/>
        <v>10345.471808498038</v>
      </c>
      <c r="BI1196" s="49">
        <f>VLOOKUP(A1196,'1_12'!A:O,15,0)</f>
        <v>15539.22</v>
      </c>
      <c r="BJ1196" s="73">
        <f t="shared" si="687"/>
        <v>-5193.7481915019616</v>
      </c>
      <c r="BK1196" s="50">
        <f t="shared" si="688"/>
        <v>7.9891806919685816E-3</v>
      </c>
    </row>
    <row r="1197" spans="1:63" x14ac:dyDescent="0.3">
      <c r="A1197" s="77" t="s">
        <v>1531</v>
      </c>
      <c r="B1197" s="77" t="s">
        <v>747</v>
      </c>
      <c r="C1197" s="77">
        <f>VLOOKUP(B1197,Площадь!D:E,2,0)</f>
        <v>57.9</v>
      </c>
      <c r="D1197" s="113"/>
      <c r="E1197">
        <v>31</v>
      </c>
      <c r="F1197">
        <v>28</v>
      </c>
      <c r="G1197">
        <v>31</v>
      </c>
      <c r="H1197">
        <v>24</v>
      </c>
      <c r="Q1197">
        <f t="shared" si="693"/>
        <v>114</v>
      </c>
      <c r="R1197" s="50">
        <f>VLOOKUP(B1197,'Общие показания'!A:H,8,0)</f>
        <v>0</v>
      </c>
      <c r="S1197" s="50">
        <f>VLOOKUP(B1197,'Общие показания'!A:P,16,0)</f>
        <v>0</v>
      </c>
      <c r="T1197" s="50">
        <f t="shared" si="657"/>
        <v>0</v>
      </c>
      <c r="U1197" s="50">
        <f t="shared" si="658"/>
        <v>0</v>
      </c>
      <c r="V1197" s="50">
        <f t="shared" si="659"/>
        <v>0</v>
      </c>
      <c r="W1197" s="50">
        <f t="shared" si="660"/>
        <v>0</v>
      </c>
      <c r="X1197" s="50">
        <f t="shared" si="661"/>
        <v>0</v>
      </c>
      <c r="Y1197" s="50"/>
      <c r="Z1197" s="50"/>
      <c r="AA1197" s="50"/>
      <c r="AB1197" s="50"/>
      <c r="AC1197" s="50"/>
      <c r="AD1197" s="50">
        <f t="shared" si="662"/>
        <v>0</v>
      </c>
      <c r="AE1197" s="50">
        <f t="shared" si="663"/>
        <v>0</v>
      </c>
      <c r="AF1197" s="50">
        <f t="shared" si="664"/>
        <v>0</v>
      </c>
      <c r="AG1197" s="50">
        <f t="shared" si="665"/>
        <v>0</v>
      </c>
      <c r="AI1197" s="50">
        <f t="shared" si="667"/>
        <v>0</v>
      </c>
      <c r="AJ1197" s="50">
        <f t="shared" si="668"/>
        <v>0</v>
      </c>
      <c r="AK1197" s="50">
        <f t="shared" si="669"/>
        <v>0</v>
      </c>
      <c r="AL1197" s="50">
        <f t="shared" si="670"/>
        <v>0.52454586595301933</v>
      </c>
      <c r="AR1197" s="50">
        <f t="shared" si="671"/>
        <v>0</v>
      </c>
      <c r="AS1197" s="50">
        <f t="shared" si="672"/>
        <v>0</v>
      </c>
      <c r="AT1197" s="50">
        <f t="shared" si="673"/>
        <v>0</v>
      </c>
      <c r="AV1197" s="49">
        <f t="shared" si="674"/>
        <v>0</v>
      </c>
      <c r="AW1197" s="49">
        <f t="shared" si="675"/>
        <v>0</v>
      </c>
      <c r="AX1197" s="49">
        <f t="shared" si="676"/>
        <v>0</v>
      </c>
      <c r="AY1197" s="49">
        <f t="shared" si="677"/>
        <v>1408.069940729647</v>
      </c>
      <c r="AZ1197" s="49">
        <f t="shared" si="678"/>
        <v>0</v>
      </c>
      <c r="BA1197" s="49">
        <f t="shared" si="679"/>
        <v>0</v>
      </c>
      <c r="BB1197" s="49">
        <f t="shared" si="680"/>
        <v>0</v>
      </c>
      <c r="BC1197" s="49">
        <f t="shared" si="681"/>
        <v>0</v>
      </c>
      <c r="BD1197" s="49">
        <f t="shared" si="682"/>
        <v>0</v>
      </c>
      <c r="BE1197" s="49">
        <f t="shared" si="683"/>
        <v>0</v>
      </c>
      <c r="BF1197" s="49">
        <f t="shared" si="684"/>
        <v>0</v>
      </c>
      <c r="BG1197" s="49">
        <f t="shared" si="685"/>
        <v>0</v>
      </c>
      <c r="BH1197" s="72">
        <f t="shared" si="686"/>
        <v>1408.069940729647</v>
      </c>
      <c r="BI1197" s="49">
        <f>VLOOKUP(A1197,'1_12'!A:O,15,0)</f>
        <v>1989.43</v>
      </c>
      <c r="BJ1197" s="73">
        <f t="shared" si="687"/>
        <v>-581.36005927035308</v>
      </c>
      <c r="BK1197" s="50">
        <f t="shared" si="688"/>
        <v>7.5495950770440329E-4</v>
      </c>
    </row>
    <row r="1198" spans="1:63" x14ac:dyDescent="0.3">
      <c r="A1198" s="77" t="s">
        <v>2621</v>
      </c>
      <c r="B1198" s="77" t="s">
        <v>747</v>
      </c>
      <c r="C1198" s="77">
        <f>VLOOKUP(B1198,Площадь!D:E,2,0)</f>
        <v>57.9</v>
      </c>
      <c r="D1198" s="113">
        <v>45041</v>
      </c>
      <c r="H1198">
        <f>30-H1197</f>
        <v>6</v>
      </c>
      <c r="I1198">
        <v>31</v>
      </c>
      <c r="J1198">
        <v>30</v>
      </c>
      <c r="K1198">
        <v>31</v>
      </c>
      <c r="L1198">
        <v>31</v>
      </c>
      <c r="M1198">
        <v>30</v>
      </c>
      <c r="N1198">
        <v>31</v>
      </c>
      <c r="O1198">
        <v>30</v>
      </c>
      <c r="P1198">
        <v>31</v>
      </c>
      <c r="Q1198">
        <f t="shared" si="693"/>
        <v>251</v>
      </c>
      <c r="R1198" s="50">
        <f>VLOOKUP(B1198,'Общие показания'!A:H,8,0)</f>
        <v>0</v>
      </c>
      <c r="S1198" s="50">
        <f>VLOOKUP(B1198,'Общие показания'!A:P,16,0)</f>
        <v>0</v>
      </c>
      <c r="T1198" s="50">
        <f t="shared" si="657"/>
        <v>0</v>
      </c>
      <c r="U1198" s="50">
        <f t="shared" si="658"/>
        <v>0</v>
      </c>
      <c r="V1198" s="50">
        <f t="shared" si="659"/>
        <v>0</v>
      </c>
      <c r="W1198" s="50">
        <f t="shared" si="660"/>
        <v>0</v>
      </c>
      <c r="X1198" s="50">
        <f t="shared" si="661"/>
        <v>0</v>
      </c>
      <c r="Y1198" s="50"/>
      <c r="Z1198" s="50"/>
      <c r="AA1198" s="50"/>
      <c r="AB1198" s="50"/>
      <c r="AC1198" s="50"/>
      <c r="AD1198" s="50">
        <f t="shared" si="662"/>
        <v>0</v>
      </c>
      <c r="AE1198" s="50">
        <f t="shared" si="663"/>
        <v>0</v>
      </c>
      <c r="AF1198" s="50">
        <f t="shared" si="664"/>
        <v>0</v>
      </c>
      <c r="AG1198" s="50">
        <f t="shared" si="665"/>
        <v>0</v>
      </c>
      <c r="AI1198" s="50">
        <f t="shared" si="667"/>
        <v>0</v>
      </c>
      <c r="AJ1198" s="50">
        <f t="shared" si="668"/>
        <v>0</v>
      </c>
      <c r="AK1198" s="50">
        <f t="shared" si="669"/>
        <v>0</v>
      </c>
      <c r="AL1198" s="50">
        <f t="shared" si="670"/>
        <v>0.13113646648825483</v>
      </c>
      <c r="AR1198" s="50">
        <f t="shared" si="671"/>
        <v>0.86246016185555441</v>
      </c>
      <c r="AS1198" s="50">
        <f t="shared" si="672"/>
        <v>0.7719232553965778</v>
      </c>
      <c r="AT1198" s="50">
        <f t="shared" si="673"/>
        <v>1.0600408756833772</v>
      </c>
      <c r="AV1198" s="49">
        <f t="shared" si="674"/>
        <v>0</v>
      </c>
      <c r="AW1198" s="49">
        <f t="shared" si="675"/>
        <v>0</v>
      </c>
      <c r="AX1198" s="49">
        <f t="shared" si="676"/>
        <v>0</v>
      </c>
      <c r="AY1198" s="49">
        <f t="shared" si="677"/>
        <v>352.01748518241175</v>
      </c>
      <c r="AZ1198" s="49">
        <f t="shared" si="678"/>
        <v>0</v>
      </c>
      <c r="BA1198" s="49">
        <f t="shared" si="679"/>
        <v>0</v>
      </c>
      <c r="BB1198" s="49">
        <f t="shared" si="680"/>
        <v>0</v>
      </c>
      <c r="BC1198" s="49">
        <f t="shared" si="681"/>
        <v>0</v>
      </c>
      <c r="BD1198" s="49">
        <f t="shared" si="682"/>
        <v>0</v>
      </c>
      <c r="BE1198" s="49">
        <f t="shared" si="683"/>
        <v>2315.153560078576</v>
      </c>
      <c r="BF1198" s="49">
        <f t="shared" si="684"/>
        <v>2072.1199098563575</v>
      </c>
      <c r="BG1198" s="49">
        <f t="shared" si="685"/>
        <v>2845.5313250494305</v>
      </c>
      <c r="BH1198" s="72">
        <f t="shared" si="686"/>
        <v>7584.8222801667762</v>
      </c>
      <c r="BI1198" s="49">
        <f>VLOOKUP(A1198,'1_12'!A:O,15,0)</f>
        <v>20391.680000000004</v>
      </c>
      <c r="BJ1198" s="73">
        <f t="shared" si="687"/>
        <v>-12806.857719833228</v>
      </c>
      <c r="BK1198" s="50">
        <f t="shared" si="688"/>
        <v>4.0667253302011574E-3</v>
      </c>
    </row>
    <row r="1199" spans="1:63" x14ac:dyDescent="0.3">
      <c r="A1199" s="77" t="s">
        <v>2268</v>
      </c>
      <c r="B1199" s="77" t="s">
        <v>1239</v>
      </c>
      <c r="C1199" s="77">
        <f>VLOOKUP(B1199,Площадь!D:E,2,0)</f>
        <v>65.099999999999994</v>
      </c>
      <c r="D1199" s="113"/>
      <c r="E1199">
        <v>31</v>
      </c>
      <c r="F1199">
        <v>28</v>
      </c>
      <c r="G1199">
        <v>31</v>
      </c>
      <c r="H1199">
        <v>30</v>
      </c>
      <c r="I1199">
        <v>31</v>
      </c>
      <c r="J1199">
        <v>30</v>
      </c>
      <c r="K1199">
        <v>31</v>
      </c>
      <c r="L1199">
        <v>31</v>
      </c>
      <c r="M1199">
        <v>30</v>
      </c>
      <c r="N1199">
        <v>31</v>
      </c>
      <c r="O1199">
        <v>30</v>
      </c>
      <c r="P1199">
        <v>31</v>
      </c>
      <c r="Q1199">
        <f t="shared" ref="Q1199:Q1207" si="694">SUM(E1199:P1199)</f>
        <v>365</v>
      </c>
      <c r="R1199" s="50">
        <f>VLOOKUP(B1199,'Общие показания'!A:H,8,0)</f>
        <v>1.238</v>
      </c>
      <c r="S1199" s="50">
        <f>VLOOKUP(B1199,'Общие показания'!A:P,16,0)</f>
        <v>1.8929999999999989</v>
      </c>
      <c r="T1199" s="50">
        <f t="shared" si="657"/>
        <v>0</v>
      </c>
      <c r="U1199" s="50">
        <f t="shared" si="658"/>
        <v>0</v>
      </c>
      <c r="V1199" s="50">
        <f t="shared" si="659"/>
        <v>0</v>
      </c>
      <c r="W1199" s="50">
        <f t="shared" si="660"/>
        <v>1.238</v>
      </c>
      <c r="X1199" s="50">
        <f t="shared" si="661"/>
        <v>0</v>
      </c>
      <c r="Y1199" s="50"/>
      <c r="Z1199" s="50"/>
      <c r="AA1199" s="50"/>
      <c r="AB1199" s="50"/>
      <c r="AC1199" s="50"/>
      <c r="AD1199" s="50">
        <f t="shared" si="662"/>
        <v>0.73374145960153214</v>
      </c>
      <c r="AE1199" s="50">
        <f t="shared" si="663"/>
        <v>0.51076643657440224</v>
      </c>
      <c r="AF1199" s="50">
        <f t="shared" si="664"/>
        <v>0.64849210382406464</v>
      </c>
      <c r="AG1199" s="50">
        <f t="shared" si="665"/>
        <v>0</v>
      </c>
      <c r="AI1199" s="50">
        <f t="shared" si="667"/>
        <v>0</v>
      </c>
      <c r="AJ1199" s="50">
        <f t="shared" si="668"/>
        <v>0</v>
      </c>
      <c r="AK1199" s="50">
        <f t="shared" si="669"/>
        <v>0</v>
      </c>
      <c r="AL1199" s="50">
        <f t="shared" si="670"/>
        <v>0.73721795927334943</v>
      </c>
      <c r="AR1199" s="50">
        <f t="shared" si="671"/>
        <v>0.96970909389976845</v>
      </c>
      <c r="AS1199" s="50">
        <f t="shared" si="672"/>
        <v>0.86791371202620393</v>
      </c>
      <c r="AT1199" s="50">
        <f t="shared" si="673"/>
        <v>1.1918594301725016</v>
      </c>
      <c r="AV1199" s="49">
        <f t="shared" si="674"/>
        <v>0</v>
      </c>
      <c r="AW1199" s="49">
        <f t="shared" si="675"/>
        <v>0</v>
      </c>
      <c r="AX1199" s="49">
        <f t="shared" si="676"/>
        <v>0</v>
      </c>
      <c r="AY1199" s="49">
        <f t="shared" si="677"/>
        <v>5302.1960811550089</v>
      </c>
      <c r="AZ1199" s="49">
        <f t="shared" si="678"/>
        <v>0</v>
      </c>
      <c r="BA1199" s="49">
        <f t="shared" si="679"/>
        <v>0</v>
      </c>
      <c r="BB1199" s="49">
        <f t="shared" si="680"/>
        <v>0</v>
      </c>
      <c r="BC1199" s="49">
        <f t="shared" si="681"/>
        <v>0</v>
      </c>
      <c r="BD1199" s="49">
        <f t="shared" si="682"/>
        <v>0</v>
      </c>
      <c r="BE1199" s="49">
        <f t="shared" si="683"/>
        <v>4572.6745277967511</v>
      </c>
      <c r="BF1199" s="49">
        <f t="shared" si="684"/>
        <v>3700.8738436975232</v>
      </c>
      <c r="BG1199" s="49">
        <f t="shared" si="685"/>
        <v>4940.1660437990222</v>
      </c>
      <c r="BH1199" s="72">
        <f t="shared" si="686"/>
        <v>18515.910496448305</v>
      </c>
      <c r="BI1199" s="49">
        <f>VLOOKUP(A1199,'1_12'!A:O,15,0)</f>
        <v>25164.269999999997</v>
      </c>
      <c r="BJ1199" s="73">
        <f t="shared" si="687"/>
        <v>-6648.3595035516919</v>
      </c>
      <c r="BK1199" s="50">
        <f t="shared" si="688"/>
        <v>8.8296213458420661E-3</v>
      </c>
    </row>
    <row r="1200" spans="1:63" x14ac:dyDescent="0.3">
      <c r="A1200" s="77" t="s">
        <v>2381</v>
      </c>
      <c r="B1200" s="77" t="s">
        <v>880</v>
      </c>
      <c r="C1200" s="77">
        <f>VLOOKUP(B1200,Площадь!D:E,2,0)</f>
        <v>74.900000000000006</v>
      </c>
      <c r="D1200" s="113"/>
      <c r="E1200">
        <v>31</v>
      </c>
      <c r="F1200">
        <v>28</v>
      </c>
      <c r="G1200">
        <v>31</v>
      </c>
      <c r="H1200">
        <v>30</v>
      </c>
      <c r="I1200">
        <v>31</v>
      </c>
      <c r="J1200">
        <v>30</v>
      </c>
      <c r="K1200">
        <v>31</v>
      </c>
      <c r="L1200">
        <v>31</v>
      </c>
      <c r="M1200">
        <v>30</v>
      </c>
      <c r="N1200">
        <v>31</v>
      </c>
      <c r="O1200">
        <v>30</v>
      </c>
      <c r="P1200">
        <v>31</v>
      </c>
      <c r="Q1200">
        <f t="shared" si="694"/>
        <v>365</v>
      </c>
      <c r="R1200" s="50">
        <f>VLOOKUP(B1200,'Общие показания'!A:H,8,0)</f>
        <v>0.68200000000000005</v>
      </c>
      <c r="S1200" s="50">
        <f>VLOOKUP(B1200,'Общие показания'!A:P,16,0)</f>
        <v>2.1799999999999997</v>
      </c>
      <c r="T1200" s="50">
        <f t="shared" si="657"/>
        <v>0</v>
      </c>
      <c r="U1200" s="50">
        <f t="shared" si="658"/>
        <v>0</v>
      </c>
      <c r="V1200" s="50">
        <f t="shared" si="659"/>
        <v>0</v>
      </c>
      <c r="W1200" s="50">
        <f t="shared" si="660"/>
        <v>0.68200000000000005</v>
      </c>
      <c r="X1200" s="50">
        <f t="shared" si="661"/>
        <v>0</v>
      </c>
      <c r="Y1200" s="50"/>
      <c r="Z1200" s="50"/>
      <c r="AA1200" s="50"/>
      <c r="AB1200" s="50"/>
      <c r="AC1200" s="50"/>
      <c r="AD1200" s="50">
        <f t="shared" si="662"/>
        <v>0.84498488216129997</v>
      </c>
      <c r="AE1200" s="50">
        <f t="shared" si="663"/>
        <v>0.58820434851146186</v>
      </c>
      <c r="AF1200" s="50">
        <f t="shared" si="664"/>
        <v>0.746810769327238</v>
      </c>
      <c r="AG1200" s="50">
        <f t="shared" si="665"/>
        <v>0</v>
      </c>
      <c r="AI1200" s="50">
        <f t="shared" si="667"/>
        <v>0</v>
      </c>
      <c r="AJ1200" s="50">
        <f t="shared" si="668"/>
        <v>0</v>
      </c>
      <c r="AK1200" s="50">
        <f t="shared" si="669"/>
        <v>0</v>
      </c>
      <c r="AL1200" s="50">
        <f t="shared" si="670"/>
        <v>0.84819700690589683</v>
      </c>
      <c r="AR1200" s="50">
        <f t="shared" si="671"/>
        <v>1.1156868069599488</v>
      </c>
      <c r="AS1200" s="50">
        <f t="shared" si="672"/>
        <v>0.99856738910541776</v>
      </c>
      <c r="AT1200" s="50">
        <f t="shared" si="673"/>
        <v>1.3712791293382549</v>
      </c>
      <c r="AV1200" s="49">
        <f t="shared" si="674"/>
        <v>0</v>
      </c>
      <c r="AW1200" s="49">
        <f t="shared" si="675"/>
        <v>0</v>
      </c>
      <c r="AX1200" s="49">
        <f t="shared" si="676"/>
        <v>0</v>
      </c>
      <c r="AY1200" s="49">
        <f t="shared" si="677"/>
        <v>4107.5996374579136</v>
      </c>
      <c r="AZ1200" s="49">
        <f t="shared" si="678"/>
        <v>0</v>
      </c>
      <c r="BA1200" s="49">
        <f t="shared" si="679"/>
        <v>0</v>
      </c>
      <c r="BB1200" s="49">
        <f t="shared" si="680"/>
        <v>0</v>
      </c>
      <c r="BC1200" s="49">
        <f t="shared" si="681"/>
        <v>0</v>
      </c>
      <c r="BD1200" s="49">
        <f t="shared" si="682"/>
        <v>0</v>
      </c>
      <c r="BE1200" s="49">
        <f t="shared" si="683"/>
        <v>5263.1486554095154</v>
      </c>
      <c r="BF1200" s="49">
        <f t="shared" si="684"/>
        <v>4259.4665815892477</v>
      </c>
      <c r="BG1200" s="49">
        <f t="shared" si="685"/>
        <v>5685.715800381703</v>
      </c>
      <c r="BH1200" s="72">
        <f t="shared" si="686"/>
        <v>19315.930674838379</v>
      </c>
      <c r="BI1200" s="49">
        <f>VLOOKUP(A1200,'1_12'!A:O,15,0)</f>
        <v>28952.459999999995</v>
      </c>
      <c r="BJ1200" s="73">
        <f t="shared" si="687"/>
        <v>-9636.5293251616167</v>
      </c>
      <c r="BK1200" s="50">
        <f t="shared" si="688"/>
        <v>8.0059304987867355E-3</v>
      </c>
    </row>
    <row r="1201" spans="1:63" x14ac:dyDescent="0.3">
      <c r="A1201" s="77" t="s">
        <v>2120</v>
      </c>
      <c r="B1201" s="77" t="s">
        <v>723</v>
      </c>
      <c r="C1201" s="77">
        <f>VLOOKUP(B1201,Площадь!D:E,2,0)</f>
        <v>40.200000000000003</v>
      </c>
      <c r="D1201" s="113"/>
      <c r="E1201">
        <v>31</v>
      </c>
      <c r="F1201">
        <v>28</v>
      </c>
      <c r="G1201">
        <v>31</v>
      </c>
      <c r="H1201">
        <v>30</v>
      </c>
      <c r="I1201">
        <v>31</v>
      </c>
      <c r="J1201">
        <v>30</v>
      </c>
      <c r="K1201">
        <v>31</v>
      </c>
      <c r="L1201">
        <v>31</v>
      </c>
      <c r="M1201">
        <v>30</v>
      </c>
      <c r="N1201">
        <v>31</v>
      </c>
      <c r="O1201">
        <v>30</v>
      </c>
      <c r="P1201">
        <v>31</v>
      </c>
      <c r="Q1201">
        <f t="shared" si="694"/>
        <v>365</v>
      </c>
      <c r="R1201" s="50">
        <f>VLOOKUP(B1201,'Общие показания'!A:H,8,0)</f>
        <v>0</v>
      </c>
      <c r="S1201" s="50">
        <f>VLOOKUP(B1201,'Общие показания'!A:P,16,0)</f>
        <v>1.9210000000000012</v>
      </c>
      <c r="T1201" s="50">
        <f t="shared" si="657"/>
        <v>0</v>
      </c>
      <c r="U1201" s="50">
        <f t="shared" si="658"/>
        <v>0</v>
      </c>
      <c r="V1201" s="50">
        <f t="shared" si="659"/>
        <v>0</v>
      </c>
      <c r="W1201" s="50">
        <f t="shared" si="660"/>
        <v>0</v>
      </c>
      <c r="X1201" s="50">
        <f t="shared" si="661"/>
        <v>0</v>
      </c>
      <c r="Y1201" s="50"/>
      <c r="Z1201" s="50"/>
      <c r="AA1201" s="50"/>
      <c r="AB1201" s="50"/>
      <c r="AC1201" s="50"/>
      <c r="AD1201" s="50">
        <f t="shared" si="662"/>
        <v>0.74459447643663224</v>
      </c>
      <c r="AE1201" s="50">
        <f t="shared" si="663"/>
        <v>0.51832135481216468</v>
      </c>
      <c r="AF1201" s="50">
        <f t="shared" si="664"/>
        <v>0.65808416875120423</v>
      </c>
      <c r="AG1201" s="50">
        <f t="shared" si="665"/>
        <v>0</v>
      </c>
      <c r="AI1201" s="50">
        <f t="shared" si="667"/>
        <v>0</v>
      </c>
      <c r="AJ1201" s="50">
        <f t="shared" si="668"/>
        <v>0</v>
      </c>
      <c r="AK1201" s="50">
        <f t="shared" si="669"/>
        <v>0</v>
      </c>
      <c r="AL1201" s="50">
        <f t="shared" si="670"/>
        <v>0.45524058314575505</v>
      </c>
      <c r="AR1201" s="50">
        <f t="shared" si="671"/>
        <v>0.59880653724686173</v>
      </c>
      <c r="AS1201" s="50">
        <f t="shared" si="672"/>
        <v>0.5359467161820799</v>
      </c>
      <c r="AT1201" s="50">
        <f t="shared" si="673"/>
        <v>0.73598692923094589</v>
      </c>
      <c r="AV1201" s="49">
        <f t="shared" si="674"/>
        <v>0</v>
      </c>
      <c r="AW1201" s="49">
        <f t="shared" si="675"/>
        <v>0</v>
      </c>
      <c r="AX1201" s="49">
        <f t="shared" si="676"/>
        <v>0</v>
      </c>
      <c r="AY1201" s="49">
        <f t="shared" si="677"/>
        <v>1222.0296117731391</v>
      </c>
      <c r="AZ1201" s="49">
        <f t="shared" si="678"/>
        <v>0</v>
      </c>
      <c r="BA1201" s="49">
        <f t="shared" si="679"/>
        <v>0</v>
      </c>
      <c r="BB1201" s="49">
        <f t="shared" si="680"/>
        <v>0</v>
      </c>
      <c r="BC1201" s="49">
        <f t="shared" si="681"/>
        <v>0</v>
      </c>
      <c r="BD1201" s="49">
        <f t="shared" si="682"/>
        <v>0</v>
      </c>
      <c r="BE1201" s="49">
        <f t="shared" si="683"/>
        <v>3606.1719450914238</v>
      </c>
      <c r="BF1201" s="49">
        <f t="shared" si="684"/>
        <v>2830.0350390541107</v>
      </c>
      <c r="BG1201" s="49">
        <f t="shared" si="685"/>
        <v>3742.1886925793651</v>
      </c>
      <c r="BH1201" s="72">
        <f t="shared" si="686"/>
        <v>11400.425288498038</v>
      </c>
      <c r="BI1201" s="49">
        <f>VLOOKUP(A1201,'1_12'!A:O,15,0)</f>
        <v>15539.22</v>
      </c>
      <c r="BJ1201" s="73">
        <f t="shared" si="687"/>
        <v>-4138.7947115019615</v>
      </c>
      <c r="BK1201" s="50">
        <f t="shared" si="688"/>
        <v>8.8038573088840034E-3</v>
      </c>
    </row>
    <row r="1202" spans="1:63" x14ac:dyDescent="0.3">
      <c r="A1202" s="77" t="s">
        <v>2395</v>
      </c>
      <c r="B1202" s="77" t="s">
        <v>1033</v>
      </c>
      <c r="C1202" s="77">
        <f>VLOOKUP(B1202,Площадь!D:E,2,0)</f>
        <v>57.9</v>
      </c>
      <c r="D1202" s="113"/>
      <c r="E1202">
        <v>31</v>
      </c>
      <c r="F1202">
        <v>28</v>
      </c>
      <c r="G1202">
        <v>31</v>
      </c>
      <c r="H1202">
        <v>30</v>
      </c>
      <c r="I1202">
        <v>31</v>
      </c>
      <c r="J1202">
        <v>30</v>
      </c>
      <c r="K1202">
        <v>31</v>
      </c>
      <c r="L1202">
        <v>31</v>
      </c>
      <c r="M1202">
        <v>30</v>
      </c>
      <c r="N1202">
        <v>31</v>
      </c>
      <c r="O1202">
        <v>30</v>
      </c>
      <c r="P1202">
        <v>31</v>
      </c>
      <c r="Q1202">
        <f t="shared" si="694"/>
        <v>365</v>
      </c>
      <c r="R1202" s="50">
        <f>VLOOKUP(B1202,'Общие показания'!A:H,8,0)</f>
        <v>0.32305506729341155</v>
      </c>
      <c r="S1202" s="50">
        <f>VLOOKUP(B1202,'Общие показания'!A:P,16,0)</f>
        <v>4.2919449327065866</v>
      </c>
      <c r="T1202" s="50">
        <f t="shared" si="657"/>
        <v>0</v>
      </c>
      <c r="U1202" s="50">
        <f t="shared" si="658"/>
        <v>0</v>
      </c>
      <c r="V1202" s="50">
        <f t="shared" si="659"/>
        <v>0</v>
      </c>
      <c r="W1202" s="50">
        <f t="shared" si="660"/>
        <v>0.32305506729341155</v>
      </c>
      <c r="X1202" s="50">
        <f t="shared" si="661"/>
        <v>0</v>
      </c>
      <c r="Y1202" s="50"/>
      <c r="Z1202" s="50"/>
      <c r="AA1202" s="50"/>
      <c r="AB1202" s="50"/>
      <c r="AC1202" s="50"/>
      <c r="AD1202" s="50">
        <f t="shared" si="662"/>
        <v>1.663591093213699</v>
      </c>
      <c r="AE1202" s="50">
        <f t="shared" si="663"/>
        <v>1.1580461802705266</v>
      </c>
      <c r="AF1202" s="50">
        <f t="shared" si="664"/>
        <v>1.4703076592223612</v>
      </c>
      <c r="AG1202" s="50">
        <f t="shared" si="665"/>
        <v>0</v>
      </c>
      <c r="AI1202" s="50">
        <f t="shared" si="667"/>
        <v>0</v>
      </c>
      <c r="AJ1202" s="50">
        <f t="shared" si="668"/>
        <v>0</v>
      </c>
      <c r="AK1202" s="50">
        <f t="shared" si="669"/>
        <v>0</v>
      </c>
      <c r="AL1202" s="50">
        <f t="shared" si="670"/>
        <v>0.65568233244127405</v>
      </c>
      <c r="AR1202" s="50">
        <f t="shared" si="671"/>
        <v>0.86246016185555441</v>
      </c>
      <c r="AS1202" s="50">
        <f t="shared" si="672"/>
        <v>0.7719232553965778</v>
      </c>
      <c r="AT1202" s="50">
        <f t="shared" si="673"/>
        <v>1.0600408756833772</v>
      </c>
      <c r="AV1202" s="49">
        <f t="shared" si="674"/>
        <v>0</v>
      </c>
      <c r="AW1202" s="49">
        <f t="shared" si="675"/>
        <v>0</v>
      </c>
      <c r="AX1202" s="49">
        <f t="shared" si="676"/>
        <v>0</v>
      </c>
      <c r="AY1202" s="49">
        <f t="shared" si="677"/>
        <v>2627.2835263518004</v>
      </c>
      <c r="AZ1202" s="49">
        <f t="shared" si="678"/>
        <v>0</v>
      </c>
      <c r="BA1202" s="49">
        <f t="shared" si="679"/>
        <v>0</v>
      </c>
      <c r="BB1202" s="49">
        <f t="shared" si="680"/>
        <v>0</v>
      </c>
      <c r="BC1202" s="49">
        <f t="shared" si="681"/>
        <v>0</v>
      </c>
      <c r="BD1202" s="49">
        <f t="shared" si="682"/>
        <v>0</v>
      </c>
      <c r="BE1202" s="49">
        <f t="shared" si="683"/>
        <v>6780.8309470577015</v>
      </c>
      <c r="BF1202" s="49">
        <f t="shared" si="684"/>
        <v>5180.7327543273486</v>
      </c>
      <c r="BG1202" s="49">
        <f t="shared" si="685"/>
        <v>6792.3663931595684</v>
      </c>
      <c r="BH1202" s="72">
        <f t="shared" si="686"/>
        <v>21381.213620896418</v>
      </c>
      <c r="BI1202" s="49">
        <f>VLOOKUP(A1202,'1_12'!A:O,15,0)</f>
        <v>22381.110000000004</v>
      </c>
      <c r="BJ1202" s="73">
        <f t="shared" si="687"/>
        <v>-999.89637910358579</v>
      </c>
      <c r="BK1202" s="50">
        <f t="shared" si="688"/>
        <v>1.1463884031918224E-2</v>
      </c>
    </row>
    <row r="1203" spans="1:63" x14ac:dyDescent="0.3">
      <c r="A1203" s="77" t="s">
        <v>2382</v>
      </c>
      <c r="B1203" s="77" t="s">
        <v>656</v>
      </c>
      <c r="C1203" s="77">
        <f>VLOOKUP(B1203,Площадь!D:E,2,0)</f>
        <v>65.099999999999994</v>
      </c>
      <c r="D1203" s="113"/>
      <c r="E1203">
        <v>31</v>
      </c>
      <c r="F1203">
        <v>28</v>
      </c>
      <c r="G1203">
        <v>31</v>
      </c>
      <c r="H1203">
        <v>30</v>
      </c>
      <c r="I1203">
        <v>31</v>
      </c>
      <c r="J1203">
        <v>30</v>
      </c>
      <c r="K1203">
        <v>31</v>
      </c>
      <c r="L1203">
        <v>31</v>
      </c>
      <c r="M1203">
        <v>30</v>
      </c>
      <c r="N1203">
        <v>31</v>
      </c>
      <c r="O1203">
        <v>30</v>
      </c>
      <c r="P1203">
        <v>31</v>
      </c>
      <c r="Q1203">
        <f t="shared" si="694"/>
        <v>365</v>
      </c>
      <c r="R1203" s="50">
        <f>VLOOKUP(B1203,'Общие показания'!A:H,8,0)</f>
        <v>0.36322771814855082</v>
      </c>
      <c r="S1203" s="50">
        <f>VLOOKUP(B1203,'Общие показания'!A:P,16,0)</f>
        <v>2.4047722818514501</v>
      </c>
      <c r="T1203" s="50">
        <f t="shared" si="657"/>
        <v>0</v>
      </c>
      <c r="U1203" s="50">
        <f t="shared" si="658"/>
        <v>0</v>
      </c>
      <c r="V1203" s="50">
        <f t="shared" si="659"/>
        <v>0</v>
      </c>
      <c r="W1203" s="50">
        <f t="shared" si="660"/>
        <v>0.36322771814855082</v>
      </c>
      <c r="X1203" s="50">
        <f t="shared" si="661"/>
        <v>0</v>
      </c>
      <c r="Y1203" s="50"/>
      <c r="Z1203" s="50"/>
      <c r="AA1203" s="50"/>
      <c r="AB1203" s="50"/>
      <c r="AC1203" s="50"/>
      <c r="AD1203" s="50">
        <f t="shared" si="662"/>
        <v>0.93210835926835234</v>
      </c>
      <c r="AE1203" s="50">
        <f t="shared" si="663"/>
        <v>0.64885207035085046</v>
      </c>
      <c r="AF1203" s="50">
        <f t="shared" si="664"/>
        <v>0.8238118522322474</v>
      </c>
      <c r="AG1203" s="50">
        <f t="shared" si="665"/>
        <v>0</v>
      </c>
      <c r="AI1203" s="50">
        <f t="shared" si="667"/>
        <v>0</v>
      </c>
      <c r="AJ1203" s="50">
        <f t="shared" si="668"/>
        <v>0</v>
      </c>
      <c r="AK1203" s="50">
        <f t="shared" si="669"/>
        <v>0</v>
      </c>
      <c r="AL1203" s="50">
        <f t="shared" si="670"/>
        <v>0.73721795927334943</v>
      </c>
      <c r="AR1203" s="50">
        <f t="shared" si="671"/>
        <v>0.96970909389976845</v>
      </c>
      <c r="AS1203" s="50">
        <f t="shared" si="672"/>
        <v>0.86791371202620393</v>
      </c>
      <c r="AT1203" s="50">
        <f t="shared" si="673"/>
        <v>1.1918594301725016</v>
      </c>
      <c r="AV1203" s="49">
        <f t="shared" si="674"/>
        <v>0</v>
      </c>
      <c r="AW1203" s="49">
        <f t="shared" si="675"/>
        <v>0</v>
      </c>
      <c r="AX1203" s="49">
        <f t="shared" si="676"/>
        <v>0</v>
      </c>
      <c r="AY1203" s="49">
        <f t="shared" si="677"/>
        <v>2953.9923586442524</v>
      </c>
      <c r="AZ1203" s="49">
        <f t="shared" si="678"/>
        <v>0</v>
      </c>
      <c r="BA1203" s="49">
        <f t="shared" si="679"/>
        <v>0</v>
      </c>
      <c r="BB1203" s="49">
        <f t="shared" si="680"/>
        <v>0</v>
      </c>
      <c r="BC1203" s="49">
        <f t="shared" si="681"/>
        <v>0</v>
      </c>
      <c r="BD1203" s="49">
        <f t="shared" si="682"/>
        <v>0</v>
      </c>
      <c r="BE1203" s="49">
        <f t="shared" si="683"/>
        <v>5105.1626985863768</v>
      </c>
      <c r="BF1203" s="49">
        <f t="shared" si="684"/>
        <v>4071.5453955816697</v>
      </c>
      <c r="BG1203" s="49">
        <f t="shared" si="685"/>
        <v>5410.7873636360127</v>
      </c>
      <c r="BH1203" s="72">
        <f t="shared" si="686"/>
        <v>17541.487816448313</v>
      </c>
      <c r="BI1203" s="49">
        <f>VLOOKUP(A1203,'1_12'!A:O,15,0)</f>
        <v>25164.269999999997</v>
      </c>
      <c r="BJ1203" s="73">
        <f t="shared" si="687"/>
        <v>-7622.7821835516843</v>
      </c>
      <c r="BK1203" s="50">
        <f t="shared" si="688"/>
        <v>8.3649516069787822E-3</v>
      </c>
    </row>
    <row r="1204" spans="1:63" x14ac:dyDescent="0.3">
      <c r="A1204" s="77" t="s">
        <v>2365</v>
      </c>
      <c r="B1204" s="77" t="s">
        <v>214</v>
      </c>
      <c r="C1204" s="77">
        <f>VLOOKUP(B1204,Площадь!D:E,2,0)</f>
        <v>55.8</v>
      </c>
      <c r="D1204" s="113"/>
      <c r="E1204">
        <v>31</v>
      </c>
      <c r="F1204">
        <v>28</v>
      </c>
      <c r="G1204">
        <v>31</v>
      </c>
      <c r="H1204">
        <v>30</v>
      </c>
      <c r="I1204">
        <v>31</v>
      </c>
      <c r="J1204">
        <v>30</v>
      </c>
      <c r="K1204">
        <v>31</v>
      </c>
      <c r="L1204">
        <v>31</v>
      </c>
      <c r="M1204">
        <v>30</v>
      </c>
      <c r="N1204">
        <v>31</v>
      </c>
      <c r="O1204">
        <v>30</v>
      </c>
      <c r="P1204">
        <v>31</v>
      </c>
      <c r="Q1204">
        <f t="shared" si="694"/>
        <v>365</v>
      </c>
      <c r="R1204" s="50">
        <f>VLOOKUP(B1204,'Общие показания'!A:H,8,0)</f>
        <v>1.044</v>
      </c>
      <c r="S1204" s="50">
        <f>VLOOKUP(B1204,'Общие показания'!A:P,16,0)</f>
        <v>2.4689999999999976</v>
      </c>
      <c r="T1204" s="50">
        <f t="shared" si="657"/>
        <v>0</v>
      </c>
      <c r="U1204" s="50">
        <f t="shared" si="658"/>
        <v>0</v>
      </c>
      <c r="V1204" s="50">
        <f t="shared" si="659"/>
        <v>0</v>
      </c>
      <c r="W1204" s="50">
        <f t="shared" si="660"/>
        <v>1.044</v>
      </c>
      <c r="X1204" s="50">
        <f t="shared" si="661"/>
        <v>0</v>
      </c>
      <c r="Y1204" s="50"/>
      <c r="Z1204" s="50"/>
      <c r="AA1204" s="50"/>
      <c r="AB1204" s="50"/>
      <c r="AC1204" s="50"/>
      <c r="AD1204" s="50">
        <f t="shared" si="662"/>
        <v>0.95700352020928803</v>
      </c>
      <c r="AE1204" s="50">
        <f t="shared" si="663"/>
        <v>0.66618189746550371</v>
      </c>
      <c r="AF1204" s="50">
        <f t="shared" si="664"/>
        <v>0.84581458232520601</v>
      </c>
      <c r="AG1204" s="50">
        <f t="shared" si="665"/>
        <v>0</v>
      </c>
      <c r="AI1204" s="50">
        <f t="shared" si="667"/>
        <v>0</v>
      </c>
      <c r="AJ1204" s="50">
        <f t="shared" si="668"/>
        <v>0</v>
      </c>
      <c r="AK1204" s="50">
        <f t="shared" si="669"/>
        <v>0</v>
      </c>
      <c r="AL1204" s="50">
        <f t="shared" si="670"/>
        <v>0.63190110794858534</v>
      </c>
      <c r="AR1204" s="50">
        <f t="shared" si="671"/>
        <v>0.83117922334265859</v>
      </c>
      <c r="AS1204" s="50">
        <f t="shared" si="672"/>
        <v>0.7439260388796034</v>
      </c>
      <c r="AT1204" s="50">
        <f t="shared" si="673"/>
        <v>1.0215937972907159</v>
      </c>
      <c r="AV1204" s="49">
        <f t="shared" si="674"/>
        <v>0</v>
      </c>
      <c r="AW1204" s="49">
        <f t="shared" si="675"/>
        <v>0</v>
      </c>
      <c r="AX1204" s="49">
        <f t="shared" si="676"/>
        <v>0</v>
      </c>
      <c r="AY1204" s="49">
        <f t="shared" si="677"/>
        <v>4498.7218981328642</v>
      </c>
      <c r="AZ1204" s="49">
        <f t="shared" si="678"/>
        <v>0</v>
      </c>
      <c r="BA1204" s="49">
        <f t="shared" si="679"/>
        <v>0</v>
      </c>
      <c r="BB1204" s="49">
        <f t="shared" si="680"/>
        <v>0</v>
      </c>
      <c r="BC1204" s="49">
        <f t="shared" si="681"/>
        <v>0</v>
      </c>
      <c r="BD1204" s="49">
        <f t="shared" si="682"/>
        <v>0</v>
      </c>
      <c r="BE1204" s="49">
        <f t="shared" si="683"/>
        <v>4800.126229481104</v>
      </c>
      <c r="BF1204" s="49">
        <f t="shared" si="684"/>
        <v>3785.237340007352</v>
      </c>
      <c r="BG1204" s="49">
        <f t="shared" si="685"/>
        <v>5012.7963579057969</v>
      </c>
      <c r="BH1204" s="72">
        <f t="shared" si="686"/>
        <v>18096.881825527118</v>
      </c>
      <c r="BI1204" s="49">
        <f>VLOOKUP(A1204,'1_12'!A:O,15,0)</f>
        <v>21569.399999999998</v>
      </c>
      <c r="BJ1204" s="73">
        <f t="shared" si="687"/>
        <v>-3472.5181744728798</v>
      </c>
      <c r="BK1204" s="50">
        <f t="shared" si="688"/>
        <v>1.0068100608514877E-2</v>
      </c>
    </row>
    <row r="1205" spans="1:63" x14ac:dyDescent="0.3">
      <c r="A1205" s="77" t="s">
        <v>2379</v>
      </c>
      <c r="B1205" s="77" t="s">
        <v>1200</v>
      </c>
      <c r="C1205" s="77">
        <f>VLOOKUP(B1205,Площадь!D:E,2,0)</f>
        <v>74.900000000000006</v>
      </c>
      <c r="D1205" s="113"/>
      <c r="E1205">
        <v>31</v>
      </c>
      <c r="F1205">
        <v>28</v>
      </c>
      <c r="G1205">
        <v>31</v>
      </c>
      <c r="H1205">
        <v>30</v>
      </c>
      <c r="I1205">
        <v>31</v>
      </c>
      <c r="J1205">
        <v>30</v>
      </c>
      <c r="K1205">
        <v>31</v>
      </c>
      <c r="L1205">
        <v>31</v>
      </c>
      <c r="M1205">
        <v>30</v>
      </c>
      <c r="N1205">
        <v>31</v>
      </c>
      <c r="O1205">
        <v>30</v>
      </c>
      <c r="P1205">
        <v>31</v>
      </c>
      <c r="Q1205">
        <f t="shared" si="694"/>
        <v>365</v>
      </c>
      <c r="R1205" s="50">
        <f>VLOOKUP(B1205,'Общие показания'!A:H,8,0)</f>
        <v>2E-3</v>
      </c>
      <c r="S1205" s="50">
        <f>VLOOKUP(B1205,'Общие показания'!A:P,16,0)</f>
        <v>1.8079999999999998</v>
      </c>
      <c r="T1205" s="50">
        <f t="shared" si="657"/>
        <v>0</v>
      </c>
      <c r="U1205" s="50">
        <f t="shared" si="658"/>
        <v>0</v>
      </c>
      <c r="V1205" s="50">
        <f t="shared" si="659"/>
        <v>0</v>
      </c>
      <c r="W1205" s="50">
        <f t="shared" si="660"/>
        <v>2E-3</v>
      </c>
      <c r="X1205" s="50">
        <f t="shared" si="661"/>
        <v>0</v>
      </c>
      <c r="Y1205" s="50"/>
      <c r="Z1205" s="50"/>
      <c r="AA1205" s="50"/>
      <c r="AB1205" s="50"/>
      <c r="AC1205" s="50"/>
      <c r="AD1205" s="50">
        <f t="shared" si="662"/>
        <v>0.70079480135212402</v>
      </c>
      <c r="AE1205" s="50">
        <f t="shared" si="663"/>
        <v>0.48783186335262524</v>
      </c>
      <c r="AF1205" s="50">
        <f t="shared" si="664"/>
        <v>0.61937333529525063</v>
      </c>
      <c r="AG1205" s="50">
        <f t="shared" si="665"/>
        <v>0</v>
      </c>
      <c r="AI1205" s="50">
        <f t="shared" si="667"/>
        <v>0</v>
      </c>
      <c r="AJ1205" s="50">
        <f t="shared" si="668"/>
        <v>0</v>
      </c>
      <c r="AK1205" s="50">
        <f t="shared" si="669"/>
        <v>0</v>
      </c>
      <c r="AL1205" s="50">
        <f t="shared" si="670"/>
        <v>0.84819700690589683</v>
      </c>
      <c r="AR1205" s="50">
        <f t="shared" si="671"/>
        <v>1.1156868069599488</v>
      </c>
      <c r="AS1205" s="50">
        <f t="shared" si="672"/>
        <v>0.99856738910541776</v>
      </c>
      <c r="AT1205" s="50">
        <f t="shared" si="673"/>
        <v>1.3712791293382549</v>
      </c>
      <c r="AV1205" s="49">
        <f t="shared" si="674"/>
        <v>0</v>
      </c>
      <c r="AW1205" s="49">
        <f t="shared" si="675"/>
        <v>0</v>
      </c>
      <c r="AX1205" s="49">
        <f t="shared" si="676"/>
        <v>0</v>
      </c>
      <c r="AY1205" s="49">
        <f t="shared" si="677"/>
        <v>2282.2348374579133</v>
      </c>
      <c r="AZ1205" s="49">
        <f t="shared" si="678"/>
        <v>0</v>
      </c>
      <c r="BA1205" s="49">
        <f t="shared" si="679"/>
        <v>0</v>
      </c>
      <c r="BB1205" s="49">
        <f t="shared" si="680"/>
        <v>0</v>
      </c>
      <c r="BC1205" s="49">
        <f t="shared" si="681"/>
        <v>0</v>
      </c>
      <c r="BD1205" s="49">
        <f t="shared" si="682"/>
        <v>0</v>
      </c>
      <c r="BE1205" s="49">
        <f t="shared" si="683"/>
        <v>4876.090570088596</v>
      </c>
      <c r="BF1205" s="49">
        <f t="shared" si="684"/>
        <v>3990.0306973282723</v>
      </c>
      <c r="BG1205" s="49">
        <f t="shared" si="685"/>
        <v>5343.6278499635973</v>
      </c>
      <c r="BH1205" s="72">
        <f t="shared" si="686"/>
        <v>16491.983954838379</v>
      </c>
      <c r="BI1205" s="49">
        <f>VLOOKUP(A1205,'1_12'!A:O,15,0)</f>
        <v>28952.459999999995</v>
      </c>
      <c r="BJ1205" s="73">
        <f t="shared" si="687"/>
        <v>-12460.476045161617</v>
      </c>
      <c r="BK1205" s="50">
        <f t="shared" si="688"/>
        <v>6.8354810105802381E-3</v>
      </c>
    </row>
    <row r="1206" spans="1:63" x14ac:dyDescent="0.3">
      <c r="A1206" s="77" t="s">
        <v>2387</v>
      </c>
      <c r="B1206" s="77" t="s">
        <v>741</v>
      </c>
      <c r="C1206" s="77">
        <f>VLOOKUP(B1206,Площадь!D:E,2,0)</f>
        <v>40.200000000000003</v>
      </c>
      <c r="D1206" s="113"/>
      <c r="E1206">
        <v>31</v>
      </c>
      <c r="F1206">
        <v>28</v>
      </c>
      <c r="G1206">
        <v>31</v>
      </c>
      <c r="H1206">
        <v>30</v>
      </c>
      <c r="I1206">
        <v>31</v>
      </c>
      <c r="J1206">
        <v>30</v>
      </c>
      <c r="K1206">
        <v>31</v>
      </c>
      <c r="L1206">
        <v>31</v>
      </c>
      <c r="M1206">
        <v>20</v>
      </c>
      <c r="Q1206">
        <f t="shared" si="694"/>
        <v>263</v>
      </c>
      <c r="R1206" s="50">
        <f>VLOOKUP(B1206,'Общие показания'!A:H,8,0)</f>
        <v>1.244</v>
      </c>
      <c r="S1206" s="50"/>
      <c r="T1206" s="50">
        <f t="shared" si="657"/>
        <v>0</v>
      </c>
      <c r="U1206" s="50">
        <f t="shared" si="658"/>
        <v>0</v>
      </c>
      <c r="V1206" s="50">
        <f t="shared" si="659"/>
        <v>0</v>
      </c>
      <c r="W1206" s="50">
        <f t="shared" si="660"/>
        <v>1.244</v>
      </c>
      <c r="X1206" s="50">
        <f t="shared" si="661"/>
        <v>0</v>
      </c>
      <c r="Y1206" s="50"/>
      <c r="Z1206" s="50"/>
      <c r="AA1206" s="50"/>
      <c r="AB1206" s="50"/>
      <c r="AC1206" s="50"/>
      <c r="AD1206" s="50">
        <f t="shared" si="662"/>
        <v>0</v>
      </c>
      <c r="AE1206" s="50">
        <f t="shared" si="663"/>
        <v>0</v>
      </c>
      <c r="AF1206" s="50">
        <f t="shared" si="664"/>
        <v>0</v>
      </c>
      <c r="AG1206" s="50">
        <f t="shared" si="665"/>
        <v>0</v>
      </c>
      <c r="AI1206" s="50">
        <f t="shared" si="667"/>
        <v>0</v>
      </c>
      <c r="AJ1206" s="50">
        <f t="shared" si="668"/>
        <v>0</v>
      </c>
      <c r="AK1206" s="50">
        <f t="shared" si="669"/>
        <v>0</v>
      </c>
      <c r="AL1206" s="50">
        <f t="shared" si="670"/>
        <v>0.45524058314575505</v>
      </c>
      <c r="AR1206" s="50">
        <f t="shared" si="671"/>
        <v>0</v>
      </c>
      <c r="AS1206" s="50">
        <f t="shared" si="672"/>
        <v>0</v>
      </c>
      <c r="AT1206" s="50">
        <f t="shared" si="673"/>
        <v>0</v>
      </c>
      <c r="AV1206" s="49">
        <f t="shared" si="674"/>
        <v>0</v>
      </c>
      <c r="AW1206" s="49">
        <f t="shared" si="675"/>
        <v>0</v>
      </c>
      <c r="AX1206" s="49">
        <f t="shared" si="676"/>
        <v>0</v>
      </c>
      <c r="AY1206" s="49">
        <f t="shared" si="677"/>
        <v>4561.3734517731391</v>
      </c>
      <c r="AZ1206" s="49">
        <f t="shared" si="678"/>
        <v>0</v>
      </c>
      <c r="BA1206" s="49">
        <f t="shared" si="679"/>
        <v>0</v>
      </c>
      <c r="BB1206" s="49">
        <f t="shared" si="680"/>
        <v>0</v>
      </c>
      <c r="BC1206" s="49">
        <f t="shared" si="681"/>
        <v>0</v>
      </c>
      <c r="BD1206" s="49">
        <f t="shared" si="682"/>
        <v>0</v>
      </c>
      <c r="BE1206" s="49">
        <f t="shared" si="683"/>
        <v>0</v>
      </c>
      <c r="BF1206" s="49">
        <f t="shared" si="684"/>
        <v>0</v>
      </c>
      <c r="BG1206" s="49">
        <f t="shared" si="685"/>
        <v>0</v>
      </c>
      <c r="BH1206" s="72">
        <f t="shared" si="686"/>
        <v>4561.3734517731391</v>
      </c>
      <c r="BI1206" s="49">
        <f>VLOOKUP(A1206,'1_12'!A:O,15,0)</f>
        <v>9783.9499999999989</v>
      </c>
      <c r="BJ1206" s="73">
        <f t="shared" si="687"/>
        <v>-5222.5765482268598</v>
      </c>
      <c r="BK1206" s="50">
        <f t="shared" si="688"/>
        <v>3.5224721872839032E-3</v>
      </c>
    </row>
    <row r="1207" spans="1:63" x14ac:dyDescent="0.3">
      <c r="A1207" s="77" t="s">
        <v>2895</v>
      </c>
      <c r="B1207" s="77" t="s">
        <v>741</v>
      </c>
      <c r="C1207" s="77">
        <f>VLOOKUP(B1207,Площадь!D:E,2,0)</f>
        <v>40.200000000000003</v>
      </c>
      <c r="D1207" s="113">
        <v>45190</v>
      </c>
      <c r="M1207">
        <f>30-M1206</f>
        <v>10</v>
      </c>
      <c r="N1207">
        <v>31</v>
      </c>
      <c r="O1207">
        <v>30</v>
      </c>
      <c r="P1207">
        <v>31</v>
      </c>
      <c r="Q1207">
        <f t="shared" si="694"/>
        <v>102</v>
      </c>
      <c r="R1207" s="50"/>
      <c r="S1207" s="50">
        <f>VLOOKUP(B1207,'Общие показания'!A:P,16,0)</f>
        <v>1.4380000000000006</v>
      </c>
      <c r="T1207" s="50">
        <f t="shared" si="657"/>
        <v>0</v>
      </c>
      <c r="U1207" s="50">
        <f t="shared" si="658"/>
        <v>0</v>
      </c>
      <c r="V1207" s="50">
        <f t="shared" si="659"/>
        <v>0</v>
      </c>
      <c r="W1207" s="50">
        <f t="shared" si="660"/>
        <v>0</v>
      </c>
      <c r="X1207" s="50">
        <f t="shared" si="661"/>
        <v>0</v>
      </c>
      <c r="Y1207" s="50"/>
      <c r="Z1207" s="50"/>
      <c r="AA1207" s="50"/>
      <c r="AB1207" s="50"/>
      <c r="AC1207" s="50"/>
      <c r="AD1207" s="50">
        <f t="shared" si="662"/>
        <v>0.55737993603116975</v>
      </c>
      <c r="AE1207" s="50">
        <f t="shared" si="663"/>
        <v>0.38799901521077185</v>
      </c>
      <c r="AF1207" s="50">
        <f t="shared" si="664"/>
        <v>0.49262104875805912</v>
      </c>
      <c r="AG1207" s="50">
        <f t="shared" si="665"/>
        <v>0</v>
      </c>
      <c r="AI1207" s="50">
        <f t="shared" si="667"/>
        <v>0</v>
      </c>
      <c r="AJ1207" s="50">
        <f t="shared" si="668"/>
        <v>0</v>
      </c>
      <c r="AK1207" s="50">
        <f t="shared" si="669"/>
        <v>0</v>
      </c>
      <c r="AL1207" s="50">
        <f t="shared" si="670"/>
        <v>0</v>
      </c>
      <c r="AR1207" s="50">
        <f t="shared" si="671"/>
        <v>0.59880653724686173</v>
      </c>
      <c r="AS1207" s="50">
        <f t="shared" si="672"/>
        <v>0.5359467161820799</v>
      </c>
      <c r="AT1207" s="50">
        <f t="shared" si="673"/>
        <v>0.73598692923094589</v>
      </c>
      <c r="AV1207" s="49">
        <f t="shared" si="674"/>
        <v>0</v>
      </c>
      <c r="AW1207" s="49">
        <f t="shared" si="675"/>
        <v>0</v>
      </c>
      <c r="AX1207" s="49">
        <f t="shared" si="676"/>
        <v>0</v>
      </c>
      <c r="AY1207" s="49">
        <f t="shared" si="677"/>
        <v>0</v>
      </c>
      <c r="AZ1207" s="49">
        <f t="shared" si="678"/>
        <v>0</v>
      </c>
      <c r="BA1207" s="49">
        <f t="shared" si="679"/>
        <v>0</v>
      </c>
      <c r="BB1207" s="49">
        <f t="shared" si="680"/>
        <v>0</v>
      </c>
      <c r="BC1207" s="49">
        <f t="shared" si="681"/>
        <v>0</v>
      </c>
      <c r="BD1207" s="49">
        <f t="shared" si="682"/>
        <v>0</v>
      </c>
      <c r="BE1207" s="49">
        <f t="shared" si="683"/>
        <v>3103.6207214086166</v>
      </c>
      <c r="BF1207" s="49">
        <f t="shared" si="684"/>
        <v>2480.2029635217154</v>
      </c>
      <c r="BG1207" s="49">
        <f t="shared" si="685"/>
        <v>3298.0261117945661</v>
      </c>
      <c r="BH1207" s="72">
        <f t="shared" si="686"/>
        <v>8881.8497967248986</v>
      </c>
      <c r="BI1207" s="49">
        <f>VLOOKUP(A1207,'1_12'!A:O,15,0)</f>
        <v>5755.2699999999995</v>
      </c>
      <c r="BJ1207" s="73">
        <f t="shared" si="687"/>
        <v>3126.5797967248991</v>
      </c>
      <c r="BK1207" s="50">
        <f t="shared" si="688"/>
        <v>6.8589141431589715E-3</v>
      </c>
    </row>
    <row r="1208" spans="1:63" x14ac:dyDescent="0.3">
      <c r="A1208" s="77" t="s">
        <v>2358</v>
      </c>
      <c r="B1208" s="77" t="s">
        <v>730</v>
      </c>
      <c r="C1208" s="77">
        <f>VLOOKUP(B1208,Площадь!D:E,2,0)</f>
        <v>57.9</v>
      </c>
      <c r="D1208" s="113"/>
      <c r="E1208">
        <v>31</v>
      </c>
      <c r="F1208">
        <v>28</v>
      </c>
      <c r="G1208">
        <v>31</v>
      </c>
      <c r="H1208">
        <v>30</v>
      </c>
      <c r="I1208">
        <v>31</v>
      </c>
      <c r="J1208">
        <v>30</v>
      </c>
      <c r="K1208">
        <v>31</v>
      </c>
      <c r="L1208">
        <v>31</v>
      </c>
      <c r="M1208">
        <v>30</v>
      </c>
      <c r="N1208">
        <v>31</v>
      </c>
      <c r="O1208">
        <v>30</v>
      </c>
      <c r="P1208">
        <v>31</v>
      </c>
      <c r="Q1208">
        <f t="shared" ref="Q1208:Q1232" si="695">SUM(E1208:P1208)</f>
        <v>365</v>
      </c>
      <c r="R1208" s="50">
        <f>VLOOKUP(B1208,'Общие показания'!A:H,8,0)</f>
        <v>1.24</v>
      </c>
      <c r="S1208" s="50">
        <f>VLOOKUP(B1208,'Общие показания'!A:P,16,0)</f>
        <v>1.4169999999999998</v>
      </c>
      <c r="T1208" s="50">
        <f t="shared" si="657"/>
        <v>0</v>
      </c>
      <c r="U1208" s="50">
        <f t="shared" si="658"/>
        <v>0</v>
      </c>
      <c r="V1208" s="50">
        <f t="shared" si="659"/>
        <v>0</v>
      </c>
      <c r="W1208" s="50">
        <f t="shared" si="660"/>
        <v>1.24</v>
      </c>
      <c r="X1208" s="50">
        <f t="shared" si="661"/>
        <v>0</v>
      </c>
      <c r="Y1208" s="50"/>
      <c r="Z1208" s="50"/>
      <c r="AA1208" s="50"/>
      <c r="AB1208" s="50"/>
      <c r="AC1208" s="50"/>
      <c r="AD1208" s="50">
        <f t="shared" si="662"/>
        <v>0.54924017340484499</v>
      </c>
      <c r="AE1208" s="50">
        <f t="shared" si="663"/>
        <v>0.38233282653245021</v>
      </c>
      <c r="AF1208" s="50">
        <f t="shared" si="664"/>
        <v>0.48542700006270478</v>
      </c>
      <c r="AG1208" s="50">
        <f t="shared" si="665"/>
        <v>0</v>
      </c>
      <c r="AI1208" s="50">
        <f t="shared" si="667"/>
        <v>0</v>
      </c>
      <c r="AJ1208" s="50">
        <f t="shared" si="668"/>
        <v>0</v>
      </c>
      <c r="AK1208" s="50">
        <f t="shared" si="669"/>
        <v>0</v>
      </c>
      <c r="AL1208" s="50">
        <f t="shared" si="670"/>
        <v>0.65568233244127405</v>
      </c>
      <c r="AR1208" s="50">
        <f t="shared" si="671"/>
        <v>0.86246016185555441</v>
      </c>
      <c r="AS1208" s="50">
        <f t="shared" si="672"/>
        <v>0.7719232553965778</v>
      </c>
      <c r="AT1208" s="50">
        <f t="shared" si="673"/>
        <v>1.0600408756833772</v>
      </c>
      <c r="AV1208" s="49">
        <f t="shared" si="674"/>
        <v>0</v>
      </c>
      <c r="AW1208" s="49">
        <f t="shared" si="675"/>
        <v>0</v>
      </c>
      <c r="AX1208" s="49">
        <f t="shared" si="676"/>
        <v>0</v>
      </c>
      <c r="AY1208" s="49">
        <f t="shared" si="677"/>
        <v>5088.6938259120579</v>
      </c>
      <c r="AZ1208" s="49">
        <f t="shared" si="678"/>
        <v>0</v>
      </c>
      <c r="BA1208" s="49">
        <f t="shared" si="679"/>
        <v>0</v>
      </c>
      <c r="BB1208" s="49">
        <f t="shared" si="680"/>
        <v>0</v>
      </c>
      <c r="BC1208" s="49">
        <f t="shared" si="681"/>
        <v>0</v>
      </c>
      <c r="BD1208" s="49">
        <f t="shared" si="682"/>
        <v>0</v>
      </c>
      <c r="BE1208" s="49">
        <f t="shared" si="683"/>
        <v>3789.5119119596061</v>
      </c>
      <c r="BF1208" s="49">
        <f t="shared" si="684"/>
        <v>3098.4388560870057</v>
      </c>
      <c r="BG1208" s="49">
        <f t="shared" si="685"/>
        <v>4148.5921469377527</v>
      </c>
      <c r="BH1208" s="72">
        <f t="shared" si="686"/>
        <v>16125.236740896424</v>
      </c>
      <c r="BI1208" s="49">
        <f>VLOOKUP(A1208,'1_12'!A:O,15,0)</f>
        <v>22381.110000000004</v>
      </c>
      <c r="BJ1208" s="73">
        <f t="shared" si="687"/>
        <v>-6255.8732591035805</v>
      </c>
      <c r="BK1208" s="50">
        <f t="shared" si="688"/>
        <v>8.6458068874162106E-3</v>
      </c>
    </row>
    <row r="1209" spans="1:63" x14ac:dyDescent="0.3">
      <c r="A1209" s="77" t="s">
        <v>2377</v>
      </c>
      <c r="B1209" s="77" t="s">
        <v>1149</v>
      </c>
      <c r="C1209" s="77">
        <f>VLOOKUP(B1209,Площадь!D:E,2,0)</f>
        <v>65.099999999999994</v>
      </c>
      <c r="D1209" s="113"/>
      <c r="E1209">
        <v>31</v>
      </c>
      <c r="F1209">
        <v>28</v>
      </c>
      <c r="G1209">
        <v>31</v>
      </c>
      <c r="H1209">
        <v>30</v>
      </c>
      <c r="I1209">
        <v>31</v>
      </c>
      <c r="J1209">
        <v>30</v>
      </c>
      <c r="K1209">
        <v>31</v>
      </c>
      <c r="L1209">
        <v>31</v>
      </c>
      <c r="M1209">
        <v>30</v>
      </c>
      <c r="N1209">
        <v>31</v>
      </c>
      <c r="O1209">
        <v>30</v>
      </c>
      <c r="P1209">
        <v>31</v>
      </c>
      <c r="Q1209">
        <f t="shared" si="695"/>
        <v>365</v>
      </c>
      <c r="R1209" s="50">
        <f>VLOOKUP(B1209,'Общие показания'!A:H,8,0)</f>
        <v>0.36322771814855082</v>
      </c>
      <c r="S1209" s="50">
        <f>VLOOKUP(B1209,'Общие показания'!A:P,16,0)</f>
        <v>1.67722818514493E-2</v>
      </c>
      <c r="T1209" s="50">
        <f t="shared" si="657"/>
        <v>0</v>
      </c>
      <c r="U1209" s="50">
        <f t="shared" si="658"/>
        <v>0</v>
      </c>
      <c r="V1209" s="50">
        <f t="shared" si="659"/>
        <v>0</v>
      </c>
      <c r="W1209" s="50">
        <f t="shared" si="660"/>
        <v>0.36322771814855082</v>
      </c>
      <c r="X1209" s="50">
        <f t="shared" si="661"/>
        <v>0</v>
      </c>
      <c r="Y1209" s="50"/>
      <c r="Z1209" s="50"/>
      <c r="AA1209" s="50"/>
      <c r="AB1209" s="50"/>
      <c r="AC1209" s="50"/>
      <c r="AD1209" s="50">
        <f t="shared" si="662"/>
        <v>6.5010663320288981E-3</v>
      </c>
      <c r="AE1209" s="50">
        <f t="shared" si="663"/>
        <v>4.5254720731570421E-3</v>
      </c>
      <c r="AF1209" s="50">
        <f t="shared" si="664"/>
        <v>5.7457434462633607E-3</v>
      </c>
      <c r="AG1209" s="50">
        <f t="shared" si="665"/>
        <v>0</v>
      </c>
      <c r="AI1209" s="50">
        <f t="shared" si="667"/>
        <v>0</v>
      </c>
      <c r="AJ1209" s="50">
        <f t="shared" si="668"/>
        <v>0</v>
      </c>
      <c r="AK1209" s="50">
        <f t="shared" si="669"/>
        <v>0</v>
      </c>
      <c r="AL1209" s="50">
        <f t="shared" si="670"/>
        <v>0.73721795927334943</v>
      </c>
      <c r="AR1209" s="50">
        <f t="shared" si="671"/>
        <v>0.96970909389976845</v>
      </c>
      <c r="AS1209" s="50">
        <f t="shared" si="672"/>
        <v>0.86791371202620393</v>
      </c>
      <c r="AT1209" s="50">
        <f t="shared" si="673"/>
        <v>1.1918594301725016</v>
      </c>
      <c r="AV1209" s="49">
        <f t="shared" si="674"/>
        <v>0</v>
      </c>
      <c r="AW1209" s="49">
        <f t="shared" si="675"/>
        <v>0</v>
      </c>
      <c r="AX1209" s="49">
        <f t="shared" si="676"/>
        <v>0</v>
      </c>
      <c r="AY1209" s="49">
        <f t="shared" si="677"/>
        <v>2953.9923586442524</v>
      </c>
      <c r="AZ1209" s="49">
        <f t="shared" si="678"/>
        <v>0</v>
      </c>
      <c r="BA1209" s="49">
        <f t="shared" si="679"/>
        <v>0</v>
      </c>
      <c r="BB1209" s="49">
        <f t="shared" si="680"/>
        <v>0</v>
      </c>
      <c r="BC1209" s="49">
        <f t="shared" si="681"/>
        <v>0</v>
      </c>
      <c r="BD1209" s="49">
        <f t="shared" si="682"/>
        <v>0</v>
      </c>
      <c r="BE1209" s="49">
        <f t="shared" si="683"/>
        <v>2620.4995057198275</v>
      </c>
      <c r="BF1209" s="49">
        <f t="shared" si="684"/>
        <v>2341.9408482289605</v>
      </c>
      <c r="BG1209" s="49">
        <f t="shared" si="685"/>
        <v>3214.8034238552682</v>
      </c>
      <c r="BH1209" s="72">
        <f t="shared" si="686"/>
        <v>11131.236136448308</v>
      </c>
      <c r="BI1209" s="49">
        <f>VLOOKUP(A1209,'1_12'!A:O,15,0)</f>
        <v>25164.269999999997</v>
      </c>
      <c r="BJ1209" s="73">
        <f t="shared" si="687"/>
        <v>-14033.033863551689</v>
      </c>
      <c r="BK1209" s="50">
        <f t="shared" si="688"/>
        <v>5.3081159694979823E-3</v>
      </c>
    </row>
    <row r="1210" spans="1:63" x14ac:dyDescent="0.3">
      <c r="A1210" s="77" t="s">
        <v>2396</v>
      </c>
      <c r="B1210" s="77" t="s">
        <v>614</v>
      </c>
      <c r="C1210" s="77">
        <f>VLOOKUP(B1210,Площадь!D:E,2,0)</f>
        <v>74.900000000000006</v>
      </c>
      <c r="D1210" s="113"/>
      <c r="E1210">
        <v>31</v>
      </c>
      <c r="F1210">
        <v>28</v>
      </c>
      <c r="G1210">
        <v>31</v>
      </c>
      <c r="H1210">
        <v>30</v>
      </c>
      <c r="I1210">
        <v>31</v>
      </c>
      <c r="J1210">
        <v>30</v>
      </c>
      <c r="K1210">
        <v>31</v>
      </c>
      <c r="L1210">
        <v>31</v>
      </c>
      <c r="M1210">
        <v>30</v>
      </c>
      <c r="N1210">
        <v>31</v>
      </c>
      <c r="O1210">
        <v>30</v>
      </c>
      <c r="P1210">
        <v>31</v>
      </c>
      <c r="Q1210">
        <f t="shared" si="695"/>
        <v>365</v>
      </c>
      <c r="R1210" s="50">
        <f>VLOOKUP(B1210,'Общие показания'!A:H,8,0)</f>
        <v>6.8000000000000005E-2</v>
      </c>
      <c r="S1210" s="50">
        <f>VLOOKUP(B1210,'Общие показания'!A:P,16,0)</f>
        <v>0.65000000000000036</v>
      </c>
      <c r="T1210" s="50">
        <f t="shared" si="657"/>
        <v>0</v>
      </c>
      <c r="U1210" s="50">
        <f t="shared" si="658"/>
        <v>0</v>
      </c>
      <c r="V1210" s="50">
        <f t="shared" si="659"/>
        <v>0</v>
      </c>
      <c r="W1210" s="50">
        <f t="shared" si="660"/>
        <v>6.8000000000000005E-2</v>
      </c>
      <c r="X1210" s="50">
        <f t="shared" si="661"/>
        <v>0</v>
      </c>
      <c r="Y1210" s="50"/>
      <c r="Z1210" s="50"/>
      <c r="AA1210" s="50"/>
      <c r="AB1210" s="50"/>
      <c r="AC1210" s="50"/>
      <c r="AD1210" s="50">
        <f t="shared" si="662"/>
        <v>0.25194503367194743</v>
      </c>
      <c r="AE1210" s="50">
        <f t="shared" si="663"/>
        <v>0.17538203051947268</v>
      </c>
      <c r="AF1210" s="50">
        <f t="shared" si="664"/>
        <v>0.2226729358085803</v>
      </c>
      <c r="AG1210" s="50">
        <f t="shared" si="665"/>
        <v>0</v>
      </c>
      <c r="AI1210" s="50">
        <f t="shared" si="667"/>
        <v>0</v>
      </c>
      <c r="AJ1210" s="50">
        <f t="shared" si="668"/>
        <v>0</v>
      </c>
      <c r="AK1210" s="50">
        <f t="shared" si="669"/>
        <v>0</v>
      </c>
      <c r="AL1210" s="50">
        <f t="shared" si="670"/>
        <v>0.84819700690589683</v>
      </c>
      <c r="AR1210" s="50">
        <f t="shared" si="671"/>
        <v>1.1156868069599488</v>
      </c>
      <c r="AS1210" s="50">
        <f t="shared" si="672"/>
        <v>0.99856738910541776</v>
      </c>
      <c r="AT1210" s="50">
        <f t="shared" si="673"/>
        <v>1.3712791293382549</v>
      </c>
      <c r="AV1210" s="49">
        <f t="shared" si="674"/>
        <v>0</v>
      </c>
      <c r="AW1210" s="49">
        <f t="shared" si="675"/>
        <v>0</v>
      </c>
      <c r="AX1210" s="49">
        <f t="shared" si="676"/>
        <v>0</v>
      </c>
      <c r="AY1210" s="49">
        <f t="shared" si="677"/>
        <v>2459.4025974579135</v>
      </c>
      <c r="AZ1210" s="49">
        <f t="shared" si="678"/>
        <v>0</v>
      </c>
      <c r="BA1210" s="49">
        <f t="shared" si="679"/>
        <v>0</v>
      </c>
      <c r="BB1210" s="49">
        <f t="shared" si="680"/>
        <v>0</v>
      </c>
      <c r="BC1210" s="49">
        <f t="shared" si="681"/>
        <v>0</v>
      </c>
      <c r="BD1210" s="49">
        <f t="shared" si="682"/>
        <v>0</v>
      </c>
      <c r="BE1210" s="49">
        <f t="shared" si="683"/>
        <v>3671.2162077186376</v>
      </c>
      <c r="BF1210" s="49">
        <f t="shared" si="684"/>
        <v>3151.3028640642715</v>
      </c>
      <c r="BG1210" s="49">
        <f t="shared" si="685"/>
        <v>4278.7411655975593</v>
      </c>
      <c r="BH1210" s="72">
        <f t="shared" si="686"/>
        <v>13560.662834838382</v>
      </c>
      <c r="BI1210" s="49">
        <f>VLOOKUP(A1210,'1_12'!A:O,15,0)</f>
        <v>28952.459999999995</v>
      </c>
      <c r="BJ1210" s="73">
        <f t="shared" si="687"/>
        <v>-15391.797165161614</v>
      </c>
      <c r="BK1210" s="50">
        <f t="shared" si="688"/>
        <v>5.6205277395522009E-3</v>
      </c>
    </row>
    <row r="1211" spans="1:63" x14ac:dyDescent="0.3">
      <c r="A1211" s="77" t="s">
        <v>2312</v>
      </c>
      <c r="B1211" s="77" t="s">
        <v>1172</v>
      </c>
      <c r="C1211" s="77">
        <f>VLOOKUP(B1211,Площадь!D:E,2,0)</f>
        <v>84</v>
      </c>
      <c r="D1211" s="113"/>
      <c r="E1211">
        <v>31</v>
      </c>
      <c r="F1211">
        <v>28</v>
      </c>
      <c r="G1211">
        <v>31</v>
      </c>
      <c r="H1211">
        <v>30</v>
      </c>
      <c r="I1211">
        <v>31</v>
      </c>
      <c r="J1211">
        <v>30</v>
      </c>
      <c r="K1211">
        <v>31</v>
      </c>
      <c r="L1211">
        <v>31</v>
      </c>
      <c r="M1211">
        <v>30</v>
      </c>
      <c r="N1211">
        <v>31</v>
      </c>
      <c r="O1211">
        <v>30</v>
      </c>
      <c r="P1211">
        <v>31</v>
      </c>
      <c r="Q1211">
        <f t="shared" si="695"/>
        <v>365</v>
      </c>
      <c r="R1211" s="50">
        <f>VLOOKUP(B1211,'Общие показания'!A:H,8,0)</f>
        <v>0.46868092664329142</v>
      </c>
      <c r="S1211" s="50">
        <f>VLOOKUP(B1211,'Общие показания'!A:P,16,0)</f>
        <v>0.64831907335670991</v>
      </c>
      <c r="T1211" s="50">
        <f t="shared" si="657"/>
        <v>0</v>
      </c>
      <c r="U1211" s="50">
        <f t="shared" si="658"/>
        <v>0</v>
      </c>
      <c r="V1211" s="50">
        <f t="shared" si="659"/>
        <v>0</v>
      </c>
      <c r="W1211" s="50">
        <f t="shared" si="660"/>
        <v>0.46868092664329142</v>
      </c>
      <c r="X1211" s="50">
        <f t="shared" si="661"/>
        <v>0</v>
      </c>
      <c r="Y1211" s="50"/>
      <c r="Z1211" s="50"/>
      <c r="AA1211" s="50"/>
      <c r="AB1211" s="50"/>
      <c r="AC1211" s="50"/>
      <c r="AD1211" s="50">
        <f t="shared" si="662"/>
        <v>0.25129349348772606</v>
      </c>
      <c r="AE1211" s="50">
        <f t="shared" si="663"/>
        <v>0.17492848539969644</v>
      </c>
      <c r="AF1211" s="50">
        <f t="shared" si="664"/>
        <v>0.22209709446928746</v>
      </c>
      <c r="AG1211" s="50">
        <f t="shared" si="665"/>
        <v>0</v>
      </c>
      <c r="AI1211" s="50">
        <f t="shared" si="667"/>
        <v>0</v>
      </c>
      <c r="AJ1211" s="50">
        <f t="shared" si="668"/>
        <v>0</v>
      </c>
      <c r="AK1211" s="50">
        <f t="shared" si="669"/>
        <v>0</v>
      </c>
      <c r="AL1211" s="50">
        <f t="shared" si="670"/>
        <v>0.95124897970754774</v>
      </c>
      <c r="AR1211" s="50">
        <f t="shared" si="671"/>
        <v>1.2512375405158302</v>
      </c>
      <c r="AS1211" s="50">
        <f t="shared" si="672"/>
        <v>1.1198886606789729</v>
      </c>
      <c r="AT1211" s="50">
        <f t="shared" si="673"/>
        <v>1.537883135706454</v>
      </c>
      <c r="AV1211" s="49">
        <f t="shared" si="674"/>
        <v>0</v>
      </c>
      <c r="AW1211" s="49">
        <f t="shared" si="675"/>
        <v>0</v>
      </c>
      <c r="AX1211" s="49">
        <f t="shared" si="676"/>
        <v>0</v>
      </c>
      <c r="AY1211" s="49">
        <f t="shared" si="677"/>
        <v>3811.6030434119384</v>
      </c>
      <c r="AZ1211" s="49">
        <f t="shared" si="678"/>
        <v>0</v>
      </c>
      <c r="BA1211" s="49">
        <f t="shared" si="679"/>
        <v>0</v>
      </c>
      <c r="BB1211" s="49">
        <f t="shared" si="680"/>
        <v>0</v>
      </c>
      <c r="BC1211" s="49">
        <f t="shared" si="681"/>
        <v>0</v>
      </c>
      <c r="BD1211" s="49">
        <f t="shared" si="682"/>
        <v>0</v>
      </c>
      <c r="BE1211" s="49">
        <f t="shared" si="683"/>
        <v>4033.3342064377866</v>
      </c>
      <c r="BF1211" s="49">
        <f t="shared" si="684"/>
        <v>3475.7553542477367</v>
      </c>
      <c r="BG1211" s="49">
        <f t="shared" si="685"/>
        <v>4724.4205306745534</v>
      </c>
      <c r="BH1211" s="72">
        <f t="shared" si="686"/>
        <v>16045.113134772015</v>
      </c>
      <c r="BI1211" s="49">
        <f>VLOOKUP(A1211,'1_12'!A:O,15,0)</f>
        <v>32470.019999999997</v>
      </c>
      <c r="BJ1211" s="73">
        <f t="shared" si="687"/>
        <v>-16424.906865227982</v>
      </c>
      <c r="BK1211" s="50">
        <f t="shared" si="688"/>
        <v>5.9298197585404815E-3</v>
      </c>
    </row>
    <row r="1212" spans="1:63" x14ac:dyDescent="0.3">
      <c r="A1212" s="77" t="s">
        <v>1540</v>
      </c>
      <c r="B1212" s="77" t="s">
        <v>1222</v>
      </c>
      <c r="C1212" s="77">
        <f>VLOOKUP(B1212,Площадь!D:E,2,0)</f>
        <v>51.2</v>
      </c>
      <c r="D1212" s="113"/>
      <c r="E1212">
        <v>31</v>
      </c>
      <c r="F1212">
        <v>28</v>
      </c>
      <c r="G1212">
        <v>31</v>
      </c>
      <c r="H1212">
        <v>30</v>
      </c>
      <c r="I1212">
        <v>31</v>
      </c>
      <c r="J1212">
        <v>30</v>
      </c>
      <c r="K1212">
        <v>31</v>
      </c>
      <c r="L1212">
        <v>31</v>
      </c>
      <c r="M1212">
        <v>30</v>
      </c>
      <c r="N1212">
        <v>31</v>
      </c>
      <c r="O1212">
        <v>30</v>
      </c>
      <c r="P1212">
        <v>31</v>
      </c>
      <c r="Q1212">
        <f t="shared" si="695"/>
        <v>365</v>
      </c>
      <c r="R1212" s="50">
        <f>VLOOKUP(B1212,'Общие показания'!A:H,8,0)</f>
        <v>0.28567218385876808</v>
      </c>
      <c r="S1212" s="50">
        <f>VLOOKUP(B1212,'Общие показания'!A:P,16,0)</f>
        <v>3.6583278161412327</v>
      </c>
      <c r="T1212" s="50">
        <f t="shared" si="657"/>
        <v>0</v>
      </c>
      <c r="U1212" s="50">
        <f t="shared" si="658"/>
        <v>0</v>
      </c>
      <c r="V1212" s="50">
        <f t="shared" si="659"/>
        <v>0</v>
      </c>
      <c r="W1212" s="50">
        <f t="shared" si="660"/>
        <v>0.28567218385876808</v>
      </c>
      <c r="X1212" s="50">
        <f t="shared" si="661"/>
        <v>0</v>
      </c>
      <c r="Y1212" s="50"/>
      <c r="Z1212" s="50"/>
      <c r="AA1212" s="50"/>
      <c r="AB1212" s="50"/>
      <c r="AC1212" s="50"/>
      <c r="AD1212" s="50">
        <f t="shared" si="662"/>
        <v>1.4179961920318833</v>
      </c>
      <c r="AE1212" s="50">
        <f t="shared" si="663"/>
        <v>0.98708455492418046</v>
      </c>
      <c r="AF1212" s="50">
        <f t="shared" si="664"/>
        <v>1.2532470691851691</v>
      </c>
      <c r="AG1212" s="50">
        <f t="shared" si="665"/>
        <v>0</v>
      </c>
      <c r="AI1212" s="50">
        <f t="shared" si="667"/>
        <v>0</v>
      </c>
      <c r="AJ1212" s="50">
        <f t="shared" si="668"/>
        <v>0</v>
      </c>
      <c r="AK1212" s="50">
        <f t="shared" si="669"/>
        <v>0</v>
      </c>
      <c r="AL1212" s="50">
        <f t="shared" si="670"/>
        <v>0.57980890191698153</v>
      </c>
      <c r="AR1212" s="50">
        <f t="shared" si="671"/>
        <v>0.76265907231441088</v>
      </c>
      <c r="AS1212" s="50">
        <f t="shared" si="672"/>
        <v>0.68259880269956452</v>
      </c>
      <c r="AT1212" s="50">
        <f t="shared" si="673"/>
        <v>0.93737638747821961</v>
      </c>
      <c r="AV1212" s="49">
        <f t="shared" si="674"/>
        <v>0</v>
      </c>
      <c r="AW1212" s="49">
        <f t="shared" si="675"/>
        <v>0</v>
      </c>
      <c r="AX1212" s="49">
        <f t="shared" si="676"/>
        <v>0</v>
      </c>
      <c r="AY1212" s="49">
        <f t="shared" si="677"/>
        <v>2323.2628074129912</v>
      </c>
      <c r="AZ1212" s="49">
        <f t="shared" si="678"/>
        <v>0</v>
      </c>
      <c r="BA1212" s="49">
        <f t="shared" si="679"/>
        <v>0</v>
      </c>
      <c r="BB1212" s="49">
        <f t="shared" si="680"/>
        <v>0</v>
      </c>
      <c r="BC1212" s="49">
        <f t="shared" si="681"/>
        <v>0</v>
      </c>
      <c r="BD1212" s="49">
        <f t="shared" si="682"/>
        <v>0</v>
      </c>
      <c r="BE1212" s="49">
        <f t="shared" si="683"/>
        <v>5853.6637654006181</v>
      </c>
      <c r="BF1212" s="49">
        <f t="shared" si="684"/>
        <v>4482.0312178708764</v>
      </c>
      <c r="BG1212" s="49">
        <f t="shared" si="685"/>
        <v>5880.4219821289353</v>
      </c>
      <c r="BH1212" s="72">
        <f t="shared" si="686"/>
        <v>18539.379772813423</v>
      </c>
      <c r="BI1212" s="49">
        <f>VLOOKUP(A1212,'1_12'!A:O,15,0)</f>
        <v>19791.27</v>
      </c>
      <c r="BJ1212" s="73">
        <f t="shared" si="687"/>
        <v>-1251.8902271865772</v>
      </c>
      <c r="BK1212" s="50">
        <f t="shared" si="688"/>
        <v>1.1240955671238895E-2</v>
      </c>
    </row>
    <row r="1213" spans="1:63" x14ac:dyDescent="0.3">
      <c r="A1213" s="77" t="s">
        <v>2390</v>
      </c>
      <c r="B1213" s="77" t="s">
        <v>798</v>
      </c>
      <c r="C1213" s="77">
        <f>VLOOKUP(B1213,Площадь!D:E,2,0)</f>
        <v>50.9</v>
      </c>
      <c r="D1213" s="113"/>
      <c r="E1213">
        <v>31</v>
      </c>
      <c r="F1213">
        <v>28</v>
      </c>
      <c r="G1213">
        <v>31</v>
      </c>
      <c r="H1213">
        <v>30</v>
      </c>
      <c r="I1213">
        <v>31</v>
      </c>
      <c r="J1213">
        <v>30</v>
      </c>
      <c r="K1213">
        <v>31</v>
      </c>
      <c r="L1213">
        <v>31</v>
      </c>
      <c r="M1213">
        <v>30</v>
      </c>
      <c r="N1213">
        <v>31</v>
      </c>
      <c r="O1213">
        <v>30</v>
      </c>
      <c r="P1213">
        <v>31</v>
      </c>
      <c r="Q1213">
        <f t="shared" si="695"/>
        <v>365</v>
      </c>
      <c r="R1213" s="50">
        <f>VLOOKUP(B1213,'Общие показания'!A:H,8,0)</f>
        <v>0.28399832340647063</v>
      </c>
      <c r="S1213" s="50">
        <f>VLOOKUP(B1213,'Общие показания'!A:P,16,0)</f>
        <v>2.6460016765935297</v>
      </c>
      <c r="T1213" s="50">
        <f t="shared" si="657"/>
        <v>0</v>
      </c>
      <c r="U1213" s="50">
        <f t="shared" si="658"/>
        <v>0</v>
      </c>
      <c r="V1213" s="50">
        <f t="shared" si="659"/>
        <v>0</v>
      </c>
      <c r="W1213" s="50">
        <f t="shared" si="660"/>
        <v>0.28399832340647063</v>
      </c>
      <c r="X1213" s="50">
        <f t="shared" si="661"/>
        <v>0</v>
      </c>
      <c r="Y1213" s="50"/>
      <c r="Z1213" s="50"/>
      <c r="AA1213" s="50"/>
      <c r="AB1213" s="50"/>
      <c r="AC1213" s="50"/>
      <c r="AD1213" s="50">
        <f t="shared" si="662"/>
        <v>1.0256107407775166</v>
      </c>
      <c r="AE1213" s="50">
        <f t="shared" si="663"/>
        <v>0.7139402258444647</v>
      </c>
      <c r="AF1213" s="50">
        <f t="shared" si="664"/>
        <v>0.90645070997154853</v>
      </c>
      <c r="AG1213" s="50">
        <f t="shared" si="665"/>
        <v>0</v>
      </c>
      <c r="AI1213" s="50">
        <f t="shared" si="667"/>
        <v>0</v>
      </c>
      <c r="AJ1213" s="50">
        <f t="shared" si="668"/>
        <v>0</v>
      </c>
      <c r="AK1213" s="50">
        <f t="shared" si="669"/>
        <v>0</v>
      </c>
      <c r="AL1213" s="50">
        <f t="shared" si="670"/>
        <v>0.57641158413231164</v>
      </c>
      <c r="AR1213" s="50">
        <f t="shared" si="671"/>
        <v>0.75819036681256857</v>
      </c>
      <c r="AS1213" s="50">
        <f t="shared" si="672"/>
        <v>0.67859920033999666</v>
      </c>
      <c r="AT1213" s="50">
        <f t="shared" si="673"/>
        <v>0.93188394770783933</v>
      </c>
      <c r="AV1213" s="49">
        <f t="shared" si="674"/>
        <v>0</v>
      </c>
      <c r="AW1213" s="49">
        <f t="shared" si="675"/>
        <v>0</v>
      </c>
      <c r="AX1213" s="49">
        <f t="shared" si="676"/>
        <v>0</v>
      </c>
      <c r="AY1213" s="49">
        <f t="shared" si="677"/>
        <v>2309.649939400806</v>
      </c>
      <c r="AZ1213" s="49">
        <f t="shared" si="678"/>
        <v>0</v>
      </c>
      <c r="BA1213" s="49">
        <f t="shared" si="679"/>
        <v>0</v>
      </c>
      <c r="BB1213" s="49">
        <f t="shared" si="680"/>
        <v>0</v>
      </c>
      <c r="BC1213" s="49">
        <f t="shared" si="681"/>
        <v>0</v>
      </c>
      <c r="BD1213" s="49">
        <f t="shared" si="682"/>
        <v>0</v>
      </c>
      <c r="BE1213" s="49">
        <f t="shared" si="683"/>
        <v>4788.3643411705216</v>
      </c>
      <c r="BF1213" s="49">
        <f t="shared" si="684"/>
        <v>3738.0771340725205</v>
      </c>
      <c r="BG1213" s="49">
        <f t="shared" si="685"/>
        <v>4934.7520216882422</v>
      </c>
      <c r="BH1213" s="72">
        <f t="shared" si="686"/>
        <v>15770.84343633209</v>
      </c>
      <c r="BI1213" s="49">
        <f>VLOOKUP(A1213,'1_12'!A:O,15,0)</f>
        <v>19675.259999999998</v>
      </c>
      <c r="BJ1213" s="73">
        <f t="shared" si="687"/>
        <v>-3904.4165636679081</v>
      </c>
      <c r="BK1213" s="50">
        <f t="shared" si="688"/>
        <v>9.6186723952074605E-3</v>
      </c>
    </row>
    <row r="1214" spans="1:63" x14ac:dyDescent="0.3">
      <c r="A1214" s="77" t="s">
        <v>2425</v>
      </c>
      <c r="B1214" s="77" t="s">
        <v>890</v>
      </c>
      <c r="C1214" s="77">
        <f>VLOOKUP(B1214,Площадь!D:E,2,0)</f>
        <v>71.599999999999994</v>
      </c>
      <c r="D1214" s="113"/>
      <c r="E1214">
        <v>31</v>
      </c>
      <c r="F1214">
        <v>28</v>
      </c>
      <c r="G1214">
        <v>31</v>
      </c>
      <c r="H1214">
        <v>30</v>
      </c>
      <c r="I1214">
        <v>31</v>
      </c>
      <c r="J1214">
        <v>30</v>
      </c>
      <c r="K1214">
        <v>31</v>
      </c>
      <c r="L1214">
        <v>31</v>
      </c>
      <c r="M1214">
        <v>30</v>
      </c>
      <c r="N1214">
        <v>31</v>
      </c>
      <c r="O1214">
        <v>30</v>
      </c>
      <c r="P1214">
        <v>31</v>
      </c>
      <c r="Q1214">
        <f t="shared" si="695"/>
        <v>365</v>
      </c>
      <c r="R1214" s="50">
        <f>VLOOKUP(B1214,'Общие показания'!A:H,8,0)</f>
        <v>0.39949469461499598</v>
      </c>
      <c r="S1214" s="50">
        <f>VLOOKUP(B1214,'Общие показания'!A:P,16,0)</f>
        <v>0</v>
      </c>
      <c r="T1214" s="50">
        <f t="shared" si="657"/>
        <v>0</v>
      </c>
      <c r="U1214" s="50">
        <f t="shared" si="658"/>
        <v>0</v>
      </c>
      <c r="V1214" s="50">
        <f t="shared" si="659"/>
        <v>0</v>
      </c>
      <c r="W1214" s="50">
        <f t="shared" si="660"/>
        <v>0.39949469461499598</v>
      </c>
      <c r="X1214" s="50">
        <f t="shared" si="661"/>
        <v>0</v>
      </c>
      <c r="Y1214" s="50"/>
      <c r="Z1214" s="50"/>
      <c r="AA1214" s="50"/>
      <c r="AB1214" s="50"/>
      <c r="AC1214" s="50"/>
      <c r="AD1214" s="50">
        <f t="shared" si="662"/>
        <v>0</v>
      </c>
      <c r="AE1214" s="50">
        <f t="shared" si="663"/>
        <v>0</v>
      </c>
      <c r="AF1214" s="50">
        <f t="shared" si="664"/>
        <v>0</v>
      </c>
      <c r="AG1214" s="50">
        <f t="shared" si="665"/>
        <v>0</v>
      </c>
      <c r="AI1214" s="50">
        <f t="shared" si="667"/>
        <v>0</v>
      </c>
      <c r="AJ1214" s="50">
        <f t="shared" si="668"/>
        <v>0</v>
      </c>
      <c r="AK1214" s="50">
        <f t="shared" si="669"/>
        <v>0</v>
      </c>
      <c r="AL1214" s="50">
        <f t="shared" si="670"/>
        <v>0.81082651127452876</v>
      </c>
      <c r="AR1214" s="50">
        <f t="shared" si="671"/>
        <v>1.0665310464396838</v>
      </c>
      <c r="AS1214" s="50">
        <f t="shared" si="672"/>
        <v>0.95457176315017211</v>
      </c>
      <c r="AT1214" s="50">
        <f t="shared" si="673"/>
        <v>1.3108622918640724</v>
      </c>
      <c r="AV1214" s="49">
        <f t="shared" si="674"/>
        <v>0</v>
      </c>
      <c r="AW1214" s="49">
        <f t="shared" si="675"/>
        <v>0</v>
      </c>
      <c r="AX1214" s="49">
        <f t="shared" si="676"/>
        <v>0</v>
      </c>
      <c r="AY1214" s="49">
        <f t="shared" si="677"/>
        <v>3248.9378322416046</v>
      </c>
      <c r="AZ1214" s="49">
        <f t="shared" si="678"/>
        <v>0</v>
      </c>
      <c r="BA1214" s="49">
        <f t="shared" si="679"/>
        <v>0</v>
      </c>
      <c r="BB1214" s="49">
        <f t="shared" si="680"/>
        <v>0</v>
      </c>
      <c r="BC1214" s="49">
        <f t="shared" si="681"/>
        <v>0</v>
      </c>
      <c r="BD1214" s="49">
        <f t="shared" si="682"/>
        <v>0</v>
      </c>
      <c r="BE1214" s="49">
        <f t="shared" si="683"/>
        <v>2862.9532798208297</v>
      </c>
      <c r="BF1214" s="49">
        <f t="shared" si="684"/>
        <v>2562.4142581297961</v>
      </c>
      <c r="BG1214" s="49">
        <f t="shared" si="685"/>
        <v>3518.8263017882418</v>
      </c>
      <c r="BH1214" s="72">
        <f t="shared" si="686"/>
        <v>12193.131671980473</v>
      </c>
      <c r="BI1214" s="49">
        <f>VLOOKUP(A1214,'1_12'!A:O,15,0)</f>
        <v>27972.460000000003</v>
      </c>
      <c r="BJ1214" s="73">
        <f t="shared" si="687"/>
        <v>-15779.32832801953</v>
      </c>
      <c r="BK1214" s="50">
        <f t="shared" si="688"/>
        <v>5.2866460746548568E-3</v>
      </c>
    </row>
    <row r="1215" spans="1:63" x14ac:dyDescent="0.3">
      <c r="A1215" s="77" t="s">
        <v>2419</v>
      </c>
      <c r="B1215" s="77" t="s">
        <v>936</v>
      </c>
      <c r="C1215" s="77">
        <f>VLOOKUP(B1215,Площадь!D:E,2,0)</f>
        <v>82.6</v>
      </c>
      <c r="D1215" s="113"/>
      <c r="E1215">
        <v>31</v>
      </c>
      <c r="F1215">
        <v>28</v>
      </c>
      <c r="G1215">
        <v>31</v>
      </c>
      <c r="H1215">
        <v>30</v>
      </c>
      <c r="I1215">
        <v>31</v>
      </c>
      <c r="J1215">
        <v>30</v>
      </c>
      <c r="K1215">
        <v>31</v>
      </c>
      <c r="L1215">
        <v>31</v>
      </c>
      <c r="M1215">
        <v>30</v>
      </c>
      <c r="N1215">
        <v>31</v>
      </c>
      <c r="O1215">
        <v>30</v>
      </c>
      <c r="P1215">
        <v>31</v>
      </c>
      <c r="Q1215">
        <f t="shared" si="695"/>
        <v>365</v>
      </c>
      <c r="R1215" s="50">
        <f>VLOOKUP(B1215,'Общие показания'!A:H,8,0)</f>
        <v>0.46086957786590316</v>
      </c>
      <c r="S1215" s="50">
        <f>VLOOKUP(B1215,'Общие показания'!A:P,16,0)</f>
        <v>4.4071304221340988</v>
      </c>
      <c r="T1215" s="50">
        <f t="shared" ref="T1215:T1278" si="696">R1215*$T$1/31*E1215</f>
        <v>0</v>
      </c>
      <c r="U1215" s="50">
        <f t="shared" ref="U1215:U1278" si="697">R1215*$U$1/28*F1215</f>
        <v>0</v>
      </c>
      <c r="V1215" s="50">
        <f t="shared" ref="V1215:V1278" si="698">R1215*$V$1/31*G1215</f>
        <v>0</v>
      </c>
      <c r="W1215" s="50">
        <f t="shared" ref="W1215:W1278" si="699">R1215*W$1/30*H1215</f>
        <v>0.46086957786590316</v>
      </c>
      <c r="X1215" s="50">
        <f t="shared" ref="X1215:X1278" si="700">SUM(T1215:W1215)-R1215</f>
        <v>0</v>
      </c>
      <c r="Y1215" s="50"/>
      <c r="Z1215" s="50"/>
      <c r="AA1215" s="50"/>
      <c r="AB1215" s="50"/>
      <c r="AC1215" s="50"/>
      <c r="AD1215" s="50">
        <f t="shared" ref="AD1215:AD1278" si="701">(S1215*$AD$1)/31*N1215</f>
        <v>1.7082378809249825</v>
      </c>
      <c r="AE1215" s="50">
        <f t="shared" ref="AE1215:AE1278" si="702">(S1215*$AE$1)/30*O1215</f>
        <v>1.1891253572277209</v>
      </c>
      <c r="AF1215" s="50">
        <f t="shared" ref="AF1215:AF1278" si="703">(S1215*$AF$1)/31*P1215</f>
        <v>1.5097671839813955</v>
      </c>
      <c r="AG1215" s="50">
        <f t="shared" ref="AG1215:AG1278" si="704">S1215-AD1215-AE1215-AF1215</f>
        <v>0</v>
      </c>
      <c r="AI1215" s="50">
        <f t="shared" si="667"/>
        <v>0</v>
      </c>
      <c r="AJ1215" s="50">
        <f t="shared" si="668"/>
        <v>0</v>
      </c>
      <c r="AK1215" s="50">
        <f t="shared" si="669"/>
        <v>0</v>
      </c>
      <c r="AL1215" s="50">
        <f t="shared" si="670"/>
        <v>0.9353948300457553</v>
      </c>
      <c r="AR1215" s="50">
        <f t="shared" si="671"/>
        <v>1.230383581507233</v>
      </c>
      <c r="AS1215" s="50">
        <f t="shared" si="672"/>
        <v>1.1012238496676567</v>
      </c>
      <c r="AT1215" s="50">
        <f t="shared" si="673"/>
        <v>1.5122517501113462</v>
      </c>
      <c r="AV1215" s="49">
        <f t="shared" si="674"/>
        <v>0</v>
      </c>
      <c r="AW1215" s="49">
        <f t="shared" si="675"/>
        <v>0</v>
      </c>
      <c r="AX1215" s="49">
        <f t="shared" si="676"/>
        <v>0</v>
      </c>
      <c r="AY1215" s="49">
        <f t="shared" si="677"/>
        <v>3748.0763260217395</v>
      </c>
      <c r="AZ1215" s="49">
        <f t="shared" si="678"/>
        <v>0</v>
      </c>
      <c r="BA1215" s="49">
        <f t="shared" si="679"/>
        <v>0</v>
      </c>
      <c r="BB1215" s="49">
        <f t="shared" si="680"/>
        <v>0</v>
      </c>
      <c r="BC1215" s="49">
        <f t="shared" si="681"/>
        <v>0</v>
      </c>
      <c r="BD1215" s="49">
        <f t="shared" si="682"/>
        <v>0</v>
      </c>
      <c r="BE1215" s="49">
        <f t="shared" si="683"/>
        <v>7888.3179088945426</v>
      </c>
      <c r="BF1215" s="49">
        <f t="shared" si="684"/>
        <v>6148.1217970216767</v>
      </c>
      <c r="BG1215" s="49">
        <f t="shared" si="685"/>
        <v>8112.1867459211935</v>
      </c>
      <c r="BH1215" s="72">
        <f t="shared" si="686"/>
        <v>25896.702777859151</v>
      </c>
      <c r="BI1215" s="49">
        <f>VLOOKUP(A1215,'1_12'!A:O,15,0)</f>
        <v>31928.850000000006</v>
      </c>
      <c r="BJ1215" s="73">
        <f t="shared" si="687"/>
        <v>-6032.1472221408549</v>
      </c>
      <c r="BK1215" s="50">
        <f t="shared" si="688"/>
        <v>9.7329035626836091E-3</v>
      </c>
    </row>
    <row r="1216" spans="1:63" x14ac:dyDescent="0.3">
      <c r="A1216" s="77" t="s">
        <v>2411</v>
      </c>
      <c r="B1216" s="77" t="s">
        <v>256</v>
      </c>
      <c r="C1216" s="77">
        <f>VLOOKUP(B1216,Площадь!D:E,2,0)</f>
        <v>55.7</v>
      </c>
      <c r="D1216" s="113"/>
      <c r="E1216">
        <v>31</v>
      </c>
      <c r="F1216">
        <v>28</v>
      </c>
      <c r="G1216">
        <v>31</v>
      </c>
      <c r="H1216">
        <v>30</v>
      </c>
      <c r="I1216">
        <v>31</v>
      </c>
      <c r="J1216">
        <v>30</v>
      </c>
      <c r="K1216">
        <v>31</v>
      </c>
      <c r="L1216">
        <v>31</v>
      </c>
      <c r="M1216">
        <v>30</v>
      </c>
      <c r="N1216">
        <v>31</v>
      </c>
      <c r="O1216">
        <v>30</v>
      </c>
      <c r="P1216">
        <v>31</v>
      </c>
      <c r="Q1216">
        <f t="shared" si="695"/>
        <v>365</v>
      </c>
      <c r="R1216" s="50">
        <f>VLOOKUP(B1216,'Общие показания'!A:H,8,0)</f>
        <v>0.31078009064323014</v>
      </c>
      <c r="S1216" s="50">
        <f>VLOOKUP(B1216,'Общие показания'!A:P,16,0)</f>
        <v>0</v>
      </c>
      <c r="T1216" s="50">
        <f t="shared" si="696"/>
        <v>0</v>
      </c>
      <c r="U1216" s="50">
        <f t="shared" si="697"/>
        <v>0</v>
      </c>
      <c r="V1216" s="50">
        <f t="shared" si="698"/>
        <v>0</v>
      </c>
      <c r="W1216" s="50">
        <f t="shared" si="699"/>
        <v>0.31078009064323014</v>
      </c>
      <c r="X1216" s="50">
        <f t="shared" si="700"/>
        <v>0</v>
      </c>
      <c r="Y1216" s="50"/>
      <c r="Z1216" s="50"/>
      <c r="AA1216" s="50"/>
      <c r="AB1216" s="50"/>
      <c r="AC1216" s="50"/>
      <c r="AD1216" s="50">
        <f t="shared" si="701"/>
        <v>0</v>
      </c>
      <c r="AE1216" s="50">
        <f t="shared" si="702"/>
        <v>0</v>
      </c>
      <c r="AF1216" s="50">
        <f t="shared" si="703"/>
        <v>0</v>
      </c>
      <c r="AG1216" s="50">
        <f t="shared" si="704"/>
        <v>0</v>
      </c>
      <c r="AI1216" s="50">
        <f t="shared" si="667"/>
        <v>0</v>
      </c>
      <c r="AJ1216" s="50">
        <f t="shared" si="668"/>
        <v>0</v>
      </c>
      <c r="AK1216" s="50">
        <f t="shared" si="669"/>
        <v>0</v>
      </c>
      <c r="AL1216" s="50">
        <f t="shared" si="670"/>
        <v>0.63076866868702874</v>
      </c>
      <c r="AR1216" s="50">
        <f t="shared" si="671"/>
        <v>0.8296896548420446</v>
      </c>
      <c r="AS1216" s="50">
        <f t="shared" si="672"/>
        <v>0.74259283809308085</v>
      </c>
      <c r="AT1216" s="50">
        <f t="shared" si="673"/>
        <v>1.0197629840339224</v>
      </c>
      <c r="AV1216" s="49">
        <f t="shared" si="674"/>
        <v>0</v>
      </c>
      <c r="AW1216" s="49">
        <f t="shared" si="675"/>
        <v>0</v>
      </c>
      <c r="AX1216" s="49">
        <f t="shared" si="676"/>
        <v>0</v>
      </c>
      <c r="AY1216" s="49">
        <f t="shared" si="677"/>
        <v>2527.4558275957738</v>
      </c>
      <c r="AZ1216" s="49">
        <f t="shared" si="678"/>
        <v>0</v>
      </c>
      <c r="BA1216" s="49">
        <f t="shared" si="679"/>
        <v>0</v>
      </c>
      <c r="BB1216" s="49">
        <f t="shared" si="680"/>
        <v>0</v>
      </c>
      <c r="BC1216" s="49">
        <f t="shared" si="681"/>
        <v>0</v>
      </c>
      <c r="BD1216" s="49">
        <f t="shared" si="682"/>
        <v>0</v>
      </c>
      <c r="BE1216" s="49">
        <f t="shared" si="683"/>
        <v>2227.185721871791</v>
      </c>
      <c r="BF1216" s="49">
        <f t="shared" si="684"/>
        <v>1993.3865108635425</v>
      </c>
      <c r="BG1216" s="49">
        <f t="shared" si="685"/>
        <v>2737.4109638212999</v>
      </c>
      <c r="BH1216" s="72">
        <f t="shared" si="686"/>
        <v>9485.439024152407</v>
      </c>
      <c r="BI1216" s="49">
        <f>VLOOKUP(A1216,'1_12'!A:O,15,0)</f>
        <v>21530.699999999997</v>
      </c>
      <c r="BJ1216" s="73">
        <f t="shared" si="687"/>
        <v>-12045.26097584759</v>
      </c>
      <c r="BK1216" s="50">
        <f t="shared" si="688"/>
        <v>5.2866460746548577E-3</v>
      </c>
    </row>
    <row r="1217" spans="1:63" x14ac:dyDescent="0.3">
      <c r="A1217" s="77" t="s">
        <v>2289</v>
      </c>
      <c r="B1217" s="77" t="s">
        <v>617</v>
      </c>
      <c r="C1217" s="77">
        <f>VLOOKUP(B1217,Площадь!D:E,2,0)</f>
        <v>50.2</v>
      </c>
      <c r="D1217" s="113"/>
      <c r="E1217">
        <v>31</v>
      </c>
      <c r="F1217">
        <v>28</v>
      </c>
      <c r="G1217">
        <v>31</v>
      </c>
      <c r="H1217">
        <v>30</v>
      </c>
      <c r="I1217">
        <v>31</v>
      </c>
      <c r="J1217">
        <v>30</v>
      </c>
      <c r="K1217">
        <v>31</v>
      </c>
      <c r="L1217">
        <v>31</v>
      </c>
      <c r="M1217">
        <v>30</v>
      </c>
      <c r="N1217">
        <v>31</v>
      </c>
      <c r="O1217">
        <v>30</v>
      </c>
      <c r="P1217">
        <v>31</v>
      </c>
      <c r="Q1217">
        <f t="shared" si="695"/>
        <v>365</v>
      </c>
      <c r="R1217" s="50">
        <f>VLOOKUP(B1217,'Общие показания'!A:H,8,0)</f>
        <v>0</v>
      </c>
      <c r="S1217" s="50">
        <f>VLOOKUP(B1217,'Общие показания'!A:P,16,0)</f>
        <v>2.58</v>
      </c>
      <c r="T1217" s="50">
        <f t="shared" si="696"/>
        <v>0</v>
      </c>
      <c r="U1217" s="50">
        <f t="shared" si="697"/>
        <v>0</v>
      </c>
      <c r="V1217" s="50">
        <f t="shared" si="698"/>
        <v>0</v>
      </c>
      <c r="W1217" s="50">
        <f t="shared" si="699"/>
        <v>0</v>
      </c>
      <c r="X1217" s="50">
        <f t="shared" si="700"/>
        <v>0</v>
      </c>
      <c r="Y1217" s="50"/>
      <c r="Z1217" s="50"/>
      <c r="AA1217" s="50"/>
      <c r="AB1217" s="50"/>
      <c r="AC1217" s="50"/>
      <c r="AD1217" s="50">
        <f t="shared" si="701"/>
        <v>1.0000279798055753</v>
      </c>
      <c r="AE1217" s="50">
        <f t="shared" si="702"/>
        <v>0.69613175190806043</v>
      </c>
      <c r="AF1217" s="50">
        <f t="shared" si="703"/>
        <v>0.88384026828636442</v>
      </c>
      <c r="AG1217" s="50">
        <f t="shared" si="704"/>
        <v>0</v>
      </c>
      <c r="AI1217" s="50">
        <f t="shared" si="667"/>
        <v>0</v>
      </c>
      <c r="AJ1217" s="50">
        <f t="shared" si="668"/>
        <v>0</v>
      </c>
      <c r="AK1217" s="50">
        <f t="shared" si="669"/>
        <v>0</v>
      </c>
      <c r="AL1217" s="50">
        <f t="shared" si="670"/>
        <v>0.56848450930141547</v>
      </c>
      <c r="AR1217" s="50">
        <f t="shared" si="671"/>
        <v>0.74776338730827008</v>
      </c>
      <c r="AS1217" s="50">
        <f t="shared" si="672"/>
        <v>0.6692667948343386</v>
      </c>
      <c r="AT1217" s="50">
        <f t="shared" si="673"/>
        <v>0.91906825491028565</v>
      </c>
      <c r="AV1217" s="49">
        <f t="shared" si="674"/>
        <v>0</v>
      </c>
      <c r="AW1217" s="49">
        <f t="shared" si="675"/>
        <v>0</v>
      </c>
      <c r="AX1217" s="49">
        <f t="shared" si="676"/>
        <v>0</v>
      </c>
      <c r="AY1217" s="49">
        <f t="shared" si="677"/>
        <v>1526.0170773883476</v>
      </c>
      <c r="AZ1217" s="49">
        <f t="shared" si="678"/>
        <v>0</v>
      </c>
      <c r="BA1217" s="49">
        <f t="shared" si="679"/>
        <v>0</v>
      </c>
      <c r="BB1217" s="49">
        <f t="shared" si="680"/>
        <v>0</v>
      </c>
      <c r="BC1217" s="49">
        <f t="shared" si="681"/>
        <v>0</v>
      </c>
      <c r="BD1217" s="49">
        <f t="shared" si="682"/>
        <v>0</v>
      </c>
      <c r="BE1217" s="49">
        <f t="shared" si="683"/>
        <v>4691.7012342257221</v>
      </c>
      <c r="BF1217" s="49">
        <f t="shared" si="684"/>
        <v>3665.2212429334263</v>
      </c>
      <c r="BG1217" s="49">
        <f t="shared" si="685"/>
        <v>4839.6555233281597</v>
      </c>
      <c r="BH1217" s="72">
        <f t="shared" si="686"/>
        <v>14722.595077875656</v>
      </c>
      <c r="BI1217" s="49">
        <f>VLOOKUP(A1217,'1_12'!A:O,15,0)</f>
        <v>19404.72</v>
      </c>
      <c r="BJ1217" s="73">
        <f t="shared" si="687"/>
        <v>-4682.1249221243452</v>
      </c>
      <c r="BK1217" s="50">
        <f t="shared" si="688"/>
        <v>9.1045533638019743E-3</v>
      </c>
    </row>
    <row r="1218" spans="1:63" x14ac:dyDescent="0.3">
      <c r="A1218" s="77" t="s">
        <v>2310</v>
      </c>
      <c r="B1218" s="77" t="s">
        <v>738</v>
      </c>
      <c r="C1218" s="77">
        <f>VLOOKUP(B1218,Площадь!D:E,2,0)</f>
        <v>49.8</v>
      </c>
      <c r="D1218" s="113"/>
      <c r="E1218">
        <v>31</v>
      </c>
      <c r="F1218">
        <v>28</v>
      </c>
      <c r="G1218">
        <v>31</v>
      </c>
      <c r="H1218">
        <v>30</v>
      </c>
      <c r="I1218">
        <v>31</v>
      </c>
      <c r="J1218">
        <v>30</v>
      </c>
      <c r="K1218">
        <v>31</v>
      </c>
      <c r="L1218">
        <v>31</v>
      </c>
      <c r="M1218">
        <v>30</v>
      </c>
      <c r="N1218">
        <v>31</v>
      </c>
      <c r="O1218">
        <v>30</v>
      </c>
      <c r="P1218">
        <v>31</v>
      </c>
      <c r="Q1218">
        <f t="shared" si="695"/>
        <v>365</v>
      </c>
      <c r="R1218" s="50">
        <f>VLOOKUP(B1218,'Общие показания'!A:H,8,0)</f>
        <v>0.27786083508137988</v>
      </c>
      <c r="S1218" s="50">
        <f>VLOOKUP(B1218,'Общие показания'!A:P,16,0)</f>
        <v>0.94713916491862093</v>
      </c>
      <c r="T1218" s="50">
        <f t="shared" si="696"/>
        <v>0</v>
      </c>
      <c r="U1218" s="50">
        <f t="shared" si="697"/>
        <v>0</v>
      </c>
      <c r="V1218" s="50">
        <f t="shared" si="698"/>
        <v>0</v>
      </c>
      <c r="W1218" s="50">
        <f t="shared" si="699"/>
        <v>0.27786083508137988</v>
      </c>
      <c r="X1218" s="50">
        <f t="shared" si="700"/>
        <v>0</v>
      </c>
      <c r="Y1218" s="50"/>
      <c r="Z1218" s="50"/>
      <c r="AA1218" s="50"/>
      <c r="AB1218" s="50"/>
      <c r="AC1218" s="50"/>
      <c r="AD1218" s="50">
        <f t="shared" si="701"/>
        <v>0.36711847507298762</v>
      </c>
      <c r="AE1218" s="50">
        <f t="shared" si="702"/>
        <v>0.25555567681222363</v>
      </c>
      <c r="AF1218" s="50">
        <f t="shared" si="703"/>
        <v>0.32446501303340969</v>
      </c>
      <c r="AG1218" s="50">
        <f t="shared" si="704"/>
        <v>0</v>
      </c>
      <c r="AI1218" s="50">
        <f t="shared" si="667"/>
        <v>0</v>
      </c>
      <c r="AJ1218" s="50">
        <f t="shared" si="668"/>
        <v>0</v>
      </c>
      <c r="AK1218" s="50">
        <f t="shared" si="669"/>
        <v>0</v>
      </c>
      <c r="AL1218" s="50">
        <f t="shared" si="670"/>
        <v>0.56395475225518898</v>
      </c>
      <c r="AR1218" s="50">
        <f t="shared" si="671"/>
        <v>0.74180511330581367</v>
      </c>
      <c r="AS1218" s="50">
        <f t="shared" si="672"/>
        <v>0.66393399168824818</v>
      </c>
      <c r="AT1218" s="50">
        <f t="shared" si="673"/>
        <v>0.91174500188311192</v>
      </c>
      <c r="AV1218" s="49">
        <f t="shared" si="674"/>
        <v>0</v>
      </c>
      <c r="AW1218" s="49">
        <f t="shared" si="675"/>
        <v>0</v>
      </c>
      <c r="AX1218" s="49">
        <f t="shared" si="676"/>
        <v>0</v>
      </c>
      <c r="AY1218" s="49">
        <f t="shared" si="677"/>
        <v>2259.7360900227923</v>
      </c>
      <c r="AZ1218" s="49">
        <f t="shared" si="678"/>
        <v>0</v>
      </c>
      <c r="BA1218" s="49">
        <f t="shared" si="679"/>
        <v>0</v>
      </c>
      <c r="BB1218" s="49">
        <f t="shared" si="680"/>
        <v>0</v>
      </c>
      <c r="BC1218" s="49">
        <f t="shared" si="681"/>
        <v>0</v>
      </c>
      <c r="BD1218" s="49">
        <f t="shared" si="682"/>
        <v>0</v>
      </c>
      <c r="BE1218" s="49">
        <f t="shared" si="683"/>
        <v>2976.7501237005195</v>
      </c>
      <c r="BF1218" s="49">
        <f t="shared" si="684"/>
        <v>2468.241286535927</v>
      </c>
      <c r="BG1218" s="49">
        <f t="shared" si="685"/>
        <v>3318.4327156413142</v>
      </c>
      <c r="BH1218" s="72">
        <f t="shared" si="686"/>
        <v>11023.160215900554</v>
      </c>
      <c r="BI1218" s="49">
        <f>VLOOKUP(A1218,'1_12'!A:O,15,0)</f>
        <v>19250.100000000002</v>
      </c>
      <c r="BJ1218" s="73">
        <f t="shared" si="687"/>
        <v>-8226.9397840994479</v>
      </c>
      <c r="BK1218" s="50">
        <f t="shared" si="688"/>
        <v>6.8715509690969951E-3</v>
      </c>
    </row>
    <row r="1219" spans="1:63" x14ac:dyDescent="0.3">
      <c r="A1219" s="77" t="s">
        <v>2362</v>
      </c>
      <c r="B1219" s="77" t="s">
        <v>572</v>
      </c>
      <c r="C1219" s="77">
        <f>VLOOKUP(B1219,Площадь!D:E,2,0)</f>
        <v>72.5</v>
      </c>
      <c r="D1219" s="113"/>
      <c r="E1219">
        <v>31</v>
      </c>
      <c r="F1219">
        <v>28</v>
      </c>
      <c r="G1219">
        <v>31</v>
      </c>
      <c r="H1219">
        <v>30</v>
      </c>
      <c r="I1219">
        <v>31</v>
      </c>
      <c r="J1219">
        <v>30</v>
      </c>
      <c r="K1219">
        <v>31</v>
      </c>
      <c r="L1219">
        <v>31</v>
      </c>
      <c r="M1219">
        <v>30</v>
      </c>
      <c r="N1219">
        <v>31</v>
      </c>
      <c r="O1219">
        <v>30</v>
      </c>
      <c r="P1219">
        <v>31</v>
      </c>
      <c r="Q1219">
        <f t="shared" si="695"/>
        <v>365</v>
      </c>
      <c r="R1219" s="50">
        <f>VLOOKUP(B1219,'Общие показания'!A:H,8,0)</f>
        <v>0</v>
      </c>
      <c r="S1219" s="50">
        <f>VLOOKUP(B1219,'Общие показания'!A:P,16,0)</f>
        <v>3.1610000000000014</v>
      </c>
      <c r="T1219" s="50">
        <f t="shared" si="696"/>
        <v>0</v>
      </c>
      <c r="U1219" s="50">
        <f t="shared" si="697"/>
        <v>0</v>
      </c>
      <c r="V1219" s="50">
        <f t="shared" si="698"/>
        <v>0</v>
      </c>
      <c r="W1219" s="50">
        <f t="shared" si="699"/>
        <v>0</v>
      </c>
      <c r="X1219" s="50">
        <f t="shared" si="700"/>
        <v>0</v>
      </c>
      <c r="Y1219" s="50"/>
      <c r="Z1219" s="50"/>
      <c r="AA1219" s="50"/>
      <c r="AB1219" s="50"/>
      <c r="AC1219" s="50"/>
      <c r="AD1219" s="50">
        <f t="shared" si="701"/>
        <v>1.2252280791338857</v>
      </c>
      <c r="AE1219" s="50">
        <f t="shared" si="702"/>
        <v>0.8528963053416202</v>
      </c>
      <c r="AF1219" s="50">
        <f t="shared" si="703"/>
        <v>1.0828756155244958</v>
      </c>
      <c r="AG1219" s="50">
        <f t="shared" si="704"/>
        <v>0</v>
      </c>
      <c r="AI1219" s="50">
        <f t="shared" si="667"/>
        <v>0</v>
      </c>
      <c r="AJ1219" s="50">
        <f t="shared" si="668"/>
        <v>0</v>
      </c>
      <c r="AK1219" s="50">
        <f t="shared" si="669"/>
        <v>0</v>
      </c>
      <c r="AL1219" s="50">
        <f t="shared" si="670"/>
        <v>0.82101846462853822</v>
      </c>
      <c r="AR1219" s="50">
        <f t="shared" si="671"/>
        <v>1.0799371629452106</v>
      </c>
      <c r="AS1219" s="50">
        <f t="shared" si="672"/>
        <v>0.96657057022887549</v>
      </c>
      <c r="AT1219" s="50">
        <f t="shared" si="673"/>
        <v>1.3273396111752132</v>
      </c>
      <c r="AV1219" s="49">
        <f t="shared" si="674"/>
        <v>0</v>
      </c>
      <c r="AW1219" s="49">
        <f t="shared" si="675"/>
        <v>0</v>
      </c>
      <c r="AX1219" s="49">
        <f t="shared" si="676"/>
        <v>0</v>
      </c>
      <c r="AY1219" s="49">
        <f t="shared" si="677"/>
        <v>2203.9091257102632</v>
      </c>
      <c r="AZ1219" s="49">
        <f t="shared" si="678"/>
        <v>0</v>
      </c>
      <c r="BA1219" s="49">
        <f t="shared" si="679"/>
        <v>0</v>
      </c>
      <c r="BB1219" s="49">
        <f t="shared" si="680"/>
        <v>0</v>
      </c>
      <c r="BC1219" s="49">
        <f t="shared" si="681"/>
        <v>0</v>
      </c>
      <c r="BD1219" s="49">
        <f t="shared" si="682"/>
        <v>0</v>
      </c>
      <c r="BE1219" s="49">
        <f t="shared" si="683"/>
        <v>6187.8933692274422</v>
      </c>
      <c r="BF1219" s="49">
        <f t="shared" si="684"/>
        <v>4884.1041021064157</v>
      </c>
      <c r="BG1219" s="49">
        <f t="shared" si="685"/>
        <v>6469.8853459436305</v>
      </c>
      <c r="BH1219" s="72">
        <f t="shared" si="686"/>
        <v>19745.791942987751</v>
      </c>
      <c r="BI1219" s="49">
        <f>VLOOKUP(A1219,'1_12'!A:O,15,0)</f>
        <v>28024.74</v>
      </c>
      <c r="BJ1219" s="73">
        <f t="shared" si="687"/>
        <v>-8278.9480570122505</v>
      </c>
      <c r="BK1219" s="50">
        <f t="shared" si="688"/>
        <v>8.4550181712388962E-3</v>
      </c>
    </row>
    <row r="1220" spans="1:63" x14ac:dyDescent="0.3">
      <c r="A1220" s="77" t="s">
        <v>2429</v>
      </c>
      <c r="B1220" s="77" t="s">
        <v>799</v>
      </c>
      <c r="C1220" s="77">
        <f>VLOOKUP(B1220,Площадь!D:E,2,0)</f>
        <v>82.6</v>
      </c>
      <c r="D1220" s="113"/>
      <c r="E1220">
        <v>31</v>
      </c>
      <c r="F1220">
        <v>28</v>
      </c>
      <c r="G1220">
        <v>31</v>
      </c>
      <c r="H1220">
        <v>30</v>
      </c>
      <c r="I1220">
        <v>31</v>
      </c>
      <c r="J1220">
        <v>30</v>
      </c>
      <c r="K1220">
        <v>31</v>
      </c>
      <c r="L1220">
        <v>31</v>
      </c>
      <c r="M1220">
        <v>30</v>
      </c>
      <c r="N1220">
        <v>31</v>
      </c>
      <c r="O1220">
        <v>30</v>
      </c>
      <c r="P1220">
        <v>31</v>
      </c>
      <c r="Q1220">
        <f t="shared" si="695"/>
        <v>365</v>
      </c>
      <c r="R1220" s="50">
        <f>VLOOKUP(B1220,'Общие показания'!A:H,8,0)</f>
        <v>0.46086957786590316</v>
      </c>
      <c r="S1220" s="50">
        <f>VLOOKUP(B1220,'Общие показания'!A:P,16,0)</f>
        <v>0.58013042213409705</v>
      </c>
      <c r="T1220" s="50">
        <f t="shared" si="696"/>
        <v>0</v>
      </c>
      <c r="U1220" s="50">
        <f t="shared" si="697"/>
        <v>0</v>
      </c>
      <c r="V1220" s="50">
        <f t="shared" si="698"/>
        <v>0</v>
      </c>
      <c r="W1220" s="50">
        <f t="shared" si="699"/>
        <v>0.46086957786590316</v>
      </c>
      <c r="X1220" s="50">
        <f t="shared" si="700"/>
        <v>0</v>
      </c>
      <c r="Y1220" s="50"/>
      <c r="Z1220" s="50"/>
      <c r="AA1220" s="50"/>
      <c r="AB1220" s="50"/>
      <c r="AC1220" s="50"/>
      <c r="AD1220" s="50">
        <f t="shared" si="701"/>
        <v>0.22486304421337855</v>
      </c>
      <c r="AE1220" s="50">
        <f t="shared" si="702"/>
        <v>0.1565299252307642</v>
      </c>
      <c r="AF1220" s="50">
        <f t="shared" si="703"/>
        <v>0.19873745268995432</v>
      </c>
      <c r="AG1220" s="50">
        <f t="shared" si="704"/>
        <v>0</v>
      </c>
      <c r="AI1220" s="50">
        <f t="shared" ref="AI1220:AI1283" si="705">(C1220*$AI$1)/31*E1220</f>
        <v>0</v>
      </c>
      <c r="AJ1220" s="50">
        <f t="shared" ref="AJ1220:AJ1283" si="706">(C1220*$AJ$1)/28*F1220</f>
        <v>0</v>
      </c>
      <c r="AK1220" s="50">
        <f t="shared" ref="AK1220:AK1283" si="707">(C1220*$AK$1)/31*G1220</f>
        <v>0</v>
      </c>
      <c r="AL1220" s="50">
        <f t="shared" ref="AL1220:AL1283" si="708">(C1220*$AL$1)/30*H1220</f>
        <v>0.9353948300457553</v>
      </c>
      <c r="AR1220" s="50">
        <f t="shared" ref="AR1220:AR1283" si="709">(C1220*$AR$1)/31*N1220</f>
        <v>1.230383581507233</v>
      </c>
      <c r="AS1220" s="50">
        <f t="shared" ref="AS1220:AS1283" si="710">(C1220*$AS$1)/30*O1220</f>
        <v>1.1012238496676567</v>
      </c>
      <c r="AT1220" s="50">
        <f t="shared" ref="AT1220:AT1283" si="711">(C1220*$AT$1)/31*P1220</f>
        <v>1.5122517501113462</v>
      </c>
      <c r="AV1220" s="49">
        <f t="shared" ref="AV1220:AV1283" si="712">(T1220+AI1220)*$AV$1</f>
        <v>0</v>
      </c>
      <c r="AW1220" s="49">
        <f t="shared" ref="AW1220:AW1283" si="713">(U1220+AJ1220)*$AW$1</f>
        <v>0</v>
      </c>
      <c r="AX1220" s="49">
        <f t="shared" ref="AX1220:AX1283" si="714">(V1220+AK1220)*$AX$1</f>
        <v>0</v>
      </c>
      <c r="AY1220" s="49">
        <f t="shared" ref="AY1220:AY1283" si="715">(W1220+AL1220)*$AY$1</f>
        <v>3748.0763260217395</v>
      </c>
      <c r="AZ1220" s="49">
        <f t="shared" ref="AZ1220:AZ1283" si="716">(Y1220+AM1220)*$AZ$1</f>
        <v>0</v>
      </c>
      <c r="BA1220" s="49">
        <f t="shared" ref="BA1220:BA1283" si="717">(Z1220+AN1220)*$BA$1</f>
        <v>0</v>
      </c>
      <c r="BB1220" s="49">
        <f t="shared" ref="BB1220:BB1283" si="718">(AA1220+AO1220)*$BB$1</f>
        <v>0</v>
      </c>
      <c r="BC1220" s="49">
        <f t="shared" ref="BC1220:BC1283" si="719">(AB1220+AP1220)*$BC$1</f>
        <v>0</v>
      </c>
      <c r="BD1220" s="49">
        <f t="shared" ref="BD1220:BD1283" si="720">(AC1220+AQ1220)*$BD$1</f>
        <v>0</v>
      </c>
      <c r="BE1220" s="49">
        <f t="shared" ref="BE1220:BE1283" si="721">(AD1220+AR1220)*$BE$1</f>
        <v>3906.405832219381</v>
      </c>
      <c r="BF1220" s="49">
        <f t="shared" ref="BF1220:BF1283" si="722">(AE1220+AS1220)*$BF$1</f>
        <v>3376.2639231863254</v>
      </c>
      <c r="BG1220" s="49">
        <f t="shared" ref="BG1220:BG1283" si="723">(AF1220+AT1220)*$BG$1</f>
        <v>4592.9109764316991</v>
      </c>
      <c r="BH1220" s="72">
        <f t="shared" ref="BH1220:BH1283" si="724">SUM(AV1220:BG1220)</f>
        <v>15623.657057859145</v>
      </c>
      <c r="BI1220" s="49">
        <f>VLOOKUP(A1220,'1_12'!A:O,15,0)</f>
        <v>31928.850000000006</v>
      </c>
      <c r="BJ1220" s="73">
        <f t="shared" ref="BJ1220:BJ1283" si="725">BH1220-BI1220</f>
        <v>-16305.19294214086</v>
      </c>
      <c r="BK1220" s="50">
        <f t="shared" ref="BK1220:BK1283" si="726">(SUM(T1220:W1220)+SUM(AD1220:AF1220)+SUM(AI1220:AL1220)+SUM(AR1220:AT1220))/12/C1220</f>
        <v>5.8719269686561661E-3</v>
      </c>
    </row>
    <row r="1221" spans="1:63" x14ac:dyDescent="0.3">
      <c r="A1221" s="77" t="s">
        <v>2243</v>
      </c>
      <c r="B1221" s="77" t="s">
        <v>618</v>
      </c>
      <c r="C1221" s="77">
        <f>VLOOKUP(B1221,Площадь!D:E,2,0)</f>
        <v>50.2</v>
      </c>
      <c r="D1221" s="113"/>
      <c r="E1221">
        <v>31</v>
      </c>
      <c r="F1221">
        <v>28</v>
      </c>
      <c r="G1221">
        <v>31</v>
      </c>
      <c r="H1221">
        <v>30</v>
      </c>
      <c r="I1221">
        <v>31</v>
      </c>
      <c r="J1221">
        <v>30</v>
      </c>
      <c r="K1221">
        <v>31</v>
      </c>
      <c r="L1221">
        <v>31</v>
      </c>
      <c r="M1221">
        <v>30</v>
      </c>
      <c r="N1221">
        <v>31</v>
      </c>
      <c r="O1221">
        <v>30</v>
      </c>
      <c r="P1221">
        <v>31</v>
      </c>
      <c r="Q1221">
        <f t="shared" si="695"/>
        <v>365</v>
      </c>
      <c r="R1221" s="50">
        <f>VLOOKUP(B1221,'Общие показания'!A:H,8,0)</f>
        <v>0.28009264901777653</v>
      </c>
      <c r="S1221" s="50">
        <f>VLOOKUP(B1221,'Общие показания'!A:P,16,0)</f>
        <v>0.43290735098222477</v>
      </c>
      <c r="T1221" s="50">
        <f t="shared" si="696"/>
        <v>0</v>
      </c>
      <c r="U1221" s="50">
        <f t="shared" si="697"/>
        <v>0</v>
      </c>
      <c r="V1221" s="50">
        <f t="shared" si="698"/>
        <v>0</v>
      </c>
      <c r="W1221" s="50">
        <f t="shared" si="699"/>
        <v>0.28009264901777653</v>
      </c>
      <c r="X1221" s="50">
        <f t="shared" si="700"/>
        <v>0</v>
      </c>
      <c r="Y1221" s="50"/>
      <c r="Z1221" s="50"/>
      <c r="AA1221" s="50"/>
      <c r="AB1221" s="50"/>
      <c r="AC1221" s="50"/>
      <c r="AD1221" s="50">
        <f t="shared" si="701"/>
        <v>0.16779824172315402</v>
      </c>
      <c r="AE1221" s="50">
        <f t="shared" si="702"/>
        <v>0.11680641575702859</v>
      </c>
      <c r="AF1221" s="50">
        <f t="shared" si="703"/>
        <v>0.1483026935020422</v>
      </c>
      <c r="AG1221" s="50">
        <f t="shared" si="704"/>
        <v>0</v>
      </c>
      <c r="AI1221" s="50">
        <f t="shared" si="705"/>
        <v>0</v>
      </c>
      <c r="AJ1221" s="50">
        <f t="shared" si="706"/>
        <v>0</v>
      </c>
      <c r="AK1221" s="50">
        <f t="shared" si="707"/>
        <v>0</v>
      </c>
      <c r="AL1221" s="50">
        <f t="shared" si="708"/>
        <v>0.56848450930141547</v>
      </c>
      <c r="AR1221" s="50">
        <f t="shared" si="709"/>
        <v>0.74776338730827008</v>
      </c>
      <c r="AS1221" s="50">
        <f t="shared" si="710"/>
        <v>0.6692667948343386</v>
      </c>
      <c r="AT1221" s="50">
        <f t="shared" si="711"/>
        <v>0.91906825491028565</v>
      </c>
      <c r="AV1221" s="49">
        <f t="shared" si="712"/>
        <v>0</v>
      </c>
      <c r="AW1221" s="49">
        <f t="shared" si="713"/>
        <v>0</v>
      </c>
      <c r="AX1221" s="49">
        <f t="shared" si="714"/>
        <v>0</v>
      </c>
      <c r="AY1221" s="49">
        <f t="shared" si="715"/>
        <v>2277.8865807057064</v>
      </c>
      <c r="AZ1221" s="49">
        <f t="shared" si="716"/>
        <v>0</v>
      </c>
      <c r="BA1221" s="49">
        <f t="shared" si="717"/>
        <v>0</v>
      </c>
      <c r="BB1221" s="49">
        <f t="shared" si="718"/>
        <v>0</v>
      </c>
      <c r="BC1221" s="49">
        <f t="shared" si="719"/>
        <v>0</v>
      </c>
      <c r="BD1221" s="49">
        <f t="shared" si="720"/>
        <v>0</v>
      </c>
      <c r="BE1221" s="49">
        <f t="shared" si="721"/>
        <v>2457.6970145067939</v>
      </c>
      <c r="BF1221" s="49">
        <f t="shared" si="722"/>
        <v>2110.1034835830424</v>
      </c>
      <c r="BG1221" s="49">
        <f t="shared" si="723"/>
        <v>2865.2078790801165</v>
      </c>
      <c r="BH1221" s="72">
        <f t="shared" si="724"/>
        <v>9710.8949578756583</v>
      </c>
      <c r="BI1221" s="49">
        <f>VLOOKUP(A1221,'1_12'!A:O,15,0)</f>
        <v>19404.72</v>
      </c>
      <c r="BJ1221" s="73">
        <f t="shared" si="725"/>
        <v>-9693.8250421243429</v>
      </c>
      <c r="BK1221" s="50">
        <f t="shared" si="726"/>
        <v>6.0052837754885641E-3</v>
      </c>
    </row>
    <row r="1222" spans="1:63" x14ac:dyDescent="0.3">
      <c r="A1222" s="77" t="s">
        <v>2210</v>
      </c>
      <c r="B1222" s="77" t="s">
        <v>784</v>
      </c>
      <c r="C1222" s="77">
        <f>VLOOKUP(B1222,Площадь!D:E,2,0)</f>
        <v>49.8</v>
      </c>
      <c r="D1222" s="113"/>
      <c r="E1222">
        <v>31</v>
      </c>
      <c r="F1222">
        <v>28</v>
      </c>
      <c r="G1222">
        <v>31</v>
      </c>
      <c r="H1222">
        <v>30</v>
      </c>
      <c r="I1222">
        <v>31</v>
      </c>
      <c r="J1222">
        <v>30</v>
      </c>
      <c r="K1222">
        <v>31</v>
      </c>
      <c r="L1222">
        <v>31</v>
      </c>
      <c r="M1222">
        <v>30</v>
      </c>
      <c r="N1222">
        <v>31</v>
      </c>
      <c r="O1222">
        <v>30</v>
      </c>
      <c r="P1222">
        <v>31</v>
      </c>
      <c r="Q1222">
        <f t="shared" si="695"/>
        <v>365</v>
      </c>
      <c r="R1222" s="50">
        <f>VLOOKUP(B1222,'Общие показания'!A:H,8,0)</f>
        <v>0.27786083508137988</v>
      </c>
      <c r="S1222" s="50">
        <f>VLOOKUP(B1222,'Общие показания'!A:P,16,0)</f>
        <v>0</v>
      </c>
      <c r="T1222" s="50">
        <f t="shared" si="696"/>
        <v>0</v>
      </c>
      <c r="U1222" s="50">
        <f t="shared" si="697"/>
        <v>0</v>
      </c>
      <c r="V1222" s="50">
        <f t="shared" si="698"/>
        <v>0</v>
      </c>
      <c r="W1222" s="50">
        <f t="shared" si="699"/>
        <v>0.27786083508137988</v>
      </c>
      <c r="X1222" s="50">
        <f t="shared" si="700"/>
        <v>0</v>
      </c>
      <c r="Y1222" s="50"/>
      <c r="Z1222" s="50"/>
      <c r="AA1222" s="50"/>
      <c r="AB1222" s="50"/>
      <c r="AC1222" s="50"/>
      <c r="AD1222" s="50">
        <f t="shared" si="701"/>
        <v>0</v>
      </c>
      <c r="AE1222" s="50">
        <f t="shared" si="702"/>
        <v>0</v>
      </c>
      <c r="AF1222" s="50">
        <f t="shared" si="703"/>
        <v>0</v>
      </c>
      <c r="AG1222" s="50">
        <f t="shared" si="704"/>
        <v>0</v>
      </c>
      <c r="AI1222" s="50">
        <f t="shared" si="705"/>
        <v>0</v>
      </c>
      <c r="AJ1222" s="50">
        <f t="shared" si="706"/>
        <v>0</v>
      </c>
      <c r="AK1222" s="50">
        <f t="shared" si="707"/>
        <v>0</v>
      </c>
      <c r="AL1222" s="50">
        <f t="shared" si="708"/>
        <v>0.56395475225518898</v>
      </c>
      <c r="AR1222" s="50">
        <f t="shared" si="709"/>
        <v>0.74180511330581367</v>
      </c>
      <c r="AS1222" s="50">
        <f t="shared" si="710"/>
        <v>0.66393399168824818</v>
      </c>
      <c r="AT1222" s="50">
        <f t="shared" si="711"/>
        <v>0.91174500188311192</v>
      </c>
      <c r="AV1222" s="49">
        <f t="shared" si="712"/>
        <v>0</v>
      </c>
      <c r="AW1222" s="49">
        <f t="shared" si="713"/>
        <v>0</v>
      </c>
      <c r="AX1222" s="49">
        <f t="shared" si="714"/>
        <v>0</v>
      </c>
      <c r="AY1222" s="49">
        <f t="shared" si="715"/>
        <v>2259.7360900227923</v>
      </c>
      <c r="AZ1222" s="49">
        <f t="shared" si="716"/>
        <v>0</v>
      </c>
      <c r="BA1222" s="49">
        <f t="shared" si="717"/>
        <v>0</v>
      </c>
      <c r="BB1222" s="49">
        <f t="shared" si="718"/>
        <v>0</v>
      </c>
      <c r="BC1222" s="49">
        <f t="shared" si="719"/>
        <v>0</v>
      </c>
      <c r="BD1222" s="49">
        <f t="shared" si="720"/>
        <v>0</v>
      </c>
      <c r="BE1222" s="49">
        <f t="shared" si="721"/>
        <v>1991.2719739535942</v>
      </c>
      <c r="BF1222" s="49">
        <f t="shared" si="722"/>
        <v>1782.2378499282661</v>
      </c>
      <c r="BG1222" s="49">
        <f t="shared" si="723"/>
        <v>2447.4518132549506</v>
      </c>
      <c r="BH1222" s="72">
        <f t="shared" si="724"/>
        <v>8480.6977271596024</v>
      </c>
      <c r="BI1222" s="49">
        <f>VLOOKUP(A1222,'1_12'!A:O,15,0)</f>
        <v>19250.100000000002</v>
      </c>
      <c r="BJ1222" s="73">
        <f t="shared" si="725"/>
        <v>-10769.4022728404</v>
      </c>
      <c r="BK1222" s="50">
        <f t="shared" si="726"/>
        <v>5.2866460746548586E-3</v>
      </c>
    </row>
    <row r="1223" spans="1:63" x14ac:dyDescent="0.3">
      <c r="A1223" s="77" t="s">
        <v>2380</v>
      </c>
      <c r="B1223" s="77" t="s">
        <v>560</v>
      </c>
      <c r="C1223" s="77">
        <f>VLOOKUP(B1223,Площадь!D:E,2,0)</f>
        <v>72.5</v>
      </c>
      <c r="D1223" s="113"/>
      <c r="E1223">
        <v>31</v>
      </c>
      <c r="F1223">
        <v>28</v>
      </c>
      <c r="G1223">
        <v>31</v>
      </c>
      <c r="H1223">
        <v>30</v>
      </c>
      <c r="I1223">
        <v>31</v>
      </c>
      <c r="J1223">
        <v>30</v>
      </c>
      <c r="K1223">
        <v>31</v>
      </c>
      <c r="L1223">
        <v>31</v>
      </c>
      <c r="M1223">
        <v>30</v>
      </c>
      <c r="N1223">
        <v>31</v>
      </c>
      <c r="O1223">
        <v>30</v>
      </c>
      <c r="P1223">
        <v>31</v>
      </c>
      <c r="Q1223">
        <f t="shared" si="695"/>
        <v>365</v>
      </c>
      <c r="R1223" s="50">
        <f>VLOOKUP(B1223,'Общие показания'!A:H,8,0)</f>
        <v>0.40451627597188838</v>
      </c>
      <c r="S1223" s="50">
        <f>VLOOKUP(B1223,'Общие показания'!A:P,16,0)</f>
        <v>0</v>
      </c>
      <c r="T1223" s="50">
        <f t="shared" si="696"/>
        <v>0</v>
      </c>
      <c r="U1223" s="50">
        <f t="shared" si="697"/>
        <v>0</v>
      </c>
      <c r="V1223" s="50">
        <f t="shared" si="698"/>
        <v>0</v>
      </c>
      <c r="W1223" s="50">
        <f t="shared" si="699"/>
        <v>0.40451627597188838</v>
      </c>
      <c r="X1223" s="50">
        <f t="shared" si="700"/>
        <v>0</v>
      </c>
      <c r="Y1223" s="50"/>
      <c r="Z1223" s="50"/>
      <c r="AA1223" s="50"/>
      <c r="AB1223" s="50"/>
      <c r="AC1223" s="50"/>
      <c r="AD1223" s="50">
        <f t="shared" si="701"/>
        <v>0</v>
      </c>
      <c r="AE1223" s="50">
        <f t="shared" si="702"/>
        <v>0</v>
      </c>
      <c r="AF1223" s="50">
        <f t="shared" si="703"/>
        <v>0</v>
      </c>
      <c r="AG1223" s="50">
        <f t="shared" si="704"/>
        <v>0</v>
      </c>
      <c r="AI1223" s="50">
        <f t="shared" si="705"/>
        <v>0</v>
      </c>
      <c r="AJ1223" s="50">
        <f t="shared" si="706"/>
        <v>0</v>
      </c>
      <c r="AK1223" s="50">
        <f t="shared" si="707"/>
        <v>0</v>
      </c>
      <c r="AL1223" s="50">
        <f t="shared" si="708"/>
        <v>0.82101846462853822</v>
      </c>
      <c r="AR1223" s="50">
        <f t="shared" si="709"/>
        <v>1.0799371629452106</v>
      </c>
      <c r="AS1223" s="50">
        <f t="shared" si="710"/>
        <v>0.96657057022887549</v>
      </c>
      <c r="AT1223" s="50">
        <f t="shared" si="711"/>
        <v>1.3273396111752132</v>
      </c>
      <c r="AV1223" s="49">
        <f t="shared" si="712"/>
        <v>0</v>
      </c>
      <c r="AW1223" s="49">
        <f t="shared" si="713"/>
        <v>0</v>
      </c>
      <c r="AX1223" s="49">
        <f t="shared" si="714"/>
        <v>0</v>
      </c>
      <c r="AY1223" s="49">
        <f t="shared" si="715"/>
        <v>3289.7764362781613</v>
      </c>
      <c r="AZ1223" s="49">
        <f t="shared" si="716"/>
        <v>0</v>
      </c>
      <c r="BA1223" s="49">
        <f t="shared" si="717"/>
        <v>0</v>
      </c>
      <c r="BB1223" s="49">
        <f t="shared" si="718"/>
        <v>0</v>
      </c>
      <c r="BC1223" s="49">
        <f t="shared" si="719"/>
        <v>0</v>
      </c>
      <c r="BD1223" s="49">
        <f t="shared" si="720"/>
        <v>0</v>
      </c>
      <c r="BE1223" s="49">
        <f t="shared" si="721"/>
        <v>2898.9401227236058</v>
      </c>
      <c r="BF1223" s="49">
        <f t="shared" si="722"/>
        <v>2594.6233758995845</v>
      </c>
      <c r="BG1223" s="49">
        <f t="shared" si="723"/>
        <v>3563.0573586542955</v>
      </c>
      <c r="BH1223" s="72">
        <f t="shared" si="724"/>
        <v>12346.397293555647</v>
      </c>
      <c r="BI1223" s="49">
        <f>VLOOKUP(A1223,'1_12'!A:O,15,0)</f>
        <v>28024.74</v>
      </c>
      <c r="BJ1223" s="73">
        <f t="shared" si="725"/>
        <v>-15678.342706444355</v>
      </c>
      <c r="BK1223" s="50">
        <f t="shared" si="726"/>
        <v>5.2866460746548568E-3</v>
      </c>
    </row>
    <row r="1224" spans="1:63" x14ac:dyDescent="0.3">
      <c r="A1224" s="77" t="s">
        <v>2373</v>
      </c>
      <c r="B1224" s="77" t="s">
        <v>748</v>
      </c>
      <c r="C1224" s="77">
        <f>VLOOKUP(B1224,Площадь!D:E,2,0)</f>
        <v>82.6</v>
      </c>
      <c r="D1224" s="113"/>
      <c r="E1224">
        <v>31</v>
      </c>
      <c r="F1224">
        <v>28</v>
      </c>
      <c r="G1224">
        <v>31</v>
      </c>
      <c r="H1224">
        <v>30</v>
      </c>
      <c r="I1224">
        <v>31</v>
      </c>
      <c r="J1224">
        <v>30</v>
      </c>
      <c r="K1224">
        <v>31</v>
      </c>
      <c r="L1224">
        <v>31</v>
      </c>
      <c r="M1224">
        <v>30</v>
      </c>
      <c r="N1224">
        <v>31</v>
      </c>
      <c r="O1224">
        <v>30</v>
      </c>
      <c r="P1224">
        <v>31</v>
      </c>
      <c r="Q1224">
        <f t="shared" si="695"/>
        <v>365</v>
      </c>
      <c r="R1224" s="50">
        <f>VLOOKUP(B1224,'Общие показания'!A:H,8,0)</f>
        <v>1</v>
      </c>
      <c r="S1224" s="50">
        <f>VLOOKUP(B1224,'Общие показания'!A:P,16,0)</f>
        <v>2.1359999999999992</v>
      </c>
      <c r="T1224" s="50">
        <f t="shared" si="696"/>
        <v>0</v>
      </c>
      <c r="U1224" s="50">
        <f t="shared" si="697"/>
        <v>0</v>
      </c>
      <c r="V1224" s="50">
        <f t="shared" si="698"/>
        <v>0</v>
      </c>
      <c r="W1224" s="50">
        <f t="shared" si="699"/>
        <v>1</v>
      </c>
      <c r="X1224" s="50">
        <f t="shared" si="700"/>
        <v>0</v>
      </c>
      <c r="Y1224" s="50"/>
      <c r="Z1224" s="50"/>
      <c r="AA1224" s="50"/>
      <c r="AB1224" s="50"/>
      <c r="AC1224" s="50"/>
      <c r="AD1224" s="50">
        <f t="shared" si="701"/>
        <v>0.82793014142042953</v>
      </c>
      <c r="AE1224" s="50">
        <f t="shared" si="702"/>
        <v>0.57633233413783591</v>
      </c>
      <c r="AF1224" s="50">
        <f t="shared" si="703"/>
        <v>0.73173752444173401</v>
      </c>
      <c r="AG1224" s="50">
        <f t="shared" si="704"/>
        <v>0</v>
      </c>
      <c r="AI1224" s="50">
        <f t="shared" si="705"/>
        <v>0</v>
      </c>
      <c r="AJ1224" s="50">
        <f t="shared" si="706"/>
        <v>0</v>
      </c>
      <c r="AK1224" s="50">
        <f t="shared" si="707"/>
        <v>0</v>
      </c>
      <c r="AL1224" s="50">
        <f t="shared" si="708"/>
        <v>0.9353948300457553</v>
      </c>
      <c r="AR1224" s="50">
        <f t="shared" si="709"/>
        <v>1.230383581507233</v>
      </c>
      <c r="AS1224" s="50">
        <f t="shared" si="710"/>
        <v>1.1012238496676567</v>
      </c>
      <c r="AT1224" s="50">
        <f t="shared" si="711"/>
        <v>1.5122517501113462</v>
      </c>
      <c r="AV1224" s="49">
        <f t="shared" si="712"/>
        <v>0</v>
      </c>
      <c r="AW1224" s="49">
        <f t="shared" si="713"/>
        <v>0</v>
      </c>
      <c r="AX1224" s="49">
        <f t="shared" si="714"/>
        <v>0</v>
      </c>
      <c r="AY1224" s="49">
        <f t="shared" si="715"/>
        <v>5195.2964659816244</v>
      </c>
      <c r="AZ1224" s="49">
        <f t="shared" si="716"/>
        <v>0</v>
      </c>
      <c r="BA1224" s="49">
        <f t="shared" si="717"/>
        <v>0</v>
      </c>
      <c r="BB1224" s="49">
        <f t="shared" si="718"/>
        <v>0</v>
      </c>
      <c r="BC1224" s="49">
        <f t="shared" si="719"/>
        <v>0</v>
      </c>
      <c r="BD1224" s="49">
        <f t="shared" si="720"/>
        <v>0</v>
      </c>
      <c r="BE1224" s="49">
        <f t="shared" si="721"/>
        <v>5525.2550252781011</v>
      </c>
      <c r="BF1224" s="49">
        <f t="shared" si="722"/>
        <v>4503.1647175601129</v>
      </c>
      <c r="BG1224" s="49">
        <f t="shared" si="723"/>
        <v>6023.6750490393069</v>
      </c>
      <c r="BH1224" s="72">
        <f t="shared" si="724"/>
        <v>21247.391257859144</v>
      </c>
      <c r="BI1224" s="49">
        <f>VLOOKUP(A1224,'1_12'!A:O,15,0)</f>
        <v>31928.850000000006</v>
      </c>
      <c r="BJ1224" s="73">
        <f t="shared" si="725"/>
        <v>-10681.458742140861</v>
      </c>
      <c r="BK1224" s="50">
        <f t="shared" si="726"/>
        <v>7.985526645815165E-3</v>
      </c>
    </row>
    <row r="1225" spans="1:63" x14ac:dyDescent="0.3">
      <c r="A1225" s="77" t="s">
        <v>2334</v>
      </c>
      <c r="B1225" s="77" t="s">
        <v>1168</v>
      </c>
      <c r="C1225" s="77">
        <f>VLOOKUP(B1225,Площадь!D:E,2,0)</f>
        <v>50.2</v>
      </c>
      <c r="D1225" s="113"/>
      <c r="E1225">
        <v>31</v>
      </c>
      <c r="F1225">
        <v>28</v>
      </c>
      <c r="G1225">
        <v>31</v>
      </c>
      <c r="H1225">
        <v>30</v>
      </c>
      <c r="I1225">
        <v>31</v>
      </c>
      <c r="J1225">
        <v>30</v>
      </c>
      <c r="K1225">
        <v>31</v>
      </c>
      <c r="L1225">
        <v>31</v>
      </c>
      <c r="M1225">
        <v>30</v>
      </c>
      <c r="N1225">
        <v>31</v>
      </c>
      <c r="O1225">
        <v>30</v>
      </c>
      <c r="P1225">
        <v>31</v>
      </c>
      <c r="Q1225">
        <f t="shared" si="695"/>
        <v>365</v>
      </c>
      <c r="R1225" s="50">
        <f>VLOOKUP(B1225,'Общие показания'!A:H,8,0)</f>
        <v>0.28009264901777653</v>
      </c>
      <c r="S1225" s="50">
        <f>VLOOKUP(B1225,'Общие показания'!A:P,16,0)</f>
        <v>1.1979073509822236</v>
      </c>
      <c r="T1225" s="50">
        <f t="shared" si="696"/>
        <v>0</v>
      </c>
      <c r="U1225" s="50">
        <f t="shared" si="697"/>
        <v>0</v>
      </c>
      <c r="V1225" s="50">
        <f t="shared" si="698"/>
        <v>0</v>
      </c>
      <c r="W1225" s="50">
        <f t="shared" si="699"/>
        <v>0.28009264901777653</v>
      </c>
      <c r="X1225" s="50">
        <f t="shared" si="700"/>
        <v>0</v>
      </c>
      <c r="Y1225" s="50"/>
      <c r="Z1225" s="50"/>
      <c r="AA1225" s="50"/>
      <c r="AB1225" s="50"/>
      <c r="AC1225" s="50"/>
      <c r="AD1225" s="50">
        <f t="shared" si="701"/>
        <v>0.46431816596782993</v>
      </c>
      <c r="AE1225" s="50">
        <f t="shared" si="702"/>
        <v>0.32321757475302293</v>
      </c>
      <c r="AF1225" s="50">
        <f t="shared" si="703"/>
        <v>0.41037161026137076</v>
      </c>
      <c r="AG1225" s="50">
        <f t="shared" si="704"/>
        <v>0</v>
      </c>
      <c r="AI1225" s="50">
        <f t="shared" si="705"/>
        <v>0</v>
      </c>
      <c r="AJ1225" s="50">
        <f t="shared" si="706"/>
        <v>0</v>
      </c>
      <c r="AK1225" s="50">
        <f t="shared" si="707"/>
        <v>0</v>
      </c>
      <c r="AL1225" s="50">
        <f t="shared" si="708"/>
        <v>0.56848450930141547</v>
      </c>
      <c r="AR1225" s="50">
        <f t="shared" si="709"/>
        <v>0.74776338730827008</v>
      </c>
      <c r="AS1225" s="50">
        <f t="shared" si="710"/>
        <v>0.6692667948343386</v>
      </c>
      <c r="AT1225" s="50">
        <f t="shared" si="711"/>
        <v>0.91906825491028565</v>
      </c>
      <c r="AV1225" s="49">
        <f t="shared" si="712"/>
        <v>0</v>
      </c>
      <c r="AW1225" s="49">
        <f t="shared" si="713"/>
        <v>0</v>
      </c>
      <c r="AX1225" s="49">
        <f t="shared" si="714"/>
        <v>0</v>
      </c>
      <c r="AY1225" s="49">
        <f t="shared" si="715"/>
        <v>2277.8865807057064</v>
      </c>
      <c r="AZ1225" s="49">
        <f t="shared" si="716"/>
        <v>0</v>
      </c>
      <c r="BA1225" s="49">
        <f t="shared" si="717"/>
        <v>0</v>
      </c>
      <c r="BB1225" s="49">
        <f t="shared" si="718"/>
        <v>0</v>
      </c>
      <c r="BC1225" s="49">
        <f t="shared" si="719"/>
        <v>0</v>
      </c>
      <c r="BD1225" s="49">
        <f t="shared" si="720"/>
        <v>0</v>
      </c>
      <c r="BE1225" s="49">
        <f t="shared" si="721"/>
        <v>3253.6632383522319</v>
      </c>
      <c r="BF1225" s="49">
        <f t="shared" si="722"/>
        <v>2664.18534234553</v>
      </c>
      <c r="BG1225" s="49">
        <f t="shared" si="723"/>
        <v>3568.6951964721875</v>
      </c>
      <c r="BH1225" s="72">
        <f t="shared" si="724"/>
        <v>11764.430357875655</v>
      </c>
      <c r="BI1225" s="49">
        <f>VLOOKUP(A1225,'1_12'!A:O,15,0)</f>
        <v>19404.72</v>
      </c>
      <c r="BJ1225" s="73">
        <f t="shared" si="725"/>
        <v>-7640.2896421243458</v>
      </c>
      <c r="BK1225" s="50">
        <f t="shared" si="726"/>
        <v>7.2752040942136616E-3</v>
      </c>
    </row>
    <row r="1226" spans="1:63" x14ac:dyDescent="0.3">
      <c r="A1226" s="77" t="s">
        <v>2322</v>
      </c>
      <c r="B1226" s="77" t="s">
        <v>659</v>
      </c>
      <c r="C1226" s="77">
        <f>VLOOKUP(B1226,Площадь!D:E,2,0)</f>
        <v>49.8</v>
      </c>
      <c r="D1226" s="113"/>
      <c r="E1226">
        <v>31</v>
      </c>
      <c r="F1226">
        <v>28</v>
      </c>
      <c r="G1226">
        <v>31</v>
      </c>
      <c r="H1226">
        <v>30</v>
      </c>
      <c r="I1226">
        <v>31</v>
      </c>
      <c r="J1226">
        <v>30</v>
      </c>
      <c r="K1226">
        <v>31</v>
      </c>
      <c r="L1226">
        <v>31</v>
      </c>
      <c r="M1226">
        <v>30</v>
      </c>
      <c r="N1226">
        <v>31</v>
      </c>
      <c r="O1226">
        <v>30</v>
      </c>
      <c r="P1226">
        <v>31</v>
      </c>
      <c r="Q1226">
        <f t="shared" si="695"/>
        <v>365</v>
      </c>
      <c r="R1226" s="50">
        <f>VLOOKUP(B1226,'Общие показания'!A:H,8,0)</f>
        <v>0.27786083508137988</v>
      </c>
      <c r="S1226" s="50">
        <f>VLOOKUP(B1226,'Общие показания'!A:P,16,0)</f>
        <v>2.1971391649186192</v>
      </c>
      <c r="T1226" s="50">
        <f t="shared" si="696"/>
        <v>0</v>
      </c>
      <c r="U1226" s="50">
        <f t="shared" si="697"/>
        <v>0</v>
      </c>
      <c r="V1226" s="50">
        <f t="shared" si="698"/>
        <v>0</v>
      </c>
      <c r="W1226" s="50">
        <f t="shared" si="699"/>
        <v>0.27786083508137988</v>
      </c>
      <c r="X1226" s="50">
        <f t="shared" si="700"/>
        <v>0</v>
      </c>
      <c r="Y1226" s="50"/>
      <c r="Z1226" s="50"/>
      <c r="AA1226" s="50"/>
      <c r="AB1226" s="50"/>
      <c r="AC1226" s="50"/>
      <c r="AD1226" s="50">
        <f t="shared" si="701"/>
        <v>0.85162815521134705</v>
      </c>
      <c r="AE1226" s="50">
        <f t="shared" si="702"/>
        <v>0.59282881242659358</v>
      </c>
      <c r="AF1226" s="50">
        <f t="shared" si="703"/>
        <v>0.75268219728067864</v>
      </c>
      <c r="AG1226" s="50">
        <f t="shared" si="704"/>
        <v>0</v>
      </c>
      <c r="AI1226" s="50">
        <f t="shared" si="705"/>
        <v>0</v>
      </c>
      <c r="AJ1226" s="50">
        <f t="shared" si="706"/>
        <v>0</v>
      </c>
      <c r="AK1226" s="50">
        <f t="shared" si="707"/>
        <v>0</v>
      </c>
      <c r="AL1226" s="50">
        <f t="shared" si="708"/>
        <v>0.56395475225518898</v>
      </c>
      <c r="AR1226" s="50">
        <f t="shared" si="709"/>
        <v>0.74180511330581367</v>
      </c>
      <c r="AS1226" s="50">
        <f t="shared" si="710"/>
        <v>0.66393399168824818</v>
      </c>
      <c r="AT1226" s="50">
        <f t="shared" si="711"/>
        <v>0.91174500188311192</v>
      </c>
      <c r="AV1226" s="49">
        <f t="shared" si="712"/>
        <v>0</v>
      </c>
      <c r="AW1226" s="49">
        <f t="shared" si="713"/>
        <v>0</v>
      </c>
      <c r="AX1226" s="49">
        <f t="shared" si="714"/>
        <v>0</v>
      </c>
      <c r="AY1226" s="49">
        <f t="shared" si="715"/>
        <v>2259.7360900227923</v>
      </c>
      <c r="AZ1226" s="49">
        <f t="shared" si="716"/>
        <v>0</v>
      </c>
      <c r="BA1226" s="49">
        <f t="shared" si="717"/>
        <v>0</v>
      </c>
      <c r="BB1226" s="49">
        <f t="shared" si="718"/>
        <v>0</v>
      </c>
      <c r="BC1226" s="49">
        <f t="shared" si="719"/>
        <v>0</v>
      </c>
      <c r="BD1226" s="49">
        <f t="shared" si="720"/>
        <v>0</v>
      </c>
      <c r="BE1226" s="49">
        <f t="shared" si="721"/>
        <v>4277.3485286767254</v>
      </c>
      <c r="BF1226" s="49">
        <f t="shared" si="722"/>
        <v>3373.6038008537166</v>
      </c>
      <c r="BG1226" s="49">
        <f t="shared" si="723"/>
        <v>4467.9217963473129</v>
      </c>
      <c r="BH1226" s="72">
        <f t="shared" si="724"/>
        <v>14378.610215900548</v>
      </c>
      <c r="BI1226" s="49">
        <f>VLOOKUP(A1226,'1_12'!A:O,15,0)</f>
        <v>19250.100000000002</v>
      </c>
      <c r="BJ1226" s="73">
        <f t="shared" si="725"/>
        <v>-4871.4897840994545</v>
      </c>
      <c r="BK1226" s="50">
        <f t="shared" si="726"/>
        <v>8.963251102965801E-3</v>
      </c>
    </row>
    <row r="1227" spans="1:63" x14ac:dyDescent="0.3">
      <c r="A1227" s="77" t="s">
        <v>2211</v>
      </c>
      <c r="B1227" s="77" t="s">
        <v>321</v>
      </c>
      <c r="C1227" s="77">
        <f>VLOOKUP(B1227,Площадь!D:E,2,0)</f>
        <v>83.9</v>
      </c>
      <c r="D1227" s="113"/>
      <c r="E1227">
        <v>31</v>
      </c>
      <c r="F1227">
        <v>28</v>
      </c>
      <c r="G1227">
        <v>31</v>
      </c>
      <c r="H1227">
        <v>30</v>
      </c>
      <c r="I1227">
        <v>31</v>
      </c>
      <c r="J1227">
        <v>30</v>
      </c>
      <c r="K1227">
        <v>31</v>
      </c>
      <c r="L1227">
        <v>31</v>
      </c>
      <c r="M1227">
        <v>30</v>
      </c>
      <c r="N1227">
        <v>31</v>
      </c>
      <c r="O1227">
        <v>30</v>
      </c>
      <c r="P1227">
        <v>31</v>
      </c>
      <c r="Q1227">
        <f t="shared" si="695"/>
        <v>365</v>
      </c>
      <c r="R1227" s="50">
        <f>VLOOKUP(B1227,'Общие показания'!A:H,8,0)</f>
        <v>1.9450000000000001</v>
      </c>
      <c r="S1227" s="50">
        <f>VLOOKUP(B1227,'Общие показания'!A:P,16,0)</f>
        <v>3.3339999999999996</v>
      </c>
      <c r="T1227" s="50">
        <f t="shared" si="696"/>
        <v>0</v>
      </c>
      <c r="U1227" s="50">
        <f t="shared" si="697"/>
        <v>0</v>
      </c>
      <c r="V1227" s="50">
        <f t="shared" si="698"/>
        <v>0</v>
      </c>
      <c r="W1227" s="50">
        <f t="shared" si="699"/>
        <v>1.9450000000000003</v>
      </c>
      <c r="X1227" s="50">
        <f t="shared" si="700"/>
        <v>0</v>
      </c>
      <c r="Y1227" s="50"/>
      <c r="Z1227" s="50"/>
      <c r="AA1227" s="50"/>
      <c r="AB1227" s="50"/>
      <c r="AC1227" s="50"/>
      <c r="AD1227" s="50">
        <f t="shared" si="701"/>
        <v>1.2922842188650341</v>
      </c>
      <c r="AE1227" s="50">
        <f t="shared" si="702"/>
        <v>0.8995749073106486</v>
      </c>
      <c r="AF1227" s="50">
        <f t="shared" si="703"/>
        <v>1.1421408738243173</v>
      </c>
      <c r="AG1227" s="50">
        <f t="shared" si="704"/>
        <v>0</v>
      </c>
      <c r="AI1227" s="50">
        <f t="shared" si="705"/>
        <v>0</v>
      </c>
      <c r="AJ1227" s="50">
        <f t="shared" si="706"/>
        <v>0</v>
      </c>
      <c r="AK1227" s="50">
        <f t="shared" si="707"/>
        <v>0</v>
      </c>
      <c r="AL1227" s="50">
        <f t="shared" si="708"/>
        <v>0.95011654044599125</v>
      </c>
      <c r="AR1227" s="50">
        <f t="shared" si="709"/>
        <v>1.2497479720152163</v>
      </c>
      <c r="AS1227" s="50">
        <f t="shared" si="710"/>
        <v>1.1185554598924505</v>
      </c>
      <c r="AT1227" s="50">
        <f t="shared" si="711"/>
        <v>1.5360523224496607</v>
      </c>
      <c r="AV1227" s="49">
        <f t="shared" si="712"/>
        <v>0</v>
      </c>
      <c r="AW1227" s="49">
        <f t="shared" si="713"/>
        <v>0</v>
      </c>
      <c r="AX1227" s="49">
        <f t="shared" si="714"/>
        <v>0</v>
      </c>
      <c r="AY1227" s="49">
        <f t="shared" si="715"/>
        <v>7771.5350365116028</v>
      </c>
      <c r="AZ1227" s="49">
        <f t="shared" si="716"/>
        <v>0</v>
      </c>
      <c r="BA1227" s="49">
        <f t="shared" si="717"/>
        <v>0</v>
      </c>
      <c r="BB1227" s="49">
        <f t="shared" si="718"/>
        <v>0</v>
      </c>
      <c r="BC1227" s="49">
        <f t="shared" si="719"/>
        <v>0</v>
      </c>
      <c r="BD1227" s="49">
        <f t="shared" si="720"/>
        <v>0</v>
      </c>
      <c r="BE1227" s="49">
        <f t="shared" si="721"/>
        <v>6823.7295319113082</v>
      </c>
      <c r="BF1227" s="49">
        <f t="shared" si="722"/>
        <v>5417.3884325053114</v>
      </c>
      <c r="BG1227" s="49">
        <f t="shared" si="723"/>
        <v>7189.2346883500149</v>
      </c>
      <c r="BH1227" s="72">
        <f t="shared" si="724"/>
        <v>27201.887689278235</v>
      </c>
      <c r="BI1227" s="49">
        <f>VLOOKUP(A1227,'1_12'!A:O,15,0)</f>
        <v>32431.32</v>
      </c>
      <c r="BJ1227" s="73">
        <f t="shared" si="725"/>
        <v>-5229.4323107217642</v>
      </c>
      <c r="BK1227" s="50">
        <f t="shared" si="726"/>
        <v>1.0065030090190026E-2</v>
      </c>
    </row>
    <row r="1228" spans="1:63" x14ac:dyDescent="0.3">
      <c r="A1228" s="77" t="s">
        <v>2412</v>
      </c>
      <c r="B1228" s="77" t="s">
        <v>785</v>
      </c>
      <c r="C1228" s="77">
        <f>VLOOKUP(B1228,Площадь!D:E,2,0)</f>
        <v>72.5</v>
      </c>
      <c r="D1228" s="113"/>
      <c r="E1228">
        <v>31</v>
      </c>
      <c r="F1228">
        <v>28</v>
      </c>
      <c r="G1228">
        <v>31</v>
      </c>
      <c r="H1228">
        <v>30</v>
      </c>
      <c r="I1228">
        <v>31</v>
      </c>
      <c r="J1228">
        <v>30</v>
      </c>
      <c r="K1228">
        <v>31</v>
      </c>
      <c r="L1228">
        <v>31</v>
      </c>
      <c r="M1228">
        <v>30</v>
      </c>
      <c r="N1228">
        <v>31</v>
      </c>
      <c r="O1228">
        <v>30</v>
      </c>
      <c r="P1228">
        <v>31</v>
      </c>
      <c r="Q1228">
        <f t="shared" si="695"/>
        <v>365</v>
      </c>
      <c r="R1228" s="50">
        <f>VLOOKUP(B1228,'Общие показания'!A:H,8,0)</f>
        <v>0</v>
      </c>
      <c r="S1228" s="50">
        <f>VLOOKUP(B1228,'Общие показания'!A:P,16,0)</f>
        <v>0</v>
      </c>
      <c r="T1228" s="50">
        <f t="shared" si="696"/>
        <v>0</v>
      </c>
      <c r="U1228" s="50">
        <f t="shared" si="697"/>
        <v>0</v>
      </c>
      <c r="V1228" s="50">
        <f t="shared" si="698"/>
        <v>0</v>
      </c>
      <c r="W1228" s="50">
        <f t="shared" si="699"/>
        <v>0</v>
      </c>
      <c r="X1228" s="50">
        <f t="shared" si="700"/>
        <v>0</v>
      </c>
      <c r="Y1228" s="50"/>
      <c r="Z1228" s="50"/>
      <c r="AA1228" s="50"/>
      <c r="AB1228" s="50"/>
      <c r="AC1228" s="50"/>
      <c r="AD1228" s="50">
        <f t="shared" si="701"/>
        <v>0</v>
      </c>
      <c r="AE1228" s="50">
        <f t="shared" si="702"/>
        <v>0</v>
      </c>
      <c r="AF1228" s="50">
        <f t="shared" si="703"/>
        <v>0</v>
      </c>
      <c r="AG1228" s="50">
        <f t="shared" si="704"/>
        <v>0</v>
      </c>
      <c r="AI1228" s="50">
        <f t="shared" si="705"/>
        <v>0</v>
      </c>
      <c r="AJ1228" s="50">
        <f t="shared" si="706"/>
        <v>0</v>
      </c>
      <c r="AK1228" s="50">
        <f t="shared" si="707"/>
        <v>0</v>
      </c>
      <c r="AL1228" s="50">
        <f t="shared" si="708"/>
        <v>0.82101846462853822</v>
      </c>
      <c r="AR1228" s="50">
        <f t="shared" si="709"/>
        <v>1.0799371629452106</v>
      </c>
      <c r="AS1228" s="50">
        <f t="shared" si="710"/>
        <v>0.96657057022887549</v>
      </c>
      <c r="AT1228" s="50">
        <f t="shared" si="711"/>
        <v>1.3273396111752132</v>
      </c>
      <c r="AV1228" s="49">
        <f t="shared" si="712"/>
        <v>0</v>
      </c>
      <c r="AW1228" s="49">
        <f t="shared" si="713"/>
        <v>0</v>
      </c>
      <c r="AX1228" s="49">
        <f t="shared" si="714"/>
        <v>0</v>
      </c>
      <c r="AY1228" s="49">
        <f t="shared" si="715"/>
        <v>2203.9091257102632</v>
      </c>
      <c r="AZ1228" s="49">
        <f t="shared" si="716"/>
        <v>0</v>
      </c>
      <c r="BA1228" s="49">
        <f t="shared" si="717"/>
        <v>0</v>
      </c>
      <c r="BB1228" s="49">
        <f t="shared" si="718"/>
        <v>0</v>
      </c>
      <c r="BC1228" s="49">
        <f t="shared" si="719"/>
        <v>0</v>
      </c>
      <c r="BD1228" s="49">
        <f t="shared" si="720"/>
        <v>0</v>
      </c>
      <c r="BE1228" s="49">
        <f t="shared" si="721"/>
        <v>2898.9401227236058</v>
      </c>
      <c r="BF1228" s="49">
        <f t="shared" si="722"/>
        <v>2594.6233758995845</v>
      </c>
      <c r="BG1228" s="49">
        <f t="shared" si="723"/>
        <v>3563.0573586542955</v>
      </c>
      <c r="BH1228" s="72">
        <f t="shared" si="724"/>
        <v>11260.529982987749</v>
      </c>
      <c r="BI1228" s="49">
        <f>VLOOKUP(A1228,'1_12'!A:O,15,0)</f>
        <v>28024.74</v>
      </c>
      <c r="BJ1228" s="73">
        <f t="shared" si="725"/>
        <v>-16764.21001701225</v>
      </c>
      <c r="BK1228" s="50">
        <f t="shared" si="726"/>
        <v>4.8216848379055597E-3</v>
      </c>
    </row>
    <row r="1229" spans="1:63" x14ac:dyDescent="0.3">
      <c r="A1229" s="77" t="s">
        <v>2383</v>
      </c>
      <c r="B1229" s="77" t="s">
        <v>727</v>
      </c>
      <c r="C1229" s="77">
        <f>VLOOKUP(B1229,Площадь!D:E,2,0)</f>
        <v>82.6</v>
      </c>
      <c r="D1229" s="113"/>
      <c r="E1229">
        <v>31</v>
      </c>
      <c r="F1229">
        <v>28</v>
      </c>
      <c r="G1229">
        <v>31</v>
      </c>
      <c r="H1229">
        <v>30</v>
      </c>
      <c r="I1229">
        <v>31</v>
      </c>
      <c r="J1229">
        <v>30</v>
      </c>
      <c r="K1229">
        <v>31</v>
      </c>
      <c r="L1229">
        <v>31</v>
      </c>
      <c r="M1229">
        <v>30</v>
      </c>
      <c r="N1229">
        <v>31</v>
      </c>
      <c r="O1229">
        <v>30</v>
      </c>
      <c r="P1229">
        <v>31</v>
      </c>
      <c r="Q1229">
        <f t="shared" si="695"/>
        <v>365</v>
      </c>
      <c r="R1229" s="50">
        <f>VLOOKUP(B1229,'Общие показания'!A:H,8,0)</f>
        <v>0.113</v>
      </c>
      <c r="S1229" s="50">
        <f>VLOOKUP(B1229,'Общие показания'!A:P,16,0)</f>
        <v>0.84600000000000009</v>
      </c>
      <c r="T1229" s="50">
        <f t="shared" si="696"/>
        <v>0</v>
      </c>
      <c r="U1229" s="50">
        <f t="shared" si="697"/>
        <v>0</v>
      </c>
      <c r="V1229" s="50">
        <f t="shared" si="698"/>
        <v>0</v>
      </c>
      <c r="W1229" s="50">
        <f t="shared" si="699"/>
        <v>0.113</v>
      </c>
      <c r="X1229" s="50">
        <f t="shared" si="700"/>
        <v>0</v>
      </c>
      <c r="Y1229" s="50"/>
      <c r="Z1229" s="50"/>
      <c r="AA1229" s="50"/>
      <c r="AB1229" s="50"/>
      <c r="AC1229" s="50"/>
      <c r="AD1229" s="50">
        <f t="shared" si="701"/>
        <v>0.32791615151764214</v>
      </c>
      <c r="AE1229" s="50">
        <f t="shared" si="702"/>
        <v>0.22826645818380589</v>
      </c>
      <c r="AF1229" s="50">
        <f t="shared" si="703"/>
        <v>0.28981739029855208</v>
      </c>
      <c r="AG1229" s="50">
        <f t="shared" si="704"/>
        <v>0</v>
      </c>
      <c r="AI1229" s="50">
        <f t="shared" si="705"/>
        <v>0</v>
      </c>
      <c r="AJ1229" s="50">
        <f t="shared" si="706"/>
        <v>0</v>
      </c>
      <c r="AK1229" s="50">
        <f t="shared" si="707"/>
        <v>0</v>
      </c>
      <c r="AL1229" s="50">
        <f t="shared" si="708"/>
        <v>0.9353948300457553</v>
      </c>
      <c r="AR1229" s="50">
        <f t="shared" si="709"/>
        <v>1.230383581507233</v>
      </c>
      <c r="AS1229" s="50">
        <f t="shared" si="710"/>
        <v>1.1012238496676567</v>
      </c>
      <c r="AT1229" s="50">
        <f t="shared" si="711"/>
        <v>1.5122517501113462</v>
      </c>
      <c r="AV1229" s="49">
        <f t="shared" si="712"/>
        <v>0</v>
      </c>
      <c r="AW1229" s="49">
        <f t="shared" si="713"/>
        <v>0</v>
      </c>
      <c r="AX1229" s="49">
        <f t="shared" si="714"/>
        <v>0</v>
      </c>
      <c r="AY1229" s="49">
        <f t="shared" si="715"/>
        <v>2814.2691459816238</v>
      </c>
      <c r="AZ1229" s="49">
        <f t="shared" si="716"/>
        <v>0</v>
      </c>
      <c r="BA1229" s="49">
        <f t="shared" si="717"/>
        <v>0</v>
      </c>
      <c r="BB1229" s="49">
        <f t="shared" si="718"/>
        <v>0</v>
      </c>
      <c r="BC1229" s="49">
        <f t="shared" si="719"/>
        <v>0</v>
      </c>
      <c r="BD1229" s="49">
        <f t="shared" si="720"/>
        <v>0</v>
      </c>
      <c r="BE1229" s="49">
        <f t="shared" si="721"/>
        <v>4183.0374713426536</v>
      </c>
      <c r="BF1229" s="49">
        <f t="shared" si="722"/>
        <v>3568.8306027841522</v>
      </c>
      <c r="BG1229" s="49">
        <f t="shared" si="723"/>
        <v>4837.4023177507152</v>
      </c>
      <c r="BH1229" s="72">
        <f t="shared" si="724"/>
        <v>15403.539537859144</v>
      </c>
      <c r="BI1229" s="49">
        <f>VLOOKUP(A1229,'1_12'!A:O,15,0)</f>
        <v>31928.850000000006</v>
      </c>
      <c r="BJ1229" s="73">
        <f t="shared" si="725"/>
        <v>-16525.310462140864</v>
      </c>
      <c r="BK1229" s="50">
        <f t="shared" si="726"/>
        <v>5.789198962199346E-3</v>
      </c>
    </row>
    <row r="1230" spans="1:63" x14ac:dyDescent="0.3">
      <c r="A1230" s="77" t="s">
        <v>2238</v>
      </c>
      <c r="B1230" s="77" t="s">
        <v>1008</v>
      </c>
      <c r="C1230" s="77">
        <f>VLOOKUP(B1230,Площадь!D:E,2,0)</f>
        <v>50.2</v>
      </c>
      <c r="D1230" s="113"/>
      <c r="E1230">
        <v>31</v>
      </c>
      <c r="F1230">
        <v>28</v>
      </c>
      <c r="G1230">
        <v>31</v>
      </c>
      <c r="H1230">
        <v>30</v>
      </c>
      <c r="I1230">
        <v>31</v>
      </c>
      <c r="J1230">
        <v>30</v>
      </c>
      <c r="K1230">
        <v>31</v>
      </c>
      <c r="L1230">
        <v>31</v>
      </c>
      <c r="M1230">
        <v>30</v>
      </c>
      <c r="N1230">
        <v>31</v>
      </c>
      <c r="O1230">
        <v>30</v>
      </c>
      <c r="P1230">
        <v>31</v>
      </c>
      <c r="Q1230">
        <f t="shared" si="695"/>
        <v>365</v>
      </c>
      <c r="R1230" s="50">
        <f>VLOOKUP(B1230,'Общие показания'!A:H,8,0)</f>
        <v>1.732</v>
      </c>
      <c r="S1230" s="50">
        <f>VLOOKUP(B1230,'Общие показания'!A:P,16,0)</f>
        <v>0.11600000000000144</v>
      </c>
      <c r="T1230" s="50">
        <f t="shared" si="696"/>
        <v>0</v>
      </c>
      <c r="U1230" s="50">
        <f t="shared" si="697"/>
        <v>0</v>
      </c>
      <c r="V1230" s="50">
        <f t="shared" si="698"/>
        <v>0</v>
      </c>
      <c r="W1230" s="50">
        <f t="shared" si="699"/>
        <v>1.732</v>
      </c>
      <c r="X1230" s="50">
        <f t="shared" si="700"/>
        <v>0</v>
      </c>
      <c r="Y1230" s="50"/>
      <c r="Z1230" s="50"/>
      <c r="AA1230" s="50"/>
      <c r="AB1230" s="50"/>
      <c r="AC1230" s="50"/>
      <c r="AD1230" s="50">
        <f t="shared" si="701"/>
        <v>4.4962498316840377E-2</v>
      </c>
      <c r="AE1230" s="50">
        <f t="shared" si="702"/>
        <v>3.129894698501396E-2</v>
      </c>
      <c r="AF1230" s="50">
        <f t="shared" si="703"/>
        <v>3.9738554698147105E-2</v>
      </c>
      <c r="AG1230" s="50">
        <f t="shared" si="704"/>
        <v>0</v>
      </c>
      <c r="AI1230" s="50">
        <f t="shared" si="705"/>
        <v>0</v>
      </c>
      <c r="AJ1230" s="50">
        <f t="shared" si="706"/>
        <v>0</v>
      </c>
      <c r="AK1230" s="50">
        <f t="shared" si="707"/>
        <v>0</v>
      </c>
      <c r="AL1230" s="50">
        <f t="shared" si="708"/>
        <v>0.56848450930141547</v>
      </c>
      <c r="AR1230" s="50">
        <f t="shared" si="709"/>
        <v>0.74776338730827008</v>
      </c>
      <c r="AS1230" s="50">
        <f t="shared" si="710"/>
        <v>0.6692667948343386</v>
      </c>
      <c r="AT1230" s="50">
        <f t="shared" si="711"/>
        <v>0.91906825491028565</v>
      </c>
      <c r="AV1230" s="49">
        <f t="shared" si="712"/>
        <v>0</v>
      </c>
      <c r="AW1230" s="49">
        <f t="shared" si="713"/>
        <v>0</v>
      </c>
      <c r="AX1230" s="49">
        <f t="shared" si="714"/>
        <v>0</v>
      </c>
      <c r="AY1230" s="49">
        <f t="shared" si="715"/>
        <v>6175.3285973883476</v>
      </c>
      <c r="AZ1230" s="49">
        <f t="shared" si="716"/>
        <v>0</v>
      </c>
      <c r="BA1230" s="49">
        <f t="shared" si="717"/>
        <v>0</v>
      </c>
      <c r="BB1230" s="49">
        <f t="shared" si="718"/>
        <v>0</v>
      </c>
      <c r="BC1230" s="49">
        <f t="shared" si="719"/>
        <v>0</v>
      </c>
      <c r="BD1230" s="49">
        <f t="shared" si="720"/>
        <v>0</v>
      </c>
      <c r="BE1230" s="49">
        <f t="shared" si="721"/>
        <v>2127.9616583366219</v>
      </c>
      <c r="BF1230" s="49">
        <f t="shared" si="722"/>
        <v>1880.5706547101975</v>
      </c>
      <c r="BG1230" s="49">
        <f t="shared" si="723"/>
        <v>2573.7826474404928</v>
      </c>
      <c r="BH1230" s="72">
        <f t="shared" si="724"/>
        <v>12757.643557875661</v>
      </c>
      <c r="BI1230" s="49">
        <f>VLOOKUP(A1230,'1_12'!A:O,15,0)</f>
        <v>19404.72</v>
      </c>
      <c r="BJ1230" s="73">
        <f t="shared" si="725"/>
        <v>-6647.0764421243402</v>
      </c>
      <c r="BK1230" s="50">
        <f t="shared" si="726"/>
        <v>7.8894139215709008E-3</v>
      </c>
    </row>
    <row r="1231" spans="1:63" x14ac:dyDescent="0.3">
      <c r="A1231" s="77" t="s">
        <v>2352</v>
      </c>
      <c r="B1231" s="77" t="s">
        <v>1034</v>
      </c>
      <c r="C1231" s="77">
        <f>VLOOKUP(B1231,Площадь!D:E,2,0)</f>
        <v>49.8</v>
      </c>
      <c r="D1231" s="113"/>
      <c r="E1231">
        <v>31</v>
      </c>
      <c r="F1231">
        <v>28</v>
      </c>
      <c r="G1231">
        <v>31</v>
      </c>
      <c r="H1231">
        <v>30</v>
      </c>
      <c r="I1231">
        <v>31</v>
      </c>
      <c r="J1231">
        <v>19</v>
      </c>
      <c r="Q1231">
        <f t="shared" si="695"/>
        <v>170</v>
      </c>
      <c r="R1231" s="50">
        <f>VLOOKUP(B1231,'Общие показания'!A:H,8,0)</f>
        <v>0.27786083508137988</v>
      </c>
      <c r="S1231" s="50"/>
      <c r="T1231" s="50">
        <f t="shared" si="696"/>
        <v>0</v>
      </c>
      <c r="U1231" s="50">
        <f t="shared" si="697"/>
        <v>0</v>
      </c>
      <c r="V1231" s="50">
        <f t="shared" si="698"/>
        <v>0</v>
      </c>
      <c r="W1231" s="50">
        <f t="shared" si="699"/>
        <v>0.27786083508137988</v>
      </c>
      <c r="X1231" s="50">
        <f t="shared" si="700"/>
        <v>0</v>
      </c>
      <c r="Y1231" s="50"/>
      <c r="Z1231" s="50"/>
      <c r="AA1231" s="50"/>
      <c r="AB1231" s="50"/>
      <c r="AC1231" s="50"/>
      <c r="AD1231" s="50">
        <f t="shared" si="701"/>
        <v>0</v>
      </c>
      <c r="AE1231" s="50">
        <f t="shared" si="702"/>
        <v>0</v>
      </c>
      <c r="AF1231" s="50">
        <f t="shared" si="703"/>
        <v>0</v>
      </c>
      <c r="AG1231" s="50">
        <f t="shared" si="704"/>
        <v>0</v>
      </c>
      <c r="AI1231" s="50">
        <f t="shared" si="705"/>
        <v>0</v>
      </c>
      <c r="AJ1231" s="50">
        <f t="shared" si="706"/>
        <v>0</v>
      </c>
      <c r="AK1231" s="50">
        <f t="shared" si="707"/>
        <v>0</v>
      </c>
      <c r="AL1231" s="50">
        <f t="shared" si="708"/>
        <v>0.56395475225518898</v>
      </c>
      <c r="AR1231" s="50">
        <f t="shared" si="709"/>
        <v>0</v>
      </c>
      <c r="AS1231" s="50">
        <f t="shared" si="710"/>
        <v>0</v>
      </c>
      <c r="AT1231" s="50">
        <f t="shared" si="711"/>
        <v>0</v>
      </c>
      <c r="AV1231" s="49">
        <f t="shared" si="712"/>
        <v>0</v>
      </c>
      <c r="AW1231" s="49">
        <f t="shared" si="713"/>
        <v>0</v>
      </c>
      <c r="AX1231" s="49">
        <f t="shared" si="714"/>
        <v>0</v>
      </c>
      <c r="AY1231" s="49">
        <f t="shared" si="715"/>
        <v>2259.7360900227923</v>
      </c>
      <c r="AZ1231" s="49">
        <f t="shared" si="716"/>
        <v>0</v>
      </c>
      <c r="BA1231" s="49">
        <f t="shared" si="717"/>
        <v>0</v>
      </c>
      <c r="BB1231" s="49">
        <f t="shared" si="718"/>
        <v>0</v>
      </c>
      <c r="BC1231" s="49">
        <f t="shared" si="719"/>
        <v>0</v>
      </c>
      <c r="BD1231" s="49">
        <f t="shared" si="720"/>
        <v>0</v>
      </c>
      <c r="BE1231" s="49">
        <f t="shared" si="721"/>
        <v>0</v>
      </c>
      <c r="BF1231" s="49">
        <f t="shared" si="722"/>
        <v>0</v>
      </c>
      <c r="BG1231" s="49">
        <f t="shared" si="723"/>
        <v>0</v>
      </c>
      <c r="BH1231" s="72">
        <f t="shared" si="724"/>
        <v>2259.7360900227923</v>
      </c>
      <c r="BI1231" s="49">
        <f>VLOOKUP(A1231,'1_12'!A:O,15,0)</f>
        <v>5632.33</v>
      </c>
      <c r="BJ1231" s="73">
        <f t="shared" si="725"/>
        <v>-3372.5939099772077</v>
      </c>
      <c r="BK1231" s="50">
        <f t="shared" si="726"/>
        <v>1.4086606213798006E-3</v>
      </c>
    </row>
    <row r="1232" spans="1:63" x14ac:dyDescent="0.3">
      <c r="A1232" s="77" t="s">
        <v>2833</v>
      </c>
      <c r="B1232" s="77" t="s">
        <v>1034</v>
      </c>
      <c r="C1232" s="77">
        <f>VLOOKUP(B1232,Площадь!D:E,2,0)</f>
        <v>49.8</v>
      </c>
      <c r="D1232" s="113">
        <v>45097</v>
      </c>
      <c r="J1232">
        <f>30-J1231</f>
        <v>11</v>
      </c>
      <c r="K1232">
        <v>31</v>
      </c>
      <c r="L1232">
        <v>31</v>
      </c>
      <c r="M1232">
        <v>30</v>
      </c>
      <c r="N1232">
        <v>31</v>
      </c>
      <c r="O1232">
        <v>30</v>
      </c>
      <c r="P1232">
        <v>31</v>
      </c>
      <c r="Q1232">
        <f t="shared" si="695"/>
        <v>195</v>
      </c>
      <c r="R1232" s="50"/>
      <c r="S1232" s="50">
        <f>VLOOKUP(B1232,'Общие показания'!A:P,16,0)</f>
        <v>3.7061391649186177</v>
      </c>
      <c r="T1232" s="50">
        <f t="shared" si="696"/>
        <v>0</v>
      </c>
      <c r="U1232" s="50">
        <f t="shared" si="697"/>
        <v>0</v>
      </c>
      <c r="V1232" s="50">
        <f t="shared" si="698"/>
        <v>0</v>
      </c>
      <c r="W1232" s="50">
        <f t="shared" si="699"/>
        <v>0</v>
      </c>
      <c r="X1232" s="50">
        <f t="shared" si="700"/>
        <v>0</v>
      </c>
      <c r="Y1232" s="50"/>
      <c r="Z1232" s="50"/>
      <c r="AA1232" s="50"/>
      <c r="AB1232" s="50"/>
      <c r="AC1232" s="50"/>
      <c r="AD1232" s="50">
        <f t="shared" si="701"/>
        <v>1.4365282410743749</v>
      </c>
      <c r="AE1232" s="50">
        <f t="shared" si="702"/>
        <v>0.99998494174026109</v>
      </c>
      <c r="AF1232" s="50">
        <f t="shared" si="703"/>
        <v>1.2696259821039819</v>
      </c>
      <c r="AG1232" s="50">
        <f t="shared" si="704"/>
        <v>0</v>
      </c>
      <c r="AI1232" s="50">
        <f t="shared" si="705"/>
        <v>0</v>
      </c>
      <c r="AJ1232" s="50">
        <f t="shared" si="706"/>
        <v>0</v>
      </c>
      <c r="AK1232" s="50">
        <f t="shared" si="707"/>
        <v>0</v>
      </c>
      <c r="AL1232" s="50">
        <f t="shared" si="708"/>
        <v>0</v>
      </c>
      <c r="AR1232" s="50">
        <f t="shared" si="709"/>
        <v>0.74180511330581367</v>
      </c>
      <c r="AS1232" s="50">
        <f t="shared" si="710"/>
        <v>0.66393399168824818</v>
      </c>
      <c r="AT1232" s="50">
        <f t="shared" si="711"/>
        <v>0.91174500188311192</v>
      </c>
      <c r="AV1232" s="49">
        <f t="shared" si="712"/>
        <v>0</v>
      </c>
      <c r="AW1232" s="49">
        <f t="shared" si="713"/>
        <v>0</v>
      </c>
      <c r="AX1232" s="49">
        <f t="shared" si="714"/>
        <v>0</v>
      </c>
      <c r="AY1232" s="49">
        <f t="shared" si="715"/>
        <v>0</v>
      </c>
      <c r="AZ1232" s="49">
        <f t="shared" si="716"/>
        <v>0</v>
      </c>
      <c r="BA1232" s="49">
        <f t="shared" si="717"/>
        <v>0</v>
      </c>
      <c r="BB1232" s="49">
        <f t="shared" si="718"/>
        <v>0</v>
      </c>
      <c r="BC1232" s="49">
        <f t="shared" si="719"/>
        <v>0</v>
      </c>
      <c r="BD1232" s="49">
        <f t="shared" si="720"/>
        <v>0</v>
      </c>
      <c r="BE1232" s="49">
        <f t="shared" si="721"/>
        <v>5847.4309231640036</v>
      </c>
      <c r="BF1232" s="49">
        <f t="shared" si="722"/>
        <v>4466.5574281381532</v>
      </c>
      <c r="BG1232" s="49">
        <f t="shared" si="723"/>
        <v>5855.5850145755958</v>
      </c>
      <c r="BH1232" s="72">
        <f t="shared" si="724"/>
        <v>16169.573365877752</v>
      </c>
      <c r="BI1232" s="49">
        <f>VLOOKUP(A1232,'1_12'!A:O,15,0)</f>
        <v>13617.769999999999</v>
      </c>
      <c r="BJ1232" s="73">
        <f t="shared" si="725"/>
        <v>2551.8033658777531</v>
      </c>
      <c r="BK1232" s="50">
        <f t="shared" si="726"/>
        <v>1.0079690883192422E-2</v>
      </c>
    </row>
    <row r="1233" spans="1:63" x14ac:dyDescent="0.3">
      <c r="A1233" s="77" t="s">
        <v>2427</v>
      </c>
      <c r="B1233" s="77" t="s">
        <v>687</v>
      </c>
      <c r="C1233" s="77">
        <f>VLOOKUP(B1233,Площадь!D:E,2,0)</f>
        <v>72.5</v>
      </c>
      <c r="D1233" s="113"/>
      <c r="E1233">
        <v>31</v>
      </c>
      <c r="F1233">
        <v>28</v>
      </c>
      <c r="G1233">
        <v>31</v>
      </c>
      <c r="H1233">
        <v>30</v>
      </c>
      <c r="I1233">
        <v>31</v>
      </c>
      <c r="J1233">
        <v>30</v>
      </c>
      <c r="K1233">
        <v>31</v>
      </c>
      <c r="L1233">
        <v>31</v>
      </c>
      <c r="M1233">
        <v>30</v>
      </c>
      <c r="N1233">
        <v>31</v>
      </c>
      <c r="O1233">
        <v>30</v>
      </c>
      <c r="P1233">
        <v>31</v>
      </c>
      <c r="Q1233">
        <f t="shared" ref="Q1233:Q1250" si="727">SUM(E1233:P1233)</f>
        <v>365</v>
      </c>
      <c r="R1233" s="50">
        <f>VLOOKUP(B1233,'Общие показания'!A:H,8,0)</f>
        <v>1.1439999999999999</v>
      </c>
      <c r="S1233" s="50">
        <f>VLOOKUP(B1233,'Общие показания'!A:P,16,0)</f>
        <v>3.3350000000000009</v>
      </c>
      <c r="T1233" s="50">
        <f t="shared" si="696"/>
        <v>0</v>
      </c>
      <c r="U1233" s="50">
        <f t="shared" si="697"/>
        <v>0</v>
      </c>
      <c r="V1233" s="50">
        <f t="shared" si="698"/>
        <v>0</v>
      </c>
      <c r="W1233" s="50">
        <f t="shared" si="699"/>
        <v>1.1439999999999999</v>
      </c>
      <c r="X1233" s="50">
        <f t="shared" si="700"/>
        <v>0</v>
      </c>
      <c r="Y1233" s="50"/>
      <c r="Z1233" s="50"/>
      <c r="AA1233" s="50"/>
      <c r="AB1233" s="50"/>
      <c r="AC1233" s="50"/>
      <c r="AD1233" s="50">
        <f t="shared" si="701"/>
        <v>1.2926718266091453</v>
      </c>
      <c r="AE1233" s="50">
        <f t="shared" si="702"/>
        <v>0.89984472581914043</v>
      </c>
      <c r="AF1233" s="50">
        <f t="shared" si="703"/>
        <v>1.1424834475717156</v>
      </c>
      <c r="AG1233" s="50">
        <f t="shared" si="704"/>
        <v>0</v>
      </c>
      <c r="AI1233" s="50">
        <f t="shared" si="705"/>
        <v>0</v>
      </c>
      <c r="AJ1233" s="50">
        <f t="shared" si="706"/>
        <v>0</v>
      </c>
      <c r="AK1233" s="50">
        <f t="shared" si="707"/>
        <v>0</v>
      </c>
      <c r="AL1233" s="50">
        <f t="shared" si="708"/>
        <v>0.82101846462853822</v>
      </c>
      <c r="AR1233" s="50">
        <f t="shared" si="709"/>
        <v>1.0799371629452106</v>
      </c>
      <c r="AS1233" s="50">
        <f t="shared" si="710"/>
        <v>0.96657057022887549</v>
      </c>
      <c r="AT1233" s="50">
        <f t="shared" si="711"/>
        <v>1.3273396111752132</v>
      </c>
      <c r="AV1233" s="49">
        <f t="shared" si="712"/>
        <v>0</v>
      </c>
      <c r="AW1233" s="49">
        <f t="shared" si="713"/>
        <v>0</v>
      </c>
      <c r="AX1233" s="49">
        <f t="shared" si="714"/>
        <v>0</v>
      </c>
      <c r="AY1233" s="49">
        <f t="shared" si="715"/>
        <v>5274.8169657102626</v>
      </c>
      <c r="AZ1233" s="49">
        <f t="shared" si="716"/>
        <v>0</v>
      </c>
      <c r="BA1233" s="49">
        <f t="shared" si="717"/>
        <v>0</v>
      </c>
      <c r="BB1233" s="49">
        <f t="shared" si="718"/>
        <v>0</v>
      </c>
      <c r="BC1233" s="49">
        <f t="shared" si="719"/>
        <v>0</v>
      </c>
      <c r="BD1233" s="49">
        <f t="shared" si="720"/>
        <v>0</v>
      </c>
      <c r="BE1233" s="49">
        <f t="shared" si="721"/>
        <v>6368.9366672001306</v>
      </c>
      <c r="BF1233" s="49">
        <f t="shared" si="722"/>
        <v>5010.1305640994524</v>
      </c>
      <c r="BG1233" s="49">
        <f t="shared" si="723"/>
        <v>6629.8942259779069</v>
      </c>
      <c r="BH1233" s="72">
        <f t="shared" si="724"/>
        <v>23283.778422987751</v>
      </c>
      <c r="BI1233" s="49">
        <f>VLOOKUP(A1233,'1_12'!A:O,15,0)</f>
        <v>28024.74</v>
      </c>
      <c r="BJ1233" s="73">
        <f t="shared" si="725"/>
        <v>-4740.9615770122509</v>
      </c>
      <c r="BK1233" s="50">
        <f t="shared" si="726"/>
        <v>9.9699606999745245E-3</v>
      </c>
    </row>
    <row r="1234" spans="1:63" x14ac:dyDescent="0.3">
      <c r="A1234" s="77" t="s">
        <v>2318</v>
      </c>
      <c r="B1234" s="77" t="s">
        <v>1024</v>
      </c>
      <c r="C1234" s="77">
        <f>VLOOKUP(B1234,Площадь!D:E,2,0)</f>
        <v>82.6</v>
      </c>
      <c r="D1234" s="113"/>
      <c r="E1234">
        <v>31</v>
      </c>
      <c r="F1234">
        <v>28</v>
      </c>
      <c r="G1234">
        <v>31</v>
      </c>
      <c r="H1234">
        <v>30</v>
      </c>
      <c r="I1234">
        <v>31</v>
      </c>
      <c r="J1234">
        <v>30</v>
      </c>
      <c r="K1234">
        <v>31</v>
      </c>
      <c r="L1234">
        <v>31</v>
      </c>
      <c r="M1234">
        <v>30</v>
      </c>
      <c r="N1234">
        <v>31</v>
      </c>
      <c r="O1234">
        <v>30</v>
      </c>
      <c r="P1234">
        <v>31</v>
      </c>
      <c r="Q1234">
        <f t="shared" si="727"/>
        <v>365</v>
      </c>
      <c r="R1234" s="50">
        <f>VLOOKUP(B1234,'Общие показания'!A:H,8,0)</f>
        <v>0.46086957786590316</v>
      </c>
      <c r="S1234" s="50">
        <f>VLOOKUP(B1234,'Общие показания'!A:P,16,0)</f>
        <v>3.9761304221340978</v>
      </c>
      <c r="T1234" s="50">
        <f t="shared" si="696"/>
        <v>0</v>
      </c>
      <c r="U1234" s="50">
        <f t="shared" si="697"/>
        <v>0</v>
      </c>
      <c r="V1234" s="50">
        <f t="shared" si="698"/>
        <v>0</v>
      </c>
      <c r="W1234" s="50">
        <f t="shared" si="699"/>
        <v>0.46086957786590316</v>
      </c>
      <c r="X1234" s="50">
        <f t="shared" si="700"/>
        <v>0</v>
      </c>
      <c r="Y1234" s="50"/>
      <c r="Z1234" s="50"/>
      <c r="AA1234" s="50"/>
      <c r="AB1234" s="50"/>
      <c r="AC1234" s="50"/>
      <c r="AD1234" s="50">
        <f t="shared" si="701"/>
        <v>1.5411789432132756</v>
      </c>
      <c r="AE1234" s="50">
        <f t="shared" si="702"/>
        <v>1.0728335800678859</v>
      </c>
      <c r="AF1234" s="50">
        <f t="shared" si="703"/>
        <v>1.3621178988529365</v>
      </c>
      <c r="AG1234" s="50">
        <f t="shared" si="704"/>
        <v>0</v>
      </c>
      <c r="AI1234" s="50">
        <f t="shared" si="705"/>
        <v>0</v>
      </c>
      <c r="AJ1234" s="50">
        <f t="shared" si="706"/>
        <v>0</v>
      </c>
      <c r="AK1234" s="50">
        <f t="shared" si="707"/>
        <v>0</v>
      </c>
      <c r="AL1234" s="50">
        <f t="shared" si="708"/>
        <v>0.9353948300457553</v>
      </c>
      <c r="AR1234" s="50">
        <f t="shared" si="709"/>
        <v>1.230383581507233</v>
      </c>
      <c r="AS1234" s="50">
        <f t="shared" si="710"/>
        <v>1.1012238496676567</v>
      </c>
      <c r="AT1234" s="50">
        <f t="shared" si="711"/>
        <v>1.5122517501113462</v>
      </c>
      <c r="AV1234" s="49">
        <f t="shared" si="712"/>
        <v>0</v>
      </c>
      <c r="AW1234" s="49">
        <f t="shared" si="713"/>
        <v>0</v>
      </c>
      <c r="AX1234" s="49">
        <f t="shared" si="714"/>
        <v>0</v>
      </c>
      <c r="AY1234" s="49">
        <f t="shared" si="715"/>
        <v>3748.0763260217395</v>
      </c>
      <c r="AZ1234" s="49">
        <f t="shared" si="716"/>
        <v>0</v>
      </c>
      <c r="BA1234" s="49">
        <f t="shared" si="717"/>
        <v>0</v>
      </c>
      <c r="BB1234" s="49">
        <f t="shared" si="718"/>
        <v>0</v>
      </c>
      <c r="BC1234" s="49">
        <f t="shared" si="719"/>
        <v>0</v>
      </c>
      <c r="BD1234" s="49">
        <f t="shared" si="720"/>
        <v>0</v>
      </c>
      <c r="BE1234" s="49">
        <f t="shared" si="721"/>
        <v>7439.8715788587451</v>
      </c>
      <c r="BF1234" s="49">
        <f t="shared" si="722"/>
        <v>5835.9528020849011</v>
      </c>
      <c r="BG1234" s="49">
        <f t="shared" si="723"/>
        <v>7715.8429108937626</v>
      </c>
      <c r="BH1234" s="72">
        <f t="shared" si="724"/>
        <v>24739.743617859149</v>
      </c>
      <c r="BI1234" s="49">
        <f>VLOOKUP(A1234,'1_12'!A:O,15,0)</f>
        <v>31928.850000000006</v>
      </c>
      <c r="BJ1234" s="73">
        <f t="shared" si="725"/>
        <v>-7189.106382140857</v>
      </c>
      <c r="BK1234" s="50">
        <f t="shared" si="726"/>
        <v>9.2980770897215428E-3</v>
      </c>
    </row>
    <row r="1235" spans="1:63" x14ac:dyDescent="0.3">
      <c r="A1235" s="77" t="s">
        <v>2106</v>
      </c>
      <c r="B1235" s="77" t="s">
        <v>717</v>
      </c>
      <c r="C1235" s="77">
        <f>VLOOKUP(B1235,Площадь!D:E,2,0)</f>
        <v>50.2</v>
      </c>
      <c r="D1235" s="113"/>
      <c r="E1235">
        <v>31</v>
      </c>
      <c r="F1235">
        <v>28</v>
      </c>
      <c r="G1235">
        <v>31</v>
      </c>
      <c r="H1235">
        <v>30</v>
      </c>
      <c r="I1235">
        <v>31</v>
      </c>
      <c r="J1235">
        <v>30</v>
      </c>
      <c r="K1235">
        <v>31</v>
      </c>
      <c r="L1235">
        <v>31</v>
      </c>
      <c r="M1235">
        <v>30</v>
      </c>
      <c r="N1235">
        <v>31</v>
      </c>
      <c r="O1235">
        <v>30</v>
      </c>
      <c r="P1235">
        <v>31</v>
      </c>
      <c r="Q1235">
        <f t="shared" si="727"/>
        <v>365</v>
      </c>
      <c r="R1235" s="50">
        <f>VLOOKUP(B1235,'Общие показания'!A:H,8,0)</f>
        <v>0.28009264901777653</v>
      </c>
      <c r="S1235" s="50">
        <f>VLOOKUP(B1235,'Общие показания'!A:P,16,0)</f>
        <v>0.64590735098222396</v>
      </c>
      <c r="T1235" s="50">
        <f t="shared" si="696"/>
        <v>0</v>
      </c>
      <c r="U1235" s="50">
        <f t="shared" si="697"/>
        <v>0</v>
      </c>
      <c r="V1235" s="50">
        <f t="shared" si="698"/>
        <v>0</v>
      </c>
      <c r="W1235" s="50">
        <f t="shared" si="699"/>
        <v>0.28009264901777653</v>
      </c>
      <c r="X1235" s="50">
        <f t="shared" si="700"/>
        <v>0</v>
      </c>
      <c r="Y1235" s="50"/>
      <c r="Z1235" s="50"/>
      <c r="AA1235" s="50"/>
      <c r="AB1235" s="50"/>
      <c r="AC1235" s="50"/>
      <c r="AD1235" s="50">
        <f t="shared" si="701"/>
        <v>0.25035869121873028</v>
      </c>
      <c r="AE1235" s="50">
        <f t="shared" si="702"/>
        <v>0.17427775806571708</v>
      </c>
      <c r="AF1235" s="50">
        <f t="shared" si="703"/>
        <v>0.22127090169777663</v>
      </c>
      <c r="AG1235" s="50">
        <f t="shared" si="704"/>
        <v>0</v>
      </c>
      <c r="AI1235" s="50">
        <f t="shared" si="705"/>
        <v>0</v>
      </c>
      <c r="AJ1235" s="50">
        <f t="shared" si="706"/>
        <v>0</v>
      </c>
      <c r="AK1235" s="50">
        <f t="shared" si="707"/>
        <v>0</v>
      </c>
      <c r="AL1235" s="50">
        <f t="shared" si="708"/>
        <v>0.56848450930141547</v>
      </c>
      <c r="AR1235" s="50">
        <f t="shared" si="709"/>
        <v>0.74776338730827008</v>
      </c>
      <c r="AS1235" s="50">
        <f t="shared" si="710"/>
        <v>0.6692667948343386</v>
      </c>
      <c r="AT1235" s="50">
        <f t="shared" si="711"/>
        <v>0.91906825491028565</v>
      </c>
      <c r="AV1235" s="49">
        <f t="shared" si="712"/>
        <v>0</v>
      </c>
      <c r="AW1235" s="49">
        <f t="shared" si="713"/>
        <v>0</v>
      </c>
      <c r="AX1235" s="49">
        <f t="shared" si="714"/>
        <v>0</v>
      </c>
      <c r="AY1235" s="49">
        <f t="shared" si="715"/>
        <v>2277.8865807057064</v>
      </c>
      <c r="AZ1235" s="49">
        <f t="shared" si="716"/>
        <v>0</v>
      </c>
      <c r="BA1235" s="49">
        <f t="shared" si="717"/>
        <v>0</v>
      </c>
      <c r="BB1235" s="49">
        <f t="shared" si="718"/>
        <v>0</v>
      </c>
      <c r="BC1235" s="49">
        <f t="shared" si="719"/>
        <v>0</v>
      </c>
      <c r="BD1235" s="49">
        <f t="shared" si="720"/>
        <v>0</v>
      </c>
      <c r="BE1235" s="49">
        <f t="shared" si="721"/>
        <v>2679.3189827147389</v>
      </c>
      <c r="BF1235" s="49">
        <f t="shared" si="722"/>
        <v>2264.3772560227935</v>
      </c>
      <c r="BG1235" s="49">
        <f t="shared" si="723"/>
        <v>3061.0808184324183</v>
      </c>
      <c r="BH1235" s="72">
        <f t="shared" si="724"/>
        <v>10282.663637875658</v>
      </c>
      <c r="BI1235" s="49">
        <f>VLOOKUP(A1235,'1_12'!A:O,15,0)</f>
        <v>19404.72</v>
      </c>
      <c r="BJ1235" s="73">
        <f t="shared" si="725"/>
        <v>-9122.0563621243437</v>
      </c>
      <c r="BK1235" s="50">
        <f t="shared" si="726"/>
        <v>6.3588694328590807E-3</v>
      </c>
    </row>
    <row r="1236" spans="1:63" x14ac:dyDescent="0.3">
      <c r="A1236" s="77" t="s">
        <v>2325</v>
      </c>
      <c r="B1236" s="77" t="s">
        <v>1234</v>
      </c>
      <c r="C1236" s="77">
        <f>VLOOKUP(B1236,Площадь!D:E,2,0)</f>
        <v>49.8</v>
      </c>
      <c r="D1236" s="113"/>
      <c r="E1236">
        <v>31</v>
      </c>
      <c r="F1236">
        <v>28</v>
      </c>
      <c r="G1236">
        <v>31</v>
      </c>
      <c r="H1236">
        <v>30</v>
      </c>
      <c r="I1236">
        <v>31</v>
      </c>
      <c r="J1236">
        <v>30</v>
      </c>
      <c r="K1236">
        <v>31</v>
      </c>
      <c r="L1236">
        <v>31</v>
      </c>
      <c r="M1236">
        <v>30</v>
      </c>
      <c r="N1236">
        <v>31</v>
      </c>
      <c r="O1236">
        <v>30</v>
      </c>
      <c r="P1236">
        <v>31</v>
      </c>
      <c r="Q1236">
        <f t="shared" si="727"/>
        <v>365</v>
      </c>
      <c r="R1236" s="50">
        <f>VLOOKUP(B1236,'Общие показания'!A:H,8,0)</f>
        <v>0.27786083508137988</v>
      </c>
      <c r="S1236" s="50">
        <f>VLOOKUP(B1236,'Общие показания'!A:P,16,0)</f>
        <v>0.70213916491862083</v>
      </c>
      <c r="T1236" s="50">
        <f t="shared" si="696"/>
        <v>0</v>
      </c>
      <c r="U1236" s="50">
        <f t="shared" si="697"/>
        <v>0</v>
      </c>
      <c r="V1236" s="50">
        <f t="shared" si="698"/>
        <v>0</v>
      </c>
      <c r="W1236" s="50">
        <f t="shared" si="699"/>
        <v>0.27786083508137988</v>
      </c>
      <c r="X1236" s="50">
        <f t="shared" si="700"/>
        <v>0</v>
      </c>
      <c r="Y1236" s="50"/>
      <c r="Z1236" s="50"/>
      <c r="AA1236" s="50"/>
      <c r="AB1236" s="50"/>
      <c r="AC1236" s="50"/>
      <c r="AD1236" s="50">
        <f t="shared" si="701"/>
        <v>0.27215457776586899</v>
      </c>
      <c r="AE1236" s="50">
        <f t="shared" si="702"/>
        <v>0.18945014223180701</v>
      </c>
      <c r="AF1236" s="50">
        <f t="shared" si="703"/>
        <v>0.24053444492094483</v>
      </c>
      <c r="AG1236" s="50">
        <f t="shared" si="704"/>
        <v>0</v>
      </c>
      <c r="AI1236" s="50">
        <f t="shared" si="705"/>
        <v>0</v>
      </c>
      <c r="AJ1236" s="50">
        <f t="shared" si="706"/>
        <v>0</v>
      </c>
      <c r="AK1236" s="50">
        <f t="shared" si="707"/>
        <v>0</v>
      </c>
      <c r="AL1236" s="50">
        <f t="shared" si="708"/>
        <v>0.56395475225518898</v>
      </c>
      <c r="AR1236" s="50">
        <f t="shared" si="709"/>
        <v>0.74180511330581367</v>
      </c>
      <c r="AS1236" s="50">
        <f t="shared" si="710"/>
        <v>0.66393399168824818</v>
      </c>
      <c r="AT1236" s="50">
        <f t="shared" si="711"/>
        <v>0.91174500188311192</v>
      </c>
      <c r="AV1236" s="49">
        <f t="shared" si="712"/>
        <v>0</v>
      </c>
      <c r="AW1236" s="49">
        <f t="shared" si="713"/>
        <v>0</v>
      </c>
      <c r="AX1236" s="49">
        <f t="shared" si="714"/>
        <v>0</v>
      </c>
      <c r="AY1236" s="49">
        <f t="shared" si="715"/>
        <v>2259.7360900227923</v>
      </c>
      <c r="AZ1236" s="49">
        <f t="shared" si="716"/>
        <v>0</v>
      </c>
      <c r="BA1236" s="49">
        <f t="shared" si="717"/>
        <v>0</v>
      </c>
      <c r="BB1236" s="49">
        <f t="shared" si="718"/>
        <v>0</v>
      </c>
      <c r="BC1236" s="49">
        <f t="shared" si="719"/>
        <v>0</v>
      </c>
      <c r="BD1236" s="49">
        <f t="shared" si="720"/>
        <v>0</v>
      </c>
      <c r="BE1236" s="49">
        <f t="shared" si="721"/>
        <v>2721.8328363251821</v>
      </c>
      <c r="BF1236" s="49">
        <f t="shared" si="722"/>
        <v>2290.7902337296396</v>
      </c>
      <c r="BG1236" s="49">
        <f t="shared" si="723"/>
        <v>3093.1328558229379</v>
      </c>
      <c r="BH1236" s="72">
        <f t="shared" si="724"/>
        <v>10365.492015900552</v>
      </c>
      <c r="BI1236" s="49">
        <f>VLOOKUP(A1236,'1_12'!A:O,15,0)</f>
        <v>19250.100000000002</v>
      </c>
      <c r="BJ1236" s="73">
        <f t="shared" si="725"/>
        <v>-8884.6079840994498</v>
      </c>
      <c r="BK1236" s="50">
        <f t="shared" si="726"/>
        <v>6.4615777428587082E-3</v>
      </c>
    </row>
    <row r="1237" spans="1:63" x14ac:dyDescent="0.3">
      <c r="A1237" s="77" t="s">
        <v>2216</v>
      </c>
      <c r="B1237" s="77" t="s">
        <v>722</v>
      </c>
      <c r="C1237" s="77">
        <f>VLOOKUP(B1237,Площадь!D:E,2,0)</f>
        <v>72.5</v>
      </c>
      <c r="D1237" s="113"/>
      <c r="E1237">
        <v>31</v>
      </c>
      <c r="F1237">
        <v>28</v>
      </c>
      <c r="G1237">
        <v>31</v>
      </c>
      <c r="H1237">
        <v>30</v>
      </c>
      <c r="I1237">
        <v>31</v>
      </c>
      <c r="J1237">
        <v>30</v>
      </c>
      <c r="K1237">
        <v>31</v>
      </c>
      <c r="L1237">
        <v>31</v>
      </c>
      <c r="M1237">
        <v>30</v>
      </c>
      <c r="N1237">
        <v>31</v>
      </c>
      <c r="O1237">
        <v>30</v>
      </c>
      <c r="P1237">
        <v>31</v>
      </c>
      <c r="Q1237">
        <f t="shared" si="727"/>
        <v>365</v>
      </c>
      <c r="R1237" s="50">
        <f>VLOOKUP(B1237,'Общие показания'!A:H,8,0)</f>
        <v>1.304</v>
      </c>
      <c r="S1237" s="50">
        <f>VLOOKUP(B1237,'Общие показания'!A:P,16,0)</f>
        <v>0.66300000000000026</v>
      </c>
      <c r="T1237" s="50">
        <f t="shared" si="696"/>
        <v>0</v>
      </c>
      <c r="U1237" s="50">
        <f t="shared" si="697"/>
        <v>0</v>
      </c>
      <c r="V1237" s="50">
        <f t="shared" si="698"/>
        <v>0</v>
      </c>
      <c r="W1237" s="50">
        <f t="shared" si="699"/>
        <v>1.304</v>
      </c>
      <c r="X1237" s="50">
        <f t="shared" si="700"/>
        <v>0</v>
      </c>
      <c r="Y1237" s="50"/>
      <c r="Z1237" s="50"/>
      <c r="AA1237" s="50"/>
      <c r="AB1237" s="50"/>
      <c r="AC1237" s="50"/>
      <c r="AD1237" s="50">
        <f t="shared" si="701"/>
        <v>0.2569839343453863</v>
      </c>
      <c r="AE1237" s="50">
        <f t="shared" si="702"/>
        <v>0.17888967112986212</v>
      </c>
      <c r="AF1237" s="50">
        <f t="shared" si="703"/>
        <v>0.22712639452475186</v>
      </c>
      <c r="AG1237" s="50">
        <f t="shared" si="704"/>
        <v>0</v>
      </c>
      <c r="AI1237" s="50">
        <f t="shared" si="705"/>
        <v>0</v>
      </c>
      <c r="AJ1237" s="50">
        <f t="shared" si="706"/>
        <v>0</v>
      </c>
      <c r="AK1237" s="50">
        <f t="shared" si="707"/>
        <v>0</v>
      </c>
      <c r="AL1237" s="50">
        <f t="shared" si="708"/>
        <v>0.82101846462853822</v>
      </c>
      <c r="AR1237" s="50">
        <f t="shared" si="709"/>
        <v>1.0799371629452106</v>
      </c>
      <c r="AS1237" s="50">
        <f t="shared" si="710"/>
        <v>0.96657057022887549</v>
      </c>
      <c r="AT1237" s="50">
        <f t="shared" si="711"/>
        <v>1.3273396111752132</v>
      </c>
      <c r="AV1237" s="49">
        <f t="shared" si="712"/>
        <v>0</v>
      </c>
      <c r="AW1237" s="49">
        <f t="shared" si="713"/>
        <v>0</v>
      </c>
      <c r="AX1237" s="49">
        <f t="shared" si="714"/>
        <v>0</v>
      </c>
      <c r="AY1237" s="49">
        <f t="shared" si="715"/>
        <v>5704.3145657102632</v>
      </c>
      <c r="AZ1237" s="49">
        <f t="shared" si="716"/>
        <v>0</v>
      </c>
      <c r="BA1237" s="49">
        <f t="shared" si="717"/>
        <v>0</v>
      </c>
      <c r="BB1237" s="49">
        <f t="shared" si="718"/>
        <v>0</v>
      </c>
      <c r="BC1237" s="49">
        <f t="shared" si="719"/>
        <v>0</v>
      </c>
      <c r="BD1237" s="49">
        <f t="shared" si="720"/>
        <v>0</v>
      </c>
      <c r="BE1237" s="49">
        <f t="shared" si="721"/>
        <v>3588.777516722987</v>
      </c>
      <c r="BF1237" s="49">
        <f t="shared" si="722"/>
        <v>3074.8276534937409</v>
      </c>
      <c r="BG1237" s="49">
        <f t="shared" si="723"/>
        <v>4172.7463670607585</v>
      </c>
      <c r="BH1237" s="72">
        <f t="shared" si="724"/>
        <v>16540.66610298775</v>
      </c>
      <c r="BI1237" s="49">
        <f>VLOOKUP(A1237,'1_12'!A:O,15,0)</f>
        <v>28024.74</v>
      </c>
      <c r="BJ1237" s="73">
        <f t="shared" si="725"/>
        <v>-11484.073897012251</v>
      </c>
      <c r="BK1237" s="50">
        <f t="shared" si="726"/>
        <v>7.082604378135445E-3</v>
      </c>
    </row>
    <row r="1238" spans="1:63" x14ac:dyDescent="0.3">
      <c r="A1238" s="77" t="s">
        <v>2388</v>
      </c>
      <c r="B1238" s="77" t="s">
        <v>724</v>
      </c>
      <c r="C1238" s="77">
        <f>VLOOKUP(B1238,Площадь!D:E,2,0)</f>
        <v>82.6</v>
      </c>
      <c r="D1238" s="113"/>
      <c r="E1238">
        <v>31</v>
      </c>
      <c r="F1238">
        <v>28</v>
      </c>
      <c r="G1238">
        <v>31</v>
      </c>
      <c r="H1238">
        <v>30</v>
      </c>
      <c r="I1238">
        <v>31</v>
      </c>
      <c r="J1238">
        <v>30</v>
      </c>
      <c r="K1238">
        <v>31</v>
      </c>
      <c r="L1238">
        <v>31</v>
      </c>
      <c r="M1238">
        <v>30</v>
      </c>
      <c r="N1238">
        <v>31</v>
      </c>
      <c r="O1238">
        <v>30</v>
      </c>
      <c r="P1238">
        <v>31</v>
      </c>
      <c r="Q1238">
        <f t="shared" si="727"/>
        <v>365</v>
      </c>
      <c r="R1238" s="50">
        <f>VLOOKUP(B1238,'Общие показания'!A:H,8,0)</f>
        <v>3.0000000000000001E-3</v>
      </c>
      <c r="S1238" s="50">
        <f>VLOOKUP(B1238,'Общие показания'!A:P,16,0)</f>
        <v>0</v>
      </c>
      <c r="T1238" s="50">
        <f t="shared" si="696"/>
        <v>0</v>
      </c>
      <c r="U1238" s="50">
        <f t="shared" si="697"/>
        <v>0</v>
      </c>
      <c r="V1238" s="50">
        <f t="shared" si="698"/>
        <v>0</v>
      </c>
      <c r="W1238" s="50">
        <f t="shared" si="699"/>
        <v>3.0000000000000001E-3</v>
      </c>
      <c r="X1238" s="50">
        <f t="shared" si="700"/>
        <v>0</v>
      </c>
      <c r="Y1238" s="50"/>
      <c r="Z1238" s="50"/>
      <c r="AA1238" s="50"/>
      <c r="AB1238" s="50"/>
      <c r="AC1238" s="50"/>
      <c r="AD1238" s="50">
        <f t="shared" si="701"/>
        <v>0</v>
      </c>
      <c r="AE1238" s="50">
        <f t="shared" si="702"/>
        <v>0</v>
      </c>
      <c r="AF1238" s="50">
        <f t="shared" si="703"/>
        <v>0</v>
      </c>
      <c r="AG1238" s="50">
        <f t="shared" si="704"/>
        <v>0</v>
      </c>
      <c r="AI1238" s="50">
        <f t="shared" si="705"/>
        <v>0</v>
      </c>
      <c r="AJ1238" s="50">
        <f t="shared" si="706"/>
        <v>0</v>
      </c>
      <c r="AK1238" s="50">
        <f t="shared" si="707"/>
        <v>0</v>
      </c>
      <c r="AL1238" s="50">
        <f t="shared" si="708"/>
        <v>0.9353948300457553</v>
      </c>
      <c r="AR1238" s="50">
        <f t="shared" si="709"/>
        <v>1.230383581507233</v>
      </c>
      <c r="AS1238" s="50">
        <f t="shared" si="710"/>
        <v>1.1012238496676567</v>
      </c>
      <c r="AT1238" s="50">
        <f t="shared" si="711"/>
        <v>1.5122517501113462</v>
      </c>
      <c r="AV1238" s="49">
        <f t="shared" si="712"/>
        <v>0</v>
      </c>
      <c r="AW1238" s="49">
        <f t="shared" si="713"/>
        <v>0</v>
      </c>
      <c r="AX1238" s="49">
        <f t="shared" si="714"/>
        <v>0</v>
      </c>
      <c r="AY1238" s="49">
        <f t="shared" si="715"/>
        <v>2518.9895459816239</v>
      </c>
      <c r="AZ1238" s="49">
        <f t="shared" si="716"/>
        <v>0</v>
      </c>
      <c r="BA1238" s="49">
        <f t="shared" si="717"/>
        <v>0</v>
      </c>
      <c r="BB1238" s="49">
        <f t="shared" si="718"/>
        <v>0</v>
      </c>
      <c r="BC1238" s="49">
        <f t="shared" si="719"/>
        <v>0</v>
      </c>
      <c r="BD1238" s="49">
        <f t="shared" si="720"/>
        <v>0</v>
      </c>
      <c r="BE1238" s="49">
        <f t="shared" si="721"/>
        <v>3302.7924708547562</v>
      </c>
      <c r="BF1238" s="49">
        <f t="shared" si="722"/>
        <v>2956.0812530938711</v>
      </c>
      <c r="BG1238" s="49">
        <f t="shared" si="723"/>
        <v>4059.4281079288935</v>
      </c>
      <c r="BH1238" s="72">
        <f t="shared" si="724"/>
        <v>12837.291377859145</v>
      </c>
      <c r="BI1238" s="49">
        <f>VLOOKUP(A1238,'1_12'!A:O,15,0)</f>
        <v>31928.850000000006</v>
      </c>
      <c r="BJ1238" s="73">
        <f t="shared" si="725"/>
        <v>-19091.558622140859</v>
      </c>
      <c r="BK1238" s="50">
        <f t="shared" si="726"/>
        <v>4.8247114722881268E-3</v>
      </c>
    </row>
    <row r="1239" spans="1:63" x14ac:dyDescent="0.3">
      <c r="A1239" s="77" t="s">
        <v>2349</v>
      </c>
      <c r="B1239" s="77" t="s">
        <v>363</v>
      </c>
      <c r="C1239" s="77">
        <f>VLOOKUP(B1239,Площадь!D:E,2,0)</f>
        <v>80.7</v>
      </c>
      <c r="D1239" s="113"/>
      <c r="E1239">
        <v>31</v>
      </c>
      <c r="F1239">
        <v>28</v>
      </c>
      <c r="G1239">
        <v>31</v>
      </c>
      <c r="H1239">
        <v>30</v>
      </c>
      <c r="I1239">
        <v>31</v>
      </c>
      <c r="J1239">
        <v>30</v>
      </c>
      <c r="K1239">
        <v>31</v>
      </c>
      <c r="L1239">
        <v>31</v>
      </c>
      <c r="M1239">
        <v>30</v>
      </c>
      <c r="N1239">
        <v>31</v>
      </c>
      <c r="O1239">
        <v>30</v>
      </c>
      <c r="P1239">
        <v>31</v>
      </c>
      <c r="Q1239">
        <f t="shared" si="727"/>
        <v>365</v>
      </c>
      <c r="R1239" s="50">
        <f>VLOOKUP(B1239,'Общие показания'!A:H,8,0)</f>
        <v>0.45026846166801926</v>
      </c>
      <c r="S1239" s="50">
        <f>VLOOKUP(B1239,'Общие показания'!A:P,16,0)</f>
        <v>3.7347315383319817</v>
      </c>
      <c r="T1239" s="50">
        <f t="shared" si="696"/>
        <v>0</v>
      </c>
      <c r="U1239" s="50">
        <f t="shared" si="697"/>
        <v>0</v>
      </c>
      <c r="V1239" s="50">
        <f t="shared" si="698"/>
        <v>0</v>
      </c>
      <c r="W1239" s="50">
        <f t="shared" si="699"/>
        <v>0.45026846166801926</v>
      </c>
      <c r="X1239" s="50">
        <f t="shared" si="700"/>
        <v>0</v>
      </c>
      <c r="Y1239" s="50"/>
      <c r="Z1239" s="50"/>
      <c r="AA1239" s="50"/>
      <c r="AB1239" s="50"/>
      <c r="AC1239" s="50"/>
      <c r="AD1239" s="50">
        <f t="shared" si="701"/>
        <v>1.4476108664318992</v>
      </c>
      <c r="AE1239" s="50">
        <f t="shared" si="702"/>
        <v>1.0076996932888869</v>
      </c>
      <c r="AF1239" s="50">
        <f t="shared" si="703"/>
        <v>1.2794209786111959</v>
      </c>
      <c r="AG1239" s="50">
        <f t="shared" si="704"/>
        <v>0</v>
      </c>
      <c r="AI1239" s="50">
        <f t="shared" si="705"/>
        <v>0</v>
      </c>
      <c r="AJ1239" s="50">
        <f t="shared" si="706"/>
        <v>0</v>
      </c>
      <c r="AK1239" s="50">
        <f t="shared" si="707"/>
        <v>0</v>
      </c>
      <c r="AL1239" s="50">
        <f t="shared" si="708"/>
        <v>0.91387848407617989</v>
      </c>
      <c r="AR1239" s="50">
        <f t="shared" si="709"/>
        <v>1.2020817799955656</v>
      </c>
      <c r="AS1239" s="50">
        <f t="shared" si="710"/>
        <v>1.0758930347237277</v>
      </c>
      <c r="AT1239" s="50">
        <f t="shared" si="711"/>
        <v>1.4774662982322719</v>
      </c>
      <c r="AV1239" s="49">
        <f t="shared" si="712"/>
        <v>0</v>
      </c>
      <c r="AW1239" s="49">
        <f t="shared" si="713"/>
        <v>0</v>
      </c>
      <c r="AX1239" s="49">
        <f t="shared" si="714"/>
        <v>0</v>
      </c>
      <c r="AY1239" s="49">
        <f t="shared" si="715"/>
        <v>3661.8614952778989</v>
      </c>
      <c r="AZ1239" s="49">
        <f t="shared" si="716"/>
        <v>0</v>
      </c>
      <c r="BA1239" s="49">
        <f t="shared" si="717"/>
        <v>0</v>
      </c>
      <c r="BB1239" s="49">
        <f t="shared" si="718"/>
        <v>0</v>
      </c>
      <c r="BC1239" s="49">
        <f t="shared" si="719"/>
        <v>0</v>
      </c>
      <c r="BD1239" s="49">
        <f t="shared" si="720"/>
        <v>0</v>
      </c>
      <c r="BE1239" s="49">
        <f t="shared" si="721"/>
        <v>7112.7289523640302</v>
      </c>
      <c r="BF1239" s="49">
        <f t="shared" si="722"/>
        <v>5593.1129753679425</v>
      </c>
      <c r="BG1239" s="49">
        <f t="shared" si="723"/>
        <v>7400.4779304675321</v>
      </c>
      <c r="BH1239" s="72">
        <f t="shared" si="724"/>
        <v>23768.181353477405</v>
      </c>
      <c r="BI1239" s="49">
        <f>VLOOKUP(A1239,'1_12'!A:O,15,0)</f>
        <v>31194.449999999997</v>
      </c>
      <c r="BJ1239" s="73">
        <f t="shared" si="725"/>
        <v>-7426.2686465225925</v>
      </c>
      <c r="BK1239" s="50">
        <f t="shared" si="726"/>
        <v>9.1432461761955242E-3</v>
      </c>
    </row>
    <row r="1240" spans="1:63" x14ac:dyDescent="0.3">
      <c r="A1240" s="77" t="s">
        <v>2375</v>
      </c>
      <c r="B1240" s="77" t="s">
        <v>678</v>
      </c>
      <c r="C1240" s="77">
        <f>VLOOKUP(B1240,Площадь!D:E,2,0)</f>
        <v>50.2</v>
      </c>
      <c r="D1240" s="113"/>
      <c r="E1240">
        <v>31</v>
      </c>
      <c r="F1240">
        <v>28</v>
      </c>
      <c r="G1240">
        <v>31</v>
      </c>
      <c r="H1240">
        <v>30</v>
      </c>
      <c r="I1240">
        <v>31</v>
      </c>
      <c r="J1240">
        <v>30</v>
      </c>
      <c r="K1240">
        <v>31</v>
      </c>
      <c r="L1240">
        <v>31</v>
      </c>
      <c r="M1240">
        <v>30</v>
      </c>
      <c r="N1240">
        <v>31</v>
      </c>
      <c r="O1240">
        <v>30</v>
      </c>
      <c r="P1240">
        <v>31</v>
      </c>
      <c r="Q1240">
        <f t="shared" si="727"/>
        <v>365</v>
      </c>
      <c r="R1240" s="50">
        <f>VLOOKUP(B1240,'Общие показания'!A:H,8,0)</f>
        <v>0.28009264901777653</v>
      </c>
      <c r="S1240" s="50">
        <f>VLOOKUP(B1240,'Общие показания'!A:P,16,0)</f>
        <v>2.7919073509822248</v>
      </c>
      <c r="T1240" s="50">
        <f t="shared" si="696"/>
        <v>0</v>
      </c>
      <c r="U1240" s="50">
        <f t="shared" si="697"/>
        <v>0</v>
      </c>
      <c r="V1240" s="50">
        <f t="shared" si="698"/>
        <v>0</v>
      </c>
      <c r="W1240" s="50">
        <f t="shared" si="699"/>
        <v>0.28009264901777653</v>
      </c>
      <c r="X1240" s="50">
        <f t="shared" si="700"/>
        <v>0</v>
      </c>
      <c r="Y1240" s="50"/>
      <c r="Z1240" s="50"/>
      <c r="AA1240" s="50"/>
      <c r="AB1240" s="50"/>
      <c r="AC1240" s="50"/>
      <c r="AD1240" s="50">
        <f t="shared" si="701"/>
        <v>1.0821649100802673</v>
      </c>
      <c r="AE1240" s="50">
        <f t="shared" si="702"/>
        <v>0.75330827728846839</v>
      </c>
      <c r="AF1240" s="50">
        <f t="shared" si="703"/>
        <v>0.95643416361348932</v>
      </c>
      <c r="AG1240" s="50">
        <f t="shared" si="704"/>
        <v>0</v>
      </c>
      <c r="AI1240" s="50">
        <f t="shared" si="705"/>
        <v>0</v>
      </c>
      <c r="AJ1240" s="50">
        <f t="shared" si="706"/>
        <v>0</v>
      </c>
      <c r="AK1240" s="50">
        <f t="shared" si="707"/>
        <v>0</v>
      </c>
      <c r="AL1240" s="50">
        <f t="shared" si="708"/>
        <v>0.56848450930141547</v>
      </c>
      <c r="AR1240" s="50">
        <f t="shared" si="709"/>
        <v>0.74776338730827008</v>
      </c>
      <c r="AS1240" s="50">
        <f t="shared" si="710"/>
        <v>0.6692667948343386</v>
      </c>
      <c r="AT1240" s="50">
        <f t="shared" si="711"/>
        <v>0.91906825491028565</v>
      </c>
      <c r="AV1240" s="49">
        <f t="shared" si="712"/>
        <v>0</v>
      </c>
      <c r="AW1240" s="49">
        <f t="shared" si="713"/>
        <v>0</v>
      </c>
      <c r="AX1240" s="49">
        <f t="shared" si="714"/>
        <v>0</v>
      </c>
      <c r="AY1240" s="49">
        <f t="shared" si="715"/>
        <v>2277.8865807057064</v>
      </c>
      <c r="AZ1240" s="49">
        <f t="shared" si="716"/>
        <v>0</v>
      </c>
      <c r="BA1240" s="49">
        <f t="shared" si="717"/>
        <v>0</v>
      </c>
      <c r="BB1240" s="49">
        <f t="shared" si="718"/>
        <v>0</v>
      </c>
      <c r="BC1240" s="49">
        <f t="shared" si="719"/>
        <v>0</v>
      </c>
      <c r="BD1240" s="49">
        <f t="shared" si="720"/>
        <v>0</v>
      </c>
      <c r="BE1240" s="49">
        <f t="shared" si="721"/>
        <v>4912.1863243778944</v>
      </c>
      <c r="BF1240" s="49">
        <f t="shared" si="722"/>
        <v>3818.7036206035782</v>
      </c>
      <c r="BG1240" s="49">
        <f t="shared" si="723"/>
        <v>5034.5236721884812</v>
      </c>
      <c r="BH1240" s="72">
        <f t="shared" si="724"/>
        <v>16043.30019787566</v>
      </c>
      <c r="BI1240" s="49">
        <f>VLOOKUP(A1240,'1_12'!A:O,15,0)</f>
        <v>19404.72</v>
      </c>
      <c r="BJ1240" s="73">
        <f t="shared" si="725"/>
        <v>-3361.419802124341</v>
      </c>
      <c r="BK1240" s="50">
        <f t="shared" si="726"/>
        <v>9.9212864315310605E-3</v>
      </c>
    </row>
    <row r="1241" spans="1:63" x14ac:dyDescent="0.3">
      <c r="A1241" s="77" t="s">
        <v>2363</v>
      </c>
      <c r="B1241" s="77" t="s">
        <v>531</v>
      </c>
      <c r="C1241" s="77">
        <f>VLOOKUP(B1241,Площадь!D:E,2,0)</f>
        <v>49.8</v>
      </c>
      <c r="D1241" s="113"/>
      <c r="E1241">
        <v>31</v>
      </c>
      <c r="F1241">
        <v>28</v>
      </c>
      <c r="G1241">
        <v>31</v>
      </c>
      <c r="H1241">
        <v>30</v>
      </c>
      <c r="I1241">
        <v>31</v>
      </c>
      <c r="J1241">
        <v>30</v>
      </c>
      <c r="K1241">
        <v>31</v>
      </c>
      <c r="L1241">
        <v>31</v>
      </c>
      <c r="M1241">
        <v>30</v>
      </c>
      <c r="N1241">
        <v>31</v>
      </c>
      <c r="O1241">
        <v>30</v>
      </c>
      <c r="P1241">
        <v>31</v>
      </c>
      <c r="Q1241">
        <f t="shared" si="727"/>
        <v>365</v>
      </c>
      <c r="R1241" s="50">
        <f>VLOOKUP(B1241,'Общие показания'!A:H,8,0)</f>
        <v>0.4</v>
      </c>
      <c r="S1241" s="50">
        <f>VLOOKUP(B1241,'Общие показания'!A:P,16,0)</f>
        <v>1.2319999999999993</v>
      </c>
      <c r="T1241" s="50">
        <f t="shared" si="696"/>
        <v>0</v>
      </c>
      <c r="U1241" s="50">
        <f t="shared" si="697"/>
        <v>0</v>
      </c>
      <c r="V1241" s="50">
        <f t="shared" si="698"/>
        <v>0</v>
      </c>
      <c r="W1241" s="50">
        <f t="shared" si="699"/>
        <v>0.4</v>
      </c>
      <c r="X1241" s="50">
        <f t="shared" si="700"/>
        <v>0</v>
      </c>
      <c r="Y1241" s="50"/>
      <c r="Z1241" s="50"/>
      <c r="AA1241" s="50"/>
      <c r="AB1241" s="50"/>
      <c r="AC1241" s="50"/>
      <c r="AD1241" s="50">
        <f t="shared" si="701"/>
        <v>0.47753274074436747</v>
      </c>
      <c r="AE1241" s="50">
        <f t="shared" si="702"/>
        <v>0.33241640246152326</v>
      </c>
      <c r="AF1241" s="50">
        <f t="shared" si="703"/>
        <v>0.42205085679410864</v>
      </c>
      <c r="AG1241" s="50">
        <f t="shared" si="704"/>
        <v>0</v>
      </c>
      <c r="AI1241" s="50">
        <f t="shared" si="705"/>
        <v>0</v>
      </c>
      <c r="AJ1241" s="50">
        <f t="shared" si="706"/>
        <v>0</v>
      </c>
      <c r="AK1241" s="50">
        <f t="shared" si="707"/>
        <v>0</v>
      </c>
      <c r="AL1241" s="50">
        <f t="shared" si="708"/>
        <v>0.56395475225518898</v>
      </c>
      <c r="AR1241" s="50">
        <f t="shared" si="709"/>
        <v>0.74180511330581367</v>
      </c>
      <c r="AS1241" s="50">
        <f t="shared" si="710"/>
        <v>0.66393399168824818</v>
      </c>
      <c r="AT1241" s="50">
        <f t="shared" si="711"/>
        <v>0.91174500188311192</v>
      </c>
      <c r="AV1241" s="49">
        <f t="shared" si="712"/>
        <v>0</v>
      </c>
      <c r="AW1241" s="49">
        <f t="shared" si="713"/>
        <v>0</v>
      </c>
      <c r="AX1241" s="49">
        <f t="shared" si="714"/>
        <v>0</v>
      </c>
      <c r="AY1241" s="49">
        <f t="shared" si="715"/>
        <v>2587.6015787637393</v>
      </c>
      <c r="AZ1241" s="49">
        <f t="shared" si="716"/>
        <v>0</v>
      </c>
      <c r="BA1241" s="49">
        <f t="shared" si="717"/>
        <v>0</v>
      </c>
      <c r="BB1241" s="49">
        <f t="shared" si="718"/>
        <v>0</v>
      </c>
      <c r="BC1241" s="49">
        <f t="shared" si="719"/>
        <v>0</v>
      </c>
      <c r="BD1241" s="49">
        <f t="shared" si="720"/>
        <v>0</v>
      </c>
      <c r="BE1241" s="49">
        <f t="shared" si="721"/>
        <v>3273.1417618981445</v>
      </c>
      <c r="BF1241" s="49">
        <f t="shared" si="722"/>
        <v>2674.5631440398806</v>
      </c>
      <c r="BG1241" s="49">
        <f t="shared" si="723"/>
        <v>3580.388251198784</v>
      </c>
      <c r="BH1241" s="72">
        <f t="shared" si="724"/>
        <v>12115.69473590055</v>
      </c>
      <c r="BI1241" s="49">
        <f>VLOOKUP(A1241,'1_12'!A:O,15,0)</f>
        <v>19250.100000000002</v>
      </c>
      <c r="BJ1241" s="73">
        <f t="shared" si="725"/>
        <v>-7134.4052640994523</v>
      </c>
      <c r="BK1241" s="50">
        <f t="shared" si="726"/>
        <v>7.5526085326846765E-3</v>
      </c>
    </row>
    <row r="1242" spans="1:63" x14ac:dyDescent="0.3">
      <c r="A1242" s="77" t="s">
        <v>2443</v>
      </c>
      <c r="B1242" s="77" t="s">
        <v>742</v>
      </c>
      <c r="C1242" s="77">
        <f>VLOOKUP(B1242,Площадь!D:E,2,0)</f>
        <v>72.5</v>
      </c>
      <c r="D1242" s="113"/>
      <c r="E1242">
        <v>31</v>
      </c>
      <c r="F1242">
        <v>28</v>
      </c>
      <c r="G1242">
        <v>31</v>
      </c>
      <c r="H1242">
        <v>30</v>
      </c>
      <c r="I1242">
        <v>31</v>
      </c>
      <c r="J1242">
        <v>30</v>
      </c>
      <c r="K1242">
        <v>31</v>
      </c>
      <c r="L1242">
        <v>31</v>
      </c>
      <c r="M1242">
        <v>30</v>
      </c>
      <c r="N1242">
        <v>31</v>
      </c>
      <c r="O1242">
        <v>30</v>
      </c>
      <c r="P1242">
        <v>31</v>
      </c>
      <c r="Q1242">
        <f t="shared" si="727"/>
        <v>365</v>
      </c>
      <c r="R1242" s="50">
        <f>VLOOKUP(B1242,'Общие показания'!A:H,8,0)</f>
        <v>0.27700000000000002</v>
      </c>
      <c r="S1242" s="50">
        <f>VLOOKUP(B1242,'Общие показания'!A:P,16,0)</f>
        <v>1.2420000000000009</v>
      </c>
      <c r="T1242" s="50">
        <f t="shared" si="696"/>
        <v>0</v>
      </c>
      <c r="U1242" s="50">
        <f t="shared" si="697"/>
        <v>0</v>
      </c>
      <c r="V1242" s="50">
        <f t="shared" si="698"/>
        <v>0</v>
      </c>
      <c r="W1242" s="50">
        <f t="shared" si="699"/>
        <v>0.27700000000000002</v>
      </c>
      <c r="X1242" s="50">
        <f t="shared" si="700"/>
        <v>0</v>
      </c>
      <c r="Y1242" s="50"/>
      <c r="Z1242" s="50"/>
      <c r="AA1242" s="50"/>
      <c r="AB1242" s="50"/>
      <c r="AC1242" s="50"/>
      <c r="AD1242" s="50">
        <f t="shared" si="701"/>
        <v>0.48140881818547498</v>
      </c>
      <c r="AE1242" s="50">
        <f t="shared" si="702"/>
        <v>0.33511458754643864</v>
      </c>
      <c r="AF1242" s="50">
        <f t="shared" si="703"/>
        <v>0.42547659426808732</v>
      </c>
      <c r="AG1242" s="50">
        <f t="shared" si="704"/>
        <v>0</v>
      </c>
      <c r="AI1242" s="50">
        <f t="shared" si="705"/>
        <v>0</v>
      </c>
      <c r="AJ1242" s="50">
        <f t="shared" si="706"/>
        <v>0</v>
      </c>
      <c r="AK1242" s="50">
        <f t="shared" si="707"/>
        <v>0</v>
      </c>
      <c r="AL1242" s="50">
        <f t="shared" si="708"/>
        <v>0.82101846462853822</v>
      </c>
      <c r="AR1242" s="50">
        <f t="shared" si="709"/>
        <v>1.0799371629452106</v>
      </c>
      <c r="AS1242" s="50">
        <f t="shared" si="710"/>
        <v>0.96657057022887549</v>
      </c>
      <c r="AT1242" s="50">
        <f t="shared" si="711"/>
        <v>1.3273396111752132</v>
      </c>
      <c r="AV1242" s="49">
        <f t="shared" si="712"/>
        <v>0</v>
      </c>
      <c r="AW1242" s="49">
        <f t="shared" si="713"/>
        <v>0</v>
      </c>
      <c r="AX1242" s="49">
        <f t="shared" si="714"/>
        <v>0</v>
      </c>
      <c r="AY1242" s="49">
        <f t="shared" si="715"/>
        <v>2947.4768457102632</v>
      </c>
      <c r="AZ1242" s="49">
        <f t="shared" si="716"/>
        <v>0</v>
      </c>
      <c r="BA1242" s="49">
        <f t="shared" si="717"/>
        <v>0</v>
      </c>
      <c r="BB1242" s="49">
        <f t="shared" si="718"/>
        <v>0</v>
      </c>
      <c r="BC1242" s="49">
        <f t="shared" si="719"/>
        <v>0</v>
      </c>
      <c r="BD1242" s="49">
        <f t="shared" si="720"/>
        <v>0</v>
      </c>
      <c r="BE1242" s="49">
        <f t="shared" si="721"/>
        <v>4191.2146979079671</v>
      </c>
      <c r="BF1242" s="49">
        <f t="shared" si="722"/>
        <v>3494.1915701257426</v>
      </c>
      <c r="BG1242" s="49">
        <f t="shared" si="723"/>
        <v>4705.1897092437785</v>
      </c>
      <c r="BH1242" s="72">
        <f t="shared" si="724"/>
        <v>15338.07282298775</v>
      </c>
      <c r="BI1242" s="49">
        <f>VLOOKUP(A1242,'1_12'!A:O,15,0)</f>
        <v>28024.74</v>
      </c>
      <c r="BJ1242" s="73">
        <f t="shared" si="725"/>
        <v>-12686.667177012252</v>
      </c>
      <c r="BK1242" s="50">
        <f t="shared" si="726"/>
        <v>6.5676618493998142E-3</v>
      </c>
    </row>
    <row r="1243" spans="1:63" x14ac:dyDescent="0.3">
      <c r="A1243" s="77" t="s">
        <v>2378</v>
      </c>
      <c r="B1243" s="77" t="s">
        <v>257</v>
      </c>
      <c r="C1243" s="77">
        <f>VLOOKUP(B1243,Площадь!D:E,2,0)</f>
        <v>55.7</v>
      </c>
      <c r="D1243" s="113"/>
      <c r="E1243">
        <v>31</v>
      </c>
      <c r="F1243">
        <v>28</v>
      </c>
      <c r="G1243">
        <v>31</v>
      </c>
      <c r="H1243">
        <v>30</v>
      </c>
      <c r="I1243">
        <v>31</v>
      </c>
      <c r="J1243">
        <v>30</v>
      </c>
      <c r="K1243">
        <v>31</v>
      </c>
      <c r="L1243">
        <v>31</v>
      </c>
      <c r="M1243">
        <v>30</v>
      </c>
      <c r="N1243">
        <v>31</v>
      </c>
      <c r="O1243">
        <v>30</v>
      </c>
      <c r="P1243">
        <v>31</v>
      </c>
      <c r="Q1243">
        <f t="shared" si="727"/>
        <v>365</v>
      </c>
      <c r="R1243" s="50">
        <f>VLOOKUP(B1243,'Общие показания'!A:H,8,0)</f>
        <v>0</v>
      </c>
      <c r="S1243" s="50">
        <f>VLOOKUP(B1243,'Общие показания'!A:P,16,0)</f>
        <v>2.6289999999999996</v>
      </c>
      <c r="T1243" s="50">
        <f t="shared" si="696"/>
        <v>0</v>
      </c>
      <c r="U1243" s="50">
        <f t="shared" si="697"/>
        <v>0</v>
      </c>
      <c r="V1243" s="50">
        <f t="shared" si="698"/>
        <v>0</v>
      </c>
      <c r="W1243" s="50">
        <f t="shared" si="699"/>
        <v>0</v>
      </c>
      <c r="X1243" s="50">
        <f t="shared" si="700"/>
        <v>0</v>
      </c>
      <c r="Y1243" s="50"/>
      <c r="Z1243" s="50"/>
      <c r="AA1243" s="50"/>
      <c r="AB1243" s="50"/>
      <c r="AC1243" s="50"/>
      <c r="AD1243" s="50">
        <f t="shared" si="701"/>
        <v>1.0190207592669989</v>
      </c>
      <c r="AE1243" s="50">
        <f t="shared" si="702"/>
        <v>0.70935285882414367</v>
      </c>
      <c r="AF1243" s="50">
        <f t="shared" si="703"/>
        <v>0.90062638190885724</v>
      </c>
      <c r="AG1243" s="50">
        <f t="shared" si="704"/>
        <v>0</v>
      </c>
      <c r="AI1243" s="50">
        <f t="shared" si="705"/>
        <v>0</v>
      </c>
      <c r="AJ1243" s="50">
        <f t="shared" si="706"/>
        <v>0</v>
      </c>
      <c r="AK1243" s="50">
        <f t="shared" si="707"/>
        <v>0</v>
      </c>
      <c r="AL1243" s="50">
        <f t="shared" si="708"/>
        <v>0.63076866868702874</v>
      </c>
      <c r="AR1243" s="50">
        <f t="shared" si="709"/>
        <v>0.8296896548420446</v>
      </c>
      <c r="AS1243" s="50">
        <f t="shared" si="710"/>
        <v>0.74259283809308085</v>
      </c>
      <c r="AT1243" s="50">
        <f t="shared" si="711"/>
        <v>1.0197629840339224</v>
      </c>
      <c r="AV1243" s="49">
        <f t="shared" si="712"/>
        <v>0</v>
      </c>
      <c r="AW1243" s="49">
        <f t="shared" si="713"/>
        <v>0</v>
      </c>
      <c r="AX1243" s="49">
        <f t="shared" si="714"/>
        <v>0</v>
      </c>
      <c r="AY1243" s="49">
        <f t="shared" si="715"/>
        <v>1693.2101834767125</v>
      </c>
      <c r="AZ1243" s="49">
        <f t="shared" si="716"/>
        <v>0</v>
      </c>
      <c r="BA1243" s="49">
        <f t="shared" si="717"/>
        <v>0</v>
      </c>
      <c r="BB1243" s="49">
        <f t="shared" si="718"/>
        <v>0</v>
      </c>
      <c r="BC1243" s="49">
        <f t="shared" si="719"/>
        <v>0</v>
      </c>
      <c r="BD1243" s="49">
        <f t="shared" si="720"/>
        <v>0</v>
      </c>
      <c r="BE1243" s="49">
        <f t="shared" si="721"/>
        <v>4962.6042872177522</v>
      </c>
      <c r="BF1243" s="49">
        <f t="shared" si="722"/>
        <v>3897.5449509767213</v>
      </c>
      <c r="BG1243" s="49">
        <f t="shared" si="723"/>
        <v>5155.0163983621605</v>
      </c>
      <c r="BH1243" s="72">
        <f t="shared" si="724"/>
        <v>15708.375820033347</v>
      </c>
      <c r="BI1243" s="49">
        <f>VLOOKUP(A1243,'1_12'!A:O,15,0)</f>
        <v>21530.699999999997</v>
      </c>
      <c r="BJ1243" s="73">
        <f t="shared" si="725"/>
        <v>-5822.3241799666503</v>
      </c>
      <c r="BK1243" s="50">
        <f t="shared" si="726"/>
        <v>8.7549583268343462E-3</v>
      </c>
    </row>
    <row r="1244" spans="1:63" x14ac:dyDescent="0.3">
      <c r="A1244" s="77" t="s">
        <v>2384</v>
      </c>
      <c r="B1244" s="77" t="s">
        <v>265</v>
      </c>
      <c r="C1244" s="77">
        <f>VLOOKUP(B1244,Площадь!D:E,2,0)</f>
        <v>55.8</v>
      </c>
      <c r="D1244" s="113"/>
      <c r="E1244">
        <v>31</v>
      </c>
      <c r="F1244">
        <v>28</v>
      </c>
      <c r="G1244">
        <v>31</v>
      </c>
      <c r="H1244">
        <v>30</v>
      </c>
      <c r="I1244">
        <v>31</v>
      </c>
      <c r="J1244">
        <v>30</v>
      </c>
      <c r="K1244">
        <v>31</v>
      </c>
      <c r="L1244">
        <v>31</v>
      </c>
      <c r="M1244">
        <v>30</v>
      </c>
      <c r="N1244">
        <v>31</v>
      </c>
      <c r="O1244">
        <v>30</v>
      </c>
      <c r="P1244">
        <v>31</v>
      </c>
      <c r="Q1244">
        <f t="shared" si="727"/>
        <v>365</v>
      </c>
      <c r="R1244" s="50">
        <f>VLOOKUP(B1244,'Общие показания'!A:H,8,0)</f>
        <v>0.31133804412732929</v>
      </c>
      <c r="S1244" s="50">
        <f>VLOOKUP(B1244,'Общие показания'!A:P,16,0)</f>
        <v>2.3416619558726701</v>
      </c>
      <c r="T1244" s="50">
        <f t="shared" si="696"/>
        <v>0</v>
      </c>
      <c r="U1244" s="50">
        <f t="shared" si="697"/>
        <v>0</v>
      </c>
      <c r="V1244" s="50">
        <f t="shared" si="698"/>
        <v>0</v>
      </c>
      <c r="W1244" s="50">
        <f t="shared" si="699"/>
        <v>0.31133804412732929</v>
      </c>
      <c r="X1244" s="50">
        <f t="shared" si="700"/>
        <v>0</v>
      </c>
      <c r="Y1244" s="50"/>
      <c r="Z1244" s="50"/>
      <c r="AA1244" s="50"/>
      <c r="AB1244" s="50"/>
      <c r="AC1244" s="50"/>
      <c r="AD1244" s="50">
        <f t="shared" si="701"/>
        <v>0.9076463081856273</v>
      </c>
      <c r="AE1244" s="50">
        <f t="shared" si="702"/>
        <v>0.6318237363248439</v>
      </c>
      <c r="AF1244" s="50">
        <f t="shared" si="703"/>
        <v>0.80219191136219903</v>
      </c>
      <c r="AG1244" s="50">
        <f t="shared" si="704"/>
        <v>0</v>
      </c>
      <c r="AI1244" s="50">
        <f t="shared" si="705"/>
        <v>0</v>
      </c>
      <c r="AJ1244" s="50">
        <f t="shared" si="706"/>
        <v>0</v>
      </c>
      <c r="AK1244" s="50">
        <f t="shared" si="707"/>
        <v>0</v>
      </c>
      <c r="AL1244" s="50">
        <f t="shared" si="708"/>
        <v>0.63190110794858534</v>
      </c>
      <c r="AR1244" s="50">
        <f t="shared" si="709"/>
        <v>0.83117922334265859</v>
      </c>
      <c r="AS1244" s="50">
        <f t="shared" si="710"/>
        <v>0.7439260388796034</v>
      </c>
      <c r="AT1244" s="50">
        <f t="shared" si="711"/>
        <v>1.0215937972907159</v>
      </c>
      <c r="AV1244" s="49">
        <f t="shared" si="712"/>
        <v>0</v>
      </c>
      <c r="AW1244" s="49">
        <f t="shared" si="713"/>
        <v>0</v>
      </c>
      <c r="AX1244" s="49">
        <f t="shared" si="714"/>
        <v>0</v>
      </c>
      <c r="AY1244" s="49">
        <f t="shared" si="715"/>
        <v>2531.9934502665024</v>
      </c>
      <c r="AZ1244" s="49">
        <f t="shared" si="716"/>
        <v>0</v>
      </c>
      <c r="BA1244" s="49">
        <f t="shared" si="717"/>
        <v>0</v>
      </c>
      <c r="BB1244" s="49">
        <f t="shared" si="718"/>
        <v>0</v>
      </c>
      <c r="BC1244" s="49">
        <f t="shared" si="719"/>
        <v>0</v>
      </c>
      <c r="BD1244" s="49">
        <f t="shared" si="720"/>
        <v>0</v>
      </c>
      <c r="BE1244" s="49">
        <f t="shared" si="721"/>
        <v>4667.6337038132697</v>
      </c>
      <c r="BF1244" s="49">
        <f t="shared" si="722"/>
        <v>3693.0076665678102</v>
      </c>
      <c r="BG1244" s="49">
        <f t="shared" si="723"/>
        <v>4895.6974048795391</v>
      </c>
      <c r="BH1244" s="72">
        <f t="shared" si="724"/>
        <v>15788.33222552712</v>
      </c>
      <c r="BI1244" s="49">
        <f>VLOOKUP(A1244,'1_12'!A:O,15,0)</f>
        <v>21569.399999999998</v>
      </c>
      <c r="BJ1244" s="73">
        <f t="shared" si="725"/>
        <v>-5781.0677744728782</v>
      </c>
      <c r="BK1244" s="50">
        <f t="shared" si="726"/>
        <v>8.7837517435208519E-3</v>
      </c>
    </row>
    <row r="1245" spans="1:63" x14ac:dyDescent="0.3">
      <c r="A1245" s="77" t="s">
        <v>2300</v>
      </c>
      <c r="B1245" s="77" t="s">
        <v>322</v>
      </c>
      <c r="C1245" s="77">
        <f>VLOOKUP(B1245,Площадь!D:E,2,0)</f>
        <v>55.7</v>
      </c>
      <c r="D1245" s="113"/>
      <c r="E1245">
        <v>31</v>
      </c>
      <c r="F1245">
        <v>28</v>
      </c>
      <c r="G1245">
        <v>31</v>
      </c>
      <c r="H1245">
        <v>30</v>
      </c>
      <c r="I1245">
        <v>31</v>
      </c>
      <c r="J1245">
        <v>30</v>
      </c>
      <c r="K1245">
        <v>31</v>
      </c>
      <c r="L1245">
        <v>31</v>
      </c>
      <c r="M1245">
        <v>30</v>
      </c>
      <c r="N1245">
        <v>31</v>
      </c>
      <c r="O1245">
        <v>30</v>
      </c>
      <c r="P1245">
        <v>31</v>
      </c>
      <c r="Q1245">
        <f t="shared" si="727"/>
        <v>365</v>
      </c>
      <c r="R1245" s="50">
        <f>VLOOKUP(B1245,'Общие показания'!A:H,8,0)</f>
        <v>0.77</v>
      </c>
      <c r="S1245" s="50">
        <f>VLOOKUP(B1245,'Общие показания'!A:P,16,0)</f>
        <v>2.5670000000000002</v>
      </c>
      <c r="T1245" s="50">
        <f t="shared" si="696"/>
        <v>0</v>
      </c>
      <c r="U1245" s="50">
        <f t="shared" si="697"/>
        <v>0</v>
      </c>
      <c r="V1245" s="50">
        <f t="shared" si="698"/>
        <v>0</v>
      </c>
      <c r="W1245" s="50">
        <f t="shared" si="699"/>
        <v>0.77</v>
      </c>
      <c r="X1245" s="50">
        <f t="shared" si="700"/>
        <v>0</v>
      </c>
      <c r="Y1245" s="50"/>
      <c r="Z1245" s="50"/>
      <c r="AA1245" s="50"/>
      <c r="AB1245" s="50"/>
      <c r="AC1245" s="50"/>
      <c r="AD1245" s="50">
        <f t="shared" si="701"/>
        <v>0.99498907913213641</v>
      </c>
      <c r="AE1245" s="50">
        <f t="shared" si="702"/>
        <v>0.6926241112976711</v>
      </c>
      <c r="AF1245" s="50">
        <f t="shared" si="703"/>
        <v>0.87938680957019288</v>
      </c>
      <c r="AG1245" s="50">
        <f t="shared" si="704"/>
        <v>0</v>
      </c>
      <c r="AI1245" s="50">
        <f t="shared" si="705"/>
        <v>0</v>
      </c>
      <c r="AJ1245" s="50">
        <f t="shared" si="706"/>
        <v>0</v>
      </c>
      <c r="AK1245" s="50">
        <f t="shared" si="707"/>
        <v>0</v>
      </c>
      <c r="AL1245" s="50">
        <f t="shared" si="708"/>
        <v>0.63076866868702874</v>
      </c>
      <c r="AR1245" s="50">
        <f t="shared" si="709"/>
        <v>0.8296896548420446</v>
      </c>
      <c r="AS1245" s="50">
        <f t="shared" si="710"/>
        <v>0.74259283809308085</v>
      </c>
      <c r="AT1245" s="50">
        <f t="shared" si="711"/>
        <v>1.0197629840339224</v>
      </c>
      <c r="AV1245" s="49">
        <f t="shared" si="712"/>
        <v>0</v>
      </c>
      <c r="AW1245" s="49">
        <f t="shared" si="713"/>
        <v>0</v>
      </c>
      <c r="AX1245" s="49">
        <f t="shared" si="714"/>
        <v>0</v>
      </c>
      <c r="AY1245" s="49">
        <f t="shared" si="715"/>
        <v>3760.1673834767125</v>
      </c>
      <c r="AZ1245" s="49">
        <f t="shared" si="716"/>
        <v>0</v>
      </c>
      <c r="BA1245" s="49">
        <f t="shared" si="717"/>
        <v>0</v>
      </c>
      <c r="BB1245" s="49">
        <f t="shared" si="718"/>
        <v>0</v>
      </c>
      <c r="BC1245" s="49">
        <f t="shared" si="719"/>
        <v>0</v>
      </c>
      <c r="BD1245" s="49">
        <f t="shared" si="720"/>
        <v>0</v>
      </c>
      <c r="BE1245" s="49">
        <f t="shared" si="721"/>
        <v>4898.0946063309329</v>
      </c>
      <c r="BF1245" s="49">
        <f t="shared" si="722"/>
        <v>3852.6389702665588</v>
      </c>
      <c r="BG1245" s="49">
        <f t="shared" si="723"/>
        <v>5098.0017399591434</v>
      </c>
      <c r="BH1245" s="72">
        <f t="shared" si="724"/>
        <v>17608.902700033344</v>
      </c>
      <c r="BI1245" s="49">
        <f>VLOOKUP(A1245,'1_12'!A:O,15,0)</f>
        <v>21530.699999999997</v>
      </c>
      <c r="BJ1245" s="73">
        <f t="shared" si="725"/>
        <v>-3921.7972999666526</v>
      </c>
      <c r="BK1245" s="50">
        <f t="shared" si="726"/>
        <v>9.8142042873370378E-3</v>
      </c>
    </row>
    <row r="1246" spans="1:63" x14ac:dyDescent="0.3">
      <c r="A1246" s="77" t="s">
        <v>2392</v>
      </c>
      <c r="B1246" s="77" t="s">
        <v>237</v>
      </c>
      <c r="C1246" s="77">
        <f>VLOOKUP(B1246,Площадь!D:E,2,0)</f>
        <v>83.9</v>
      </c>
      <c r="D1246" s="113"/>
      <c r="E1246">
        <v>31</v>
      </c>
      <c r="F1246">
        <v>28</v>
      </c>
      <c r="G1246">
        <v>31</v>
      </c>
      <c r="H1246">
        <v>30</v>
      </c>
      <c r="I1246">
        <v>31</v>
      </c>
      <c r="J1246">
        <v>30</v>
      </c>
      <c r="K1246">
        <v>31</v>
      </c>
      <c r="L1246">
        <v>31</v>
      </c>
      <c r="M1246">
        <v>30</v>
      </c>
      <c r="N1246">
        <v>31</v>
      </c>
      <c r="O1246">
        <v>30</v>
      </c>
      <c r="P1246">
        <v>31</v>
      </c>
      <c r="Q1246">
        <f t="shared" si="727"/>
        <v>365</v>
      </c>
      <c r="R1246" s="50">
        <f>VLOOKUP(B1246,'Общие показания'!A:H,8,0)</f>
        <v>0.46812297315919227</v>
      </c>
      <c r="S1246" s="50">
        <f>VLOOKUP(B1246,'Общие показания'!A:P,16,0)</f>
        <v>8.9968770268408065</v>
      </c>
      <c r="T1246" s="50">
        <f t="shared" si="696"/>
        <v>0</v>
      </c>
      <c r="U1246" s="50">
        <f t="shared" si="697"/>
        <v>0</v>
      </c>
      <c r="V1246" s="50">
        <f t="shared" si="698"/>
        <v>0</v>
      </c>
      <c r="W1246" s="50">
        <f t="shared" si="699"/>
        <v>0.46812297315919227</v>
      </c>
      <c r="X1246" s="50">
        <f t="shared" si="700"/>
        <v>0</v>
      </c>
      <c r="Y1246" s="50"/>
      <c r="Z1246" s="50"/>
      <c r="AA1246" s="50"/>
      <c r="AB1246" s="50"/>
      <c r="AC1246" s="50"/>
      <c r="AD1246" s="50">
        <f t="shared" si="701"/>
        <v>3.4872592084150398</v>
      </c>
      <c r="AE1246" s="50">
        <f t="shared" si="702"/>
        <v>2.427523940463594</v>
      </c>
      <c r="AF1246" s="50">
        <f t="shared" si="703"/>
        <v>3.0820938779621732</v>
      </c>
      <c r="AG1246" s="50">
        <f t="shared" si="704"/>
        <v>0</v>
      </c>
      <c r="AI1246" s="50">
        <f t="shared" si="705"/>
        <v>0</v>
      </c>
      <c r="AJ1246" s="50">
        <f t="shared" si="706"/>
        <v>0</v>
      </c>
      <c r="AK1246" s="50">
        <f t="shared" si="707"/>
        <v>0</v>
      </c>
      <c r="AL1246" s="50">
        <f t="shared" si="708"/>
        <v>0.95011654044599125</v>
      </c>
      <c r="AR1246" s="50">
        <f t="shared" si="709"/>
        <v>1.2497479720152163</v>
      </c>
      <c r="AS1246" s="50">
        <f t="shared" si="710"/>
        <v>1.1185554598924505</v>
      </c>
      <c r="AT1246" s="50">
        <f t="shared" si="711"/>
        <v>1.5360523224496607</v>
      </c>
      <c r="AV1246" s="49">
        <f t="shared" si="712"/>
        <v>0</v>
      </c>
      <c r="AW1246" s="49">
        <f t="shared" si="713"/>
        <v>0</v>
      </c>
      <c r="AX1246" s="49">
        <f t="shared" si="714"/>
        <v>0</v>
      </c>
      <c r="AY1246" s="49">
        <f t="shared" si="715"/>
        <v>3807.0654207412108</v>
      </c>
      <c r="AZ1246" s="49">
        <f t="shared" si="716"/>
        <v>0</v>
      </c>
      <c r="BA1246" s="49">
        <f t="shared" si="717"/>
        <v>0</v>
      </c>
      <c r="BB1246" s="49">
        <f t="shared" si="718"/>
        <v>0</v>
      </c>
      <c r="BC1246" s="49">
        <f t="shared" si="719"/>
        <v>0</v>
      </c>
      <c r="BD1246" s="49">
        <f t="shared" si="720"/>
        <v>0</v>
      </c>
      <c r="BE1246" s="49">
        <f t="shared" si="721"/>
        <v>12715.832594859761</v>
      </c>
      <c r="BF1246" s="49">
        <f t="shared" si="722"/>
        <v>9518.9536991397526</v>
      </c>
      <c r="BG1246" s="49">
        <f t="shared" si="723"/>
        <v>12396.766934537511</v>
      </c>
      <c r="BH1246" s="72">
        <f t="shared" si="724"/>
        <v>38438.618649278236</v>
      </c>
      <c r="BI1246" s="49">
        <f>VLOOKUP(A1246,'1_12'!A:O,15,0)</f>
        <v>32431.32</v>
      </c>
      <c r="BJ1246" s="73">
        <f t="shared" si="725"/>
        <v>6007.2986492782366</v>
      </c>
      <c r="BK1246" s="50">
        <f t="shared" si="726"/>
        <v>1.4222757543507464E-2</v>
      </c>
    </row>
    <row r="1247" spans="1:63" x14ac:dyDescent="0.3">
      <c r="A1247" s="77" t="s">
        <v>2368</v>
      </c>
      <c r="B1247" s="77" t="s">
        <v>309</v>
      </c>
      <c r="C1247" s="77">
        <f>VLOOKUP(B1247,Площадь!D:E,2,0)</f>
        <v>80.7</v>
      </c>
      <c r="D1247" s="113"/>
      <c r="E1247">
        <v>31</v>
      </c>
      <c r="F1247">
        <v>28</v>
      </c>
      <c r="G1247">
        <v>31</v>
      </c>
      <c r="H1247">
        <v>30</v>
      </c>
      <c r="I1247">
        <v>31</v>
      </c>
      <c r="J1247">
        <v>30</v>
      </c>
      <c r="K1247">
        <v>31</v>
      </c>
      <c r="L1247">
        <v>31</v>
      </c>
      <c r="M1247">
        <v>30</v>
      </c>
      <c r="N1247">
        <v>31</v>
      </c>
      <c r="O1247">
        <v>30</v>
      </c>
      <c r="P1247">
        <v>31</v>
      </c>
      <c r="Q1247">
        <f t="shared" si="727"/>
        <v>365</v>
      </c>
      <c r="R1247" s="50">
        <f>VLOOKUP(B1247,'Общие показания'!A:H,8,0)</f>
        <v>0.45026846166801926</v>
      </c>
      <c r="S1247" s="50">
        <f>VLOOKUP(B1247,'Общие показания'!A:P,16,0)</f>
        <v>2.8567315383319816</v>
      </c>
      <c r="T1247" s="50">
        <f t="shared" si="696"/>
        <v>0</v>
      </c>
      <c r="U1247" s="50">
        <f t="shared" si="697"/>
        <v>0</v>
      </c>
      <c r="V1247" s="50">
        <f t="shared" si="698"/>
        <v>0</v>
      </c>
      <c r="W1247" s="50">
        <f t="shared" si="699"/>
        <v>0.45026846166801926</v>
      </c>
      <c r="X1247" s="50">
        <f t="shared" si="700"/>
        <v>0</v>
      </c>
      <c r="Y1247" s="50"/>
      <c r="Z1247" s="50"/>
      <c r="AA1247" s="50"/>
      <c r="AB1247" s="50"/>
      <c r="AC1247" s="50"/>
      <c r="AD1247" s="50">
        <f t="shared" si="701"/>
        <v>1.1072912671027151</v>
      </c>
      <c r="AE1247" s="50">
        <f t="shared" si="702"/>
        <v>0.7707990428333531</v>
      </c>
      <c r="AF1247" s="50">
        <f t="shared" si="703"/>
        <v>0.97864122839591361</v>
      </c>
      <c r="AG1247" s="50">
        <f t="shared" si="704"/>
        <v>0</v>
      </c>
      <c r="AI1247" s="50">
        <f t="shared" si="705"/>
        <v>0</v>
      </c>
      <c r="AJ1247" s="50">
        <f t="shared" si="706"/>
        <v>0</v>
      </c>
      <c r="AK1247" s="50">
        <f t="shared" si="707"/>
        <v>0</v>
      </c>
      <c r="AL1247" s="50">
        <f t="shared" si="708"/>
        <v>0.91387848407617989</v>
      </c>
      <c r="AR1247" s="50">
        <f t="shared" si="709"/>
        <v>1.2020817799955656</v>
      </c>
      <c r="AS1247" s="50">
        <f t="shared" si="710"/>
        <v>1.0758930347237277</v>
      </c>
      <c r="AT1247" s="50">
        <f t="shared" si="711"/>
        <v>1.4774662982322719</v>
      </c>
      <c r="AV1247" s="49">
        <f t="shared" si="712"/>
        <v>0</v>
      </c>
      <c r="AW1247" s="49">
        <f t="shared" si="713"/>
        <v>0</v>
      </c>
      <c r="AX1247" s="49">
        <f t="shared" si="714"/>
        <v>0</v>
      </c>
      <c r="AY1247" s="49">
        <f t="shared" si="715"/>
        <v>3661.8614952778989</v>
      </c>
      <c r="AZ1247" s="49">
        <f t="shared" si="716"/>
        <v>0</v>
      </c>
      <c r="BA1247" s="49">
        <f t="shared" si="717"/>
        <v>0</v>
      </c>
      <c r="BB1247" s="49">
        <f t="shared" si="718"/>
        <v>0</v>
      </c>
      <c r="BC1247" s="49">
        <f t="shared" si="719"/>
        <v>0</v>
      </c>
      <c r="BD1247" s="49">
        <f t="shared" si="720"/>
        <v>0</v>
      </c>
      <c r="BE1247" s="49">
        <f t="shared" si="721"/>
        <v>6199.1886327087414</v>
      </c>
      <c r="BF1247" s="49">
        <f t="shared" si="722"/>
        <v>4957.1863453111255</v>
      </c>
      <c r="BG1247" s="49">
        <f t="shared" si="723"/>
        <v>6593.0768001796368</v>
      </c>
      <c r="BH1247" s="72">
        <f t="shared" si="724"/>
        <v>21411.313273477404</v>
      </c>
      <c r="BI1247" s="49">
        <f>VLOOKUP(A1247,'1_12'!A:O,15,0)</f>
        <v>31194.449999999997</v>
      </c>
      <c r="BJ1247" s="73">
        <f t="shared" si="725"/>
        <v>-9783.1367265225927</v>
      </c>
      <c r="BK1247" s="50">
        <f t="shared" si="726"/>
        <v>8.236596031627165E-3</v>
      </c>
    </row>
    <row r="1248" spans="1:63" x14ac:dyDescent="0.3">
      <c r="A1248" s="77" t="s">
        <v>2306</v>
      </c>
      <c r="B1248" s="77" t="s">
        <v>364</v>
      </c>
      <c r="C1248" s="77">
        <f>VLOOKUP(B1248,Площадь!D:E,2,0)</f>
        <v>55.8</v>
      </c>
      <c r="D1248" s="113"/>
      <c r="E1248">
        <v>31</v>
      </c>
      <c r="F1248">
        <v>28</v>
      </c>
      <c r="G1248">
        <v>31</v>
      </c>
      <c r="H1248">
        <v>30</v>
      </c>
      <c r="I1248">
        <v>31</v>
      </c>
      <c r="J1248">
        <v>30</v>
      </c>
      <c r="K1248">
        <v>31</v>
      </c>
      <c r="L1248">
        <v>31</v>
      </c>
      <c r="M1248">
        <v>30</v>
      </c>
      <c r="N1248">
        <v>31</v>
      </c>
      <c r="O1248">
        <v>30</v>
      </c>
      <c r="P1248">
        <v>31</v>
      </c>
      <c r="Q1248">
        <f t="shared" si="727"/>
        <v>365</v>
      </c>
      <c r="R1248" s="50">
        <f>VLOOKUP(B1248,'Общие показания'!A:H,8,0)</f>
        <v>0.31133804412732929</v>
      </c>
      <c r="S1248" s="50">
        <f>VLOOKUP(B1248,'Общие показания'!A:P,16,0)</f>
        <v>0.61166195587266969</v>
      </c>
      <c r="T1248" s="50">
        <f t="shared" si="696"/>
        <v>0</v>
      </c>
      <c r="U1248" s="50">
        <f t="shared" si="697"/>
        <v>0</v>
      </c>
      <c r="V1248" s="50">
        <f t="shared" si="698"/>
        <v>0</v>
      </c>
      <c r="W1248" s="50">
        <f t="shared" si="699"/>
        <v>0.31133804412732929</v>
      </c>
      <c r="X1248" s="50">
        <f t="shared" si="700"/>
        <v>0</v>
      </c>
      <c r="Y1248" s="50"/>
      <c r="Z1248" s="50"/>
      <c r="AA1248" s="50"/>
      <c r="AB1248" s="50"/>
      <c r="AC1248" s="50"/>
      <c r="AD1248" s="50">
        <f t="shared" si="701"/>
        <v>0.23708491087413675</v>
      </c>
      <c r="AE1248" s="50">
        <f t="shared" si="702"/>
        <v>0.16503771663455516</v>
      </c>
      <c r="AF1248" s="50">
        <f t="shared" si="703"/>
        <v>0.20953932836397782</v>
      </c>
      <c r="AG1248" s="50">
        <f t="shared" si="704"/>
        <v>0</v>
      </c>
      <c r="AI1248" s="50">
        <f t="shared" si="705"/>
        <v>0</v>
      </c>
      <c r="AJ1248" s="50">
        <f t="shared" si="706"/>
        <v>0</v>
      </c>
      <c r="AK1248" s="50">
        <f t="shared" si="707"/>
        <v>0</v>
      </c>
      <c r="AL1248" s="50">
        <f t="shared" si="708"/>
        <v>0.63190110794858534</v>
      </c>
      <c r="AR1248" s="50">
        <f t="shared" si="709"/>
        <v>0.83117922334265859</v>
      </c>
      <c r="AS1248" s="50">
        <f t="shared" si="710"/>
        <v>0.7439260388796034</v>
      </c>
      <c r="AT1248" s="50">
        <f t="shared" si="711"/>
        <v>1.0215937972907159</v>
      </c>
      <c r="AV1248" s="49">
        <f t="shared" si="712"/>
        <v>0</v>
      </c>
      <c r="AW1248" s="49">
        <f t="shared" si="713"/>
        <v>0</v>
      </c>
      <c r="AX1248" s="49">
        <f t="shared" si="714"/>
        <v>0</v>
      </c>
      <c r="AY1248" s="49">
        <f t="shared" si="715"/>
        <v>2531.9934502665024</v>
      </c>
      <c r="AZ1248" s="49">
        <f t="shared" si="716"/>
        <v>0</v>
      </c>
      <c r="BA1248" s="49">
        <f t="shared" si="717"/>
        <v>0</v>
      </c>
      <c r="BB1248" s="49">
        <f t="shared" si="718"/>
        <v>0</v>
      </c>
      <c r="BC1248" s="49">
        <f t="shared" si="719"/>
        <v>0</v>
      </c>
      <c r="BD1248" s="49">
        <f t="shared" si="720"/>
        <v>0</v>
      </c>
      <c r="BE1248" s="49">
        <f t="shared" si="721"/>
        <v>2867.6055113261968</v>
      </c>
      <c r="BF1248" s="49">
        <f t="shared" si="722"/>
        <v>2439.9859467519868</v>
      </c>
      <c r="BG1248" s="49">
        <f t="shared" si="723"/>
        <v>3304.8045171824333</v>
      </c>
      <c r="BH1248" s="72">
        <f t="shared" si="724"/>
        <v>11144.389425527119</v>
      </c>
      <c r="BI1248" s="49">
        <f>VLOOKUP(A1248,'1_12'!A:O,15,0)</f>
        <v>21569.399999999998</v>
      </c>
      <c r="BJ1248" s="73">
        <f t="shared" si="725"/>
        <v>-10425.010574472879</v>
      </c>
      <c r="BK1248" s="50">
        <f t="shared" si="726"/>
        <v>6.2001197244049618E-3</v>
      </c>
    </row>
    <row r="1249" spans="1:63" x14ac:dyDescent="0.3">
      <c r="A1249" s="77" t="s">
        <v>2369</v>
      </c>
      <c r="B1249" s="77" t="s">
        <v>184</v>
      </c>
      <c r="C1249" s="77">
        <f>VLOOKUP(B1249,Площадь!D:E,2,0)</f>
        <v>55.7</v>
      </c>
      <c r="D1249" s="113"/>
      <c r="E1249">
        <v>31</v>
      </c>
      <c r="F1249">
        <v>28</v>
      </c>
      <c r="G1249">
        <v>31</v>
      </c>
      <c r="H1249">
        <v>30</v>
      </c>
      <c r="I1249">
        <v>23</v>
      </c>
      <c r="Q1249">
        <f t="shared" si="727"/>
        <v>143</v>
      </c>
      <c r="R1249" s="50">
        <f>VLOOKUP(B1249,'Общие показания'!A:H,8,0)</f>
        <v>0.31078009064323014</v>
      </c>
      <c r="S1249" s="50"/>
      <c r="T1249" s="50">
        <f t="shared" si="696"/>
        <v>0</v>
      </c>
      <c r="U1249" s="50">
        <f t="shared" si="697"/>
        <v>0</v>
      </c>
      <c r="V1249" s="50">
        <f t="shared" si="698"/>
        <v>0</v>
      </c>
      <c r="W1249" s="50">
        <f t="shared" si="699"/>
        <v>0.31078009064323014</v>
      </c>
      <c r="X1249" s="50">
        <f t="shared" si="700"/>
        <v>0</v>
      </c>
      <c r="Y1249" s="50"/>
      <c r="Z1249" s="50"/>
      <c r="AA1249" s="50"/>
      <c r="AB1249" s="50"/>
      <c r="AC1249" s="50"/>
      <c r="AD1249" s="50">
        <f t="shared" si="701"/>
        <v>0</v>
      </c>
      <c r="AE1249" s="50">
        <f t="shared" si="702"/>
        <v>0</v>
      </c>
      <c r="AF1249" s="50">
        <f t="shared" si="703"/>
        <v>0</v>
      </c>
      <c r="AG1249" s="50">
        <f t="shared" si="704"/>
        <v>0</v>
      </c>
      <c r="AI1249" s="50">
        <f t="shared" si="705"/>
        <v>0</v>
      </c>
      <c r="AJ1249" s="50">
        <f t="shared" si="706"/>
        <v>0</v>
      </c>
      <c r="AK1249" s="50">
        <f t="shared" si="707"/>
        <v>0</v>
      </c>
      <c r="AL1249" s="50">
        <f t="shared" si="708"/>
        <v>0.63076866868702874</v>
      </c>
      <c r="AR1249" s="50">
        <f t="shared" si="709"/>
        <v>0</v>
      </c>
      <c r="AS1249" s="50">
        <f t="shared" si="710"/>
        <v>0</v>
      </c>
      <c r="AT1249" s="50">
        <f t="shared" si="711"/>
        <v>0</v>
      </c>
      <c r="AV1249" s="49">
        <f t="shared" si="712"/>
        <v>0</v>
      </c>
      <c r="AW1249" s="49">
        <f t="shared" si="713"/>
        <v>0</v>
      </c>
      <c r="AX1249" s="49">
        <f t="shared" si="714"/>
        <v>0</v>
      </c>
      <c r="AY1249" s="49">
        <f t="shared" si="715"/>
        <v>2527.4558275957738</v>
      </c>
      <c r="AZ1249" s="49">
        <f t="shared" si="716"/>
        <v>0</v>
      </c>
      <c r="BA1249" s="49">
        <f t="shared" si="717"/>
        <v>0</v>
      </c>
      <c r="BB1249" s="49">
        <f t="shared" si="718"/>
        <v>0</v>
      </c>
      <c r="BC1249" s="49">
        <f t="shared" si="719"/>
        <v>0</v>
      </c>
      <c r="BD1249" s="49">
        <f t="shared" si="720"/>
        <v>0</v>
      </c>
      <c r="BE1249" s="49">
        <f t="shared" si="721"/>
        <v>0</v>
      </c>
      <c r="BF1249" s="49">
        <f t="shared" si="722"/>
        <v>0</v>
      </c>
      <c r="BG1249" s="49">
        <f t="shared" si="723"/>
        <v>0</v>
      </c>
      <c r="BH1249" s="72">
        <f t="shared" si="724"/>
        <v>2527.4558275957738</v>
      </c>
      <c r="BI1249" s="49">
        <f>VLOOKUP(A1249,'1_12'!A:O,15,0)</f>
        <v>4167.2300000000005</v>
      </c>
      <c r="BJ1249" s="73">
        <f t="shared" si="725"/>
        <v>-1639.7741724042266</v>
      </c>
      <c r="BK1249" s="50">
        <f t="shared" si="726"/>
        <v>1.4086606213798009E-3</v>
      </c>
    </row>
    <row r="1250" spans="1:63" x14ac:dyDescent="0.3">
      <c r="A1250" s="77" t="s">
        <v>2778</v>
      </c>
      <c r="B1250" s="77" t="s">
        <v>184</v>
      </c>
      <c r="C1250" s="77">
        <f>VLOOKUP(B1250,Площадь!D:E,2,0)</f>
        <v>55.7</v>
      </c>
      <c r="D1250" s="113">
        <v>45070</v>
      </c>
      <c r="I1250">
        <f>31-I1249</f>
        <v>8</v>
      </c>
      <c r="J1250">
        <v>30</v>
      </c>
      <c r="K1250">
        <v>31</v>
      </c>
      <c r="L1250">
        <v>31</v>
      </c>
      <c r="M1250">
        <v>30</v>
      </c>
      <c r="N1250">
        <v>31</v>
      </c>
      <c r="O1250">
        <v>30</v>
      </c>
      <c r="P1250">
        <v>31</v>
      </c>
      <c r="Q1250">
        <f t="shared" si="727"/>
        <v>222</v>
      </c>
      <c r="R1250" s="50"/>
      <c r="S1250" s="50">
        <f>VLOOKUP(B1250,'Общие показания'!A:P,16,0)</f>
        <v>0.39421990935676909</v>
      </c>
      <c r="T1250" s="50">
        <f t="shared" si="696"/>
        <v>0</v>
      </c>
      <c r="U1250" s="50">
        <f t="shared" si="697"/>
        <v>0</v>
      </c>
      <c r="V1250" s="50">
        <f t="shared" si="698"/>
        <v>0</v>
      </c>
      <c r="W1250" s="50">
        <f t="shared" si="699"/>
        <v>0</v>
      </c>
      <c r="X1250" s="50">
        <f t="shared" si="700"/>
        <v>0</v>
      </c>
      <c r="Y1250" s="50"/>
      <c r="Z1250" s="50"/>
      <c r="AA1250" s="50"/>
      <c r="AB1250" s="50"/>
      <c r="AC1250" s="50"/>
      <c r="AD1250" s="50">
        <f t="shared" si="701"/>
        <v>0.1528026897492972</v>
      </c>
      <c r="AE1250" s="50">
        <f t="shared" si="702"/>
        <v>0.1063678279602963</v>
      </c>
      <c r="AF1250" s="50">
        <f t="shared" si="703"/>
        <v>0.13504939164717561</v>
      </c>
      <c r="AG1250" s="50">
        <f t="shared" si="704"/>
        <v>0</v>
      </c>
      <c r="AI1250" s="50">
        <f t="shared" si="705"/>
        <v>0</v>
      </c>
      <c r="AJ1250" s="50">
        <f t="shared" si="706"/>
        <v>0</v>
      </c>
      <c r="AK1250" s="50">
        <f t="shared" si="707"/>
        <v>0</v>
      </c>
      <c r="AL1250" s="50">
        <f t="shared" si="708"/>
        <v>0</v>
      </c>
      <c r="AR1250" s="50">
        <f t="shared" si="709"/>
        <v>0.8296896548420446</v>
      </c>
      <c r="AS1250" s="50">
        <f t="shared" si="710"/>
        <v>0.74259283809308085</v>
      </c>
      <c r="AT1250" s="50">
        <f t="shared" si="711"/>
        <v>1.0197629840339224</v>
      </c>
      <c r="AV1250" s="49">
        <f t="shared" si="712"/>
        <v>0</v>
      </c>
      <c r="AW1250" s="49">
        <f t="shared" si="713"/>
        <v>0</v>
      </c>
      <c r="AX1250" s="49">
        <f t="shared" si="714"/>
        <v>0</v>
      </c>
      <c r="AY1250" s="49">
        <f t="shared" si="715"/>
        <v>0</v>
      </c>
      <c r="AZ1250" s="49">
        <f t="shared" si="716"/>
        <v>0</v>
      </c>
      <c r="BA1250" s="49">
        <f t="shared" si="717"/>
        <v>0</v>
      </c>
      <c r="BB1250" s="49">
        <f t="shared" si="718"/>
        <v>0</v>
      </c>
      <c r="BC1250" s="49">
        <f t="shared" si="719"/>
        <v>0</v>
      </c>
      <c r="BD1250" s="49">
        <f t="shared" si="720"/>
        <v>0</v>
      </c>
      <c r="BE1250" s="49">
        <f t="shared" si="721"/>
        <v>2637.3631501272143</v>
      </c>
      <c r="BF1250" s="49">
        <f t="shared" si="722"/>
        <v>2278.9160535270435</v>
      </c>
      <c r="BG1250" s="49">
        <f t="shared" si="723"/>
        <v>3099.9321487833122</v>
      </c>
      <c r="BH1250" s="72">
        <f t="shared" si="724"/>
        <v>8016.21135243757</v>
      </c>
      <c r="BI1250" s="49">
        <f>VLOOKUP(A1250,'1_12'!A:O,15,0)</f>
        <v>17363.48</v>
      </c>
      <c r="BJ1250" s="73">
        <f t="shared" si="725"/>
        <v>-9347.2686475624287</v>
      </c>
      <c r="BK1250" s="50">
        <f t="shared" si="726"/>
        <v>4.467781846687338E-3</v>
      </c>
    </row>
    <row r="1251" spans="1:63" x14ac:dyDescent="0.3">
      <c r="A1251" s="77" t="s">
        <v>2430</v>
      </c>
      <c r="B1251" s="77" t="s">
        <v>314</v>
      </c>
      <c r="C1251" s="77">
        <f>VLOOKUP(B1251,Площадь!D:E,2,0)</f>
        <v>83.9</v>
      </c>
      <c r="D1251" s="113"/>
      <c r="E1251">
        <v>31</v>
      </c>
      <c r="F1251">
        <v>28</v>
      </c>
      <c r="G1251">
        <v>31</v>
      </c>
      <c r="H1251">
        <v>30</v>
      </c>
      <c r="I1251">
        <v>31</v>
      </c>
      <c r="J1251">
        <v>30</v>
      </c>
      <c r="K1251">
        <v>31</v>
      </c>
      <c r="L1251">
        <v>31</v>
      </c>
      <c r="M1251">
        <v>30</v>
      </c>
      <c r="N1251">
        <v>31</v>
      </c>
      <c r="O1251">
        <v>30</v>
      </c>
      <c r="P1251">
        <v>31</v>
      </c>
      <c r="Q1251">
        <f t="shared" ref="Q1251:Q1263" si="728">SUM(E1251:P1251)</f>
        <v>365</v>
      </c>
      <c r="R1251" s="50">
        <f>VLOOKUP(B1251,'Общие показания'!A:H,8,0)</f>
        <v>0.47599999999999998</v>
      </c>
      <c r="S1251" s="50">
        <f>VLOOKUP(B1251,'Общие показания'!A:P,16,0)</f>
        <v>1.9369999999999976</v>
      </c>
      <c r="T1251" s="50">
        <f t="shared" si="696"/>
        <v>0</v>
      </c>
      <c r="U1251" s="50">
        <f t="shared" si="697"/>
        <v>0</v>
      </c>
      <c r="V1251" s="50">
        <f t="shared" si="698"/>
        <v>0</v>
      </c>
      <c r="W1251" s="50">
        <f t="shared" si="699"/>
        <v>0.47599999999999992</v>
      </c>
      <c r="X1251" s="50">
        <f t="shared" si="700"/>
        <v>0</v>
      </c>
      <c r="Y1251" s="50"/>
      <c r="Z1251" s="50"/>
      <c r="AA1251" s="50"/>
      <c r="AB1251" s="50"/>
      <c r="AC1251" s="50"/>
      <c r="AD1251" s="50">
        <f t="shared" si="701"/>
        <v>0.75079620034240191</v>
      </c>
      <c r="AE1251" s="50">
        <f t="shared" si="702"/>
        <v>0.52263845094802774</v>
      </c>
      <c r="AF1251" s="50">
        <f t="shared" si="703"/>
        <v>0.66356534870956807</v>
      </c>
      <c r="AG1251" s="50">
        <f t="shared" si="704"/>
        <v>0</v>
      </c>
      <c r="AI1251" s="50">
        <f t="shared" si="705"/>
        <v>0</v>
      </c>
      <c r="AJ1251" s="50">
        <f t="shared" si="706"/>
        <v>0</v>
      </c>
      <c r="AK1251" s="50">
        <f t="shared" si="707"/>
        <v>0</v>
      </c>
      <c r="AL1251" s="50">
        <f t="shared" si="708"/>
        <v>0.95011654044599125</v>
      </c>
      <c r="AR1251" s="50">
        <f t="shared" si="709"/>
        <v>1.2497479720152163</v>
      </c>
      <c r="AS1251" s="50">
        <f t="shared" si="710"/>
        <v>1.1185554598924505</v>
      </c>
      <c r="AT1251" s="50">
        <f t="shared" si="711"/>
        <v>1.5360523224496607</v>
      </c>
      <c r="AV1251" s="49">
        <f t="shared" si="712"/>
        <v>0</v>
      </c>
      <c r="AW1251" s="49">
        <f t="shared" si="713"/>
        <v>0</v>
      </c>
      <c r="AX1251" s="49">
        <f t="shared" si="714"/>
        <v>0</v>
      </c>
      <c r="AY1251" s="49">
        <f t="shared" si="715"/>
        <v>3828.2101965116012</v>
      </c>
      <c r="AZ1251" s="49">
        <f t="shared" si="716"/>
        <v>0</v>
      </c>
      <c r="BA1251" s="49">
        <f t="shared" si="717"/>
        <v>0</v>
      </c>
      <c r="BB1251" s="49">
        <f t="shared" si="718"/>
        <v>0</v>
      </c>
      <c r="BC1251" s="49">
        <f t="shared" si="719"/>
        <v>0</v>
      </c>
      <c r="BD1251" s="49">
        <f t="shared" si="720"/>
        <v>0</v>
      </c>
      <c r="BE1251" s="49">
        <f t="shared" si="721"/>
        <v>5370.1807545098955</v>
      </c>
      <c r="BF1251" s="49">
        <f t="shared" si="722"/>
        <v>4405.5552865037462</v>
      </c>
      <c r="BG1251" s="49">
        <f t="shared" si="723"/>
        <v>5904.5656917529868</v>
      </c>
      <c r="BH1251" s="72">
        <f t="shared" si="724"/>
        <v>19508.511929278229</v>
      </c>
      <c r="BI1251" s="49">
        <f>VLOOKUP(A1251,'1_12'!A:O,15,0)</f>
        <v>32431.32</v>
      </c>
      <c r="BJ1251" s="73">
        <f t="shared" si="725"/>
        <v>-12922.80807072177</v>
      </c>
      <c r="BK1251" s="50">
        <f t="shared" si="726"/>
        <v>7.2183872614256213E-3</v>
      </c>
    </row>
    <row r="1252" spans="1:63" x14ac:dyDescent="0.3">
      <c r="A1252" s="77" t="s">
        <v>2293</v>
      </c>
      <c r="B1252" s="77" t="s">
        <v>283</v>
      </c>
      <c r="C1252" s="77">
        <f>VLOOKUP(B1252,Площадь!D:E,2,0)</f>
        <v>80.7</v>
      </c>
      <c r="D1252" s="113"/>
      <c r="E1252">
        <v>31</v>
      </c>
      <c r="F1252">
        <v>28</v>
      </c>
      <c r="G1252">
        <v>31</v>
      </c>
      <c r="H1252">
        <v>30</v>
      </c>
      <c r="I1252">
        <v>31</v>
      </c>
      <c r="J1252">
        <v>30</v>
      </c>
      <c r="K1252">
        <v>31</v>
      </c>
      <c r="L1252">
        <v>31</v>
      </c>
      <c r="M1252">
        <v>30</v>
      </c>
      <c r="N1252">
        <v>31</v>
      </c>
      <c r="O1252">
        <v>30</v>
      </c>
      <c r="P1252">
        <v>31</v>
      </c>
      <c r="Q1252">
        <f t="shared" si="728"/>
        <v>365</v>
      </c>
      <c r="R1252" s="50">
        <f>VLOOKUP(B1252,'Общие показания'!A:H,8,0)</f>
        <v>0</v>
      </c>
      <c r="S1252" s="50">
        <f>VLOOKUP(B1252,'Общие показания'!A:P,16,0)</f>
        <v>3.3049999999999997</v>
      </c>
      <c r="T1252" s="50">
        <f t="shared" si="696"/>
        <v>0</v>
      </c>
      <c r="U1252" s="50">
        <f t="shared" si="697"/>
        <v>0</v>
      </c>
      <c r="V1252" s="50">
        <f t="shared" si="698"/>
        <v>0</v>
      </c>
      <c r="W1252" s="50">
        <f t="shared" si="699"/>
        <v>0</v>
      </c>
      <c r="X1252" s="50">
        <f t="shared" si="700"/>
        <v>0</v>
      </c>
      <c r="Y1252" s="50"/>
      <c r="Z1252" s="50"/>
      <c r="AA1252" s="50"/>
      <c r="AB1252" s="50"/>
      <c r="AC1252" s="50"/>
      <c r="AD1252" s="50">
        <f t="shared" si="701"/>
        <v>1.281043594285824</v>
      </c>
      <c r="AE1252" s="50">
        <f t="shared" si="702"/>
        <v>0.89175017056439521</v>
      </c>
      <c r="AF1252" s="50">
        <f t="shared" si="703"/>
        <v>1.1322062351497806</v>
      </c>
      <c r="AG1252" s="50">
        <f t="shared" si="704"/>
        <v>0</v>
      </c>
      <c r="AI1252" s="50">
        <f t="shared" si="705"/>
        <v>0</v>
      </c>
      <c r="AJ1252" s="50">
        <f t="shared" si="706"/>
        <v>0</v>
      </c>
      <c r="AK1252" s="50">
        <f t="shared" si="707"/>
        <v>0</v>
      </c>
      <c r="AL1252" s="50">
        <f t="shared" si="708"/>
        <v>0.91387848407617989</v>
      </c>
      <c r="AR1252" s="50">
        <f t="shared" si="709"/>
        <v>1.2020817799955656</v>
      </c>
      <c r="AS1252" s="50">
        <f t="shared" si="710"/>
        <v>1.0758930347237277</v>
      </c>
      <c r="AT1252" s="50">
        <f t="shared" si="711"/>
        <v>1.4774662982322719</v>
      </c>
      <c r="AV1252" s="49">
        <f t="shared" si="712"/>
        <v>0</v>
      </c>
      <c r="AW1252" s="49">
        <f t="shared" si="713"/>
        <v>0</v>
      </c>
      <c r="AX1252" s="49">
        <f t="shared" si="714"/>
        <v>0</v>
      </c>
      <c r="AY1252" s="49">
        <f t="shared" si="715"/>
        <v>2453.1788475147346</v>
      </c>
      <c r="AZ1252" s="49">
        <f t="shared" si="716"/>
        <v>0</v>
      </c>
      <c r="BA1252" s="49">
        <f t="shared" si="717"/>
        <v>0</v>
      </c>
      <c r="BB1252" s="49">
        <f t="shared" si="718"/>
        <v>0</v>
      </c>
      <c r="BC1252" s="49">
        <f t="shared" si="719"/>
        <v>0</v>
      </c>
      <c r="BD1252" s="49">
        <f t="shared" si="720"/>
        <v>0</v>
      </c>
      <c r="BE1252" s="49">
        <f t="shared" si="721"/>
        <v>6665.6024297059912</v>
      </c>
      <c r="BF1252" s="49">
        <f t="shared" si="722"/>
        <v>5281.8627145472256</v>
      </c>
      <c r="BG1252" s="49">
        <f t="shared" si="723"/>
        <v>7005.3005617094468</v>
      </c>
      <c r="BH1252" s="72">
        <f t="shared" si="724"/>
        <v>21405.944553477399</v>
      </c>
      <c r="BI1252" s="49">
        <f>VLOOKUP(A1252,'1_12'!A:O,15,0)</f>
        <v>31194.449999999997</v>
      </c>
      <c r="BJ1252" s="73">
        <f t="shared" si="725"/>
        <v>-9788.5054465225985</v>
      </c>
      <c r="BK1252" s="50">
        <f t="shared" si="726"/>
        <v>8.2345307693388516E-3</v>
      </c>
    </row>
    <row r="1253" spans="1:63" x14ac:dyDescent="0.3">
      <c r="A1253" s="77" t="s">
        <v>2351</v>
      </c>
      <c r="B1253" s="77" t="s">
        <v>298</v>
      </c>
      <c r="C1253" s="77">
        <f>VLOOKUP(B1253,Площадь!D:E,2,0)</f>
        <v>55.8</v>
      </c>
      <c r="D1253" s="113"/>
      <c r="E1253">
        <v>31</v>
      </c>
      <c r="F1253">
        <v>28</v>
      </c>
      <c r="G1253">
        <v>31</v>
      </c>
      <c r="H1253">
        <v>30</v>
      </c>
      <c r="I1253">
        <v>31</v>
      </c>
      <c r="J1253">
        <v>30</v>
      </c>
      <c r="K1253">
        <v>31</v>
      </c>
      <c r="L1253">
        <v>31</v>
      </c>
      <c r="M1253">
        <v>30</v>
      </c>
      <c r="N1253">
        <v>31</v>
      </c>
      <c r="O1253">
        <v>30</v>
      </c>
      <c r="P1253">
        <v>31</v>
      </c>
      <c r="Q1253">
        <f t="shared" si="728"/>
        <v>365</v>
      </c>
      <c r="R1253" s="50">
        <f>VLOOKUP(B1253,'Общие показания'!A:H,8,0)</f>
        <v>0.31133804412732929</v>
      </c>
      <c r="S1253" s="50">
        <f>VLOOKUP(B1253,'Общие показания'!A:P,16,0)</f>
        <v>0</v>
      </c>
      <c r="T1253" s="50">
        <f t="shared" si="696"/>
        <v>0</v>
      </c>
      <c r="U1253" s="50">
        <f t="shared" si="697"/>
        <v>0</v>
      </c>
      <c r="V1253" s="50">
        <f t="shared" si="698"/>
        <v>0</v>
      </c>
      <c r="W1253" s="50">
        <f t="shared" si="699"/>
        <v>0.31133804412732929</v>
      </c>
      <c r="X1253" s="50">
        <f t="shared" si="700"/>
        <v>0</v>
      </c>
      <c r="Y1253" s="50"/>
      <c r="Z1253" s="50"/>
      <c r="AA1253" s="50"/>
      <c r="AB1253" s="50"/>
      <c r="AC1253" s="50"/>
      <c r="AD1253" s="50">
        <f t="shared" si="701"/>
        <v>0</v>
      </c>
      <c r="AE1253" s="50">
        <f t="shared" si="702"/>
        <v>0</v>
      </c>
      <c r="AF1253" s="50">
        <f t="shared" si="703"/>
        <v>0</v>
      </c>
      <c r="AG1253" s="50">
        <f t="shared" si="704"/>
        <v>0</v>
      </c>
      <c r="AI1253" s="50">
        <f t="shared" si="705"/>
        <v>0</v>
      </c>
      <c r="AJ1253" s="50">
        <f t="shared" si="706"/>
        <v>0</v>
      </c>
      <c r="AK1253" s="50">
        <f t="shared" si="707"/>
        <v>0</v>
      </c>
      <c r="AL1253" s="50">
        <f t="shared" si="708"/>
        <v>0.63190110794858534</v>
      </c>
      <c r="AR1253" s="50">
        <f t="shared" si="709"/>
        <v>0.83117922334265859</v>
      </c>
      <c r="AS1253" s="50">
        <f t="shared" si="710"/>
        <v>0.7439260388796034</v>
      </c>
      <c r="AT1253" s="50">
        <f t="shared" si="711"/>
        <v>1.0215937972907159</v>
      </c>
      <c r="AV1253" s="49">
        <f t="shared" si="712"/>
        <v>0</v>
      </c>
      <c r="AW1253" s="49">
        <f t="shared" si="713"/>
        <v>0</v>
      </c>
      <c r="AX1253" s="49">
        <f t="shared" si="714"/>
        <v>0</v>
      </c>
      <c r="AY1253" s="49">
        <f t="shared" si="715"/>
        <v>2531.9934502665024</v>
      </c>
      <c r="AZ1253" s="49">
        <f t="shared" si="716"/>
        <v>0</v>
      </c>
      <c r="BA1253" s="49">
        <f t="shared" si="717"/>
        <v>0</v>
      </c>
      <c r="BB1253" s="49">
        <f t="shared" si="718"/>
        <v>0</v>
      </c>
      <c r="BC1253" s="49">
        <f t="shared" si="719"/>
        <v>0</v>
      </c>
      <c r="BD1253" s="49">
        <f t="shared" si="720"/>
        <v>0</v>
      </c>
      <c r="BE1253" s="49">
        <f t="shared" si="721"/>
        <v>2231.184259972099</v>
      </c>
      <c r="BF1253" s="49">
        <f t="shared" si="722"/>
        <v>1996.9653017268522</v>
      </c>
      <c r="BG1253" s="49">
        <f t="shared" si="723"/>
        <v>2742.3255256953062</v>
      </c>
      <c r="BH1253" s="72">
        <f t="shared" si="724"/>
        <v>9502.4685376607595</v>
      </c>
      <c r="BI1253" s="49">
        <f>VLOOKUP(A1253,'1_12'!A:O,15,0)</f>
        <v>21569.399999999998</v>
      </c>
      <c r="BJ1253" s="73">
        <f t="shared" si="725"/>
        <v>-12066.931462339238</v>
      </c>
      <c r="BK1253" s="50">
        <f t="shared" si="726"/>
        <v>5.2866460746548568E-3</v>
      </c>
    </row>
    <row r="1254" spans="1:63" x14ac:dyDescent="0.3">
      <c r="A1254" s="77" t="s">
        <v>2394</v>
      </c>
      <c r="B1254" s="77" t="s">
        <v>341</v>
      </c>
      <c r="C1254" s="77">
        <f>VLOOKUP(B1254,Площадь!D:E,2,0)</f>
        <v>55.7</v>
      </c>
      <c r="D1254" s="113"/>
      <c r="E1254">
        <v>31</v>
      </c>
      <c r="F1254">
        <v>28</v>
      </c>
      <c r="G1254">
        <v>31</v>
      </c>
      <c r="H1254">
        <v>30</v>
      </c>
      <c r="I1254">
        <v>31</v>
      </c>
      <c r="J1254">
        <v>30</v>
      </c>
      <c r="K1254">
        <v>31</v>
      </c>
      <c r="L1254">
        <v>31</v>
      </c>
      <c r="M1254">
        <v>30</v>
      </c>
      <c r="N1254">
        <v>31</v>
      </c>
      <c r="O1254">
        <v>30</v>
      </c>
      <c r="P1254">
        <v>31</v>
      </c>
      <c r="Q1254">
        <f t="shared" si="728"/>
        <v>365</v>
      </c>
      <c r="R1254" s="50">
        <f>VLOOKUP(B1254,'Общие показания'!A:H,8,0)</f>
        <v>0.31078009064323014</v>
      </c>
      <c r="S1254" s="50">
        <f>VLOOKUP(B1254,'Общие показания'!A:P,16,0)</f>
        <v>3.0782199093567701</v>
      </c>
      <c r="T1254" s="50">
        <f t="shared" si="696"/>
        <v>0</v>
      </c>
      <c r="U1254" s="50">
        <f t="shared" si="697"/>
        <v>0</v>
      </c>
      <c r="V1254" s="50">
        <f t="shared" si="698"/>
        <v>0</v>
      </c>
      <c r="W1254" s="50">
        <f t="shared" si="699"/>
        <v>0.31078009064323014</v>
      </c>
      <c r="X1254" s="50">
        <f t="shared" si="700"/>
        <v>0</v>
      </c>
      <c r="Y1254" s="50"/>
      <c r="Z1254" s="50"/>
      <c r="AA1254" s="50"/>
      <c r="AB1254" s="50"/>
      <c r="AC1254" s="50"/>
      <c r="AD1254" s="50">
        <f t="shared" si="701"/>
        <v>1.1931418749423846</v>
      </c>
      <c r="AE1254" s="50">
        <f t="shared" si="702"/>
        <v>0.8305607047514727</v>
      </c>
      <c r="AF1254" s="50">
        <f t="shared" si="703"/>
        <v>1.0545173296629131</v>
      </c>
      <c r="AG1254" s="50">
        <f t="shared" si="704"/>
        <v>0</v>
      </c>
      <c r="AI1254" s="50">
        <f t="shared" si="705"/>
        <v>0</v>
      </c>
      <c r="AJ1254" s="50">
        <f t="shared" si="706"/>
        <v>0</v>
      </c>
      <c r="AK1254" s="50">
        <f t="shared" si="707"/>
        <v>0</v>
      </c>
      <c r="AL1254" s="50">
        <f t="shared" si="708"/>
        <v>0.63076866868702874</v>
      </c>
      <c r="AR1254" s="50">
        <f t="shared" si="709"/>
        <v>0.8296896548420446</v>
      </c>
      <c r="AS1254" s="50">
        <f t="shared" si="710"/>
        <v>0.74259283809308085</v>
      </c>
      <c r="AT1254" s="50">
        <f t="shared" si="711"/>
        <v>1.0197629840339224</v>
      </c>
      <c r="AV1254" s="49">
        <f t="shared" si="712"/>
        <v>0</v>
      </c>
      <c r="AW1254" s="49">
        <f t="shared" si="713"/>
        <v>0</v>
      </c>
      <c r="AX1254" s="49">
        <f t="shared" si="714"/>
        <v>0</v>
      </c>
      <c r="AY1254" s="49">
        <f t="shared" si="715"/>
        <v>2527.4558275957738</v>
      </c>
      <c r="AZ1254" s="49">
        <f t="shared" si="716"/>
        <v>0</v>
      </c>
      <c r="BA1254" s="49">
        <f t="shared" si="717"/>
        <v>0</v>
      </c>
      <c r="BB1254" s="49">
        <f t="shared" si="718"/>
        <v>0</v>
      </c>
      <c r="BC1254" s="49">
        <f t="shared" si="719"/>
        <v>0</v>
      </c>
      <c r="BD1254" s="49">
        <f t="shared" si="720"/>
        <v>0</v>
      </c>
      <c r="BE1254" s="49">
        <f t="shared" si="721"/>
        <v>5430.0080452921311</v>
      </c>
      <c r="BF1254" s="49">
        <f t="shared" si="722"/>
        <v>4222.9104442702064</v>
      </c>
      <c r="BG1254" s="49">
        <f t="shared" si="723"/>
        <v>5568.1151028752374</v>
      </c>
      <c r="BH1254" s="72">
        <f t="shared" si="724"/>
        <v>17748.489420033351</v>
      </c>
      <c r="BI1254" s="49">
        <f>VLOOKUP(A1254,'1_12'!A:O,15,0)</f>
        <v>21530.699999999997</v>
      </c>
      <c r="BJ1254" s="73">
        <f t="shared" si="725"/>
        <v>-3782.210579966646</v>
      </c>
      <c r="BK1254" s="50">
        <f t="shared" si="726"/>
        <v>9.8920020132496674E-3</v>
      </c>
    </row>
    <row r="1255" spans="1:63" x14ac:dyDescent="0.3">
      <c r="A1255" s="77" t="s">
        <v>2346</v>
      </c>
      <c r="B1255" s="77" t="s">
        <v>335</v>
      </c>
      <c r="C1255" s="77">
        <f>VLOOKUP(B1255,Площадь!D:E,2,0)</f>
        <v>83.9</v>
      </c>
      <c r="D1255" s="113"/>
      <c r="E1255">
        <v>31</v>
      </c>
      <c r="F1255">
        <v>28</v>
      </c>
      <c r="G1255">
        <v>31</v>
      </c>
      <c r="H1255">
        <v>30</v>
      </c>
      <c r="I1255">
        <v>31</v>
      </c>
      <c r="J1255">
        <v>30</v>
      </c>
      <c r="K1255">
        <v>31</v>
      </c>
      <c r="L1255">
        <v>31</v>
      </c>
      <c r="M1255">
        <v>30</v>
      </c>
      <c r="N1255">
        <v>31</v>
      </c>
      <c r="O1255">
        <v>30</v>
      </c>
      <c r="P1255">
        <v>31</v>
      </c>
      <c r="Q1255">
        <f t="shared" si="728"/>
        <v>365</v>
      </c>
      <c r="R1255" s="50">
        <f>VLOOKUP(B1255,'Общие показания'!A:H,8,0)</f>
        <v>0.46812297315919227</v>
      </c>
      <c r="S1255" s="50">
        <f>VLOOKUP(B1255,'Общие показания'!A:P,16,0)</f>
        <v>2.1418770268408078</v>
      </c>
      <c r="T1255" s="50">
        <f t="shared" si="696"/>
        <v>0</v>
      </c>
      <c r="U1255" s="50">
        <f t="shared" si="697"/>
        <v>0</v>
      </c>
      <c r="V1255" s="50">
        <f t="shared" si="698"/>
        <v>0</v>
      </c>
      <c r="W1255" s="50">
        <f t="shared" si="699"/>
        <v>0.46812297315919227</v>
      </c>
      <c r="X1255" s="50">
        <f t="shared" si="700"/>
        <v>0</v>
      </c>
      <c r="Y1255" s="50"/>
      <c r="Z1255" s="50"/>
      <c r="AA1255" s="50"/>
      <c r="AB1255" s="50"/>
      <c r="AC1255" s="50"/>
      <c r="AD1255" s="50">
        <f t="shared" si="701"/>
        <v>0.8302081225362733</v>
      </c>
      <c r="AE1255" s="50">
        <f t="shared" si="702"/>
        <v>0.57791806475438734</v>
      </c>
      <c r="AF1255" s="50">
        <f t="shared" si="703"/>
        <v>0.7337508395501473</v>
      </c>
      <c r="AG1255" s="50">
        <f t="shared" si="704"/>
        <v>0</v>
      </c>
      <c r="AI1255" s="50">
        <f t="shared" si="705"/>
        <v>0</v>
      </c>
      <c r="AJ1255" s="50">
        <f t="shared" si="706"/>
        <v>0</v>
      </c>
      <c r="AK1255" s="50">
        <f t="shared" si="707"/>
        <v>0</v>
      </c>
      <c r="AL1255" s="50">
        <f t="shared" si="708"/>
        <v>0.95011654044599125</v>
      </c>
      <c r="AR1255" s="50">
        <f t="shared" si="709"/>
        <v>1.2497479720152163</v>
      </c>
      <c r="AS1255" s="50">
        <f t="shared" si="710"/>
        <v>1.1185554598924505</v>
      </c>
      <c r="AT1255" s="50">
        <f t="shared" si="711"/>
        <v>1.5360523224496607</v>
      </c>
      <c r="AV1255" s="49">
        <f t="shared" si="712"/>
        <v>0</v>
      </c>
      <c r="AW1255" s="49">
        <f t="shared" si="713"/>
        <v>0</v>
      </c>
      <c r="AX1255" s="49">
        <f t="shared" si="714"/>
        <v>0</v>
      </c>
      <c r="AY1255" s="49">
        <f t="shared" si="715"/>
        <v>3807.0654207412108</v>
      </c>
      <c r="AZ1255" s="49">
        <f t="shared" si="716"/>
        <v>0</v>
      </c>
      <c r="BA1255" s="49">
        <f t="shared" si="717"/>
        <v>0</v>
      </c>
      <c r="BB1255" s="49">
        <f t="shared" si="718"/>
        <v>0</v>
      </c>
      <c r="BC1255" s="49">
        <f t="shared" si="719"/>
        <v>0</v>
      </c>
      <c r="BD1255" s="49">
        <f t="shared" si="720"/>
        <v>0</v>
      </c>
      <c r="BE1255" s="49">
        <f t="shared" si="721"/>
        <v>5583.3509419702368</v>
      </c>
      <c r="BF1255" s="49">
        <f t="shared" si="722"/>
        <v>4553.9456706209858</v>
      </c>
      <c r="BG1255" s="49">
        <f t="shared" si="723"/>
        <v>6092.9688159458046</v>
      </c>
      <c r="BH1255" s="72">
        <f t="shared" si="724"/>
        <v>20037.330849278238</v>
      </c>
      <c r="BI1255" s="49">
        <f>VLOOKUP(A1255,'1_12'!A:O,15,0)</f>
        <v>32431.32</v>
      </c>
      <c r="BJ1255" s="73">
        <f t="shared" si="725"/>
        <v>-12393.989150721762</v>
      </c>
      <c r="BK1255" s="50">
        <f t="shared" si="726"/>
        <v>7.414056709180889E-3</v>
      </c>
    </row>
    <row r="1256" spans="1:63" x14ac:dyDescent="0.3">
      <c r="A1256" s="77" t="s">
        <v>2374</v>
      </c>
      <c r="B1256" s="77" t="s">
        <v>212</v>
      </c>
      <c r="C1256" s="77">
        <f>VLOOKUP(B1256,Площадь!D:E,2,0)</f>
        <v>83.9</v>
      </c>
      <c r="D1256" s="113"/>
      <c r="E1256">
        <v>31</v>
      </c>
      <c r="F1256">
        <v>28</v>
      </c>
      <c r="G1256">
        <v>31</v>
      </c>
      <c r="H1256">
        <v>30</v>
      </c>
      <c r="I1256">
        <v>31</v>
      </c>
      <c r="J1256">
        <v>30</v>
      </c>
      <c r="K1256">
        <v>31</v>
      </c>
      <c r="L1256">
        <v>31</v>
      </c>
      <c r="M1256">
        <v>30</v>
      </c>
      <c r="N1256">
        <v>31</v>
      </c>
      <c r="O1256">
        <v>30</v>
      </c>
      <c r="P1256">
        <v>31</v>
      </c>
      <c r="Q1256">
        <f t="shared" si="728"/>
        <v>365</v>
      </c>
      <c r="R1256" s="50">
        <f>VLOOKUP(B1256,'Общие показания'!A:H,8,0)</f>
        <v>0</v>
      </c>
      <c r="S1256" s="50">
        <f>VLOOKUP(B1256,'Общие показания'!A:P,16,0)</f>
        <v>3.0169999999999995</v>
      </c>
      <c r="T1256" s="50">
        <f t="shared" si="696"/>
        <v>0</v>
      </c>
      <c r="U1256" s="50">
        <f t="shared" si="697"/>
        <v>0</v>
      </c>
      <c r="V1256" s="50">
        <f t="shared" si="698"/>
        <v>0</v>
      </c>
      <c r="W1256" s="50">
        <f t="shared" si="699"/>
        <v>0</v>
      </c>
      <c r="X1256" s="50">
        <f t="shared" si="700"/>
        <v>0</v>
      </c>
      <c r="Y1256" s="50"/>
      <c r="Z1256" s="50"/>
      <c r="AA1256" s="50"/>
      <c r="AB1256" s="50"/>
      <c r="AC1256" s="50"/>
      <c r="AD1256" s="50">
        <f t="shared" si="701"/>
        <v>1.1694125639819457</v>
      </c>
      <c r="AE1256" s="50">
        <f t="shared" si="702"/>
        <v>0.81404244011884419</v>
      </c>
      <c r="AF1256" s="50">
        <f t="shared" si="703"/>
        <v>1.0335449958992096</v>
      </c>
      <c r="AG1256" s="50">
        <f t="shared" si="704"/>
        <v>0</v>
      </c>
      <c r="AI1256" s="50">
        <f t="shared" si="705"/>
        <v>0</v>
      </c>
      <c r="AJ1256" s="50">
        <f t="shared" si="706"/>
        <v>0</v>
      </c>
      <c r="AK1256" s="50">
        <f t="shared" si="707"/>
        <v>0</v>
      </c>
      <c r="AL1256" s="50">
        <f t="shared" si="708"/>
        <v>0.95011654044599125</v>
      </c>
      <c r="AR1256" s="50">
        <f t="shared" si="709"/>
        <v>1.2497479720152163</v>
      </c>
      <c r="AS1256" s="50">
        <f t="shared" si="710"/>
        <v>1.1185554598924505</v>
      </c>
      <c r="AT1256" s="50">
        <f t="shared" si="711"/>
        <v>1.5360523224496607</v>
      </c>
      <c r="AV1256" s="49">
        <f t="shared" si="712"/>
        <v>0</v>
      </c>
      <c r="AW1256" s="49">
        <f t="shared" si="713"/>
        <v>0</v>
      </c>
      <c r="AX1256" s="49">
        <f t="shared" si="714"/>
        <v>0</v>
      </c>
      <c r="AY1256" s="49">
        <f t="shared" si="715"/>
        <v>2550.4548365116011</v>
      </c>
      <c r="AZ1256" s="49">
        <f t="shared" si="716"/>
        <v>0</v>
      </c>
      <c r="BA1256" s="49">
        <f t="shared" si="717"/>
        <v>0</v>
      </c>
      <c r="BB1256" s="49">
        <f t="shared" si="718"/>
        <v>0</v>
      </c>
      <c r="BC1256" s="49">
        <f t="shared" si="719"/>
        <v>0</v>
      </c>
      <c r="BD1256" s="49">
        <f t="shared" si="720"/>
        <v>0</v>
      </c>
      <c r="BE1256" s="49">
        <f t="shared" si="721"/>
        <v>6493.8977764093424</v>
      </c>
      <c r="BF1256" s="49">
        <f t="shared" si="722"/>
        <v>5187.788498874319</v>
      </c>
      <c r="BG1256" s="49">
        <f t="shared" si="723"/>
        <v>6897.7242574829734</v>
      </c>
      <c r="BH1256" s="72">
        <f t="shared" si="724"/>
        <v>21129.865369278235</v>
      </c>
      <c r="BI1256" s="49">
        <f>VLOOKUP(A1256,'1_12'!A:O,15,0)</f>
        <v>32431.32</v>
      </c>
      <c r="BJ1256" s="73">
        <f t="shared" si="725"/>
        <v>-11301.454630721764</v>
      </c>
      <c r="BK1256" s="50">
        <f t="shared" si="726"/>
        <v>7.8183078017514084E-3</v>
      </c>
    </row>
    <row r="1257" spans="1:63" x14ac:dyDescent="0.3">
      <c r="A1257" s="77" t="s">
        <v>2436</v>
      </c>
      <c r="B1257" s="77" t="s">
        <v>354</v>
      </c>
      <c r="C1257" s="77">
        <f>VLOOKUP(B1257,Площадь!D:E,2,0)</f>
        <v>110.9</v>
      </c>
      <c r="D1257" s="113"/>
      <c r="E1257">
        <v>31</v>
      </c>
      <c r="F1257">
        <v>28</v>
      </c>
      <c r="G1257">
        <v>31</v>
      </c>
      <c r="H1257">
        <v>30</v>
      </c>
      <c r="I1257">
        <v>31</v>
      </c>
      <c r="J1257">
        <v>30</v>
      </c>
      <c r="K1257">
        <v>31</v>
      </c>
      <c r="L1257">
        <v>31</v>
      </c>
      <c r="M1257">
        <v>30</v>
      </c>
      <c r="N1257">
        <v>31</v>
      </c>
      <c r="O1257">
        <v>30</v>
      </c>
      <c r="P1257">
        <v>31</v>
      </c>
      <c r="Q1257">
        <f t="shared" si="728"/>
        <v>365</v>
      </c>
      <c r="R1257" s="50">
        <f>VLOOKUP(B1257,'Общие показания'!A:H,8,0)</f>
        <v>0.61877041386596454</v>
      </c>
      <c r="S1257" s="50">
        <f>VLOOKUP(B1257,'Общие показания'!A:P,16,0)</f>
        <v>0</v>
      </c>
      <c r="T1257" s="50">
        <f t="shared" si="696"/>
        <v>0</v>
      </c>
      <c r="U1257" s="50">
        <f t="shared" si="697"/>
        <v>0</v>
      </c>
      <c r="V1257" s="50">
        <f t="shared" si="698"/>
        <v>0</v>
      </c>
      <c r="W1257" s="50">
        <f t="shared" si="699"/>
        <v>0.61877041386596454</v>
      </c>
      <c r="X1257" s="50">
        <f t="shared" si="700"/>
        <v>0</v>
      </c>
      <c r="Y1257" s="50"/>
      <c r="Z1257" s="50"/>
      <c r="AA1257" s="50"/>
      <c r="AB1257" s="50"/>
      <c r="AC1257" s="50"/>
      <c r="AD1257" s="50">
        <f t="shared" si="701"/>
        <v>0</v>
      </c>
      <c r="AE1257" s="50">
        <f t="shared" si="702"/>
        <v>0</v>
      </c>
      <c r="AF1257" s="50">
        <f t="shared" si="703"/>
        <v>0</v>
      </c>
      <c r="AG1257" s="50">
        <f t="shared" si="704"/>
        <v>0</v>
      </c>
      <c r="AI1257" s="50">
        <f t="shared" si="705"/>
        <v>0</v>
      </c>
      <c r="AJ1257" s="50">
        <f t="shared" si="706"/>
        <v>0</v>
      </c>
      <c r="AK1257" s="50">
        <f t="shared" si="707"/>
        <v>0</v>
      </c>
      <c r="AL1257" s="50">
        <f t="shared" si="708"/>
        <v>1.2558751410662745</v>
      </c>
      <c r="AR1257" s="50">
        <f t="shared" si="709"/>
        <v>1.6519314671810188</v>
      </c>
      <c r="AS1257" s="50">
        <f t="shared" si="710"/>
        <v>1.478519672253549</v>
      </c>
      <c r="AT1257" s="50">
        <f t="shared" si="711"/>
        <v>2.0303719017838779</v>
      </c>
      <c r="AV1257" s="49">
        <f t="shared" si="712"/>
        <v>0</v>
      </c>
      <c r="AW1257" s="49">
        <f t="shared" si="713"/>
        <v>0</v>
      </c>
      <c r="AX1257" s="49">
        <f t="shared" si="714"/>
        <v>0</v>
      </c>
      <c r="AY1257" s="49">
        <f t="shared" si="715"/>
        <v>5032.223541837905</v>
      </c>
      <c r="AZ1257" s="49">
        <f t="shared" si="716"/>
        <v>0</v>
      </c>
      <c r="BA1257" s="49">
        <f t="shared" si="717"/>
        <v>0</v>
      </c>
      <c r="BB1257" s="49">
        <f t="shared" si="718"/>
        <v>0</v>
      </c>
      <c r="BC1257" s="49">
        <f t="shared" si="719"/>
        <v>0</v>
      </c>
      <c r="BD1257" s="49">
        <f t="shared" si="720"/>
        <v>0</v>
      </c>
      <c r="BE1257" s="49">
        <f t="shared" si="721"/>
        <v>4434.3787532420401</v>
      </c>
      <c r="BF1257" s="49">
        <f t="shared" si="722"/>
        <v>3968.8790674105371</v>
      </c>
      <c r="BG1257" s="49">
        <f t="shared" si="723"/>
        <v>5450.2491182725707</v>
      </c>
      <c r="BH1257" s="72">
        <f t="shared" si="724"/>
        <v>18885.730480763053</v>
      </c>
      <c r="BI1257" s="49">
        <f>VLOOKUP(A1257,'1_12'!A:O,15,0)</f>
        <v>42868.17</v>
      </c>
      <c r="BJ1257" s="73">
        <f t="shared" si="725"/>
        <v>-23982.439519236945</v>
      </c>
      <c r="BK1257" s="50">
        <f t="shared" si="726"/>
        <v>5.2866460746548577E-3</v>
      </c>
    </row>
    <row r="1258" spans="1:63" x14ac:dyDescent="0.3">
      <c r="A1258" s="77" t="s">
        <v>2400</v>
      </c>
      <c r="B1258" s="77" t="s">
        <v>234</v>
      </c>
      <c r="C1258" s="77">
        <f>VLOOKUP(B1258,Площадь!D:E,2,0)</f>
        <v>78.2</v>
      </c>
      <c r="D1258" s="113"/>
      <c r="E1258">
        <v>31</v>
      </c>
      <c r="F1258">
        <v>28</v>
      </c>
      <c r="G1258">
        <v>31</v>
      </c>
      <c r="H1258">
        <v>30</v>
      </c>
      <c r="I1258">
        <v>31</v>
      </c>
      <c r="J1258">
        <v>30</v>
      </c>
      <c r="K1258">
        <v>31</v>
      </c>
      <c r="L1258">
        <v>31</v>
      </c>
      <c r="M1258">
        <v>30</v>
      </c>
      <c r="N1258">
        <v>31</v>
      </c>
      <c r="O1258">
        <v>30</v>
      </c>
      <c r="P1258">
        <v>31</v>
      </c>
      <c r="Q1258">
        <f t="shared" si="728"/>
        <v>365</v>
      </c>
      <c r="R1258" s="50">
        <f>VLOOKUP(B1258,'Общие показания'!A:H,8,0)</f>
        <v>0</v>
      </c>
      <c r="S1258" s="50">
        <f>VLOOKUP(B1258,'Общие показания'!A:P,16,0)</f>
        <v>6.4359999999999999</v>
      </c>
      <c r="T1258" s="50">
        <f t="shared" si="696"/>
        <v>0</v>
      </c>
      <c r="U1258" s="50">
        <f t="shared" si="697"/>
        <v>0</v>
      </c>
      <c r="V1258" s="50">
        <f t="shared" si="698"/>
        <v>0</v>
      </c>
      <c r="W1258" s="50">
        <f t="shared" si="699"/>
        <v>0</v>
      </c>
      <c r="X1258" s="50">
        <f t="shared" si="700"/>
        <v>0</v>
      </c>
      <c r="Y1258" s="50"/>
      <c r="Z1258" s="50"/>
      <c r="AA1258" s="50"/>
      <c r="AB1258" s="50"/>
      <c r="AC1258" s="50"/>
      <c r="AD1258" s="50">
        <f t="shared" si="701"/>
        <v>2.4946434410963887</v>
      </c>
      <c r="AE1258" s="50">
        <f t="shared" si="702"/>
        <v>1.7365519206512701</v>
      </c>
      <c r="AF1258" s="50">
        <f t="shared" si="703"/>
        <v>2.2048046382523414</v>
      </c>
      <c r="AG1258" s="50">
        <f t="shared" si="704"/>
        <v>0</v>
      </c>
      <c r="AI1258" s="50">
        <f t="shared" si="705"/>
        <v>0</v>
      </c>
      <c r="AJ1258" s="50">
        <f t="shared" si="706"/>
        <v>0</v>
      </c>
      <c r="AK1258" s="50">
        <f t="shared" si="707"/>
        <v>0</v>
      </c>
      <c r="AL1258" s="50">
        <f t="shared" si="708"/>
        <v>0.88556750253726479</v>
      </c>
      <c r="AR1258" s="50">
        <f t="shared" si="709"/>
        <v>1.1648425674802134</v>
      </c>
      <c r="AS1258" s="50">
        <f t="shared" si="710"/>
        <v>1.0425630150606628</v>
      </c>
      <c r="AT1258" s="50">
        <f t="shared" si="711"/>
        <v>1.4316959668124369</v>
      </c>
      <c r="AV1258" s="49">
        <f t="shared" si="712"/>
        <v>0</v>
      </c>
      <c r="AW1258" s="49">
        <f t="shared" si="713"/>
        <v>0</v>
      </c>
      <c r="AX1258" s="49">
        <f t="shared" si="714"/>
        <v>0</v>
      </c>
      <c r="AY1258" s="49">
        <f t="shared" si="715"/>
        <v>2377.1819811109322</v>
      </c>
      <c r="AZ1258" s="49">
        <f t="shared" si="716"/>
        <v>0</v>
      </c>
      <c r="BA1258" s="49">
        <f t="shared" si="717"/>
        <v>0</v>
      </c>
      <c r="BB1258" s="49">
        <f t="shared" si="718"/>
        <v>0</v>
      </c>
      <c r="BC1258" s="49">
        <f t="shared" si="719"/>
        <v>0</v>
      </c>
      <c r="BD1258" s="49">
        <f t="shared" si="720"/>
        <v>0</v>
      </c>
      <c r="BE1258" s="49">
        <f t="shared" si="721"/>
        <v>9823.377861982688</v>
      </c>
      <c r="BF1258" s="49">
        <f t="shared" si="722"/>
        <v>7460.1449688276844</v>
      </c>
      <c r="BG1258" s="49">
        <f t="shared" si="723"/>
        <v>9761.6767642116902</v>
      </c>
      <c r="BH1258" s="72">
        <f t="shared" si="724"/>
        <v>29422.381576132997</v>
      </c>
      <c r="BI1258" s="49">
        <f>VLOOKUP(A1258,'1_12'!A:O,15,0)</f>
        <v>30228.029999999992</v>
      </c>
      <c r="BJ1258" s="73">
        <f t="shared" si="725"/>
        <v>-805.64842386699456</v>
      </c>
      <c r="BK1258" s="50">
        <f t="shared" si="726"/>
        <v>1.1680167361349721E-2</v>
      </c>
    </row>
    <row r="1259" spans="1:63" x14ac:dyDescent="0.3">
      <c r="A1259" s="77" t="s">
        <v>2342</v>
      </c>
      <c r="B1259" s="77" t="s">
        <v>343</v>
      </c>
      <c r="C1259" s="77">
        <f>VLOOKUP(B1259,Площадь!D:E,2,0)</f>
        <v>78.8</v>
      </c>
      <c r="D1259" s="113"/>
      <c r="E1259">
        <v>31</v>
      </c>
      <c r="F1259">
        <v>28</v>
      </c>
      <c r="G1259">
        <v>31</v>
      </c>
      <c r="H1259">
        <v>30</v>
      </c>
      <c r="I1259">
        <v>31</v>
      </c>
      <c r="J1259">
        <v>30</v>
      </c>
      <c r="K1259">
        <v>31</v>
      </c>
      <c r="L1259">
        <v>31</v>
      </c>
      <c r="M1259">
        <v>30</v>
      </c>
      <c r="N1259">
        <v>31</v>
      </c>
      <c r="O1259">
        <v>30</v>
      </c>
      <c r="P1259">
        <v>31</v>
      </c>
      <c r="Q1259">
        <f t="shared" si="728"/>
        <v>365</v>
      </c>
      <c r="R1259" s="50">
        <f>VLOOKUP(B1259,'Общие показания'!A:H,8,0)</f>
        <v>0.43966734547013525</v>
      </c>
      <c r="S1259" s="50">
        <f>VLOOKUP(B1259,'Общие показания'!A:P,16,0)</f>
        <v>0</v>
      </c>
      <c r="T1259" s="50">
        <f t="shared" si="696"/>
        <v>0</v>
      </c>
      <c r="U1259" s="50">
        <f t="shared" si="697"/>
        <v>0</v>
      </c>
      <c r="V1259" s="50">
        <f t="shared" si="698"/>
        <v>0</v>
      </c>
      <c r="W1259" s="50">
        <f t="shared" si="699"/>
        <v>0.43966734547013525</v>
      </c>
      <c r="X1259" s="50">
        <f t="shared" si="700"/>
        <v>0</v>
      </c>
      <c r="Y1259" s="50"/>
      <c r="Z1259" s="50"/>
      <c r="AA1259" s="50"/>
      <c r="AB1259" s="50"/>
      <c r="AC1259" s="50"/>
      <c r="AD1259" s="50">
        <f t="shared" si="701"/>
        <v>0</v>
      </c>
      <c r="AE1259" s="50">
        <f t="shared" si="702"/>
        <v>0</v>
      </c>
      <c r="AF1259" s="50">
        <f t="shared" si="703"/>
        <v>0</v>
      </c>
      <c r="AG1259" s="50">
        <f t="shared" si="704"/>
        <v>0</v>
      </c>
      <c r="AI1259" s="50">
        <f t="shared" si="705"/>
        <v>0</v>
      </c>
      <c r="AJ1259" s="50">
        <f t="shared" si="706"/>
        <v>0</v>
      </c>
      <c r="AK1259" s="50">
        <f t="shared" si="707"/>
        <v>0</v>
      </c>
      <c r="AL1259" s="50">
        <f t="shared" si="708"/>
        <v>0.89236213810660436</v>
      </c>
      <c r="AR1259" s="50">
        <f t="shared" si="709"/>
        <v>1.1737799784838978</v>
      </c>
      <c r="AS1259" s="50">
        <f t="shared" si="710"/>
        <v>1.0505622197797984</v>
      </c>
      <c r="AT1259" s="50">
        <f t="shared" si="711"/>
        <v>1.4426808463531973</v>
      </c>
      <c r="AV1259" s="49">
        <f t="shared" si="712"/>
        <v>0</v>
      </c>
      <c r="AW1259" s="49">
        <f t="shared" si="713"/>
        <v>0</v>
      </c>
      <c r="AX1259" s="49">
        <f t="shared" si="714"/>
        <v>0</v>
      </c>
      <c r="AY1259" s="49">
        <f t="shared" si="715"/>
        <v>3575.646664534057</v>
      </c>
      <c r="AZ1259" s="49">
        <f t="shared" si="716"/>
        <v>0</v>
      </c>
      <c r="BA1259" s="49">
        <f t="shared" si="717"/>
        <v>0</v>
      </c>
      <c r="BB1259" s="49">
        <f t="shared" si="718"/>
        <v>0</v>
      </c>
      <c r="BC1259" s="49">
        <f t="shared" si="719"/>
        <v>0</v>
      </c>
      <c r="BD1259" s="49">
        <f t="shared" si="720"/>
        <v>0</v>
      </c>
      <c r="BE1259" s="49">
        <f t="shared" si="721"/>
        <v>3150.8480230430359</v>
      </c>
      <c r="BF1259" s="49">
        <f t="shared" si="722"/>
        <v>2820.0872002880997</v>
      </c>
      <c r="BG1259" s="49">
        <f t="shared" si="723"/>
        <v>3872.674756716669</v>
      </c>
      <c r="BH1259" s="72">
        <f t="shared" si="724"/>
        <v>13419.256644581861</v>
      </c>
      <c r="BI1259" s="49">
        <f>VLOOKUP(A1259,'1_12'!A:O,15,0)</f>
        <v>30459.959999999995</v>
      </c>
      <c r="BJ1259" s="73">
        <f t="shared" si="725"/>
        <v>-17040.703355418133</v>
      </c>
      <c r="BK1259" s="50">
        <f t="shared" si="726"/>
        <v>5.2866460746548586E-3</v>
      </c>
    </row>
    <row r="1260" spans="1:63" x14ac:dyDescent="0.3">
      <c r="A1260" s="77" t="s">
        <v>2413</v>
      </c>
      <c r="B1260" s="77" t="s">
        <v>232</v>
      </c>
      <c r="C1260" s="77">
        <f>VLOOKUP(B1260,Площадь!D:E,2,0)</f>
        <v>118.4</v>
      </c>
      <c r="D1260" s="113"/>
      <c r="E1260">
        <v>31</v>
      </c>
      <c r="F1260">
        <v>28</v>
      </c>
      <c r="G1260">
        <v>31</v>
      </c>
      <c r="H1260">
        <v>30</v>
      </c>
      <c r="I1260">
        <v>31</v>
      </c>
      <c r="J1260">
        <v>30</v>
      </c>
      <c r="K1260">
        <v>31</v>
      </c>
      <c r="L1260">
        <v>31</v>
      </c>
      <c r="M1260">
        <v>30</v>
      </c>
      <c r="N1260">
        <v>31</v>
      </c>
      <c r="O1260">
        <v>30</v>
      </c>
      <c r="P1260">
        <v>31</v>
      </c>
      <c r="Q1260">
        <f t="shared" si="728"/>
        <v>365</v>
      </c>
      <c r="R1260" s="50">
        <f>VLOOKUP(B1260,'Общие показания'!A:H,8,0)</f>
        <v>0</v>
      </c>
      <c r="S1260" s="50">
        <f>VLOOKUP(B1260,'Общие показания'!A:P,16,0)</f>
        <v>0.41000000000000014</v>
      </c>
      <c r="T1260" s="50">
        <f t="shared" si="696"/>
        <v>0</v>
      </c>
      <c r="U1260" s="50">
        <f t="shared" si="697"/>
        <v>0</v>
      </c>
      <c r="V1260" s="50">
        <f t="shared" si="698"/>
        <v>0</v>
      </c>
      <c r="W1260" s="50">
        <f t="shared" si="699"/>
        <v>0</v>
      </c>
      <c r="X1260" s="50">
        <f t="shared" si="700"/>
        <v>0</v>
      </c>
      <c r="Y1260" s="50"/>
      <c r="Z1260" s="50"/>
      <c r="AA1260" s="50"/>
      <c r="AB1260" s="50"/>
      <c r="AC1260" s="50"/>
      <c r="AD1260" s="50">
        <f t="shared" si="701"/>
        <v>0.15891917508538217</v>
      </c>
      <c r="AE1260" s="50">
        <f t="shared" si="702"/>
        <v>0.11062558848151352</v>
      </c>
      <c r="AF1260" s="50">
        <f t="shared" si="703"/>
        <v>0.14045523643310448</v>
      </c>
      <c r="AG1260" s="50">
        <f t="shared" si="704"/>
        <v>0</v>
      </c>
      <c r="AI1260" s="50">
        <f t="shared" si="705"/>
        <v>0</v>
      </c>
      <c r="AJ1260" s="50">
        <f t="shared" si="706"/>
        <v>0</v>
      </c>
      <c r="AK1260" s="50">
        <f t="shared" si="707"/>
        <v>0</v>
      </c>
      <c r="AL1260" s="50">
        <f t="shared" si="708"/>
        <v>1.3408080856830198</v>
      </c>
      <c r="AR1260" s="50">
        <f t="shared" si="709"/>
        <v>1.763649104727075</v>
      </c>
      <c r="AS1260" s="50">
        <f t="shared" si="710"/>
        <v>1.578509731242743</v>
      </c>
      <c r="AT1260" s="50">
        <f t="shared" si="711"/>
        <v>2.1676828960433827</v>
      </c>
      <c r="AV1260" s="49">
        <f t="shared" si="712"/>
        <v>0</v>
      </c>
      <c r="AW1260" s="49">
        <f t="shared" si="713"/>
        <v>0</v>
      </c>
      <c r="AX1260" s="49">
        <f t="shared" si="714"/>
        <v>0</v>
      </c>
      <c r="AY1260" s="49">
        <f t="shared" si="715"/>
        <v>3599.2115928840713</v>
      </c>
      <c r="AZ1260" s="49">
        <f t="shared" si="716"/>
        <v>0</v>
      </c>
      <c r="BA1260" s="49">
        <f t="shared" si="717"/>
        <v>0</v>
      </c>
      <c r="BB1260" s="49">
        <f t="shared" si="718"/>
        <v>0</v>
      </c>
      <c r="BC1260" s="49">
        <f t="shared" si="719"/>
        <v>0</v>
      </c>
      <c r="BD1260" s="49">
        <f t="shared" si="720"/>
        <v>0</v>
      </c>
      <c r="BE1260" s="49">
        <f t="shared" si="721"/>
        <v>5160.8653875973678</v>
      </c>
      <c r="BF1260" s="49">
        <f t="shared" si="722"/>
        <v>4534.2472868550049</v>
      </c>
      <c r="BG1260" s="49">
        <f t="shared" si="723"/>
        <v>6195.8736772945831</v>
      </c>
      <c r="BH1260" s="72">
        <f t="shared" si="724"/>
        <v>19490.197944631029</v>
      </c>
      <c r="BI1260" s="49">
        <f>VLOOKUP(A1260,'1_12'!A:O,15,0)</f>
        <v>45767.25</v>
      </c>
      <c r="BJ1260" s="73">
        <f t="shared" si="725"/>
        <v>-26277.052055368971</v>
      </c>
      <c r="BK1260" s="50">
        <f t="shared" si="726"/>
        <v>5.1102546577253809E-3</v>
      </c>
    </row>
    <row r="1261" spans="1:63" x14ac:dyDescent="0.3">
      <c r="A1261" s="77" t="s">
        <v>2366</v>
      </c>
      <c r="B1261" s="77" t="s">
        <v>213</v>
      </c>
      <c r="C1261" s="77">
        <f>VLOOKUP(B1261,Площадь!D:E,2,0)</f>
        <v>33.700000000000003</v>
      </c>
      <c r="D1261" s="113"/>
      <c r="E1261">
        <v>31</v>
      </c>
      <c r="F1261">
        <v>28</v>
      </c>
      <c r="G1261">
        <v>31</v>
      </c>
      <c r="H1261">
        <v>30</v>
      </c>
      <c r="I1261">
        <v>31</v>
      </c>
      <c r="J1261">
        <v>30</v>
      </c>
      <c r="K1261">
        <v>31</v>
      </c>
      <c r="L1261">
        <v>31</v>
      </c>
      <c r="M1261">
        <v>30</v>
      </c>
      <c r="N1261">
        <v>31</v>
      </c>
      <c r="O1261">
        <v>30</v>
      </c>
      <c r="P1261">
        <v>31</v>
      </c>
      <c r="Q1261">
        <f t="shared" si="728"/>
        <v>365</v>
      </c>
      <c r="R1261" s="50">
        <f>VLOOKUP(B1261,'Общие показания'!A:H,8,0)</f>
        <v>0</v>
      </c>
      <c r="S1261" s="50">
        <f>VLOOKUP(B1261,'Общие показания'!A:P,16,0)</f>
        <v>1.0840000000000001</v>
      </c>
      <c r="T1261" s="50">
        <f t="shared" si="696"/>
        <v>0</v>
      </c>
      <c r="U1261" s="50">
        <f t="shared" si="697"/>
        <v>0</v>
      </c>
      <c r="V1261" s="50">
        <f t="shared" si="698"/>
        <v>0</v>
      </c>
      <c r="W1261" s="50">
        <f t="shared" si="699"/>
        <v>0</v>
      </c>
      <c r="X1261" s="50">
        <f t="shared" si="700"/>
        <v>0</v>
      </c>
      <c r="Y1261" s="50"/>
      <c r="Z1261" s="50"/>
      <c r="AA1261" s="50"/>
      <c r="AB1261" s="50"/>
      <c r="AC1261" s="50"/>
      <c r="AD1261" s="50">
        <f t="shared" si="701"/>
        <v>0.42016679461598594</v>
      </c>
      <c r="AE1261" s="50">
        <f t="shared" si="702"/>
        <v>0.29248326320478202</v>
      </c>
      <c r="AF1261" s="50">
        <f t="shared" si="703"/>
        <v>0.37134994217923217</v>
      </c>
      <c r="AG1261" s="50">
        <f t="shared" si="704"/>
        <v>0</v>
      </c>
      <c r="AI1261" s="50">
        <f t="shared" si="705"/>
        <v>0</v>
      </c>
      <c r="AJ1261" s="50">
        <f t="shared" si="706"/>
        <v>0</v>
      </c>
      <c r="AK1261" s="50">
        <f t="shared" si="707"/>
        <v>0</v>
      </c>
      <c r="AL1261" s="50">
        <f t="shared" si="708"/>
        <v>0.38163203114457578</v>
      </c>
      <c r="AR1261" s="50">
        <f t="shared" si="709"/>
        <v>0.50198458470694629</v>
      </c>
      <c r="AS1261" s="50">
        <f t="shared" si="710"/>
        <v>0.44928866505811182</v>
      </c>
      <c r="AT1261" s="50">
        <f t="shared" si="711"/>
        <v>0.61698406753937507</v>
      </c>
      <c r="AV1261" s="49">
        <f t="shared" si="712"/>
        <v>0</v>
      </c>
      <c r="AW1261" s="49">
        <f t="shared" si="713"/>
        <v>0</v>
      </c>
      <c r="AX1261" s="49">
        <f t="shared" si="714"/>
        <v>0</v>
      </c>
      <c r="AY1261" s="49">
        <f t="shared" si="715"/>
        <v>1024.4377591232535</v>
      </c>
      <c r="AZ1261" s="49">
        <f t="shared" si="716"/>
        <v>0</v>
      </c>
      <c r="BA1261" s="49">
        <f t="shared" si="717"/>
        <v>0</v>
      </c>
      <c r="BB1261" s="49">
        <f t="shared" si="718"/>
        <v>0</v>
      </c>
      <c r="BC1261" s="49">
        <f t="shared" si="719"/>
        <v>0</v>
      </c>
      <c r="BD1261" s="49">
        <f t="shared" si="720"/>
        <v>0</v>
      </c>
      <c r="BE1261" s="49">
        <f t="shared" si="721"/>
        <v>2475.3862765993063</v>
      </c>
      <c r="BF1261" s="49">
        <f t="shared" si="722"/>
        <v>1991.1828933517818</v>
      </c>
      <c r="BG1261" s="49">
        <f t="shared" si="723"/>
        <v>2653.044282328241</v>
      </c>
      <c r="BH1261" s="72">
        <f t="shared" si="724"/>
        <v>8144.0512114025823</v>
      </c>
      <c r="BI1261" s="49">
        <f>VLOOKUP(A1261,'1_12'!A:O,15,0)</f>
        <v>13026.69</v>
      </c>
      <c r="BJ1261" s="73">
        <f t="shared" si="725"/>
        <v>-4882.6387885974182</v>
      </c>
      <c r="BK1261" s="50">
        <f t="shared" si="726"/>
        <v>7.5021991801409709E-3</v>
      </c>
    </row>
    <row r="1262" spans="1:63" x14ac:dyDescent="0.3">
      <c r="A1262" s="77" t="s">
        <v>2389</v>
      </c>
      <c r="B1262" s="77" t="s">
        <v>342</v>
      </c>
      <c r="C1262" s="77">
        <f>VLOOKUP(B1262,Площадь!D:E,2,0)</f>
        <v>62.4</v>
      </c>
      <c r="D1262" s="113"/>
      <c r="E1262">
        <v>31</v>
      </c>
      <c r="F1262">
        <v>28</v>
      </c>
      <c r="G1262">
        <v>31</v>
      </c>
      <c r="H1262">
        <v>30</v>
      </c>
      <c r="I1262">
        <v>31</v>
      </c>
      <c r="J1262">
        <v>30</v>
      </c>
      <c r="K1262">
        <v>31</v>
      </c>
      <c r="L1262">
        <v>24</v>
      </c>
      <c r="Q1262">
        <f t="shared" si="728"/>
        <v>236</v>
      </c>
      <c r="R1262" s="50">
        <f>VLOOKUP(B1262,'Общие показания'!A:H,8,0)</f>
        <v>0.34816297407787361</v>
      </c>
      <c r="S1262" s="50"/>
      <c r="T1262" s="50">
        <f t="shared" si="696"/>
        <v>0</v>
      </c>
      <c r="U1262" s="50">
        <f t="shared" si="697"/>
        <v>0</v>
      </c>
      <c r="V1262" s="50">
        <f t="shared" si="698"/>
        <v>0</v>
      </c>
      <c r="W1262" s="50">
        <f t="shared" si="699"/>
        <v>0.34816297407787361</v>
      </c>
      <c r="X1262" s="50">
        <f t="shared" si="700"/>
        <v>0</v>
      </c>
      <c r="Y1262" s="50"/>
      <c r="Z1262" s="50"/>
      <c r="AA1262" s="50"/>
      <c r="AB1262" s="50"/>
      <c r="AC1262" s="50"/>
      <c r="AD1262" s="50">
        <f t="shared" si="701"/>
        <v>0</v>
      </c>
      <c r="AE1262" s="50">
        <f t="shared" si="702"/>
        <v>0</v>
      </c>
      <c r="AF1262" s="50">
        <f t="shared" si="703"/>
        <v>0</v>
      </c>
      <c r="AG1262" s="50">
        <f t="shared" si="704"/>
        <v>0</v>
      </c>
      <c r="AI1262" s="50">
        <f t="shared" si="705"/>
        <v>0</v>
      </c>
      <c r="AJ1262" s="50">
        <f t="shared" si="706"/>
        <v>0</v>
      </c>
      <c r="AK1262" s="50">
        <f t="shared" si="707"/>
        <v>0</v>
      </c>
      <c r="AL1262" s="50">
        <f t="shared" si="708"/>
        <v>0.70664209921132115</v>
      </c>
      <c r="AR1262" s="50">
        <f t="shared" si="709"/>
        <v>0</v>
      </c>
      <c r="AS1262" s="50">
        <f t="shared" si="710"/>
        <v>0</v>
      </c>
      <c r="AT1262" s="50">
        <f t="shared" si="711"/>
        <v>0</v>
      </c>
      <c r="AV1262" s="49">
        <f t="shared" si="712"/>
        <v>0</v>
      </c>
      <c r="AW1262" s="49">
        <f t="shared" si="713"/>
        <v>0</v>
      </c>
      <c r="AX1262" s="49">
        <f t="shared" si="714"/>
        <v>0</v>
      </c>
      <c r="AY1262" s="49">
        <f t="shared" si="715"/>
        <v>2831.4765465345827</v>
      </c>
      <c r="AZ1262" s="49">
        <f t="shared" si="716"/>
        <v>0</v>
      </c>
      <c r="BA1262" s="49">
        <f t="shared" si="717"/>
        <v>0</v>
      </c>
      <c r="BB1262" s="49">
        <f t="shared" si="718"/>
        <v>0</v>
      </c>
      <c r="BC1262" s="49">
        <f t="shared" si="719"/>
        <v>0</v>
      </c>
      <c r="BD1262" s="49">
        <f t="shared" si="720"/>
        <v>0</v>
      </c>
      <c r="BE1262" s="49">
        <f t="shared" si="721"/>
        <v>0</v>
      </c>
      <c r="BF1262" s="49">
        <f t="shared" si="722"/>
        <v>0</v>
      </c>
      <c r="BG1262" s="49">
        <f t="shared" si="723"/>
        <v>0</v>
      </c>
      <c r="BH1262" s="72">
        <f t="shared" si="724"/>
        <v>2831.4765465345827</v>
      </c>
      <c r="BI1262" s="49">
        <f>VLOOKUP(A1262,'1_12'!A:O,15,0)</f>
        <v>12795.17</v>
      </c>
      <c r="BJ1262" s="73">
        <f t="shared" si="725"/>
        <v>-9963.6934534654174</v>
      </c>
      <c r="BK1262" s="50">
        <f t="shared" si="726"/>
        <v>1.4086606213798006E-3</v>
      </c>
    </row>
    <row r="1263" spans="1:63" x14ac:dyDescent="0.3">
      <c r="A1263" s="77" t="s">
        <v>2877</v>
      </c>
      <c r="B1263" s="77" t="s">
        <v>342</v>
      </c>
      <c r="C1263" s="77">
        <f>VLOOKUP(B1263,Площадь!D:E,2,0)</f>
        <v>62.4</v>
      </c>
      <c r="D1263" s="113">
        <v>45163</v>
      </c>
      <c r="L1263">
        <f>31-L1262</f>
        <v>7</v>
      </c>
      <c r="M1263">
        <v>30</v>
      </c>
      <c r="N1263">
        <v>31</v>
      </c>
      <c r="O1263">
        <v>30</v>
      </c>
      <c r="P1263">
        <v>31</v>
      </c>
      <c r="Q1263">
        <f t="shared" si="728"/>
        <v>129</v>
      </c>
      <c r="R1263" s="50"/>
      <c r="S1263" s="50">
        <f>VLOOKUP(B1263,'Общие показания'!A:P,16,0)</f>
        <v>8.7837025922127054E-2</v>
      </c>
      <c r="T1263" s="50">
        <f t="shared" si="696"/>
        <v>0</v>
      </c>
      <c r="U1263" s="50">
        <f t="shared" si="697"/>
        <v>0</v>
      </c>
      <c r="V1263" s="50">
        <f t="shared" si="698"/>
        <v>0</v>
      </c>
      <c r="W1263" s="50">
        <f t="shared" si="699"/>
        <v>0</v>
      </c>
      <c r="X1263" s="50">
        <f t="shared" si="700"/>
        <v>0</v>
      </c>
      <c r="Y1263" s="50"/>
      <c r="Z1263" s="50"/>
      <c r="AA1263" s="50"/>
      <c r="AB1263" s="50"/>
      <c r="AC1263" s="50"/>
      <c r="AD1263" s="50">
        <f t="shared" si="701"/>
        <v>3.40463114670677E-2</v>
      </c>
      <c r="AE1263" s="50">
        <f t="shared" si="702"/>
        <v>2.3700055324637221E-2</v>
      </c>
      <c r="AF1263" s="50">
        <f t="shared" si="703"/>
        <v>3.0090659130422141E-2</v>
      </c>
      <c r="AG1263" s="50">
        <f t="shared" si="704"/>
        <v>0</v>
      </c>
      <c r="AI1263" s="50">
        <f t="shared" si="705"/>
        <v>0</v>
      </c>
      <c r="AJ1263" s="50">
        <f t="shared" si="706"/>
        <v>0</v>
      </c>
      <c r="AK1263" s="50">
        <f t="shared" si="707"/>
        <v>0</v>
      </c>
      <c r="AL1263" s="50">
        <f t="shared" si="708"/>
        <v>0</v>
      </c>
      <c r="AR1263" s="50">
        <f t="shared" si="709"/>
        <v>0.92949074438318824</v>
      </c>
      <c r="AS1263" s="50">
        <f t="shared" si="710"/>
        <v>0.83191729079009413</v>
      </c>
      <c r="AT1263" s="50">
        <f t="shared" si="711"/>
        <v>1.1424274722390801</v>
      </c>
      <c r="AV1263" s="49">
        <f t="shared" si="712"/>
        <v>0</v>
      </c>
      <c r="AW1263" s="49">
        <f t="shared" si="713"/>
        <v>0</v>
      </c>
      <c r="AX1263" s="49">
        <f t="shared" si="714"/>
        <v>0</v>
      </c>
      <c r="AY1263" s="49">
        <f t="shared" si="715"/>
        <v>0</v>
      </c>
      <c r="AZ1263" s="49">
        <f t="shared" si="716"/>
        <v>0</v>
      </c>
      <c r="BA1263" s="49">
        <f t="shared" si="717"/>
        <v>0</v>
      </c>
      <c r="BB1263" s="49">
        <f t="shared" si="718"/>
        <v>0</v>
      </c>
      <c r="BC1263" s="49">
        <f t="shared" si="719"/>
        <v>0</v>
      </c>
      <c r="BD1263" s="49">
        <f t="shared" si="720"/>
        <v>0</v>
      </c>
      <c r="BE1263" s="49">
        <f t="shared" si="721"/>
        <v>2586.4803312421932</v>
      </c>
      <c r="BF1263" s="49">
        <f t="shared" si="722"/>
        <v>2296.7849792165403</v>
      </c>
      <c r="BG1263" s="49">
        <f t="shared" si="723"/>
        <v>3147.4607711230374</v>
      </c>
      <c r="BH1263" s="72">
        <f t="shared" si="724"/>
        <v>8030.7260815817708</v>
      </c>
      <c r="BI1263" s="49">
        <f>VLOOKUP(A1263,'1_12'!A:O,15,0)</f>
        <v>11325.46</v>
      </c>
      <c r="BJ1263" s="73">
        <f t="shared" si="725"/>
        <v>-3294.7339184182283</v>
      </c>
      <c r="BK1263" s="50">
        <f t="shared" si="726"/>
        <v>3.9952891737907188E-3</v>
      </c>
    </row>
    <row r="1264" spans="1:63" x14ac:dyDescent="0.3">
      <c r="A1264" s="77" t="s">
        <v>2370</v>
      </c>
      <c r="B1264" s="77" t="s">
        <v>340</v>
      </c>
      <c r="C1264" s="77">
        <f>VLOOKUP(B1264,Площадь!D:E,2,0)</f>
        <v>40.799999999999997</v>
      </c>
      <c r="D1264" s="113"/>
      <c r="E1264">
        <v>31</v>
      </c>
      <c r="F1264">
        <v>28</v>
      </c>
      <c r="G1264">
        <v>31</v>
      </c>
      <c r="H1264">
        <v>30</v>
      </c>
      <c r="I1264">
        <v>31</v>
      </c>
      <c r="J1264">
        <v>30</v>
      </c>
      <c r="K1264">
        <v>31</v>
      </c>
      <c r="L1264">
        <v>31</v>
      </c>
      <c r="M1264">
        <v>30</v>
      </c>
      <c r="N1264">
        <v>31</v>
      </c>
      <c r="O1264">
        <v>30</v>
      </c>
      <c r="P1264">
        <v>31</v>
      </c>
      <c r="Q1264">
        <f>SUM(E1264:P1264)</f>
        <v>365</v>
      </c>
      <c r="R1264" s="50">
        <f>VLOOKUP(B1264,'Общие показания'!A:H,8,0)</f>
        <v>0.2276450215124558</v>
      </c>
      <c r="S1264" s="50">
        <f>VLOOKUP(B1264,'Общие показания'!A:P,16,0)</f>
        <v>2.9233549784875441</v>
      </c>
      <c r="T1264" s="50">
        <f t="shared" si="696"/>
        <v>0</v>
      </c>
      <c r="U1264" s="50">
        <f t="shared" si="697"/>
        <v>0</v>
      </c>
      <c r="V1264" s="50">
        <f t="shared" si="698"/>
        <v>0</v>
      </c>
      <c r="W1264" s="50">
        <f t="shared" si="699"/>
        <v>0.2276450215124558</v>
      </c>
      <c r="X1264" s="50">
        <f t="shared" si="700"/>
        <v>0</v>
      </c>
      <c r="Y1264" s="50"/>
      <c r="Z1264" s="50"/>
      <c r="AA1264" s="50"/>
      <c r="AB1264" s="50"/>
      <c r="AC1264" s="50"/>
      <c r="AD1264" s="50">
        <f t="shared" si="701"/>
        <v>1.1331150284463061</v>
      </c>
      <c r="AE1264" s="50">
        <f t="shared" si="702"/>
        <v>0.78877528008669939</v>
      </c>
      <c r="AF1264" s="50">
        <f t="shared" si="703"/>
        <v>1.0014646699545386</v>
      </c>
      <c r="AG1264" s="50">
        <f t="shared" si="704"/>
        <v>0</v>
      </c>
      <c r="AI1264" s="50">
        <f t="shared" si="705"/>
        <v>0</v>
      </c>
      <c r="AJ1264" s="50">
        <f t="shared" si="706"/>
        <v>0</v>
      </c>
      <c r="AK1264" s="50">
        <f t="shared" si="707"/>
        <v>0</v>
      </c>
      <c r="AL1264" s="50">
        <f t="shared" si="708"/>
        <v>0.46203521871509462</v>
      </c>
      <c r="AR1264" s="50">
        <f t="shared" si="709"/>
        <v>0.60774394825054612</v>
      </c>
      <c r="AS1264" s="50">
        <f t="shared" si="710"/>
        <v>0.54394592090121541</v>
      </c>
      <c r="AT1264" s="50">
        <f t="shared" si="711"/>
        <v>0.7469718087717061</v>
      </c>
      <c r="AV1264" s="49">
        <f t="shared" si="712"/>
        <v>0</v>
      </c>
      <c r="AW1264" s="49">
        <f t="shared" si="713"/>
        <v>0</v>
      </c>
      <c r="AX1264" s="49">
        <f t="shared" si="714"/>
        <v>0</v>
      </c>
      <c r="AY1264" s="49">
        <f t="shared" si="715"/>
        <v>1851.3500496572271</v>
      </c>
      <c r="AZ1264" s="49">
        <f t="shared" si="716"/>
        <v>0</v>
      </c>
      <c r="BA1264" s="49">
        <f t="shared" si="717"/>
        <v>0</v>
      </c>
      <c r="BB1264" s="49">
        <f t="shared" si="718"/>
        <v>0</v>
      </c>
      <c r="BC1264" s="49">
        <f t="shared" si="719"/>
        <v>0</v>
      </c>
      <c r="BD1264" s="49">
        <f t="shared" si="720"/>
        <v>0</v>
      </c>
      <c r="BE1264" s="49">
        <f t="shared" si="721"/>
        <v>4673.0922026859616</v>
      </c>
      <c r="BF1264" s="49">
        <f t="shared" si="722"/>
        <v>3577.503483083919</v>
      </c>
      <c r="BG1264" s="49">
        <f t="shared" si="723"/>
        <v>4693.432946033583</v>
      </c>
      <c r="BH1264" s="72">
        <f t="shared" si="724"/>
        <v>14795.37868146069</v>
      </c>
      <c r="BI1264" s="49">
        <f>VLOOKUP(A1264,'1_12'!A:O,15,0)</f>
        <v>15771.150000000001</v>
      </c>
      <c r="BJ1264" s="73">
        <f t="shared" si="725"/>
        <v>-975.77131853931132</v>
      </c>
      <c r="BK1264" s="50">
        <f t="shared" si="726"/>
        <v>1.1257550850977455E-2</v>
      </c>
    </row>
    <row r="1265" spans="1:63" x14ac:dyDescent="0.3">
      <c r="A1265" s="77" t="s">
        <v>2397</v>
      </c>
      <c r="B1265" s="77" t="s">
        <v>365</v>
      </c>
      <c r="C1265" s="77">
        <f>VLOOKUP(B1265,Площадь!D:E,2,0)</f>
        <v>33.299999999999997</v>
      </c>
      <c r="D1265" s="113"/>
      <c r="E1265">
        <v>31</v>
      </c>
      <c r="F1265">
        <v>28</v>
      </c>
      <c r="G1265">
        <v>31</v>
      </c>
      <c r="H1265">
        <v>30</v>
      </c>
      <c r="I1265">
        <v>31</v>
      </c>
      <c r="J1265">
        <v>30</v>
      </c>
      <c r="K1265">
        <v>31</v>
      </c>
      <c r="L1265">
        <v>31</v>
      </c>
      <c r="M1265">
        <v>0</v>
      </c>
      <c r="Q1265">
        <f t="shared" ref="Q1265:Q1266" si="729">SUM(E1265:P1265)</f>
        <v>243</v>
      </c>
      <c r="R1265" s="50">
        <f>VLOOKUP(B1265,'Общие показания'!A:H,8,0)</f>
        <v>0</v>
      </c>
      <c r="S1265" s="50"/>
      <c r="T1265" s="50">
        <f t="shared" si="696"/>
        <v>0</v>
      </c>
      <c r="U1265" s="50">
        <f t="shared" si="697"/>
        <v>0</v>
      </c>
      <c r="V1265" s="50">
        <f t="shared" si="698"/>
        <v>0</v>
      </c>
      <c r="W1265" s="50">
        <f t="shared" si="699"/>
        <v>0</v>
      </c>
      <c r="X1265" s="50">
        <f t="shared" si="700"/>
        <v>0</v>
      </c>
      <c r="Y1265" s="50"/>
      <c r="Z1265" s="50"/>
      <c r="AA1265" s="50"/>
      <c r="AB1265" s="50"/>
      <c r="AC1265" s="50"/>
      <c r="AD1265" s="50">
        <f t="shared" si="701"/>
        <v>0</v>
      </c>
      <c r="AE1265" s="50">
        <f t="shared" si="702"/>
        <v>0</v>
      </c>
      <c r="AF1265" s="50">
        <f t="shared" si="703"/>
        <v>0</v>
      </c>
      <c r="AG1265" s="50">
        <f t="shared" si="704"/>
        <v>0</v>
      </c>
      <c r="AI1265" s="50">
        <f t="shared" si="705"/>
        <v>0</v>
      </c>
      <c r="AJ1265" s="50">
        <f t="shared" si="706"/>
        <v>0</v>
      </c>
      <c r="AK1265" s="50">
        <f t="shared" si="707"/>
        <v>0</v>
      </c>
      <c r="AL1265" s="50">
        <f t="shared" si="708"/>
        <v>0.37710227409834929</v>
      </c>
      <c r="AR1265" s="50">
        <f t="shared" si="709"/>
        <v>0</v>
      </c>
      <c r="AS1265" s="50">
        <f t="shared" si="710"/>
        <v>0</v>
      </c>
      <c r="AT1265" s="50">
        <f t="shared" si="711"/>
        <v>0</v>
      </c>
      <c r="AV1265" s="49">
        <f t="shared" si="712"/>
        <v>0</v>
      </c>
      <c r="AW1265" s="49">
        <f t="shared" si="713"/>
        <v>0</v>
      </c>
      <c r="AX1265" s="49">
        <f t="shared" si="714"/>
        <v>0</v>
      </c>
      <c r="AY1265" s="49">
        <f t="shared" si="715"/>
        <v>1012.278260498645</v>
      </c>
      <c r="AZ1265" s="49">
        <f t="shared" si="716"/>
        <v>0</v>
      </c>
      <c r="BA1265" s="49">
        <f t="shared" si="717"/>
        <v>0</v>
      </c>
      <c r="BB1265" s="49">
        <f t="shared" si="718"/>
        <v>0</v>
      </c>
      <c r="BC1265" s="49">
        <f t="shared" si="719"/>
        <v>0</v>
      </c>
      <c r="BD1265" s="49">
        <f t="shared" si="720"/>
        <v>0</v>
      </c>
      <c r="BE1265" s="49">
        <f t="shared" si="721"/>
        <v>0</v>
      </c>
      <c r="BF1265" s="49">
        <f t="shared" si="722"/>
        <v>0</v>
      </c>
      <c r="BG1265" s="49">
        <f t="shared" si="723"/>
        <v>0</v>
      </c>
      <c r="BH1265" s="72">
        <f t="shared" si="724"/>
        <v>1012.278260498645</v>
      </c>
      <c r="BI1265" s="49">
        <f>VLOOKUP(A1265,'1_12'!A:O,15,0)</f>
        <v>7151.15</v>
      </c>
      <c r="BJ1265" s="73">
        <f t="shared" si="725"/>
        <v>-6138.8717395013546</v>
      </c>
      <c r="BK1265" s="50">
        <f t="shared" si="726"/>
        <v>9.4369938463050387E-4</v>
      </c>
    </row>
    <row r="1266" spans="1:63" x14ac:dyDescent="0.3">
      <c r="A1266" s="77" t="s">
        <v>2901</v>
      </c>
      <c r="B1266" s="77" t="s">
        <v>365</v>
      </c>
      <c r="C1266" s="77">
        <f>VLOOKUP(B1266,Площадь!D:E,2,0)</f>
        <v>33.299999999999997</v>
      </c>
      <c r="D1266" s="113">
        <v>45170</v>
      </c>
      <c r="M1266">
        <f>30-M1265</f>
        <v>30</v>
      </c>
      <c r="N1266">
        <v>31</v>
      </c>
      <c r="O1266">
        <v>30</v>
      </c>
      <c r="P1266">
        <v>31</v>
      </c>
      <c r="Q1266">
        <f t="shared" si="729"/>
        <v>122</v>
      </c>
      <c r="R1266" s="50"/>
      <c r="S1266" s="50">
        <f>VLOOKUP(B1266,'Общие показания'!A:P,16,0)</f>
        <v>1.5529999999999999</v>
      </c>
      <c r="T1266" s="50">
        <f t="shared" si="696"/>
        <v>0</v>
      </c>
      <c r="U1266" s="50">
        <f t="shared" si="697"/>
        <v>0</v>
      </c>
      <c r="V1266" s="50">
        <f t="shared" si="698"/>
        <v>0</v>
      </c>
      <c r="W1266" s="50">
        <f t="shared" si="699"/>
        <v>0</v>
      </c>
      <c r="X1266" s="50">
        <f t="shared" si="700"/>
        <v>0</v>
      </c>
      <c r="Y1266" s="50"/>
      <c r="Z1266" s="50"/>
      <c r="AA1266" s="50"/>
      <c r="AB1266" s="50"/>
      <c r="AC1266" s="50"/>
      <c r="AD1266" s="50">
        <f t="shared" si="701"/>
        <v>0.60195482660389865</v>
      </c>
      <c r="AE1266" s="50">
        <f t="shared" si="702"/>
        <v>0.41902814368729374</v>
      </c>
      <c r="AF1266" s="50">
        <f t="shared" si="703"/>
        <v>0.53201702970880771</v>
      </c>
      <c r="AG1266" s="50">
        <f t="shared" si="704"/>
        <v>0</v>
      </c>
      <c r="AI1266" s="50">
        <f t="shared" si="705"/>
        <v>0</v>
      </c>
      <c r="AJ1266" s="50">
        <f t="shared" si="706"/>
        <v>0</v>
      </c>
      <c r="AK1266" s="50">
        <f t="shared" si="707"/>
        <v>0</v>
      </c>
      <c r="AL1266" s="50">
        <f t="shared" si="708"/>
        <v>0</v>
      </c>
      <c r="AR1266" s="50">
        <f t="shared" si="709"/>
        <v>0.49602631070448983</v>
      </c>
      <c r="AS1266" s="50">
        <f t="shared" si="710"/>
        <v>0.44395586191202135</v>
      </c>
      <c r="AT1266" s="50">
        <f t="shared" si="711"/>
        <v>0.60966081451220133</v>
      </c>
      <c r="AV1266" s="49">
        <f t="shared" si="712"/>
        <v>0</v>
      </c>
      <c r="AW1266" s="49">
        <f t="shared" si="713"/>
        <v>0</v>
      </c>
      <c r="AX1266" s="49">
        <f t="shared" si="714"/>
        <v>0</v>
      </c>
      <c r="AY1266" s="49">
        <f t="shared" si="715"/>
        <v>0</v>
      </c>
      <c r="AZ1266" s="49">
        <f t="shared" si="716"/>
        <v>0</v>
      </c>
      <c r="BA1266" s="49">
        <f t="shared" si="717"/>
        <v>0</v>
      </c>
      <c r="BB1266" s="49">
        <f t="shared" si="718"/>
        <v>0</v>
      </c>
      <c r="BC1266" s="49">
        <f t="shared" si="719"/>
        <v>0</v>
      </c>
      <c r="BD1266" s="49">
        <f t="shared" si="720"/>
        <v>0</v>
      </c>
      <c r="BE1266" s="49">
        <f t="shared" si="721"/>
        <v>2947.3766457451461</v>
      </c>
      <c r="BF1266" s="49">
        <f t="shared" si="722"/>
        <v>2316.5597452705774</v>
      </c>
      <c r="BG1266" s="49">
        <f t="shared" si="723"/>
        <v>3064.674337913108</v>
      </c>
      <c r="BH1266" s="72">
        <f t="shared" si="724"/>
        <v>8328.610728928832</v>
      </c>
      <c r="BI1266" s="49">
        <f>VLOOKUP(A1266,'1_12'!A:O,15,0)</f>
        <v>5720.92</v>
      </c>
      <c r="BJ1266" s="73">
        <f t="shared" si="725"/>
        <v>2607.690728928832</v>
      </c>
      <c r="BK1266" s="50">
        <f t="shared" si="726"/>
        <v>7.7643718396614436E-3</v>
      </c>
    </row>
    <row r="1267" spans="1:63" x14ac:dyDescent="0.3">
      <c r="A1267" s="77" t="s">
        <v>2319</v>
      </c>
      <c r="B1267" s="77" t="s">
        <v>253</v>
      </c>
      <c r="C1267" s="77">
        <f>VLOOKUP(B1267,Площадь!D:E,2,0)</f>
        <v>33.6</v>
      </c>
      <c r="D1267" s="113"/>
      <c r="E1267">
        <v>31</v>
      </c>
      <c r="F1267">
        <v>28</v>
      </c>
      <c r="G1267">
        <v>31</v>
      </c>
      <c r="H1267">
        <v>30</v>
      </c>
      <c r="I1267">
        <v>31</v>
      </c>
      <c r="J1267">
        <v>30</v>
      </c>
      <c r="K1267">
        <v>31</v>
      </c>
      <c r="L1267">
        <v>31</v>
      </c>
      <c r="M1267">
        <v>30</v>
      </c>
      <c r="N1267">
        <v>31</v>
      </c>
      <c r="O1267">
        <v>30</v>
      </c>
      <c r="P1267">
        <v>31</v>
      </c>
      <c r="Q1267">
        <f t="shared" ref="Q1267:Q1272" si="730">SUM(E1267:P1267)</f>
        <v>365</v>
      </c>
      <c r="R1267" s="50">
        <f>VLOOKUP(B1267,'Общие показания'!A:H,8,0)</f>
        <v>0.20200000000000001</v>
      </c>
      <c r="S1267" s="50">
        <f>VLOOKUP(B1267,'Общие показания'!A:P,16,0)</f>
        <v>0.92300000000000004</v>
      </c>
      <c r="T1267" s="50">
        <f t="shared" si="696"/>
        <v>0</v>
      </c>
      <c r="U1267" s="50">
        <f t="shared" si="697"/>
        <v>0</v>
      </c>
      <c r="V1267" s="50">
        <f t="shared" si="698"/>
        <v>0</v>
      </c>
      <c r="W1267" s="50">
        <f t="shared" si="699"/>
        <v>0.20200000000000001</v>
      </c>
      <c r="X1267" s="50">
        <f t="shared" si="700"/>
        <v>0</v>
      </c>
      <c r="Y1267" s="50"/>
      <c r="Z1267" s="50"/>
      <c r="AA1267" s="50"/>
      <c r="AB1267" s="50"/>
      <c r="AC1267" s="50"/>
      <c r="AD1267" s="50">
        <f t="shared" si="701"/>
        <v>0.35776194781416515</v>
      </c>
      <c r="AE1267" s="50">
        <f t="shared" si="702"/>
        <v>0.24904248333765111</v>
      </c>
      <c r="AF1267" s="50">
        <f t="shared" si="703"/>
        <v>0.31619556884818384</v>
      </c>
      <c r="AG1267" s="50">
        <f t="shared" si="704"/>
        <v>0</v>
      </c>
      <c r="AI1267" s="50">
        <f t="shared" si="705"/>
        <v>0</v>
      </c>
      <c r="AJ1267" s="50">
        <f t="shared" si="706"/>
        <v>0</v>
      </c>
      <c r="AK1267" s="50">
        <f t="shared" si="707"/>
        <v>0</v>
      </c>
      <c r="AL1267" s="50">
        <f t="shared" si="708"/>
        <v>0.38049959188301913</v>
      </c>
      <c r="AR1267" s="50">
        <f t="shared" si="709"/>
        <v>0.50049501620633208</v>
      </c>
      <c r="AS1267" s="50">
        <f t="shared" si="710"/>
        <v>0.44795546427158917</v>
      </c>
      <c r="AT1267" s="50">
        <f t="shared" si="711"/>
        <v>0.61515325428258161</v>
      </c>
      <c r="AV1267" s="49">
        <f t="shared" si="712"/>
        <v>0</v>
      </c>
      <c r="AW1267" s="49">
        <f t="shared" si="713"/>
        <v>0</v>
      </c>
      <c r="AX1267" s="49">
        <f t="shared" si="714"/>
        <v>0</v>
      </c>
      <c r="AY1267" s="49">
        <f t="shared" si="715"/>
        <v>1563.6386044671012</v>
      </c>
      <c r="AZ1267" s="49">
        <f t="shared" si="716"/>
        <v>0</v>
      </c>
      <c r="BA1267" s="49">
        <f t="shared" si="717"/>
        <v>0</v>
      </c>
      <c r="BB1267" s="49">
        <f t="shared" si="718"/>
        <v>0</v>
      </c>
      <c r="BC1267" s="49">
        <f t="shared" si="719"/>
        <v>0</v>
      </c>
      <c r="BD1267" s="49">
        <f t="shared" si="720"/>
        <v>0</v>
      </c>
      <c r="BE1267" s="49">
        <f t="shared" si="721"/>
        <v>2303.8706639380621</v>
      </c>
      <c r="BF1267" s="49">
        <f t="shared" si="722"/>
        <v>1870.9934106443404</v>
      </c>
      <c r="BG1267" s="49">
        <f t="shared" si="723"/>
        <v>2500.0755268593016</v>
      </c>
      <c r="BH1267" s="72">
        <f t="shared" si="724"/>
        <v>8238.5782059088051</v>
      </c>
      <c r="BI1267" s="49">
        <f>VLOOKUP(A1267,'1_12'!A:O,15,0)</f>
        <v>12987.990000000002</v>
      </c>
      <c r="BJ1267" s="73">
        <f t="shared" si="725"/>
        <v>-4749.4117940911965</v>
      </c>
      <c r="BK1267" s="50">
        <f t="shared" si="726"/>
        <v>7.6118634093341325E-3</v>
      </c>
    </row>
    <row r="1268" spans="1:63" x14ac:dyDescent="0.3">
      <c r="A1268" s="77" t="s">
        <v>2386</v>
      </c>
      <c r="B1268" s="77" t="s">
        <v>349</v>
      </c>
      <c r="C1268" s="77">
        <f>VLOOKUP(B1268,Площадь!D:E,2,0)</f>
        <v>80.7</v>
      </c>
      <c r="D1268" s="113"/>
      <c r="E1268">
        <v>31</v>
      </c>
      <c r="F1268">
        <v>28</v>
      </c>
      <c r="G1268">
        <v>31</v>
      </c>
      <c r="H1268">
        <v>30</v>
      </c>
      <c r="I1268">
        <v>31</v>
      </c>
      <c r="J1268">
        <v>30</v>
      </c>
      <c r="K1268">
        <v>31</v>
      </c>
      <c r="L1268">
        <v>31</v>
      </c>
      <c r="M1268">
        <v>30</v>
      </c>
      <c r="N1268">
        <v>31</v>
      </c>
      <c r="O1268">
        <v>30</v>
      </c>
      <c r="P1268">
        <v>31</v>
      </c>
      <c r="Q1268">
        <f t="shared" si="730"/>
        <v>365</v>
      </c>
      <c r="R1268" s="50">
        <f>VLOOKUP(B1268,'Общие показания'!A:H,8,0)</f>
        <v>0.45026846166801926</v>
      </c>
      <c r="S1268" s="50">
        <f>VLOOKUP(B1268,'Общие показания'!A:P,16,0)</f>
        <v>4.9427315383319801</v>
      </c>
      <c r="T1268" s="50">
        <f t="shared" si="696"/>
        <v>0</v>
      </c>
      <c r="U1268" s="50">
        <f t="shared" si="697"/>
        <v>0</v>
      </c>
      <c r="V1268" s="50">
        <f t="shared" si="698"/>
        <v>0</v>
      </c>
      <c r="W1268" s="50">
        <f t="shared" si="699"/>
        <v>0.45026846166801926</v>
      </c>
      <c r="X1268" s="50">
        <f t="shared" si="700"/>
        <v>0</v>
      </c>
      <c r="Y1268" s="50"/>
      <c r="Z1268" s="50"/>
      <c r="AA1268" s="50"/>
      <c r="AB1268" s="50"/>
      <c r="AC1268" s="50"/>
      <c r="AD1268" s="50">
        <f t="shared" si="701"/>
        <v>1.9158410213176098</v>
      </c>
      <c r="AE1268" s="50">
        <f t="shared" si="702"/>
        <v>1.333640451546614</v>
      </c>
      <c r="AF1268" s="50">
        <f t="shared" si="703"/>
        <v>1.6932500654677565</v>
      </c>
      <c r="AG1268" s="50">
        <f t="shared" si="704"/>
        <v>0</v>
      </c>
      <c r="AI1268" s="50">
        <f t="shared" si="705"/>
        <v>0</v>
      </c>
      <c r="AJ1268" s="50">
        <f t="shared" si="706"/>
        <v>0</v>
      </c>
      <c r="AK1268" s="50">
        <f t="shared" si="707"/>
        <v>0</v>
      </c>
      <c r="AL1268" s="50">
        <f t="shared" si="708"/>
        <v>0.91387848407617989</v>
      </c>
      <c r="AR1268" s="50">
        <f t="shared" si="709"/>
        <v>1.2020817799955656</v>
      </c>
      <c r="AS1268" s="50">
        <f t="shared" si="710"/>
        <v>1.0758930347237277</v>
      </c>
      <c r="AT1268" s="50">
        <f t="shared" si="711"/>
        <v>1.4774662982322719</v>
      </c>
      <c r="AV1268" s="49">
        <f t="shared" si="712"/>
        <v>0</v>
      </c>
      <c r="AW1268" s="49">
        <f t="shared" si="713"/>
        <v>0</v>
      </c>
      <c r="AX1268" s="49">
        <f t="shared" si="714"/>
        <v>0</v>
      </c>
      <c r="AY1268" s="49">
        <f t="shared" si="715"/>
        <v>3661.8614952778989</v>
      </c>
      <c r="AZ1268" s="49">
        <f t="shared" si="716"/>
        <v>0</v>
      </c>
      <c r="BA1268" s="49">
        <f t="shared" si="717"/>
        <v>0</v>
      </c>
      <c r="BB1268" s="49">
        <f t="shared" si="718"/>
        <v>0</v>
      </c>
      <c r="BC1268" s="49">
        <f t="shared" si="719"/>
        <v>0</v>
      </c>
      <c r="BD1268" s="49">
        <f t="shared" si="720"/>
        <v>0</v>
      </c>
      <c r="BE1268" s="49">
        <f t="shared" si="721"/>
        <v>8369.6272509330356</v>
      </c>
      <c r="BF1268" s="49">
        <f t="shared" si="722"/>
        <v>6468.0553092046557</v>
      </c>
      <c r="BG1268" s="49">
        <f t="shared" si="723"/>
        <v>8511.3441780618086</v>
      </c>
      <c r="BH1268" s="72">
        <f t="shared" si="724"/>
        <v>27010.888233477399</v>
      </c>
      <c r="BI1268" s="49">
        <f>VLOOKUP(A1268,'1_12'!A:O,15,0)</f>
        <v>31194.449999999997</v>
      </c>
      <c r="BJ1268" s="73">
        <f t="shared" si="725"/>
        <v>-4183.5617665225982</v>
      </c>
      <c r="BK1268" s="50">
        <f t="shared" si="726"/>
        <v>1.0390664598335132E-2</v>
      </c>
    </row>
    <row r="1269" spans="1:63" x14ac:dyDescent="0.3">
      <c r="A1269" s="77" t="s">
        <v>2428</v>
      </c>
      <c r="B1269" s="77" t="s">
        <v>249</v>
      </c>
      <c r="C1269" s="77">
        <f>VLOOKUP(B1269,Площадь!D:E,2,0)</f>
        <v>40.9</v>
      </c>
      <c r="D1269" s="113"/>
      <c r="E1269">
        <v>31</v>
      </c>
      <c r="F1269">
        <v>28</v>
      </c>
      <c r="G1269">
        <v>31</v>
      </c>
      <c r="H1269">
        <v>30</v>
      </c>
      <c r="I1269">
        <v>31</v>
      </c>
      <c r="J1269">
        <v>30</v>
      </c>
      <c r="K1269">
        <v>31</v>
      </c>
      <c r="L1269">
        <v>31</v>
      </c>
      <c r="M1269">
        <v>30</v>
      </c>
      <c r="N1269">
        <v>31</v>
      </c>
      <c r="O1269">
        <v>30</v>
      </c>
      <c r="P1269">
        <v>31</v>
      </c>
      <c r="Q1269">
        <f t="shared" si="730"/>
        <v>365</v>
      </c>
      <c r="R1269" s="50">
        <f>VLOOKUP(B1269,'Общие показания'!A:H,8,0)</f>
        <v>0.22820297499655498</v>
      </c>
      <c r="S1269" s="50">
        <f>VLOOKUP(B1269,'Общие показания'!A:P,16,0)</f>
        <v>1.1557970250034462</v>
      </c>
      <c r="T1269" s="50">
        <f t="shared" si="696"/>
        <v>0</v>
      </c>
      <c r="U1269" s="50">
        <f t="shared" si="697"/>
        <v>0</v>
      </c>
      <c r="V1269" s="50">
        <f t="shared" si="698"/>
        <v>0</v>
      </c>
      <c r="W1269" s="50">
        <f t="shared" si="699"/>
        <v>0.22820297499655498</v>
      </c>
      <c r="X1269" s="50">
        <f t="shared" si="700"/>
        <v>0</v>
      </c>
      <c r="Y1269" s="50"/>
      <c r="Z1269" s="50"/>
      <c r="AA1269" s="50"/>
      <c r="AB1269" s="50"/>
      <c r="AC1269" s="50"/>
      <c r="AD1269" s="50">
        <f t="shared" si="701"/>
        <v>0.44799587751143033</v>
      </c>
      <c r="AE1269" s="50">
        <f t="shared" si="702"/>
        <v>0.3118554294053385</v>
      </c>
      <c r="AF1269" s="50">
        <f t="shared" si="703"/>
        <v>0.39594571808667739</v>
      </c>
      <c r="AG1269" s="50">
        <f t="shared" si="704"/>
        <v>0</v>
      </c>
      <c r="AI1269" s="50">
        <f t="shared" si="705"/>
        <v>0</v>
      </c>
      <c r="AJ1269" s="50">
        <f t="shared" si="706"/>
        <v>0</v>
      </c>
      <c r="AK1269" s="50">
        <f t="shared" si="707"/>
        <v>0</v>
      </c>
      <c r="AL1269" s="50">
        <f t="shared" si="708"/>
        <v>0.46316765797665121</v>
      </c>
      <c r="AR1269" s="50">
        <f t="shared" si="709"/>
        <v>0.60923351675116022</v>
      </c>
      <c r="AS1269" s="50">
        <f t="shared" si="710"/>
        <v>0.54527912168773796</v>
      </c>
      <c r="AT1269" s="50">
        <f t="shared" si="711"/>
        <v>0.74880262202849956</v>
      </c>
      <c r="AV1269" s="49">
        <f t="shared" si="712"/>
        <v>0</v>
      </c>
      <c r="AW1269" s="49">
        <f t="shared" si="713"/>
        <v>0</v>
      </c>
      <c r="AX1269" s="49">
        <f t="shared" si="714"/>
        <v>0</v>
      </c>
      <c r="AY1269" s="49">
        <f t="shared" si="715"/>
        <v>1855.8876723279559</v>
      </c>
      <c r="AZ1269" s="49">
        <f t="shared" si="716"/>
        <v>0</v>
      </c>
      <c r="BA1269" s="49">
        <f t="shared" si="717"/>
        <v>0</v>
      </c>
      <c r="BB1269" s="49">
        <f t="shared" si="718"/>
        <v>0</v>
      </c>
      <c r="BC1269" s="49">
        <f t="shared" si="719"/>
        <v>0</v>
      </c>
      <c r="BD1269" s="49">
        <f t="shared" si="720"/>
        <v>0</v>
      </c>
      <c r="BE1269" s="49">
        <f t="shared" si="721"/>
        <v>2837.9842967827276</v>
      </c>
      <c r="BF1269" s="49">
        <f t="shared" si="722"/>
        <v>2300.857703572211</v>
      </c>
      <c r="BG1269" s="49">
        <f t="shared" si="723"/>
        <v>3072.9166542715766</v>
      </c>
      <c r="BH1269" s="72">
        <f t="shared" si="724"/>
        <v>10067.646326954471</v>
      </c>
      <c r="BI1269" s="49">
        <f>VLOOKUP(A1269,'1_12'!A:O,15,0)</f>
        <v>15809.849999999999</v>
      </c>
      <c r="BJ1269" s="73">
        <f t="shared" si="725"/>
        <v>-5742.2036730455275</v>
      </c>
      <c r="BK1269" s="50">
        <f t="shared" si="726"/>
        <v>7.6415707384760601E-3</v>
      </c>
    </row>
    <row r="1270" spans="1:63" x14ac:dyDescent="0.3">
      <c r="A1270" s="77" t="s">
        <v>2393</v>
      </c>
      <c r="B1270" s="77" t="s">
        <v>190</v>
      </c>
      <c r="C1270" s="77">
        <f>VLOOKUP(B1270,Площадь!D:E,2,0)</f>
        <v>59.9</v>
      </c>
      <c r="D1270" s="113"/>
      <c r="E1270">
        <v>31</v>
      </c>
      <c r="F1270">
        <v>28</v>
      </c>
      <c r="G1270">
        <v>31</v>
      </c>
      <c r="H1270">
        <v>30</v>
      </c>
      <c r="I1270">
        <v>31</v>
      </c>
      <c r="J1270">
        <v>30</v>
      </c>
      <c r="K1270">
        <v>31</v>
      </c>
      <c r="L1270">
        <v>31</v>
      </c>
      <c r="M1270">
        <v>30</v>
      </c>
      <c r="N1270">
        <v>31</v>
      </c>
      <c r="O1270">
        <v>30</v>
      </c>
      <c r="P1270">
        <v>31</v>
      </c>
      <c r="Q1270">
        <f t="shared" si="730"/>
        <v>365</v>
      </c>
      <c r="R1270" s="50">
        <f>VLOOKUP(B1270,'Общие показания'!A:H,8,0)</f>
        <v>0.3342141369753947</v>
      </c>
      <c r="S1270" s="50">
        <f>VLOOKUP(B1270,'Общие показания'!A:P,16,0)</f>
        <v>4.7367858630246076</v>
      </c>
      <c r="T1270" s="50">
        <f t="shared" si="696"/>
        <v>0</v>
      </c>
      <c r="U1270" s="50">
        <f t="shared" si="697"/>
        <v>0</v>
      </c>
      <c r="V1270" s="50">
        <f t="shared" si="698"/>
        <v>0</v>
      </c>
      <c r="W1270" s="50">
        <f t="shared" si="699"/>
        <v>0.3342141369753947</v>
      </c>
      <c r="X1270" s="50">
        <f t="shared" si="700"/>
        <v>0</v>
      </c>
      <c r="Y1270" s="50"/>
      <c r="Z1270" s="50"/>
      <c r="AA1270" s="50"/>
      <c r="AB1270" s="50"/>
      <c r="AC1270" s="50"/>
      <c r="AD1270" s="50">
        <f t="shared" si="701"/>
        <v>1.836014882702367</v>
      </c>
      <c r="AE1270" s="50">
        <f t="shared" si="702"/>
        <v>1.2780724966049046</v>
      </c>
      <c r="AF1270" s="50">
        <f t="shared" si="703"/>
        <v>1.6226984837173362</v>
      </c>
      <c r="AG1270" s="50">
        <f t="shared" si="704"/>
        <v>0</v>
      </c>
      <c r="AI1270" s="50">
        <f t="shared" si="705"/>
        <v>0</v>
      </c>
      <c r="AJ1270" s="50">
        <f t="shared" si="706"/>
        <v>0</v>
      </c>
      <c r="AK1270" s="50">
        <f t="shared" si="707"/>
        <v>0</v>
      </c>
      <c r="AL1270" s="50">
        <f t="shared" si="708"/>
        <v>0.67833111767240606</v>
      </c>
      <c r="AR1270" s="50">
        <f t="shared" si="709"/>
        <v>0.89225153186783612</v>
      </c>
      <c r="AS1270" s="50">
        <f t="shared" si="710"/>
        <v>0.79858727112702954</v>
      </c>
      <c r="AT1270" s="50">
        <f t="shared" si="711"/>
        <v>1.0966571408192451</v>
      </c>
      <c r="AV1270" s="49">
        <f t="shared" si="712"/>
        <v>0</v>
      </c>
      <c r="AW1270" s="49">
        <f t="shared" si="713"/>
        <v>0</v>
      </c>
      <c r="AX1270" s="49">
        <f t="shared" si="714"/>
        <v>0</v>
      </c>
      <c r="AY1270" s="49">
        <f t="shared" si="715"/>
        <v>2718.0359797663709</v>
      </c>
      <c r="AZ1270" s="49">
        <f t="shared" si="716"/>
        <v>0</v>
      </c>
      <c r="BA1270" s="49">
        <f t="shared" si="717"/>
        <v>0</v>
      </c>
      <c r="BB1270" s="49">
        <f t="shared" si="718"/>
        <v>0</v>
      </c>
      <c r="BC1270" s="49">
        <f t="shared" si="719"/>
        <v>0</v>
      </c>
      <c r="BD1270" s="49">
        <f t="shared" si="720"/>
        <v>0</v>
      </c>
      <c r="BE1270" s="49">
        <f t="shared" si="721"/>
        <v>7323.6492326156713</v>
      </c>
      <c r="BF1270" s="49">
        <f t="shared" si="722"/>
        <v>5574.5024141088952</v>
      </c>
      <c r="BG1270" s="49">
        <f t="shared" si="723"/>
        <v>7299.7294642810175</v>
      </c>
      <c r="BH1270" s="72">
        <f t="shared" si="724"/>
        <v>22915.917090771953</v>
      </c>
      <c r="BI1270" s="49">
        <f>VLOOKUP(A1270,'1_12'!A:O,15,0)</f>
        <v>23154.21</v>
      </c>
      <c r="BJ1270" s="73">
        <f t="shared" si="725"/>
        <v>-238.29290922804648</v>
      </c>
      <c r="BK1270" s="50">
        <f t="shared" si="726"/>
        <v>1.1876498416091431E-2</v>
      </c>
    </row>
    <row r="1271" spans="1:63" x14ac:dyDescent="0.3">
      <c r="A1271" s="77" t="s">
        <v>2376</v>
      </c>
      <c r="B1271" s="77" t="s">
        <v>277</v>
      </c>
      <c r="C1271" s="77">
        <f>VLOOKUP(B1271,Площадь!D:E,2,0)</f>
        <v>34.6</v>
      </c>
      <c r="D1271" s="113"/>
      <c r="E1271">
        <v>31</v>
      </c>
      <c r="F1271">
        <v>28</v>
      </c>
      <c r="G1271">
        <v>31</v>
      </c>
      <c r="H1271">
        <v>30</v>
      </c>
      <c r="I1271">
        <v>31</v>
      </c>
      <c r="J1271">
        <v>30</v>
      </c>
      <c r="K1271">
        <v>31</v>
      </c>
      <c r="L1271">
        <v>0</v>
      </c>
      <c r="Q1271">
        <f t="shared" si="730"/>
        <v>212</v>
      </c>
      <c r="R1271" s="50">
        <f>VLOOKUP(B1271,'Общие показания'!A:H,8,0)</f>
        <v>0.19305190549830814</v>
      </c>
      <c r="S1271" s="50"/>
      <c r="T1271" s="50">
        <f t="shared" si="696"/>
        <v>0</v>
      </c>
      <c r="U1271" s="50">
        <f t="shared" si="697"/>
        <v>0</v>
      </c>
      <c r="V1271" s="50">
        <f t="shared" si="698"/>
        <v>0</v>
      </c>
      <c r="W1271" s="50">
        <f t="shared" si="699"/>
        <v>0.19305190549830814</v>
      </c>
      <c r="X1271" s="50">
        <f t="shared" si="700"/>
        <v>0</v>
      </c>
      <c r="Y1271" s="50"/>
      <c r="Z1271" s="50"/>
      <c r="AA1271" s="50"/>
      <c r="AB1271" s="50"/>
      <c r="AC1271" s="50"/>
      <c r="AD1271" s="50">
        <f t="shared" si="701"/>
        <v>0</v>
      </c>
      <c r="AE1271" s="50">
        <f t="shared" si="702"/>
        <v>0</v>
      </c>
      <c r="AF1271" s="50">
        <f t="shared" si="703"/>
        <v>0</v>
      </c>
      <c r="AG1271" s="50">
        <f t="shared" si="704"/>
        <v>0</v>
      </c>
      <c r="AI1271" s="50">
        <f t="shared" si="705"/>
        <v>0</v>
      </c>
      <c r="AJ1271" s="50">
        <f t="shared" si="706"/>
        <v>0</v>
      </c>
      <c r="AK1271" s="50">
        <f t="shared" si="707"/>
        <v>0</v>
      </c>
      <c r="AL1271" s="50">
        <f t="shared" si="708"/>
        <v>0.39182398449858519</v>
      </c>
      <c r="AR1271" s="50">
        <f t="shared" si="709"/>
        <v>0</v>
      </c>
      <c r="AS1271" s="50">
        <f t="shared" si="710"/>
        <v>0</v>
      </c>
      <c r="AT1271" s="50">
        <f t="shared" si="711"/>
        <v>0</v>
      </c>
      <c r="AV1271" s="49">
        <f t="shared" si="712"/>
        <v>0</v>
      </c>
      <c r="AW1271" s="49">
        <f t="shared" si="713"/>
        <v>0</v>
      </c>
      <c r="AX1271" s="49">
        <f t="shared" si="714"/>
        <v>0</v>
      </c>
      <c r="AY1271" s="49">
        <f t="shared" si="715"/>
        <v>1570.0174440720607</v>
      </c>
      <c r="AZ1271" s="49">
        <f t="shared" si="716"/>
        <v>0</v>
      </c>
      <c r="BA1271" s="49">
        <f t="shared" si="717"/>
        <v>0</v>
      </c>
      <c r="BB1271" s="49">
        <f t="shared" si="718"/>
        <v>0</v>
      </c>
      <c r="BC1271" s="49">
        <f t="shared" si="719"/>
        <v>0</v>
      </c>
      <c r="BD1271" s="49">
        <f t="shared" si="720"/>
        <v>0</v>
      </c>
      <c r="BE1271" s="49">
        <f t="shared" si="721"/>
        <v>0</v>
      </c>
      <c r="BF1271" s="49">
        <f t="shared" si="722"/>
        <v>0</v>
      </c>
      <c r="BG1271" s="49">
        <f t="shared" si="723"/>
        <v>0</v>
      </c>
      <c r="BH1271" s="72">
        <f t="shared" si="724"/>
        <v>1570.0174440720607</v>
      </c>
      <c r="BI1271" s="49">
        <f>VLOOKUP(A1271,'1_12'!A:O,15,0)</f>
        <v>5944.24</v>
      </c>
      <c r="BJ1271" s="73">
        <f t="shared" si="725"/>
        <v>-4374.2225559279395</v>
      </c>
      <c r="BK1271" s="50">
        <f t="shared" si="726"/>
        <v>1.4086606213798009E-3</v>
      </c>
    </row>
    <row r="1272" spans="1:63" x14ac:dyDescent="0.3">
      <c r="A1272" s="77" t="s">
        <v>2878</v>
      </c>
      <c r="B1272" s="77" t="s">
        <v>277</v>
      </c>
      <c r="C1272" s="77">
        <f>VLOOKUP(B1272,Площадь!D:E,2,0)</f>
        <v>34.6</v>
      </c>
      <c r="D1272" s="113">
        <v>45139</v>
      </c>
      <c r="L1272">
        <f>31-L1271</f>
        <v>31</v>
      </c>
      <c r="M1272">
        <v>30</v>
      </c>
      <c r="N1272">
        <v>31</v>
      </c>
      <c r="O1272">
        <v>30</v>
      </c>
      <c r="P1272">
        <v>31</v>
      </c>
      <c r="Q1272">
        <f t="shared" si="730"/>
        <v>153</v>
      </c>
      <c r="R1272" s="50"/>
      <c r="S1272" s="50">
        <f>VLOOKUP(B1272,'Общие показания'!A:P,16,0)</f>
        <v>3.0259480945016914</v>
      </c>
      <c r="T1272" s="50">
        <f t="shared" si="696"/>
        <v>0</v>
      </c>
      <c r="U1272" s="50">
        <f t="shared" si="697"/>
        <v>0</v>
      </c>
      <c r="V1272" s="50">
        <f t="shared" si="698"/>
        <v>0</v>
      </c>
      <c r="W1272" s="50">
        <f t="shared" si="699"/>
        <v>0</v>
      </c>
      <c r="X1272" s="50">
        <f t="shared" si="700"/>
        <v>0</v>
      </c>
      <c r="Y1272" s="50"/>
      <c r="Z1272" s="50"/>
      <c r="AA1272" s="50"/>
      <c r="AB1272" s="50"/>
      <c r="AC1272" s="50"/>
      <c r="AD1272" s="50">
        <f t="shared" si="701"/>
        <v>1.1728809147058359</v>
      </c>
      <c r="AE1272" s="50">
        <f t="shared" si="702"/>
        <v>0.81645680163113166</v>
      </c>
      <c r="AF1272" s="50">
        <f t="shared" si="703"/>
        <v>1.036610378164724</v>
      </c>
      <c r="AG1272" s="50">
        <f t="shared" si="704"/>
        <v>0</v>
      </c>
      <c r="AI1272" s="50">
        <f t="shared" si="705"/>
        <v>0</v>
      </c>
      <c r="AJ1272" s="50">
        <f t="shared" si="706"/>
        <v>0</v>
      </c>
      <c r="AK1272" s="50">
        <f t="shared" si="707"/>
        <v>0</v>
      </c>
      <c r="AL1272" s="50">
        <f t="shared" si="708"/>
        <v>0</v>
      </c>
      <c r="AR1272" s="50">
        <f t="shared" si="709"/>
        <v>0.51539070121247299</v>
      </c>
      <c r="AS1272" s="50">
        <f t="shared" si="710"/>
        <v>0.46128747213681504</v>
      </c>
      <c r="AT1272" s="50">
        <f t="shared" si="711"/>
        <v>0.63346138685051556</v>
      </c>
      <c r="AV1272" s="49">
        <f t="shared" si="712"/>
        <v>0</v>
      </c>
      <c r="AW1272" s="49">
        <f t="shared" si="713"/>
        <v>0</v>
      </c>
      <c r="AX1272" s="49">
        <f t="shared" si="714"/>
        <v>0</v>
      </c>
      <c r="AY1272" s="49">
        <f t="shared" si="715"/>
        <v>0</v>
      </c>
      <c r="AZ1272" s="49">
        <f t="shared" si="716"/>
        <v>0</v>
      </c>
      <c r="BA1272" s="49">
        <f t="shared" si="717"/>
        <v>0</v>
      </c>
      <c r="BB1272" s="49">
        <f t="shared" si="718"/>
        <v>0</v>
      </c>
      <c r="BC1272" s="49">
        <f t="shared" si="719"/>
        <v>0</v>
      </c>
      <c r="BD1272" s="49">
        <f t="shared" si="720"/>
        <v>0</v>
      </c>
      <c r="BE1272" s="49">
        <f t="shared" si="721"/>
        <v>4531.9287949064719</v>
      </c>
      <c r="BF1272" s="49">
        <f t="shared" si="722"/>
        <v>3429.9256187317255</v>
      </c>
      <c r="BG1272" s="49">
        <f t="shared" si="723"/>
        <v>4483.0738431363088</v>
      </c>
      <c r="BH1272" s="72">
        <f t="shared" si="724"/>
        <v>12444.928256774507</v>
      </c>
      <c r="BI1272" s="49">
        <f>VLOOKUP(A1272,'1_12'!A:O,15,0)</f>
        <v>7430.2999999999993</v>
      </c>
      <c r="BJ1272" s="73">
        <f t="shared" si="725"/>
        <v>5014.6282567745075</v>
      </c>
      <c r="BK1272" s="50">
        <f t="shared" si="726"/>
        <v>1.1165914389936162E-2</v>
      </c>
    </row>
    <row r="1273" spans="1:63" x14ac:dyDescent="0.3">
      <c r="A1273" s="77" t="s">
        <v>2437</v>
      </c>
      <c r="B1273" s="77" t="s">
        <v>308</v>
      </c>
      <c r="C1273" s="77">
        <f>VLOOKUP(B1273,Площадь!D:E,2,0)</f>
        <v>32.5</v>
      </c>
      <c r="D1273" s="113"/>
      <c r="E1273">
        <v>31</v>
      </c>
      <c r="F1273">
        <v>28</v>
      </c>
      <c r="G1273">
        <v>31</v>
      </c>
      <c r="H1273">
        <v>30</v>
      </c>
      <c r="I1273">
        <v>31</v>
      </c>
      <c r="J1273">
        <v>30</v>
      </c>
      <c r="K1273">
        <v>31</v>
      </c>
      <c r="L1273">
        <v>31</v>
      </c>
      <c r="M1273">
        <v>30</v>
      </c>
      <c r="N1273">
        <v>31</v>
      </c>
      <c r="O1273">
        <v>30</v>
      </c>
      <c r="P1273">
        <v>31</v>
      </c>
      <c r="Q1273">
        <f>SUM(E1273:P1273)</f>
        <v>365</v>
      </c>
      <c r="R1273" s="50">
        <f>VLOOKUP(B1273,'Общие показания'!A:H,8,0)</f>
        <v>0.18133488233222583</v>
      </c>
      <c r="S1273" s="50">
        <f>VLOOKUP(B1273,'Общие показания'!A:P,16,0)</f>
        <v>2.0066651176677741</v>
      </c>
      <c r="T1273" s="50">
        <f t="shared" si="696"/>
        <v>0</v>
      </c>
      <c r="U1273" s="50">
        <f t="shared" si="697"/>
        <v>0</v>
      </c>
      <c r="V1273" s="50">
        <f t="shared" si="698"/>
        <v>0</v>
      </c>
      <c r="W1273" s="50">
        <f t="shared" si="699"/>
        <v>0.18133488233222583</v>
      </c>
      <c r="X1273" s="50">
        <f t="shared" si="700"/>
        <v>0</v>
      </c>
      <c r="Y1273" s="50"/>
      <c r="Z1273" s="50"/>
      <c r="AA1273" s="50"/>
      <c r="AB1273" s="50"/>
      <c r="AC1273" s="50"/>
      <c r="AD1273" s="50">
        <f t="shared" si="701"/>
        <v>0.77779893944481437</v>
      </c>
      <c r="AE1273" s="50">
        <f t="shared" si="702"/>
        <v>0.54143538909103173</v>
      </c>
      <c r="AF1273" s="50">
        <f t="shared" si="703"/>
        <v>0.68743078913192812</v>
      </c>
      <c r="AG1273" s="50">
        <f t="shared" si="704"/>
        <v>0</v>
      </c>
      <c r="AI1273" s="50">
        <f t="shared" si="705"/>
        <v>0</v>
      </c>
      <c r="AJ1273" s="50">
        <f t="shared" si="706"/>
        <v>0</v>
      </c>
      <c r="AK1273" s="50">
        <f t="shared" si="707"/>
        <v>0</v>
      </c>
      <c r="AL1273" s="50">
        <f t="shared" si="708"/>
        <v>0.36804276000589647</v>
      </c>
      <c r="AR1273" s="50">
        <f t="shared" si="709"/>
        <v>0.48410976269957717</v>
      </c>
      <c r="AS1273" s="50">
        <f t="shared" si="710"/>
        <v>0.43329025561984069</v>
      </c>
      <c r="AT1273" s="50">
        <f t="shared" si="711"/>
        <v>0.59501430845785419</v>
      </c>
      <c r="AV1273" s="49">
        <f t="shared" si="712"/>
        <v>0</v>
      </c>
      <c r="AW1273" s="49">
        <f t="shared" si="713"/>
        <v>0</v>
      </c>
      <c r="AX1273" s="49">
        <f t="shared" si="714"/>
        <v>0</v>
      </c>
      <c r="AY1273" s="49">
        <f t="shared" si="715"/>
        <v>1474.7273679867619</v>
      </c>
      <c r="AZ1273" s="49">
        <f t="shared" si="716"/>
        <v>0</v>
      </c>
      <c r="BA1273" s="49">
        <f t="shared" si="717"/>
        <v>0</v>
      </c>
      <c r="BB1273" s="49">
        <f t="shared" si="718"/>
        <v>0</v>
      </c>
      <c r="BC1273" s="49">
        <f t="shared" si="719"/>
        <v>0</v>
      </c>
      <c r="BD1273" s="49">
        <f t="shared" si="720"/>
        <v>0</v>
      </c>
      <c r="BE1273" s="49">
        <f t="shared" si="721"/>
        <v>3387.4172436883191</v>
      </c>
      <c r="BF1273" s="49">
        <f t="shared" si="722"/>
        <v>2616.5145316360777</v>
      </c>
      <c r="BG1273" s="49">
        <f t="shared" si="723"/>
        <v>3442.544322166108</v>
      </c>
      <c r="BH1273" s="72">
        <f t="shared" si="724"/>
        <v>10921.203465477267</v>
      </c>
      <c r="BI1273" s="49">
        <f>VLOOKUP(A1273,'1_12'!A:O,15,0)</f>
        <v>12562.829999999998</v>
      </c>
      <c r="BJ1273" s="73">
        <f t="shared" si="725"/>
        <v>-1641.6265345227312</v>
      </c>
      <c r="BK1273" s="50">
        <f t="shared" si="726"/>
        <v>1.0431941248161969E-2</v>
      </c>
    </row>
    <row r="1274" spans="1:63" x14ac:dyDescent="0.3">
      <c r="A1274" s="77" t="s">
        <v>2367</v>
      </c>
      <c r="B1274" s="77" t="s">
        <v>215</v>
      </c>
      <c r="C1274" s="77">
        <f>VLOOKUP(B1274,Площадь!D:E,2,0)</f>
        <v>61.5</v>
      </c>
      <c r="D1274" s="113"/>
      <c r="E1274">
        <v>31</v>
      </c>
      <c r="F1274">
        <v>28</v>
      </c>
      <c r="G1274">
        <v>31</v>
      </c>
      <c r="H1274">
        <v>30</v>
      </c>
      <c r="I1274">
        <v>31</v>
      </c>
      <c r="J1274">
        <v>30</v>
      </c>
      <c r="K1274">
        <v>31</v>
      </c>
      <c r="L1274">
        <v>2</v>
      </c>
      <c r="Q1274">
        <f t="shared" ref="Q1274:Q1275" si="731">SUM(E1274:P1274)</f>
        <v>214</v>
      </c>
      <c r="R1274" s="50">
        <f>VLOOKUP(B1274,'Общие показания'!A:H,8,0)</f>
        <v>0.34314139272098121</v>
      </c>
      <c r="S1274" s="50"/>
      <c r="T1274" s="50">
        <f t="shared" si="696"/>
        <v>0</v>
      </c>
      <c r="U1274" s="50">
        <f t="shared" si="697"/>
        <v>0</v>
      </c>
      <c r="V1274" s="50">
        <f t="shared" si="698"/>
        <v>0</v>
      </c>
      <c r="W1274" s="50">
        <f t="shared" si="699"/>
        <v>0.34314139272098121</v>
      </c>
      <c r="X1274" s="50">
        <f t="shared" si="700"/>
        <v>0</v>
      </c>
      <c r="Y1274" s="50"/>
      <c r="Z1274" s="50"/>
      <c r="AA1274" s="50"/>
      <c r="AB1274" s="50"/>
      <c r="AC1274" s="50"/>
      <c r="AD1274" s="50">
        <f t="shared" si="701"/>
        <v>0</v>
      </c>
      <c r="AE1274" s="50">
        <f t="shared" si="702"/>
        <v>0</v>
      </c>
      <c r="AF1274" s="50">
        <f t="shared" si="703"/>
        <v>0</v>
      </c>
      <c r="AG1274" s="50">
        <f t="shared" si="704"/>
        <v>0</v>
      </c>
      <c r="AI1274" s="50">
        <f t="shared" si="705"/>
        <v>0</v>
      </c>
      <c r="AJ1274" s="50">
        <f t="shared" si="706"/>
        <v>0</v>
      </c>
      <c r="AK1274" s="50">
        <f t="shared" si="707"/>
        <v>0</v>
      </c>
      <c r="AL1274" s="50">
        <f t="shared" si="708"/>
        <v>0.6964501458573118</v>
      </c>
      <c r="AR1274" s="50">
        <f t="shared" si="709"/>
        <v>0</v>
      </c>
      <c r="AS1274" s="50">
        <f t="shared" si="710"/>
        <v>0</v>
      </c>
      <c r="AT1274" s="50">
        <f t="shared" si="711"/>
        <v>0</v>
      </c>
      <c r="AV1274" s="49">
        <f t="shared" si="712"/>
        <v>0</v>
      </c>
      <c r="AW1274" s="49">
        <f t="shared" si="713"/>
        <v>0</v>
      </c>
      <c r="AX1274" s="49">
        <f t="shared" si="714"/>
        <v>0</v>
      </c>
      <c r="AY1274" s="49">
        <f t="shared" si="715"/>
        <v>2790.6379424980269</v>
      </c>
      <c r="AZ1274" s="49">
        <f t="shared" si="716"/>
        <v>0</v>
      </c>
      <c r="BA1274" s="49">
        <f t="shared" si="717"/>
        <v>0</v>
      </c>
      <c r="BB1274" s="49">
        <f t="shared" si="718"/>
        <v>0</v>
      </c>
      <c r="BC1274" s="49">
        <f t="shared" si="719"/>
        <v>0</v>
      </c>
      <c r="BD1274" s="49">
        <f t="shared" si="720"/>
        <v>0</v>
      </c>
      <c r="BE1274" s="49">
        <f t="shared" si="721"/>
        <v>0</v>
      </c>
      <c r="BF1274" s="49">
        <f t="shared" si="722"/>
        <v>0</v>
      </c>
      <c r="BG1274" s="49">
        <f t="shared" si="723"/>
        <v>0</v>
      </c>
      <c r="BH1274" s="72">
        <f t="shared" si="724"/>
        <v>2790.6379424980269</v>
      </c>
      <c r="BI1274" s="49">
        <f>VLOOKUP(A1274,'1_12'!A:O,15,0)</f>
        <v>10736.05</v>
      </c>
      <c r="BJ1274" s="73">
        <f t="shared" si="725"/>
        <v>-7945.4120575019724</v>
      </c>
      <c r="BK1274" s="50">
        <f t="shared" si="726"/>
        <v>1.4086606213798006E-3</v>
      </c>
    </row>
    <row r="1275" spans="1:63" x14ac:dyDescent="0.3">
      <c r="A1275" s="77" t="s">
        <v>2879</v>
      </c>
      <c r="B1275" s="77" t="s">
        <v>215</v>
      </c>
      <c r="C1275" s="77">
        <f>VLOOKUP(B1275,Площадь!D:E,2,0)</f>
        <v>61.5</v>
      </c>
      <c r="D1275" s="113">
        <v>45141</v>
      </c>
      <c r="L1275">
        <f>31-L1274</f>
        <v>29</v>
      </c>
      <c r="M1275">
        <v>30</v>
      </c>
      <c r="N1275">
        <v>31</v>
      </c>
      <c r="O1275">
        <v>30</v>
      </c>
      <c r="P1275">
        <v>31</v>
      </c>
      <c r="Q1275">
        <f t="shared" si="731"/>
        <v>151</v>
      </c>
      <c r="R1275" s="50"/>
      <c r="S1275" s="50">
        <f>VLOOKUP(B1275,'Общие показания'!A:P,16,0)</f>
        <v>4.069858607279019</v>
      </c>
      <c r="T1275" s="50">
        <f t="shared" si="696"/>
        <v>0</v>
      </c>
      <c r="U1275" s="50">
        <f t="shared" si="697"/>
        <v>0</v>
      </c>
      <c r="V1275" s="50">
        <f t="shared" si="698"/>
        <v>0</v>
      </c>
      <c r="W1275" s="50">
        <f t="shared" si="699"/>
        <v>0</v>
      </c>
      <c r="X1275" s="50">
        <f t="shared" si="700"/>
        <v>0</v>
      </c>
      <c r="Y1275" s="50"/>
      <c r="Z1275" s="50"/>
      <c r="AA1275" s="50"/>
      <c r="AB1275" s="50"/>
      <c r="AC1275" s="50"/>
      <c r="AD1275" s="50">
        <f t="shared" si="701"/>
        <v>1.5775087136168875</v>
      </c>
      <c r="AE1275" s="50">
        <f t="shared" si="702"/>
        <v>1.0981231791873034</v>
      </c>
      <c r="AF1275" s="50">
        <f t="shared" si="703"/>
        <v>1.3942267144748286</v>
      </c>
      <c r="AG1275" s="50">
        <f t="shared" si="704"/>
        <v>0</v>
      </c>
      <c r="AI1275" s="50">
        <f t="shared" si="705"/>
        <v>0</v>
      </c>
      <c r="AJ1275" s="50">
        <f t="shared" si="706"/>
        <v>0</v>
      </c>
      <c r="AK1275" s="50">
        <f t="shared" si="707"/>
        <v>0</v>
      </c>
      <c r="AL1275" s="50">
        <f t="shared" si="708"/>
        <v>0</v>
      </c>
      <c r="AR1275" s="50">
        <f t="shared" si="709"/>
        <v>0.91608462787766143</v>
      </c>
      <c r="AS1275" s="50">
        <f t="shared" si="710"/>
        <v>0.81991848371139087</v>
      </c>
      <c r="AT1275" s="50">
        <f t="shared" si="711"/>
        <v>1.1259501529279394</v>
      </c>
      <c r="AV1275" s="49">
        <f t="shared" si="712"/>
        <v>0</v>
      </c>
      <c r="AW1275" s="49">
        <f t="shared" si="713"/>
        <v>0</v>
      </c>
      <c r="AX1275" s="49">
        <f t="shared" si="714"/>
        <v>0</v>
      </c>
      <c r="AY1275" s="49">
        <f t="shared" si="715"/>
        <v>0</v>
      </c>
      <c r="AZ1275" s="49">
        <f t="shared" si="716"/>
        <v>0</v>
      </c>
      <c r="BA1275" s="49">
        <f t="shared" si="717"/>
        <v>0</v>
      </c>
      <c r="BB1275" s="49">
        <f t="shared" si="718"/>
        <v>0</v>
      </c>
      <c r="BC1275" s="49">
        <f t="shared" si="719"/>
        <v>0</v>
      </c>
      <c r="BD1275" s="49">
        <f t="shared" si="720"/>
        <v>0</v>
      </c>
      <c r="BE1275" s="49">
        <f t="shared" si="721"/>
        <v>6693.7022221743073</v>
      </c>
      <c r="BF1275" s="49">
        <f t="shared" si="722"/>
        <v>5148.7143182187392</v>
      </c>
      <c r="BG1275" s="49">
        <f t="shared" si="723"/>
        <v>6765.0619757812947</v>
      </c>
      <c r="BH1275" s="72">
        <f t="shared" si="724"/>
        <v>18607.478516174342</v>
      </c>
      <c r="BI1275" s="49">
        <f>VLOOKUP(A1275,'1_12'!A:O,15,0)</f>
        <v>13036.64</v>
      </c>
      <c r="BJ1275" s="73">
        <f t="shared" si="725"/>
        <v>5570.8385161743427</v>
      </c>
      <c r="BK1275" s="50">
        <f t="shared" si="726"/>
        <v>9.3926990132737285E-3</v>
      </c>
    </row>
    <row r="1276" spans="1:63" x14ac:dyDescent="0.3">
      <c r="A1276" s="77" t="s">
        <v>1407</v>
      </c>
      <c r="B1276" s="77" t="s">
        <v>276</v>
      </c>
      <c r="C1276" s="77">
        <f>VLOOKUP(B1276,Площадь!D:E,2,0)</f>
        <v>39.1</v>
      </c>
      <c r="D1276" s="113"/>
      <c r="E1276">
        <v>31</v>
      </c>
      <c r="F1276">
        <v>28</v>
      </c>
      <c r="G1276">
        <v>31</v>
      </c>
      <c r="H1276">
        <v>30</v>
      </c>
      <c r="I1276">
        <v>31</v>
      </c>
      <c r="J1276">
        <v>30</v>
      </c>
      <c r="K1276">
        <v>31</v>
      </c>
      <c r="L1276">
        <v>31</v>
      </c>
      <c r="M1276">
        <v>30</v>
      </c>
      <c r="N1276">
        <v>31</v>
      </c>
      <c r="O1276">
        <v>30</v>
      </c>
      <c r="P1276">
        <v>31</v>
      </c>
      <c r="Q1276">
        <f t="shared" ref="Q1276:Q1289" si="732">SUM(E1276:P1276)</f>
        <v>365</v>
      </c>
      <c r="R1276" s="50">
        <f>VLOOKUP(B1276,'Общие показания'!A:H,8,0)</f>
        <v>0.21815981228277018</v>
      </c>
      <c r="S1276" s="50">
        <f>VLOOKUP(B1276,'Общие показания'!A:P,16,0)</f>
        <v>0.9568401877172299</v>
      </c>
      <c r="T1276" s="50">
        <f t="shared" si="696"/>
        <v>0</v>
      </c>
      <c r="U1276" s="50">
        <f t="shared" si="697"/>
        <v>0</v>
      </c>
      <c r="V1276" s="50">
        <f t="shared" si="698"/>
        <v>0</v>
      </c>
      <c r="W1276" s="50">
        <f t="shared" si="699"/>
        <v>0.21815981228277018</v>
      </c>
      <c r="X1276" s="50">
        <f t="shared" si="700"/>
        <v>0</v>
      </c>
      <c r="Y1276" s="50"/>
      <c r="Z1276" s="50"/>
      <c r="AA1276" s="50"/>
      <c r="AB1276" s="50"/>
      <c r="AC1276" s="50"/>
      <c r="AD1276" s="50">
        <f t="shared" si="701"/>
        <v>0.37087866663552282</v>
      </c>
      <c r="AE1276" s="50">
        <f t="shared" si="702"/>
        <v>0.2581731923145863</v>
      </c>
      <c r="AF1276" s="50">
        <f t="shared" si="703"/>
        <v>0.32778832876712083</v>
      </c>
      <c r="AG1276" s="50">
        <f t="shared" si="704"/>
        <v>0</v>
      </c>
      <c r="AI1276" s="50">
        <f t="shared" si="705"/>
        <v>0</v>
      </c>
      <c r="AJ1276" s="50">
        <f t="shared" si="706"/>
        <v>0</v>
      </c>
      <c r="AK1276" s="50">
        <f t="shared" si="707"/>
        <v>0</v>
      </c>
      <c r="AL1276" s="50">
        <f t="shared" si="708"/>
        <v>0.4427837512686324</v>
      </c>
      <c r="AR1276" s="50">
        <f t="shared" si="709"/>
        <v>0.58242128374010671</v>
      </c>
      <c r="AS1276" s="50">
        <f t="shared" si="710"/>
        <v>0.52128150753033142</v>
      </c>
      <c r="AT1276" s="50">
        <f t="shared" si="711"/>
        <v>0.71584798340621847</v>
      </c>
      <c r="AV1276" s="49">
        <f t="shared" si="712"/>
        <v>0</v>
      </c>
      <c r="AW1276" s="49">
        <f t="shared" si="713"/>
        <v>0</v>
      </c>
      <c r="AX1276" s="49">
        <f t="shared" si="714"/>
        <v>0</v>
      </c>
      <c r="AY1276" s="49">
        <f t="shared" si="715"/>
        <v>1774.2104642548431</v>
      </c>
      <c r="AZ1276" s="49">
        <f t="shared" si="716"/>
        <v>0</v>
      </c>
      <c r="BA1276" s="49">
        <f t="shared" si="717"/>
        <v>0</v>
      </c>
      <c r="BB1276" s="49">
        <f t="shared" si="718"/>
        <v>0</v>
      </c>
      <c r="BC1276" s="49">
        <f t="shared" si="719"/>
        <v>0</v>
      </c>
      <c r="BD1276" s="49">
        <f t="shared" si="720"/>
        <v>0</v>
      </c>
      <c r="BE1276" s="49">
        <f t="shared" si="721"/>
        <v>2559.000254790325</v>
      </c>
      <c r="BF1276" s="49">
        <f t="shared" si="722"/>
        <v>2092.3370180757033</v>
      </c>
      <c r="BG1276" s="49">
        <f t="shared" si="723"/>
        <v>2801.4955709456253</v>
      </c>
      <c r="BH1276" s="72">
        <f t="shared" si="724"/>
        <v>9227.0433080664952</v>
      </c>
      <c r="BI1276" s="49">
        <f>VLOOKUP(A1276,'1_12'!A:O,15,0)</f>
        <v>15114.06</v>
      </c>
      <c r="BJ1276" s="73">
        <f t="shared" si="725"/>
        <v>-5887.0166919335043</v>
      </c>
      <c r="BK1276" s="50">
        <f t="shared" si="726"/>
        <v>7.3259474125006163E-3</v>
      </c>
    </row>
    <row r="1277" spans="1:63" x14ac:dyDescent="0.3">
      <c r="A1277" s="77" t="s">
        <v>2116</v>
      </c>
      <c r="B1277" s="77" t="s">
        <v>357</v>
      </c>
      <c r="C1277" s="77">
        <f>VLOOKUP(B1277,Площадь!D:E,2,0)</f>
        <v>31.8</v>
      </c>
      <c r="D1277" s="113"/>
      <c r="E1277">
        <v>31</v>
      </c>
      <c r="F1277">
        <v>28</v>
      </c>
      <c r="G1277">
        <v>31</v>
      </c>
      <c r="H1277">
        <v>30</v>
      </c>
      <c r="I1277">
        <v>31</v>
      </c>
      <c r="J1277">
        <v>30</v>
      </c>
      <c r="K1277">
        <v>31</v>
      </c>
      <c r="L1277">
        <v>31</v>
      </c>
      <c r="M1277">
        <v>30</v>
      </c>
      <c r="N1277">
        <v>31</v>
      </c>
      <c r="O1277">
        <v>30</v>
      </c>
      <c r="P1277">
        <v>31</v>
      </c>
      <c r="Q1277">
        <f t="shared" si="732"/>
        <v>365</v>
      </c>
      <c r="R1277" s="50">
        <f>VLOOKUP(B1277,'Общие показания'!A:H,8,0)</f>
        <v>0.17742920794353176</v>
      </c>
      <c r="S1277" s="50">
        <f>VLOOKUP(B1277,'Общие показания'!A:P,16,0)</f>
        <v>0</v>
      </c>
      <c r="T1277" s="50">
        <f t="shared" si="696"/>
        <v>0</v>
      </c>
      <c r="U1277" s="50">
        <f t="shared" si="697"/>
        <v>0</v>
      </c>
      <c r="V1277" s="50">
        <f t="shared" si="698"/>
        <v>0</v>
      </c>
      <c r="W1277" s="50">
        <f t="shared" si="699"/>
        <v>0.17742920794353176</v>
      </c>
      <c r="X1277" s="50">
        <f t="shared" si="700"/>
        <v>0</v>
      </c>
      <c r="Y1277" s="50"/>
      <c r="Z1277" s="50"/>
      <c r="AA1277" s="50"/>
      <c r="AB1277" s="50"/>
      <c r="AC1277" s="50"/>
      <c r="AD1277" s="50">
        <f t="shared" si="701"/>
        <v>0</v>
      </c>
      <c r="AE1277" s="50">
        <f t="shared" si="702"/>
        <v>0</v>
      </c>
      <c r="AF1277" s="50">
        <f t="shared" si="703"/>
        <v>0</v>
      </c>
      <c r="AG1277" s="50">
        <f t="shared" si="704"/>
        <v>0</v>
      </c>
      <c r="AI1277" s="50">
        <f t="shared" si="705"/>
        <v>0</v>
      </c>
      <c r="AJ1277" s="50">
        <f t="shared" si="706"/>
        <v>0</v>
      </c>
      <c r="AK1277" s="50">
        <f t="shared" si="707"/>
        <v>0</v>
      </c>
      <c r="AL1277" s="50">
        <f t="shared" si="708"/>
        <v>0.36011568517500026</v>
      </c>
      <c r="AR1277" s="50">
        <f t="shared" si="709"/>
        <v>0.47368278319527862</v>
      </c>
      <c r="AS1277" s="50">
        <f t="shared" si="710"/>
        <v>0.42395785011418263</v>
      </c>
      <c r="AT1277" s="50">
        <f t="shared" si="711"/>
        <v>0.5821986156603004</v>
      </c>
      <c r="AV1277" s="49">
        <f t="shared" si="712"/>
        <v>0</v>
      </c>
      <c r="AW1277" s="49">
        <f t="shared" si="713"/>
        <v>0</v>
      </c>
      <c r="AX1277" s="49">
        <f t="shared" si="714"/>
        <v>0</v>
      </c>
      <c r="AY1277" s="49">
        <f t="shared" si="715"/>
        <v>1442.9640092916627</v>
      </c>
      <c r="AZ1277" s="49">
        <f t="shared" si="716"/>
        <v>0</v>
      </c>
      <c r="BA1277" s="49">
        <f t="shared" si="717"/>
        <v>0</v>
      </c>
      <c r="BB1277" s="49">
        <f t="shared" si="718"/>
        <v>0</v>
      </c>
      <c r="BC1277" s="49">
        <f t="shared" si="719"/>
        <v>0</v>
      </c>
      <c r="BD1277" s="49">
        <f t="shared" si="720"/>
        <v>0</v>
      </c>
      <c r="BE1277" s="49">
        <f t="shared" si="721"/>
        <v>1271.5351158980782</v>
      </c>
      <c r="BF1277" s="49">
        <f t="shared" si="722"/>
        <v>1138.0554945325073</v>
      </c>
      <c r="BG1277" s="49">
        <f t="shared" si="723"/>
        <v>1562.8306759338841</v>
      </c>
      <c r="BH1277" s="72">
        <f t="shared" si="724"/>
        <v>5415.3852956561323</v>
      </c>
      <c r="BI1277" s="49">
        <f>VLOOKUP(A1277,'1_12'!A:O,15,0)</f>
        <v>12292.199999999997</v>
      </c>
      <c r="BJ1277" s="73">
        <f t="shared" si="725"/>
        <v>-6876.8147043438648</v>
      </c>
      <c r="BK1277" s="50">
        <f t="shared" si="726"/>
        <v>5.2866460746548577E-3</v>
      </c>
    </row>
    <row r="1278" spans="1:63" x14ac:dyDescent="0.3">
      <c r="A1278" s="77" t="s">
        <v>1541</v>
      </c>
      <c r="B1278" s="77" t="s">
        <v>348</v>
      </c>
      <c r="C1278" s="77">
        <f>VLOOKUP(B1278,Площадь!D:E,2,0)</f>
        <v>32.1</v>
      </c>
      <c r="D1278" s="113"/>
      <c r="E1278">
        <v>31</v>
      </c>
      <c r="F1278">
        <v>28</v>
      </c>
      <c r="G1278">
        <v>31</v>
      </c>
      <c r="H1278">
        <v>30</v>
      </c>
      <c r="I1278">
        <v>31</v>
      </c>
      <c r="J1278">
        <v>30</v>
      </c>
      <c r="K1278">
        <v>31</v>
      </c>
      <c r="L1278">
        <v>31</v>
      </c>
      <c r="M1278">
        <v>30</v>
      </c>
      <c r="N1278">
        <v>31</v>
      </c>
      <c r="O1278">
        <v>30</v>
      </c>
      <c r="P1278">
        <v>31</v>
      </c>
      <c r="Q1278">
        <f t="shared" si="732"/>
        <v>365</v>
      </c>
      <c r="R1278" s="50">
        <f>VLOOKUP(B1278,'Общие показания'!A:H,8,0)</f>
        <v>0</v>
      </c>
      <c r="S1278" s="50">
        <f>VLOOKUP(B1278,'Общие показания'!A:P,16,0)</f>
        <v>1.6100000000000003</v>
      </c>
      <c r="T1278" s="50">
        <f t="shared" si="696"/>
        <v>0</v>
      </c>
      <c r="U1278" s="50">
        <f t="shared" si="697"/>
        <v>0</v>
      </c>
      <c r="V1278" s="50">
        <f t="shared" si="698"/>
        <v>0</v>
      </c>
      <c r="W1278" s="50">
        <f t="shared" si="699"/>
        <v>0</v>
      </c>
      <c r="X1278" s="50">
        <f t="shared" si="700"/>
        <v>0</v>
      </c>
      <c r="Y1278" s="50"/>
      <c r="Z1278" s="50"/>
      <c r="AA1278" s="50"/>
      <c r="AB1278" s="50"/>
      <c r="AC1278" s="50"/>
      <c r="AD1278" s="50">
        <f t="shared" si="701"/>
        <v>0.62404846801820801</v>
      </c>
      <c r="AE1278" s="50">
        <f t="shared" si="702"/>
        <v>0.43440779867130913</v>
      </c>
      <c r="AF1278" s="50">
        <f t="shared" si="703"/>
        <v>0.55154373331048334</v>
      </c>
      <c r="AG1278" s="50">
        <f t="shared" si="704"/>
        <v>0</v>
      </c>
      <c r="AI1278" s="50">
        <f t="shared" si="705"/>
        <v>0</v>
      </c>
      <c r="AJ1278" s="50">
        <f t="shared" si="706"/>
        <v>0</v>
      </c>
      <c r="AK1278" s="50">
        <f t="shared" si="707"/>
        <v>0</v>
      </c>
      <c r="AL1278" s="50">
        <f t="shared" si="708"/>
        <v>0.36351300295967004</v>
      </c>
      <c r="AR1278" s="50">
        <f t="shared" si="709"/>
        <v>0.47815148869712087</v>
      </c>
      <c r="AS1278" s="50">
        <f t="shared" si="710"/>
        <v>0.42795745247375039</v>
      </c>
      <c r="AT1278" s="50">
        <f t="shared" si="711"/>
        <v>0.58769105543068068</v>
      </c>
      <c r="AV1278" s="49">
        <f t="shared" si="712"/>
        <v>0</v>
      </c>
      <c r="AW1278" s="49">
        <f t="shared" si="713"/>
        <v>0</v>
      </c>
      <c r="AX1278" s="49">
        <f t="shared" si="714"/>
        <v>0</v>
      </c>
      <c r="AY1278" s="49">
        <f t="shared" si="715"/>
        <v>975.79976462481989</v>
      </c>
      <c r="AZ1278" s="49">
        <f t="shared" si="716"/>
        <v>0</v>
      </c>
      <c r="BA1278" s="49">
        <f t="shared" si="717"/>
        <v>0</v>
      </c>
      <c r="BB1278" s="49">
        <f t="shared" si="718"/>
        <v>0</v>
      </c>
      <c r="BC1278" s="49">
        <f t="shared" si="719"/>
        <v>0</v>
      </c>
      <c r="BD1278" s="49">
        <f t="shared" si="720"/>
        <v>0</v>
      </c>
      <c r="BE1278" s="49">
        <f t="shared" si="721"/>
        <v>2958.7014758083606</v>
      </c>
      <c r="BF1278" s="49">
        <f t="shared" si="722"/>
        <v>2314.898785563752</v>
      </c>
      <c r="BG1278" s="49">
        <f t="shared" si="723"/>
        <v>3058.1162975052312</v>
      </c>
      <c r="BH1278" s="72">
        <f t="shared" si="724"/>
        <v>9307.5163235021646</v>
      </c>
      <c r="BI1278" s="49">
        <f>VLOOKUP(A1278,'1_12'!A:O,15,0)</f>
        <v>12408.210000000003</v>
      </c>
      <c r="BJ1278" s="73">
        <f t="shared" si="725"/>
        <v>-3100.6936764978382</v>
      </c>
      <c r="BK1278" s="50">
        <f t="shared" si="726"/>
        <v>9.0013317745618448E-3</v>
      </c>
    </row>
    <row r="1279" spans="1:63" x14ac:dyDescent="0.3">
      <c r="A1279" s="77" t="s">
        <v>2132</v>
      </c>
      <c r="B1279" s="77" t="s">
        <v>355</v>
      </c>
      <c r="C1279" s="77">
        <f>VLOOKUP(B1279,Площадь!D:E,2,0)</f>
        <v>39.299999999999997</v>
      </c>
      <c r="D1279" s="113"/>
      <c r="E1279">
        <v>31</v>
      </c>
      <c r="F1279">
        <v>28</v>
      </c>
      <c r="G1279">
        <v>31</v>
      </c>
      <c r="H1279">
        <v>30</v>
      </c>
      <c r="I1279">
        <v>31</v>
      </c>
      <c r="J1279">
        <v>30</v>
      </c>
      <c r="K1279">
        <v>31</v>
      </c>
      <c r="L1279">
        <v>31</v>
      </c>
      <c r="M1279">
        <v>30</v>
      </c>
      <c r="N1279">
        <v>31</v>
      </c>
      <c r="O1279">
        <v>30</v>
      </c>
      <c r="P1279">
        <v>31</v>
      </c>
      <c r="Q1279">
        <f t="shared" si="732"/>
        <v>365</v>
      </c>
      <c r="R1279" s="50">
        <f>VLOOKUP(B1279,'Общие показания'!A:H,8,0)</f>
        <v>0.21927571925096845</v>
      </c>
      <c r="S1279" s="50">
        <f>VLOOKUP(B1279,'Общие показания'!A:P,16,0)</f>
        <v>0.42072428074903101</v>
      </c>
      <c r="T1279" s="50">
        <f t="shared" ref="T1279:T1342" si="733">R1279*$T$1/31*E1279</f>
        <v>0</v>
      </c>
      <c r="U1279" s="50">
        <f t="shared" ref="U1279:U1342" si="734">R1279*$U$1/28*F1279</f>
        <v>0</v>
      </c>
      <c r="V1279" s="50">
        <f t="shared" ref="V1279:V1342" si="735">R1279*$V$1/31*G1279</f>
        <v>0</v>
      </c>
      <c r="W1279" s="50">
        <f t="shared" ref="W1279:W1342" si="736">R1279*W$1/30*H1279</f>
        <v>0.21927571925096845</v>
      </c>
      <c r="X1279" s="50">
        <f t="shared" ref="X1279:X1342" si="737">SUM(T1279:W1279)-R1279</f>
        <v>0</v>
      </c>
      <c r="Y1279" s="50"/>
      <c r="Z1279" s="50"/>
      <c r="AA1279" s="50"/>
      <c r="AB1279" s="50"/>
      <c r="AC1279" s="50"/>
      <c r="AD1279" s="50">
        <f t="shared" ref="AD1279:AD1342" si="738">(S1279*$AD$1)/31*N1279</f>
        <v>0.16307598935372372</v>
      </c>
      <c r="AE1279" s="50">
        <f t="shared" ref="AE1279:AE1342" si="739">(S1279*$AE$1)/30*O1279</f>
        <v>0.11351919791786109</v>
      </c>
      <c r="AF1279" s="50">
        <f t="shared" ref="AF1279:AF1342" si="740">(S1279*$AF$1)/31*P1279</f>
        <v>0.14412909347744624</v>
      </c>
      <c r="AG1279" s="50">
        <f t="shared" ref="AG1279:AG1342" si="741">S1279-AD1279-AE1279-AF1279</f>
        <v>0</v>
      </c>
      <c r="AI1279" s="50">
        <f t="shared" si="705"/>
        <v>0</v>
      </c>
      <c r="AJ1279" s="50">
        <f t="shared" si="706"/>
        <v>0</v>
      </c>
      <c r="AK1279" s="50">
        <f t="shared" si="707"/>
        <v>0</v>
      </c>
      <c r="AL1279" s="50">
        <f t="shared" si="708"/>
        <v>0.44504862979174553</v>
      </c>
      <c r="AR1279" s="50">
        <f t="shared" si="709"/>
        <v>0.5854004207413348</v>
      </c>
      <c r="AS1279" s="50">
        <f t="shared" si="710"/>
        <v>0.52394790910337663</v>
      </c>
      <c r="AT1279" s="50">
        <f t="shared" si="711"/>
        <v>0.71950960991980517</v>
      </c>
      <c r="AV1279" s="49">
        <f t="shared" si="712"/>
        <v>0</v>
      </c>
      <c r="AW1279" s="49">
        <f t="shared" si="713"/>
        <v>0</v>
      </c>
      <c r="AX1279" s="49">
        <f t="shared" si="714"/>
        <v>0</v>
      </c>
      <c r="AY1279" s="49">
        <f t="shared" si="715"/>
        <v>1783.2857095962997</v>
      </c>
      <c r="AZ1279" s="49">
        <f t="shared" si="716"/>
        <v>0</v>
      </c>
      <c r="BA1279" s="49">
        <f t="shared" si="717"/>
        <v>0</v>
      </c>
      <c r="BB1279" s="49">
        <f t="shared" si="718"/>
        <v>0</v>
      </c>
      <c r="BC1279" s="49">
        <f t="shared" si="719"/>
        <v>0</v>
      </c>
      <c r="BD1279" s="49">
        <f t="shared" si="720"/>
        <v>0</v>
      </c>
      <c r="BE1279" s="49">
        <f t="shared" si="721"/>
        <v>2009.1801362027713</v>
      </c>
      <c r="BF1279" s="49">
        <f t="shared" si="722"/>
        <v>1711.1912034035299</v>
      </c>
      <c r="BG1279" s="49">
        <f t="shared" si="723"/>
        <v>2318.3171898514461</v>
      </c>
      <c r="BH1279" s="72">
        <f t="shared" si="724"/>
        <v>7821.9742390540468</v>
      </c>
      <c r="BI1279" s="49">
        <f>VLOOKUP(A1279,'1_12'!A:O,15,0)</f>
        <v>15191.37</v>
      </c>
      <c r="BJ1279" s="73">
        <f t="shared" si="725"/>
        <v>-7369.395760945954</v>
      </c>
      <c r="BK1279" s="50">
        <f t="shared" si="726"/>
        <v>6.1787671110183663E-3</v>
      </c>
    </row>
    <row r="1280" spans="1:63" x14ac:dyDescent="0.3">
      <c r="A1280" s="77" t="s">
        <v>1425</v>
      </c>
      <c r="B1280" s="77" t="s">
        <v>362</v>
      </c>
      <c r="C1280" s="77">
        <f>VLOOKUP(B1280,Площадь!D:E,2,0)</f>
        <v>59</v>
      </c>
      <c r="D1280" s="113"/>
      <c r="E1280">
        <v>31</v>
      </c>
      <c r="F1280">
        <v>28</v>
      </c>
      <c r="G1280">
        <v>31</v>
      </c>
      <c r="H1280">
        <v>30</v>
      </c>
      <c r="I1280">
        <v>31</v>
      </c>
      <c r="J1280">
        <v>30</v>
      </c>
      <c r="K1280">
        <v>20</v>
      </c>
      <c r="Q1280">
        <f t="shared" si="732"/>
        <v>201</v>
      </c>
      <c r="R1280" s="50">
        <f>VLOOKUP(B1280,'Общие показания'!A:H,8,0)</f>
        <v>0.3291925556185023</v>
      </c>
      <c r="S1280" s="50">
        <f>VLOOKUP(B1280,'Общие показания'!A:P,16,0)</f>
        <v>0</v>
      </c>
      <c r="T1280" s="50">
        <f t="shared" si="733"/>
        <v>0</v>
      </c>
      <c r="U1280" s="50">
        <f t="shared" si="734"/>
        <v>0</v>
      </c>
      <c r="V1280" s="50">
        <f t="shared" si="735"/>
        <v>0</v>
      </c>
      <c r="W1280" s="50">
        <f t="shared" si="736"/>
        <v>0.3291925556185023</v>
      </c>
      <c r="X1280" s="50">
        <f t="shared" si="737"/>
        <v>0</v>
      </c>
      <c r="Y1280" s="50"/>
      <c r="Z1280" s="50"/>
      <c r="AA1280" s="50"/>
      <c r="AB1280" s="50"/>
      <c r="AC1280" s="50"/>
      <c r="AD1280" s="50">
        <f t="shared" si="738"/>
        <v>0</v>
      </c>
      <c r="AE1280" s="50">
        <f t="shared" si="739"/>
        <v>0</v>
      </c>
      <c r="AF1280" s="50">
        <f t="shared" si="740"/>
        <v>0</v>
      </c>
      <c r="AG1280" s="50">
        <f t="shared" si="741"/>
        <v>0</v>
      </c>
      <c r="AI1280" s="50">
        <f t="shared" si="705"/>
        <v>0</v>
      </c>
      <c r="AJ1280" s="50">
        <f t="shared" si="706"/>
        <v>0</v>
      </c>
      <c r="AK1280" s="50">
        <f t="shared" si="707"/>
        <v>0</v>
      </c>
      <c r="AL1280" s="50">
        <f t="shared" si="708"/>
        <v>0.66813916431839671</v>
      </c>
      <c r="AR1280" s="50">
        <f t="shared" si="709"/>
        <v>0</v>
      </c>
      <c r="AS1280" s="50">
        <f t="shared" si="710"/>
        <v>0</v>
      </c>
      <c r="AT1280" s="50">
        <f t="shared" si="711"/>
        <v>0</v>
      </c>
      <c r="AV1280" s="49">
        <f t="shared" si="712"/>
        <v>0</v>
      </c>
      <c r="AW1280" s="49">
        <f t="shared" si="713"/>
        <v>0</v>
      </c>
      <c r="AX1280" s="49">
        <f t="shared" si="714"/>
        <v>0</v>
      </c>
      <c r="AY1280" s="49">
        <f t="shared" si="715"/>
        <v>2677.1973757298142</v>
      </c>
      <c r="AZ1280" s="49">
        <f t="shared" si="716"/>
        <v>0</v>
      </c>
      <c r="BA1280" s="49">
        <f t="shared" si="717"/>
        <v>0</v>
      </c>
      <c r="BB1280" s="49">
        <f t="shared" si="718"/>
        <v>0</v>
      </c>
      <c r="BC1280" s="49">
        <f t="shared" si="719"/>
        <v>0</v>
      </c>
      <c r="BD1280" s="49">
        <f t="shared" si="720"/>
        <v>0</v>
      </c>
      <c r="BE1280" s="49">
        <f t="shared" si="721"/>
        <v>0</v>
      </c>
      <c r="BF1280" s="49">
        <f t="shared" si="722"/>
        <v>0</v>
      </c>
      <c r="BG1280" s="49">
        <f t="shared" si="723"/>
        <v>0</v>
      </c>
      <c r="BH1280" s="72">
        <f t="shared" si="724"/>
        <v>2677.1973757298142</v>
      </c>
      <c r="BI1280" s="49">
        <f>VLOOKUP(A1280,'1_12'!A:O,15,0)</f>
        <v>9236.98</v>
      </c>
      <c r="BJ1280" s="73">
        <f t="shared" si="725"/>
        <v>-6559.7826242701849</v>
      </c>
      <c r="BK1280" s="50">
        <f t="shared" si="726"/>
        <v>1.4086606213798009E-3</v>
      </c>
    </row>
    <row r="1281" spans="1:63" x14ac:dyDescent="0.3">
      <c r="A1281" s="77" t="s">
        <v>2838</v>
      </c>
      <c r="B1281" s="77" t="s">
        <v>362</v>
      </c>
      <c r="C1281" s="77">
        <f>VLOOKUP(B1281,Площадь!D:E,2,0)</f>
        <v>59</v>
      </c>
      <c r="D1281" s="113">
        <v>45128</v>
      </c>
      <c r="K1281">
        <f>31-K1280</f>
        <v>11</v>
      </c>
      <c r="L1281">
        <v>31</v>
      </c>
      <c r="M1281">
        <v>30</v>
      </c>
      <c r="N1281">
        <v>31</v>
      </c>
      <c r="O1281">
        <v>30</v>
      </c>
      <c r="P1281">
        <v>31</v>
      </c>
      <c r="Q1281">
        <f t="shared" si="732"/>
        <v>164</v>
      </c>
      <c r="R1281" s="50"/>
      <c r="S1281" s="50">
        <f>VLOOKUP(B1281,'Общие показания'!A:P,16,0)</f>
        <v>0</v>
      </c>
      <c r="T1281" s="50">
        <f t="shared" si="733"/>
        <v>0</v>
      </c>
      <c r="U1281" s="50">
        <f t="shared" si="734"/>
        <v>0</v>
      </c>
      <c r="V1281" s="50">
        <f t="shared" si="735"/>
        <v>0</v>
      </c>
      <c r="W1281" s="50">
        <f t="shared" si="736"/>
        <v>0</v>
      </c>
      <c r="X1281" s="50">
        <f t="shared" si="737"/>
        <v>0</v>
      </c>
      <c r="Y1281" s="50"/>
      <c r="Z1281" s="50"/>
      <c r="AA1281" s="50"/>
      <c r="AB1281" s="50"/>
      <c r="AC1281" s="50"/>
      <c r="AD1281" s="50">
        <f t="shared" si="738"/>
        <v>0</v>
      </c>
      <c r="AE1281" s="50">
        <f t="shared" si="739"/>
        <v>0</v>
      </c>
      <c r="AF1281" s="50">
        <f t="shared" si="740"/>
        <v>0</v>
      </c>
      <c r="AG1281" s="50">
        <f t="shared" si="741"/>
        <v>0</v>
      </c>
      <c r="AI1281" s="50">
        <f t="shared" si="705"/>
        <v>0</v>
      </c>
      <c r="AJ1281" s="50">
        <f t="shared" si="706"/>
        <v>0</v>
      </c>
      <c r="AK1281" s="50">
        <f t="shared" si="707"/>
        <v>0</v>
      </c>
      <c r="AL1281" s="50">
        <f t="shared" si="708"/>
        <v>0</v>
      </c>
      <c r="AR1281" s="50">
        <f t="shared" si="709"/>
        <v>0.87884541536230931</v>
      </c>
      <c r="AS1281" s="50">
        <f t="shared" si="710"/>
        <v>0.78658846404832627</v>
      </c>
      <c r="AT1281" s="50">
        <f t="shared" si="711"/>
        <v>1.0801798215081047</v>
      </c>
      <c r="AV1281" s="49">
        <f t="shared" si="712"/>
        <v>0</v>
      </c>
      <c r="AW1281" s="49">
        <f t="shared" si="713"/>
        <v>0</v>
      </c>
      <c r="AX1281" s="49">
        <f t="shared" si="714"/>
        <v>0</v>
      </c>
      <c r="AY1281" s="49">
        <f t="shared" si="715"/>
        <v>0</v>
      </c>
      <c r="AZ1281" s="49">
        <f t="shared" si="716"/>
        <v>0</v>
      </c>
      <c r="BA1281" s="49">
        <f t="shared" si="717"/>
        <v>0</v>
      </c>
      <c r="BB1281" s="49">
        <f t="shared" si="718"/>
        <v>0</v>
      </c>
      <c r="BC1281" s="49">
        <f t="shared" si="719"/>
        <v>0</v>
      </c>
      <c r="BD1281" s="49">
        <f t="shared" si="720"/>
        <v>0</v>
      </c>
      <c r="BE1281" s="49">
        <f t="shared" si="721"/>
        <v>2359.137479181969</v>
      </c>
      <c r="BF1281" s="49">
        <f t="shared" si="722"/>
        <v>2111.4866093527653</v>
      </c>
      <c r="BG1281" s="49">
        <f t="shared" si="723"/>
        <v>2899.5915056634958</v>
      </c>
      <c r="BH1281" s="72">
        <f t="shared" si="724"/>
        <v>7370.2155941982301</v>
      </c>
      <c r="BI1281" s="49">
        <f>VLOOKUP(A1281,'1_12'!A:O,15,0)</f>
        <v>13569.370000000003</v>
      </c>
      <c r="BJ1281" s="73">
        <f t="shared" si="725"/>
        <v>-6199.1544058017726</v>
      </c>
      <c r="BK1281" s="50">
        <f t="shared" si="726"/>
        <v>3.8779854532750573E-3</v>
      </c>
    </row>
    <row r="1282" spans="1:63" x14ac:dyDescent="0.3">
      <c r="A1282" s="77" t="s">
        <v>2129</v>
      </c>
      <c r="B1282" s="77" t="s">
        <v>1018</v>
      </c>
      <c r="C1282" s="77">
        <f>VLOOKUP(B1282,Площадь!A:B,2,0)</f>
        <v>3.8</v>
      </c>
      <c r="D1282" s="113"/>
      <c r="E1282">
        <v>31</v>
      </c>
      <c r="F1282">
        <v>28</v>
      </c>
      <c r="G1282">
        <v>17</v>
      </c>
      <c r="Q1282">
        <f t="shared" si="732"/>
        <v>76</v>
      </c>
      <c r="R1282" s="108"/>
      <c r="S1282" s="108"/>
      <c r="T1282" s="50">
        <f t="shared" si="733"/>
        <v>0</v>
      </c>
      <c r="U1282" s="50">
        <f t="shared" si="734"/>
        <v>0</v>
      </c>
      <c r="V1282" s="50">
        <f t="shared" si="735"/>
        <v>0</v>
      </c>
      <c r="W1282" s="50">
        <f t="shared" si="736"/>
        <v>0</v>
      </c>
      <c r="X1282" s="50">
        <f t="shared" si="737"/>
        <v>0</v>
      </c>
      <c r="Y1282" s="50"/>
      <c r="Z1282" s="50"/>
      <c r="AA1282" s="50"/>
      <c r="AB1282" s="50"/>
      <c r="AC1282" s="50"/>
      <c r="AD1282" s="50">
        <f t="shared" si="738"/>
        <v>0</v>
      </c>
      <c r="AE1282" s="50">
        <f t="shared" si="739"/>
        <v>0</v>
      </c>
      <c r="AF1282" s="50">
        <f t="shared" si="740"/>
        <v>0</v>
      </c>
      <c r="AG1282" s="50">
        <f t="shared" si="741"/>
        <v>0</v>
      </c>
      <c r="AI1282" s="50">
        <f t="shared" si="705"/>
        <v>0</v>
      </c>
      <c r="AJ1282" s="50">
        <f t="shared" si="706"/>
        <v>0</v>
      </c>
      <c r="AK1282" s="50">
        <f t="shared" si="707"/>
        <v>0</v>
      </c>
      <c r="AL1282" s="50">
        <f t="shared" si="708"/>
        <v>0</v>
      </c>
      <c r="AR1282" s="50">
        <f t="shared" si="709"/>
        <v>0</v>
      </c>
      <c r="AS1282" s="50">
        <f t="shared" si="710"/>
        <v>0</v>
      </c>
      <c r="AT1282" s="50">
        <f t="shared" si="711"/>
        <v>0</v>
      </c>
      <c r="AV1282" s="49">
        <f t="shared" si="712"/>
        <v>0</v>
      </c>
      <c r="AW1282" s="49">
        <f t="shared" si="713"/>
        <v>0</v>
      </c>
      <c r="AX1282" s="49">
        <f t="shared" si="714"/>
        <v>0</v>
      </c>
      <c r="AY1282" s="49">
        <f t="shared" si="715"/>
        <v>0</v>
      </c>
      <c r="AZ1282" s="49">
        <f t="shared" si="716"/>
        <v>0</v>
      </c>
      <c r="BA1282" s="49">
        <f t="shared" si="717"/>
        <v>0</v>
      </c>
      <c r="BB1282" s="49">
        <f t="shared" si="718"/>
        <v>0</v>
      </c>
      <c r="BC1282" s="49">
        <f t="shared" si="719"/>
        <v>0</v>
      </c>
      <c r="BD1282" s="49">
        <f t="shared" si="720"/>
        <v>0</v>
      </c>
      <c r="BE1282" s="49">
        <f t="shared" si="721"/>
        <v>0</v>
      </c>
      <c r="BF1282" s="49">
        <f t="shared" si="722"/>
        <v>0</v>
      </c>
      <c r="BG1282" s="49">
        <f t="shared" si="723"/>
        <v>0</v>
      </c>
      <c r="BH1282" s="72">
        <f t="shared" si="724"/>
        <v>0</v>
      </c>
      <c r="BI1282" s="49">
        <f>VLOOKUP(A1282,'1_12'!A:O,15,0)</f>
        <v>0</v>
      </c>
      <c r="BJ1282" s="73">
        <f t="shared" si="725"/>
        <v>0</v>
      </c>
      <c r="BK1282" s="50">
        <f t="shared" si="726"/>
        <v>0</v>
      </c>
    </row>
    <row r="1283" spans="1:63" x14ac:dyDescent="0.3">
      <c r="A1283" s="77" t="s">
        <v>2564</v>
      </c>
      <c r="B1283" s="77" t="s">
        <v>1018</v>
      </c>
      <c r="C1283" s="77">
        <f>VLOOKUP(B1283,Площадь!A:B,2,0)</f>
        <v>3.8</v>
      </c>
      <c r="D1283" s="113">
        <v>45003</v>
      </c>
      <c r="G1283">
        <f>31-G1282</f>
        <v>14</v>
      </c>
      <c r="H1283">
        <v>30</v>
      </c>
      <c r="I1283">
        <v>31</v>
      </c>
      <c r="J1283">
        <v>30</v>
      </c>
      <c r="K1283">
        <v>31</v>
      </c>
      <c r="L1283">
        <v>31</v>
      </c>
      <c r="M1283">
        <v>30</v>
      </c>
      <c r="N1283">
        <v>31</v>
      </c>
      <c r="O1283">
        <v>30</v>
      </c>
      <c r="P1283">
        <v>31</v>
      </c>
      <c r="Q1283">
        <f t="shared" si="732"/>
        <v>289</v>
      </c>
      <c r="R1283" s="108"/>
      <c r="S1283" s="108"/>
      <c r="T1283" s="50">
        <f t="shared" si="733"/>
        <v>0</v>
      </c>
      <c r="U1283" s="50">
        <f t="shared" si="734"/>
        <v>0</v>
      </c>
      <c r="V1283" s="50">
        <f t="shared" si="735"/>
        <v>0</v>
      </c>
      <c r="W1283" s="50">
        <f t="shared" si="736"/>
        <v>0</v>
      </c>
      <c r="X1283" s="50">
        <f t="shared" si="737"/>
        <v>0</v>
      </c>
      <c r="Y1283" s="50"/>
      <c r="Z1283" s="50"/>
      <c r="AA1283" s="50"/>
      <c r="AB1283" s="50"/>
      <c r="AC1283" s="50"/>
      <c r="AD1283" s="50">
        <f t="shared" si="738"/>
        <v>0</v>
      </c>
      <c r="AE1283" s="50">
        <f t="shared" si="739"/>
        <v>0</v>
      </c>
      <c r="AF1283" s="50">
        <f t="shared" si="740"/>
        <v>0</v>
      </c>
      <c r="AG1283" s="50">
        <f t="shared" si="741"/>
        <v>0</v>
      </c>
      <c r="AI1283" s="50">
        <f t="shared" si="705"/>
        <v>0</v>
      </c>
      <c r="AJ1283" s="50">
        <f t="shared" si="706"/>
        <v>0</v>
      </c>
      <c r="AK1283" s="50">
        <f t="shared" si="707"/>
        <v>0</v>
      </c>
      <c r="AL1283" s="50">
        <f t="shared" si="708"/>
        <v>4.303269193915097E-2</v>
      </c>
      <c r="AR1283" s="50">
        <f t="shared" si="709"/>
        <v>5.6603603023335176E-2</v>
      </c>
      <c r="AS1283" s="50">
        <f t="shared" si="710"/>
        <v>5.06616298878583E-2</v>
      </c>
      <c r="AT1283" s="50">
        <f t="shared" si="711"/>
        <v>6.9570903758149102E-2</v>
      </c>
      <c r="AV1283" s="49">
        <f t="shared" si="712"/>
        <v>0</v>
      </c>
      <c r="AW1283" s="49">
        <f t="shared" si="713"/>
        <v>0</v>
      </c>
      <c r="AX1283" s="49">
        <f t="shared" si="714"/>
        <v>0</v>
      </c>
      <c r="AY1283" s="49">
        <f t="shared" si="715"/>
        <v>115.51523693377931</v>
      </c>
      <c r="AZ1283" s="49">
        <f t="shared" si="716"/>
        <v>0</v>
      </c>
      <c r="BA1283" s="49">
        <f t="shared" si="717"/>
        <v>0</v>
      </c>
      <c r="BB1283" s="49">
        <f t="shared" si="718"/>
        <v>0</v>
      </c>
      <c r="BC1283" s="49">
        <f t="shared" si="719"/>
        <v>0</v>
      </c>
      <c r="BD1283" s="49">
        <f t="shared" si="720"/>
        <v>0</v>
      </c>
      <c r="BE1283" s="49">
        <f t="shared" si="721"/>
        <v>151.94444781172001</v>
      </c>
      <c r="BF1283" s="49">
        <f t="shared" si="722"/>
        <v>135.9940528057713</v>
      </c>
      <c r="BG1283" s="49">
        <f t="shared" si="723"/>
        <v>186.75335121222514</v>
      </c>
      <c r="BH1283" s="72">
        <f t="shared" si="724"/>
        <v>590.20708876349568</v>
      </c>
      <c r="BI1283" s="49">
        <f>VLOOKUP(A1283,'1_12'!A:O,15,0)</f>
        <v>1468.89</v>
      </c>
      <c r="BJ1283" s="73">
        <f t="shared" si="725"/>
        <v>-878.68291123650442</v>
      </c>
      <c r="BK1283" s="50">
        <f t="shared" si="726"/>
        <v>4.8216848379055597E-3</v>
      </c>
    </row>
    <row r="1284" spans="1:63" x14ac:dyDescent="0.3">
      <c r="A1284" s="77" t="s">
        <v>1479</v>
      </c>
      <c r="B1284" s="77" t="s">
        <v>1097</v>
      </c>
      <c r="C1284" s="77">
        <f>VLOOKUP(B1284,Площадь!A:B,2,0)</f>
        <v>4</v>
      </c>
      <c r="D1284" s="113"/>
      <c r="E1284">
        <v>31</v>
      </c>
      <c r="F1284">
        <v>28</v>
      </c>
      <c r="G1284">
        <v>14</v>
      </c>
      <c r="Q1284">
        <f t="shared" si="732"/>
        <v>73</v>
      </c>
      <c r="R1284" s="108"/>
      <c r="S1284" s="108"/>
      <c r="T1284" s="50">
        <f t="shared" si="733"/>
        <v>0</v>
      </c>
      <c r="U1284" s="50">
        <f t="shared" si="734"/>
        <v>0</v>
      </c>
      <c r="V1284" s="50">
        <f t="shared" si="735"/>
        <v>0</v>
      </c>
      <c r="W1284" s="50">
        <f t="shared" si="736"/>
        <v>0</v>
      </c>
      <c r="X1284" s="50">
        <f t="shared" si="737"/>
        <v>0</v>
      </c>
      <c r="Y1284" s="50"/>
      <c r="Z1284" s="50"/>
      <c r="AA1284" s="50"/>
      <c r="AB1284" s="50"/>
      <c r="AC1284" s="50"/>
      <c r="AD1284" s="50">
        <f t="shared" si="738"/>
        <v>0</v>
      </c>
      <c r="AE1284" s="50">
        <f t="shared" si="739"/>
        <v>0</v>
      </c>
      <c r="AF1284" s="50">
        <f t="shared" si="740"/>
        <v>0</v>
      </c>
      <c r="AG1284" s="50">
        <f t="shared" si="741"/>
        <v>0</v>
      </c>
      <c r="AI1284" s="50">
        <f t="shared" ref="AI1284:AI1347" si="742">(C1284*$AI$1)/31*E1284</f>
        <v>0</v>
      </c>
      <c r="AJ1284" s="50">
        <f t="shared" ref="AJ1284:AJ1347" si="743">(C1284*$AJ$1)/28*F1284</f>
        <v>0</v>
      </c>
      <c r="AK1284" s="50">
        <f t="shared" ref="AK1284:AK1347" si="744">(C1284*$AK$1)/31*G1284</f>
        <v>0</v>
      </c>
      <c r="AL1284" s="50">
        <f t="shared" ref="AL1284:AL1347" si="745">(C1284*$AL$1)/30*H1284</f>
        <v>0</v>
      </c>
      <c r="AR1284" s="50">
        <f t="shared" ref="AR1284:AR1347" si="746">(C1284*$AR$1)/31*N1284</f>
        <v>0</v>
      </c>
      <c r="AS1284" s="50">
        <f t="shared" ref="AS1284:AS1347" si="747">(C1284*$AS$1)/30*O1284</f>
        <v>0</v>
      </c>
      <c r="AT1284" s="50">
        <f t="shared" ref="AT1284:AT1347" si="748">(C1284*$AT$1)/31*P1284</f>
        <v>0</v>
      </c>
      <c r="AV1284" s="49">
        <f t="shared" ref="AV1284:AV1347" si="749">(T1284+AI1284)*$AV$1</f>
        <v>0</v>
      </c>
      <c r="AW1284" s="49">
        <f t="shared" ref="AW1284:AW1347" si="750">(U1284+AJ1284)*$AW$1</f>
        <v>0</v>
      </c>
      <c r="AX1284" s="49">
        <f t="shared" ref="AX1284:AX1347" si="751">(V1284+AK1284)*$AX$1</f>
        <v>0</v>
      </c>
      <c r="AY1284" s="49">
        <f t="shared" ref="AY1284:AY1347" si="752">(W1284+AL1284)*$AY$1</f>
        <v>0</v>
      </c>
      <c r="AZ1284" s="49">
        <f t="shared" ref="AZ1284:AZ1347" si="753">(Y1284+AM1284)*$AZ$1</f>
        <v>0</v>
      </c>
      <c r="BA1284" s="49">
        <f t="shared" ref="BA1284:BA1347" si="754">(Z1284+AN1284)*$BA$1</f>
        <v>0</v>
      </c>
      <c r="BB1284" s="49">
        <f t="shared" ref="BB1284:BB1347" si="755">(AA1284+AO1284)*$BB$1</f>
        <v>0</v>
      </c>
      <c r="BC1284" s="49">
        <f t="shared" ref="BC1284:BC1347" si="756">(AB1284+AP1284)*$BC$1</f>
        <v>0</v>
      </c>
      <c r="BD1284" s="49">
        <f t="shared" ref="BD1284:BD1347" si="757">(AC1284+AQ1284)*$BD$1</f>
        <v>0</v>
      </c>
      <c r="BE1284" s="49">
        <f t="shared" ref="BE1284:BE1347" si="758">(AD1284+AR1284)*$BE$1</f>
        <v>0</v>
      </c>
      <c r="BF1284" s="49">
        <f t="shared" ref="BF1284:BF1347" si="759">(AE1284+AS1284)*$BF$1</f>
        <v>0</v>
      </c>
      <c r="BG1284" s="49">
        <f t="shared" ref="BG1284:BG1347" si="760">(AF1284+AT1284)*$BG$1</f>
        <v>0</v>
      </c>
      <c r="BH1284" s="72">
        <f t="shared" ref="BH1284:BH1347" si="761">SUM(AV1284:BG1284)</f>
        <v>0</v>
      </c>
      <c r="BI1284" s="49">
        <f>VLOOKUP(A1284,'1_12'!A:O,15,0)</f>
        <v>0</v>
      </c>
      <c r="BJ1284" s="73">
        <f t="shared" ref="BJ1284:BJ1347" si="762">BH1284-BI1284</f>
        <v>0</v>
      </c>
      <c r="BK1284" s="50">
        <f t="shared" ref="BK1284:BK1347" si="763">(SUM(T1284:W1284)+SUM(AD1284:AF1284)+SUM(AI1284:AL1284)+SUM(AR1284:AT1284))/12/C1284</f>
        <v>0</v>
      </c>
    </row>
    <row r="1285" spans="1:63" x14ac:dyDescent="0.3">
      <c r="A1285" s="77" t="s">
        <v>2562</v>
      </c>
      <c r="B1285" s="77" t="s">
        <v>1097</v>
      </c>
      <c r="C1285" s="77">
        <f>VLOOKUP(B1285,Площадь!A:B,2,0)</f>
        <v>4</v>
      </c>
      <c r="D1285" s="113">
        <v>45000</v>
      </c>
      <c r="G1285">
        <f>31-G1284</f>
        <v>17</v>
      </c>
      <c r="H1285">
        <v>30</v>
      </c>
      <c r="I1285">
        <v>31</v>
      </c>
      <c r="J1285">
        <v>30</v>
      </c>
      <c r="K1285">
        <v>31</v>
      </c>
      <c r="L1285">
        <v>31</v>
      </c>
      <c r="M1285">
        <v>30</v>
      </c>
      <c r="N1285">
        <v>31</v>
      </c>
      <c r="O1285">
        <v>30</v>
      </c>
      <c r="P1285">
        <v>31</v>
      </c>
      <c r="Q1285">
        <f t="shared" si="732"/>
        <v>292</v>
      </c>
      <c r="R1285" s="108"/>
      <c r="S1285" s="108"/>
      <c r="T1285" s="50">
        <f t="shared" si="733"/>
        <v>0</v>
      </c>
      <c r="U1285" s="50">
        <f t="shared" si="734"/>
        <v>0</v>
      </c>
      <c r="V1285" s="50">
        <f t="shared" si="735"/>
        <v>0</v>
      </c>
      <c r="W1285" s="50">
        <f t="shared" si="736"/>
        <v>0</v>
      </c>
      <c r="X1285" s="50">
        <f t="shared" si="737"/>
        <v>0</v>
      </c>
      <c r="Y1285" s="50"/>
      <c r="Z1285" s="50"/>
      <c r="AA1285" s="50"/>
      <c r="AB1285" s="50"/>
      <c r="AC1285" s="50"/>
      <c r="AD1285" s="50">
        <f t="shared" si="738"/>
        <v>0</v>
      </c>
      <c r="AE1285" s="50">
        <f t="shared" si="739"/>
        <v>0</v>
      </c>
      <c r="AF1285" s="50">
        <f t="shared" si="740"/>
        <v>0</v>
      </c>
      <c r="AG1285" s="50">
        <f t="shared" si="741"/>
        <v>0</v>
      </c>
      <c r="AI1285" s="50">
        <f t="shared" si="742"/>
        <v>0</v>
      </c>
      <c r="AJ1285" s="50">
        <f t="shared" si="743"/>
        <v>0</v>
      </c>
      <c r="AK1285" s="50">
        <f t="shared" si="744"/>
        <v>0</v>
      </c>
      <c r="AL1285" s="50">
        <f t="shared" si="745"/>
        <v>4.5297570462264181E-2</v>
      </c>
      <c r="AR1285" s="50">
        <f t="shared" si="746"/>
        <v>5.9582740024563347E-2</v>
      </c>
      <c r="AS1285" s="50">
        <f t="shared" si="747"/>
        <v>5.3328031460903473E-2</v>
      </c>
      <c r="AT1285" s="50">
        <f t="shared" si="748"/>
        <v>7.3232530271735902E-2</v>
      </c>
      <c r="AV1285" s="49">
        <f t="shared" si="749"/>
        <v>0</v>
      </c>
      <c r="AW1285" s="49">
        <f t="shared" si="750"/>
        <v>0</v>
      </c>
      <c r="AX1285" s="49">
        <f t="shared" si="751"/>
        <v>0</v>
      </c>
      <c r="AY1285" s="49">
        <f t="shared" si="752"/>
        <v>121.59498624608348</v>
      </c>
      <c r="AZ1285" s="49">
        <f t="shared" si="753"/>
        <v>0</v>
      </c>
      <c r="BA1285" s="49">
        <f t="shared" si="754"/>
        <v>0</v>
      </c>
      <c r="BB1285" s="49">
        <f t="shared" si="755"/>
        <v>0</v>
      </c>
      <c r="BC1285" s="49">
        <f t="shared" si="756"/>
        <v>0</v>
      </c>
      <c r="BD1285" s="49">
        <f t="shared" si="757"/>
        <v>0</v>
      </c>
      <c r="BE1285" s="49">
        <f t="shared" si="758"/>
        <v>159.94152401233688</v>
      </c>
      <c r="BF1285" s="49">
        <f t="shared" si="759"/>
        <v>143.15163453239086</v>
      </c>
      <c r="BG1285" s="49">
        <f t="shared" si="760"/>
        <v>196.58247496023699</v>
      </c>
      <c r="BH1285" s="72">
        <f t="shared" si="761"/>
        <v>621.27061975104823</v>
      </c>
      <c r="BI1285" s="49">
        <f>VLOOKUP(A1285,'1_12'!A:O,15,0)</f>
        <v>1546.1999999999998</v>
      </c>
      <c r="BJ1285" s="73">
        <f t="shared" si="762"/>
        <v>-924.92938024895159</v>
      </c>
      <c r="BK1285" s="50">
        <f t="shared" si="763"/>
        <v>4.8216848379055606E-3</v>
      </c>
    </row>
    <row r="1286" spans="1:63" x14ac:dyDescent="0.3">
      <c r="A1286" s="77" t="s">
        <v>1533</v>
      </c>
      <c r="B1286" s="77" t="s">
        <v>660</v>
      </c>
      <c r="C1286" s="77">
        <f>VLOOKUP(B1286,Площадь!A:B,2,0)</f>
        <v>7.9</v>
      </c>
      <c r="D1286" s="113"/>
      <c r="E1286">
        <v>31</v>
      </c>
      <c r="F1286">
        <v>28</v>
      </c>
      <c r="G1286">
        <v>21</v>
      </c>
      <c r="Q1286">
        <f t="shared" si="732"/>
        <v>80</v>
      </c>
      <c r="R1286" s="108"/>
      <c r="S1286" s="108"/>
      <c r="T1286" s="50">
        <f t="shared" si="733"/>
        <v>0</v>
      </c>
      <c r="U1286" s="50">
        <f t="shared" si="734"/>
        <v>0</v>
      </c>
      <c r="V1286" s="50">
        <f t="shared" si="735"/>
        <v>0</v>
      </c>
      <c r="W1286" s="50">
        <f t="shared" si="736"/>
        <v>0</v>
      </c>
      <c r="X1286" s="50">
        <f t="shared" si="737"/>
        <v>0</v>
      </c>
      <c r="Y1286" s="50"/>
      <c r="Z1286" s="50"/>
      <c r="AA1286" s="50"/>
      <c r="AB1286" s="50"/>
      <c r="AC1286" s="50"/>
      <c r="AD1286" s="50">
        <f t="shared" si="738"/>
        <v>0</v>
      </c>
      <c r="AE1286" s="50">
        <f t="shared" si="739"/>
        <v>0</v>
      </c>
      <c r="AF1286" s="50">
        <f t="shared" si="740"/>
        <v>0</v>
      </c>
      <c r="AG1286" s="50">
        <f t="shared" si="741"/>
        <v>0</v>
      </c>
      <c r="AI1286" s="50">
        <f t="shared" si="742"/>
        <v>0</v>
      </c>
      <c r="AJ1286" s="50">
        <f t="shared" si="743"/>
        <v>0</v>
      </c>
      <c r="AK1286" s="50">
        <f t="shared" si="744"/>
        <v>0</v>
      </c>
      <c r="AL1286" s="50">
        <f t="shared" si="745"/>
        <v>0</v>
      </c>
      <c r="AR1286" s="50">
        <f t="shared" si="746"/>
        <v>0</v>
      </c>
      <c r="AS1286" s="50">
        <f t="shared" si="747"/>
        <v>0</v>
      </c>
      <c r="AT1286" s="50">
        <f t="shared" si="748"/>
        <v>0</v>
      </c>
      <c r="AV1286" s="49">
        <f t="shared" si="749"/>
        <v>0</v>
      </c>
      <c r="AW1286" s="49">
        <f t="shared" si="750"/>
        <v>0</v>
      </c>
      <c r="AX1286" s="49">
        <f t="shared" si="751"/>
        <v>0</v>
      </c>
      <c r="AY1286" s="49">
        <f t="shared" si="752"/>
        <v>0</v>
      </c>
      <c r="AZ1286" s="49">
        <f t="shared" si="753"/>
        <v>0</v>
      </c>
      <c r="BA1286" s="49">
        <f t="shared" si="754"/>
        <v>0</v>
      </c>
      <c r="BB1286" s="49">
        <f t="shared" si="755"/>
        <v>0</v>
      </c>
      <c r="BC1286" s="49">
        <f t="shared" si="756"/>
        <v>0</v>
      </c>
      <c r="BD1286" s="49">
        <f t="shared" si="757"/>
        <v>0</v>
      </c>
      <c r="BE1286" s="49">
        <f t="shared" si="758"/>
        <v>0</v>
      </c>
      <c r="BF1286" s="49">
        <f t="shared" si="759"/>
        <v>0</v>
      </c>
      <c r="BG1286" s="49">
        <f t="shared" si="760"/>
        <v>0</v>
      </c>
      <c r="BH1286" s="72">
        <f t="shared" si="761"/>
        <v>0</v>
      </c>
      <c r="BI1286" s="49">
        <f>VLOOKUP(A1286,'1_12'!A:O,15,0)</f>
        <v>0</v>
      </c>
      <c r="BJ1286" s="73">
        <f t="shared" si="762"/>
        <v>0</v>
      </c>
      <c r="BK1286" s="50">
        <f t="shared" si="763"/>
        <v>0</v>
      </c>
    </row>
    <row r="1287" spans="1:63" x14ac:dyDescent="0.3">
      <c r="A1287" s="77" t="s">
        <v>2620</v>
      </c>
      <c r="B1287" s="77" t="s">
        <v>660</v>
      </c>
      <c r="C1287" s="77">
        <f>VLOOKUP(B1287,Площадь!A:B,2,0)</f>
        <v>7.9</v>
      </c>
      <c r="D1287" s="113">
        <v>45007</v>
      </c>
      <c r="G1287">
        <f>31-G1286</f>
        <v>10</v>
      </c>
      <c r="H1287">
        <v>30</v>
      </c>
      <c r="I1287">
        <v>31</v>
      </c>
      <c r="J1287">
        <v>30</v>
      </c>
      <c r="K1287">
        <v>31</v>
      </c>
      <c r="L1287">
        <v>31</v>
      </c>
      <c r="M1287">
        <v>30</v>
      </c>
      <c r="N1287">
        <v>31</v>
      </c>
      <c r="O1287">
        <v>30</v>
      </c>
      <c r="P1287">
        <v>31</v>
      </c>
      <c r="Q1287">
        <f t="shared" si="732"/>
        <v>285</v>
      </c>
      <c r="R1287" s="108"/>
      <c r="S1287" s="108"/>
      <c r="T1287" s="50">
        <f t="shared" si="733"/>
        <v>0</v>
      </c>
      <c r="U1287" s="50">
        <f t="shared" si="734"/>
        <v>0</v>
      </c>
      <c r="V1287" s="50">
        <f t="shared" si="735"/>
        <v>0</v>
      </c>
      <c r="W1287" s="50">
        <f t="shared" si="736"/>
        <v>0</v>
      </c>
      <c r="X1287" s="50">
        <f t="shared" si="737"/>
        <v>0</v>
      </c>
      <c r="Y1287" s="50"/>
      <c r="Z1287" s="50"/>
      <c r="AA1287" s="50"/>
      <c r="AB1287" s="50"/>
      <c r="AC1287" s="50"/>
      <c r="AD1287" s="50">
        <f t="shared" si="738"/>
        <v>0</v>
      </c>
      <c r="AE1287" s="50">
        <f t="shared" si="739"/>
        <v>0</v>
      </c>
      <c r="AF1287" s="50">
        <f t="shared" si="740"/>
        <v>0</v>
      </c>
      <c r="AG1287" s="50">
        <f t="shared" si="741"/>
        <v>0</v>
      </c>
      <c r="AI1287" s="50">
        <f t="shared" si="742"/>
        <v>0</v>
      </c>
      <c r="AJ1287" s="50">
        <f t="shared" si="743"/>
        <v>0</v>
      </c>
      <c r="AK1287" s="50">
        <f t="shared" si="744"/>
        <v>0</v>
      </c>
      <c r="AL1287" s="50">
        <f t="shared" si="745"/>
        <v>8.9462701662971766E-2</v>
      </c>
      <c r="AR1287" s="50">
        <f t="shared" si="746"/>
        <v>0.11767591154851262</v>
      </c>
      <c r="AS1287" s="50">
        <f t="shared" si="747"/>
        <v>0.10532286213528437</v>
      </c>
      <c r="AT1287" s="50">
        <f t="shared" si="748"/>
        <v>0.14463424728667842</v>
      </c>
      <c r="AV1287" s="49">
        <f t="shared" si="749"/>
        <v>0</v>
      </c>
      <c r="AW1287" s="49">
        <f t="shared" si="750"/>
        <v>0</v>
      </c>
      <c r="AX1287" s="49">
        <f t="shared" si="751"/>
        <v>0</v>
      </c>
      <c r="AY1287" s="49">
        <f t="shared" si="752"/>
        <v>240.15009783601491</v>
      </c>
      <c r="AZ1287" s="49">
        <f t="shared" si="753"/>
        <v>0</v>
      </c>
      <c r="BA1287" s="49">
        <f t="shared" si="754"/>
        <v>0</v>
      </c>
      <c r="BB1287" s="49">
        <f t="shared" si="755"/>
        <v>0</v>
      </c>
      <c r="BC1287" s="49">
        <f t="shared" si="756"/>
        <v>0</v>
      </c>
      <c r="BD1287" s="49">
        <f t="shared" si="757"/>
        <v>0</v>
      </c>
      <c r="BE1287" s="49">
        <f t="shared" si="758"/>
        <v>315.88450992436537</v>
      </c>
      <c r="BF1287" s="49">
        <f t="shared" si="759"/>
        <v>282.72447820147198</v>
      </c>
      <c r="BG1287" s="49">
        <f t="shared" si="760"/>
        <v>388.25038804646812</v>
      </c>
      <c r="BH1287" s="72">
        <f t="shared" si="761"/>
        <v>1227.0094740083202</v>
      </c>
      <c r="BI1287" s="49">
        <f>VLOOKUP(A1287,'1_12'!A:O,15,0)</f>
        <v>3053.7000000000003</v>
      </c>
      <c r="BJ1287" s="73">
        <f t="shared" si="762"/>
        <v>-1826.69052599168</v>
      </c>
      <c r="BK1287" s="50">
        <f t="shared" si="763"/>
        <v>4.8216848379055615E-3</v>
      </c>
    </row>
    <row r="1288" spans="1:63" x14ac:dyDescent="0.3">
      <c r="A1288" s="77" t="s">
        <v>2190</v>
      </c>
      <c r="B1288" s="77" t="s">
        <v>1080</v>
      </c>
      <c r="C1288" s="77">
        <f>VLOOKUP(B1288,Площадь!A:B,2,0)</f>
        <v>5</v>
      </c>
      <c r="D1288" s="113"/>
      <c r="E1288">
        <v>31</v>
      </c>
      <c r="F1288">
        <v>28</v>
      </c>
      <c r="G1288">
        <v>31</v>
      </c>
      <c r="H1288">
        <v>30</v>
      </c>
      <c r="I1288">
        <v>31</v>
      </c>
      <c r="J1288">
        <v>28</v>
      </c>
      <c r="Q1288">
        <f t="shared" si="732"/>
        <v>179</v>
      </c>
      <c r="R1288" s="108"/>
      <c r="S1288" s="108"/>
      <c r="T1288" s="50">
        <f t="shared" si="733"/>
        <v>0</v>
      </c>
      <c r="U1288" s="50">
        <f t="shared" si="734"/>
        <v>0</v>
      </c>
      <c r="V1288" s="50">
        <f t="shared" si="735"/>
        <v>0</v>
      </c>
      <c r="W1288" s="50">
        <f t="shared" si="736"/>
        <v>0</v>
      </c>
      <c r="X1288" s="50">
        <f t="shared" si="737"/>
        <v>0</v>
      </c>
      <c r="Y1288" s="50"/>
      <c r="Z1288" s="50"/>
      <c r="AA1288" s="50"/>
      <c r="AB1288" s="50"/>
      <c r="AC1288" s="50"/>
      <c r="AD1288" s="50">
        <f t="shared" si="738"/>
        <v>0</v>
      </c>
      <c r="AE1288" s="50">
        <f t="shared" si="739"/>
        <v>0</v>
      </c>
      <c r="AF1288" s="50">
        <f t="shared" si="740"/>
        <v>0</v>
      </c>
      <c r="AG1288" s="50">
        <f t="shared" si="741"/>
        <v>0</v>
      </c>
      <c r="AI1288" s="50">
        <f t="shared" si="742"/>
        <v>0</v>
      </c>
      <c r="AJ1288" s="50">
        <f t="shared" si="743"/>
        <v>0</v>
      </c>
      <c r="AK1288" s="50">
        <f t="shared" si="744"/>
        <v>0</v>
      </c>
      <c r="AL1288" s="50">
        <f t="shared" si="745"/>
        <v>5.6621963077830226E-2</v>
      </c>
      <c r="AR1288" s="50">
        <f t="shared" si="746"/>
        <v>0</v>
      </c>
      <c r="AS1288" s="50">
        <f t="shared" si="747"/>
        <v>0</v>
      </c>
      <c r="AT1288" s="50">
        <f t="shared" si="748"/>
        <v>0</v>
      </c>
      <c r="AV1288" s="49">
        <f t="shared" si="749"/>
        <v>0</v>
      </c>
      <c r="AW1288" s="49">
        <f t="shared" si="750"/>
        <v>0</v>
      </c>
      <c r="AX1288" s="49">
        <f t="shared" si="751"/>
        <v>0</v>
      </c>
      <c r="AY1288" s="49">
        <f t="shared" si="752"/>
        <v>151.99373280760435</v>
      </c>
      <c r="AZ1288" s="49">
        <f t="shared" si="753"/>
        <v>0</v>
      </c>
      <c r="BA1288" s="49">
        <f t="shared" si="754"/>
        <v>0</v>
      </c>
      <c r="BB1288" s="49">
        <f t="shared" si="755"/>
        <v>0</v>
      </c>
      <c r="BC1288" s="49">
        <f t="shared" si="756"/>
        <v>0</v>
      </c>
      <c r="BD1288" s="49">
        <f t="shared" si="757"/>
        <v>0</v>
      </c>
      <c r="BE1288" s="49">
        <f t="shared" si="758"/>
        <v>0</v>
      </c>
      <c r="BF1288" s="49">
        <f t="shared" si="759"/>
        <v>0</v>
      </c>
      <c r="BG1288" s="49">
        <f t="shared" si="760"/>
        <v>0</v>
      </c>
      <c r="BH1288" s="72">
        <f t="shared" si="761"/>
        <v>151.99373280760435</v>
      </c>
      <c r="BI1288" s="49">
        <f>VLOOKUP(A1288,'1_12'!A:O,15,0)</f>
        <v>644.25</v>
      </c>
      <c r="BJ1288" s="73">
        <f t="shared" si="762"/>
        <v>-492.25626719239563</v>
      </c>
      <c r="BK1288" s="50">
        <f t="shared" si="763"/>
        <v>9.4369938463050376E-4</v>
      </c>
    </row>
    <row r="1289" spans="1:63" x14ac:dyDescent="0.3">
      <c r="A1289" s="77" t="s">
        <v>2851</v>
      </c>
      <c r="B1289" s="77" t="s">
        <v>1080</v>
      </c>
      <c r="C1289" s="77">
        <f>VLOOKUP(B1289,Площадь!A:B,2,0)</f>
        <v>5</v>
      </c>
      <c r="D1289" s="113">
        <v>45106</v>
      </c>
      <c r="J1289">
        <f>30-J1288</f>
        <v>2</v>
      </c>
      <c r="K1289">
        <v>31</v>
      </c>
      <c r="L1289">
        <v>31</v>
      </c>
      <c r="M1289">
        <v>30</v>
      </c>
      <c r="N1289">
        <v>31</v>
      </c>
      <c r="O1289">
        <v>30</v>
      </c>
      <c r="P1289">
        <v>31</v>
      </c>
      <c r="Q1289">
        <f t="shared" si="732"/>
        <v>186</v>
      </c>
      <c r="R1289" s="108"/>
      <c r="S1289" s="108"/>
      <c r="T1289" s="50">
        <f t="shared" si="733"/>
        <v>0</v>
      </c>
      <c r="U1289" s="50">
        <f t="shared" si="734"/>
        <v>0</v>
      </c>
      <c r="V1289" s="50">
        <f t="shared" si="735"/>
        <v>0</v>
      </c>
      <c r="W1289" s="50">
        <f t="shared" si="736"/>
        <v>0</v>
      </c>
      <c r="X1289" s="50">
        <f t="shared" si="737"/>
        <v>0</v>
      </c>
      <c r="Y1289" s="50"/>
      <c r="Z1289" s="50"/>
      <c r="AA1289" s="50"/>
      <c r="AB1289" s="50"/>
      <c r="AC1289" s="50"/>
      <c r="AD1289" s="50">
        <f t="shared" si="738"/>
        <v>0</v>
      </c>
      <c r="AE1289" s="50">
        <f t="shared" si="739"/>
        <v>0</v>
      </c>
      <c r="AF1289" s="50">
        <f t="shared" si="740"/>
        <v>0</v>
      </c>
      <c r="AG1289" s="50">
        <f t="shared" si="741"/>
        <v>0</v>
      </c>
      <c r="AI1289" s="50">
        <f t="shared" si="742"/>
        <v>0</v>
      </c>
      <c r="AJ1289" s="50">
        <f t="shared" si="743"/>
        <v>0</v>
      </c>
      <c r="AK1289" s="50">
        <f t="shared" si="744"/>
        <v>0</v>
      </c>
      <c r="AL1289" s="50">
        <f t="shared" si="745"/>
        <v>0</v>
      </c>
      <c r="AR1289" s="50">
        <f t="shared" si="746"/>
        <v>7.4478425030704176E-2</v>
      </c>
      <c r="AS1289" s="50">
        <f t="shared" si="747"/>
        <v>6.6660039326129336E-2</v>
      </c>
      <c r="AT1289" s="50">
        <f t="shared" si="748"/>
        <v>9.1540662839669884E-2</v>
      </c>
      <c r="AV1289" s="49">
        <f t="shared" si="749"/>
        <v>0</v>
      </c>
      <c r="AW1289" s="49">
        <f t="shared" si="750"/>
        <v>0</v>
      </c>
      <c r="AX1289" s="49">
        <f t="shared" si="751"/>
        <v>0</v>
      </c>
      <c r="AY1289" s="49">
        <f t="shared" si="752"/>
        <v>0</v>
      </c>
      <c r="AZ1289" s="49">
        <f t="shared" si="753"/>
        <v>0</v>
      </c>
      <c r="BA1289" s="49">
        <f t="shared" si="754"/>
        <v>0</v>
      </c>
      <c r="BB1289" s="49">
        <f t="shared" si="755"/>
        <v>0</v>
      </c>
      <c r="BC1289" s="49">
        <f t="shared" si="756"/>
        <v>0</v>
      </c>
      <c r="BD1289" s="49">
        <f t="shared" si="757"/>
        <v>0</v>
      </c>
      <c r="BE1289" s="49">
        <f t="shared" si="758"/>
        <v>199.92690501542108</v>
      </c>
      <c r="BF1289" s="49">
        <f t="shared" si="759"/>
        <v>178.93954316548854</v>
      </c>
      <c r="BG1289" s="49">
        <f t="shared" si="760"/>
        <v>245.72809370029626</v>
      </c>
      <c r="BH1289" s="72">
        <f t="shared" si="761"/>
        <v>624.59454188120594</v>
      </c>
      <c r="BI1289" s="49">
        <f>VLOOKUP(A1289,'1_12'!A:O,15,0)</f>
        <v>1288.5</v>
      </c>
      <c r="BJ1289" s="73">
        <f t="shared" si="762"/>
        <v>-663.90545811879406</v>
      </c>
      <c r="BK1289" s="50">
        <f t="shared" si="763"/>
        <v>3.8779854532750568E-3</v>
      </c>
    </row>
    <row r="1290" spans="1:63" x14ac:dyDescent="0.3">
      <c r="A1290" s="77" t="s">
        <v>1437</v>
      </c>
      <c r="B1290" s="77" t="s">
        <v>630</v>
      </c>
      <c r="C1290" s="77">
        <f>VLOOKUP(B1290,Площадь!A:B,2,0)</f>
        <v>5.0999999999999996</v>
      </c>
      <c r="D1290" s="113"/>
      <c r="E1290">
        <v>31</v>
      </c>
      <c r="F1290">
        <v>28</v>
      </c>
      <c r="G1290">
        <v>31</v>
      </c>
      <c r="H1290">
        <v>30</v>
      </c>
      <c r="I1290">
        <v>31</v>
      </c>
      <c r="J1290">
        <v>30</v>
      </c>
      <c r="K1290">
        <v>31</v>
      </c>
      <c r="L1290">
        <v>31</v>
      </c>
      <c r="M1290">
        <v>30</v>
      </c>
      <c r="N1290">
        <v>31</v>
      </c>
      <c r="O1290">
        <v>30</v>
      </c>
      <c r="P1290">
        <v>31</v>
      </c>
      <c r="Q1290">
        <f>SUM(E1290:P1290)</f>
        <v>365</v>
      </c>
      <c r="R1290" s="108"/>
      <c r="S1290" s="108"/>
      <c r="T1290" s="50">
        <f t="shared" si="733"/>
        <v>0</v>
      </c>
      <c r="U1290" s="50">
        <f t="shared" si="734"/>
        <v>0</v>
      </c>
      <c r="V1290" s="50">
        <f t="shared" si="735"/>
        <v>0</v>
      </c>
      <c r="W1290" s="50">
        <f t="shared" si="736"/>
        <v>0</v>
      </c>
      <c r="X1290" s="50">
        <f t="shared" si="737"/>
        <v>0</v>
      </c>
      <c r="Y1290" s="50"/>
      <c r="Z1290" s="50"/>
      <c r="AA1290" s="50"/>
      <c r="AB1290" s="50"/>
      <c r="AC1290" s="50"/>
      <c r="AD1290" s="50">
        <f t="shared" si="738"/>
        <v>0</v>
      </c>
      <c r="AE1290" s="50">
        <f t="shared" si="739"/>
        <v>0</v>
      </c>
      <c r="AF1290" s="50">
        <f t="shared" si="740"/>
        <v>0</v>
      </c>
      <c r="AG1290" s="50">
        <f t="shared" si="741"/>
        <v>0</v>
      </c>
      <c r="AI1290" s="50">
        <f t="shared" si="742"/>
        <v>0</v>
      </c>
      <c r="AJ1290" s="50">
        <f t="shared" si="743"/>
        <v>0</v>
      </c>
      <c r="AK1290" s="50">
        <f t="shared" si="744"/>
        <v>0</v>
      </c>
      <c r="AL1290" s="50">
        <f t="shared" si="745"/>
        <v>5.7754402339386827E-2</v>
      </c>
      <c r="AR1290" s="50">
        <f t="shared" si="746"/>
        <v>7.5967993531318265E-2</v>
      </c>
      <c r="AS1290" s="50">
        <f t="shared" si="747"/>
        <v>6.7993240112651926E-2</v>
      </c>
      <c r="AT1290" s="50">
        <f t="shared" si="748"/>
        <v>9.3371476096463263E-2</v>
      </c>
      <c r="AV1290" s="49">
        <f t="shared" si="749"/>
        <v>0</v>
      </c>
      <c r="AW1290" s="49">
        <f t="shared" si="750"/>
        <v>0</v>
      </c>
      <c r="AX1290" s="49">
        <f t="shared" si="751"/>
        <v>0</v>
      </c>
      <c r="AY1290" s="49">
        <f t="shared" si="752"/>
        <v>155.03360746375643</v>
      </c>
      <c r="AZ1290" s="49">
        <f t="shared" si="753"/>
        <v>0</v>
      </c>
      <c r="BA1290" s="49">
        <f t="shared" si="754"/>
        <v>0</v>
      </c>
      <c r="BB1290" s="49">
        <f t="shared" si="755"/>
        <v>0</v>
      </c>
      <c r="BC1290" s="49">
        <f t="shared" si="756"/>
        <v>0</v>
      </c>
      <c r="BD1290" s="49">
        <f t="shared" si="757"/>
        <v>0</v>
      </c>
      <c r="BE1290" s="49">
        <f t="shared" si="758"/>
        <v>203.92544311572951</v>
      </c>
      <c r="BF1290" s="49">
        <f t="shared" si="759"/>
        <v>182.51833402879834</v>
      </c>
      <c r="BG1290" s="49">
        <f t="shared" si="760"/>
        <v>250.64265557430213</v>
      </c>
      <c r="BH1290" s="72">
        <f t="shared" si="761"/>
        <v>792.12004018258642</v>
      </c>
      <c r="BI1290" s="49">
        <f>VLOOKUP(A1290,'1_12'!A:O,15,0)</f>
        <v>1971.36</v>
      </c>
      <c r="BJ1290" s="73">
        <f t="shared" si="762"/>
        <v>-1179.2399598174134</v>
      </c>
      <c r="BK1290" s="50">
        <f t="shared" si="763"/>
        <v>4.8216848379055597E-3</v>
      </c>
    </row>
    <row r="1291" spans="1:63" x14ac:dyDescent="0.3">
      <c r="A1291" s="77" t="s">
        <v>2036</v>
      </c>
      <c r="B1291" s="77" t="s">
        <v>1133</v>
      </c>
      <c r="C1291" s="77">
        <f>VLOOKUP(B1291,Площадь!A:B,2,0)</f>
        <v>4.5</v>
      </c>
      <c r="D1291" s="113"/>
      <c r="E1291">
        <v>31</v>
      </c>
      <c r="F1291">
        <v>28</v>
      </c>
      <c r="G1291">
        <v>31</v>
      </c>
      <c r="H1291">
        <v>30</v>
      </c>
      <c r="I1291">
        <v>31</v>
      </c>
      <c r="J1291">
        <v>30</v>
      </c>
      <c r="K1291">
        <v>7</v>
      </c>
      <c r="Q1291">
        <f t="shared" ref="Q1291:Q1292" si="764">SUM(E1291:P1291)</f>
        <v>188</v>
      </c>
      <c r="R1291" s="108"/>
      <c r="S1291" s="108"/>
      <c r="T1291" s="50">
        <f t="shared" si="733"/>
        <v>0</v>
      </c>
      <c r="U1291" s="50">
        <f t="shared" si="734"/>
        <v>0</v>
      </c>
      <c r="V1291" s="50">
        <f t="shared" si="735"/>
        <v>0</v>
      </c>
      <c r="W1291" s="50">
        <f t="shared" si="736"/>
        <v>0</v>
      </c>
      <c r="X1291" s="50">
        <f t="shared" si="737"/>
        <v>0</v>
      </c>
      <c r="Y1291" s="50"/>
      <c r="Z1291" s="50"/>
      <c r="AA1291" s="50"/>
      <c r="AB1291" s="50"/>
      <c r="AC1291" s="50"/>
      <c r="AD1291" s="50">
        <f t="shared" si="738"/>
        <v>0</v>
      </c>
      <c r="AE1291" s="50">
        <f t="shared" si="739"/>
        <v>0</v>
      </c>
      <c r="AF1291" s="50">
        <f t="shared" si="740"/>
        <v>0</v>
      </c>
      <c r="AG1291" s="50">
        <f t="shared" si="741"/>
        <v>0</v>
      </c>
      <c r="AI1291" s="50">
        <f t="shared" si="742"/>
        <v>0</v>
      </c>
      <c r="AJ1291" s="50">
        <f t="shared" si="743"/>
        <v>0</v>
      </c>
      <c r="AK1291" s="50">
        <f t="shared" si="744"/>
        <v>0</v>
      </c>
      <c r="AL1291" s="50">
        <f t="shared" si="745"/>
        <v>5.0959766770047203E-2</v>
      </c>
      <c r="AR1291" s="50">
        <f t="shared" si="746"/>
        <v>0</v>
      </c>
      <c r="AS1291" s="50">
        <f t="shared" si="747"/>
        <v>0</v>
      </c>
      <c r="AT1291" s="50">
        <f t="shared" si="748"/>
        <v>0</v>
      </c>
      <c r="AV1291" s="49">
        <f t="shared" si="749"/>
        <v>0</v>
      </c>
      <c r="AW1291" s="49">
        <f t="shared" si="750"/>
        <v>0</v>
      </c>
      <c r="AX1291" s="49">
        <f t="shared" si="751"/>
        <v>0</v>
      </c>
      <c r="AY1291" s="49">
        <f t="shared" si="752"/>
        <v>136.79435952684392</v>
      </c>
      <c r="AZ1291" s="49">
        <f t="shared" si="753"/>
        <v>0</v>
      </c>
      <c r="BA1291" s="49">
        <f t="shared" si="754"/>
        <v>0</v>
      </c>
      <c r="BB1291" s="49">
        <f t="shared" si="755"/>
        <v>0</v>
      </c>
      <c r="BC1291" s="49">
        <f t="shared" si="756"/>
        <v>0</v>
      </c>
      <c r="BD1291" s="49">
        <f t="shared" si="757"/>
        <v>0</v>
      </c>
      <c r="BE1291" s="49">
        <f t="shared" si="758"/>
        <v>0</v>
      </c>
      <c r="BF1291" s="49">
        <f t="shared" si="759"/>
        <v>0</v>
      </c>
      <c r="BG1291" s="49">
        <f t="shared" si="760"/>
        <v>0</v>
      </c>
      <c r="BH1291" s="72">
        <f t="shared" si="761"/>
        <v>136.79435952684392</v>
      </c>
      <c r="BI1291" s="49">
        <f>VLOOKUP(A1291,'1_12'!A:O,15,0)</f>
        <v>623.57000000000005</v>
      </c>
      <c r="BJ1291" s="73">
        <f t="shared" si="762"/>
        <v>-486.77564047315616</v>
      </c>
      <c r="BK1291" s="50">
        <f t="shared" si="763"/>
        <v>9.4369938463050376E-4</v>
      </c>
    </row>
    <row r="1292" spans="1:63" x14ac:dyDescent="0.3">
      <c r="A1292" s="77" t="s">
        <v>2845</v>
      </c>
      <c r="B1292" s="77" t="s">
        <v>1133</v>
      </c>
      <c r="C1292" s="77">
        <f>VLOOKUP(B1292,Площадь!A:B,2,0)</f>
        <v>4.5</v>
      </c>
      <c r="D1292" s="113">
        <v>45115</v>
      </c>
      <c r="K1292">
        <f>31-K1291</f>
        <v>24</v>
      </c>
      <c r="L1292">
        <v>31</v>
      </c>
      <c r="M1292">
        <v>30</v>
      </c>
      <c r="N1292">
        <v>31</v>
      </c>
      <c r="O1292">
        <v>30</v>
      </c>
      <c r="P1292">
        <v>31</v>
      </c>
      <c r="Q1292">
        <f t="shared" si="764"/>
        <v>177</v>
      </c>
      <c r="R1292" s="108"/>
      <c r="S1292" s="108"/>
      <c r="T1292" s="50">
        <f t="shared" si="733"/>
        <v>0</v>
      </c>
      <c r="U1292" s="50">
        <f t="shared" si="734"/>
        <v>0</v>
      </c>
      <c r="V1292" s="50">
        <f t="shared" si="735"/>
        <v>0</v>
      </c>
      <c r="W1292" s="50">
        <f t="shared" si="736"/>
        <v>0</v>
      </c>
      <c r="X1292" s="50">
        <f t="shared" si="737"/>
        <v>0</v>
      </c>
      <c r="Y1292" s="50"/>
      <c r="Z1292" s="50"/>
      <c r="AA1292" s="50"/>
      <c r="AB1292" s="50"/>
      <c r="AC1292" s="50"/>
      <c r="AD1292" s="50">
        <f t="shared" si="738"/>
        <v>0</v>
      </c>
      <c r="AE1292" s="50">
        <f t="shared" si="739"/>
        <v>0</v>
      </c>
      <c r="AF1292" s="50">
        <f t="shared" si="740"/>
        <v>0</v>
      </c>
      <c r="AG1292" s="50">
        <f t="shared" si="741"/>
        <v>0</v>
      </c>
      <c r="AI1292" s="50">
        <f t="shared" si="742"/>
        <v>0</v>
      </c>
      <c r="AJ1292" s="50">
        <f t="shared" si="743"/>
        <v>0</v>
      </c>
      <c r="AK1292" s="50">
        <f t="shared" si="744"/>
        <v>0</v>
      </c>
      <c r="AL1292" s="50">
        <f t="shared" si="745"/>
        <v>0</v>
      </c>
      <c r="AR1292" s="50">
        <f t="shared" si="746"/>
        <v>6.7030582527633761E-2</v>
      </c>
      <c r="AS1292" s="50">
        <f t="shared" si="747"/>
        <v>5.9994035393516408E-2</v>
      </c>
      <c r="AT1292" s="50">
        <f t="shared" si="748"/>
        <v>8.2386596555702893E-2</v>
      </c>
      <c r="AV1292" s="49">
        <f t="shared" si="749"/>
        <v>0</v>
      </c>
      <c r="AW1292" s="49">
        <f t="shared" si="750"/>
        <v>0</v>
      </c>
      <c r="AX1292" s="49">
        <f t="shared" si="751"/>
        <v>0</v>
      </c>
      <c r="AY1292" s="49">
        <f t="shared" si="752"/>
        <v>0</v>
      </c>
      <c r="AZ1292" s="49">
        <f t="shared" si="753"/>
        <v>0</v>
      </c>
      <c r="BA1292" s="49">
        <f t="shared" si="754"/>
        <v>0</v>
      </c>
      <c r="BB1292" s="49">
        <f t="shared" si="755"/>
        <v>0</v>
      </c>
      <c r="BC1292" s="49">
        <f t="shared" si="756"/>
        <v>0</v>
      </c>
      <c r="BD1292" s="49">
        <f t="shared" si="757"/>
        <v>0</v>
      </c>
      <c r="BE1292" s="49">
        <f t="shared" si="758"/>
        <v>179.93421451387897</v>
      </c>
      <c r="BF1292" s="49">
        <f t="shared" si="759"/>
        <v>161.0455888489397</v>
      </c>
      <c r="BG1292" s="49">
        <f t="shared" si="760"/>
        <v>221.15528433026662</v>
      </c>
      <c r="BH1292" s="72">
        <f t="shared" si="761"/>
        <v>562.13508769308532</v>
      </c>
      <c r="BI1292" s="49">
        <f>VLOOKUP(A1292,'1_12'!A:O,15,0)</f>
        <v>1115.8599999999999</v>
      </c>
      <c r="BJ1292" s="73">
        <f t="shared" si="762"/>
        <v>-553.72491230691458</v>
      </c>
      <c r="BK1292" s="50">
        <f t="shared" si="763"/>
        <v>3.8779854532750568E-3</v>
      </c>
    </row>
    <row r="1293" spans="1:63" x14ac:dyDescent="0.3">
      <c r="A1293" s="77" t="s">
        <v>2214</v>
      </c>
      <c r="B1293" s="77" t="s">
        <v>766</v>
      </c>
      <c r="C1293" s="77">
        <f>VLOOKUP(B1293,Площадь!A:B,2,0)</f>
        <v>6</v>
      </c>
      <c r="D1293" s="113"/>
      <c r="E1293">
        <v>31</v>
      </c>
      <c r="F1293">
        <v>28</v>
      </c>
      <c r="G1293">
        <v>31</v>
      </c>
      <c r="H1293">
        <v>30</v>
      </c>
      <c r="I1293">
        <v>31</v>
      </c>
      <c r="J1293">
        <v>30</v>
      </c>
      <c r="K1293">
        <v>31</v>
      </c>
      <c r="L1293">
        <v>31</v>
      </c>
      <c r="M1293">
        <v>30</v>
      </c>
      <c r="N1293">
        <v>31</v>
      </c>
      <c r="O1293">
        <v>30</v>
      </c>
      <c r="P1293">
        <v>31</v>
      </c>
      <c r="Q1293">
        <f t="shared" ref="Q1293:Q1308" si="765">SUM(E1293:P1293)</f>
        <v>365</v>
      </c>
      <c r="R1293" s="108"/>
      <c r="S1293" s="108"/>
      <c r="T1293" s="50">
        <f t="shared" si="733"/>
        <v>0</v>
      </c>
      <c r="U1293" s="50">
        <f t="shared" si="734"/>
        <v>0</v>
      </c>
      <c r="V1293" s="50">
        <f t="shared" si="735"/>
        <v>0</v>
      </c>
      <c r="W1293" s="50">
        <f t="shared" si="736"/>
        <v>0</v>
      </c>
      <c r="X1293" s="50">
        <f t="shared" si="737"/>
        <v>0</v>
      </c>
      <c r="Y1293" s="50"/>
      <c r="Z1293" s="50"/>
      <c r="AA1293" s="50"/>
      <c r="AB1293" s="50"/>
      <c r="AC1293" s="50"/>
      <c r="AD1293" s="50">
        <f t="shared" si="738"/>
        <v>0</v>
      </c>
      <c r="AE1293" s="50">
        <f t="shared" si="739"/>
        <v>0</v>
      </c>
      <c r="AF1293" s="50">
        <f t="shared" si="740"/>
        <v>0</v>
      </c>
      <c r="AG1293" s="50">
        <f t="shared" si="741"/>
        <v>0</v>
      </c>
      <c r="AI1293" s="50">
        <f t="shared" si="742"/>
        <v>0</v>
      </c>
      <c r="AJ1293" s="50">
        <f t="shared" si="743"/>
        <v>0</v>
      </c>
      <c r="AK1293" s="50">
        <f t="shared" si="744"/>
        <v>0</v>
      </c>
      <c r="AL1293" s="50">
        <f t="shared" si="745"/>
        <v>6.7946355693396271E-2</v>
      </c>
      <c r="AR1293" s="50">
        <f t="shared" si="746"/>
        <v>8.937411003684502E-2</v>
      </c>
      <c r="AS1293" s="50">
        <f t="shared" si="747"/>
        <v>7.9992047191355206E-2</v>
      </c>
      <c r="AT1293" s="50">
        <f t="shared" si="748"/>
        <v>0.10984879540760385</v>
      </c>
      <c r="AV1293" s="49">
        <f t="shared" si="749"/>
        <v>0</v>
      </c>
      <c r="AW1293" s="49">
        <f t="shared" si="750"/>
        <v>0</v>
      </c>
      <c r="AX1293" s="49">
        <f t="shared" si="751"/>
        <v>0</v>
      </c>
      <c r="AY1293" s="49">
        <f t="shared" si="752"/>
        <v>182.39247936912523</v>
      </c>
      <c r="AZ1293" s="49">
        <f t="shared" si="753"/>
        <v>0</v>
      </c>
      <c r="BA1293" s="49">
        <f t="shared" si="754"/>
        <v>0</v>
      </c>
      <c r="BB1293" s="49">
        <f t="shared" si="755"/>
        <v>0</v>
      </c>
      <c r="BC1293" s="49">
        <f t="shared" si="756"/>
        <v>0</v>
      </c>
      <c r="BD1293" s="49">
        <f t="shared" si="757"/>
        <v>0</v>
      </c>
      <c r="BE1293" s="49">
        <f t="shared" si="758"/>
        <v>239.91228601850531</v>
      </c>
      <c r="BF1293" s="49">
        <f t="shared" si="759"/>
        <v>214.72745179858626</v>
      </c>
      <c r="BG1293" s="49">
        <f t="shared" si="760"/>
        <v>294.87371244035552</v>
      </c>
      <c r="BH1293" s="72">
        <f t="shared" si="761"/>
        <v>931.90592962657229</v>
      </c>
      <c r="BI1293" s="49">
        <f>VLOOKUP(A1293,'1_12'!A:O,15,0)</f>
        <v>2319.2999999999997</v>
      </c>
      <c r="BJ1293" s="73">
        <f t="shared" si="762"/>
        <v>-1387.3940703734274</v>
      </c>
      <c r="BK1293" s="50">
        <f t="shared" si="763"/>
        <v>4.8216848379055597E-3</v>
      </c>
    </row>
    <row r="1294" spans="1:63" x14ac:dyDescent="0.3">
      <c r="A1294" s="77" t="s">
        <v>2263</v>
      </c>
      <c r="B1294" s="77" t="s">
        <v>1021</v>
      </c>
      <c r="C1294" s="77">
        <f>VLOOKUP(B1294,Площадь!A:B,2,0)</f>
        <v>6.8</v>
      </c>
      <c r="D1294" s="113"/>
      <c r="E1294">
        <v>31</v>
      </c>
      <c r="F1294">
        <v>28</v>
      </c>
      <c r="G1294">
        <v>31</v>
      </c>
      <c r="H1294">
        <v>30</v>
      </c>
      <c r="I1294">
        <v>31</v>
      </c>
      <c r="J1294">
        <v>30</v>
      </c>
      <c r="K1294">
        <v>31</v>
      </c>
      <c r="L1294">
        <v>31</v>
      </c>
      <c r="M1294">
        <v>30</v>
      </c>
      <c r="N1294">
        <v>31</v>
      </c>
      <c r="O1294">
        <v>30</v>
      </c>
      <c r="P1294">
        <v>31</v>
      </c>
      <c r="Q1294">
        <f t="shared" si="765"/>
        <v>365</v>
      </c>
      <c r="R1294" s="108"/>
      <c r="S1294" s="108"/>
      <c r="T1294" s="50">
        <f t="shared" si="733"/>
        <v>0</v>
      </c>
      <c r="U1294" s="50">
        <f t="shared" si="734"/>
        <v>0</v>
      </c>
      <c r="V1294" s="50">
        <f t="shared" si="735"/>
        <v>0</v>
      </c>
      <c r="W1294" s="50">
        <f t="shared" si="736"/>
        <v>0</v>
      </c>
      <c r="X1294" s="50">
        <f t="shared" si="737"/>
        <v>0</v>
      </c>
      <c r="Y1294" s="50"/>
      <c r="Z1294" s="50"/>
      <c r="AA1294" s="50"/>
      <c r="AB1294" s="50"/>
      <c r="AC1294" s="50"/>
      <c r="AD1294" s="50">
        <f t="shared" si="738"/>
        <v>0</v>
      </c>
      <c r="AE1294" s="50">
        <f t="shared" si="739"/>
        <v>0</v>
      </c>
      <c r="AF1294" s="50">
        <f t="shared" si="740"/>
        <v>0</v>
      </c>
      <c r="AG1294" s="50">
        <f t="shared" si="741"/>
        <v>0</v>
      </c>
      <c r="AI1294" s="50">
        <f t="shared" si="742"/>
        <v>0</v>
      </c>
      <c r="AJ1294" s="50">
        <f t="shared" si="743"/>
        <v>0</v>
      </c>
      <c r="AK1294" s="50">
        <f t="shared" si="744"/>
        <v>0</v>
      </c>
      <c r="AL1294" s="50">
        <f t="shared" si="745"/>
        <v>7.7005869785849099E-2</v>
      </c>
      <c r="AR1294" s="50">
        <f t="shared" si="746"/>
        <v>0.10129065804175769</v>
      </c>
      <c r="AS1294" s="50">
        <f t="shared" si="747"/>
        <v>9.0657653483535897E-2</v>
      </c>
      <c r="AT1294" s="50">
        <f t="shared" si="748"/>
        <v>0.12449530146195104</v>
      </c>
      <c r="AV1294" s="49">
        <f t="shared" si="749"/>
        <v>0</v>
      </c>
      <c r="AW1294" s="49">
        <f t="shared" si="750"/>
        <v>0</v>
      </c>
      <c r="AX1294" s="49">
        <f t="shared" si="751"/>
        <v>0</v>
      </c>
      <c r="AY1294" s="49">
        <f t="shared" si="752"/>
        <v>206.71147661834189</v>
      </c>
      <c r="AZ1294" s="49">
        <f t="shared" si="753"/>
        <v>0</v>
      </c>
      <c r="BA1294" s="49">
        <f t="shared" si="754"/>
        <v>0</v>
      </c>
      <c r="BB1294" s="49">
        <f t="shared" si="755"/>
        <v>0</v>
      </c>
      <c r="BC1294" s="49">
        <f t="shared" si="756"/>
        <v>0</v>
      </c>
      <c r="BD1294" s="49">
        <f t="shared" si="757"/>
        <v>0</v>
      </c>
      <c r="BE1294" s="49">
        <f t="shared" si="758"/>
        <v>271.9005908209727</v>
      </c>
      <c r="BF1294" s="49">
        <f t="shared" si="759"/>
        <v>243.35777870506442</v>
      </c>
      <c r="BG1294" s="49">
        <f t="shared" si="760"/>
        <v>334.19020743240287</v>
      </c>
      <c r="BH1294" s="72">
        <f t="shared" si="761"/>
        <v>1056.160053576782</v>
      </c>
      <c r="BI1294" s="49">
        <f>VLOOKUP(A1294,'1_12'!A:O,15,0)</f>
        <v>2628.54</v>
      </c>
      <c r="BJ1294" s="73">
        <f t="shared" si="762"/>
        <v>-1572.3799464232179</v>
      </c>
      <c r="BK1294" s="50">
        <f t="shared" si="763"/>
        <v>4.8216848379055606E-3</v>
      </c>
    </row>
    <row r="1295" spans="1:63" x14ac:dyDescent="0.3">
      <c r="A1295" s="77" t="s">
        <v>1496</v>
      </c>
      <c r="B1295" s="77" t="s">
        <v>665</v>
      </c>
      <c r="C1295" s="77">
        <f>VLOOKUP(B1295,Площадь!A:B,2,0)</f>
        <v>5.0999999999999996</v>
      </c>
      <c r="D1295" s="113"/>
      <c r="E1295">
        <v>31</v>
      </c>
      <c r="F1295">
        <v>28</v>
      </c>
      <c r="G1295">
        <v>31</v>
      </c>
      <c r="H1295">
        <v>30</v>
      </c>
      <c r="I1295">
        <v>31</v>
      </c>
      <c r="J1295">
        <v>30</v>
      </c>
      <c r="K1295">
        <v>31</v>
      </c>
      <c r="L1295">
        <v>22</v>
      </c>
      <c r="Q1295">
        <f t="shared" si="765"/>
        <v>234</v>
      </c>
      <c r="R1295" s="108"/>
      <c r="S1295" s="108"/>
      <c r="T1295" s="50">
        <f t="shared" si="733"/>
        <v>0</v>
      </c>
      <c r="U1295" s="50">
        <f t="shared" si="734"/>
        <v>0</v>
      </c>
      <c r="V1295" s="50">
        <f t="shared" si="735"/>
        <v>0</v>
      </c>
      <c r="W1295" s="50">
        <f t="shared" si="736"/>
        <v>0</v>
      </c>
      <c r="X1295" s="50">
        <f t="shared" si="737"/>
        <v>0</v>
      </c>
      <c r="Y1295" s="50"/>
      <c r="Z1295" s="50"/>
      <c r="AA1295" s="50"/>
      <c r="AB1295" s="50"/>
      <c r="AC1295" s="50"/>
      <c r="AD1295" s="50">
        <f t="shared" si="738"/>
        <v>0</v>
      </c>
      <c r="AE1295" s="50">
        <f t="shared" si="739"/>
        <v>0</v>
      </c>
      <c r="AF1295" s="50">
        <f t="shared" si="740"/>
        <v>0</v>
      </c>
      <c r="AG1295" s="50">
        <f t="shared" si="741"/>
        <v>0</v>
      </c>
      <c r="AI1295" s="50">
        <f t="shared" si="742"/>
        <v>0</v>
      </c>
      <c r="AJ1295" s="50">
        <f t="shared" si="743"/>
        <v>0</v>
      </c>
      <c r="AK1295" s="50">
        <f t="shared" si="744"/>
        <v>0</v>
      </c>
      <c r="AL1295" s="50">
        <f t="shared" si="745"/>
        <v>5.7754402339386827E-2</v>
      </c>
      <c r="AR1295" s="50">
        <f t="shared" si="746"/>
        <v>0</v>
      </c>
      <c r="AS1295" s="50">
        <f t="shared" si="747"/>
        <v>0</v>
      </c>
      <c r="AT1295" s="50">
        <f t="shared" si="748"/>
        <v>0</v>
      </c>
      <c r="AV1295" s="49">
        <f t="shared" si="749"/>
        <v>0</v>
      </c>
      <c r="AW1295" s="49">
        <f t="shared" si="750"/>
        <v>0</v>
      </c>
      <c r="AX1295" s="49">
        <f t="shared" si="751"/>
        <v>0</v>
      </c>
      <c r="AY1295" s="49">
        <f t="shared" si="752"/>
        <v>155.03360746375643</v>
      </c>
      <c r="AZ1295" s="49">
        <f t="shared" si="753"/>
        <v>0</v>
      </c>
      <c r="BA1295" s="49">
        <f t="shared" si="754"/>
        <v>0</v>
      </c>
      <c r="BB1295" s="49">
        <f t="shared" si="755"/>
        <v>0</v>
      </c>
      <c r="BC1295" s="49">
        <f t="shared" si="756"/>
        <v>0</v>
      </c>
      <c r="BD1295" s="49">
        <f t="shared" si="757"/>
        <v>0</v>
      </c>
      <c r="BE1295" s="49">
        <f t="shared" si="758"/>
        <v>0</v>
      </c>
      <c r="BF1295" s="49">
        <f t="shared" si="759"/>
        <v>0</v>
      </c>
      <c r="BG1295" s="49">
        <f t="shared" si="760"/>
        <v>0</v>
      </c>
      <c r="BH1295" s="72">
        <f t="shared" si="761"/>
        <v>155.03360746375643</v>
      </c>
      <c r="BI1295" s="49">
        <f>VLOOKUP(A1295,'1_12'!A:O,15,0)</f>
        <v>1095.2</v>
      </c>
      <c r="BJ1295" s="73">
        <f t="shared" si="762"/>
        <v>-940.16639253624362</v>
      </c>
      <c r="BK1295" s="50">
        <f t="shared" si="763"/>
        <v>9.4369938463050376E-4</v>
      </c>
    </row>
    <row r="1296" spans="1:63" x14ac:dyDescent="0.3">
      <c r="A1296" s="77" t="s">
        <v>2891</v>
      </c>
      <c r="B1296" s="77" t="s">
        <v>665</v>
      </c>
      <c r="C1296" s="77">
        <f>VLOOKUP(B1296,Площадь!A:B,2,0)</f>
        <v>5.0999999999999996</v>
      </c>
      <c r="D1296" s="113">
        <v>45161</v>
      </c>
      <c r="L1296">
        <f>31-L1295</f>
        <v>9</v>
      </c>
      <c r="M1296">
        <v>30</v>
      </c>
      <c r="N1296">
        <v>31</v>
      </c>
      <c r="O1296">
        <v>30</v>
      </c>
      <c r="P1296">
        <v>31</v>
      </c>
      <c r="Q1296">
        <f t="shared" si="765"/>
        <v>131</v>
      </c>
      <c r="R1296" s="108"/>
      <c r="S1296" s="108"/>
      <c r="T1296" s="50">
        <f t="shared" si="733"/>
        <v>0</v>
      </c>
      <c r="U1296" s="50">
        <f t="shared" si="734"/>
        <v>0</v>
      </c>
      <c r="V1296" s="50">
        <f t="shared" si="735"/>
        <v>0</v>
      </c>
      <c r="W1296" s="50">
        <f t="shared" si="736"/>
        <v>0</v>
      </c>
      <c r="X1296" s="50">
        <f t="shared" si="737"/>
        <v>0</v>
      </c>
      <c r="Y1296" s="50"/>
      <c r="Z1296" s="50"/>
      <c r="AA1296" s="50"/>
      <c r="AB1296" s="50"/>
      <c r="AC1296" s="50"/>
      <c r="AD1296" s="50">
        <f t="shared" si="738"/>
        <v>0</v>
      </c>
      <c r="AE1296" s="50">
        <f t="shared" si="739"/>
        <v>0</v>
      </c>
      <c r="AF1296" s="50">
        <f t="shared" si="740"/>
        <v>0</v>
      </c>
      <c r="AG1296" s="50">
        <f t="shared" si="741"/>
        <v>0</v>
      </c>
      <c r="AI1296" s="50">
        <f t="shared" si="742"/>
        <v>0</v>
      </c>
      <c r="AJ1296" s="50">
        <f t="shared" si="743"/>
        <v>0</v>
      </c>
      <c r="AK1296" s="50">
        <f t="shared" si="744"/>
        <v>0</v>
      </c>
      <c r="AL1296" s="50">
        <f t="shared" si="745"/>
        <v>0</v>
      </c>
      <c r="AR1296" s="50">
        <f t="shared" si="746"/>
        <v>7.5967993531318265E-2</v>
      </c>
      <c r="AS1296" s="50">
        <f t="shared" si="747"/>
        <v>6.7993240112651926E-2</v>
      </c>
      <c r="AT1296" s="50">
        <f t="shared" si="748"/>
        <v>9.3371476096463263E-2</v>
      </c>
      <c r="AV1296" s="49">
        <f t="shared" si="749"/>
        <v>0</v>
      </c>
      <c r="AW1296" s="49">
        <f t="shared" si="750"/>
        <v>0</v>
      </c>
      <c r="AX1296" s="49">
        <f t="shared" si="751"/>
        <v>0</v>
      </c>
      <c r="AY1296" s="49">
        <f t="shared" si="752"/>
        <v>0</v>
      </c>
      <c r="AZ1296" s="49">
        <f t="shared" si="753"/>
        <v>0</v>
      </c>
      <c r="BA1296" s="49">
        <f t="shared" si="754"/>
        <v>0</v>
      </c>
      <c r="BB1296" s="49">
        <f t="shared" si="755"/>
        <v>0</v>
      </c>
      <c r="BC1296" s="49">
        <f t="shared" si="756"/>
        <v>0</v>
      </c>
      <c r="BD1296" s="49">
        <f t="shared" si="757"/>
        <v>0</v>
      </c>
      <c r="BE1296" s="49">
        <f t="shared" si="758"/>
        <v>203.92544311572951</v>
      </c>
      <c r="BF1296" s="49">
        <f t="shared" si="759"/>
        <v>182.51833402879834</v>
      </c>
      <c r="BG1296" s="49">
        <f t="shared" si="760"/>
        <v>250.64265557430213</v>
      </c>
      <c r="BH1296" s="72">
        <f t="shared" si="761"/>
        <v>637.08643271883</v>
      </c>
      <c r="BI1296" s="49">
        <f>VLOOKUP(A1296,'1_12'!A:O,15,0)</f>
        <v>876.17</v>
      </c>
      <c r="BJ1296" s="73">
        <f t="shared" si="762"/>
        <v>-239.08356728116996</v>
      </c>
      <c r="BK1296" s="50">
        <f t="shared" si="763"/>
        <v>3.8779854532750568E-3</v>
      </c>
    </row>
    <row r="1297" spans="1:63" x14ac:dyDescent="0.3">
      <c r="A1297" s="77" t="s">
        <v>1534</v>
      </c>
      <c r="B1297" s="77" t="s">
        <v>1067</v>
      </c>
      <c r="C1297" s="77">
        <f>VLOOKUP(B1297,Площадь!A:B,2,0)</f>
        <v>3.6</v>
      </c>
      <c r="D1297" s="113"/>
      <c r="E1297">
        <v>31</v>
      </c>
      <c r="F1297">
        <v>28</v>
      </c>
      <c r="G1297">
        <v>17</v>
      </c>
      <c r="Q1297">
        <f t="shared" si="765"/>
        <v>76</v>
      </c>
      <c r="R1297" s="108"/>
      <c r="S1297" s="108"/>
      <c r="T1297" s="50">
        <f t="shared" si="733"/>
        <v>0</v>
      </c>
      <c r="U1297" s="50">
        <f t="shared" si="734"/>
        <v>0</v>
      </c>
      <c r="V1297" s="50">
        <f t="shared" si="735"/>
        <v>0</v>
      </c>
      <c r="W1297" s="50">
        <f t="shared" si="736"/>
        <v>0</v>
      </c>
      <c r="X1297" s="50">
        <f t="shared" si="737"/>
        <v>0</v>
      </c>
      <c r="Y1297" s="50"/>
      <c r="Z1297" s="50"/>
      <c r="AA1297" s="50"/>
      <c r="AB1297" s="50"/>
      <c r="AC1297" s="50"/>
      <c r="AD1297" s="50">
        <f t="shared" si="738"/>
        <v>0</v>
      </c>
      <c r="AE1297" s="50">
        <f t="shared" si="739"/>
        <v>0</v>
      </c>
      <c r="AF1297" s="50">
        <f t="shared" si="740"/>
        <v>0</v>
      </c>
      <c r="AG1297" s="50">
        <f t="shared" si="741"/>
        <v>0</v>
      </c>
      <c r="AI1297" s="50">
        <f t="shared" si="742"/>
        <v>0</v>
      </c>
      <c r="AJ1297" s="50">
        <f t="shared" si="743"/>
        <v>0</v>
      </c>
      <c r="AK1297" s="50">
        <f t="shared" si="744"/>
        <v>0</v>
      </c>
      <c r="AL1297" s="50">
        <f t="shared" si="745"/>
        <v>0</v>
      </c>
      <c r="AR1297" s="50">
        <f t="shared" si="746"/>
        <v>0</v>
      </c>
      <c r="AS1297" s="50">
        <f t="shared" si="747"/>
        <v>0</v>
      </c>
      <c r="AT1297" s="50">
        <f t="shared" si="748"/>
        <v>0</v>
      </c>
      <c r="AV1297" s="49">
        <f t="shared" si="749"/>
        <v>0</v>
      </c>
      <c r="AW1297" s="49">
        <f t="shared" si="750"/>
        <v>0</v>
      </c>
      <c r="AX1297" s="49">
        <f t="shared" si="751"/>
        <v>0</v>
      </c>
      <c r="AY1297" s="49">
        <f t="shared" si="752"/>
        <v>0</v>
      </c>
      <c r="AZ1297" s="49">
        <f t="shared" si="753"/>
        <v>0</v>
      </c>
      <c r="BA1297" s="49">
        <f t="shared" si="754"/>
        <v>0</v>
      </c>
      <c r="BB1297" s="49">
        <f t="shared" si="755"/>
        <v>0</v>
      </c>
      <c r="BC1297" s="49">
        <f t="shared" si="756"/>
        <v>0</v>
      </c>
      <c r="BD1297" s="49">
        <f t="shared" si="757"/>
        <v>0</v>
      </c>
      <c r="BE1297" s="49">
        <f t="shared" si="758"/>
        <v>0</v>
      </c>
      <c r="BF1297" s="49">
        <f t="shared" si="759"/>
        <v>0</v>
      </c>
      <c r="BG1297" s="49">
        <f t="shared" si="760"/>
        <v>0</v>
      </c>
      <c r="BH1297" s="72">
        <f t="shared" si="761"/>
        <v>0</v>
      </c>
      <c r="BI1297" s="49">
        <f>VLOOKUP(A1297,'1_12'!A:O,15,0)</f>
        <v>0</v>
      </c>
      <c r="BJ1297" s="73">
        <f t="shared" si="762"/>
        <v>0</v>
      </c>
      <c r="BK1297" s="50">
        <f t="shared" si="763"/>
        <v>0</v>
      </c>
    </row>
    <row r="1298" spans="1:63" x14ac:dyDescent="0.3">
      <c r="A1298" s="77" t="s">
        <v>2566</v>
      </c>
      <c r="B1298" s="77" t="s">
        <v>1067</v>
      </c>
      <c r="C1298" s="77">
        <f>VLOOKUP(B1298,Площадь!A:B,2,0)</f>
        <v>3.6</v>
      </c>
      <c r="D1298" s="113">
        <v>45003</v>
      </c>
      <c r="G1298">
        <f>31-G1297</f>
        <v>14</v>
      </c>
      <c r="H1298">
        <v>30</v>
      </c>
      <c r="I1298">
        <v>31</v>
      </c>
      <c r="J1298">
        <v>30</v>
      </c>
      <c r="K1298">
        <v>31</v>
      </c>
      <c r="L1298">
        <v>31</v>
      </c>
      <c r="M1298">
        <v>30</v>
      </c>
      <c r="N1298">
        <v>31</v>
      </c>
      <c r="O1298">
        <v>30</v>
      </c>
      <c r="P1298">
        <v>31</v>
      </c>
      <c r="Q1298">
        <f t="shared" si="765"/>
        <v>289</v>
      </c>
      <c r="R1298" s="108"/>
      <c r="S1298" s="108"/>
      <c r="T1298" s="50">
        <f t="shared" si="733"/>
        <v>0</v>
      </c>
      <c r="U1298" s="50">
        <f t="shared" si="734"/>
        <v>0</v>
      </c>
      <c r="V1298" s="50">
        <f t="shared" si="735"/>
        <v>0</v>
      </c>
      <c r="W1298" s="50">
        <f t="shared" si="736"/>
        <v>0</v>
      </c>
      <c r="X1298" s="50">
        <f t="shared" si="737"/>
        <v>0</v>
      </c>
      <c r="Y1298" s="50"/>
      <c r="Z1298" s="50"/>
      <c r="AA1298" s="50"/>
      <c r="AB1298" s="50"/>
      <c r="AC1298" s="50"/>
      <c r="AD1298" s="50">
        <f t="shared" si="738"/>
        <v>0</v>
      </c>
      <c r="AE1298" s="50">
        <f t="shared" si="739"/>
        <v>0</v>
      </c>
      <c r="AF1298" s="50">
        <f t="shared" si="740"/>
        <v>0</v>
      </c>
      <c r="AG1298" s="50">
        <f t="shared" si="741"/>
        <v>0</v>
      </c>
      <c r="AI1298" s="50">
        <f t="shared" si="742"/>
        <v>0</v>
      </c>
      <c r="AJ1298" s="50">
        <f t="shared" si="743"/>
        <v>0</v>
      </c>
      <c r="AK1298" s="50">
        <f t="shared" si="744"/>
        <v>0</v>
      </c>
      <c r="AL1298" s="50">
        <f t="shared" si="745"/>
        <v>4.0767813416037767E-2</v>
      </c>
      <c r="AR1298" s="50">
        <f t="shared" si="746"/>
        <v>5.3624466022107013E-2</v>
      </c>
      <c r="AS1298" s="50">
        <f t="shared" si="747"/>
        <v>4.7995228314813128E-2</v>
      </c>
      <c r="AT1298" s="50">
        <f t="shared" si="748"/>
        <v>6.5909277244562317E-2</v>
      </c>
      <c r="AV1298" s="49">
        <f t="shared" si="749"/>
        <v>0</v>
      </c>
      <c r="AW1298" s="49">
        <f t="shared" si="750"/>
        <v>0</v>
      </c>
      <c r="AX1298" s="49">
        <f t="shared" si="751"/>
        <v>0</v>
      </c>
      <c r="AY1298" s="49">
        <f t="shared" si="752"/>
        <v>109.43548762147515</v>
      </c>
      <c r="AZ1298" s="49">
        <f t="shared" si="753"/>
        <v>0</v>
      </c>
      <c r="BA1298" s="49">
        <f t="shared" si="754"/>
        <v>0</v>
      </c>
      <c r="BB1298" s="49">
        <f t="shared" si="755"/>
        <v>0</v>
      </c>
      <c r="BC1298" s="49">
        <f t="shared" si="756"/>
        <v>0</v>
      </c>
      <c r="BD1298" s="49">
        <f t="shared" si="757"/>
        <v>0</v>
      </c>
      <c r="BE1298" s="49">
        <f t="shared" si="758"/>
        <v>143.94737161110319</v>
      </c>
      <c r="BF1298" s="49">
        <f t="shared" si="759"/>
        <v>128.83647107915178</v>
      </c>
      <c r="BG1298" s="49">
        <f t="shared" si="760"/>
        <v>176.92422746421332</v>
      </c>
      <c r="BH1298" s="72">
        <f t="shared" si="761"/>
        <v>559.14355777594346</v>
      </c>
      <c r="BI1298" s="49">
        <f>VLOOKUP(A1298,'1_12'!A:O,15,0)</f>
        <v>1391.58</v>
      </c>
      <c r="BJ1298" s="73">
        <f t="shared" si="762"/>
        <v>-832.43644222405646</v>
      </c>
      <c r="BK1298" s="50">
        <f t="shared" si="763"/>
        <v>4.8216848379055606E-3</v>
      </c>
    </row>
    <row r="1299" spans="1:63" x14ac:dyDescent="0.3">
      <c r="A1299" s="77" t="s">
        <v>2085</v>
      </c>
      <c r="B1299" s="77" t="s">
        <v>845</v>
      </c>
      <c r="C1299" s="77">
        <f>VLOOKUP(B1299,Площадь!A:B,2,0)</f>
        <v>3.7</v>
      </c>
      <c r="D1299" s="113"/>
      <c r="E1299">
        <v>31</v>
      </c>
      <c r="F1299">
        <v>28</v>
      </c>
      <c r="G1299">
        <v>31</v>
      </c>
      <c r="H1299">
        <v>0</v>
      </c>
      <c r="Q1299">
        <f t="shared" si="765"/>
        <v>90</v>
      </c>
      <c r="R1299" s="108"/>
      <c r="S1299" s="108"/>
      <c r="T1299" s="50">
        <f t="shared" si="733"/>
        <v>0</v>
      </c>
      <c r="U1299" s="50">
        <f t="shared" si="734"/>
        <v>0</v>
      </c>
      <c r="V1299" s="50">
        <f t="shared" si="735"/>
        <v>0</v>
      </c>
      <c r="W1299" s="50">
        <f t="shared" si="736"/>
        <v>0</v>
      </c>
      <c r="X1299" s="50">
        <f t="shared" si="737"/>
        <v>0</v>
      </c>
      <c r="Y1299" s="50"/>
      <c r="Z1299" s="50"/>
      <c r="AA1299" s="50"/>
      <c r="AB1299" s="50"/>
      <c r="AC1299" s="50"/>
      <c r="AD1299" s="50">
        <f t="shared" si="738"/>
        <v>0</v>
      </c>
      <c r="AE1299" s="50">
        <f t="shared" si="739"/>
        <v>0</v>
      </c>
      <c r="AF1299" s="50">
        <f t="shared" si="740"/>
        <v>0</v>
      </c>
      <c r="AG1299" s="50">
        <f t="shared" si="741"/>
        <v>0</v>
      </c>
      <c r="AI1299" s="50">
        <f t="shared" si="742"/>
        <v>0</v>
      </c>
      <c r="AJ1299" s="50">
        <f t="shared" si="743"/>
        <v>0</v>
      </c>
      <c r="AK1299" s="50">
        <f t="shared" si="744"/>
        <v>0</v>
      </c>
      <c r="AL1299" s="50">
        <f t="shared" si="745"/>
        <v>0</v>
      </c>
      <c r="AR1299" s="50">
        <f t="shared" si="746"/>
        <v>0</v>
      </c>
      <c r="AS1299" s="50">
        <f t="shared" si="747"/>
        <v>0</v>
      </c>
      <c r="AT1299" s="50">
        <f t="shared" si="748"/>
        <v>0</v>
      </c>
      <c r="AV1299" s="49">
        <f t="shared" si="749"/>
        <v>0</v>
      </c>
      <c r="AW1299" s="49">
        <f t="shared" si="750"/>
        <v>0</v>
      </c>
      <c r="AX1299" s="49">
        <f t="shared" si="751"/>
        <v>0</v>
      </c>
      <c r="AY1299" s="49">
        <f t="shared" si="752"/>
        <v>0</v>
      </c>
      <c r="AZ1299" s="49">
        <f t="shared" si="753"/>
        <v>0</v>
      </c>
      <c r="BA1299" s="49">
        <f t="shared" si="754"/>
        <v>0</v>
      </c>
      <c r="BB1299" s="49">
        <f t="shared" si="755"/>
        <v>0</v>
      </c>
      <c r="BC1299" s="49">
        <f t="shared" si="756"/>
        <v>0</v>
      </c>
      <c r="BD1299" s="49">
        <f t="shared" si="757"/>
        <v>0</v>
      </c>
      <c r="BE1299" s="49">
        <f t="shared" si="758"/>
        <v>0</v>
      </c>
      <c r="BF1299" s="49">
        <f t="shared" si="759"/>
        <v>0</v>
      </c>
      <c r="BG1299" s="49">
        <f t="shared" si="760"/>
        <v>0</v>
      </c>
      <c r="BH1299" s="72">
        <f t="shared" si="761"/>
        <v>0</v>
      </c>
      <c r="BI1299" s="49">
        <f>VLOOKUP(A1299,'1_12'!A:O,15,0)</f>
        <v>0</v>
      </c>
      <c r="BJ1299" s="73">
        <f t="shared" si="762"/>
        <v>0</v>
      </c>
      <c r="BK1299" s="50">
        <f t="shared" si="763"/>
        <v>0</v>
      </c>
    </row>
    <row r="1300" spans="1:63" x14ac:dyDescent="0.3">
      <c r="A1300" s="77" t="s">
        <v>2739</v>
      </c>
      <c r="B1300" s="77" t="s">
        <v>845</v>
      </c>
      <c r="C1300" s="77">
        <f>VLOOKUP(B1300,Площадь!A:B,2,0)</f>
        <v>3.7</v>
      </c>
      <c r="D1300" s="113">
        <v>45017</v>
      </c>
      <c r="H1300">
        <f>30-H1299</f>
        <v>30</v>
      </c>
      <c r="I1300">
        <v>31</v>
      </c>
      <c r="J1300">
        <v>30</v>
      </c>
      <c r="K1300">
        <v>31</v>
      </c>
      <c r="L1300">
        <v>31</v>
      </c>
      <c r="M1300">
        <v>30</v>
      </c>
      <c r="N1300">
        <v>31</v>
      </c>
      <c r="O1300">
        <v>30</v>
      </c>
      <c r="P1300">
        <v>31</v>
      </c>
      <c r="Q1300">
        <f t="shared" si="765"/>
        <v>275</v>
      </c>
      <c r="R1300" s="108"/>
      <c r="S1300" s="108"/>
      <c r="T1300" s="50">
        <f t="shared" si="733"/>
        <v>0</v>
      </c>
      <c r="U1300" s="50">
        <f t="shared" si="734"/>
        <v>0</v>
      </c>
      <c r="V1300" s="50">
        <f t="shared" si="735"/>
        <v>0</v>
      </c>
      <c r="W1300" s="50">
        <f t="shared" si="736"/>
        <v>0</v>
      </c>
      <c r="X1300" s="50">
        <f t="shared" si="737"/>
        <v>0</v>
      </c>
      <c r="Y1300" s="50"/>
      <c r="Z1300" s="50"/>
      <c r="AA1300" s="50"/>
      <c r="AB1300" s="50"/>
      <c r="AC1300" s="50"/>
      <c r="AD1300" s="50">
        <f t="shared" si="738"/>
        <v>0</v>
      </c>
      <c r="AE1300" s="50">
        <f t="shared" si="739"/>
        <v>0</v>
      </c>
      <c r="AF1300" s="50">
        <f t="shared" si="740"/>
        <v>0</v>
      </c>
      <c r="AG1300" s="50">
        <f t="shared" si="741"/>
        <v>0</v>
      </c>
      <c r="AI1300" s="50">
        <f t="shared" si="742"/>
        <v>0</v>
      </c>
      <c r="AJ1300" s="50">
        <f t="shared" si="743"/>
        <v>0</v>
      </c>
      <c r="AK1300" s="50">
        <f t="shared" si="744"/>
        <v>0</v>
      </c>
      <c r="AL1300" s="50">
        <f t="shared" si="745"/>
        <v>4.1900252677594368E-2</v>
      </c>
      <c r="AR1300" s="50">
        <f t="shared" si="746"/>
        <v>5.5114034522721095E-2</v>
      </c>
      <c r="AS1300" s="50">
        <f t="shared" si="747"/>
        <v>4.9328429101335718E-2</v>
      </c>
      <c r="AT1300" s="50">
        <f t="shared" si="748"/>
        <v>6.774009050135571E-2</v>
      </c>
      <c r="AV1300" s="49">
        <f t="shared" si="749"/>
        <v>0</v>
      </c>
      <c r="AW1300" s="49">
        <f t="shared" si="750"/>
        <v>0</v>
      </c>
      <c r="AX1300" s="49">
        <f t="shared" si="751"/>
        <v>0</v>
      </c>
      <c r="AY1300" s="49">
        <f t="shared" si="752"/>
        <v>112.47536227762723</v>
      </c>
      <c r="AZ1300" s="49">
        <f t="shared" si="753"/>
        <v>0</v>
      </c>
      <c r="BA1300" s="49">
        <f t="shared" si="754"/>
        <v>0</v>
      </c>
      <c r="BB1300" s="49">
        <f t="shared" si="755"/>
        <v>0</v>
      </c>
      <c r="BC1300" s="49">
        <f t="shared" si="756"/>
        <v>0</v>
      </c>
      <c r="BD1300" s="49">
        <f t="shared" si="757"/>
        <v>0</v>
      </c>
      <c r="BE1300" s="49">
        <f t="shared" si="758"/>
        <v>147.94590971141162</v>
      </c>
      <c r="BF1300" s="49">
        <f t="shared" si="759"/>
        <v>132.41526194246154</v>
      </c>
      <c r="BG1300" s="49">
        <f t="shared" si="760"/>
        <v>181.83878933821921</v>
      </c>
      <c r="BH1300" s="72">
        <f t="shared" si="761"/>
        <v>574.67532326971957</v>
      </c>
      <c r="BI1300" s="49">
        <f>VLOOKUP(A1300,'1_12'!A:O,15,0)</f>
        <v>1430.2</v>
      </c>
      <c r="BJ1300" s="73">
        <f t="shared" si="762"/>
        <v>-855.52467673028048</v>
      </c>
      <c r="BK1300" s="50">
        <f t="shared" si="763"/>
        <v>4.8216848379055606E-3</v>
      </c>
    </row>
    <row r="1301" spans="1:63" x14ac:dyDescent="0.3">
      <c r="A1301" s="77" t="s">
        <v>1523</v>
      </c>
      <c r="B1301" s="77" t="s">
        <v>1010</v>
      </c>
      <c r="C1301" s="77">
        <f>VLOOKUP(B1301,Площадь!A:B,2,0)</f>
        <v>4.2</v>
      </c>
      <c r="D1301" s="113"/>
      <c r="E1301">
        <v>31</v>
      </c>
      <c r="F1301">
        <v>28</v>
      </c>
      <c r="G1301">
        <v>31</v>
      </c>
      <c r="H1301">
        <v>30</v>
      </c>
      <c r="I1301">
        <v>31</v>
      </c>
      <c r="J1301">
        <v>28</v>
      </c>
      <c r="Q1301">
        <f t="shared" si="765"/>
        <v>179</v>
      </c>
      <c r="R1301" s="108"/>
      <c r="S1301" s="108"/>
      <c r="T1301" s="50">
        <f t="shared" si="733"/>
        <v>0</v>
      </c>
      <c r="U1301" s="50">
        <f t="shared" si="734"/>
        <v>0</v>
      </c>
      <c r="V1301" s="50">
        <f t="shared" si="735"/>
        <v>0</v>
      </c>
      <c r="W1301" s="50">
        <f t="shared" si="736"/>
        <v>0</v>
      </c>
      <c r="X1301" s="50">
        <f t="shared" si="737"/>
        <v>0</v>
      </c>
      <c r="Y1301" s="50"/>
      <c r="Z1301" s="50"/>
      <c r="AA1301" s="50"/>
      <c r="AB1301" s="50"/>
      <c r="AC1301" s="50"/>
      <c r="AD1301" s="50">
        <f t="shared" si="738"/>
        <v>0</v>
      </c>
      <c r="AE1301" s="50">
        <f t="shared" si="739"/>
        <v>0</v>
      </c>
      <c r="AF1301" s="50">
        <f t="shared" si="740"/>
        <v>0</v>
      </c>
      <c r="AG1301" s="50">
        <f t="shared" si="741"/>
        <v>0</v>
      </c>
      <c r="AI1301" s="50">
        <f t="shared" si="742"/>
        <v>0</v>
      </c>
      <c r="AJ1301" s="50">
        <f t="shared" si="743"/>
        <v>0</v>
      </c>
      <c r="AK1301" s="50">
        <f t="shared" si="744"/>
        <v>0</v>
      </c>
      <c r="AL1301" s="50">
        <f t="shared" si="745"/>
        <v>4.7562448985377391E-2</v>
      </c>
      <c r="AR1301" s="50">
        <f t="shared" si="746"/>
        <v>0</v>
      </c>
      <c r="AS1301" s="50">
        <f t="shared" si="747"/>
        <v>0</v>
      </c>
      <c r="AT1301" s="50">
        <f t="shared" si="748"/>
        <v>0</v>
      </c>
      <c r="AV1301" s="49">
        <f t="shared" si="749"/>
        <v>0</v>
      </c>
      <c r="AW1301" s="49">
        <f t="shared" si="750"/>
        <v>0</v>
      </c>
      <c r="AX1301" s="49">
        <f t="shared" si="751"/>
        <v>0</v>
      </c>
      <c r="AY1301" s="49">
        <f t="shared" si="752"/>
        <v>127.67473555838765</v>
      </c>
      <c r="AZ1301" s="49">
        <f t="shared" si="753"/>
        <v>0</v>
      </c>
      <c r="BA1301" s="49">
        <f t="shared" si="754"/>
        <v>0</v>
      </c>
      <c r="BB1301" s="49">
        <f t="shared" si="755"/>
        <v>0</v>
      </c>
      <c r="BC1301" s="49">
        <f t="shared" si="756"/>
        <v>0</v>
      </c>
      <c r="BD1301" s="49">
        <f t="shared" si="757"/>
        <v>0</v>
      </c>
      <c r="BE1301" s="49">
        <f t="shared" si="758"/>
        <v>0</v>
      </c>
      <c r="BF1301" s="49">
        <f t="shared" si="759"/>
        <v>0</v>
      </c>
      <c r="BG1301" s="49">
        <f t="shared" si="760"/>
        <v>0</v>
      </c>
      <c r="BH1301" s="72">
        <f t="shared" si="761"/>
        <v>127.67473555838765</v>
      </c>
      <c r="BI1301" s="49">
        <f>VLOOKUP(A1301,'1_12'!A:O,15,0)</f>
        <v>396.75</v>
      </c>
      <c r="BJ1301" s="73">
        <f t="shared" si="762"/>
        <v>-269.07526444161238</v>
      </c>
      <c r="BK1301" s="50">
        <f t="shared" si="763"/>
        <v>9.4369938463050365E-4</v>
      </c>
    </row>
    <row r="1302" spans="1:63" x14ac:dyDescent="0.3">
      <c r="A1302" s="77" t="s">
        <v>2782</v>
      </c>
      <c r="B1302" s="77" t="s">
        <v>1010</v>
      </c>
      <c r="C1302" s="77">
        <f>VLOOKUP(B1302,Площадь!A:B,2,0)</f>
        <v>4.2</v>
      </c>
      <c r="D1302" s="113">
        <v>45084</v>
      </c>
      <c r="J1302">
        <f>30-J1301</f>
        <v>2</v>
      </c>
      <c r="K1302">
        <v>31</v>
      </c>
      <c r="L1302">
        <v>31</v>
      </c>
      <c r="M1302">
        <v>30</v>
      </c>
      <c r="N1302">
        <v>31</v>
      </c>
      <c r="O1302">
        <v>30</v>
      </c>
      <c r="P1302">
        <v>31</v>
      </c>
      <c r="Q1302">
        <f t="shared" si="765"/>
        <v>186</v>
      </c>
      <c r="R1302" s="108"/>
      <c r="S1302" s="108"/>
      <c r="T1302" s="50">
        <f t="shared" si="733"/>
        <v>0</v>
      </c>
      <c r="U1302" s="50">
        <f t="shared" si="734"/>
        <v>0</v>
      </c>
      <c r="V1302" s="50">
        <f t="shared" si="735"/>
        <v>0</v>
      </c>
      <c r="W1302" s="50">
        <f t="shared" si="736"/>
        <v>0</v>
      </c>
      <c r="X1302" s="50">
        <f t="shared" si="737"/>
        <v>0</v>
      </c>
      <c r="Y1302" s="50"/>
      <c r="Z1302" s="50"/>
      <c r="AA1302" s="50"/>
      <c r="AB1302" s="50"/>
      <c r="AC1302" s="50"/>
      <c r="AD1302" s="50">
        <f t="shared" si="738"/>
        <v>0</v>
      </c>
      <c r="AE1302" s="50">
        <f t="shared" si="739"/>
        <v>0</v>
      </c>
      <c r="AF1302" s="50">
        <f t="shared" si="740"/>
        <v>0</v>
      </c>
      <c r="AG1302" s="50">
        <f t="shared" si="741"/>
        <v>0</v>
      </c>
      <c r="AI1302" s="50">
        <f t="shared" si="742"/>
        <v>0</v>
      </c>
      <c r="AJ1302" s="50">
        <f t="shared" si="743"/>
        <v>0</v>
      </c>
      <c r="AK1302" s="50">
        <f t="shared" si="744"/>
        <v>0</v>
      </c>
      <c r="AL1302" s="50">
        <f t="shared" si="745"/>
        <v>0</v>
      </c>
      <c r="AR1302" s="50">
        <f t="shared" si="746"/>
        <v>6.256187702579151E-2</v>
      </c>
      <c r="AS1302" s="50">
        <f t="shared" si="747"/>
        <v>5.5994433033948646E-2</v>
      </c>
      <c r="AT1302" s="50">
        <f t="shared" si="748"/>
        <v>7.6894156785322701E-2</v>
      </c>
      <c r="AV1302" s="49">
        <f t="shared" si="749"/>
        <v>0</v>
      </c>
      <c r="AW1302" s="49">
        <f t="shared" si="750"/>
        <v>0</v>
      </c>
      <c r="AX1302" s="49">
        <f t="shared" si="751"/>
        <v>0</v>
      </c>
      <c r="AY1302" s="49">
        <f t="shared" si="752"/>
        <v>0</v>
      </c>
      <c r="AZ1302" s="49">
        <f t="shared" si="753"/>
        <v>0</v>
      </c>
      <c r="BA1302" s="49">
        <f t="shared" si="754"/>
        <v>0</v>
      </c>
      <c r="BB1302" s="49">
        <f t="shared" si="755"/>
        <v>0</v>
      </c>
      <c r="BC1302" s="49">
        <f t="shared" si="756"/>
        <v>0</v>
      </c>
      <c r="BD1302" s="49">
        <f t="shared" si="757"/>
        <v>0</v>
      </c>
      <c r="BE1302" s="49">
        <f t="shared" si="758"/>
        <v>167.9386002129537</v>
      </c>
      <c r="BF1302" s="49">
        <f t="shared" si="759"/>
        <v>150.30921625901038</v>
      </c>
      <c r="BG1302" s="49">
        <f t="shared" si="760"/>
        <v>206.41159870824885</v>
      </c>
      <c r="BH1302" s="72">
        <f t="shared" si="761"/>
        <v>524.65941518021293</v>
      </c>
      <c r="BI1302" s="49">
        <f>VLOOKUP(A1302,'1_12'!A:O,15,0)</f>
        <v>1226.4899999999998</v>
      </c>
      <c r="BJ1302" s="73">
        <f t="shared" si="762"/>
        <v>-701.83058481978685</v>
      </c>
      <c r="BK1302" s="50">
        <f t="shared" si="763"/>
        <v>3.8779854532750564E-3</v>
      </c>
    </row>
    <row r="1303" spans="1:63" x14ac:dyDescent="0.3">
      <c r="A1303" s="77" t="s">
        <v>2207</v>
      </c>
      <c r="B1303" s="77" t="s">
        <v>647</v>
      </c>
      <c r="C1303" s="77">
        <f>VLOOKUP(B1303,Площадь!A:B,2,0)</f>
        <v>4.5999999999999996</v>
      </c>
      <c r="D1303" s="113"/>
      <c r="E1303">
        <v>31</v>
      </c>
      <c r="F1303">
        <v>28</v>
      </c>
      <c r="G1303">
        <v>10</v>
      </c>
      <c r="Q1303">
        <f t="shared" si="765"/>
        <v>69</v>
      </c>
      <c r="R1303" s="108"/>
      <c r="S1303" s="108"/>
      <c r="T1303" s="50">
        <f t="shared" si="733"/>
        <v>0</v>
      </c>
      <c r="U1303" s="50">
        <f t="shared" si="734"/>
        <v>0</v>
      </c>
      <c r="V1303" s="50">
        <f t="shared" si="735"/>
        <v>0</v>
      </c>
      <c r="W1303" s="50">
        <f t="shared" si="736"/>
        <v>0</v>
      </c>
      <c r="X1303" s="50">
        <f t="shared" si="737"/>
        <v>0</v>
      </c>
      <c r="Y1303" s="50"/>
      <c r="Z1303" s="50"/>
      <c r="AA1303" s="50"/>
      <c r="AB1303" s="50"/>
      <c r="AC1303" s="50"/>
      <c r="AD1303" s="50">
        <f t="shared" si="738"/>
        <v>0</v>
      </c>
      <c r="AE1303" s="50">
        <f t="shared" si="739"/>
        <v>0</v>
      </c>
      <c r="AF1303" s="50">
        <f t="shared" si="740"/>
        <v>0</v>
      </c>
      <c r="AG1303" s="50">
        <f t="shared" si="741"/>
        <v>0</v>
      </c>
      <c r="AI1303" s="50">
        <f t="shared" si="742"/>
        <v>0</v>
      </c>
      <c r="AJ1303" s="50">
        <f t="shared" si="743"/>
        <v>0</v>
      </c>
      <c r="AK1303" s="50">
        <f t="shared" si="744"/>
        <v>0</v>
      </c>
      <c r="AL1303" s="50">
        <f t="shared" si="745"/>
        <v>0</v>
      </c>
      <c r="AR1303" s="50">
        <f t="shared" si="746"/>
        <v>0</v>
      </c>
      <c r="AS1303" s="50">
        <f t="shared" si="747"/>
        <v>0</v>
      </c>
      <c r="AT1303" s="50">
        <f t="shared" si="748"/>
        <v>0</v>
      </c>
      <c r="AV1303" s="49">
        <f t="shared" si="749"/>
        <v>0</v>
      </c>
      <c r="AW1303" s="49">
        <f t="shared" si="750"/>
        <v>0</v>
      </c>
      <c r="AX1303" s="49">
        <f t="shared" si="751"/>
        <v>0</v>
      </c>
      <c r="AY1303" s="49">
        <f t="shared" si="752"/>
        <v>0</v>
      </c>
      <c r="AZ1303" s="49">
        <f t="shared" si="753"/>
        <v>0</v>
      </c>
      <c r="BA1303" s="49">
        <f t="shared" si="754"/>
        <v>0</v>
      </c>
      <c r="BB1303" s="49">
        <f t="shared" si="755"/>
        <v>0</v>
      </c>
      <c r="BC1303" s="49">
        <f t="shared" si="756"/>
        <v>0</v>
      </c>
      <c r="BD1303" s="49">
        <f t="shared" si="757"/>
        <v>0</v>
      </c>
      <c r="BE1303" s="49">
        <f t="shared" si="758"/>
        <v>0</v>
      </c>
      <c r="BF1303" s="49">
        <f t="shared" si="759"/>
        <v>0</v>
      </c>
      <c r="BG1303" s="49">
        <f t="shared" si="760"/>
        <v>0</v>
      </c>
      <c r="BH1303" s="72">
        <f t="shared" si="761"/>
        <v>0</v>
      </c>
      <c r="BI1303" s="49">
        <f>VLOOKUP(A1303,'1_12'!A:O,15,0)</f>
        <v>0</v>
      </c>
      <c r="BJ1303" s="73">
        <f t="shared" si="762"/>
        <v>0</v>
      </c>
      <c r="BK1303" s="50">
        <f t="shared" si="763"/>
        <v>0</v>
      </c>
    </row>
    <row r="1304" spans="1:63" x14ac:dyDescent="0.3">
      <c r="A1304" s="77" t="s">
        <v>2573</v>
      </c>
      <c r="B1304" s="77" t="s">
        <v>647</v>
      </c>
      <c r="C1304" s="77">
        <f>VLOOKUP(B1304,Площадь!A:B,2,0)</f>
        <v>4.5999999999999996</v>
      </c>
      <c r="D1304" s="113">
        <v>44996</v>
      </c>
      <c r="G1304">
        <f>31-G1303</f>
        <v>21</v>
      </c>
      <c r="H1304">
        <v>30</v>
      </c>
      <c r="I1304">
        <v>31</v>
      </c>
      <c r="J1304">
        <v>30</v>
      </c>
      <c r="K1304">
        <v>31</v>
      </c>
      <c r="L1304">
        <v>31</v>
      </c>
      <c r="M1304">
        <v>30</v>
      </c>
      <c r="N1304">
        <v>31</v>
      </c>
      <c r="O1304">
        <v>30</v>
      </c>
      <c r="P1304">
        <v>31</v>
      </c>
      <c r="Q1304">
        <f t="shared" si="765"/>
        <v>296</v>
      </c>
      <c r="R1304" s="108"/>
      <c r="S1304" s="108"/>
      <c r="T1304" s="50">
        <f t="shared" si="733"/>
        <v>0</v>
      </c>
      <c r="U1304" s="50">
        <f t="shared" si="734"/>
        <v>0</v>
      </c>
      <c r="V1304" s="50">
        <f t="shared" si="735"/>
        <v>0</v>
      </c>
      <c r="W1304" s="50">
        <f t="shared" si="736"/>
        <v>0</v>
      </c>
      <c r="X1304" s="50">
        <f t="shared" si="737"/>
        <v>0</v>
      </c>
      <c r="Y1304" s="50"/>
      <c r="Z1304" s="50"/>
      <c r="AA1304" s="50"/>
      <c r="AB1304" s="50"/>
      <c r="AC1304" s="50"/>
      <c r="AD1304" s="50">
        <f t="shared" si="738"/>
        <v>0</v>
      </c>
      <c r="AE1304" s="50">
        <f t="shared" si="739"/>
        <v>0</v>
      </c>
      <c r="AF1304" s="50">
        <f t="shared" si="740"/>
        <v>0</v>
      </c>
      <c r="AG1304" s="50">
        <f t="shared" si="741"/>
        <v>0</v>
      </c>
      <c r="AI1304" s="50">
        <f t="shared" si="742"/>
        <v>0</v>
      </c>
      <c r="AJ1304" s="50">
        <f t="shared" si="743"/>
        <v>0</v>
      </c>
      <c r="AK1304" s="50">
        <f t="shared" si="744"/>
        <v>0</v>
      </c>
      <c r="AL1304" s="50">
        <f t="shared" si="745"/>
        <v>5.2092206031603805E-2</v>
      </c>
      <c r="AR1304" s="50">
        <f t="shared" si="746"/>
        <v>6.852015102824785E-2</v>
      </c>
      <c r="AS1304" s="50">
        <f t="shared" si="747"/>
        <v>6.1327236180038991E-2</v>
      </c>
      <c r="AT1304" s="50">
        <f t="shared" si="748"/>
        <v>8.4217409812496286E-2</v>
      </c>
      <c r="AV1304" s="49">
        <f t="shared" si="749"/>
        <v>0</v>
      </c>
      <c r="AW1304" s="49">
        <f t="shared" si="750"/>
        <v>0</v>
      </c>
      <c r="AX1304" s="49">
        <f t="shared" si="751"/>
        <v>0</v>
      </c>
      <c r="AY1304" s="49">
        <f t="shared" si="752"/>
        <v>139.834234182996</v>
      </c>
      <c r="AZ1304" s="49">
        <f t="shared" si="753"/>
        <v>0</v>
      </c>
      <c r="BA1304" s="49">
        <f t="shared" si="754"/>
        <v>0</v>
      </c>
      <c r="BB1304" s="49">
        <f t="shared" si="755"/>
        <v>0</v>
      </c>
      <c r="BC1304" s="49">
        <f t="shared" si="756"/>
        <v>0</v>
      </c>
      <c r="BD1304" s="49">
        <f t="shared" si="757"/>
        <v>0</v>
      </c>
      <c r="BE1304" s="49">
        <f t="shared" si="758"/>
        <v>183.93275261418739</v>
      </c>
      <c r="BF1304" s="49">
        <f t="shared" si="759"/>
        <v>164.62437971224946</v>
      </c>
      <c r="BG1304" s="49">
        <f t="shared" si="760"/>
        <v>226.06984620427255</v>
      </c>
      <c r="BH1304" s="72">
        <f t="shared" si="761"/>
        <v>714.46121271370544</v>
      </c>
      <c r="BI1304" s="49">
        <f>VLOOKUP(A1304,'1_12'!A:O,15,0)</f>
        <v>1778.1299999999997</v>
      </c>
      <c r="BJ1304" s="73">
        <f t="shared" si="762"/>
        <v>-1063.6687872862942</v>
      </c>
      <c r="BK1304" s="50">
        <f t="shared" si="763"/>
        <v>4.8216848379055606E-3</v>
      </c>
    </row>
    <row r="1305" spans="1:63" x14ac:dyDescent="0.3">
      <c r="A1305" s="77" t="s">
        <v>2191</v>
      </c>
      <c r="B1305" s="77" t="s">
        <v>608</v>
      </c>
      <c r="C1305" s="77">
        <f>VLOOKUP(B1305,Площадь!A:B,2,0)</f>
        <v>4.4000000000000004</v>
      </c>
      <c r="D1305" s="113"/>
      <c r="E1305">
        <v>31</v>
      </c>
      <c r="F1305">
        <v>28</v>
      </c>
      <c r="G1305">
        <v>31</v>
      </c>
      <c r="H1305">
        <v>7</v>
      </c>
      <c r="Q1305">
        <f t="shared" si="765"/>
        <v>97</v>
      </c>
      <c r="R1305" s="108"/>
      <c r="S1305" s="108"/>
      <c r="T1305" s="50">
        <f t="shared" si="733"/>
        <v>0</v>
      </c>
      <c r="U1305" s="50">
        <f t="shared" si="734"/>
        <v>0</v>
      </c>
      <c r="V1305" s="50">
        <f t="shared" si="735"/>
        <v>0</v>
      </c>
      <c r="W1305" s="50">
        <f t="shared" si="736"/>
        <v>0</v>
      </c>
      <c r="X1305" s="50">
        <f t="shared" si="737"/>
        <v>0</v>
      </c>
      <c r="Y1305" s="50"/>
      <c r="Z1305" s="50"/>
      <c r="AA1305" s="50"/>
      <c r="AB1305" s="50"/>
      <c r="AC1305" s="50"/>
      <c r="AD1305" s="50">
        <f t="shared" si="738"/>
        <v>0</v>
      </c>
      <c r="AE1305" s="50">
        <f t="shared" si="739"/>
        <v>0</v>
      </c>
      <c r="AF1305" s="50">
        <f t="shared" si="740"/>
        <v>0</v>
      </c>
      <c r="AG1305" s="50">
        <f t="shared" si="741"/>
        <v>0</v>
      </c>
      <c r="AI1305" s="50">
        <f t="shared" si="742"/>
        <v>0</v>
      </c>
      <c r="AJ1305" s="50">
        <f t="shared" si="743"/>
        <v>0</v>
      </c>
      <c r="AK1305" s="50">
        <f t="shared" si="744"/>
        <v>0</v>
      </c>
      <c r="AL1305" s="50">
        <f t="shared" si="745"/>
        <v>1.1626376418647808E-2</v>
      </c>
      <c r="AR1305" s="50">
        <f t="shared" si="746"/>
        <v>0</v>
      </c>
      <c r="AS1305" s="50">
        <f t="shared" si="747"/>
        <v>0</v>
      </c>
      <c r="AT1305" s="50">
        <f t="shared" si="748"/>
        <v>0</v>
      </c>
      <c r="AV1305" s="49">
        <f t="shared" si="749"/>
        <v>0</v>
      </c>
      <c r="AW1305" s="49">
        <f t="shared" si="750"/>
        <v>0</v>
      </c>
      <c r="AX1305" s="49">
        <f t="shared" si="751"/>
        <v>0</v>
      </c>
      <c r="AY1305" s="49">
        <f t="shared" si="752"/>
        <v>31.209379803161433</v>
      </c>
      <c r="AZ1305" s="49">
        <f t="shared" si="753"/>
        <v>0</v>
      </c>
      <c r="BA1305" s="49">
        <f t="shared" si="754"/>
        <v>0</v>
      </c>
      <c r="BB1305" s="49">
        <f t="shared" si="755"/>
        <v>0</v>
      </c>
      <c r="BC1305" s="49">
        <f t="shared" si="756"/>
        <v>0</v>
      </c>
      <c r="BD1305" s="49">
        <f t="shared" si="757"/>
        <v>0</v>
      </c>
      <c r="BE1305" s="49">
        <f t="shared" si="758"/>
        <v>0</v>
      </c>
      <c r="BF1305" s="49">
        <f t="shared" si="759"/>
        <v>0</v>
      </c>
      <c r="BG1305" s="49">
        <f t="shared" si="760"/>
        <v>0</v>
      </c>
      <c r="BH1305" s="72">
        <f t="shared" si="761"/>
        <v>31.209379803161433</v>
      </c>
      <c r="BI1305" s="49">
        <f>VLOOKUP(A1305,'1_12'!A:O,15,0)</f>
        <v>44.02</v>
      </c>
      <c r="BJ1305" s="73">
        <f t="shared" si="762"/>
        <v>-12.81062019683857</v>
      </c>
      <c r="BK1305" s="50">
        <f t="shared" si="763"/>
        <v>2.2019652308045089E-4</v>
      </c>
    </row>
    <row r="1306" spans="1:63" x14ac:dyDescent="0.3">
      <c r="A1306" s="77" t="s">
        <v>2729</v>
      </c>
      <c r="B1306" s="77" t="s">
        <v>608</v>
      </c>
      <c r="C1306" s="77">
        <f>VLOOKUP(B1306,Площадь!A:B,2,0)</f>
        <v>4.4000000000000004</v>
      </c>
      <c r="D1306" s="113">
        <v>45024</v>
      </c>
      <c r="H1306">
        <f>30-H1305</f>
        <v>23</v>
      </c>
      <c r="I1306">
        <v>31</v>
      </c>
      <c r="J1306">
        <v>30</v>
      </c>
      <c r="K1306">
        <v>31</v>
      </c>
      <c r="L1306">
        <v>31</v>
      </c>
      <c r="M1306">
        <v>30</v>
      </c>
      <c r="N1306">
        <v>31</v>
      </c>
      <c r="O1306">
        <v>30</v>
      </c>
      <c r="P1306">
        <v>31</v>
      </c>
      <c r="Q1306">
        <f t="shared" si="765"/>
        <v>268</v>
      </c>
      <c r="R1306" s="108"/>
      <c r="S1306" s="108"/>
      <c r="T1306" s="50">
        <f t="shared" si="733"/>
        <v>0</v>
      </c>
      <c r="U1306" s="50">
        <f t="shared" si="734"/>
        <v>0</v>
      </c>
      <c r="V1306" s="50">
        <f t="shared" si="735"/>
        <v>0</v>
      </c>
      <c r="W1306" s="50">
        <f t="shared" si="736"/>
        <v>0</v>
      </c>
      <c r="X1306" s="50">
        <f t="shared" si="737"/>
        <v>0</v>
      </c>
      <c r="Y1306" s="50"/>
      <c r="Z1306" s="50"/>
      <c r="AA1306" s="50"/>
      <c r="AB1306" s="50"/>
      <c r="AC1306" s="50"/>
      <c r="AD1306" s="50">
        <f t="shared" si="738"/>
        <v>0</v>
      </c>
      <c r="AE1306" s="50">
        <f t="shared" si="739"/>
        <v>0</v>
      </c>
      <c r="AF1306" s="50">
        <f t="shared" si="740"/>
        <v>0</v>
      </c>
      <c r="AG1306" s="50">
        <f t="shared" si="741"/>
        <v>0</v>
      </c>
      <c r="AI1306" s="50">
        <f t="shared" si="742"/>
        <v>0</v>
      </c>
      <c r="AJ1306" s="50">
        <f t="shared" si="743"/>
        <v>0</v>
      </c>
      <c r="AK1306" s="50">
        <f t="shared" si="744"/>
        <v>0</v>
      </c>
      <c r="AL1306" s="50">
        <f t="shared" si="745"/>
        <v>3.8200951089842797E-2</v>
      </c>
      <c r="AR1306" s="50">
        <f t="shared" si="746"/>
        <v>6.5541014027019687E-2</v>
      </c>
      <c r="AS1306" s="50">
        <f t="shared" si="747"/>
        <v>5.8660834606993825E-2</v>
      </c>
      <c r="AT1306" s="50">
        <f t="shared" si="748"/>
        <v>8.05557832989095E-2</v>
      </c>
      <c r="AV1306" s="49">
        <f t="shared" si="749"/>
        <v>0</v>
      </c>
      <c r="AW1306" s="49">
        <f t="shared" si="750"/>
        <v>0</v>
      </c>
      <c r="AX1306" s="49">
        <f t="shared" si="751"/>
        <v>0</v>
      </c>
      <c r="AY1306" s="49">
        <f t="shared" si="752"/>
        <v>102.54510506753041</v>
      </c>
      <c r="AZ1306" s="49">
        <f t="shared" si="753"/>
        <v>0</v>
      </c>
      <c r="BA1306" s="49">
        <f t="shared" si="754"/>
        <v>0</v>
      </c>
      <c r="BB1306" s="49">
        <f t="shared" si="755"/>
        <v>0</v>
      </c>
      <c r="BC1306" s="49">
        <f t="shared" si="756"/>
        <v>0</v>
      </c>
      <c r="BD1306" s="49">
        <f t="shared" si="757"/>
        <v>0</v>
      </c>
      <c r="BE1306" s="49">
        <f t="shared" si="758"/>
        <v>175.93567641357058</v>
      </c>
      <c r="BF1306" s="49">
        <f t="shared" si="759"/>
        <v>157.46679798562994</v>
      </c>
      <c r="BG1306" s="49">
        <f t="shared" si="760"/>
        <v>216.24072245626073</v>
      </c>
      <c r="BH1306" s="72">
        <f t="shared" si="761"/>
        <v>652.18830192299163</v>
      </c>
      <c r="BI1306" s="49">
        <f>VLOOKUP(A1306,'1_12'!A:O,15,0)</f>
        <v>1656.52</v>
      </c>
      <c r="BJ1306" s="73">
        <f t="shared" si="762"/>
        <v>-1004.3316980770084</v>
      </c>
      <c r="BK1306" s="50">
        <f t="shared" si="763"/>
        <v>4.6014883148251095E-3</v>
      </c>
    </row>
    <row r="1307" spans="1:63" x14ac:dyDescent="0.3">
      <c r="A1307" s="77" t="s">
        <v>2004</v>
      </c>
      <c r="B1307" s="77" t="s">
        <v>601</v>
      </c>
      <c r="C1307" s="77">
        <f>VLOOKUP(B1307,Площадь!A:B,2,0)</f>
        <v>3.9</v>
      </c>
      <c r="D1307" s="113"/>
      <c r="E1307">
        <v>31</v>
      </c>
      <c r="F1307">
        <v>28</v>
      </c>
      <c r="G1307">
        <v>31</v>
      </c>
      <c r="H1307">
        <v>30</v>
      </c>
      <c r="I1307">
        <v>31</v>
      </c>
      <c r="J1307">
        <v>30</v>
      </c>
      <c r="K1307">
        <v>7</v>
      </c>
      <c r="Q1307">
        <f t="shared" si="765"/>
        <v>188</v>
      </c>
      <c r="R1307" s="108"/>
      <c r="S1307" s="108"/>
      <c r="T1307" s="50">
        <f t="shared" si="733"/>
        <v>0</v>
      </c>
      <c r="U1307" s="50">
        <f t="shared" si="734"/>
        <v>0</v>
      </c>
      <c r="V1307" s="50">
        <f t="shared" si="735"/>
        <v>0</v>
      </c>
      <c r="W1307" s="50">
        <f t="shared" si="736"/>
        <v>0</v>
      </c>
      <c r="X1307" s="50">
        <f t="shared" si="737"/>
        <v>0</v>
      </c>
      <c r="Y1307" s="50"/>
      <c r="Z1307" s="50"/>
      <c r="AA1307" s="50"/>
      <c r="AB1307" s="50"/>
      <c r="AC1307" s="50"/>
      <c r="AD1307" s="50">
        <f t="shared" si="738"/>
        <v>0</v>
      </c>
      <c r="AE1307" s="50">
        <f t="shared" si="739"/>
        <v>0</v>
      </c>
      <c r="AF1307" s="50">
        <f t="shared" si="740"/>
        <v>0</v>
      </c>
      <c r="AG1307" s="50">
        <f t="shared" si="741"/>
        <v>0</v>
      </c>
      <c r="AI1307" s="50">
        <f t="shared" si="742"/>
        <v>0</v>
      </c>
      <c r="AJ1307" s="50">
        <f t="shared" si="743"/>
        <v>0</v>
      </c>
      <c r="AK1307" s="50">
        <f t="shared" si="744"/>
        <v>0</v>
      </c>
      <c r="AL1307" s="50">
        <f t="shared" si="745"/>
        <v>4.4165131200707572E-2</v>
      </c>
      <c r="AR1307" s="50">
        <f t="shared" si="746"/>
        <v>0</v>
      </c>
      <c r="AS1307" s="50">
        <f t="shared" si="747"/>
        <v>0</v>
      </c>
      <c r="AT1307" s="50">
        <f t="shared" si="748"/>
        <v>0</v>
      </c>
      <c r="AV1307" s="49">
        <f t="shared" si="749"/>
        <v>0</v>
      </c>
      <c r="AW1307" s="49">
        <f t="shared" si="750"/>
        <v>0</v>
      </c>
      <c r="AX1307" s="49">
        <f t="shared" si="751"/>
        <v>0</v>
      </c>
      <c r="AY1307" s="49">
        <f t="shared" si="752"/>
        <v>118.55511158993139</v>
      </c>
      <c r="AZ1307" s="49">
        <f t="shared" si="753"/>
        <v>0</v>
      </c>
      <c r="BA1307" s="49">
        <f t="shared" si="754"/>
        <v>0</v>
      </c>
      <c r="BB1307" s="49">
        <f t="shared" si="755"/>
        <v>0</v>
      </c>
      <c r="BC1307" s="49">
        <f t="shared" si="756"/>
        <v>0</v>
      </c>
      <c r="BD1307" s="49">
        <f t="shared" si="757"/>
        <v>0</v>
      </c>
      <c r="BE1307" s="49">
        <f t="shared" si="758"/>
        <v>0</v>
      </c>
      <c r="BF1307" s="49">
        <f t="shared" si="759"/>
        <v>0</v>
      </c>
      <c r="BG1307" s="49">
        <f t="shared" si="760"/>
        <v>0</v>
      </c>
      <c r="BH1307" s="72">
        <f t="shared" si="761"/>
        <v>118.55511158993139</v>
      </c>
      <c r="BI1307" s="49">
        <f>VLOOKUP(A1307,'1_12'!A:O,15,0)</f>
        <v>540.35</v>
      </c>
      <c r="BJ1307" s="73">
        <f t="shared" si="762"/>
        <v>-421.79488841006867</v>
      </c>
      <c r="BK1307" s="50">
        <f t="shared" si="763"/>
        <v>9.4369938463050365E-4</v>
      </c>
    </row>
    <row r="1308" spans="1:63" x14ac:dyDescent="0.3">
      <c r="A1308" s="77" t="s">
        <v>2844</v>
      </c>
      <c r="B1308" s="77" t="s">
        <v>601</v>
      </c>
      <c r="C1308" s="77">
        <f>VLOOKUP(B1308,Площадь!A:B,2,0)</f>
        <v>3.9</v>
      </c>
      <c r="D1308" s="113">
        <v>45115</v>
      </c>
      <c r="K1308">
        <f>31-K1307</f>
        <v>24</v>
      </c>
      <c r="L1308">
        <v>31</v>
      </c>
      <c r="M1308">
        <v>30</v>
      </c>
      <c r="N1308">
        <v>31</v>
      </c>
      <c r="O1308">
        <v>30</v>
      </c>
      <c r="P1308">
        <v>31</v>
      </c>
      <c r="Q1308">
        <f t="shared" si="765"/>
        <v>177</v>
      </c>
      <c r="R1308" s="108"/>
      <c r="S1308" s="108"/>
      <c r="T1308" s="50">
        <f t="shared" si="733"/>
        <v>0</v>
      </c>
      <c r="U1308" s="50">
        <f t="shared" si="734"/>
        <v>0</v>
      </c>
      <c r="V1308" s="50">
        <f t="shared" si="735"/>
        <v>0</v>
      </c>
      <c r="W1308" s="50">
        <f t="shared" si="736"/>
        <v>0</v>
      </c>
      <c r="X1308" s="50">
        <f t="shared" si="737"/>
        <v>0</v>
      </c>
      <c r="Y1308" s="50"/>
      <c r="Z1308" s="50"/>
      <c r="AA1308" s="50"/>
      <c r="AB1308" s="50"/>
      <c r="AC1308" s="50"/>
      <c r="AD1308" s="50">
        <f t="shared" si="738"/>
        <v>0</v>
      </c>
      <c r="AE1308" s="50">
        <f t="shared" si="739"/>
        <v>0</v>
      </c>
      <c r="AF1308" s="50">
        <f t="shared" si="740"/>
        <v>0</v>
      </c>
      <c r="AG1308" s="50">
        <f t="shared" si="741"/>
        <v>0</v>
      </c>
      <c r="AI1308" s="50">
        <f t="shared" si="742"/>
        <v>0</v>
      </c>
      <c r="AJ1308" s="50">
        <f t="shared" si="743"/>
        <v>0</v>
      </c>
      <c r="AK1308" s="50">
        <f t="shared" si="744"/>
        <v>0</v>
      </c>
      <c r="AL1308" s="50">
        <f t="shared" si="745"/>
        <v>0</v>
      </c>
      <c r="AR1308" s="50">
        <f t="shared" si="746"/>
        <v>5.8093171523949265E-2</v>
      </c>
      <c r="AS1308" s="50">
        <f t="shared" si="747"/>
        <v>5.1994830674380883E-2</v>
      </c>
      <c r="AT1308" s="50">
        <f t="shared" si="748"/>
        <v>7.1401717014942509E-2</v>
      </c>
      <c r="AV1308" s="49">
        <f t="shared" si="749"/>
        <v>0</v>
      </c>
      <c r="AW1308" s="49">
        <f t="shared" si="750"/>
        <v>0</v>
      </c>
      <c r="AX1308" s="49">
        <f t="shared" si="751"/>
        <v>0</v>
      </c>
      <c r="AY1308" s="49">
        <f t="shared" si="752"/>
        <v>0</v>
      </c>
      <c r="AZ1308" s="49">
        <f t="shared" si="753"/>
        <v>0</v>
      </c>
      <c r="BA1308" s="49">
        <f t="shared" si="754"/>
        <v>0</v>
      </c>
      <c r="BB1308" s="49">
        <f t="shared" si="755"/>
        <v>0</v>
      </c>
      <c r="BC1308" s="49">
        <f t="shared" si="756"/>
        <v>0</v>
      </c>
      <c r="BD1308" s="49">
        <f t="shared" si="757"/>
        <v>0</v>
      </c>
      <c r="BE1308" s="49">
        <f t="shared" si="758"/>
        <v>155.94298591202846</v>
      </c>
      <c r="BF1308" s="49">
        <f t="shared" si="759"/>
        <v>139.57284366908107</v>
      </c>
      <c r="BG1308" s="49">
        <f t="shared" si="760"/>
        <v>191.6679130862311</v>
      </c>
      <c r="BH1308" s="72">
        <f t="shared" si="761"/>
        <v>487.18374266734065</v>
      </c>
      <c r="BI1308" s="49">
        <f>VLOOKUP(A1308,'1_12'!A:O,15,0)</f>
        <v>967.16</v>
      </c>
      <c r="BJ1308" s="73">
        <f t="shared" si="762"/>
        <v>-479.97625733265932</v>
      </c>
      <c r="BK1308" s="50">
        <f t="shared" si="763"/>
        <v>3.8779854532750568E-3</v>
      </c>
    </row>
    <row r="1309" spans="1:63" x14ac:dyDescent="0.3">
      <c r="A1309" s="77" t="s">
        <v>1934</v>
      </c>
      <c r="B1309" s="77" t="s">
        <v>959</v>
      </c>
      <c r="C1309" s="77">
        <f>VLOOKUP(B1309,Площадь!A:B,2,0)</f>
        <v>5.3</v>
      </c>
      <c r="D1309" s="113"/>
      <c r="E1309">
        <v>31</v>
      </c>
      <c r="F1309">
        <v>28</v>
      </c>
      <c r="G1309">
        <v>31</v>
      </c>
      <c r="H1309">
        <v>30</v>
      </c>
      <c r="I1309">
        <v>31</v>
      </c>
      <c r="J1309">
        <v>30</v>
      </c>
      <c r="K1309">
        <v>31</v>
      </c>
      <c r="L1309">
        <v>31</v>
      </c>
      <c r="M1309">
        <v>30</v>
      </c>
      <c r="N1309">
        <v>31</v>
      </c>
      <c r="O1309">
        <v>30</v>
      </c>
      <c r="P1309">
        <v>31</v>
      </c>
      <c r="Q1309">
        <f t="shared" ref="Q1309:Q1324" si="766">SUM(E1309:P1309)</f>
        <v>365</v>
      </c>
      <c r="R1309" s="108"/>
      <c r="S1309" s="108"/>
      <c r="T1309" s="50">
        <f t="shared" si="733"/>
        <v>0</v>
      </c>
      <c r="U1309" s="50">
        <f t="shared" si="734"/>
        <v>0</v>
      </c>
      <c r="V1309" s="50">
        <f t="shared" si="735"/>
        <v>0</v>
      </c>
      <c r="W1309" s="50">
        <f t="shared" si="736"/>
        <v>0</v>
      </c>
      <c r="X1309" s="50">
        <f t="shared" si="737"/>
        <v>0</v>
      </c>
      <c r="Y1309" s="50"/>
      <c r="Z1309" s="50"/>
      <c r="AA1309" s="50"/>
      <c r="AB1309" s="50"/>
      <c r="AC1309" s="50"/>
      <c r="AD1309" s="50">
        <f t="shared" si="738"/>
        <v>0</v>
      </c>
      <c r="AE1309" s="50">
        <f t="shared" si="739"/>
        <v>0</v>
      </c>
      <c r="AF1309" s="50">
        <f t="shared" si="740"/>
        <v>0</v>
      </c>
      <c r="AG1309" s="50">
        <f t="shared" si="741"/>
        <v>0</v>
      </c>
      <c r="AI1309" s="50">
        <f t="shared" si="742"/>
        <v>0</v>
      </c>
      <c r="AJ1309" s="50">
        <f t="shared" si="743"/>
        <v>0</v>
      </c>
      <c r="AK1309" s="50">
        <f t="shared" si="744"/>
        <v>0</v>
      </c>
      <c r="AL1309" s="50">
        <f t="shared" si="745"/>
        <v>6.0019280862500031E-2</v>
      </c>
      <c r="AR1309" s="50">
        <f t="shared" si="746"/>
        <v>7.8947130532546428E-2</v>
      </c>
      <c r="AS1309" s="50">
        <f t="shared" si="747"/>
        <v>7.0659641685697105E-2</v>
      </c>
      <c r="AT1309" s="50">
        <f t="shared" si="748"/>
        <v>9.7033102610050062E-2</v>
      </c>
      <c r="AV1309" s="49">
        <f t="shared" si="749"/>
        <v>0</v>
      </c>
      <c r="AW1309" s="49">
        <f t="shared" si="750"/>
        <v>0</v>
      </c>
      <c r="AX1309" s="49">
        <f t="shared" si="751"/>
        <v>0</v>
      </c>
      <c r="AY1309" s="49">
        <f t="shared" si="752"/>
        <v>161.11335677606058</v>
      </c>
      <c r="AZ1309" s="49">
        <f t="shared" si="753"/>
        <v>0</v>
      </c>
      <c r="BA1309" s="49">
        <f t="shared" si="754"/>
        <v>0</v>
      </c>
      <c r="BB1309" s="49">
        <f t="shared" si="755"/>
        <v>0</v>
      </c>
      <c r="BC1309" s="49">
        <f t="shared" si="756"/>
        <v>0</v>
      </c>
      <c r="BD1309" s="49">
        <f t="shared" si="757"/>
        <v>0</v>
      </c>
      <c r="BE1309" s="49">
        <f t="shared" si="758"/>
        <v>211.92251931634635</v>
      </c>
      <c r="BF1309" s="49">
        <f t="shared" si="759"/>
        <v>189.67591575541789</v>
      </c>
      <c r="BG1309" s="49">
        <f t="shared" si="760"/>
        <v>260.47177932231398</v>
      </c>
      <c r="BH1309" s="72">
        <f t="shared" si="761"/>
        <v>823.18357117013886</v>
      </c>
      <c r="BI1309" s="49">
        <f>VLOOKUP(A1309,'1_12'!A:O,15,0)</f>
        <v>2048.6700000000005</v>
      </c>
      <c r="BJ1309" s="73">
        <f t="shared" si="762"/>
        <v>-1225.4864288298618</v>
      </c>
      <c r="BK1309" s="50">
        <f t="shared" si="763"/>
        <v>4.8216848379055597E-3</v>
      </c>
    </row>
    <row r="1310" spans="1:63" x14ac:dyDescent="0.3">
      <c r="A1310" s="77" t="s">
        <v>2021</v>
      </c>
      <c r="B1310" s="77" t="s">
        <v>1081</v>
      </c>
      <c r="C1310" s="77">
        <f>VLOOKUP(B1310,Площадь!A:B,2,0)</f>
        <v>5.2</v>
      </c>
      <c r="D1310" s="113"/>
      <c r="E1310">
        <v>31</v>
      </c>
      <c r="F1310">
        <v>28</v>
      </c>
      <c r="G1310">
        <v>31</v>
      </c>
      <c r="H1310">
        <v>30</v>
      </c>
      <c r="I1310">
        <v>31</v>
      </c>
      <c r="J1310">
        <v>30</v>
      </c>
      <c r="K1310">
        <v>31</v>
      </c>
      <c r="L1310">
        <v>31</v>
      </c>
      <c r="M1310">
        <v>30</v>
      </c>
      <c r="N1310">
        <v>31</v>
      </c>
      <c r="O1310">
        <v>30</v>
      </c>
      <c r="P1310">
        <v>31</v>
      </c>
      <c r="Q1310">
        <f t="shared" si="766"/>
        <v>365</v>
      </c>
      <c r="R1310" s="108"/>
      <c r="S1310" s="108"/>
      <c r="T1310" s="50">
        <f t="shared" si="733"/>
        <v>0</v>
      </c>
      <c r="U1310" s="50">
        <f t="shared" si="734"/>
        <v>0</v>
      </c>
      <c r="V1310" s="50">
        <f t="shared" si="735"/>
        <v>0</v>
      </c>
      <c r="W1310" s="50">
        <f t="shared" si="736"/>
        <v>0</v>
      </c>
      <c r="X1310" s="50">
        <f t="shared" si="737"/>
        <v>0</v>
      </c>
      <c r="Y1310" s="50"/>
      <c r="Z1310" s="50"/>
      <c r="AA1310" s="50"/>
      <c r="AB1310" s="50"/>
      <c r="AC1310" s="50"/>
      <c r="AD1310" s="50">
        <f t="shared" si="738"/>
        <v>0</v>
      </c>
      <c r="AE1310" s="50">
        <f t="shared" si="739"/>
        <v>0</v>
      </c>
      <c r="AF1310" s="50">
        <f t="shared" si="740"/>
        <v>0</v>
      </c>
      <c r="AG1310" s="50">
        <f t="shared" si="741"/>
        <v>0</v>
      </c>
      <c r="AI1310" s="50">
        <f t="shared" si="742"/>
        <v>0</v>
      </c>
      <c r="AJ1310" s="50">
        <f t="shared" si="743"/>
        <v>0</v>
      </c>
      <c r="AK1310" s="50">
        <f t="shared" si="744"/>
        <v>0</v>
      </c>
      <c r="AL1310" s="50">
        <f t="shared" si="745"/>
        <v>5.8886841600943436E-2</v>
      </c>
      <c r="AR1310" s="50">
        <f t="shared" si="746"/>
        <v>7.7457562031932353E-2</v>
      </c>
      <c r="AS1310" s="50">
        <f t="shared" si="747"/>
        <v>6.9326440899174516E-2</v>
      </c>
      <c r="AT1310" s="50">
        <f t="shared" si="748"/>
        <v>9.5202289353256669E-2</v>
      </c>
      <c r="AV1310" s="49">
        <f t="shared" si="749"/>
        <v>0</v>
      </c>
      <c r="AW1310" s="49">
        <f t="shared" si="750"/>
        <v>0</v>
      </c>
      <c r="AX1310" s="49">
        <f t="shared" si="751"/>
        <v>0</v>
      </c>
      <c r="AY1310" s="49">
        <f t="shared" si="752"/>
        <v>158.07348211990853</v>
      </c>
      <c r="AZ1310" s="49">
        <f t="shared" si="753"/>
        <v>0</v>
      </c>
      <c r="BA1310" s="49">
        <f t="shared" si="754"/>
        <v>0</v>
      </c>
      <c r="BB1310" s="49">
        <f t="shared" si="755"/>
        <v>0</v>
      </c>
      <c r="BC1310" s="49">
        <f t="shared" si="756"/>
        <v>0</v>
      </c>
      <c r="BD1310" s="49">
        <f t="shared" si="757"/>
        <v>0</v>
      </c>
      <c r="BE1310" s="49">
        <f t="shared" si="758"/>
        <v>207.92398121603793</v>
      </c>
      <c r="BF1310" s="49">
        <f t="shared" si="759"/>
        <v>186.0971248921081</v>
      </c>
      <c r="BG1310" s="49">
        <f t="shared" si="760"/>
        <v>255.55721744830808</v>
      </c>
      <c r="BH1310" s="72">
        <f t="shared" si="761"/>
        <v>807.65180567636264</v>
      </c>
      <c r="BI1310" s="49">
        <f>VLOOKUP(A1310,'1_12'!A:O,15,0)</f>
        <v>2010.0599999999997</v>
      </c>
      <c r="BJ1310" s="73">
        <f t="shared" si="762"/>
        <v>-1202.408194323637</v>
      </c>
      <c r="BK1310" s="50">
        <f t="shared" si="763"/>
        <v>4.8216848379055615E-3</v>
      </c>
    </row>
    <row r="1311" spans="1:63" x14ac:dyDescent="0.3">
      <c r="A1311" s="77" t="s">
        <v>2086</v>
      </c>
      <c r="B1311" s="77" t="s">
        <v>841</v>
      </c>
      <c r="C1311" s="77">
        <f>VLOOKUP(B1311,Площадь!A:B,2,0)</f>
        <v>6.1</v>
      </c>
      <c r="D1311" s="113"/>
      <c r="E1311">
        <v>31</v>
      </c>
      <c r="F1311">
        <v>28</v>
      </c>
      <c r="G1311">
        <v>31</v>
      </c>
      <c r="H1311">
        <v>30</v>
      </c>
      <c r="I1311">
        <v>31</v>
      </c>
      <c r="J1311">
        <v>30</v>
      </c>
      <c r="K1311">
        <v>31</v>
      </c>
      <c r="L1311">
        <v>31</v>
      </c>
      <c r="M1311">
        <v>30</v>
      </c>
      <c r="N1311">
        <v>31</v>
      </c>
      <c r="O1311">
        <v>30</v>
      </c>
      <c r="P1311">
        <v>31</v>
      </c>
      <c r="Q1311">
        <f t="shared" si="766"/>
        <v>365</v>
      </c>
      <c r="R1311" s="108"/>
      <c r="S1311" s="108"/>
      <c r="T1311" s="50">
        <f t="shared" si="733"/>
        <v>0</v>
      </c>
      <c r="U1311" s="50">
        <f t="shared" si="734"/>
        <v>0</v>
      </c>
      <c r="V1311" s="50">
        <f t="shared" si="735"/>
        <v>0</v>
      </c>
      <c r="W1311" s="50">
        <f t="shared" si="736"/>
        <v>0</v>
      </c>
      <c r="X1311" s="50">
        <f t="shared" si="737"/>
        <v>0</v>
      </c>
      <c r="Y1311" s="50"/>
      <c r="Z1311" s="50"/>
      <c r="AA1311" s="50"/>
      <c r="AB1311" s="50"/>
      <c r="AC1311" s="50"/>
      <c r="AD1311" s="50">
        <f t="shared" si="738"/>
        <v>0</v>
      </c>
      <c r="AE1311" s="50">
        <f t="shared" si="739"/>
        <v>0</v>
      </c>
      <c r="AF1311" s="50">
        <f t="shared" si="740"/>
        <v>0</v>
      </c>
      <c r="AG1311" s="50">
        <f t="shared" si="741"/>
        <v>0</v>
      </c>
      <c r="AI1311" s="50">
        <f t="shared" si="742"/>
        <v>0</v>
      </c>
      <c r="AJ1311" s="50">
        <f t="shared" si="743"/>
        <v>0</v>
      </c>
      <c r="AK1311" s="50">
        <f t="shared" si="744"/>
        <v>0</v>
      </c>
      <c r="AL1311" s="50">
        <f t="shared" si="745"/>
        <v>6.9078794954952866E-2</v>
      </c>
      <c r="AR1311" s="50">
        <f t="shared" si="746"/>
        <v>9.0863678537459094E-2</v>
      </c>
      <c r="AS1311" s="50">
        <f t="shared" si="747"/>
        <v>8.1325247977877796E-2</v>
      </c>
      <c r="AT1311" s="50">
        <f t="shared" si="748"/>
        <v>0.11167960866439725</v>
      </c>
      <c r="AV1311" s="49">
        <f t="shared" si="749"/>
        <v>0</v>
      </c>
      <c r="AW1311" s="49">
        <f t="shared" si="750"/>
        <v>0</v>
      </c>
      <c r="AX1311" s="49">
        <f t="shared" si="751"/>
        <v>0</v>
      </c>
      <c r="AY1311" s="49">
        <f t="shared" si="752"/>
        <v>185.43235402527728</v>
      </c>
      <c r="AZ1311" s="49">
        <f t="shared" si="753"/>
        <v>0</v>
      </c>
      <c r="BA1311" s="49">
        <f t="shared" si="754"/>
        <v>0</v>
      </c>
      <c r="BB1311" s="49">
        <f t="shared" si="755"/>
        <v>0</v>
      </c>
      <c r="BC1311" s="49">
        <f t="shared" si="756"/>
        <v>0</v>
      </c>
      <c r="BD1311" s="49">
        <f t="shared" si="757"/>
        <v>0</v>
      </c>
      <c r="BE1311" s="49">
        <f t="shared" si="758"/>
        <v>243.91082411881371</v>
      </c>
      <c r="BF1311" s="49">
        <f t="shared" si="759"/>
        <v>218.30624266189605</v>
      </c>
      <c r="BG1311" s="49">
        <f t="shared" si="760"/>
        <v>299.78827431436139</v>
      </c>
      <c r="BH1311" s="72">
        <f t="shared" si="761"/>
        <v>947.43769512034839</v>
      </c>
      <c r="BI1311" s="49">
        <f>VLOOKUP(A1311,'1_12'!A:O,15,0)</f>
        <v>2357.91</v>
      </c>
      <c r="BJ1311" s="73">
        <f t="shared" si="762"/>
        <v>-1410.4723048796513</v>
      </c>
      <c r="BK1311" s="50">
        <f t="shared" si="763"/>
        <v>4.8216848379055615E-3</v>
      </c>
    </row>
    <row r="1312" spans="1:63" x14ac:dyDescent="0.3">
      <c r="A1312" s="77" t="s">
        <v>2108</v>
      </c>
      <c r="B1312" s="77" t="s">
        <v>640</v>
      </c>
      <c r="C1312" s="77">
        <f>VLOOKUP(B1312,Площадь!A:B,2,0)</f>
        <v>5.4</v>
      </c>
      <c r="D1312" s="113"/>
      <c r="E1312">
        <v>31</v>
      </c>
      <c r="F1312">
        <v>28</v>
      </c>
      <c r="G1312">
        <v>31</v>
      </c>
      <c r="H1312">
        <v>30</v>
      </c>
      <c r="I1312">
        <v>31</v>
      </c>
      <c r="J1312">
        <v>30</v>
      </c>
      <c r="K1312">
        <v>31</v>
      </c>
      <c r="L1312">
        <v>31</v>
      </c>
      <c r="M1312">
        <v>30</v>
      </c>
      <c r="N1312">
        <v>31</v>
      </c>
      <c r="O1312">
        <v>30</v>
      </c>
      <c r="P1312">
        <v>31</v>
      </c>
      <c r="Q1312">
        <f t="shared" si="766"/>
        <v>365</v>
      </c>
      <c r="R1312" s="108"/>
      <c r="S1312" s="108"/>
      <c r="T1312" s="50">
        <f t="shared" si="733"/>
        <v>0</v>
      </c>
      <c r="U1312" s="50">
        <f t="shared" si="734"/>
        <v>0</v>
      </c>
      <c r="V1312" s="50">
        <f t="shared" si="735"/>
        <v>0</v>
      </c>
      <c r="W1312" s="50">
        <f t="shared" si="736"/>
        <v>0</v>
      </c>
      <c r="X1312" s="50">
        <f t="shared" si="737"/>
        <v>0</v>
      </c>
      <c r="Y1312" s="50"/>
      <c r="Z1312" s="50"/>
      <c r="AA1312" s="50"/>
      <c r="AB1312" s="50"/>
      <c r="AC1312" s="50"/>
      <c r="AD1312" s="50">
        <f t="shared" si="738"/>
        <v>0</v>
      </c>
      <c r="AE1312" s="50">
        <f t="shared" si="739"/>
        <v>0</v>
      </c>
      <c r="AF1312" s="50">
        <f t="shared" si="740"/>
        <v>0</v>
      </c>
      <c r="AG1312" s="50">
        <f t="shared" si="741"/>
        <v>0</v>
      </c>
      <c r="AI1312" s="50">
        <f t="shared" si="742"/>
        <v>0</v>
      </c>
      <c r="AJ1312" s="50">
        <f t="shared" si="743"/>
        <v>0</v>
      </c>
      <c r="AK1312" s="50">
        <f t="shared" si="744"/>
        <v>0</v>
      </c>
      <c r="AL1312" s="50">
        <f t="shared" si="745"/>
        <v>6.1151720124056647E-2</v>
      </c>
      <c r="AR1312" s="50">
        <f t="shared" si="746"/>
        <v>8.0436699033160516E-2</v>
      </c>
      <c r="AS1312" s="50">
        <f t="shared" si="747"/>
        <v>7.1992842472219695E-2</v>
      </c>
      <c r="AT1312" s="50">
        <f t="shared" si="748"/>
        <v>9.8863915866843469E-2</v>
      </c>
      <c r="AV1312" s="49">
        <f t="shared" si="749"/>
        <v>0</v>
      </c>
      <c r="AW1312" s="49">
        <f t="shared" si="750"/>
        <v>0</v>
      </c>
      <c r="AX1312" s="49">
        <f t="shared" si="751"/>
        <v>0</v>
      </c>
      <c r="AY1312" s="49">
        <f t="shared" si="752"/>
        <v>164.15323143221272</v>
      </c>
      <c r="AZ1312" s="49">
        <f t="shared" si="753"/>
        <v>0</v>
      </c>
      <c r="BA1312" s="49">
        <f t="shared" si="754"/>
        <v>0</v>
      </c>
      <c r="BB1312" s="49">
        <f t="shared" si="755"/>
        <v>0</v>
      </c>
      <c r="BC1312" s="49">
        <f t="shared" si="756"/>
        <v>0</v>
      </c>
      <c r="BD1312" s="49">
        <f t="shared" si="757"/>
        <v>0</v>
      </c>
      <c r="BE1312" s="49">
        <f t="shared" si="758"/>
        <v>215.92105741665478</v>
      </c>
      <c r="BF1312" s="49">
        <f t="shared" si="759"/>
        <v>193.25470661872768</v>
      </c>
      <c r="BG1312" s="49">
        <f t="shared" si="760"/>
        <v>265.38634119631996</v>
      </c>
      <c r="BH1312" s="72">
        <f t="shared" si="761"/>
        <v>838.7153366639152</v>
      </c>
      <c r="BI1312" s="49">
        <f>VLOOKUP(A1312,'1_12'!A:O,15,0)</f>
        <v>2087.3700000000003</v>
      </c>
      <c r="BJ1312" s="73">
        <f t="shared" si="762"/>
        <v>-1248.6546633360852</v>
      </c>
      <c r="BK1312" s="50">
        <f t="shared" si="763"/>
        <v>4.8216848379055606E-3</v>
      </c>
    </row>
    <row r="1313" spans="1:63" x14ac:dyDescent="0.3">
      <c r="A1313" s="77" t="s">
        <v>1971</v>
      </c>
      <c r="B1313" s="77" t="s">
        <v>674</v>
      </c>
      <c r="C1313" s="77">
        <f>VLOOKUP(B1313,Площадь!A:B,2,0)</f>
        <v>4.5</v>
      </c>
      <c r="D1313" s="113"/>
      <c r="E1313">
        <v>31</v>
      </c>
      <c r="F1313">
        <v>28</v>
      </c>
      <c r="G1313">
        <v>31</v>
      </c>
      <c r="H1313">
        <v>30</v>
      </c>
      <c r="I1313">
        <v>31</v>
      </c>
      <c r="J1313">
        <v>30</v>
      </c>
      <c r="K1313">
        <v>31</v>
      </c>
      <c r="L1313">
        <v>31</v>
      </c>
      <c r="M1313">
        <v>30</v>
      </c>
      <c r="N1313">
        <v>31</v>
      </c>
      <c r="O1313">
        <v>30</v>
      </c>
      <c r="P1313">
        <v>31</v>
      </c>
      <c r="Q1313">
        <f t="shared" si="766"/>
        <v>365</v>
      </c>
      <c r="R1313" s="108"/>
      <c r="S1313" s="108"/>
      <c r="T1313" s="50">
        <f t="shared" si="733"/>
        <v>0</v>
      </c>
      <c r="U1313" s="50">
        <f t="shared" si="734"/>
        <v>0</v>
      </c>
      <c r="V1313" s="50">
        <f t="shared" si="735"/>
        <v>0</v>
      </c>
      <c r="W1313" s="50">
        <f t="shared" si="736"/>
        <v>0</v>
      </c>
      <c r="X1313" s="50">
        <f t="shared" si="737"/>
        <v>0</v>
      </c>
      <c r="Y1313" s="50"/>
      <c r="Z1313" s="50"/>
      <c r="AA1313" s="50"/>
      <c r="AB1313" s="50"/>
      <c r="AC1313" s="50"/>
      <c r="AD1313" s="50">
        <f t="shared" si="738"/>
        <v>0</v>
      </c>
      <c r="AE1313" s="50">
        <f t="shared" si="739"/>
        <v>0</v>
      </c>
      <c r="AF1313" s="50">
        <f t="shared" si="740"/>
        <v>0</v>
      </c>
      <c r="AG1313" s="50">
        <f t="shared" si="741"/>
        <v>0</v>
      </c>
      <c r="AI1313" s="50">
        <f t="shared" si="742"/>
        <v>0</v>
      </c>
      <c r="AJ1313" s="50">
        <f t="shared" si="743"/>
        <v>0</v>
      </c>
      <c r="AK1313" s="50">
        <f t="shared" si="744"/>
        <v>0</v>
      </c>
      <c r="AL1313" s="50">
        <f t="shared" si="745"/>
        <v>5.0959766770047203E-2</v>
      </c>
      <c r="AR1313" s="50">
        <f t="shared" si="746"/>
        <v>6.7030582527633761E-2</v>
      </c>
      <c r="AS1313" s="50">
        <f t="shared" si="747"/>
        <v>5.9994035393516408E-2</v>
      </c>
      <c r="AT1313" s="50">
        <f t="shared" si="748"/>
        <v>8.2386596555702893E-2</v>
      </c>
      <c r="AV1313" s="49">
        <f t="shared" si="749"/>
        <v>0</v>
      </c>
      <c r="AW1313" s="49">
        <f t="shared" si="750"/>
        <v>0</v>
      </c>
      <c r="AX1313" s="49">
        <f t="shared" si="751"/>
        <v>0</v>
      </c>
      <c r="AY1313" s="49">
        <f t="shared" si="752"/>
        <v>136.79435952684392</v>
      </c>
      <c r="AZ1313" s="49">
        <f t="shared" si="753"/>
        <v>0</v>
      </c>
      <c r="BA1313" s="49">
        <f t="shared" si="754"/>
        <v>0</v>
      </c>
      <c r="BB1313" s="49">
        <f t="shared" si="755"/>
        <v>0</v>
      </c>
      <c r="BC1313" s="49">
        <f t="shared" si="756"/>
        <v>0</v>
      </c>
      <c r="BD1313" s="49">
        <f t="shared" si="757"/>
        <v>0</v>
      </c>
      <c r="BE1313" s="49">
        <f t="shared" si="758"/>
        <v>179.93421451387897</v>
      </c>
      <c r="BF1313" s="49">
        <f t="shared" si="759"/>
        <v>161.0455888489397</v>
      </c>
      <c r="BG1313" s="49">
        <f t="shared" si="760"/>
        <v>221.15528433026662</v>
      </c>
      <c r="BH1313" s="72">
        <f t="shared" si="761"/>
        <v>698.92944721992922</v>
      </c>
      <c r="BI1313" s="49">
        <f>VLOOKUP(A1313,'1_12'!A:O,15,0)</f>
        <v>1739.43</v>
      </c>
      <c r="BJ1313" s="73">
        <f t="shared" si="762"/>
        <v>-1040.5005527800708</v>
      </c>
      <c r="BK1313" s="50">
        <f t="shared" si="763"/>
        <v>4.8216848379055606E-3</v>
      </c>
    </row>
    <row r="1314" spans="1:63" x14ac:dyDescent="0.3">
      <c r="A1314" s="77" t="s">
        <v>2022</v>
      </c>
      <c r="B1314" s="77" t="s">
        <v>668</v>
      </c>
      <c r="C1314" s="77">
        <f>VLOOKUP(B1314,Площадь!A:B,2,0)</f>
        <v>6.4</v>
      </c>
      <c r="D1314" s="113"/>
      <c r="E1314">
        <v>31</v>
      </c>
      <c r="F1314">
        <v>28</v>
      </c>
      <c r="G1314">
        <v>31</v>
      </c>
      <c r="H1314">
        <v>30</v>
      </c>
      <c r="I1314">
        <v>31</v>
      </c>
      <c r="J1314">
        <v>30</v>
      </c>
      <c r="K1314">
        <v>31</v>
      </c>
      <c r="L1314">
        <v>31</v>
      </c>
      <c r="M1314">
        <v>30</v>
      </c>
      <c r="N1314">
        <v>31</v>
      </c>
      <c r="O1314">
        <v>30</v>
      </c>
      <c r="P1314">
        <v>31</v>
      </c>
      <c r="Q1314">
        <f t="shared" si="766"/>
        <v>365</v>
      </c>
      <c r="R1314" s="108"/>
      <c r="S1314" s="108"/>
      <c r="T1314" s="50">
        <f t="shared" si="733"/>
        <v>0</v>
      </c>
      <c r="U1314" s="50">
        <f t="shared" si="734"/>
        <v>0</v>
      </c>
      <c r="V1314" s="50">
        <f t="shared" si="735"/>
        <v>0</v>
      </c>
      <c r="W1314" s="50">
        <f t="shared" si="736"/>
        <v>0</v>
      </c>
      <c r="X1314" s="50">
        <f t="shared" si="737"/>
        <v>0</v>
      </c>
      <c r="Y1314" s="50"/>
      <c r="Z1314" s="50"/>
      <c r="AA1314" s="50"/>
      <c r="AB1314" s="50"/>
      <c r="AC1314" s="50"/>
      <c r="AD1314" s="50">
        <f t="shared" si="738"/>
        <v>0</v>
      </c>
      <c r="AE1314" s="50">
        <f t="shared" si="739"/>
        <v>0</v>
      </c>
      <c r="AF1314" s="50">
        <f t="shared" si="740"/>
        <v>0</v>
      </c>
      <c r="AG1314" s="50">
        <f t="shared" si="741"/>
        <v>0</v>
      </c>
      <c r="AI1314" s="50">
        <f t="shared" si="742"/>
        <v>0</v>
      </c>
      <c r="AJ1314" s="50">
        <f t="shared" si="743"/>
        <v>0</v>
      </c>
      <c r="AK1314" s="50">
        <f t="shared" si="744"/>
        <v>0</v>
      </c>
      <c r="AL1314" s="50">
        <f t="shared" si="745"/>
        <v>7.2476112739622692E-2</v>
      </c>
      <c r="AR1314" s="50">
        <f t="shared" si="746"/>
        <v>9.533238403930136E-2</v>
      </c>
      <c r="AS1314" s="50">
        <f t="shared" si="747"/>
        <v>8.5324850337445565E-2</v>
      </c>
      <c r="AT1314" s="50">
        <f t="shared" si="748"/>
        <v>0.11717204843477745</v>
      </c>
      <c r="AV1314" s="49">
        <f t="shared" si="749"/>
        <v>0</v>
      </c>
      <c r="AW1314" s="49">
        <f t="shared" si="750"/>
        <v>0</v>
      </c>
      <c r="AX1314" s="49">
        <f t="shared" si="751"/>
        <v>0</v>
      </c>
      <c r="AY1314" s="49">
        <f t="shared" si="752"/>
        <v>194.55197799373357</v>
      </c>
      <c r="AZ1314" s="49">
        <f t="shared" si="753"/>
        <v>0</v>
      </c>
      <c r="BA1314" s="49">
        <f t="shared" si="754"/>
        <v>0</v>
      </c>
      <c r="BB1314" s="49">
        <f t="shared" si="755"/>
        <v>0</v>
      </c>
      <c r="BC1314" s="49">
        <f t="shared" si="756"/>
        <v>0</v>
      </c>
      <c r="BD1314" s="49">
        <f t="shared" si="757"/>
        <v>0</v>
      </c>
      <c r="BE1314" s="49">
        <f t="shared" si="758"/>
        <v>255.906438419739</v>
      </c>
      <c r="BF1314" s="49">
        <f t="shared" si="759"/>
        <v>229.0426152518254</v>
      </c>
      <c r="BG1314" s="49">
        <f t="shared" si="760"/>
        <v>314.53195993637922</v>
      </c>
      <c r="BH1314" s="72">
        <f t="shared" si="761"/>
        <v>994.03299160167717</v>
      </c>
      <c r="BI1314" s="49">
        <f>VLOOKUP(A1314,'1_12'!A:O,15,0)</f>
        <v>2473.9200000000005</v>
      </c>
      <c r="BJ1314" s="73">
        <f t="shared" si="762"/>
        <v>-1479.8870083983234</v>
      </c>
      <c r="BK1314" s="50">
        <f t="shared" si="763"/>
        <v>4.8216848379055606E-3</v>
      </c>
    </row>
    <row r="1315" spans="1:63" x14ac:dyDescent="0.3">
      <c r="A1315" s="77" t="s">
        <v>2103</v>
      </c>
      <c r="B1315" s="77" t="s">
        <v>1103</v>
      </c>
      <c r="C1315" s="77">
        <f>VLOOKUP(B1315,Площадь!A:B,2,0)</f>
        <v>3.4</v>
      </c>
      <c r="D1315" s="113"/>
      <c r="E1315">
        <v>31</v>
      </c>
      <c r="F1315">
        <v>28</v>
      </c>
      <c r="G1315">
        <v>30</v>
      </c>
      <c r="Q1315">
        <f t="shared" si="766"/>
        <v>89</v>
      </c>
      <c r="R1315" s="108"/>
      <c r="S1315" s="108"/>
      <c r="T1315" s="50">
        <f t="shared" si="733"/>
        <v>0</v>
      </c>
      <c r="U1315" s="50">
        <f t="shared" si="734"/>
        <v>0</v>
      </c>
      <c r="V1315" s="50">
        <f t="shared" si="735"/>
        <v>0</v>
      </c>
      <c r="W1315" s="50">
        <f t="shared" si="736"/>
        <v>0</v>
      </c>
      <c r="X1315" s="50">
        <f t="shared" si="737"/>
        <v>0</v>
      </c>
      <c r="Y1315" s="50"/>
      <c r="Z1315" s="50"/>
      <c r="AA1315" s="50"/>
      <c r="AB1315" s="50"/>
      <c r="AC1315" s="50"/>
      <c r="AD1315" s="50">
        <f t="shared" si="738"/>
        <v>0</v>
      </c>
      <c r="AE1315" s="50">
        <f t="shared" si="739"/>
        <v>0</v>
      </c>
      <c r="AF1315" s="50">
        <f t="shared" si="740"/>
        <v>0</v>
      </c>
      <c r="AG1315" s="50">
        <f t="shared" si="741"/>
        <v>0</v>
      </c>
      <c r="AI1315" s="50">
        <f t="shared" si="742"/>
        <v>0</v>
      </c>
      <c r="AJ1315" s="50">
        <f t="shared" si="743"/>
        <v>0</v>
      </c>
      <c r="AK1315" s="50">
        <f t="shared" si="744"/>
        <v>0</v>
      </c>
      <c r="AL1315" s="50">
        <f t="shared" si="745"/>
        <v>0</v>
      </c>
      <c r="AR1315" s="50">
        <f t="shared" si="746"/>
        <v>0</v>
      </c>
      <c r="AS1315" s="50">
        <f t="shared" si="747"/>
        <v>0</v>
      </c>
      <c r="AT1315" s="50">
        <f t="shared" si="748"/>
        <v>0</v>
      </c>
      <c r="AV1315" s="49">
        <f t="shared" si="749"/>
        <v>0</v>
      </c>
      <c r="AW1315" s="49">
        <f t="shared" si="750"/>
        <v>0</v>
      </c>
      <c r="AX1315" s="49">
        <f t="shared" si="751"/>
        <v>0</v>
      </c>
      <c r="AY1315" s="49">
        <f t="shared" si="752"/>
        <v>0</v>
      </c>
      <c r="AZ1315" s="49">
        <f t="shared" si="753"/>
        <v>0</v>
      </c>
      <c r="BA1315" s="49">
        <f t="shared" si="754"/>
        <v>0</v>
      </c>
      <c r="BB1315" s="49">
        <f t="shared" si="755"/>
        <v>0</v>
      </c>
      <c r="BC1315" s="49">
        <f t="shared" si="756"/>
        <v>0</v>
      </c>
      <c r="BD1315" s="49">
        <f t="shared" si="757"/>
        <v>0</v>
      </c>
      <c r="BE1315" s="49">
        <f t="shared" si="758"/>
        <v>0</v>
      </c>
      <c r="BF1315" s="49">
        <f t="shared" si="759"/>
        <v>0</v>
      </c>
      <c r="BG1315" s="49">
        <f t="shared" si="760"/>
        <v>0</v>
      </c>
      <c r="BH1315" s="72">
        <f t="shared" si="761"/>
        <v>0</v>
      </c>
      <c r="BI1315" s="49">
        <f>VLOOKUP(A1315,'1_12'!A:O,15,0)</f>
        <v>0</v>
      </c>
      <c r="BJ1315" s="73">
        <f t="shared" si="762"/>
        <v>0</v>
      </c>
      <c r="BK1315" s="50">
        <f t="shared" si="763"/>
        <v>0</v>
      </c>
    </row>
    <row r="1316" spans="1:63" x14ac:dyDescent="0.3">
      <c r="A1316" s="77" t="s">
        <v>2737</v>
      </c>
      <c r="B1316" s="77" t="s">
        <v>1103</v>
      </c>
      <c r="C1316" s="77">
        <f>VLOOKUP(B1316,Площадь!A:B,2,0)</f>
        <v>3.4</v>
      </c>
      <c r="D1316" s="113">
        <v>45016</v>
      </c>
      <c r="G1316">
        <f>31-G1315</f>
        <v>1</v>
      </c>
      <c r="H1316">
        <v>30</v>
      </c>
      <c r="I1316">
        <v>31</v>
      </c>
      <c r="J1316">
        <v>30</v>
      </c>
      <c r="K1316">
        <v>31</v>
      </c>
      <c r="L1316">
        <v>31</v>
      </c>
      <c r="M1316">
        <v>30</v>
      </c>
      <c r="N1316">
        <v>31</v>
      </c>
      <c r="O1316">
        <v>30</v>
      </c>
      <c r="P1316">
        <v>31</v>
      </c>
      <c r="Q1316">
        <f t="shared" si="766"/>
        <v>276</v>
      </c>
      <c r="R1316" s="108"/>
      <c r="S1316" s="108"/>
      <c r="T1316" s="50">
        <f t="shared" si="733"/>
        <v>0</v>
      </c>
      <c r="U1316" s="50">
        <f t="shared" si="734"/>
        <v>0</v>
      </c>
      <c r="V1316" s="50">
        <f t="shared" si="735"/>
        <v>0</v>
      </c>
      <c r="W1316" s="50">
        <f t="shared" si="736"/>
        <v>0</v>
      </c>
      <c r="X1316" s="50">
        <f t="shared" si="737"/>
        <v>0</v>
      </c>
      <c r="Y1316" s="50"/>
      <c r="Z1316" s="50"/>
      <c r="AA1316" s="50"/>
      <c r="AB1316" s="50"/>
      <c r="AC1316" s="50"/>
      <c r="AD1316" s="50">
        <f t="shared" si="738"/>
        <v>0</v>
      </c>
      <c r="AE1316" s="50">
        <f t="shared" si="739"/>
        <v>0</v>
      </c>
      <c r="AF1316" s="50">
        <f t="shared" si="740"/>
        <v>0</v>
      </c>
      <c r="AG1316" s="50">
        <f t="shared" si="741"/>
        <v>0</v>
      </c>
      <c r="AI1316" s="50">
        <f t="shared" si="742"/>
        <v>0</v>
      </c>
      <c r="AJ1316" s="50">
        <f t="shared" si="743"/>
        <v>0</v>
      </c>
      <c r="AK1316" s="50">
        <f t="shared" si="744"/>
        <v>0</v>
      </c>
      <c r="AL1316" s="50">
        <f t="shared" si="745"/>
        <v>3.8502934892924549E-2</v>
      </c>
      <c r="AR1316" s="50">
        <f t="shared" si="746"/>
        <v>5.0645329020878843E-2</v>
      </c>
      <c r="AS1316" s="50">
        <f t="shared" si="747"/>
        <v>4.5328826741767948E-2</v>
      </c>
      <c r="AT1316" s="50">
        <f t="shared" si="748"/>
        <v>6.2247650730975518E-2</v>
      </c>
      <c r="AV1316" s="49">
        <f t="shared" si="749"/>
        <v>0</v>
      </c>
      <c r="AW1316" s="49">
        <f t="shared" si="750"/>
        <v>0</v>
      </c>
      <c r="AX1316" s="49">
        <f t="shared" si="751"/>
        <v>0</v>
      </c>
      <c r="AY1316" s="49">
        <f t="shared" si="752"/>
        <v>103.35573830917095</v>
      </c>
      <c r="AZ1316" s="49">
        <f t="shared" si="753"/>
        <v>0</v>
      </c>
      <c r="BA1316" s="49">
        <f t="shared" si="754"/>
        <v>0</v>
      </c>
      <c r="BB1316" s="49">
        <f t="shared" si="755"/>
        <v>0</v>
      </c>
      <c r="BC1316" s="49">
        <f t="shared" si="756"/>
        <v>0</v>
      </c>
      <c r="BD1316" s="49">
        <f t="shared" si="757"/>
        <v>0</v>
      </c>
      <c r="BE1316" s="49">
        <f t="shared" si="758"/>
        <v>135.95029541048635</v>
      </c>
      <c r="BF1316" s="49">
        <f t="shared" si="759"/>
        <v>121.67888935253221</v>
      </c>
      <c r="BG1316" s="49">
        <f t="shared" si="760"/>
        <v>167.09510371620144</v>
      </c>
      <c r="BH1316" s="72">
        <f t="shared" si="761"/>
        <v>528.08002678839102</v>
      </c>
      <c r="BI1316" s="49">
        <f>VLOOKUP(A1316,'1_12'!A:O,15,0)</f>
        <v>1314.27</v>
      </c>
      <c r="BJ1316" s="73">
        <f t="shared" si="762"/>
        <v>-786.18997321160896</v>
      </c>
      <c r="BK1316" s="50">
        <f t="shared" si="763"/>
        <v>4.8216848379055606E-3</v>
      </c>
    </row>
    <row r="1317" spans="1:63" x14ac:dyDescent="0.3">
      <c r="A1317" s="77" t="s">
        <v>2065</v>
      </c>
      <c r="B1317" s="77" t="s">
        <v>1141</v>
      </c>
      <c r="C1317" s="77">
        <f>VLOOKUP(B1317,Площадь!A:B,2,0)</f>
        <v>3.6</v>
      </c>
      <c r="D1317" s="113"/>
      <c r="E1317">
        <v>31</v>
      </c>
      <c r="F1317">
        <v>28</v>
      </c>
      <c r="G1317">
        <v>30</v>
      </c>
      <c r="Q1317">
        <f t="shared" si="766"/>
        <v>89</v>
      </c>
      <c r="R1317" s="108"/>
      <c r="S1317" s="108"/>
      <c r="T1317" s="50">
        <f t="shared" si="733"/>
        <v>0</v>
      </c>
      <c r="U1317" s="50">
        <f t="shared" si="734"/>
        <v>0</v>
      </c>
      <c r="V1317" s="50">
        <f t="shared" si="735"/>
        <v>0</v>
      </c>
      <c r="W1317" s="50">
        <f t="shared" si="736"/>
        <v>0</v>
      </c>
      <c r="X1317" s="50">
        <f t="shared" si="737"/>
        <v>0</v>
      </c>
      <c r="Y1317" s="50"/>
      <c r="Z1317" s="50"/>
      <c r="AA1317" s="50"/>
      <c r="AB1317" s="50"/>
      <c r="AC1317" s="50"/>
      <c r="AD1317" s="50">
        <f t="shared" si="738"/>
        <v>0</v>
      </c>
      <c r="AE1317" s="50">
        <f t="shared" si="739"/>
        <v>0</v>
      </c>
      <c r="AF1317" s="50">
        <f t="shared" si="740"/>
        <v>0</v>
      </c>
      <c r="AG1317" s="50">
        <f t="shared" si="741"/>
        <v>0</v>
      </c>
      <c r="AI1317" s="50">
        <f t="shared" si="742"/>
        <v>0</v>
      </c>
      <c r="AJ1317" s="50">
        <f t="shared" si="743"/>
        <v>0</v>
      </c>
      <c r="AK1317" s="50">
        <f t="shared" si="744"/>
        <v>0</v>
      </c>
      <c r="AL1317" s="50">
        <f t="shared" si="745"/>
        <v>0</v>
      </c>
      <c r="AR1317" s="50">
        <f t="shared" si="746"/>
        <v>0</v>
      </c>
      <c r="AS1317" s="50">
        <f t="shared" si="747"/>
        <v>0</v>
      </c>
      <c r="AT1317" s="50">
        <f t="shared" si="748"/>
        <v>0</v>
      </c>
      <c r="AV1317" s="49">
        <f t="shared" si="749"/>
        <v>0</v>
      </c>
      <c r="AW1317" s="49">
        <f t="shared" si="750"/>
        <v>0</v>
      </c>
      <c r="AX1317" s="49">
        <f t="shared" si="751"/>
        <v>0</v>
      </c>
      <c r="AY1317" s="49">
        <f t="shared" si="752"/>
        <v>0</v>
      </c>
      <c r="AZ1317" s="49">
        <f t="shared" si="753"/>
        <v>0</v>
      </c>
      <c r="BA1317" s="49">
        <f t="shared" si="754"/>
        <v>0</v>
      </c>
      <c r="BB1317" s="49">
        <f t="shared" si="755"/>
        <v>0</v>
      </c>
      <c r="BC1317" s="49">
        <f t="shared" si="756"/>
        <v>0</v>
      </c>
      <c r="BD1317" s="49">
        <f t="shared" si="757"/>
        <v>0</v>
      </c>
      <c r="BE1317" s="49">
        <f t="shared" si="758"/>
        <v>0</v>
      </c>
      <c r="BF1317" s="49">
        <f t="shared" si="759"/>
        <v>0</v>
      </c>
      <c r="BG1317" s="49">
        <f t="shared" si="760"/>
        <v>0</v>
      </c>
      <c r="BH1317" s="72">
        <f t="shared" si="761"/>
        <v>0</v>
      </c>
      <c r="BI1317" s="49">
        <f>VLOOKUP(A1317,'1_12'!A:O,15,0)</f>
        <v>0</v>
      </c>
      <c r="BJ1317" s="73">
        <f t="shared" si="762"/>
        <v>0</v>
      </c>
      <c r="BK1317" s="50">
        <f t="shared" si="763"/>
        <v>0</v>
      </c>
    </row>
    <row r="1318" spans="1:63" x14ac:dyDescent="0.3">
      <c r="A1318" s="77" t="s">
        <v>2619</v>
      </c>
      <c r="B1318" s="77" t="s">
        <v>1141</v>
      </c>
      <c r="C1318" s="77">
        <f>VLOOKUP(B1318,Площадь!A:B,2,0)</f>
        <v>3.6</v>
      </c>
      <c r="D1318" s="113">
        <v>45016</v>
      </c>
      <c r="G1318">
        <f>31-G1317</f>
        <v>1</v>
      </c>
      <c r="H1318">
        <v>30</v>
      </c>
      <c r="I1318">
        <v>31</v>
      </c>
      <c r="J1318">
        <v>30</v>
      </c>
      <c r="K1318">
        <v>31</v>
      </c>
      <c r="L1318">
        <v>31</v>
      </c>
      <c r="M1318">
        <v>30</v>
      </c>
      <c r="N1318">
        <v>31</v>
      </c>
      <c r="O1318">
        <v>30</v>
      </c>
      <c r="P1318">
        <v>31</v>
      </c>
      <c r="Q1318">
        <f t="shared" si="766"/>
        <v>276</v>
      </c>
      <c r="R1318" s="108"/>
      <c r="S1318" s="108"/>
      <c r="T1318" s="50">
        <f t="shared" si="733"/>
        <v>0</v>
      </c>
      <c r="U1318" s="50">
        <f t="shared" si="734"/>
        <v>0</v>
      </c>
      <c r="V1318" s="50">
        <f t="shared" si="735"/>
        <v>0</v>
      </c>
      <c r="W1318" s="50">
        <f t="shared" si="736"/>
        <v>0</v>
      </c>
      <c r="X1318" s="50">
        <f t="shared" si="737"/>
        <v>0</v>
      </c>
      <c r="Y1318" s="50"/>
      <c r="Z1318" s="50"/>
      <c r="AA1318" s="50"/>
      <c r="AB1318" s="50"/>
      <c r="AC1318" s="50"/>
      <c r="AD1318" s="50">
        <f t="shared" si="738"/>
        <v>0</v>
      </c>
      <c r="AE1318" s="50">
        <f t="shared" si="739"/>
        <v>0</v>
      </c>
      <c r="AF1318" s="50">
        <f t="shared" si="740"/>
        <v>0</v>
      </c>
      <c r="AG1318" s="50">
        <f t="shared" si="741"/>
        <v>0</v>
      </c>
      <c r="AI1318" s="50">
        <f t="shared" si="742"/>
        <v>0</v>
      </c>
      <c r="AJ1318" s="50">
        <f t="shared" si="743"/>
        <v>0</v>
      </c>
      <c r="AK1318" s="50">
        <f t="shared" si="744"/>
        <v>0</v>
      </c>
      <c r="AL1318" s="50">
        <f t="shared" si="745"/>
        <v>4.0767813416037767E-2</v>
      </c>
      <c r="AR1318" s="50">
        <f t="shared" si="746"/>
        <v>5.3624466022107013E-2</v>
      </c>
      <c r="AS1318" s="50">
        <f t="shared" si="747"/>
        <v>4.7995228314813128E-2</v>
      </c>
      <c r="AT1318" s="50">
        <f t="shared" si="748"/>
        <v>6.5909277244562317E-2</v>
      </c>
      <c r="AV1318" s="49">
        <f t="shared" si="749"/>
        <v>0</v>
      </c>
      <c r="AW1318" s="49">
        <f t="shared" si="750"/>
        <v>0</v>
      </c>
      <c r="AX1318" s="49">
        <f t="shared" si="751"/>
        <v>0</v>
      </c>
      <c r="AY1318" s="49">
        <f t="shared" si="752"/>
        <v>109.43548762147515</v>
      </c>
      <c r="AZ1318" s="49">
        <f t="shared" si="753"/>
        <v>0</v>
      </c>
      <c r="BA1318" s="49">
        <f t="shared" si="754"/>
        <v>0</v>
      </c>
      <c r="BB1318" s="49">
        <f t="shared" si="755"/>
        <v>0</v>
      </c>
      <c r="BC1318" s="49">
        <f t="shared" si="756"/>
        <v>0</v>
      </c>
      <c r="BD1318" s="49">
        <f t="shared" si="757"/>
        <v>0</v>
      </c>
      <c r="BE1318" s="49">
        <f t="shared" si="758"/>
        <v>143.94737161110319</v>
      </c>
      <c r="BF1318" s="49">
        <f t="shared" si="759"/>
        <v>128.83647107915178</v>
      </c>
      <c r="BG1318" s="49">
        <f t="shared" si="760"/>
        <v>176.92422746421332</v>
      </c>
      <c r="BH1318" s="72">
        <f t="shared" si="761"/>
        <v>559.14355777594346</v>
      </c>
      <c r="BI1318" s="49">
        <f>VLOOKUP(A1318,'1_12'!A:O,15,0)</f>
        <v>1391.58</v>
      </c>
      <c r="BJ1318" s="73">
        <f t="shared" si="762"/>
        <v>-832.43644222405646</v>
      </c>
      <c r="BK1318" s="50">
        <f t="shared" si="763"/>
        <v>4.8216848379055606E-3</v>
      </c>
    </row>
    <row r="1319" spans="1:63" x14ac:dyDescent="0.3">
      <c r="A1319" s="77" t="s">
        <v>1438</v>
      </c>
      <c r="B1319" s="77" t="s">
        <v>631</v>
      </c>
      <c r="C1319" s="77">
        <f>VLOOKUP(B1319,Площадь!A:B,2,0)</f>
        <v>4.8</v>
      </c>
      <c r="D1319" s="113"/>
      <c r="E1319">
        <v>31</v>
      </c>
      <c r="F1319">
        <v>28</v>
      </c>
      <c r="G1319">
        <v>15</v>
      </c>
      <c r="Q1319">
        <f t="shared" si="766"/>
        <v>74</v>
      </c>
      <c r="R1319" s="108"/>
      <c r="S1319" s="108"/>
      <c r="T1319" s="50">
        <f t="shared" si="733"/>
        <v>0</v>
      </c>
      <c r="U1319" s="50">
        <f t="shared" si="734"/>
        <v>0</v>
      </c>
      <c r="V1319" s="50">
        <f t="shared" si="735"/>
        <v>0</v>
      </c>
      <c r="W1319" s="50">
        <f t="shared" si="736"/>
        <v>0</v>
      </c>
      <c r="X1319" s="50">
        <f t="shared" si="737"/>
        <v>0</v>
      </c>
      <c r="Y1319" s="50"/>
      <c r="Z1319" s="50"/>
      <c r="AA1319" s="50"/>
      <c r="AB1319" s="50"/>
      <c r="AC1319" s="50"/>
      <c r="AD1319" s="50">
        <f t="shared" si="738"/>
        <v>0</v>
      </c>
      <c r="AE1319" s="50">
        <f t="shared" si="739"/>
        <v>0</v>
      </c>
      <c r="AF1319" s="50">
        <f t="shared" si="740"/>
        <v>0</v>
      </c>
      <c r="AG1319" s="50">
        <f t="shared" si="741"/>
        <v>0</v>
      </c>
      <c r="AI1319" s="50">
        <f t="shared" si="742"/>
        <v>0</v>
      </c>
      <c r="AJ1319" s="50">
        <f t="shared" si="743"/>
        <v>0</v>
      </c>
      <c r="AK1319" s="50">
        <f t="shared" si="744"/>
        <v>0</v>
      </c>
      <c r="AL1319" s="50">
        <f t="shared" si="745"/>
        <v>0</v>
      </c>
      <c r="AR1319" s="50">
        <f t="shared" si="746"/>
        <v>0</v>
      </c>
      <c r="AS1319" s="50">
        <f t="shared" si="747"/>
        <v>0</v>
      </c>
      <c r="AT1319" s="50">
        <f t="shared" si="748"/>
        <v>0</v>
      </c>
      <c r="AV1319" s="49">
        <f t="shared" si="749"/>
        <v>0</v>
      </c>
      <c r="AW1319" s="49">
        <f t="shared" si="750"/>
        <v>0</v>
      </c>
      <c r="AX1319" s="49">
        <f t="shared" si="751"/>
        <v>0</v>
      </c>
      <c r="AY1319" s="49">
        <f t="shared" si="752"/>
        <v>0</v>
      </c>
      <c r="AZ1319" s="49">
        <f t="shared" si="753"/>
        <v>0</v>
      </c>
      <c r="BA1319" s="49">
        <f t="shared" si="754"/>
        <v>0</v>
      </c>
      <c r="BB1319" s="49">
        <f t="shared" si="755"/>
        <v>0</v>
      </c>
      <c r="BC1319" s="49">
        <f t="shared" si="756"/>
        <v>0</v>
      </c>
      <c r="BD1319" s="49">
        <f t="shared" si="757"/>
        <v>0</v>
      </c>
      <c r="BE1319" s="49">
        <f t="shared" si="758"/>
        <v>0</v>
      </c>
      <c r="BF1319" s="49">
        <f t="shared" si="759"/>
        <v>0</v>
      </c>
      <c r="BG1319" s="49">
        <f t="shared" si="760"/>
        <v>0</v>
      </c>
      <c r="BH1319" s="72">
        <f t="shared" si="761"/>
        <v>0</v>
      </c>
      <c r="BI1319" s="49">
        <f>VLOOKUP(A1319,'1_12'!A:O,15,0)</f>
        <v>0</v>
      </c>
      <c r="BJ1319" s="73">
        <f t="shared" si="762"/>
        <v>0</v>
      </c>
      <c r="BK1319" s="50">
        <f t="shared" si="763"/>
        <v>0</v>
      </c>
    </row>
    <row r="1320" spans="1:63" x14ac:dyDescent="0.3">
      <c r="A1320" s="77" t="s">
        <v>2478</v>
      </c>
      <c r="B1320" s="77" t="s">
        <v>631</v>
      </c>
      <c r="C1320" s="77">
        <f>VLOOKUP(B1320,Площадь!A:B,2,0)</f>
        <v>4.8</v>
      </c>
      <c r="D1320" s="113">
        <v>45001</v>
      </c>
      <c r="G1320">
        <f>31-G1319</f>
        <v>16</v>
      </c>
      <c r="H1320">
        <v>30</v>
      </c>
      <c r="I1320">
        <v>31</v>
      </c>
      <c r="J1320">
        <v>30</v>
      </c>
      <c r="K1320">
        <v>31</v>
      </c>
      <c r="L1320">
        <v>31</v>
      </c>
      <c r="M1320">
        <v>30</v>
      </c>
      <c r="N1320">
        <v>31</v>
      </c>
      <c r="O1320">
        <v>30</v>
      </c>
      <c r="P1320">
        <v>31</v>
      </c>
      <c r="Q1320">
        <f t="shared" si="766"/>
        <v>291</v>
      </c>
      <c r="R1320" s="108"/>
      <c r="S1320" s="108"/>
      <c r="T1320" s="50">
        <f t="shared" si="733"/>
        <v>0</v>
      </c>
      <c r="U1320" s="50">
        <f t="shared" si="734"/>
        <v>0</v>
      </c>
      <c r="V1320" s="50">
        <f t="shared" si="735"/>
        <v>0</v>
      </c>
      <c r="W1320" s="50">
        <f t="shared" si="736"/>
        <v>0</v>
      </c>
      <c r="X1320" s="50">
        <f t="shared" si="737"/>
        <v>0</v>
      </c>
      <c r="Y1320" s="50"/>
      <c r="Z1320" s="50"/>
      <c r="AA1320" s="50"/>
      <c r="AB1320" s="50"/>
      <c r="AC1320" s="50"/>
      <c r="AD1320" s="50">
        <f t="shared" si="738"/>
        <v>0</v>
      </c>
      <c r="AE1320" s="50">
        <f t="shared" si="739"/>
        <v>0</v>
      </c>
      <c r="AF1320" s="50">
        <f t="shared" si="740"/>
        <v>0</v>
      </c>
      <c r="AG1320" s="50">
        <f t="shared" si="741"/>
        <v>0</v>
      </c>
      <c r="AI1320" s="50">
        <f t="shared" si="742"/>
        <v>0</v>
      </c>
      <c r="AJ1320" s="50">
        <f t="shared" si="743"/>
        <v>0</v>
      </c>
      <c r="AK1320" s="50">
        <f t="shared" si="744"/>
        <v>0</v>
      </c>
      <c r="AL1320" s="50">
        <f t="shared" si="745"/>
        <v>5.4357084554717015E-2</v>
      </c>
      <c r="AR1320" s="50">
        <f t="shared" si="746"/>
        <v>7.1499288029476013E-2</v>
      </c>
      <c r="AS1320" s="50">
        <f t="shared" si="747"/>
        <v>6.399363775308417E-2</v>
      </c>
      <c r="AT1320" s="50">
        <f t="shared" si="748"/>
        <v>8.7879036326083085E-2</v>
      </c>
      <c r="AV1320" s="49">
        <f t="shared" si="749"/>
        <v>0</v>
      </c>
      <c r="AW1320" s="49">
        <f t="shared" si="750"/>
        <v>0</v>
      </c>
      <c r="AX1320" s="49">
        <f t="shared" si="751"/>
        <v>0</v>
      </c>
      <c r="AY1320" s="49">
        <f t="shared" si="752"/>
        <v>145.91398349530019</v>
      </c>
      <c r="AZ1320" s="49">
        <f t="shared" si="753"/>
        <v>0</v>
      </c>
      <c r="BA1320" s="49">
        <f t="shared" si="754"/>
        <v>0</v>
      </c>
      <c r="BB1320" s="49">
        <f t="shared" si="755"/>
        <v>0</v>
      </c>
      <c r="BC1320" s="49">
        <f t="shared" si="756"/>
        <v>0</v>
      </c>
      <c r="BD1320" s="49">
        <f t="shared" si="757"/>
        <v>0</v>
      </c>
      <c r="BE1320" s="49">
        <f t="shared" si="758"/>
        <v>191.92982881480424</v>
      </c>
      <c r="BF1320" s="49">
        <f t="shared" si="759"/>
        <v>171.78196143886902</v>
      </c>
      <c r="BG1320" s="49">
        <f t="shared" si="760"/>
        <v>235.8989699522844</v>
      </c>
      <c r="BH1320" s="72">
        <f t="shared" si="761"/>
        <v>745.52474370125788</v>
      </c>
      <c r="BI1320" s="49">
        <f>VLOOKUP(A1320,'1_12'!A:O,15,0)</f>
        <v>1855.4400000000003</v>
      </c>
      <c r="BJ1320" s="73">
        <f t="shared" si="762"/>
        <v>-1109.9152562987424</v>
      </c>
      <c r="BK1320" s="50">
        <f t="shared" si="763"/>
        <v>4.8216848379055597E-3</v>
      </c>
    </row>
    <row r="1321" spans="1:63" x14ac:dyDescent="0.3">
      <c r="A1321" s="77" t="s">
        <v>1539</v>
      </c>
      <c r="B1321" s="77" t="s">
        <v>633</v>
      </c>
      <c r="C1321" s="77">
        <f>VLOOKUP(B1321,Площадь!A:B,2,0)</f>
        <v>3.4</v>
      </c>
      <c r="D1321" s="113"/>
      <c r="E1321">
        <v>31</v>
      </c>
      <c r="F1321">
        <v>28</v>
      </c>
      <c r="G1321">
        <v>31</v>
      </c>
      <c r="H1321">
        <v>14</v>
      </c>
      <c r="Q1321">
        <f t="shared" si="766"/>
        <v>104</v>
      </c>
      <c r="R1321" s="108"/>
      <c r="S1321" s="108"/>
      <c r="T1321" s="50">
        <f t="shared" si="733"/>
        <v>0</v>
      </c>
      <c r="U1321" s="50">
        <f t="shared" si="734"/>
        <v>0</v>
      </c>
      <c r="V1321" s="50">
        <f t="shared" si="735"/>
        <v>0</v>
      </c>
      <c r="W1321" s="50">
        <f t="shared" si="736"/>
        <v>0</v>
      </c>
      <c r="X1321" s="50">
        <f t="shared" si="737"/>
        <v>0</v>
      </c>
      <c r="Y1321" s="50"/>
      <c r="Z1321" s="50"/>
      <c r="AA1321" s="50"/>
      <c r="AB1321" s="50"/>
      <c r="AC1321" s="50"/>
      <c r="AD1321" s="50">
        <f t="shared" si="738"/>
        <v>0</v>
      </c>
      <c r="AE1321" s="50">
        <f t="shared" si="739"/>
        <v>0</v>
      </c>
      <c r="AF1321" s="50">
        <f t="shared" si="740"/>
        <v>0</v>
      </c>
      <c r="AG1321" s="50">
        <f t="shared" si="741"/>
        <v>0</v>
      </c>
      <c r="AI1321" s="50">
        <f t="shared" si="742"/>
        <v>0</v>
      </c>
      <c r="AJ1321" s="50">
        <f t="shared" si="743"/>
        <v>0</v>
      </c>
      <c r="AK1321" s="50">
        <f t="shared" si="744"/>
        <v>0</v>
      </c>
      <c r="AL1321" s="50">
        <f t="shared" si="745"/>
        <v>1.796803628336479E-2</v>
      </c>
      <c r="AR1321" s="50">
        <f t="shared" si="746"/>
        <v>0</v>
      </c>
      <c r="AS1321" s="50">
        <f t="shared" si="747"/>
        <v>0</v>
      </c>
      <c r="AT1321" s="50">
        <f t="shared" si="748"/>
        <v>0</v>
      </c>
      <c r="AV1321" s="49">
        <f t="shared" si="749"/>
        <v>0</v>
      </c>
      <c r="AW1321" s="49">
        <f t="shared" si="750"/>
        <v>0</v>
      </c>
      <c r="AX1321" s="49">
        <f t="shared" si="751"/>
        <v>0</v>
      </c>
      <c r="AY1321" s="49">
        <f t="shared" si="752"/>
        <v>48.232677877613106</v>
      </c>
      <c r="AZ1321" s="49">
        <f t="shared" si="753"/>
        <v>0</v>
      </c>
      <c r="BA1321" s="49">
        <f t="shared" si="754"/>
        <v>0</v>
      </c>
      <c r="BB1321" s="49">
        <f t="shared" si="755"/>
        <v>0</v>
      </c>
      <c r="BC1321" s="49">
        <f t="shared" si="756"/>
        <v>0</v>
      </c>
      <c r="BD1321" s="49">
        <f t="shared" si="757"/>
        <v>0</v>
      </c>
      <c r="BE1321" s="49">
        <f t="shared" si="758"/>
        <v>0</v>
      </c>
      <c r="BF1321" s="49">
        <f t="shared" si="759"/>
        <v>0</v>
      </c>
      <c r="BG1321" s="49">
        <f t="shared" si="760"/>
        <v>0</v>
      </c>
      <c r="BH1321" s="72">
        <f t="shared" si="761"/>
        <v>48.232677877613106</v>
      </c>
      <c r="BI1321" s="49">
        <f>VLOOKUP(A1321,'1_12'!A:O,15,0)</f>
        <v>68.180000000000007</v>
      </c>
      <c r="BJ1321" s="73">
        <f t="shared" si="762"/>
        <v>-19.9473221223869</v>
      </c>
      <c r="BK1321" s="50">
        <f t="shared" si="763"/>
        <v>4.4039304616090173E-4</v>
      </c>
    </row>
    <row r="1322" spans="1:63" x14ac:dyDescent="0.3">
      <c r="A1322" s="77" t="s">
        <v>2617</v>
      </c>
      <c r="B1322" s="77" t="s">
        <v>633</v>
      </c>
      <c r="C1322" s="77">
        <f>VLOOKUP(B1322,Площадь!A:B,2,0)</f>
        <v>3.4</v>
      </c>
      <c r="D1322" s="113">
        <v>45031</v>
      </c>
      <c r="H1322">
        <f>30-H1321</f>
        <v>16</v>
      </c>
      <c r="I1322">
        <v>31</v>
      </c>
      <c r="J1322">
        <v>30</v>
      </c>
      <c r="K1322">
        <v>31</v>
      </c>
      <c r="L1322">
        <v>31</v>
      </c>
      <c r="M1322">
        <v>30</v>
      </c>
      <c r="N1322">
        <v>31</v>
      </c>
      <c r="O1322">
        <v>30</v>
      </c>
      <c r="P1322">
        <v>31</v>
      </c>
      <c r="Q1322">
        <f t="shared" si="766"/>
        <v>261</v>
      </c>
      <c r="R1322" s="108"/>
      <c r="S1322" s="108"/>
      <c r="T1322" s="50">
        <f t="shared" si="733"/>
        <v>0</v>
      </c>
      <c r="U1322" s="50">
        <f t="shared" si="734"/>
        <v>0</v>
      </c>
      <c r="V1322" s="50">
        <f t="shared" si="735"/>
        <v>0</v>
      </c>
      <c r="W1322" s="50">
        <f t="shared" si="736"/>
        <v>0</v>
      </c>
      <c r="X1322" s="50">
        <f t="shared" si="737"/>
        <v>0</v>
      </c>
      <c r="Y1322" s="50"/>
      <c r="Z1322" s="50"/>
      <c r="AA1322" s="50"/>
      <c r="AB1322" s="50"/>
      <c r="AC1322" s="50"/>
      <c r="AD1322" s="50">
        <f t="shared" si="738"/>
        <v>0</v>
      </c>
      <c r="AE1322" s="50">
        <f t="shared" si="739"/>
        <v>0</v>
      </c>
      <c r="AF1322" s="50">
        <f t="shared" si="740"/>
        <v>0</v>
      </c>
      <c r="AG1322" s="50">
        <f t="shared" si="741"/>
        <v>0</v>
      </c>
      <c r="AI1322" s="50">
        <f t="shared" si="742"/>
        <v>0</v>
      </c>
      <c r="AJ1322" s="50">
        <f t="shared" si="743"/>
        <v>0</v>
      </c>
      <c r="AK1322" s="50">
        <f t="shared" si="744"/>
        <v>0</v>
      </c>
      <c r="AL1322" s="50">
        <f t="shared" si="745"/>
        <v>2.053489860955976E-2</v>
      </c>
      <c r="AR1322" s="50">
        <f t="shared" si="746"/>
        <v>5.0645329020878843E-2</v>
      </c>
      <c r="AS1322" s="50">
        <f t="shared" si="747"/>
        <v>4.5328826741767948E-2</v>
      </c>
      <c r="AT1322" s="50">
        <f t="shared" si="748"/>
        <v>6.2247650730975518E-2</v>
      </c>
      <c r="AV1322" s="49">
        <f t="shared" si="749"/>
        <v>0</v>
      </c>
      <c r="AW1322" s="49">
        <f t="shared" si="750"/>
        <v>0</v>
      </c>
      <c r="AX1322" s="49">
        <f t="shared" si="751"/>
        <v>0</v>
      </c>
      <c r="AY1322" s="49">
        <f t="shared" si="752"/>
        <v>55.123060431557839</v>
      </c>
      <c r="AZ1322" s="49">
        <f t="shared" si="753"/>
        <v>0</v>
      </c>
      <c r="BA1322" s="49">
        <f t="shared" si="754"/>
        <v>0</v>
      </c>
      <c r="BB1322" s="49">
        <f t="shared" si="755"/>
        <v>0</v>
      </c>
      <c r="BC1322" s="49">
        <f t="shared" si="756"/>
        <v>0</v>
      </c>
      <c r="BD1322" s="49">
        <f t="shared" si="757"/>
        <v>0</v>
      </c>
      <c r="BE1322" s="49">
        <f t="shared" si="758"/>
        <v>135.95029541048635</v>
      </c>
      <c r="BF1322" s="49">
        <f t="shared" si="759"/>
        <v>121.67888935253221</v>
      </c>
      <c r="BG1322" s="49">
        <f t="shared" si="760"/>
        <v>167.09510371620144</v>
      </c>
      <c r="BH1322" s="72">
        <f t="shared" si="761"/>
        <v>479.84734891077784</v>
      </c>
      <c r="BI1322" s="49">
        <f>VLOOKUP(A1322,'1_12'!A:O,15,0)</f>
        <v>1246.08</v>
      </c>
      <c r="BJ1322" s="73">
        <f t="shared" si="762"/>
        <v>-766.23265108922214</v>
      </c>
      <c r="BK1322" s="50">
        <f t="shared" si="763"/>
        <v>4.3812917917446584E-3</v>
      </c>
    </row>
    <row r="1323" spans="1:63" x14ac:dyDescent="0.3">
      <c r="A1323" s="77" t="s">
        <v>2344</v>
      </c>
      <c r="B1323" s="77" t="s">
        <v>1142</v>
      </c>
      <c r="C1323" s="77">
        <f>VLOOKUP(B1323,Площадь!A:B,2,0)</f>
        <v>2.8</v>
      </c>
      <c r="D1323" s="113"/>
      <c r="E1323">
        <v>31</v>
      </c>
      <c r="F1323">
        <v>28</v>
      </c>
      <c r="G1323">
        <v>31</v>
      </c>
      <c r="H1323">
        <v>30</v>
      </c>
      <c r="I1323">
        <v>31</v>
      </c>
      <c r="J1323">
        <v>0</v>
      </c>
      <c r="Q1323">
        <f t="shared" si="766"/>
        <v>151</v>
      </c>
      <c r="R1323" s="108"/>
      <c r="S1323" s="108"/>
      <c r="T1323" s="50">
        <f t="shared" si="733"/>
        <v>0</v>
      </c>
      <c r="U1323" s="50">
        <f t="shared" si="734"/>
        <v>0</v>
      </c>
      <c r="V1323" s="50">
        <f t="shared" si="735"/>
        <v>0</v>
      </c>
      <c r="W1323" s="50">
        <f t="shared" si="736"/>
        <v>0</v>
      </c>
      <c r="X1323" s="50">
        <f t="shared" si="737"/>
        <v>0</v>
      </c>
      <c r="Y1323" s="50"/>
      <c r="Z1323" s="50"/>
      <c r="AA1323" s="50"/>
      <c r="AB1323" s="50"/>
      <c r="AC1323" s="50"/>
      <c r="AD1323" s="50">
        <f t="shared" si="738"/>
        <v>0</v>
      </c>
      <c r="AE1323" s="50">
        <f t="shared" si="739"/>
        <v>0</v>
      </c>
      <c r="AF1323" s="50">
        <f t="shared" si="740"/>
        <v>0</v>
      </c>
      <c r="AG1323" s="50">
        <f t="shared" si="741"/>
        <v>0</v>
      </c>
      <c r="AI1323" s="50">
        <f t="shared" si="742"/>
        <v>0</v>
      </c>
      <c r="AJ1323" s="50">
        <f t="shared" si="743"/>
        <v>0</v>
      </c>
      <c r="AK1323" s="50">
        <f t="shared" si="744"/>
        <v>0</v>
      </c>
      <c r="AL1323" s="50">
        <f t="shared" si="745"/>
        <v>3.1708299323584925E-2</v>
      </c>
      <c r="AR1323" s="50">
        <f t="shared" si="746"/>
        <v>0</v>
      </c>
      <c r="AS1323" s="50">
        <f t="shared" si="747"/>
        <v>0</v>
      </c>
      <c r="AT1323" s="50">
        <f t="shared" si="748"/>
        <v>0</v>
      </c>
      <c r="AV1323" s="49">
        <f t="shared" si="749"/>
        <v>0</v>
      </c>
      <c r="AW1323" s="49">
        <f t="shared" si="750"/>
        <v>0</v>
      </c>
      <c r="AX1323" s="49">
        <f t="shared" si="751"/>
        <v>0</v>
      </c>
      <c r="AY1323" s="49">
        <f t="shared" si="752"/>
        <v>85.11649037225844</v>
      </c>
      <c r="AZ1323" s="49">
        <f t="shared" si="753"/>
        <v>0</v>
      </c>
      <c r="BA1323" s="49">
        <f t="shared" si="754"/>
        <v>0</v>
      </c>
      <c r="BB1323" s="49">
        <f t="shared" si="755"/>
        <v>0</v>
      </c>
      <c r="BC1323" s="49">
        <f t="shared" si="756"/>
        <v>0</v>
      </c>
      <c r="BD1323" s="49">
        <f t="shared" si="757"/>
        <v>0</v>
      </c>
      <c r="BE1323" s="49">
        <f t="shared" si="758"/>
        <v>0</v>
      </c>
      <c r="BF1323" s="49">
        <f t="shared" si="759"/>
        <v>0</v>
      </c>
      <c r="BG1323" s="49">
        <f t="shared" si="760"/>
        <v>0</v>
      </c>
      <c r="BH1323" s="72">
        <f t="shared" si="761"/>
        <v>85.11649037225844</v>
      </c>
      <c r="BI1323" s="49">
        <f>VLOOKUP(A1323,'1_12'!A:O,15,0)</f>
        <v>240.52</v>
      </c>
      <c r="BJ1323" s="73">
        <f t="shared" si="762"/>
        <v>-155.40350962774158</v>
      </c>
      <c r="BK1323" s="50">
        <f t="shared" si="763"/>
        <v>9.4369938463050376E-4</v>
      </c>
    </row>
    <row r="1324" spans="1:63" x14ac:dyDescent="0.3">
      <c r="A1324" s="77" t="s">
        <v>2823</v>
      </c>
      <c r="B1324" s="77" t="s">
        <v>1142</v>
      </c>
      <c r="C1324" s="77">
        <f>VLOOKUP(B1324,Площадь!A:B,2,0)</f>
        <v>2.8</v>
      </c>
      <c r="D1324" s="113">
        <v>45078</v>
      </c>
      <c r="J1324">
        <f>30-J1323</f>
        <v>30</v>
      </c>
      <c r="K1324">
        <v>31</v>
      </c>
      <c r="L1324">
        <v>31</v>
      </c>
      <c r="M1324">
        <v>30</v>
      </c>
      <c r="N1324">
        <v>31</v>
      </c>
      <c r="O1324">
        <v>30</v>
      </c>
      <c r="P1324">
        <v>31</v>
      </c>
      <c r="Q1324">
        <f t="shared" si="766"/>
        <v>214</v>
      </c>
      <c r="R1324" s="108"/>
      <c r="S1324" s="108"/>
      <c r="T1324" s="50">
        <f t="shared" si="733"/>
        <v>0</v>
      </c>
      <c r="U1324" s="50">
        <f t="shared" si="734"/>
        <v>0</v>
      </c>
      <c r="V1324" s="50">
        <f t="shared" si="735"/>
        <v>0</v>
      </c>
      <c r="W1324" s="50">
        <f t="shared" si="736"/>
        <v>0</v>
      </c>
      <c r="X1324" s="50">
        <f t="shared" si="737"/>
        <v>0</v>
      </c>
      <c r="Y1324" s="50"/>
      <c r="Z1324" s="50"/>
      <c r="AA1324" s="50"/>
      <c r="AB1324" s="50"/>
      <c r="AC1324" s="50"/>
      <c r="AD1324" s="50">
        <f t="shared" si="738"/>
        <v>0</v>
      </c>
      <c r="AE1324" s="50">
        <f t="shared" si="739"/>
        <v>0</v>
      </c>
      <c r="AF1324" s="50">
        <f t="shared" si="740"/>
        <v>0</v>
      </c>
      <c r="AG1324" s="50">
        <f t="shared" si="741"/>
        <v>0</v>
      </c>
      <c r="AI1324" s="50">
        <f t="shared" si="742"/>
        <v>0</v>
      </c>
      <c r="AJ1324" s="50">
        <f t="shared" si="743"/>
        <v>0</v>
      </c>
      <c r="AK1324" s="50">
        <f t="shared" si="744"/>
        <v>0</v>
      </c>
      <c r="AL1324" s="50">
        <f t="shared" si="745"/>
        <v>0</v>
      </c>
      <c r="AR1324" s="50">
        <f t="shared" si="746"/>
        <v>4.170791801719434E-2</v>
      </c>
      <c r="AS1324" s="50">
        <f t="shared" si="747"/>
        <v>3.732962202263243E-2</v>
      </c>
      <c r="AT1324" s="50">
        <f t="shared" si="748"/>
        <v>5.1262771190215127E-2</v>
      </c>
      <c r="AV1324" s="49">
        <f t="shared" si="749"/>
        <v>0</v>
      </c>
      <c r="AW1324" s="49">
        <f t="shared" si="750"/>
        <v>0</v>
      </c>
      <c r="AX1324" s="49">
        <f t="shared" si="751"/>
        <v>0</v>
      </c>
      <c r="AY1324" s="49">
        <f t="shared" si="752"/>
        <v>0</v>
      </c>
      <c r="AZ1324" s="49">
        <f t="shared" si="753"/>
        <v>0</v>
      </c>
      <c r="BA1324" s="49">
        <f t="shared" si="754"/>
        <v>0</v>
      </c>
      <c r="BB1324" s="49">
        <f t="shared" si="755"/>
        <v>0</v>
      </c>
      <c r="BC1324" s="49">
        <f t="shared" si="756"/>
        <v>0</v>
      </c>
      <c r="BD1324" s="49">
        <f t="shared" si="757"/>
        <v>0</v>
      </c>
      <c r="BE1324" s="49">
        <f t="shared" si="758"/>
        <v>111.9590668086358</v>
      </c>
      <c r="BF1324" s="49">
        <f t="shared" si="759"/>
        <v>100.20614417267359</v>
      </c>
      <c r="BG1324" s="49">
        <f t="shared" si="760"/>
        <v>137.60773247216588</v>
      </c>
      <c r="BH1324" s="72">
        <f t="shared" si="761"/>
        <v>349.77294345347525</v>
      </c>
      <c r="BI1324" s="49">
        <f>VLOOKUP(A1324,'1_12'!A:O,15,0)</f>
        <v>841.82</v>
      </c>
      <c r="BJ1324" s="73">
        <f t="shared" si="762"/>
        <v>-492.0470565465248</v>
      </c>
      <c r="BK1324" s="50">
        <f t="shared" si="763"/>
        <v>3.8779854532750568E-3</v>
      </c>
    </row>
    <row r="1325" spans="1:63" x14ac:dyDescent="0.3">
      <c r="A1325" s="77" t="s">
        <v>2090</v>
      </c>
      <c r="B1325" s="77" t="s">
        <v>1076</v>
      </c>
      <c r="C1325" s="77">
        <f>VLOOKUP(B1325,Площадь!A:B,2,0)</f>
        <v>3.5</v>
      </c>
      <c r="D1325" s="113"/>
      <c r="E1325">
        <v>31</v>
      </c>
      <c r="F1325">
        <v>28</v>
      </c>
      <c r="G1325">
        <v>31</v>
      </c>
      <c r="H1325">
        <v>30</v>
      </c>
      <c r="I1325">
        <v>31</v>
      </c>
      <c r="J1325">
        <v>30</v>
      </c>
      <c r="K1325">
        <v>31</v>
      </c>
      <c r="L1325">
        <v>31</v>
      </c>
      <c r="M1325">
        <v>30</v>
      </c>
      <c r="N1325">
        <v>31</v>
      </c>
      <c r="O1325">
        <v>30</v>
      </c>
      <c r="P1325">
        <v>31</v>
      </c>
      <c r="Q1325">
        <f t="shared" ref="Q1325:Q1342" si="767">SUM(E1325:P1325)</f>
        <v>365</v>
      </c>
      <c r="R1325" s="108"/>
      <c r="S1325" s="108"/>
      <c r="T1325" s="50">
        <f t="shared" si="733"/>
        <v>0</v>
      </c>
      <c r="U1325" s="50">
        <f t="shared" si="734"/>
        <v>0</v>
      </c>
      <c r="V1325" s="50">
        <f t="shared" si="735"/>
        <v>0</v>
      </c>
      <c r="W1325" s="50">
        <f t="shared" si="736"/>
        <v>0</v>
      </c>
      <c r="X1325" s="50">
        <f t="shared" si="737"/>
        <v>0</v>
      </c>
      <c r="Y1325" s="50"/>
      <c r="Z1325" s="50"/>
      <c r="AA1325" s="50"/>
      <c r="AB1325" s="50"/>
      <c r="AC1325" s="50"/>
      <c r="AD1325" s="50">
        <f t="shared" si="738"/>
        <v>0</v>
      </c>
      <c r="AE1325" s="50">
        <f t="shared" si="739"/>
        <v>0</v>
      </c>
      <c r="AF1325" s="50">
        <f t="shared" si="740"/>
        <v>0</v>
      </c>
      <c r="AG1325" s="50">
        <f t="shared" si="741"/>
        <v>0</v>
      </c>
      <c r="AI1325" s="50">
        <f t="shared" si="742"/>
        <v>0</v>
      </c>
      <c r="AJ1325" s="50">
        <f t="shared" si="743"/>
        <v>0</v>
      </c>
      <c r="AK1325" s="50">
        <f t="shared" si="744"/>
        <v>0</v>
      </c>
      <c r="AL1325" s="50">
        <f t="shared" si="745"/>
        <v>3.9635374154481158E-2</v>
      </c>
      <c r="AR1325" s="50">
        <f t="shared" si="746"/>
        <v>5.2134897521492932E-2</v>
      </c>
      <c r="AS1325" s="50">
        <f t="shared" si="747"/>
        <v>4.6662027528290538E-2</v>
      </c>
      <c r="AT1325" s="50">
        <f t="shared" si="748"/>
        <v>6.4078463987768911E-2</v>
      </c>
      <c r="AV1325" s="49">
        <f t="shared" si="749"/>
        <v>0</v>
      </c>
      <c r="AW1325" s="49">
        <f t="shared" si="750"/>
        <v>0</v>
      </c>
      <c r="AX1325" s="49">
        <f t="shared" si="751"/>
        <v>0</v>
      </c>
      <c r="AY1325" s="49">
        <f t="shared" si="752"/>
        <v>106.39561296532305</v>
      </c>
      <c r="AZ1325" s="49">
        <f t="shared" si="753"/>
        <v>0</v>
      </c>
      <c r="BA1325" s="49">
        <f t="shared" si="754"/>
        <v>0</v>
      </c>
      <c r="BB1325" s="49">
        <f t="shared" si="755"/>
        <v>0</v>
      </c>
      <c r="BC1325" s="49">
        <f t="shared" si="756"/>
        <v>0</v>
      </c>
      <c r="BD1325" s="49">
        <f t="shared" si="757"/>
        <v>0</v>
      </c>
      <c r="BE1325" s="49">
        <f t="shared" si="758"/>
        <v>139.94883351079477</v>
      </c>
      <c r="BF1325" s="49">
        <f t="shared" si="759"/>
        <v>125.257680215842</v>
      </c>
      <c r="BG1325" s="49">
        <f t="shared" si="760"/>
        <v>172.00966559020736</v>
      </c>
      <c r="BH1325" s="72">
        <f t="shared" si="761"/>
        <v>543.61179228216724</v>
      </c>
      <c r="BI1325" s="49">
        <f>VLOOKUP(A1325,'1_12'!A:O,15,0)</f>
        <v>1352.8799999999997</v>
      </c>
      <c r="BJ1325" s="73">
        <f t="shared" si="762"/>
        <v>-809.26820771783241</v>
      </c>
      <c r="BK1325" s="50">
        <f t="shared" si="763"/>
        <v>4.8216848379055597E-3</v>
      </c>
    </row>
    <row r="1326" spans="1:63" x14ac:dyDescent="0.3">
      <c r="A1326" s="77" t="s">
        <v>1954</v>
      </c>
      <c r="B1326" s="77" t="s">
        <v>770</v>
      </c>
      <c r="C1326" s="77">
        <f>VLOOKUP(B1326,Площадь!A:B,2,0)</f>
        <v>6</v>
      </c>
      <c r="D1326" s="113"/>
      <c r="E1326">
        <v>31</v>
      </c>
      <c r="F1326">
        <v>28</v>
      </c>
      <c r="G1326">
        <v>31</v>
      </c>
      <c r="H1326">
        <v>30</v>
      </c>
      <c r="I1326">
        <v>31</v>
      </c>
      <c r="J1326">
        <v>30</v>
      </c>
      <c r="K1326">
        <v>31</v>
      </c>
      <c r="L1326">
        <v>31</v>
      </c>
      <c r="M1326">
        <v>30</v>
      </c>
      <c r="N1326">
        <v>31</v>
      </c>
      <c r="O1326">
        <v>30</v>
      </c>
      <c r="P1326">
        <v>31</v>
      </c>
      <c r="Q1326">
        <f t="shared" si="767"/>
        <v>365</v>
      </c>
      <c r="R1326" s="108"/>
      <c r="S1326" s="108"/>
      <c r="T1326" s="50">
        <f t="shared" si="733"/>
        <v>0</v>
      </c>
      <c r="U1326" s="50">
        <f t="shared" si="734"/>
        <v>0</v>
      </c>
      <c r="V1326" s="50">
        <f t="shared" si="735"/>
        <v>0</v>
      </c>
      <c r="W1326" s="50">
        <f t="shared" si="736"/>
        <v>0</v>
      </c>
      <c r="X1326" s="50">
        <f t="shared" si="737"/>
        <v>0</v>
      </c>
      <c r="Y1326" s="50"/>
      <c r="Z1326" s="50"/>
      <c r="AA1326" s="50"/>
      <c r="AB1326" s="50"/>
      <c r="AC1326" s="50"/>
      <c r="AD1326" s="50">
        <f t="shared" si="738"/>
        <v>0</v>
      </c>
      <c r="AE1326" s="50">
        <f t="shared" si="739"/>
        <v>0</v>
      </c>
      <c r="AF1326" s="50">
        <f t="shared" si="740"/>
        <v>0</v>
      </c>
      <c r="AG1326" s="50">
        <f t="shared" si="741"/>
        <v>0</v>
      </c>
      <c r="AI1326" s="50">
        <f t="shared" si="742"/>
        <v>0</v>
      </c>
      <c r="AJ1326" s="50">
        <f t="shared" si="743"/>
        <v>0</v>
      </c>
      <c r="AK1326" s="50">
        <f t="shared" si="744"/>
        <v>0</v>
      </c>
      <c r="AL1326" s="50">
        <f t="shared" si="745"/>
        <v>6.7946355693396271E-2</v>
      </c>
      <c r="AR1326" s="50">
        <f t="shared" si="746"/>
        <v>8.937411003684502E-2</v>
      </c>
      <c r="AS1326" s="50">
        <f t="shared" si="747"/>
        <v>7.9992047191355206E-2</v>
      </c>
      <c r="AT1326" s="50">
        <f t="shared" si="748"/>
        <v>0.10984879540760385</v>
      </c>
      <c r="AV1326" s="49">
        <f t="shared" si="749"/>
        <v>0</v>
      </c>
      <c r="AW1326" s="49">
        <f t="shared" si="750"/>
        <v>0</v>
      </c>
      <c r="AX1326" s="49">
        <f t="shared" si="751"/>
        <v>0</v>
      </c>
      <c r="AY1326" s="49">
        <f t="shared" si="752"/>
        <v>182.39247936912523</v>
      </c>
      <c r="AZ1326" s="49">
        <f t="shared" si="753"/>
        <v>0</v>
      </c>
      <c r="BA1326" s="49">
        <f t="shared" si="754"/>
        <v>0</v>
      </c>
      <c r="BB1326" s="49">
        <f t="shared" si="755"/>
        <v>0</v>
      </c>
      <c r="BC1326" s="49">
        <f t="shared" si="756"/>
        <v>0</v>
      </c>
      <c r="BD1326" s="49">
        <f t="shared" si="757"/>
        <v>0</v>
      </c>
      <c r="BE1326" s="49">
        <f t="shared" si="758"/>
        <v>239.91228601850531</v>
      </c>
      <c r="BF1326" s="49">
        <f t="shared" si="759"/>
        <v>214.72745179858626</v>
      </c>
      <c r="BG1326" s="49">
        <f t="shared" si="760"/>
        <v>294.87371244035552</v>
      </c>
      <c r="BH1326" s="72">
        <f t="shared" si="761"/>
        <v>931.90592962657229</v>
      </c>
      <c r="BI1326" s="49">
        <f>VLOOKUP(A1326,'1_12'!A:O,15,0)</f>
        <v>2319.2999999999997</v>
      </c>
      <c r="BJ1326" s="73">
        <f t="shared" si="762"/>
        <v>-1387.3940703734274</v>
      </c>
      <c r="BK1326" s="50">
        <f t="shared" si="763"/>
        <v>4.8216848379055597E-3</v>
      </c>
    </row>
    <row r="1327" spans="1:63" x14ac:dyDescent="0.3">
      <c r="A1327" s="77" t="s">
        <v>1961</v>
      </c>
      <c r="B1327" s="77" t="s">
        <v>771</v>
      </c>
      <c r="C1327" s="77">
        <f>VLOOKUP(B1327,Площадь!A:B,2,0)</f>
        <v>5.5</v>
      </c>
      <c r="D1327" s="113"/>
      <c r="E1327">
        <v>31</v>
      </c>
      <c r="F1327">
        <v>28</v>
      </c>
      <c r="G1327">
        <v>31</v>
      </c>
      <c r="H1327">
        <v>19</v>
      </c>
      <c r="Q1327">
        <f t="shared" si="767"/>
        <v>109</v>
      </c>
      <c r="R1327" s="108"/>
      <c r="S1327" s="108"/>
      <c r="T1327" s="50">
        <f t="shared" si="733"/>
        <v>0</v>
      </c>
      <c r="U1327" s="50">
        <f t="shared" si="734"/>
        <v>0</v>
      </c>
      <c r="V1327" s="50">
        <f t="shared" si="735"/>
        <v>0</v>
      </c>
      <c r="W1327" s="50">
        <f t="shared" si="736"/>
        <v>0</v>
      </c>
      <c r="X1327" s="50">
        <f t="shared" si="737"/>
        <v>0</v>
      </c>
      <c r="Y1327" s="50"/>
      <c r="Z1327" s="50"/>
      <c r="AA1327" s="50"/>
      <c r="AB1327" s="50"/>
      <c r="AC1327" s="50"/>
      <c r="AD1327" s="50">
        <f t="shared" si="738"/>
        <v>0</v>
      </c>
      <c r="AE1327" s="50">
        <f t="shared" si="739"/>
        <v>0</v>
      </c>
      <c r="AF1327" s="50">
        <f t="shared" si="740"/>
        <v>0</v>
      </c>
      <c r="AG1327" s="50">
        <f t="shared" si="741"/>
        <v>0</v>
      </c>
      <c r="AI1327" s="50">
        <f t="shared" si="742"/>
        <v>0</v>
      </c>
      <c r="AJ1327" s="50">
        <f t="shared" si="743"/>
        <v>0</v>
      </c>
      <c r="AK1327" s="50">
        <f t="shared" si="744"/>
        <v>0</v>
      </c>
      <c r="AL1327" s="50">
        <f t="shared" si="745"/>
        <v>3.9446634277555057E-2</v>
      </c>
      <c r="AR1327" s="50">
        <f t="shared" si="746"/>
        <v>0</v>
      </c>
      <c r="AS1327" s="50">
        <f t="shared" si="747"/>
        <v>0</v>
      </c>
      <c r="AT1327" s="50">
        <f t="shared" si="748"/>
        <v>0</v>
      </c>
      <c r="AV1327" s="49">
        <f t="shared" si="749"/>
        <v>0</v>
      </c>
      <c r="AW1327" s="49">
        <f t="shared" si="750"/>
        <v>0</v>
      </c>
      <c r="AX1327" s="49">
        <f t="shared" si="751"/>
        <v>0</v>
      </c>
      <c r="AY1327" s="49">
        <f t="shared" si="752"/>
        <v>105.8889671892977</v>
      </c>
      <c r="AZ1327" s="49">
        <f t="shared" si="753"/>
        <v>0</v>
      </c>
      <c r="BA1327" s="49">
        <f t="shared" si="754"/>
        <v>0</v>
      </c>
      <c r="BB1327" s="49">
        <f t="shared" si="755"/>
        <v>0</v>
      </c>
      <c r="BC1327" s="49">
        <f t="shared" si="756"/>
        <v>0</v>
      </c>
      <c r="BD1327" s="49">
        <f t="shared" si="757"/>
        <v>0</v>
      </c>
      <c r="BE1327" s="49">
        <f t="shared" si="758"/>
        <v>0</v>
      </c>
      <c r="BF1327" s="49">
        <f t="shared" si="759"/>
        <v>0</v>
      </c>
      <c r="BG1327" s="49">
        <f t="shared" si="760"/>
        <v>0</v>
      </c>
      <c r="BH1327" s="72">
        <f t="shared" si="761"/>
        <v>105.8889671892977</v>
      </c>
      <c r="BI1327" s="49">
        <f>VLOOKUP(A1327,'1_12'!A:O,15,0)</f>
        <v>149.52000000000001</v>
      </c>
      <c r="BJ1327" s="73">
        <f t="shared" si="762"/>
        <v>-43.631032810702308</v>
      </c>
      <c r="BK1327" s="50">
        <f t="shared" si="763"/>
        <v>5.9767627693265238E-4</v>
      </c>
    </row>
    <row r="1328" spans="1:63" x14ac:dyDescent="0.3">
      <c r="A1328" s="77" t="s">
        <v>2742</v>
      </c>
      <c r="B1328" s="77" t="s">
        <v>771</v>
      </c>
      <c r="C1328" s="77">
        <f>VLOOKUP(B1328,Площадь!A:B,2,0)</f>
        <v>5.5</v>
      </c>
      <c r="D1328" s="113">
        <v>45036</v>
      </c>
      <c r="H1328">
        <f>30-H1327</f>
        <v>11</v>
      </c>
      <c r="I1328">
        <v>31</v>
      </c>
      <c r="J1328">
        <v>30</v>
      </c>
      <c r="K1328">
        <v>31</v>
      </c>
      <c r="L1328">
        <v>31</v>
      </c>
      <c r="M1328">
        <v>30</v>
      </c>
      <c r="N1328">
        <v>31</v>
      </c>
      <c r="O1328">
        <v>30</v>
      </c>
      <c r="P1328">
        <v>31</v>
      </c>
      <c r="Q1328">
        <f t="shared" si="767"/>
        <v>256</v>
      </c>
      <c r="R1328" s="108"/>
      <c r="S1328" s="108"/>
      <c r="T1328" s="50">
        <f t="shared" si="733"/>
        <v>0</v>
      </c>
      <c r="U1328" s="50">
        <f t="shared" si="734"/>
        <v>0</v>
      </c>
      <c r="V1328" s="50">
        <f t="shared" si="735"/>
        <v>0</v>
      </c>
      <c r="W1328" s="50">
        <f t="shared" si="736"/>
        <v>0</v>
      </c>
      <c r="X1328" s="50">
        <f t="shared" si="737"/>
        <v>0</v>
      </c>
      <c r="Y1328" s="50"/>
      <c r="Z1328" s="50"/>
      <c r="AA1328" s="50"/>
      <c r="AB1328" s="50"/>
      <c r="AC1328" s="50"/>
      <c r="AD1328" s="50">
        <f t="shared" si="738"/>
        <v>0</v>
      </c>
      <c r="AE1328" s="50">
        <f t="shared" si="739"/>
        <v>0</v>
      </c>
      <c r="AF1328" s="50">
        <f t="shared" si="740"/>
        <v>0</v>
      </c>
      <c r="AG1328" s="50">
        <f t="shared" si="741"/>
        <v>0</v>
      </c>
      <c r="AI1328" s="50">
        <f t="shared" si="742"/>
        <v>0</v>
      </c>
      <c r="AJ1328" s="50">
        <f t="shared" si="743"/>
        <v>0</v>
      </c>
      <c r="AK1328" s="50">
        <f t="shared" si="744"/>
        <v>0</v>
      </c>
      <c r="AL1328" s="50">
        <f t="shared" si="745"/>
        <v>2.2837525108058188E-2</v>
      </c>
      <c r="AR1328" s="50">
        <f t="shared" si="746"/>
        <v>8.1926267533774605E-2</v>
      </c>
      <c r="AS1328" s="50">
        <f t="shared" si="747"/>
        <v>7.3326043258742271E-2</v>
      </c>
      <c r="AT1328" s="50">
        <f t="shared" si="748"/>
        <v>0.10069472912363686</v>
      </c>
      <c r="AV1328" s="49">
        <f t="shared" si="749"/>
        <v>0</v>
      </c>
      <c r="AW1328" s="49">
        <f t="shared" si="750"/>
        <v>0</v>
      </c>
      <c r="AX1328" s="49">
        <f t="shared" si="751"/>
        <v>0</v>
      </c>
      <c r="AY1328" s="49">
        <f t="shared" si="752"/>
        <v>61.304138899067084</v>
      </c>
      <c r="AZ1328" s="49">
        <f t="shared" si="753"/>
        <v>0</v>
      </c>
      <c r="BA1328" s="49">
        <f t="shared" si="754"/>
        <v>0</v>
      </c>
      <c r="BB1328" s="49">
        <f t="shared" si="755"/>
        <v>0</v>
      </c>
      <c r="BC1328" s="49">
        <f t="shared" si="756"/>
        <v>0</v>
      </c>
      <c r="BD1328" s="49">
        <f t="shared" si="757"/>
        <v>0</v>
      </c>
      <c r="BE1328" s="49">
        <f t="shared" si="758"/>
        <v>219.9195955169632</v>
      </c>
      <c r="BF1328" s="49">
        <f t="shared" si="759"/>
        <v>196.83349748203742</v>
      </c>
      <c r="BG1328" s="49">
        <f t="shared" si="760"/>
        <v>270.30090307032583</v>
      </c>
      <c r="BH1328" s="72">
        <f t="shared" si="761"/>
        <v>748.35813496839353</v>
      </c>
      <c r="BI1328" s="49">
        <f>VLOOKUP(A1328,'1_12'!A:O,15,0)</f>
        <v>1976.19</v>
      </c>
      <c r="BJ1328" s="73">
        <f t="shared" si="762"/>
        <v>-1227.8318650316064</v>
      </c>
      <c r="BK1328" s="50">
        <f t="shared" si="763"/>
        <v>4.2240085609729083E-3</v>
      </c>
    </row>
    <row r="1329" spans="1:63" x14ac:dyDescent="0.3">
      <c r="A1329" s="77" t="s">
        <v>2215</v>
      </c>
      <c r="B1329" s="77" t="s">
        <v>692</v>
      </c>
      <c r="C1329" s="77">
        <f>VLOOKUP(B1329,Площадь!A:B,2,0)</f>
        <v>5.0999999999999996</v>
      </c>
      <c r="D1329" s="113"/>
      <c r="E1329">
        <v>31</v>
      </c>
      <c r="F1329">
        <v>28</v>
      </c>
      <c r="G1329">
        <v>23</v>
      </c>
      <c r="Q1329">
        <f t="shared" si="767"/>
        <v>82</v>
      </c>
      <c r="R1329" s="108"/>
      <c r="S1329" s="108"/>
      <c r="T1329" s="50">
        <f t="shared" si="733"/>
        <v>0</v>
      </c>
      <c r="U1329" s="50">
        <f t="shared" si="734"/>
        <v>0</v>
      </c>
      <c r="V1329" s="50">
        <f t="shared" si="735"/>
        <v>0</v>
      </c>
      <c r="W1329" s="50">
        <f t="shared" si="736"/>
        <v>0</v>
      </c>
      <c r="X1329" s="50">
        <f t="shared" si="737"/>
        <v>0</v>
      </c>
      <c r="Y1329" s="50"/>
      <c r="Z1329" s="50"/>
      <c r="AA1329" s="50"/>
      <c r="AB1329" s="50"/>
      <c r="AC1329" s="50"/>
      <c r="AD1329" s="50">
        <f t="shared" si="738"/>
        <v>0</v>
      </c>
      <c r="AE1329" s="50">
        <f t="shared" si="739"/>
        <v>0</v>
      </c>
      <c r="AF1329" s="50">
        <f t="shared" si="740"/>
        <v>0</v>
      </c>
      <c r="AG1329" s="50">
        <f t="shared" si="741"/>
        <v>0</v>
      </c>
      <c r="AI1329" s="50">
        <f t="shared" si="742"/>
        <v>0</v>
      </c>
      <c r="AJ1329" s="50">
        <f t="shared" si="743"/>
        <v>0</v>
      </c>
      <c r="AK1329" s="50">
        <f t="shared" si="744"/>
        <v>0</v>
      </c>
      <c r="AL1329" s="50">
        <f t="shared" si="745"/>
        <v>0</v>
      </c>
      <c r="AR1329" s="50">
        <f t="shared" si="746"/>
        <v>0</v>
      </c>
      <c r="AS1329" s="50">
        <f t="shared" si="747"/>
        <v>0</v>
      </c>
      <c r="AT1329" s="50">
        <f t="shared" si="748"/>
        <v>0</v>
      </c>
      <c r="AV1329" s="49">
        <f t="shared" si="749"/>
        <v>0</v>
      </c>
      <c r="AW1329" s="49">
        <f t="shared" si="750"/>
        <v>0</v>
      </c>
      <c r="AX1329" s="49">
        <f t="shared" si="751"/>
        <v>0</v>
      </c>
      <c r="AY1329" s="49">
        <f t="shared" si="752"/>
        <v>0</v>
      </c>
      <c r="AZ1329" s="49">
        <f t="shared" si="753"/>
        <v>0</v>
      </c>
      <c r="BA1329" s="49">
        <f t="shared" si="754"/>
        <v>0</v>
      </c>
      <c r="BB1329" s="49">
        <f t="shared" si="755"/>
        <v>0</v>
      </c>
      <c r="BC1329" s="49">
        <f t="shared" si="756"/>
        <v>0</v>
      </c>
      <c r="BD1329" s="49">
        <f t="shared" si="757"/>
        <v>0</v>
      </c>
      <c r="BE1329" s="49">
        <f t="shared" si="758"/>
        <v>0</v>
      </c>
      <c r="BF1329" s="49">
        <f t="shared" si="759"/>
        <v>0</v>
      </c>
      <c r="BG1329" s="49">
        <f t="shared" si="760"/>
        <v>0</v>
      </c>
      <c r="BH1329" s="72">
        <f t="shared" si="761"/>
        <v>0</v>
      </c>
      <c r="BI1329" s="49">
        <f>VLOOKUP(A1329,'1_12'!A:O,15,0)</f>
        <v>0</v>
      </c>
      <c r="BJ1329" s="73">
        <f t="shared" si="762"/>
        <v>0</v>
      </c>
      <c r="BK1329" s="50">
        <f t="shared" si="763"/>
        <v>0</v>
      </c>
    </row>
    <row r="1330" spans="1:63" x14ac:dyDescent="0.3">
      <c r="A1330" s="77" t="s">
        <v>2722</v>
      </c>
      <c r="B1330" s="77" t="s">
        <v>692</v>
      </c>
      <c r="C1330" s="77">
        <f>VLOOKUP(B1330,Площадь!A:B,2,0)</f>
        <v>5.0999999999999996</v>
      </c>
      <c r="D1330" s="113">
        <v>45009</v>
      </c>
      <c r="G1330">
        <f>31-G1329</f>
        <v>8</v>
      </c>
      <c r="H1330">
        <v>30</v>
      </c>
      <c r="I1330">
        <v>31</v>
      </c>
      <c r="J1330">
        <v>30</v>
      </c>
      <c r="K1330">
        <v>31</v>
      </c>
      <c r="L1330">
        <v>31</v>
      </c>
      <c r="M1330">
        <v>30</v>
      </c>
      <c r="N1330">
        <v>31</v>
      </c>
      <c r="O1330">
        <v>30</v>
      </c>
      <c r="P1330">
        <v>31</v>
      </c>
      <c r="Q1330">
        <f t="shared" si="767"/>
        <v>283</v>
      </c>
      <c r="R1330" s="108"/>
      <c r="S1330" s="108"/>
      <c r="T1330" s="50">
        <f t="shared" si="733"/>
        <v>0</v>
      </c>
      <c r="U1330" s="50">
        <f t="shared" si="734"/>
        <v>0</v>
      </c>
      <c r="V1330" s="50">
        <f t="shared" si="735"/>
        <v>0</v>
      </c>
      <c r="W1330" s="50">
        <f t="shared" si="736"/>
        <v>0</v>
      </c>
      <c r="X1330" s="50">
        <f t="shared" si="737"/>
        <v>0</v>
      </c>
      <c r="Y1330" s="50"/>
      <c r="Z1330" s="50"/>
      <c r="AA1330" s="50"/>
      <c r="AB1330" s="50"/>
      <c r="AC1330" s="50"/>
      <c r="AD1330" s="50">
        <f t="shared" si="738"/>
        <v>0</v>
      </c>
      <c r="AE1330" s="50">
        <f t="shared" si="739"/>
        <v>0</v>
      </c>
      <c r="AF1330" s="50">
        <f t="shared" si="740"/>
        <v>0</v>
      </c>
      <c r="AG1330" s="50">
        <f t="shared" si="741"/>
        <v>0</v>
      </c>
      <c r="AI1330" s="50">
        <f t="shared" si="742"/>
        <v>0</v>
      </c>
      <c r="AJ1330" s="50">
        <f t="shared" si="743"/>
        <v>0</v>
      </c>
      <c r="AK1330" s="50">
        <f t="shared" si="744"/>
        <v>0</v>
      </c>
      <c r="AL1330" s="50">
        <f t="shared" si="745"/>
        <v>5.7754402339386827E-2</v>
      </c>
      <c r="AR1330" s="50">
        <f t="shared" si="746"/>
        <v>7.5967993531318265E-2</v>
      </c>
      <c r="AS1330" s="50">
        <f t="shared" si="747"/>
        <v>6.7993240112651926E-2</v>
      </c>
      <c r="AT1330" s="50">
        <f t="shared" si="748"/>
        <v>9.3371476096463263E-2</v>
      </c>
      <c r="AV1330" s="49">
        <f t="shared" si="749"/>
        <v>0</v>
      </c>
      <c r="AW1330" s="49">
        <f t="shared" si="750"/>
        <v>0</v>
      </c>
      <c r="AX1330" s="49">
        <f t="shared" si="751"/>
        <v>0</v>
      </c>
      <c r="AY1330" s="49">
        <f t="shared" si="752"/>
        <v>155.03360746375643</v>
      </c>
      <c r="AZ1330" s="49">
        <f t="shared" si="753"/>
        <v>0</v>
      </c>
      <c r="BA1330" s="49">
        <f t="shared" si="754"/>
        <v>0</v>
      </c>
      <c r="BB1330" s="49">
        <f t="shared" si="755"/>
        <v>0</v>
      </c>
      <c r="BC1330" s="49">
        <f t="shared" si="756"/>
        <v>0</v>
      </c>
      <c r="BD1330" s="49">
        <f t="shared" si="757"/>
        <v>0</v>
      </c>
      <c r="BE1330" s="49">
        <f t="shared" si="758"/>
        <v>203.92544311572951</v>
      </c>
      <c r="BF1330" s="49">
        <f t="shared" si="759"/>
        <v>182.51833402879834</v>
      </c>
      <c r="BG1330" s="49">
        <f t="shared" si="760"/>
        <v>250.64265557430213</v>
      </c>
      <c r="BH1330" s="72">
        <f t="shared" si="761"/>
        <v>792.12004018258642</v>
      </c>
      <c r="BI1330" s="49">
        <f>VLOOKUP(A1330,'1_12'!A:O,15,0)</f>
        <v>1971.37</v>
      </c>
      <c r="BJ1330" s="73">
        <f t="shared" si="762"/>
        <v>-1179.2499598174136</v>
      </c>
      <c r="BK1330" s="50">
        <f t="shared" si="763"/>
        <v>4.8216848379055597E-3</v>
      </c>
    </row>
    <row r="1331" spans="1:63" x14ac:dyDescent="0.3">
      <c r="A1331" s="77" t="s">
        <v>2054</v>
      </c>
      <c r="B1331" s="77" t="s">
        <v>1041</v>
      </c>
      <c r="C1331" s="77">
        <f>VLOOKUP(B1331,Площадь!A:B,2,0)</f>
        <v>5.0999999999999996</v>
      </c>
      <c r="D1331" s="113"/>
      <c r="E1331">
        <v>31</v>
      </c>
      <c r="F1331">
        <v>28</v>
      </c>
      <c r="G1331">
        <v>15</v>
      </c>
      <c r="Q1331">
        <f t="shared" si="767"/>
        <v>74</v>
      </c>
      <c r="R1331" s="108"/>
      <c r="S1331" s="108"/>
      <c r="T1331" s="50">
        <f t="shared" si="733"/>
        <v>0</v>
      </c>
      <c r="U1331" s="50">
        <f t="shared" si="734"/>
        <v>0</v>
      </c>
      <c r="V1331" s="50">
        <f t="shared" si="735"/>
        <v>0</v>
      </c>
      <c r="W1331" s="50">
        <f t="shared" si="736"/>
        <v>0</v>
      </c>
      <c r="X1331" s="50">
        <f t="shared" si="737"/>
        <v>0</v>
      </c>
      <c r="Y1331" s="50"/>
      <c r="Z1331" s="50"/>
      <c r="AA1331" s="50"/>
      <c r="AB1331" s="50"/>
      <c r="AC1331" s="50"/>
      <c r="AD1331" s="50">
        <f t="shared" si="738"/>
        <v>0</v>
      </c>
      <c r="AE1331" s="50">
        <f t="shared" si="739"/>
        <v>0</v>
      </c>
      <c r="AF1331" s="50">
        <f t="shared" si="740"/>
        <v>0</v>
      </c>
      <c r="AG1331" s="50">
        <f t="shared" si="741"/>
        <v>0</v>
      </c>
      <c r="AI1331" s="50">
        <f t="shared" si="742"/>
        <v>0</v>
      </c>
      <c r="AJ1331" s="50">
        <f t="shared" si="743"/>
        <v>0</v>
      </c>
      <c r="AK1331" s="50">
        <f t="shared" si="744"/>
        <v>0</v>
      </c>
      <c r="AL1331" s="50">
        <f t="shared" si="745"/>
        <v>0</v>
      </c>
      <c r="AR1331" s="50">
        <f t="shared" si="746"/>
        <v>0</v>
      </c>
      <c r="AS1331" s="50">
        <f t="shared" si="747"/>
        <v>0</v>
      </c>
      <c r="AT1331" s="50">
        <f t="shared" si="748"/>
        <v>0</v>
      </c>
      <c r="AV1331" s="49">
        <f t="shared" si="749"/>
        <v>0</v>
      </c>
      <c r="AW1331" s="49">
        <f t="shared" si="750"/>
        <v>0</v>
      </c>
      <c r="AX1331" s="49">
        <f t="shared" si="751"/>
        <v>0</v>
      </c>
      <c r="AY1331" s="49">
        <f t="shared" si="752"/>
        <v>0</v>
      </c>
      <c r="AZ1331" s="49">
        <f t="shared" si="753"/>
        <v>0</v>
      </c>
      <c r="BA1331" s="49">
        <f t="shared" si="754"/>
        <v>0</v>
      </c>
      <c r="BB1331" s="49">
        <f t="shared" si="755"/>
        <v>0</v>
      </c>
      <c r="BC1331" s="49">
        <f t="shared" si="756"/>
        <v>0</v>
      </c>
      <c r="BD1331" s="49">
        <f t="shared" si="757"/>
        <v>0</v>
      </c>
      <c r="BE1331" s="49">
        <f t="shared" si="758"/>
        <v>0</v>
      </c>
      <c r="BF1331" s="49">
        <f t="shared" si="759"/>
        <v>0</v>
      </c>
      <c r="BG1331" s="49">
        <f t="shared" si="760"/>
        <v>0</v>
      </c>
      <c r="BH1331" s="72">
        <f t="shared" si="761"/>
        <v>0</v>
      </c>
      <c r="BI1331" s="49">
        <f>VLOOKUP(A1331,'1_12'!A:O,15,0)</f>
        <v>0</v>
      </c>
      <c r="BJ1331" s="73">
        <f t="shared" si="762"/>
        <v>0</v>
      </c>
      <c r="BK1331" s="50">
        <f t="shared" si="763"/>
        <v>0</v>
      </c>
    </row>
    <row r="1332" spans="1:63" x14ac:dyDescent="0.3">
      <c r="A1332" s="77" t="s">
        <v>2559</v>
      </c>
      <c r="B1332" s="77" t="s">
        <v>1041</v>
      </c>
      <c r="C1332" s="77">
        <f>VLOOKUP(B1332,Площадь!A:B,2,0)</f>
        <v>5.0999999999999996</v>
      </c>
      <c r="D1332" s="113">
        <v>45001</v>
      </c>
      <c r="G1332">
        <f>31-G1331</f>
        <v>16</v>
      </c>
      <c r="H1332">
        <v>30</v>
      </c>
      <c r="I1332">
        <v>31</v>
      </c>
      <c r="J1332">
        <v>30</v>
      </c>
      <c r="K1332">
        <v>31</v>
      </c>
      <c r="L1332">
        <v>31</v>
      </c>
      <c r="M1332">
        <v>30</v>
      </c>
      <c r="N1332">
        <v>31</v>
      </c>
      <c r="O1332">
        <v>30</v>
      </c>
      <c r="P1332">
        <v>31</v>
      </c>
      <c r="Q1332">
        <f t="shared" si="767"/>
        <v>291</v>
      </c>
      <c r="R1332" s="108"/>
      <c r="S1332" s="108"/>
      <c r="T1332" s="50">
        <f t="shared" si="733"/>
        <v>0</v>
      </c>
      <c r="U1332" s="50">
        <f t="shared" si="734"/>
        <v>0</v>
      </c>
      <c r="V1332" s="50">
        <f t="shared" si="735"/>
        <v>0</v>
      </c>
      <c r="W1332" s="50">
        <f t="shared" si="736"/>
        <v>0</v>
      </c>
      <c r="X1332" s="50">
        <f t="shared" si="737"/>
        <v>0</v>
      </c>
      <c r="Y1332" s="50"/>
      <c r="Z1332" s="50"/>
      <c r="AA1332" s="50"/>
      <c r="AB1332" s="50"/>
      <c r="AC1332" s="50"/>
      <c r="AD1332" s="50">
        <f t="shared" si="738"/>
        <v>0</v>
      </c>
      <c r="AE1332" s="50">
        <f t="shared" si="739"/>
        <v>0</v>
      </c>
      <c r="AF1332" s="50">
        <f t="shared" si="740"/>
        <v>0</v>
      </c>
      <c r="AG1332" s="50">
        <f t="shared" si="741"/>
        <v>0</v>
      </c>
      <c r="AI1332" s="50">
        <f t="shared" si="742"/>
        <v>0</v>
      </c>
      <c r="AJ1332" s="50">
        <f t="shared" si="743"/>
        <v>0</v>
      </c>
      <c r="AK1332" s="50">
        <f t="shared" si="744"/>
        <v>0</v>
      </c>
      <c r="AL1332" s="50">
        <f t="shared" si="745"/>
        <v>5.7754402339386827E-2</v>
      </c>
      <c r="AR1332" s="50">
        <f t="shared" si="746"/>
        <v>7.5967993531318265E-2</v>
      </c>
      <c r="AS1332" s="50">
        <f t="shared" si="747"/>
        <v>6.7993240112651926E-2</v>
      </c>
      <c r="AT1332" s="50">
        <f t="shared" si="748"/>
        <v>9.3371476096463263E-2</v>
      </c>
      <c r="AV1332" s="49">
        <f t="shared" si="749"/>
        <v>0</v>
      </c>
      <c r="AW1332" s="49">
        <f t="shared" si="750"/>
        <v>0</v>
      </c>
      <c r="AX1332" s="49">
        <f t="shared" si="751"/>
        <v>0</v>
      </c>
      <c r="AY1332" s="49">
        <f t="shared" si="752"/>
        <v>155.03360746375643</v>
      </c>
      <c r="AZ1332" s="49">
        <f t="shared" si="753"/>
        <v>0</v>
      </c>
      <c r="BA1332" s="49">
        <f t="shared" si="754"/>
        <v>0</v>
      </c>
      <c r="BB1332" s="49">
        <f t="shared" si="755"/>
        <v>0</v>
      </c>
      <c r="BC1332" s="49">
        <f t="shared" si="756"/>
        <v>0</v>
      </c>
      <c r="BD1332" s="49">
        <f t="shared" si="757"/>
        <v>0</v>
      </c>
      <c r="BE1332" s="49">
        <f t="shared" si="758"/>
        <v>203.92544311572951</v>
      </c>
      <c r="BF1332" s="49">
        <f t="shared" si="759"/>
        <v>182.51833402879834</v>
      </c>
      <c r="BG1332" s="49">
        <f t="shared" si="760"/>
        <v>250.64265557430213</v>
      </c>
      <c r="BH1332" s="72">
        <f t="shared" si="761"/>
        <v>792.12004018258642</v>
      </c>
      <c r="BI1332" s="49">
        <f>VLOOKUP(A1332,'1_12'!A:O,15,0)</f>
        <v>1971.36</v>
      </c>
      <c r="BJ1332" s="73">
        <f t="shared" si="762"/>
        <v>-1179.2399598174134</v>
      </c>
      <c r="BK1332" s="50">
        <f t="shared" si="763"/>
        <v>4.8216848379055597E-3</v>
      </c>
    </row>
    <row r="1333" spans="1:63" x14ac:dyDescent="0.3">
      <c r="A1333" s="77" t="s">
        <v>2201</v>
      </c>
      <c r="B1333" s="77" t="s">
        <v>1042</v>
      </c>
      <c r="C1333" s="77">
        <f>VLOOKUP(B1333,Площадь!A:B,2,0)</f>
        <v>5</v>
      </c>
      <c r="D1333" s="113"/>
      <c r="E1333">
        <v>31</v>
      </c>
      <c r="F1333">
        <v>28</v>
      </c>
      <c r="G1333">
        <v>29</v>
      </c>
      <c r="Q1333">
        <f t="shared" si="767"/>
        <v>88</v>
      </c>
      <c r="R1333" s="108"/>
      <c r="S1333" s="108"/>
      <c r="T1333" s="50">
        <f t="shared" si="733"/>
        <v>0</v>
      </c>
      <c r="U1333" s="50">
        <f t="shared" si="734"/>
        <v>0</v>
      </c>
      <c r="V1333" s="50">
        <f t="shared" si="735"/>
        <v>0</v>
      </c>
      <c r="W1333" s="50">
        <f t="shared" si="736"/>
        <v>0</v>
      </c>
      <c r="X1333" s="50">
        <f t="shared" si="737"/>
        <v>0</v>
      </c>
      <c r="Y1333" s="50"/>
      <c r="Z1333" s="50"/>
      <c r="AA1333" s="50"/>
      <c r="AB1333" s="50"/>
      <c r="AC1333" s="50"/>
      <c r="AD1333" s="50">
        <f t="shared" si="738"/>
        <v>0</v>
      </c>
      <c r="AE1333" s="50">
        <f t="shared" si="739"/>
        <v>0</v>
      </c>
      <c r="AF1333" s="50">
        <f t="shared" si="740"/>
        <v>0</v>
      </c>
      <c r="AG1333" s="50">
        <f t="shared" si="741"/>
        <v>0</v>
      </c>
      <c r="AI1333" s="50">
        <f t="shared" si="742"/>
        <v>0</v>
      </c>
      <c r="AJ1333" s="50">
        <f t="shared" si="743"/>
        <v>0</v>
      </c>
      <c r="AK1333" s="50">
        <f t="shared" si="744"/>
        <v>0</v>
      </c>
      <c r="AL1333" s="50">
        <f t="shared" si="745"/>
        <v>0</v>
      </c>
      <c r="AR1333" s="50">
        <f t="shared" si="746"/>
        <v>0</v>
      </c>
      <c r="AS1333" s="50">
        <f t="shared" si="747"/>
        <v>0</v>
      </c>
      <c r="AT1333" s="50">
        <f t="shared" si="748"/>
        <v>0</v>
      </c>
      <c r="AV1333" s="49">
        <f t="shared" si="749"/>
        <v>0</v>
      </c>
      <c r="AW1333" s="49">
        <f t="shared" si="750"/>
        <v>0</v>
      </c>
      <c r="AX1333" s="49">
        <f t="shared" si="751"/>
        <v>0</v>
      </c>
      <c r="AY1333" s="49">
        <f t="shared" si="752"/>
        <v>0</v>
      </c>
      <c r="AZ1333" s="49">
        <f t="shared" si="753"/>
        <v>0</v>
      </c>
      <c r="BA1333" s="49">
        <f t="shared" si="754"/>
        <v>0</v>
      </c>
      <c r="BB1333" s="49">
        <f t="shared" si="755"/>
        <v>0</v>
      </c>
      <c r="BC1333" s="49">
        <f t="shared" si="756"/>
        <v>0</v>
      </c>
      <c r="BD1333" s="49">
        <f t="shared" si="757"/>
        <v>0</v>
      </c>
      <c r="BE1333" s="49">
        <f t="shared" si="758"/>
        <v>0</v>
      </c>
      <c r="BF1333" s="49">
        <f t="shared" si="759"/>
        <v>0</v>
      </c>
      <c r="BG1333" s="49">
        <f t="shared" si="760"/>
        <v>0</v>
      </c>
      <c r="BH1333" s="72">
        <f t="shared" si="761"/>
        <v>0</v>
      </c>
      <c r="BI1333" s="49">
        <f>VLOOKUP(A1333,'1_12'!A:O,15,0)</f>
        <v>0</v>
      </c>
      <c r="BJ1333" s="73">
        <f t="shared" si="762"/>
        <v>0</v>
      </c>
      <c r="BK1333" s="50">
        <f t="shared" si="763"/>
        <v>0</v>
      </c>
    </row>
    <row r="1334" spans="1:63" x14ac:dyDescent="0.3">
      <c r="A1334" s="77" t="s">
        <v>2724</v>
      </c>
      <c r="B1334" s="77" t="s">
        <v>1042</v>
      </c>
      <c r="C1334" s="77">
        <f>VLOOKUP(B1334,Площадь!A:B,2,0)</f>
        <v>5</v>
      </c>
      <c r="D1334" s="113">
        <v>45015</v>
      </c>
      <c r="G1334">
        <f>31-G1333</f>
        <v>2</v>
      </c>
      <c r="H1334">
        <v>30</v>
      </c>
      <c r="I1334">
        <v>31</v>
      </c>
      <c r="J1334">
        <v>30</v>
      </c>
      <c r="K1334">
        <v>31</v>
      </c>
      <c r="L1334">
        <v>31</v>
      </c>
      <c r="M1334">
        <v>30</v>
      </c>
      <c r="N1334">
        <v>31</v>
      </c>
      <c r="O1334">
        <v>30</v>
      </c>
      <c r="P1334">
        <v>31</v>
      </c>
      <c r="Q1334">
        <f t="shared" si="767"/>
        <v>277</v>
      </c>
      <c r="R1334" s="108"/>
      <c r="S1334" s="108"/>
      <c r="T1334" s="50">
        <f t="shared" si="733"/>
        <v>0</v>
      </c>
      <c r="U1334" s="50">
        <f t="shared" si="734"/>
        <v>0</v>
      </c>
      <c r="V1334" s="50">
        <f t="shared" si="735"/>
        <v>0</v>
      </c>
      <c r="W1334" s="50">
        <f t="shared" si="736"/>
        <v>0</v>
      </c>
      <c r="X1334" s="50">
        <f t="shared" si="737"/>
        <v>0</v>
      </c>
      <c r="Y1334" s="50"/>
      <c r="Z1334" s="50"/>
      <c r="AA1334" s="50"/>
      <c r="AB1334" s="50"/>
      <c r="AC1334" s="50"/>
      <c r="AD1334" s="50">
        <f t="shared" si="738"/>
        <v>0</v>
      </c>
      <c r="AE1334" s="50">
        <f t="shared" si="739"/>
        <v>0</v>
      </c>
      <c r="AF1334" s="50">
        <f t="shared" si="740"/>
        <v>0</v>
      </c>
      <c r="AG1334" s="50">
        <f t="shared" si="741"/>
        <v>0</v>
      </c>
      <c r="AI1334" s="50">
        <f t="shared" si="742"/>
        <v>0</v>
      </c>
      <c r="AJ1334" s="50">
        <f t="shared" si="743"/>
        <v>0</v>
      </c>
      <c r="AK1334" s="50">
        <f t="shared" si="744"/>
        <v>0</v>
      </c>
      <c r="AL1334" s="50">
        <f t="shared" si="745"/>
        <v>5.6621963077830226E-2</v>
      </c>
      <c r="AR1334" s="50">
        <f t="shared" si="746"/>
        <v>7.4478425030704176E-2</v>
      </c>
      <c r="AS1334" s="50">
        <f t="shared" si="747"/>
        <v>6.6660039326129336E-2</v>
      </c>
      <c r="AT1334" s="50">
        <f t="shared" si="748"/>
        <v>9.1540662839669884E-2</v>
      </c>
      <c r="AV1334" s="49">
        <f t="shared" si="749"/>
        <v>0</v>
      </c>
      <c r="AW1334" s="49">
        <f t="shared" si="750"/>
        <v>0</v>
      </c>
      <c r="AX1334" s="49">
        <f t="shared" si="751"/>
        <v>0</v>
      </c>
      <c r="AY1334" s="49">
        <f t="shared" si="752"/>
        <v>151.99373280760435</v>
      </c>
      <c r="AZ1334" s="49">
        <f t="shared" si="753"/>
        <v>0</v>
      </c>
      <c r="BA1334" s="49">
        <f t="shared" si="754"/>
        <v>0</v>
      </c>
      <c r="BB1334" s="49">
        <f t="shared" si="755"/>
        <v>0</v>
      </c>
      <c r="BC1334" s="49">
        <f t="shared" si="756"/>
        <v>0</v>
      </c>
      <c r="BD1334" s="49">
        <f t="shared" si="757"/>
        <v>0</v>
      </c>
      <c r="BE1334" s="49">
        <f t="shared" si="758"/>
        <v>199.92690501542108</v>
      </c>
      <c r="BF1334" s="49">
        <f t="shared" si="759"/>
        <v>178.93954316548854</v>
      </c>
      <c r="BG1334" s="49">
        <f t="shared" si="760"/>
        <v>245.72809370029626</v>
      </c>
      <c r="BH1334" s="72">
        <f t="shared" si="761"/>
        <v>776.58827468881032</v>
      </c>
      <c r="BI1334" s="49">
        <f>VLOOKUP(A1334,'1_12'!A:O,15,0)</f>
        <v>1932.75</v>
      </c>
      <c r="BJ1334" s="73">
        <f t="shared" si="762"/>
        <v>-1156.1617253111897</v>
      </c>
      <c r="BK1334" s="50">
        <f t="shared" si="763"/>
        <v>4.8216848379055606E-3</v>
      </c>
    </row>
    <row r="1335" spans="1:63" x14ac:dyDescent="0.3">
      <c r="A1335" s="77" t="s">
        <v>2171</v>
      </c>
      <c r="B1335" s="77" t="s">
        <v>1183</v>
      </c>
      <c r="C1335" s="77">
        <f>VLOOKUP(B1335,Площадь!A:B,2,0)</f>
        <v>4.5</v>
      </c>
      <c r="D1335" s="113"/>
      <c r="E1335">
        <v>31</v>
      </c>
      <c r="F1335">
        <v>28</v>
      </c>
      <c r="G1335">
        <v>14</v>
      </c>
      <c r="Q1335">
        <f t="shared" si="767"/>
        <v>73</v>
      </c>
      <c r="R1335" s="108"/>
      <c r="S1335" s="108"/>
      <c r="T1335" s="50">
        <f t="shared" si="733"/>
        <v>0</v>
      </c>
      <c r="U1335" s="50">
        <f t="shared" si="734"/>
        <v>0</v>
      </c>
      <c r="V1335" s="50">
        <f t="shared" si="735"/>
        <v>0</v>
      </c>
      <c r="W1335" s="50">
        <f t="shared" si="736"/>
        <v>0</v>
      </c>
      <c r="X1335" s="50">
        <f t="shared" si="737"/>
        <v>0</v>
      </c>
      <c r="Y1335" s="50"/>
      <c r="Z1335" s="50"/>
      <c r="AA1335" s="50"/>
      <c r="AB1335" s="50"/>
      <c r="AC1335" s="50"/>
      <c r="AD1335" s="50">
        <f t="shared" si="738"/>
        <v>0</v>
      </c>
      <c r="AE1335" s="50">
        <f t="shared" si="739"/>
        <v>0</v>
      </c>
      <c r="AF1335" s="50">
        <f t="shared" si="740"/>
        <v>0</v>
      </c>
      <c r="AG1335" s="50">
        <f t="shared" si="741"/>
        <v>0</v>
      </c>
      <c r="AI1335" s="50">
        <f t="shared" si="742"/>
        <v>0</v>
      </c>
      <c r="AJ1335" s="50">
        <f t="shared" si="743"/>
        <v>0</v>
      </c>
      <c r="AK1335" s="50">
        <f t="shared" si="744"/>
        <v>0</v>
      </c>
      <c r="AL1335" s="50">
        <f t="shared" si="745"/>
        <v>0</v>
      </c>
      <c r="AR1335" s="50">
        <f t="shared" si="746"/>
        <v>0</v>
      </c>
      <c r="AS1335" s="50">
        <f t="shared" si="747"/>
        <v>0</v>
      </c>
      <c r="AT1335" s="50">
        <f t="shared" si="748"/>
        <v>0</v>
      </c>
      <c r="AV1335" s="49">
        <f t="shared" si="749"/>
        <v>0</v>
      </c>
      <c r="AW1335" s="49">
        <f t="shared" si="750"/>
        <v>0</v>
      </c>
      <c r="AX1335" s="49">
        <f t="shared" si="751"/>
        <v>0</v>
      </c>
      <c r="AY1335" s="49">
        <f t="shared" si="752"/>
        <v>0</v>
      </c>
      <c r="AZ1335" s="49">
        <f t="shared" si="753"/>
        <v>0</v>
      </c>
      <c r="BA1335" s="49">
        <f t="shared" si="754"/>
        <v>0</v>
      </c>
      <c r="BB1335" s="49">
        <f t="shared" si="755"/>
        <v>0</v>
      </c>
      <c r="BC1335" s="49">
        <f t="shared" si="756"/>
        <v>0</v>
      </c>
      <c r="BD1335" s="49">
        <f t="shared" si="757"/>
        <v>0</v>
      </c>
      <c r="BE1335" s="49">
        <f t="shared" si="758"/>
        <v>0</v>
      </c>
      <c r="BF1335" s="49">
        <f t="shared" si="759"/>
        <v>0</v>
      </c>
      <c r="BG1335" s="49">
        <f t="shared" si="760"/>
        <v>0</v>
      </c>
      <c r="BH1335" s="72">
        <f t="shared" si="761"/>
        <v>0</v>
      </c>
      <c r="BI1335" s="49">
        <f>VLOOKUP(A1335,'1_12'!A:O,15,0)</f>
        <v>0</v>
      </c>
      <c r="BJ1335" s="73">
        <f t="shared" si="762"/>
        <v>0</v>
      </c>
      <c r="BK1335" s="50">
        <f t="shared" si="763"/>
        <v>0</v>
      </c>
    </row>
    <row r="1336" spans="1:63" x14ac:dyDescent="0.3">
      <c r="A1336" s="77" t="s">
        <v>2569</v>
      </c>
      <c r="B1336" s="77" t="s">
        <v>1183</v>
      </c>
      <c r="C1336" s="77">
        <f>VLOOKUP(B1336,Площадь!A:B,2,0)</f>
        <v>4.5</v>
      </c>
      <c r="D1336" s="113">
        <v>45000</v>
      </c>
      <c r="G1336">
        <f>31-G1335</f>
        <v>17</v>
      </c>
      <c r="H1336">
        <v>30</v>
      </c>
      <c r="I1336">
        <v>31</v>
      </c>
      <c r="J1336">
        <v>30</v>
      </c>
      <c r="K1336">
        <v>31</v>
      </c>
      <c r="L1336">
        <v>31</v>
      </c>
      <c r="M1336">
        <v>30</v>
      </c>
      <c r="N1336">
        <v>31</v>
      </c>
      <c r="O1336">
        <v>30</v>
      </c>
      <c r="P1336">
        <v>31</v>
      </c>
      <c r="Q1336">
        <f t="shared" si="767"/>
        <v>292</v>
      </c>
      <c r="R1336" s="108"/>
      <c r="S1336" s="108"/>
      <c r="T1336" s="50">
        <f t="shared" si="733"/>
        <v>0</v>
      </c>
      <c r="U1336" s="50">
        <f t="shared" si="734"/>
        <v>0</v>
      </c>
      <c r="V1336" s="50">
        <f t="shared" si="735"/>
        <v>0</v>
      </c>
      <c r="W1336" s="50">
        <f t="shared" si="736"/>
        <v>0</v>
      </c>
      <c r="X1336" s="50">
        <f t="shared" si="737"/>
        <v>0</v>
      </c>
      <c r="Y1336" s="50"/>
      <c r="Z1336" s="50"/>
      <c r="AA1336" s="50"/>
      <c r="AB1336" s="50"/>
      <c r="AC1336" s="50"/>
      <c r="AD1336" s="50">
        <f t="shared" si="738"/>
        <v>0</v>
      </c>
      <c r="AE1336" s="50">
        <f t="shared" si="739"/>
        <v>0</v>
      </c>
      <c r="AF1336" s="50">
        <f t="shared" si="740"/>
        <v>0</v>
      </c>
      <c r="AG1336" s="50">
        <f t="shared" si="741"/>
        <v>0</v>
      </c>
      <c r="AI1336" s="50">
        <f t="shared" si="742"/>
        <v>0</v>
      </c>
      <c r="AJ1336" s="50">
        <f t="shared" si="743"/>
        <v>0</v>
      </c>
      <c r="AK1336" s="50">
        <f t="shared" si="744"/>
        <v>0</v>
      </c>
      <c r="AL1336" s="50">
        <f t="shared" si="745"/>
        <v>5.0959766770047203E-2</v>
      </c>
      <c r="AR1336" s="50">
        <f t="shared" si="746"/>
        <v>6.7030582527633761E-2</v>
      </c>
      <c r="AS1336" s="50">
        <f t="shared" si="747"/>
        <v>5.9994035393516408E-2</v>
      </c>
      <c r="AT1336" s="50">
        <f t="shared" si="748"/>
        <v>8.2386596555702893E-2</v>
      </c>
      <c r="AV1336" s="49">
        <f t="shared" si="749"/>
        <v>0</v>
      </c>
      <c r="AW1336" s="49">
        <f t="shared" si="750"/>
        <v>0</v>
      </c>
      <c r="AX1336" s="49">
        <f t="shared" si="751"/>
        <v>0</v>
      </c>
      <c r="AY1336" s="49">
        <f t="shared" si="752"/>
        <v>136.79435952684392</v>
      </c>
      <c r="AZ1336" s="49">
        <f t="shared" si="753"/>
        <v>0</v>
      </c>
      <c r="BA1336" s="49">
        <f t="shared" si="754"/>
        <v>0</v>
      </c>
      <c r="BB1336" s="49">
        <f t="shared" si="755"/>
        <v>0</v>
      </c>
      <c r="BC1336" s="49">
        <f t="shared" si="756"/>
        <v>0</v>
      </c>
      <c r="BD1336" s="49">
        <f t="shared" si="757"/>
        <v>0</v>
      </c>
      <c r="BE1336" s="49">
        <f t="shared" si="758"/>
        <v>179.93421451387897</v>
      </c>
      <c r="BF1336" s="49">
        <f t="shared" si="759"/>
        <v>161.0455888489397</v>
      </c>
      <c r="BG1336" s="49">
        <f t="shared" si="760"/>
        <v>221.15528433026662</v>
      </c>
      <c r="BH1336" s="72">
        <f t="shared" si="761"/>
        <v>698.92944721992922</v>
      </c>
      <c r="BI1336" s="49">
        <f>VLOOKUP(A1336,'1_12'!A:O,15,0)</f>
        <v>1739.43</v>
      </c>
      <c r="BJ1336" s="73">
        <f t="shared" si="762"/>
        <v>-1040.5005527800708</v>
      </c>
      <c r="BK1336" s="50">
        <f t="shared" si="763"/>
        <v>4.8216848379055606E-3</v>
      </c>
    </row>
    <row r="1337" spans="1:63" x14ac:dyDescent="0.3">
      <c r="A1337" s="77" t="s">
        <v>1986</v>
      </c>
      <c r="B1337" s="77" t="s">
        <v>786</v>
      </c>
      <c r="C1337" s="77">
        <f>VLOOKUP(B1337,Площадь!A:B,2,0)</f>
        <v>5.0999999999999996</v>
      </c>
      <c r="D1337" s="113"/>
      <c r="E1337">
        <v>31</v>
      </c>
      <c r="F1337">
        <v>28</v>
      </c>
      <c r="G1337">
        <v>24</v>
      </c>
      <c r="Q1337">
        <f t="shared" si="767"/>
        <v>83</v>
      </c>
      <c r="R1337" s="108"/>
      <c r="S1337" s="108"/>
      <c r="T1337" s="50">
        <f t="shared" si="733"/>
        <v>0</v>
      </c>
      <c r="U1337" s="50">
        <f t="shared" si="734"/>
        <v>0</v>
      </c>
      <c r="V1337" s="50">
        <f t="shared" si="735"/>
        <v>0</v>
      </c>
      <c r="W1337" s="50">
        <f t="shared" si="736"/>
        <v>0</v>
      </c>
      <c r="X1337" s="50">
        <f t="shared" si="737"/>
        <v>0</v>
      </c>
      <c r="Y1337" s="50"/>
      <c r="Z1337" s="50"/>
      <c r="AA1337" s="50"/>
      <c r="AB1337" s="50"/>
      <c r="AC1337" s="50"/>
      <c r="AD1337" s="50">
        <f t="shared" si="738"/>
        <v>0</v>
      </c>
      <c r="AE1337" s="50">
        <f t="shared" si="739"/>
        <v>0</v>
      </c>
      <c r="AF1337" s="50">
        <f t="shared" si="740"/>
        <v>0</v>
      </c>
      <c r="AG1337" s="50">
        <f t="shared" si="741"/>
        <v>0</v>
      </c>
      <c r="AI1337" s="50">
        <f t="shared" si="742"/>
        <v>0</v>
      </c>
      <c r="AJ1337" s="50">
        <f t="shared" si="743"/>
        <v>0</v>
      </c>
      <c r="AK1337" s="50">
        <f t="shared" si="744"/>
        <v>0</v>
      </c>
      <c r="AL1337" s="50">
        <f t="shared" si="745"/>
        <v>0</v>
      </c>
      <c r="AR1337" s="50">
        <f t="shared" si="746"/>
        <v>0</v>
      </c>
      <c r="AS1337" s="50">
        <f t="shared" si="747"/>
        <v>0</v>
      </c>
      <c r="AT1337" s="50">
        <f t="shared" si="748"/>
        <v>0</v>
      </c>
      <c r="AV1337" s="49">
        <f t="shared" si="749"/>
        <v>0</v>
      </c>
      <c r="AW1337" s="49">
        <f t="shared" si="750"/>
        <v>0</v>
      </c>
      <c r="AX1337" s="49">
        <f t="shared" si="751"/>
        <v>0</v>
      </c>
      <c r="AY1337" s="49">
        <f t="shared" si="752"/>
        <v>0</v>
      </c>
      <c r="AZ1337" s="49">
        <f t="shared" si="753"/>
        <v>0</v>
      </c>
      <c r="BA1337" s="49">
        <f t="shared" si="754"/>
        <v>0</v>
      </c>
      <c r="BB1337" s="49">
        <f t="shared" si="755"/>
        <v>0</v>
      </c>
      <c r="BC1337" s="49">
        <f t="shared" si="756"/>
        <v>0</v>
      </c>
      <c r="BD1337" s="49">
        <f t="shared" si="757"/>
        <v>0</v>
      </c>
      <c r="BE1337" s="49">
        <f t="shared" si="758"/>
        <v>0</v>
      </c>
      <c r="BF1337" s="49">
        <f t="shared" si="759"/>
        <v>0</v>
      </c>
      <c r="BG1337" s="49">
        <f t="shared" si="760"/>
        <v>0</v>
      </c>
      <c r="BH1337" s="72">
        <f t="shared" si="761"/>
        <v>0</v>
      </c>
      <c r="BI1337" s="49">
        <f>VLOOKUP(A1337,'1_12'!A:O,15,0)</f>
        <v>0</v>
      </c>
      <c r="BJ1337" s="73">
        <f t="shared" si="762"/>
        <v>0</v>
      </c>
      <c r="BK1337" s="50">
        <f t="shared" si="763"/>
        <v>0</v>
      </c>
    </row>
    <row r="1338" spans="1:63" x14ac:dyDescent="0.3">
      <c r="A1338" s="77" t="s">
        <v>2713</v>
      </c>
      <c r="B1338" s="77" t="s">
        <v>786</v>
      </c>
      <c r="C1338" s="77">
        <f>VLOOKUP(B1338,Площадь!A:B,2,0)</f>
        <v>5.0999999999999996</v>
      </c>
      <c r="D1338" s="113">
        <v>45010</v>
      </c>
      <c r="G1338">
        <f>31-G1337</f>
        <v>7</v>
      </c>
      <c r="H1338">
        <v>30</v>
      </c>
      <c r="I1338">
        <v>31</v>
      </c>
      <c r="J1338">
        <v>30</v>
      </c>
      <c r="K1338">
        <v>31</v>
      </c>
      <c r="L1338">
        <v>31</v>
      </c>
      <c r="M1338">
        <v>30</v>
      </c>
      <c r="N1338">
        <v>31</v>
      </c>
      <c r="O1338">
        <v>30</v>
      </c>
      <c r="P1338">
        <v>31</v>
      </c>
      <c r="Q1338">
        <f t="shared" si="767"/>
        <v>282</v>
      </c>
      <c r="R1338" s="108"/>
      <c r="S1338" s="108"/>
      <c r="T1338" s="50">
        <f t="shared" si="733"/>
        <v>0</v>
      </c>
      <c r="U1338" s="50">
        <f t="shared" si="734"/>
        <v>0</v>
      </c>
      <c r="V1338" s="50">
        <f t="shared" si="735"/>
        <v>0</v>
      </c>
      <c r="W1338" s="50">
        <f t="shared" si="736"/>
        <v>0</v>
      </c>
      <c r="X1338" s="50">
        <f t="shared" si="737"/>
        <v>0</v>
      </c>
      <c r="Y1338" s="50"/>
      <c r="Z1338" s="50"/>
      <c r="AA1338" s="50"/>
      <c r="AB1338" s="50"/>
      <c r="AC1338" s="50"/>
      <c r="AD1338" s="50">
        <f t="shared" si="738"/>
        <v>0</v>
      </c>
      <c r="AE1338" s="50">
        <f t="shared" si="739"/>
        <v>0</v>
      </c>
      <c r="AF1338" s="50">
        <f t="shared" si="740"/>
        <v>0</v>
      </c>
      <c r="AG1338" s="50">
        <f t="shared" si="741"/>
        <v>0</v>
      </c>
      <c r="AI1338" s="50">
        <f t="shared" si="742"/>
        <v>0</v>
      </c>
      <c r="AJ1338" s="50">
        <f t="shared" si="743"/>
        <v>0</v>
      </c>
      <c r="AK1338" s="50">
        <f t="shared" si="744"/>
        <v>0</v>
      </c>
      <c r="AL1338" s="50">
        <f t="shared" si="745"/>
        <v>5.7754402339386827E-2</v>
      </c>
      <c r="AR1338" s="50">
        <f t="shared" si="746"/>
        <v>7.5967993531318265E-2</v>
      </c>
      <c r="AS1338" s="50">
        <f t="shared" si="747"/>
        <v>6.7993240112651926E-2</v>
      </c>
      <c r="AT1338" s="50">
        <f t="shared" si="748"/>
        <v>9.3371476096463263E-2</v>
      </c>
      <c r="AV1338" s="49">
        <f t="shared" si="749"/>
        <v>0</v>
      </c>
      <c r="AW1338" s="49">
        <f t="shared" si="750"/>
        <v>0</v>
      </c>
      <c r="AX1338" s="49">
        <f t="shared" si="751"/>
        <v>0</v>
      </c>
      <c r="AY1338" s="49">
        <f t="shared" si="752"/>
        <v>155.03360746375643</v>
      </c>
      <c r="AZ1338" s="49">
        <f t="shared" si="753"/>
        <v>0</v>
      </c>
      <c r="BA1338" s="49">
        <f t="shared" si="754"/>
        <v>0</v>
      </c>
      <c r="BB1338" s="49">
        <f t="shared" si="755"/>
        <v>0</v>
      </c>
      <c r="BC1338" s="49">
        <f t="shared" si="756"/>
        <v>0</v>
      </c>
      <c r="BD1338" s="49">
        <f t="shared" si="757"/>
        <v>0</v>
      </c>
      <c r="BE1338" s="49">
        <f t="shared" si="758"/>
        <v>203.92544311572951</v>
      </c>
      <c r="BF1338" s="49">
        <f t="shared" si="759"/>
        <v>182.51833402879834</v>
      </c>
      <c r="BG1338" s="49">
        <f t="shared" si="760"/>
        <v>250.64265557430213</v>
      </c>
      <c r="BH1338" s="72">
        <f t="shared" si="761"/>
        <v>792.12004018258642</v>
      </c>
      <c r="BI1338" s="49">
        <f>VLOOKUP(A1338,'1_12'!A:O,15,0)</f>
        <v>1971.37</v>
      </c>
      <c r="BJ1338" s="73">
        <f t="shared" si="762"/>
        <v>-1179.2499598174136</v>
      </c>
      <c r="BK1338" s="50">
        <f t="shared" si="763"/>
        <v>4.8216848379055597E-3</v>
      </c>
    </row>
    <row r="1339" spans="1:63" x14ac:dyDescent="0.3">
      <c r="A1339" s="77" t="s">
        <v>1987</v>
      </c>
      <c r="B1339" s="77" t="s">
        <v>1136</v>
      </c>
      <c r="C1339" s="77">
        <f>VLOOKUP(B1339,Площадь!A:B,2,0)</f>
        <v>4.7</v>
      </c>
      <c r="D1339" s="113"/>
      <c r="E1339">
        <v>31</v>
      </c>
      <c r="F1339">
        <v>28</v>
      </c>
      <c r="G1339">
        <v>31</v>
      </c>
      <c r="H1339">
        <v>6</v>
      </c>
      <c r="Q1339">
        <f t="shared" si="767"/>
        <v>96</v>
      </c>
      <c r="R1339" s="108"/>
      <c r="S1339" s="108"/>
      <c r="T1339" s="50">
        <f t="shared" si="733"/>
        <v>0</v>
      </c>
      <c r="U1339" s="50">
        <f t="shared" si="734"/>
        <v>0</v>
      </c>
      <c r="V1339" s="50">
        <f t="shared" si="735"/>
        <v>0</v>
      </c>
      <c r="W1339" s="50">
        <f t="shared" si="736"/>
        <v>0</v>
      </c>
      <c r="X1339" s="50">
        <f t="shared" si="737"/>
        <v>0</v>
      </c>
      <c r="Y1339" s="50"/>
      <c r="Z1339" s="50"/>
      <c r="AA1339" s="50"/>
      <c r="AB1339" s="50"/>
      <c r="AC1339" s="50"/>
      <c r="AD1339" s="50">
        <f t="shared" si="738"/>
        <v>0</v>
      </c>
      <c r="AE1339" s="50">
        <f t="shared" si="739"/>
        <v>0</v>
      </c>
      <c r="AF1339" s="50">
        <f t="shared" si="740"/>
        <v>0</v>
      </c>
      <c r="AG1339" s="50">
        <f t="shared" si="741"/>
        <v>0</v>
      </c>
      <c r="AI1339" s="50">
        <f t="shared" si="742"/>
        <v>0</v>
      </c>
      <c r="AJ1339" s="50">
        <f t="shared" si="743"/>
        <v>0</v>
      </c>
      <c r="AK1339" s="50">
        <f t="shared" si="744"/>
        <v>0</v>
      </c>
      <c r="AL1339" s="50">
        <f t="shared" si="745"/>
        <v>1.0644929058632083E-2</v>
      </c>
      <c r="AR1339" s="50">
        <f t="shared" si="746"/>
        <v>0</v>
      </c>
      <c r="AS1339" s="50">
        <f t="shared" si="747"/>
        <v>0</v>
      </c>
      <c r="AT1339" s="50">
        <f t="shared" si="748"/>
        <v>0</v>
      </c>
      <c r="AV1339" s="49">
        <f t="shared" si="749"/>
        <v>0</v>
      </c>
      <c r="AW1339" s="49">
        <f t="shared" si="750"/>
        <v>0</v>
      </c>
      <c r="AX1339" s="49">
        <f t="shared" si="751"/>
        <v>0</v>
      </c>
      <c r="AY1339" s="49">
        <f t="shared" si="752"/>
        <v>28.574821767829619</v>
      </c>
      <c r="AZ1339" s="49">
        <f t="shared" si="753"/>
        <v>0</v>
      </c>
      <c r="BA1339" s="49">
        <f t="shared" si="754"/>
        <v>0</v>
      </c>
      <c r="BB1339" s="49">
        <f t="shared" si="755"/>
        <v>0</v>
      </c>
      <c r="BC1339" s="49">
        <f t="shared" si="756"/>
        <v>0</v>
      </c>
      <c r="BD1339" s="49">
        <f t="shared" si="757"/>
        <v>0</v>
      </c>
      <c r="BE1339" s="49">
        <f t="shared" si="758"/>
        <v>0</v>
      </c>
      <c r="BF1339" s="49">
        <f t="shared" si="759"/>
        <v>0</v>
      </c>
      <c r="BG1339" s="49">
        <f t="shared" si="760"/>
        <v>0</v>
      </c>
      <c r="BH1339" s="72">
        <f t="shared" si="761"/>
        <v>28.574821767829619</v>
      </c>
      <c r="BI1339" s="49">
        <f>VLOOKUP(A1339,'1_12'!A:O,15,0)</f>
        <v>40.270000000000003</v>
      </c>
      <c r="BJ1339" s="73">
        <f t="shared" si="762"/>
        <v>-11.695178232170385</v>
      </c>
      <c r="BK1339" s="50">
        <f t="shared" si="763"/>
        <v>1.8873987692610074E-4</v>
      </c>
    </row>
    <row r="1340" spans="1:63" x14ac:dyDescent="0.3">
      <c r="A1340" s="77" t="s">
        <v>2712</v>
      </c>
      <c r="B1340" s="77" t="s">
        <v>1136</v>
      </c>
      <c r="C1340" s="77">
        <f>VLOOKUP(B1340,Площадь!A:B,2,0)</f>
        <v>4.7</v>
      </c>
      <c r="D1340" s="113">
        <v>45023</v>
      </c>
      <c r="H1340">
        <f>30-H1339</f>
        <v>24</v>
      </c>
      <c r="I1340">
        <v>31</v>
      </c>
      <c r="J1340">
        <v>30</v>
      </c>
      <c r="K1340">
        <v>31</v>
      </c>
      <c r="L1340">
        <v>31</v>
      </c>
      <c r="M1340">
        <v>30</v>
      </c>
      <c r="N1340">
        <v>31</v>
      </c>
      <c r="O1340">
        <v>30</v>
      </c>
      <c r="P1340">
        <v>31</v>
      </c>
      <c r="Q1340">
        <f t="shared" si="767"/>
        <v>269</v>
      </c>
      <c r="R1340" s="108"/>
      <c r="S1340" s="108"/>
      <c r="T1340" s="50">
        <f t="shared" si="733"/>
        <v>0</v>
      </c>
      <c r="U1340" s="50">
        <f t="shared" si="734"/>
        <v>0</v>
      </c>
      <c r="V1340" s="50">
        <f t="shared" si="735"/>
        <v>0</v>
      </c>
      <c r="W1340" s="50">
        <f t="shared" si="736"/>
        <v>0</v>
      </c>
      <c r="X1340" s="50">
        <f t="shared" si="737"/>
        <v>0</v>
      </c>
      <c r="Y1340" s="50"/>
      <c r="Z1340" s="50"/>
      <c r="AA1340" s="50"/>
      <c r="AB1340" s="50"/>
      <c r="AC1340" s="50"/>
      <c r="AD1340" s="50">
        <f t="shared" si="738"/>
        <v>0</v>
      </c>
      <c r="AE1340" s="50">
        <f t="shared" si="739"/>
        <v>0</v>
      </c>
      <c r="AF1340" s="50">
        <f t="shared" si="740"/>
        <v>0</v>
      </c>
      <c r="AG1340" s="50">
        <f t="shared" si="741"/>
        <v>0</v>
      </c>
      <c r="AI1340" s="50">
        <f t="shared" si="742"/>
        <v>0</v>
      </c>
      <c r="AJ1340" s="50">
        <f t="shared" si="743"/>
        <v>0</v>
      </c>
      <c r="AK1340" s="50">
        <f t="shared" si="744"/>
        <v>0</v>
      </c>
      <c r="AL1340" s="50">
        <f t="shared" si="745"/>
        <v>4.2579716234528331E-2</v>
      </c>
      <c r="AR1340" s="50">
        <f t="shared" si="746"/>
        <v>7.0009719528861938E-2</v>
      </c>
      <c r="AS1340" s="50">
        <f t="shared" si="747"/>
        <v>6.2660436966561581E-2</v>
      </c>
      <c r="AT1340" s="50">
        <f t="shared" si="748"/>
        <v>8.6048223069289692E-2</v>
      </c>
      <c r="AV1340" s="49">
        <f t="shared" si="749"/>
        <v>0</v>
      </c>
      <c r="AW1340" s="49">
        <f t="shared" si="750"/>
        <v>0</v>
      </c>
      <c r="AX1340" s="49">
        <f t="shared" si="751"/>
        <v>0</v>
      </c>
      <c r="AY1340" s="49">
        <f t="shared" si="752"/>
        <v>114.29928707131847</v>
      </c>
      <c r="AZ1340" s="49">
        <f t="shared" si="753"/>
        <v>0</v>
      </c>
      <c r="BA1340" s="49">
        <f t="shared" si="754"/>
        <v>0</v>
      </c>
      <c r="BB1340" s="49">
        <f t="shared" si="755"/>
        <v>0</v>
      </c>
      <c r="BC1340" s="49">
        <f t="shared" si="756"/>
        <v>0</v>
      </c>
      <c r="BD1340" s="49">
        <f t="shared" si="757"/>
        <v>0</v>
      </c>
      <c r="BE1340" s="49">
        <f t="shared" si="758"/>
        <v>187.93129071449584</v>
      </c>
      <c r="BF1340" s="49">
        <f t="shared" si="759"/>
        <v>168.20317057555926</v>
      </c>
      <c r="BG1340" s="49">
        <f t="shared" si="760"/>
        <v>230.98440807827848</v>
      </c>
      <c r="BH1340" s="72">
        <f t="shared" si="761"/>
        <v>701.41815643965197</v>
      </c>
      <c r="BI1340" s="49">
        <f>VLOOKUP(A1340,'1_12'!A:O,15,0)</f>
        <v>1776.4800000000005</v>
      </c>
      <c r="BJ1340" s="73">
        <f t="shared" si="762"/>
        <v>-1075.0618435603485</v>
      </c>
      <c r="BK1340" s="50">
        <f t="shared" si="763"/>
        <v>4.6329449609794609E-3</v>
      </c>
    </row>
    <row r="1341" spans="1:63" x14ac:dyDescent="0.3">
      <c r="A1341" s="77" t="s">
        <v>2002</v>
      </c>
      <c r="B1341" s="77" t="s">
        <v>1052</v>
      </c>
      <c r="C1341" s="77">
        <f>VLOOKUP(B1341,Площадь!A:B,2,0)</f>
        <v>5.2</v>
      </c>
      <c r="D1341" s="113"/>
      <c r="E1341">
        <v>31</v>
      </c>
      <c r="F1341">
        <v>28</v>
      </c>
      <c r="G1341">
        <v>16</v>
      </c>
      <c r="Q1341">
        <f t="shared" si="767"/>
        <v>75</v>
      </c>
      <c r="R1341" s="108"/>
      <c r="S1341" s="108"/>
      <c r="T1341" s="50">
        <f t="shared" si="733"/>
        <v>0</v>
      </c>
      <c r="U1341" s="50">
        <f t="shared" si="734"/>
        <v>0</v>
      </c>
      <c r="V1341" s="50">
        <f t="shared" si="735"/>
        <v>0</v>
      </c>
      <c r="W1341" s="50">
        <f t="shared" si="736"/>
        <v>0</v>
      </c>
      <c r="X1341" s="50">
        <f t="shared" si="737"/>
        <v>0</v>
      </c>
      <c r="Y1341" s="50"/>
      <c r="Z1341" s="50"/>
      <c r="AA1341" s="50"/>
      <c r="AB1341" s="50"/>
      <c r="AC1341" s="50"/>
      <c r="AD1341" s="50">
        <f t="shared" si="738"/>
        <v>0</v>
      </c>
      <c r="AE1341" s="50">
        <f t="shared" si="739"/>
        <v>0</v>
      </c>
      <c r="AF1341" s="50">
        <f t="shared" si="740"/>
        <v>0</v>
      </c>
      <c r="AG1341" s="50">
        <f t="shared" si="741"/>
        <v>0</v>
      </c>
      <c r="AI1341" s="50">
        <f t="shared" si="742"/>
        <v>0</v>
      </c>
      <c r="AJ1341" s="50">
        <f t="shared" si="743"/>
        <v>0</v>
      </c>
      <c r="AK1341" s="50">
        <f t="shared" si="744"/>
        <v>0</v>
      </c>
      <c r="AL1341" s="50">
        <f t="shared" si="745"/>
        <v>0</v>
      </c>
      <c r="AR1341" s="50">
        <f t="shared" si="746"/>
        <v>0</v>
      </c>
      <c r="AS1341" s="50">
        <f t="shared" si="747"/>
        <v>0</v>
      </c>
      <c r="AT1341" s="50">
        <f t="shared" si="748"/>
        <v>0</v>
      </c>
      <c r="AV1341" s="49">
        <f t="shared" si="749"/>
        <v>0</v>
      </c>
      <c r="AW1341" s="49">
        <f t="shared" si="750"/>
        <v>0</v>
      </c>
      <c r="AX1341" s="49">
        <f t="shared" si="751"/>
        <v>0</v>
      </c>
      <c r="AY1341" s="49">
        <f t="shared" si="752"/>
        <v>0</v>
      </c>
      <c r="AZ1341" s="49">
        <f t="shared" si="753"/>
        <v>0</v>
      </c>
      <c r="BA1341" s="49">
        <f t="shared" si="754"/>
        <v>0</v>
      </c>
      <c r="BB1341" s="49">
        <f t="shared" si="755"/>
        <v>0</v>
      </c>
      <c r="BC1341" s="49">
        <f t="shared" si="756"/>
        <v>0</v>
      </c>
      <c r="BD1341" s="49">
        <f t="shared" si="757"/>
        <v>0</v>
      </c>
      <c r="BE1341" s="49">
        <f t="shared" si="758"/>
        <v>0</v>
      </c>
      <c r="BF1341" s="49">
        <f t="shared" si="759"/>
        <v>0</v>
      </c>
      <c r="BG1341" s="49">
        <f t="shared" si="760"/>
        <v>0</v>
      </c>
      <c r="BH1341" s="72">
        <f t="shared" si="761"/>
        <v>0</v>
      </c>
      <c r="BI1341" s="49">
        <f>VLOOKUP(A1341,'1_12'!A:O,15,0)</f>
        <v>0</v>
      </c>
      <c r="BJ1341" s="73">
        <f t="shared" si="762"/>
        <v>0</v>
      </c>
      <c r="BK1341" s="50">
        <f t="shared" si="763"/>
        <v>0</v>
      </c>
    </row>
    <row r="1342" spans="1:63" x14ac:dyDescent="0.3">
      <c r="A1342" s="77" t="s">
        <v>2550</v>
      </c>
      <c r="B1342" s="77" t="s">
        <v>1052</v>
      </c>
      <c r="C1342" s="77">
        <f>VLOOKUP(B1342,Площадь!A:B,2,0)</f>
        <v>5.2</v>
      </c>
      <c r="D1342" s="113">
        <v>45002</v>
      </c>
      <c r="G1342">
        <f>31-G1341</f>
        <v>15</v>
      </c>
      <c r="H1342">
        <v>30</v>
      </c>
      <c r="I1342">
        <v>31</v>
      </c>
      <c r="J1342">
        <v>30</v>
      </c>
      <c r="K1342">
        <v>31</v>
      </c>
      <c r="L1342">
        <v>31</v>
      </c>
      <c r="M1342">
        <v>30</v>
      </c>
      <c r="N1342">
        <v>31</v>
      </c>
      <c r="O1342">
        <v>30</v>
      </c>
      <c r="P1342">
        <v>31</v>
      </c>
      <c r="Q1342">
        <f t="shared" si="767"/>
        <v>290</v>
      </c>
      <c r="R1342" s="108"/>
      <c r="S1342" s="108"/>
      <c r="T1342" s="50">
        <f t="shared" si="733"/>
        <v>0</v>
      </c>
      <c r="U1342" s="50">
        <f t="shared" si="734"/>
        <v>0</v>
      </c>
      <c r="V1342" s="50">
        <f t="shared" si="735"/>
        <v>0</v>
      </c>
      <c r="W1342" s="50">
        <f t="shared" si="736"/>
        <v>0</v>
      </c>
      <c r="X1342" s="50">
        <f t="shared" si="737"/>
        <v>0</v>
      </c>
      <c r="Y1342" s="50"/>
      <c r="Z1342" s="50"/>
      <c r="AA1342" s="50"/>
      <c r="AB1342" s="50"/>
      <c r="AC1342" s="50"/>
      <c r="AD1342" s="50">
        <f t="shared" si="738"/>
        <v>0</v>
      </c>
      <c r="AE1342" s="50">
        <f t="shared" si="739"/>
        <v>0</v>
      </c>
      <c r="AF1342" s="50">
        <f t="shared" si="740"/>
        <v>0</v>
      </c>
      <c r="AG1342" s="50">
        <f t="shared" si="741"/>
        <v>0</v>
      </c>
      <c r="AI1342" s="50">
        <f t="shared" si="742"/>
        <v>0</v>
      </c>
      <c r="AJ1342" s="50">
        <f t="shared" si="743"/>
        <v>0</v>
      </c>
      <c r="AK1342" s="50">
        <f t="shared" si="744"/>
        <v>0</v>
      </c>
      <c r="AL1342" s="50">
        <f t="shared" si="745"/>
        <v>5.8886841600943436E-2</v>
      </c>
      <c r="AR1342" s="50">
        <f t="shared" si="746"/>
        <v>7.7457562031932353E-2</v>
      </c>
      <c r="AS1342" s="50">
        <f t="shared" si="747"/>
        <v>6.9326440899174516E-2</v>
      </c>
      <c r="AT1342" s="50">
        <f t="shared" si="748"/>
        <v>9.5202289353256669E-2</v>
      </c>
      <c r="AV1342" s="49">
        <f t="shared" si="749"/>
        <v>0</v>
      </c>
      <c r="AW1342" s="49">
        <f t="shared" si="750"/>
        <v>0</v>
      </c>
      <c r="AX1342" s="49">
        <f t="shared" si="751"/>
        <v>0</v>
      </c>
      <c r="AY1342" s="49">
        <f t="shared" si="752"/>
        <v>158.07348211990853</v>
      </c>
      <c r="AZ1342" s="49">
        <f t="shared" si="753"/>
        <v>0</v>
      </c>
      <c r="BA1342" s="49">
        <f t="shared" si="754"/>
        <v>0</v>
      </c>
      <c r="BB1342" s="49">
        <f t="shared" si="755"/>
        <v>0</v>
      </c>
      <c r="BC1342" s="49">
        <f t="shared" si="756"/>
        <v>0</v>
      </c>
      <c r="BD1342" s="49">
        <f t="shared" si="757"/>
        <v>0</v>
      </c>
      <c r="BE1342" s="49">
        <f t="shared" si="758"/>
        <v>207.92398121603793</v>
      </c>
      <c r="BF1342" s="49">
        <f t="shared" si="759"/>
        <v>186.0971248921081</v>
      </c>
      <c r="BG1342" s="49">
        <f t="shared" si="760"/>
        <v>255.55721744830808</v>
      </c>
      <c r="BH1342" s="72">
        <f t="shared" si="761"/>
        <v>807.65180567636264</v>
      </c>
      <c r="BI1342" s="49">
        <f>VLOOKUP(A1342,'1_12'!A:O,15,0)</f>
        <v>2010.0599999999997</v>
      </c>
      <c r="BJ1342" s="73">
        <f t="shared" si="762"/>
        <v>-1202.408194323637</v>
      </c>
      <c r="BK1342" s="50">
        <f t="shared" si="763"/>
        <v>4.8216848379055615E-3</v>
      </c>
    </row>
    <row r="1343" spans="1:63" x14ac:dyDescent="0.3">
      <c r="A1343" s="77" t="s">
        <v>2104</v>
      </c>
      <c r="B1343" s="77" t="s">
        <v>673</v>
      </c>
      <c r="C1343" s="77">
        <f>VLOOKUP(B1343,Площадь!A:B,2,0)</f>
        <v>5.2</v>
      </c>
      <c r="D1343" s="113"/>
      <c r="E1343">
        <v>31</v>
      </c>
      <c r="F1343">
        <v>28</v>
      </c>
      <c r="G1343">
        <v>31</v>
      </c>
      <c r="H1343">
        <v>30</v>
      </c>
      <c r="I1343">
        <v>31</v>
      </c>
      <c r="J1343">
        <v>30</v>
      </c>
      <c r="K1343">
        <v>31</v>
      </c>
      <c r="L1343">
        <v>31</v>
      </c>
      <c r="M1343">
        <v>30</v>
      </c>
      <c r="N1343">
        <v>31</v>
      </c>
      <c r="O1343">
        <v>30</v>
      </c>
      <c r="P1343">
        <v>31</v>
      </c>
      <c r="Q1343">
        <f t="shared" ref="Q1343:Q1346" si="768">SUM(E1343:P1343)</f>
        <v>365</v>
      </c>
      <c r="R1343" s="108"/>
      <c r="S1343" s="108"/>
      <c r="T1343" s="50">
        <f t="shared" ref="T1343:T1406" si="769">R1343*$T$1/31*E1343</f>
        <v>0</v>
      </c>
      <c r="U1343" s="50">
        <f t="shared" ref="U1343:U1406" si="770">R1343*$U$1/28*F1343</f>
        <v>0</v>
      </c>
      <c r="V1343" s="50">
        <f t="shared" ref="V1343:V1406" si="771">R1343*$V$1/31*G1343</f>
        <v>0</v>
      </c>
      <c r="W1343" s="50">
        <f t="shared" ref="W1343:W1406" si="772">R1343*W$1/30*H1343</f>
        <v>0</v>
      </c>
      <c r="X1343" s="50">
        <f t="shared" ref="X1343:X1406" si="773">SUM(T1343:W1343)-R1343</f>
        <v>0</v>
      </c>
      <c r="Y1343" s="50"/>
      <c r="Z1343" s="50"/>
      <c r="AA1343" s="50"/>
      <c r="AB1343" s="50"/>
      <c r="AC1343" s="50"/>
      <c r="AD1343" s="50">
        <f t="shared" ref="AD1343:AD1406" si="774">(S1343*$AD$1)/31*N1343</f>
        <v>0</v>
      </c>
      <c r="AE1343" s="50">
        <f t="shared" ref="AE1343:AE1406" si="775">(S1343*$AE$1)/30*O1343</f>
        <v>0</v>
      </c>
      <c r="AF1343" s="50">
        <f t="shared" ref="AF1343:AF1406" si="776">(S1343*$AF$1)/31*P1343</f>
        <v>0</v>
      </c>
      <c r="AG1343" s="50">
        <f t="shared" ref="AG1343:AG1406" si="777">S1343-AD1343-AE1343-AF1343</f>
        <v>0</v>
      </c>
      <c r="AI1343" s="50">
        <f t="shared" si="742"/>
        <v>0</v>
      </c>
      <c r="AJ1343" s="50">
        <f t="shared" si="743"/>
        <v>0</v>
      </c>
      <c r="AK1343" s="50">
        <f t="shared" si="744"/>
        <v>0</v>
      </c>
      <c r="AL1343" s="50">
        <f t="shared" si="745"/>
        <v>5.8886841600943436E-2</v>
      </c>
      <c r="AR1343" s="50">
        <f t="shared" si="746"/>
        <v>7.7457562031932353E-2</v>
      </c>
      <c r="AS1343" s="50">
        <f t="shared" si="747"/>
        <v>6.9326440899174516E-2</v>
      </c>
      <c r="AT1343" s="50">
        <f t="shared" si="748"/>
        <v>9.5202289353256669E-2</v>
      </c>
      <c r="AV1343" s="49">
        <f t="shared" si="749"/>
        <v>0</v>
      </c>
      <c r="AW1343" s="49">
        <f t="shared" si="750"/>
        <v>0</v>
      </c>
      <c r="AX1343" s="49">
        <f t="shared" si="751"/>
        <v>0</v>
      </c>
      <c r="AY1343" s="49">
        <f t="shared" si="752"/>
        <v>158.07348211990853</v>
      </c>
      <c r="AZ1343" s="49">
        <f t="shared" si="753"/>
        <v>0</v>
      </c>
      <c r="BA1343" s="49">
        <f t="shared" si="754"/>
        <v>0</v>
      </c>
      <c r="BB1343" s="49">
        <f t="shared" si="755"/>
        <v>0</v>
      </c>
      <c r="BC1343" s="49">
        <f t="shared" si="756"/>
        <v>0</v>
      </c>
      <c r="BD1343" s="49">
        <f t="shared" si="757"/>
        <v>0</v>
      </c>
      <c r="BE1343" s="49">
        <f t="shared" si="758"/>
        <v>207.92398121603793</v>
      </c>
      <c r="BF1343" s="49">
        <f t="shared" si="759"/>
        <v>186.0971248921081</v>
      </c>
      <c r="BG1343" s="49">
        <f t="shared" si="760"/>
        <v>255.55721744830808</v>
      </c>
      <c r="BH1343" s="72">
        <f t="shared" si="761"/>
        <v>807.65180567636264</v>
      </c>
      <c r="BI1343" s="49">
        <f>VLOOKUP(A1343,'1_12'!A:O,15,0)</f>
        <v>2010.0599999999997</v>
      </c>
      <c r="BJ1343" s="73">
        <f t="shared" si="762"/>
        <v>-1202.408194323637</v>
      </c>
      <c r="BK1343" s="50">
        <f t="shared" si="763"/>
        <v>4.8216848379055615E-3</v>
      </c>
    </row>
    <row r="1344" spans="1:63" x14ac:dyDescent="0.3">
      <c r="A1344" s="77" t="s">
        <v>2011</v>
      </c>
      <c r="B1344" s="77" t="s">
        <v>597</v>
      </c>
      <c r="C1344" s="77">
        <f>VLOOKUP(B1344,Площадь!A:B,2,0)</f>
        <v>4.7</v>
      </c>
      <c r="D1344" s="113"/>
      <c r="E1344">
        <v>31</v>
      </c>
      <c r="F1344">
        <v>28</v>
      </c>
      <c r="G1344">
        <v>31</v>
      </c>
      <c r="H1344">
        <v>30</v>
      </c>
      <c r="I1344">
        <v>31</v>
      </c>
      <c r="J1344">
        <v>30</v>
      </c>
      <c r="K1344">
        <v>31</v>
      </c>
      <c r="L1344">
        <v>31</v>
      </c>
      <c r="M1344">
        <v>30</v>
      </c>
      <c r="N1344">
        <v>31</v>
      </c>
      <c r="O1344">
        <v>30</v>
      </c>
      <c r="P1344">
        <v>31</v>
      </c>
      <c r="Q1344">
        <f t="shared" si="768"/>
        <v>365</v>
      </c>
      <c r="R1344" s="108"/>
      <c r="S1344" s="108"/>
      <c r="T1344" s="50">
        <f t="shared" si="769"/>
        <v>0</v>
      </c>
      <c r="U1344" s="50">
        <f t="shared" si="770"/>
        <v>0</v>
      </c>
      <c r="V1344" s="50">
        <f t="shared" si="771"/>
        <v>0</v>
      </c>
      <c r="W1344" s="50">
        <f t="shared" si="772"/>
        <v>0</v>
      </c>
      <c r="X1344" s="50">
        <f t="shared" si="773"/>
        <v>0</v>
      </c>
      <c r="Y1344" s="50"/>
      <c r="Z1344" s="50"/>
      <c r="AA1344" s="50"/>
      <c r="AB1344" s="50"/>
      <c r="AC1344" s="50"/>
      <c r="AD1344" s="50">
        <f t="shared" si="774"/>
        <v>0</v>
      </c>
      <c r="AE1344" s="50">
        <f t="shared" si="775"/>
        <v>0</v>
      </c>
      <c r="AF1344" s="50">
        <f t="shared" si="776"/>
        <v>0</v>
      </c>
      <c r="AG1344" s="50">
        <f t="shared" si="777"/>
        <v>0</v>
      </c>
      <c r="AI1344" s="50">
        <f t="shared" si="742"/>
        <v>0</v>
      </c>
      <c r="AJ1344" s="50">
        <f t="shared" si="743"/>
        <v>0</v>
      </c>
      <c r="AK1344" s="50">
        <f t="shared" si="744"/>
        <v>0</v>
      </c>
      <c r="AL1344" s="50">
        <f t="shared" si="745"/>
        <v>5.3224645293160414E-2</v>
      </c>
      <c r="AR1344" s="50">
        <f t="shared" si="746"/>
        <v>7.0009719528861938E-2</v>
      </c>
      <c r="AS1344" s="50">
        <f t="shared" si="747"/>
        <v>6.2660436966561581E-2</v>
      </c>
      <c r="AT1344" s="50">
        <f t="shared" si="748"/>
        <v>8.6048223069289692E-2</v>
      </c>
      <c r="AV1344" s="49">
        <f t="shared" si="749"/>
        <v>0</v>
      </c>
      <c r="AW1344" s="49">
        <f t="shared" si="750"/>
        <v>0</v>
      </c>
      <c r="AX1344" s="49">
        <f t="shared" si="751"/>
        <v>0</v>
      </c>
      <c r="AY1344" s="49">
        <f t="shared" si="752"/>
        <v>142.87410883914811</v>
      </c>
      <c r="AZ1344" s="49">
        <f t="shared" si="753"/>
        <v>0</v>
      </c>
      <c r="BA1344" s="49">
        <f t="shared" si="754"/>
        <v>0</v>
      </c>
      <c r="BB1344" s="49">
        <f t="shared" si="755"/>
        <v>0</v>
      </c>
      <c r="BC1344" s="49">
        <f t="shared" si="756"/>
        <v>0</v>
      </c>
      <c r="BD1344" s="49">
        <f t="shared" si="757"/>
        <v>0</v>
      </c>
      <c r="BE1344" s="49">
        <f t="shared" si="758"/>
        <v>187.93129071449584</v>
      </c>
      <c r="BF1344" s="49">
        <f t="shared" si="759"/>
        <v>168.20317057555926</v>
      </c>
      <c r="BG1344" s="49">
        <f t="shared" si="760"/>
        <v>230.98440807827848</v>
      </c>
      <c r="BH1344" s="72">
        <f t="shared" si="761"/>
        <v>729.99297820748166</v>
      </c>
      <c r="BI1344" s="49">
        <f>VLOOKUP(A1344,'1_12'!A:O,15,0)</f>
        <v>1816.7400000000002</v>
      </c>
      <c r="BJ1344" s="73">
        <f t="shared" si="762"/>
        <v>-1086.7470217925186</v>
      </c>
      <c r="BK1344" s="50">
        <f t="shared" si="763"/>
        <v>4.8216848379055606E-3</v>
      </c>
    </row>
    <row r="1345" spans="1:63" x14ac:dyDescent="0.3">
      <c r="A1345" s="77" t="s">
        <v>2109</v>
      </c>
      <c r="B1345" s="77" t="s">
        <v>846</v>
      </c>
      <c r="C1345" s="77">
        <f>VLOOKUP(B1345,Площадь!A:B,2,0)</f>
        <v>4.5999999999999996</v>
      </c>
      <c r="D1345" s="113"/>
      <c r="E1345">
        <v>31</v>
      </c>
      <c r="F1345">
        <v>28</v>
      </c>
      <c r="G1345">
        <v>31</v>
      </c>
      <c r="H1345">
        <v>30</v>
      </c>
      <c r="I1345">
        <v>31</v>
      </c>
      <c r="J1345">
        <v>30</v>
      </c>
      <c r="K1345">
        <v>31</v>
      </c>
      <c r="L1345">
        <v>31</v>
      </c>
      <c r="M1345">
        <v>26</v>
      </c>
      <c r="Q1345">
        <f t="shared" si="768"/>
        <v>269</v>
      </c>
      <c r="R1345" s="108"/>
      <c r="S1345" s="108"/>
      <c r="T1345" s="50">
        <f t="shared" si="769"/>
        <v>0</v>
      </c>
      <c r="U1345" s="50">
        <f t="shared" si="770"/>
        <v>0</v>
      </c>
      <c r="V1345" s="50">
        <f t="shared" si="771"/>
        <v>0</v>
      </c>
      <c r="W1345" s="50">
        <f t="shared" si="772"/>
        <v>0</v>
      </c>
      <c r="X1345" s="50">
        <f t="shared" si="773"/>
        <v>0</v>
      </c>
      <c r="Y1345" s="50"/>
      <c r="Z1345" s="50"/>
      <c r="AA1345" s="50"/>
      <c r="AB1345" s="50"/>
      <c r="AC1345" s="50"/>
      <c r="AD1345" s="50">
        <f t="shared" si="774"/>
        <v>0</v>
      </c>
      <c r="AE1345" s="50">
        <f t="shared" si="775"/>
        <v>0</v>
      </c>
      <c r="AF1345" s="50">
        <f t="shared" si="776"/>
        <v>0</v>
      </c>
      <c r="AG1345" s="50">
        <f t="shared" si="777"/>
        <v>0</v>
      </c>
      <c r="AI1345" s="50">
        <f t="shared" si="742"/>
        <v>0</v>
      </c>
      <c r="AJ1345" s="50">
        <f t="shared" si="743"/>
        <v>0</v>
      </c>
      <c r="AK1345" s="50">
        <f t="shared" si="744"/>
        <v>0</v>
      </c>
      <c r="AL1345" s="50">
        <f t="shared" si="745"/>
        <v>5.2092206031603805E-2</v>
      </c>
      <c r="AR1345" s="50">
        <f t="shared" si="746"/>
        <v>0</v>
      </c>
      <c r="AS1345" s="50">
        <f t="shared" si="747"/>
        <v>0</v>
      </c>
      <c r="AT1345" s="50">
        <f t="shared" si="748"/>
        <v>0</v>
      </c>
      <c r="AV1345" s="49">
        <f t="shared" si="749"/>
        <v>0</v>
      </c>
      <c r="AW1345" s="49">
        <f t="shared" si="750"/>
        <v>0</v>
      </c>
      <c r="AX1345" s="49">
        <f t="shared" si="751"/>
        <v>0</v>
      </c>
      <c r="AY1345" s="49">
        <f t="shared" si="752"/>
        <v>139.834234182996</v>
      </c>
      <c r="AZ1345" s="49">
        <f t="shared" si="753"/>
        <v>0</v>
      </c>
      <c r="BA1345" s="49">
        <f t="shared" si="754"/>
        <v>0</v>
      </c>
      <c r="BB1345" s="49">
        <f t="shared" si="755"/>
        <v>0</v>
      </c>
      <c r="BC1345" s="49">
        <f t="shared" si="756"/>
        <v>0</v>
      </c>
      <c r="BD1345" s="49">
        <f t="shared" si="757"/>
        <v>0</v>
      </c>
      <c r="BE1345" s="49">
        <f t="shared" si="758"/>
        <v>0</v>
      </c>
      <c r="BF1345" s="49">
        <f t="shared" si="759"/>
        <v>0</v>
      </c>
      <c r="BG1345" s="49">
        <f t="shared" si="760"/>
        <v>0</v>
      </c>
      <c r="BH1345" s="72">
        <f t="shared" si="761"/>
        <v>139.834234182996</v>
      </c>
      <c r="BI1345" s="49">
        <f>VLOOKUP(A1345,'1_12'!A:O,15,0)</f>
        <v>1159.08</v>
      </c>
      <c r="BJ1345" s="73">
        <f t="shared" si="762"/>
        <v>-1019.245765817004</v>
      </c>
      <c r="BK1345" s="50">
        <f t="shared" si="763"/>
        <v>9.4369938463050376E-4</v>
      </c>
    </row>
    <row r="1346" spans="1:63" x14ac:dyDescent="0.3">
      <c r="A1346" s="77" t="s">
        <v>2893</v>
      </c>
      <c r="B1346" s="77" t="s">
        <v>846</v>
      </c>
      <c r="C1346" s="77">
        <f>VLOOKUP(B1346,Площадь!A:B,2,0)</f>
        <v>4.5999999999999996</v>
      </c>
      <c r="D1346" s="113">
        <v>45196</v>
      </c>
      <c r="M1346">
        <f>30-M1345</f>
        <v>4</v>
      </c>
      <c r="N1346">
        <v>31</v>
      </c>
      <c r="O1346">
        <v>30</v>
      </c>
      <c r="P1346">
        <v>31</v>
      </c>
      <c r="Q1346">
        <f t="shared" si="768"/>
        <v>96</v>
      </c>
      <c r="R1346" s="108"/>
      <c r="S1346" s="108"/>
      <c r="T1346" s="50">
        <f t="shared" si="769"/>
        <v>0</v>
      </c>
      <c r="U1346" s="50">
        <f t="shared" si="770"/>
        <v>0</v>
      </c>
      <c r="V1346" s="50">
        <f t="shared" si="771"/>
        <v>0</v>
      </c>
      <c r="W1346" s="50">
        <f t="shared" si="772"/>
        <v>0</v>
      </c>
      <c r="X1346" s="50">
        <f t="shared" si="773"/>
        <v>0</v>
      </c>
      <c r="Y1346" s="50"/>
      <c r="Z1346" s="50"/>
      <c r="AA1346" s="50"/>
      <c r="AB1346" s="50"/>
      <c r="AC1346" s="50"/>
      <c r="AD1346" s="50">
        <f t="shared" si="774"/>
        <v>0</v>
      </c>
      <c r="AE1346" s="50">
        <f t="shared" si="775"/>
        <v>0</v>
      </c>
      <c r="AF1346" s="50">
        <f t="shared" si="776"/>
        <v>0</v>
      </c>
      <c r="AG1346" s="50">
        <f t="shared" si="777"/>
        <v>0</v>
      </c>
      <c r="AI1346" s="50">
        <f t="shared" si="742"/>
        <v>0</v>
      </c>
      <c r="AJ1346" s="50">
        <f t="shared" si="743"/>
        <v>0</v>
      </c>
      <c r="AK1346" s="50">
        <f t="shared" si="744"/>
        <v>0</v>
      </c>
      <c r="AL1346" s="50">
        <f t="shared" si="745"/>
        <v>0</v>
      </c>
      <c r="AR1346" s="50">
        <f t="shared" si="746"/>
        <v>6.852015102824785E-2</v>
      </c>
      <c r="AS1346" s="50">
        <f t="shared" si="747"/>
        <v>6.1327236180038991E-2</v>
      </c>
      <c r="AT1346" s="50">
        <f t="shared" si="748"/>
        <v>8.4217409812496286E-2</v>
      </c>
      <c r="AV1346" s="49">
        <f t="shared" si="749"/>
        <v>0</v>
      </c>
      <c r="AW1346" s="49">
        <f t="shared" si="750"/>
        <v>0</v>
      </c>
      <c r="AX1346" s="49">
        <f t="shared" si="751"/>
        <v>0</v>
      </c>
      <c r="AY1346" s="49">
        <f t="shared" si="752"/>
        <v>0</v>
      </c>
      <c r="AZ1346" s="49">
        <f t="shared" si="753"/>
        <v>0</v>
      </c>
      <c r="BA1346" s="49">
        <f t="shared" si="754"/>
        <v>0</v>
      </c>
      <c r="BB1346" s="49">
        <f t="shared" si="755"/>
        <v>0</v>
      </c>
      <c r="BC1346" s="49">
        <f t="shared" si="756"/>
        <v>0</v>
      </c>
      <c r="BD1346" s="49">
        <f t="shared" si="757"/>
        <v>0</v>
      </c>
      <c r="BE1346" s="49">
        <f t="shared" si="758"/>
        <v>183.93275261418739</v>
      </c>
      <c r="BF1346" s="49">
        <f t="shared" si="759"/>
        <v>164.62437971224946</v>
      </c>
      <c r="BG1346" s="49">
        <f t="shared" si="760"/>
        <v>226.06984620427255</v>
      </c>
      <c r="BH1346" s="72">
        <f t="shared" si="761"/>
        <v>574.62697853070949</v>
      </c>
      <c r="BI1346" s="49">
        <f>VLOOKUP(A1346,'1_12'!A:O,15,0)</f>
        <v>619.04999999999995</v>
      </c>
      <c r="BJ1346" s="73">
        <f t="shared" si="762"/>
        <v>-44.423021469290461</v>
      </c>
      <c r="BK1346" s="50">
        <f t="shared" si="763"/>
        <v>3.8779854532750568E-3</v>
      </c>
    </row>
    <row r="1347" spans="1:63" x14ac:dyDescent="0.3">
      <c r="A1347" s="77" t="s">
        <v>2023</v>
      </c>
      <c r="B1347" s="77" t="s">
        <v>1071</v>
      </c>
      <c r="C1347" s="77">
        <f>VLOOKUP(B1347,Площадь!A:B,2,0)</f>
        <v>5</v>
      </c>
      <c r="D1347" s="113"/>
      <c r="E1347">
        <v>31</v>
      </c>
      <c r="F1347">
        <v>28</v>
      </c>
      <c r="G1347">
        <v>31</v>
      </c>
      <c r="H1347">
        <v>30</v>
      </c>
      <c r="I1347">
        <v>31</v>
      </c>
      <c r="J1347">
        <v>30</v>
      </c>
      <c r="K1347">
        <v>31</v>
      </c>
      <c r="L1347">
        <v>31</v>
      </c>
      <c r="M1347">
        <v>30</v>
      </c>
      <c r="N1347">
        <v>31</v>
      </c>
      <c r="O1347">
        <v>30</v>
      </c>
      <c r="P1347">
        <v>31</v>
      </c>
      <c r="Q1347">
        <f t="shared" ref="Q1347:Q1355" si="778">SUM(E1347:P1347)</f>
        <v>365</v>
      </c>
      <c r="R1347" s="108"/>
      <c r="S1347" s="108"/>
      <c r="T1347" s="50">
        <f t="shared" si="769"/>
        <v>0</v>
      </c>
      <c r="U1347" s="50">
        <f t="shared" si="770"/>
        <v>0</v>
      </c>
      <c r="V1347" s="50">
        <f t="shared" si="771"/>
        <v>0</v>
      </c>
      <c r="W1347" s="50">
        <f t="shared" si="772"/>
        <v>0</v>
      </c>
      <c r="X1347" s="50">
        <f t="shared" si="773"/>
        <v>0</v>
      </c>
      <c r="Y1347" s="50"/>
      <c r="Z1347" s="50"/>
      <c r="AA1347" s="50"/>
      <c r="AB1347" s="50"/>
      <c r="AC1347" s="50"/>
      <c r="AD1347" s="50">
        <f t="shared" si="774"/>
        <v>0</v>
      </c>
      <c r="AE1347" s="50">
        <f t="shared" si="775"/>
        <v>0</v>
      </c>
      <c r="AF1347" s="50">
        <f t="shared" si="776"/>
        <v>0</v>
      </c>
      <c r="AG1347" s="50">
        <f t="shared" si="777"/>
        <v>0</v>
      </c>
      <c r="AI1347" s="50">
        <f t="shared" si="742"/>
        <v>0</v>
      </c>
      <c r="AJ1347" s="50">
        <f t="shared" si="743"/>
        <v>0</v>
      </c>
      <c r="AK1347" s="50">
        <f t="shared" si="744"/>
        <v>0</v>
      </c>
      <c r="AL1347" s="50">
        <f t="shared" si="745"/>
        <v>5.6621963077830226E-2</v>
      </c>
      <c r="AR1347" s="50">
        <f t="shared" si="746"/>
        <v>7.4478425030704176E-2</v>
      </c>
      <c r="AS1347" s="50">
        <f t="shared" si="747"/>
        <v>6.6660039326129336E-2</v>
      </c>
      <c r="AT1347" s="50">
        <f t="shared" si="748"/>
        <v>9.1540662839669884E-2</v>
      </c>
      <c r="AV1347" s="49">
        <f t="shared" si="749"/>
        <v>0</v>
      </c>
      <c r="AW1347" s="49">
        <f t="shared" si="750"/>
        <v>0</v>
      </c>
      <c r="AX1347" s="49">
        <f t="shared" si="751"/>
        <v>0</v>
      </c>
      <c r="AY1347" s="49">
        <f t="shared" si="752"/>
        <v>151.99373280760435</v>
      </c>
      <c r="AZ1347" s="49">
        <f t="shared" si="753"/>
        <v>0</v>
      </c>
      <c r="BA1347" s="49">
        <f t="shared" si="754"/>
        <v>0</v>
      </c>
      <c r="BB1347" s="49">
        <f t="shared" si="755"/>
        <v>0</v>
      </c>
      <c r="BC1347" s="49">
        <f t="shared" si="756"/>
        <v>0</v>
      </c>
      <c r="BD1347" s="49">
        <f t="shared" si="757"/>
        <v>0</v>
      </c>
      <c r="BE1347" s="49">
        <f t="shared" si="758"/>
        <v>199.92690501542108</v>
      </c>
      <c r="BF1347" s="49">
        <f t="shared" si="759"/>
        <v>178.93954316548854</v>
      </c>
      <c r="BG1347" s="49">
        <f t="shared" si="760"/>
        <v>245.72809370029626</v>
      </c>
      <c r="BH1347" s="72">
        <f t="shared" si="761"/>
        <v>776.58827468881032</v>
      </c>
      <c r="BI1347" s="49">
        <f>VLOOKUP(A1347,'1_12'!A:O,15,0)</f>
        <v>1932.75</v>
      </c>
      <c r="BJ1347" s="73">
        <f t="shared" si="762"/>
        <v>-1156.1617253111897</v>
      </c>
      <c r="BK1347" s="50">
        <f t="shared" si="763"/>
        <v>4.8216848379055606E-3</v>
      </c>
    </row>
    <row r="1348" spans="1:63" x14ac:dyDescent="0.3">
      <c r="A1348" s="77" t="s">
        <v>1464</v>
      </c>
      <c r="B1348" s="77" t="s">
        <v>970</v>
      </c>
      <c r="C1348" s="77">
        <f>VLOOKUP(B1348,Площадь!A:B,2,0)</f>
        <v>5.8</v>
      </c>
      <c r="D1348" s="113"/>
      <c r="E1348">
        <v>31</v>
      </c>
      <c r="F1348">
        <v>28</v>
      </c>
      <c r="G1348">
        <v>31</v>
      </c>
      <c r="H1348">
        <v>30</v>
      </c>
      <c r="I1348">
        <v>31</v>
      </c>
      <c r="J1348">
        <v>30</v>
      </c>
      <c r="K1348">
        <v>31</v>
      </c>
      <c r="L1348">
        <v>31</v>
      </c>
      <c r="M1348">
        <v>30</v>
      </c>
      <c r="N1348">
        <v>31</v>
      </c>
      <c r="O1348">
        <v>30</v>
      </c>
      <c r="P1348">
        <v>31</v>
      </c>
      <c r="Q1348">
        <f t="shared" si="778"/>
        <v>365</v>
      </c>
      <c r="R1348" s="108"/>
      <c r="S1348" s="108"/>
      <c r="T1348" s="50">
        <f t="shared" si="769"/>
        <v>0</v>
      </c>
      <c r="U1348" s="50">
        <f t="shared" si="770"/>
        <v>0</v>
      </c>
      <c r="V1348" s="50">
        <f t="shared" si="771"/>
        <v>0</v>
      </c>
      <c r="W1348" s="50">
        <f t="shared" si="772"/>
        <v>0</v>
      </c>
      <c r="X1348" s="50">
        <f t="shared" si="773"/>
        <v>0</v>
      </c>
      <c r="Y1348" s="50"/>
      <c r="Z1348" s="50"/>
      <c r="AA1348" s="50"/>
      <c r="AB1348" s="50"/>
      <c r="AC1348" s="50"/>
      <c r="AD1348" s="50">
        <f t="shared" si="774"/>
        <v>0</v>
      </c>
      <c r="AE1348" s="50">
        <f t="shared" si="775"/>
        <v>0</v>
      </c>
      <c r="AF1348" s="50">
        <f t="shared" si="776"/>
        <v>0</v>
      </c>
      <c r="AG1348" s="50">
        <f t="shared" si="777"/>
        <v>0</v>
      </c>
      <c r="AI1348" s="50">
        <f t="shared" ref="AI1348:AI1411" si="779">(C1348*$AI$1)/31*E1348</f>
        <v>0</v>
      </c>
      <c r="AJ1348" s="50">
        <f t="shared" ref="AJ1348:AJ1411" si="780">(C1348*$AJ$1)/28*F1348</f>
        <v>0</v>
      </c>
      <c r="AK1348" s="50">
        <f t="shared" ref="AK1348:AK1411" si="781">(C1348*$AK$1)/31*G1348</f>
        <v>0</v>
      </c>
      <c r="AL1348" s="50">
        <f t="shared" ref="AL1348:AL1411" si="782">(C1348*$AL$1)/30*H1348</f>
        <v>6.5681477170283054E-2</v>
      </c>
      <c r="AR1348" s="50">
        <f t="shared" ref="AR1348:AR1411" si="783">(C1348*$AR$1)/31*N1348</f>
        <v>8.6394973035616857E-2</v>
      </c>
      <c r="AS1348" s="50">
        <f t="shared" ref="AS1348:AS1411" si="784">(C1348*$AS$1)/30*O1348</f>
        <v>7.732564561831004E-2</v>
      </c>
      <c r="AT1348" s="50">
        <f t="shared" ref="AT1348:AT1411" si="785">(C1348*$AT$1)/31*P1348</f>
        <v>0.10618716889401705</v>
      </c>
      <c r="AV1348" s="49">
        <f t="shared" ref="AV1348:AV1411" si="786">(T1348+AI1348)*$AV$1</f>
        <v>0</v>
      </c>
      <c r="AW1348" s="49">
        <f t="shared" ref="AW1348:AW1411" si="787">(U1348+AJ1348)*$AW$1</f>
        <v>0</v>
      </c>
      <c r="AX1348" s="49">
        <f t="shared" ref="AX1348:AX1411" si="788">(V1348+AK1348)*$AX$1</f>
        <v>0</v>
      </c>
      <c r="AY1348" s="49">
        <f t="shared" ref="AY1348:AY1411" si="789">(W1348+AL1348)*$AY$1</f>
        <v>176.31273005682104</v>
      </c>
      <c r="AZ1348" s="49">
        <f t="shared" ref="AZ1348:AZ1411" si="790">(Y1348+AM1348)*$AZ$1</f>
        <v>0</v>
      </c>
      <c r="BA1348" s="49">
        <f t="shared" ref="BA1348:BA1411" si="791">(Z1348+AN1348)*$BA$1</f>
        <v>0</v>
      </c>
      <c r="BB1348" s="49">
        <f t="shared" ref="BB1348:BB1411" si="792">(AA1348+AO1348)*$BB$1</f>
        <v>0</v>
      </c>
      <c r="BC1348" s="49">
        <f t="shared" ref="BC1348:BC1411" si="793">(AB1348+AP1348)*$BC$1</f>
        <v>0</v>
      </c>
      <c r="BD1348" s="49">
        <f t="shared" ref="BD1348:BD1411" si="794">(AC1348+AQ1348)*$BD$1</f>
        <v>0</v>
      </c>
      <c r="BE1348" s="49">
        <f t="shared" ref="BE1348:BE1411" si="795">(AD1348+AR1348)*$BE$1</f>
        <v>231.91520981788847</v>
      </c>
      <c r="BF1348" s="49">
        <f t="shared" ref="BF1348:BF1411" si="796">(AE1348+AS1348)*$BF$1</f>
        <v>207.56987007196676</v>
      </c>
      <c r="BG1348" s="49">
        <f t="shared" ref="BG1348:BG1411" si="797">(AF1348+AT1348)*$BG$1</f>
        <v>285.04458869234361</v>
      </c>
      <c r="BH1348" s="72">
        <f t="shared" ref="BH1348:BH1411" si="798">SUM(AV1348:BG1348)</f>
        <v>900.84239863901985</v>
      </c>
      <c r="BI1348" s="49">
        <f>VLOOKUP(A1348,'1_12'!A:O,15,0)</f>
        <v>2241.9900000000007</v>
      </c>
      <c r="BJ1348" s="73">
        <f t="shared" ref="BJ1348:BJ1411" si="799">BH1348-BI1348</f>
        <v>-1341.1476013609808</v>
      </c>
      <c r="BK1348" s="50">
        <f t="shared" ref="BK1348:BK1411" si="800">(SUM(T1348:W1348)+SUM(AD1348:AF1348)+SUM(AI1348:AL1348)+SUM(AR1348:AT1348))/12/C1348</f>
        <v>4.8216848379055606E-3</v>
      </c>
    </row>
    <row r="1349" spans="1:63" x14ac:dyDescent="0.3">
      <c r="A1349" s="77" t="s">
        <v>2071</v>
      </c>
      <c r="B1349" s="77" t="s">
        <v>1137</v>
      </c>
      <c r="C1349" s="77">
        <f>VLOOKUP(B1349,Площадь!A:B,2,0)</f>
        <v>5.3</v>
      </c>
      <c r="D1349" s="113"/>
      <c r="E1349">
        <v>31</v>
      </c>
      <c r="F1349">
        <v>28</v>
      </c>
      <c r="G1349">
        <v>31</v>
      </c>
      <c r="H1349">
        <v>30</v>
      </c>
      <c r="I1349">
        <v>31</v>
      </c>
      <c r="J1349">
        <v>30</v>
      </c>
      <c r="K1349">
        <v>31</v>
      </c>
      <c r="L1349">
        <v>31</v>
      </c>
      <c r="M1349">
        <v>30</v>
      </c>
      <c r="N1349">
        <v>31</v>
      </c>
      <c r="O1349">
        <v>30</v>
      </c>
      <c r="P1349">
        <v>31</v>
      </c>
      <c r="Q1349">
        <f t="shared" si="778"/>
        <v>365</v>
      </c>
      <c r="R1349" s="108"/>
      <c r="S1349" s="108"/>
      <c r="T1349" s="50">
        <f t="shared" si="769"/>
        <v>0</v>
      </c>
      <c r="U1349" s="50">
        <f t="shared" si="770"/>
        <v>0</v>
      </c>
      <c r="V1349" s="50">
        <f t="shared" si="771"/>
        <v>0</v>
      </c>
      <c r="W1349" s="50">
        <f t="shared" si="772"/>
        <v>0</v>
      </c>
      <c r="X1349" s="50">
        <f t="shared" si="773"/>
        <v>0</v>
      </c>
      <c r="Y1349" s="50"/>
      <c r="Z1349" s="50"/>
      <c r="AA1349" s="50"/>
      <c r="AB1349" s="50"/>
      <c r="AC1349" s="50"/>
      <c r="AD1349" s="50">
        <f t="shared" si="774"/>
        <v>0</v>
      </c>
      <c r="AE1349" s="50">
        <f t="shared" si="775"/>
        <v>0</v>
      </c>
      <c r="AF1349" s="50">
        <f t="shared" si="776"/>
        <v>0</v>
      </c>
      <c r="AG1349" s="50">
        <f t="shared" si="777"/>
        <v>0</v>
      </c>
      <c r="AI1349" s="50">
        <f t="shared" si="779"/>
        <v>0</v>
      </c>
      <c r="AJ1349" s="50">
        <f t="shared" si="780"/>
        <v>0</v>
      </c>
      <c r="AK1349" s="50">
        <f t="shared" si="781"/>
        <v>0</v>
      </c>
      <c r="AL1349" s="50">
        <f t="shared" si="782"/>
        <v>6.0019280862500031E-2</v>
      </c>
      <c r="AR1349" s="50">
        <f t="shared" si="783"/>
        <v>7.8947130532546428E-2</v>
      </c>
      <c r="AS1349" s="50">
        <f t="shared" si="784"/>
        <v>7.0659641685697105E-2</v>
      </c>
      <c r="AT1349" s="50">
        <f t="shared" si="785"/>
        <v>9.7033102610050062E-2</v>
      </c>
      <c r="AV1349" s="49">
        <f t="shared" si="786"/>
        <v>0</v>
      </c>
      <c r="AW1349" s="49">
        <f t="shared" si="787"/>
        <v>0</v>
      </c>
      <c r="AX1349" s="49">
        <f t="shared" si="788"/>
        <v>0</v>
      </c>
      <c r="AY1349" s="49">
        <f t="shared" si="789"/>
        <v>161.11335677606058</v>
      </c>
      <c r="AZ1349" s="49">
        <f t="shared" si="790"/>
        <v>0</v>
      </c>
      <c r="BA1349" s="49">
        <f t="shared" si="791"/>
        <v>0</v>
      </c>
      <c r="BB1349" s="49">
        <f t="shared" si="792"/>
        <v>0</v>
      </c>
      <c r="BC1349" s="49">
        <f t="shared" si="793"/>
        <v>0</v>
      </c>
      <c r="BD1349" s="49">
        <f t="shared" si="794"/>
        <v>0</v>
      </c>
      <c r="BE1349" s="49">
        <f t="shared" si="795"/>
        <v>211.92251931634635</v>
      </c>
      <c r="BF1349" s="49">
        <f t="shared" si="796"/>
        <v>189.67591575541789</v>
      </c>
      <c r="BG1349" s="49">
        <f t="shared" si="797"/>
        <v>260.47177932231398</v>
      </c>
      <c r="BH1349" s="72">
        <f t="shared" si="798"/>
        <v>823.18357117013886</v>
      </c>
      <c r="BI1349" s="49">
        <f>VLOOKUP(A1349,'1_12'!A:O,15,0)</f>
        <v>2048.6700000000005</v>
      </c>
      <c r="BJ1349" s="73">
        <f t="shared" si="799"/>
        <v>-1225.4864288298618</v>
      </c>
      <c r="BK1349" s="50">
        <f t="shared" si="800"/>
        <v>4.8216848379055597E-3</v>
      </c>
    </row>
    <row r="1350" spans="1:63" x14ac:dyDescent="0.3">
      <c r="A1350" s="77" t="s">
        <v>1537</v>
      </c>
      <c r="B1350" s="77" t="s">
        <v>1144</v>
      </c>
      <c r="C1350" s="77">
        <f>VLOOKUP(B1350,Площадь!A:B,2,0)</f>
        <v>4.9000000000000004</v>
      </c>
      <c r="D1350" s="113"/>
      <c r="E1350">
        <v>31</v>
      </c>
      <c r="F1350">
        <v>28</v>
      </c>
      <c r="G1350">
        <v>31</v>
      </c>
      <c r="H1350">
        <v>30</v>
      </c>
      <c r="I1350">
        <v>31</v>
      </c>
      <c r="J1350">
        <v>30</v>
      </c>
      <c r="K1350">
        <v>31</v>
      </c>
      <c r="L1350">
        <v>31</v>
      </c>
      <c r="M1350">
        <v>30</v>
      </c>
      <c r="N1350">
        <v>31</v>
      </c>
      <c r="O1350">
        <v>30</v>
      </c>
      <c r="P1350">
        <v>31</v>
      </c>
      <c r="Q1350">
        <f t="shared" si="778"/>
        <v>365</v>
      </c>
      <c r="R1350" s="108"/>
      <c r="S1350" s="108"/>
      <c r="T1350" s="50">
        <f t="shared" si="769"/>
        <v>0</v>
      </c>
      <c r="U1350" s="50">
        <f t="shared" si="770"/>
        <v>0</v>
      </c>
      <c r="V1350" s="50">
        <f t="shared" si="771"/>
        <v>0</v>
      </c>
      <c r="W1350" s="50">
        <f t="shared" si="772"/>
        <v>0</v>
      </c>
      <c r="X1350" s="50">
        <f t="shared" si="773"/>
        <v>0</v>
      </c>
      <c r="Y1350" s="50"/>
      <c r="Z1350" s="50"/>
      <c r="AA1350" s="50"/>
      <c r="AB1350" s="50"/>
      <c r="AC1350" s="50"/>
      <c r="AD1350" s="50">
        <f t="shared" si="774"/>
        <v>0</v>
      </c>
      <c r="AE1350" s="50">
        <f t="shared" si="775"/>
        <v>0</v>
      </c>
      <c r="AF1350" s="50">
        <f t="shared" si="776"/>
        <v>0</v>
      </c>
      <c r="AG1350" s="50">
        <f t="shared" si="777"/>
        <v>0</v>
      </c>
      <c r="AI1350" s="50">
        <f t="shared" si="779"/>
        <v>0</v>
      </c>
      <c r="AJ1350" s="50">
        <f t="shared" si="780"/>
        <v>0</v>
      </c>
      <c r="AK1350" s="50">
        <f t="shared" si="781"/>
        <v>0</v>
      </c>
      <c r="AL1350" s="50">
        <f t="shared" si="782"/>
        <v>5.5489523816273624E-2</v>
      </c>
      <c r="AR1350" s="50">
        <f t="shared" si="783"/>
        <v>7.2988856530090102E-2</v>
      </c>
      <c r="AS1350" s="50">
        <f t="shared" si="784"/>
        <v>6.532683853960676E-2</v>
      </c>
      <c r="AT1350" s="50">
        <f t="shared" si="785"/>
        <v>8.9709849582876491E-2</v>
      </c>
      <c r="AV1350" s="49">
        <f t="shared" si="786"/>
        <v>0</v>
      </c>
      <c r="AW1350" s="49">
        <f t="shared" si="787"/>
        <v>0</v>
      </c>
      <c r="AX1350" s="49">
        <f t="shared" si="788"/>
        <v>0</v>
      </c>
      <c r="AY1350" s="49">
        <f t="shared" si="789"/>
        <v>148.95385815145227</v>
      </c>
      <c r="AZ1350" s="49">
        <f t="shared" si="790"/>
        <v>0</v>
      </c>
      <c r="BA1350" s="49">
        <f t="shared" si="791"/>
        <v>0</v>
      </c>
      <c r="BB1350" s="49">
        <f t="shared" si="792"/>
        <v>0</v>
      </c>
      <c r="BC1350" s="49">
        <f t="shared" si="793"/>
        <v>0</v>
      </c>
      <c r="BD1350" s="49">
        <f t="shared" si="794"/>
        <v>0</v>
      </c>
      <c r="BE1350" s="49">
        <f t="shared" si="795"/>
        <v>195.92836691511266</v>
      </c>
      <c r="BF1350" s="49">
        <f t="shared" si="796"/>
        <v>175.36075230217881</v>
      </c>
      <c r="BG1350" s="49">
        <f t="shared" si="797"/>
        <v>240.81353182629036</v>
      </c>
      <c r="BH1350" s="72">
        <f t="shared" si="798"/>
        <v>761.05650919503421</v>
      </c>
      <c r="BI1350" s="49">
        <f>VLOOKUP(A1350,'1_12'!A:O,15,0)</f>
        <v>1894.0500000000002</v>
      </c>
      <c r="BJ1350" s="73">
        <f t="shared" si="799"/>
        <v>-1132.9934908049659</v>
      </c>
      <c r="BK1350" s="50">
        <f t="shared" si="800"/>
        <v>4.8216848379055606E-3</v>
      </c>
    </row>
    <row r="1351" spans="1:63" x14ac:dyDescent="0.3">
      <c r="A1351" s="77" t="s">
        <v>2165</v>
      </c>
      <c r="B1351" s="77" t="s">
        <v>1082</v>
      </c>
      <c r="C1351" s="77">
        <f>VLOOKUP(B1351,Площадь!A:B,2,0)</f>
        <v>4.2</v>
      </c>
      <c r="D1351" s="113"/>
      <c r="E1351">
        <v>31</v>
      </c>
      <c r="F1351">
        <v>28</v>
      </c>
      <c r="G1351">
        <v>31</v>
      </c>
      <c r="H1351">
        <v>30</v>
      </c>
      <c r="I1351">
        <v>31</v>
      </c>
      <c r="J1351">
        <v>30</v>
      </c>
      <c r="K1351">
        <v>31</v>
      </c>
      <c r="L1351">
        <v>31</v>
      </c>
      <c r="M1351">
        <v>30</v>
      </c>
      <c r="N1351">
        <v>31</v>
      </c>
      <c r="O1351">
        <v>30</v>
      </c>
      <c r="P1351">
        <v>31</v>
      </c>
      <c r="Q1351">
        <f t="shared" si="778"/>
        <v>365</v>
      </c>
      <c r="R1351" s="108"/>
      <c r="S1351" s="108"/>
      <c r="T1351" s="50">
        <f t="shared" si="769"/>
        <v>0</v>
      </c>
      <c r="U1351" s="50">
        <f t="shared" si="770"/>
        <v>0</v>
      </c>
      <c r="V1351" s="50">
        <f t="shared" si="771"/>
        <v>0</v>
      </c>
      <c r="W1351" s="50">
        <f t="shared" si="772"/>
        <v>0</v>
      </c>
      <c r="X1351" s="50">
        <f t="shared" si="773"/>
        <v>0</v>
      </c>
      <c r="Y1351" s="50"/>
      <c r="Z1351" s="50"/>
      <c r="AA1351" s="50"/>
      <c r="AB1351" s="50"/>
      <c r="AC1351" s="50"/>
      <c r="AD1351" s="50">
        <f t="shared" si="774"/>
        <v>0</v>
      </c>
      <c r="AE1351" s="50">
        <f t="shared" si="775"/>
        <v>0</v>
      </c>
      <c r="AF1351" s="50">
        <f t="shared" si="776"/>
        <v>0</v>
      </c>
      <c r="AG1351" s="50">
        <f t="shared" si="777"/>
        <v>0</v>
      </c>
      <c r="AI1351" s="50">
        <f t="shared" si="779"/>
        <v>0</v>
      </c>
      <c r="AJ1351" s="50">
        <f t="shared" si="780"/>
        <v>0</v>
      </c>
      <c r="AK1351" s="50">
        <f t="shared" si="781"/>
        <v>0</v>
      </c>
      <c r="AL1351" s="50">
        <f t="shared" si="782"/>
        <v>4.7562448985377391E-2</v>
      </c>
      <c r="AR1351" s="50">
        <f t="shared" si="783"/>
        <v>6.256187702579151E-2</v>
      </c>
      <c r="AS1351" s="50">
        <f t="shared" si="784"/>
        <v>5.5994433033948646E-2</v>
      </c>
      <c r="AT1351" s="50">
        <f t="shared" si="785"/>
        <v>7.6894156785322701E-2</v>
      </c>
      <c r="AV1351" s="49">
        <f t="shared" si="786"/>
        <v>0</v>
      </c>
      <c r="AW1351" s="49">
        <f t="shared" si="787"/>
        <v>0</v>
      </c>
      <c r="AX1351" s="49">
        <f t="shared" si="788"/>
        <v>0</v>
      </c>
      <c r="AY1351" s="49">
        <f t="shared" si="789"/>
        <v>127.67473555838765</v>
      </c>
      <c r="AZ1351" s="49">
        <f t="shared" si="790"/>
        <v>0</v>
      </c>
      <c r="BA1351" s="49">
        <f t="shared" si="791"/>
        <v>0</v>
      </c>
      <c r="BB1351" s="49">
        <f t="shared" si="792"/>
        <v>0</v>
      </c>
      <c r="BC1351" s="49">
        <f t="shared" si="793"/>
        <v>0</v>
      </c>
      <c r="BD1351" s="49">
        <f t="shared" si="794"/>
        <v>0</v>
      </c>
      <c r="BE1351" s="49">
        <f t="shared" si="795"/>
        <v>167.9386002129537</v>
      </c>
      <c r="BF1351" s="49">
        <f t="shared" si="796"/>
        <v>150.30921625901038</v>
      </c>
      <c r="BG1351" s="49">
        <f t="shared" si="797"/>
        <v>206.41159870824885</v>
      </c>
      <c r="BH1351" s="72">
        <f t="shared" si="798"/>
        <v>652.33415073860056</v>
      </c>
      <c r="BI1351" s="49">
        <f>VLOOKUP(A1351,'1_12'!A:O,15,0)</f>
        <v>1623.5099999999998</v>
      </c>
      <c r="BJ1351" s="73">
        <f t="shared" si="799"/>
        <v>-971.17584926139921</v>
      </c>
      <c r="BK1351" s="50">
        <f t="shared" si="800"/>
        <v>4.8216848379055606E-3</v>
      </c>
    </row>
    <row r="1352" spans="1:63" x14ac:dyDescent="0.3">
      <c r="A1352" s="77" t="s">
        <v>2208</v>
      </c>
      <c r="B1352" s="77" t="s">
        <v>1043</v>
      </c>
      <c r="C1352" s="77">
        <f>VLOOKUP(B1352,Площадь!A:B,2,0)</f>
        <v>6.1</v>
      </c>
      <c r="D1352" s="113"/>
      <c r="E1352">
        <v>31</v>
      </c>
      <c r="F1352">
        <v>28</v>
      </c>
      <c r="G1352">
        <v>31</v>
      </c>
      <c r="H1352">
        <v>30</v>
      </c>
      <c r="I1352">
        <v>31</v>
      </c>
      <c r="J1352">
        <v>5</v>
      </c>
      <c r="Q1352">
        <f t="shared" si="778"/>
        <v>156</v>
      </c>
      <c r="R1352" s="108"/>
      <c r="S1352" s="108"/>
      <c r="T1352" s="50">
        <f t="shared" si="769"/>
        <v>0</v>
      </c>
      <c r="U1352" s="50">
        <f t="shared" si="770"/>
        <v>0</v>
      </c>
      <c r="V1352" s="50">
        <f t="shared" si="771"/>
        <v>0</v>
      </c>
      <c r="W1352" s="50">
        <f t="shared" si="772"/>
        <v>0</v>
      </c>
      <c r="X1352" s="50">
        <f t="shared" si="773"/>
        <v>0</v>
      </c>
      <c r="Y1352" s="50"/>
      <c r="Z1352" s="50"/>
      <c r="AA1352" s="50"/>
      <c r="AB1352" s="50"/>
      <c r="AC1352" s="50"/>
      <c r="AD1352" s="50">
        <f t="shared" si="774"/>
        <v>0</v>
      </c>
      <c r="AE1352" s="50">
        <f t="shared" si="775"/>
        <v>0</v>
      </c>
      <c r="AF1352" s="50">
        <f t="shared" si="776"/>
        <v>0</v>
      </c>
      <c r="AG1352" s="50">
        <f t="shared" si="777"/>
        <v>0</v>
      </c>
      <c r="AI1352" s="50">
        <f t="shared" si="779"/>
        <v>0</v>
      </c>
      <c r="AJ1352" s="50">
        <f t="shared" si="780"/>
        <v>0</v>
      </c>
      <c r="AK1352" s="50">
        <f t="shared" si="781"/>
        <v>0</v>
      </c>
      <c r="AL1352" s="50">
        <f t="shared" si="782"/>
        <v>6.9078794954952866E-2</v>
      </c>
      <c r="AR1352" s="50">
        <f t="shared" si="783"/>
        <v>0</v>
      </c>
      <c r="AS1352" s="50">
        <f t="shared" si="784"/>
        <v>0</v>
      </c>
      <c r="AT1352" s="50">
        <f t="shared" si="785"/>
        <v>0</v>
      </c>
      <c r="AV1352" s="49">
        <f t="shared" si="786"/>
        <v>0</v>
      </c>
      <c r="AW1352" s="49">
        <f t="shared" si="787"/>
        <v>0</v>
      </c>
      <c r="AX1352" s="49">
        <f t="shared" si="788"/>
        <v>0</v>
      </c>
      <c r="AY1352" s="49">
        <f t="shared" si="789"/>
        <v>185.43235402527728</v>
      </c>
      <c r="AZ1352" s="49">
        <f t="shared" si="790"/>
        <v>0</v>
      </c>
      <c r="BA1352" s="49">
        <f t="shared" si="791"/>
        <v>0</v>
      </c>
      <c r="BB1352" s="49">
        <f t="shared" si="792"/>
        <v>0</v>
      </c>
      <c r="BC1352" s="49">
        <f t="shared" si="793"/>
        <v>0</v>
      </c>
      <c r="BD1352" s="49">
        <f t="shared" si="794"/>
        <v>0</v>
      </c>
      <c r="BE1352" s="49">
        <f t="shared" si="795"/>
        <v>0</v>
      </c>
      <c r="BF1352" s="49">
        <f t="shared" si="796"/>
        <v>0</v>
      </c>
      <c r="BG1352" s="49">
        <f t="shared" si="797"/>
        <v>0</v>
      </c>
      <c r="BH1352" s="72">
        <f t="shared" si="798"/>
        <v>185.43235402527728</v>
      </c>
      <c r="BI1352" s="49">
        <f>VLOOKUP(A1352,'1_12'!A:O,15,0)</f>
        <v>567.74</v>
      </c>
      <c r="BJ1352" s="73">
        <f t="shared" si="799"/>
        <v>-382.30764597472273</v>
      </c>
      <c r="BK1352" s="50">
        <f t="shared" si="800"/>
        <v>9.4369938463050376E-4</v>
      </c>
    </row>
    <row r="1353" spans="1:63" x14ac:dyDescent="0.3">
      <c r="A1353" s="77" t="s">
        <v>2816</v>
      </c>
      <c r="B1353" s="77" t="s">
        <v>1043</v>
      </c>
      <c r="C1353" s="77">
        <f>VLOOKUP(B1353,Площадь!A:B,2,0)</f>
        <v>6.1</v>
      </c>
      <c r="D1353" s="113">
        <v>45083</v>
      </c>
      <c r="J1353">
        <f>30-J1352</f>
        <v>25</v>
      </c>
      <c r="K1353">
        <v>31</v>
      </c>
      <c r="L1353">
        <v>31</v>
      </c>
      <c r="M1353">
        <v>30</v>
      </c>
      <c r="N1353">
        <v>31</v>
      </c>
      <c r="O1353">
        <v>30</v>
      </c>
      <c r="P1353">
        <v>31</v>
      </c>
      <c r="Q1353">
        <f t="shared" si="778"/>
        <v>209</v>
      </c>
      <c r="R1353" s="108"/>
      <c r="S1353" s="108"/>
      <c r="T1353" s="50">
        <f t="shared" si="769"/>
        <v>0</v>
      </c>
      <c r="U1353" s="50">
        <f t="shared" si="770"/>
        <v>0</v>
      </c>
      <c r="V1353" s="50">
        <f t="shared" si="771"/>
        <v>0</v>
      </c>
      <c r="W1353" s="50">
        <f t="shared" si="772"/>
        <v>0</v>
      </c>
      <c r="X1353" s="50">
        <f t="shared" si="773"/>
        <v>0</v>
      </c>
      <c r="Y1353" s="50"/>
      <c r="Z1353" s="50"/>
      <c r="AA1353" s="50"/>
      <c r="AB1353" s="50"/>
      <c r="AC1353" s="50"/>
      <c r="AD1353" s="50">
        <f t="shared" si="774"/>
        <v>0</v>
      </c>
      <c r="AE1353" s="50">
        <f t="shared" si="775"/>
        <v>0</v>
      </c>
      <c r="AF1353" s="50">
        <f t="shared" si="776"/>
        <v>0</v>
      </c>
      <c r="AG1353" s="50">
        <f t="shared" si="777"/>
        <v>0</v>
      </c>
      <c r="AI1353" s="50">
        <f t="shared" si="779"/>
        <v>0</v>
      </c>
      <c r="AJ1353" s="50">
        <f t="shared" si="780"/>
        <v>0</v>
      </c>
      <c r="AK1353" s="50">
        <f t="shared" si="781"/>
        <v>0</v>
      </c>
      <c r="AL1353" s="50">
        <f t="shared" si="782"/>
        <v>0</v>
      </c>
      <c r="AR1353" s="50">
        <f t="shared" si="783"/>
        <v>9.0863678537459094E-2</v>
      </c>
      <c r="AS1353" s="50">
        <f t="shared" si="784"/>
        <v>8.1325247977877796E-2</v>
      </c>
      <c r="AT1353" s="50">
        <f t="shared" si="785"/>
        <v>0.11167960866439725</v>
      </c>
      <c r="AV1353" s="49">
        <f t="shared" si="786"/>
        <v>0</v>
      </c>
      <c r="AW1353" s="49">
        <f t="shared" si="787"/>
        <v>0</v>
      </c>
      <c r="AX1353" s="49">
        <f t="shared" si="788"/>
        <v>0</v>
      </c>
      <c r="AY1353" s="49">
        <f t="shared" si="789"/>
        <v>0</v>
      </c>
      <c r="AZ1353" s="49">
        <f t="shared" si="790"/>
        <v>0</v>
      </c>
      <c r="BA1353" s="49">
        <f t="shared" si="791"/>
        <v>0</v>
      </c>
      <c r="BB1353" s="49">
        <f t="shared" si="792"/>
        <v>0</v>
      </c>
      <c r="BC1353" s="49">
        <f t="shared" si="793"/>
        <v>0</v>
      </c>
      <c r="BD1353" s="49">
        <f t="shared" si="794"/>
        <v>0</v>
      </c>
      <c r="BE1353" s="49">
        <f t="shared" si="795"/>
        <v>243.91082411881371</v>
      </c>
      <c r="BF1353" s="49">
        <f t="shared" si="796"/>
        <v>218.30624266189605</v>
      </c>
      <c r="BG1353" s="49">
        <f t="shared" si="797"/>
        <v>299.78827431436139</v>
      </c>
      <c r="BH1353" s="72">
        <f t="shared" si="798"/>
        <v>762.00534109507112</v>
      </c>
      <c r="BI1353" s="49">
        <f>VLOOKUP(A1353,'1_12'!A:O,15,0)</f>
        <v>1790.45</v>
      </c>
      <c r="BJ1353" s="73">
        <f t="shared" si="799"/>
        <v>-1028.4446589049289</v>
      </c>
      <c r="BK1353" s="50">
        <f t="shared" si="800"/>
        <v>3.8779854532750568E-3</v>
      </c>
    </row>
    <row r="1354" spans="1:63" x14ac:dyDescent="0.3">
      <c r="A1354" s="77" t="s">
        <v>2199</v>
      </c>
      <c r="B1354" s="77" t="s">
        <v>1098</v>
      </c>
      <c r="C1354" s="77">
        <f>VLOOKUP(B1354,Площадь!A:B,2,0)</f>
        <v>8.1999999999999993</v>
      </c>
      <c r="D1354" s="113"/>
      <c r="E1354">
        <v>31</v>
      </c>
      <c r="F1354">
        <v>28</v>
      </c>
      <c r="G1354">
        <v>31</v>
      </c>
      <c r="H1354">
        <v>30</v>
      </c>
      <c r="I1354">
        <v>19</v>
      </c>
      <c r="Q1354">
        <f t="shared" si="778"/>
        <v>139</v>
      </c>
      <c r="R1354" s="108"/>
      <c r="S1354" s="108"/>
      <c r="T1354" s="50">
        <f t="shared" si="769"/>
        <v>0</v>
      </c>
      <c r="U1354" s="50">
        <f t="shared" si="770"/>
        <v>0</v>
      </c>
      <c r="V1354" s="50">
        <f t="shared" si="771"/>
        <v>0</v>
      </c>
      <c r="W1354" s="50">
        <f t="shared" si="772"/>
        <v>0</v>
      </c>
      <c r="X1354" s="50">
        <f t="shared" si="773"/>
        <v>0</v>
      </c>
      <c r="Y1354" s="50"/>
      <c r="Z1354" s="50"/>
      <c r="AA1354" s="50"/>
      <c r="AB1354" s="50"/>
      <c r="AC1354" s="50"/>
      <c r="AD1354" s="50">
        <f t="shared" si="774"/>
        <v>0</v>
      </c>
      <c r="AE1354" s="50">
        <f t="shared" si="775"/>
        <v>0</v>
      </c>
      <c r="AF1354" s="50">
        <f t="shared" si="776"/>
        <v>0</v>
      </c>
      <c r="AG1354" s="50">
        <f t="shared" si="777"/>
        <v>0</v>
      </c>
      <c r="AI1354" s="50">
        <f t="shared" si="779"/>
        <v>0</v>
      </c>
      <c r="AJ1354" s="50">
        <f t="shared" si="780"/>
        <v>0</v>
      </c>
      <c r="AK1354" s="50">
        <f t="shared" si="781"/>
        <v>0</v>
      </c>
      <c r="AL1354" s="50">
        <f t="shared" si="782"/>
        <v>9.2860019447641565E-2</v>
      </c>
      <c r="AR1354" s="50">
        <f t="shared" si="783"/>
        <v>0</v>
      </c>
      <c r="AS1354" s="50">
        <f t="shared" si="784"/>
        <v>0</v>
      </c>
      <c r="AT1354" s="50">
        <f t="shared" si="785"/>
        <v>0</v>
      </c>
      <c r="AV1354" s="49">
        <f t="shared" si="786"/>
        <v>0</v>
      </c>
      <c r="AW1354" s="49">
        <f t="shared" si="787"/>
        <v>0</v>
      </c>
      <c r="AX1354" s="49">
        <f t="shared" si="788"/>
        <v>0</v>
      </c>
      <c r="AY1354" s="49">
        <f t="shared" si="789"/>
        <v>249.26972180447112</v>
      </c>
      <c r="AZ1354" s="49">
        <f t="shared" si="790"/>
        <v>0</v>
      </c>
      <c r="BA1354" s="49">
        <f t="shared" si="791"/>
        <v>0</v>
      </c>
      <c r="BB1354" s="49">
        <f t="shared" si="792"/>
        <v>0</v>
      </c>
      <c r="BC1354" s="49">
        <f t="shared" si="793"/>
        <v>0</v>
      </c>
      <c r="BD1354" s="49">
        <f t="shared" si="794"/>
        <v>0</v>
      </c>
      <c r="BE1354" s="49">
        <f t="shared" si="795"/>
        <v>0</v>
      </c>
      <c r="BF1354" s="49">
        <f t="shared" si="796"/>
        <v>0</v>
      </c>
      <c r="BG1354" s="49">
        <f t="shared" si="797"/>
        <v>0</v>
      </c>
      <c r="BH1354" s="72">
        <f t="shared" si="798"/>
        <v>249.26972180447112</v>
      </c>
      <c r="BI1354" s="49">
        <f>VLOOKUP(A1354,'1_12'!A:O,15,0)</f>
        <v>568.01</v>
      </c>
      <c r="BJ1354" s="73">
        <f t="shared" si="799"/>
        <v>-318.74027819552884</v>
      </c>
      <c r="BK1354" s="50">
        <f t="shared" si="800"/>
        <v>9.4369938463050387E-4</v>
      </c>
    </row>
    <row r="1355" spans="1:63" x14ac:dyDescent="0.3">
      <c r="A1355" s="77" t="s">
        <v>2775</v>
      </c>
      <c r="B1355" s="77" t="s">
        <v>1098</v>
      </c>
      <c r="C1355" s="77">
        <f>VLOOKUP(B1355,Площадь!A:B,2,0)</f>
        <v>8.1999999999999993</v>
      </c>
      <c r="D1355" s="113">
        <v>45066</v>
      </c>
      <c r="I1355">
        <f>31-I1354</f>
        <v>12</v>
      </c>
      <c r="J1355">
        <v>30</v>
      </c>
      <c r="K1355">
        <v>31</v>
      </c>
      <c r="L1355">
        <v>31</v>
      </c>
      <c r="M1355">
        <v>30</v>
      </c>
      <c r="N1355">
        <v>31</v>
      </c>
      <c r="O1355">
        <v>30</v>
      </c>
      <c r="P1355">
        <v>31</v>
      </c>
      <c r="Q1355">
        <f t="shared" si="778"/>
        <v>226</v>
      </c>
      <c r="R1355" s="108"/>
      <c r="S1355" s="108"/>
      <c r="T1355" s="50">
        <f t="shared" si="769"/>
        <v>0</v>
      </c>
      <c r="U1355" s="50">
        <f t="shared" si="770"/>
        <v>0</v>
      </c>
      <c r="V1355" s="50">
        <f t="shared" si="771"/>
        <v>0</v>
      </c>
      <c r="W1355" s="50">
        <f t="shared" si="772"/>
        <v>0</v>
      </c>
      <c r="X1355" s="50">
        <f t="shared" si="773"/>
        <v>0</v>
      </c>
      <c r="Y1355" s="50"/>
      <c r="Z1355" s="50"/>
      <c r="AA1355" s="50"/>
      <c r="AB1355" s="50"/>
      <c r="AC1355" s="50"/>
      <c r="AD1355" s="50">
        <f t="shared" si="774"/>
        <v>0</v>
      </c>
      <c r="AE1355" s="50">
        <f t="shared" si="775"/>
        <v>0</v>
      </c>
      <c r="AF1355" s="50">
        <f t="shared" si="776"/>
        <v>0</v>
      </c>
      <c r="AG1355" s="50">
        <f t="shared" si="777"/>
        <v>0</v>
      </c>
      <c r="AI1355" s="50">
        <f t="shared" si="779"/>
        <v>0</v>
      </c>
      <c r="AJ1355" s="50">
        <f t="shared" si="780"/>
        <v>0</v>
      </c>
      <c r="AK1355" s="50">
        <f t="shared" si="781"/>
        <v>0</v>
      </c>
      <c r="AL1355" s="50">
        <f t="shared" si="782"/>
        <v>0</v>
      </c>
      <c r="AR1355" s="50">
        <f t="shared" si="783"/>
        <v>0.12214461705035486</v>
      </c>
      <c r="AS1355" s="50">
        <f t="shared" si="784"/>
        <v>0.10932246449485211</v>
      </c>
      <c r="AT1355" s="50">
        <f t="shared" si="785"/>
        <v>0.15012668705705859</v>
      </c>
      <c r="AV1355" s="49">
        <f t="shared" si="786"/>
        <v>0</v>
      </c>
      <c r="AW1355" s="49">
        <f t="shared" si="787"/>
        <v>0</v>
      </c>
      <c r="AX1355" s="49">
        <f t="shared" si="788"/>
        <v>0</v>
      </c>
      <c r="AY1355" s="49">
        <f t="shared" si="789"/>
        <v>0</v>
      </c>
      <c r="AZ1355" s="49">
        <f t="shared" si="790"/>
        <v>0</v>
      </c>
      <c r="BA1355" s="49">
        <f t="shared" si="791"/>
        <v>0</v>
      </c>
      <c r="BB1355" s="49">
        <f t="shared" si="792"/>
        <v>0</v>
      </c>
      <c r="BC1355" s="49">
        <f t="shared" si="793"/>
        <v>0</v>
      </c>
      <c r="BD1355" s="49">
        <f t="shared" si="794"/>
        <v>0</v>
      </c>
      <c r="BE1355" s="49">
        <f t="shared" si="795"/>
        <v>327.88012422529056</v>
      </c>
      <c r="BF1355" s="49">
        <f t="shared" si="796"/>
        <v>293.46085079140124</v>
      </c>
      <c r="BG1355" s="49">
        <f t="shared" si="797"/>
        <v>402.99407366848584</v>
      </c>
      <c r="BH1355" s="72">
        <f t="shared" si="798"/>
        <v>1024.3350486851778</v>
      </c>
      <c r="BI1355" s="49">
        <f>VLOOKUP(A1355,'1_12'!A:O,15,0)</f>
        <v>2601.69</v>
      </c>
      <c r="BJ1355" s="73">
        <f t="shared" si="799"/>
        <v>-1577.3549513148223</v>
      </c>
      <c r="BK1355" s="50">
        <f t="shared" si="800"/>
        <v>3.8779854532750568E-3</v>
      </c>
    </row>
    <row r="1356" spans="1:63" x14ac:dyDescent="0.3">
      <c r="A1356" s="77" t="s">
        <v>2321</v>
      </c>
      <c r="B1356" s="77" t="s">
        <v>1186</v>
      </c>
      <c r="C1356" s="77">
        <f>VLOOKUP(B1356,Площадь!A:B,2,0)</f>
        <v>5.7</v>
      </c>
      <c r="D1356" s="113"/>
      <c r="E1356">
        <v>31</v>
      </c>
      <c r="F1356">
        <v>28</v>
      </c>
      <c r="G1356">
        <v>31</v>
      </c>
      <c r="H1356">
        <v>30</v>
      </c>
      <c r="I1356">
        <v>31</v>
      </c>
      <c r="J1356">
        <v>30</v>
      </c>
      <c r="K1356">
        <v>31</v>
      </c>
      <c r="L1356">
        <v>31</v>
      </c>
      <c r="M1356">
        <v>30</v>
      </c>
      <c r="N1356">
        <v>31</v>
      </c>
      <c r="O1356">
        <v>30</v>
      </c>
      <c r="P1356">
        <v>31</v>
      </c>
      <c r="Q1356">
        <f t="shared" ref="Q1356:Q1374" si="801">SUM(E1356:P1356)</f>
        <v>365</v>
      </c>
      <c r="R1356" s="108"/>
      <c r="S1356" s="108"/>
      <c r="T1356" s="50">
        <f t="shared" si="769"/>
        <v>0</v>
      </c>
      <c r="U1356" s="50">
        <f t="shared" si="770"/>
        <v>0</v>
      </c>
      <c r="V1356" s="50">
        <f t="shared" si="771"/>
        <v>0</v>
      </c>
      <c r="W1356" s="50">
        <f t="shared" si="772"/>
        <v>0</v>
      </c>
      <c r="X1356" s="50">
        <f t="shared" si="773"/>
        <v>0</v>
      </c>
      <c r="Y1356" s="50"/>
      <c r="Z1356" s="50"/>
      <c r="AA1356" s="50"/>
      <c r="AB1356" s="50"/>
      <c r="AC1356" s="50"/>
      <c r="AD1356" s="50">
        <f t="shared" si="774"/>
        <v>0</v>
      </c>
      <c r="AE1356" s="50">
        <f t="shared" si="775"/>
        <v>0</v>
      </c>
      <c r="AF1356" s="50">
        <f t="shared" si="776"/>
        <v>0</v>
      </c>
      <c r="AG1356" s="50">
        <f t="shared" si="777"/>
        <v>0</v>
      </c>
      <c r="AI1356" s="50">
        <f t="shared" si="779"/>
        <v>0</v>
      </c>
      <c r="AJ1356" s="50">
        <f t="shared" si="780"/>
        <v>0</v>
      </c>
      <c r="AK1356" s="50">
        <f t="shared" si="781"/>
        <v>0</v>
      </c>
      <c r="AL1356" s="50">
        <f t="shared" si="782"/>
        <v>6.4549037908726459E-2</v>
      </c>
      <c r="AR1356" s="50">
        <f t="shared" si="783"/>
        <v>8.4905404535002768E-2</v>
      </c>
      <c r="AS1356" s="50">
        <f t="shared" si="784"/>
        <v>7.5992444831787451E-2</v>
      </c>
      <c r="AT1356" s="50">
        <f t="shared" si="785"/>
        <v>0.10435635563722366</v>
      </c>
      <c r="AV1356" s="49">
        <f t="shared" si="786"/>
        <v>0</v>
      </c>
      <c r="AW1356" s="49">
        <f t="shared" si="787"/>
        <v>0</v>
      </c>
      <c r="AX1356" s="49">
        <f t="shared" si="788"/>
        <v>0</v>
      </c>
      <c r="AY1356" s="49">
        <f t="shared" si="789"/>
        <v>173.27285540066896</v>
      </c>
      <c r="AZ1356" s="49">
        <f t="shared" si="790"/>
        <v>0</v>
      </c>
      <c r="BA1356" s="49">
        <f t="shared" si="791"/>
        <v>0</v>
      </c>
      <c r="BB1356" s="49">
        <f t="shared" si="792"/>
        <v>0</v>
      </c>
      <c r="BC1356" s="49">
        <f t="shared" si="793"/>
        <v>0</v>
      </c>
      <c r="BD1356" s="49">
        <f t="shared" si="794"/>
        <v>0</v>
      </c>
      <c r="BE1356" s="49">
        <f t="shared" si="795"/>
        <v>227.91667171758004</v>
      </c>
      <c r="BF1356" s="49">
        <f t="shared" si="796"/>
        <v>203.99107920865697</v>
      </c>
      <c r="BG1356" s="49">
        <f t="shared" si="797"/>
        <v>280.13002681833774</v>
      </c>
      <c r="BH1356" s="72">
        <f t="shared" si="798"/>
        <v>885.31063314524363</v>
      </c>
      <c r="BI1356" s="49">
        <f>VLOOKUP(A1356,'1_12'!A:O,15,0)</f>
        <v>2203.29</v>
      </c>
      <c r="BJ1356" s="73">
        <f t="shared" si="799"/>
        <v>-1317.9793668547563</v>
      </c>
      <c r="BK1356" s="50">
        <f t="shared" si="800"/>
        <v>4.8216848379055597E-3</v>
      </c>
    </row>
    <row r="1357" spans="1:63" x14ac:dyDescent="0.3">
      <c r="A1357" s="77" t="s">
        <v>2291</v>
      </c>
      <c r="B1357" s="77" t="s">
        <v>1187</v>
      </c>
      <c r="C1357" s="77">
        <f>VLOOKUP(B1357,Площадь!A:B,2,0)</f>
        <v>5.4</v>
      </c>
      <c r="D1357" s="113"/>
      <c r="E1357">
        <v>31</v>
      </c>
      <c r="F1357">
        <v>28</v>
      </c>
      <c r="G1357">
        <v>31</v>
      </c>
      <c r="H1357">
        <v>30</v>
      </c>
      <c r="I1357">
        <v>31</v>
      </c>
      <c r="J1357">
        <v>30</v>
      </c>
      <c r="K1357">
        <v>31</v>
      </c>
      <c r="L1357">
        <v>31</v>
      </c>
      <c r="M1357">
        <v>30</v>
      </c>
      <c r="N1357">
        <v>31</v>
      </c>
      <c r="O1357">
        <v>30</v>
      </c>
      <c r="P1357">
        <v>31</v>
      </c>
      <c r="Q1357">
        <f t="shared" si="801"/>
        <v>365</v>
      </c>
      <c r="R1357" s="108"/>
      <c r="S1357" s="108"/>
      <c r="T1357" s="50">
        <f t="shared" si="769"/>
        <v>0</v>
      </c>
      <c r="U1357" s="50">
        <f t="shared" si="770"/>
        <v>0</v>
      </c>
      <c r="V1357" s="50">
        <f t="shared" si="771"/>
        <v>0</v>
      </c>
      <c r="W1357" s="50">
        <f t="shared" si="772"/>
        <v>0</v>
      </c>
      <c r="X1357" s="50">
        <f t="shared" si="773"/>
        <v>0</v>
      </c>
      <c r="Y1357" s="50"/>
      <c r="Z1357" s="50"/>
      <c r="AA1357" s="50"/>
      <c r="AB1357" s="50"/>
      <c r="AC1357" s="50"/>
      <c r="AD1357" s="50">
        <f t="shared" si="774"/>
        <v>0</v>
      </c>
      <c r="AE1357" s="50">
        <f t="shared" si="775"/>
        <v>0</v>
      </c>
      <c r="AF1357" s="50">
        <f t="shared" si="776"/>
        <v>0</v>
      </c>
      <c r="AG1357" s="50">
        <f t="shared" si="777"/>
        <v>0</v>
      </c>
      <c r="AI1357" s="50">
        <f t="shared" si="779"/>
        <v>0</v>
      </c>
      <c r="AJ1357" s="50">
        <f t="shared" si="780"/>
        <v>0</v>
      </c>
      <c r="AK1357" s="50">
        <f t="shared" si="781"/>
        <v>0</v>
      </c>
      <c r="AL1357" s="50">
        <f t="shared" si="782"/>
        <v>6.1151720124056647E-2</v>
      </c>
      <c r="AR1357" s="50">
        <f t="shared" si="783"/>
        <v>8.0436699033160516E-2</v>
      </c>
      <c r="AS1357" s="50">
        <f t="shared" si="784"/>
        <v>7.1992842472219695E-2</v>
      </c>
      <c r="AT1357" s="50">
        <f t="shared" si="785"/>
        <v>9.8863915866843469E-2</v>
      </c>
      <c r="AV1357" s="49">
        <f t="shared" si="786"/>
        <v>0</v>
      </c>
      <c r="AW1357" s="49">
        <f t="shared" si="787"/>
        <v>0</v>
      </c>
      <c r="AX1357" s="49">
        <f t="shared" si="788"/>
        <v>0</v>
      </c>
      <c r="AY1357" s="49">
        <f t="shared" si="789"/>
        <v>164.15323143221272</v>
      </c>
      <c r="AZ1357" s="49">
        <f t="shared" si="790"/>
        <v>0</v>
      </c>
      <c r="BA1357" s="49">
        <f t="shared" si="791"/>
        <v>0</v>
      </c>
      <c r="BB1357" s="49">
        <f t="shared" si="792"/>
        <v>0</v>
      </c>
      <c r="BC1357" s="49">
        <f t="shared" si="793"/>
        <v>0</v>
      </c>
      <c r="BD1357" s="49">
        <f t="shared" si="794"/>
        <v>0</v>
      </c>
      <c r="BE1357" s="49">
        <f t="shared" si="795"/>
        <v>215.92105741665478</v>
      </c>
      <c r="BF1357" s="49">
        <f t="shared" si="796"/>
        <v>193.25470661872768</v>
      </c>
      <c r="BG1357" s="49">
        <f t="shared" si="797"/>
        <v>265.38634119631996</v>
      </c>
      <c r="BH1357" s="72">
        <f t="shared" si="798"/>
        <v>838.7153366639152</v>
      </c>
      <c r="BI1357" s="49">
        <f>VLOOKUP(A1357,'1_12'!A:O,15,0)</f>
        <v>2087.3700000000003</v>
      </c>
      <c r="BJ1357" s="73">
        <f t="shared" si="799"/>
        <v>-1248.6546633360852</v>
      </c>
      <c r="BK1357" s="50">
        <f t="shared" si="800"/>
        <v>4.8216848379055606E-3</v>
      </c>
    </row>
    <row r="1358" spans="1:63" x14ac:dyDescent="0.3">
      <c r="A1358" s="77" t="s">
        <v>2264</v>
      </c>
      <c r="B1358" s="77" t="s">
        <v>1011</v>
      </c>
      <c r="C1358" s="77">
        <f>VLOOKUP(B1358,Площадь!A:B,2,0)</f>
        <v>5.9</v>
      </c>
      <c r="D1358" s="113"/>
      <c r="E1358">
        <v>31</v>
      </c>
      <c r="F1358">
        <v>28</v>
      </c>
      <c r="G1358">
        <v>31</v>
      </c>
      <c r="H1358">
        <v>30</v>
      </c>
      <c r="I1358">
        <v>31</v>
      </c>
      <c r="J1358">
        <v>30</v>
      </c>
      <c r="K1358">
        <v>31</v>
      </c>
      <c r="L1358">
        <v>31</v>
      </c>
      <c r="M1358">
        <v>30</v>
      </c>
      <c r="N1358">
        <v>31</v>
      </c>
      <c r="O1358">
        <v>30</v>
      </c>
      <c r="P1358">
        <v>31</v>
      </c>
      <c r="Q1358">
        <f t="shared" si="801"/>
        <v>365</v>
      </c>
      <c r="R1358" s="108"/>
      <c r="S1358" s="108"/>
      <c r="T1358" s="50">
        <f t="shared" si="769"/>
        <v>0</v>
      </c>
      <c r="U1358" s="50">
        <f t="shared" si="770"/>
        <v>0</v>
      </c>
      <c r="V1358" s="50">
        <f t="shared" si="771"/>
        <v>0</v>
      </c>
      <c r="W1358" s="50">
        <f t="shared" si="772"/>
        <v>0</v>
      </c>
      <c r="X1358" s="50">
        <f t="shared" si="773"/>
        <v>0</v>
      </c>
      <c r="Y1358" s="50"/>
      <c r="Z1358" s="50"/>
      <c r="AA1358" s="50"/>
      <c r="AB1358" s="50"/>
      <c r="AC1358" s="50"/>
      <c r="AD1358" s="50">
        <f t="shared" si="774"/>
        <v>0</v>
      </c>
      <c r="AE1358" s="50">
        <f t="shared" si="775"/>
        <v>0</v>
      </c>
      <c r="AF1358" s="50">
        <f t="shared" si="776"/>
        <v>0</v>
      </c>
      <c r="AG1358" s="50">
        <f t="shared" si="777"/>
        <v>0</v>
      </c>
      <c r="AI1358" s="50">
        <f t="shared" si="779"/>
        <v>0</v>
      </c>
      <c r="AJ1358" s="50">
        <f t="shared" si="780"/>
        <v>0</v>
      </c>
      <c r="AK1358" s="50">
        <f t="shared" si="781"/>
        <v>0</v>
      </c>
      <c r="AL1358" s="50">
        <f t="shared" si="782"/>
        <v>6.6813916431839676E-2</v>
      </c>
      <c r="AR1358" s="50">
        <f t="shared" si="783"/>
        <v>8.7884541536230945E-2</v>
      </c>
      <c r="AS1358" s="50">
        <f t="shared" si="784"/>
        <v>7.865884640483263E-2</v>
      </c>
      <c r="AT1358" s="50">
        <f t="shared" si="785"/>
        <v>0.10801798215081046</v>
      </c>
      <c r="AV1358" s="49">
        <f t="shared" si="786"/>
        <v>0</v>
      </c>
      <c r="AW1358" s="49">
        <f t="shared" si="787"/>
        <v>0</v>
      </c>
      <c r="AX1358" s="49">
        <f t="shared" si="788"/>
        <v>0</v>
      </c>
      <c r="AY1358" s="49">
        <f t="shared" si="789"/>
        <v>179.35260471297318</v>
      </c>
      <c r="AZ1358" s="49">
        <f t="shared" si="790"/>
        <v>0</v>
      </c>
      <c r="BA1358" s="49">
        <f t="shared" si="791"/>
        <v>0</v>
      </c>
      <c r="BB1358" s="49">
        <f t="shared" si="792"/>
        <v>0</v>
      </c>
      <c r="BC1358" s="49">
        <f t="shared" si="793"/>
        <v>0</v>
      </c>
      <c r="BD1358" s="49">
        <f t="shared" si="794"/>
        <v>0</v>
      </c>
      <c r="BE1358" s="49">
        <f t="shared" si="795"/>
        <v>235.91374791819692</v>
      </c>
      <c r="BF1358" s="49">
        <f t="shared" si="796"/>
        <v>211.14866093527652</v>
      </c>
      <c r="BG1358" s="49">
        <f t="shared" si="797"/>
        <v>289.95915056634959</v>
      </c>
      <c r="BH1358" s="72">
        <f t="shared" si="798"/>
        <v>916.3741641327963</v>
      </c>
      <c r="BI1358" s="49">
        <f>VLOOKUP(A1358,'1_12'!A:O,15,0)</f>
        <v>2280.6000000000004</v>
      </c>
      <c r="BJ1358" s="73">
        <f t="shared" si="799"/>
        <v>-1364.2258358672041</v>
      </c>
      <c r="BK1358" s="50">
        <f t="shared" si="800"/>
        <v>4.8216848379055615E-3</v>
      </c>
    </row>
    <row r="1359" spans="1:63" x14ac:dyDescent="0.3">
      <c r="A1359" s="77" t="s">
        <v>2144</v>
      </c>
      <c r="B1359" s="77" t="s">
        <v>685</v>
      </c>
      <c r="C1359" s="77">
        <f>VLOOKUP(B1359,Площадь!A:B,2,0)</f>
        <v>5.9</v>
      </c>
      <c r="D1359" s="113"/>
      <c r="E1359">
        <v>31</v>
      </c>
      <c r="F1359">
        <v>28</v>
      </c>
      <c r="G1359">
        <v>31</v>
      </c>
      <c r="H1359">
        <v>30</v>
      </c>
      <c r="I1359">
        <v>31</v>
      </c>
      <c r="J1359">
        <v>30</v>
      </c>
      <c r="K1359">
        <v>31</v>
      </c>
      <c r="L1359">
        <v>31</v>
      </c>
      <c r="M1359">
        <v>30</v>
      </c>
      <c r="N1359">
        <v>31</v>
      </c>
      <c r="O1359">
        <v>30</v>
      </c>
      <c r="P1359">
        <v>31</v>
      </c>
      <c r="Q1359">
        <f t="shared" si="801"/>
        <v>365</v>
      </c>
      <c r="R1359" s="108"/>
      <c r="S1359" s="108"/>
      <c r="T1359" s="50">
        <f t="shared" si="769"/>
        <v>0</v>
      </c>
      <c r="U1359" s="50">
        <f t="shared" si="770"/>
        <v>0</v>
      </c>
      <c r="V1359" s="50">
        <f t="shared" si="771"/>
        <v>0</v>
      </c>
      <c r="W1359" s="50">
        <f t="shared" si="772"/>
        <v>0</v>
      </c>
      <c r="X1359" s="50">
        <f t="shared" si="773"/>
        <v>0</v>
      </c>
      <c r="Y1359" s="50"/>
      <c r="Z1359" s="50"/>
      <c r="AA1359" s="50"/>
      <c r="AB1359" s="50"/>
      <c r="AC1359" s="50"/>
      <c r="AD1359" s="50">
        <f t="shared" si="774"/>
        <v>0</v>
      </c>
      <c r="AE1359" s="50">
        <f t="shared" si="775"/>
        <v>0</v>
      </c>
      <c r="AF1359" s="50">
        <f t="shared" si="776"/>
        <v>0</v>
      </c>
      <c r="AG1359" s="50">
        <f t="shared" si="777"/>
        <v>0</v>
      </c>
      <c r="AI1359" s="50">
        <f t="shared" si="779"/>
        <v>0</v>
      </c>
      <c r="AJ1359" s="50">
        <f t="shared" si="780"/>
        <v>0</v>
      </c>
      <c r="AK1359" s="50">
        <f t="shared" si="781"/>
        <v>0</v>
      </c>
      <c r="AL1359" s="50">
        <f t="shared" si="782"/>
        <v>6.6813916431839676E-2</v>
      </c>
      <c r="AR1359" s="50">
        <f t="shared" si="783"/>
        <v>8.7884541536230945E-2</v>
      </c>
      <c r="AS1359" s="50">
        <f t="shared" si="784"/>
        <v>7.865884640483263E-2</v>
      </c>
      <c r="AT1359" s="50">
        <f t="shared" si="785"/>
        <v>0.10801798215081046</v>
      </c>
      <c r="AV1359" s="49">
        <f t="shared" si="786"/>
        <v>0</v>
      </c>
      <c r="AW1359" s="49">
        <f t="shared" si="787"/>
        <v>0</v>
      </c>
      <c r="AX1359" s="49">
        <f t="shared" si="788"/>
        <v>0</v>
      </c>
      <c r="AY1359" s="49">
        <f t="shared" si="789"/>
        <v>179.35260471297318</v>
      </c>
      <c r="AZ1359" s="49">
        <f t="shared" si="790"/>
        <v>0</v>
      </c>
      <c r="BA1359" s="49">
        <f t="shared" si="791"/>
        <v>0</v>
      </c>
      <c r="BB1359" s="49">
        <f t="shared" si="792"/>
        <v>0</v>
      </c>
      <c r="BC1359" s="49">
        <f t="shared" si="793"/>
        <v>0</v>
      </c>
      <c r="BD1359" s="49">
        <f t="shared" si="794"/>
        <v>0</v>
      </c>
      <c r="BE1359" s="49">
        <f t="shared" si="795"/>
        <v>235.91374791819692</v>
      </c>
      <c r="BF1359" s="49">
        <f t="shared" si="796"/>
        <v>211.14866093527652</v>
      </c>
      <c r="BG1359" s="49">
        <f t="shared" si="797"/>
        <v>289.95915056634959</v>
      </c>
      <c r="BH1359" s="72">
        <f t="shared" si="798"/>
        <v>916.3741641327963</v>
      </c>
      <c r="BI1359" s="49">
        <f>VLOOKUP(A1359,'1_12'!A:O,15,0)</f>
        <v>2280.6000000000004</v>
      </c>
      <c r="BJ1359" s="73">
        <f t="shared" si="799"/>
        <v>-1364.2258358672041</v>
      </c>
      <c r="BK1359" s="50">
        <f t="shared" si="800"/>
        <v>4.8216848379055615E-3</v>
      </c>
    </row>
    <row r="1360" spans="1:63" x14ac:dyDescent="0.3">
      <c r="A1360" s="77" t="s">
        <v>1433</v>
      </c>
      <c r="B1360" s="77" t="s">
        <v>1109</v>
      </c>
      <c r="C1360" s="77">
        <f>VLOOKUP(B1360,Площадь!A:B,2,0)</f>
        <v>5.8</v>
      </c>
      <c r="D1360" s="113"/>
      <c r="E1360">
        <v>31</v>
      </c>
      <c r="F1360">
        <v>28</v>
      </c>
      <c r="G1360">
        <v>31</v>
      </c>
      <c r="H1360">
        <v>30</v>
      </c>
      <c r="I1360">
        <v>31</v>
      </c>
      <c r="J1360">
        <v>30</v>
      </c>
      <c r="K1360">
        <v>31</v>
      </c>
      <c r="L1360">
        <v>31</v>
      </c>
      <c r="M1360">
        <v>30</v>
      </c>
      <c r="N1360">
        <v>31</v>
      </c>
      <c r="O1360">
        <v>30</v>
      </c>
      <c r="P1360">
        <v>31</v>
      </c>
      <c r="Q1360">
        <f t="shared" si="801"/>
        <v>365</v>
      </c>
      <c r="R1360" s="108"/>
      <c r="S1360" s="108"/>
      <c r="T1360" s="50">
        <f t="shared" si="769"/>
        <v>0</v>
      </c>
      <c r="U1360" s="50">
        <f t="shared" si="770"/>
        <v>0</v>
      </c>
      <c r="V1360" s="50">
        <f t="shared" si="771"/>
        <v>0</v>
      </c>
      <c r="W1360" s="50">
        <f t="shared" si="772"/>
        <v>0</v>
      </c>
      <c r="X1360" s="50">
        <f t="shared" si="773"/>
        <v>0</v>
      </c>
      <c r="Y1360" s="50"/>
      <c r="Z1360" s="50"/>
      <c r="AA1360" s="50"/>
      <c r="AB1360" s="50"/>
      <c r="AC1360" s="50"/>
      <c r="AD1360" s="50">
        <f t="shared" si="774"/>
        <v>0</v>
      </c>
      <c r="AE1360" s="50">
        <f t="shared" si="775"/>
        <v>0</v>
      </c>
      <c r="AF1360" s="50">
        <f t="shared" si="776"/>
        <v>0</v>
      </c>
      <c r="AG1360" s="50">
        <f t="shared" si="777"/>
        <v>0</v>
      </c>
      <c r="AI1360" s="50">
        <f t="shared" si="779"/>
        <v>0</v>
      </c>
      <c r="AJ1360" s="50">
        <f t="shared" si="780"/>
        <v>0</v>
      </c>
      <c r="AK1360" s="50">
        <f t="shared" si="781"/>
        <v>0</v>
      </c>
      <c r="AL1360" s="50">
        <f t="shared" si="782"/>
        <v>6.5681477170283054E-2</v>
      </c>
      <c r="AR1360" s="50">
        <f t="shared" si="783"/>
        <v>8.6394973035616857E-2</v>
      </c>
      <c r="AS1360" s="50">
        <f t="shared" si="784"/>
        <v>7.732564561831004E-2</v>
      </c>
      <c r="AT1360" s="50">
        <f t="shared" si="785"/>
        <v>0.10618716889401705</v>
      </c>
      <c r="AV1360" s="49">
        <f t="shared" si="786"/>
        <v>0</v>
      </c>
      <c r="AW1360" s="49">
        <f t="shared" si="787"/>
        <v>0</v>
      </c>
      <c r="AX1360" s="49">
        <f t="shared" si="788"/>
        <v>0</v>
      </c>
      <c r="AY1360" s="49">
        <f t="shared" si="789"/>
        <v>176.31273005682104</v>
      </c>
      <c r="AZ1360" s="49">
        <f t="shared" si="790"/>
        <v>0</v>
      </c>
      <c r="BA1360" s="49">
        <f t="shared" si="791"/>
        <v>0</v>
      </c>
      <c r="BB1360" s="49">
        <f t="shared" si="792"/>
        <v>0</v>
      </c>
      <c r="BC1360" s="49">
        <f t="shared" si="793"/>
        <v>0</v>
      </c>
      <c r="BD1360" s="49">
        <f t="shared" si="794"/>
        <v>0</v>
      </c>
      <c r="BE1360" s="49">
        <f t="shared" si="795"/>
        <v>231.91520981788847</v>
      </c>
      <c r="BF1360" s="49">
        <f t="shared" si="796"/>
        <v>207.56987007196676</v>
      </c>
      <c r="BG1360" s="49">
        <f t="shared" si="797"/>
        <v>285.04458869234361</v>
      </c>
      <c r="BH1360" s="72">
        <f t="shared" si="798"/>
        <v>900.84239863901985</v>
      </c>
      <c r="BI1360" s="49">
        <f>VLOOKUP(A1360,'1_12'!A:O,15,0)</f>
        <v>2241.9900000000007</v>
      </c>
      <c r="BJ1360" s="73">
        <f t="shared" si="799"/>
        <v>-1341.1476013609808</v>
      </c>
      <c r="BK1360" s="50">
        <f t="shared" si="800"/>
        <v>4.8216848379055606E-3</v>
      </c>
    </row>
    <row r="1361" spans="1:63" x14ac:dyDescent="0.3">
      <c r="A1361" s="77" t="s">
        <v>1473</v>
      </c>
      <c r="B1361" s="77" t="s">
        <v>1059</v>
      </c>
      <c r="C1361" s="77">
        <f>VLOOKUP(B1361,Площадь!A:B,2,0)</f>
        <v>5.8</v>
      </c>
      <c r="D1361" s="113"/>
      <c r="E1361">
        <v>31</v>
      </c>
      <c r="F1361">
        <v>28</v>
      </c>
      <c r="G1361">
        <v>31</v>
      </c>
      <c r="H1361">
        <v>30</v>
      </c>
      <c r="I1361">
        <v>31</v>
      </c>
      <c r="J1361">
        <v>30</v>
      </c>
      <c r="K1361">
        <v>31</v>
      </c>
      <c r="L1361">
        <v>31</v>
      </c>
      <c r="M1361">
        <v>30</v>
      </c>
      <c r="N1361">
        <v>31</v>
      </c>
      <c r="O1361">
        <v>30</v>
      </c>
      <c r="P1361">
        <v>31</v>
      </c>
      <c r="Q1361">
        <f t="shared" si="801"/>
        <v>365</v>
      </c>
      <c r="R1361" s="108"/>
      <c r="S1361" s="108"/>
      <c r="T1361" s="50">
        <f t="shared" si="769"/>
        <v>0</v>
      </c>
      <c r="U1361" s="50">
        <f t="shared" si="770"/>
        <v>0</v>
      </c>
      <c r="V1361" s="50">
        <f t="shared" si="771"/>
        <v>0</v>
      </c>
      <c r="W1361" s="50">
        <f t="shared" si="772"/>
        <v>0</v>
      </c>
      <c r="X1361" s="50">
        <f t="shared" si="773"/>
        <v>0</v>
      </c>
      <c r="Y1361" s="50"/>
      <c r="Z1361" s="50"/>
      <c r="AA1361" s="50"/>
      <c r="AB1361" s="50"/>
      <c r="AC1361" s="50"/>
      <c r="AD1361" s="50">
        <f t="shared" si="774"/>
        <v>0</v>
      </c>
      <c r="AE1361" s="50">
        <f t="shared" si="775"/>
        <v>0</v>
      </c>
      <c r="AF1361" s="50">
        <f t="shared" si="776"/>
        <v>0</v>
      </c>
      <c r="AG1361" s="50">
        <f t="shared" si="777"/>
        <v>0</v>
      </c>
      <c r="AI1361" s="50">
        <f t="shared" si="779"/>
        <v>0</v>
      </c>
      <c r="AJ1361" s="50">
        <f t="shared" si="780"/>
        <v>0</v>
      </c>
      <c r="AK1361" s="50">
        <f t="shared" si="781"/>
        <v>0</v>
      </c>
      <c r="AL1361" s="50">
        <f t="shared" si="782"/>
        <v>6.5681477170283054E-2</v>
      </c>
      <c r="AR1361" s="50">
        <f t="shared" si="783"/>
        <v>8.6394973035616857E-2</v>
      </c>
      <c r="AS1361" s="50">
        <f t="shared" si="784"/>
        <v>7.732564561831004E-2</v>
      </c>
      <c r="AT1361" s="50">
        <f t="shared" si="785"/>
        <v>0.10618716889401705</v>
      </c>
      <c r="AV1361" s="49">
        <f t="shared" si="786"/>
        <v>0</v>
      </c>
      <c r="AW1361" s="49">
        <f t="shared" si="787"/>
        <v>0</v>
      </c>
      <c r="AX1361" s="49">
        <f t="shared" si="788"/>
        <v>0</v>
      </c>
      <c r="AY1361" s="49">
        <f t="shared" si="789"/>
        <v>176.31273005682104</v>
      </c>
      <c r="AZ1361" s="49">
        <f t="shared" si="790"/>
        <v>0</v>
      </c>
      <c r="BA1361" s="49">
        <f t="shared" si="791"/>
        <v>0</v>
      </c>
      <c r="BB1361" s="49">
        <f t="shared" si="792"/>
        <v>0</v>
      </c>
      <c r="BC1361" s="49">
        <f t="shared" si="793"/>
        <v>0</v>
      </c>
      <c r="BD1361" s="49">
        <f t="shared" si="794"/>
        <v>0</v>
      </c>
      <c r="BE1361" s="49">
        <f t="shared" si="795"/>
        <v>231.91520981788847</v>
      </c>
      <c r="BF1361" s="49">
        <f t="shared" si="796"/>
        <v>207.56987007196676</v>
      </c>
      <c r="BG1361" s="49">
        <f t="shared" si="797"/>
        <v>285.04458869234361</v>
      </c>
      <c r="BH1361" s="72">
        <f t="shared" si="798"/>
        <v>900.84239863901985</v>
      </c>
      <c r="BI1361" s="49">
        <f>VLOOKUP(A1361,'1_12'!A:O,15,0)</f>
        <v>2241.9900000000007</v>
      </c>
      <c r="BJ1361" s="73">
        <f t="shared" si="799"/>
        <v>-1341.1476013609808</v>
      </c>
      <c r="BK1361" s="50">
        <f t="shared" si="800"/>
        <v>4.8216848379055606E-3</v>
      </c>
    </row>
    <row r="1362" spans="1:63" x14ac:dyDescent="0.3">
      <c r="A1362" s="77" t="s">
        <v>1939</v>
      </c>
      <c r="B1362" s="77" t="s">
        <v>1046</v>
      </c>
      <c r="C1362" s="77">
        <f>VLOOKUP(B1362,Площадь!A:B,2,0)</f>
        <v>5.6</v>
      </c>
      <c r="D1362" s="113"/>
      <c r="E1362">
        <v>31</v>
      </c>
      <c r="F1362">
        <v>28</v>
      </c>
      <c r="G1362">
        <v>31</v>
      </c>
      <c r="H1362">
        <v>30</v>
      </c>
      <c r="I1362">
        <v>31</v>
      </c>
      <c r="J1362">
        <v>30</v>
      </c>
      <c r="K1362">
        <v>31</v>
      </c>
      <c r="L1362">
        <v>31</v>
      </c>
      <c r="M1362">
        <v>30</v>
      </c>
      <c r="N1362">
        <v>31</v>
      </c>
      <c r="O1362">
        <v>30</v>
      </c>
      <c r="P1362">
        <v>31</v>
      </c>
      <c r="Q1362">
        <f t="shared" si="801"/>
        <v>365</v>
      </c>
      <c r="R1362" s="108"/>
      <c r="S1362" s="108"/>
      <c r="T1362" s="50">
        <f t="shared" si="769"/>
        <v>0</v>
      </c>
      <c r="U1362" s="50">
        <f t="shared" si="770"/>
        <v>0</v>
      </c>
      <c r="V1362" s="50">
        <f t="shared" si="771"/>
        <v>0</v>
      </c>
      <c r="W1362" s="50">
        <f t="shared" si="772"/>
        <v>0</v>
      </c>
      <c r="X1362" s="50">
        <f t="shared" si="773"/>
        <v>0</v>
      </c>
      <c r="Y1362" s="50"/>
      <c r="Z1362" s="50"/>
      <c r="AA1362" s="50"/>
      <c r="AB1362" s="50"/>
      <c r="AC1362" s="50"/>
      <c r="AD1362" s="50">
        <f t="shared" si="774"/>
        <v>0</v>
      </c>
      <c r="AE1362" s="50">
        <f t="shared" si="775"/>
        <v>0</v>
      </c>
      <c r="AF1362" s="50">
        <f t="shared" si="776"/>
        <v>0</v>
      </c>
      <c r="AG1362" s="50">
        <f t="shared" si="777"/>
        <v>0</v>
      </c>
      <c r="AI1362" s="50">
        <f t="shared" si="779"/>
        <v>0</v>
      </c>
      <c r="AJ1362" s="50">
        <f t="shared" si="780"/>
        <v>0</v>
      </c>
      <c r="AK1362" s="50">
        <f t="shared" si="781"/>
        <v>0</v>
      </c>
      <c r="AL1362" s="50">
        <f t="shared" si="782"/>
        <v>6.341659864716985E-2</v>
      </c>
      <c r="AR1362" s="50">
        <f t="shared" si="783"/>
        <v>8.341583603438868E-2</v>
      </c>
      <c r="AS1362" s="50">
        <f t="shared" si="784"/>
        <v>7.4659244045264861E-2</v>
      </c>
      <c r="AT1362" s="50">
        <f t="shared" si="785"/>
        <v>0.10252554238043025</v>
      </c>
      <c r="AV1362" s="49">
        <f t="shared" si="786"/>
        <v>0</v>
      </c>
      <c r="AW1362" s="49">
        <f t="shared" si="787"/>
        <v>0</v>
      </c>
      <c r="AX1362" s="49">
        <f t="shared" si="788"/>
        <v>0</v>
      </c>
      <c r="AY1362" s="49">
        <f t="shared" si="789"/>
        <v>170.23298074451688</v>
      </c>
      <c r="AZ1362" s="49">
        <f t="shared" si="790"/>
        <v>0</v>
      </c>
      <c r="BA1362" s="49">
        <f t="shared" si="791"/>
        <v>0</v>
      </c>
      <c r="BB1362" s="49">
        <f t="shared" si="792"/>
        <v>0</v>
      </c>
      <c r="BC1362" s="49">
        <f t="shared" si="793"/>
        <v>0</v>
      </c>
      <c r="BD1362" s="49">
        <f t="shared" si="794"/>
        <v>0</v>
      </c>
      <c r="BE1362" s="49">
        <f t="shared" si="795"/>
        <v>223.91813361727159</v>
      </c>
      <c r="BF1362" s="49">
        <f t="shared" si="796"/>
        <v>200.41228834534718</v>
      </c>
      <c r="BG1362" s="49">
        <f t="shared" si="797"/>
        <v>275.21546494433176</v>
      </c>
      <c r="BH1362" s="72">
        <f t="shared" si="798"/>
        <v>869.77886765146741</v>
      </c>
      <c r="BI1362" s="49">
        <f>VLOOKUP(A1362,'1_12'!A:O,15,0)</f>
        <v>2164.6800000000003</v>
      </c>
      <c r="BJ1362" s="73">
        <f t="shared" si="799"/>
        <v>-1294.9011323485329</v>
      </c>
      <c r="BK1362" s="50">
        <f t="shared" si="800"/>
        <v>4.8216848379055606E-3</v>
      </c>
    </row>
    <row r="1363" spans="1:63" x14ac:dyDescent="0.3">
      <c r="A1363" s="77" t="s">
        <v>2074</v>
      </c>
      <c r="B1363" s="77" t="s">
        <v>596</v>
      </c>
      <c r="C1363" s="77">
        <f>VLOOKUP(B1363,Площадь!A:B,2,0)</f>
        <v>8.3000000000000007</v>
      </c>
      <c r="D1363" s="113"/>
      <c r="E1363">
        <v>31</v>
      </c>
      <c r="F1363">
        <v>28</v>
      </c>
      <c r="G1363">
        <v>31</v>
      </c>
      <c r="H1363">
        <v>30</v>
      </c>
      <c r="I1363">
        <v>31</v>
      </c>
      <c r="J1363">
        <v>22</v>
      </c>
      <c r="Q1363">
        <f t="shared" si="801"/>
        <v>173</v>
      </c>
      <c r="R1363" s="108"/>
      <c r="S1363" s="108"/>
      <c r="T1363" s="50">
        <f t="shared" si="769"/>
        <v>0</v>
      </c>
      <c r="U1363" s="50">
        <f t="shared" si="770"/>
        <v>0</v>
      </c>
      <c r="V1363" s="50">
        <f t="shared" si="771"/>
        <v>0</v>
      </c>
      <c r="W1363" s="50">
        <f t="shared" si="772"/>
        <v>0</v>
      </c>
      <c r="X1363" s="50">
        <f t="shared" si="773"/>
        <v>0</v>
      </c>
      <c r="Y1363" s="50"/>
      <c r="Z1363" s="50"/>
      <c r="AA1363" s="50"/>
      <c r="AB1363" s="50"/>
      <c r="AC1363" s="50"/>
      <c r="AD1363" s="50">
        <f t="shared" si="774"/>
        <v>0</v>
      </c>
      <c r="AE1363" s="50">
        <f t="shared" si="775"/>
        <v>0</v>
      </c>
      <c r="AF1363" s="50">
        <f t="shared" si="776"/>
        <v>0</v>
      </c>
      <c r="AG1363" s="50">
        <f t="shared" si="777"/>
        <v>0</v>
      </c>
      <c r="AI1363" s="50">
        <f t="shared" si="779"/>
        <v>0</v>
      </c>
      <c r="AJ1363" s="50">
        <f t="shared" si="780"/>
        <v>0</v>
      </c>
      <c r="AK1363" s="50">
        <f t="shared" si="781"/>
        <v>0</v>
      </c>
      <c r="AL1363" s="50">
        <f t="shared" si="782"/>
        <v>9.3992458709198187E-2</v>
      </c>
      <c r="AR1363" s="50">
        <f t="shared" si="783"/>
        <v>0</v>
      </c>
      <c r="AS1363" s="50">
        <f t="shared" si="784"/>
        <v>0</v>
      </c>
      <c r="AT1363" s="50">
        <f t="shared" si="785"/>
        <v>0</v>
      </c>
      <c r="AV1363" s="49">
        <f t="shared" si="786"/>
        <v>0</v>
      </c>
      <c r="AW1363" s="49">
        <f t="shared" si="787"/>
        <v>0</v>
      </c>
      <c r="AX1363" s="49">
        <f t="shared" si="788"/>
        <v>0</v>
      </c>
      <c r="AY1363" s="49">
        <f t="shared" si="789"/>
        <v>252.30959646062325</v>
      </c>
      <c r="AZ1363" s="49">
        <f t="shared" si="790"/>
        <v>0</v>
      </c>
      <c r="BA1363" s="49">
        <f t="shared" si="791"/>
        <v>0</v>
      </c>
      <c r="BB1363" s="49">
        <f t="shared" si="792"/>
        <v>0</v>
      </c>
      <c r="BC1363" s="49">
        <f t="shared" si="793"/>
        <v>0</v>
      </c>
      <c r="BD1363" s="49">
        <f t="shared" si="794"/>
        <v>0</v>
      </c>
      <c r="BE1363" s="49">
        <f t="shared" si="795"/>
        <v>0</v>
      </c>
      <c r="BF1363" s="49">
        <f t="shared" si="796"/>
        <v>0</v>
      </c>
      <c r="BG1363" s="49">
        <f t="shared" si="797"/>
        <v>0</v>
      </c>
      <c r="BH1363" s="72">
        <f t="shared" si="798"/>
        <v>252.30959646062325</v>
      </c>
      <c r="BI1363" s="49">
        <f>VLOOKUP(A1363,'1_12'!A:O,15,0)</f>
        <v>1069.44</v>
      </c>
      <c r="BJ1363" s="73">
        <f t="shared" si="799"/>
        <v>-817.13040353937686</v>
      </c>
      <c r="BK1363" s="50">
        <f t="shared" si="800"/>
        <v>9.4369938463050376E-4</v>
      </c>
    </row>
    <row r="1364" spans="1:63" x14ac:dyDescent="0.3">
      <c r="A1364" s="77" t="s">
        <v>2846</v>
      </c>
      <c r="B1364" s="77" t="s">
        <v>596</v>
      </c>
      <c r="C1364" s="77">
        <f>VLOOKUP(B1364,Площадь!A:B,2,0)</f>
        <v>8.3000000000000007</v>
      </c>
      <c r="D1364" s="113">
        <v>45100</v>
      </c>
      <c r="J1364">
        <f>30-J1363</f>
        <v>8</v>
      </c>
      <c r="K1364">
        <v>31</v>
      </c>
      <c r="L1364">
        <v>31</v>
      </c>
      <c r="M1364">
        <v>30</v>
      </c>
      <c r="N1364">
        <v>31</v>
      </c>
      <c r="O1364">
        <v>30</v>
      </c>
      <c r="P1364">
        <v>31</v>
      </c>
      <c r="Q1364">
        <f t="shared" si="801"/>
        <v>192</v>
      </c>
      <c r="R1364" s="108"/>
      <c r="S1364" s="108"/>
      <c r="T1364" s="50">
        <f t="shared" si="769"/>
        <v>0</v>
      </c>
      <c r="U1364" s="50">
        <f t="shared" si="770"/>
        <v>0</v>
      </c>
      <c r="V1364" s="50">
        <f t="shared" si="771"/>
        <v>0</v>
      </c>
      <c r="W1364" s="50">
        <f t="shared" si="772"/>
        <v>0</v>
      </c>
      <c r="X1364" s="50">
        <f t="shared" si="773"/>
        <v>0</v>
      </c>
      <c r="Y1364" s="50"/>
      <c r="Z1364" s="50"/>
      <c r="AA1364" s="50"/>
      <c r="AB1364" s="50"/>
      <c r="AC1364" s="50"/>
      <c r="AD1364" s="50">
        <f t="shared" si="774"/>
        <v>0</v>
      </c>
      <c r="AE1364" s="50">
        <f t="shared" si="775"/>
        <v>0</v>
      </c>
      <c r="AF1364" s="50">
        <f t="shared" si="776"/>
        <v>0</v>
      </c>
      <c r="AG1364" s="50">
        <f t="shared" si="777"/>
        <v>0</v>
      </c>
      <c r="AI1364" s="50">
        <f t="shared" si="779"/>
        <v>0</v>
      </c>
      <c r="AJ1364" s="50">
        <f t="shared" si="780"/>
        <v>0</v>
      </c>
      <c r="AK1364" s="50">
        <f t="shared" si="781"/>
        <v>0</v>
      </c>
      <c r="AL1364" s="50">
        <f t="shared" si="782"/>
        <v>0</v>
      </c>
      <c r="AR1364" s="50">
        <f t="shared" si="783"/>
        <v>0.12363418555096894</v>
      </c>
      <c r="AS1364" s="50">
        <f t="shared" si="784"/>
        <v>0.11065566528137472</v>
      </c>
      <c r="AT1364" s="50">
        <f t="shared" si="785"/>
        <v>0.151957500313852</v>
      </c>
      <c r="AV1364" s="49">
        <f t="shared" si="786"/>
        <v>0</v>
      </c>
      <c r="AW1364" s="49">
        <f t="shared" si="787"/>
        <v>0</v>
      </c>
      <c r="AX1364" s="49">
        <f t="shared" si="788"/>
        <v>0</v>
      </c>
      <c r="AY1364" s="49">
        <f t="shared" si="789"/>
        <v>0</v>
      </c>
      <c r="AZ1364" s="49">
        <f t="shared" si="790"/>
        <v>0</v>
      </c>
      <c r="BA1364" s="49">
        <f t="shared" si="791"/>
        <v>0</v>
      </c>
      <c r="BB1364" s="49">
        <f t="shared" si="792"/>
        <v>0</v>
      </c>
      <c r="BC1364" s="49">
        <f t="shared" si="793"/>
        <v>0</v>
      </c>
      <c r="BD1364" s="49">
        <f t="shared" si="794"/>
        <v>0</v>
      </c>
      <c r="BE1364" s="49">
        <f t="shared" si="795"/>
        <v>331.87866232559901</v>
      </c>
      <c r="BF1364" s="49">
        <f t="shared" si="796"/>
        <v>297.03964165471103</v>
      </c>
      <c r="BG1364" s="49">
        <f t="shared" si="797"/>
        <v>407.90863554249177</v>
      </c>
      <c r="BH1364" s="72">
        <f t="shared" si="798"/>
        <v>1036.8269395228017</v>
      </c>
      <c r="BI1364" s="49">
        <f>VLOOKUP(A1364,'1_12'!A:O,15,0)</f>
        <v>2138.88</v>
      </c>
      <c r="BJ1364" s="73">
        <f t="shared" si="799"/>
        <v>-1102.0530604771984</v>
      </c>
      <c r="BK1364" s="50">
        <f t="shared" si="800"/>
        <v>3.8779854532750568E-3</v>
      </c>
    </row>
    <row r="1365" spans="1:63" x14ac:dyDescent="0.3">
      <c r="A1365" s="77" t="s">
        <v>2093</v>
      </c>
      <c r="B1365" s="77" t="s">
        <v>1106</v>
      </c>
      <c r="C1365" s="77">
        <f>VLOOKUP(B1365,Площадь!A:B,2,0)</f>
        <v>4.4000000000000004</v>
      </c>
      <c r="D1365" s="113"/>
      <c r="E1365">
        <v>31</v>
      </c>
      <c r="F1365">
        <v>28</v>
      </c>
      <c r="G1365">
        <v>31</v>
      </c>
      <c r="H1365">
        <v>30</v>
      </c>
      <c r="I1365">
        <v>31</v>
      </c>
      <c r="J1365">
        <v>30</v>
      </c>
      <c r="K1365">
        <v>31</v>
      </c>
      <c r="L1365">
        <v>31</v>
      </c>
      <c r="M1365">
        <v>30</v>
      </c>
      <c r="N1365">
        <v>31</v>
      </c>
      <c r="O1365">
        <v>21</v>
      </c>
      <c r="Q1365">
        <f t="shared" si="801"/>
        <v>325</v>
      </c>
      <c r="R1365" s="108"/>
      <c r="S1365" s="108"/>
      <c r="T1365" s="50">
        <f t="shared" si="769"/>
        <v>0</v>
      </c>
      <c r="U1365" s="50">
        <f t="shared" si="770"/>
        <v>0</v>
      </c>
      <c r="V1365" s="50">
        <f t="shared" si="771"/>
        <v>0</v>
      </c>
      <c r="W1365" s="50">
        <f t="shared" si="772"/>
        <v>0</v>
      </c>
      <c r="X1365" s="50">
        <f t="shared" si="773"/>
        <v>0</v>
      </c>
      <c r="Y1365" s="50"/>
      <c r="Z1365" s="50"/>
      <c r="AA1365" s="50"/>
      <c r="AB1365" s="50"/>
      <c r="AC1365" s="50"/>
      <c r="AD1365" s="50">
        <f t="shared" si="774"/>
        <v>0</v>
      </c>
      <c r="AE1365" s="50">
        <f t="shared" si="775"/>
        <v>0</v>
      </c>
      <c r="AF1365" s="50">
        <f t="shared" si="776"/>
        <v>0</v>
      </c>
      <c r="AG1365" s="50">
        <f t="shared" si="777"/>
        <v>0</v>
      </c>
      <c r="AI1365" s="50">
        <f t="shared" si="779"/>
        <v>0</v>
      </c>
      <c r="AJ1365" s="50">
        <f t="shared" si="780"/>
        <v>0</v>
      </c>
      <c r="AK1365" s="50">
        <f t="shared" si="781"/>
        <v>0</v>
      </c>
      <c r="AL1365" s="50">
        <f t="shared" si="782"/>
        <v>4.9827327508490601E-2</v>
      </c>
      <c r="AR1365" s="50">
        <f t="shared" si="783"/>
        <v>6.5541014027019687E-2</v>
      </c>
      <c r="AS1365" s="50">
        <f t="shared" si="784"/>
        <v>4.1062584224895678E-2</v>
      </c>
      <c r="AT1365" s="50">
        <f t="shared" si="785"/>
        <v>0</v>
      </c>
      <c r="AV1365" s="49">
        <f t="shared" si="786"/>
        <v>0</v>
      </c>
      <c r="AW1365" s="49">
        <f t="shared" si="787"/>
        <v>0</v>
      </c>
      <c r="AX1365" s="49">
        <f t="shared" si="788"/>
        <v>0</v>
      </c>
      <c r="AY1365" s="49">
        <f t="shared" si="789"/>
        <v>133.75448487069184</v>
      </c>
      <c r="AZ1365" s="49">
        <f t="shared" si="790"/>
        <v>0</v>
      </c>
      <c r="BA1365" s="49">
        <f t="shared" si="791"/>
        <v>0</v>
      </c>
      <c r="BB1365" s="49">
        <f t="shared" si="792"/>
        <v>0</v>
      </c>
      <c r="BC1365" s="49">
        <f t="shared" si="793"/>
        <v>0</v>
      </c>
      <c r="BD1365" s="49">
        <f t="shared" si="794"/>
        <v>0</v>
      </c>
      <c r="BE1365" s="49">
        <f t="shared" si="795"/>
        <v>175.93567641357058</v>
      </c>
      <c r="BF1365" s="49">
        <f t="shared" si="796"/>
        <v>110.22675858994097</v>
      </c>
      <c r="BG1365" s="49">
        <f t="shared" si="797"/>
        <v>0</v>
      </c>
      <c r="BH1365" s="72">
        <f t="shared" si="798"/>
        <v>419.91691987420342</v>
      </c>
      <c r="BI1365" s="49">
        <f>VLOOKUP(A1365,'1_12'!A:O,15,0)</f>
        <v>1455.1499999999999</v>
      </c>
      <c r="BJ1365" s="73">
        <f t="shared" si="799"/>
        <v>-1035.2330801257965</v>
      </c>
      <c r="BK1365" s="50">
        <f t="shared" si="800"/>
        <v>2.9627069272804155E-3</v>
      </c>
    </row>
    <row r="1366" spans="1:63" x14ac:dyDescent="0.3">
      <c r="A1366" s="77" t="s">
        <v>2918</v>
      </c>
      <c r="B1366" s="77" t="s">
        <v>1106</v>
      </c>
      <c r="C1366" s="77">
        <f>VLOOKUP(B1366,Площадь!A:B,2,0)</f>
        <v>4.4000000000000004</v>
      </c>
      <c r="D1366" s="113">
        <v>45252</v>
      </c>
      <c r="O1366">
        <f>30-O1365</f>
        <v>9</v>
      </c>
      <c r="P1366">
        <v>31</v>
      </c>
      <c r="Q1366">
        <f t="shared" si="801"/>
        <v>40</v>
      </c>
      <c r="R1366" s="108"/>
      <c r="S1366" s="108"/>
      <c r="T1366" s="50">
        <f t="shared" si="769"/>
        <v>0</v>
      </c>
      <c r="U1366" s="50">
        <f t="shared" si="770"/>
        <v>0</v>
      </c>
      <c r="V1366" s="50">
        <f t="shared" si="771"/>
        <v>0</v>
      </c>
      <c r="W1366" s="50">
        <f t="shared" si="772"/>
        <v>0</v>
      </c>
      <c r="X1366" s="50">
        <f t="shared" si="773"/>
        <v>0</v>
      </c>
      <c r="Y1366" s="50"/>
      <c r="Z1366" s="50"/>
      <c r="AA1366" s="50"/>
      <c r="AB1366" s="50"/>
      <c r="AC1366" s="50"/>
      <c r="AD1366" s="50">
        <f t="shared" si="774"/>
        <v>0</v>
      </c>
      <c r="AE1366" s="50">
        <f t="shared" si="775"/>
        <v>0</v>
      </c>
      <c r="AF1366" s="50">
        <f t="shared" si="776"/>
        <v>0</v>
      </c>
      <c r="AG1366" s="50">
        <f t="shared" si="777"/>
        <v>0</v>
      </c>
      <c r="AI1366" s="50">
        <f t="shared" si="779"/>
        <v>0</v>
      </c>
      <c r="AJ1366" s="50">
        <f t="shared" si="780"/>
        <v>0</v>
      </c>
      <c r="AK1366" s="50">
        <f t="shared" si="781"/>
        <v>0</v>
      </c>
      <c r="AL1366" s="50">
        <f t="shared" si="782"/>
        <v>0</v>
      </c>
      <c r="AR1366" s="50">
        <f t="shared" si="783"/>
        <v>0</v>
      </c>
      <c r="AS1366" s="50">
        <f t="shared" si="784"/>
        <v>1.7598250382098148E-2</v>
      </c>
      <c r="AT1366" s="50">
        <f t="shared" si="785"/>
        <v>8.05557832989095E-2</v>
      </c>
      <c r="AV1366" s="49">
        <f t="shared" si="786"/>
        <v>0</v>
      </c>
      <c r="AW1366" s="49">
        <f t="shared" si="787"/>
        <v>0</v>
      </c>
      <c r="AX1366" s="49">
        <f t="shared" si="788"/>
        <v>0</v>
      </c>
      <c r="AY1366" s="49">
        <f t="shared" si="789"/>
        <v>0</v>
      </c>
      <c r="AZ1366" s="49">
        <f t="shared" si="790"/>
        <v>0</v>
      </c>
      <c r="BA1366" s="49">
        <f t="shared" si="791"/>
        <v>0</v>
      </c>
      <c r="BB1366" s="49">
        <f t="shared" si="792"/>
        <v>0</v>
      </c>
      <c r="BC1366" s="49">
        <f t="shared" si="793"/>
        <v>0</v>
      </c>
      <c r="BD1366" s="49">
        <f t="shared" si="794"/>
        <v>0</v>
      </c>
      <c r="BE1366" s="49">
        <f t="shared" si="795"/>
        <v>0</v>
      </c>
      <c r="BF1366" s="49">
        <f t="shared" si="796"/>
        <v>47.240039395688989</v>
      </c>
      <c r="BG1366" s="49">
        <f t="shared" si="797"/>
        <v>216.24072245626073</v>
      </c>
      <c r="BH1366" s="72">
        <f t="shared" si="798"/>
        <v>263.48076185194969</v>
      </c>
      <c r="BI1366" s="49">
        <f>VLOOKUP(A1366,'1_12'!A:O,15,0)</f>
        <v>245.67</v>
      </c>
      <c r="BJ1366" s="73">
        <f t="shared" si="799"/>
        <v>17.810761851949707</v>
      </c>
      <c r="BK1366" s="50">
        <f t="shared" si="800"/>
        <v>1.8589779106251445E-3</v>
      </c>
    </row>
    <row r="1367" spans="1:63" x14ac:dyDescent="0.3">
      <c r="A1367" s="77" t="s">
        <v>2097</v>
      </c>
      <c r="B1367" s="77" t="s">
        <v>634</v>
      </c>
      <c r="C1367" s="77">
        <f>VLOOKUP(B1367,Площадь!A:B,2,0)</f>
        <v>4.7</v>
      </c>
      <c r="D1367" s="113"/>
      <c r="E1367">
        <v>31</v>
      </c>
      <c r="F1367">
        <v>28</v>
      </c>
      <c r="G1367">
        <v>22</v>
      </c>
      <c r="Q1367">
        <f t="shared" si="801"/>
        <v>81</v>
      </c>
      <c r="R1367" s="108"/>
      <c r="S1367" s="108"/>
      <c r="T1367" s="50">
        <f t="shared" si="769"/>
        <v>0</v>
      </c>
      <c r="U1367" s="50">
        <f t="shared" si="770"/>
        <v>0</v>
      </c>
      <c r="V1367" s="50">
        <f t="shared" si="771"/>
        <v>0</v>
      </c>
      <c r="W1367" s="50">
        <f t="shared" si="772"/>
        <v>0</v>
      </c>
      <c r="X1367" s="50">
        <f t="shared" si="773"/>
        <v>0</v>
      </c>
      <c r="Y1367" s="50"/>
      <c r="Z1367" s="50"/>
      <c r="AA1367" s="50"/>
      <c r="AB1367" s="50"/>
      <c r="AC1367" s="50"/>
      <c r="AD1367" s="50">
        <f t="shared" si="774"/>
        <v>0</v>
      </c>
      <c r="AE1367" s="50">
        <f t="shared" si="775"/>
        <v>0</v>
      </c>
      <c r="AF1367" s="50">
        <f t="shared" si="776"/>
        <v>0</v>
      </c>
      <c r="AG1367" s="50">
        <f t="shared" si="777"/>
        <v>0</v>
      </c>
      <c r="AI1367" s="50">
        <f t="shared" si="779"/>
        <v>0</v>
      </c>
      <c r="AJ1367" s="50">
        <f t="shared" si="780"/>
        <v>0</v>
      </c>
      <c r="AK1367" s="50">
        <f t="shared" si="781"/>
        <v>0</v>
      </c>
      <c r="AL1367" s="50">
        <f t="shared" si="782"/>
        <v>0</v>
      </c>
      <c r="AR1367" s="50">
        <f t="shared" si="783"/>
        <v>0</v>
      </c>
      <c r="AS1367" s="50">
        <f t="shared" si="784"/>
        <v>0</v>
      </c>
      <c r="AT1367" s="50">
        <f t="shared" si="785"/>
        <v>0</v>
      </c>
      <c r="AV1367" s="49">
        <f t="shared" si="786"/>
        <v>0</v>
      </c>
      <c r="AW1367" s="49">
        <f t="shared" si="787"/>
        <v>0</v>
      </c>
      <c r="AX1367" s="49">
        <f t="shared" si="788"/>
        <v>0</v>
      </c>
      <c r="AY1367" s="49">
        <f t="shared" si="789"/>
        <v>0</v>
      </c>
      <c r="AZ1367" s="49">
        <f t="shared" si="790"/>
        <v>0</v>
      </c>
      <c r="BA1367" s="49">
        <f t="shared" si="791"/>
        <v>0</v>
      </c>
      <c r="BB1367" s="49">
        <f t="shared" si="792"/>
        <v>0</v>
      </c>
      <c r="BC1367" s="49">
        <f t="shared" si="793"/>
        <v>0</v>
      </c>
      <c r="BD1367" s="49">
        <f t="shared" si="794"/>
        <v>0</v>
      </c>
      <c r="BE1367" s="49">
        <f t="shared" si="795"/>
        <v>0</v>
      </c>
      <c r="BF1367" s="49">
        <f t="shared" si="796"/>
        <v>0</v>
      </c>
      <c r="BG1367" s="49">
        <f t="shared" si="797"/>
        <v>0</v>
      </c>
      <c r="BH1367" s="72">
        <f t="shared" si="798"/>
        <v>0</v>
      </c>
      <c r="BI1367" s="49">
        <f>VLOOKUP(A1367,'1_12'!A:O,15,0)</f>
        <v>0</v>
      </c>
      <c r="BJ1367" s="73">
        <f t="shared" si="799"/>
        <v>0</v>
      </c>
      <c r="BK1367" s="50">
        <f t="shared" si="800"/>
        <v>0</v>
      </c>
    </row>
    <row r="1368" spans="1:63" x14ac:dyDescent="0.3">
      <c r="A1368" s="77" t="s">
        <v>2694</v>
      </c>
      <c r="B1368" s="77" t="s">
        <v>634</v>
      </c>
      <c r="C1368" s="77">
        <f>VLOOKUP(B1368,Площадь!A:B,2,0)</f>
        <v>4.7</v>
      </c>
      <c r="D1368" s="113">
        <v>45008</v>
      </c>
      <c r="G1368">
        <f>31-G1367</f>
        <v>9</v>
      </c>
      <c r="H1368">
        <v>30</v>
      </c>
      <c r="I1368">
        <v>31</v>
      </c>
      <c r="J1368">
        <v>30</v>
      </c>
      <c r="K1368">
        <v>31</v>
      </c>
      <c r="L1368">
        <v>31</v>
      </c>
      <c r="M1368">
        <v>30</v>
      </c>
      <c r="N1368">
        <v>31</v>
      </c>
      <c r="O1368">
        <v>30</v>
      </c>
      <c r="P1368">
        <v>31</v>
      </c>
      <c r="Q1368">
        <f t="shared" si="801"/>
        <v>284</v>
      </c>
      <c r="R1368" s="108"/>
      <c r="S1368" s="108"/>
      <c r="T1368" s="50">
        <f t="shared" si="769"/>
        <v>0</v>
      </c>
      <c r="U1368" s="50">
        <f t="shared" si="770"/>
        <v>0</v>
      </c>
      <c r="V1368" s="50">
        <f t="shared" si="771"/>
        <v>0</v>
      </c>
      <c r="W1368" s="50">
        <f t="shared" si="772"/>
        <v>0</v>
      </c>
      <c r="X1368" s="50">
        <f t="shared" si="773"/>
        <v>0</v>
      </c>
      <c r="Y1368" s="50"/>
      <c r="Z1368" s="50"/>
      <c r="AA1368" s="50"/>
      <c r="AB1368" s="50"/>
      <c r="AC1368" s="50"/>
      <c r="AD1368" s="50">
        <f t="shared" si="774"/>
        <v>0</v>
      </c>
      <c r="AE1368" s="50">
        <f t="shared" si="775"/>
        <v>0</v>
      </c>
      <c r="AF1368" s="50">
        <f t="shared" si="776"/>
        <v>0</v>
      </c>
      <c r="AG1368" s="50">
        <f t="shared" si="777"/>
        <v>0</v>
      </c>
      <c r="AI1368" s="50">
        <f t="shared" si="779"/>
        <v>0</v>
      </c>
      <c r="AJ1368" s="50">
        <f t="shared" si="780"/>
        <v>0</v>
      </c>
      <c r="AK1368" s="50">
        <f t="shared" si="781"/>
        <v>0</v>
      </c>
      <c r="AL1368" s="50">
        <f t="shared" si="782"/>
        <v>5.3224645293160414E-2</v>
      </c>
      <c r="AR1368" s="50">
        <f t="shared" si="783"/>
        <v>7.0009719528861938E-2</v>
      </c>
      <c r="AS1368" s="50">
        <f t="shared" si="784"/>
        <v>6.2660436966561581E-2</v>
      </c>
      <c r="AT1368" s="50">
        <f t="shared" si="785"/>
        <v>8.6048223069289692E-2</v>
      </c>
      <c r="AV1368" s="49">
        <f t="shared" si="786"/>
        <v>0</v>
      </c>
      <c r="AW1368" s="49">
        <f t="shared" si="787"/>
        <v>0</v>
      </c>
      <c r="AX1368" s="49">
        <f t="shared" si="788"/>
        <v>0</v>
      </c>
      <c r="AY1368" s="49">
        <f t="shared" si="789"/>
        <v>142.87410883914811</v>
      </c>
      <c r="AZ1368" s="49">
        <f t="shared" si="790"/>
        <v>0</v>
      </c>
      <c r="BA1368" s="49">
        <f t="shared" si="791"/>
        <v>0</v>
      </c>
      <c r="BB1368" s="49">
        <f t="shared" si="792"/>
        <v>0</v>
      </c>
      <c r="BC1368" s="49">
        <f t="shared" si="793"/>
        <v>0</v>
      </c>
      <c r="BD1368" s="49">
        <f t="shared" si="794"/>
        <v>0</v>
      </c>
      <c r="BE1368" s="49">
        <f t="shared" si="795"/>
        <v>187.93129071449584</v>
      </c>
      <c r="BF1368" s="49">
        <f t="shared" si="796"/>
        <v>168.20317057555926</v>
      </c>
      <c r="BG1368" s="49">
        <f t="shared" si="797"/>
        <v>230.98440807827848</v>
      </c>
      <c r="BH1368" s="72">
        <f t="shared" si="798"/>
        <v>729.99297820748166</v>
      </c>
      <c r="BI1368" s="49">
        <f>VLOOKUP(A1368,'1_12'!A:O,15,0)</f>
        <v>1816.7400000000002</v>
      </c>
      <c r="BJ1368" s="73">
        <f t="shared" si="799"/>
        <v>-1086.7470217925186</v>
      </c>
      <c r="BK1368" s="50">
        <f t="shared" si="800"/>
        <v>4.8216848379055606E-3</v>
      </c>
    </row>
    <row r="1369" spans="1:63" x14ac:dyDescent="0.3">
      <c r="A1369" s="77" t="s">
        <v>2006</v>
      </c>
      <c r="B1369" s="77" t="s">
        <v>1101</v>
      </c>
      <c r="C1369" s="77">
        <f>VLOOKUP(B1369,Площадь!A:B,2,0)</f>
        <v>4.5999999999999996</v>
      </c>
      <c r="D1369" s="113"/>
      <c r="E1369">
        <v>31</v>
      </c>
      <c r="F1369">
        <v>28</v>
      </c>
      <c r="G1369">
        <v>21</v>
      </c>
      <c r="Q1369">
        <f t="shared" si="801"/>
        <v>80</v>
      </c>
      <c r="R1369" s="108"/>
      <c r="S1369" s="108"/>
      <c r="T1369" s="50">
        <f t="shared" si="769"/>
        <v>0</v>
      </c>
      <c r="U1369" s="50">
        <f t="shared" si="770"/>
        <v>0</v>
      </c>
      <c r="V1369" s="50">
        <f t="shared" si="771"/>
        <v>0</v>
      </c>
      <c r="W1369" s="50">
        <f t="shared" si="772"/>
        <v>0</v>
      </c>
      <c r="X1369" s="50">
        <f t="shared" si="773"/>
        <v>0</v>
      </c>
      <c r="Y1369" s="50"/>
      <c r="Z1369" s="50"/>
      <c r="AA1369" s="50"/>
      <c r="AB1369" s="50"/>
      <c r="AC1369" s="50"/>
      <c r="AD1369" s="50">
        <f t="shared" si="774"/>
        <v>0</v>
      </c>
      <c r="AE1369" s="50">
        <f t="shared" si="775"/>
        <v>0</v>
      </c>
      <c r="AF1369" s="50">
        <f t="shared" si="776"/>
        <v>0</v>
      </c>
      <c r="AG1369" s="50">
        <f t="shared" si="777"/>
        <v>0</v>
      </c>
      <c r="AI1369" s="50">
        <f t="shared" si="779"/>
        <v>0</v>
      </c>
      <c r="AJ1369" s="50">
        <f t="shared" si="780"/>
        <v>0</v>
      </c>
      <c r="AK1369" s="50">
        <f t="shared" si="781"/>
        <v>0</v>
      </c>
      <c r="AL1369" s="50">
        <f t="shared" si="782"/>
        <v>0</v>
      </c>
      <c r="AR1369" s="50">
        <f t="shared" si="783"/>
        <v>0</v>
      </c>
      <c r="AS1369" s="50">
        <f t="shared" si="784"/>
        <v>0</v>
      </c>
      <c r="AT1369" s="50">
        <f t="shared" si="785"/>
        <v>0</v>
      </c>
      <c r="AV1369" s="49">
        <f t="shared" si="786"/>
        <v>0</v>
      </c>
      <c r="AW1369" s="49">
        <f t="shared" si="787"/>
        <v>0</v>
      </c>
      <c r="AX1369" s="49">
        <f t="shared" si="788"/>
        <v>0</v>
      </c>
      <c r="AY1369" s="49">
        <f t="shared" si="789"/>
        <v>0</v>
      </c>
      <c r="AZ1369" s="49">
        <f t="shared" si="790"/>
        <v>0</v>
      </c>
      <c r="BA1369" s="49">
        <f t="shared" si="791"/>
        <v>0</v>
      </c>
      <c r="BB1369" s="49">
        <f t="shared" si="792"/>
        <v>0</v>
      </c>
      <c r="BC1369" s="49">
        <f t="shared" si="793"/>
        <v>0</v>
      </c>
      <c r="BD1369" s="49">
        <f t="shared" si="794"/>
        <v>0</v>
      </c>
      <c r="BE1369" s="49">
        <f t="shared" si="795"/>
        <v>0</v>
      </c>
      <c r="BF1369" s="49">
        <f t="shared" si="796"/>
        <v>0</v>
      </c>
      <c r="BG1369" s="49">
        <f t="shared" si="797"/>
        <v>0</v>
      </c>
      <c r="BH1369" s="72">
        <f t="shared" si="798"/>
        <v>0</v>
      </c>
      <c r="BI1369" s="49">
        <f>VLOOKUP(A1369,'1_12'!A:O,15,0)</f>
        <v>0</v>
      </c>
      <c r="BJ1369" s="73">
        <f t="shared" si="799"/>
        <v>0</v>
      </c>
      <c r="BK1369" s="50">
        <f t="shared" si="800"/>
        <v>0</v>
      </c>
    </row>
    <row r="1370" spans="1:63" x14ac:dyDescent="0.3">
      <c r="A1370" s="77" t="s">
        <v>2706</v>
      </c>
      <c r="B1370" s="77" t="s">
        <v>1101</v>
      </c>
      <c r="C1370" s="77">
        <f>VLOOKUP(B1370,Площадь!A:B,2,0)</f>
        <v>4.5999999999999996</v>
      </c>
      <c r="D1370" s="113">
        <v>45007</v>
      </c>
      <c r="G1370">
        <f>31-G1369</f>
        <v>10</v>
      </c>
      <c r="H1370">
        <v>30</v>
      </c>
      <c r="I1370">
        <v>31</v>
      </c>
      <c r="J1370">
        <v>30</v>
      </c>
      <c r="K1370">
        <v>31</v>
      </c>
      <c r="L1370">
        <v>31</v>
      </c>
      <c r="M1370">
        <v>30</v>
      </c>
      <c r="N1370">
        <v>31</v>
      </c>
      <c r="O1370">
        <v>30</v>
      </c>
      <c r="P1370">
        <v>31</v>
      </c>
      <c r="Q1370">
        <f t="shared" si="801"/>
        <v>285</v>
      </c>
      <c r="R1370" s="108"/>
      <c r="S1370" s="108"/>
      <c r="T1370" s="50">
        <f t="shared" si="769"/>
        <v>0</v>
      </c>
      <c r="U1370" s="50">
        <f t="shared" si="770"/>
        <v>0</v>
      </c>
      <c r="V1370" s="50">
        <f t="shared" si="771"/>
        <v>0</v>
      </c>
      <c r="W1370" s="50">
        <f t="shared" si="772"/>
        <v>0</v>
      </c>
      <c r="X1370" s="50">
        <f t="shared" si="773"/>
        <v>0</v>
      </c>
      <c r="Y1370" s="50"/>
      <c r="Z1370" s="50"/>
      <c r="AA1370" s="50"/>
      <c r="AB1370" s="50"/>
      <c r="AC1370" s="50"/>
      <c r="AD1370" s="50">
        <f t="shared" si="774"/>
        <v>0</v>
      </c>
      <c r="AE1370" s="50">
        <f t="shared" si="775"/>
        <v>0</v>
      </c>
      <c r="AF1370" s="50">
        <f t="shared" si="776"/>
        <v>0</v>
      </c>
      <c r="AG1370" s="50">
        <f t="shared" si="777"/>
        <v>0</v>
      </c>
      <c r="AI1370" s="50">
        <f t="shared" si="779"/>
        <v>0</v>
      </c>
      <c r="AJ1370" s="50">
        <f t="shared" si="780"/>
        <v>0</v>
      </c>
      <c r="AK1370" s="50">
        <f t="shared" si="781"/>
        <v>0</v>
      </c>
      <c r="AL1370" s="50">
        <f t="shared" si="782"/>
        <v>5.2092206031603805E-2</v>
      </c>
      <c r="AR1370" s="50">
        <f t="shared" si="783"/>
        <v>6.852015102824785E-2</v>
      </c>
      <c r="AS1370" s="50">
        <f t="shared" si="784"/>
        <v>6.1327236180038991E-2</v>
      </c>
      <c r="AT1370" s="50">
        <f t="shared" si="785"/>
        <v>8.4217409812496286E-2</v>
      </c>
      <c r="AV1370" s="49">
        <f t="shared" si="786"/>
        <v>0</v>
      </c>
      <c r="AW1370" s="49">
        <f t="shared" si="787"/>
        <v>0</v>
      </c>
      <c r="AX1370" s="49">
        <f t="shared" si="788"/>
        <v>0</v>
      </c>
      <c r="AY1370" s="49">
        <f t="shared" si="789"/>
        <v>139.834234182996</v>
      </c>
      <c r="AZ1370" s="49">
        <f t="shared" si="790"/>
        <v>0</v>
      </c>
      <c r="BA1370" s="49">
        <f t="shared" si="791"/>
        <v>0</v>
      </c>
      <c r="BB1370" s="49">
        <f t="shared" si="792"/>
        <v>0</v>
      </c>
      <c r="BC1370" s="49">
        <f t="shared" si="793"/>
        <v>0</v>
      </c>
      <c r="BD1370" s="49">
        <f t="shared" si="794"/>
        <v>0</v>
      </c>
      <c r="BE1370" s="49">
        <f t="shared" si="795"/>
        <v>183.93275261418739</v>
      </c>
      <c r="BF1370" s="49">
        <f t="shared" si="796"/>
        <v>164.62437971224946</v>
      </c>
      <c r="BG1370" s="49">
        <f t="shared" si="797"/>
        <v>226.06984620427255</v>
      </c>
      <c r="BH1370" s="72">
        <f t="shared" si="798"/>
        <v>714.46121271370544</v>
      </c>
      <c r="BI1370" s="49">
        <f>VLOOKUP(A1370,'1_12'!A:O,15,0)</f>
        <v>1778.1299999999997</v>
      </c>
      <c r="BJ1370" s="73">
        <f t="shared" si="799"/>
        <v>-1063.6687872862942</v>
      </c>
      <c r="BK1370" s="50">
        <f t="shared" si="800"/>
        <v>4.8216848379055606E-3</v>
      </c>
    </row>
    <row r="1371" spans="1:63" x14ac:dyDescent="0.3">
      <c r="A1371" s="77" t="s">
        <v>2075</v>
      </c>
      <c r="B1371" s="77" t="s">
        <v>676</v>
      </c>
      <c r="C1371" s="77">
        <f>VLOOKUP(B1371,Площадь!A:B,2,0)</f>
        <v>4.0999999999999996</v>
      </c>
      <c r="D1371" s="113"/>
      <c r="E1371">
        <v>31</v>
      </c>
      <c r="F1371">
        <v>28</v>
      </c>
      <c r="G1371">
        <v>22</v>
      </c>
      <c r="Q1371">
        <f t="shared" si="801"/>
        <v>81</v>
      </c>
      <c r="R1371" s="108"/>
      <c r="S1371" s="108"/>
      <c r="T1371" s="50">
        <f t="shared" si="769"/>
        <v>0</v>
      </c>
      <c r="U1371" s="50">
        <f t="shared" si="770"/>
        <v>0</v>
      </c>
      <c r="V1371" s="50">
        <f t="shared" si="771"/>
        <v>0</v>
      </c>
      <c r="W1371" s="50">
        <f t="shared" si="772"/>
        <v>0</v>
      </c>
      <c r="X1371" s="50">
        <f t="shared" si="773"/>
        <v>0</v>
      </c>
      <c r="Y1371" s="50"/>
      <c r="Z1371" s="50"/>
      <c r="AA1371" s="50"/>
      <c r="AB1371" s="50"/>
      <c r="AC1371" s="50"/>
      <c r="AD1371" s="50">
        <f t="shared" si="774"/>
        <v>0</v>
      </c>
      <c r="AE1371" s="50">
        <f t="shared" si="775"/>
        <v>0</v>
      </c>
      <c r="AF1371" s="50">
        <f t="shared" si="776"/>
        <v>0</v>
      </c>
      <c r="AG1371" s="50">
        <f t="shared" si="777"/>
        <v>0</v>
      </c>
      <c r="AI1371" s="50">
        <f t="shared" si="779"/>
        <v>0</v>
      </c>
      <c r="AJ1371" s="50">
        <f t="shared" si="780"/>
        <v>0</v>
      </c>
      <c r="AK1371" s="50">
        <f t="shared" si="781"/>
        <v>0</v>
      </c>
      <c r="AL1371" s="50">
        <f t="shared" si="782"/>
        <v>0</v>
      </c>
      <c r="AR1371" s="50">
        <f t="shared" si="783"/>
        <v>0</v>
      </c>
      <c r="AS1371" s="50">
        <f t="shared" si="784"/>
        <v>0</v>
      </c>
      <c r="AT1371" s="50">
        <f t="shared" si="785"/>
        <v>0</v>
      </c>
      <c r="AV1371" s="49">
        <f t="shared" si="786"/>
        <v>0</v>
      </c>
      <c r="AW1371" s="49">
        <f t="shared" si="787"/>
        <v>0</v>
      </c>
      <c r="AX1371" s="49">
        <f t="shared" si="788"/>
        <v>0</v>
      </c>
      <c r="AY1371" s="49">
        <f t="shared" si="789"/>
        <v>0</v>
      </c>
      <c r="AZ1371" s="49">
        <f t="shared" si="790"/>
        <v>0</v>
      </c>
      <c r="BA1371" s="49">
        <f t="shared" si="791"/>
        <v>0</v>
      </c>
      <c r="BB1371" s="49">
        <f t="shared" si="792"/>
        <v>0</v>
      </c>
      <c r="BC1371" s="49">
        <f t="shared" si="793"/>
        <v>0</v>
      </c>
      <c r="BD1371" s="49">
        <f t="shared" si="794"/>
        <v>0</v>
      </c>
      <c r="BE1371" s="49">
        <f t="shared" si="795"/>
        <v>0</v>
      </c>
      <c r="BF1371" s="49">
        <f t="shared" si="796"/>
        <v>0</v>
      </c>
      <c r="BG1371" s="49">
        <f t="shared" si="797"/>
        <v>0</v>
      </c>
      <c r="BH1371" s="72">
        <f t="shared" si="798"/>
        <v>0</v>
      </c>
      <c r="BI1371" s="49">
        <f>VLOOKUP(A1371,'1_12'!A:O,15,0)</f>
        <v>0</v>
      </c>
      <c r="BJ1371" s="73">
        <f t="shared" si="799"/>
        <v>0</v>
      </c>
      <c r="BK1371" s="50">
        <f t="shared" si="800"/>
        <v>0</v>
      </c>
    </row>
    <row r="1372" spans="1:63" x14ac:dyDescent="0.3">
      <c r="A1372" s="77" t="s">
        <v>2708</v>
      </c>
      <c r="B1372" s="77" t="s">
        <v>676</v>
      </c>
      <c r="C1372" s="77">
        <f>VLOOKUP(B1372,Площадь!A:B,2,0)</f>
        <v>4.0999999999999996</v>
      </c>
      <c r="D1372" s="113">
        <v>45008</v>
      </c>
      <c r="G1372">
        <f>31-G1371</f>
        <v>9</v>
      </c>
      <c r="H1372">
        <v>30</v>
      </c>
      <c r="I1372">
        <v>31</v>
      </c>
      <c r="J1372">
        <v>30</v>
      </c>
      <c r="K1372">
        <v>31</v>
      </c>
      <c r="L1372">
        <v>31</v>
      </c>
      <c r="M1372">
        <v>30</v>
      </c>
      <c r="N1372">
        <v>31</v>
      </c>
      <c r="O1372">
        <v>30</v>
      </c>
      <c r="P1372">
        <v>31</v>
      </c>
      <c r="Q1372">
        <f t="shared" si="801"/>
        <v>284</v>
      </c>
      <c r="R1372" s="108"/>
      <c r="S1372" s="108"/>
      <c r="T1372" s="50">
        <f t="shared" si="769"/>
        <v>0</v>
      </c>
      <c r="U1372" s="50">
        <f t="shared" si="770"/>
        <v>0</v>
      </c>
      <c r="V1372" s="50">
        <f t="shared" si="771"/>
        <v>0</v>
      </c>
      <c r="W1372" s="50">
        <f t="shared" si="772"/>
        <v>0</v>
      </c>
      <c r="X1372" s="50">
        <f t="shared" si="773"/>
        <v>0</v>
      </c>
      <c r="Y1372" s="50"/>
      <c r="Z1372" s="50"/>
      <c r="AA1372" s="50"/>
      <c r="AB1372" s="50"/>
      <c r="AC1372" s="50"/>
      <c r="AD1372" s="50">
        <f t="shared" si="774"/>
        <v>0</v>
      </c>
      <c r="AE1372" s="50">
        <f t="shared" si="775"/>
        <v>0</v>
      </c>
      <c r="AF1372" s="50">
        <f t="shared" si="776"/>
        <v>0</v>
      </c>
      <c r="AG1372" s="50">
        <f t="shared" si="777"/>
        <v>0</v>
      </c>
      <c r="AI1372" s="50">
        <f t="shared" si="779"/>
        <v>0</v>
      </c>
      <c r="AJ1372" s="50">
        <f t="shared" si="780"/>
        <v>0</v>
      </c>
      <c r="AK1372" s="50">
        <f t="shared" si="781"/>
        <v>0</v>
      </c>
      <c r="AL1372" s="50">
        <f t="shared" si="782"/>
        <v>4.6430009723820782E-2</v>
      </c>
      <c r="AR1372" s="50">
        <f t="shared" si="783"/>
        <v>6.1072308525177428E-2</v>
      </c>
      <c r="AS1372" s="50">
        <f t="shared" si="784"/>
        <v>5.4661232247426056E-2</v>
      </c>
      <c r="AT1372" s="50">
        <f t="shared" si="785"/>
        <v>7.5063343528529294E-2</v>
      </c>
      <c r="AV1372" s="49">
        <f t="shared" si="786"/>
        <v>0</v>
      </c>
      <c r="AW1372" s="49">
        <f t="shared" si="787"/>
        <v>0</v>
      </c>
      <c r="AX1372" s="49">
        <f t="shared" si="788"/>
        <v>0</v>
      </c>
      <c r="AY1372" s="49">
        <f t="shared" si="789"/>
        <v>124.63486090223556</v>
      </c>
      <c r="AZ1372" s="49">
        <f t="shared" si="790"/>
        <v>0</v>
      </c>
      <c r="BA1372" s="49">
        <f t="shared" si="791"/>
        <v>0</v>
      </c>
      <c r="BB1372" s="49">
        <f t="shared" si="792"/>
        <v>0</v>
      </c>
      <c r="BC1372" s="49">
        <f t="shared" si="793"/>
        <v>0</v>
      </c>
      <c r="BD1372" s="49">
        <f t="shared" si="794"/>
        <v>0</v>
      </c>
      <c r="BE1372" s="49">
        <f t="shared" si="795"/>
        <v>163.94006211264528</v>
      </c>
      <c r="BF1372" s="49">
        <f t="shared" si="796"/>
        <v>146.73042539570062</v>
      </c>
      <c r="BG1372" s="49">
        <f t="shared" si="797"/>
        <v>201.49703683424292</v>
      </c>
      <c r="BH1372" s="72">
        <f t="shared" si="798"/>
        <v>636.80238524482434</v>
      </c>
      <c r="BI1372" s="49">
        <f>VLOOKUP(A1372,'1_12'!A:O,15,0)</f>
        <v>1584.8199999999997</v>
      </c>
      <c r="BJ1372" s="73">
        <f t="shared" si="799"/>
        <v>-948.01761475517537</v>
      </c>
      <c r="BK1372" s="50">
        <f t="shared" si="800"/>
        <v>4.8216848379055606E-3</v>
      </c>
    </row>
    <row r="1373" spans="1:63" x14ac:dyDescent="0.3">
      <c r="A1373" s="77" t="s">
        <v>2332</v>
      </c>
      <c r="B1373" s="77" t="s">
        <v>626</v>
      </c>
      <c r="C1373" s="77">
        <f>VLOOKUP(B1373,Площадь!A:B,2,0)</f>
        <v>6.8</v>
      </c>
      <c r="D1373" s="113"/>
      <c r="E1373">
        <v>31</v>
      </c>
      <c r="F1373">
        <v>28</v>
      </c>
      <c r="G1373">
        <v>22</v>
      </c>
      <c r="Q1373">
        <f t="shared" si="801"/>
        <v>81</v>
      </c>
      <c r="R1373" s="108"/>
      <c r="S1373" s="108"/>
      <c r="T1373" s="50">
        <f t="shared" si="769"/>
        <v>0</v>
      </c>
      <c r="U1373" s="50">
        <f t="shared" si="770"/>
        <v>0</v>
      </c>
      <c r="V1373" s="50">
        <f t="shared" si="771"/>
        <v>0</v>
      </c>
      <c r="W1373" s="50">
        <f t="shared" si="772"/>
        <v>0</v>
      </c>
      <c r="X1373" s="50">
        <f t="shared" si="773"/>
        <v>0</v>
      </c>
      <c r="Y1373" s="50"/>
      <c r="Z1373" s="50"/>
      <c r="AA1373" s="50"/>
      <c r="AB1373" s="50"/>
      <c r="AC1373" s="50"/>
      <c r="AD1373" s="50">
        <f t="shared" si="774"/>
        <v>0</v>
      </c>
      <c r="AE1373" s="50">
        <f t="shared" si="775"/>
        <v>0</v>
      </c>
      <c r="AF1373" s="50">
        <f t="shared" si="776"/>
        <v>0</v>
      </c>
      <c r="AG1373" s="50">
        <f t="shared" si="777"/>
        <v>0</v>
      </c>
      <c r="AI1373" s="50">
        <f t="shared" si="779"/>
        <v>0</v>
      </c>
      <c r="AJ1373" s="50">
        <f t="shared" si="780"/>
        <v>0</v>
      </c>
      <c r="AK1373" s="50">
        <f t="shared" si="781"/>
        <v>0</v>
      </c>
      <c r="AL1373" s="50">
        <f t="shared" si="782"/>
        <v>0</v>
      </c>
      <c r="AR1373" s="50">
        <f t="shared" si="783"/>
        <v>0</v>
      </c>
      <c r="AS1373" s="50">
        <f t="shared" si="784"/>
        <v>0</v>
      </c>
      <c r="AT1373" s="50">
        <f t="shared" si="785"/>
        <v>0</v>
      </c>
      <c r="AV1373" s="49">
        <f t="shared" si="786"/>
        <v>0</v>
      </c>
      <c r="AW1373" s="49">
        <f t="shared" si="787"/>
        <v>0</v>
      </c>
      <c r="AX1373" s="49">
        <f t="shared" si="788"/>
        <v>0</v>
      </c>
      <c r="AY1373" s="49">
        <f t="shared" si="789"/>
        <v>0</v>
      </c>
      <c r="AZ1373" s="49">
        <f t="shared" si="790"/>
        <v>0</v>
      </c>
      <c r="BA1373" s="49">
        <f t="shared" si="791"/>
        <v>0</v>
      </c>
      <c r="BB1373" s="49">
        <f t="shared" si="792"/>
        <v>0</v>
      </c>
      <c r="BC1373" s="49">
        <f t="shared" si="793"/>
        <v>0</v>
      </c>
      <c r="BD1373" s="49">
        <f t="shared" si="794"/>
        <v>0</v>
      </c>
      <c r="BE1373" s="49">
        <f t="shared" si="795"/>
        <v>0</v>
      </c>
      <c r="BF1373" s="49">
        <f t="shared" si="796"/>
        <v>0</v>
      </c>
      <c r="BG1373" s="49">
        <f t="shared" si="797"/>
        <v>0</v>
      </c>
      <c r="BH1373" s="72">
        <f t="shared" si="798"/>
        <v>0</v>
      </c>
      <c r="BI1373" s="49">
        <f>VLOOKUP(A1373,'1_12'!A:O,15,0)</f>
        <v>0</v>
      </c>
      <c r="BJ1373" s="73">
        <f t="shared" si="799"/>
        <v>0</v>
      </c>
      <c r="BK1373" s="50">
        <f t="shared" si="800"/>
        <v>0</v>
      </c>
    </row>
    <row r="1374" spans="1:63" x14ac:dyDescent="0.3">
      <c r="A1374" s="77" t="s">
        <v>2736</v>
      </c>
      <c r="B1374" s="77" t="s">
        <v>626</v>
      </c>
      <c r="C1374" s="77">
        <f>VLOOKUP(B1374,Площадь!A:B,2,0)</f>
        <v>6.8</v>
      </c>
      <c r="D1374" s="113">
        <v>45008</v>
      </c>
      <c r="G1374">
        <f>31-G1373</f>
        <v>9</v>
      </c>
      <c r="H1374">
        <v>30</v>
      </c>
      <c r="I1374">
        <v>31</v>
      </c>
      <c r="J1374">
        <v>30</v>
      </c>
      <c r="K1374">
        <v>31</v>
      </c>
      <c r="L1374">
        <v>31</v>
      </c>
      <c r="M1374">
        <v>30</v>
      </c>
      <c r="N1374">
        <v>31</v>
      </c>
      <c r="O1374">
        <v>30</v>
      </c>
      <c r="P1374">
        <v>31</v>
      </c>
      <c r="Q1374">
        <f t="shared" si="801"/>
        <v>284</v>
      </c>
      <c r="R1374" s="108"/>
      <c r="S1374" s="108"/>
      <c r="T1374" s="50">
        <f t="shared" si="769"/>
        <v>0</v>
      </c>
      <c r="U1374" s="50">
        <f t="shared" si="770"/>
        <v>0</v>
      </c>
      <c r="V1374" s="50">
        <f t="shared" si="771"/>
        <v>0</v>
      </c>
      <c r="W1374" s="50">
        <f t="shared" si="772"/>
        <v>0</v>
      </c>
      <c r="X1374" s="50">
        <f t="shared" si="773"/>
        <v>0</v>
      </c>
      <c r="Y1374" s="50"/>
      <c r="Z1374" s="50"/>
      <c r="AA1374" s="50"/>
      <c r="AB1374" s="50"/>
      <c r="AC1374" s="50"/>
      <c r="AD1374" s="50">
        <f t="shared" si="774"/>
        <v>0</v>
      </c>
      <c r="AE1374" s="50">
        <f t="shared" si="775"/>
        <v>0</v>
      </c>
      <c r="AF1374" s="50">
        <f t="shared" si="776"/>
        <v>0</v>
      </c>
      <c r="AG1374" s="50">
        <f t="shared" si="777"/>
        <v>0</v>
      </c>
      <c r="AI1374" s="50">
        <f t="shared" si="779"/>
        <v>0</v>
      </c>
      <c r="AJ1374" s="50">
        <f t="shared" si="780"/>
        <v>0</v>
      </c>
      <c r="AK1374" s="50">
        <f t="shared" si="781"/>
        <v>0</v>
      </c>
      <c r="AL1374" s="50">
        <f t="shared" si="782"/>
        <v>7.7005869785849099E-2</v>
      </c>
      <c r="AR1374" s="50">
        <f t="shared" si="783"/>
        <v>0.10129065804175769</v>
      </c>
      <c r="AS1374" s="50">
        <f t="shared" si="784"/>
        <v>9.0657653483535897E-2</v>
      </c>
      <c r="AT1374" s="50">
        <f t="shared" si="785"/>
        <v>0.12449530146195104</v>
      </c>
      <c r="AV1374" s="49">
        <f t="shared" si="786"/>
        <v>0</v>
      </c>
      <c r="AW1374" s="49">
        <f t="shared" si="787"/>
        <v>0</v>
      </c>
      <c r="AX1374" s="49">
        <f t="shared" si="788"/>
        <v>0</v>
      </c>
      <c r="AY1374" s="49">
        <f t="shared" si="789"/>
        <v>206.71147661834189</v>
      </c>
      <c r="AZ1374" s="49">
        <f t="shared" si="790"/>
        <v>0</v>
      </c>
      <c r="BA1374" s="49">
        <f t="shared" si="791"/>
        <v>0</v>
      </c>
      <c r="BB1374" s="49">
        <f t="shared" si="792"/>
        <v>0</v>
      </c>
      <c r="BC1374" s="49">
        <f t="shared" si="793"/>
        <v>0</v>
      </c>
      <c r="BD1374" s="49">
        <f t="shared" si="794"/>
        <v>0</v>
      </c>
      <c r="BE1374" s="49">
        <f t="shared" si="795"/>
        <v>271.9005908209727</v>
      </c>
      <c r="BF1374" s="49">
        <f t="shared" si="796"/>
        <v>243.35777870506442</v>
      </c>
      <c r="BG1374" s="49">
        <f t="shared" si="797"/>
        <v>334.19020743240287</v>
      </c>
      <c r="BH1374" s="72">
        <f t="shared" si="798"/>
        <v>1056.160053576782</v>
      </c>
      <c r="BI1374" s="49">
        <f>VLOOKUP(A1374,'1_12'!A:O,15,0)</f>
        <v>2628.5299999999997</v>
      </c>
      <c r="BJ1374" s="73">
        <f t="shared" si="799"/>
        <v>-1572.3699464232177</v>
      </c>
      <c r="BK1374" s="50">
        <f t="shared" si="800"/>
        <v>4.8216848379055606E-3</v>
      </c>
    </row>
    <row r="1375" spans="1:63" x14ac:dyDescent="0.3">
      <c r="A1375" s="77" t="s">
        <v>1538</v>
      </c>
      <c r="B1375" s="77" t="s">
        <v>1110</v>
      </c>
      <c r="C1375" s="77">
        <f>VLOOKUP(B1375,Площадь!A:B,2,0)</f>
        <v>3.9</v>
      </c>
      <c r="D1375" s="113"/>
      <c r="E1375">
        <v>31</v>
      </c>
      <c r="F1375">
        <v>28</v>
      </c>
      <c r="G1375">
        <v>31</v>
      </c>
      <c r="H1375">
        <v>30</v>
      </c>
      <c r="I1375">
        <v>31</v>
      </c>
      <c r="J1375">
        <v>30</v>
      </c>
      <c r="K1375">
        <v>31</v>
      </c>
      <c r="L1375">
        <v>31</v>
      </c>
      <c r="M1375">
        <v>30</v>
      </c>
      <c r="N1375">
        <v>31</v>
      </c>
      <c r="O1375">
        <v>30</v>
      </c>
      <c r="P1375">
        <v>31</v>
      </c>
      <c r="Q1375">
        <f t="shared" ref="Q1375:Q1380" si="802">SUM(E1375:P1375)</f>
        <v>365</v>
      </c>
      <c r="R1375" s="108"/>
      <c r="S1375" s="108"/>
      <c r="T1375" s="50">
        <f t="shared" si="769"/>
        <v>0</v>
      </c>
      <c r="U1375" s="50">
        <f t="shared" si="770"/>
        <v>0</v>
      </c>
      <c r="V1375" s="50">
        <f t="shared" si="771"/>
        <v>0</v>
      </c>
      <c r="W1375" s="50">
        <f t="shared" si="772"/>
        <v>0</v>
      </c>
      <c r="X1375" s="50">
        <f t="shared" si="773"/>
        <v>0</v>
      </c>
      <c r="Y1375" s="50"/>
      <c r="Z1375" s="50"/>
      <c r="AA1375" s="50"/>
      <c r="AB1375" s="50"/>
      <c r="AC1375" s="50"/>
      <c r="AD1375" s="50">
        <f t="shared" si="774"/>
        <v>0</v>
      </c>
      <c r="AE1375" s="50">
        <f t="shared" si="775"/>
        <v>0</v>
      </c>
      <c r="AF1375" s="50">
        <f t="shared" si="776"/>
        <v>0</v>
      </c>
      <c r="AG1375" s="50">
        <f t="shared" si="777"/>
        <v>0</v>
      </c>
      <c r="AI1375" s="50">
        <f t="shared" si="779"/>
        <v>0</v>
      </c>
      <c r="AJ1375" s="50">
        <f t="shared" si="780"/>
        <v>0</v>
      </c>
      <c r="AK1375" s="50">
        <f t="shared" si="781"/>
        <v>0</v>
      </c>
      <c r="AL1375" s="50">
        <f t="shared" si="782"/>
        <v>4.4165131200707572E-2</v>
      </c>
      <c r="AR1375" s="50">
        <f t="shared" si="783"/>
        <v>5.8093171523949265E-2</v>
      </c>
      <c r="AS1375" s="50">
        <f t="shared" si="784"/>
        <v>5.1994830674380883E-2</v>
      </c>
      <c r="AT1375" s="50">
        <f t="shared" si="785"/>
        <v>7.1401717014942509E-2</v>
      </c>
      <c r="AV1375" s="49">
        <f t="shared" si="786"/>
        <v>0</v>
      </c>
      <c r="AW1375" s="49">
        <f t="shared" si="787"/>
        <v>0</v>
      </c>
      <c r="AX1375" s="49">
        <f t="shared" si="788"/>
        <v>0</v>
      </c>
      <c r="AY1375" s="49">
        <f t="shared" si="789"/>
        <v>118.55511158993139</v>
      </c>
      <c r="AZ1375" s="49">
        <f t="shared" si="790"/>
        <v>0</v>
      </c>
      <c r="BA1375" s="49">
        <f t="shared" si="791"/>
        <v>0</v>
      </c>
      <c r="BB1375" s="49">
        <f t="shared" si="792"/>
        <v>0</v>
      </c>
      <c r="BC1375" s="49">
        <f t="shared" si="793"/>
        <v>0</v>
      </c>
      <c r="BD1375" s="49">
        <f t="shared" si="794"/>
        <v>0</v>
      </c>
      <c r="BE1375" s="49">
        <f t="shared" si="795"/>
        <v>155.94298591202846</v>
      </c>
      <c r="BF1375" s="49">
        <f t="shared" si="796"/>
        <v>139.57284366908107</v>
      </c>
      <c r="BG1375" s="49">
        <f t="shared" si="797"/>
        <v>191.6679130862311</v>
      </c>
      <c r="BH1375" s="72">
        <f t="shared" si="798"/>
        <v>605.73885425727201</v>
      </c>
      <c r="BI1375" s="49">
        <f>VLOOKUP(A1375,'1_12'!A:O,15,0)</f>
        <v>1507.5</v>
      </c>
      <c r="BJ1375" s="73">
        <f t="shared" si="799"/>
        <v>-901.76114574272799</v>
      </c>
      <c r="BK1375" s="50">
        <f t="shared" si="800"/>
        <v>4.8216848379055615E-3</v>
      </c>
    </row>
    <row r="1376" spans="1:63" x14ac:dyDescent="0.3">
      <c r="A1376" s="77" t="s">
        <v>2303</v>
      </c>
      <c r="B1376" s="77" t="s">
        <v>693</v>
      </c>
      <c r="C1376" s="77">
        <f>VLOOKUP(B1376,Площадь!A:B,2,0)</f>
        <v>4.4000000000000004</v>
      </c>
      <c r="D1376" s="113"/>
      <c r="E1376">
        <v>31</v>
      </c>
      <c r="F1376">
        <v>28</v>
      </c>
      <c r="G1376">
        <v>31</v>
      </c>
      <c r="H1376">
        <v>30</v>
      </c>
      <c r="I1376">
        <v>31</v>
      </c>
      <c r="J1376">
        <v>30</v>
      </c>
      <c r="K1376">
        <v>31</v>
      </c>
      <c r="L1376">
        <v>31</v>
      </c>
      <c r="M1376">
        <v>30</v>
      </c>
      <c r="N1376">
        <v>31</v>
      </c>
      <c r="O1376">
        <v>30</v>
      </c>
      <c r="P1376">
        <v>31</v>
      </c>
      <c r="Q1376">
        <f t="shared" si="802"/>
        <v>365</v>
      </c>
      <c r="R1376" s="108"/>
      <c r="S1376" s="108"/>
      <c r="T1376" s="50">
        <f t="shared" si="769"/>
        <v>0</v>
      </c>
      <c r="U1376" s="50">
        <f t="shared" si="770"/>
        <v>0</v>
      </c>
      <c r="V1376" s="50">
        <f t="shared" si="771"/>
        <v>0</v>
      </c>
      <c r="W1376" s="50">
        <f t="shared" si="772"/>
        <v>0</v>
      </c>
      <c r="X1376" s="50">
        <f t="shared" si="773"/>
        <v>0</v>
      </c>
      <c r="Y1376" s="50"/>
      <c r="Z1376" s="50"/>
      <c r="AA1376" s="50"/>
      <c r="AB1376" s="50"/>
      <c r="AC1376" s="50"/>
      <c r="AD1376" s="50">
        <f t="shared" si="774"/>
        <v>0</v>
      </c>
      <c r="AE1376" s="50">
        <f t="shared" si="775"/>
        <v>0</v>
      </c>
      <c r="AF1376" s="50">
        <f t="shared" si="776"/>
        <v>0</v>
      </c>
      <c r="AG1376" s="50">
        <f t="shared" si="777"/>
        <v>0</v>
      </c>
      <c r="AI1376" s="50">
        <f t="shared" si="779"/>
        <v>0</v>
      </c>
      <c r="AJ1376" s="50">
        <f t="shared" si="780"/>
        <v>0</v>
      </c>
      <c r="AK1376" s="50">
        <f t="shared" si="781"/>
        <v>0</v>
      </c>
      <c r="AL1376" s="50">
        <f t="shared" si="782"/>
        <v>4.9827327508490601E-2</v>
      </c>
      <c r="AR1376" s="50">
        <f t="shared" si="783"/>
        <v>6.5541014027019687E-2</v>
      </c>
      <c r="AS1376" s="50">
        <f t="shared" si="784"/>
        <v>5.8660834606993825E-2</v>
      </c>
      <c r="AT1376" s="50">
        <f t="shared" si="785"/>
        <v>8.05557832989095E-2</v>
      </c>
      <c r="AV1376" s="49">
        <f t="shared" si="786"/>
        <v>0</v>
      </c>
      <c r="AW1376" s="49">
        <f t="shared" si="787"/>
        <v>0</v>
      </c>
      <c r="AX1376" s="49">
        <f t="shared" si="788"/>
        <v>0</v>
      </c>
      <c r="AY1376" s="49">
        <f t="shared" si="789"/>
        <v>133.75448487069184</v>
      </c>
      <c r="AZ1376" s="49">
        <f t="shared" si="790"/>
        <v>0</v>
      </c>
      <c r="BA1376" s="49">
        <f t="shared" si="791"/>
        <v>0</v>
      </c>
      <c r="BB1376" s="49">
        <f t="shared" si="792"/>
        <v>0</v>
      </c>
      <c r="BC1376" s="49">
        <f t="shared" si="793"/>
        <v>0</v>
      </c>
      <c r="BD1376" s="49">
        <f t="shared" si="794"/>
        <v>0</v>
      </c>
      <c r="BE1376" s="49">
        <f t="shared" si="795"/>
        <v>175.93567641357058</v>
      </c>
      <c r="BF1376" s="49">
        <f t="shared" si="796"/>
        <v>157.46679798562994</v>
      </c>
      <c r="BG1376" s="49">
        <f t="shared" si="797"/>
        <v>216.24072245626073</v>
      </c>
      <c r="BH1376" s="72">
        <f t="shared" si="798"/>
        <v>683.39768172615311</v>
      </c>
      <c r="BI1376" s="49">
        <f>VLOOKUP(A1376,'1_12'!A:O,15,0)</f>
        <v>1700.82</v>
      </c>
      <c r="BJ1376" s="73">
        <f t="shared" si="799"/>
        <v>-1017.4223182738468</v>
      </c>
      <c r="BK1376" s="50">
        <f t="shared" si="800"/>
        <v>4.8216848379055606E-3</v>
      </c>
    </row>
    <row r="1377" spans="1:63" x14ac:dyDescent="0.3">
      <c r="A1377" s="77" t="s">
        <v>1940</v>
      </c>
      <c r="B1377" s="77" t="s">
        <v>1107</v>
      </c>
      <c r="C1377" s="77">
        <f>VLOOKUP(B1377,Площадь!A:B,2,0)</f>
        <v>4.5</v>
      </c>
      <c r="D1377" s="113"/>
      <c r="E1377">
        <v>31</v>
      </c>
      <c r="F1377">
        <v>28</v>
      </c>
      <c r="G1377">
        <v>31</v>
      </c>
      <c r="H1377">
        <v>30</v>
      </c>
      <c r="I1377">
        <v>31</v>
      </c>
      <c r="J1377">
        <v>30</v>
      </c>
      <c r="K1377">
        <v>31</v>
      </c>
      <c r="L1377">
        <v>31</v>
      </c>
      <c r="M1377">
        <v>30</v>
      </c>
      <c r="N1377">
        <v>31</v>
      </c>
      <c r="O1377">
        <v>30</v>
      </c>
      <c r="P1377">
        <v>31</v>
      </c>
      <c r="Q1377">
        <f t="shared" si="802"/>
        <v>365</v>
      </c>
      <c r="R1377" s="108"/>
      <c r="S1377" s="108"/>
      <c r="T1377" s="50">
        <f t="shared" si="769"/>
        <v>0</v>
      </c>
      <c r="U1377" s="50">
        <f t="shared" si="770"/>
        <v>0</v>
      </c>
      <c r="V1377" s="50">
        <f t="shared" si="771"/>
        <v>0</v>
      </c>
      <c r="W1377" s="50">
        <f t="shared" si="772"/>
        <v>0</v>
      </c>
      <c r="X1377" s="50">
        <f t="shared" si="773"/>
        <v>0</v>
      </c>
      <c r="Y1377" s="50"/>
      <c r="Z1377" s="50"/>
      <c r="AA1377" s="50"/>
      <c r="AB1377" s="50"/>
      <c r="AC1377" s="50"/>
      <c r="AD1377" s="50">
        <f t="shared" si="774"/>
        <v>0</v>
      </c>
      <c r="AE1377" s="50">
        <f t="shared" si="775"/>
        <v>0</v>
      </c>
      <c r="AF1377" s="50">
        <f t="shared" si="776"/>
        <v>0</v>
      </c>
      <c r="AG1377" s="50">
        <f t="shared" si="777"/>
        <v>0</v>
      </c>
      <c r="AI1377" s="50">
        <f t="shared" si="779"/>
        <v>0</v>
      </c>
      <c r="AJ1377" s="50">
        <f t="shared" si="780"/>
        <v>0</v>
      </c>
      <c r="AK1377" s="50">
        <f t="shared" si="781"/>
        <v>0</v>
      </c>
      <c r="AL1377" s="50">
        <f t="shared" si="782"/>
        <v>5.0959766770047203E-2</v>
      </c>
      <c r="AR1377" s="50">
        <f t="shared" si="783"/>
        <v>6.7030582527633761E-2</v>
      </c>
      <c r="AS1377" s="50">
        <f t="shared" si="784"/>
        <v>5.9994035393516408E-2</v>
      </c>
      <c r="AT1377" s="50">
        <f t="shared" si="785"/>
        <v>8.2386596555702893E-2</v>
      </c>
      <c r="AV1377" s="49">
        <f t="shared" si="786"/>
        <v>0</v>
      </c>
      <c r="AW1377" s="49">
        <f t="shared" si="787"/>
        <v>0</v>
      </c>
      <c r="AX1377" s="49">
        <f t="shared" si="788"/>
        <v>0</v>
      </c>
      <c r="AY1377" s="49">
        <f t="shared" si="789"/>
        <v>136.79435952684392</v>
      </c>
      <c r="AZ1377" s="49">
        <f t="shared" si="790"/>
        <v>0</v>
      </c>
      <c r="BA1377" s="49">
        <f t="shared" si="791"/>
        <v>0</v>
      </c>
      <c r="BB1377" s="49">
        <f t="shared" si="792"/>
        <v>0</v>
      </c>
      <c r="BC1377" s="49">
        <f t="shared" si="793"/>
        <v>0</v>
      </c>
      <c r="BD1377" s="49">
        <f t="shared" si="794"/>
        <v>0</v>
      </c>
      <c r="BE1377" s="49">
        <f t="shared" si="795"/>
        <v>179.93421451387897</v>
      </c>
      <c r="BF1377" s="49">
        <f t="shared" si="796"/>
        <v>161.0455888489397</v>
      </c>
      <c r="BG1377" s="49">
        <f t="shared" si="797"/>
        <v>221.15528433026662</v>
      </c>
      <c r="BH1377" s="72">
        <f t="shared" si="798"/>
        <v>698.92944721992922</v>
      </c>
      <c r="BI1377" s="49">
        <f>VLOOKUP(A1377,'1_12'!A:O,15,0)</f>
        <v>1739.43</v>
      </c>
      <c r="BJ1377" s="73">
        <f t="shared" si="799"/>
        <v>-1040.5005527800708</v>
      </c>
      <c r="BK1377" s="50">
        <f t="shared" si="800"/>
        <v>4.8216848379055606E-3</v>
      </c>
    </row>
    <row r="1378" spans="1:63" x14ac:dyDescent="0.3">
      <c r="A1378" s="77" t="s">
        <v>2118</v>
      </c>
      <c r="B1378" s="77" t="s">
        <v>621</v>
      </c>
      <c r="C1378" s="77">
        <f>VLOOKUP(B1378,Площадь!A:B,2,0)</f>
        <v>3.8</v>
      </c>
      <c r="D1378" s="113"/>
      <c r="E1378">
        <v>31</v>
      </c>
      <c r="F1378">
        <v>28</v>
      </c>
      <c r="G1378">
        <v>31</v>
      </c>
      <c r="H1378">
        <v>30</v>
      </c>
      <c r="I1378">
        <v>31</v>
      </c>
      <c r="J1378">
        <v>30</v>
      </c>
      <c r="K1378">
        <v>31</v>
      </c>
      <c r="L1378">
        <v>31</v>
      </c>
      <c r="M1378">
        <v>30</v>
      </c>
      <c r="N1378">
        <v>31</v>
      </c>
      <c r="O1378">
        <v>30</v>
      </c>
      <c r="P1378">
        <v>31</v>
      </c>
      <c r="Q1378">
        <f t="shared" si="802"/>
        <v>365</v>
      </c>
      <c r="R1378" s="108"/>
      <c r="S1378" s="108"/>
      <c r="T1378" s="50">
        <f t="shared" si="769"/>
        <v>0</v>
      </c>
      <c r="U1378" s="50">
        <f t="shared" si="770"/>
        <v>0</v>
      </c>
      <c r="V1378" s="50">
        <f t="shared" si="771"/>
        <v>0</v>
      </c>
      <c r="W1378" s="50">
        <f t="shared" si="772"/>
        <v>0</v>
      </c>
      <c r="X1378" s="50">
        <f t="shared" si="773"/>
        <v>0</v>
      </c>
      <c r="Y1378" s="50"/>
      <c r="Z1378" s="50"/>
      <c r="AA1378" s="50"/>
      <c r="AB1378" s="50"/>
      <c r="AC1378" s="50"/>
      <c r="AD1378" s="50">
        <f t="shared" si="774"/>
        <v>0</v>
      </c>
      <c r="AE1378" s="50">
        <f t="shared" si="775"/>
        <v>0</v>
      </c>
      <c r="AF1378" s="50">
        <f t="shared" si="776"/>
        <v>0</v>
      </c>
      <c r="AG1378" s="50">
        <f t="shared" si="777"/>
        <v>0</v>
      </c>
      <c r="AI1378" s="50">
        <f t="shared" si="779"/>
        <v>0</v>
      </c>
      <c r="AJ1378" s="50">
        <f t="shared" si="780"/>
        <v>0</v>
      </c>
      <c r="AK1378" s="50">
        <f t="shared" si="781"/>
        <v>0</v>
      </c>
      <c r="AL1378" s="50">
        <f t="shared" si="782"/>
        <v>4.303269193915097E-2</v>
      </c>
      <c r="AR1378" s="50">
        <f t="shared" si="783"/>
        <v>5.6603603023335176E-2</v>
      </c>
      <c r="AS1378" s="50">
        <f t="shared" si="784"/>
        <v>5.06616298878583E-2</v>
      </c>
      <c r="AT1378" s="50">
        <f t="shared" si="785"/>
        <v>6.9570903758149102E-2</v>
      </c>
      <c r="AV1378" s="49">
        <f t="shared" si="786"/>
        <v>0</v>
      </c>
      <c r="AW1378" s="49">
        <f t="shared" si="787"/>
        <v>0</v>
      </c>
      <c r="AX1378" s="49">
        <f t="shared" si="788"/>
        <v>0</v>
      </c>
      <c r="AY1378" s="49">
        <f t="shared" si="789"/>
        <v>115.51523693377931</v>
      </c>
      <c r="AZ1378" s="49">
        <f t="shared" si="790"/>
        <v>0</v>
      </c>
      <c r="BA1378" s="49">
        <f t="shared" si="791"/>
        <v>0</v>
      </c>
      <c r="BB1378" s="49">
        <f t="shared" si="792"/>
        <v>0</v>
      </c>
      <c r="BC1378" s="49">
        <f t="shared" si="793"/>
        <v>0</v>
      </c>
      <c r="BD1378" s="49">
        <f t="shared" si="794"/>
        <v>0</v>
      </c>
      <c r="BE1378" s="49">
        <f t="shared" si="795"/>
        <v>151.94444781172001</v>
      </c>
      <c r="BF1378" s="49">
        <f t="shared" si="796"/>
        <v>135.9940528057713</v>
      </c>
      <c r="BG1378" s="49">
        <f t="shared" si="797"/>
        <v>186.75335121222514</v>
      </c>
      <c r="BH1378" s="72">
        <f t="shared" si="798"/>
        <v>590.20708876349568</v>
      </c>
      <c r="BI1378" s="49">
        <f>VLOOKUP(A1378,'1_12'!A:O,15,0)</f>
        <v>1468.89</v>
      </c>
      <c r="BJ1378" s="73">
        <f t="shared" si="799"/>
        <v>-878.68291123650442</v>
      </c>
      <c r="BK1378" s="50">
        <f t="shared" si="800"/>
        <v>4.8216848379055597E-3</v>
      </c>
    </row>
    <row r="1379" spans="1:63" x14ac:dyDescent="0.3">
      <c r="A1379" s="77" t="s">
        <v>2138</v>
      </c>
      <c r="B1379" s="77" t="s">
        <v>694</v>
      </c>
      <c r="C1379" s="77">
        <f>VLOOKUP(B1379,Площадь!A:B,2,0)</f>
        <v>3.2</v>
      </c>
      <c r="D1379" s="113"/>
      <c r="E1379">
        <v>31</v>
      </c>
      <c r="F1379">
        <v>28</v>
      </c>
      <c r="G1379">
        <v>31</v>
      </c>
      <c r="H1379">
        <v>30</v>
      </c>
      <c r="I1379">
        <v>31</v>
      </c>
      <c r="J1379">
        <v>30</v>
      </c>
      <c r="K1379">
        <v>31</v>
      </c>
      <c r="L1379">
        <v>31</v>
      </c>
      <c r="M1379">
        <v>19</v>
      </c>
      <c r="Q1379">
        <f t="shared" si="802"/>
        <v>262</v>
      </c>
      <c r="R1379" s="108"/>
      <c r="S1379" s="108"/>
      <c r="T1379" s="50">
        <f t="shared" si="769"/>
        <v>0</v>
      </c>
      <c r="U1379" s="50">
        <f t="shared" si="770"/>
        <v>0</v>
      </c>
      <c r="V1379" s="50">
        <f t="shared" si="771"/>
        <v>0</v>
      </c>
      <c r="W1379" s="50">
        <f t="shared" si="772"/>
        <v>0</v>
      </c>
      <c r="X1379" s="50">
        <f t="shared" si="773"/>
        <v>0</v>
      </c>
      <c r="Y1379" s="50"/>
      <c r="Z1379" s="50"/>
      <c r="AA1379" s="50"/>
      <c r="AB1379" s="50"/>
      <c r="AC1379" s="50"/>
      <c r="AD1379" s="50">
        <f t="shared" si="774"/>
        <v>0</v>
      </c>
      <c r="AE1379" s="50">
        <f t="shared" si="775"/>
        <v>0</v>
      </c>
      <c r="AF1379" s="50">
        <f t="shared" si="776"/>
        <v>0</v>
      </c>
      <c r="AG1379" s="50">
        <f t="shared" si="777"/>
        <v>0</v>
      </c>
      <c r="AI1379" s="50">
        <f t="shared" si="779"/>
        <v>0</v>
      </c>
      <c r="AJ1379" s="50">
        <f t="shared" si="780"/>
        <v>0</v>
      </c>
      <c r="AK1379" s="50">
        <f t="shared" si="781"/>
        <v>0</v>
      </c>
      <c r="AL1379" s="50">
        <f t="shared" si="782"/>
        <v>3.6238056369811346E-2</v>
      </c>
      <c r="AR1379" s="50">
        <f t="shared" si="783"/>
        <v>0</v>
      </c>
      <c r="AS1379" s="50">
        <f t="shared" si="784"/>
        <v>0</v>
      </c>
      <c r="AT1379" s="50">
        <f t="shared" si="785"/>
        <v>0</v>
      </c>
      <c r="AV1379" s="49">
        <f t="shared" si="786"/>
        <v>0</v>
      </c>
      <c r="AW1379" s="49">
        <f t="shared" si="787"/>
        <v>0</v>
      </c>
      <c r="AX1379" s="49">
        <f t="shared" si="788"/>
        <v>0</v>
      </c>
      <c r="AY1379" s="49">
        <f t="shared" si="789"/>
        <v>97.275988996866786</v>
      </c>
      <c r="AZ1379" s="49">
        <f t="shared" si="790"/>
        <v>0</v>
      </c>
      <c r="BA1379" s="49">
        <f t="shared" si="791"/>
        <v>0</v>
      </c>
      <c r="BB1379" s="49">
        <f t="shared" si="792"/>
        <v>0</v>
      </c>
      <c r="BC1379" s="49">
        <f t="shared" si="793"/>
        <v>0</v>
      </c>
      <c r="BD1379" s="49">
        <f t="shared" si="794"/>
        <v>0</v>
      </c>
      <c r="BE1379" s="49">
        <f t="shared" si="795"/>
        <v>0</v>
      </c>
      <c r="BF1379" s="49">
        <f t="shared" si="796"/>
        <v>0</v>
      </c>
      <c r="BG1379" s="49">
        <f t="shared" si="797"/>
        <v>0</v>
      </c>
      <c r="BH1379" s="72">
        <f t="shared" si="798"/>
        <v>97.275988996866786</v>
      </c>
      <c r="BI1379" s="49">
        <f>VLOOKUP(A1379,'1_12'!A:O,15,0)</f>
        <v>774.17000000000007</v>
      </c>
      <c r="BJ1379" s="73">
        <f t="shared" si="799"/>
        <v>-676.8940110031333</v>
      </c>
      <c r="BK1379" s="50">
        <f t="shared" si="800"/>
        <v>9.4369938463050376E-4</v>
      </c>
    </row>
    <row r="1380" spans="1:63" x14ac:dyDescent="0.3">
      <c r="A1380" s="77" t="s">
        <v>2883</v>
      </c>
      <c r="B1380" s="77" t="s">
        <v>694</v>
      </c>
      <c r="C1380" s="77">
        <f>VLOOKUP(B1380,Площадь!A:B,2,0)</f>
        <v>3.2</v>
      </c>
      <c r="D1380" s="113">
        <v>45189</v>
      </c>
      <c r="M1380">
        <f>30-M1379</f>
        <v>11</v>
      </c>
      <c r="N1380">
        <v>31</v>
      </c>
      <c r="O1380">
        <v>30</v>
      </c>
      <c r="P1380">
        <v>31</v>
      </c>
      <c r="Q1380">
        <f t="shared" si="802"/>
        <v>103</v>
      </c>
      <c r="R1380" s="108"/>
      <c r="S1380" s="108"/>
      <c r="T1380" s="50">
        <f t="shared" si="769"/>
        <v>0</v>
      </c>
      <c r="U1380" s="50">
        <f t="shared" si="770"/>
        <v>0</v>
      </c>
      <c r="V1380" s="50">
        <f t="shared" si="771"/>
        <v>0</v>
      </c>
      <c r="W1380" s="50">
        <f t="shared" si="772"/>
        <v>0</v>
      </c>
      <c r="X1380" s="50">
        <f t="shared" si="773"/>
        <v>0</v>
      </c>
      <c r="Y1380" s="50"/>
      <c r="Z1380" s="50"/>
      <c r="AA1380" s="50"/>
      <c r="AB1380" s="50"/>
      <c r="AC1380" s="50"/>
      <c r="AD1380" s="50">
        <f t="shared" si="774"/>
        <v>0</v>
      </c>
      <c r="AE1380" s="50">
        <f t="shared" si="775"/>
        <v>0</v>
      </c>
      <c r="AF1380" s="50">
        <f t="shared" si="776"/>
        <v>0</v>
      </c>
      <c r="AG1380" s="50">
        <f t="shared" si="777"/>
        <v>0</v>
      </c>
      <c r="AI1380" s="50">
        <f t="shared" si="779"/>
        <v>0</v>
      </c>
      <c r="AJ1380" s="50">
        <f t="shared" si="780"/>
        <v>0</v>
      </c>
      <c r="AK1380" s="50">
        <f t="shared" si="781"/>
        <v>0</v>
      </c>
      <c r="AL1380" s="50">
        <f t="shared" si="782"/>
        <v>0</v>
      </c>
      <c r="AR1380" s="50">
        <f t="shared" si="783"/>
        <v>4.766619201965068E-2</v>
      </c>
      <c r="AS1380" s="50">
        <f t="shared" si="784"/>
        <v>4.2662425168722783E-2</v>
      </c>
      <c r="AT1380" s="50">
        <f t="shared" si="785"/>
        <v>5.8586024217388726E-2</v>
      </c>
      <c r="AV1380" s="49">
        <f t="shared" si="786"/>
        <v>0</v>
      </c>
      <c r="AW1380" s="49">
        <f t="shared" si="787"/>
        <v>0</v>
      </c>
      <c r="AX1380" s="49">
        <f t="shared" si="788"/>
        <v>0</v>
      </c>
      <c r="AY1380" s="49">
        <f t="shared" si="789"/>
        <v>0</v>
      </c>
      <c r="AZ1380" s="49">
        <f t="shared" si="790"/>
        <v>0</v>
      </c>
      <c r="BA1380" s="49">
        <f t="shared" si="791"/>
        <v>0</v>
      </c>
      <c r="BB1380" s="49">
        <f t="shared" si="792"/>
        <v>0</v>
      </c>
      <c r="BC1380" s="49">
        <f t="shared" si="793"/>
        <v>0</v>
      </c>
      <c r="BD1380" s="49">
        <f t="shared" si="794"/>
        <v>0</v>
      </c>
      <c r="BE1380" s="49">
        <f t="shared" si="795"/>
        <v>127.9532192098695</v>
      </c>
      <c r="BF1380" s="49">
        <f t="shared" si="796"/>
        <v>114.5213076259127</v>
      </c>
      <c r="BG1380" s="49">
        <f t="shared" si="797"/>
        <v>157.26597996818961</v>
      </c>
      <c r="BH1380" s="72">
        <f t="shared" si="798"/>
        <v>399.74050680397181</v>
      </c>
      <c r="BI1380" s="49">
        <f>VLOOKUP(A1380,'1_12'!A:O,15,0)</f>
        <v>462.78000000000003</v>
      </c>
      <c r="BJ1380" s="73">
        <f t="shared" si="799"/>
        <v>-63.039493196028218</v>
      </c>
      <c r="BK1380" s="50">
        <f t="shared" si="800"/>
        <v>3.8779854532750568E-3</v>
      </c>
    </row>
    <row r="1381" spans="1:63" x14ac:dyDescent="0.3">
      <c r="A1381" s="77" t="s">
        <v>2166</v>
      </c>
      <c r="B1381" s="77" t="s">
        <v>842</v>
      </c>
      <c r="C1381" s="77">
        <f>VLOOKUP(B1381,Площадь!A:B,2,0)</f>
        <v>4.3</v>
      </c>
      <c r="D1381" s="113"/>
      <c r="E1381">
        <v>31</v>
      </c>
      <c r="F1381">
        <v>28</v>
      </c>
      <c r="G1381">
        <v>31</v>
      </c>
      <c r="H1381">
        <v>30</v>
      </c>
      <c r="I1381">
        <v>31</v>
      </c>
      <c r="J1381">
        <v>30</v>
      </c>
      <c r="K1381">
        <v>31</v>
      </c>
      <c r="L1381">
        <v>31</v>
      </c>
      <c r="M1381">
        <v>30</v>
      </c>
      <c r="N1381">
        <v>31</v>
      </c>
      <c r="O1381">
        <v>30</v>
      </c>
      <c r="P1381">
        <v>31</v>
      </c>
      <c r="Q1381">
        <f t="shared" ref="Q1381:Q1385" si="803">SUM(E1381:P1381)</f>
        <v>365</v>
      </c>
      <c r="R1381" s="108"/>
      <c r="S1381" s="108"/>
      <c r="T1381" s="50">
        <f t="shared" si="769"/>
        <v>0</v>
      </c>
      <c r="U1381" s="50">
        <f t="shared" si="770"/>
        <v>0</v>
      </c>
      <c r="V1381" s="50">
        <f t="shared" si="771"/>
        <v>0</v>
      </c>
      <c r="W1381" s="50">
        <f t="shared" si="772"/>
        <v>0</v>
      </c>
      <c r="X1381" s="50">
        <f t="shared" si="773"/>
        <v>0</v>
      </c>
      <c r="Y1381" s="50"/>
      <c r="Z1381" s="50"/>
      <c r="AA1381" s="50"/>
      <c r="AB1381" s="50"/>
      <c r="AC1381" s="50"/>
      <c r="AD1381" s="50">
        <f t="shared" si="774"/>
        <v>0</v>
      </c>
      <c r="AE1381" s="50">
        <f t="shared" si="775"/>
        <v>0</v>
      </c>
      <c r="AF1381" s="50">
        <f t="shared" si="776"/>
        <v>0</v>
      </c>
      <c r="AG1381" s="50">
        <f t="shared" si="777"/>
        <v>0</v>
      </c>
      <c r="AI1381" s="50">
        <f t="shared" si="779"/>
        <v>0</v>
      </c>
      <c r="AJ1381" s="50">
        <f t="shared" si="780"/>
        <v>0</v>
      </c>
      <c r="AK1381" s="50">
        <f t="shared" si="781"/>
        <v>0</v>
      </c>
      <c r="AL1381" s="50">
        <f t="shared" si="782"/>
        <v>4.8694888246933993E-2</v>
      </c>
      <c r="AR1381" s="50">
        <f t="shared" si="783"/>
        <v>6.4051445526405598E-2</v>
      </c>
      <c r="AS1381" s="50">
        <f t="shared" si="784"/>
        <v>5.7327633820471229E-2</v>
      </c>
      <c r="AT1381" s="50">
        <f t="shared" si="785"/>
        <v>7.8724970042116094E-2</v>
      </c>
      <c r="AV1381" s="49">
        <f t="shared" si="786"/>
        <v>0</v>
      </c>
      <c r="AW1381" s="49">
        <f t="shared" si="787"/>
        <v>0</v>
      </c>
      <c r="AX1381" s="49">
        <f t="shared" si="788"/>
        <v>0</v>
      </c>
      <c r="AY1381" s="49">
        <f t="shared" si="789"/>
        <v>130.71461021453973</v>
      </c>
      <c r="AZ1381" s="49">
        <f t="shared" si="790"/>
        <v>0</v>
      </c>
      <c r="BA1381" s="49">
        <f t="shared" si="791"/>
        <v>0</v>
      </c>
      <c r="BB1381" s="49">
        <f t="shared" si="792"/>
        <v>0</v>
      </c>
      <c r="BC1381" s="49">
        <f t="shared" si="793"/>
        <v>0</v>
      </c>
      <c r="BD1381" s="49">
        <f t="shared" si="794"/>
        <v>0</v>
      </c>
      <c r="BE1381" s="49">
        <f t="shared" si="795"/>
        <v>171.93713831326215</v>
      </c>
      <c r="BF1381" s="49">
        <f t="shared" si="796"/>
        <v>153.88800712232015</v>
      </c>
      <c r="BG1381" s="49">
        <f t="shared" si="797"/>
        <v>211.32616058225477</v>
      </c>
      <c r="BH1381" s="72">
        <f t="shared" si="798"/>
        <v>667.86591623237678</v>
      </c>
      <c r="BI1381" s="49">
        <f>VLOOKUP(A1381,'1_12'!A:O,15,0)</f>
        <v>1662.1200000000003</v>
      </c>
      <c r="BJ1381" s="73">
        <f t="shared" si="799"/>
        <v>-994.25408376762357</v>
      </c>
      <c r="BK1381" s="50">
        <f t="shared" si="800"/>
        <v>4.8216848379055606E-3</v>
      </c>
    </row>
    <row r="1382" spans="1:63" x14ac:dyDescent="0.3">
      <c r="A1382" s="77" t="s">
        <v>2133</v>
      </c>
      <c r="B1382" s="77" t="s">
        <v>822</v>
      </c>
      <c r="C1382" s="77">
        <f>VLOOKUP(B1382,Площадь!A:B,2,0)</f>
        <v>4.0999999999999996</v>
      </c>
      <c r="D1382" s="113"/>
      <c r="E1382">
        <v>31</v>
      </c>
      <c r="F1382">
        <v>28</v>
      </c>
      <c r="G1382">
        <v>31</v>
      </c>
      <c r="H1382">
        <v>30</v>
      </c>
      <c r="I1382">
        <v>31</v>
      </c>
      <c r="J1382">
        <v>30</v>
      </c>
      <c r="K1382">
        <v>31</v>
      </c>
      <c r="L1382">
        <v>31</v>
      </c>
      <c r="M1382">
        <v>30</v>
      </c>
      <c r="N1382">
        <v>31</v>
      </c>
      <c r="O1382">
        <v>30</v>
      </c>
      <c r="P1382">
        <v>31</v>
      </c>
      <c r="Q1382">
        <f t="shared" si="803"/>
        <v>365</v>
      </c>
      <c r="R1382" s="108"/>
      <c r="S1382" s="108"/>
      <c r="T1382" s="50">
        <f t="shared" si="769"/>
        <v>0</v>
      </c>
      <c r="U1382" s="50">
        <f t="shared" si="770"/>
        <v>0</v>
      </c>
      <c r="V1382" s="50">
        <f t="shared" si="771"/>
        <v>0</v>
      </c>
      <c r="W1382" s="50">
        <f t="shared" si="772"/>
        <v>0</v>
      </c>
      <c r="X1382" s="50">
        <f t="shared" si="773"/>
        <v>0</v>
      </c>
      <c r="Y1382" s="50"/>
      <c r="Z1382" s="50"/>
      <c r="AA1382" s="50"/>
      <c r="AB1382" s="50"/>
      <c r="AC1382" s="50"/>
      <c r="AD1382" s="50">
        <f t="shared" si="774"/>
        <v>0</v>
      </c>
      <c r="AE1382" s="50">
        <f t="shared" si="775"/>
        <v>0</v>
      </c>
      <c r="AF1382" s="50">
        <f t="shared" si="776"/>
        <v>0</v>
      </c>
      <c r="AG1382" s="50">
        <f t="shared" si="777"/>
        <v>0</v>
      </c>
      <c r="AI1382" s="50">
        <f t="shared" si="779"/>
        <v>0</v>
      </c>
      <c r="AJ1382" s="50">
        <f t="shared" si="780"/>
        <v>0</v>
      </c>
      <c r="AK1382" s="50">
        <f t="shared" si="781"/>
        <v>0</v>
      </c>
      <c r="AL1382" s="50">
        <f t="shared" si="782"/>
        <v>4.6430009723820782E-2</v>
      </c>
      <c r="AR1382" s="50">
        <f t="shared" si="783"/>
        <v>6.1072308525177428E-2</v>
      </c>
      <c r="AS1382" s="50">
        <f t="shared" si="784"/>
        <v>5.4661232247426056E-2</v>
      </c>
      <c r="AT1382" s="50">
        <f t="shared" si="785"/>
        <v>7.5063343528529294E-2</v>
      </c>
      <c r="AV1382" s="49">
        <f t="shared" si="786"/>
        <v>0</v>
      </c>
      <c r="AW1382" s="49">
        <f t="shared" si="787"/>
        <v>0</v>
      </c>
      <c r="AX1382" s="49">
        <f t="shared" si="788"/>
        <v>0</v>
      </c>
      <c r="AY1382" s="49">
        <f t="shared" si="789"/>
        <v>124.63486090223556</v>
      </c>
      <c r="AZ1382" s="49">
        <f t="shared" si="790"/>
        <v>0</v>
      </c>
      <c r="BA1382" s="49">
        <f t="shared" si="791"/>
        <v>0</v>
      </c>
      <c r="BB1382" s="49">
        <f t="shared" si="792"/>
        <v>0</v>
      </c>
      <c r="BC1382" s="49">
        <f t="shared" si="793"/>
        <v>0</v>
      </c>
      <c r="BD1382" s="49">
        <f t="shared" si="794"/>
        <v>0</v>
      </c>
      <c r="BE1382" s="49">
        <f t="shared" si="795"/>
        <v>163.94006211264528</v>
      </c>
      <c r="BF1382" s="49">
        <f t="shared" si="796"/>
        <v>146.73042539570062</v>
      </c>
      <c r="BG1382" s="49">
        <f t="shared" si="797"/>
        <v>201.49703683424292</v>
      </c>
      <c r="BH1382" s="72">
        <f t="shared" si="798"/>
        <v>636.80238524482434</v>
      </c>
      <c r="BI1382" s="49">
        <f>VLOOKUP(A1382,'1_12'!A:O,15,0)</f>
        <v>1584.8099999999997</v>
      </c>
      <c r="BJ1382" s="73">
        <f t="shared" si="799"/>
        <v>-948.00761475517538</v>
      </c>
      <c r="BK1382" s="50">
        <f t="shared" si="800"/>
        <v>4.8216848379055606E-3</v>
      </c>
    </row>
    <row r="1383" spans="1:63" x14ac:dyDescent="0.3">
      <c r="A1383" s="77" t="s">
        <v>2066</v>
      </c>
      <c r="B1383" s="77" t="s">
        <v>1178</v>
      </c>
      <c r="C1383" s="77">
        <f>VLOOKUP(B1383,Площадь!A:B,2,0)</f>
        <v>6.2</v>
      </c>
      <c r="D1383" s="113"/>
      <c r="E1383">
        <v>31</v>
      </c>
      <c r="F1383">
        <v>28</v>
      </c>
      <c r="G1383">
        <v>31</v>
      </c>
      <c r="H1383">
        <v>30</v>
      </c>
      <c r="I1383">
        <v>31</v>
      </c>
      <c r="J1383">
        <v>30</v>
      </c>
      <c r="K1383">
        <v>31</v>
      </c>
      <c r="L1383">
        <v>31</v>
      </c>
      <c r="M1383">
        <v>30</v>
      </c>
      <c r="N1383">
        <v>31</v>
      </c>
      <c r="O1383">
        <v>30</v>
      </c>
      <c r="P1383">
        <v>31</v>
      </c>
      <c r="Q1383">
        <f t="shared" si="803"/>
        <v>365</v>
      </c>
      <c r="R1383" s="108"/>
      <c r="S1383" s="108"/>
      <c r="T1383" s="50">
        <f t="shared" si="769"/>
        <v>0</v>
      </c>
      <c r="U1383" s="50">
        <f t="shared" si="770"/>
        <v>0</v>
      </c>
      <c r="V1383" s="50">
        <f t="shared" si="771"/>
        <v>0</v>
      </c>
      <c r="W1383" s="50">
        <f t="shared" si="772"/>
        <v>0</v>
      </c>
      <c r="X1383" s="50">
        <f t="shared" si="773"/>
        <v>0</v>
      </c>
      <c r="Y1383" s="50"/>
      <c r="Z1383" s="50"/>
      <c r="AA1383" s="50"/>
      <c r="AB1383" s="50"/>
      <c r="AC1383" s="50"/>
      <c r="AD1383" s="50">
        <f t="shared" si="774"/>
        <v>0</v>
      </c>
      <c r="AE1383" s="50">
        <f t="shared" si="775"/>
        <v>0</v>
      </c>
      <c r="AF1383" s="50">
        <f t="shared" si="776"/>
        <v>0</v>
      </c>
      <c r="AG1383" s="50">
        <f t="shared" si="777"/>
        <v>0</v>
      </c>
      <c r="AI1383" s="50">
        <f t="shared" si="779"/>
        <v>0</v>
      </c>
      <c r="AJ1383" s="50">
        <f t="shared" si="780"/>
        <v>0</v>
      </c>
      <c r="AK1383" s="50">
        <f t="shared" si="781"/>
        <v>0</v>
      </c>
      <c r="AL1383" s="50">
        <f t="shared" si="782"/>
        <v>7.0211234216509488E-2</v>
      </c>
      <c r="AR1383" s="50">
        <f t="shared" si="783"/>
        <v>9.2353247038073183E-2</v>
      </c>
      <c r="AS1383" s="50">
        <f t="shared" si="784"/>
        <v>8.2658448764400386E-2</v>
      </c>
      <c r="AT1383" s="50">
        <f t="shared" si="785"/>
        <v>0.11351042192119065</v>
      </c>
      <c r="AV1383" s="49">
        <f t="shared" si="786"/>
        <v>0</v>
      </c>
      <c r="AW1383" s="49">
        <f t="shared" si="787"/>
        <v>0</v>
      </c>
      <c r="AX1383" s="49">
        <f t="shared" si="788"/>
        <v>0</v>
      </c>
      <c r="AY1383" s="49">
        <f t="shared" si="789"/>
        <v>188.47222868142941</v>
      </c>
      <c r="AZ1383" s="49">
        <f t="shared" si="790"/>
        <v>0</v>
      </c>
      <c r="BA1383" s="49">
        <f t="shared" si="791"/>
        <v>0</v>
      </c>
      <c r="BB1383" s="49">
        <f t="shared" si="792"/>
        <v>0</v>
      </c>
      <c r="BC1383" s="49">
        <f t="shared" si="793"/>
        <v>0</v>
      </c>
      <c r="BD1383" s="49">
        <f t="shared" si="794"/>
        <v>0</v>
      </c>
      <c r="BE1383" s="49">
        <f t="shared" si="795"/>
        <v>247.90936221912213</v>
      </c>
      <c r="BF1383" s="49">
        <f t="shared" si="796"/>
        <v>221.88503352520584</v>
      </c>
      <c r="BG1383" s="49">
        <f t="shared" si="797"/>
        <v>304.70283618836737</v>
      </c>
      <c r="BH1383" s="72">
        <f t="shared" si="798"/>
        <v>962.96946061412473</v>
      </c>
      <c r="BI1383" s="49">
        <f>VLOOKUP(A1383,'1_12'!A:O,15,0)</f>
        <v>2396.61</v>
      </c>
      <c r="BJ1383" s="73">
        <f t="shared" si="799"/>
        <v>-1433.6405393858754</v>
      </c>
      <c r="BK1383" s="50">
        <f t="shared" si="800"/>
        <v>4.8216848379055606E-3</v>
      </c>
    </row>
    <row r="1384" spans="1:63" x14ac:dyDescent="0.3">
      <c r="A1384" s="77" t="s">
        <v>2055</v>
      </c>
      <c r="B1384" s="77" t="s">
        <v>843</v>
      </c>
      <c r="C1384" s="77">
        <f>VLOOKUP(B1384,Площадь!A:B,2,0)</f>
        <v>4.5</v>
      </c>
      <c r="D1384" s="113"/>
      <c r="E1384">
        <v>31</v>
      </c>
      <c r="F1384">
        <v>28</v>
      </c>
      <c r="G1384">
        <v>13</v>
      </c>
      <c r="Q1384">
        <f t="shared" si="803"/>
        <v>72</v>
      </c>
      <c r="R1384" s="108"/>
      <c r="S1384" s="108"/>
      <c r="T1384" s="50">
        <f t="shared" si="769"/>
        <v>0</v>
      </c>
      <c r="U1384" s="50">
        <f t="shared" si="770"/>
        <v>0</v>
      </c>
      <c r="V1384" s="50">
        <f t="shared" si="771"/>
        <v>0</v>
      </c>
      <c r="W1384" s="50">
        <f t="shared" si="772"/>
        <v>0</v>
      </c>
      <c r="X1384" s="50">
        <f t="shared" si="773"/>
        <v>0</v>
      </c>
      <c r="Y1384" s="50"/>
      <c r="Z1384" s="50"/>
      <c r="AA1384" s="50"/>
      <c r="AB1384" s="50"/>
      <c r="AC1384" s="50"/>
      <c r="AD1384" s="50">
        <f t="shared" si="774"/>
        <v>0</v>
      </c>
      <c r="AE1384" s="50">
        <f t="shared" si="775"/>
        <v>0</v>
      </c>
      <c r="AF1384" s="50">
        <f t="shared" si="776"/>
        <v>0</v>
      </c>
      <c r="AG1384" s="50">
        <f t="shared" si="777"/>
        <v>0</v>
      </c>
      <c r="AI1384" s="50">
        <f t="shared" si="779"/>
        <v>0</v>
      </c>
      <c r="AJ1384" s="50">
        <f t="shared" si="780"/>
        <v>0</v>
      </c>
      <c r="AK1384" s="50">
        <f t="shared" si="781"/>
        <v>0</v>
      </c>
      <c r="AL1384" s="50">
        <f t="shared" si="782"/>
        <v>0</v>
      </c>
      <c r="AR1384" s="50">
        <f t="shared" si="783"/>
        <v>0</v>
      </c>
      <c r="AS1384" s="50">
        <f t="shared" si="784"/>
        <v>0</v>
      </c>
      <c r="AT1384" s="50">
        <f t="shared" si="785"/>
        <v>0</v>
      </c>
      <c r="AV1384" s="49">
        <f t="shared" si="786"/>
        <v>0</v>
      </c>
      <c r="AW1384" s="49">
        <f t="shared" si="787"/>
        <v>0</v>
      </c>
      <c r="AX1384" s="49">
        <f t="shared" si="788"/>
        <v>0</v>
      </c>
      <c r="AY1384" s="49">
        <f t="shared" si="789"/>
        <v>0</v>
      </c>
      <c r="AZ1384" s="49">
        <f t="shared" si="790"/>
        <v>0</v>
      </c>
      <c r="BA1384" s="49">
        <f t="shared" si="791"/>
        <v>0</v>
      </c>
      <c r="BB1384" s="49">
        <f t="shared" si="792"/>
        <v>0</v>
      </c>
      <c r="BC1384" s="49">
        <f t="shared" si="793"/>
        <v>0</v>
      </c>
      <c r="BD1384" s="49">
        <f t="shared" si="794"/>
        <v>0</v>
      </c>
      <c r="BE1384" s="49">
        <f t="shared" si="795"/>
        <v>0</v>
      </c>
      <c r="BF1384" s="49">
        <f t="shared" si="796"/>
        <v>0</v>
      </c>
      <c r="BG1384" s="49">
        <f t="shared" si="797"/>
        <v>0</v>
      </c>
      <c r="BH1384" s="72">
        <f t="shared" si="798"/>
        <v>0</v>
      </c>
      <c r="BI1384" s="49">
        <f>VLOOKUP(A1384,'1_12'!A:O,15,0)</f>
        <v>0</v>
      </c>
      <c r="BJ1384" s="73">
        <f t="shared" si="799"/>
        <v>0</v>
      </c>
      <c r="BK1384" s="50">
        <f t="shared" si="800"/>
        <v>0</v>
      </c>
    </row>
    <row r="1385" spans="1:63" x14ac:dyDescent="0.3">
      <c r="A1385" s="77" t="s">
        <v>2560</v>
      </c>
      <c r="B1385" s="77" t="s">
        <v>843</v>
      </c>
      <c r="C1385" s="77">
        <f>VLOOKUP(B1385,Площадь!A:B,2,0)</f>
        <v>4.5</v>
      </c>
      <c r="D1385" s="113">
        <v>44999</v>
      </c>
      <c r="G1385">
        <f>31-G1384</f>
        <v>18</v>
      </c>
      <c r="H1385">
        <v>30</v>
      </c>
      <c r="I1385">
        <v>31</v>
      </c>
      <c r="J1385">
        <v>30</v>
      </c>
      <c r="K1385">
        <v>31</v>
      </c>
      <c r="L1385">
        <v>31</v>
      </c>
      <c r="M1385">
        <v>30</v>
      </c>
      <c r="N1385">
        <v>31</v>
      </c>
      <c r="O1385">
        <v>30</v>
      </c>
      <c r="P1385">
        <v>31</v>
      </c>
      <c r="Q1385">
        <f t="shared" si="803"/>
        <v>293</v>
      </c>
      <c r="R1385" s="108"/>
      <c r="S1385" s="108"/>
      <c r="T1385" s="50">
        <f t="shared" si="769"/>
        <v>0</v>
      </c>
      <c r="U1385" s="50">
        <f t="shared" si="770"/>
        <v>0</v>
      </c>
      <c r="V1385" s="50">
        <f t="shared" si="771"/>
        <v>0</v>
      </c>
      <c r="W1385" s="50">
        <f t="shared" si="772"/>
        <v>0</v>
      </c>
      <c r="X1385" s="50">
        <f t="shared" si="773"/>
        <v>0</v>
      </c>
      <c r="Y1385" s="50"/>
      <c r="Z1385" s="50"/>
      <c r="AA1385" s="50"/>
      <c r="AB1385" s="50"/>
      <c r="AC1385" s="50"/>
      <c r="AD1385" s="50">
        <f t="shared" si="774"/>
        <v>0</v>
      </c>
      <c r="AE1385" s="50">
        <f t="shared" si="775"/>
        <v>0</v>
      </c>
      <c r="AF1385" s="50">
        <f t="shared" si="776"/>
        <v>0</v>
      </c>
      <c r="AG1385" s="50">
        <f t="shared" si="777"/>
        <v>0</v>
      </c>
      <c r="AI1385" s="50">
        <f t="shared" si="779"/>
        <v>0</v>
      </c>
      <c r="AJ1385" s="50">
        <f t="shared" si="780"/>
        <v>0</v>
      </c>
      <c r="AK1385" s="50">
        <f t="shared" si="781"/>
        <v>0</v>
      </c>
      <c r="AL1385" s="50">
        <f t="shared" si="782"/>
        <v>5.0959766770047203E-2</v>
      </c>
      <c r="AR1385" s="50">
        <f t="shared" si="783"/>
        <v>6.7030582527633761E-2</v>
      </c>
      <c r="AS1385" s="50">
        <f t="shared" si="784"/>
        <v>5.9994035393516408E-2</v>
      </c>
      <c r="AT1385" s="50">
        <f t="shared" si="785"/>
        <v>8.2386596555702893E-2</v>
      </c>
      <c r="AV1385" s="49">
        <f t="shared" si="786"/>
        <v>0</v>
      </c>
      <c r="AW1385" s="49">
        <f t="shared" si="787"/>
        <v>0</v>
      </c>
      <c r="AX1385" s="49">
        <f t="shared" si="788"/>
        <v>0</v>
      </c>
      <c r="AY1385" s="49">
        <f t="shared" si="789"/>
        <v>136.79435952684392</v>
      </c>
      <c r="AZ1385" s="49">
        <f t="shared" si="790"/>
        <v>0</v>
      </c>
      <c r="BA1385" s="49">
        <f t="shared" si="791"/>
        <v>0</v>
      </c>
      <c r="BB1385" s="49">
        <f t="shared" si="792"/>
        <v>0</v>
      </c>
      <c r="BC1385" s="49">
        <f t="shared" si="793"/>
        <v>0</v>
      </c>
      <c r="BD1385" s="49">
        <f t="shared" si="794"/>
        <v>0</v>
      </c>
      <c r="BE1385" s="49">
        <f t="shared" si="795"/>
        <v>179.93421451387897</v>
      </c>
      <c r="BF1385" s="49">
        <f t="shared" si="796"/>
        <v>161.0455888489397</v>
      </c>
      <c r="BG1385" s="49">
        <f t="shared" si="797"/>
        <v>221.15528433026662</v>
      </c>
      <c r="BH1385" s="72">
        <f t="shared" si="798"/>
        <v>698.92944721992922</v>
      </c>
      <c r="BI1385" s="49">
        <f>VLOOKUP(A1385,'1_12'!A:O,15,0)</f>
        <v>1739.43</v>
      </c>
      <c r="BJ1385" s="73">
        <f t="shared" si="799"/>
        <v>-1040.5005527800708</v>
      </c>
      <c r="BK1385" s="50">
        <f t="shared" si="800"/>
        <v>4.8216848379055606E-3</v>
      </c>
    </row>
    <row r="1386" spans="1:63" x14ac:dyDescent="0.3">
      <c r="A1386" s="77" t="s">
        <v>2098</v>
      </c>
      <c r="B1386" s="77" t="s">
        <v>1208</v>
      </c>
      <c r="C1386" s="77">
        <f>VLOOKUP(B1386,Площадь!A:B,2,0)</f>
        <v>3.2</v>
      </c>
      <c r="D1386" s="113"/>
      <c r="E1386">
        <v>31</v>
      </c>
      <c r="F1386">
        <v>28</v>
      </c>
      <c r="G1386">
        <v>31</v>
      </c>
      <c r="H1386">
        <v>30</v>
      </c>
      <c r="I1386">
        <v>31</v>
      </c>
      <c r="J1386">
        <v>30</v>
      </c>
      <c r="K1386">
        <v>31</v>
      </c>
      <c r="L1386">
        <v>31</v>
      </c>
      <c r="M1386">
        <v>30</v>
      </c>
      <c r="N1386">
        <v>31</v>
      </c>
      <c r="O1386">
        <v>30</v>
      </c>
      <c r="P1386">
        <v>31</v>
      </c>
      <c r="Q1386">
        <f>SUM(E1386:P1386)</f>
        <v>365</v>
      </c>
      <c r="R1386" s="108"/>
      <c r="S1386" s="108"/>
      <c r="T1386" s="50">
        <f t="shared" si="769"/>
        <v>0</v>
      </c>
      <c r="U1386" s="50">
        <f t="shared" si="770"/>
        <v>0</v>
      </c>
      <c r="V1386" s="50">
        <f t="shared" si="771"/>
        <v>0</v>
      </c>
      <c r="W1386" s="50">
        <f t="shared" si="772"/>
        <v>0</v>
      </c>
      <c r="X1386" s="50">
        <f t="shared" si="773"/>
        <v>0</v>
      </c>
      <c r="Y1386" s="50"/>
      <c r="Z1386" s="50"/>
      <c r="AA1386" s="50"/>
      <c r="AB1386" s="50"/>
      <c r="AC1386" s="50"/>
      <c r="AD1386" s="50">
        <f t="shared" si="774"/>
        <v>0</v>
      </c>
      <c r="AE1386" s="50">
        <f t="shared" si="775"/>
        <v>0</v>
      </c>
      <c r="AF1386" s="50">
        <f t="shared" si="776"/>
        <v>0</v>
      </c>
      <c r="AG1386" s="50">
        <f t="shared" si="777"/>
        <v>0</v>
      </c>
      <c r="AI1386" s="50">
        <f t="shared" si="779"/>
        <v>0</v>
      </c>
      <c r="AJ1386" s="50">
        <f t="shared" si="780"/>
        <v>0</v>
      </c>
      <c r="AK1386" s="50">
        <f t="shared" si="781"/>
        <v>0</v>
      </c>
      <c r="AL1386" s="50">
        <f t="shared" si="782"/>
        <v>3.6238056369811346E-2</v>
      </c>
      <c r="AR1386" s="50">
        <f t="shared" si="783"/>
        <v>4.766619201965068E-2</v>
      </c>
      <c r="AS1386" s="50">
        <f t="shared" si="784"/>
        <v>4.2662425168722783E-2</v>
      </c>
      <c r="AT1386" s="50">
        <f t="shared" si="785"/>
        <v>5.8586024217388726E-2</v>
      </c>
      <c r="AV1386" s="49">
        <f t="shared" si="786"/>
        <v>0</v>
      </c>
      <c r="AW1386" s="49">
        <f t="shared" si="787"/>
        <v>0</v>
      </c>
      <c r="AX1386" s="49">
        <f t="shared" si="788"/>
        <v>0</v>
      </c>
      <c r="AY1386" s="49">
        <f t="shared" si="789"/>
        <v>97.275988996866786</v>
      </c>
      <c r="AZ1386" s="49">
        <f t="shared" si="790"/>
        <v>0</v>
      </c>
      <c r="BA1386" s="49">
        <f t="shared" si="791"/>
        <v>0</v>
      </c>
      <c r="BB1386" s="49">
        <f t="shared" si="792"/>
        <v>0</v>
      </c>
      <c r="BC1386" s="49">
        <f t="shared" si="793"/>
        <v>0</v>
      </c>
      <c r="BD1386" s="49">
        <f t="shared" si="794"/>
        <v>0</v>
      </c>
      <c r="BE1386" s="49">
        <f t="shared" si="795"/>
        <v>127.9532192098695</v>
      </c>
      <c r="BF1386" s="49">
        <f t="shared" si="796"/>
        <v>114.5213076259127</v>
      </c>
      <c r="BG1386" s="49">
        <f t="shared" si="797"/>
        <v>157.26597996818961</v>
      </c>
      <c r="BH1386" s="72">
        <f t="shared" si="798"/>
        <v>497.01649580083858</v>
      </c>
      <c r="BI1386" s="49">
        <f>VLOOKUP(A1386,'1_12'!A:O,15,0)</f>
        <v>1236.9600000000003</v>
      </c>
      <c r="BJ1386" s="73">
        <f t="shared" si="799"/>
        <v>-739.94350419916168</v>
      </c>
      <c r="BK1386" s="50">
        <f t="shared" si="800"/>
        <v>4.8216848379055606E-3</v>
      </c>
    </row>
    <row r="1387" spans="1:63" x14ac:dyDescent="0.3">
      <c r="A1387" s="77" t="s">
        <v>1497</v>
      </c>
      <c r="B1387" s="77" t="s">
        <v>1047</v>
      </c>
      <c r="C1387" s="77">
        <f>VLOOKUP(B1387,Площадь!A:B,2,0)</f>
        <v>5.6</v>
      </c>
      <c r="D1387" s="113"/>
      <c r="E1387">
        <v>17</v>
      </c>
      <c r="Q1387">
        <f t="shared" ref="Q1387:Q1394" si="804">SUM(E1387:P1387)</f>
        <v>17</v>
      </c>
      <c r="R1387" s="108"/>
      <c r="S1387" s="108"/>
      <c r="T1387" s="50">
        <f t="shared" si="769"/>
        <v>0</v>
      </c>
      <c r="U1387" s="50">
        <f t="shared" si="770"/>
        <v>0</v>
      </c>
      <c r="V1387" s="50">
        <f t="shared" si="771"/>
        <v>0</v>
      </c>
      <c r="W1387" s="50">
        <f t="shared" si="772"/>
        <v>0</v>
      </c>
      <c r="X1387" s="50">
        <f t="shared" si="773"/>
        <v>0</v>
      </c>
      <c r="Y1387" s="50"/>
      <c r="Z1387" s="50"/>
      <c r="AA1387" s="50"/>
      <c r="AB1387" s="50"/>
      <c r="AC1387" s="50"/>
      <c r="AD1387" s="50">
        <f t="shared" si="774"/>
        <v>0</v>
      </c>
      <c r="AE1387" s="50">
        <f t="shared" si="775"/>
        <v>0</v>
      </c>
      <c r="AF1387" s="50">
        <f t="shared" si="776"/>
        <v>0</v>
      </c>
      <c r="AG1387" s="50">
        <f t="shared" si="777"/>
        <v>0</v>
      </c>
      <c r="AI1387" s="50">
        <f t="shared" si="779"/>
        <v>0</v>
      </c>
      <c r="AJ1387" s="50">
        <f t="shared" si="780"/>
        <v>0</v>
      </c>
      <c r="AK1387" s="50">
        <f t="shared" si="781"/>
        <v>0</v>
      </c>
      <c r="AL1387" s="50">
        <f t="shared" si="782"/>
        <v>0</v>
      </c>
      <c r="AR1387" s="50">
        <f t="shared" si="783"/>
        <v>0</v>
      </c>
      <c r="AS1387" s="50">
        <f t="shared" si="784"/>
        <v>0</v>
      </c>
      <c r="AT1387" s="50">
        <f t="shared" si="785"/>
        <v>0</v>
      </c>
      <c r="AV1387" s="49">
        <f t="shared" si="786"/>
        <v>0</v>
      </c>
      <c r="AW1387" s="49">
        <f t="shared" si="787"/>
        <v>0</v>
      </c>
      <c r="AX1387" s="49">
        <f t="shared" si="788"/>
        <v>0</v>
      </c>
      <c r="AY1387" s="49">
        <f t="shared" si="789"/>
        <v>0</v>
      </c>
      <c r="AZ1387" s="49">
        <f t="shared" si="790"/>
        <v>0</v>
      </c>
      <c r="BA1387" s="49">
        <f t="shared" si="791"/>
        <v>0</v>
      </c>
      <c r="BB1387" s="49">
        <f t="shared" si="792"/>
        <v>0</v>
      </c>
      <c r="BC1387" s="49">
        <f t="shared" si="793"/>
        <v>0</v>
      </c>
      <c r="BD1387" s="49">
        <f t="shared" si="794"/>
        <v>0</v>
      </c>
      <c r="BE1387" s="49">
        <f t="shared" si="795"/>
        <v>0</v>
      </c>
      <c r="BF1387" s="49">
        <f t="shared" si="796"/>
        <v>0</v>
      </c>
      <c r="BG1387" s="49">
        <f t="shared" si="797"/>
        <v>0</v>
      </c>
      <c r="BH1387" s="72">
        <f t="shared" si="798"/>
        <v>0</v>
      </c>
      <c r="BI1387" s="49">
        <f>VLOOKUP(A1387,'1_12'!A:O,15,0)</f>
        <v>0</v>
      </c>
      <c r="BJ1387" s="73">
        <f t="shared" si="799"/>
        <v>0</v>
      </c>
      <c r="BK1387" s="50">
        <f t="shared" si="800"/>
        <v>0</v>
      </c>
    </row>
    <row r="1388" spans="1:63" x14ac:dyDescent="0.3">
      <c r="A1388" s="77" t="s">
        <v>2625</v>
      </c>
      <c r="B1388" s="77" t="s">
        <v>1047</v>
      </c>
      <c r="C1388" s="77">
        <f>VLOOKUP(B1388,Площадь!A:B,2,0)</f>
        <v>5.6</v>
      </c>
      <c r="D1388" s="113">
        <v>44944</v>
      </c>
      <c r="E1388">
        <f>31-E1387</f>
        <v>14</v>
      </c>
      <c r="F1388">
        <v>28</v>
      </c>
      <c r="G1388">
        <v>31</v>
      </c>
      <c r="H1388">
        <v>30</v>
      </c>
      <c r="I1388">
        <v>31</v>
      </c>
      <c r="J1388">
        <v>30</v>
      </c>
      <c r="K1388">
        <v>31</v>
      </c>
      <c r="L1388">
        <v>31</v>
      </c>
      <c r="M1388">
        <v>30</v>
      </c>
      <c r="N1388">
        <v>31</v>
      </c>
      <c r="O1388">
        <v>30</v>
      </c>
      <c r="P1388">
        <v>31</v>
      </c>
      <c r="Q1388">
        <f t="shared" si="804"/>
        <v>348</v>
      </c>
      <c r="R1388" s="108"/>
      <c r="S1388" s="108"/>
      <c r="T1388" s="50">
        <f t="shared" si="769"/>
        <v>0</v>
      </c>
      <c r="U1388" s="50">
        <f t="shared" si="770"/>
        <v>0</v>
      </c>
      <c r="V1388" s="50">
        <f t="shared" si="771"/>
        <v>0</v>
      </c>
      <c r="W1388" s="50">
        <f t="shared" si="772"/>
        <v>0</v>
      </c>
      <c r="X1388" s="50">
        <f t="shared" si="773"/>
        <v>0</v>
      </c>
      <c r="Y1388" s="50"/>
      <c r="Z1388" s="50"/>
      <c r="AA1388" s="50"/>
      <c r="AB1388" s="50"/>
      <c r="AC1388" s="50"/>
      <c r="AD1388" s="50">
        <f t="shared" si="774"/>
        <v>0</v>
      </c>
      <c r="AE1388" s="50">
        <f t="shared" si="775"/>
        <v>0</v>
      </c>
      <c r="AF1388" s="50">
        <f t="shared" si="776"/>
        <v>0</v>
      </c>
      <c r="AG1388" s="50">
        <f t="shared" si="777"/>
        <v>0</v>
      </c>
      <c r="AI1388" s="50">
        <f t="shared" si="779"/>
        <v>0</v>
      </c>
      <c r="AJ1388" s="50">
        <f t="shared" si="780"/>
        <v>0</v>
      </c>
      <c r="AK1388" s="50">
        <f t="shared" si="781"/>
        <v>0</v>
      </c>
      <c r="AL1388" s="50">
        <f t="shared" si="782"/>
        <v>6.341659864716985E-2</v>
      </c>
      <c r="AR1388" s="50">
        <f t="shared" si="783"/>
        <v>8.341583603438868E-2</v>
      </c>
      <c r="AS1388" s="50">
        <f t="shared" si="784"/>
        <v>7.4659244045264861E-2</v>
      </c>
      <c r="AT1388" s="50">
        <f t="shared" si="785"/>
        <v>0.10252554238043025</v>
      </c>
      <c r="AV1388" s="49">
        <f t="shared" si="786"/>
        <v>0</v>
      </c>
      <c r="AW1388" s="49">
        <f t="shared" si="787"/>
        <v>0</v>
      </c>
      <c r="AX1388" s="49">
        <f t="shared" si="788"/>
        <v>0</v>
      </c>
      <c r="AY1388" s="49">
        <f t="shared" si="789"/>
        <v>170.23298074451688</v>
      </c>
      <c r="AZ1388" s="49">
        <f t="shared" si="790"/>
        <v>0</v>
      </c>
      <c r="BA1388" s="49">
        <f t="shared" si="791"/>
        <v>0</v>
      </c>
      <c r="BB1388" s="49">
        <f t="shared" si="792"/>
        <v>0</v>
      </c>
      <c r="BC1388" s="49">
        <f t="shared" si="793"/>
        <v>0</v>
      </c>
      <c r="BD1388" s="49">
        <f t="shared" si="794"/>
        <v>0</v>
      </c>
      <c r="BE1388" s="49">
        <f t="shared" si="795"/>
        <v>223.91813361727159</v>
      </c>
      <c r="BF1388" s="49">
        <f t="shared" si="796"/>
        <v>200.41228834534718</v>
      </c>
      <c r="BG1388" s="49">
        <f t="shared" si="797"/>
        <v>275.21546494433176</v>
      </c>
      <c r="BH1388" s="72">
        <f t="shared" si="798"/>
        <v>869.77886765146741</v>
      </c>
      <c r="BI1388" s="49">
        <f>VLOOKUP(A1388,'1_12'!A:O,15,0)</f>
        <v>2028.31</v>
      </c>
      <c r="BJ1388" s="73">
        <f t="shared" si="799"/>
        <v>-1158.5311323485325</v>
      </c>
      <c r="BK1388" s="50">
        <f t="shared" si="800"/>
        <v>4.8216848379055606E-3</v>
      </c>
    </row>
    <row r="1389" spans="1:63" x14ac:dyDescent="0.3">
      <c r="A1389" s="77" t="s">
        <v>2067</v>
      </c>
      <c r="B1389" s="77" t="s">
        <v>650</v>
      </c>
      <c r="C1389" s="77">
        <f>VLOOKUP(B1389,Площадь!A:B,2,0)</f>
        <v>5</v>
      </c>
      <c r="D1389" s="113"/>
      <c r="E1389">
        <v>31</v>
      </c>
      <c r="F1389">
        <v>28</v>
      </c>
      <c r="G1389">
        <v>31</v>
      </c>
      <c r="H1389">
        <v>17</v>
      </c>
      <c r="Q1389">
        <f t="shared" si="804"/>
        <v>107</v>
      </c>
      <c r="R1389" s="108"/>
      <c r="S1389" s="108"/>
      <c r="T1389" s="50">
        <f t="shared" si="769"/>
        <v>0</v>
      </c>
      <c r="U1389" s="50">
        <f t="shared" si="770"/>
        <v>0</v>
      </c>
      <c r="V1389" s="50">
        <f t="shared" si="771"/>
        <v>0</v>
      </c>
      <c r="W1389" s="50">
        <f t="shared" si="772"/>
        <v>0</v>
      </c>
      <c r="X1389" s="50">
        <f t="shared" si="773"/>
        <v>0</v>
      </c>
      <c r="Y1389" s="50"/>
      <c r="Z1389" s="50"/>
      <c r="AA1389" s="50"/>
      <c r="AB1389" s="50"/>
      <c r="AC1389" s="50"/>
      <c r="AD1389" s="50">
        <f t="shared" si="774"/>
        <v>0</v>
      </c>
      <c r="AE1389" s="50">
        <f t="shared" si="775"/>
        <v>0</v>
      </c>
      <c r="AF1389" s="50">
        <f t="shared" si="776"/>
        <v>0</v>
      </c>
      <c r="AG1389" s="50">
        <f t="shared" si="777"/>
        <v>0</v>
      </c>
      <c r="AI1389" s="50">
        <f t="shared" si="779"/>
        <v>0</v>
      </c>
      <c r="AJ1389" s="50">
        <f t="shared" si="780"/>
        <v>0</v>
      </c>
      <c r="AK1389" s="50">
        <f t="shared" si="781"/>
        <v>0</v>
      </c>
      <c r="AL1389" s="50">
        <f t="shared" si="782"/>
        <v>3.2085779077437128E-2</v>
      </c>
      <c r="AR1389" s="50">
        <f t="shared" si="783"/>
        <v>0</v>
      </c>
      <c r="AS1389" s="50">
        <f t="shared" si="784"/>
        <v>0</v>
      </c>
      <c r="AT1389" s="50">
        <f t="shared" si="785"/>
        <v>0</v>
      </c>
      <c r="AV1389" s="49">
        <f t="shared" si="786"/>
        <v>0</v>
      </c>
      <c r="AW1389" s="49">
        <f t="shared" si="787"/>
        <v>0</v>
      </c>
      <c r="AX1389" s="49">
        <f t="shared" si="788"/>
        <v>0</v>
      </c>
      <c r="AY1389" s="49">
        <f t="shared" si="789"/>
        <v>86.129781924309128</v>
      </c>
      <c r="AZ1389" s="49">
        <f t="shared" si="790"/>
        <v>0</v>
      </c>
      <c r="BA1389" s="49">
        <f t="shared" si="791"/>
        <v>0</v>
      </c>
      <c r="BB1389" s="49">
        <f t="shared" si="792"/>
        <v>0</v>
      </c>
      <c r="BC1389" s="49">
        <f t="shared" si="793"/>
        <v>0</v>
      </c>
      <c r="BD1389" s="49">
        <f t="shared" si="794"/>
        <v>0</v>
      </c>
      <c r="BE1389" s="49">
        <f t="shared" si="795"/>
        <v>0</v>
      </c>
      <c r="BF1389" s="49">
        <f t="shared" si="796"/>
        <v>0</v>
      </c>
      <c r="BG1389" s="49">
        <f t="shared" si="797"/>
        <v>0</v>
      </c>
      <c r="BH1389" s="72">
        <f t="shared" si="798"/>
        <v>86.129781924309128</v>
      </c>
      <c r="BI1389" s="49">
        <f>VLOOKUP(A1389,'1_12'!A:O,15,0)</f>
        <v>121.6</v>
      </c>
      <c r="BJ1389" s="73">
        <f t="shared" si="799"/>
        <v>-35.470218075690866</v>
      </c>
      <c r="BK1389" s="50">
        <f t="shared" si="800"/>
        <v>5.3476298462395218E-4</v>
      </c>
    </row>
    <row r="1390" spans="1:63" x14ac:dyDescent="0.3">
      <c r="A1390" s="77" t="s">
        <v>2697</v>
      </c>
      <c r="B1390" s="77" t="s">
        <v>650</v>
      </c>
      <c r="C1390" s="77">
        <f>VLOOKUP(B1390,Площадь!A:B,2,0)</f>
        <v>5</v>
      </c>
      <c r="D1390" s="113">
        <v>45034</v>
      </c>
      <c r="H1390">
        <f>30-H1389</f>
        <v>13</v>
      </c>
      <c r="I1390">
        <v>31</v>
      </c>
      <c r="J1390">
        <v>30</v>
      </c>
      <c r="K1390">
        <v>31</v>
      </c>
      <c r="L1390">
        <v>31</v>
      </c>
      <c r="M1390">
        <v>30</v>
      </c>
      <c r="N1390">
        <v>31</v>
      </c>
      <c r="O1390">
        <v>30</v>
      </c>
      <c r="P1390">
        <v>31</v>
      </c>
      <c r="Q1390">
        <f t="shared" si="804"/>
        <v>258</v>
      </c>
      <c r="R1390" s="108"/>
      <c r="S1390" s="108"/>
      <c r="T1390" s="50">
        <f t="shared" si="769"/>
        <v>0</v>
      </c>
      <c r="U1390" s="50">
        <f t="shared" si="770"/>
        <v>0</v>
      </c>
      <c r="V1390" s="50">
        <f t="shared" si="771"/>
        <v>0</v>
      </c>
      <c r="W1390" s="50">
        <f t="shared" si="772"/>
        <v>0</v>
      </c>
      <c r="X1390" s="50">
        <f t="shared" si="773"/>
        <v>0</v>
      </c>
      <c r="Y1390" s="50"/>
      <c r="Z1390" s="50"/>
      <c r="AA1390" s="50"/>
      <c r="AB1390" s="50"/>
      <c r="AC1390" s="50"/>
      <c r="AD1390" s="50">
        <f t="shared" si="774"/>
        <v>0</v>
      </c>
      <c r="AE1390" s="50">
        <f t="shared" si="775"/>
        <v>0</v>
      </c>
      <c r="AF1390" s="50">
        <f t="shared" si="776"/>
        <v>0</v>
      </c>
      <c r="AG1390" s="50">
        <f t="shared" si="777"/>
        <v>0</v>
      </c>
      <c r="AI1390" s="50">
        <f t="shared" si="779"/>
        <v>0</v>
      </c>
      <c r="AJ1390" s="50">
        <f t="shared" si="780"/>
        <v>0</v>
      </c>
      <c r="AK1390" s="50">
        <f t="shared" si="781"/>
        <v>0</v>
      </c>
      <c r="AL1390" s="50">
        <f t="shared" si="782"/>
        <v>2.4536184000393098E-2</v>
      </c>
      <c r="AR1390" s="50">
        <f t="shared" si="783"/>
        <v>7.4478425030704176E-2</v>
      </c>
      <c r="AS1390" s="50">
        <f t="shared" si="784"/>
        <v>6.6660039326129336E-2</v>
      </c>
      <c r="AT1390" s="50">
        <f t="shared" si="785"/>
        <v>9.1540662839669884E-2</v>
      </c>
      <c r="AV1390" s="49">
        <f t="shared" si="786"/>
        <v>0</v>
      </c>
      <c r="AW1390" s="49">
        <f t="shared" si="787"/>
        <v>0</v>
      </c>
      <c r="AX1390" s="49">
        <f t="shared" si="788"/>
        <v>0</v>
      </c>
      <c r="AY1390" s="49">
        <f t="shared" si="789"/>
        <v>65.863950883295217</v>
      </c>
      <c r="AZ1390" s="49">
        <f t="shared" si="790"/>
        <v>0</v>
      </c>
      <c r="BA1390" s="49">
        <f t="shared" si="791"/>
        <v>0</v>
      </c>
      <c r="BB1390" s="49">
        <f t="shared" si="792"/>
        <v>0</v>
      </c>
      <c r="BC1390" s="49">
        <f t="shared" si="793"/>
        <v>0</v>
      </c>
      <c r="BD1390" s="49">
        <f t="shared" si="794"/>
        <v>0</v>
      </c>
      <c r="BE1390" s="49">
        <f t="shared" si="795"/>
        <v>199.92690501542108</v>
      </c>
      <c r="BF1390" s="49">
        <f t="shared" si="796"/>
        <v>178.93954316548854</v>
      </c>
      <c r="BG1390" s="49">
        <f t="shared" si="797"/>
        <v>245.72809370029626</v>
      </c>
      <c r="BH1390" s="72">
        <f t="shared" si="798"/>
        <v>690.4584927645011</v>
      </c>
      <c r="BI1390" s="49">
        <f>VLOOKUP(A1390,'1_12'!A:O,15,0)</f>
        <v>1811.15</v>
      </c>
      <c r="BJ1390" s="73">
        <f t="shared" si="799"/>
        <v>-1120.6915072354991</v>
      </c>
      <c r="BK1390" s="50">
        <f t="shared" si="800"/>
        <v>4.2869218532816085E-3</v>
      </c>
    </row>
    <row r="1391" spans="1:63" x14ac:dyDescent="0.3">
      <c r="A1391" s="77" t="s">
        <v>2174</v>
      </c>
      <c r="B1391" s="77" t="s">
        <v>957</v>
      </c>
      <c r="C1391" s="77">
        <f>VLOOKUP(B1391,Площадь!A:B,2,0)</f>
        <v>3.8</v>
      </c>
      <c r="D1391" s="113"/>
      <c r="E1391">
        <v>31</v>
      </c>
      <c r="F1391">
        <v>28</v>
      </c>
      <c r="G1391">
        <v>31</v>
      </c>
      <c r="H1391">
        <v>3</v>
      </c>
      <c r="Q1391">
        <f t="shared" si="804"/>
        <v>93</v>
      </c>
      <c r="R1391" s="108"/>
      <c r="S1391" s="108"/>
      <c r="T1391" s="50">
        <f t="shared" si="769"/>
        <v>0</v>
      </c>
      <c r="U1391" s="50">
        <f t="shared" si="770"/>
        <v>0</v>
      </c>
      <c r="V1391" s="50">
        <f t="shared" si="771"/>
        <v>0</v>
      </c>
      <c r="W1391" s="50">
        <f t="shared" si="772"/>
        <v>0</v>
      </c>
      <c r="X1391" s="50">
        <f t="shared" si="773"/>
        <v>0</v>
      </c>
      <c r="Y1391" s="50"/>
      <c r="Z1391" s="50"/>
      <c r="AA1391" s="50"/>
      <c r="AB1391" s="50"/>
      <c r="AC1391" s="50"/>
      <c r="AD1391" s="50">
        <f t="shared" si="774"/>
        <v>0</v>
      </c>
      <c r="AE1391" s="50">
        <f t="shared" si="775"/>
        <v>0</v>
      </c>
      <c r="AF1391" s="50">
        <f t="shared" si="776"/>
        <v>0</v>
      </c>
      <c r="AG1391" s="50">
        <f t="shared" si="777"/>
        <v>0</v>
      </c>
      <c r="AI1391" s="50">
        <f t="shared" si="779"/>
        <v>0</v>
      </c>
      <c r="AJ1391" s="50">
        <f t="shared" si="780"/>
        <v>0</v>
      </c>
      <c r="AK1391" s="50">
        <f t="shared" si="781"/>
        <v>0</v>
      </c>
      <c r="AL1391" s="50">
        <f t="shared" si="782"/>
        <v>4.3032691939150968E-3</v>
      </c>
      <c r="AR1391" s="50">
        <f t="shared" si="783"/>
        <v>0</v>
      </c>
      <c r="AS1391" s="50">
        <f t="shared" si="784"/>
        <v>0</v>
      </c>
      <c r="AT1391" s="50">
        <f t="shared" si="785"/>
        <v>0</v>
      </c>
      <c r="AV1391" s="49">
        <f t="shared" si="786"/>
        <v>0</v>
      </c>
      <c r="AW1391" s="49">
        <f t="shared" si="787"/>
        <v>0</v>
      </c>
      <c r="AX1391" s="49">
        <f t="shared" si="788"/>
        <v>0</v>
      </c>
      <c r="AY1391" s="49">
        <f t="shared" si="789"/>
        <v>11.551523693377931</v>
      </c>
      <c r="AZ1391" s="49">
        <f t="shared" si="790"/>
        <v>0</v>
      </c>
      <c r="BA1391" s="49">
        <f t="shared" si="791"/>
        <v>0</v>
      </c>
      <c r="BB1391" s="49">
        <f t="shared" si="792"/>
        <v>0</v>
      </c>
      <c r="BC1391" s="49">
        <f t="shared" si="793"/>
        <v>0</v>
      </c>
      <c r="BD1391" s="49">
        <f t="shared" si="794"/>
        <v>0</v>
      </c>
      <c r="BE1391" s="49">
        <f t="shared" si="795"/>
        <v>0</v>
      </c>
      <c r="BF1391" s="49">
        <f t="shared" si="796"/>
        <v>0</v>
      </c>
      <c r="BG1391" s="49">
        <f t="shared" si="797"/>
        <v>0</v>
      </c>
      <c r="BH1391" s="72">
        <f t="shared" si="798"/>
        <v>11.551523693377931</v>
      </c>
      <c r="BI1391" s="49">
        <f>VLOOKUP(A1391,'1_12'!A:O,15,0)</f>
        <v>16.37</v>
      </c>
      <c r="BJ1391" s="73">
        <f t="shared" si="799"/>
        <v>-4.8184763066220704</v>
      </c>
      <c r="BK1391" s="50">
        <f t="shared" si="800"/>
        <v>9.4369938463050371E-5</v>
      </c>
    </row>
    <row r="1392" spans="1:63" x14ac:dyDescent="0.3">
      <c r="A1392" s="77" t="s">
        <v>2730</v>
      </c>
      <c r="B1392" s="77" t="s">
        <v>957</v>
      </c>
      <c r="C1392" s="77">
        <f>VLOOKUP(B1392,Площадь!A:B,2,0)</f>
        <v>3.8</v>
      </c>
      <c r="D1392" s="113">
        <v>45020</v>
      </c>
      <c r="H1392">
        <f>30-H1391</f>
        <v>27</v>
      </c>
      <c r="I1392">
        <v>31</v>
      </c>
      <c r="J1392">
        <v>30</v>
      </c>
      <c r="K1392">
        <v>31</v>
      </c>
      <c r="L1392">
        <v>31</v>
      </c>
      <c r="M1392">
        <v>30</v>
      </c>
      <c r="N1392">
        <v>31</v>
      </c>
      <c r="O1392">
        <v>30</v>
      </c>
      <c r="P1392">
        <v>31</v>
      </c>
      <c r="Q1392">
        <f t="shared" si="804"/>
        <v>272</v>
      </c>
      <c r="R1392" s="108"/>
      <c r="S1392" s="108"/>
      <c r="T1392" s="50">
        <f t="shared" si="769"/>
        <v>0</v>
      </c>
      <c r="U1392" s="50">
        <f t="shared" si="770"/>
        <v>0</v>
      </c>
      <c r="V1392" s="50">
        <f t="shared" si="771"/>
        <v>0</v>
      </c>
      <c r="W1392" s="50">
        <f t="shared" si="772"/>
        <v>0</v>
      </c>
      <c r="X1392" s="50">
        <f t="shared" si="773"/>
        <v>0</v>
      </c>
      <c r="Y1392" s="50"/>
      <c r="Z1392" s="50"/>
      <c r="AA1392" s="50"/>
      <c r="AB1392" s="50"/>
      <c r="AC1392" s="50"/>
      <c r="AD1392" s="50">
        <f t="shared" si="774"/>
        <v>0</v>
      </c>
      <c r="AE1392" s="50">
        <f t="shared" si="775"/>
        <v>0</v>
      </c>
      <c r="AF1392" s="50">
        <f t="shared" si="776"/>
        <v>0</v>
      </c>
      <c r="AG1392" s="50">
        <f t="shared" si="777"/>
        <v>0</v>
      </c>
      <c r="AI1392" s="50">
        <f t="shared" si="779"/>
        <v>0</v>
      </c>
      <c r="AJ1392" s="50">
        <f t="shared" si="780"/>
        <v>0</v>
      </c>
      <c r="AK1392" s="50">
        <f t="shared" si="781"/>
        <v>0</v>
      </c>
      <c r="AL1392" s="50">
        <f t="shared" si="782"/>
        <v>3.8729422745235872E-2</v>
      </c>
      <c r="AR1392" s="50">
        <f t="shared" si="783"/>
        <v>5.6603603023335176E-2</v>
      </c>
      <c r="AS1392" s="50">
        <f t="shared" si="784"/>
        <v>5.06616298878583E-2</v>
      </c>
      <c r="AT1392" s="50">
        <f t="shared" si="785"/>
        <v>6.9570903758149102E-2</v>
      </c>
      <c r="AV1392" s="49">
        <f t="shared" si="786"/>
        <v>0</v>
      </c>
      <c r="AW1392" s="49">
        <f t="shared" si="787"/>
        <v>0</v>
      </c>
      <c r="AX1392" s="49">
        <f t="shared" si="788"/>
        <v>0</v>
      </c>
      <c r="AY1392" s="49">
        <f t="shared" si="789"/>
        <v>103.96371324040138</v>
      </c>
      <c r="AZ1392" s="49">
        <f t="shared" si="790"/>
        <v>0</v>
      </c>
      <c r="BA1392" s="49">
        <f t="shared" si="791"/>
        <v>0</v>
      </c>
      <c r="BB1392" s="49">
        <f t="shared" si="792"/>
        <v>0</v>
      </c>
      <c r="BC1392" s="49">
        <f t="shared" si="793"/>
        <v>0</v>
      </c>
      <c r="BD1392" s="49">
        <f t="shared" si="794"/>
        <v>0</v>
      </c>
      <c r="BE1392" s="49">
        <f t="shared" si="795"/>
        <v>151.94444781172001</v>
      </c>
      <c r="BF1392" s="49">
        <f t="shared" si="796"/>
        <v>135.9940528057713</v>
      </c>
      <c r="BG1392" s="49">
        <f t="shared" si="797"/>
        <v>186.75335121222514</v>
      </c>
      <c r="BH1392" s="72">
        <f t="shared" si="798"/>
        <v>578.65556507011775</v>
      </c>
      <c r="BI1392" s="49">
        <f>VLOOKUP(A1392,'1_12'!A:O,15,0)</f>
        <v>1452.5200000000002</v>
      </c>
      <c r="BJ1392" s="73">
        <f t="shared" si="799"/>
        <v>-873.86443492988246</v>
      </c>
      <c r="BK1392" s="50">
        <f t="shared" si="800"/>
        <v>4.7273148994425099E-3</v>
      </c>
    </row>
    <row r="1393" spans="1:63" x14ac:dyDescent="0.3">
      <c r="A1393" s="77" t="s">
        <v>2176</v>
      </c>
      <c r="B1393" s="77" t="s">
        <v>1145</v>
      </c>
      <c r="C1393" s="77">
        <f>VLOOKUP(B1393,Площадь!A:B,2,0)</f>
        <v>3.9</v>
      </c>
      <c r="D1393" s="113"/>
      <c r="E1393">
        <v>31</v>
      </c>
      <c r="F1393">
        <v>28</v>
      </c>
      <c r="G1393">
        <v>31</v>
      </c>
      <c r="H1393">
        <v>30</v>
      </c>
      <c r="I1393">
        <v>31</v>
      </c>
      <c r="J1393">
        <v>30</v>
      </c>
      <c r="K1393">
        <v>31</v>
      </c>
      <c r="L1393">
        <v>31</v>
      </c>
      <c r="M1393">
        <v>30</v>
      </c>
      <c r="N1393">
        <v>31</v>
      </c>
      <c r="O1393">
        <v>30</v>
      </c>
      <c r="P1393">
        <v>12</v>
      </c>
      <c r="Q1393">
        <f t="shared" si="804"/>
        <v>346</v>
      </c>
      <c r="R1393" s="108"/>
      <c r="S1393" s="108"/>
      <c r="T1393" s="50">
        <f t="shared" si="769"/>
        <v>0</v>
      </c>
      <c r="U1393" s="50">
        <f t="shared" si="770"/>
        <v>0</v>
      </c>
      <c r="V1393" s="50">
        <f t="shared" si="771"/>
        <v>0</v>
      </c>
      <c r="W1393" s="50">
        <f t="shared" si="772"/>
        <v>0</v>
      </c>
      <c r="X1393" s="50">
        <f t="shared" si="773"/>
        <v>0</v>
      </c>
      <c r="Y1393" s="50"/>
      <c r="Z1393" s="50"/>
      <c r="AA1393" s="50"/>
      <c r="AB1393" s="50"/>
      <c r="AC1393" s="50"/>
      <c r="AD1393" s="50">
        <f t="shared" si="774"/>
        <v>0</v>
      </c>
      <c r="AE1393" s="50">
        <f t="shared" si="775"/>
        <v>0</v>
      </c>
      <c r="AF1393" s="50">
        <f t="shared" si="776"/>
        <v>0</v>
      </c>
      <c r="AG1393" s="50">
        <f t="shared" si="777"/>
        <v>0</v>
      </c>
      <c r="AI1393" s="50">
        <f t="shared" si="779"/>
        <v>0</v>
      </c>
      <c r="AJ1393" s="50">
        <f t="shared" si="780"/>
        <v>0</v>
      </c>
      <c r="AK1393" s="50">
        <f t="shared" si="781"/>
        <v>0</v>
      </c>
      <c r="AL1393" s="50">
        <f t="shared" si="782"/>
        <v>4.4165131200707572E-2</v>
      </c>
      <c r="AR1393" s="50">
        <f t="shared" si="783"/>
        <v>5.8093171523949265E-2</v>
      </c>
      <c r="AS1393" s="50">
        <f t="shared" si="784"/>
        <v>5.1994830674380883E-2</v>
      </c>
      <c r="AT1393" s="50">
        <f t="shared" si="785"/>
        <v>2.7639374328364844E-2</v>
      </c>
      <c r="AV1393" s="49">
        <f t="shared" si="786"/>
        <v>0</v>
      </c>
      <c r="AW1393" s="49">
        <f t="shared" si="787"/>
        <v>0</v>
      </c>
      <c r="AX1393" s="49">
        <f t="shared" si="788"/>
        <v>0</v>
      </c>
      <c r="AY1393" s="49">
        <f t="shared" si="789"/>
        <v>118.55511158993139</v>
      </c>
      <c r="AZ1393" s="49">
        <f t="shared" si="790"/>
        <v>0</v>
      </c>
      <c r="BA1393" s="49">
        <f t="shared" si="791"/>
        <v>0</v>
      </c>
      <c r="BB1393" s="49">
        <f t="shared" si="792"/>
        <v>0</v>
      </c>
      <c r="BC1393" s="49">
        <f t="shared" si="793"/>
        <v>0</v>
      </c>
      <c r="BD1393" s="49">
        <f t="shared" si="794"/>
        <v>0</v>
      </c>
      <c r="BE1393" s="49">
        <f t="shared" si="795"/>
        <v>155.94298591202846</v>
      </c>
      <c r="BF1393" s="49">
        <f t="shared" si="796"/>
        <v>139.57284366908107</v>
      </c>
      <c r="BG1393" s="49">
        <f t="shared" si="797"/>
        <v>74.194030872089456</v>
      </c>
      <c r="BH1393" s="72">
        <f t="shared" si="798"/>
        <v>488.26497204313034</v>
      </c>
      <c r="BI1393" s="49">
        <f>VLOOKUP(A1393,'1_12'!A:O,15,0)</f>
        <v>1404.84</v>
      </c>
      <c r="BJ1393" s="73">
        <f t="shared" si="799"/>
        <v>-916.57502795686958</v>
      </c>
      <c r="BK1393" s="50">
        <f t="shared" si="800"/>
        <v>3.8865920454573197E-3</v>
      </c>
    </row>
    <row r="1394" spans="1:63" x14ac:dyDescent="0.3">
      <c r="A1394" s="77" t="s">
        <v>2920</v>
      </c>
      <c r="B1394" s="77" t="s">
        <v>1145</v>
      </c>
      <c r="C1394" s="77">
        <f>VLOOKUP(B1394,Площадь!A:B,2,0)</f>
        <v>3.9</v>
      </c>
      <c r="D1394" s="113">
        <v>45273</v>
      </c>
      <c r="P1394">
        <f>31-P1393</f>
        <v>19</v>
      </c>
      <c r="Q1394">
        <f t="shared" si="804"/>
        <v>19</v>
      </c>
      <c r="R1394" s="108"/>
      <c r="S1394" s="108"/>
      <c r="T1394" s="50">
        <f t="shared" si="769"/>
        <v>0</v>
      </c>
      <c r="U1394" s="50">
        <f t="shared" si="770"/>
        <v>0</v>
      </c>
      <c r="V1394" s="50">
        <f t="shared" si="771"/>
        <v>0</v>
      </c>
      <c r="W1394" s="50">
        <f t="shared" si="772"/>
        <v>0</v>
      </c>
      <c r="X1394" s="50">
        <f t="shared" si="773"/>
        <v>0</v>
      </c>
      <c r="Y1394" s="50"/>
      <c r="Z1394" s="50"/>
      <c r="AA1394" s="50"/>
      <c r="AB1394" s="50"/>
      <c r="AC1394" s="50"/>
      <c r="AD1394" s="50">
        <f t="shared" si="774"/>
        <v>0</v>
      </c>
      <c r="AE1394" s="50">
        <f t="shared" si="775"/>
        <v>0</v>
      </c>
      <c r="AF1394" s="50">
        <f t="shared" si="776"/>
        <v>0</v>
      </c>
      <c r="AG1394" s="50">
        <f t="shared" si="777"/>
        <v>0</v>
      </c>
      <c r="AI1394" s="50">
        <f t="shared" si="779"/>
        <v>0</v>
      </c>
      <c r="AJ1394" s="50">
        <f t="shared" si="780"/>
        <v>0</v>
      </c>
      <c r="AK1394" s="50">
        <f t="shared" si="781"/>
        <v>0</v>
      </c>
      <c r="AL1394" s="50">
        <f t="shared" si="782"/>
        <v>0</v>
      </c>
      <c r="AR1394" s="50">
        <f t="shared" si="783"/>
        <v>0</v>
      </c>
      <c r="AS1394" s="50">
        <f t="shared" si="784"/>
        <v>0</v>
      </c>
      <c r="AT1394" s="50">
        <f t="shared" si="785"/>
        <v>4.3762342686577665E-2</v>
      </c>
      <c r="AV1394" s="49">
        <f t="shared" si="786"/>
        <v>0</v>
      </c>
      <c r="AW1394" s="49">
        <f t="shared" si="787"/>
        <v>0</v>
      </c>
      <c r="AX1394" s="49">
        <f t="shared" si="788"/>
        <v>0</v>
      </c>
      <c r="AY1394" s="49">
        <f t="shared" si="789"/>
        <v>0</v>
      </c>
      <c r="AZ1394" s="49">
        <f t="shared" si="790"/>
        <v>0</v>
      </c>
      <c r="BA1394" s="49">
        <f t="shared" si="791"/>
        <v>0</v>
      </c>
      <c r="BB1394" s="49">
        <f t="shared" si="792"/>
        <v>0</v>
      </c>
      <c r="BC1394" s="49">
        <f t="shared" si="793"/>
        <v>0</v>
      </c>
      <c r="BD1394" s="49">
        <f t="shared" si="794"/>
        <v>0</v>
      </c>
      <c r="BE1394" s="49">
        <f t="shared" si="795"/>
        <v>0</v>
      </c>
      <c r="BF1394" s="49">
        <f t="shared" si="796"/>
        <v>0</v>
      </c>
      <c r="BG1394" s="49">
        <f t="shared" si="797"/>
        <v>117.47388221414163</v>
      </c>
      <c r="BH1394" s="72">
        <f t="shared" si="798"/>
        <v>117.47388221414163</v>
      </c>
      <c r="BI1394" s="49">
        <f>VLOOKUP(A1394,'1_12'!A:O,15,0)</f>
        <v>102.66</v>
      </c>
      <c r="BJ1394" s="73">
        <f t="shared" si="799"/>
        <v>14.813882214141628</v>
      </c>
      <c r="BK1394" s="50">
        <f t="shared" si="800"/>
        <v>9.3509279244824071E-4</v>
      </c>
    </row>
    <row r="1395" spans="1:63" x14ac:dyDescent="0.3">
      <c r="A1395" s="77" t="s">
        <v>2277</v>
      </c>
      <c r="B1395" s="77" t="s">
        <v>1055</v>
      </c>
      <c r="C1395" s="77">
        <f>VLOOKUP(B1395,Площадь!A:B,2,0)</f>
        <v>3.8</v>
      </c>
      <c r="D1395" s="113"/>
      <c r="E1395">
        <v>31</v>
      </c>
      <c r="F1395">
        <v>28</v>
      </c>
      <c r="G1395">
        <v>31</v>
      </c>
      <c r="H1395">
        <v>30</v>
      </c>
      <c r="I1395">
        <v>31</v>
      </c>
      <c r="J1395">
        <v>30</v>
      </c>
      <c r="K1395">
        <v>31</v>
      </c>
      <c r="L1395">
        <v>31</v>
      </c>
      <c r="M1395">
        <v>30</v>
      </c>
      <c r="N1395">
        <v>31</v>
      </c>
      <c r="O1395">
        <v>30</v>
      </c>
      <c r="P1395">
        <v>31</v>
      </c>
      <c r="Q1395">
        <f t="shared" ref="Q1395:Q1408" si="805">SUM(E1395:P1395)</f>
        <v>365</v>
      </c>
      <c r="R1395" s="108"/>
      <c r="S1395" s="108"/>
      <c r="T1395" s="50">
        <f t="shared" si="769"/>
        <v>0</v>
      </c>
      <c r="U1395" s="50">
        <f t="shared" si="770"/>
        <v>0</v>
      </c>
      <c r="V1395" s="50">
        <f t="shared" si="771"/>
        <v>0</v>
      </c>
      <c r="W1395" s="50">
        <f t="shared" si="772"/>
        <v>0</v>
      </c>
      <c r="X1395" s="50">
        <f t="shared" si="773"/>
        <v>0</v>
      </c>
      <c r="Y1395" s="50"/>
      <c r="Z1395" s="50"/>
      <c r="AA1395" s="50"/>
      <c r="AB1395" s="50"/>
      <c r="AC1395" s="50"/>
      <c r="AD1395" s="50">
        <f t="shared" si="774"/>
        <v>0</v>
      </c>
      <c r="AE1395" s="50">
        <f t="shared" si="775"/>
        <v>0</v>
      </c>
      <c r="AF1395" s="50">
        <f t="shared" si="776"/>
        <v>0</v>
      </c>
      <c r="AG1395" s="50">
        <f t="shared" si="777"/>
        <v>0</v>
      </c>
      <c r="AI1395" s="50">
        <f t="shared" si="779"/>
        <v>0</v>
      </c>
      <c r="AJ1395" s="50">
        <f t="shared" si="780"/>
        <v>0</v>
      </c>
      <c r="AK1395" s="50">
        <f t="shared" si="781"/>
        <v>0</v>
      </c>
      <c r="AL1395" s="50">
        <f t="shared" si="782"/>
        <v>4.303269193915097E-2</v>
      </c>
      <c r="AR1395" s="50">
        <f t="shared" si="783"/>
        <v>5.6603603023335176E-2</v>
      </c>
      <c r="AS1395" s="50">
        <f t="shared" si="784"/>
        <v>5.06616298878583E-2</v>
      </c>
      <c r="AT1395" s="50">
        <f t="shared" si="785"/>
        <v>6.9570903758149102E-2</v>
      </c>
      <c r="AV1395" s="49">
        <f t="shared" si="786"/>
        <v>0</v>
      </c>
      <c r="AW1395" s="49">
        <f t="shared" si="787"/>
        <v>0</v>
      </c>
      <c r="AX1395" s="49">
        <f t="shared" si="788"/>
        <v>0</v>
      </c>
      <c r="AY1395" s="49">
        <f t="shared" si="789"/>
        <v>115.51523693377931</v>
      </c>
      <c r="AZ1395" s="49">
        <f t="shared" si="790"/>
        <v>0</v>
      </c>
      <c r="BA1395" s="49">
        <f t="shared" si="791"/>
        <v>0</v>
      </c>
      <c r="BB1395" s="49">
        <f t="shared" si="792"/>
        <v>0</v>
      </c>
      <c r="BC1395" s="49">
        <f t="shared" si="793"/>
        <v>0</v>
      </c>
      <c r="BD1395" s="49">
        <f t="shared" si="794"/>
        <v>0</v>
      </c>
      <c r="BE1395" s="49">
        <f t="shared" si="795"/>
        <v>151.94444781172001</v>
      </c>
      <c r="BF1395" s="49">
        <f t="shared" si="796"/>
        <v>135.9940528057713</v>
      </c>
      <c r="BG1395" s="49">
        <f t="shared" si="797"/>
        <v>186.75335121222514</v>
      </c>
      <c r="BH1395" s="72">
        <f t="shared" si="798"/>
        <v>590.20708876349568</v>
      </c>
      <c r="BI1395" s="49">
        <f>VLOOKUP(A1395,'1_12'!A:O,15,0)</f>
        <v>1468.89</v>
      </c>
      <c r="BJ1395" s="73">
        <f t="shared" si="799"/>
        <v>-878.68291123650442</v>
      </c>
      <c r="BK1395" s="50">
        <f t="shared" si="800"/>
        <v>4.8216848379055597E-3</v>
      </c>
    </row>
    <row r="1396" spans="1:63" x14ac:dyDescent="0.3">
      <c r="A1396" s="77" t="s">
        <v>2076</v>
      </c>
      <c r="B1396" s="77" t="s">
        <v>823</v>
      </c>
      <c r="C1396" s="77">
        <f>VLOOKUP(B1396,Площадь!A:B,2,0)</f>
        <v>4.5999999999999996</v>
      </c>
      <c r="D1396" s="113"/>
      <c r="E1396">
        <v>31</v>
      </c>
      <c r="F1396">
        <v>28</v>
      </c>
      <c r="G1396">
        <v>31</v>
      </c>
      <c r="H1396">
        <v>30</v>
      </c>
      <c r="I1396">
        <v>31</v>
      </c>
      <c r="J1396">
        <v>30</v>
      </c>
      <c r="K1396">
        <v>31</v>
      </c>
      <c r="L1396">
        <v>31</v>
      </c>
      <c r="M1396">
        <v>30</v>
      </c>
      <c r="N1396">
        <v>31</v>
      </c>
      <c r="O1396">
        <v>30</v>
      </c>
      <c r="P1396">
        <v>31</v>
      </c>
      <c r="Q1396">
        <f t="shared" si="805"/>
        <v>365</v>
      </c>
      <c r="R1396" s="108"/>
      <c r="S1396" s="108"/>
      <c r="T1396" s="50">
        <f t="shared" si="769"/>
        <v>0</v>
      </c>
      <c r="U1396" s="50">
        <f t="shared" si="770"/>
        <v>0</v>
      </c>
      <c r="V1396" s="50">
        <f t="shared" si="771"/>
        <v>0</v>
      </c>
      <c r="W1396" s="50">
        <f t="shared" si="772"/>
        <v>0</v>
      </c>
      <c r="X1396" s="50">
        <f t="shared" si="773"/>
        <v>0</v>
      </c>
      <c r="Y1396" s="50"/>
      <c r="Z1396" s="50"/>
      <c r="AA1396" s="50"/>
      <c r="AB1396" s="50"/>
      <c r="AC1396" s="50"/>
      <c r="AD1396" s="50">
        <f t="shared" si="774"/>
        <v>0</v>
      </c>
      <c r="AE1396" s="50">
        <f t="shared" si="775"/>
        <v>0</v>
      </c>
      <c r="AF1396" s="50">
        <f t="shared" si="776"/>
        <v>0</v>
      </c>
      <c r="AG1396" s="50">
        <f t="shared" si="777"/>
        <v>0</v>
      </c>
      <c r="AI1396" s="50">
        <f t="shared" si="779"/>
        <v>0</v>
      </c>
      <c r="AJ1396" s="50">
        <f t="shared" si="780"/>
        <v>0</v>
      </c>
      <c r="AK1396" s="50">
        <f t="shared" si="781"/>
        <v>0</v>
      </c>
      <c r="AL1396" s="50">
        <f t="shared" si="782"/>
        <v>5.2092206031603805E-2</v>
      </c>
      <c r="AR1396" s="50">
        <f t="shared" si="783"/>
        <v>6.852015102824785E-2</v>
      </c>
      <c r="AS1396" s="50">
        <f t="shared" si="784"/>
        <v>6.1327236180038991E-2</v>
      </c>
      <c r="AT1396" s="50">
        <f t="shared" si="785"/>
        <v>8.4217409812496286E-2</v>
      </c>
      <c r="AV1396" s="49">
        <f t="shared" si="786"/>
        <v>0</v>
      </c>
      <c r="AW1396" s="49">
        <f t="shared" si="787"/>
        <v>0</v>
      </c>
      <c r="AX1396" s="49">
        <f t="shared" si="788"/>
        <v>0</v>
      </c>
      <c r="AY1396" s="49">
        <f t="shared" si="789"/>
        <v>139.834234182996</v>
      </c>
      <c r="AZ1396" s="49">
        <f t="shared" si="790"/>
        <v>0</v>
      </c>
      <c r="BA1396" s="49">
        <f t="shared" si="791"/>
        <v>0</v>
      </c>
      <c r="BB1396" s="49">
        <f t="shared" si="792"/>
        <v>0</v>
      </c>
      <c r="BC1396" s="49">
        <f t="shared" si="793"/>
        <v>0</v>
      </c>
      <c r="BD1396" s="49">
        <f t="shared" si="794"/>
        <v>0</v>
      </c>
      <c r="BE1396" s="49">
        <f t="shared" si="795"/>
        <v>183.93275261418739</v>
      </c>
      <c r="BF1396" s="49">
        <f t="shared" si="796"/>
        <v>164.62437971224946</v>
      </c>
      <c r="BG1396" s="49">
        <f t="shared" si="797"/>
        <v>226.06984620427255</v>
      </c>
      <c r="BH1396" s="72">
        <f t="shared" si="798"/>
        <v>714.46121271370544</v>
      </c>
      <c r="BI1396" s="49">
        <f>VLOOKUP(A1396,'1_12'!A:O,15,0)</f>
        <v>1778.1299999999997</v>
      </c>
      <c r="BJ1396" s="73">
        <f t="shared" si="799"/>
        <v>-1063.6687872862942</v>
      </c>
      <c r="BK1396" s="50">
        <f t="shared" si="800"/>
        <v>4.8216848379055606E-3</v>
      </c>
    </row>
    <row r="1397" spans="1:63" x14ac:dyDescent="0.3">
      <c r="A1397" s="77" t="s">
        <v>2050</v>
      </c>
      <c r="B1397" s="77" t="s">
        <v>1012</v>
      </c>
      <c r="C1397" s="77">
        <f>VLOOKUP(B1397,Площадь!A:B,2,0)</f>
        <v>3.1</v>
      </c>
      <c r="D1397" s="113"/>
      <c r="E1397">
        <v>31</v>
      </c>
      <c r="F1397">
        <v>28</v>
      </c>
      <c r="G1397">
        <v>30</v>
      </c>
      <c r="Q1397">
        <f t="shared" si="805"/>
        <v>89</v>
      </c>
      <c r="R1397" s="108"/>
      <c r="S1397" s="108"/>
      <c r="T1397" s="50">
        <f t="shared" si="769"/>
        <v>0</v>
      </c>
      <c r="U1397" s="50">
        <f t="shared" si="770"/>
        <v>0</v>
      </c>
      <c r="V1397" s="50">
        <f t="shared" si="771"/>
        <v>0</v>
      </c>
      <c r="W1397" s="50">
        <f t="shared" si="772"/>
        <v>0</v>
      </c>
      <c r="X1397" s="50">
        <f t="shared" si="773"/>
        <v>0</v>
      </c>
      <c r="Y1397" s="50"/>
      <c r="Z1397" s="50"/>
      <c r="AA1397" s="50"/>
      <c r="AB1397" s="50"/>
      <c r="AC1397" s="50"/>
      <c r="AD1397" s="50">
        <f t="shared" si="774"/>
        <v>0</v>
      </c>
      <c r="AE1397" s="50">
        <f t="shared" si="775"/>
        <v>0</v>
      </c>
      <c r="AF1397" s="50">
        <f t="shared" si="776"/>
        <v>0</v>
      </c>
      <c r="AG1397" s="50">
        <f t="shared" si="777"/>
        <v>0</v>
      </c>
      <c r="AI1397" s="50">
        <f t="shared" si="779"/>
        <v>0</v>
      </c>
      <c r="AJ1397" s="50">
        <f t="shared" si="780"/>
        <v>0</v>
      </c>
      <c r="AK1397" s="50">
        <f t="shared" si="781"/>
        <v>0</v>
      </c>
      <c r="AL1397" s="50">
        <f t="shared" si="782"/>
        <v>0</v>
      </c>
      <c r="AR1397" s="50">
        <f t="shared" si="783"/>
        <v>0</v>
      </c>
      <c r="AS1397" s="50">
        <f t="shared" si="784"/>
        <v>0</v>
      </c>
      <c r="AT1397" s="50">
        <f t="shared" si="785"/>
        <v>0</v>
      </c>
      <c r="AV1397" s="49">
        <f t="shared" si="786"/>
        <v>0</v>
      </c>
      <c r="AW1397" s="49">
        <f t="shared" si="787"/>
        <v>0</v>
      </c>
      <c r="AX1397" s="49">
        <f t="shared" si="788"/>
        <v>0</v>
      </c>
      <c r="AY1397" s="49">
        <f t="shared" si="789"/>
        <v>0</v>
      </c>
      <c r="AZ1397" s="49">
        <f t="shared" si="790"/>
        <v>0</v>
      </c>
      <c r="BA1397" s="49">
        <f t="shared" si="791"/>
        <v>0</v>
      </c>
      <c r="BB1397" s="49">
        <f t="shared" si="792"/>
        <v>0</v>
      </c>
      <c r="BC1397" s="49">
        <f t="shared" si="793"/>
        <v>0</v>
      </c>
      <c r="BD1397" s="49">
        <f t="shared" si="794"/>
        <v>0</v>
      </c>
      <c r="BE1397" s="49">
        <f t="shared" si="795"/>
        <v>0</v>
      </c>
      <c r="BF1397" s="49">
        <f t="shared" si="796"/>
        <v>0</v>
      </c>
      <c r="BG1397" s="49">
        <f t="shared" si="797"/>
        <v>0</v>
      </c>
      <c r="BH1397" s="72">
        <f t="shared" si="798"/>
        <v>0</v>
      </c>
      <c r="BI1397" s="49">
        <f>VLOOKUP(A1397,'1_12'!A:O,15,0)</f>
        <v>0</v>
      </c>
      <c r="BJ1397" s="73">
        <f t="shared" si="799"/>
        <v>0</v>
      </c>
      <c r="BK1397" s="50">
        <f t="shared" si="800"/>
        <v>0</v>
      </c>
    </row>
    <row r="1398" spans="1:63" x14ac:dyDescent="0.3">
      <c r="A1398" s="77" t="s">
        <v>2622</v>
      </c>
      <c r="B1398" s="77" t="s">
        <v>1012</v>
      </c>
      <c r="C1398" s="77">
        <f>VLOOKUP(B1398,Площадь!A:B,2,0)</f>
        <v>3.1</v>
      </c>
      <c r="D1398" s="113">
        <v>45016</v>
      </c>
      <c r="G1398">
        <f>31-G1397</f>
        <v>1</v>
      </c>
      <c r="H1398">
        <v>30</v>
      </c>
      <c r="I1398">
        <v>31</v>
      </c>
      <c r="J1398">
        <v>30</v>
      </c>
      <c r="K1398">
        <v>31</v>
      </c>
      <c r="L1398">
        <v>31</v>
      </c>
      <c r="M1398">
        <v>30</v>
      </c>
      <c r="N1398">
        <v>31</v>
      </c>
      <c r="O1398">
        <v>30</v>
      </c>
      <c r="P1398">
        <v>31</v>
      </c>
      <c r="Q1398">
        <f t="shared" si="805"/>
        <v>276</v>
      </c>
      <c r="R1398" s="108"/>
      <c r="S1398" s="108"/>
      <c r="T1398" s="50">
        <f t="shared" si="769"/>
        <v>0</v>
      </c>
      <c r="U1398" s="50">
        <f t="shared" si="770"/>
        <v>0</v>
      </c>
      <c r="V1398" s="50">
        <f t="shared" si="771"/>
        <v>0</v>
      </c>
      <c r="W1398" s="50">
        <f t="shared" si="772"/>
        <v>0</v>
      </c>
      <c r="X1398" s="50">
        <f t="shared" si="773"/>
        <v>0</v>
      </c>
      <c r="Y1398" s="50"/>
      <c r="Z1398" s="50"/>
      <c r="AA1398" s="50"/>
      <c r="AB1398" s="50"/>
      <c r="AC1398" s="50"/>
      <c r="AD1398" s="50">
        <f t="shared" si="774"/>
        <v>0</v>
      </c>
      <c r="AE1398" s="50">
        <f t="shared" si="775"/>
        <v>0</v>
      </c>
      <c r="AF1398" s="50">
        <f t="shared" si="776"/>
        <v>0</v>
      </c>
      <c r="AG1398" s="50">
        <f t="shared" si="777"/>
        <v>0</v>
      </c>
      <c r="AI1398" s="50">
        <f t="shared" si="779"/>
        <v>0</v>
      </c>
      <c r="AJ1398" s="50">
        <f t="shared" si="780"/>
        <v>0</v>
      </c>
      <c r="AK1398" s="50">
        <f t="shared" si="781"/>
        <v>0</v>
      </c>
      <c r="AL1398" s="50">
        <f t="shared" si="782"/>
        <v>3.5105617108254744E-2</v>
      </c>
      <c r="AR1398" s="50">
        <f t="shared" si="783"/>
        <v>4.6176623519036591E-2</v>
      </c>
      <c r="AS1398" s="50">
        <f t="shared" si="784"/>
        <v>4.1329224382200193E-2</v>
      </c>
      <c r="AT1398" s="50">
        <f t="shared" si="785"/>
        <v>5.6755210960595326E-2</v>
      </c>
      <c r="AV1398" s="49">
        <f t="shared" si="786"/>
        <v>0</v>
      </c>
      <c r="AW1398" s="49">
        <f t="shared" si="787"/>
        <v>0</v>
      </c>
      <c r="AX1398" s="49">
        <f t="shared" si="788"/>
        <v>0</v>
      </c>
      <c r="AY1398" s="49">
        <f t="shared" si="789"/>
        <v>94.236114340714707</v>
      </c>
      <c r="AZ1398" s="49">
        <f t="shared" si="790"/>
        <v>0</v>
      </c>
      <c r="BA1398" s="49">
        <f t="shared" si="791"/>
        <v>0</v>
      </c>
      <c r="BB1398" s="49">
        <f t="shared" si="792"/>
        <v>0</v>
      </c>
      <c r="BC1398" s="49">
        <f t="shared" si="793"/>
        <v>0</v>
      </c>
      <c r="BD1398" s="49">
        <f t="shared" si="794"/>
        <v>0</v>
      </c>
      <c r="BE1398" s="49">
        <f t="shared" si="795"/>
        <v>123.95468110956106</v>
      </c>
      <c r="BF1398" s="49">
        <f t="shared" si="796"/>
        <v>110.94251676260292</v>
      </c>
      <c r="BG1398" s="49">
        <f t="shared" si="797"/>
        <v>152.35141809418369</v>
      </c>
      <c r="BH1398" s="72">
        <f t="shared" si="798"/>
        <v>481.48473030706236</v>
      </c>
      <c r="BI1398" s="49">
        <f>VLOOKUP(A1398,'1_12'!A:O,15,0)</f>
        <v>1198.2599999999998</v>
      </c>
      <c r="BJ1398" s="73">
        <f t="shared" si="799"/>
        <v>-716.7752696929374</v>
      </c>
      <c r="BK1398" s="50">
        <f t="shared" si="800"/>
        <v>4.8216848379055606E-3</v>
      </c>
    </row>
    <row r="1399" spans="1:63" x14ac:dyDescent="0.3">
      <c r="A1399" s="77" t="s">
        <v>2218</v>
      </c>
      <c r="B1399" s="77" t="s">
        <v>635</v>
      </c>
      <c r="C1399" s="77">
        <f>VLOOKUP(B1399,Площадь!A:B,2,0)</f>
        <v>3.2</v>
      </c>
      <c r="D1399" s="113"/>
      <c r="E1399">
        <v>31</v>
      </c>
      <c r="F1399">
        <v>28</v>
      </c>
      <c r="G1399">
        <v>31</v>
      </c>
      <c r="H1399">
        <v>5</v>
      </c>
      <c r="Q1399">
        <f t="shared" si="805"/>
        <v>95</v>
      </c>
      <c r="R1399" s="108"/>
      <c r="S1399" s="108"/>
      <c r="T1399" s="50">
        <f t="shared" si="769"/>
        <v>0</v>
      </c>
      <c r="U1399" s="50">
        <f t="shared" si="770"/>
        <v>0</v>
      </c>
      <c r="V1399" s="50">
        <f t="shared" si="771"/>
        <v>0</v>
      </c>
      <c r="W1399" s="50">
        <f t="shared" si="772"/>
        <v>0</v>
      </c>
      <c r="X1399" s="50">
        <f t="shared" si="773"/>
        <v>0</v>
      </c>
      <c r="Y1399" s="50"/>
      <c r="Z1399" s="50"/>
      <c r="AA1399" s="50"/>
      <c r="AB1399" s="50"/>
      <c r="AC1399" s="50"/>
      <c r="AD1399" s="50">
        <f t="shared" si="774"/>
        <v>0</v>
      </c>
      <c r="AE1399" s="50">
        <f t="shared" si="775"/>
        <v>0</v>
      </c>
      <c r="AF1399" s="50">
        <f t="shared" si="776"/>
        <v>0</v>
      </c>
      <c r="AG1399" s="50">
        <f t="shared" si="777"/>
        <v>0</v>
      </c>
      <c r="AI1399" s="50">
        <f t="shared" si="779"/>
        <v>0</v>
      </c>
      <c r="AJ1399" s="50">
        <f t="shared" si="780"/>
        <v>0</v>
      </c>
      <c r="AK1399" s="50">
        <f t="shared" si="781"/>
        <v>0</v>
      </c>
      <c r="AL1399" s="50">
        <f t="shared" si="782"/>
        <v>6.0396760616352246E-3</v>
      </c>
      <c r="AR1399" s="50">
        <f t="shared" si="783"/>
        <v>0</v>
      </c>
      <c r="AS1399" s="50">
        <f t="shared" si="784"/>
        <v>0</v>
      </c>
      <c r="AT1399" s="50">
        <f t="shared" si="785"/>
        <v>0</v>
      </c>
      <c r="AV1399" s="49">
        <f t="shared" si="786"/>
        <v>0</v>
      </c>
      <c r="AW1399" s="49">
        <f t="shared" si="787"/>
        <v>0</v>
      </c>
      <c r="AX1399" s="49">
        <f t="shared" si="788"/>
        <v>0</v>
      </c>
      <c r="AY1399" s="49">
        <f t="shared" si="789"/>
        <v>16.212664832811132</v>
      </c>
      <c r="AZ1399" s="49">
        <f t="shared" si="790"/>
        <v>0</v>
      </c>
      <c r="BA1399" s="49">
        <f t="shared" si="791"/>
        <v>0</v>
      </c>
      <c r="BB1399" s="49">
        <f t="shared" si="792"/>
        <v>0</v>
      </c>
      <c r="BC1399" s="49">
        <f t="shared" si="793"/>
        <v>0</v>
      </c>
      <c r="BD1399" s="49">
        <f t="shared" si="794"/>
        <v>0</v>
      </c>
      <c r="BE1399" s="49">
        <f t="shared" si="795"/>
        <v>0</v>
      </c>
      <c r="BF1399" s="49">
        <f t="shared" si="796"/>
        <v>0</v>
      </c>
      <c r="BG1399" s="49">
        <f t="shared" si="797"/>
        <v>0</v>
      </c>
      <c r="BH1399" s="72">
        <f t="shared" si="798"/>
        <v>16.212664832811132</v>
      </c>
      <c r="BI1399" s="49">
        <f>VLOOKUP(A1399,'1_12'!A:O,15,0)</f>
        <v>22.82</v>
      </c>
      <c r="BJ1399" s="73">
        <f t="shared" si="799"/>
        <v>-6.607335167188868</v>
      </c>
      <c r="BK1399" s="50">
        <f t="shared" si="800"/>
        <v>1.5728323077175065E-4</v>
      </c>
    </row>
    <row r="1400" spans="1:63" x14ac:dyDescent="0.3">
      <c r="A1400" s="77" t="s">
        <v>2719</v>
      </c>
      <c r="B1400" s="77" t="s">
        <v>635</v>
      </c>
      <c r="C1400" s="77">
        <f>VLOOKUP(B1400,Площадь!A:B,2,0)</f>
        <v>3.2</v>
      </c>
      <c r="D1400" s="113">
        <v>45022</v>
      </c>
      <c r="H1400">
        <f>30-H1399</f>
        <v>25</v>
      </c>
      <c r="I1400">
        <v>31</v>
      </c>
      <c r="J1400">
        <v>30</v>
      </c>
      <c r="K1400">
        <v>31</v>
      </c>
      <c r="L1400">
        <v>31</v>
      </c>
      <c r="M1400">
        <v>30</v>
      </c>
      <c r="N1400">
        <v>31</v>
      </c>
      <c r="O1400">
        <v>30</v>
      </c>
      <c r="P1400">
        <v>31</v>
      </c>
      <c r="Q1400">
        <f t="shared" si="805"/>
        <v>270</v>
      </c>
      <c r="R1400" s="108"/>
      <c r="S1400" s="108"/>
      <c r="T1400" s="50">
        <f t="shared" si="769"/>
        <v>0</v>
      </c>
      <c r="U1400" s="50">
        <f t="shared" si="770"/>
        <v>0</v>
      </c>
      <c r="V1400" s="50">
        <f t="shared" si="771"/>
        <v>0</v>
      </c>
      <c r="W1400" s="50">
        <f t="shared" si="772"/>
        <v>0</v>
      </c>
      <c r="X1400" s="50">
        <f t="shared" si="773"/>
        <v>0</v>
      </c>
      <c r="Y1400" s="50"/>
      <c r="Z1400" s="50"/>
      <c r="AA1400" s="50"/>
      <c r="AB1400" s="50"/>
      <c r="AC1400" s="50"/>
      <c r="AD1400" s="50">
        <f t="shared" si="774"/>
        <v>0</v>
      </c>
      <c r="AE1400" s="50">
        <f t="shared" si="775"/>
        <v>0</v>
      </c>
      <c r="AF1400" s="50">
        <f t="shared" si="776"/>
        <v>0</v>
      </c>
      <c r="AG1400" s="50">
        <f t="shared" si="777"/>
        <v>0</v>
      </c>
      <c r="AI1400" s="50">
        <f t="shared" si="779"/>
        <v>0</v>
      </c>
      <c r="AJ1400" s="50">
        <f t="shared" si="780"/>
        <v>0</v>
      </c>
      <c r="AK1400" s="50">
        <f t="shared" si="781"/>
        <v>0</v>
      </c>
      <c r="AL1400" s="50">
        <f t="shared" si="782"/>
        <v>3.019838030817612E-2</v>
      </c>
      <c r="AR1400" s="50">
        <f t="shared" si="783"/>
        <v>4.766619201965068E-2</v>
      </c>
      <c r="AS1400" s="50">
        <f t="shared" si="784"/>
        <v>4.2662425168722783E-2</v>
      </c>
      <c r="AT1400" s="50">
        <f t="shared" si="785"/>
        <v>5.8586024217388726E-2</v>
      </c>
      <c r="AV1400" s="49">
        <f t="shared" si="786"/>
        <v>0</v>
      </c>
      <c r="AW1400" s="49">
        <f t="shared" si="787"/>
        <v>0</v>
      </c>
      <c r="AX1400" s="49">
        <f t="shared" si="788"/>
        <v>0</v>
      </c>
      <c r="AY1400" s="49">
        <f t="shared" si="789"/>
        <v>81.063324164055658</v>
      </c>
      <c r="AZ1400" s="49">
        <f t="shared" si="790"/>
        <v>0</v>
      </c>
      <c r="BA1400" s="49">
        <f t="shared" si="791"/>
        <v>0</v>
      </c>
      <c r="BB1400" s="49">
        <f t="shared" si="792"/>
        <v>0</v>
      </c>
      <c r="BC1400" s="49">
        <f t="shared" si="793"/>
        <v>0</v>
      </c>
      <c r="BD1400" s="49">
        <f t="shared" si="794"/>
        <v>0</v>
      </c>
      <c r="BE1400" s="49">
        <f t="shared" si="795"/>
        <v>127.9532192098695</v>
      </c>
      <c r="BF1400" s="49">
        <f t="shared" si="796"/>
        <v>114.5213076259127</v>
      </c>
      <c r="BG1400" s="49">
        <f t="shared" si="797"/>
        <v>157.26597996818961</v>
      </c>
      <c r="BH1400" s="72">
        <f t="shared" si="798"/>
        <v>480.80383096802746</v>
      </c>
      <c r="BI1400" s="49">
        <f>VLOOKUP(A1400,'1_12'!A:O,15,0)</f>
        <v>1214.1400000000003</v>
      </c>
      <c r="BJ1400" s="73">
        <f t="shared" si="799"/>
        <v>-733.33616903197287</v>
      </c>
      <c r="BK1400" s="50">
        <f t="shared" si="800"/>
        <v>4.6644016071338097E-3</v>
      </c>
    </row>
    <row r="1401" spans="1:63" x14ac:dyDescent="0.3">
      <c r="A1401" s="77" t="s">
        <v>2178</v>
      </c>
      <c r="B1401" s="77" t="s">
        <v>602</v>
      </c>
      <c r="C1401" s="77">
        <f>VLOOKUP(B1401,Площадь!A:B,2,0)</f>
        <v>6.7</v>
      </c>
      <c r="D1401" s="113"/>
      <c r="E1401">
        <v>31</v>
      </c>
      <c r="F1401">
        <v>28</v>
      </c>
      <c r="G1401">
        <v>31</v>
      </c>
      <c r="H1401">
        <v>30</v>
      </c>
      <c r="I1401">
        <v>31</v>
      </c>
      <c r="J1401">
        <v>28</v>
      </c>
      <c r="Q1401">
        <f t="shared" si="805"/>
        <v>179</v>
      </c>
      <c r="R1401" s="108"/>
      <c r="S1401" s="108"/>
      <c r="T1401" s="50">
        <f t="shared" si="769"/>
        <v>0</v>
      </c>
      <c r="U1401" s="50">
        <f t="shared" si="770"/>
        <v>0</v>
      </c>
      <c r="V1401" s="50">
        <f t="shared" si="771"/>
        <v>0</v>
      </c>
      <c r="W1401" s="50">
        <f t="shared" si="772"/>
        <v>0</v>
      </c>
      <c r="X1401" s="50">
        <f t="shared" si="773"/>
        <v>0</v>
      </c>
      <c r="Y1401" s="50"/>
      <c r="Z1401" s="50"/>
      <c r="AA1401" s="50"/>
      <c r="AB1401" s="50"/>
      <c r="AC1401" s="50"/>
      <c r="AD1401" s="50">
        <f t="shared" si="774"/>
        <v>0</v>
      </c>
      <c r="AE1401" s="50">
        <f t="shared" si="775"/>
        <v>0</v>
      </c>
      <c r="AF1401" s="50">
        <f t="shared" si="776"/>
        <v>0</v>
      </c>
      <c r="AG1401" s="50">
        <f t="shared" si="777"/>
        <v>0</v>
      </c>
      <c r="AI1401" s="50">
        <f t="shared" si="779"/>
        <v>0</v>
      </c>
      <c r="AJ1401" s="50">
        <f t="shared" si="780"/>
        <v>0</v>
      </c>
      <c r="AK1401" s="50">
        <f t="shared" si="781"/>
        <v>0</v>
      </c>
      <c r="AL1401" s="50">
        <f t="shared" si="782"/>
        <v>7.5873430524292504E-2</v>
      </c>
      <c r="AR1401" s="50">
        <f t="shared" si="783"/>
        <v>0</v>
      </c>
      <c r="AS1401" s="50">
        <f t="shared" si="784"/>
        <v>0</v>
      </c>
      <c r="AT1401" s="50">
        <f t="shared" si="785"/>
        <v>0</v>
      </c>
      <c r="AV1401" s="49">
        <f t="shared" si="786"/>
        <v>0</v>
      </c>
      <c r="AW1401" s="49">
        <f t="shared" si="787"/>
        <v>0</v>
      </c>
      <c r="AX1401" s="49">
        <f t="shared" si="788"/>
        <v>0</v>
      </c>
      <c r="AY1401" s="49">
        <f t="shared" si="789"/>
        <v>203.67160196218984</v>
      </c>
      <c r="AZ1401" s="49">
        <f t="shared" si="790"/>
        <v>0</v>
      </c>
      <c r="BA1401" s="49">
        <f t="shared" si="791"/>
        <v>0</v>
      </c>
      <c r="BB1401" s="49">
        <f t="shared" si="792"/>
        <v>0</v>
      </c>
      <c r="BC1401" s="49">
        <f t="shared" si="793"/>
        <v>0</v>
      </c>
      <c r="BD1401" s="49">
        <f t="shared" si="794"/>
        <v>0</v>
      </c>
      <c r="BE1401" s="49">
        <f t="shared" si="795"/>
        <v>0</v>
      </c>
      <c r="BF1401" s="49">
        <f t="shared" si="796"/>
        <v>0</v>
      </c>
      <c r="BG1401" s="49">
        <f t="shared" si="797"/>
        <v>0</v>
      </c>
      <c r="BH1401" s="72">
        <f t="shared" si="798"/>
        <v>203.67160196218984</v>
      </c>
      <c r="BI1401" s="49">
        <f>VLOOKUP(A1401,'1_12'!A:O,15,0)</f>
        <v>863.28</v>
      </c>
      <c r="BJ1401" s="73">
        <f t="shared" si="799"/>
        <v>-659.60839803781016</v>
      </c>
      <c r="BK1401" s="50">
        <f t="shared" si="800"/>
        <v>9.4369938463050376E-4</v>
      </c>
    </row>
    <row r="1402" spans="1:63" x14ac:dyDescent="0.3">
      <c r="A1402" s="77" t="s">
        <v>2849</v>
      </c>
      <c r="B1402" s="77" t="s">
        <v>602</v>
      </c>
      <c r="C1402" s="77">
        <f>VLOOKUP(B1402,Площадь!A:B,2,0)</f>
        <v>6.7</v>
      </c>
      <c r="D1402" s="113">
        <v>45106</v>
      </c>
      <c r="J1402">
        <f>30-J1401</f>
        <v>2</v>
      </c>
      <c r="K1402">
        <v>31</v>
      </c>
      <c r="L1402">
        <v>31</v>
      </c>
      <c r="M1402">
        <v>30</v>
      </c>
      <c r="N1402">
        <v>31</v>
      </c>
      <c r="O1402">
        <v>30</v>
      </c>
      <c r="P1402">
        <v>31</v>
      </c>
      <c r="Q1402">
        <f t="shared" si="805"/>
        <v>186</v>
      </c>
      <c r="R1402" s="108"/>
      <c r="S1402" s="108"/>
      <c r="T1402" s="50">
        <f t="shared" si="769"/>
        <v>0</v>
      </c>
      <c r="U1402" s="50">
        <f t="shared" si="770"/>
        <v>0</v>
      </c>
      <c r="V1402" s="50">
        <f t="shared" si="771"/>
        <v>0</v>
      </c>
      <c r="W1402" s="50">
        <f t="shared" si="772"/>
        <v>0</v>
      </c>
      <c r="X1402" s="50">
        <f t="shared" si="773"/>
        <v>0</v>
      </c>
      <c r="Y1402" s="50"/>
      <c r="Z1402" s="50"/>
      <c r="AA1402" s="50"/>
      <c r="AB1402" s="50"/>
      <c r="AC1402" s="50"/>
      <c r="AD1402" s="50">
        <f t="shared" si="774"/>
        <v>0</v>
      </c>
      <c r="AE1402" s="50">
        <f t="shared" si="775"/>
        <v>0</v>
      </c>
      <c r="AF1402" s="50">
        <f t="shared" si="776"/>
        <v>0</v>
      </c>
      <c r="AG1402" s="50">
        <f t="shared" si="777"/>
        <v>0</v>
      </c>
      <c r="AI1402" s="50">
        <f t="shared" si="779"/>
        <v>0</v>
      </c>
      <c r="AJ1402" s="50">
        <f t="shared" si="780"/>
        <v>0</v>
      </c>
      <c r="AK1402" s="50">
        <f t="shared" si="781"/>
        <v>0</v>
      </c>
      <c r="AL1402" s="50">
        <f t="shared" si="782"/>
        <v>0</v>
      </c>
      <c r="AR1402" s="50">
        <f t="shared" si="783"/>
        <v>9.9801089541143612E-2</v>
      </c>
      <c r="AS1402" s="50">
        <f t="shared" si="784"/>
        <v>8.9324452697013321E-2</v>
      </c>
      <c r="AT1402" s="50">
        <f t="shared" si="785"/>
        <v>0.12266448820515763</v>
      </c>
      <c r="AV1402" s="49">
        <f t="shared" si="786"/>
        <v>0</v>
      </c>
      <c r="AW1402" s="49">
        <f t="shared" si="787"/>
        <v>0</v>
      </c>
      <c r="AX1402" s="49">
        <f t="shared" si="788"/>
        <v>0</v>
      </c>
      <c r="AY1402" s="49">
        <f t="shared" si="789"/>
        <v>0</v>
      </c>
      <c r="AZ1402" s="49">
        <f t="shared" si="790"/>
        <v>0</v>
      </c>
      <c r="BA1402" s="49">
        <f t="shared" si="791"/>
        <v>0</v>
      </c>
      <c r="BB1402" s="49">
        <f t="shared" si="792"/>
        <v>0</v>
      </c>
      <c r="BC1402" s="49">
        <f t="shared" si="793"/>
        <v>0</v>
      </c>
      <c r="BD1402" s="49">
        <f t="shared" si="794"/>
        <v>0</v>
      </c>
      <c r="BE1402" s="49">
        <f t="shared" si="795"/>
        <v>267.9020527206643</v>
      </c>
      <c r="BF1402" s="49">
        <f t="shared" si="796"/>
        <v>239.77898784175468</v>
      </c>
      <c r="BG1402" s="49">
        <f t="shared" si="797"/>
        <v>329.27564555839695</v>
      </c>
      <c r="BH1402" s="72">
        <f t="shared" si="798"/>
        <v>836.9566861208159</v>
      </c>
      <c r="BI1402" s="49">
        <f>VLOOKUP(A1402,'1_12'!A:O,15,0)</f>
        <v>1726.57</v>
      </c>
      <c r="BJ1402" s="73">
        <f t="shared" si="799"/>
        <v>-889.61331387918403</v>
      </c>
      <c r="BK1402" s="50">
        <f t="shared" si="800"/>
        <v>3.8779854532750568E-3</v>
      </c>
    </row>
    <row r="1403" spans="1:63" x14ac:dyDescent="0.3">
      <c r="A1403" s="77" t="s">
        <v>1491</v>
      </c>
      <c r="B1403" s="77" t="s">
        <v>803</v>
      </c>
      <c r="C1403" s="77">
        <f>VLOOKUP(B1403,Площадь!A:B,2,0)</f>
        <v>3.9</v>
      </c>
      <c r="D1403" s="113"/>
      <c r="E1403">
        <v>31</v>
      </c>
      <c r="F1403">
        <v>28</v>
      </c>
      <c r="G1403">
        <v>31</v>
      </c>
      <c r="H1403">
        <v>30</v>
      </c>
      <c r="I1403">
        <v>31</v>
      </c>
      <c r="J1403">
        <v>30</v>
      </c>
      <c r="K1403">
        <v>31</v>
      </c>
      <c r="L1403">
        <v>31</v>
      </c>
      <c r="M1403">
        <v>19</v>
      </c>
      <c r="Q1403">
        <f t="shared" si="805"/>
        <v>262</v>
      </c>
      <c r="R1403" s="108"/>
      <c r="S1403" s="108"/>
      <c r="T1403" s="50">
        <f t="shared" si="769"/>
        <v>0</v>
      </c>
      <c r="U1403" s="50">
        <f t="shared" si="770"/>
        <v>0</v>
      </c>
      <c r="V1403" s="50">
        <f t="shared" si="771"/>
        <v>0</v>
      </c>
      <c r="W1403" s="50">
        <f t="shared" si="772"/>
        <v>0</v>
      </c>
      <c r="X1403" s="50">
        <f t="shared" si="773"/>
        <v>0</v>
      </c>
      <c r="Y1403" s="50"/>
      <c r="Z1403" s="50"/>
      <c r="AA1403" s="50"/>
      <c r="AB1403" s="50"/>
      <c r="AC1403" s="50"/>
      <c r="AD1403" s="50">
        <f t="shared" si="774"/>
        <v>0</v>
      </c>
      <c r="AE1403" s="50">
        <f t="shared" si="775"/>
        <v>0</v>
      </c>
      <c r="AF1403" s="50">
        <f t="shared" si="776"/>
        <v>0</v>
      </c>
      <c r="AG1403" s="50">
        <f t="shared" si="777"/>
        <v>0</v>
      </c>
      <c r="AI1403" s="50">
        <f t="shared" si="779"/>
        <v>0</v>
      </c>
      <c r="AJ1403" s="50">
        <f t="shared" si="780"/>
        <v>0</v>
      </c>
      <c r="AK1403" s="50">
        <f t="shared" si="781"/>
        <v>0</v>
      </c>
      <c r="AL1403" s="50">
        <f t="shared" si="782"/>
        <v>4.4165131200707572E-2</v>
      </c>
      <c r="AR1403" s="50">
        <f t="shared" si="783"/>
        <v>0</v>
      </c>
      <c r="AS1403" s="50">
        <f t="shared" si="784"/>
        <v>0</v>
      </c>
      <c r="AT1403" s="50">
        <f t="shared" si="785"/>
        <v>0</v>
      </c>
      <c r="AV1403" s="49">
        <f t="shared" si="786"/>
        <v>0</v>
      </c>
      <c r="AW1403" s="49">
        <f t="shared" si="787"/>
        <v>0</v>
      </c>
      <c r="AX1403" s="49">
        <f t="shared" si="788"/>
        <v>0</v>
      </c>
      <c r="AY1403" s="49">
        <f t="shared" si="789"/>
        <v>118.55511158993139</v>
      </c>
      <c r="AZ1403" s="49">
        <f t="shared" si="790"/>
        <v>0</v>
      </c>
      <c r="BA1403" s="49">
        <f t="shared" si="791"/>
        <v>0</v>
      </c>
      <c r="BB1403" s="49">
        <f t="shared" si="792"/>
        <v>0</v>
      </c>
      <c r="BC1403" s="49">
        <f t="shared" si="793"/>
        <v>0</v>
      </c>
      <c r="BD1403" s="49">
        <f t="shared" si="794"/>
        <v>0</v>
      </c>
      <c r="BE1403" s="49">
        <f t="shared" si="795"/>
        <v>0</v>
      </c>
      <c r="BF1403" s="49">
        <f t="shared" si="796"/>
        <v>0</v>
      </c>
      <c r="BG1403" s="49">
        <f t="shared" si="797"/>
        <v>0</v>
      </c>
      <c r="BH1403" s="72">
        <f t="shared" si="798"/>
        <v>118.55511158993139</v>
      </c>
      <c r="BI1403" s="49">
        <f>VLOOKUP(A1403,'1_12'!A:O,15,0)</f>
        <v>943.53</v>
      </c>
      <c r="BJ1403" s="73">
        <f t="shared" si="799"/>
        <v>-824.97488841006862</v>
      </c>
      <c r="BK1403" s="50">
        <f t="shared" si="800"/>
        <v>9.4369938463050365E-4</v>
      </c>
    </row>
    <row r="1404" spans="1:63" x14ac:dyDescent="0.3">
      <c r="A1404" s="77" t="s">
        <v>2898</v>
      </c>
      <c r="B1404" s="77" t="s">
        <v>803</v>
      </c>
      <c r="C1404" s="77">
        <f>VLOOKUP(B1404,Площадь!A:B,2,0)</f>
        <v>3.9</v>
      </c>
      <c r="D1404" s="113">
        <v>45189</v>
      </c>
      <c r="M1404">
        <f>30-M1403</f>
        <v>11</v>
      </c>
      <c r="N1404">
        <v>31</v>
      </c>
      <c r="O1404">
        <v>30</v>
      </c>
      <c r="P1404">
        <v>31</v>
      </c>
      <c r="Q1404">
        <f t="shared" si="805"/>
        <v>103</v>
      </c>
      <c r="R1404" s="108"/>
      <c r="S1404" s="108"/>
      <c r="T1404" s="50">
        <f t="shared" si="769"/>
        <v>0</v>
      </c>
      <c r="U1404" s="50">
        <f t="shared" si="770"/>
        <v>0</v>
      </c>
      <c r="V1404" s="50">
        <f t="shared" si="771"/>
        <v>0</v>
      </c>
      <c r="W1404" s="50">
        <f t="shared" si="772"/>
        <v>0</v>
      </c>
      <c r="X1404" s="50">
        <f t="shared" si="773"/>
        <v>0</v>
      </c>
      <c r="Y1404" s="50"/>
      <c r="Z1404" s="50"/>
      <c r="AA1404" s="50"/>
      <c r="AB1404" s="50"/>
      <c r="AC1404" s="50"/>
      <c r="AD1404" s="50">
        <f t="shared" si="774"/>
        <v>0</v>
      </c>
      <c r="AE1404" s="50">
        <f t="shared" si="775"/>
        <v>0</v>
      </c>
      <c r="AF1404" s="50">
        <f t="shared" si="776"/>
        <v>0</v>
      </c>
      <c r="AG1404" s="50">
        <f t="shared" si="777"/>
        <v>0</v>
      </c>
      <c r="AI1404" s="50">
        <f t="shared" si="779"/>
        <v>0</v>
      </c>
      <c r="AJ1404" s="50">
        <f t="shared" si="780"/>
        <v>0</v>
      </c>
      <c r="AK1404" s="50">
        <f t="shared" si="781"/>
        <v>0</v>
      </c>
      <c r="AL1404" s="50">
        <f t="shared" si="782"/>
        <v>0</v>
      </c>
      <c r="AR1404" s="50">
        <f t="shared" si="783"/>
        <v>5.8093171523949265E-2</v>
      </c>
      <c r="AS1404" s="50">
        <f t="shared" si="784"/>
        <v>5.1994830674380883E-2</v>
      </c>
      <c r="AT1404" s="50">
        <f t="shared" si="785"/>
        <v>7.1401717014942509E-2</v>
      </c>
      <c r="AV1404" s="49">
        <f t="shared" si="786"/>
        <v>0</v>
      </c>
      <c r="AW1404" s="49">
        <f t="shared" si="787"/>
        <v>0</v>
      </c>
      <c r="AX1404" s="49">
        <f t="shared" si="788"/>
        <v>0</v>
      </c>
      <c r="AY1404" s="49">
        <f t="shared" si="789"/>
        <v>0</v>
      </c>
      <c r="AZ1404" s="49">
        <f t="shared" si="790"/>
        <v>0</v>
      </c>
      <c r="BA1404" s="49">
        <f t="shared" si="791"/>
        <v>0</v>
      </c>
      <c r="BB1404" s="49">
        <f t="shared" si="792"/>
        <v>0</v>
      </c>
      <c r="BC1404" s="49">
        <f t="shared" si="793"/>
        <v>0</v>
      </c>
      <c r="BD1404" s="49">
        <f t="shared" si="794"/>
        <v>0</v>
      </c>
      <c r="BE1404" s="49">
        <f t="shared" si="795"/>
        <v>155.94298591202846</v>
      </c>
      <c r="BF1404" s="49">
        <f t="shared" si="796"/>
        <v>139.57284366908107</v>
      </c>
      <c r="BG1404" s="49">
        <f t="shared" si="797"/>
        <v>191.6679130862311</v>
      </c>
      <c r="BH1404" s="72">
        <f t="shared" si="798"/>
        <v>487.18374266734065</v>
      </c>
      <c r="BI1404" s="49">
        <f>VLOOKUP(A1404,'1_12'!A:O,15,0)</f>
        <v>563.97</v>
      </c>
      <c r="BJ1404" s="73">
        <f t="shared" si="799"/>
        <v>-76.786257332659375</v>
      </c>
      <c r="BK1404" s="50">
        <f t="shared" si="800"/>
        <v>3.8779854532750568E-3</v>
      </c>
    </row>
    <row r="1405" spans="1:63" x14ac:dyDescent="0.3">
      <c r="A1405" s="77" t="s">
        <v>2078</v>
      </c>
      <c r="B1405" s="77" t="s">
        <v>1146</v>
      </c>
      <c r="C1405" s="77">
        <f>VLOOKUP(B1405,Площадь!A:B,2,0)</f>
        <v>4.9000000000000004</v>
      </c>
      <c r="D1405" s="113"/>
      <c r="E1405">
        <v>31</v>
      </c>
      <c r="F1405">
        <v>28</v>
      </c>
      <c r="G1405">
        <v>31</v>
      </c>
      <c r="H1405">
        <v>30</v>
      </c>
      <c r="I1405">
        <v>31</v>
      </c>
      <c r="J1405">
        <v>28</v>
      </c>
      <c r="Q1405">
        <f t="shared" si="805"/>
        <v>179</v>
      </c>
      <c r="R1405" s="108"/>
      <c r="S1405" s="108"/>
      <c r="T1405" s="50">
        <f t="shared" si="769"/>
        <v>0</v>
      </c>
      <c r="U1405" s="50">
        <f t="shared" si="770"/>
        <v>0</v>
      </c>
      <c r="V1405" s="50">
        <f t="shared" si="771"/>
        <v>0</v>
      </c>
      <c r="W1405" s="50">
        <f t="shared" si="772"/>
        <v>0</v>
      </c>
      <c r="X1405" s="50">
        <f t="shared" si="773"/>
        <v>0</v>
      </c>
      <c r="Y1405" s="50"/>
      <c r="Z1405" s="50"/>
      <c r="AA1405" s="50"/>
      <c r="AB1405" s="50"/>
      <c r="AC1405" s="50"/>
      <c r="AD1405" s="50">
        <f t="shared" si="774"/>
        <v>0</v>
      </c>
      <c r="AE1405" s="50">
        <f t="shared" si="775"/>
        <v>0</v>
      </c>
      <c r="AF1405" s="50">
        <f t="shared" si="776"/>
        <v>0</v>
      </c>
      <c r="AG1405" s="50">
        <f t="shared" si="777"/>
        <v>0</v>
      </c>
      <c r="AI1405" s="50">
        <f t="shared" si="779"/>
        <v>0</v>
      </c>
      <c r="AJ1405" s="50">
        <f t="shared" si="780"/>
        <v>0</v>
      </c>
      <c r="AK1405" s="50">
        <f t="shared" si="781"/>
        <v>0</v>
      </c>
      <c r="AL1405" s="50">
        <f t="shared" si="782"/>
        <v>5.5489523816273624E-2</v>
      </c>
      <c r="AR1405" s="50">
        <f t="shared" si="783"/>
        <v>0</v>
      </c>
      <c r="AS1405" s="50">
        <f t="shared" si="784"/>
        <v>0</v>
      </c>
      <c r="AT1405" s="50">
        <f t="shared" si="785"/>
        <v>0</v>
      </c>
      <c r="AV1405" s="49">
        <f t="shared" si="786"/>
        <v>0</v>
      </c>
      <c r="AW1405" s="49">
        <f t="shared" si="787"/>
        <v>0</v>
      </c>
      <c r="AX1405" s="49">
        <f t="shared" si="788"/>
        <v>0</v>
      </c>
      <c r="AY1405" s="49">
        <f t="shared" si="789"/>
        <v>148.95385815145227</v>
      </c>
      <c r="AZ1405" s="49">
        <f t="shared" si="790"/>
        <v>0</v>
      </c>
      <c r="BA1405" s="49">
        <f t="shared" si="791"/>
        <v>0</v>
      </c>
      <c r="BB1405" s="49">
        <f t="shared" si="792"/>
        <v>0</v>
      </c>
      <c r="BC1405" s="49">
        <f t="shared" si="793"/>
        <v>0</v>
      </c>
      <c r="BD1405" s="49">
        <f t="shared" si="794"/>
        <v>0</v>
      </c>
      <c r="BE1405" s="49">
        <f t="shared" si="795"/>
        <v>0</v>
      </c>
      <c r="BF1405" s="49">
        <f t="shared" si="796"/>
        <v>0</v>
      </c>
      <c r="BG1405" s="49">
        <f t="shared" si="797"/>
        <v>0</v>
      </c>
      <c r="BH1405" s="72">
        <f t="shared" si="798"/>
        <v>148.95385815145227</v>
      </c>
      <c r="BI1405" s="49">
        <f>VLOOKUP(A1405,'1_12'!A:O,15,0)</f>
        <v>631.34999999999991</v>
      </c>
      <c r="BJ1405" s="73">
        <f t="shared" si="799"/>
        <v>-482.39614184854764</v>
      </c>
      <c r="BK1405" s="50">
        <f t="shared" si="800"/>
        <v>9.4369938463050376E-4</v>
      </c>
    </row>
    <row r="1406" spans="1:63" x14ac:dyDescent="0.3">
      <c r="A1406" s="77" t="s">
        <v>2847</v>
      </c>
      <c r="B1406" s="77" t="s">
        <v>1146</v>
      </c>
      <c r="C1406" s="77">
        <f>VLOOKUP(B1406,Площадь!A:B,2,0)</f>
        <v>4.9000000000000004</v>
      </c>
      <c r="D1406" s="113">
        <v>45106</v>
      </c>
      <c r="J1406">
        <f>30-J1405</f>
        <v>2</v>
      </c>
      <c r="K1406">
        <v>31</v>
      </c>
      <c r="L1406">
        <v>31</v>
      </c>
      <c r="M1406">
        <v>30</v>
      </c>
      <c r="N1406">
        <v>31</v>
      </c>
      <c r="O1406">
        <v>30</v>
      </c>
      <c r="P1406">
        <v>31</v>
      </c>
      <c r="Q1406">
        <f t="shared" si="805"/>
        <v>186</v>
      </c>
      <c r="R1406" s="108"/>
      <c r="S1406" s="108"/>
      <c r="T1406" s="50">
        <f t="shared" si="769"/>
        <v>0</v>
      </c>
      <c r="U1406" s="50">
        <f t="shared" si="770"/>
        <v>0</v>
      </c>
      <c r="V1406" s="50">
        <f t="shared" si="771"/>
        <v>0</v>
      </c>
      <c r="W1406" s="50">
        <f t="shared" si="772"/>
        <v>0</v>
      </c>
      <c r="X1406" s="50">
        <f t="shared" si="773"/>
        <v>0</v>
      </c>
      <c r="Y1406" s="50"/>
      <c r="Z1406" s="50"/>
      <c r="AA1406" s="50"/>
      <c r="AB1406" s="50"/>
      <c r="AC1406" s="50"/>
      <c r="AD1406" s="50">
        <f t="shared" si="774"/>
        <v>0</v>
      </c>
      <c r="AE1406" s="50">
        <f t="shared" si="775"/>
        <v>0</v>
      </c>
      <c r="AF1406" s="50">
        <f t="shared" si="776"/>
        <v>0</v>
      </c>
      <c r="AG1406" s="50">
        <f t="shared" si="777"/>
        <v>0</v>
      </c>
      <c r="AI1406" s="50">
        <f t="shared" si="779"/>
        <v>0</v>
      </c>
      <c r="AJ1406" s="50">
        <f t="shared" si="780"/>
        <v>0</v>
      </c>
      <c r="AK1406" s="50">
        <f t="shared" si="781"/>
        <v>0</v>
      </c>
      <c r="AL1406" s="50">
        <f t="shared" si="782"/>
        <v>0</v>
      </c>
      <c r="AR1406" s="50">
        <f t="shared" si="783"/>
        <v>7.2988856530090102E-2</v>
      </c>
      <c r="AS1406" s="50">
        <f t="shared" si="784"/>
        <v>6.532683853960676E-2</v>
      </c>
      <c r="AT1406" s="50">
        <f t="shared" si="785"/>
        <v>8.9709849582876491E-2</v>
      </c>
      <c r="AV1406" s="49">
        <f t="shared" si="786"/>
        <v>0</v>
      </c>
      <c r="AW1406" s="49">
        <f t="shared" si="787"/>
        <v>0</v>
      </c>
      <c r="AX1406" s="49">
        <f t="shared" si="788"/>
        <v>0</v>
      </c>
      <c r="AY1406" s="49">
        <f t="shared" si="789"/>
        <v>0</v>
      </c>
      <c r="AZ1406" s="49">
        <f t="shared" si="790"/>
        <v>0</v>
      </c>
      <c r="BA1406" s="49">
        <f t="shared" si="791"/>
        <v>0</v>
      </c>
      <c r="BB1406" s="49">
        <f t="shared" si="792"/>
        <v>0</v>
      </c>
      <c r="BC1406" s="49">
        <f t="shared" si="793"/>
        <v>0</v>
      </c>
      <c r="BD1406" s="49">
        <f t="shared" si="794"/>
        <v>0</v>
      </c>
      <c r="BE1406" s="49">
        <f t="shared" si="795"/>
        <v>195.92836691511266</v>
      </c>
      <c r="BF1406" s="49">
        <f t="shared" si="796"/>
        <v>175.36075230217881</v>
      </c>
      <c r="BG1406" s="49">
        <f t="shared" si="797"/>
        <v>240.81353182629036</v>
      </c>
      <c r="BH1406" s="72">
        <f t="shared" si="798"/>
        <v>612.10265104358189</v>
      </c>
      <c r="BI1406" s="49">
        <f>VLOOKUP(A1406,'1_12'!A:O,15,0)</f>
        <v>1262.7</v>
      </c>
      <c r="BJ1406" s="73">
        <f t="shared" si="799"/>
        <v>-650.59734895641816</v>
      </c>
      <c r="BK1406" s="50">
        <f t="shared" si="800"/>
        <v>3.8779854532750568E-3</v>
      </c>
    </row>
    <row r="1407" spans="1:63" x14ac:dyDescent="0.3">
      <c r="A1407" s="77" t="s">
        <v>2141</v>
      </c>
      <c r="B1407" s="77" t="s">
        <v>1022</v>
      </c>
      <c r="C1407" s="77">
        <f>VLOOKUP(B1407,Площадь!A:B,2,0)</f>
        <v>5.9</v>
      </c>
      <c r="D1407" s="113"/>
      <c r="E1407">
        <v>31</v>
      </c>
      <c r="F1407">
        <v>28</v>
      </c>
      <c r="G1407">
        <v>31</v>
      </c>
      <c r="H1407">
        <v>30</v>
      </c>
      <c r="I1407">
        <v>31</v>
      </c>
      <c r="J1407">
        <v>9</v>
      </c>
      <c r="Q1407">
        <f t="shared" si="805"/>
        <v>160</v>
      </c>
      <c r="R1407" s="108"/>
      <c r="S1407" s="108"/>
      <c r="T1407" s="50">
        <f t="shared" ref="T1407:T1469" si="806">R1407*$T$1/31*E1407</f>
        <v>0</v>
      </c>
      <c r="U1407" s="50">
        <f t="shared" ref="U1407:U1469" si="807">R1407*$U$1/28*F1407</f>
        <v>0</v>
      </c>
      <c r="V1407" s="50">
        <f t="shared" ref="V1407:V1469" si="808">R1407*$V$1/31*G1407</f>
        <v>0</v>
      </c>
      <c r="W1407" s="50">
        <f t="shared" ref="W1407:W1469" si="809">R1407*W$1/30*H1407</f>
        <v>0</v>
      </c>
      <c r="X1407" s="50">
        <f t="shared" ref="X1407:X1469" si="810">SUM(T1407:W1407)-R1407</f>
        <v>0</v>
      </c>
      <c r="Y1407" s="50"/>
      <c r="Z1407" s="50"/>
      <c r="AA1407" s="50"/>
      <c r="AB1407" s="50"/>
      <c r="AC1407" s="50"/>
      <c r="AD1407" s="50">
        <f t="shared" ref="AD1407:AD1469" si="811">(S1407*$AD$1)/31*N1407</f>
        <v>0</v>
      </c>
      <c r="AE1407" s="50">
        <f t="shared" ref="AE1407:AE1469" si="812">(S1407*$AE$1)/30*O1407</f>
        <v>0</v>
      </c>
      <c r="AF1407" s="50">
        <f t="shared" ref="AF1407:AF1469" si="813">(S1407*$AF$1)/31*P1407</f>
        <v>0</v>
      </c>
      <c r="AG1407" s="50">
        <f t="shared" ref="AG1407:AG1469" si="814">S1407-AD1407-AE1407-AF1407</f>
        <v>0</v>
      </c>
      <c r="AI1407" s="50">
        <f t="shared" si="779"/>
        <v>0</v>
      </c>
      <c r="AJ1407" s="50">
        <f t="shared" si="780"/>
        <v>0</v>
      </c>
      <c r="AK1407" s="50">
        <f t="shared" si="781"/>
        <v>0</v>
      </c>
      <c r="AL1407" s="50">
        <f t="shared" si="782"/>
        <v>6.6813916431839676E-2</v>
      </c>
      <c r="AR1407" s="50">
        <f t="shared" si="783"/>
        <v>0</v>
      </c>
      <c r="AS1407" s="50">
        <f t="shared" si="784"/>
        <v>0</v>
      </c>
      <c r="AT1407" s="50">
        <f t="shared" si="785"/>
        <v>0</v>
      </c>
      <c r="AV1407" s="49">
        <f t="shared" si="786"/>
        <v>0</v>
      </c>
      <c r="AW1407" s="49">
        <f t="shared" si="787"/>
        <v>0</v>
      </c>
      <c r="AX1407" s="49">
        <f t="shared" si="788"/>
        <v>0</v>
      </c>
      <c r="AY1407" s="49">
        <f t="shared" si="789"/>
        <v>179.35260471297318</v>
      </c>
      <c r="AZ1407" s="49">
        <f t="shared" si="790"/>
        <v>0</v>
      </c>
      <c r="BA1407" s="49">
        <f t="shared" si="791"/>
        <v>0</v>
      </c>
      <c r="BB1407" s="49">
        <f t="shared" si="792"/>
        <v>0</v>
      </c>
      <c r="BC1407" s="49">
        <f t="shared" si="793"/>
        <v>0</v>
      </c>
      <c r="BD1407" s="49">
        <f t="shared" si="794"/>
        <v>0</v>
      </c>
      <c r="BE1407" s="49">
        <f t="shared" si="795"/>
        <v>0</v>
      </c>
      <c r="BF1407" s="49">
        <f t="shared" si="796"/>
        <v>0</v>
      </c>
      <c r="BG1407" s="49">
        <f t="shared" si="797"/>
        <v>0</v>
      </c>
      <c r="BH1407" s="72">
        <f t="shared" si="798"/>
        <v>179.35260471297318</v>
      </c>
      <c r="BI1407" s="49">
        <f>VLOOKUP(A1407,'1_12'!A:O,15,0)</f>
        <v>582.77</v>
      </c>
      <c r="BJ1407" s="73">
        <f t="shared" si="799"/>
        <v>-403.41739528702681</v>
      </c>
      <c r="BK1407" s="50">
        <f t="shared" si="800"/>
        <v>9.4369938463050376E-4</v>
      </c>
    </row>
    <row r="1408" spans="1:63" x14ac:dyDescent="0.3">
      <c r="A1408" s="77" t="s">
        <v>2819</v>
      </c>
      <c r="B1408" s="77" t="s">
        <v>1022</v>
      </c>
      <c r="C1408" s="77">
        <f>VLOOKUP(B1408,Площадь!A:B,2,0)</f>
        <v>5.9</v>
      </c>
      <c r="D1408" s="113">
        <v>45087</v>
      </c>
      <c r="J1408">
        <f>30-J1407</f>
        <v>21</v>
      </c>
      <c r="K1408">
        <v>31</v>
      </c>
      <c r="L1408">
        <v>31</v>
      </c>
      <c r="M1408">
        <v>30</v>
      </c>
      <c r="N1408">
        <v>31</v>
      </c>
      <c r="O1408">
        <v>30</v>
      </c>
      <c r="P1408">
        <v>31</v>
      </c>
      <c r="Q1408">
        <f t="shared" si="805"/>
        <v>205</v>
      </c>
      <c r="R1408" s="108"/>
      <c r="S1408" s="108"/>
      <c r="T1408" s="50">
        <f t="shared" si="806"/>
        <v>0</v>
      </c>
      <c r="U1408" s="50">
        <f t="shared" si="807"/>
        <v>0</v>
      </c>
      <c r="V1408" s="50">
        <f t="shared" si="808"/>
        <v>0</v>
      </c>
      <c r="W1408" s="50">
        <f t="shared" si="809"/>
        <v>0</v>
      </c>
      <c r="X1408" s="50">
        <f t="shared" si="810"/>
        <v>0</v>
      </c>
      <c r="Y1408" s="50"/>
      <c r="Z1408" s="50"/>
      <c r="AA1408" s="50"/>
      <c r="AB1408" s="50"/>
      <c r="AC1408" s="50"/>
      <c r="AD1408" s="50">
        <f t="shared" si="811"/>
        <v>0</v>
      </c>
      <c r="AE1408" s="50">
        <f t="shared" si="812"/>
        <v>0</v>
      </c>
      <c r="AF1408" s="50">
        <f t="shared" si="813"/>
        <v>0</v>
      </c>
      <c r="AG1408" s="50">
        <f t="shared" si="814"/>
        <v>0</v>
      </c>
      <c r="AI1408" s="50">
        <f t="shared" si="779"/>
        <v>0</v>
      </c>
      <c r="AJ1408" s="50">
        <f t="shared" si="780"/>
        <v>0</v>
      </c>
      <c r="AK1408" s="50">
        <f t="shared" si="781"/>
        <v>0</v>
      </c>
      <c r="AL1408" s="50">
        <f t="shared" si="782"/>
        <v>0</v>
      </c>
      <c r="AR1408" s="50">
        <f t="shared" si="783"/>
        <v>8.7884541536230945E-2</v>
      </c>
      <c r="AS1408" s="50">
        <f t="shared" si="784"/>
        <v>7.865884640483263E-2</v>
      </c>
      <c r="AT1408" s="50">
        <f t="shared" si="785"/>
        <v>0.10801798215081046</v>
      </c>
      <c r="AV1408" s="49">
        <f t="shared" si="786"/>
        <v>0</v>
      </c>
      <c r="AW1408" s="49">
        <f t="shared" si="787"/>
        <v>0</v>
      </c>
      <c r="AX1408" s="49">
        <f t="shared" si="788"/>
        <v>0</v>
      </c>
      <c r="AY1408" s="49">
        <f t="shared" si="789"/>
        <v>0</v>
      </c>
      <c r="AZ1408" s="49">
        <f t="shared" si="790"/>
        <v>0</v>
      </c>
      <c r="BA1408" s="49">
        <f t="shared" si="791"/>
        <v>0</v>
      </c>
      <c r="BB1408" s="49">
        <f t="shared" si="792"/>
        <v>0</v>
      </c>
      <c r="BC1408" s="49">
        <f t="shared" si="793"/>
        <v>0</v>
      </c>
      <c r="BD1408" s="49">
        <f t="shared" si="794"/>
        <v>0</v>
      </c>
      <c r="BE1408" s="49">
        <f t="shared" si="795"/>
        <v>235.91374791819692</v>
      </c>
      <c r="BF1408" s="49">
        <f t="shared" si="796"/>
        <v>211.14866093527652</v>
      </c>
      <c r="BG1408" s="49">
        <f t="shared" si="797"/>
        <v>289.95915056634959</v>
      </c>
      <c r="BH1408" s="72">
        <f t="shared" si="798"/>
        <v>737.02155941982301</v>
      </c>
      <c r="BI1408" s="49">
        <f>VLOOKUP(A1408,'1_12'!A:O,15,0)</f>
        <v>1697.5700000000002</v>
      </c>
      <c r="BJ1408" s="73">
        <f t="shared" si="799"/>
        <v>-960.54844058017716</v>
      </c>
      <c r="BK1408" s="50">
        <f t="shared" si="800"/>
        <v>3.8779854532750568E-3</v>
      </c>
    </row>
    <row r="1409" spans="1:63" x14ac:dyDescent="0.3">
      <c r="A1409" s="77" t="s">
        <v>2265</v>
      </c>
      <c r="B1409" s="77" t="s">
        <v>971</v>
      </c>
      <c r="C1409" s="77">
        <f>VLOOKUP(B1409,Площадь!A:B,2,0)</f>
        <v>3.6</v>
      </c>
      <c r="D1409" s="113"/>
      <c r="E1409">
        <v>31</v>
      </c>
      <c r="F1409">
        <v>28</v>
      </c>
      <c r="G1409">
        <v>31</v>
      </c>
      <c r="H1409">
        <v>30</v>
      </c>
      <c r="I1409">
        <v>31</v>
      </c>
      <c r="J1409">
        <v>30</v>
      </c>
      <c r="K1409">
        <v>31</v>
      </c>
      <c r="L1409">
        <v>31</v>
      </c>
      <c r="M1409">
        <v>30</v>
      </c>
      <c r="N1409">
        <v>31</v>
      </c>
      <c r="O1409">
        <v>30</v>
      </c>
      <c r="P1409">
        <v>31</v>
      </c>
      <c r="Q1409">
        <f>SUM(E1409:P1409)</f>
        <v>365</v>
      </c>
      <c r="R1409" s="108"/>
      <c r="S1409" s="108"/>
      <c r="T1409" s="50">
        <f t="shared" si="806"/>
        <v>0</v>
      </c>
      <c r="U1409" s="50">
        <f t="shared" si="807"/>
        <v>0</v>
      </c>
      <c r="V1409" s="50">
        <f t="shared" si="808"/>
        <v>0</v>
      </c>
      <c r="W1409" s="50">
        <f t="shared" si="809"/>
        <v>0</v>
      </c>
      <c r="X1409" s="50">
        <f t="shared" si="810"/>
        <v>0</v>
      </c>
      <c r="Y1409" s="50"/>
      <c r="Z1409" s="50"/>
      <c r="AA1409" s="50"/>
      <c r="AB1409" s="50"/>
      <c r="AC1409" s="50"/>
      <c r="AD1409" s="50">
        <f t="shared" si="811"/>
        <v>0</v>
      </c>
      <c r="AE1409" s="50">
        <f t="shared" si="812"/>
        <v>0</v>
      </c>
      <c r="AF1409" s="50">
        <f t="shared" si="813"/>
        <v>0</v>
      </c>
      <c r="AG1409" s="50">
        <f t="shared" si="814"/>
        <v>0</v>
      </c>
      <c r="AI1409" s="50">
        <f t="shared" si="779"/>
        <v>0</v>
      </c>
      <c r="AJ1409" s="50">
        <f t="shared" si="780"/>
        <v>0</v>
      </c>
      <c r="AK1409" s="50">
        <f t="shared" si="781"/>
        <v>0</v>
      </c>
      <c r="AL1409" s="50">
        <f t="shared" si="782"/>
        <v>4.0767813416037767E-2</v>
      </c>
      <c r="AR1409" s="50">
        <f t="shared" si="783"/>
        <v>5.3624466022107013E-2</v>
      </c>
      <c r="AS1409" s="50">
        <f t="shared" si="784"/>
        <v>4.7995228314813128E-2</v>
      </c>
      <c r="AT1409" s="50">
        <f t="shared" si="785"/>
        <v>6.5909277244562317E-2</v>
      </c>
      <c r="AV1409" s="49">
        <f t="shared" si="786"/>
        <v>0</v>
      </c>
      <c r="AW1409" s="49">
        <f t="shared" si="787"/>
        <v>0</v>
      </c>
      <c r="AX1409" s="49">
        <f t="shared" si="788"/>
        <v>0</v>
      </c>
      <c r="AY1409" s="49">
        <f t="shared" si="789"/>
        <v>109.43548762147515</v>
      </c>
      <c r="AZ1409" s="49">
        <f t="shared" si="790"/>
        <v>0</v>
      </c>
      <c r="BA1409" s="49">
        <f t="shared" si="791"/>
        <v>0</v>
      </c>
      <c r="BB1409" s="49">
        <f t="shared" si="792"/>
        <v>0</v>
      </c>
      <c r="BC1409" s="49">
        <f t="shared" si="793"/>
        <v>0</v>
      </c>
      <c r="BD1409" s="49">
        <f t="shared" si="794"/>
        <v>0</v>
      </c>
      <c r="BE1409" s="49">
        <f t="shared" si="795"/>
        <v>143.94737161110319</v>
      </c>
      <c r="BF1409" s="49">
        <f t="shared" si="796"/>
        <v>128.83647107915178</v>
      </c>
      <c r="BG1409" s="49">
        <f t="shared" si="797"/>
        <v>176.92422746421332</v>
      </c>
      <c r="BH1409" s="72">
        <f t="shared" si="798"/>
        <v>559.14355777594346</v>
      </c>
      <c r="BI1409" s="49">
        <f>VLOOKUP(A1409,'1_12'!A:O,15,0)</f>
        <v>1391.58</v>
      </c>
      <c r="BJ1409" s="73">
        <f t="shared" si="799"/>
        <v>-832.43644222405646</v>
      </c>
      <c r="BK1409" s="50">
        <f t="shared" si="800"/>
        <v>4.8216848379055606E-3</v>
      </c>
    </row>
    <row r="1410" spans="1:63" x14ac:dyDescent="0.3">
      <c r="A1410" s="77" t="s">
        <v>2142</v>
      </c>
      <c r="B1410" s="77" t="s">
        <v>636</v>
      </c>
      <c r="C1410" s="77">
        <f>VLOOKUP(B1410,Площадь!A:B,2,0)</f>
        <v>6.2</v>
      </c>
      <c r="D1410" s="113"/>
      <c r="E1410">
        <v>31</v>
      </c>
      <c r="F1410">
        <v>28</v>
      </c>
      <c r="G1410">
        <v>31</v>
      </c>
      <c r="H1410">
        <v>30</v>
      </c>
      <c r="I1410">
        <v>31</v>
      </c>
      <c r="J1410">
        <v>12</v>
      </c>
      <c r="Q1410">
        <f t="shared" ref="Q1410:Q1417" si="815">SUM(E1410:P1410)</f>
        <v>163</v>
      </c>
      <c r="R1410" s="108"/>
      <c r="S1410" s="108"/>
      <c r="T1410" s="50">
        <f t="shared" si="806"/>
        <v>0</v>
      </c>
      <c r="U1410" s="50">
        <f t="shared" si="807"/>
        <v>0</v>
      </c>
      <c r="V1410" s="50">
        <f t="shared" si="808"/>
        <v>0</v>
      </c>
      <c r="W1410" s="50">
        <f t="shared" si="809"/>
        <v>0</v>
      </c>
      <c r="X1410" s="50">
        <f t="shared" si="810"/>
        <v>0</v>
      </c>
      <c r="Y1410" s="50"/>
      <c r="Z1410" s="50"/>
      <c r="AA1410" s="50"/>
      <c r="AB1410" s="50"/>
      <c r="AC1410" s="50"/>
      <c r="AD1410" s="50">
        <f t="shared" si="811"/>
        <v>0</v>
      </c>
      <c r="AE1410" s="50">
        <f t="shared" si="812"/>
        <v>0</v>
      </c>
      <c r="AF1410" s="50">
        <f t="shared" si="813"/>
        <v>0</v>
      </c>
      <c r="AG1410" s="50">
        <f t="shared" si="814"/>
        <v>0</v>
      </c>
      <c r="AI1410" s="50">
        <f t="shared" si="779"/>
        <v>0</v>
      </c>
      <c r="AJ1410" s="50">
        <f t="shared" si="780"/>
        <v>0</v>
      </c>
      <c r="AK1410" s="50">
        <f t="shared" si="781"/>
        <v>0</v>
      </c>
      <c r="AL1410" s="50">
        <f t="shared" si="782"/>
        <v>7.0211234216509488E-2</v>
      </c>
      <c r="AR1410" s="50">
        <f t="shared" si="783"/>
        <v>0</v>
      </c>
      <c r="AS1410" s="50">
        <f t="shared" si="784"/>
        <v>0</v>
      </c>
      <c r="AT1410" s="50">
        <f t="shared" si="785"/>
        <v>0</v>
      </c>
      <c r="AV1410" s="49">
        <f t="shared" si="786"/>
        <v>0</v>
      </c>
      <c r="AW1410" s="49">
        <f t="shared" si="787"/>
        <v>0</v>
      </c>
      <c r="AX1410" s="49">
        <f t="shared" si="788"/>
        <v>0</v>
      </c>
      <c r="AY1410" s="49">
        <f t="shared" si="789"/>
        <v>188.47222868142941</v>
      </c>
      <c r="AZ1410" s="49">
        <f t="shared" si="790"/>
        <v>0</v>
      </c>
      <c r="BA1410" s="49">
        <f t="shared" si="791"/>
        <v>0</v>
      </c>
      <c r="BB1410" s="49">
        <f t="shared" si="792"/>
        <v>0</v>
      </c>
      <c r="BC1410" s="49">
        <f t="shared" si="793"/>
        <v>0</v>
      </c>
      <c r="BD1410" s="49">
        <f t="shared" si="794"/>
        <v>0</v>
      </c>
      <c r="BE1410" s="49">
        <f t="shared" si="795"/>
        <v>0</v>
      </c>
      <c r="BF1410" s="49">
        <f t="shared" si="796"/>
        <v>0</v>
      </c>
      <c r="BG1410" s="49">
        <f t="shared" si="797"/>
        <v>0</v>
      </c>
      <c r="BH1410" s="72">
        <f t="shared" si="798"/>
        <v>188.47222868142941</v>
      </c>
      <c r="BI1410" s="49">
        <f>VLOOKUP(A1410,'1_12'!A:O,15,0)</f>
        <v>639.15000000000009</v>
      </c>
      <c r="BJ1410" s="73">
        <f t="shared" si="799"/>
        <v>-450.67777131857065</v>
      </c>
      <c r="BK1410" s="50">
        <f t="shared" si="800"/>
        <v>9.4369938463050387E-4</v>
      </c>
    </row>
    <row r="1411" spans="1:63" x14ac:dyDescent="0.3">
      <c r="A1411" s="77" t="s">
        <v>2818</v>
      </c>
      <c r="B1411" s="77" t="s">
        <v>636</v>
      </c>
      <c r="C1411" s="77">
        <f>VLOOKUP(B1411,Площадь!A:B,2,0)</f>
        <v>6.2</v>
      </c>
      <c r="D1411" s="113">
        <v>45090</v>
      </c>
      <c r="J1411">
        <f>30-J1410</f>
        <v>18</v>
      </c>
      <c r="K1411">
        <v>31</v>
      </c>
      <c r="L1411">
        <v>31</v>
      </c>
      <c r="M1411">
        <v>30</v>
      </c>
      <c r="N1411">
        <v>31</v>
      </c>
      <c r="O1411">
        <v>30</v>
      </c>
      <c r="P1411">
        <v>31</v>
      </c>
      <c r="Q1411">
        <f t="shared" si="815"/>
        <v>202</v>
      </c>
      <c r="R1411" s="108"/>
      <c r="S1411" s="108"/>
      <c r="T1411" s="50">
        <f t="shared" si="806"/>
        <v>0</v>
      </c>
      <c r="U1411" s="50">
        <f t="shared" si="807"/>
        <v>0</v>
      </c>
      <c r="V1411" s="50">
        <f t="shared" si="808"/>
        <v>0</v>
      </c>
      <c r="W1411" s="50">
        <f t="shared" si="809"/>
        <v>0</v>
      </c>
      <c r="X1411" s="50">
        <f t="shared" si="810"/>
        <v>0</v>
      </c>
      <c r="Y1411" s="50"/>
      <c r="Z1411" s="50"/>
      <c r="AA1411" s="50"/>
      <c r="AB1411" s="50"/>
      <c r="AC1411" s="50"/>
      <c r="AD1411" s="50">
        <f t="shared" si="811"/>
        <v>0</v>
      </c>
      <c r="AE1411" s="50">
        <f t="shared" si="812"/>
        <v>0</v>
      </c>
      <c r="AF1411" s="50">
        <f t="shared" si="813"/>
        <v>0</v>
      </c>
      <c r="AG1411" s="50">
        <f t="shared" si="814"/>
        <v>0</v>
      </c>
      <c r="AI1411" s="50">
        <f t="shared" si="779"/>
        <v>0</v>
      </c>
      <c r="AJ1411" s="50">
        <f t="shared" si="780"/>
        <v>0</v>
      </c>
      <c r="AK1411" s="50">
        <f t="shared" si="781"/>
        <v>0</v>
      </c>
      <c r="AL1411" s="50">
        <f t="shared" si="782"/>
        <v>0</v>
      </c>
      <c r="AR1411" s="50">
        <f t="shared" si="783"/>
        <v>9.2353247038073183E-2</v>
      </c>
      <c r="AS1411" s="50">
        <f t="shared" si="784"/>
        <v>8.2658448764400386E-2</v>
      </c>
      <c r="AT1411" s="50">
        <f t="shared" si="785"/>
        <v>0.11351042192119065</v>
      </c>
      <c r="AV1411" s="49">
        <f t="shared" si="786"/>
        <v>0</v>
      </c>
      <c r="AW1411" s="49">
        <f t="shared" si="787"/>
        <v>0</v>
      </c>
      <c r="AX1411" s="49">
        <f t="shared" si="788"/>
        <v>0</v>
      </c>
      <c r="AY1411" s="49">
        <f t="shared" si="789"/>
        <v>0</v>
      </c>
      <c r="AZ1411" s="49">
        <f t="shared" si="790"/>
        <v>0</v>
      </c>
      <c r="BA1411" s="49">
        <f t="shared" si="791"/>
        <v>0</v>
      </c>
      <c r="BB1411" s="49">
        <f t="shared" si="792"/>
        <v>0</v>
      </c>
      <c r="BC1411" s="49">
        <f t="shared" si="793"/>
        <v>0</v>
      </c>
      <c r="BD1411" s="49">
        <f t="shared" si="794"/>
        <v>0</v>
      </c>
      <c r="BE1411" s="49">
        <f t="shared" si="795"/>
        <v>247.90936221912213</v>
      </c>
      <c r="BF1411" s="49">
        <f t="shared" si="796"/>
        <v>221.88503352520584</v>
      </c>
      <c r="BG1411" s="49">
        <f t="shared" si="797"/>
        <v>304.70283618836737</v>
      </c>
      <c r="BH1411" s="72">
        <f t="shared" si="798"/>
        <v>774.49723193269529</v>
      </c>
      <c r="BI1411" s="49">
        <f>VLOOKUP(A1411,'1_12'!A:O,15,0)</f>
        <v>1757.4599999999998</v>
      </c>
      <c r="BJ1411" s="73">
        <f t="shared" si="799"/>
        <v>-982.96276806730452</v>
      </c>
      <c r="BK1411" s="50">
        <f t="shared" si="800"/>
        <v>3.8779854532750564E-3</v>
      </c>
    </row>
    <row r="1412" spans="1:63" x14ac:dyDescent="0.3">
      <c r="A1412" s="77" t="s">
        <v>1944</v>
      </c>
      <c r="B1412" s="77" t="s">
        <v>1163</v>
      </c>
      <c r="C1412" s="77">
        <f>VLOOKUP(B1412,Площадь!A:B,2,0)</f>
        <v>5.7</v>
      </c>
      <c r="D1412" s="113"/>
      <c r="E1412">
        <v>31</v>
      </c>
      <c r="F1412">
        <v>28</v>
      </c>
      <c r="G1412">
        <v>31</v>
      </c>
      <c r="H1412">
        <v>10</v>
      </c>
      <c r="Q1412">
        <f t="shared" si="815"/>
        <v>100</v>
      </c>
      <c r="R1412" s="108"/>
      <c r="S1412" s="108"/>
      <c r="T1412" s="50">
        <f t="shared" si="806"/>
        <v>0</v>
      </c>
      <c r="U1412" s="50">
        <f t="shared" si="807"/>
        <v>0</v>
      </c>
      <c r="V1412" s="50">
        <f t="shared" si="808"/>
        <v>0</v>
      </c>
      <c r="W1412" s="50">
        <f t="shared" si="809"/>
        <v>0</v>
      </c>
      <c r="X1412" s="50">
        <f t="shared" si="810"/>
        <v>0</v>
      </c>
      <c r="Y1412" s="50"/>
      <c r="Z1412" s="50"/>
      <c r="AA1412" s="50"/>
      <c r="AB1412" s="50"/>
      <c r="AC1412" s="50"/>
      <c r="AD1412" s="50">
        <f t="shared" si="811"/>
        <v>0</v>
      </c>
      <c r="AE1412" s="50">
        <f t="shared" si="812"/>
        <v>0</v>
      </c>
      <c r="AF1412" s="50">
        <f t="shared" si="813"/>
        <v>0</v>
      </c>
      <c r="AG1412" s="50">
        <f t="shared" si="814"/>
        <v>0</v>
      </c>
      <c r="AI1412" s="50">
        <f t="shared" ref="AI1412:AI1475" si="816">(C1412*$AI$1)/31*E1412</f>
        <v>0</v>
      </c>
      <c r="AJ1412" s="50">
        <f t="shared" ref="AJ1412:AJ1475" si="817">(C1412*$AJ$1)/28*F1412</f>
        <v>0</v>
      </c>
      <c r="AK1412" s="50">
        <f t="shared" ref="AK1412:AK1475" si="818">(C1412*$AK$1)/31*G1412</f>
        <v>0</v>
      </c>
      <c r="AL1412" s="50">
        <f t="shared" ref="AL1412:AL1475" si="819">(C1412*$AL$1)/30*H1412</f>
        <v>2.1516345969575485E-2</v>
      </c>
      <c r="AR1412" s="50">
        <f t="shared" ref="AR1412:AR1475" si="820">(C1412*$AR$1)/31*N1412</f>
        <v>0</v>
      </c>
      <c r="AS1412" s="50">
        <f t="shared" ref="AS1412:AS1475" si="821">(C1412*$AS$1)/30*O1412</f>
        <v>0</v>
      </c>
      <c r="AT1412" s="50">
        <f t="shared" ref="AT1412:AT1475" si="822">(C1412*$AT$1)/31*P1412</f>
        <v>0</v>
      </c>
      <c r="AV1412" s="49">
        <f t="shared" ref="AV1412:AV1475" si="823">(T1412+AI1412)*$AV$1</f>
        <v>0</v>
      </c>
      <c r="AW1412" s="49">
        <f t="shared" ref="AW1412:AW1475" si="824">(U1412+AJ1412)*$AW$1</f>
        <v>0</v>
      </c>
      <c r="AX1412" s="49">
        <f t="shared" ref="AX1412:AX1475" si="825">(V1412+AK1412)*$AX$1</f>
        <v>0</v>
      </c>
      <c r="AY1412" s="49">
        <f t="shared" ref="AY1412:AY1475" si="826">(W1412+AL1412)*$AY$1</f>
        <v>57.757618466889653</v>
      </c>
      <c r="AZ1412" s="49">
        <f t="shared" ref="AZ1412:AZ1475" si="827">(Y1412+AM1412)*$AZ$1</f>
        <v>0</v>
      </c>
      <c r="BA1412" s="49">
        <f t="shared" ref="BA1412:BA1475" si="828">(Z1412+AN1412)*$BA$1</f>
        <v>0</v>
      </c>
      <c r="BB1412" s="49">
        <f t="shared" ref="BB1412:BB1475" si="829">(AA1412+AO1412)*$BB$1</f>
        <v>0</v>
      </c>
      <c r="BC1412" s="49">
        <f t="shared" ref="BC1412:BC1475" si="830">(AB1412+AP1412)*$BC$1</f>
        <v>0</v>
      </c>
      <c r="BD1412" s="49">
        <f t="shared" ref="BD1412:BD1475" si="831">(AC1412+AQ1412)*$BD$1</f>
        <v>0</v>
      </c>
      <c r="BE1412" s="49">
        <f t="shared" ref="BE1412:BE1475" si="832">(AD1412+AR1412)*$BE$1</f>
        <v>0</v>
      </c>
      <c r="BF1412" s="49">
        <f t="shared" ref="BF1412:BF1475" si="833">(AE1412+AS1412)*$BF$1</f>
        <v>0</v>
      </c>
      <c r="BG1412" s="49">
        <f t="shared" ref="BG1412:BG1475" si="834">(AF1412+AT1412)*$BG$1</f>
        <v>0</v>
      </c>
      <c r="BH1412" s="72">
        <f t="shared" ref="BH1412:BH1475" si="835">SUM(AV1412:BG1412)</f>
        <v>57.757618466889653</v>
      </c>
      <c r="BI1412" s="49">
        <f>VLOOKUP(A1412,'1_12'!A:O,15,0)</f>
        <v>81.599999999999994</v>
      </c>
      <c r="BJ1412" s="73">
        <f t="shared" ref="BJ1412:BJ1475" si="836">BH1412-BI1412</f>
        <v>-23.842381533110341</v>
      </c>
      <c r="BK1412" s="50">
        <f t="shared" ref="BK1412:BK1475" si="837">(SUM(T1412:W1412)+SUM(AD1412:AF1412)+SUM(AI1412:AL1412)+SUM(AR1412:AT1412))/12/C1412</f>
        <v>3.1456646154350124E-4</v>
      </c>
    </row>
    <row r="1413" spans="1:63" x14ac:dyDescent="0.3">
      <c r="A1413" s="77" t="s">
        <v>2670</v>
      </c>
      <c r="B1413" s="77" t="s">
        <v>1163</v>
      </c>
      <c r="C1413" s="77">
        <f>VLOOKUP(B1413,Площадь!A:B,2,0)</f>
        <v>5.7</v>
      </c>
      <c r="D1413" s="113">
        <v>45027</v>
      </c>
      <c r="H1413">
        <f>30-H1412</f>
        <v>20</v>
      </c>
      <c r="I1413">
        <v>31</v>
      </c>
      <c r="J1413">
        <v>30</v>
      </c>
      <c r="K1413">
        <v>31</v>
      </c>
      <c r="L1413">
        <v>31</v>
      </c>
      <c r="M1413">
        <v>30</v>
      </c>
      <c r="N1413">
        <v>31</v>
      </c>
      <c r="O1413">
        <v>30</v>
      </c>
      <c r="P1413">
        <v>31</v>
      </c>
      <c r="Q1413">
        <f t="shared" si="815"/>
        <v>265</v>
      </c>
      <c r="R1413" s="108"/>
      <c r="S1413" s="108"/>
      <c r="T1413" s="50">
        <f t="shared" si="806"/>
        <v>0</v>
      </c>
      <c r="U1413" s="50">
        <f t="shared" si="807"/>
        <v>0</v>
      </c>
      <c r="V1413" s="50">
        <f t="shared" si="808"/>
        <v>0</v>
      </c>
      <c r="W1413" s="50">
        <f t="shared" si="809"/>
        <v>0</v>
      </c>
      <c r="X1413" s="50">
        <f t="shared" si="810"/>
        <v>0</v>
      </c>
      <c r="Y1413" s="50"/>
      <c r="Z1413" s="50"/>
      <c r="AA1413" s="50"/>
      <c r="AB1413" s="50"/>
      <c r="AC1413" s="50"/>
      <c r="AD1413" s="50">
        <f t="shared" si="811"/>
        <v>0</v>
      </c>
      <c r="AE1413" s="50">
        <f t="shared" si="812"/>
        <v>0</v>
      </c>
      <c r="AF1413" s="50">
        <f t="shared" si="813"/>
        <v>0</v>
      </c>
      <c r="AG1413" s="50">
        <f t="shared" si="814"/>
        <v>0</v>
      </c>
      <c r="AI1413" s="50">
        <f t="shared" si="816"/>
        <v>0</v>
      </c>
      <c r="AJ1413" s="50">
        <f t="shared" si="817"/>
        <v>0</v>
      </c>
      <c r="AK1413" s="50">
        <f t="shared" si="818"/>
        <v>0</v>
      </c>
      <c r="AL1413" s="50">
        <f t="shared" si="819"/>
        <v>4.303269193915097E-2</v>
      </c>
      <c r="AR1413" s="50">
        <f t="shared" si="820"/>
        <v>8.4905404535002768E-2</v>
      </c>
      <c r="AS1413" s="50">
        <f t="shared" si="821"/>
        <v>7.5992444831787451E-2</v>
      </c>
      <c r="AT1413" s="50">
        <f t="shared" si="822"/>
        <v>0.10435635563722366</v>
      </c>
      <c r="AV1413" s="49">
        <f t="shared" si="823"/>
        <v>0</v>
      </c>
      <c r="AW1413" s="49">
        <f t="shared" si="824"/>
        <v>0</v>
      </c>
      <c r="AX1413" s="49">
        <f t="shared" si="825"/>
        <v>0</v>
      </c>
      <c r="AY1413" s="49">
        <f t="shared" si="826"/>
        <v>115.51523693377931</v>
      </c>
      <c r="AZ1413" s="49">
        <f t="shared" si="827"/>
        <v>0</v>
      </c>
      <c r="BA1413" s="49">
        <f t="shared" si="828"/>
        <v>0</v>
      </c>
      <c r="BB1413" s="49">
        <f t="shared" si="829"/>
        <v>0</v>
      </c>
      <c r="BC1413" s="49">
        <f t="shared" si="830"/>
        <v>0</v>
      </c>
      <c r="BD1413" s="49">
        <f t="shared" si="831"/>
        <v>0</v>
      </c>
      <c r="BE1413" s="49">
        <f t="shared" si="832"/>
        <v>227.91667171758004</v>
      </c>
      <c r="BF1413" s="49">
        <f t="shared" si="833"/>
        <v>203.99107920865697</v>
      </c>
      <c r="BG1413" s="49">
        <f t="shared" si="834"/>
        <v>280.13002681833774</v>
      </c>
      <c r="BH1413" s="72">
        <f t="shared" si="835"/>
        <v>827.55301467835397</v>
      </c>
      <c r="BI1413" s="49">
        <f>VLOOKUP(A1413,'1_12'!A:O,15,0)</f>
        <v>2121.6899999999996</v>
      </c>
      <c r="BJ1413" s="73">
        <f t="shared" si="836"/>
        <v>-1294.1369853216456</v>
      </c>
      <c r="BK1413" s="50">
        <f t="shared" si="837"/>
        <v>4.5071183763620588E-3</v>
      </c>
    </row>
    <row r="1414" spans="1:63" x14ac:dyDescent="0.3">
      <c r="A1414" s="77" t="s">
        <v>2324</v>
      </c>
      <c r="B1414" s="77" t="s">
        <v>1113</v>
      </c>
      <c r="C1414" s="77">
        <f>VLOOKUP(B1414,Площадь!A:B,2,0)</f>
        <v>3.5</v>
      </c>
      <c r="D1414" s="113"/>
      <c r="E1414">
        <v>31</v>
      </c>
      <c r="F1414">
        <v>28</v>
      </c>
      <c r="G1414">
        <v>16</v>
      </c>
      <c r="Q1414">
        <f t="shared" si="815"/>
        <v>75</v>
      </c>
      <c r="R1414" s="108"/>
      <c r="S1414" s="108"/>
      <c r="T1414" s="50">
        <f t="shared" si="806"/>
        <v>0</v>
      </c>
      <c r="U1414" s="50">
        <f t="shared" si="807"/>
        <v>0</v>
      </c>
      <c r="V1414" s="50">
        <f t="shared" si="808"/>
        <v>0</v>
      </c>
      <c r="W1414" s="50">
        <f t="shared" si="809"/>
        <v>0</v>
      </c>
      <c r="X1414" s="50">
        <f t="shared" si="810"/>
        <v>0</v>
      </c>
      <c r="Y1414" s="50"/>
      <c r="Z1414" s="50"/>
      <c r="AA1414" s="50"/>
      <c r="AB1414" s="50"/>
      <c r="AC1414" s="50"/>
      <c r="AD1414" s="50">
        <f t="shared" si="811"/>
        <v>0</v>
      </c>
      <c r="AE1414" s="50">
        <f t="shared" si="812"/>
        <v>0</v>
      </c>
      <c r="AF1414" s="50">
        <f t="shared" si="813"/>
        <v>0</v>
      </c>
      <c r="AG1414" s="50">
        <f t="shared" si="814"/>
        <v>0</v>
      </c>
      <c r="AI1414" s="50">
        <f t="shared" si="816"/>
        <v>0</v>
      </c>
      <c r="AJ1414" s="50">
        <f t="shared" si="817"/>
        <v>0</v>
      </c>
      <c r="AK1414" s="50">
        <f t="shared" si="818"/>
        <v>0</v>
      </c>
      <c r="AL1414" s="50">
        <f t="shared" si="819"/>
        <v>0</v>
      </c>
      <c r="AR1414" s="50">
        <f t="shared" si="820"/>
        <v>0</v>
      </c>
      <c r="AS1414" s="50">
        <f t="shared" si="821"/>
        <v>0</v>
      </c>
      <c r="AT1414" s="50">
        <f t="shared" si="822"/>
        <v>0</v>
      </c>
      <c r="AV1414" s="49">
        <f t="shared" si="823"/>
        <v>0</v>
      </c>
      <c r="AW1414" s="49">
        <f t="shared" si="824"/>
        <v>0</v>
      </c>
      <c r="AX1414" s="49">
        <f t="shared" si="825"/>
        <v>0</v>
      </c>
      <c r="AY1414" s="49">
        <f t="shared" si="826"/>
        <v>0</v>
      </c>
      <c r="AZ1414" s="49">
        <f t="shared" si="827"/>
        <v>0</v>
      </c>
      <c r="BA1414" s="49">
        <f t="shared" si="828"/>
        <v>0</v>
      </c>
      <c r="BB1414" s="49">
        <f t="shared" si="829"/>
        <v>0</v>
      </c>
      <c r="BC1414" s="49">
        <f t="shared" si="830"/>
        <v>0</v>
      </c>
      <c r="BD1414" s="49">
        <f t="shared" si="831"/>
        <v>0</v>
      </c>
      <c r="BE1414" s="49">
        <f t="shared" si="832"/>
        <v>0</v>
      </c>
      <c r="BF1414" s="49">
        <f t="shared" si="833"/>
        <v>0</v>
      </c>
      <c r="BG1414" s="49">
        <f t="shared" si="834"/>
        <v>0</v>
      </c>
      <c r="BH1414" s="72">
        <f t="shared" si="835"/>
        <v>0</v>
      </c>
      <c r="BI1414" s="49">
        <f>VLOOKUP(A1414,'1_12'!A:O,15,0)</f>
        <v>0</v>
      </c>
      <c r="BJ1414" s="73">
        <f t="shared" si="836"/>
        <v>0</v>
      </c>
      <c r="BK1414" s="50">
        <f t="shared" si="837"/>
        <v>0</v>
      </c>
    </row>
    <row r="1415" spans="1:63" x14ac:dyDescent="0.3">
      <c r="A1415" s="77" t="s">
        <v>2589</v>
      </c>
      <c r="B1415" s="77" t="s">
        <v>1113</v>
      </c>
      <c r="C1415" s="77">
        <f>VLOOKUP(B1415,Площадь!A:B,2,0)</f>
        <v>3.5</v>
      </c>
      <c r="D1415" s="113">
        <v>45002</v>
      </c>
      <c r="G1415">
        <f>31-G1414</f>
        <v>15</v>
      </c>
      <c r="H1415">
        <v>30</v>
      </c>
      <c r="I1415">
        <v>31</v>
      </c>
      <c r="J1415">
        <v>30</v>
      </c>
      <c r="K1415">
        <v>31</v>
      </c>
      <c r="L1415">
        <v>31</v>
      </c>
      <c r="M1415">
        <v>30</v>
      </c>
      <c r="N1415">
        <v>31</v>
      </c>
      <c r="O1415">
        <v>30</v>
      </c>
      <c r="P1415">
        <v>31</v>
      </c>
      <c r="Q1415">
        <f t="shared" si="815"/>
        <v>290</v>
      </c>
      <c r="R1415" s="108"/>
      <c r="S1415" s="108"/>
      <c r="T1415" s="50">
        <f t="shared" si="806"/>
        <v>0</v>
      </c>
      <c r="U1415" s="50">
        <f t="shared" si="807"/>
        <v>0</v>
      </c>
      <c r="V1415" s="50">
        <f t="shared" si="808"/>
        <v>0</v>
      </c>
      <c r="W1415" s="50">
        <f t="shared" si="809"/>
        <v>0</v>
      </c>
      <c r="X1415" s="50">
        <f t="shared" si="810"/>
        <v>0</v>
      </c>
      <c r="Y1415" s="50"/>
      <c r="Z1415" s="50"/>
      <c r="AA1415" s="50"/>
      <c r="AB1415" s="50"/>
      <c r="AC1415" s="50"/>
      <c r="AD1415" s="50">
        <f t="shared" si="811"/>
        <v>0</v>
      </c>
      <c r="AE1415" s="50">
        <f t="shared" si="812"/>
        <v>0</v>
      </c>
      <c r="AF1415" s="50">
        <f t="shared" si="813"/>
        <v>0</v>
      </c>
      <c r="AG1415" s="50">
        <f t="shared" si="814"/>
        <v>0</v>
      </c>
      <c r="AI1415" s="50">
        <f t="shared" si="816"/>
        <v>0</v>
      </c>
      <c r="AJ1415" s="50">
        <f t="shared" si="817"/>
        <v>0</v>
      </c>
      <c r="AK1415" s="50">
        <f t="shared" si="818"/>
        <v>0</v>
      </c>
      <c r="AL1415" s="50">
        <f t="shared" si="819"/>
        <v>3.9635374154481158E-2</v>
      </c>
      <c r="AR1415" s="50">
        <f t="shared" si="820"/>
        <v>5.2134897521492932E-2</v>
      </c>
      <c r="AS1415" s="50">
        <f t="shared" si="821"/>
        <v>4.6662027528290538E-2</v>
      </c>
      <c r="AT1415" s="50">
        <f t="shared" si="822"/>
        <v>6.4078463987768911E-2</v>
      </c>
      <c r="AV1415" s="49">
        <f t="shared" si="823"/>
        <v>0</v>
      </c>
      <c r="AW1415" s="49">
        <f t="shared" si="824"/>
        <v>0</v>
      </c>
      <c r="AX1415" s="49">
        <f t="shared" si="825"/>
        <v>0</v>
      </c>
      <c r="AY1415" s="49">
        <f t="shared" si="826"/>
        <v>106.39561296532305</v>
      </c>
      <c r="AZ1415" s="49">
        <f t="shared" si="827"/>
        <v>0</v>
      </c>
      <c r="BA1415" s="49">
        <f t="shared" si="828"/>
        <v>0</v>
      </c>
      <c r="BB1415" s="49">
        <f t="shared" si="829"/>
        <v>0</v>
      </c>
      <c r="BC1415" s="49">
        <f t="shared" si="830"/>
        <v>0</v>
      </c>
      <c r="BD1415" s="49">
        <f t="shared" si="831"/>
        <v>0</v>
      </c>
      <c r="BE1415" s="49">
        <f t="shared" si="832"/>
        <v>139.94883351079477</v>
      </c>
      <c r="BF1415" s="49">
        <f t="shared" si="833"/>
        <v>125.257680215842</v>
      </c>
      <c r="BG1415" s="49">
        <f t="shared" si="834"/>
        <v>172.00966559020736</v>
      </c>
      <c r="BH1415" s="72">
        <f t="shared" si="835"/>
        <v>543.61179228216724</v>
      </c>
      <c r="BI1415" s="49">
        <f>VLOOKUP(A1415,'1_12'!A:O,15,0)</f>
        <v>1352.8799999999997</v>
      </c>
      <c r="BJ1415" s="73">
        <f t="shared" si="836"/>
        <v>-809.26820771783241</v>
      </c>
      <c r="BK1415" s="50">
        <f t="shared" si="837"/>
        <v>4.8216848379055597E-3</v>
      </c>
    </row>
    <row r="1416" spans="1:63" x14ac:dyDescent="0.3">
      <c r="A1416" s="77" t="s">
        <v>2099</v>
      </c>
      <c r="B1416" s="77" t="s">
        <v>1013</v>
      </c>
      <c r="C1416" s="77">
        <f>VLOOKUP(B1416,Площадь!A:B,2,0)</f>
        <v>4</v>
      </c>
      <c r="D1416" s="113"/>
      <c r="E1416">
        <v>31</v>
      </c>
      <c r="F1416">
        <v>28</v>
      </c>
      <c r="G1416">
        <v>31</v>
      </c>
      <c r="H1416">
        <v>30</v>
      </c>
      <c r="I1416">
        <v>31</v>
      </c>
      <c r="J1416">
        <v>30</v>
      </c>
      <c r="K1416">
        <v>31</v>
      </c>
      <c r="L1416">
        <v>31</v>
      </c>
      <c r="M1416">
        <v>30</v>
      </c>
      <c r="N1416">
        <v>31</v>
      </c>
      <c r="O1416">
        <v>30</v>
      </c>
      <c r="P1416">
        <v>5</v>
      </c>
      <c r="Q1416">
        <f t="shared" si="815"/>
        <v>339</v>
      </c>
      <c r="R1416" s="108"/>
      <c r="S1416" s="108"/>
      <c r="T1416" s="50">
        <f t="shared" si="806"/>
        <v>0</v>
      </c>
      <c r="U1416" s="50">
        <f t="shared" si="807"/>
        <v>0</v>
      </c>
      <c r="V1416" s="50">
        <f t="shared" si="808"/>
        <v>0</v>
      </c>
      <c r="W1416" s="50">
        <f t="shared" si="809"/>
        <v>0</v>
      </c>
      <c r="X1416" s="50">
        <f t="shared" si="810"/>
        <v>0</v>
      </c>
      <c r="Y1416" s="50"/>
      <c r="Z1416" s="50"/>
      <c r="AA1416" s="50"/>
      <c r="AB1416" s="50"/>
      <c r="AC1416" s="50"/>
      <c r="AD1416" s="50">
        <f t="shared" si="811"/>
        <v>0</v>
      </c>
      <c r="AE1416" s="50">
        <f t="shared" si="812"/>
        <v>0</v>
      </c>
      <c r="AF1416" s="50">
        <f t="shared" si="813"/>
        <v>0</v>
      </c>
      <c r="AG1416" s="50">
        <f t="shared" si="814"/>
        <v>0</v>
      </c>
      <c r="AI1416" s="50">
        <f t="shared" si="816"/>
        <v>0</v>
      </c>
      <c r="AJ1416" s="50">
        <f t="shared" si="817"/>
        <v>0</v>
      </c>
      <c r="AK1416" s="50">
        <f t="shared" si="818"/>
        <v>0</v>
      </c>
      <c r="AL1416" s="50">
        <f t="shared" si="819"/>
        <v>4.5297570462264181E-2</v>
      </c>
      <c r="AR1416" s="50">
        <f t="shared" si="820"/>
        <v>5.9582740024563347E-2</v>
      </c>
      <c r="AS1416" s="50">
        <f t="shared" si="821"/>
        <v>5.3328031460903473E-2</v>
      </c>
      <c r="AT1416" s="50">
        <f t="shared" si="822"/>
        <v>1.1811698430925145E-2</v>
      </c>
      <c r="AV1416" s="49">
        <f t="shared" si="823"/>
        <v>0</v>
      </c>
      <c r="AW1416" s="49">
        <f t="shared" si="824"/>
        <v>0</v>
      </c>
      <c r="AX1416" s="49">
        <f t="shared" si="825"/>
        <v>0</v>
      </c>
      <c r="AY1416" s="49">
        <f t="shared" si="826"/>
        <v>121.59498624608348</v>
      </c>
      <c r="AZ1416" s="49">
        <f t="shared" si="827"/>
        <v>0</v>
      </c>
      <c r="BA1416" s="49">
        <f t="shared" si="828"/>
        <v>0</v>
      </c>
      <c r="BB1416" s="49">
        <f t="shared" si="829"/>
        <v>0</v>
      </c>
      <c r="BC1416" s="49">
        <f t="shared" si="830"/>
        <v>0</v>
      </c>
      <c r="BD1416" s="49">
        <f t="shared" si="831"/>
        <v>0</v>
      </c>
      <c r="BE1416" s="49">
        <f t="shared" si="832"/>
        <v>159.94152401233688</v>
      </c>
      <c r="BF1416" s="49">
        <f t="shared" si="833"/>
        <v>143.15163453239086</v>
      </c>
      <c r="BG1416" s="49">
        <f t="shared" si="834"/>
        <v>31.706850800038225</v>
      </c>
      <c r="BH1416" s="72">
        <f t="shared" si="835"/>
        <v>456.39499559084948</v>
      </c>
      <c r="BI1416" s="49">
        <f>VLOOKUP(A1416,'1_12'!A:O,15,0)</f>
        <v>1402.11</v>
      </c>
      <c r="BJ1416" s="73">
        <f t="shared" si="836"/>
        <v>-945.71500440915042</v>
      </c>
      <c r="BK1416" s="50">
        <f t="shared" si="837"/>
        <v>3.5420841745553364E-3</v>
      </c>
    </row>
    <row r="1417" spans="1:63" x14ac:dyDescent="0.3">
      <c r="A1417" s="77" t="s">
        <v>2921</v>
      </c>
      <c r="B1417" s="77" t="s">
        <v>1013</v>
      </c>
      <c r="C1417" s="77">
        <f>VLOOKUP(B1417,Площадь!A:B,2,0)</f>
        <v>4</v>
      </c>
      <c r="D1417" s="113">
        <v>45266</v>
      </c>
      <c r="P1417">
        <f>31-P1416</f>
        <v>26</v>
      </c>
      <c r="Q1417">
        <f t="shared" si="815"/>
        <v>26</v>
      </c>
      <c r="R1417" s="108"/>
      <c r="S1417" s="108"/>
      <c r="T1417" s="50">
        <f t="shared" si="806"/>
        <v>0</v>
      </c>
      <c r="U1417" s="50">
        <f t="shared" si="807"/>
        <v>0</v>
      </c>
      <c r="V1417" s="50">
        <f t="shared" si="808"/>
        <v>0</v>
      </c>
      <c r="W1417" s="50">
        <f t="shared" si="809"/>
        <v>0</v>
      </c>
      <c r="X1417" s="50">
        <f t="shared" si="810"/>
        <v>0</v>
      </c>
      <c r="Y1417" s="50"/>
      <c r="Z1417" s="50"/>
      <c r="AA1417" s="50"/>
      <c r="AB1417" s="50"/>
      <c r="AC1417" s="50"/>
      <c r="AD1417" s="50">
        <f t="shared" si="811"/>
        <v>0</v>
      </c>
      <c r="AE1417" s="50">
        <f t="shared" si="812"/>
        <v>0</v>
      </c>
      <c r="AF1417" s="50">
        <f t="shared" si="813"/>
        <v>0</v>
      </c>
      <c r="AG1417" s="50">
        <f t="shared" si="814"/>
        <v>0</v>
      </c>
      <c r="AI1417" s="50">
        <f t="shared" si="816"/>
        <v>0</v>
      </c>
      <c r="AJ1417" s="50">
        <f t="shared" si="817"/>
        <v>0</v>
      </c>
      <c r="AK1417" s="50">
        <f t="shared" si="818"/>
        <v>0</v>
      </c>
      <c r="AL1417" s="50">
        <f t="shared" si="819"/>
        <v>0</v>
      </c>
      <c r="AR1417" s="50">
        <f t="shared" si="820"/>
        <v>0</v>
      </c>
      <c r="AS1417" s="50">
        <f t="shared" si="821"/>
        <v>0</v>
      </c>
      <c r="AT1417" s="50">
        <f t="shared" si="822"/>
        <v>6.1420831840810756E-2</v>
      </c>
      <c r="AV1417" s="49">
        <f t="shared" si="823"/>
        <v>0</v>
      </c>
      <c r="AW1417" s="49">
        <f t="shared" si="824"/>
        <v>0</v>
      </c>
      <c r="AX1417" s="49">
        <f t="shared" si="825"/>
        <v>0</v>
      </c>
      <c r="AY1417" s="49">
        <f t="shared" si="826"/>
        <v>0</v>
      </c>
      <c r="AZ1417" s="49">
        <f t="shared" si="827"/>
        <v>0</v>
      </c>
      <c r="BA1417" s="49">
        <f t="shared" si="828"/>
        <v>0</v>
      </c>
      <c r="BB1417" s="49">
        <f t="shared" si="829"/>
        <v>0</v>
      </c>
      <c r="BC1417" s="49">
        <f t="shared" si="830"/>
        <v>0</v>
      </c>
      <c r="BD1417" s="49">
        <f t="shared" si="831"/>
        <v>0</v>
      </c>
      <c r="BE1417" s="49">
        <f t="shared" si="832"/>
        <v>0</v>
      </c>
      <c r="BF1417" s="49">
        <f t="shared" si="833"/>
        <v>0</v>
      </c>
      <c r="BG1417" s="49">
        <f t="shared" si="834"/>
        <v>164.87562416019878</v>
      </c>
      <c r="BH1417" s="72">
        <f t="shared" si="835"/>
        <v>164.87562416019878</v>
      </c>
      <c r="BI1417" s="49">
        <f>VLOOKUP(A1417,'1_12'!A:O,15,0)</f>
        <v>144.09</v>
      </c>
      <c r="BJ1417" s="73">
        <f t="shared" si="836"/>
        <v>20.785624160198779</v>
      </c>
      <c r="BK1417" s="50">
        <f t="shared" si="837"/>
        <v>1.279600663350224E-3</v>
      </c>
    </row>
    <row r="1418" spans="1:63" x14ac:dyDescent="0.3">
      <c r="A1418" s="77" t="s">
        <v>2079</v>
      </c>
      <c r="B1418" s="77" t="s">
        <v>1056</v>
      </c>
      <c r="C1418" s="77">
        <f>VLOOKUP(B1418,Площадь!A:B,2,0)</f>
        <v>4.5</v>
      </c>
      <c r="D1418" s="113"/>
      <c r="E1418">
        <v>31</v>
      </c>
      <c r="F1418">
        <v>28</v>
      </c>
      <c r="G1418">
        <v>31</v>
      </c>
      <c r="H1418">
        <v>30</v>
      </c>
      <c r="I1418">
        <v>31</v>
      </c>
      <c r="J1418">
        <v>30</v>
      </c>
      <c r="K1418">
        <v>31</v>
      </c>
      <c r="L1418">
        <v>31</v>
      </c>
      <c r="M1418">
        <v>30</v>
      </c>
      <c r="N1418">
        <v>31</v>
      </c>
      <c r="O1418">
        <v>30</v>
      </c>
      <c r="P1418">
        <v>31</v>
      </c>
      <c r="Q1418">
        <f>SUM(E1418:P1418)</f>
        <v>365</v>
      </c>
      <c r="R1418" s="108"/>
      <c r="S1418" s="108"/>
      <c r="T1418" s="50">
        <f t="shared" si="806"/>
        <v>0</v>
      </c>
      <c r="U1418" s="50">
        <f t="shared" si="807"/>
        <v>0</v>
      </c>
      <c r="V1418" s="50">
        <f t="shared" si="808"/>
        <v>0</v>
      </c>
      <c r="W1418" s="50">
        <f t="shared" si="809"/>
        <v>0</v>
      </c>
      <c r="X1418" s="50">
        <f t="shared" si="810"/>
        <v>0</v>
      </c>
      <c r="Y1418" s="50"/>
      <c r="Z1418" s="50"/>
      <c r="AA1418" s="50"/>
      <c r="AB1418" s="50"/>
      <c r="AC1418" s="50"/>
      <c r="AD1418" s="50">
        <f t="shared" si="811"/>
        <v>0</v>
      </c>
      <c r="AE1418" s="50">
        <f t="shared" si="812"/>
        <v>0</v>
      </c>
      <c r="AF1418" s="50">
        <f t="shared" si="813"/>
        <v>0</v>
      </c>
      <c r="AG1418" s="50">
        <f t="shared" si="814"/>
        <v>0</v>
      </c>
      <c r="AI1418" s="50">
        <f t="shared" si="816"/>
        <v>0</v>
      </c>
      <c r="AJ1418" s="50">
        <f t="shared" si="817"/>
        <v>0</v>
      </c>
      <c r="AK1418" s="50">
        <f t="shared" si="818"/>
        <v>0</v>
      </c>
      <c r="AL1418" s="50">
        <f t="shared" si="819"/>
        <v>5.0959766770047203E-2</v>
      </c>
      <c r="AR1418" s="50">
        <f t="shared" si="820"/>
        <v>6.7030582527633761E-2</v>
      </c>
      <c r="AS1418" s="50">
        <f t="shared" si="821"/>
        <v>5.9994035393516408E-2</v>
      </c>
      <c r="AT1418" s="50">
        <f t="shared" si="822"/>
        <v>8.2386596555702893E-2</v>
      </c>
      <c r="AV1418" s="49">
        <f t="shared" si="823"/>
        <v>0</v>
      </c>
      <c r="AW1418" s="49">
        <f t="shared" si="824"/>
        <v>0</v>
      </c>
      <c r="AX1418" s="49">
        <f t="shared" si="825"/>
        <v>0</v>
      </c>
      <c r="AY1418" s="49">
        <f t="shared" si="826"/>
        <v>136.79435952684392</v>
      </c>
      <c r="AZ1418" s="49">
        <f t="shared" si="827"/>
        <v>0</v>
      </c>
      <c r="BA1418" s="49">
        <f t="shared" si="828"/>
        <v>0</v>
      </c>
      <c r="BB1418" s="49">
        <f t="shared" si="829"/>
        <v>0</v>
      </c>
      <c r="BC1418" s="49">
        <f t="shared" si="830"/>
        <v>0</v>
      </c>
      <c r="BD1418" s="49">
        <f t="shared" si="831"/>
        <v>0</v>
      </c>
      <c r="BE1418" s="49">
        <f t="shared" si="832"/>
        <v>179.93421451387897</v>
      </c>
      <c r="BF1418" s="49">
        <f t="shared" si="833"/>
        <v>161.0455888489397</v>
      </c>
      <c r="BG1418" s="49">
        <f t="shared" si="834"/>
        <v>221.15528433026662</v>
      </c>
      <c r="BH1418" s="72">
        <f t="shared" si="835"/>
        <v>698.92944721992922</v>
      </c>
      <c r="BI1418" s="49">
        <f>VLOOKUP(A1418,'1_12'!A:O,15,0)</f>
        <v>1739.43</v>
      </c>
      <c r="BJ1418" s="73">
        <f t="shared" si="836"/>
        <v>-1040.5005527800708</v>
      </c>
      <c r="BK1418" s="50">
        <f t="shared" si="837"/>
        <v>4.8216848379055606E-3</v>
      </c>
    </row>
    <row r="1419" spans="1:63" x14ac:dyDescent="0.3">
      <c r="A1419" s="77" t="s">
        <v>2355</v>
      </c>
      <c r="B1419" s="77" t="s">
        <v>1210</v>
      </c>
      <c r="C1419" s="77">
        <f>VLOOKUP(B1419,Площадь!A:B,2,0)</f>
        <v>3.8</v>
      </c>
      <c r="D1419" s="113"/>
      <c r="E1419">
        <v>31</v>
      </c>
      <c r="F1419">
        <v>28</v>
      </c>
      <c r="G1419">
        <v>31</v>
      </c>
      <c r="H1419">
        <v>30</v>
      </c>
      <c r="I1419">
        <v>31</v>
      </c>
      <c r="J1419">
        <v>30</v>
      </c>
      <c r="K1419">
        <v>31</v>
      </c>
      <c r="L1419">
        <v>31</v>
      </c>
      <c r="M1419">
        <v>30</v>
      </c>
      <c r="N1419">
        <v>18</v>
      </c>
      <c r="Q1419">
        <f t="shared" ref="Q1419:Q1426" si="838">SUM(E1419:P1419)</f>
        <v>291</v>
      </c>
      <c r="R1419" s="108"/>
      <c r="S1419" s="108"/>
      <c r="T1419" s="50">
        <f t="shared" si="806"/>
        <v>0</v>
      </c>
      <c r="U1419" s="50">
        <f t="shared" si="807"/>
        <v>0</v>
      </c>
      <c r="V1419" s="50">
        <f t="shared" si="808"/>
        <v>0</v>
      </c>
      <c r="W1419" s="50">
        <f t="shared" si="809"/>
        <v>0</v>
      </c>
      <c r="X1419" s="50">
        <f t="shared" si="810"/>
        <v>0</v>
      </c>
      <c r="Y1419" s="50"/>
      <c r="Z1419" s="50"/>
      <c r="AA1419" s="50"/>
      <c r="AB1419" s="50"/>
      <c r="AC1419" s="50"/>
      <c r="AD1419" s="50">
        <f t="shared" si="811"/>
        <v>0</v>
      </c>
      <c r="AE1419" s="50">
        <f t="shared" si="812"/>
        <v>0</v>
      </c>
      <c r="AF1419" s="50">
        <f t="shared" si="813"/>
        <v>0</v>
      </c>
      <c r="AG1419" s="50">
        <f t="shared" si="814"/>
        <v>0</v>
      </c>
      <c r="AI1419" s="50">
        <f t="shared" si="816"/>
        <v>0</v>
      </c>
      <c r="AJ1419" s="50">
        <f t="shared" si="817"/>
        <v>0</v>
      </c>
      <c r="AK1419" s="50">
        <f t="shared" si="818"/>
        <v>0</v>
      </c>
      <c r="AL1419" s="50">
        <f t="shared" si="819"/>
        <v>4.303269193915097E-2</v>
      </c>
      <c r="AR1419" s="50">
        <f t="shared" si="820"/>
        <v>3.2866608207097844E-2</v>
      </c>
      <c r="AS1419" s="50">
        <f t="shared" si="821"/>
        <v>0</v>
      </c>
      <c r="AT1419" s="50">
        <f t="shared" si="822"/>
        <v>0</v>
      </c>
      <c r="AV1419" s="49">
        <f t="shared" si="823"/>
        <v>0</v>
      </c>
      <c r="AW1419" s="49">
        <f t="shared" si="824"/>
        <v>0</v>
      </c>
      <c r="AX1419" s="49">
        <f t="shared" si="825"/>
        <v>0</v>
      </c>
      <c r="AY1419" s="49">
        <f t="shared" si="826"/>
        <v>115.51523693377931</v>
      </c>
      <c r="AZ1419" s="49">
        <f t="shared" si="827"/>
        <v>0</v>
      </c>
      <c r="BA1419" s="49">
        <f t="shared" si="828"/>
        <v>0</v>
      </c>
      <c r="BB1419" s="49">
        <f t="shared" si="829"/>
        <v>0</v>
      </c>
      <c r="BC1419" s="49">
        <f t="shared" si="830"/>
        <v>0</v>
      </c>
      <c r="BD1419" s="49">
        <f t="shared" si="831"/>
        <v>0</v>
      </c>
      <c r="BE1419" s="49">
        <f t="shared" si="832"/>
        <v>88.225808406805172</v>
      </c>
      <c r="BF1419" s="49">
        <f t="shared" si="833"/>
        <v>0</v>
      </c>
      <c r="BG1419" s="49">
        <f t="shared" si="834"/>
        <v>0</v>
      </c>
      <c r="BH1419" s="72">
        <f t="shared" si="835"/>
        <v>203.74104534058449</v>
      </c>
      <c r="BI1419" s="49">
        <f>VLOOKUP(A1419,'1_12'!A:O,15,0)</f>
        <v>1305.68</v>
      </c>
      <c r="BJ1419" s="73">
        <f t="shared" si="836"/>
        <v>-1101.9389546594157</v>
      </c>
      <c r="BK1419" s="50">
        <f t="shared" si="837"/>
        <v>1.6644583365405443E-3</v>
      </c>
    </row>
    <row r="1420" spans="1:63" x14ac:dyDescent="0.3">
      <c r="A1420" s="77" t="s">
        <v>2925</v>
      </c>
      <c r="B1420" s="77" t="s">
        <v>1210</v>
      </c>
      <c r="C1420" s="77">
        <f>VLOOKUP(B1420,Площадь!A:B,2,0)</f>
        <v>3.8</v>
      </c>
      <c r="D1420" s="113">
        <v>45218</v>
      </c>
      <c r="N1420">
        <f>31-N1419</f>
        <v>13</v>
      </c>
      <c r="O1420">
        <v>30</v>
      </c>
      <c r="P1420">
        <v>31</v>
      </c>
      <c r="Q1420">
        <f t="shared" si="838"/>
        <v>74</v>
      </c>
      <c r="R1420" s="108"/>
      <c r="S1420" s="108"/>
      <c r="T1420" s="50">
        <f t="shared" si="806"/>
        <v>0</v>
      </c>
      <c r="U1420" s="50">
        <f t="shared" si="807"/>
        <v>0</v>
      </c>
      <c r="V1420" s="50">
        <f t="shared" si="808"/>
        <v>0</v>
      </c>
      <c r="W1420" s="50">
        <f t="shared" si="809"/>
        <v>0</v>
      </c>
      <c r="X1420" s="50">
        <f t="shared" si="810"/>
        <v>0</v>
      </c>
      <c r="Y1420" s="50"/>
      <c r="Z1420" s="50"/>
      <c r="AA1420" s="50"/>
      <c r="AB1420" s="50"/>
      <c r="AC1420" s="50"/>
      <c r="AD1420" s="50">
        <f t="shared" si="811"/>
        <v>0</v>
      </c>
      <c r="AE1420" s="50">
        <f t="shared" si="812"/>
        <v>0</v>
      </c>
      <c r="AF1420" s="50">
        <f t="shared" si="813"/>
        <v>0</v>
      </c>
      <c r="AG1420" s="50">
        <f t="shared" si="814"/>
        <v>0</v>
      </c>
      <c r="AI1420" s="50">
        <f t="shared" si="816"/>
        <v>0</v>
      </c>
      <c r="AJ1420" s="50">
        <f t="shared" si="817"/>
        <v>0</v>
      </c>
      <c r="AK1420" s="50">
        <f t="shared" si="818"/>
        <v>0</v>
      </c>
      <c r="AL1420" s="50">
        <f t="shared" si="819"/>
        <v>0</v>
      </c>
      <c r="AR1420" s="50">
        <f t="shared" si="820"/>
        <v>2.3736994816237332E-2</v>
      </c>
      <c r="AS1420" s="50">
        <f t="shared" si="821"/>
        <v>5.06616298878583E-2</v>
      </c>
      <c r="AT1420" s="50">
        <f t="shared" si="822"/>
        <v>6.9570903758149102E-2</v>
      </c>
      <c r="AV1420" s="49">
        <f t="shared" si="823"/>
        <v>0</v>
      </c>
      <c r="AW1420" s="49">
        <f t="shared" si="824"/>
        <v>0</v>
      </c>
      <c r="AX1420" s="49">
        <f t="shared" si="825"/>
        <v>0</v>
      </c>
      <c r="AY1420" s="49">
        <f t="shared" si="826"/>
        <v>0</v>
      </c>
      <c r="AZ1420" s="49">
        <f t="shared" si="827"/>
        <v>0</v>
      </c>
      <c r="BA1420" s="49">
        <f t="shared" si="828"/>
        <v>0</v>
      </c>
      <c r="BB1420" s="49">
        <f t="shared" si="829"/>
        <v>0</v>
      </c>
      <c r="BC1420" s="49">
        <f t="shared" si="830"/>
        <v>0</v>
      </c>
      <c r="BD1420" s="49">
        <f t="shared" si="831"/>
        <v>0</v>
      </c>
      <c r="BE1420" s="49">
        <f t="shared" si="832"/>
        <v>63.718639404914846</v>
      </c>
      <c r="BF1420" s="49">
        <f t="shared" si="833"/>
        <v>135.9940528057713</v>
      </c>
      <c r="BG1420" s="49">
        <f t="shared" si="834"/>
        <v>186.75335121222514</v>
      </c>
      <c r="BH1420" s="72">
        <f t="shared" si="835"/>
        <v>386.4660434229113</v>
      </c>
      <c r="BI1420" s="49">
        <f>VLOOKUP(A1420,'1_12'!A:O,15,0)</f>
        <v>157.94</v>
      </c>
      <c r="BJ1420" s="73">
        <f t="shared" si="836"/>
        <v>228.5260434229113</v>
      </c>
      <c r="BK1420" s="50">
        <f t="shared" si="837"/>
        <v>3.1572265013650167E-3</v>
      </c>
    </row>
    <row r="1421" spans="1:63" x14ac:dyDescent="0.3">
      <c r="A1421" s="77" t="s">
        <v>2056</v>
      </c>
      <c r="B1421" s="77" t="s">
        <v>1211</v>
      </c>
      <c r="C1421" s="77">
        <f>VLOOKUP(B1421,Площадь!A:B,2,0)</f>
        <v>4.8</v>
      </c>
      <c r="D1421" s="113"/>
      <c r="E1421">
        <v>31</v>
      </c>
      <c r="F1421">
        <v>28</v>
      </c>
      <c r="G1421">
        <v>31</v>
      </c>
      <c r="H1421">
        <v>28</v>
      </c>
      <c r="Q1421">
        <f t="shared" si="838"/>
        <v>118</v>
      </c>
      <c r="R1421" s="108"/>
      <c r="S1421" s="108"/>
      <c r="T1421" s="50">
        <f t="shared" si="806"/>
        <v>0</v>
      </c>
      <c r="U1421" s="50">
        <f t="shared" si="807"/>
        <v>0</v>
      </c>
      <c r="V1421" s="50">
        <f t="shared" si="808"/>
        <v>0</v>
      </c>
      <c r="W1421" s="50">
        <f t="shared" si="809"/>
        <v>0</v>
      </c>
      <c r="X1421" s="50">
        <f t="shared" si="810"/>
        <v>0</v>
      </c>
      <c r="Y1421" s="50"/>
      <c r="Z1421" s="50"/>
      <c r="AA1421" s="50"/>
      <c r="AB1421" s="50"/>
      <c r="AC1421" s="50"/>
      <c r="AD1421" s="50">
        <f t="shared" si="811"/>
        <v>0</v>
      </c>
      <c r="AE1421" s="50">
        <f t="shared" si="812"/>
        <v>0</v>
      </c>
      <c r="AF1421" s="50">
        <f t="shared" si="813"/>
        <v>0</v>
      </c>
      <c r="AG1421" s="50">
        <f t="shared" si="814"/>
        <v>0</v>
      </c>
      <c r="AI1421" s="50">
        <f t="shared" si="816"/>
        <v>0</v>
      </c>
      <c r="AJ1421" s="50">
        <f t="shared" si="817"/>
        <v>0</v>
      </c>
      <c r="AK1421" s="50">
        <f t="shared" si="818"/>
        <v>0</v>
      </c>
      <c r="AL1421" s="50">
        <f t="shared" si="819"/>
        <v>5.073327891773588E-2</v>
      </c>
      <c r="AR1421" s="50">
        <f t="shared" si="820"/>
        <v>0</v>
      </c>
      <c r="AS1421" s="50">
        <f t="shared" si="821"/>
        <v>0</v>
      </c>
      <c r="AT1421" s="50">
        <f t="shared" si="822"/>
        <v>0</v>
      </c>
      <c r="AV1421" s="49">
        <f t="shared" si="823"/>
        <v>0</v>
      </c>
      <c r="AW1421" s="49">
        <f t="shared" si="824"/>
        <v>0</v>
      </c>
      <c r="AX1421" s="49">
        <f t="shared" si="825"/>
        <v>0</v>
      </c>
      <c r="AY1421" s="49">
        <f t="shared" si="826"/>
        <v>136.1863845956135</v>
      </c>
      <c r="AZ1421" s="49">
        <f t="shared" si="827"/>
        <v>0</v>
      </c>
      <c r="BA1421" s="49">
        <f t="shared" si="828"/>
        <v>0</v>
      </c>
      <c r="BB1421" s="49">
        <f t="shared" si="829"/>
        <v>0</v>
      </c>
      <c r="BC1421" s="49">
        <f t="shared" si="830"/>
        <v>0</v>
      </c>
      <c r="BD1421" s="49">
        <f t="shared" si="831"/>
        <v>0</v>
      </c>
      <c r="BE1421" s="49">
        <f t="shared" si="832"/>
        <v>0</v>
      </c>
      <c r="BF1421" s="49">
        <f t="shared" si="833"/>
        <v>0</v>
      </c>
      <c r="BG1421" s="49">
        <f t="shared" si="834"/>
        <v>0</v>
      </c>
      <c r="BH1421" s="72">
        <f t="shared" si="835"/>
        <v>136.1863845956135</v>
      </c>
      <c r="BI1421" s="49">
        <f>VLOOKUP(A1421,'1_12'!A:O,15,0)</f>
        <v>192.42</v>
      </c>
      <c r="BJ1421" s="73">
        <f t="shared" si="836"/>
        <v>-56.233615404386484</v>
      </c>
      <c r="BK1421" s="50">
        <f t="shared" si="837"/>
        <v>8.8078609232180357E-4</v>
      </c>
    </row>
    <row r="1422" spans="1:63" x14ac:dyDescent="0.3">
      <c r="A1422" s="77" t="s">
        <v>2699</v>
      </c>
      <c r="B1422" s="77" t="s">
        <v>1211</v>
      </c>
      <c r="C1422" s="77">
        <f>VLOOKUP(B1422,Площадь!A:B,2,0)</f>
        <v>4.8</v>
      </c>
      <c r="D1422" s="113">
        <v>45045</v>
      </c>
      <c r="H1422">
        <f>30-H1421</f>
        <v>2</v>
      </c>
      <c r="I1422">
        <v>31</v>
      </c>
      <c r="J1422">
        <v>30</v>
      </c>
      <c r="K1422">
        <v>31</v>
      </c>
      <c r="L1422">
        <v>31</v>
      </c>
      <c r="M1422">
        <v>30</v>
      </c>
      <c r="N1422">
        <v>31</v>
      </c>
      <c r="O1422">
        <v>30</v>
      </c>
      <c r="P1422">
        <v>31</v>
      </c>
      <c r="Q1422">
        <f t="shared" si="838"/>
        <v>247</v>
      </c>
      <c r="R1422" s="108"/>
      <c r="S1422" s="108"/>
      <c r="T1422" s="50">
        <f t="shared" si="806"/>
        <v>0</v>
      </c>
      <c r="U1422" s="50">
        <f t="shared" si="807"/>
        <v>0</v>
      </c>
      <c r="V1422" s="50">
        <f t="shared" si="808"/>
        <v>0</v>
      </c>
      <c r="W1422" s="50">
        <f t="shared" si="809"/>
        <v>0</v>
      </c>
      <c r="X1422" s="50">
        <f t="shared" si="810"/>
        <v>0</v>
      </c>
      <c r="Y1422" s="50"/>
      <c r="Z1422" s="50"/>
      <c r="AA1422" s="50"/>
      <c r="AB1422" s="50"/>
      <c r="AC1422" s="50"/>
      <c r="AD1422" s="50">
        <f t="shared" si="811"/>
        <v>0</v>
      </c>
      <c r="AE1422" s="50">
        <f t="shared" si="812"/>
        <v>0</v>
      </c>
      <c r="AF1422" s="50">
        <f t="shared" si="813"/>
        <v>0</v>
      </c>
      <c r="AG1422" s="50">
        <f t="shared" si="814"/>
        <v>0</v>
      </c>
      <c r="AI1422" s="50">
        <f t="shared" si="816"/>
        <v>0</v>
      </c>
      <c r="AJ1422" s="50">
        <f t="shared" si="817"/>
        <v>0</v>
      </c>
      <c r="AK1422" s="50">
        <f t="shared" si="818"/>
        <v>0</v>
      </c>
      <c r="AL1422" s="50">
        <f t="shared" si="819"/>
        <v>3.6238056369811344E-3</v>
      </c>
      <c r="AR1422" s="50">
        <f t="shared" si="820"/>
        <v>7.1499288029476013E-2</v>
      </c>
      <c r="AS1422" s="50">
        <f t="shared" si="821"/>
        <v>6.399363775308417E-2</v>
      </c>
      <c r="AT1422" s="50">
        <f t="shared" si="822"/>
        <v>8.7879036326083085E-2</v>
      </c>
      <c r="AV1422" s="49">
        <f t="shared" si="823"/>
        <v>0</v>
      </c>
      <c r="AW1422" s="49">
        <f t="shared" si="824"/>
        <v>0</v>
      </c>
      <c r="AX1422" s="49">
        <f t="shared" si="825"/>
        <v>0</v>
      </c>
      <c r="AY1422" s="49">
        <f t="shared" si="826"/>
        <v>9.7275988996866776</v>
      </c>
      <c r="AZ1422" s="49">
        <f t="shared" si="827"/>
        <v>0</v>
      </c>
      <c r="BA1422" s="49">
        <f t="shared" si="828"/>
        <v>0</v>
      </c>
      <c r="BB1422" s="49">
        <f t="shared" si="829"/>
        <v>0</v>
      </c>
      <c r="BC1422" s="49">
        <f t="shared" si="830"/>
        <v>0</v>
      </c>
      <c r="BD1422" s="49">
        <f t="shared" si="831"/>
        <v>0</v>
      </c>
      <c r="BE1422" s="49">
        <f t="shared" si="832"/>
        <v>191.92982881480424</v>
      </c>
      <c r="BF1422" s="49">
        <f t="shared" si="833"/>
        <v>171.78196143886902</v>
      </c>
      <c r="BG1422" s="49">
        <f t="shared" si="834"/>
        <v>235.8989699522844</v>
      </c>
      <c r="BH1422" s="72">
        <f t="shared" si="835"/>
        <v>609.33835910564426</v>
      </c>
      <c r="BI1422" s="49">
        <f>VLOOKUP(A1422,'1_12'!A:O,15,0)</f>
        <v>1663.0200000000002</v>
      </c>
      <c r="BJ1422" s="73">
        <f t="shared" si="836"/>
        <v>-1053.681640894356</v>
      </c>
      <c r="BK1422" s="50">
        <f t="shared" si="837"/>
        <v>3.940898745583757E-3</v>
      </c>
    </row>
    <row r="1423" spans="1:63" x14ac:dyDescent="0.3">
      <c r="A1423" s="77" t="s">
        <v>2147</v>
      </c>
      <c r="B1423" s="77" t="s">
        <v>1104</v>
      </c>
      <c r="C1423" s="77">
        <f>VLOOKUP(B1423,Площадь!A:B,2,0)</f>
        <v>4.0999999999999996</v>
      </c>
      <c r="D1423" s="113"/>
      <c r="E1423">
        <v>31</v>
      </c>
      <c r="F1423">
        <v>28</v>
      </c>
      <c r="G1423">
        <v>10</v>
      </c>
      <c r="Q1423">
        <f t="shared" si="838"/>
        <v>69</v>
      </c>
      <c r="R1423" s="108"/>
      <c r="S1423" s="108"/>
      <c r="T1423" s="50">
        <f t="shared" si="806"/>
        <v>0</v>
      </c>
      <c r="U1423" s="50">
        <f t="shared" si="807"/>
        <v>0</v>
      </c>
      <c r="V1423" s="50">
        <f t="shared" si="808"/>
        <v>0</v>
      </c>
      <c r="W1423" s="50">
        <f t="shared" si="809"/>
        <v>0</v>
      </c>
      <c r="X1423" s="50">
        <f t="shared" si="810"/>
        <v>0</v>
      </c>
      <c r="Y1423" s="50"/>
      <c r="Z1423" s="50"/>
      <c r="AA1423" s="50"/>
      <c r="AB1423" s="50"/>
      <c r="AC1423" s="50"/>
      <c r="AD1423" s="50">
        <f t="shared" si="811"/>
        <v>0</v>
      </c>
      <c r="AE1423" s="50">
        <f t="shared" si="812"/>
        <v>0</v>
      </c>
      <c r="AF1423" s="50">
        <f t="shared" si="813"/>
        <v>0</v>
      </c>
      <c r="AG1423" s="50">
        <f t="shared" si="814"/>
        <v>0</v>
      </c>
      <c r="AI1423" s="50">
        <f t="shared" si="816"/>
        <v>0</v>
      </c>
      <c r="AJ1423" s="50">
        <f t="shared" si="817"/>
        <v>0</v>
      </c>
      <c r="AK1423" s="50">
        <f t="shared" si="818"/>
        <v>0</v>
      </c>
      <c r="AL1423" s="50">
        <f t="shared" si="819"/>
        <v>0</v>
      </c>
      <c r="AR1423" s="50">
        <f t="shared" si="820"/>
        <v>0</v>
      </c>
      <c r="AS1423" s="50">
        <f t="shared" si="821"/>
        <v>0</v>
      </c>
      <c r="AT1423" s="50">
        <f t="shared" si="822"/>
        <v>0</v>
      </c>
      <c r="AV1423" s="49">
        <f t="shared" si="823"/>
        <v>0</v>
      </c>
      <c r="AW1423" s="49">
        <f t="shared" si="824"/>
        <v>0</v>
      </c>
      <c r="AX1423" s="49">
        <f t="shared" si="825"/>
        <v>0</v>
      </c>
      <c r="AY1423" s="49">
        <f t="shared" si="826"/>
        <v>0</v>
      </c>
      <c r="AZ1423" s="49">
        <f t="shared" si="827"/>
        <v>0</v>
      </c>
      <c r="BA1423" s="49">
        <f t="shared" si="828"/>
        <v>0</v>
      </c>
      <c r="BB1423" s="49">
        <f t="shared" si="829"/>
        <v>0</v>
      </c>
      <c r="BC1423" s="49">
        <f t="shared" si="830"/>
        <v>0</v>
      </c>
      <c r="BD1423" s="49">
        <f t="shared" si="831"/>
        <v>0</v>
      </c>
      <c r="BE1423" s="49">
        <f t="shared" si="832"/>
        <v>0</v>
      </c>
      <c r="BF1423" s="49">
        <f t="shared" si="833"/>
        <v>0</v>
      </c>
      <c r="BG1423" s="49">
        <f t="shared" si="834"/>
        <v>0</v>
      </c>
      <c r="BH1423" s="72">
        <f t="shared" si="835"/>
        <v>0</v>
      </c>
      <c r="BI1423" s="49">
        <f>VLOOKUP(A1423,'1_12'!A:O,15,0)</f>
        <v>0</v>
      </c>
      <c r="BJ1423" s="73">
        <f t="shared" si="836"/>
        <v>0</v>
      </c>
      <c r="BK1423" s="50">
        <f t="shared" si="837"/>
        <v>0</v>
      </c>
    </row>
    <row r="1424" spans="1:63" x14ac:dyDescent="0.3">
      <c r="A1424" s="77" t="s">
        <v>2565</v>
      </c>
      <c r="B1424" s="77" t="s">
        <v>1104</v>
      </c>
      <c r="C1424" s="77">
        <f>VLOOKUP(B1424,Площадь!A:B,2,0)</f>
        <v>4.0999999999999996</v>
      </c>
      <c r="D1424" s="113">
        <v>44996</v>
      </c>
      <c r="G1424">
        <f>31-G1423</f>
        <v>21</v>
      </c>
      <c r="H1424">
        <v>30</v>
      </c>
      <c r="I1424">
        <v>31</v>
      </c>
      <c r="J1424">
        <v>30</v>
      </c>
      <c r="K1424">
        <v>31</v>
      </c>
      <c r="L1424">
        <v>31</v>
      </c>
      <c r="M1424">
        <v>30</v>
      </c>
      <c r="N1424">
        <v>31</v>
      </c>
      <c r="O1424">
        <v>30</v>
      </c>
      <c r="P1424">
        <v>31</v>
      </c>
      <c r="Q1424">
        <f t="shared" si="838"/>
        <v>296</v>
      </c>
      <c r="R1424" s="108"/>
      <c r="S1424" s="108"/>
      <c r="T1424" s="50">
        <f t="shared" si="806"/>
        <v>0</v>
      </c>
      <c r="U1424" s="50">
        <f t="shared" si="807"/>
        <v>0</v>
      </c>
      <c r="V1424" s="50">
        <f t="shared" si="808"/>
        <v>0</v>
      </c>
      <c r="W1424" s="50">
        <f t="shared" si="809"/>
        <v>0</v>
      </c>
      <c r="X1424" s="50">
        <f t="shared" si="810"/>
        <v>0</v>
      </c>
      <c r="Y1424" s="50"/>
      <c r="Z1424" s="50"/>
      <c r="AA1424" s="50"/>
      <c r="AB1424" s="50"/>
      <c r="AC1424" s="50"/>
      <c r="AD1424" s="50">
        <f t="shared" si="811"/>
        <v>0</v>
      </c>
      <c r="AE1424" s="50">
        <f t="shared" si="812"/>
        <v>0</v>
      </c>
      <c r="AF1424" s="50">
        <f t="shared" si="813"/>
        <v>0</v>
      </c>
      <c r="AG1424" s="50">
        <f t="shared" si="814"/>
        <v>0</v>
      </c>
      <c r="AI1424" s="50">
        <f t="shared" si="816"/>
        <v>0</v>
      </c>
      <c r="AJ1424" s="50">
        <f t="shared" si="817"/>
        <v>0</v>
      </c>
      <c r="AK1424" s="50">
        <f t="shared" si="818"/>
        <v>0</v>
      </c>
      <c r="AL1424" s="50">
        <f t="shared" si="819"/>
        <v>4.6430009723820782E-2</v>
      </c>
      <c r="AR1424" s="50">
        <f t="shared" si="820"/>
        <v>6.1072308525177428E-2</v>
      </c>
      <c r="AS1424" s="50">
        <f t="shared" si="821"/>
        <v>5.4661232247426056E-2</v>
      </c>
      <c r="AT1424" s="50">
        <f t="shared" si="822"/>
        <v>7.5063343528529294E-2</v>
      </c>
      <c r="AV1424" s="49">
        <f t="shared" si="823"/>
        <v>0</v>
      </c>
      <c r="AW1424" s="49">
        <f t="shared" si="824"/>
        <v>0</v>
      </c>
      <c r="AX1424" s="49">
        <f t="shared" si="825"/>
        <v>0</v>
      </c>
      <c r="AY1424" s="49">
        <f t="shared" si="826"/>
        <v>124.63486090223556</v>
      </c>
      <c r="AZ1424" s="49">
        <f t="shared" si="827"/>
        <v>0</v>
      </c>
      <c r="BA1424" s="49">
        <f t="shared" si="828"/>
        <v>0</v>
      </c>
      <c r="BB1424" s="49">
        <f t="shared" si="829"/>
        <v>0</v>
      </c>
      <c r="BC1424" s="49">
        <f t="shared" si="830"/>
        <v>0</v>
      </c>
      <c r="BD1424" s="49">
        <f t="shared" si="831"/>
        <v>0</v>
      </c>
      <c r="BE1424" s="49">
        <f t="shared" si="832"/>
        <v>163.94006211264528</v>
      </c>
      <c r="BF1424" s="49">
        <f t="shared" si="833"/>
        <v>146.73042539570062</v>
      </c>
      <c r="BG1424" s="49">
        <f t="shared" si="834"/>
        <v>201.49703683424292</v>
      </c>
      <c r="BH1424" s="72">
        <f t="shared" si="835"/>
        <v>636.80238524482434</v>
      </c>
      <c r="BI1424" s="49">
        <f>VLOOKUP(A1424,'1_12'!A:O,15,0)</f>
        <v>1584.8099999999997</v>
      </c>
      <c r="BJ1424" s="73">
        <f t="shared" si="836"/>
        <v>-948.00761475517538</v>
      </c>
      <c r="BK1424" s="50">
        <f t="shared" si="837"/>
        <v>4.8216848379055606E-3</v>
      </c>
    </row>
    <row r="1425" spans="1:63" x14ac:dyDescent="0.3">
      <c r="A1425" s="77" t="s">
        <v>2309</v>
      </c>
      <c r="B1425" s="77" t="s">
        <v>948</v>
      </c>
      <c r="C1425" s="77">
        <f>VLOOKUP(B1425,Площадь!A:B,2,0)</f>
        <v>4.0999999999999996</v>
      </c>
      <c r="D1425" s="113"/>
      <c r="E1425">
        <v>31</v>
      </c>
      <c r="F1425">
        <v>28</v>
      </c>
      <c r="G1425">
        <v>24</v>
      </c>
      <c r="Q1425">
        <f t="shared" si="838"/>
        <v>83</v>
      </c>
      <c r="R1425" s="108"/>
      <c r="S1425" s="108"/>
      <c r="T1425" s="50">
        <f t="shared" si="806"/>
        <v>0</v>
      </c>
      <c r="U1425" s="50">
        <f t="shared" si="807"/>
        <v>0</v>
      </c>
      <c r="V1425" s="50">
        <f t="shared" si="808"/>
        <v>0</v>
      </c>
      <c r="W1425" s="50">
        <f t="shared" si="809"/>
        <v>0</v>
      </c>
      <c r="X1425" s="50">
        <f t="shared" si="810"/>
        <v>0</v>
      </c>
      <c r="Y1425" s="50"/>
      <c r="Z1425" s="50"/>
      <c r="AA1425" s="50"/>
      <c r="AB1425" s="50"/>
      <c r="AC1425" s="50"/>
      <c r="AD1425" s="50">
        <f t="shared" si="811"/>
        <v>0</v>
      </c>
      <c r="AE1425" s="50">
        <f t="shared" si="812"/>
        <v>0</v>
      </c>
      <c r="AF1425" s="50">
        <f t="shared" si="813"/>
        <v>0</v>
      </c>
      <c r="AG1425" s="50">
        <f t="shared" si="814"/>
        <v>0</v>
      </c>
      <c r="AI1425" s="50">
        <f t="shared" si="816"/>
        <v>0</v>
      </c>
      <c r="AJ1425" s="50">
        <f t="shared" si="817"/>
        <v>0</v>
      </c>
      <c r="AK1425" s="50">
        <f t="shared" si="818"/>
        <v>0</v>
      </c>
      <c r="AL1425" s="50">
        <f t="shared" si="819"/>
        <v>0</v>
      </c>
      <c r="AR1425" s="50">
        <f t="shared" si="820"/>
        <v>0</v>
      </c>
      <c r="AS1425" s="50">
        <f t="shared" si="821"/>
        <v>0</v>
      </c>
      <c r="AT1425" s="50">
        <f t="shared" si="822"/>
        <v>0</v>
      </c>
      <c r="AV1425" s="49">
        <f t="shared" si="823"/>
        <v>0</v>
      </c>
      <c r="AW1425" s="49">
        <f t="shared" si="824"/>
        <v>0</v>
      </c>
      <c r="AX1425" s="49">
        <f t="shared" si="825"/>
        <v>0</v>
      </c>
      <c r="AY1425" s="49">
        <f t="shared" si="826"/>
        <v>0</v>
      </c>
      <c r="AZ1425" s="49">
        <f t="shared" si="827"/>
        <v>0</v>
      </c>
      <c r="BA1425" s="49">
        <f t="shared" si="828"/>
        <v>0</v>
      </c>
      <c r="BB1425" s="49">
        <f t="shared" si="829"/>
        <v>0</v>
      </c>
      <c r="BC1425" s="49">
        <f t="shared" si="830"/>
        <v>0</v>
      </c>
      <c r="BD1425" s="49">
        <f t="shared" si="831"/>
        <v>0</v>
      </c>
      <c r="BE1425" s="49">
        <f t="shared" si="832"/>
        <v>0</v>
      </c>
      <c r="BF1425" s="49">
        <f t="shared" si="833"/>
        <v>0</v>
      </c>
      <c r="BG1425" s="49">
        <f t="shared" si="834"/>
        <v>0</v>
      </c>
      <c r="BH1425" s="72">
        <f t="shared" si="835"/>
        <v>0</v>
      </c>
      <c r="BI1425" s="49">
        <f>VLOOKUP(A1425,'1_12'!A:O,15,0)</f>
        <v>0</v>
      </c>
      <c r="BJ1425" s="73">
        <f t="shared" si="836"/>
        <v>0</v>
      </c>
      <c r="BK1425" s="50">
        <f t="shared" si="837"/>
        <v>0</v>
      </c>
    </row>
    <row r="1426" spans="1:63" x14ac:dyDescent="0.3">
      <c r="A1426" s="77" t="s">
        <v>2744</v>
      </c>
      <c r="B1426" s="77" t="s">
        <v>948</v>
      </c>
      <c r="C1426" s="77">
        <f>VLOOKUP(B1426,Площадь!A:B,2,0)</f>
        <v>4.0999999999999996</v>
      </c>
      <c r="D1426" s="113">
        <v>45010</v>
      </c>
      <c r="G1426">
        <f>31-G1425</f>
        <v>7</v>
      </c>
      <c r="H1426">
        <v>30</v>
      </c>
      <c r="I1426">
        <v>31</v>
      </c>
      <c r="J1426">
        <v>30</v>
      </c>
      <c r="K1426">
        <v>31</v>
      </c>
      <c r="L1426">
        <v>31</v>
      </c>
      <c r="M1426">
        <v>30</v>
      </c>
      <c r="N1426">
        <v>31</v>
      </c>
      <c r="O1426">
        <v>30</v>
      </c>
      <c r="P1426">
        <v>31</v>
      </c>
      <c r="Q1426">
        <f t="shared" si="838"/>
        <v>282</v>
      </c>
      <c r="R1426" s="108"/>
      <c r="S1426" s="108"/>
      <c r="T1426" s="50">
        <f t="shared" si="806"/>
        <v>0</v>
      </c>
      <c r="U1426" s="50">
        <f t="shared" si="807"/>
        <v>0</v>
      </c>
      <c r="V1426" s="50">
        <f t="shared" si="808"/>
        <v>0</v>
      </c>
      <c r="W1426" s="50">
        <f t="shared" si="809"/>
        <v>0</v>
      </c>
      <c r="X1426" s="50">
        <f t="shared" si="810"/>
        <v>0</v>
      </c>
      <c r="Y1426" s="50"/>
      <c r="Z1426" s="50"/>
      <c r="AA1426" s="50"/>
      <c r="AB1426" s="50"/>
      <c r="AC1426" s="50"/>
      <c r="AD1426" s="50">
        <f t="shared" si="811"/>
        <v>0</v>
      </c>
      <c r="AE1426" s="50">
        <f t="shared" si="812"/>
        <v>0</v>
      </c>
      <c r="AF1426" s="50">
        <f t="shared" si="813"/>
        <v>0</v>
      </c>
      <c r="AG1426" s="50">
        <f t="shared" si="814"/>
        <v>0</v>
      </c>
      <c r="AI1426" s="50">
        <f t="shared" si="816"/>
        <v>0</v>
      </c>
      <c r="AJ1426" s="50">
        <f t="shared" si="817"/>
        <v>0</v>
      </c>
      <c r="AK1426" s="50">
        <f t="shared" si="818"/>
        <v>0</v>
      </c>
      <c r="AL1426" s="50">
        <f t="shared" si="819"/>
        <v>4.6430009723820782E-2</v>
      </c>
      <c r="AR1426" s="50">
        <f t="shared" si="820"/>
        <v>6.1072308525177428E-2</v>
      </c>
      <c r="AS1426" s="50">
        <f t="shared" si="821"/>
        <v>5.4661232247426056E-2</v>
      </c>
      <c r="AT1426" s="50">
        <f t="shared" si="822"/>
        <v>7.5063343528529294E-2</v>
      </c>
      <c r="AV1426" s="49">
        <f t="shared" si="823"/>
        <v>0</v>
      </c>
      <c r="AW1426" s="49">
        <f t="shared" si="824"/>
        <v>0</v>
      </c>
      <c r="AX1426" s="49">
        <f t="shared" si="825"/>
        <v>0</v>
      </c>
      <c r="AY1426" s="49">
        <f t="shared" si="826"/>
        <v>124.63486090223556</v>
      </c>
      <c r="AZ1426" s="49">
        <f t="shared" si="827"/>
        <v>0</v>
      </c>
      <c r="BA1426" s="49">
        <f t="shared" si="828"/>
        <v>0</v>
      </c>
      <c r="BB1426" s="49">
        <f t="shared" si="829"/>
        <v>0</v>
      </c>
      <c r="BC1426" s="49">
        <f t="shared" si="830"/>
        <v>0</v>
      </c>
      <c r="BD1426" s="49">
        <f t="shared" si="831"/>
        <v>0</v>
      </c>
      <c r="BE1426" s="49">
        <f t="shared" si="832"/>
        <v>163.94006211264528</v>
      </c>
      <c r="BF1426" s="49">
        <f t="shared" si="833"/>
        <v>146.73042539570062</v>
      </c>
      <c r="BG1426" s="49">
        <f t="shared" si="834"/>
        <v>201.49703683424292</v>
      </c>
      <c r="BH1426" s="72">
        <f t="shared" si="835"/>
        <v>636.80238524482434</v>
      </c>
      <c r="BI1426" s="49">
        <f>VLOOKUP(A1426,'1_12'!A:O,15,0)</f>
        <v>1584.8199999999997</v>
      </c>
      <c r="BJ1426" s="73">
        <f t="shared" si="836"/>
        <v>-948.01761475517537</v>
      </c>
      <c r="BK1426" s="50">
        <f t="shared" si="837"/>
        <v>4.8216848379055606E-3</v>
      </c>
    </row>
    <row r="1427" spans="1:63" x14ac:dyDescent="0.3">
      <c r="A1427" s="77" t="s">
        <v>2117</v>
      </c>
      <c r="B1427" s="77" t="s">
        <v>1083</v>
      </c>
      <c r="C1427" s="77">
        <f>VLOOKUP(B1427,Площадь!A:B,2,0)</f>
        <v>6.1</v>
      </c>
      <c r="D1427" s="113"/>
      <c r="E1427">
        <v>31</v>
      </c>
      <c r="F1427">
        <v>28</v>
      </c>
      <c r="G1427">
        <v>31</v>
      </c>
      <c r="H1427">
        <v>30</v>
      </c>
      <c r="I1427">
        <v>31</v>
      </c>
      <c r="J1427">
        <v>30</v>
      </c>
      <c r="K1427">
        <v>31</v>
      </c>
      <c r="L1427">
        <v>31</v>
      </c>
      <c r="M1427">
        <v>30</v>
      </c>
      <c r="N1427">
        <v>31</v>
      </c>
      <c r="O1427">
        <v>30</v>
      </c>
      <c r="P1427">
        <v>31</v>
      </c>
      <c r="Q1427">
        <f t="shared" ref="Q1427:Q1432" si="839">SUM(E1427:P1427)</f>
        <v>365</v>
      </c>
      <c r="R1427" s="108"/>
      <c r="S1427" s="108"/>
      <c r="T1427" s="50">
        <f t="shared" si="806"/>
        <v>0</v>
      </c>
      <c r="U1427" s="50">
        <f t="shared" si="807"/>
        <v>0</v>
      </c>
      <c r="V1427" s="50">
        <f t="shared" si="808"/>
        <v>0</v>
      </c>
      <c r="W1427" s="50">
        <f t="shared" si="809"/>
        <v>0</v>
      </c>
      <c r="X1427" s="50">
        <f t="shared" si="810"/>
        <v>0</v>
      </c>
      <c r="Y1427" s="50"/>
      <c r="Z1427" s="50"/>
      <c r="AA1427" s="50"/>
      <c r="AB1427" s="50"/>
      <c r="AC1427" s="50"/>
      <c r="AD1427" s="50">
        <f t="shared" si="811"/>
        <v>0</v>
      </c>
      <c r="AE1427" s="50">
        <f t="shared" si="812"/>
        <v>0</v>
      </c>
      <c r="AF1427" s="50">
        <f t="shared" si="813"/>
        <v>0</v>
      </c>
      <c r="AG1427" s="50">
        <f t="shared" si="814"/>
        <v>0</v>
      </c>
      <c r="AI1427" s="50">
        <f t="shared" si="816"/>
        <v>0</v>
      </c>
      <c r="AJ1427" s="50">
        <f t="shared" si="817"/>
        <v>0</v>
      </c>
      <c r="AK1427" s="50">
        <f t="shared" si="818"/>
        <v>0</v>
      </c>
      <c r="AL1427" s="50">
        <f t="shared" si="819"/>
        <v>6.9078794954952866E-2</v>
      </c>
      <c r="AR1427" s="50">
        <f t="shared" si="820"/>
        <v>9.0863678537459094E-2</v>
      </c>
      <c r="AS1427" s="50">
        <f t="shared" si="821"/>
        <v>8.1325247977877796E-2</v>
      </c>
      <c r="AT1427" s="50">
        <f t="shared" si="822"/>
        <v>0.11167960866439725</v>
      </c>
      <c r="AV1427" s="49">
        <f t="shared" si="823"/>
        <v>0</v>
      </c>
      <c r="AW1427" s="49">
        <f t="shared" si="824"/>
        <v>0</v>
      </c>
      <c r="AX1427" s="49">
        <f t="shared" si="825"/>
        <v>0</v>
      </c>
      <c r="AY1427" s="49">
        <f t="shared" si="826"/>
        <v>185.43235402527728</v>
      </c>
      <c r="AZ1427" s="49">
        <f t="shared" si="827"/>
        <v>0</v>
      </c>
      <c r="BA1427" s="49">
        <f t="shared" si="828"/>
        <v>0</v>
      </c>
      <c r="BB1427" s="49">
        <f t="shared" si="829"/>
        <v>0</v>
      </c>
      <c r="BC1427" s="49">
        <f t="shared" si="830"/>
        <v>0</v>
      </c>
      <c r="BD1427" s="49">
        <f t="shared" si="831"/>
        <v>0</v>
      </c>
      <c r="BE1427" s="49">
        <f t="shared" si="832"/>
        <v>243.91082411881371</v>
      </c>
      <c r="BF1427" s="49">
        <f t="shared" si="833"/>
        <v>218.30624266189605</v>
      </c>
      <c r="BG1427" s="49">
        <f t="shared" si="834"/>
        <v>299.78827431436139</v>
      </c>
      <c r="BH1427" s="72">
        <f t="shared" si="835"/>
        <v>947.43769512034839</v>
      </c>
      <c r="BI1427" s="49">
        <f>VLOOKUP(A1427,'1_12'!A:O,15,0)</f>
        <v>2357.91</v>
      </c>
      <c r="BJ1427" s="73">
        <f t="shared" si="836"/>
        <v>-1410.4723048796513</v>
      </c>
      <c r="BK1427" s="50">
        <f t="shared" si="837"/>
        <v>4.8216848379055615E-3</v>
      </c>
    </row>
    <row r="1428" spans="1:63" x14ac:dyDescent="0.3">
      <c r="A1428" s="77" t="s">
        <v>2179</v>
      </c>
      <c r="B1428" s="77" t="s">
        <v>2180</v>
      </c>
      <c r="C1428" s="77">
        <f>VLOOKUP(B1428,Площадь!A:B,2,0)</f>
        <v>5.8</v>
      </c>
      <c r="D1428" s="113"/>
      <c r="E1428">
        <v>31</v>
      </c>
      <c r="F1428">
        <v>28</v>
      </c>
      <c r="G1428">
        <v>31</v>
      </c>
      <c r="H1428">
        <v>30</v>
      </c>
      <c r="I1428">
        <v>31</v>
      </c>
      <c r="J1428">
        <v>30</v>
      </c>
      <c r="K1428">
        <v>31</v>
      </c>
      <c r="L1428">
        <v>31</v>
      </c>
      <c r="M1428">
        <v>30</v>
      </c>
      <c r="N1428">
        <v>31</v>
      </c>
      <c r="O1428">
        <v>30</v>
      </c>
      <c r="P1428">
        <v>31</v>
      </c>
      <c r="Q1428">
        <f t="shared" si="839"/>
        <v>365</v>
      </c>
      <c r="R1428" s="108"/>
      <c r="S1428" s="108"/>
      <c r="T1428" s="50">
        <f t="shared" si="806"/>
        <v>0</v>
      </c>
      <c r="U1428" s="50">
        <f t="shared" si="807"/>
        <v>0</v>
      </c>
      <c r="V1428" s="50">
        <f t="shared" si="808"/>
        <v>0</v>
      </c>
      <c r="W1428" s="50">
        <f t="shared" si="809"/>
        <v>0</v>
      </c>
      <c r="X1428" s="50">
        <f t="shared" si="810"/>
        <v>0</v>
      </c>
      <c r="Y1428" s="50"/>
      <c r="Z1428" s="50"/>
      <c r="AA1428" s="50"/>
      <c r="AB1428" s="50"/>
      <c r="AC1428" s="50"/>
      <c r="AD1428" s="50">
        <f t="shared" si="811"/>
        <v>0</v>
      </c>
      <c r="AE1428" s="50">
        <f t="shared" si="812"/>
        <v>0</v>
      </c>
      <c r="AF1428" s="50">
        <f t="shared" si="813"/>
        <v>0</v>
      </c>
      <c r="AG1428" s="50">
        <f t="shared" si="814"/>
        <v>0</v>
      </c>
      <c r="AI1428" s="50">
        <f t="shared" si="816"/>
        <v>0</v>
      </c>
      <c r="AJ1428" s="50">
        <f t="shared" si="817"/>
        <v>0</v>
      </c>
      <c r="AK1428" s="50">
        <f t="shared" si="818"/>
        <v>0</v>
      </c>
      <c r="AL1428" s="50">
        <f t="shared" si="819"/>
        <v>6.5681477170283054E-2</v>
      </c>
      <c r="AR1428" s="50">
        <f t="shared" si="820"/>
        <v>8.6394973035616857E-2</v>
      </c>
      <c r="AS1428" s="50">
        <f t="shared" si="821"/>
        <v>7.732564561831004E-2</v>
      </c>
      <c r="AT1428" s="50">
        <f t="shared" si="822"/>
        <v>0.10618716889401705</v>
      </c>
      <c r="AV1428" s="49">
        <f t="shared" si="823"/>
        <v>0</v>
      </c>
      <c r="AW1428" s="49">
        <f t="shared" si="824"/>
        <v>0</v>
      </c>
      <c r="AX1428" s="49">
        <f t="shared" si="825"/>
        <v>0</v>
      </c>
      <c r="AY1428" s="49">
        <f t="shared" si="826"/>
        <v>176.31273005682104</v>
      </c>
      <c r="AZ1428" s="49">
        <f t="shared" si="827"/>
        <v>0</v>
      </c>
      <c r="BA1428" s="49">
        <f t="shared" si="828"/>
        <v>0</v>
      </c>
      <c r="BB1428" s="49">
        <f t="shared" si="829"/>
        <v>0</v>
      </c>
      <c r="BC1428" s="49">
        <f t="shared" si="830"/>
        <v>0</v>
      </c>
      <c r="BD1428" s="49">
        <f t="shared" si="831"/>
        <v>0</v>
      </c>
      <c r="BE1428" s="49">
        <f t="shared" si="832"/>
        <v>231.91520981788847</v>
      </c>
      <c r="BF1428" s="49">
        <f t="shared" si="833"/>
        <v>207.56987007196676</v>
      </c>
      <c r="BG1428" s="49">
        <f t="shared" si="834"/>
        <v>285.04458869234361</v>
      </c>
      <c r="BH1428" s="72">
        <f t="shared" si="835"/>
        <v>900.84239863901985</v>
      </c>
      <c r="BI1428" s="49">
        <f>VLOOKUP(A1428,'1_12'!A:O,15,0)</f>
        <v>2241.9900000000007</v>
      </c>
      <c r="BJ1428" s="73">
        <f t="shared" si="836"/>
        <v>-1341.1476013609808</v>
      </c>
      <c r="BK1428" s="50">
        <f t="shared" si="837"/>
        <v>4.8216848379055606E-3</v>
      </c>
    </row>
    <row r="1429" spans="1:63" x14ac:dyDescent="0.3">
      <c r="A1429" s="77" t="s">
        <v>2281</v>
      </c>
      <c r="B1429" s="77" t="s">
        <v>2282</v>
      </c>
      <c r="C1429" s="77">
        <f>VLOOKUP(B1429,Площадь!A:B,2,0)</f>
        <v>6</v>
      </c>
      <c r="D1429" s="113"/>
      <c r="E1429">
        <v>31</v>
      </c>
      <c r="F1429">
        <v>28</v>
      </c>
      <c r="G1429">
        <v>31</v>
      </c>
      <c r="H1429">
        <v>30</v>
      </c>
      <c r="I1429">
        <v>31</v>
      </c>
      <c r="J1429">
        <v>30</v>
      </c>
      <c r="K1429">
        <v>31</v>
      </c>
      <c r="L1429">
        <v>31</v>
      </c>
      <c r="M1429">
        <v>30</v>
      </c>
      <c r="N1429">
        <v>31</v>
      </c>
      <c r="O1429">
        <v>30</v>
      </c>
      <c r="P1429">
        <v>31</v>
      </c>
      <c r="Q1429">
        <f t="shared" si="839"/>
        <v>365</v>
      </c>
      <c r="R1429" s="108"/>
      <c r="S1429" s="108"/>
      <c r="T1429" s="50">
        <f t="shared" si="806"/>
        <v>0</v>
      </c>
      <c r="U1429" s="50">
        <f t="shared" si="807"/>
        <v>0</v>
      </c>
      <c r="V1429" s="50">
        <f t="shared" si="808"/>
        <v>0</v>
      </c>
      <c r="W1429" s="50">
        <f t="shared" si="809"/>
        <v>0</v>
      </c>
      <c r="X1429" s="50">
        <f t="shared" si="810"/>
        <v>0</v>
      </c>
      <c r="Y1429" s="50"/>
      <c r="Z1429" s="50"/>
      <c r="AA1429" s="50"/>
      <c r="AB1429" s="50"/>
      <c r="AC1429" s="50"/>
      <c r="AD1429" s="50">
        <f t="shared" si="811"/>
        <v>0</v>
      </c>
      <c r="AE1429" s="50">
        <f t="shared" si="812"/>
        <v>0</v>
      </c>
      <c r="AF1429" s="50">
        <f t="shared" si="813"/>
        <v>0</v>
      </c>
      <c r="AG1429" s="50">
        <f t="shared" si="814"/>
        <v>0</v>
      </c>
      <c r="AI1429" s="50">
        <f t="shared" si="816"/>
        <v>0</v>
      </c>
      <c r="AJ1429" s="50">
        <f t="shared" si="817"/>
        <v>0</v>
      </c>
      <c r="AK1429" s="50">
        <f t="shared" si="818"/>
        <v>0</v>
      </c>
      <c r="AL1429" s="50">
        <f t="shared" si="819"/>
        <v>6.7946355693396271E-2</v>
      </c>
      <c r="AR1429" s="50">
        <f t="shared" si="820"/>
        <v>8.937411003684502E-2</v>
      </c>
      <c r="AS1429" s="50">
        <f t="shared" si="821"/>
        <v>7.9992047191355206E-2</v>
      </c>
      <c r="AT1429" s="50">
        <f t="shared" si="822"/>
        <v>0.10984879540760385</v>
      </c>
      <c r="AV1429" s="49">
        <f t="shared" si="823"/>
        <v>0</v>
      </c>
      <c r="AW1429" s="49">
        <f t="shared" si="824"/>
        <v>0</v>
      </c>
      <c r="AX1429" s="49">
        <f t="shared" si="825"/>
        <v>0</v>
      </c>
      <c r="AY1429" s="49">
        <f t="shared" si="826"/>
        <v>182.39247936912523</v>
      </c>
      <c r="AZ1429" s="49">
        <f t="shared" si="827"/>
        <v>0</v>
      </c>
      <c r="BA1429" s="49">
        <f t="shared" si="828"/>
        <v>0</v>
      </c>
      <c r="BB1429" s="49">
        <f t="shared" si="829"/>
        <v>0</v>
      </c>
      <c r="BC1429" s="49">
        <f t="shared" si="830"/>
        <v>0</v>
      </c>
      <c r="BD1429" s="49">
        <f t="shared" si="831"/>
        <v>0</v>
      </c>
      <c r="BE1429" s="49">
        <f t="shared" si="832"/>
        <v>239.91228601850531</v>
      </c>
      <c r="BF1429" s="49">
        <f t="shared" si="833"/>
        <v>214.72745179858626</v>
      </c>
      <c r="BG1429" s="49">
        <f t="shared" si="834"/>
        <v>294.87371244035552</v>
      </c>
      <c r="BH1429" s="72">
        <f t="shared" si="835"/>
        <v>931.90592962657229</v>
      </c>
      <c r="BI1429" s="49">
        <f>VLOOKUP(A1429,'1_12'!A:O,15,0)</f>
        <v>2319.2999999999997</v>
      </c>
      <c r="BJ1429" s="73">
        <f t="shared" si="836"/>
        <v>-1387.3940703734274</v>
      </c>
      <c r="BK1429" s="50">
        <f t="shared" si="837"/>
        <v>4.8216848379055597E-3</v>
      </c>
    </row>
    <row r="1430" spans="1:63" x14ac:dyDescent="0.3">
      <c r="A1430" s="77" t="s">
        <v>2083</v>
      </c>
      <c r="B1430" s="77" t="s">
        <v>2084</v>
      </c>
      <c r="C1430" s="77">
        <f>VLOOKUP(B1430,Площадь!A:B,2,0)</f>
        <v>4.4000000000000004</v>
      </c>
      <c r="D1430" s="113"/>
      <c r="E1430">
        <v>31</v>
      </c>
      <c r="F1430">
        <v>28</v>
      </c>
      <c r="G1430">
        <v>31</v>
      </c>
      <c r="H1430">
        <v>30</v>
      </c>
      <c r="I1430">
        <v>31</v>
      </c>
      <c r="J1430">
        <v>30</v>
      </c>
      <c r="K1430">
        <v>31</v>
      </c>
      <c r="L1430">
        <v>31</v>
      </c>
      <c r="M1430">
        <v>30</v>
      </c>
      <c r="N1430">
        <v>31</v>
      </c>
      <c r="O1430">
        <v>30</v>
      </c>
      <c r="P1430">
        <v>31</v>
      </c>
      <c r="Q1430">
        <f t="shared" si="839"/>
        <v>365</v>
      </c>
      <c r="R1430" s="108"/>
      <c r="S1430" s="108"/>
      <c r="T1430" s="50">
        <f t="shared" si="806"/>
        <v>0</v>
      </c>
      <c r="U1430" s="50">
        <f t="shared" si="807"/>
        <v>0</v>
      </c>
      <c r="V1430" s="50">
        <f t="shared" si="808"/>
        <v>0</v>
      </c>
      <c r="W1430" s="50">
        <f t="shared" si="809"/>
        <v>0</v>
      </c>
      <c r="X1430" s="50">
        <f t="shared" si="810"/>
        <v>0</v>
      </c>
      <c r="Y1430" s="50"/>
      <c r="Z1430" s="50"/>
      <c r="AA1430" s="50"/>
      <c r="AB1430" s="50"/>
      <c r="AC1430" s="50"/>
      <c r="AD1430" s="50">
        <f t="shared" si="811"/>
        <v>0</v>
      </c>
      <c r="AE1430" s="50">
        <f t="shared" si="812"/>
        <v>0</v>
      </c>
      <c r="AF1430" s="50">
        <f t="shared" si="813"/>
        <v>0</v>
      </c>
      <c r="AG1430" s="50">
        <f t="shared" si="814"/>
        <v>0</v>
      </c>
      <c r="AI1430" s="50">
        <f t="shared" si="816"/>
        <v>0</v>
      </c>
      <c r="AJ1430" s="50">
        <f t="shared" si="817"/>
        <v>0</v>
      </c>
      <c r="AK1430" s="50">
        <f t="shared" si="818"/>
        <v>0</v>
      </c>
      <c r="AL1430" s="50">
        <f t="shared" si="819"/>
        <v>4.9827327508490601E-2</v>
      </c>
      <c r="AR1430" s="50">
        <f t="shared" si="820"/>
        <v>6.5541014027019687E-2</v>
      </c>
      <c r="AS1430" s="50">
        <f t="shared" si="821"/>
        <v>5.8660834606993825E-2</v>
      </c>
      <c r="AT1430" s="50">
        <f t="shared" si="822"/>
        <v>8.05557832989095E-2</v>
      </c>
      <c r="AV1430" s="49">
        <f t="shared" si="823"/>
        <v>0</v>
      </c>
      <c r="AW1430" s="49">
        <f t="shared" si="824"/>
        <v>0</v>
      </c>
      <c r="AX1430" s="49">
        <f t="shared" si="825"/>
        <v>0</v>
      </c>
      <c r="AY1430" s="49">
        <f t="shared" si="826"/>
        <v>133.75448487069184</v>
      </c>
      <c r="AZ1430" s="49">
        <f t="shared" si="827"/>
        <v>0</v>
      </c>
      <c r="BA1430" s="49">
        <f t="shared" si="828"/>
        <v>0</v>
      </c>
      <c r="BB1430" s="49">
        <f t="shared" si="829"/>
        <v>0</v>
      </c>
      <c r="BC1430" s="49">
        <f t="shared" si="830"/>
        <v>0</v>
      </c>
      <c r="BD1430" s="49">
        <f t="shared" si="831"/>
        <v>0</v>
      </c>
      <c r="BE1430" s="49">
        <f t="shared" si="832"/>
        <v>175.93567641357058</v>
      </c>
      <c r="BF1430" s="49">
        <f t="shared" si="833"/>
        <v>157.46679798562994</v>
      </c>
      <c r="BG1430" s="49">
        <f t="shared" si="834"/>
        <v>216.24072245626073</v>
      </c>
      <c r="BH1430" s="72">
        <f t="shared" si="835"/>
        <v>683.39768172615311</v>
      </c>
      <c r="BI1430" s="49">
        <f>VLOOKUP(A1430,'1_12'!A:O,15,0)</f>
        <v>1700.82</v>
      </c>
      <c r="BJ1430" s="73">
        <f t="shared" si="836"/>
        <v>-1017.4223182738468</v>
      </c>
      <c r="BK1430" s="50">
        <f t="shared" si="837"/>
        <v>4.8216848379055606E-3</v>
      </c>
    </row>
    <row r="1431" spans="1:63" x14ac:dyDescent="0.3">
      <c r="A1431" s="77" t="s">
        <v>2123</v>
      </c>
      <c r="B1431" s="77" t="s">
        <v>2124</v>
      </c>
      <c r="C1431" s="77">
        <f>VLOOKUP(B1431,Площадь!A:B,2,0)</f>
        <v>5</v>
      </c>
      <c r="D1431" s="113"/>
      <c r="E1431">
        <v>31</v>
      </c>
      <c r="F1431">
        <v>28</v>
      </c>
      <c r="G1431">
        <v>31</v>
      </c>
      <c r="H1431">
        <v>30</v>
      </c>
      <c r="I1431">
        <v>31</v>
      </c>
      <c r="J1431">
        <v>2</v>
      </c>
      <c r="Q1431">
        <f t="shared" si="839"/>
        <v>153</v>
      </c>
      <c r="R1431" s="108"/>
      <c r="S1431" s="108"/>
      <c r="T1431" s="50">
        <f t="shared" si="806"/>
        <v>0</v>
      </c>
      <c r="U1431" s="50">
        <f t="shared" si="807"/>
        <v>0</v>
      </c>
      <c r="V1431" s="50">
        <f t="shared" si="808"/>
        <v>0</v>
      </c>
      <c r="W1431" s="50">
        <f t="shared" si="809"/>
        <v>0</v>
      </c>
      <c r="X1431" s="50">
        <f t="shared" si="810"/>
        <v>0</v>
      </c>
      <c r="Y1431" s="50"/>
      <c r="Z1431" s="50"/>
      <c r="AA1431" s="50"/>
      <c r="AB1431" s="50"/>
      <c r="AC1431" s="50"/>
      <c r="AD1431" s="50">
        <f t="shared" si="811"/>
        <v>0</v>
      </c>
      <c r="AE1431" s="50">
        <f t="shared" si="812"/>
        <v>0</v>
      </c>
      <c r="AF1431" s="50">
        <f t="shared" si="813"/>
        <v>0</v>
      </c>
      <c r="AG1431" s="50">
        <f t="shared" si="814"/>
        <v>0</v>
      </c>
      <c r="AI1431" s="50">
        <f t="shared" si="816"/>
        <v>0</v>
      </c>
      <c r="AJ1431" s="50">
        <f t="shared" si="817"/>
        <v>0</v>
      </c>
      <c r="AK1431" s="50">
        <f t="shared" si="818"/>
        <v>0</v>
      </c>
      <c r="AL1431" s="50">
        <f t="shared" si="819"/>
        <v>5.6621963077830226E-2</v>
      </c>
      <c r="AR1431" s="50">
        <f t="shared" si="820"/>
        <v>0</v>
      </c>
      <c r="AS1431" s="50">
        <f t="shared" si="821"/>
        <v>0</v>
      </c>
      <c r="AT1431" s="50">
        <f t="shared" si="822"/>
        <v>0</v>
      </c>
      <c r="AV1431" s="49">
        <f t="shared" si="823"/>
        <v>0</v>
      </c>
      <c r="AW1431" s="49">
        <f t="shared" si="824"/>
        <v>0</v>
      </c>
      <c r="AX1431" s="49">
        <f t="shared" si="825"/>
        <v>0</v>
      </c>
      <c r="AY1431" s="49">
        <f t="shared" si="826"/>
        <v>151.99373280760435</v>
      </c>
      <c r="AZ1431" s="49">
        <f t="shared" si="827"/>
        <v>0</v>
      </c>
      <c r="BA1431" s="49">
        <f t="shared" si="828"/>
        <v>0</v>
      </c>
      <c r="BB1431" s="49">
        <f t="shared" si="829"/>
        <v>0</v>
      </c>
      <c r="BC1431" s="49">
        <f t="shared" si="830"/>
        <v>0</v>
      </c>
      <c r="BD1431" s="49">
        <f t="shared" si="831"/>
        <v>0</v>
      </c>
      <c r="BE1431" s="49">
        <f t="shared" si="832"/>
        <v>0</v>
      </c>
      <c r="BF1431" s="49">
        <f t="shared" si="833"/>
        <v>0</v>
      </c>
      <c r="BG1431" s="49">
        <f t="shared" si="834"/>
        <v>0</v>
      </c>
      <c r="BH1431" s="72">
        <f t="shared" si="835"/>
        <v>151.99373280760435</v>
      </c>
      <c r="BI1431" s="49">
        <f>VLOOKUP(A1431,'1_12'!A:O,15,0)</f>
        <v>443.73</v>
      </c>
      <c r="BJ1431" s="73">
        <f t="shared" si="836"/>
        <v>-291.73626719239564</v>
      </c>
      <c r="BK1431" s="50">
        <f t="shared" si="837"/>
        <v>9.4369938463050376E-4</v>
      </c>
    </row>
    <row r="1432" spans="1:63" x14ac:dyDescent="0.3">
      <c r="A1432" s="77" t="s">
        <v>2820</v>
      </c>
      <c r="B1432" s="77" t="s">
        <v>2124</v>
      </c>
      <c r="C1432" s="77">
        <f>VLOOKUP(B1432,Площадь!A:B,2,0)</f>
        <v>5</v>
      </c>
      <c r="D1432" s="113">
        <v>45080</v>
      </c>
      <c r="J1432">
        <f>30-J1431</f>
        <v>28</v>
      </c>
      <c r="K1432">
        <v>31</v>
      </c>
      <c r="L1432">
        <v>31</v>
      </c>
      <c r="M1432">
        <v>30</v>
      </c>
      <c r="N1432">
        <v>31</v>
      </c>
      <c r="O1432">
        <v>30</v>
      </c>
      <c r="P1432">
        <v>31</v>
      </c>
      <c r="Q1432">
        <f t="shared" si="839"/>
        <v>212</v>
      </c>
      <c r="R1432" s="108"/>
      <c r="S1432" s="108"/>
      <c r="T1432" s="50">
        <f t="shared" si="806"/>
        <v>0</v>
      </c>
      <c r="U1432" s="50">
        <f t="shared" si="807"/>
        <v>0</v>
      </c>
      <c r="V1432" s="50">
        <f t="shared" si="808"/>
        <v>0</v>
      </c>
      <c r="W1432" s="50">
        <f t="shared" si="809"/>
        <v>0</v>
      </c>
      <c r="X1432" s="50">
        <f t="shared" si="810"/>
        <v>0</v>
      </c>
      <c r="Y1432" s="50"/>
      <c r="Z1432" s="50"/>
      <c r="AA1432" s="50"/>
      <c r="AB1432" s="50"/>
      <c r="AC1432" s="50"/>
      <c r="AD1432" s="50">
        <f t="shared" si="811"/>
        <v>0</v>
      </c>
      <c r="AE1432" s="50">
        <f t="shared" si="812"/>
        <v>0</v>
      </c>
      <c r="AF1432" s="50">
        <f t="shared" si="813"/>
        <v>0</v>
      </c>
      <c r="AG1432" s="50">
        <f t="shared" si="814"/>
        <v>0</v>
      </c>
      <c r="AI1432" s="50">
        <f t="shared" si="816"/>
        <v>0</v>
      </c>
      <c r="AJ1432" s="50">
        <f t="shared" si="817"/>
        <v>0</v>
      </c>
      <c r="AK1432" s="50">
        <f t="shared" si="818"/>
        <v>0</v>
      </c>
      <c r="AL1432" s="50">
        <f t="shared" si="819"/>
        <v>0</v>
      </c>
      <c r="AR1432" s="50">
        <f t="shared" si="820"/>
        <v>7.4478425030704176E-2</v>
      </c>
      <c r="AS1432" s="50">
        <f t="shared" si="821"/>
        <v>6.6660039326129336E-2</v>
      </c>
      <c r="AT1432" s="50">
        <f t="shared" si="822"/>
        <v>9.1540662839669884E-2</v>
      </c>
      <c r="AV1432" s="49">
        <f t="shared" si="823"/>
        <v>0</v>
      </c>
      <c r="AW1432" s="49">
        <f t="shared" si="824"/>
        <v>0</v>
      </c>
      <c r="AX1432" s="49">
        <f t="shared" si="825"/>
        <v>0</v>
      </c>
      <c r="AY1432" s="49">
        <f t="shared" si="826"/>
        <v>0</v>
      </c>
      <c r="AZ1432" s="49">
        <f t="shared" si="827"/>
        <v>0</v>
      </c>
      <c r="BA1432" s="49">
        <f t="shared" si="828"/>
        <v>0</v>
      </c>
      <c r="BB1432" s="49">
        <f t="shared" si="829"/>
        <v>0</v>
      </c>
      <c r="BC1432" s="49">
        <f t="shared" si="830"/>
        <v>0</v>
      </c>
      <c r="BD1432" s="49">
        <f t="shared" si="831"/>
        <v>0</v>
      </c>
      <c r="BE1432" s="49">
        <f t="shared" si="832"/>
        <v>199.92690501542108</v>
      </c>
      <c r="BF1432" s="49">
        <f t="shared" si="833"/>
        <v>178.93954316548854</v>
      </c>
      <c r="BG1432" s="49">
        <f t="shared" si="834"/>
        <v>245.72809370029626</v>
      </c>
      <c r="BH1432" s="72">
        <f t="shared" si="835"/>
        <v>624.59454188120594</v>
      </c>
      <c r="BI1432" s="49">
        <f>VLOOKUP(A1432,'1_12'!A:O,15,0)</f>
        <v>1489.02</v>
      </c>
      <c r="BJ1432" s="73">
        <f t="shared" si="836"/>
        <v>-864.42545811879404</v>
      </c>
      <c r="BK1432" s="50">
        <f t="shared" si="837"/>
        <v>3.8779854532750568E-3</v>
      </c>
    </row>
    <row r="1433" spans="1:63" x14ac:dyDescent="0.3">
      <c r="A1433" s="77" t="s">
        <v>1543</v>
      </c>
      <c r="B1433" s="77" t="s">
        <v>1544</v>
      </c>
      <c r="C1433" s="77">
        <f>VLOOKUP(B1433,Площадь!A:B,2,0)</f>
        <v>6.2</v>
      </c>
      <c r="D1433" s="113"/>
      <c r="E1433">
        <v>31</v>
      </c>
      <c r="F1433">
        <v>28</v>
      </c>
      <c r="G1433">
        <v>31</v>
      </c>
      <c r="H1433">
        <v>30</v>
      </c>
      <c r="I1433">
        <v>31</v>
      </c>
      <c r="J1433">
        <v>30</v>
      </c>
      <c r="K1433">
        <v>31</v>
      </c>
      <c r="L1433">
        <v>31</v>
      </c>
      <c r="M1433">
        <v>30</v>
      </c>
      <c r="N1433">
        <v>31</v>
      </c>
      <c r="O1433">
        <v>30</v>
      </c>
      <c r="P1433">
        <v>31</v>
      </c>
      <c r="Q1433">
        <f>SUM(E1433:P1433)</f>
        <v>365</v>
      </c>
      <c r="R1433" s="108"/>
      <c r="S1433" s="108"/>
      <c r="T1433" s="50">
        <f t="shared" si="806"/>
        <v>0</v>
      </c>
      <c r="U1433" s="50">
        <f t="shared" si="807"/>
        <v>0</v>
      </c>
      <c r="V1433" s="50">
        <f t="shared" si="808"/>
        <v>0</v>
      </c>
      <c r="W1433" s="50">
        <f t="shared" si="809"/>
        <v>0</v>
      </c>
      <c r="X1433" s="50">
        <f t="shared" si="810"/>
        <v>0</v>
      </c>
      <c r="Y1433" s="50"/>
      <c r="Z1433" s="50"/>
      <c r="AA1433" s="50"/>
      <c r="AB1433" s="50"/>
      <c r="AC1433" s="50"/>
      <c r="AD1433" s="50">
        <f t="shared" si="811"/>
        <v>0</v>
      </c>
      <c r="AE1433" s="50">
        <f t="shared" si="812"/>
        <v>0</v>
      </c>
      <c r="AF1433" s="50">
        <f t="shared" si="813"/>
        <v>0</v>
      </c>
      <c r="AG1433" s="50">
        <f t="shared" si="814"/>
        <v>0</v>
      </c>
      <c r="AI1433" s="50">
        <f t="shared" si="816"/>
        <v>0</v>
      </c>
      <c r="AJ1433" s="50">
        <f t="shared" si="817"/>
        <v>0</v>
      </c>
      <c r="AK1433" s="50">
        <f t="shared" si="818"/>
        <v>0</v>
      </c>
      <c r="AL1433" s="50">
        <f t="shared" si="819"/>
        <v>7.0211234216509488E-2</v>
      </c>
      <c r="AR1433" s="50">
        <f t="shared" si="820"/>
        <v>9.2353247038073183E-2</v>
      </c>
      <c r="AS1433" s="50">
        <f t="shared" si="821"/>
        <v>8.2658448764400386E-2</v>
      </c>
      <c r="AT1433" s="50">
        <f t="shared" si="822"/>
        <v>0.11351042192119065</v>
      </c>
      <c r="AV1433" s="49">
        <f t="shared" si="823"/>
        <v>0</v>
      </c>
      <c r="AW1433" s="49">
        <f t="shared" si="824"/>
        <v>0</v>
      </c>
      <c r="AX1433" s="49">
        <f t="shared" si="825"/>
        <v>0</v>
      </c>
      <c r="AY1433" s="49">
        <f t="shared" si="826"/>
        <v>188.47222868142941</v>
      </c>
      <c r="AZ1433" s="49">
        <f t="shared" si="827"/>
        <v>0</v>
      </c>
      <c r="BA1433" s="49">
        <f t="shared" si="828"/>
        <v>0</v>
      </c>
      <c r="BB1433" s="49">
        <f t="shared" si="829"/>
        <v>0</v>
      </c>
      <c r="BC1433" s="49">
        <f t="shared" si="830"/>
        <v>0</v>
      </c>
      <c r="BD1433" s="49">
        <f t="shared" si="831"/>
        <v>0</v>
      </c>
      <c r="BE1433" s="49">
        <f t="shared" si="832"/>
        <v>247.90936221912213</v>
      </c>
      <c r="BF1433" s="49">
        <f t="shared" si="833"/>
        <v>221.88503352520584</v>
      </c>
      <c r="BG1433" s="49">
        <f t="shared" si="834"/>
        <v>304.70283618836737</v>
      </c>
      <c r="BH1433" s="72">
        <f t="shared" si="835"/>
        <v>962.96946061412473</v>
      </c>
      <c r="BI1433" s="49">
        <f>VLOOKUP(A1433,'1_12'!A:O,15,0)</f>
        <v>2396.61</v>
      </c>
      <c r="BJ1433" s="73">
        <f t="shared" si="836"/>
        <v>-1433.6405393858754</v>
      </c>
      <c r="BK1433" s="50">
        <f t="shared" si="837"/>
        <v>4.8216848379055606E-3</v>
      </c>
    </row>
    <row r="1434" spans="1:63" x14ac:dyDescent="0.3">
      <c r="A1434" s="77" t="s">
        <v>1524</v>
      </c>
      <c r="B1434" s="77" t="s">
        <v>1525</v>
      </c>
      <c r="C1434" s="77">
        <f>VLOOKUP(B1434,Площадь!A:B,2,0)</f>
        <v>5.7</v>
      </c>
      <c r="D1434" s="113"/>
      <c r="E1434">
        <v>31</v>
      </c>
      <c r="F1434">
        <v>28</v>
      </c>
      <c r="G1434">
        <v>31</v>
      </c>
      <c r="H1434">
        <v>9</v>
      </c>
      <c r="Q1434">
        <f t="shared" ref="Q1434:Q1441" si="840">SUM(E1434:P1434)</f>
        <v>99</v>
      </c>
      <c r="R1434" s="108"/>
      <c r="S1434" s="108"/>
      <c r="T1434" s="50">
        <f t="shared" si="806"/>
        <v>0</v>
      </c>
      <c r="U1434" s="50">
        <f t="shared" si="807"/>
        <v>0</v>
      </c>
      <c r="V1434" s="50">
        <f t="shared" si="808"/>
        <v>0</v>
      </c>
      <c r="W1434" s="50">
        <f t="shared" si="809"/>
        <v>0</v>
      </c>
      <c r="X1434" s="50">
        <f t="shared" si="810"/>
        <v>0</v>
      </c>
      <c r="Y1434" s="50"/>
      <c r="Z1434" s="50"/>
      <c r="AA1434" s="50"/>
      <c r="AB1434" s="50"/>
      <c r="AC1434" s="50"/>
      <c r="AD1434" s="50">
        <f t="shared" si="811"/>
        <v>0</v>
      </c>
      <c r="AE1434" s="50">
        <f t="shared" si="812"/>
        <v>0</v>
      </c>
      <c r="AF1434" s="50">
        <f t="shared" si="813"/>
        <v>0</v>
      </c>
      <c r="AG1434" s="50">
        <f t="shared" si="814"/>
        <v>0</v>
      </c>
      <c r="AI1434" s="50">
        <f t="shared" si="816"/>
        <v>0</v>
      </c>
      <c r="AJ1434" s="50">
        <f t="shared" si="817"/>
        <v>0</v>
      </c>
      <c r="AK1434" s="50">
        <f t="shared" si="818"/>
        <v>0</v>
      </c>
      <c r="AL1434" s="50">
        <f t="shared" si="819"/>
        <v>1.9364711372617936E-2</v>
      </c>
      <c r="AR1434" s="50">
        <f t="shared" si="820"/>
        <v>0</v>
      </c>
      <c r="AS1434" s="50">
        <f t="shared" si="821"/>
        <v>0</v>
      </c>
      <c r="AT1434" s="50">
        <f t="shared" si="822"/>
        <v>0</v>
      </c>
      <c r="AV1434" s="49">
        <f t="shared" si="823"/>
        <v>0</v>
      </c>
      <c r="AW1434" s="49">
        <f t="shared" si="824"/>
        <v>0</v>
      </c>
      <c r="AX1434" s="49">
        <f t="shared" si="825"/>
        <v>0</v>
      </c>
      <c r="AY1434" s="49">
        <f t="shared" si="826"/>
        <v>51.981856620200688</v>
      </c>
      <c r="AZ1434" s="49">
        <f t="shared" si="827"/>
        <v>0</v>
      </c>
      <c r="BA1434" s="49">
        <f t="shared" si="828"/>
        <v>0</v>
      </c>
      <c r="BB1434" s="49">
        <f t="shared" si="829"/>
        <v>0</v>
      </c>
      <c r="BC1434" s="49">
        <f t="shared" si="830"/>
        <v>0</v>
      </c>
      <c r="BD1434" s="49">
        <f t="shared" si="831"/>
        <v>0</v>
      </c>
      <c r="BE1434" s="49">
        <f t="shared" si="832"/>
        <v>0</v>
      </c>
      <c r="BF1434" s="49">
        <f t="shared" si="833"/>
        <v>0</v>
      </c>
      <c r="BG1434" s="49">
        <f t="shared" si="834"/>
        <v>0</v>
      </c>
      <c r="BH1434" s="72">
        <f t="shared" si="835"/>
        <v>51.981856620200688</v>
      </c>
      <c r="BI1434" s="49">
        <f>VLOOKUP(A1434,'1_12'!A:O,15,0)</f>
        <v>73.55</v>
      </c>
      <c r="BJ1434" s="73">
        <f t="shared" si="836"/>
        <v>-21.568143379799309</v>
      </c>
      <c r="BK1434" s="50">
        <f t="shared" si="837"/>
        <v>2.8310981538915114E-4</v>
      </c>
    </row>
    <row r="1435" spans="1:63" x14ac:dyDescent="0.3">
      <c r="A1435" s="77" t="s">
        <v>2623</v>
      </c>
      <c r="B1435" s="77" t="s">
        <v>1525</v>
      </c>
      <c r="C1435" s="77">
        <f>VLOOKUP(B1435,Площадь!A:B,2,0)</f>
        <v>5.7</v>
      </c>
      <c r="D1435" s="113">
        <v>45026</v>
      </c>
      <c r="H1435">
        <f>30-H1434</f>
        <v>21</v>
      </c>
      <c r="I1435">
        <v>31</v>
      </c>
      <c r="J1435">
        <v>30</v>
      </c>
      <c r="K1435">
        <v>31</v>
      </c>
      <c r="L1435">
        <v>31</v>
      </c>
      <c r="M1435">
        <v>30</v>
      </c>
      <c r="N1435">
        <v>31</v>
      </c>
      <c r="O1435">
        <v>30</v>
      </c>
      <c r="P1435">
        <v>31</v>
      </c>
      <c r="Q1435">
        <f t="shared" si="840"/>
        <v>266</v>
      </c>
      <c r="R1435" s="108"/>
      <c r="S1435" s="108"/>
      <c r="T1435" s="50">
        <f t="shared" si="806"/>
        <v>0</v>
      </c>
      <c r="U1435" s="50">
        <f t="shared" si="807"/>
        <v>0</v>
      </c>
      <c r="V1435" s="50">
        <f t="shared" si="808"/>
        <v>0</v>
      </c>
      <c r="W1435" s="50">
        <f t="shared" si="809"/>
        <v>0</v>
      </c>
      <c r="X1435" s="50">
        <f t="shared" si="810"/>
        <v>0</v>
      </c>
      <c r="Y1435" s="50"/>
      <c r="Z1435" s="50"/>
      <c r="AA1435" s="50"/>
      <c r="AB1435" s="50"/>
      <c r="AC1435" s="50"/>
      <c r="AD1435" s="50">
        <f t="shared" si="811"/>
        <v>0</v>
      </c>
      <c r="AE1435" s="50">
        <f t="shared" si="812"/>
        <v>0</v>
      </c>
      <c r="AF1435" s="50">
        <f t="shared" si="813"/>
        <v>0</v>
      </c>
      <c r="AG1435" s="50">
        <f t="shared" si="814"/>
        <v>0</v>
      </c>
      <c r="AI1435" s="50">
        <f t="shared" si="816"/>
        <v>0</v>
      </c>
      <c r="AJ1435" s="50">
        <f t="shared" si="817"/>
        <v>0</v>
      </c>
      <c r="AK1435" s="50">
        <f t="shared" si="818"/>
        <v>0</v>
      </c>
      <c r="AL1435" s="50">
        <f t="shared" si="819"/>
        <v>4.5184326536108516E-2</v>
      </c>
      <c r="AR1435" s="50">
        <f t="shared" si="820"/>
        <v>8.4905404535002768E-2</v>
      </c>
      <c r="AS1435" s="50">
        <f t="shared" si="821"/>
        <v>7.5992444831787451E-2</v>
      </c>
      <c r="AT1435" s="50">
        <f t="shared" si="822"/>
        <v>0.10435635563722366</v>
      </c>
      <c r="AV1435" s="49">
        <f t="shared" si="823"/>
        <v>0</v>
      </c>
      <c r="AW1435" s="49">
        <f t="shared" si="824"/>
        <v>0</v>
      </c>
      <c r="AX1435" s="49">
        <f t="shared" si="825"/>
        <v>0</v>
      </c>
      <c r="AY1435" s="49">
        <f t="shared" si="826"/>
        <v>121.29099878046826</v>
      </c>
      <c r="AZ1435" s="49">
        <f t="shared" si="827"/>
        <v>0</v>
      </c>
      <c r="BA1435" s="49">
        <f t="shared" si="828"/>
        <v>0</v>
      </c>
      <c r="BB1435" s="49">
        <f t="shared" si="829"/>
        <v>0</v>
      </c>
      <c r="BC1435" s="49">
        <f t="shared" si="830"/>
        <v>0</v>
      </c>
      <c r="BD1435" s="49">
        <f t="shared" si="831"/>
        <v>0</v>
      </c>
      <c r="BE1435" s="49">
        <f t="shared" si="832"/>
        <v>227.91667171758004</v>
      </c>
      <c r="BF1435" s="49">
        <f t="shared" si="833"/>
        <v>203.99107920865697</v>
      </c>
      <c r="BG1435" s="49">
        <f t="shared" si="834"/>
        <v>280.13002681833774</v>
      </c>
      <c r="BH1435" s="72">
        <f t="shared" si="835"/>
        <v>833.32877652504294</v>
      </c>
      <c r="BI1435" s="49">
        <f>VLOOKUP(A1435,'1_12'!A:O,15,0)</f>
        <v>2129.7399999999998</v>
      </c>
      <c r="BJ1435" s="73">
        <f t="shared" si="836"/>
        <v>-1296.4112234749568</v>
      </c>
      <c r="BK1435" s="50">
        <f t="shared" si="837"/>
        <v>4.5385750225164084E-3</v>
      </c>
    </row>
    <row r="1436" spans="1:63" x14ac:dyDescent="0.3">
      <c r="A1436" s="77" t="s">
        <v>2313</v>
      </c>
      <c r="B1436" s="77" t="s">
        <v>2314</v>
      </c>
      <c r="C1436" s="77">
        <f>VLOOKUP(B1436,Площадь!A:B,2,0)</f>
        <v>4</v>
      </c>
      <c r="D1436" s="113"/>
      <c r="E1436">
        <v>31</v>
      </c>
      <c r="F1436">
        <v>28</v>
      </c>
      <c r="G1436">
        <v>31</v>
      </c>
      <c r="H1436">
        <v>30</v>
      </c>
      <c r="I1436">
        <v>31</v>
      </c>
      <c r="J1436">
        <v>30</v>
      </c>
      <c r="K1436">
        <v>31</v>
      </c>
      <c r="L1436">
        <v>31</v>
      </c>
      <c r="M1436">
        <v>26</v>
      </c>
      <c r="Q1436">
        <f t="shared" si="840"/>
        <v>269</v>
      </c>
      <c r="R1436" s="108"/>
      <c r="S1436" s="108"/>
      <c r="T1436" s="50">
        <f t="shared" si="806"/>
        <v>0</v>
      </c>
      <c r="U1436" s="50">
        <f t="shared" si="807"/>
        <v>0</v>
      </c>
      <c r="V1436" s="50">
        <f t="shared" si="808"/>
        <v>0</v>
      </c>
      <c r="W1436" s="50">
        <f t="shared" si="809"/>
        <v>0</v>
      </c>
      <c r="X1436" s="50">
        <f t="shared" si="810"/>
        <v>0</v>
      </c>
      <c r="Y1436" s="50"/>
      <c r="Z1436" s="50"/>
      <c r="AA1436" s="50"/>
      <c r="AB1436" s="50"/>
      <c r="AC1436" s="50"/>
      <c r="AD1436" s="50">
        <f t="shared" si="811"/>
        <v>0</v>
      </c>
      <c r="AE1436" s="50">
        <f t="shared" si="812"/>
        <v>0</v>
      </c>
      <c r="AF1436" s="50">
        <f t="shared" si="813"/>
        <v>0</v>
      </c>
      <c r="AG1436" s="50">
        <f t="shared" si="814"/>
        <v>0</v>
      </c>
      <c r="AI1436" s="50">
        <f t="shared" si="816"/>
        <v>0</v>
      </c>
      <c r="AJ1436" s="50">
        <f t="shared" si="817"/>
        <v>0</v>
      </c>
      <c r="AK1436" s="50">
        <f t="shared" si="818"/>
        <v>0</v>
      </c>
      <c r="AL1436" s="50">
        <f t="shared" si="819"/>
        <v>4.5297570462264181E-2</v>
      </c>
      <c r="AR1436" s="50">
        <f t="shared" si="820"/>
        <v>0</v>
      </c>
      <c r="AS1436" s="50">
        <f t="shared" si="821"/>
        <v>0</v>
      </c>
      <c r="AT1436" s="50">
        <f t="shared" si="822"/>
        <v>0</v>
      </c>
      <c r="AV1436" s="49">
        <f t="shared" si="823"/>
        <v>0</v>
      </c>
      <c r="AW1436" s="49">
        <f t="shared" si="824"/>
        <v>0</v>
      </c>
      <c r="AX1436" s="49">
        <f t="shared" si="825"/>
        <v>0</v>
      </c>
      <c r="AY1436" s="49">
        <f t="shared" si="826"/>
        <v>121.59498624608348</v>
      </c>
      <c r="AZ1436" s="49">
        <f t="shared" si="827"/>
        <v>0</v>
      </c>
      <c r="BA1436" s="49">
        <f t="shared" si="828"/>
        <v>0</v>
      </c>
      <c r="BB1436" s="49">
        <f t="shared" si="829"/>
        <v>0</v>
      </c>
      <c r="BC1436" s="49">
        <f t="shared" si="830"/>
        <v>0</v>
      </c>
      <c r="BD1436" s="49">
        <f t="shared" si="831"/>
        <v>0</v>
      </c>
      <c r="BE1436" s="49">
        <f t="shared" si="832"/>
        <v>0</v>
      </c>
      <c r="BF1436" s="49">
        <f t="shared" si="833"/>
        <v>0</v>
      </c>
      <c r="BG1436" s="49">
        <f t="shared" si="834"/>
        <v>0</v>
      </c>
      <c r="BH1436" s="72">
        <f t="shared" si="835"/>
        <v>121.59498624608348</v>
      </c>
      <c r="BI1436" s="49">
        <f>VLOOKUP(A1436,'1_12'!A:O,15,0)</f>
        <v>1007.89</v>
      </c>
      <c r="BJ1436" s="73">
        <f t="shared" si="836"/>
        <v>-886.29501375391646</v>
      </c>
      <c r="BK1436" s="50">
        <f t="shared" si="837"/>
        <v>9.4369938463050376E-4</v>
      </c>
    </row>
    <row r="1437" spans="1:63" x14ac:dyDescent="0.3">
      <c r="A1437" s="77" t="s">
        <v>2897</v>
      </c>
      <c r="B1437" s="77" t="s">
        <v>2314</v>
      </c>
      <c r="C1437" s="77">
        <f>VLOOKUP(B1437,Площадь!A:B,2,0)</f>
        <v>4</v>
      </c>
      <c r="D1437" s="113">
        <v>45196</v>
      </c>
      <c r="M1437">
        <f>30-M1436</f>
        <v>4</v>
      </c>
      <c r="N1437">
        <v>31</v>
      </c>
      <c r="O1437">
        <v>30</v>
      </c>
      <c r="P1437">
        <v>31</v>
      </c>
      <c r="Q1437">
        <f t="shared" si="840"/>
        <v>96</v>
      </c>
      <c r="R1437" s="108"/>
      <c r="S1437" s="108"/>
      <c r="T1437" s="50">
        <f t="shared" si="806"/>
        <v>0</v>
      </c>
      <c r="U1437" s="50">
        <f t="shared" si="807"/>
        <v>0</v>
      </c>
      <c r="V1437" s="50">
        <f t="shared" si="808"/>
        <v>0</v>
      </c>
      <c r="W1437" s="50">
        <f t="shared" si="809"/>
        <v>0</v>
      </c>
      <c r="X1437" s="50">
        <f t="shared" si="810"/>
        <v>0</v>
      </c>
      <c r="Y1437" s="50"/>
      <c r="Z1437" s="50"/>
      <c r="AA1437" s="50"/>
      <c r="AB1437" s="50"/>
      <c r="AC1437" s="50"/>
      <c r="AD1437" s="50">
        <f t="shared" si="811"/>
        <v>0</v>
      </c>
      <c r="AE1437" s="50">
        <f t="shared" si="812"/>
        <v>0</v>
      </c>
      <c r="AF1437" s="50">
        <f t="shared" si="813"/>
        <v>0</v>
      </c>
      <c r="AG1437" s="50">
        <f t="shared" si="814"/>
        <v>0</v>
      </c>
      <c r="AI1437" s="50">
        <f t="shared" si="816"/>
        <v>0</v>
      </c>
      <c r="AJ1437" s="50">
        <f t="shared" si="817"/>
        <v>0</v>
      </c>
      <c r="AK1437" s="50">
        <f t="shared" si="818"/>
        <v>0</v>
      </c>
      <c r="AL1437" s="50">
        <f t="shared" si="819"/>
        <v>0</v>
      </c>
      <c r="AR1437" s="50">
        <f t="shared" si="820"/>
        <v>5.9582740024563347E-2</v>
      </c>
      <c r="AS1437" s="50">
        <f t="shared" si="821"/>
        <v>5.3328031460903473E-2</v>
      </c>
      <c r="AT1437" s="50">
        <f t="shared" si="822"/>
        <v>7.3232530271735902E-2</v>
      </c>
      <c r="AV1437" s="49">
        <f t="shared" si="823"/>
        <v>0</v>
      </c>
      <c r="AW1437" s="49">
        <f t="shared" si="824"/>
        <v>0</v>
      </c>
      <c r="AX1437" s="49">
        <f t="shared" si="825"/>
        <v>0</v>
      </c>
      <c r="AY1437" s="49">
        <f t="shared" si="826"/>
        <v>0</v>
      </c>
      <c r="AZ1437" s="49">
        <f t="shared" si="827"/>
        <v>0</v>
      </c>
      <c r="BA1437" s="49">
        <f t="shared" si="828"/>
        <v>0</v>
      </c>
      <c r="BB1437" s="49">
        <f t="shared" si="829"/>
        <v>0</v>
      </c>
      <c r="BC1437" s="49">
        <f t="shared" si="830"/>
        <v>0</v>
      </c>
      <c r="BD1437" s="49">
        <f t="shared" si="831"/>
        <v>0</v>
      </c>
      <c r="BE1437" s="49">
        <f t="shared" si="832"/>
        <v>159.94152401233688</v>
      </c>
      <c r="BF1437" s="49">
        <f t="shared" si="833"/>
        <v>143.15163453239086</v>
      </c>
      <c r="BG1437" s="49">
        <f t="shared" si="834"/>
        <v>196.58247496023699</v>
      </c>
      <c r="BH1437" s="72">
        <f t="shared" si="835"/>
        <v>499.67563350496476</v>
      </c>
      <c r="BI1437" s="49">
        <f>VLOOKUP(A1437,'1_12'!A:O,15,0)</f>
        <v>538.30999999999995</v>
      </c>
      <c r="BJ1437" s="73">
        <f t="shared" si="836"/>
        <v>-38.634366495035181</v>
      </c>
      <c r="BK1437" s="50">
        <f t="shared" si="837"/>
        <v>3.8779854532750568E-3</v>
      </c>
    </row>
    <row r="1438" spans="1:63" x14ac:dyDescent="0.3">
      <c r="A1438" s="77" t="s">
        <v>2134</v>
      </c>
      <c r="B1438" s="77" t="s">
        <v>2135</v>
      </c>
      <c r="C1438" s="77">
        <f>VLOOKUP(B1438,Площадь!A:B,2,0)</f>
        <v>4</v>
      </c>
      <c r="D1438" s="113"/>
      <c r="E1438">
        <v>31</v>
      </c>
      <c r="F1438">
        <v>28</v>
      </c>
      <c r="G1438">
        <v>31</v>
      </c>
      <c r="H1438">
        <v>14</v>
      </c>
      <c r="Q1438">
        <f t="shared" si="840"/>
        <v>104</v>
      </c>
      <c r="R1438" s="108"/>
      <c r="S1438" s="108"/>
      <c r="T1438" s="50">
        <f t="shared" si="806"/>
        <v>0</v>
      </c>
      <c r="U1438" s="50">
        <f t="shared" si="807"/>
        <v>0</v>
      </c>
      <c r="V1438" s="50">
        <f t="shared" si="808"/>
        <v>0</v>
      </c>
      <c r="W1438" s="50">
        <f t="shared" si="809"/>
        <v>0</v>
      </c>
      <c r="X1438" s="50">
        <f t="shared" si="810"/>
        <v>0</v>
      </c>
      <c r="Y1438" s="50"/>
      <c r="Z1438" s="50"/>
      <c r="AA1438" s="50"/>
      <c r="AB1438" s="50"/>
      <c r="AC1438" s="50"/>
      <c r="AD1438" s="50">
        <f t="shared" si="811"/>
        <v>0</v>
      </c>
      <c r="AE1438" s="50">
        <f t="shared" si="812"/>
        <v>0</v>
      </c>
      <c r="AF1438" s="50">
        <f t="shared" si="813"/>
        <v>0</v>
      </c>
      <c r="AG1438" s="50">
        <f t="shared" si="814"/>
        <v>0</v>
      </c>
      <c r="AI1438" s="50">
        <f t="shared" si="816"/>
        <v>0</v>
      </c>
      <c r="AJ1438" s="50">
        <f t="shared" si="817"/>
        <v>0</v>
      </c>
      <c r="AK1438" s="50">
        <f t="shared" si="818"/>
        <v>0</v>
      </c>
      <c r="AL1438" s="50">
        <f t="shared" si="819"/>
        <v>2.1138866215723282E-2</v>
      </c>
      <c r="AR1438" s="50">
        <f t="shared" si="820"/>
        <v>0</v>
      </c>
      <c r="AS1438" s="50">
        <f t="shared" si="821"/>
        <v>0</v>
      </c>
      <c r="AT1438" s="50">
        <f t="shared" si="822"/>
        <v>0</v>
      </c>
      <c r="AV1438" s="49">
        <f t="shared" si="823"/>
        <v>0</v>
      </c>
      <c r="AW1438" s="49">
        <f t="shared" si="824"/>
        <v>0</v>
      </c>
      <c r="AX1438" s="49">
        <f t="shared" si="825"/>
        <v>0</v>
      </c>
      <c r="AY1438" s="49">
        <f t="shared" si="826"/>
        <v>56.74432691483895</v>
      </c>
      <c r="AZ1438" s="49">
        <f t="shared" si="827"/>
        <v>0</v>
      </c>
      <c r="BA1438" s="49">
        <f t="shared" si="828"/>
        <v>0</v>
      </c>
      <c r="BB1438" s="49">
        <f t="shared" si="829"/>
        <v>0</v>
      </c>
      <c r="BC1438" s="49">
        <f t="shared" si="830"/>
        <v>0</v>
      </c>
      <c r="BD1438" s="49">
        <f t="shared" si="831"/>
        <v>0</v>
      </c>
      <c r="BE1438" s="49">
        <f t="shared" si="832"/>
        <v>0</v>
      </c>
      <c r="BF1438" s="49">
        <f t="shared" si="833"/>
        <v>0</v>
      </c>
      <c r="BG1438" s="49">
        <f t="shared" si="834"/>
        <v>0</v>
      </c>
      <c r="BH1438" s="72">
        <f t="shared" si="835"/>
        <v>56.74432691483895</v>
      </c>
      <c r="BI1438" s="49">
        <f>VLOOKUP(A1438,'1_12'!A:O,15,0)</f>
        <v>80.260000000000005</v>
      </c>
      <c r="BJ1438" s="73">
        <f t="shared" si="836"/>
        <v>-23.515673085161055</v>
      </c>
      <c r="BK1438" s="50">
        <f t="shared" si="837"/>
        <v>4.4039304616090173E-4</v>
      </c>
    </row>
    <row r="1439" spans="1:63" x14ac:dyDescent="0.3">
      <c r="A1439" s="77" t="s">
        <v>2734</v>
      </c>
      <c r="B1439" s="77" t="s">
        <v>2135</v>
      </c>
      <c r="C1439" s="77">
        <f>VLOOKUP(B1439,Площадь!A:B,2,0)</f>
        <v>4</v>
      </c>
      <c r="D1439" s="113">
        <v>45031</v>
      </c>
      <c r="H1439">
        <f>30-H1438</f>
        <v>16</v>
      </c>
      <c r="I1439">
        <v>31</v>
      </c>
      <c r="J1439">
        <v>30</v>
      </c>
      <c r="K1439">
        <v>31</v>
      </c>
      <c r="L1439">
        <v>31</v>
      </c>
      <c r="M1439">
        <v>30</v>
      </c>
      <c r="N1439">
        <v>31</v>
      </c>
      <c r="O1439">
        <v>30</v>
      </c>
      <c r="P1439">
        <v>31</v>
      </c>
      <c r="Q1439">
        <f t="shared" si="840"/>
        <v>261</v>
      </c>
      <c r="R1439" s="108"/>
      <c r="S1439" s="108"/>
      <c r="T1439" s="50">
        <f t="shared" si="806"/>
        <v>0</v>
      </c>
      <c r="U1439" s="50">
        <f t="shared" si="807"/>
        <v>0</v>
      </c>
      <c r="V1439" s="50">
        <f t="shared" si="808"/>
        <v>0</v>
      </c>
      <c r="W1439" s="50">
        <f t="shared" si="809"/>
        <v>0</v>
      </c>
      <c r="X1439" s="50">
        <f t="shared" si="810"/>
        <v>0</v>
      </c>
      <c r="Y1439" s="50"/>
      <c r="Z1439" s="50"/>
      <c r="AA1439" s="50"/>
      <c r="AB1439" s="50"/>
      <c r="AC1439" s="50"/>
      <c r="AD1439" s="50">
        <f t="shared" si="811"/>
        <v>0</v>
      </c>
      <c r="AE1439" s="50">
        <f t="shared" si="812"/>
        <v>0</v>
      </c>
      <c r="AF1439" s="50">
        <f t="shared" si="813"/>
        <v>0</v>
      </c>
      <c r="AG1439" s="50">
        <f t="shared" si="814"/>
        <v>0</v>
      </c>
      <c r="AI1439" s="50">
        <f t="shared" si="816"/>
        <v>0</v>
      </c>
      <c r="AJ1439" s="50">
        <f t="shared" si="817"/>
        <v>0</v>
      </c>
      <c r="AK1439" s="50">
        <f t="shared" si="818"/>
        <v>0</v>
      </c>
      <c r="AL1439" s="50">
        <f t="shared" si="819"/>
        <v>2.4158704246540895E-2</v>
      </c>
      <c r="AR1439" s="50">
        <f t="shared" si="820"/>
        <v>5.9582740024563347E-2</v>
      </c>
      <c r="AS1439" s="50">
        <f t="shared" si="821"/>
        <v>5.3328031460903473E-2</v>
      </c>
      <c r="AT1439" s="50">
        <f t="shared" si="822"/>
        <v>7.3232530271735902E-2</v>
      </c>
      <c r="AV1439" s="49">
        <f t="shared" si="823"/>
        <v>0</v>
      </c>
      <c r="AW1439" s="49">
        <f t="shared" si="824"/>
        <v>0</v>
      </c>
      <c r="AX1439" s="49">
        <f t="shared" si="825"/>
        <v>0</v>
      </c>
      <c r="AY1439" s="49">
        <f t="shared" si="826"/>
        <v>64.850659331244515</v>
      </c>
      <c r="AZ1439" s="49">
        <f t="shared" si="827"/>
        <v>0</v>
      </c>
      <c r="BA1439" s="49">
        <f t="shared" si="828"/>
        <v>0</v>
      </c>
      <c r="BB1439" s="49">
        <f t="shared" si="829"/>
        <v>0</v>
      </c>
      <c r="BC1439" s="49">
        <f t="shared" si="830"/>
        <v>0</v>
      </c>
      <c r="BD1439" s="49">
        <f t="shared" si="831"/>
        <v>0</v>
      </c>
      <c r="BE1439" s="49">
        <f t="shared" si="832"/>
        <v>159.94152401233688</v>
      </c>
      <c r="BF1439" s="49">
        <f t="shared" si="833"/>
        <v>143.15163453239086</v>
      </c>
      <c r="BG1439" s="49">
        <f t="shared" si="834"/>
        <v>196.58247496023699</v>
      </c>
      <c r="BH1439" s="72">
        <f t="shared" si="835"/>
        <v>564.52629283620922</v>
      </c>
      <c r="BI1439" s="49">
        <f>VLOOKUP(A1439,'1_12'!A:O,15,0)</f>
        <v>1465.9399999999998</v>
      </c>
      <c r="BJ1439" s="73">
        <f t="shared" si="836"/>
        <v>-901.4137071637906</v>
      </c>
      <c r="BK1439" s="50">
        <f t="shared" si="837"/>
        <v>4.3812917917446592E-3</v>
      </c>
    </row>
    <row r="1440" spans="1:63" x14ac:dyDescent="0.3">
      <c r="A1440" s="77" t="s">
        <v>2125</v>
      </c>
      <c r="B1440" s="77" t="s">
        <v>1196</v>
      </c>
      <c r="C1440" s="77">
        <f>VLOOKUP(B1440,Площадь!A:B,2,0)</f>
        <v>3.9</v>
      </c>
      <c r="D1440" s="113"/>
      <c r="E1440">
        <v>31</v>
      </c>
      <c r="F1440">
        <v>28</v>
      </c>
      <c r="G1440">
        <v>14</v>
      </c>
      <c r="Q1440">
        <f t="shared" si="840"/>
        <v>73</v>
      </c>
      <c r="R1440" s="108"/>
      <c r="S1440" s="108"/>
      <c r="T1440" s="50">
        <f t="shared" si="806"/>
        <v>0</v>
      </c>
      <c r="U1440" s="50">
        <f t="shared" si="807"/>
        <v>0</v>
      </c>
      <c r="V1440" s="50">
        <f t="shared" si="808"/>
        <v>0</v>
      </c>
      <c r="W1440" s="50">
        <f t="shared" si="809"/>
        <v>0</v>
      </c>
      <c r="X1440" s="50">
        <f t="shared" si="810"/>
        <v>0</v>
      </c>
      <c r="Y1440" s="50"/>
      <c r="Z1440" s="50"/>
      <c r="AA1440" s="50"/>
      <c r="AB1440" s="50"/>
      <c r="AC1440" s="50"/>
      <c r="AD1440" s="50">
        <f t="shared" si="811"/>
        <v>0</v>
      </c>
      <c r="AE1440" s="50">
        <f t="shared" si="812"/>
        <v>0</v>
      </c>
      <c r="AF1440" s="50">
        <f t="shared" si="813"/>
        <v>0</v>
      </c>
      <c r="AG1440" s="50">
        <f t="shared" si="814"/>
        <v>0</v>
      </c>
      <c r="AI1440" s="50">
        <f t="shared" si="816"/>
        <v>0</v>
      </c>
      <c r="AJ1440" s="50">
        <f t="shared" si="817"/>
        <v>0</v>
      </c>
      <c r="AK1440" s="50">
        <f t="shared" si="818"/>
        <v>0</v>
      </c>
      <c r="AL1440" s="50">
        <f t="shared" si="819"/>
        <v>0</v>
      </c>
      <c r="AR1440" s="50">
        <f t="shared" si="820"/>
        <v>0</v>
      </c>
      <c r="AS1440" s="50">
        <f t="shared" si="821"/>
        <v>0</v>
      </c>
      <c r="AT1440" s="50">
        <f t="shared" si="822"/>
        <v>0</v>
      </c>
      <c r="AV1440" s="49">
        <f t="shared" si="823"/>
        <v>0</v>
      </c>
      <c r="AW1440" s="49">
        <f t="shared" si="824"/>
        <v>0</v>
      </c>
      <c r="AX1440" s="49">
        <f t="shared" si="825"/>
        <v>0</v>
      </c>
      <c r="AY1440" s="49">
        <f t="shared" si="826"/>
        <v>0</v>
      </c>
      <c r="AZ1440" s="49">
        <f t="shared" si="827"/>
        <v>0</v>
      </c>
      <c r="BA1440" s="49">
        <f t="shared" si="828"/>
        <v>0</v>
      </c>
      <c r="BB1440" s="49">
        <f t="shared" si="829"/>
        <v>0</v>
      </c>
      <c r="BC1440" s="49">
        <f t="shared" si="830"/>
        <v>0</v>
      </c>
      <c r="BD1440" s="49">
        <f t="shared" si="831"/>
        <v>0</v>
      </c>
      <c r="BE1440" s="49">
        <f t="shared" si="832"/>
        <v>0</v>
      </c>
      <c r="BF1440" s="49">
        <f t="shared" si="833"/>
        <v>0</v>
      </c>
      <c r="BG1440" s="49">
        <f t="shared" si="834"/>
        <v>0</v>
      </c>
      <c r="BH1440" s="72">
        <f t="shared" si="835"/>
        <v>0</v>
      </c>
      <c r="BI1440" s="49">
        <f>VLOOKUP(A1440,'1_12'!A:O,15,0)</f>
        <v>0</v>
      </c>
      <c r="BJ1440" s="73">
        <f t="shared" si="836"/>
        <v>0</v>
      </c>
      <c r="BK1440" s="50">
        <f t="shared" si="837"/>
        <v>0</v>
      </c>
    </row>
    <row r="1441" spans="1:63" x14ac:dyDescent="0.3">
      <c r="A1441" s="77" t="s">
        <v>2587</v>
      </c>
      <c r="B1441" s="77" t="s">
        <v>1196</v>
      </c>
      <c r="C1441" s="77">
        <f>VLOOKUP(B1441,Площадь!A:B,2,0)</f>
        <v>3.9</v>
      </c>
      <c r="D1441" s="113">
        <v>45000</v>
      </c>
      <c r="G1441">
        <f>31-G1440</f>
        <v>17</v>
      </c>
      <c r="H1441">
        <v>30</v>
      </c>
      <c r="I1441">
        <v>31</v>
      </c>
      <c r="J1441">
        <v>30</v>
      </c>
      <c r="K1441">
        <v>31</v>
      </c>
      <c r="L1441">
        <v>31</v>
      </c>
      <c r="M1441">
        <v>30</v>
      </c>
      <c r="N1441">
        <v>31</v>
      </c>
      <c r="O1441">
        <v>30</v>
      </c>
      <c r="P1441">
        <v>31</v>
      </c>
      <c r="Q1441">
        <f t="shared" si="840"/>
        <v>292</v>
      </c>
      <c r="R1441" s="108"/>
      <c r="S1441" s="108"/>
      <c r="T1441" s="50">
        <f t="shared" si="806"/>
        <v>0</v>
      </c>
      <c r="U1441" s="50">
        <f t="shared" si="807"/>
        <v>0</v>
      </c>
      <c r="V1441" s="50">
        <f t="shared" si="808"/>
        <v>0</v>
      </c>
      <c r="W1441" s="50">
        <f t="shared" si="809"/>
        <v>0</v>
      </c>
      <c r="X1441" s="50">
        <f t="shared" si="810"/>
        <v>0</v>
      </c>
      <c r="Y1441" s="50"/>
      <c r="Z1441" s="50"/>
      <c r="AA1441" s="50"/>
      <c r="AB1441" s="50"/>
      <c r="AC1441" s="50"/>
      <c r="AD1441" s="50">
        <f t="shared" si="811"/>
        <v>0</v>
      </c>
      <c r="AE1441" s="50">
        <f t="shared" si="812"/>
        <v>0</v>
      </c>
      <c r="AF1441" s="50">
        <f t="shared" si="813"/>
        <v>0</v>
      </c>
      <c r="AG1441" s="50">
        <f t="shared" si="814"/>
        <v>0</v>
      </c>
      <c r="AI1441" s="50">
        <f t="shared" si="816"/>
        <v>0</v>
      </c>
      <c r="AJ1441" s="50">
        <f t="shared" si="817"/>
        <v>0</v>
      </c>
      <c r="AK1441" s="50">
        <f t="shared" si="818"/>
        <v>0</v>
      </c>
      <c r="AL1441" s="50">
        <f t="shared" si="819"/>
        <v>4.4165131200707572E-2</v>
      </c>
      <c r="AR1441" s="50">
        <f t="shared" si="820"/>
        <v>5.8093171523949265E-2</v>
      </c>
      <c r="AS1441" s="50">
        <f t="shared" si="821"/>
        <v>5.1994830674380883E-2</v>
      </c>
      <c r="AT1441" s="50">
        <f t="shared" si="822"/>
        <v>7.1401717014942509E-2</v>
      </c>
      <c r="AV1441" s="49">
        <f t="shared" si="823"/>
        <v>0</v>
      </c>
      <c r="AW1441" s="49">
        <f t="shared" si="824"/>
        <v>0</v>
      </c>
      <c r="AX1441" s="49">
        <f t="shared" si="825"/>
        <v>0</v>
      </c>
      <c r="AY1441" s="49">
        <f t="shared" si="826"/>
        <v>118.55511158993139</v>
      </c>
      <c r="AZ1441" s="49">
        <f t="shared" si="827"/>
        <v>0</v>
      </c>
      <c r="BA1441" s="49">
        <f t="shared" si="828"/>
        <v>0</v>
      </c>
      <c r="BB1441" s="49">
        <f t="shared" si="829"/>
        <v>0</v>
      </c>
      <c r="BC1441" s="49">
        <f t="shared" si="830"/>
        <v>0</v>
      </c>
      <c r="BD1441" s="49">
        <f t="shared" si="831"/>
        <v>0</v>
      </c>
      <c r="BE1441" s="49">
        <f t="shared" si="832"/>
        <v>155.94298591202846</v>
      </c>
      <c r="BF1441" s="49">
        <f t="shared" si="833"/>
        <v>139.57284366908107</v>
      </c>
      <c r="BG1441" s="49">
        <f t="shared" si="834"/>
        <v>191.6679130862311</v>
      </c>
      <c r="BH1441" s="72">
        <f t="shared" si="835"/>
        <v>605.73885425727201</v>
      </c>
      <c r="BI1441" s="49">
        <f>VLOOKUP(A1441,'1_12'!A:O,15,0)</f>
        <v>1507.5</v>
      </c>
      <c r="BJ1441" s="73">
        <f t="shared" si="836"/>
        <v>-901.76114574272799</v>
      </c>
      <c r="BK1441" s="50">
        <f t="shared" si="837"/>
        <v>4.8216848379055615E-3</v>
      </c>
    </row>
    <row r="1442" spans="1:63" x14ac:dyDescent="0.3">
      <c r="A1442" s="77" t="s">
        <v>1441</v>
      </c>
      <c r="B1442" s="77" t="s">
        <v>1442</v>
      </c>
      <c r="C1442" s="77">
        <f>VLOOKUP(B1442,Площадь!A:B,2,0)</f>
        <v>3.6</v>
      </c>
      <c r="D1442" s="113"/>
      <c r="E1442">
        <v>31</v>
      </c>
      <c r="F1442">
        <v>28</v>
      </c>
      <c r="G1442">
        <v>31</v>
      </c>
      <c r="H1442">
        <v>30</v>
      </c>
      <c r="I1442">
        <v>31</v>
      </c>
      <c r="J1442">
        <v>30</v>
      </c>
      <c r="K1442">
        <v>31</v>
      </c>
      <c r="L1442">
        <v>31</v>
      </c>
      <c r="M1442">
        <v>30</v>
      </c>
      <c r="N1442">
        <v>31</v>
      </c>
      <c r="O1442">
        <v>30</v>
      </c>
      <c r="P1442">
        <v>31</v>
      </c>
      <c r="Q1442">
        <f t="shared" ref="Q1442:Q1446" si="841">SUM(E1442:P1442)</f>
        <v>365</v>
      </c>
      <c r="R1442" s="108"/>
      <c r="S1442" s="108"/>
      <c r="T1442" s="50">
        <f t="shared" si="806"/>
        <v>0</v>
      </c>
      <c r="U1442" s="50">
        <f t="shared" si="807"/>
        <v>0</v>
      </c>
      <c r="V1442" s="50">
        <f t="shared" si="808"/>
        <v>0</v>
      </c>
      <c r="W1442" s="50">
        <f t="shared" si="809"/>
        <v>0</v>
      </c>
      <c r="X1442" s="50">
        <f t="shared" si="810"/>
        <v>0</v>
      </c>
      <c r="Y1442" s="50"/>
      <c r="Z1442" s="50"/>
      <c r="AA1442" s="50"/>
      <c r="AB1442" s="50"/>
      <c r="AC1442" s="50"/>
      <c r="AD1442" s="50">
        <f t="shared" si="811"/>
        <v>0</v>
      </c>
      <c r="AE1442" s="50">
        <f t="shared" si="812"/>
        <v>0</v>
      </c>
      <c r="AF1442" s="50">
        <f t="shared" si="813"/>
        <v>0</v>
      </c>
      <c r="AG1442" s="50">
        <f t="shared" si="814"/>
        <v>0</v>
      </c>
      <c r="AI1442" s="50">
        <f t="shared" si="816"/>
        <v>0</v>
      </c>
      <c r="AJ1442" s="50">
        <f t="shared" si="817"/>
        <v>0</v>
      </c>
      <c r="AK1442" s="50">
        <f t="shared" si="818"/>
        <v>0</v>
      </c>
      <c r="AL1442" s="50">
        <f t="shared" si="819"/>
        <v>4.0767813416037767E-2</v>
      </c>
      <c r="AR1442" s="50">
        <f t="shared" si="820"/>
        <v>5.3624466022107013E-2</v>
      </c>
      <c r="AS1442" s="50">
        <f t="shared" si="821"/>
        <v>4.7995228314813128E-2</v>
      </c>
      <c r="AT1442" s="50">
        <f t="shared" si="822"/>
        <v>6.5909277244562317E-2</v>
      </c>
      <c r="AV1442" s="49">
        <f t="shared" si="823"/>
        <v>0</v>
      </c>
      <c r="AW1442" s="49">
        <f t="shared" si="824"/>
        <v>0</v>
      </c>
      <c r="AX1442" s="49">
        <f t="shared" si="825"/>
        <v>0</v>
      </c>
      <c r="AY1442" s="49">
        <f t="shared" si="826"/>
        <v>109.43548762147515</v>
      </c>
      <c r="AZ1442" s="49">
        <f t="shared" si="827"/>
        <v>0</v>
      </c>
      <c r="BA1442" s="49">
        <f t="shared" si="828"/>
        <v>0</v>
      </c>
      <c r="BB1442" s="49">
        <f t="shared" si="829"/>
        <v>0</v>
      </c>
      <c r="BC1442" s="49">
        <f t="shared" si="830"/>
        <v>0</v>
      </c>
      <c r="BD1442" s="49">
        <f t="shared" si="831"/>
        <v>0</v>
      </c>
      <c r="BE1442" s="49">
        <f t="shared" si="832"/>
        <v>143.94737161110319</v>
      </c>
      <c r="BF1442" s="49">
        <f t="shared" si="833"/>
        <v>128.83647107915178</v>
      </c>
      <c r="BG1442" s="49">
        <f t="shared" si="834"/>
        <v>176.92422746421332</v>
      </c>
      <c r="BH1442" s="72">
        <f t="shared" si="835"/>
        <v>559.14355777594346</v>
      </c>
      <c r="BI1442" s="49">
        <f>VLOOKUP(A1442,'1_12'!A:O,15,0)</f>
        <v>1391.58</v>
      </c>
      <c r="BJ1442" s="73">
        <f t="shared" si="836"/>
        <v>-832.43644222405646</v>
      </c>
      <c r="BK1442" s="50">
        <f t="shared" si="837"/>
        <v>4.8216848379055606E-3</v>
      </c>
    </row>
    <row r="1443" spans="1:63" x14ac:dyDescent="0.3">
      <c r="A1443" s="77" t="s">
        <v>2152</v>
      </c>
      <c r="B1443" s="77" t="s">
        <v>2153</v>
      </c>
      <c r="C1443" s="77">
        <f>VLOOKUP(B1443,Площадь!A:B,2,0)</f>
        <v>2.9</v>
      </c>
      <c r="D1443" s="113"/>
      <c r="E1443">
        <v>31</v>
      </c>
      <c r="F1443">
        <v>28</v>
      </c>
      <c r="G1443">
        <v>31</v>
      </c>
      <c r="H1443">
        <v>30</v>
      </c>
      <c r="I1443">
        <v>31</v>
      </c>
      <c r="J1443">
        <v>30</v>
      </c>
      <c r="K1443">
        <v>31</v>
      </c>
      <c r="L1443">
        <v>31</v>
      </c>
      <c r="M1443">
        <v>30</v>
      </c>
      <c r="N1443">
        <v>31</v>
      </c>
      <c r="O1443">
        <v>30</v>
      </c>
      <c r="P1443">
        <v>31</v>
      </c>
      <c r="Q1443">
        <f t="shared" si="841"/>
        <v>365</v>
      </c>
      <c r="R1443" s="108"/>
      <c r="S1443" s="108"/>
      <c r="T1443" s="50">
        <f t="shared" si="806"/>
        <v>0</v>
      </c>
      <c r="U1443" s="50">
        <f t="shared" si="807"/>
        <v>0</v>
      </c>
      <c r="V1443" s="50">
        <f t="shared" si="808"/>
        <v>0</v>
      </c>
      <c r="W1443" s="50">
        <f t="shared" si="809"/>
        <v>0</v>
      </c>
      <c r="X1443" s="50">
        <f t="shared" si="810"/>
        <v>0</v>
      </c>
      <c r="Y1443" s="50"/>
      <c r="Z1443" s="50"/>
      <c r="AA1443" s="50"/>
      <c r="AB1443" s="50"/>
      <c r="AC1443" s="50"/>
      <c r="AD1443" s="50">
        <f t="shared" si="811"/>
        <v>0</v>
      </c>
      <c r="AE1443" s="50">
        <f t="shared" si="812"/>
        <v>0</v>
      </c>
      <c r="AF1443" s="50">
        <f t="shared" si="813"/>
        <v>0</v>
      </c>
      <c r="AG1443" s="50">
        <f t="shared" si="814"/>
        <v>0</v>
      </c>
      <c r="AI1443" s="50">
        <f t="shared" si="816"/>
        <v>0</v>
      </c>
      <c r="AJ1443" s="50">
        <f t="shared" si="817"/>
        <v>0</v>
      </c>
      <c r="AK1443" s="50">
        <f t="shared" si="818"/>
        <v>0</v>
      </c>
      <c r="AL1443" s="50">
        <f t="shared" si="819"/>
        <v>3.2840738585141527E-2</v>
      </c>
      <c r="AR1443" s="50">
        <f t="shared" si="820"/>
        <v>4.3197486517808428E-2</v>
      </c>
      <c r="AS1443" s="50">
        <f t="shared" si="821"/>
        <v>3.866282280915502E-2</v>
      </c>
      <c r="AT1443" s="50">
        <f t="shared" si="822"/>
        <v>5.3093584447008527E-2</v>
      </c>
      <c r="AV1443" s="49">
        <f t="shared" si="823"/>
        <v>0</v>
      </c>
      <c r="AW1443" s="49">
        <f t="shared" si="824"/>
        <v>0</v>
      </c>
      <c r="AX1443" s="49">
        <f t="shared" si="825"/>
        <v>0</v>
      </c>
      <c r="AY1443" s="49">
        <f t="shared" si="826"/>
        <v>88.156365028410519</v>
      </c>
      <c r="AZ1443" s="49">
        <f t="shared" si="827"/>
        <v>0</v>
      </c>
      <c r="BA1443" s="49">
        <f t="shared" si="828"/>
        <v>0</v>
      </c>
      <c r="BB1443" s="49">
        <f t="shared" si="829"/>
        <v>0</v>
      </c>
      <c r="BC1443" s="49">
        <f t="shared" si="830"/>
        <v>0</v>
      </c>
      <c r="BD1443" s="49">
        <f t="shared" si="831"/>
        <v>0</v>
      </c>
      <c r="BE1443" s="49">
        <f t="shared" si="832"/>
        <v>115.95760490894423</v>
      </c>
      <c r="BF1443" s="49">
        <f t="shared" si="833"/>
        <v>103.78493503598338</v>
      </c>
      <c r="BG1443" s="49">
        <f t="shared" si="834"/>
        <v>142.5222943461718</v>
      </c>
      <c r="BH1443" s="72">
        <f t="shared" si="835"/>
        <v>450.42119931950992</v>
      </c>
      <c r="BI1443" s="49">
        <f>VLOOKUP(A1443,'1_12'!A:O,15,0)</f>
        <v>1120.9499999999998</v>
      </c>
      <c r="BJ1443" s="73">
        <f t="shared" si="836"/>
        <v>-670.52880068048989</v>
      </c>
      <c r="BK1443" s="50">
        <f t="shared" si="837"/>
        <v>4.8216848379055606E-3</v>
      </c>
    </row>
    <row r="1444" spans="1:63" x14ac:dyDescent="0.3">
      <c r="A1444" s="77" t="s">
        <v>1942</v>
      </c>
      <c r="B1444" s="77" t="s">
        <v>1943</v>
      </c>
      <c r="C1444" s="77">
        <f>VLOOKUP(B1444,Площадь!A:B,2,0)</f>
        <v>2.8</v>
      </c>
      <c r="D1444" s="113"/>
      <c r="E1444">
        <v>31</v>
      </c>
      <c r="F1444">
        <v>28</v>
      </c>
      <c r="G1444">
        <v>31</v>
      </c>
      <c r="H1444">
        <v>30</v>
      </c>
      <c r="I1444">
        <v>31</v>
      </c>
      <c r="J1444">
        <v>30</v>
      </c>
      <c r="K1444">
        <v>31</v>
      </c>
      <c r="L1444">
        <v>31</v>
      </c>
      <c r="M1444">
        <v>30</v>
      </c>
      <c r="N1444">
        <v>31</v>
      </c>
      <c r="O1444">
        <v>30</v>
      </c>
      <c r="P1444">
        <v>31</v>
      </c>
      <c r="Q1444">
        <f t="shared" si="841"/>
        <v>365</v>
      </c>
      <c r="R1444" s="108"/>
      <c r="S1444" s="108"/>
      <c r="T1444" s="50">
        <f t="shared" si="806"/>
        <v>0</v>
      </c>
      <c r="U1444" s="50">
        <f t="shared" si="807"/>
        <v>0</v>
      </c>
      <c r="V1444" s="50">
        <f t="shared" si="808"/>
        <v>0</v>
      </c>
      <c r="W1444" s="50">
        <f t="shared" si="809"/>
        <v>0</v>
      </c>
      <c r="X1444" s="50">
        <f t="shared" si="810"/>
        <v>0</v>
      </c>
      <c r="Y1444" s="50"/>
      <c r="Z1444" s="50"/>
      <c r="AA1444" s="50"/>
      <c r="AB1444" s="50"/>
      <c r="AC1444" s="50"/>
      <c r="AD1444" s="50">
        <f t="shared" si="811"/>
        <v>0</v>
      </c>
      <c r="AE1444" s="50">
        <f t="shared" si="812"/>
        <v>0</v>
      </c>
      <c r="AF1444" s="50">
        <f t="shared" si="813"/>
        <v>0</v>
      </c>
      <c r="AG1444" s="50">
        <f t="shared" si="814"/>
        <v>0</v>
      </c>
      <c r="AI1444" s="50">
        <f t="shared" si="816"/>
        <v>0</v>
      </c>
      <c r="AJ1444" s="50">
        <f t="shared" si="817"/>
        <v>0</v>
      </c>
      <c r="AK1444" s="50">
        <f t="shared" si="818"/>
        <v>0</v>
      </c>
      <c r="AL1444" s="50">
        <f t="shared" si="819"/>
        <v>3.1708299323584925E-2</v>
      </c>
      <c r="AR1444" s="50">
        <f t="shared" si="820"/>
        <v>4.170791801719434E-2</v>
      </c>
      <c r="AS1444" s="50">
        <f t="shared" si="821"/>
        <v>3.732962202263243E-2</v>
      </c>
      <c r="AT1444" s="50">
        <f t="shared" si="822"/>
        <v>5.1262771190215127E-2</v>
      </c>
      <c r="AV1444" s="49">
        <f t="shared" si="823"/>
        <v>0</v>
      </c>
      <c r="AW1444" s="49">
        <f t="shared" si="824"/>
        <v>0</v>
      </c>
      <c r="AX1444" s="49">
        <f t="shared" si="825"/>
        <v>0</v>
      </c>
      <c r="AY1444" s="49">
        <f t="shared" si="826"/>
        <v>85.11649037225844</v>
      </c>
      <c r="AZ1444" s="49">
        <f t="shared" si="827"/>
        <v>0</v>
      </c>
      <c r="BA1444" s="49">
        <f t="shared" si="828"/>
        <v>0</v>
      </c>
      <c r="BB1444" s="49">
        <f t="shared" si="829"/>
        <v>0</v>
      </c>
      <c r="BC1444" s="49">
        <f t="shared" si="830"/>
        <v>0</v>
      </c>
      <c r="BD1444" s="49">
        <f t="shared" si="831"/>
        <v>0</v>
      </c>
      <c r="BE1444" s="49">
        <f t="shared" si="832"/>
        <v>111.9590668086358</v>
      </c>
      <c r="BF1444" s="49">
        <f t="shared" si="833"/>
        <v>100.20614417267359</v>
      </c>
      <c r="BG1444" s="49">
        <f t="shared" si="834"/>
        <v>137.60773247216588</v>
      </c>
      <c r="BH1444" s="72">
        <f t="shared" si="835"/>
        <v>434.8894338257337</v>
      </c>
      <c r="BI1444" s="49">
        <f>VLOOKUP(A1444,'1_12'!A:O,15,0)</f>
        <v>1082.3400000000001</v>
      </c>
      <c r="BJ1444" s="73">
        <f t="shared" si="836"/>
        <v>-647.45056617426644</v>
      </c>
      <c r="BK1444" s="50">
        <f t="shared" si="837"/>
        <v>4.8216848379055606E-3</v>
      </c>
    </row>
    <row r="1445" spans="1:63" x14ac:dyDescent="0.3">
      <c r="A1445" s="77" t="s">
        <v>2059</v>
      </c>
      <c r="B1445" s="77" t="s">
        <v>2060</v>
      </c>
      <c r="C1445" s="77">
        <f>VLOOKUP(B1445,Площадь!A:B,2,0)</f>
        <v>1.6</v>
      </c>
      <c r="D1445" s="113"/>
      <c r="E1445">
        <v>31</v>
      </c>
      <c r="F1445">
        <v>28</v>
      </c>
      <c r="G1445">
        <v>31</v>
      </c>
      <c r="H1445">
        <v>30</v>
      </c>
      <c r="I1445">
        <v>31</v>
      </c>
      <c r="J1445">
        <v>30</v>
      </c>
      <c r="K1445">
        <v>31</v>
      </c>
      <c r="L1445">
        <v>31</v>
      </c>
      <c r="M1445">
        <v>30</v>
      </c>
      <c r="N1445">
        <v>31</v>
      </c>
      <c r="O1445">
        <v>28</v>
      </c>
      <c r="Q1445">
        <f t="shared" si="841"/>
        <v>332</v>
      </c>
      <c r="R1445" s="108"/>
      <c r="S1445" s="108"/>
      <c r="T1445" s="50">
        <f t="shared" si="806"/>
        <v>0</v>
      </c>
      <c r="U1445" s="50">
        <f t="shared" si="807"/>
        <v>0</v>
      </c>
      <c r="V1445" s="50">
        <f t="shared" si="808"/>
        <v>0</v>
      </c>
      <c r="W1445" s="50">
        <f t="shared" si="809"/>
        <v>0</v>
      </c>
      <c r="X1445" s="50">
        <f t="shared" si="810"/>
        <v>0</v>
      </c>
      <c r="Y1445" s="50"/>
      <c r="Z1445" s="50"/>
      <c r="AA1445" s="50"/>
      <c r="AB1445" s="50"/>
      <c r="AC1445" s="50"/>
      <c r="AD1445" s="50">
        <f t="shared" si="811"/>
        <v>0</v>
      </c>
      <c r="AE1445" s="50">
        <f t="shared" si="812"/>
        <v>0</v>
      </c>
      <c r="AF1445" s="50">
        <f t="shared" si="813"/>
        <v>0</v>
      </c>
      <c r="AG1445" s="50">
        <f t="shared" si="814"/>
        <v>0</v>
      </c>
      <c r="AI1445" s="50">
        <f t="shared" si="816"/>
        <v>0</v>
      </c>
      <c r="AJ1445" s="50">
        <f t="shared" si="817"/>
        <v>0</v>
      </c>
      <c r="AK1445" s="50">
        <f t="shared" si="818"/>
        <v>0</v>
      </c>
      <c r="AL1445" s="50">
        <f t="shared" si="819"/>
        <v>1.8119028184905673E-2</v>
      </c>
      <c r="AR1445" s="50">
        <f t="shared" si="820"/>
        <v>2.383309600982534E-2</v>
      </c>
      <c r="AS1445" s="50">
        <f t="shared" si="821"/>
        <v>1.9909131745403964E-2</v>
      </c>
      <c r="AT1445" s="50">
        <f t="shared" si="822"/>
        <v>0</v>
      </c>
      <c r="AV1445" s="49">
        <f t="shared" si="823"/>
        <v>0</v>
      </c>
      <c r="AW1445" s="49">
        <f t="shared" si="824"/>
        <v>0</v>
      </c>
      <c r="AX1445" s="49">
        <f t="shared" si="825"/>
        <v>0</v>
      </c>
      <c r="AY1445" s="49">
        <f t="shared" si="826"/>
        <v>48.637994498433393</v>
      </c>
      <c r="AZ1445" s="49">
        <f t="shared" si="827"/>
        <v>0</v>
      </c>
      <c r="BA1445" s="49">
        <f t="shared" si="828"/>
        <v>0</v>
      </c>
      <c r="BB1445" s="49">
        <f t="shared" si="829"/>
        <v>0</v>
      </c>
      <c r="BC1445" s="49">
        <f t="shared" si="830"/>
        <v>0</v>
      </c>
      <c r="BD1445" s="49">
        <f t="shared" si="831"/>
        <v>0</v>
      </c>
      <c r="BE1445" s="49">
        <f t="shared" si="832"/>
        <v>63.976609604934751</v>
      </c>
      <c r="BF1445" s="49">
        <f t="shared" si="833"/>
        <v>53.443276892092591</v>
      </c>
      <c r="BG1445" s="49">
        <f t="shared" si="834"/>
        <v>0</v>
      </c>
      <c r="BH1445" s="72">
        <f t="shared" si="835"/>
        <v>166.05788099546075</v>
      </c>
      <c r="BI1445" s="49">
        <f>VLOOKUP(A1445,'1_12'!A:O,15,0)</f>
        <v>545.18000000000006</v>
      </c>
      <c r="BJ1445" s="73">
        <f t="shared" si="836"/>
        <v>-379.12211900453929</v>
      </c>
      <c r="BK1445" s="50">
        <f t="shared" si="837"/>
        <v>3.2219404135486965E-3</v>
      </c>
    </row>
    <row r="1446" spans="1:63" x14ac:dyDescent="0.3">
      <c r="A1446" s="77" t="s">
        <v>2917</v>
      </c>
      <c r="B1446" s="77" t="s">
        <v>2060</v>
      </c>
      <c r="C1446" s="77">
        <f>VLOOKUP(B1446,Площадь!A:B,2,0)</f>
        <v>1.6</v>
      </c>
      <c r="D1446" s="113">
        <v>45259</v>
      </c>
      <c r="O1446">
        <f>30-O1445</f>
        <v>2</v>
      </c>
      <c r="P1446">
        <v>31</v>
      </c>
      <c r="Q1446">
        <f t="shared" si="841"/>
        <v>33</v>
      </c>
      <c r="R1446" s="108"/>
      <c r="S1446" s="108"/>
      <c r="T1446" s="50">
        <f t="shared" si="806"/>
        <v>0</v>
      </c>
      <c r="U1446" s="50">
        <f t="shared" si="807"/>
        <v>0</v>
      </c>
      <c r="V1446" s="50">
        <f t="shared" si="808"/>
        <v>0</v>
      </c>
      <c r="W1446" s="50">
        <f t="shared" si="809"/>
        <v>0</v>
      </c>
      <c r="X1446" s="50">
        <f t="shared" si="810"/>
        <v>0</v>
      </c>
      <c r="Y1446" s="50"/>
      <c r="Z1446" s="50"/>
      <c r="AA1446" s="50"/>
      <c r="AB1446" s="50"/>
      <c r="AC1446" s="50"/>
      <c r="AD1446" s="50">
        <f t="shared" si="811"/>
        <v>0</v>
      </c>
      <c r="AE1446" s="50">
        <f t="shared" si="812"/>
        <v>0</v>
      </c>
      <c r="AF1446" s="50">
        <f t="shared" si="813"/>
        <v>0</v>
      </c>
      <c r="AG1446" s="50">
        <f t="shared" si="814"/>
        <v>0</v>
      </c>
      <c r="AI1446" s="50">
        <f t="shared" si="816"/>
        <v>0</v>
      </c>
      <c r="AJ1446" s="50">
        <f t="shared" si="817"/>
        <v>0</v>
      </c>
      <c r="AK1446" s="50">
        <f t="shared" si="818"/>
        <v>0</v>
      </c>
      <c r="AL1446" s="50">
        <f t="shared" si="819"/>
        <v>0</v>
      </c>
      <c r="AR1446" s="50">
        <f t="shared" si="820"/>
        <v>0</v>
      </c>
      <c r="AS1446" s="50">
        <f t="shared" si="821"/>
        <v>1.4220808389574261E-3</v>
      </c>
      <c r="AT1446" s="50">
        <f t="shared" si="822"/>
        <v>2.9293012108694363E-2</v>
      </c>
      <c r="AV1446" s="49">
        <f t="shared" si="823"/>
        <v>0</v>
      </c>
      <c r="AW1446" s="49">
        <f t="shared" si="824"/>
        <v>0</v>
      </c>
      <c r="AX1446" s="49">
        <f t="shared" si="825"/>
        <v>0</v>
      </c>
      <c r="AY1446" s="49">
        <f t="shared" si="826"/>
        <v>0</v>
      </c>
      <c r="AZ1446" s="49">
        <f t="shared" si="827"/>
        <v>0</v>
      </c>
      <c r="BA1446" s="49">
        <f t="shared" si="828"/>
        <v>0</v>
      </c>
      <c r="BB1446" s="49">
        <f t="shared" si="829"/>
        <v>0</v>
      </c>
      <c r="BC1446" s="49">
        <f t="shared" si="830"/>
        <v>0</v>
      </c>
      <c r="BD1446" s="49">
        <f t="shared" si="831"/>
        <v>0</v>
      </c>
      <c r="BE1446" s="49">
        <f t="shared" si="832"/>
        <v>0</v>
      </c>
      <c r="BF1446" s="49">
        <f t="shared" si="833"/>
        <v>3.8173769208637567</v>
      </c>
      <c r="BG1446" s="49">
        <f t="shared" si="834"/>
        <v>78.632989984094806</v>
      </c>
      <c r="BH1446" s="72">
        <f t="shared" si="835"/>
        <v>82.450366904958557</v>
      </c>
      <c r="BI1446" s="49">
        <f>VLOOKUP(A1446,'1_12'!A:O,15,0)</f>
        <v>73.3</v>
      </c>
      <c r="BJ1446" s="73">
        <f t="shared" si="836"/>
        <v>9.1503669049585596</v>
      </c>
      <c r="BK1446" s="50">
        <f t="shared" si="837"/>
        <v>1.5997444243568641E-3</v>
      </c>
    </row>
    <row r="1447" spans="1:63" x14ac:dyDescent="0.3">
      <c r="A1447" s="77" t="s">
        <v>2136</v>
      </c>
      <c r="B1447" s="77" t="s">
        <v>2137</v>
      </c>
      <c r="C1447" s="77">
        <f>VLOOKUP(B1447,Площадь!A:B,2,0)</f>
        <v>2.5</v>
      </c>
      <c r="D1447" s="113"/>
      <c r="E1447">
        <v>31</v>
      </c>
      <c r="F1447">
        <v>28</v>
      </c>
      <c r="G1447">
        <v>31</v>
      </c>
      <c r="H1447">
        <v>30</v>
      </c>
      <c r="I1447">
        <v>31</v>
      </c>
      <c r="J1447">
        <v>30</v>
      </c>
      <c r="K1447">
        <v>31</v>
      </c>
      <c r="L1447">
        <v>31</v>
      </c>
      <c r="M1447">
        <v>30</v>
      </c>
      <c r="N1447">
        <v>31</v>
      </c>
      <c r="O1447">
        <v>30</v>
      </c>
      <c r="P1447">
        <v>31</v>
      </c>
      <c r="Q1447">
        <f t="shared" ref="Q1447:Q1505" si="842">SUM(E1447:P1447)</f>
        <v>365</v>
      </c>
      <c r="R1447" s="108"/>
      <c r="S1447" s="108"/>
      <c r="T1447" s="50">
        <f t="shared" si="806"/>
        <v>0</v>
      </c>
      <c r="U1447" s="50">
        <f t="shared" si="807"/>
        <v>0</v>
      </c>
      <c r="V1447" s="50">
        <f t="shared" si="808"/>
        <v>0</v>
      </c>
      <c r="W1447" s="50">
        <f t="shared" si="809"/>
        <v>0</v>
      </c>
      <c r="X1447" s="50">
        <f t="shared" si="810"/>
        <v>0</v>
      </c>
      <c r="Y1447" s="50"/>
      <c r="Z1447" s="50"/>
      <c r="AA1447" s="50"/>
      <c r="AB1447" s="50"/>
      <c r="AC1447" s="50"/>
      <c r="AD1447" s="50">
        <f t="shared" si="811"/>
        <v>0</v>
      </c>
      <c r="AE1447" s="50">
        <f t="shared" si="812"/>
        <v>0</v>
      </c>
      <c r="AF1447" s="50">
        <f t="shared" si="813"/>
        <v>0</v>
      </c>
      <c r="AG1447" s="50">
        <f t="shared" si="814"/>
        <v>0</v>
      </c>
      <c r="AI1447" s="50">
        <f t="shared" si="816"/>
        <v>0</v>
      </c>
      <c r="AJ1447" s="50">
        <f t="shared" si="817"/>
        <v>0</v>
      </c>
      <c r="AK1447" s="50">
        <f t="shared" si="818"/>
        <v>0</v>
      </c>
      <c r="AL1447" s="50">
        <f t="shared" si="819"/>
        <v>2.8310981538915113E-2</v>
      </c>
      <c r="AR1447" s="50">
        <f t="shared" si="820"/>
        <v>3.7239212515352088E-2</v>
      </c>
      <c r="AS1447" s="50">
        <f t="shared" si="821"/>
        <v>3.3330019663064668E-2</v>
      </c>
      <c r="AT1447" s="50">
        <f t="shared" si="822"/>
        <v>4.5770331419834942E-2</v>
      </c>
      <c r="AV1447" s="49">
        <f t="shared" si="823"/>
        <v>0</v>
      </c>
      <c r="AW1447" s="49">
        <f t="shared" si="824"/>
        <v>0</v>
      </c>
      <c r="AX1447" s="49">
        <f t="shared" si="825"/>
        <v>0</v>
      </c>
      <c r="AY1447" s="49">
        <f t="shared" si="826"/>
        <v>75.996866403802173</v>
      </c>
      <c r="AZ1447" s="49">
        <f t="shared" si="827"/>
        <v>0</v>
      </c>
      <c r="BA1447" s="49">
        <f t="shared" si="828"/>
        <v>0</v>
      </c>
      <c r="BB1447" s="49">
        <f t="shared" si="829"/>
        <v>0</v>
      </c>
      <c r="BC1447" s="49">
        <f t="shared" si="830"/>
        <v>0</v>
      </c>
      <c r="BD1447" s="49">
        <f t="shared" si="831"/>
        <v>0</v>
      </c>
      <c r="BE1447" s="49">
        <f t="shared" si="832"/>
        <v>99.963452507710542</v>
      </c>
      <c r="BF1447" s="49">
        <f t="shared" si="833"/>
        <v>89.469771582744272</v>
      </c>
      <c r="BG1447" s="49">
        <f t="shared" si="834"/>
        <v>122.86404685014813</v>
      </c>
      <c r="BH1447" s="72">
        <f t="shared" si="835"/>
        <v>388.29413734440516</v>
      </c>
      <c r="BI1447" s="49">
        <f>VLOOKUP(A1447,'1_12'!A:O,15,0)</f>
        <v>966.33</v>
      </c>
      <c r="BJ1447" s="73">
        <f t="shared" si="836"/>
        <v>-578.03586265559488</v>
      </c>
      <c r="BK1447" s="50">
        <f t="shared" si="837"/>
        <v>4.8216848379055606E-3</v>
      </c>
    </row>
    <row r="1448" spans="1:63" x14ac:dyDescent="0.3">
      <c r="A1448" s="77" t="s">
        <v>2274</v>
      </c>
      <c r="B1448" s="77" t="s">
        <v>2275</v>
      </c>
      <c r="C1448" s="77">
        <f>VLOOKUP(B1448,Площадь!A:B,2,0)</f>
        <v>4.0999999999999996</v>
      </c>
      <c r="D1448" s="113"/>
      <c r="E1448">
        <v>31</v>
      </c>
      <c r="F1448">
        <v>28</v>
      </c>
      <c r="G1448">
        <v>31</v>
      </c>
      <c r="H1448">
        <v>30</v>
      </c>
      <c r="I1448">
        <v>31</v>
      </c>
      <c r="J1448">
        <v>30</v>
      </c>
      <c r="K1448">
        <v>31</v>
      </c>
      <c r="L1448">
        <v>31</v>
      </c>
      <c r="M1448">
        <v>30</v>
      </c>
      <c r="N1448">
        <v>31</v>
      </c>
      <c r="O1448">
        <v>30</v>
      </c>
      <c r="P1448">
        <v>31</v>
      </c>
      <c r="Q1448">
        <f t="shared" si="842"/>
        <v>365</v>
      </c>
      <c r="R1448" s="108"/>
      <c r="S1448" s="108"/>
      <c r="T1448" s="50">
        <f t="shared" si="806"/>
        <v>0</v>
      </c>
      <c r="U1448" s="50">
        <f t="shared" si="807"/>
        <v>0</v>
      </c>
      <c r="V1448" s="50">
        <f t="shared" si="808"/>
        <v>0</v>
      </c>
      <c r="W1448" s="50">
        <f t="shared" si="809"/>
        <v>0</v>
      </c>
      <c r="X1448" s="50">
        <f t="shared" si="810"/>
        <v>0</v>
      </c>
      <c r="Y1448" s="50"/>
      <c r="Z1448" s="50"/>
      <c r="AA1448" s="50"/>
      <c r="AB1448" s="50"/>
      <c r="AC1448" s="50"/>
      <c r="AD1448" s="50">
        <f t="shared" si="811"/>
        <v>0</v>
      </c>
      <c r="AE1448" s="50">
        <f t="shared" si="812"/>
        <v>0</v>
      </c>
      <c r="AF1448" s="50">
        <f t="shared" si="813"/>
        <v>0</v>
      </c>
      <c r="AG1448" s="50">
        <f t="shared" si="814"/>
        <v>0</v>
      </c>
      <c r="AI1448" s="50">
        <f t="shared" si="816"/>
        <v>0</v>
      </c>
      <c r="AJ1448" s="50">
        <f t="shared" si="817"/>
        <v>0</v>
      </c>
      <c r="AK1448" s="50">
        <f t="shared" si="818"/>
        <v>0</v>
      </c>
      <c r="AL1448" s="50">
        <f t="shared" si="819"/>
        <v>4.6430009723820782E-2</v>
      </c>
      <c r="AR1448" s="50">
        <f t="shared" si="820"/>
        <v>6.1072308525177428E-2</v>
      </c>
      <c r="AS1448" s="50">
        <f t="shared" si="821"/>
        <v>5.4661232247426056E-2</v>
      </c>
      <c r="AT1448" s="50">
        <f t="shared" si="822"/>
        <v>7.5063343528529294E-2</v>
      </c>
      <c r="AV1448" s="49">
        <f t="shared" si="823"/>
        <v>0</v>
      </c>
      <c r="AW1448" s="49">
        <f t="shared" si="824"/>
        <v>0</v>
      </c>
      <c r="AX1448" s="49">
        <f t="shared" si="825"/>
        <v>0</v>
      </c>
      <c r="AY1448" s="49">
        <f t="shared" si="826"/>
        <v>124.63486090223556</v>
      </c>
      <c r="AZ1448" s="49">
        <f t="shared" si="827"/>
        <v>0</v>
      </c>
      <c r="BA1448" s="49">
        <f t="shared" si="828"/>
        <v>0</v>
      </c>
      <c r="BB1448" s="49">
        <f t="shared" si="829"/>
        <v>0</v>
      </c>
      <c r="BC1448" s="49">
        <f t="shared" si="830"/>
        <v>0</v>
      </c>
      <c r="BD1448" s="49">
        <f t="shared" si="831"/>
        <v>0</v>
      </c>
      <c r="BE1448" s="49">
        <f t="shared" si="832"/>
        <v>163.94006211264528</v>
      </c>
      <c r="BF1448" s="49">
        <f t="shared" si="833"/>
        <v>146.73042539570062</v>
      </c>
      <c r="BG1448" s="49">
        <f t="shared" si="834"/>
        <v>201.49703683424292</v>
      </c>
      <c r="BH1448" s="72">
        <f t="shared" si="835"/>
        <v>636.80238524482434</v>
      </c>
      <c r="BI1448" s="49">
        <f>VLOOKUP(A1448,'1_12'!A:O,15,0)</f>
        <v>1584.8099999999997</v>
      </c>
      <c r="BJ1448" s="73">
        <f t="shared" si="836"/>
        <v>-948.00761475517538</v>
      </c>
      <c r="BK1448" s="50">
        <f t="shared" si="837"/>
        <v>4.8216848379055606E-3</v>
      </c>
    </row>
    <row r="1449" spans="1:63" x14ac:dyDescent="0.3">
      <c r="A1449" s="77" t="s">
        <v>1500</v>
      </c>
      <c r="B1449" s="77" t="s">
        <v>1501</v>
      </c>
      <c r="C1449" s="77">
        <f>VLOOKUP(B1449,Площадь!A:B,2,0)</f>
        <v>3.3</v>
      </c>
      <c r="D1449" s="113"/>
      <c r="E1449">
        <v>31</v>
      </c>
      <c r="F1449">
        <v>28</v>
      </c>
      <c r="G1449">
        <v>31</v>
      </c>
      <c r="H1449">
        <v>30</v>
      </c>
      <c r="I1449">
        <v>31</v>
      </c>
      <c r="J1449">
        <v>0</v>
      </c>
      <c r="Q1449">
        <f t="shared" si="842"/>
        <v>151</v>
      </c>
      <c r="R1449" s="108"/>
      <c r="S1449" s="108"/>
      <c r="T1449" s="50">
        <f t="shared" si="806"/>
        <v>0</v>
      </c>
      <c r="U1449" s="50">
        <f t="shared" si="807"/>
        <v>0</v>
      </c>
      <c r="V1449" s="50">
        <f t="shared" si="808"/>
        <v>0</v>
      </c>
      <c r="W1449" s="50">
        <f t="shared" si="809"/>
        <v>0</v>
      </c>
      <c r="X1449" s="50">
        <f t="shared" si="810"/>
        <v>0</v>
      </c>
      <c r="Y1449" s="50"/>
      <c r="Z1449" s="50"/>
      <c r="AA1449" s="50"/>
      <c r="AB1449" s="50"/>
      <c r="AC1449" s="50"/>
      <c r="AD1449" s="50">
        <f t="shared" si="811"/>
        <v>0</v>
      </c>
      <c r="AE1449" s="50">
        <f t="shared" si="812"/>
        <v>0</v>
      </c>
      <c r="AF1449" s="50">
        <f t="shared" si="813"/>
        <v>0</v>
      </c>
      <c r="AG1449" s="50">
        <f t="shared" si="814"/>
        <v>0</v>
      </c>
      <c r="AI1449" s="50">
        <f t="shared" si="816"/>
        <v>0</v>
      </c>
      <c r="AJ1449" s="50">
        <f t="shared" si="817"/>
        <v>0</v>
      </c>
      <c r="AK1449" s="50">
        <f t="shared" si="818"/>
        <v>0</v>
      </c>
      <c r="AL1449" s="50">
        <f t="shared" si="819"/>
        <v>3.7370495631367948E-2</v>
      </c>
      <c r="AR1449" s="50">
        <f t="shared" si="820"/>
        <v>0</v>
      </c>
      <c r="AS1449" s="50">
        <f t="shared" si="821"/>
        <v>0</v>
      </c>
      <c r="AT1449" s="50">
        <f t="shared" si="822"/>
        <v>0</v>
      </c>
      <c r="AV1449" s="49">
        <f t="shared" si="823"/>
        <v>0</v>
      </c>
      <c r="AW1449" s="49">
        <f t="shared" si="824"/>
        <v>0</v>
      </c>
      <c r="AX1449" s="49">
        <f t="shared" si="825"/>
        <v>0</v>
      </c>
      <c r="AY1449" s="49">
        <f t="shared" si="826"/>
        <v>100.31586365301887</v>
      </c>
      <c r="AZ1449" s="49">
        <f t="shared" si="827"/>
        <v>0</v>
      </c>
      <c r="BA1449" s="49">
        <f t="shared" si="828"/>
        <v>0</v>
      </c>
      <c r="BB1449" s="49">
        <f t="shared" si="829"/>
        <v>0</v>
      </c>
      <c r="BC1449" s="49">
        <f t="shared" si="830"/>
        <v>0</v>
      </c>
      <c r="BD1449" s="49">
        <f t="shared" si="831"/>
        <v>0</v>
      </c>
      <c r="BE1449" s="49">
        <f t="shared" si="832"/>
        <v>0</v>
      </c>
      <c r="BF1449" s="49">
        <f t="shared" si="833"/>
        <v>0</v>
      </c>
      <c r="BG1449" s="49">
        <f t="shared" si="834"/>
        <v>0</v>
      </c>
      <c r="BH1449" s="72">
        <f t="shared" si="835"/>
        <v>100.31586365301887</v>
      </c>
      <c r="BI1449" s="49">
        <f>VLOOKUP(A1449,'1_12'!A:O,15,0)</f>
        <v>283.45999999999998</v>
      </c>
      <c r="BJ1449" s="73">
        <f t="shared" si="836"/>
        <v>-183.1441363469811</v>
      </c>
      <c r="BK1449" s="50">
        <f t="shared" si="837"/>
        <v>9.4369938463050376E-4</v>
      </c>
    </row>
    <row r="1450" spans="1:63" x14ac:dyDescent="0.3">
      <c r="A1450" s="77" t="s">
        <v>2783</v>
      </c>
      <c r="B1450" s="77" t="s">
        <v>1501</v>
      </c>
      <c r="C1450" s="77">
        <f>VLOOKUP(B1450,Площадь!A:B,2,0)</f>
        <v>3.3</v>
      </c>
      <c r="D1450" s="113">
        <v>45078</v>
      </c>
      <c r="J1450">
        <f>30-J1449</f>
        <v>30</v>
      </c>
      <c r="K1450">
        <v>31</v>
      </c>
      <c r="L1450">
        <v>31</v>
      </c>
      <c r="M1450">
        <v>30</v>
      </c>
      <c r="N1450">
        <v>31</v>
      </c>
      <c r="O1450">
        <v>30</v>
      </c>
      <c r="P1450">
        <v>31</v>
      </c>
      <c r="Q1450">
        <f t="shared" si="842"/>
        <v>214</v>
      </c>
      <c r="R1450" s="108"/>
      <c r="S1450" s="108"/>
      <c r="T1450" s="50">
        <f t="shared" si="806"/>
        <v>0</v>
      </c>
      <c r="U1450" s="50">
        <f t="shared" si="807"/>
        <v>0</v>
      </c>
      <c r="V1450" s="50">
        <f t="shared" si="808"/>
        <v>0</v>
      </c>
      <c r="W1450" s="50">
        <f t="shared" si="809"/>
        <v>0</v>
      </c>
      <c r="X1450" s="50">
        <f t="shared" si="810"/>
        <v>0</v>
      </c>
      <c r="Y1450" s="50"/>
      <c r="Z1450" s="50"/>
      <c r="AA1450" s="50"/>
      <c r="AB1450" s="50"/>
      <c r="AC1450" s="50"/>
      <c r="AD1450" s="50">
        <f t="shared" si="811"/>
        <v>0</v>
      </c>
      <c r="AE1450" s="50">
        <f t="shared" si="812"/>
        <v>0</v>
      </c>
      <c r="AF1450" s="50">
        <f t="shared" si="813"/>
        <v>0</v>
      </c>
      <c r="AG1450" s="50">
        <f t="shared" si="814"/>
        <v>0</v>
      </c>
      <c r="AI1450" s="50">
        <f t="shared" si="816"/>
        <v>0</v>
      </c>
      <c r="AJ1450" s="50">
        <f t="shared" si="817"/>
        <v>0</v>
      </c>
      <c r="AK1450" s="50">
        <f t="shared" si="818"/>
        <v>0</v>
      </c>
      <c r="AL1450" s="50">
        <f t="shared" si="819"/>
        <v>0</v>
      </c>
      <c r="AR1450" s="50">
        <f t="shared" si="820"/>
        <v>4.9155760520264762E-2</v>
      </c>
      <c r="AS1450" s="50">
        <f t="shared" si="821"/>
        <v>4.3995625955245365E-2</v>
      </c>
      <c r="AT1450" s="50">
        <f t="shared" si="822"/>
        <v>6.0416837474182118E-2</v>
      </c>
      <c r="AV1450" s="49">
        <f t="shared" si="823"/>
        <v>0</v>
      </c>
      <c r="AW1450" s="49">
        <f t="shared" si="824"/>
        <v>0</v>
      </c>
      <c r="AX1450" s="49">
        <f t="shared" si="825"/>
        <v>0</v>
      </c>
      <c r="AY1450" s="49">
        <f t="shared" si="826"/>
        <v>0</v>
      </c>
      <c r="AZ1450" s="49">
        <f t="shared" si="827"/>
        <v>0</v>
      </c>
      <c r="BA1450" s="49">
        <f t="shared" si="828"/>
        <v>0</v>
      </c>
      <c r="BB1450" s="49">
        <f t="shared" si="829"/>
        <v>0</v>
      </c>
      <c r="BC1450" s="49">
        <f t="shared" si="830"/>
        <v>0</v>
      </c>
      <c r="BD1450" s="49">
        <f t="shared" si="831"/>
        <v>0</v>
      </c>
      <c r="BE1450" s="49">
        <f t="shared" si="832"/>
        <v>131.95175731017792</v>
      </c>
      <c r="BF1450" s="49">
        <f t="shared" si="833"/>
        <v>118.10009848922246</v>
      </c>
      <c r="BG1450" s="49">
        <f t="shared" si="834"/>
        <v>162.18054184219551</v>
      </c>
      <c r="BH1450" s="72">
        <f t="shared" si="835"/>
        <v>412.23239764159587</v>
      </c>
      <c r="BI1450" s="49">
        <f>VLOOKUP(A1450,'1_12'!A:O,15,0)</f>
        <v>992.11</v>
      </c>
      <c r="BJ1450" s="73">
        <f t="shared" si="836"/>
        <v>-579.87760235840415</v>
      </c>
      <c r="BK1450" s="50">
        <f t="shared" si="837"/>
        <v>3.8779854532750568E-3</v>
      </c>
    </row>
    <row r="1451" spans="1:63" x14ac:dyDescent="0.3">
      <c r="A1451" s="77" t="s">
        <v>2170</v>
      </c>
      <c r="B1451" s="77" t="s">
        <v>1116</v>
      </c>
      <c r="C1451" s="77">
        <f>VLOOKUP(B1451,Площадь!A:B,2,0)</f>
        <v>3.3</v>
      </c>
      <c r="D1451" s="113"/>
      <c r="E1451">
        <v>31</v>
      </c>
      <c r="F1451">
        <v>28</v>
      </c>
      <c r="G1451">
        <v>15</v>
      </c>
      <c r="Q1451">
        <f t="shared" si="842"/>
        <v>74</v>
      </c>
      <c r="R1451" s="108"/>
      <c r="S1451" s="108"/>
      <c r="T1451" s="50">
        <f t="shared" si="806"/>
        <v>0</v>
      </c>
      <c r="U1451" s="50">
        <f t="shared" si="807"/>
        <v>0</v>
      </c>
      <c r="V1451" s="50">
        <f t="shared" si="808"/>
        <v>0</v>
      </c>
      <c r="W1451" s="50">
        <f t="shared" si="809"/>
        <v>0</v>
      </c>
      <c r="X1451" s="50">
        <f t="shared" si="810"/>
        <v>0</v>
      </c>
      <c r="Y1451" s="50"/>
      <c r="Z1451" s="50"/>
      <c r="AA1451" s="50"/>
      <c r="AB1451" s="50"/>
      <c r="AC1451" s="50"/>
      <c r="AD1451" s="50">
        <f t="shared" si="811"/>
        <v>0</v>
      </c>
      <c r="AE1451" s="50">
        <f t="shared" si="812"/>
        <v>0</v>
      </c>
      <c r="AF1451" s="50">
        <f t="shared" si="813"/>
        <v>0</v>
      </c>
      <c r="AG1451" s="50">
        <f t="shared" si="814"/>
        <v>0</v>
      </c>
      <c r="AI1451" s="50">
        <f t="shared" si="816"/>
        <v>0</v>
      </c>
      <c r="AJ1451" s="50">
        <f t="shared" si="817"/>
        <v>0</v>
      </c>
      <c r="AK1451" s="50">
        <f t="shared" si="818"/>
        <v>0</v>
      </c>
      <c r="AL1451" s="50">
        <f t="shared" si="819"/>
        <v>0</v>
      </c>
      <c r="AR1451" s="50">
        <f t="shared" si="820"/>
        <v>0</v>
      </c>
      <c r="AS1451" s="50">
        <f t="shared" si="821"/>
        <v>0</v>
      </c>
      <c r="AT1451" s="50">
        <f t="shared" si="822"/>
        <v>0</v>
      </c>
      <c r="AV1451" s="49">
        <f t="shared" si="823"/>
        <v>0</v>
      </c>
      <c r="AW1451" s="49">
        <f t="shared" si="824"/>
        <v>0</v>
      </c>
      <c r="AX1451" s="49">
        <f t="shared" si="825"/>
        <v>0</v>
      </c>
      <c r="AY1451" s="49">
        <f t="shared" si="826"/>
        <v>0</v>
      </c>
      <c r="AZ1451" s="49">
        <f t="shared" si="827"/>
        <v>0</v>
      </c>
      <c r="BA1451" s="49">
        <f t="shared" si="828"/>
        <v>0</v>
      </c>
      <c r="BB1451" s="49">
        <f t="shared" si="829"/>
        <v>0</v>
      </c>
      <c r="BC1451" s="49">
        <f t="shared" si="830"/>
        <v>0</v>
      </c>
      <c r="BD1451" s="49">
        <f t="shared" si="831"/>
        <v>0</v>
      </c>
      <c r="BE1451" s="49">
        <f t="shared" si="832"/>
        <v>0</v>
      </c>
      <c r="BF1451" s="49">
        <f t="shared" si="833"/>
        <v>0</v>
      </c>
      <c r="BG1451" s="49">
        <f t="shared" si="834"/>
        <v>0</v>
      </c>
      <c r="BH1451" s="72">
        <f t="shared" si="835"/>
        <v>0</v>
      </c>
      <c r="BI1451" s="49">
        <f>VLOOKUP(A1451,'1_12'!A:O,15,0)</f>
        <v>0</v>
      </c>
      <c r="BJ1451" s="73">
        <f t="shared" si="836"/>
        <v>0</v>
      </c>
      <c r="BK1451" s="50">
        <f t="shared" si="837"/>
        <v>0</v>
      </c>
    </row>
    <row r="1452" spans="1:63" x14ac:dyDescent="0.3">
      <c r="A1452" s="77" t="s">
        <v>2584</v>
      </c>
      <c r="B1452" s="77" t="s">
        <v>1116</v>
      </c>
      <c r="C1452" s="77">
        <f>VLOOKUP(B1452,Площадь!A:B,2,0)</f>
        <v>3.3</v>
      </c>
      <c r="D1452" s="113">
        <v>45001</v>
      </c>
      <c r="G1452">
        <f>31-G1451</f>
        <v>16</v>
      </c>
      <c r="H1452">
        <v>30</v>
      </c>
      <c r="I1452">
        <v>31</v>
      </c>
      <c r="J1452">
        <v>30</v>
      </c>
      <c r="K1452">
        <v>31</v>
      </c>
      <c r="L1452">
        <v>31</v>
      </c>
      <c r="M1452">
        <v>30</v>
      </c>
      <c r="N1452">
        <v>31</v>
      </c>
      <c r="O1452">
        <v>30</v>
      </c>
      <c r="P1452">
        <v>31</v>
      </c>
      <c r="Q1452">
        <f t="shared" si="842"/>
        <v>291</v>
      </c>
      <c r="R1452" s="108"/>
      <c r="S1452" s="108"/>
      <c r="T1452" s="50">
        <f t="shared" si="806"/>
        <v>0</v>
      </c>
      <c r="U1452" s="50">
        <f t="shared" si="807"/>
        <v>0</v>
      </c>
      <c r="V1452" s="50">
        <f t="shared" si="808"/>
        <v>0</v>
      </c>
      <c r="W1452" s="50">
        <f t="shared" si="809"/>
        <v>0</v>
      </c>
      <c r="X1452" s="50">
        <f t="shared" si="810"/>
        <v>0</v>
      </c>
      <c r="Y1452" s="50"/>
      <c r="Z1452" s="50"/>
      <c r="AA1452" s="50"/>
      <c r="AB1452" s="50"/>
      <c r="AC1452" s="50"/>
      <c r="AD1452" s="50">
        <f t="shared" si="811"/>
        <v>0</v>
      </c>
      <c r="AE1452" s="50">
        <f t="shared" si="812"/>
        <v>0</v>
      </c>
      <c r="AF1452" s="50">
        <f t="shared" si="813"/>
        <v>0</v>
      </c>
      <c r="AG1452" s="50">
        <f t="shared" si="814"/>
        <v>0</v>
      </c>
      <c r="AI1452" s="50">
        <f t="shared" si="816"/>
        <v>0</v>
      </c>
      <c r="AJ1452" s="50">
        <f t="shared" si="817"/>
        <v>0</v>
      </c>
      <c r="AK1452" s="50">
        <f t="shared" si="818"/>
        <v>0</v>
      </c>
      <c r="AL1452" s="50">
        <f t="shared" si="819"/>
        <v>3.7370495631367948E-2</v>
      </c>
      <c r="AR1452" s="50">
        <f t="shared" si="820"/>
        <v>4.9155760520264762E-2</v>
      </c>
      <c r="AS1452" s="50">
        <f t="shared" si="821"/>
        <v>4.3995625955245365E-2</v>
      </c>
      <c r="AT1452" s="50">
        <f t="shared" si="822"/>
        <v>6.0416837474182118E-2</v>
      </c>
      <c r="AV1452" s="49">
        <f t="shared" si="823"/>
        <v>0</v>
      </c>
      <c r="AW1452" s="49">
        <f t="shared" si="824"/>
        <v>0</v>
      </c>
      <c r="AX1452" s="49">
        <f t="shared" si="825"/>
        <v>0</v>
      </c>
      <c r="AY1452" s="49">
        <f t="shared" si="826"/>
        <v>100.31586365301887</v>
      </c>
      <c r="AZ1452" s="49">
        <f t="shared" si="827"/>
        <v>0</v>
      </c>
      <c r="BA1452" s="49">
        <f t="shared" si="828"/>
        <v>0</v>
      </c>
      <c r="BB1452" s="49">
        <f t="shared" si="829"/>
        <v>0</v>
      </c>
      <c r="BC1452" s="49">
        <f t="shared" si="830"/>
        <v>0</v>
      </c>
      <c r="BD1452" s="49">
        <f t="shared" si="831"/>
        <v>0</v>
      </c>
      <c r="BE1452" s="49">
        <f t="shared" si="832"/>
        <v>131.95175731017792</v>
      </c>
      <c r="BF1452" s="49">
        <f t="shared" si="833"/>
        <v>118.10009848922246</v>
      </c>
      <c r="BG1452" s="49">
        <f t="shared" si="834"/>
        <v>162.18054184219551</v>
      </c>
      <c r="BH1452" s="72">
        <f t="shared" si="835"/>
        <v>512.5482612946148</v>
      </c>
      <c r="BI1452" s="49">
        <f>VLOOKUP(A1452,'1_12'!A:O,15,0)</f>
        <v>1275.57</v>
      </c>
      <c r="BJ1452" s="73">
        <f t="shared" si="836"/>
        <v>-763.02173870538513</v>
      </c>
      <c r="BK1452" s="50">
        <f t="shared" si="837"/>
        <v>4.8216848379055606E-3</v>
      </c>
    </row>
    <row r="1453" spans="1:63" x14ac:dyDescent="0.3">
      <c r="A1453" s="77" t="s">
        <v>2204</v>
      </c>
      <c r="B1453" s="77" t="s">
        <v>1111</v>
      </c>
      <c r="C1453" s="77">
        <f>VLOOKUP(B1453,Площадь!A:B,2,0)</f>
        <v>3.8</v>
      </c>
      <c r="D1453" s="113"/>
      <c r="E1453">
        <v>31</v>
      </c>
      <c r="F1453">
        <v>28</v>
      </c>
      <c r="G1453">
        <v>29</v>
      </c>
      <c r="Q1453">
        <f t="shared" si="842"/>
        <v>88</v>
      </c>
      <c r="R1453" s="108"/>
      <c r="S1453" s="108"/>
      <c r="T1453" s="50">
        <f t="shared" si="806"/>
        <v>0</v>
      </c>
      <c r="U1453" s="50">
        <f t="shared" si="807"/>
        <v>0</v>
      </c>
      <c r="V1453" s="50">
        <f t="shared" si="808"/>
        <v>0</v>
      </c>
      <c r="W1453" s="50">
        <f t="shared" si="809"/>
        <v>0</v>
      </c>
      <c r="X1453" s="50">
        <f t="shared" si="810"/>
        <v>0</v>
      </c>
      <c r="Y1453" s="50"/>
      <c r="Z1453" s="50"/>
      <c r="AA1453" s="50"/>
      <c r="AB1453" s="50"/>
      <c r="AC1453" s="50"/>
      <c r="AD1453" s="50">
        <f t="shared" si="811"/>
        <v>0</v>
      </c>
      <c r="AE1453" s="50">
        <f t="shared" si="812"/>
        <v>0</v>
      </c>
      <c r="AF1453" s="50">
        <f t="shared" si="813"/>
        <v>0</v>
      </c>
      <c r="AG1453" s="50">
        <f t="shared" si="814"/>
        <v>0</v>
      </c>
      <c r="AI1453" s="50">
        <f t="shared" si="816"/>
        <v>0</v>
      </c>
      <c r="AJ1453" s="50">
        <f t="shared" si="817"/>
        <v>0</v>
      </c>
      <c r="AK1453" s="50">
        <f t="shared" si="818"/>
        <v>0</v>
      </c>
      <c r="AL1453" s="50">
        <f t="shared" si="819"/>
        <v>0</v>
      </c>
      <c r="AR1453" s="50">
        <f t="shared" si="820"/>
        <v>0</v>
      </c>
      <c r="AS1453" s="50">
        <f t="shared" si="821"/>
        <v>0</v>
      </c>
      <c r="AT1453" s="50">
        <f t="shared" si="822"/>
        <v>0</v>
      </c>
      <c r="AV1453" s="49">
        <f t="shared" si="823"/>
        <v>0</v>
      </c>
      <c r="AW1453" s="49">
        <f t="shared" si="824"/>
        <v>0</v>
      </c>
      <c r="AX1453" s="49">
        <f t="shared" si="825"/>
        <v>0</v>
      </c>
      <c r="AY1453" s="49">
        <f t="shared" si="826"/>
        <v>0</v>
      </c>
      <c r="AZ1453" s="49">
        <f t="shared" si="827"/>
        <v>0</v>
      </c>
      <c r="BA1453" s="49">
        <f t="shared" si="828"/>
        <v>0</v>
      </c>
      <c r="BB1453" s="49">
        <f t="shared" si="829"/>
        <v>0</v>
      </c>
      <c r="BC1453" s="49">
        <f t="shared" si="830"/>
        <v>0</v>
      </c>
      <c r="BD1453" s="49">
        <f t="shared" si="831"/>
        <v>0</v>
      </c>
      <c r="BE1453" s="49">
        <f t="shared" si="832"/>
        <v>0</v>
      </c>
      <c r="BF1453" s="49">
        <f t="shared" si="833"/>
        <v>0</v>
      </c>
      <c r="BG1453" s="49">
        <f t="shared" si="834"/>
        <v>0</v>
      </c>
      <c r="BH1453" s="72">
        <f t="shared" si="835"/>
        <v>0</v>
      </c>
      <c r="BI1453" s="49">
        <f>VLOOKUP(A1453,'1_12'!A:O,15,0)</f>
        <v>0</v>
      </c>
      <c r="BJ1453" s="73">
        <f t="shared" si="836"/>
        <v>0</v>
      </c>
      <c r="BK1453" s="50">
        <f t="shared" si="837"/>
        <v>0</v>
      </c>
    </row>
    <row r="1454" spans="1:63" x14ac:dyDescent="0.3">
      <c r="A1454" s="77" t="s">
        <v>2723</v>
      </c>
      <c r="B1454" s="77" t="s">
        <v>1111</v>
      </c>
      <c r="C1454" s="77">
        <f>VLOOKUP(B1454,Площадь!A:B,2,0)</f>
        <v>3.8</v>
      </c>
      <c r="D1454" s="113">
        <v>45015</v>
      </c>
      <c r="G1454">
        <f>31-G1453</f>
        <v>2</v>
      </c>
      <c r="H1454">
        <v>30</v>
      </c>
      <c r="I1454">
        <v>31</v>
      </c>
      <c r="J1454">
        <v>30</v>
      </c>
      <c r="K1454">
        <v>31</v>
      </c>
      <c r="L1454">
        <v>31</v>
      </c>
      <c r="M1454">
        <v>30</v>
      </c>
      <c r="N1454">
        <v>31</v>
      </c>
      <c r="O1454">
        <v>30</v>
      </c>
      <c r="P1454">
        <v>31</v>
      </c>
      <c r="Q1454">
        <f t="shared" si="842"/>
        <v>277</v>
      </c>
      <c r="R1454" s="108"/>
      <c r="S1454" s="108"/>
      <c r="T1454" s="50">
        <f t="shared" si="806"/>
        <v>0</v>
      </c>
      <c r="U1454" s="50">
        <f t="shared" si="807"/>
        <v>0</v>
      </c>
      <c r="V1454" s="50">
        <f t="shared" si="808"/>
        <v>0</v>
      </c>
      <c r="W1454" s="50">
        <f t="shared" si="809"/>
        <v>0</v>
      </c>
      <c r="X1454" s="50">
        <f t="shared" si="810"/>
        <v>0</v>
      </c>
      <c r="Y1454" s="50"/>
      <c r="Z1454" s="50"/>
      <c r="AA1454" s="50"/>
      <c r="AB1454" s="50"/>
      <c r="AC1454" s="50"/>
      <c r="AD1454" s="50">
        <f t="shared" si="811"/>
        <v>0</v>
      </c>
      <c r="AE1454" s="50">
        <f t="shared" si="812"/>
        <v>0</v>
      </c>
      <c r="AF1454" s="50">
        <f t="shared" si="813"/>
        <v>0</v>
      </c>
      <c r="AG1454" s="50">
        <f t="shared" si="814"/>
        <v>0</v>
      </c>
      <c r="AI1454" s="50">
        <f t="shared" si="816"/>
        <v>0</v>
      </c>
      <c r="AJ1454" s="50">
        <f t="shared" si="817"/>
        <v>0</v>
      </c>
      <c r="AK1454" s="50">
        <f t="shared" si="818"/>
        <v>0</v>
      </c>
      <c r="AL1454" s="50">
        <f t="shared" si="819"/>
        <v>4.303269193915097E-2</v>
      </c>
      <c r="AR1454" s="50">
        <f t="shared" si="820"/>
        <v>5.6603603023335176E-2</v>
      </c>
      <c r="AS1454" s="50">
        <f t="shared" si="821"/>
        <v>5.06616298878583E-2</v>
      </c>
      <c r="AT1454" s="50">
        <f t="shared" si="822"/>
        <v>6.9570903758149102E-2</v>
      </c>
      <c r="AV1454" s="49">
        <f t="shared" si="823"/>
        <v>0</v>
      </c>
      <c r="AW1454" s="49">
        <f t="shared" si="824"/>
        <v>0</v>
      </c>
      <c r="AX1454" s="49">
        <f t="shared" si="825"/>
        <v>0</v>
      </c>
      <c r="AY1454" s="49">
        <f t="shared" si="826"/>
        <v>115.51523693377931</v>
      </c>
      <c r="AZ1454" s="49">
        <f t="shared" si="827"/>
        <v>0</v>
      </c>
      <c r="BA1454" s="49">
        <f t="shared" si="828"/>
        <v>0</v>
      </c>
      <c r="BB1454" s="49">
        <f t="shared" si="829"/>
        <v>0</v>
      </c>
      <c r="BC1454" s="49">
        <f t="shared" si="830"/>
        <v>0</v>
      </c>
      <c r="BD1454" s="49">
        <f t="shared" si="831"/>
        <v>0</v>
      </c>
      <c r="BE1454" s="49">
        <f t="shared" si="832"/>
        <v>151.94444781172001</v>
      </c>
      <c r="BF1454" s="49">
        <f t="shared" si="833"/>
        <v>135.9940528057713</v>
      </c>
      <c r="BG1454" s="49">
        <f t="shared" si="834"/>
        <v>186.75335121222514</v>
      </c>
      <c r="BH1454" s="72">
        <f t="shared" si="835"/>
        <v>590.20708876349568</v>
      </c>
      <c r="BI1454" s="49">
        <f>VLOOKUP(A1454,'1_12'!A:O,15,0)</f>
        <v>1468.89</v>
      </c>
      <c r="BJ1454" s="73">
        <f t="shared" si="836"/>
        <v>-878.68291123650442</v>
      </c>
      <c r="BK1454" s="50">
        <f t="shared" si="837"/>
        <v>4.8216848379055597E-3</v>
      </c>
    </row>
    <row r="1455" spans="1:63" x14ac:dyDescent="0.3">
      <c r="A1455" s="77" t="s">
        <v>2042</v>
      </c>
      <c r="B1455" s="77" t="s">
        <v>1077</v>
      </c>
      <c r="C1455" s="77">
        <f>VLOOKUP(B1455,Площадь!A:B,2,0)</f>
        <v>6.9</v>
      </c>
      <c r="D1455" s="113"/>
      <c r="E1455">
        <v>31</v>
      </c>
      <c r="F1455">
        <v>28</v>
      </c>
      <c r="G1455">
        <v>13</v>
      </c>
      <c r="Q1455">
        <f t="shared" si="842"/>
        <v>72</v>
      </c>
      <c r="R1455" s="108"/>
      <c r="S1455" s="108"/>
      <c r="T1455" s="50">
        <f t="shared" si="806"/>
        <v>0</v>
      </c>
      <c r="U1455" s="50">
        <f t="shared" si="807"/>
        <v>0</v>
      </c>
      <c r="V1455" s="50">
        <f t="shared" si="808"/>
        <v>0</v>
      </c>
      <c r="W1455" s="50">
        <f t="shared" si="809"/>
        <v>0</v>
      </c>
      <c r="X1455" s="50">
        <f t="shared" si="810"/>
        <v>0</v>
      </c>
      <c r="Y1455" s="50"/>
      <c r="Z1455" s="50"/>
      <c r="AA1455" s="50"/>
      <c r="AB1455" s="50"/>
      <c r="AC1455" s="50"/>
      <c r="AD1455" s="50">
        <f t="shared" si="811"/>
        <v>0</v>
      </c>
      <c r="AE1455" s="50">
        <f t="shared" si="812"/>
        <v>0</v>
      </c>
      <c r="AF1455" s="50">
        <f t="shared" si="813"/>
        <v>0</v>
      </c>
      <c r="AG1455" s="50">
        <f t="shared" si="814"/>
        <v>0</v>
      </c>
      <c r="AI1455" s="50">
        <f t="shared" si="816"/>
        <v>0</v>
      </c>
      <c r="AJ1455" s="50">
        <f t="shared" si="817"/>
        <v>0</v>
      </c>
      <c r="AK1455" s="50">
        <f t="shared" si="818"/>
        <v>0</v>
      </c>
      <c r="AL1455" s="50">
        <f t="shared" si="819"/>
        <v>0</v>
      </c>
      <c r="AR1455" s="50">
        <f t="shared" si="820"/>
        <v>0</v>
      </c>
      <c r="AS1455" s="50">
        <f t="shared" si="821"/>
        <v>0</v>
      </c>
      <c r="AT1455" s="50">
        <f t="shared" si="822"/>
        <v>0</v>
      </c>
      <c r="AV1455" s="49">
        <f t="shared" si="823"/>
        <v>0</v>
      </c>
      <c r="AW1455" s="49">
        <f t="shared" si="824"/>
        <v>0</v>
      </c>
      <c r="AX1455" s="49">
        <f t="shared" si="825"/>
        <v>0</v>
      </c>
      <c r="AY1455" s="49">
        <f t="shared" si="826"/>
        <v>0</v>
      </c>
      <c r="AZ1455" s="49">
        <f t="shared" si="827"/>
        <v>0</v>
      </c>
      <c r="BA1455" s="49">
        <f t="shared" si="828"/>
        <v>0</v>
      </c>
      <c r="BB1455" s="49">
        <f t="shared" si="829"/>
        <v>0</v>
      </c>
      <c r="BC1455" s="49">
        <f t="shared" si="830"/>
        <v>0</v>
      </c>
      <c r="BD1455" s="49">
        <f t="shared" si="831"/>
        <v>0</v>
      </c>
      <c r="BE1455" s="49">
        <f t="shared" si="832"/>
        <v>0</v>
      </c>
      <c r="BF1455" s="49">
        <f t="shared" si="833"/>
        <v>0</v>
      </c>
      <c r="BG1455" s="49">
        <f t="shared" si="834"/>
        <v>0</v>
      </c>
      <c r="BH1455" s="72">
        <f t="shared" si="835"/>
        <v>0</v>
      </c>
      <c r="BI1455" s="49">
        <f>VLOOKUP(A1455,'1_12'!A:O,15,0)</f>
        <v>0</v>
      </c>
      <c r="BJ1455" s="73">
        <f t="shared" si="836"/>
        <v>0</v>
      </c>
      <c r="BK1455" s="50">
        <f t="shared" si="837"/>
        <v>0</v>
      </c>
    </row>
    <row r="1456" spans="1:63" x14ac:dyDescent="0.3">
      <c r="A1456" s="77" t="s">
        <v>2555</v>
      </c>
      <c r="B1456" s="77" t="s">
        <v>1077</v>
      </c>
      <c r="C1456" s="77">
        <f>VLOOKUP(B1456,Площадь!A:B,2,0)</f>
        <v>6.9</v>
      </c>
      <c r="D1456" s="113">
        <v>44999</v>
      </c>
      <c r="G1456">
        <f>31-G1455</f>
        <v>18</v>
      </c>
      <c r="H1456">
        <v>30</v>
      </c>
      <c r="I1456">
        <v>31</v>
      </c>
      <c r="J1456">
        <v>30</v>
      </c>
      <c r="K1456">
        <v>31</v>
      </c>
      <c r="L1456">
        <v>31</v>
      </c>
      <c r="M1456">
        <v>30</v>
      </c>
      <c r="N1456">
        <v>31</v>
      </c>
      <c r="O1456">
        <v>30</v>
      </c>
      <c r="P1456">
        <v>31</v>
      </c>
      <c r="Q1456">
        <f t="shared" si="842"/>
        <v>293</v>
      </c>
      <c r="R1456" s="108"/>
      <c r="S1456" s="108"/>
      <c r="T1456" s="50">
        <f t="shared" si="806"/>
        <v>0</v>
      </c>
      <c r="U1456" s="50">
        <f t="shared" si="807"/>
        <v>0</v>
      </c>
      <c r="V1456" s="50">
        <f t="shared" si="808"/>
        <v>0</v>
      </c>
      <c r="W1456" s="50">
        <f t="shared" si="809"/>
        <v>0</v>
      </c>
      <c r="X1456" s="50">
        <f t="shared" si="810"/>
        <v>0</v>
      </c>
      <c r="Y1456" s="50"/>
      <c r="Z1456" s="50"/>
      <c r="AA1456" s="50"/>
      <c r="AB1456" s="50"/>
      <c r="AC1456" s="50"/>
      <c r="AD1456" s="50">
        <f t="shared" si="811"/>
        <v>0</v>
      </c>
      <c r="AE1456" s="50">
        <f t="shared" si="812"/>
        <v>0</v>
      </c>
      <c r="AF1456" s="50">
        <f t="shared" si="813"/>
        <v>0</v>
      </c>
      <c r="AG1456" s="50">
        <f t="shared" si="814"/>
        <v>0</v>
      </c>
      <c r="AI1456" s="50">
        <f t="shared" si="816"/>
        <v>0</v>
      </c>
      <c r="AJ1456" s="50">
        <f t="shared" si="817"/>
        <v>0</v>
      </c>
      <c r="AK1456" s="50">
        <f t="shared" si="818"/>
        <v>0</v>
      </c>
      <c r="AL1456" s="50">
        <f t="shared" si="819"/>
        <v>7.8138309047405721E-2</v>
      </c>
      <c r="AR1456" s="50">
        <f t="shared" si="820"/>
        <v>0.10278022654237177</v>
      </c>
      <c r="AS1456" s="50">
        <f t="shared" si="821"/>
        <v>9.19908542700585E-2</v>
      </c>
      <c r="AT1456" s="50">
        <f t="shared" si="822"/>
        <v>0.12632611471874444</v>
      </c>
      <c r="AV1456" s="49">
        <f t="shared" si="823"/>
        <v>0</v>
      </c>
      <c r="AW1456" s="49">
        <f t="shared" si="824"/>
        <v>0</v>
      </c>
      <c r="AX1456" s="49">
        <f t="shared" si="825"/>
        <v>0</v>
      </c>
      <c r="AY1456" s="49">
        <f t="shared" si="826"/>
        <v>209.75135127449403</v>
      </c>
      <c r="AZ1456" s="49">
        <f t="shared" si="827"/>
        <v>0</v>
      </c>
      <c r="BA1456" s="49">
        <f t="shared" si="828"/>
        <v>0</v>
      </c>
      <c r="BB1456" s="49">
        <f t="shared" si="829"/>
        <v>0</v>
      </c>
      <c r="BC1456" s="49">
        <f t="shared" si="830"/>
        <v>0</v>
      </c>
      <c r="BD1456" s="49">
        <f t="shared" si="831"/>
        <v>0</v>
      </c>
      <c r="BE1456" s="49">
        <f t="shared" si="832"/>
        <v>275.89912892128109</v>
      </c>
      <c r="BF1456" s="49">
        <f t="shared" si="833"/>
        <v>246.93656956837424</v>
      </c>
      <c r="BG1456" s="49">
        <f t="shared" si="834"/>
        <v>339.10476930640885</v>
      </c>
      <c r="BH1456" s="72">
        <f t="shared" si="835"/>
        <v>1071.6918190705583</v>
      </c>
      <c r="BI1456" s="49">
        <f>VLOOKUP(A1456,'1_12'!A:O,15,0)</f>
        <v>2667.1499999999996</v>
      </c>
      <c r="BJ1456" s="73">
        <f t="shared" si="836"/>
        <v>-1595.4581809294414</v>
      </c>
      <c r="BK1456" s="50">
        <f t="shared" si="837"/>
        <v>4.8216848379055597E-3</v>
      </c>
    </row>
    <row r="1457" spans="1:63" x14ac:dyDescent="0.3">
      <c r="A1457" s="77" t="s">
        <v>2068</v>
      </c>
      <c r="B1457" s="77" t="s">
        <v>1170</v>
      </c>
      <c r="C1457" s="77">
        <f>VLOOKUP(B1457,Площадь!A:B,2,0)</f>
        <v>6.2</v>
      </c>
      <c r="D1457" s="113"/>
      <c r="E1457">
        <v>31</v>
      </c>
      <c r="F1457">
        <v>28</v>
      </c>
      <c r="G1457">
        <v>31</v>
      </c>
      <c r="H1457">
        <v>4</v>
      </c>
      <c r="Q1457">
        <f t="shared" si="842"/>
        <v>94</v>
      </c>
      <c r="R1457" s="108"/>
      <c r="S1457" s="108"/>
      <c r="T1457" s="50">
        <f t="shared" si="806"/>
        <v>0</v>
      </c>
      <c r="U1457" s="50">
        <f t="shared" si="807"/>
        <v>0</v>
      </c>
      <c r="V1457" s="50">
        <f t="shared" si="808"/>
        <v>0</v>
      </c>
      <c r="W1457" s="50">
        <f t="shared" si="809"/>
        <v>0</v>
      </c>
      <c r="X1457" s="50">
        <f t="shared" si="810"/>
        <v>0</v>
      </c>
      <c r="Y1457" s="50"/>
      <c r="Z1457" s="50"/>
      <c r="AA1457" s="50"/>
      <c r="AB1457" s="50"/>
      <c r="AC1457" s="50"/>
      <c r="AD1457" s="50">
        <f t="shared" si="811"/>
        <v>0</v>
      </c>
      <c r="AE1457" s="50">
        <f t="shared" si="812"/>
        <v>0</v>
      </c>
      <c r="AF1457" s="50">
        <f t="shared" si="813"/>
        <v>0</v>
      </c>
      <c r="AG1457" s="50">
        <f t="shared" si="814"/>
        <v>0</v>
      </c>
      <c r="AI1457" s="50">
        <f t="shared" si="816"/>
        <v>0</v>
      </c>
      <c r="AJ1457" s="50">
        <f t="shared" si="817"/>
        <v>0</v>
      </c>
      <c r="AK1457" s="50">
        <f t="shared" si="818"/>
        <v>0</v>
      </c>
      <c r="AL1457" s="50">
        <f t="shared" si="819"/>
        <v>9.3614978955345977E-3</v>
      </c>
      <c r="AR1457" s="50">
        <f t="shared" si="820"/>
        <v>0</v>
      </c>
      <c r="AS1457" s="50">
        <f t="shared" si="821"/>
        <v>0</v>
      </c>
      <c r="AT1457" s="50">
        <f t="shared" si="822"/>
        <v>0</v>
      </c>
      <c r="AV1457" s="49">
        <f t="shared" si="823"/>
        <v>0</v>
      </c>
      <c r="AW1457" s="49">
        <f t="shared" si="824"/>
        <v>0</v>
      </c>
      <c r="AX1457" s="49">
        <f t="shared" si="825"/>
        <v>0</v>
      </c>
      <c r="AY1457" s="49">
        <f t="shared" si="826"/>
        <v>25.129630490857252</v>
      </c>
      <c r="AZ1457" s="49">
        <f t="shared" si="827"/>
        <v>0</v>
      </c>
      <c r="BA1457" s="49">
        <f t="shared" si="828"/>
        <v>0</v>
      </c>
      <c r="BB1457" s="49">
        <f t="shared" si="829"/>
        <v>0</v>
      </c>
      <c r="BC1457" s="49">
        <f t="shared" si="830"/>
        <v>0</v>
      </c>
      <c r="BD1457" s="49">
        <f t="shared" si="831"/>
        <v>0</v>
      </c>
      <c r="BE1457" s="49">
        <f t="shared" si="832"/>
        <v>0</v>
      </c>
      <c r="BF1457" s="49">
        <f t="shared" si="833"/>
        <v>0</v>
      </c>
      <c r="BG1457" s="49">
        <f t="shared" si="834"/>
        <v>0</v>
      </c>
      <c r="BH1457" s="72">
        <f t="shared" si="835"/>
        <v>25.129630490857252</v>
      </c>
      <c r="BI1457" s="49">
        <f>VLOOKUP(A1457,'1_12'!A:O,15,0)</f>
        <v>35.43</v>
      </c>
      <c r="BJ1457" s="73">
        <f t="shared" si="836"/>
        <v>-10.300369509142747</v>
      </c>
      <c r="BK1457" s="50">
        <f t="shared" si="837"/>
        <v>1.2582658461740049E-4</v>
      </c>
    </row>
    <row r="1458" spans="1:63" x14ac:dyDescent="0.3">
      <c r="A1458" s="77" t="s">
        <v>2696</v>
      </c>
      <c r="B1458" s="77" t="s">
        <v>1170</v>
      </c>
      <c r="C1458" s="77">
        <f>VLOOKUP(B1458,Площадь!A:B,2,0)</f>
        <v>6.2</v>
      </c>
      <c r="D1458" s="113">
        <v>45021</v>
      </c>
      <c r="H1458">
        <f>30-H1457</f>
        <v>26</v>
      </c>
      <c r="I1458">
        <v>31</v>
      </c>
      <c r="J1458">
        <v>30</v>
      </c>
      <c r="K1458">
        <v>31</v>
      </c>
      <c r="L1458">
        <v>31</v>
      </c>
      <c r="M1458">
        <v>30</v>
      </c>
      <c r="N1458">
        <v>31</v>
      </c>
      <c r="O1458">
        <v>30</v>
      </c>
      <c r="P1458">
        <v>31</v>
      </c>
      <c r="Q1458">
        <f t="shared" si="842"/>
        <v>271</v>
      </c>
      <c r="R1458" s="108"/>
      <c r="S1458" s="108"/>
      <c r="T1458" s="50">
        <f t="shared" si="806"/>
        <v>0</v>
      </c>
      <c r="U1458" s="50">
        <f t="shared" si="807"/>
        <v>0</v>
      </c>
      <c r="V1458" s="50">
        <f t="shared" si="808"/>
        <v>0</v>
      </c>
      <c r="W1458" s="50">
        <f t="shared" si="809"/>
        <v>0</v>
      </c>
      <c r="X1458" s="50">
        <f t="shared" si="810"/>
        <v>0</v>
      </c>
      <c r="Y1458" s="50"/>
      <c r="Z1458" s="50"/>
      <c r="AA1458" s="50"/>
      <c r="AB1458" s="50"/>
      <c r="AC1458" s="50"/>
      <c r="AD1458" s="50">
        <f t="shared" si="811"/>
        <v>0</v>
      </c>
      <c r="AE1458" s="50">
        <f t="shared" si="812"/>
        <v>0</v>
      </c>
      <c r="AF1458" s="50">
        <f t="shared" si="813"/>
        <v>0</v>
      </c>
      <c r="AG1458" s="50">
        <f t="shared" si="814"/>
        <v>0</v>
      </c>
      <c r="AI1458" s="50">
        <f t="shared" si="816"/>
        <v>0</v>
      </c>
      <c r="AJ1458" s="50">
        <f t="shared" si="817"/>
        <v>0</v>
      </c>
      <c r="AK1458" s="50">
        <f t="shared" si="818"/>
        <v>0</v>
      </c>
      <c r="AL1458" s="50">
        <f t="shared" si="819"/>
        <v>6.0849736320974887E-2</v>
      </c>
      <c r="AR1458" s="50">
        <f t="shared" si="820"/>
        <v>9.2353247038073183E-2</v>
      </c>
      <c r="AS1458" s="50">
        <f t="shared" si="821"/>
        <v>8.2658448764400386E-2</v>
      </c>
      <c r="AT1458" s="50">
        <f t="shared" si="822"/>
        <v>0.11351042192119065</v>
      </c>
      <c r="AV1458" s="49">
        <f t="shared" si="823"/>
        <v>0</v>
      </c>
      <c r="AW1458" s="49">
        <f t="shared" si="824"/>
        <v>0</v>
      </c>
      <c r="AX1458" s="49">
        <f t="shared" si="825"/>
        <v>0</v>
      </c>
      <c r="AY1458" s="49">
        <f t="shared" si="826"/>
        <v>163.34259819057215</v>
      </c>
      <c r="AZ1458" s="49">
        <f t="shared" si="827"/>
        <v>0</v>
      </c>
      <c r="BA1458" s="49">
        <f t="shared" si="828"/>
        <v>0</v>
      </c>
      <c r="BB1458" s="49">
        <f t="shared" si="829"/>
        <v>0</v>
      </c>
      <c r="BC1458" s="49">
        <f t="shared" si="830"/>
        <v>0</v>
      </c>
      <c r="BD1458" s="49">
        <f t="shared" si="831"/>
        <v>0</v>
      </c>
      <c r="BE1458" s="49">
        <f t="shared" si="832"/>
        <v>247.90936221912213</v>
      </c>
      <c r="BF1458" s="49">
        <f t="shared" si="833"/>
        <v>221.88503352520584</v>
      </c>
      <c r="BG1458" s="49">
        <f t="shared" si="834"/>
        <v>304.70283618836737</v>
      </c>
      <c r="BH1458" s="72">
        <f t="shared" si="835"/>
        <v>937.83983012326757</v>
      </c>
      <c r="BI1458" s="49">
        <f>VLOOKUP(A1458,'1_12'!A:O,15,0)</f>
        <v>2361.1799999999998</v>
      </c>
      <c r="BJ1458" s="73">
        <f t="shared" si="836"/>
        <v>-1423.3401698767323</v>
      </c>
      <c r="BK1458" s="50">
        <f t="shared" si="837"/>
        <v>4.6958582532881602E-3</v>
      </c>
    </row>
    <row r="1459" spans="1:63" x14ac:dyDescent="0.3">
      <c r="A1459" s="77" t="s">
        <v>2212</v>
      </c>
      <c r="B1459" s="77" t="s">
        <v>1025</v>
      </c>
      <c r="C1459" s="77">
        <f>VLOOKUP(B1459,Площадь!A:B,2,0)</f>
        <v>6.6</v>
      </c>
      <c r="D1459" s="113"/>
      <c r="E1459">
        <v>31</v>
      </c>
      <c r="F1459">
        <v>28</v>
      </c>
      <c r="G1459">
        <v>31</v>
      </c>
      <c r="H1459">
        <v>10</v>
      </c>
      <c r="Q1459">
        <f t="shared" si="842"/>
        <v>100</v>
      </c>
      <c r="R1459" s="108"/>
      <c r="S1459" s="108"/>
      <c r="T1459" s="50">
        <f t="shared" si="806"/>
        <v>0</v>
      </c>
      <c r="U1459" s="50">
        <f t="shared" si="807"/>
        <v>0</v>
      </c>
      <c r="V1459" s="50">
        <f t="shared" si="808"/>
        <v>0</v>
      </c>
      <c r="W1459" s="50">
        <f t="shared" si="809"/>
        <v>0</v>
      </c>
      <c r="X1459" s="50">
        <f t="shared" si="810"/>
        <v>0</v>
      </c>
      <c r="Y1459" s="50"/>
      <c r="Z1459" s="50"/>
      <c r="AA1459" s="50"/>
      <c r="AB1459" s="50"/>
      <c r="AC1459" s="50"/>
      <c r="AD1459" s="50">
        <f t="shared" si="811"/>
        <v>0</v>
      </c>
      <c r="AE1459" s="50">
        <f t="shared" si="812"/>
        <v>0</v>
      </c>
      <c r="AF1459" s="50">
        <f t="shared" si="813"/>
        <v>0</v>
      </c>
      <c r="AG1459" s="50">
        <f t="shared" si="814"/>
        <v>0</v>
      </c>
      <c r="AI1459" s="50">
        <f t="shared" si="816"/>
        <v>0</v>
      </c>
      <c r="AJ1459" s="50">
        <f t="shared" si="817"/>
        <v>0</v>
      </c>
      <c r="AK1459" s="50">
        <f t="shared" si="818"/>
        <v>0</v>
      </c>
      <c r="AL1459" s="50">
        <f t="shared" si="819"/>
        <v>2.4913663754245297E-2</v>
      </c>
      <c r="AR1459" s="50">
        <f t="shared" si="820"/>
        <v>0</v>
      </c>
      <c r="AS1459" s="50">
        <f t="shared" si="821"/>
        <v>0</v>
      </c>
      <c r="AT1459" s="50">
        <f t="shared" si="822"/>
        <v>0</v>
      </c>
      <c r="AV1459" s="49">
        <f t="shared" si="823"/>
        <v>0</v>
      </c>
      <c r="AW1459" s="49">
        <f t="shared" si="824"/>
        <v>0</v>
      </c>
      <c r="AX1459" s="49">
        <f t="shared" si="825"/>
        <v>0</v>
      </c>
      <c r="AY1459" s="49">
        <f t="shared" si="826"/>
        <v>66.877242435345906</v>
      </c>
      <c r="AZ1459" s="49">
        <f t="shared" si="827"/>
        <v>0</v>
      </c>
      <c r="BA1459" s="49">
        <f t="shared" si="828"/>
        <v>0</v>
      </c>
      <c r="BB1459" s="49">
        <f t="shared" si="829"/>
        <v>0</v>
      </c>
      <c r="BC1459" s="49">
        <f t="shared" si="830"/>
        <v>0</v>
      </c>
      <c r="BD1459" s="49">
        <f t="shared" si="831"/>
        <v>0</v>
      </c>
      <c r="BE1459" s="49">
        <f t="shared" si="832"/>
        <v>0</v>
      </c>
      <c r="BF1459" s="49">
        <f t="shared" si="833"/>
        <v>0</v>
      </c>
      <c r="BG1459" s="49">
        <f t="shared" si="834"/>
        <v>0</v>
      </c>
      <c r="BH1459" s="72">
        <f t="shared" si="835"/>
        <v>66.877242435345906</v>
      </c>
      <c r="BI1459" s="49">
        <f>VLOOKUP(A1459,'1_12'!A:O,15,0)</f>
        <v>94.49</v>
      </c>
      <c r="BJ1459" s="73">
        <f t="shared" si="836"/>
        <v>-27.612757564654089</v>
      </c>
      <c r="BK1459" s="50">
        <f t="shared" si="837"/>
        <v>3.1456646154350124E-4</v>
      </c>
    </row>
    <row r="1460" spans="1:63" x14ac:dyDescent="0.3">
      <c r="A1460" s="77" t="s">
        <v>2720</v>
      </c>
      <c r="B1460" s="77" t="s">
        <v>1025</v>
      </c>
      <c r="C1460" s="77">
        <f>VLOOKUP(B1460,Площадь!A:B,2,0)</f>
        <v>6.6</v>
      </c>
      <c r="D1460" s="113">
        <v>45027</v>
      </c>
      <c r="H1460">
        <f>30-H1459</f>
        <v>20</v>
      </c>
      <c r="I1460">
        <v>31</v>
      </c>
      <c r="J1460">
        <v>30</v>
      </c>
      <c r="K1460">
        <v>31</v>
      </c>
      <c r="L1460">
        <v>31</v>
      </c>
      <c r="M1460">
        <v>30</v>
      </c>
      <c r="N1460">
        <v>31</v>
      </c>
      <c r="O1460">
        <v>30</v>
      </c>
      <c r="P1460">
        <v>31</v>
      </c>
      <c r="Q1460">
        <f t="shared" si="842"/>
        <v>265</v>
      </c>
      <c r="R1460" s="108"/>
      <c r="S1460" s="108"/>
      <c r="T1460" s="50">
        <f t="shared" si="806"/>
        <v>0</v>
      </c>
      <c r="U1460" s="50">
        <f t="shared" si="807"/>
        <v>0</v>
      </c>
      <c r="V1460" s="50">
        <f t="shared" si="808"/>
        <v>0</v>
      </c>
      <c r="W1460" s="50">
        <f t="shared" si="809"/>
        <v>0</v>
      </c>
      <c r="X1460" s="50">
        <f t="shared" si="810"/>
        <v>0</v>
      </c>
      <c r="Y1460" s="50"/>
      <c r="Z1460" s="50"/>
      <c r="AA1460" s="50"/>
      <c r="AB1460" s="50"/>
      <c r="AC1460" s="50"/>
      <c r="AD1460" s="50">
        <f t="shared" si="811"/>
        <v>0</v>
      </c>
      <c r="AE1460" s="50">
        <f t="shared" si="812"/>
        <v>0</v>
      </c>
      <c r="AF1460" s="50">
        <f t="shared" si="813"/>
        <v>0</v>
      </c>
      <c r="AG1460" s="50">
        <f t="shared" si="814"/>
        <v>0</v>
      </c>
      <c r="AI1460" s="50">
        <f t="shared" si="816"/>
        <v>0</v>
      </c>
      <c r="AJ1460" s="50">
        <f t="shared" si="817"/>
        <v>0</v>
      </c>
      <c r="AK1460" s="50">
        <f t="shared" si="818"/>
        <v>0</v>
      </c>
      <c r="AL1460" s="50">
        <f t="shared" si="819"/>
        <v>4.9827327508490594E-2</v>
      </c>
      <c r="AR1460" s="50">
        <f t="shared" si="820"/>
        <v>9.8311521040529523E-2</v>
      </c>
      <c r="AS1460" s="50">
        <f t="shared" si="821"/>
        <v>8.7991251910490731E-2</v>
      </c>
      <c r="AT1460" s="50">
        <f t="shared" si="822"/>
        <v>0.12083367494836424</v>
      </c>
      <c r="AV1460" s="49">
        <f t="shared" si="823"/>
        <v>0</v>
      </c>
      <c r="AW1460" s="49">
        <f t="shared" si="824"/>
        <v>0</v>
      </c>
      <c r="AX1460" s="49">
        <f t="shared" si="825"/>
        <v>0</v>
      </c>
      <c r="AY1460" s="49">
        <f t="shared" si="826"/>
        <v>133.75448487069181</v>
      </c>
      <c r="AZ1460" s="49">
        <f t="shared" si="827"/>
        <v>0</v>
      </c>
      <c r="BA1460" s="49">
        <f t="shared" si="828"/>
        <v>0</v>
      </c>
      <c r="BB1460" s="49">
        <f t="shared" si="829"/>
        <v>0</v>
      </c>
      <c r="BC1460" s="49">
        <f t="shared" si="830"/>
        <v>0</v>
      </c>
      <c r="BD1460" s="49">
        <f t="shared" si="831"/>
        <v>0</v>
      </c>
      <c r="BE1460" s="49">
        <f t="shared" si="832"/>
        <v>263.90351462035585</v>
      </c>
      <c r="BF1460" s="49">
        <f t="shared" si="833"/>
        <v>236.20019697844492</v>
      </c>
      <c r="BG1460" s="49">
        <f t="shared" si="834"/>
        <v>324.36108368439102</v>
      </c>
      <c r="BH1460" s="72">
        <f t="shared" si="835"/>
        <v>958.21928015388369</v>
      </c>
      <c r="BI1460" s="49">
        <f>VLOOKUP(A1460,'1_12'!A:O,15,0)</f>
        <v>2456.7400000000007</v>
      </c>
      <c r="BJ1460" s="73">
        <f t="shared" si="836"/>
        <v>-1498.5207198461171</v>
      </c>
      <c r="BK1460" s="50">
        <f t="shared" si="837"/>
        <v>4.5071183763620596E-3</v>
      </c>
    </row>
    <row r="1461" spans="1:63" x14ac:dyDescent="0.3">
      <c r="A1461" s="77" t="s">
        <v>1445</v>
      </c>
      <c r="B1461" s="77" t="s">
        <v>909</v>
      </c>
      <c r="C1461" s="77">
        <f>VLOOKUP(B1461,Площадь!A:B,2,0)</f>
        <v>5.8</v>
      </c>
      <c r="D1461" s="113"/>
      <c r="E1461">
        <v>31</v>
      </c>
      <c r="F1461">
        <v>28</v>
      </c>
      <c r="G1461">
        <v>31</v>
      </c>
      <c r="H1461">
        <v>21</v>
      </c>
      <c r="Q1461">
        <f t="shared" si="842"/>
        <v>111</v>
      </c>
      <c r="R1461" s="108"/>
      <c r="S1461" s="108"/>
      <c r="T1461" s="50">
        <f t="shared" si="806"/>
        <v>0</v>
      </c>
      <c r="U1461" s="50">
        <f t="shared" si="807"/>
        <v>0</v>
      </c>
      <c r="V1461" s="50">
        <f t="shared" si="808"/>
        <v>0</v>
      </c>
      <c r="W1461" s="50">
        <f t="shared" si="809"/>
        <v>0</v>
      </c>
      <c r="X1461" s="50">
        <f t="shared" si="810"/>
        <v>0</v>
      </c>
      <c r="Y1461" s="50"/>
      <c r="Z1461" s="50"/>
      <c r="AA1461" s="50"/>
      <c r="AB1461" s="50"/>
      <c r="AC1461" s="50"/>
      <c r="AD1461" s="50">
        <f t="shared" si="811"/>
        <v>0</v>
      </c>
      <c r="AE1461" s="50">
        <f t="shared" si="812"/>
        <v>0</v>
      </c>
      <c r="AF1461" s="50">
        <f t="shared" si="813"/>
        <v>0</v>
      </c>
      <c r="AG1461" s="50">
        <f t="shared" si="814"/>
        <v>0</v>
      </c>
      <c r="AI1461" s="50">
        <f t="shared" si="816"/>
        <v>0</v>
      </c>
      <c r="AJ1461" s="50">
        <f t="shared" si="817"/>
        <v>0</v>
      </c>
      <c r="AK1461" s="50">
        <f t="shared" si="818"/>
        <v>0</v>
      </c>
      <c r="AL1461" s="50">
        <f t="shared" si="819"/>
        <v>4.5977034019198136E-2</v>
      </c>
      <c r="AR1461" s="50">
        <f t="shared" si="820"/>
        <v>0</v>
      </c>
      <c r="AS1461" s="50">
        <f t="shared" si="821"/>
        <v>0</v>
      </c>
      <c r="AT1461" s="50">
        <f t="shared" si="822"/>
        <v>0</v>
      </c>
      <c r="AV1461" s="49">
        <f t="shared" si="823"/>
        <v>0</v>
      </c>
      <c r="AW1461" s="49">
        <f t="shared" si="824"/>
        <v>0</v>
      </c>
      <c r="AX1461" s="49">
        <f t="shared" si="825"/>
        <v>0</v>
      </c>
      <c r="AY1461" s="49">
        <f t="shared" si="826"/>
        <v>123.41891103977471</v>
      </c>
      <c r="AZ1461" s="49">
        <f t="shared" si="827"/>
        <v>0</v>
      </c>
      <c r="BA1461" s="49">
        <f t="shared" si="828"/>
        <v>0</v>
      </c>
      <c r="BB1461" s="49">
        <f t="shared" si="829"/>
        <v>0</v>
      </c>
      <c r="BC1461" s="49">
        <f t="shared" si="830"/>
        <v>0</v>
      </c>
      <c r="BD1461" s="49">
        <f t="shared" si="831"/>
        <v>0</v>
      </c>
      <c r="BE1461" s="49">
        <f t="shared" si="832"/>
        <v>0</v>
      </c>
      <c r="BF1461" s="49">
        <f t="shared" si="833"/>
        <v>0</v>
      </c>
      <c r="BG1461" s="49">
        <f t="shared" si="834"/>
        <v>0</v>
      </c>
      <c r="BH1461" s="72">
        <f t="shared" si="835"/>
        <v>123.41891103977471</v>
      </c>
      <c r="BI1461" s="49">
        <f>VLOOKUP(A1461,'1_12'!A:O,15,0)</f>
        <v>174.38</v>
      </c>
      <c r="BJ1461" s="73">
        <f t="shared" si="836"/>
        <v>-50.961088960225283</v>
      </c>
      <c r="BK1461" s="50">
        <f t="shared" si="837"/>
        <v>6.6058956924135257E-4</v>
      </c>
    </row>
    <row r="1462" spans="1:63" x14ac:dyDescent="0.3">
      <c r="A1462" s="77" t="s">
        <v>2631</v>
      </c>
      <c r="B1462" s="77" t="s">
        <v>909</v>
      </c>
      <c r="C1462" s="77">
        <f>VLOOKUP(B1462,Площадь!A:B,2,0)</f>
        <v>5.8</v>
      </c>
      <c r="D1462" s="113">
        <v>45038</v>
      </c>
      <c r="H1462">
        <f>30-H1461</f>
        <v>9</v>
      </c>
      <c r="I1462">
        <v>31</v>
      </c>
      <c r="J1462">
        <v>30</v>
      </c>
      <c r="K1462">
        <v>31</v>
      </c>
      <c r="L1462">
        <v>31</v>
      </c>
      <c r="M1462">
        <v>30</v>
      </c>
      <c r="N1462">
        <v>31</v>
      </c>
      <c r="O1462">
        <v>30</v>
      </c>
      <c r="P1462">
        <v>31</v>
      </c>
      <c r="Q1462">
        <f t="shared" si="842"/>
        <v>254</v>
      </c>
      <c r="R1462" s="108"/>
      <c r="S1462" s="108"/>
      <c r="T1462" s="50">
        <f t="shared" si="806"/>
        <v>0</v>
      </c>
      <c r="U1462" s="50">
        <f t="shared" si="807"/>
        <v>0</v>
      </c>
      <c r="V1462" s="50">
        <f t="shared" si="808"/>
        <v>0</v>
      </c>
      <c r="W1462" s="50">
        <f t="shared" si="809"/>
        <v>0</v>
      </c>
      <c r="X1462" s="50">
        <f t="shared" si="810"/>
        <v>0</v>
      </c>
      <c r="Y1462" s="50"/>
      <c r="Z1462" s="50"/>
      <c r="AA1462" s="50"/>
      <c r="AB1462" s="50"/>
      <c r="AC1462" s="50"/>
      <c r="AD1462" s="50">
        <f t="shared" si="811"/>
        <v>0</v>
      </c>
      <c r="AE1462" s="50">
        <f t="shared" si="812"/>
        <v>0</v>
      </c>
      <c r="AF1462" s="50">
        <f t="shared" si="813"/>
        <v>0</v>
      </c>
      <c r="AG1462" s="50">
        <f t="shared" si="814"/>
        <v>0</v>
      </c>
      <c r="AI1462" s="50">
        <f t="shared" si="816"/>
        <v>0</v>
      </c>
      <c r="AJ1462" s="50">
        <f t="shared" si="817"/>
        <v>0</v>
      </c>
      <c r="AK1462" s="50">
        <f t="shared" si="818"/>
        <v>0</v>
      </c>
      <c r="AL1462" s="50">
        <f t="shared" si="819"/>
        <v>1.9704443151084914E-2</v>
      </c>
      <c r="AR1462" s="50">
        <f t="shared" si="820"/>
        <v>8.6394973035616857E-2</v>
      </c>
      <c r="AS1462" s="50">
        <f t="shared" si="821"/>
        <v>7.732564561831004E-2</v>
      </c>
      <c r="AT1462" s="50">
        <f t="shared" si="822"/>
        <v>0.10618716889401705</v>
      </c>
      <c r="AV1462" s="49">
        <f t="shared" si="823"/>
        <v>0</v>
      </c>
      <c r="AW1462" s="49">
        <f t="shared" si="824"/>
        <v>0</v>
      </c>
      <c r="AX1462" s="49">
        <f t="shared" si="825"/>
        <v>0</v>
      </c>
      <c r="AY1462" s="49">
        <f t="shared" si="826"/>
        <v>52.893819017046305</v>
      </c>
      <c r="AZ1462" s="49">
        <f t="shared" si="827"/>
        <v>0</v>
      </c>
      <c r="BA1462" s="49">
        <f t="shared" si="828"/>
        <v>0</v>
      </c>
      <c r="BB1462" s="49">
        <f t="shared" si="829"/>
        <v>0</v>
      </c>
      <c r="BC1462" s="49">
        <f t="shared" si="830"/>
        <v>0</v>
      </c>
      <c r="BD1462" s="49">
        <f t="shared" si="831"/>
        <v>0</v>
      </c>
      <c r="BE1462" s="49">
        <f t="shared" si="832"/>
        <v>231.91520981788847</v>
      </c>
      <c r="BF1462" s="49">
        <f t="shared" si="833"/>
        <v>207.56987007196676</v>
      </c>
      <c r="BG1462" s="49">
        <f t="shared" si="834"/>
        <v>285.04458869234361</v>
      </c>
      <c r="BH1462" s="72">
        <f t="shared" si="835"/>
        <v>777.42348759924516</v>
      </c>
      <c r="BI1462" s="49">
        <f>VLOOKUP(A1462,'1_12'!A:O,15,0)</f>
        <v>2067.6100000000006</v>
      </c>
      <c r="BJ1462" s="73">
        <f t="shared" si="836"/>
        <v>-1290.1865124007554</v>
      </c>
      <c r="BK1462" s="50">
        <f t="shared" si="837"/>
        <v>4.161095268664209E-3</v>
      </c>
    </row>
    <row r="1463" spans="1:63" x14ac:dyDescent="0.3">
      <c r="A1463" s="77" t="s">
        <v>2183</v>
      </c>
      <c r="B1463" s="77" t="s">
        <v>654</v>
      </c>
      <c r="C1463" s="77">
        <f>VLOOKUP(B1463,Площадь!A:B,2,0)</f>
        <v>4.5999999999999996</v>
      </c>
      <c r="D1463" s="113"/>
      <c r="E1463">
        <v>31</v>
      </c>
      <c r="F1463">
        <v>28</v>
      </c>
      <c r="G1463">
        <v>10</v>
      </c>
      <c r="Q1463">
        <f t="shared" si="842"/>
        <v>69</v>
      </c>
      <c r="R1463" s="108"/>
      <c r="S1463" s="108"/>
      <c r="T1463" s="50">
        <f t="shared" si="806"/>
        <v>0</v>
      </c>
      <c r="U1463" s="50">
        <f t="shared" si="807"/>
        <v>0</v>
      </c>
      <c r="V1463" s="50">
        <f t="shared" si="808"/>
        <v>0</v>
      </c>
      <c r="W1463" s="50">
        <f t="shared" si="809"/>
        <v>0</v>
      </c>
      <c r="X1463" s="50">
        <f t="shared" si="810"/>
        <v>0</v>
      </c>
      <c r="Y1463" s="50"/>
      <c r="Z1463" s="50"/>
      <c r="AA1463" s="50"/>
      <c r="AB1463" s="50"/>
      <c r="AC1463" s="50"/>
      <c r="AD1463" s="50">
        <f t="shared" si="811"/>
        <v>0</v>
      </c>
      <c r="AE1463" s="50">
        <f t="shared" si="812"/>
        <v>0</v>
      </c>
      <c r="AF1463" s="50">
        <f t="shared" si="813"/>
        <v>0</v>
      </c>
      <c r="AG1463" s="50">
        <f t="shared" si="814"/>
        <v>0</v>
      </c>
      <c r="AI1463" s="50">
        <f t="shared" si="816"/>
        <v>0</v>
      </c>
      <c r="AJ1463" s="50">
        <f t="shared" si="817"/>
        <v>0</v>
      </c>
      <c r="AK1463" s="50">
        <f t="shared" si="818"/>
        <v>0</v>
      </c>
      <c r="AL1463" s="50">
        <f t="shared" si="819"/>
        <v>0</v>
      </c>
      <c r="AR1463" s="50">
        <f t="shared" si="820"/>
        <v>0</v>
      </c>
      <c r="AS1463" s="50">
        <f t="shared" si="821"/>
        <v>0</v>
      </c>
      <c r="AT1463" s="50">
        <f t="shared" si="822"/>
        <v>0</v>
      </c>
      <c r="AV1463" s="49">
        <f t="shared" si="823"/>
        <v>0</v>
      </c>
      <c r="AW1463" s="49">
        <f t="shared" si="824"/>
        <v>0</v>
      </c>
      <c r="AX1463" s="49">
        <f t="shared" si="825"/>
        <v>0</v>
      </c>
      <c r="AY1463" s="49">
        <f t="shared" si="826"/>
        <v>0</v>
      </c>
      <c r="AZ1463" s="49">
        <f t="shared" si="827"/>
        <v>0</v>
      </c>
      <c r="BA1463" s="49">
        <f t="shared" si="828"/>
        <v>0</v>
      </c>
      <c r="BB1463" s="49">
        <f t="shared" si="829"/>
        <v>0</v>
      </c>
      <c r="BC1463" s="49">
        <f t="shared" si="830"/>
        <v>0</v>
      </c>
      <c r="BD1463" s="49">
        <f t="shared" si="831"/>
        <v>0</v>
      </c>
      <c r="BE1463" s="49">
        <f t="shared" si="832"/>
        <v>0</v>
      </c>
      <c r="BF1463" s="49">
        <f t="shared" si="833"/>
        <v>0</v>
      </c>
      <c r="BG1463" s="49">
        <f t="shared" si="834"/>
        <v>0</v>
      </c>
      <c r="BH1463" s="72">
        <f t="shared" si="835"/>
        <v>0</v>
      </c>
      <c r="BI1463" s="49">
        <f>VLOOKUP(A1463,'1_12'!A:O,15,0)</f>
        <v>0</v>
      </c>
      <c r="BJ1463" s="73">
        <f t="shared" si="836"/>
        <v>0</v>
      </c>
      <c r="BK1463" s="50">
        <f t="shared" si="837"/>
        <v>0</v>
      </c>
    </row>
    <row r="1464" spans="1:63" x14ac:dyDescent="0.3">
      <c r="A1464" s="77" t="s">
        <v>2593</v>
      </c>
      <c r="B1464" s="77" t="s">
        <v>654</v>
      </c>
      <c r="C1464" s="77">
        <f>VLOOKUP(B1464,Площадь!A:B,2,0)</f>
        <v>4.5999999999999996</v>
      </c>
      <c r="D1464" s="113">
        <v>44996</v>
      </c>
      <c r="G1464">
        <f>31-G1463</f>
        <v>21</v>
      </c>
      <c r="H1464">
        <v>30</v>
      </c>
      <c r="I1464">
        <v>31</v>
      </c>
      <c r="J1464">
        <v>30</v>
      </c>
      <c r="K1464">
        <v>31</v>
      </c>
      <c r="L1464">
        <v>31</v>
      </c>
      <c r="M1464">
        <v>30</v>
      </c>
      <c r="N1464">
        <v>31</v>
      </c>
      <c r="O1464">
        <v>30</v>
      </c>
      <c r="P1464">
        <v>31</v>
      </c>
      <c r="Q1464">
        <f t="shared" si="842"/>
        <v>296</v>
      </c>
      <c r="R1464" s="108"/>
      <c r="S1464" s="108"/>
      <c r="T1464" s="50">
        <f t="shared" si="806"/>
        <v>0</v>
      </c>
      <c r="U1464" s="50">
        <f t="shared" si="807"/>
        <v>0</v>
      </c>
      <c r="V1464" s="50">
        <f t="shared" si="808"/>
        <v>0</v>
      </c>
      <c r="W1464" s="50">
        <f t="shared" si="809"/>
        <v>0</v>
      </c>
      <c r="X1464" s="50">
        <f t="shared" si="810"/>
        <v>0</v>
      </c>
      <c r="Y1464" s="50"/>
      <c r="Z1464" s="50"/>
      <c r="AA1464" s="50"/>
      <c r="AB1464" s="50"/>
      <c r="AC1464" s="50"/>
      <c r="AD1464" s="50">
        <f t="shared" si="811"/>
        <v>0</v>
      </c>
      <c r="AE1464" s="50">
        <f t="shared" si="812"/>
        <v>0</v>
      </c>
      <c r="AF1464" s="50">
        <f t="shared" si="813"/>
        <v>0</v>
      </c>
      <c r="AG1464" s="50">
        <f t="shared" si="814"/>
        <v>0</v>
      </c>
      <c r="AI1464" s="50">
        <f t="shared" si="816"/>
        <v>0</v>
      </c>
      <c r="AJ1464" s="50">
        <f t="shared" si="817"/>
        <v>0</v>
      </c>
      <c r="AK1464" s="50">
        <f t="shared" si="818"/>
        <v>0</v>
      </c>
      <c r="AL1464" s="50">
        <f t="shared" si="819"/>
        <v>5.2092206031603805E-2</v>
      </c>
      <c r="AR1464" s="50">
        <f t="shared" si="820"/>
        <v>6.852015102824785E-2</v>
      </c>
      <c r="AS1464" s="50">
        <f t="shared" si="821"/>
        <v>6.1327236180038991E-2</v>
      </c>
      <c r="AT1464" s="50">
        <f t="shared" si="822"/>
        <v>8.4217409812496286E-2</v>
      </c>
      <c r="AV1464" s="49">
        <f t="shared" si="823"/>
        <v>0</v>
      </c>
      <c r="AW1464" s="49">
        <f t="shared" si="824"/>
        <v>0</v>
      </c>
      <c r="AX1464" s="49">
        <f t="shared" si="825"/>
        <v>0</v>
      </c>
      <c r="AY1464" s="49">
        <f t="shared" si="826"/>
        <v>139.834234182996</v>
      </c>
      <c r="AZ1464" s="49">
        <f t="shared" si="827"/>
        <v>0</v>
      </c>
      <c r="BA1464" s="49">
        <f t="shared" si="828"/>
        <v>0</v>
      </c>
      <c r="BB1464" s="49">
        <f t="shared" si="829"/>
        <v>0</v>
      </c>
      <c r="BC1464" s="49">
        <f t="shared" si="830"/>
        <v>0</v>
      </c>
      <c r="BD1464" s="49">
        <f t="shared" si="831"/>
        <v>0</v>
      </c>
      <c r="BE1464" s="49">
        <f t="shared" si="832"/>
        <v>183.93275261418739</v>
      </c>
      <c r="BF1464" s="49">
        <f t="shared" si="833"/>
        <v>164.62437971224946</v>
      </c>
      <c r="BG1464" s="49">
        <f t="shared" si="834"/>
        <v>226.06984620427255</v>
      </c>
      <c r="BH1464" s="72">
        <f t="shared" si="835"/>
        <v>714.46121271370544</v>
      </c>
      <c r="BI1464" s="49">
        <f>VLOOKUP(A1464,'1_12'!A:O,15,0)</f>
        <v>1778.1299999999997</v>
      </c>
      <c r="BJ1464" s="73">
        <f t="shared" si="836"/>
        <v>-1063.6687872862942</v>
      </c>
      <c r="BK1464" s="50">
        <f t="shared" si="837"/>
        <v>4.8216848379055606E-3</v>
      </c>
    </row>
    <row r="1465" spans="1:63" x14ac:dyDescent="0.3">
      <c r="A1465" s="77" t="s">
        <v>2158</v>
      </c>
      <c r="B1465" s="77" t="s">
        <v>1182</v>
      </c>
      <c r="C1465" s="77">
        <f>VLOOKUP(B1465,Площадь!A:B,2,0)</f>
        <v>4.7</v>
      </c>
      <c r="D1465" s="113"/>
      <c r="E1465">
        <v>31</v>
      </c>
      <c r="F1465">
        <v>28</v>
      </c>
      <c r="G1465">
        <v>28</v>
      </c>
      <c r="Q1465">
        <f t="shared" si="842"/>
        <v>87</v>
      </c>
      <c r="R1465" s="108"/>
      <c r="S1465" s="108"/>
      <c r="T1465" s="50">
        <f t="shared" si="806"/>
        <v>0</v>
      </c>
      <c r="U1465" s="50">
        <f t="shared" si="807"/>
        <v>0</v>
      </c>
      <c r="V1465" s="50">
        <f t="shared" si="808"/>
        <v>0</v>
      </c>
      <c r="W1465" s="50">
        <f t="shared" si="809"/>
        <v>0</v>
      </c>
      <c r="X1465" s="50">
        <f t="shared" si="810"/>
        <v>0</v>
      </c>
      <c r="Y1465" s="50"/>
      <c r="Z1465" s="50"/>
      <c r="AA1465" s="50"/>
      <c r="AB1465" s="50"/>
      <c r="AC1465" s="50"/>
      <c r="AD1465" s="50">
        <f t="shared" si="811"/>
        <v>0</v>
      </c>
      <c r="AE1465" s="50">
        <f t="shared" si="812"/>
        <v>0</v>
      </c>
      <c r="AF1465" s="50">
        <f t="shared" si="813"/>
        <v>0</v>
      </c>
      <c r="AG1465" s="50">
        <f t="shared" si="814"/>
        <v>0</v>
      </c>
      <c r="AI1465" s="50">
        <f t="shared" si="816"/>
        <v>0</v>
      </c>
      <c r="AJ1465" s="50">
        <f t="shared" si="817"/>
        <v>0</v>
      </c>
      <c r="AK1465" s="50">
        <f t="shared" si="818"/>
        <v>0</v>
      </c>
      <c r="AL1465" s="50">
        <f t="shared" si="819"/>
        <v>0</v>
      </c>
      <c r="AR1465" s="50">
        <f t="shared" si="820"/>
        <v>0</v>
      </c>
      <c r="AS1465" s="50">
        <f t="shared" si="821"/>
        <v>0</v>
      </c>
      <c r="AT1465" s="50">
        <f t="shared" si="822"/>
        <v>0</v>
      </c>
      <c r="AV1465" s="49">
        <f t="shared" si="823"/>
        <v>0</v>
      </c>
      <c r="AW1465" s="49">
        <f t="shared" si="824"/>
        <v>0</v>
      </c>
      <c r="AX1465" s="49">
        <f t="shared" si="825"/>
        <v>0</v>
      </c>
      <c r="AY1465" s="49">
        <f t="shared" si="826"/>
        <v>0</v>
      </c>
      <c r="AZ1465" s="49">
        <f t="shared" si="827"/>
        <v>0</v>
      </c>
      <c r="BA1465" s="49">
        <f t="shared" si="828"/>
        <v>0</v>
      </c>
      <c r="BB1465" s="49">
        <f t="shared" si="829"/>
        <v>0</v>
      </c>
      <c r="BC1465" s="49">
        <f t="shared" si="830"/>
        <v>0</v>
      </c>
      <c r="BD1465" s="49">
        <f t="shared" si="831"/>
        <v>0</v>
      </c>
      <c r="BE1465" s="49">
        <f t="shared" si="832"/>
        <v>0</v>
      </c>
      <c r="BF1465" s="49">
        <f t="shared" si="833"/>
        <v>0</v>
      </c>
      <c r="BG1465" s="49">
        <f t="shared" si="834"/>
        <v>0</v>
      </c>
      <c r="BH1465" s="72">
        <f t="shared" si="835"/>
        <v>0</v>
      </c>
      <c r="BI1465" s="49">
        <f>VLOOKUP(A1465,'1_12'!A:O,15,0)</f>
        <v>0</v>
      </c>
      <c r="BJ1465" s="73">
        <f t="shared" si="836"/>
        <v>0</v>
      </c>
      <c r="BK1465" s="50">
        <f t="shared" si="837"/>
        <v>0</v>
      </c>
    </row>
    <row r="1466" spans="1:63" x14ac:dyDescent="0.3">
      <c r="A1466" s="77" t="s">
        <v>2731</v>
      </c>
      <c r="B1466" s="77" t="s">
        <v>1182</v>
      </c>
      <c r="C1466" s="77">
        <f>VLOOKUP(B1466,Площадь!A:B,2,0)</f>
        <v>4.7</v>
      </c>
      <c r="D1466" s="113">
        <v>45014</v>
      </c>
      <c r="G1466">
        <f>31-G1465</f>
        <v>3</v>
      </c>
      <c r="H1466">
        <v>30</v>
      </c>
      <c r="I1466">
        <v>31</v>
      </c>
      <c r="J1466">
        <v>30</v>
      </c>
      <c r="K1466">
        <v>31</v>
      </c>
      <c r="L1466">
        <v>31</v>
      </c>
      <c r="M1466">
        <v>30</v>
      </c>
      <c r="N1466">
        <v>31</v>
      </c>
      <c r="O1466">
        <v>30</v>
      </c>
      <c r="P1466">
        <v>31</v>
      </c>
      <c r="Q1466">
        <f t="shared" si="842"/>
        <v>278</v>
      </c>
      <c r="R1466" s="108"/>
      <c r="S1466" s="108"/>
      <c r="T1466" s="50">
        <f t="shared" si="806"/>
        <v>0</v>
      </c>
      <c r="U1466" s="50">
        <f t="shared" si="807"/>
        <v>0</v>
      </c>
      <c r="V1466" s="50">
        <f t="shared" si="808"/>
        <v>0</v>
      </c>
      <c r="W1466" s="50">
        <f t="shared" si="809"/>
        <v>0</v>
      </c>
      <c r="X1466" s="50">
        <f t="shared" si="810"/>
        <v>0</v>
      </c>
      <c r="Y1466" s="50"/>
      <c r="Z1466" s="50"/>
      <c r="AA1466" s="50"/>
      <c r="AB1466" s="50"/>
      <c r="AC1466" s="50"/>
      <c r="AD1466" s="50">
        <f t="shared" si="811"/>
        <v>0</v>
      </c>
      <c r="AE1466" s="50">
        <f t="shared" si="812"/>
        <v>0</v>
      </c>
      <c r="AF1466" s="50">
        <f t="shared" si="813"/>
        <v>0</v>
      </c>
      <c r="AG1466" s="50">
        <f t="shared" si="814"/>
        <v>0</v>
      </c>
      <c r="AI1466" s="50">
        <f t="shared" si="816"/>
        <v>0</v>
      </c>
      <c r="AJ1466" s="50">
        <f t="shared" si="817"/>
        <v>0</v>
      </c>
      <c r="AK1466" s="50">
        <f t="shared" si="818"/>
        <v>0</v>
      </c>
      <c r="AL1466" s="50">
        <f t="shared" si="819"/>
        <v>5.3224645293160414E-2</v>
      </c>
      <c r="AR1466" s="50">
        <f t="shared" si="820"/>
        <v>7.0009719528861938E-2</v>
      </c>
      <c r="AS1466" s="50">
        <f t="shared" si="821"/>
        <v>6.2660436966561581E-2</v>
      </c>
      <c r="AT1466" s="50">
        <f t="shared" si="822"/>
        <v>8.6048223069289692E-2</v>
      </c>
      <c r="AV1466" s="49">
        <f t="shared" si="823"/>
        <v>0</v>
      </c>
      <c r="AW1466" s="49">
        <f t="shared" si="824"/>
        <v>0</v>
      </c>
      <c r="AX1466" s="49">
        <f t="shared" si="825"/>
        <v>0</v>
      </c>
      <c r="AY1466" s="49">
        <f t="shared" si="826"/>
        <v>142.87410883914811</v>
      </c>
      <c r="AZ1466" s="49">
        <f t="shared" si="827"/>
        <v>0</v>
      </c>
      <c r="BA1466" s="49">
        <f t="shared" si="828"/>
        <v>0</v>
      </c>
      <c r="BB1466" s="49">
        <f t="shared" si="829"/>
        <v>0</v>
      </c>
      <c r="BC1466" s="49">
        <f t="shared" si="830"/>
        <v>0</v>
      </c>
      <c r="BD1466" s="49">
        <f t="shared" si="831"/>
        <v>0</v>
      </c>
      <c r="BE1466" s="49">
        <f t="shared" si="832"/>
        <v>187.93129071449584</v>
      </c>
      <c r="BF1466" s="49">
        <f t="shared" si="833"/>
        <v>168.20317057555926</v>
      </c>
      <c r="BG1466" s="49">
        <f t="shared" si="834"/>
        <v>230.98440807827848</v>
      </c>
      <c r="BH1466" s="72">
        <f t="shared" si="835"/>
        <v>729.99297820748166</v>
      </c>
      <c r="BI1466" s="49">
        <f>VLOOKUP(A1466,'1_12'!A:O,15,0)</f>
        <v>1816.7400000000002</v>
      </c>
      <c r="BJ1466" s="73">
        <f t="shared" si="836"/>
        <v>-1086.7470217925186</v>
      </c>
      <c r="BK1466" s="50">
        <f t="shared" si="837"/>
        <v>4.8216848379055606E-3</v>
      </c>
    </row>
    <row r="1467" spans="1:63" x14ac:dyDescent="0.3">
      <c r="A1467" s="77" t="s">
        <v>2194</v>
      </c>
      <c r="B1467" s="77" t="s">
        <v>913</v>
      </c>
      <c r="C1467" s="77">
        <f>VLOOKUP(B1467,Площадь!A:B,2,0)</f>
        <v>4</v>
      </c>
      <c r="D1467" s="113"/>
      <c r="E1467">
        <v>31</v>
      </c>
      <c r="F1467">
        <v>28</v>
      </c>
      <c r="G1467">
        <v>24</v>
      </c>
      <c r="Q1467">
        <f t="shared" si="842"/>
        <v>83</v>
      </c>
      <c r="R1467" s="108"/>
      <c r="S1467" s="108"/>
      <c r="T1467" s="50">
        <f t="shared" si="806"/>
        <v>0</v>
      </c>
      <c r="U1467" s="50">
        <f t="shared" si="807"/>
        <v>0</v>
      </c>
      <c r="V1467" s="50">
        <f t="shared" si="808"/>
        <v>0</v>
      </c>
      <c r="W1467" s="50">
        <f t="shared" si="809"/>
        <v>0</v>
      </c>
      <c r="X1467" s="50">
        <f t="shared" si="810"/>
        <v>0</v>
      </c>
      <c r="Y1467" s="50"/>
      <c r="Z1467" s="50"/>
      <c r="AA1467" s="50"/>
      <c r="AB1467" s="50"/>
      <c r="AC1467" s="50"/>
      <c r="AD1467" s="50">
        <f t="shared" si="811"/>
        <v>0</v>
      </c>
      <c r="AE1467" s="50">
        <f t="shared" si="812"/>
        <v>0</v>
      </c>
      <c r="AF1467" s="50">
        <f t="shared" si="813"/>
        <v>0</v>
      </c>
      <c r="AG1467" s="50">
        <f t="shared" si="814"/>
        <v>0</v>
      </c>
      <c r="AI1467" s="50">
        <f t="shared" si="816"/>
        <v>0</v>
      </c>
      <c r="AJ1467" s="50">
        <f t="shared" si="817"/>
        <v>0</v>
      </c>
      <c r="AK1467" s="50">
        <f t="shared" si="818"/>
        <v>0</v>
      </c>
      <c r="AL1467" s="50">
        <f t="shared" si="819"/>
        <v>0</v>
      </c>
      <c r="AR1467" s="50">
        <f t="shared" si="820"/>
        <v>0</v>
      </c>
      <c r="AS1467" s="50">
        <f t="shared" si="821"/>
        <v>0</v>
      </c>
      <c r="AT1467" s="50">
        <f t="shared" si="822"/>
        <v>0</v>
      </c>
      <c r="AV1467" s="49">
        <f t="shared" si="823"/>
        <v>0</v>
      </c>
      <c r="AW1467" s="49">
        <f t="shared" si="824"/>
        <v>0</v>
      </c>
      <c r="AX1467" s="49">
        <f t="shared" si="825"/>
        <v>0</v>
      </c>
      <c r="AY1467" s="49">
        <f t="shared" si="826"/>
        <v>0</v>
      </c>
      <c r="AZ1467" s="49">
        <f t="shared" si="827"/>
        <v>0</v>
      </c>
      <c r="BA1467" s="49">
        <f t="shared" si="828"/>
        <v>0</v>
      </c>
      <c r="BB1467" s="49">
        <f t="shared" si="829"/>
        <v>0</v>
      </c>
      <c r="BC1467" s="49">
        <f t="shared" si="830"/>
        <v>0</v>
      </c>
      <c r="BD1467" s="49">
        <f t="shared" si="831"/>
        <v>0</v>
      </c>
      <c r="BE1467" s="49">
        <f t="shared" si="832"/>
        <v>0</v>
      </c>
      <c r="BF1467" s="49">
        <f t="shared" si="833"/>
        <v>0</v>
      </c>
      <c r="BG1467" s="49">
        <f t="shared" si="834"/>
        <v>0</v>
      </c>
      <c r="BH1467" s="72">
        <f t="shared" si="835"/>
        <v>0</v>
      </c>
      <c r="BI1467" s="49">
        <f>VLOOKUP(A1467,'1_12'!A:O,15,0)</f>
        <v>0</v>
      </c>
      <c r="BJ1467" s="73">
        <f t="shared" si="836"/>
        <v>0</v>
      </c>
      <c r="BK1467" s="50">
        <f t="shared" si="837"/>
        <v>0</v>
      </c>
    </row>
    <row r="1468" spans="1:63" x14ac:dyDescent="0.3">
      <c r="A1468" s="77" t="s">
        <v>2728</v>
      </c>
      <c r="B1468" s="77" t="s">
        <v>913</v>
      </c>
      <c r="C1468" s="77">
        <f>VLOOKUP(B1468,Площадь!A:B,2,0)</f>
        <v>4</v>
      </c>
      <c r="D1468" s="113">
        <v>45010</v>
      </c>
      <c r="G1468">
        <f>31-G1467</f>
        <v>7</v>
      </c>
      <c r="H1468">
        <v>30</v>
      </c>
      <c r="I1468">
        <v>31</v>
      </c>
      <c r="J1468">
        <v>30</v>
      </c>
      <c r="K1468">
        <v>31</v>
      </c>
      <c r="L1468">
        <v>31</v>
      </c>
      <c r="M1468">
        <v>30</v>
      </c>
      <c r="N1468">
        <v>31</v>
      </c>
      <c r="O1468">
        <v>30</v>
      </c>
      <c r="P1468">
        <v>31</v>
      </c>
      <c r="Q1468">
        <f t="shared" si="842"/>
        <v>282</v>
      </c>
      <c r="R1468" s="108"/>
      <c r="S1468" s="108"/>
      <c r="T1468" s="50">
        <f t="shared" si="806"/>
        <v>0</v>
      </c>
      <c r="U1468" s="50">
        <f t="shared" si="807"/>
        <v>0</v>
      </c>
      <c r="V1468" s="50">
        <f t="shared" si="808"/>
        <v>0</v>
      </c>
      <c r="W1468" s="50">
        <f t="shared" si="809"/>
        <v>0</v>
      </c>
      <c r="X1468" s="50">
        <f t="shared" si="810"/>
        <v>0</v>
      </c>
      <c r="Y1468" s="50"/>
      <c r="Z1468" s="50"/>
      <c r="AA1468" s="50"/>
      <c r="AB1468" s="50"/>
      <c r="AC1468" s="50"/>
      <c r="AD1468" s="50">
        <f t="shared" si="811"/>
        <v>0</v>
      </c>
      <c r="AE1468" s="50">
        <f t="shared" si="812"/>
        <v>0</v>
      </c>
      <c r="AF1468" s="50">
        <f t="shared" si="813"/>
        <v>0</v>
      </c>
      <c r="AG1468" s="50">
        <f t="shared" si="814"/>
        <v>0</v>
      </c>
      <c r="AI1468" s="50">
        <f t="shared" si="816"/>
        <v>0</v>
      </c>
      <c r="AJ1468" s="50">
        <f t="shared" si="817"/>
        <v>0</v>
      </c>
      <c r="AK1468" s="50">
        <f t="shared" si="818"/>
        <v>0</v>
      </c>
      <c r="AL1468" s="50">
        <f t="shared" si="819"/>
        <v>4.5297570462264181E-2</v>
      </c>
      <c r="AR1468" s="50">
        <f t="shared" si="820"/>
        <v>5.9582740024563347E-2</v>
      </c>
      <c r="AS1468" s="50">
        <f t="shared" si="821"/>
        <v>5.3328031460903473E-2</v>
      </c>
      <c r="AT1468" s="50">
        <f t="shared" si="822"/>
        <v>7.3232530271735902E-2</v>
      </c>
      <c r="AV1468" s="49">
        <f t="shared" si="823"/>
        <v>0</v>
      </c>
      <c r="AW1468" s="49">
        <f t="shared" si="824"/>
        <v>0</v>
      </c>
      <c r="AX1468" s="49">
        <f t="shared" si="825"/>
        <v>0</v>
      </c>
      <c r="AY1468" s="49">
        <f t="shared" si="826"/>
        <v>121.59498624608348</v>
      </c>
      <c r="AZ1468" s="49">
        <f t="shared" si="827"/>
        <v>0</v>
      </c>
      <c r="BA1468" s="49">
        <f t="shared" si="828"/>
        <v>0</v>
      </c>
      <c r="BB1468" s="49">
        <f t="shared" si="829"/>
        <v>0</v>
      </c>
      <c r="BC1468" s="49">
        <f t="shared" si="830"/>
        <v>0</v>
      </c>
      <c r="BD1468" s="49">
        <f t="shared" si="831"/>
        <v>0</v>
      </c>
      <c r="BE1468" s="49">
        <f t="shared" si="832"/>
        <v>159.94152401233688</v>
      </c>
      <c r="BF1468" s="49">
        <f t="shared" si="833"/>
        <v>143.15163453239086</v>
      </c>
      <c r="BG1468" s="49">
        <f t="shared" si="834"/>
        <v>196.58247496023699</v>
      </c>
      <c r="BH1468" s="72">
        <f t="shared" si="835"/>
        <v>621.27061975104823</v>
      </c>
      <c r="BI1468" s="49">
        <f>VLOOKUP(A1468,'1_12'!A:O,15,0)</f>
        <v>1546.1999999999998</v>
      </c>
      <c r="BJ1468" s="73">
        <f t="shared" si="836"/>
        <v>-924.92938024895159</v>
      </c>
      <c r="BK1468" s="50">
        <f t="shared" si="837"/>
        <v>4.8216848379055606E-3</v>
      </c>
    </row>
    <row r="1469" spans="1:63" x14ac:dyDescent="0.3">
      <c r="A1469" s="77" t="s">
        <v>2283</v>
      </c>
      <c r="B1469" s="77" t="s">
        <v>1048</v>
      </c>
      <c r="C1469" s="77">
        <f>VLOOKUP(B1469,Площадь!A:B,2,0)</f>
        <v>3.8</v>
      </c>
      <c r="D1469" s="113"/>
      <c r="E1469">
        <v>31</v>
      </c>
      <c r="F1469">
        <v>28</v>
      </c>
      <c r="G1469">
        <v>31</v>
      </c>
      <c r="H1469">
        <v>30</v>
      </c>
      <c r="I1469">
        <v>31</v>
      </c>
      <c r="J1469">
        <v>1</v>
      </c>
      <c r="Q1469">
        <f t="shared" si="842"/>
        <v>152</v>
      </c>
      <c r="R1469" s="108"/>
      <c r="S1469" s="108"/>
      <c r="T1469" s="50">
        <f t="shared" si="806"/>
        <v>0</v>
      </c>
      <c r="U1469" s="50">
        <f t="shared" si="807"/>
        <v>0</v>
      </c>
      <c r="V1469" s="50">
        <f t="shared" si="808"/>
        <v>0</v>
      </c>
      <c r="W1469" s="50">
        <f t="shared" si="809"/>
        <v>0</v>
      </c>
      <c r="X1469" s="50">
        <f t="shared" si="810"/>
        <v>0</v>
      </c>
      <c r="Y1469" s="50"/>
      <c r="Z1469" s="50"/>
      <c r="AA1469" s="50"/>
      <c r="AB1469" s="50"/>
      <c r="AC1469" s="50"/>
      <c r="AD1469" s="50">
        <f t="shared" si="811"/>
        <v>0</v>
      </c>
      <c r="AE1469" s="50">
        <f t="shared" si="812"/>
        <v>0</v>
      </c>
      <c r="AF1469" s="50">
        <f t="shared" si="813"/>
        <v>0</v>
      </c>
      <c r="AG1469" s="50">
        <f t="shared" si="814"/>
        <v>0</v>
      </c>
      <c r="AI1469" s="50">
        <f t="shared" si="816"/>
        <v>0</v>
      </c>
      <c r="AJ1469" s="50">
        <f t="shared" si="817"/>
        <v>0</v>
      </c>
      <c r="AK1469" s="50">
        <f t="shared" si="818"/>
        <v>0</v>
      </c>
      <c r="AL1469" s="50">
        <f t="shared" si="819"/>
        <v>4.303269193915097E-2</v>
      </c>
      <c r="AR1469" s="50">
        <f t="shared" si="820"/>
        <v>0</v>
      </c>
      <c r="AS1469" s="50">
        <f t="shared" si="821"/>
        <v>0</v>
      </c>
      <c r="AT1469" s="50">
        <f t="shared" si="822"/>
        <v>0</v>
      </c>
      <c r="AV1469" s="49">
        <f t="shared" si="823"/>
        <v>0</v>
      </c>
      <c r="AW1469" s="49">
        <f t="shared" si="824"/>
        <v>0</v>
      </c>
      <c r="AX1469" s="49">
        <f t="shared" si="825"/>
        <v>0</v>
      </c>
      <c r="AY1469" s="49">
        <f t="shared" si="826"/>
        <v>115.51523693377931</v>
      </c>
      <c r="AZ1469" s="49">
        <f t="shared" si="827"/>
        <v>0</v>
      </c>
      <c r="BA1469" s="49">
        <f t="shared" si="828"/>
        <v>0</v>
      </c>
      <c r="BB1469" s="49">
        <f t="shared" si="829"/>
        <v>0</v>
      </c>
      <c r="BC1469" s="49">
        <f t="shared" si="830"/>
        <v>0</v>
      </c>
      <c r="BD1469" s="49">
        <f t="shared" si="831"/>
        <v>0</v>
      </c>
      <c r="BE1469" s="49">
        <f t="shared" si="832"/>
        <v>0</v>
      </c>
      <c r="BF1469" s="49">
        <f t="shared" si="833"/>
        <v>0</v>
      </c>
      <c r="BG1469" s="49">
        <f t="shared" si="834"/>
        <v>0</v>
      </c>
      <c r="BH1469" s="72">
        <f t="shared" si="835"/>
        <v>115.51523693377931</v>
      </c>
      <c r="BI1469" s="49">
        <f>VLOOKUP(A1469,'1_12'!A:O,15,0)</f>
        <v>331.79</v>
      </c>
      <c r="BJ1469" s="73">
        <f t="shared" si="836"/>
        <v>-216.27476306622071</v>
      </c>
      <c r="BK1469" s="50">
        <f t="shared" si="837"/>
        <v>9.4369938463050376E-4</v>
      </c>
    </row>
    <row r="1470" spans="1:63" x14ac:dyDescent="0.3">
      <c r="A1470" s="77" t="s">
        <v>2812</v>
      </c>
      <c r="B1470" s="77" t="s">
        <v>1048</v>
      </c>
      <c r="C1470" s="77">
        <f>VLOOKUP(B1470,Площадь!A:B,2,0)</f>
        <v>3.8</v>
      </c>
      <c r="D1470" s="113">
        <v>45079</v>
      </c>
      <c r="J1470">
        <f>30-J1469</f>
        <v>29</v>
      </c>
      <c r="K1470">
        <v>31</v>
      </c>
      <c r="L1470">
        <v>31</v>
      </c>
      <c r="M1470">
        <v>30</v>
      </c>
      <c r="N1470">
        <v>31</v>
      </c>
      <c r="O1470">
        <v>30</v>
      </c>
      <c r="P1470">
        <v>31</v>
      </c>
      <c r="Q1470">
        <f t="shared" si="842"/>
        <v>213</v>
      </c>
      <c r="R1470" s="108"/>
      <c r="S1470" s="108"/>
      <c r="T1470" s="50">
        <f t="shared" ref="T1470:T1532" si="843">R1470*$T$1/31*E1470</f>
        <v>0</v>
      </c>
      <c r="U1470" s="50">
        <f t="shared" ref="U1470:U1532" si="844">R1470*$U$1/28*F1470</f>
        <v>0</v>
      </c>
      <c r="V1470" s="50">
        <f t="shared" ref="V1470:V1532" si="845">R1470*$V$1/31*G1470</f>
        <v>0</v>
      </c>
      <c r="W1470" s="50">
        <f t="shared" ref="W1470:W1532" si="846">R1470*W$1/30*H1470</f>
        <v>0</v>
      </c>
      <c r="X1470" s="50">
        <f t="shared" ref="X1470:X1532" si="847">SUM(T1470:W1470)-R1470</f>
        <v>0</v>
      </c>
      <c r="Y1470" s="50"/>
      <c r="Z1470" s="50"/>
      <c r="AA1470" s="50"/>
      <c r="AB1470" s="50"/>
      <c r="AC1470" s="50"/>
      <c r="AD1470" s="50">
        <f t="shared" ref="AD1470:AD1532" si="848">(S1470*$AD$1)/31*N1470</f>
        <v>0</v>
      </c>
      <c r="AE1470" s="50">
        <f t="shared" ref="AE1470:AE1532" si="849">(S1470*$AE$1)/30*O1470</f>
        <v>0</v>
      </c>
      <c r="AF1470" s="50">
        <f t="shared" ref="AF1470:AF1532" si="850">(S1470*$AF$1)/31*P1470</f>
        <v>0</v>
      </c>
      <c r="AG1470" s="50">
        <f t="shared" ref="AG1470:AG1532" si="851">S1470-AD1470-AE1470-AF1470</f>
        <v>0</v>
      </c>
      <c r="AI1470" s="50">
        <f t="shared" si="816"/>
        <v>0</v>
      </c>
      <c r="AJ1470" s="50">
        <f t="shared" si="817"/>
        <v>0</v>
      </c>
      <c r="AK1470" s="50">
        <f t="shared" si="818"/>
        <v>0</v>
      </c>
      <c r="AL1470" s="50">
        <f t="shared" si="819"/>
        <v>0</v>
      </c>
      <c r="AR1470" s="50">
        <f t="shared" si="820"/>
        <v>5.6603603023335176E-2</v>
      </c>
      <c r="AS1470" s="50">
        <f t="shared" si="821"/>
        <v>5.06616298878583E-2</v>
      </c>
      <c r="AT1470" s="50">
        <f t="shared" si="822"/>
        <v>6.9570903758149102E-2</v>
      </c>
      <c r="AV1470" s="49">
        <f t="shared" si="823"/>
        <v>0</v>
      </c>
      <c r="AW1470" s="49">
        <f t="shared" si="824"/>
        <v>0</v>
      </c>
      <c r="AX1470" s="49">
        <f t="shared" si="825"/>
        <v>0</v>
      </c>
      <c r="AY1470" s="49">
        <f t="shared" si="826"/>
        <v>0</v>
      </c>
      <c r="AZ1470" s="49">
        <f t="shared" si="827"/>
        <v>0</v>
      </c>
      <c r="BA1470" s="49">
        <f t="shared" si="828"/>
        <v>0</v>
      </c>
      <c r="BB1470" s="49">
        <f t="shared" si="829"/>
        <v>0</v>
      </c>
      <c r="BC1470" s="49">
        <f t="shared" si="830"/>
        <v>0</v>
      </c>
      <c r="BD1470" s="49">
        <f t="shared" si="831"/>
        <v>0</v>
      </c>
      <c r="BE1470" s="49">
        <f t="shared" si="832"/>
        <v>151.94444781172001</v>
      </c>
      <c r="BF1470" s="49">
        <f t="shared" si="833"/>
        <v>135.9940528057713</v>
      </c>
      <c r="BG1470" s="49">
        <f t="shared" si="834"/>
        <v>186.75335121222514</v>
      </c>
      <c r="BH1470" s="72">
        <f t="shared" si="835"/>
        <v>474.69185182971643</v>
      </c>
      <c r="BI1470" s="49">
        <f>VLOOKUP(A1470,'1_12'!A:O,15,0)</f>
        <v>1136.8300000000002</v>
      </c>
      <c r="BJ1470" s="73">
        <f t="shared" si="836"/>
        <v>-662.13814817028378</v>
      </c>
      <c r="BK1470" s="50">
        <f t="shared" si="837"/>
        <v>3.8779854532750564E-3</v>
      </c>
    </row>
    <row r="1471" spans="1:63" x14ac:dyDescent="0.3">
      <c r="A1471" s="77" t="s">
        <v>1945</v>
      </c>
      <c r="B1471" s="77" t="s">
        <v>641</v>
      </c>
      <c r="C1471" s="77">
        <f>VLOOKUP(B1471,Площадь!A:B,2,0)</f>
        <v>6.5</v>
      </c>
      <c r="D1471" s="113"/>
      <c r="E1471">
        <v>31</v>
      </c>
      <c r="F1471">
        <v>28</v>
      </c>
      <c r="G1471">
        <v>22</v>
      </c>
      <c r="Q1471">
        <f t="shared" si="842"/>
        <v>81</v>
      </c>
      <c r="R1471" s="108"/>
      <c r="S1471" s="108"/>
      <c r="T1471" s="50">
        <f t="shared" si="843"/>
        <v>0</v>
      </c>
      <c r="U1471" s="50">
        <f t="shared" si="844"/>
        <v>0</v>
      </c>
      <c r="V1471" s="50">
        <f t="shared" si="845"/>
        <v>0</v>
      </c>
      <c r="W1471" s="50">
        <f t="shared" si="846"/>
        <v>0</v>
      </c>
      <c r="X1471" s="50">
        <f t="shared" si="847"/>
        <v>0</v>
      </c>
      <c r="Y1471" s="50"/>
      <c r="Z1471" s="50"/>
      <c r="AA1471" s="50"/>
      <c r="AB1471" s="50"/>
      <c r="AC1471" s="50"/>
      <c r="AD1471" s="50">
        <f t="shared" si="848"/>
        <v>0</v>
      </c>
      <c r="AE1471" s="50">
        <f t="shared" si="849"/>
        <v>0</v>
      </c>
      <c r="AF1471" s="50">
        <f t="shared" si="850"/>
        <v>0</v>
      </c>
      <c r="AG1471" s="50">
        <f t="shared" si="851"/>
        <v>0</v>
      </c>
      <c r="AI1471" s="50">
        <f t="shared" si="816"/>
        <v>0</v>
      </c>
      <c r="AJ1471" s="50">
        <f t="shared" si="817"/>
        <v>0</v>
      </c>
      <c r="AK1471" s="50">
        <f t="shared" si="818"/>
        <v>0</v>
      </c>
      <c r="AL1471" s="50">
        <f t="shared" si="819"/>
        <v>0</v>
      </c>
      <c r="AR1471" s="50">
        <f t="shared" si="820"/>
        <v>0</v>
      </c>
      <c r="AS1471" s="50">
        <f t="shared" si="821"/>
        <v>0</v>
      </c>
      <c r="AT1471" s="50">
        <f t="shared" si="822"/>
        <v>0</v>
      </c>
      <c r="AV1471" s="49">
        <f t="shared" si="823"/>
        <v>0</v>
      </c>
      <c r="AW1471" s="49">
        <f t="shared" si="824"/>
        <v>0</v>
      </c>
      <c r="AX1471" s="49">
        <f t="shared" si="825"/>
        <v>0</v>
      </c>
      <c r="AY1471" s="49">
        <f t="shared" si="826"/>
        <v>0</v>
      </c>
      <c r="AZ1471" s="49">
        <f t="shared" si="827"/>
        <v>0</v>
      </c>
      <c r="BA1471" s="49">
        <f t="shared" si="828"/>
        <v>0</v>
      </c>
      <c r="BB1471" s="49">
        <f t="shared" si="829"/>
        <v>0</v>
      </c>
      <c r="BC1471" s="49">
        <f t="shared" si="830"/>
        <v>0</v>
      </c>
      <c r="BD1471" s="49">
        <f t="shared" si="831"/>
        <v>0</v>
      </c>
      <c r="BE1471" s="49">
        <f t="shared" si="832"/>
        <v>0</v>
      </c>
      <c r="BF1471" s="49">
        <f t="shared" si="833"/>
        <v>0</v>
      </c>
      <c r="BG1471" s="49">
        <f t="shared" si="834"/>
        <v>0</v>
      </c>
      <c r="BH1471" s="72">
        <f t="shared" si="835"/>
        <v>0</v>
      </c>
      <c r="BI1471" s="49">
        <f>VLOOKUP(A1471,'1_12'!A:O,15,0)</f>
        <v>0</v>
      </c>
      <c r="BJ1471" s="73">
        <f t="shared" si="836"/>
        <v>0</v>
      </c>
      <c r="BK1471" s="50">
        <f t="shared" si="837"/>
        <v>0</v>
      </c>
    </row>
    <row r="1472" spans="1:63" x14ac:dyDescent="0.3">
      <c r="A1472" s="77" t="s">
        <v>2717</v>
      </c>
      <c r="B1472" s="77" t="s">
        <v>641</v>
      </c>
      <c r="C1472" s="77">
        <f>VLOOKUP(B1472,Площадь!A:B,2,0)</f>
        <v>6.5</v>
      </c>
      <c r="D1472" s="113">
        <v>45008</v>
      </c>
      <c r="G1472">
        <f>31-G1471</f>
        <v>9</v>
      </c>
      <c r="H1472">
        <v>30</v>
      </c>
      <c r="I1472">
        <v>31</v>
      </c>
      <c r="J1472">
        <v>30</v>
      </c>
      <c r="K1472">
        <v>31</v>
      </c>
      <c r="L1472">
        <v>31</v>
      </c>
      <c r="M1472">
        <v>30</v>
      </c>
      <c r="N1472">
        <v>31</v>
      </c>
      <c r="O1472">
        <v>30</v>
      </c>
      <c r="P1472">
        <v>31</v>
      </c>
      <c r="Q1472">
        <f t="shared" si="842"/>
        <v>284</v>
      </c>
      <c r="R1472" s="108"/>
      <c r="S1472" s="108"/>
      <c r="T1472" s="50">
        <f t="shared" si="843"/>
        <v>0</v>
      </c>
      <c r="U1472" s="50">
        <f t="shared" si="844"/>
        <v>0</v>
      </c>
      <c r="V1472" s="50">
        <f t="shared" si="845"/>
        <v>0</v>
      </c>
      <c r="W1472" s="50">
        <f t="shared" si="846"/>
        <v>0</v>
      </c>
      <c r="X1472" s="50">
        <f t="shared" si="847"/>
        <v>0</v>
      </c>
      <c r="Y1472" s="50"/>
      <c r="Z1472" s="50"/>
      <c r="AA1472" s="50"/>
      <c r="AB1472" s="50"/>
      <c r="AC1472" s="50"/>
      <c r="AD1472" s="50">
        <f t="shared" si="848"/>
        <v>0</v>
      </c>
      <c r="AE1472" s="50">
        <f t="shared" si="849"/>
        <v>0</v>
      </c>
      <c r="AF1472" s="50">
        <f t="shared" si="850"/>
        <v>0</v>
      </c>
      <c r="AG1472" s="50">
        <f t="shared" si="851"/>
        <v>0</v>
      </c>
      <c r="AI1472" s="50">
        <f t="shared" si="816"/>
        <v>0</v>
      </c>
      <c r="AJ1472" s="50">
        <f t="shared" si="817"/>
        <v>0</v>
      </c>
      <c r="AK1472" s="50">
        <f t="shared" si="818"/>
        <v>0</v>
      </c>
      <c r="AL1472" s="50">
        <f t="shared" si="819"/>
        <v>7.36085520011793E-2</v>
      </c>
      <c r="AR1472" s="50">
        <f t="shared" si="820"/>
        <v>9.6821952539915435E-2</v>
      </c>
      <c r="AS1472" s="50">
        <f t="shared" si="821"/>
        <v>8.6658051123968141E-2</v>
      </c>
      <c r="AT1472" s="50">
        <f t="shared" si="822"/>
        <v>0.11900286169157084</v>
      </c>
      <c r="AV1472" s="49">
        <f t="shared" si="823"/>
        <v>0</v>
      </c>
      <c r="AW1472" s="49">
        <f t="shared" si="824"/>
        <v>0</v>
      </c>
      <c r="AX1472" s="49">
        <f t="shared" si="825"/>
        <v>0</v>
      </c>
      <c r="AY1472" s="49">
        <f t="shared" si="826"/>
        <v>197.59185264988568</v>
      </c>
      <c r="AZ1472" s="49">
        <f t="shared" si="827"/>
        <v>0</v>
      </c>
      <c r="BA1472" s="49">
        <f t="shared" si="828"/>
        <v>0</v>
      </c>
      <c r="BB1472" s="49">
        <f t="shared" si="829"/>
        <v>0</v>
      </c>
      <c r="BC1472" s="49">
        <f t="shared" si="830"/>
        <v>0</v>
      </c>
      <c r="BD1472" s="49">
        <f t="shared" si="831"/>
        <v>0</v>
      </c>
      <c r="BE1472" s="49">
        <f t="shared" si="832"/>
        <v>259.9049765200474</v>
      </c>
      <c r="BF1472" s="49">
        <f t="shared" si="833"/>
        <v>232.62140611513513</v>
      </c>
      <c r="BG1472" s="49">
        <f t="shared" si="834"/>
        <v>319.44652181038515</v>
      </c>
      <c r="BH1472" s="72">
        <f t="shared" si="835"/>
        <v>1009.5647570954534</v>
      </c>
      <c r="BI1472" s="49">
        <f>VLOOKUP(A1472,'1_12'!A:O,15,0)</f>
        <v>2512.5400000000004</v>
      </c>
      <c r="BJ1472" s="73">
        <f t="shared" si="836"/>
        <v>-1502.975242904547</v>
      </c>
      <c r="BK1472" s="50">
        <f t="shared" si="837"/>
        <v>4.8216848379055615E-3</v>
      </c>
    </row>
    <row r="1473" spans="1:63" x14ac:dyDescent="0.3">
      <c r="A1473" s="77" t="s">
        <v>2296</v>
      </c>
      <c r="B1473" s="77" t="s">
        <v>1064</v>
      </c>
      <c r="C1473" s="77">
        <f>VLOOKUP(B1473,Площадь!A:B,2,0)</f>
        <v>3.9</v>
      </c>
      <c r="D1473" s="113"/>
      <c r="E1473">
        <v>31</v>
      </c>
      <c r="F1473">
        <v>28</v>
      </c>
      <c r="G1473">
        <v>31</v>
      </c>
      <c r="H1473">
        <v>7</v>
      </c>
      <c r="Q1473">
        <f t="shared" si="842"/>
        <v>97</v>
      </c>
      <c r="R1473" s="108"/>
      <c r="S1473" s="108"/>
      <c r="T1473" s="50">
        <f t="shared" si="843"/>
        <v>0</v>
      </c>
      <c r="U1473" s="50">
        <f t="shared" si="844"/>
        <v>0</v>
      </c>
      <c r="V1473" s="50">
        <f t="shared" si="845"/>
        <v>0</v>
      </c>
      <c r="W1473" s="50">
        <f t="shared" si="846"/>
        <v>0</v>
      </c>
      <c r="X1473" s="50">
        <f t="shared" si="847"/>
        <v>0</v>
      </c>
      <c r="Y1473" s="50"/>
      <c r="Z1473" s="50"/>
      <c r="AA1473" s="50"/>
      <c r="AB1473" s="50"/>
      <c r="AC1473" s="50"/>
      <c r="AD1473" s="50">
        <f t="shared" si="848"/>
        <v>0</v>
      </c>
      <c r="AE1473" s="50">
        <f t="shared" si="849"/>
        <v>0</v>
      </c>
      <c r="AF1473" s="50">
        <f t="shared" si="850"/>
        <v>0</v>
      </c>
      <c r="AG1473" s="50">
        <f t="shared" si="851"/>
        <v>0</v>
      </c>
      <c r="AI1473" s="50">
        <f t="shared" si="816"/>
        <v>0</v>
      </c>
      <c r="AJ1473" s="50">
        <f t="shared" si="817"/>
        <v>0</v>
      </c>
      <c r="AK1473" s="50">
        <f t="shared" si="818"/>
        <v>0</v>
      </c>
      <c r="AL1473" s="50">
        <f t="shared" si="819"/>
        <v>1.03051972801651E-2</v>
      </c>
      <c r="AR1473" s="50">
        <f t="shared" si="820"/>
        <v>0</v>
      </c>
      <c r="AS1473" s="50">
        <f t="shared" si="821"/>
        <v>0</v>
      </c>
      <c r="AT1473" s="50">
        <f t="shared" si="822"/>
        <v>0</v>
      </c>
      <c r="AV1473" s="49">
        <f t="shared" si="823"/>
        <v>0</v>
      </c>
      <c r="AW1473" s="49">
        <f t="shared" si="824"/>
        <v>0</v>
      </c>
      <c r="AX1473" s="49">
        <f t="shared" si="825"/>
        <v>0</v>
      </c>
      <c r="AY1473" s="49">
        <f t="shared" si="826"/>
        <v>27.662859370983988</v>
      </c>
      <c r="AZ1473" s="49">
        <f t="shared" si="827"/>
        <v>0</v>
      </c>
      <c r="BA1473" s="49">
        <f t="shared" si="828"/>
        <v>0</v>
      </c>
      <c r="BB1473" s="49">
        <f t="shared" si="829"/>
        <v>0</v>
      </c>
      <c r="BC1473" s="49">
        <f t="shared" si="830"/>
        <v>0</v>
      </c>
      <c r="BD1473" s="49">
        <f t="shared" si="831"/>
        <v>0</v>
      </c>
      <c r="BE1473" s="49">
        <f t="shared" si="832"/>
        <v>0</v>
      </c>
      <c r="BF1473" s="49">
        <f t="shared" si="833"/>
        <v>0</v>
      </c>
      <c r="BG1473" s="49">
        <f t="shared" si="834"/>
        <v>0</v>
      </c>
      <c r="BH1473" s="72">
        <f t="shared" si="835"/>
        <v>27.662859370983988</v>
      </c>
      <c r="BI1473" s="49">
        <f>VLOOKUP(A1473,'1_12'!A:O,15,0)</f>
        <v>39.19</v>
      </c>
      <c r="BJ1473" s="73">
        <f t="shared" si="836"/>
        <v>-11.52714062901601</v>
      </c>
      <c r="BK1473" s="50">
        <f t="shared" si="837"/>
        <v>2.2019652308045087E-4</v>
      </c>
    </row>
    <row r="1474" spans="1:63" x14ac:dyDescent="0.3">
      <c r="A1474" s="77" t="s">
        <v>2745</v>
      </c>
      <c r="B1474" s="77" t="s">
        <v>1064</v>
      </c>
      <c r="C1474" s="77">
        <f>VLOOKUP(B1474,Площадь!A:B,2,0)</f>
        <v>3.9</v>
      </c>
      <c r="D1474" s="113">
        <v>45024</v>
      </c>
      <c r="H1474">
        <f>30-H1473</f>
        <v>23</v>
      </c>
      <c r="I1474">
        <v>31</v>
      </c>
      <c r="J1474">
        <v>30</v>
      </c>
      <c r="K1474">
        <v>31</v>
      </c>
      <c r="L1474">
        <v>31</v>
      </c>
      <c r="M1474">
        <v>30</v>
      </c>
      <c r="N1474">
        <v>31</v>
      </c>
      <c r="O1474">
        <v>30</v>
      </c>
      <c r="P1474">
        <v>31</v>
      </c>
      <c r="Q1474">
        <f t="shared" si="842"/>
        <v>268</v>
      </c>
      <c r="R1474" s="108"/>
      <c r="S1474" s="108"/>
      <c r="T1474" s="50">
        <f t="shared" si="843"/>
        <v>0</v>
      </c>
      <c r="U1474" s="50">
        <f t="shared" si="844"/>
        <v>0</v>
      </c>
      <c r="V1474" s="50">
        <f t="shared" si="845"/>
        <v>0</v>
      </c>
      <c r="W1474" s="50">
        <f t="shared" si="846"/>
        <v>0</v>
      </c>
      <c r="X1474" s="50">
        <f t="shared" si="847"/>
        <v>0</v>
      </c>
      <c r="Y1474" s="50"/>
      <c r="Z1474" s="50"/>
      <c r="AA1474" s="50"/>
      <c r="AB1474" s="50"/>
      <c r="AC1474" s="50"/>
      <c r="AD1474" s="50">
        <f t="shared" si="848"/>
        <v>0</v>
      </c>
      <c r="AE1474" s="50">
        <f t="shared" si="849"/>
        <v>0</v>
      </c>
      <c r="AF1474" s="50">
        <f t="shared" si="850"/>
        <v>0</v>
      </c>
      <c r="AG1474" s="50">
        <f t="shared" si="851"/>
        <v>0</v>
      </c>
      <c r="AI1474" s="50">
        <f t="shared" si="816"/>
        <v>0</v>
      </c>
      <c r="AJ1474" s="50">
        <f t="shared" si="817"/>
        <v>0</v>
      </c>
      <c r="AK1474" s="50">
        <f t="shared" si="818"/>
        <v>0</v>
      </c>
      <c r="AL1474" s="50">
        <f t="shared" si="819"/>
        <v>3.385993392054247E-2</v>
      </c>
      <c r="AR1474" s="50">
        <f t="shared" si="820"/>
        <v>5.8093171523949265E-2</v>
      </c>
      <c r="AS1474" s="50">
        <f t="shared" si="821"/>
        <v>5.1994830674380883E-2</v>
      </c>
      <c r="AT1474" s="50">
        <f t="shared" si="822"/>
        <v>7.1401717014942509E-2</v>
      </c>
      <c r="AV1474" s="49">
        <f t="shared" si="823"/>
        <v>0</v>
      </c>
      <c r="AW1474" s="49">
        <f t="shared" si="824"/>
        <v>0</v>
      </c>
      <c r="AX1474" s="49">
        <f t="shared" si="825"/>
        <v>0</v>
      </c>
      <c r="AY1474" s="49">
        <f t="shared" si="826"/>
        <v>90.892252218947391</v>
      </c>
      <c r="AZ1474" s="49">
        <f t="shared" si="827"/>
        <v>0</v>
      </c>
      <c r="BA1474" s="49">
        <f t="shared" si="828"/>
        <v>0</v>
      </c>
      <c r="BB1474" s="49">
        <f t="shared" si="829"/>
        <v>0</v>
      </c>
      <c r="BC1474" s="49">
        <f t="shared" si="830"/>
        <v>0</v>
      </c>
      <c r="BD1474" s="49">
        <f t="shared" si="831"/>
        <v>0</v>
      </c>
      <c r="BE1474" s="49">
        <f t="shared" si="832"/>
        <v>155.94298591202846</v>
      </c>
      <c r="BF1474" s="49">
        <f t="shared" si="833"/>
        <v>139.57284366908107</v>
      </c>
      <c r="BG1474" s="49">
        <f t="shared" si="834"/>
        <v>191.6679130862311</v>
      </c>
      <c r="BH1474" s="72">
        <f t="shared" si="835"/>
        <v>578.07599488628807</v>
      </c>
      <c r="BI1474" s="49">
        <f>VLOOKUP(A1474,'1_12'!A:O,15,0)</f>
        <v>1468.58</v>
      </c>
      <c r="BJ1474" s="73">
        <f t="shared" si="836"/>
        <v>-890.50400511371186</v>
      </c>
      <c r="BK1474" s="50">
        <f t="shared" si="837"/>
        <v>4.6014883148251104E-3</v>
      </c>
    </row>
    <row r="1475" spans="1:63" x14ac:dyDescent="0.3">
      <c r="A1475" s="77" t="s">
        <v>2356</v>
      </c>
      <c r="B1475" s="77" t="s">
        <v>699</v>
      </c>
      <c r="C1475" s="77">
        <f>VLOOKUP(B1475,Площадь!A:B,2,0)</f>
        <v>6.2</v>
      </c>
      <c r="D1475" s="113"/>
      <c r="E1475">
        <v>31</v>
      </c>
      <c r="F1475">
        <v>28</v>
      </c>
      <c r="G1475">
        <v>31</v>
      </c>
      <c r="H1475">
        <v>26</v>
      </c>
      <c r="Q1475">
        <f t="shared" si="842"/>
        <v>116</v>
      </c>
      <c r="R1475" s="108"/>
      <c r="S1475" s="108"/>
      <c r="T1475" s="50">
        <f t="shared" si="843"/>
        <v>0</v>
      </c>
      <c r="U1475" s="50">
        <f t="shared" si="844"/>
        <v>0</v>
      </c>
      <c r="V1475" s="50">
        <f t="shared" si="845"/>
        <v>0</v>
      </c>
      <c r="W1475" s="50">
        <f t="shared" si="846"/>
        <v>0</v>
      </c>
      <c r="X1475" s="50">
        <f t="shared" si="847"/>
        <v>0</v>
      </c>
      <c r="Y1475" s="50"/>
      <c r="Z1475" s="50"/>
      <c r="AA1475" s="50"/>
      <c r="AB1475" s="50"/>
      <c r="AC1475" s="50"/>
      <c r="AD1475" s="50">
        <f t="shared" si="848"/>
        <v>0</v>
      </c>
      <c r="AE1475" s="50">
        <f t="shared" si="849"/>
        <v>0</v>
      </c>
      <c r="AF1475" s="50">
        <f t="shared" si="850"/>
        <v>0</v>
      </c>
      <c r="AG1475" s="50">
        <f t="shared" si="851"/>
        <v>0</v>
      </c>
      <c r="AI1475" s="50">
        <f t="shared" si="816"/>
        <v>0</v>
      </c>
      <c r="AJ1475" s="50">
        <f t="shared" si="817"/>
        <v>0</v>
      </c>
      <c r="AK1475" s="50">
        <f t="shared" si="818"/>
        <v>0</v>
      </c>
      <c r="AL1475" s="50">
        <f t="shared" si="819"/>
        <v>6.0849736320974887E-2</v>
      </c>
      <c r="AR1475" s="50">
        <f t="shared" si="820"/>
        <v>0</v>
      </c>
      <c r="AS1475" s="50">
        <f t="shared" si="821"/>
        <v>0</v>
      </c>
      <c r="AT1475" s="50">
        <f t="shared" si="822"/>
        <v>0</v>
      </c>
      <c r="AV1475" s="49">
        <f t="shared" si="823"/>
        <v>0</v>
      </c>
      <c r="AW1475" s="49">
        <f t="shared" si="824"/>
        <v>0</v>
      </c>
      <c r="AX1475" s="49">
        <f t="shared" si="825"/>
        <v>0</v>
      </c>
      <c r="AY1475" s="49">
        <f t="shared" si="826"/>
        <v>163.34259819057215</v>
      </c>
      <c r="AZ1475" s="49">
        <f t="shared" si="827"/>
        <v>0</v>
      </c>
      <c r="BA1475" s="49">
        <f t="shared" si="828"/>
        <v>0</v>
      </c>
      <c r="BB1475" s="49">
        <f t="shared" si="829"/>
        <v>0</v>
      </c>
      <c r="BC1475" s="49">
        <f t="shared" si="830"/>
        <v>0</v>
      </c>
      <c r="BD1475" s="49">
        <f t="shared" si="831"/>
        <v>0</v>
      </c>
      <c r="BE1475" s="49">
        <f t="shared" si="832"/>
        <v>0</v>
      </c>
      <c r="BF1475" s="49">
        <f t="shared" si="833"/>
        <v>0</v>
      </c>
      <c r="BG1475" s="49">
        <f t="shared" si="834"/>
        <v>0</v>
      </c>
      <c r="BH1475" s="72">
        <f t="shared" si="835"/>
        <v>163.34259819057215</v>
      </c>
      <c r="BI1475" s="49">
        <f>VLOOKUP(A1475,'1_12'!A:O,15,0)</f>
        <v>230.78</v>
      </c>
      <c r="BJ1475" s="73">
        <f t="shared" si="836"/>
        <v>-67.437401809427854</v>
      </c>
      <c r="BK1475" s="50">
        <f t="shared" si="837"/>
        <v>8.1787280001310327E-4</v>
      </c>
    </row>
    <row r="1476" spans="1:63" x14ac:dyDescent="0.3">
      <c r="A1476" s="77" t="s">
        <v>2726</v>
      </c>
      <c r="B1476" s="77" t="s">
        <v>699</v>
      </c>
      <c r="C1476" s="77">
        <f>VLOOKUP(B1476,Площадь!A:B,2,0)</f>
        <v>6.2</v>
      </c>
      <c r="D1476" s="113">
        <v>45043</v>
      </c>
      <c r="H1476">
        <f>30-H1475</f>
        <v>4</v>
      </c>
      <c r="I1476">
        <v>31</v>
      </c>
      <c r="J1476">
        <v>30</v>
      </c>
      <c r="K1476">
        <v>31</v>
      </c>
      <c r="L1476">
        <v>31</v>
      </c>
      <c r="M1476">
        <v>30</v>
      </c>
      <c r="N1476">
        <v>31</v>
      </c>
      <c r="O1476">
        <v>30</v>
      </c>
      <c r="P1476">
        <v>31</v>
      </c>
      <c r="Q1476">
        <f t="shared" si="842"/>
        <v>249</v>
      </c>
      <c r="R1476" s="108"/>
      <c r="S1476" s="108"/>
      <c r="T1476" s="50">
        <f t="shared" si="843"/>
        <v>0</v>
      </c>
      <c r="U1476" s="50">
        <f t="shared" si="844"/>
        <v>0</v>
      </c>
      <c r="V1476" s="50">
        <f t="shared" si="845"/>
        <v>0</v>
      </c>
      <c r="W1476" s="50">
        <f t="shared" si="846"/>
        <v>0</v>
      </c>
      <c r="X1476" s="50">
        <f t="shared" si="847"/>
        <v>0</v>
      </c>
      <c r="Y1476" s="50"/>
      <c r="Z1476" s="50"/>
      <c r="AA1476" s="50"/>
      <c r="AB1476" s="50"/>
      <c r="AC1476" s="50"/>
      <c r="AD1476" s="50">
        <f t="shared" si="848"/>
        <v>0</v>
      </c>
      <c r="AE1476" s="50">
        <f t="shared" si="849"/>
        <v>0</v>
      </c>
      <c r="AF1476" s="50">
        <f t="shared" si="850"/>
        <v>0</v>
      </c>
      <c r="AG1476" s="50">
        <f t="shared" si="851"/>
        <v>0</v>
      </c>
      <c r="AI1476" s="50">
        <f t="shared" ref="AI1476:AI1539" si="852">(C1476*$AI$1)/31*E1476</f>
        <v>0</v>
      </c>
      <c r="AJ1476" s="50">
        <f t="shared" ref="AJ1476:AJ1539" si="853">(C1476*$AJ$1)/28*F1476</f>
        <v>0</v>
      </c>
      <c r="AK1476" s="50">
        <f t="shared" ref="AK1476:AK1539" si="854">(C1476*$AK$1)/31*G1476</f>
        <v>0</v>
      </c>
      <c r="AL1476" s="50">
        <f t="shared" ref="AL1476:AL1539" si="855">(C1476*$AL$1)/30*H1476</f>
        <v>9.3614978955345977E-3</v>
      </c>
      <c r="AR1476" s="50">
        <f t="shared" ref="AR1476:AR1539" si="856">(C1476*$AR$1)/31*N1476</f>
        <v>9.2353247038073183E-2</v>
      </c>
      <c r="AS1476" s="50">
        <f t="shared" ref="AS1476:AS1539" si="857">(C1476*$AS$1)/30*O1476</f>
        <v>8.2658448764400386E-2</v>
      </c>
      <c r="AT1476" s="50">
        <f t="shared" ref="AT1476:AT1539" si="858">(C1476*$AT$1)/31*P1476</f>
        <v>0.11351042192119065</v>
      </c>
      <c r="AV1476" s="49">
        <f t="shared" ref="AV1476:AV1539" si="859">(T1476+AI1476)*$AV$1</f>
        <v>0</v>
      </c>
      <c r="AW1476" s="49">
        <f t="shared" ref="AW1476:AW1539" si="860">(U1476+AJ1476)*$AW$1</f>
        <v>0</v>
      </c>
      <c r="AX1476" s="49">
        <f t="shared" ref="AX1476:AX1539" si="861">(V1476+AK1476)*$AX$1</f>
        <v>0</v>
      </c>
      <c r="AY1476" s="49">
        <f t="shared" ref="AY1476:AY1539" si="862">(W1476+AL1476)*$AY$1</f>
        <v>25.129630490857252</v>
      </c>
      <c r="AZ1476" s="49">
        <f t="shared" ref="AZ1476:AZ1539" si="863">(Y1476+AM1476)*$AZ$1</f>
        <v>0</v>
      </c>
      <c r="BA1476" s="49">
        <f t="shared" ref="BA1476:BA1539" si="864">(Z1476+AN1476)*$BA$1</f>
        <v>0</v>
      </c>
      <c r="BB1476" s="49">
        <f t="shared" ref="BB1476:BB1539" si="865">(AA1476+AO1476)*$BB$1</f>
        <v>0</v>
      </c>
      <c r="BC1476" s="49">
        <f t="shared" ref="BC1476:BC1539" si="866">(AB1476+AP1476)*$BC$1</f>
        <v>0</v>
      </c>
      <c r="BD1476" s="49">
        <f t="shared" ref="BD1476:BD1539" si="867">(AC1476+AQ1476)*$BD$1</f>
        <v>0</v>
      </c>
      <c r="BE1476" s="49">
        <f t="shared" ref="BE1476:BE1539" si="868">(AD1476+AR1476)*$BE$1</f>
        <v>247.90936221912213</v>
      </c>
      <c r="BF1476" s="49">
        <f t="shared" ref="BF1476:BF1539" si="869">(AE1476+AS1476)*$BF$1</f>
        <v>221.88503352520584</v>
      </c>
      <c r="BG1476" s="49">
        <f t="shared" ref="BG1476:BG1539" si="870">(AF1476+AT1476)*$BG$1</f>
        <v>304.70283618836737</v>
      </c>
      <c r="BH1476" s="72">
        <f t="shared" ref="BH1476:BH1539" si="871">SUM(AV1476:BG1476)</f>
        <v>799.62686242355267</v>
      </c>
      <c r="BI1476" s="49">
        <f>VLOOKUP(A1476,'1_12'!A:O,15,0)</f>
        <v>2165.83</v>
      </c>
      <c r="BJ1476" s="73">
        <f t="shared" ref="BJ1476:BJ1539" si="872">BH1476-BI1476</f>
        <v>-1366.2031375764473</v>
      </c>
      <c r="BK1476" s="50">
        <f t="shared" ref="BK1476:BK1539" si="873">(SUM(T1476:W1476)+SUM(AD1476:AF1476)+SUM(AI1476:AL1476)+SUM(AR1476:AT1476))/12/C1476</f>
        <v>4.0038120378924564E-3</v>
      </c>
    </row>
    <row r="1477" spans="1:63" x14ac:dyDescent="0.3">
      <c r="A1477" s="77" t="s">
        <v>2286</v>
      </c>
      <c r="B1477" s="77" t="s">
        <v>609</v>
      </c>
      <c r="C1477" s="77">
        <f>VLOOKUP(B1477,Площадь!A:B,2,0)</f>
        <v>5.7</v>
      </c>
      <c r="D1477" s="113"/>
      <c r="E1477">
        <v>31</v>
      </c>
      <c r="F1477">
        <v>28</v>
      </c>
      <c r="G1477">
        <v>31</v>
      </c>
      <c r="H1477">
        <v>30</v>
      </c>
      <c r="I1477">
        <v>31</v>
      </c>
      <c r="J1477">
        <v>12</v>
      </c>
      <c r="Q1477">
        <f t="shared" si="842"/>
        <v>163</v>
      </c>
      <c r="R1477" s="108"/>
      <c r="S1477" s="108"/>
      <c r="T1477" s="50">
        <f t="shared" si="843"/>
        <v>0</v>
      </c>
      <c r="U1477" s="50">
        <f t="shared" si="844"/>
        <v>0</v>
      </c>
      <c r="V1477" s="50">
        <f t="shared" si="845"/>
        <v>0</v>
      </c>
      <c r="W1477" s="50">
        <f t="shared" si="846"/>
        <v>0</v>
      </c>
      <c r="X1477" s="50">
        <f t="shared" si="847"/>
        <v>0</v>
      </c>
      <c r="Y1477" s="50"/>
      <c r="Z1477" s="50"/>
      <c r="AA1477" s="50"/>
      <c r="AB1477" s="50"/>
      <c r="AC1477" s="50"/>
      <c r="AD1477" s="50">
        <f t="shared" si="848"/>
        <v>0</v>
      </c>
      <c r="AE1477" s="50">
        <f t="shared" si="849"/>
        <v>0</v>
      </c>
      <c r="AF1477" s="50">
        <f t="shared" si="850"/>
        <v>0</v>
      </c>
      <c r="AG1477" s="50">
        <f t="shared" si="851"/>
        <v>0</v>
      </c>
      <c r="AI1477" s="50">
        <f t="shared" si="852"/>
        <v>0</v>
      </c>
      <c r="AJ1477" s="50">
        <f t="shared" si="853"/>
        <v>0</v>
      </c>
      <c r="AK1477" s="50">
        <f t="shared" si="854"/>
        <v>0</v>
      </c>
      <c r="AL1477" s="50">
        <f t="shared" si="855"/>
        <v>6.4549037908726459E-2</v>
      </c>
      <c r="AR1477" s="50">
        <f t="shared" si="856"/>
        <v>0</v>
      </c>
      <c r="AS1477" s="50">
        <f t="shared" si="857"/>
        <v>0</v>
      </c>
      <c r="AT1477" s="50">
        <f t="shared" si="858"/>
        <v>0</v>
      </c>
      <c r="AV1477" s="49">
        <f t="shared" si="859"/>
        <v>0</v>
      </c>
      <c r="AW1477" s="49">
        <f t="shared" si="860"/>
        <v>0</v>
      </c>
      <c r="AX1477" s="49">
        <f t="shared" si="861"/>
        <v>0</v>
      </c>
      <c r="AY1477" s="49">
        <f t="shared" si="862"/>
        <v>173.27285540066896</v>
      </c>
      <c r="AZ1477" s="49">
        <f t="shared" si="863"/>
        <v>0</v>
      </c>
      <c r="BA1477" s="49">
        <f t="shared" si="864"/>
        <v>0</v>
      </c>
      <c r="BB1477" s="49">
        <f t="shared" si="865"/>
        <v>0</v>
      </c>
      <c r="BC1477" s="49">
        <f t="shared" si="866"/>
        <v>0</v>
      </c>
      <c r="BD1477" s="49">
        <f t="shared" si="867"/>
        <v>0</v>
      </c>
      <c r="BE1477" s="49">
        <f t="shared" si="868"/>
        <v>0</v>
      </c>
      <c r="BF1477" s="49">
        <f t="shared" si="869"/>
        <v>0</v>
      </c>
      <c r="BG1477" s="49">
        <f t="shared" si="870"/>
        <v>0</v>
      </c>
      <c r="BH1477" s="72">
        <f t="shared" si="871"/>
        <v>173.27285540066896</v>
      </c>
      <c r="BI1477" s="49">
        <f>VLOOKUP(A1477,'1_12'!A:O,15,0)</f>
        <v>587.6</v>
      </c>
      <c r="BJ1477" s="73">
        <f t="shared" si="872"/>
        <v>-414.32714459933106</v>
      </c>
      <c r="BK1477" s="50">
        <f t="shared" si="873"/>
        <v>9.4369938463050365E-4</v>
      </c>
    </row>
    <row r="1478" spans="1:63" x14ac:dyDescent="0.3">
      <c r="A1478" s="77" t="s">
        <v>2826</v>
      </c>
      <c r="B1478" s="77" t="s">
        <v>609</v>
      </c>
      <c r="C1478" s="77">
        <f>VLOOKUP(B1478,Площадь!A:B,2,0)</f>
        <v>5.7</v>
      </c>
      <c r="D1478" s="113">
        <v>45090</v>
      </c>
      <c r="J1478">
        <f>30-J1477</f>
        <v>18</v>
      </c>
      <c r="K1478">
        <v>31</v>
      </c>
      <c r="L1478">
        <v>31</v>
      </c>
      <c r="M1478">
        <v>30</v>
      </c>
      <c r="N1478">
        <v>31</v>
      </c>
      <c r="O1478">
        <v>30</v>
      </c>
      <c r="P1478">
        <v>31</v>
      </c>
      <c r="Q1478">
        <f t="shared" si="842"/>
        <v>202</v>
      </c>
      <c r="R1478" s="108"/>
      <c r="S1478" s="108"/>
      <c r="T1478" s="50">
        <f t="shared" si="843"/>
        <v>0</v>
      </c>
      <c r="U1478" s="50">
        <f t="shared" si="844"/>
        <v>0</v>
      </c>
      <c r="V1478" s="50">
        <f t="shared" si="845"/>
        <v>0</v>
      </c>
      <c r="W1478" s="50">
        <f t="shared" si="846"/>
        <v>0</v>
      </c>
      <c r="X1478" s="50">
        <f t="shared" si="847"/>
        <v>0</v>
      </c>
      <c r="Y1478" s="50"/>
      <c r="Z1478" s="50"/>
      <c r="AA1478" s="50"/>
      <c r="AB1478" s="50"/>
      <c r="AC1478" s="50"/>
      <c r="AD1478" s="50">
        <f t="shared" si="848"/>
        <v>0</v>
      </c>
      <c r="AE1478" s="50">
        <f t="shared" si="849"/>
        <v>0</v>
      </c>
      <c r="AF1478" s="50">
        <f t="shared" si="850"/>
        <v>0</v>
      </c>
      <c r="AG1478" s="50">
        <f t="shared" si="851"/>
        <v>0</v>
      </c>
      <c r="AI1478" s="50">
        <f t="shared" si="852"/>
        <v>0</v>
      </c>
      <c r="AJ1478" s="50">
        <f t="shared" si="853"/>
        <v>0</v>
      </c>
      <c r="AK1478" s="50">
        <f t="shared" si="854"/>
        <v>0</v>
      </c>
      <c r="AL1478" s="50">
        <f t="shared" si="855"/>
        <v>0</v>
      </c>
      <c r="AR1478" s="50">
        <f t="shared" si="856"/>
        <v>8.4905404535002768E-2</v>
      </c>
      <c r="AS1478" s="50">
        <f t="shared" si="857"/>
        <v>7.5992444831787451E-2</v>
      </c>
      <c r="AT1478" s="50">
        <f t="shared" si="858"/>
        <v>0.10435635563722366</v>
      </c>
      <c r="AV1478" s="49">
        <f t="shared" si="859"/>
        <v>0</v>
      </c>
      <c r="AW1478" s="49">
        <f t="shared" si="860"/>
        <v>0</v>
      </c>
      <c r="AX1478" s="49">
        <f t="shared" si="861"/>
        <v>0</v>
      </c>
      <c r="AY1478" s="49">
        <f t="shared" si="862"/>
        <v>0</v>
      </c>
      <c r="AZ1478" s="49">
        <f t="shared" si="863"/>
        <v>0</v>
      </c>
      <c r="BA1478" s="49">
        <f t="shared" si="864"/>
        <v>0</v>
      </c>
      <c r="BB1478" s="49">
        <f t="shared" si="865"/>
        <v>0</v>
      </c>
      <c r="BC1478" s="49">
        <f t="shared" si="866"/>
        <v>0</v>
      </c>
      <c r="BD1478" s="49">
        <f t="shared" si="867"/>
        <v>0</v>
      </c>
      <c r="BE1478" s="49">
        <f t="shared" si="868"/>
        <v>227.91667171758004</v>
      </c>
      <c r="BF1478" s="49">
        <f t="shared" si="869"/>
        <v>203.99107920865697</v>
      </c>
      <c r="BG1478" s="49">
        <f t="shared" si="870"/>
        <v>280.13002681833774</v>
      </c>
      <c r="BH1478" s="72">
        <f t="shared" si="871"/>
        <v>712.03777774457467</v>
      </c>
      <c r="BI1478" s="49">
        <f>VLOOKUP(A1478,'1_12'!A:O,15,0)</f>
        <v>1615.6899999999998</v>
      </c>
      <c r="BJ1478" s="73">
        <f t="shared" si="872"/>
        <v>-903.65222225542516</v>
      </c>
      <c r="BK1478" s="50">
        <f t="shared" si="873"/>
        <v>3.8779854532750564E-3</v>
      </c>
    </row>
    <row r="1479" spans="1:63" x14ac:dyDescent="0.3">
      <c r="A1479" s="77" t="s">
        <v>1458</v>
      </c>
      <c r="B1479" s="77" t="s">
        <v>700</v>
      </c>
      <c r="C1479" s="77">
        <f>VLOOKUP(B1479,Площадь!A:B,2,0)</f>
        <v>6.7</v>
      </c>
      <c r="D1479" s="113"/>
      <c r="E1479">
        <v>31</v>
      </c>
      <c r="F1479">
        <v>28</v>
      </c>
      <c r="G1479">
        <v>31</v>
      </c>
      <c r="H1479">
        <v>30</v>
      </c>
      <c r="I1479">
        <v>10</v>
      </c>
      <c r="Q1479">
        <f t="shared" si="842"/>
        <v>130</v>
      </c>
      <c r="R1479" s="108"/>
      <c r="S1479" s="108"/>
      <c r="T1479" s="50">
        <f t="shared" si="843"/>
        <v>0</v>
      </c>
      <c r="U1479" s="50">
        <f t="shared" si="844"/>
        <v>0</v>
      </c>
      <c r="V1479" s="50">
        <f t="shared" si="845"/>
        <v>0</v>
      </c>
      <c r="W1479" s="50">
        <f t="shared" si="846"/>
        <v>0</v>
      </c>
      <c r="X1479" s="50">
        <f t="shared" si="847"/>
        <v>0</v>
      </c>
      <c r="Y1479" s="50"/>
      <c r="Z1479" s="50"/>
      <c r="AA1479" s="50"/>
      <c r="AB1479" s="50"/>
      <c r="AC1479" s="50"/>
      <c r="AD1479" s="50">
        <f t="shared" si="848"/>
        <v>0</v>
      </c>
      <c r="AE1479" s="50">
        <f t="shared" si="849"/>
        <v>0</v>
      </c>
      <c r="AF1479" s="50">
        <f t="shared" si="850"/>
        <v>0</v>
      </c>
      <c r="AG1479" s="50">
        <f t="shared" si="851"/>
        <v>0</v>
      </c>
      <c r="AI1479" s="50">
        <f t="shared" si="852"/>
        <v>0</v>
      </c>
      <c r="AJ1479" s="50">
        <f t="shared" si="853"/>
        <v>0</v>
      </c>
      <c r="AK1479" s="50">
        <f t="shared" si="854"/>
        <v>0</v>
      </c>
      <c r="AL1479" s="50">
        <f t="shared" si="855"/>
        <v>7.5873430524292504E-2</v>
      </c>
      <c r="AR1479" s="50">
        <f t="shared" si="856"/>
        <v>0</v>
      </c>
      <c r="AS1479" s="50">
        <f t="shared" si="857"/>
        <v>0</v>
      </c>
      <c r="AT1479" s="50">
        <f t="shared" si="858"/>
        <v>0</v>
      </c>
      <c r="AV1479" s="49">
        <f t="shared" si="859"/>
        <v>0</v>
      </c>
      <c r="AW1479" s="49">
        <f t="shared" si="860"/>
        <v>0</v>
      </c>
      <c r="AX1479" s="49">
        <f t="shared" si="861"/>
        <v>0</v>
      </c>
      <c r="AY1479" s="49">
        <f t="shared" si="862"/>
        <v>203.67160196218984</v>
      </c>
      <c r="AZ1479" s="49">
        <f t="shared" si="863"/>
        <v>0</v>
      </c>
      <c r="BA1479" s="49">
        <f t="shared" si="864"/>
        <v>0</v>
      </c>
      <c r="BB1479" s="49">
        <f t="shared" si="865"/>
        <v>0</v>
      </c>
      <c r="BC1479" s="49">
        <f t="shared" si="866"/>
        <v>0</v>
      </c>
      <c r="BD1479" s="49">
        <f t="shared" si="867"/>
        <v>0</v>
      </c>
      <c r="BE1479" s="49">
        <f t="shared" si="868"/>
        <v>0</v>
      </c>
      <c r="BF1479" s="49">
        <f t="shared" si="869"/>
        <v>0</v>
      </c>
      <c r="BG1479" s="49">
        <f t="shared" si="870"/>
        <v>0</v>
      </c>
      <c r="BH1479" s="72">
        <f t="shared" si="871"/>
        <v>203.67160196218984</v>
      </c>
      <c r="BI1479" s="49">
        <f>VLOOKUP(A1479,'1_12'!A:O,15,0)</f>
        <v>380.64</v>
      </c>
      <c r="BJ1479" s="73">
        <f t="shared" si="872"/>
        <v>-176.96839803781015</v>
      </c>
      <c r="BK1479" s="50">
        <f t="shared" si="873"/>
        <v>9.4369938463050376E-4</v>
      </c>
    </row>
    <row r="1480" spans="1:63" x14ac:dyDescent="0.3">
      <c r="A1480" s="77" t="s">
        <v>2760</v>
      </c>
      <c r="B1480" s="77" t="s">
        <v>700</v>
      </c>
      <c r="C1480" s="77">
        <f>VLOOKUP(B1480,Площадь!A:B,2,0)</f>
        <v>6.7</v>
      </c>
      <c r="D1480" s="113">
        <v>45057</v>
      </c>
      <c r="I1480">
        <f>31-I1479</f>
        <v>21</v>
      </c>
      <c r="J1480">
        <v>30</v>
      </c>
      <c r="K1480">
        <v>31</v>
      </c>
      <c r="L1480">
        <v>31</v>
      </c>
      <c r="M1480">
        <v>30</v>
      </c>
      <c r="N1480">
        <v>31</v>
      </c>
      <c r="O1480">
        <v>30</v>
      </c>
      <c r="P1480">
        <v>31</v>
      </c>
      <c r="Q1480">
        <f t="shared" si="842"/>
        <v>235</v>
      </c>
      <c r="R1480" s="108"/>
      <c r="S1480" s="108"/>
      <c r="T1480" s="50">
        <f t="shared" si="843"/>
        <v>0</v>
      </c>
      <c r="U1480" s="50">
        <f t="shared" si="844"/>
        <v>0</v>
      </c>
      <c r="V1480" s="50">
        <f t="shared" si="845"/>
        <v>0</v>
      </c>
      <c r="W1480" s="50">
        <f t="shared" si="846"/>
        <v>0</v>
      </c>
      <c r="X1480" s="50">
        <f t="shared" si="847"/>
        <v>0</v>
      </c>
      <c r="Y1480" s="50"/>
      <c r="Z1480" s="50"/>
      <c r="AA1480" s="50"/>
      <c r="AB1480" s="50"/>
      <c r="AC1480" s="50"/>
      <c r="AD1480" s="50">
        <f t="shared" si="848"/>
        <v>0</v>
      </c>
      <c r="AE1480" s="50">
        <f t="shared" si="849"/>
        <v>0</v>
      </c>
      <c r="AF1480" s="50">
        <f t="shared" si="850"/>
        <v>0</v>
      </c>
      <c r="AG1480" s="50">
        <f t="shared" si="851"/>
        <v>0</v>
      </c>
      <c r="AI1480" s="50">
        <f t="shared" si="852"/>
        <v>0</v>
      </c>
      <c r="AJ1480" s="50">
        <f t="shared" si="853"/>
        <v>0</v>
      </c>
      <c r="AK1480" s="50">
        <f t="shared" si="854"/>
        <v>0</v>
      </c>
      <c r="AL1480" s="50">
        <f t="shared" si="855"/>
        <v>0</v>
      </c>
      <c r="AR1480" s="50">
        <f t="shared" si="856"/>
        <v>9.9801089541143612E-2</v>
      </c>
      <c r="AS1480" s="50">
        <f t="shared" si="857"/>
        <v>8.9324452697013321E-2</v>
      </c>
      <c r="AT1480" s="50">
        <f t="shared" si="858"/>
        <v>0.12266448820515763</v>
      </c>
      <c r="AV1480" s="49">
        <f t="shared" si="859"/>
        <v>0</v>
      </c>
      <c r="AW1480" s="49">
        <f t="shared" si="860"/>
        <v>0</v>
      </c>
      <c r="AX1480" s="49">
        <f t="shared" si="861"/>
        <v>0</v>
      </c>
      <c r="AY1480" s="49">
        <f t="shared" si="862"/>
        <v>0</v>
      </c>
      <c r="AZ1480" s="49">
        <f t="shared" si="863"/>
        <v>0</v>
      </c>
      <c r="BA1480" s="49">
        <f t="shared" si="864"/>
        <v>0</v>
      </c>
      <c r="BB1480" s="49">
        <f t="shared" si="865"/>
        <v>0</v>
      </c>
      <c r="BC1480" s="49">
        <f t="shared" si="866"/>
        <v>0</v>
      </c>
      <c r="BD1480" s="49">
        <f t="shared" si="867"/>
        <v>0</v>
      </c>
      <c r="BE1480" s="49">
        <f t="shared" si="868"/>
        <v>267.9020527206643</v>
      </c>
      <c r="BF1480" s="49">
        <f t="shared" si="869"/>
        <v>239.77898784175468</v>
      </c>
      <c r="BG1480" s="49">
        <f t="shared" si="870"/>
        <v>329.27564555839695</v>
      </c>
      <c r="BH1480" s="72">
        <f t="shared" si="871"/>
        <v>836.9566861208159</v>
      </c>
      <c r="BI1480" s="49">
        <f>VLOOKUP(A1480,'1_12'!A:O,15,0)</f>
        <v>2209.48</v>
      </c>
      <c r="BJ1480" s="73">
        <f t="shared" si="872"/>
        <v>-1372.5233138791841</v>
      </c>
      <c r="BK1480" s="50">
        <f t="shared" si="873"/>
        <v>3.8779854532750568E-3</v>
      </c>
    </row>
    <row r="1481" spans="1:63" x14ac:dyDescent="0.3">
      <c r="A1481" s="77" t="s">
        <v>2304</v>
      </c>
      <c r="B1481" s="77" t="s">
        <v>772</v>
      </c>
      <c r="C1481" s="77">
        <f>VLOOKUP(B1481,Площадь!A:B,2,0)</f>
        <v>3.6</v>
      </c>
      <c r="D1481" s="113"/>
      <c r="E1481">
        <v>31</v>
      </c>
      <c r="F1481">
        <v>28</v>
      </c>
      <c r="G1481">
        <v>14</v>
      </c>
      <c r="Q1481">
        <f t="shared" si="842"/>
        <v>73</v>
      </c>
      <c r="R1481" s="108"/>
      <c r="S1481" s="108"/>
      <c r="T1481" s="50">
        <f t="shared" si="843"/>
        <v>0</v>
      </c>
      <c r="U1481" s="50">
        <f t="shared" si="844"/>
        <v>0</v>
      </c>
      <c r="V1481" s="50">
        <f t="shared" si="845"/>
        <v>0</v>
      </c>
      <c r="W1481" s="50">
        <f t="shared" si="846"/>
        <v>0</v>
      </c>
      <c r="X1481" s="50">
        <f t="shared" si="847"/>
        <v>0</v>
      </c>
      <c r="Y1481" s="50"/>
      <c r="Z1481" s="50"/>
      <c r="AA1481" s="50"/>
      <c r="AB1481" s="50"/>
      <c r="AC1481" s="50"/>
      <c r="AD1481" s="50">
        <f t="shared" si="848"/>
        <v>0</v>
      </c>
      <c r="AE1481" s="50">
        <f t="shared" si="849"/>
        <v>0</v>
      </c>
      <c r="AF1481" s="50">
        <f t="shared" si="850"/>
        <v>0</v>
      </c>
      <c r="AG1481" s="50">
        <f t="shared" si="851"/>
        <v>0</v>
      </c>
      <c r="AI1481" s="50">
        <f t="shared" si="852"/>
        <v>0</v>
      </c>
      <c r="AJ1481" s="50">
        <f t="shared" si="853"/>
        <v>0</v>
      </c>
      <c r="AK1481" s="50">
        <f t="shared" si="854"/>
        <v>0</v>
      </c>
      <c r="AL1481" s="50">
        <f t="shared" si="855"/>
        <v>0</v>
      </c>
      <c r="AR1481" s="50">
        <f t="shared" si="856"/>
        <v>0</v>
      </c>
      <c r="AS1481" s="50">
        <f t="shared" si="857"/>
        <v>0</v>
      </c>
      <c r="AT1481" s="50">
        <f t="shared" si="858"/>
        <v>0</v>
      </c>
      <c r="AV1481" s="49">
        <f t="shared" si="859"/>
        <v>0</v>
      </c>
      <c r="AW1481" s="49">
        <f t="shared" si="860"/>
        <v>0</v>
      </c>
      <c r="AX1481" s="49">
        <f t="shared" si="861"/>
        <v>0</v>
      </c>
      <c r="AY1481" s="49">
        <f t="shared" si="862"/>
        <v>0</v>
      </c>
      <c r="AZ1481" s="49">
        <f t="shared" si="863"/>
        <v>0</v>
      </c>
      <c r="BA1481" s="49">
        <f t="shared" si="864"/>
        <v>0</v>
      </c>
      <c r="BB1481" s="49">
        <f t="shared" si="865"/>
        <v>0</v>
      </c>
      <c r="BC1481" s="49">
        <f t="shared" si="866"/>
        <v>0</v>
      </c>
      <c r="BD1481" s="49">
        <f t="shared" si="867"/>
        <v>0</v>
      </c>
      <c r="BE1481" s="49">
        <f t="shared" si="868"/>
        <v>0</v>
      </c>
      <c r="BF1481" s="49">
        <f t="shared" si="869"/>
        <v>0</v>
      </c>
      <c r="BG1481" s="49">
        <f t="shared" si="870"/>
        <v>0</v>
      </c>
      <c r="BH1481" s="72">
        <f t="shared" si="871"/>
        <v>0</v>
      </c>
      <c r="BI1481" s="49">
        <f>VLOOKUP(A1481,'1_12'!A:O,15,0)</f>
        <v>0</v>
      </c>
      <c r="BJ1481" s="73">
        <f t="shared" si="872"/>
        <v>0</v>
      </c>
      <c r="BK1481" s="50">
        <f t="shared" si="873"/>
        <v>0</v>
      </c>
    </row>
    <row r="1482" spans="1:63" x14ac:dyDescent="0.3">
      <c r="A1482" s="77" t="s">
        <v>2586</v>
      </c>
      <c r="B1482" s="77" t="s">
        <v>772</v>
      </c>
      <c r="C1482" s="77">
        <f>VLOOKUP(B1482,Площадь!A:B,2,0)</f>
        <v>3.6</v>
      </c>
      <c r="D1482" s="113">
        <v>45000</v>
      </c>
      <c r="G1482">
        <f>31-G1481</f>
        <v>17</v>
      </c>
      <c r="H1482">
        <v>30</v>
      </c>
      <c r="I1482">
        <v>31</v>
      </c>
      <c r="J1482">
        <v>30</v>
      </c>
      <c r="K1482">
        <v>31</v>
      </c>
      <c r="L1482">
        <v>31</v>
      </c>
      <c r="M1482">
        <v>30</v>
      </c>
      <c r="N1482">
        <v>31</v>
      </c>
      <c r="O1482">
        <v>30</v>
      </c>
      <c r="P1482">
        <v>31</v>
      </c>
      <c r="Q1482">
        <f t="shared" si="842"/>
        <v>292</v>
      </c>
      <c r="R1482" s="108"/>
      <c r="S1482" s="108"/>
      <c r="T1482" s="50">
        <f t="shared" si="843"/>
        <v>0</v>
      </c>
      <c r="U1482" s="50">
        <f t="shared" si="844"/>
        <v>0</v>
      </c>
      <c r="V1482" s="50">
        <f t="shared" si="845"/>
        <v>0</v>
      </c>
      <c r="W1482" s="50">
        <f t="shared" si="846"/>
        <v>0</v>
      </c>
      <c r="X1482" s="50">
        <f t="shared" si="847"/>
        <v>0</v>
      </c>
      <c r="Y1482" s="50"/>
      <c r="Z1482" s="50"/>
      <c r="AA1482" s="50"/>
      <c r="AB1482" s="50"/>
      <c r="AC1482" s="50"/>
      <c r="AD1482" s="50">
        <f t="shared" si="848"/>
        <v>0</v>
      </c>
      <c r="AE1482" s="50">
        <f t="shared" si="849"/>
        <v>0</v>
      </c>
      <c r="AF1482" s="50">
        <f t="shared" si="850"/>
        <v>0</v>
      </c>
      <c r="AG1482" s="50">
        <f t="shared" si="851"/>
        <v>0</v>
      </c>
      <c r="AI1482" s="50">
        <f t="shared" si="852"/>
        <v>0</v>
      </c>
      <c r="AJ1482" s="50">
        <f t="shared" si="853"/>
        <v>0</v>
      </c>
      <c r="AK1482" s="50">
        <f t="shared" si="854"/>
        <v>0</v>
      </c>
      <c r="AL1482" s="50">
        <f t="shared" si="855"/>
        <v>4.0767813416037767E-2</v>
      </c>
      <c r="AR1482" s="50">
        <f t="shared" si="856"/>
        <v>5.3624466022107013E-2</v>
      </c>
      <c r="AS1482" s="50">
        <f t="shared" si="857"/>
        <v>4.7995228314813128E-2</v>
      </c>
      <c r="AT1482" s="50">
        <f t="shared" si="858"/>
        <v>6.5909277244562317E-2</v>
      </c>
      <c r="AV1482" s="49">
        <f t="shared" si="859"/>
        <v>0</v>
      </c>
      <c r="AW1482" s="49">
        <f t="shared" si="860"/>
        <v>0</v>
      </c>
      <c r="AX1482" s="49">
        <f t="shared" si="861"/>
        <v>0</v>
      </c>
      <c r="AY1482" s="49">
        <f t="shared" si="862"/>
        <v>109.43548762147515</v>
      </c>
      <c r="AZ1482" s="49">
        <f t="shared" si="863"/>
        <v>0</v>
      </c>
      <c r="BA1482" s="49">
        <f t="shared" si="864"/>
        <v>0</v>
      </c>
      <c r="BB1482" s="49">
        <f t="shared" si="865"/>
        <v>0</v>
      </c>
      <c r="BC1482" s="49">
        <f t="shared" si="866"/>
        <v>0</v>
      </c>
      <c r="BD1482" s="49">
        <f t="shared" si="867"/>
        <v>0</v>
      </c>
      <c r="BE1482" s="49">
        <f t="shared" si="868"/>
        <v>143.94737161110319</v>
      </c>
      <c r="BF1482" s="49">
        <f t="shared" si="869"/>
        <v>128.83647107915178</v>
      </c>
      <c r="BG1482" s="49">
        <f t="shared" si="870"/>
        <v>176.92422746421332</v>
      </c>
      <c r="BH1482" s="72">
        <f t="shared" si="871"/>
        <v>559.14355777594346</v>
      </c>
      <c r="BI1482" s="49">
        <f>VLOOKUP(A1482,'1_12'!A:O,15,0)</f>
        <v>1391.58</v>
      </c>
      <c r="BJ1482" s="73">
        <f t="shared" si="872"/>
        <v>-832.43644222405646</v>
      </c>
      <c r="BK1482" s="50">
        <f t="shared" si="873"/>
        <v>4.8216848379055606E-3</v>
      </c>
    </row>
    <row r="1483" spans="1:63" x14ac:dyDescent="0.3">
      <c r="A1483" s="77" t="s">
        <v>2327</v>
      </c>
      <c r="B1483" s="77" t="s">
        <v>972</v>
      </c>
      <c r="C1483" s="77">
        <f>VLOOKUP(B1483,Площадь!A:B,2,0)</f>
        <v>3.6</v>
      </c>
      <c r="D1483" s="113"/>
      <c r="E1483">
        <v>31</v>
      </c>
      <c r="F1483">
        <v>28</v>
      </c>
      <c r="G1483">
        <v>10</v>
      </c>
      <c r="Q1483">
        <f t="shared" si="842"/>
        <v>69</v>
      </c>
      <c r="R1483" s="108"/>
      <c r="S1483" s="108"/>
      <c r="T1483" s="50">
        <f t="shared" si="843"/>
        <v>0</v>
      </c>
      <c r="U1483" s="50">
        <f t="shared" si="844"/>
        <v>0</v>
      </c>
      <c r="V1483" s="50">
        <f t="shared" si="845"/>
        <v>0</v>
      </c>
      <c r="W1483" s="50">
        <f t="shared" si="846"/>
        <v>0</v>
      </c>
      <c r="X1483" s="50">
        <f t="shared" si="847"/>
        <v>0</v>
      </c>
      <c r="Y1483" s="50"/>
      <c r="Z1483" s="50"/>
      <c r="AA1483" s="50"/>
      <c r="AB1483" s="50"/>
      <c r="AC1483" s="50"/>
      <c r="AD1483" s="50">
        <f t="shared" si="848"/>
        <v>0</v>
      </c>
      <c r="AE1483" s="50">
        <f t="shared" si="849"/>
        <v>0</v>
      </c>
      <c r="AF1483" s="50">
        <f t="shared" si="850"/>
        <v>0</v>
      </c>
      <c r="AG1483" s="50">
        <f t="shared" si="851"/>
        <v>0</v>
      </c>
      <c r="AI1483" s="50">
        <f t="shared" si="852"/>
        <v>0</v>
      </c>
      <c r="AJ1483" s="50">
        <f t="shared" si="853"/>
        <v>0</v>
      </c>
      <c r="AK1483" s="50">
        <f t="shared" si="854"/>
        <v>0</v>
      </c>
      <c r="AL1483" s="50">
        <f t="shared" si="855"/>
        <v>0</v>
      </c>
      <c r="AR1483" s="50">
        <f t="shared" si="856"/>
        <v>0</v>
      </c>
      <c r="AS1483" s="50">
        <f t="shared" si="857"/>
        <v>0</v>
      </c>
      <c r="AT1483" s="50">
        <f t="shared" si="858"/>
        <v>0</v>
      </c>
      <c r="AV1483" s="49">
        <f t="shared" si="859"/>
        <v>0</v>
      </c>
      <c r="AW1483" s="49">
        <f t="shared" si="860"/>
        <v>0</v>
      </c>
      <c r="AX1483" s="49">
        <f t="shared" si="861"/>
        <v>0</v>
      </c>
      <c r="AY1483" s="49">
        <f t="shared" si="862"/>
        <v>0</v>
      </c>
      <c r="AZ1483" s="49">
        <f t="shared" si="863"/>
        <v>0</v>
      </c>
      <c r="BA1483" s="49">
        <f t="shared" si="864"/>
        <v>0</v>
      </c>
      <c r="BB1483" s="49">
        <f t="shared" si="865"/>
        <v>0</v>
      </c>
      <c r="BC1483" s="49">
        <f t="shared" si="866"/>
        <v>0</v>
      </c>
      <c r="BD1483" s="49">
        <f t="shared" si="867"/>
        <v>0</v>
      </c>
      <c r="BE1483" s="49">
        <f t="shared" si="868"/>
        <v>0</v>
      </c>
      <c r="BF1483" s="49">
        <f t="shared" si="869"/>
        <v>0</v>
      </c>
      <c r="BG1483" s="49">
        <f t="shared" si="870"/>
        <v>0</v>
      </c>
      <c r="BH1483" s="72">
        <f t="shared" si="871"/>
        <v>0</v>
      </c>
      <c r="BI1483" s="49">
        <f>VLOOKUP(A1483,'1_12'!A:O,15,0)</f>
        <v>0</v>
      </c>
      <c r="BJ1483" s="73">
        <f t="shared" si="872"/>
        <v>0</v>
      </c>
      <c r="BK1483" s="50">
        <f t="shared" si="873"/>
        <v>0</v>
      </c>
    </row>
    <row r="1484" spans="1:63" x14ac:dyDescent="0.3">
      <c r="A1484" s="77" t="s">
        <v>2590</v>
      </c>
      <c r="B1484" s="77" t="s">
        <v>972</v>
      </c>
      <c r="C1484" s="77">
        <f>VLOOKUP(B1484,Площадь!A:B,2,0)</f>
        <v>3.6</v>
      </c>
      <c r="D1484" s="113">
        <v>44996</v>
      </c>
      <c r="G1484">
        <f>31-G1483</f>
        <v>21</v>
      </c>
      <c r="H1484">
        <v>30</v>
      </c>
      <c r="I1484">
        <v>31</v>
      </c>
      <c r="J1484">
        <v>30</v>
      </c>
      <c r="K1484">
        <v>31</v>
      </c>
      <c r="L1484">
        <v>31</v>
      </c>
      <c r="M1484">
        <v>30</v>
      </c>
      <c r="N1484">
        <v>31</v>
      </c>
      <c r="O1484">
        <v>30</v>
      </c>
      <c r="P1484">
        <v>31</v>
      </c>
      <c r="Q1484">
        <f t="shared" si="842"/>
        <v>296</v>
      </c>
      <c r="R1484" s="108"/>
      <c r="S1484" s="108"/>
      <c r="T1484" s="50">
        <f t="shared" si="843"/>
        <v>0</v>
      </c>
      <c r="U1484" s="50">
        <f t="shared" si="844"/>
        <v>0</v>
      </c>
      <c r="V1484" s="50">
        <f t="shared" si="845"/>
        <v>0</v>
      </c>
      <c r="W1484" s="50">
        <f t="shared" si="846"/>
        <v>0</v>
      </c>
      <c r="X1484" s="50">
        <f t="shared" si="847"/>
        <v>0</v>
      </c>
      <c r="Y1484" s="50"/>
      <c r="Z1484" s="50"/>
      <c r="AA1484" s="50"/>
      <c r="AB1484" s="50"/>
      <c r="AC1484" s="50"/>
      <c r="AD1484" s="50">
        <f t="shared" si="848"/>
        <v>0</v>
      </c>
      <c r="AE1484" s="50">
        <f t="shared" si="849"/>
        <v>0</v>
      </c>
      <c r="AF1484" s="50">
        <f t="shared" si="850"/>
        <v>0</v>
      </c>
      <c r="AG1484" s="50">
        <f t="shared" si="851"/>
        <v>0</v>
      </c>
      <c r="AI1484" s="50">
        <f t="shared" si="852"/>
        <v>0</v>
      </c>
      <c r="AJ1484" s="50">
        <f t="shared" si="853"/>
        <v>0</v>
      </c>
      <c r="AK1484" s="50">
        <f t="shared" si="854"/>
        <v>0</v>
      </c>
      <c r="AL1484" s="50">
        <f t="shared" si="855"/>
        <v>4.0767813416037767E-2</v>
      </c>
      <c r="AR1484" s="50">
        <f t="shared" si="856"/>
        <v>5.3624466022107013E-2</v>
      </c>
      <c r="AS1484" s="50">
        <f t="shared" si="857"/>
        <v>4.7995228314813128E-2</v>
      </c>
      <c r="AT1484" s="50">
        <f t="shared" si="858"/>
        <v>6.5909277244562317E-2</v>
      </c>
      <c r="AV1484" s="49">
        <f t="shared" si="859"/>
        <v>0</v>
      </c>
      <c r="AW1484" s="49">
        <f t="shared" si="860"/>
        <v>0</v>
      </c>
      <c r="AX1484" s="49">
        <f t="shared" si="861"/>
        <v>0</v>
      </c>
      <c r="AY1484" s="49">
        <f t="shared" si="862"/>
        <v>109.43548762147515</v>
      </c>
      <c r="AZ1484" s="49">
        <f t="shared" si="863"/>
        <v>0</v>
      </c>
      <c r="BA1484" s="49">
        <f t="shared" si="864"/>
        <v>0</v>
      </c>
      <c r="BB1484" s="49">
        <f t="shared" si="865"/>
        <v>0</v>
      </c>
      <c r="BC1484" s="49">
        <f t="shared" si="866"/>
        <v>0</v>
      </c>
      <c r="BD1484" s="49">
        <f t="shared" si="867"/>
        <v>0</v>
      </c>
      <c r="BE1484" s="49">
        <f t="shared" si="868"/>
        <v>143.94737161110319</v>
      </c>
      <c r="BF1484" s="49">
        <f t="shared" si="869"/>
        <v>128.83647107915178</v>
      </c>
      <c r="BG1484" s="49">
        <f t="shared" si="870"/>
        <v>176.92422746421332</v>
      </c>
      <c r="BH1484" s="72">
        <f t="shared" si="871"/>
        <v>559.14355777594346</v>
      </c>
      <c r="BI1484" s="49">
        <f>VLOOKUP(A1484,'1_12'!A:O,15,0)</f>
        <v>1391.58</v>
      </c>
      <c r="BJ1484" s="73">
        <f t="shared" si="872"/>
        <v>-832.43644222405646</v>
      </c>
      <c r="BK1484" s="50">
        <f t="shared" si="873"/>
        <v>4.8216848379055606E-3</v>
      </c>
    </row>
    <row r="1485" spans="1:63" x14ac:dyDescent="0.3">
      <c r="A1485" s="77" t="s">
        <v>2246</v>
      </c>
      <c r="B1485" s="77" t="s">
        <v>1060</v>
      </c>
      <c r="C1485" s="77">
        <f>VLOOKUP(B1485,Площадь!A:B,2,0)</f>
        <v>4.2</v>
      </c>
      <c r="D1485" s="113"/>
      <c r="E1485">
        <v>31</v>
      </c>
      <c r="F1485">
        <v>28</v>
      </c>
      <c r="G1485">
        <v>31</v>
      </c>
      <c r="H1485">
        <v>6</v>
      </c>
      <c r="Q1485">
        <f t="shared" si="842"/>
        <v>96</v>
      </c>
      <c r="R1485" s="108"/>
      <c r="S1485" s="108"/>
      <c r="T1485" s="50">
        <f t="shared" si="843"/>
        <v>0</v>
      </c>
      <c r="U1485" s="50">
        <f t="shared" si="844"/>
        <v>0</v>
      </c>
      <c r="V1485" s="50">
        <f t="shared" si="845"/>
        <v>0</v>
      </c>
      <c r="W1485" s="50">
        <f t="shared" si="846"/>
        <v>0</v>
      </c>
      <c r="X1485" s="50">
        <f t="shared" si="847"/>
        <v>0</v>
      </c>
      <c r="Y1485" s="50"/>
      <c r="Z1485" s="50"/>
      <c r="AA1485" s="50"/>
      <c r="AB1485" s="50"/>
      <c r="AC1485" s="50"/>
      <c r="AD1485" s="50">
        <f t="shared" si="848"/>
        <v>0</v>
      </c>
      <c r="AE1485" s="50">
        <f t="shared" si="849"/>
        <v>0</v>
      </c>
      <c r="AF1485" s="50">
        <f t="shared" si="850"/>
        <v>0</v>
      </c>
      <c r="AG1485" s="50">
        <f t="shared" si="851"/>
        <v>0</v>
      </c>
      <c r="AI1485" s="50">
        <f t="shared" si="852"/>
        <v>0</v>
      </c>
      <c r="AJ1485" s="50">
        <f t="shared" si="853"/>
        <v>0</v>
      </c>
      <c r="AK1485" s="50">
        <f t="shared" si="854"/>
        <v>0</v>
      </c>
      <c r="AL1485" s="50">
        <f t="shared" si="855"/>
        <v>9.5124897970754792E-3</v>
      </c>
      <c r="AR1485" s="50">
        <f t="shared" si="856"/>
        <v>0</v>
      </c>
      <c r="AS1485" s="50">
        <f t="shared" si="857"/>
        <v>0</v>
      </c>
      <c r="AT1485" s="50">
        <f t="shared" si="858"/>
        <v>0</v>
      </c>
      <c r="AV1485" s="49">
        <f t="shared" si="859"/>
        <v>0</v>
      </c>
      <c r="AW1485" s="49">
        <f t="shared" si="860"/>
        <v>0</v>
      </c>
      <c r="AX1485" s="49">
        <f t="shared" si="861"/>
        <v>0</v>
      </c>
      <c r="AY1485" s="49">
        <f t="shared" si="862"/>
        <v>25.534947111677536</v>
      </c>
      <c r="AZ1485" s="49">
        <f t="shared" si="863"/>
        <v>0</v>
      </c>
      <c r="BA1485" s="49">
        <f t="shared" si="864"/>
        <v>0</v>
      </c>
      <c r="BB1485" s="49">
        <f t="shared" si="865"/>
        <v>0</v>
      </c>
      <c r="BC1485" s="49">
        <f t="shared" si="866"/>
        <v>0</v>
      </c>
      <c r="BD1485" s="49">
        <f t="shared" si="867"/>
        <v>0</v>
      </c>
      <c r="BE1485" s="49">
        <f t="shared" si="868"/>
        <v>0</v>
      </c>
      <c r="BF1485" s="49">
        <f t="shared" si="869"/>
        <v>0</v>
      </c>
      <c r="BG1485" s="49">
        <f t="shared" si="870"/>
        <v>0</v>
      </c>
      <c r="BH1485" s="72">
        <f t="shared" si="871"/>
        <v>25.534947111677536</v>
      </c>
      <c r="BI1485" s="49">
        <f>VLOOKUP(A1485,'1_12'!A:O,15,0)</f>
        <v>35.97</v>
      </c>
      <c r="BJ1485" s="73">
        <f t="shared" si="872"/>
        <v>-10.435052888322463</v>
      </c>
      <c r="BK1485" s="50">
        <f t="shared" si="873"/>
        <v>1.8873987692610077E-4</v>
      </c>
    </row>
    <row r="1486" spans="1:63" x14ac:dyDescent="0.3">
      <c r="A1486" s="77" t="s">
        <v>2672</v>
      </c>
      <c r="B1486" s="77" t="s">
        <v>1060</v>
      </c>
      <c r="C1486" s="77">
        <f>VLOOKUP(B1486,Площадь!A:B,2,0)</f>
        <v>4.2</v>
      </c>
      <c r="D1486" s="113">
        <v>45023</v>
      </c>
      <c r="H1486">
        <f>30-H1485</f>
        <v>24</v>
      </c>
      <c r="I1486">
        <v>31</v>
      </c>
      <c r="J1486">
        <v>30</v>
      </c>
      <c r="K1486">
        <v>31</v>
      </c>
      <c r="L1486">
        <v>31</v>
      </c>
      <c r="M1486">
        <v>30</v>
      </c>
      <c r="N1486">
        <v>31</v>
      </c>
      <c r="O1486">
        <v>30</v>
      </c>
      <c r="P1486">
        <v>31</v>
      </c>
      <c r="Q1486">
        <f t="shared" si="842"/>
        <v>269</v>
      </c>
      <c r="R1486" s="108"/>
      <c r="S1486" s="108"/>
      <c r="T1486" s="50">
        <f t="shared" si="843"/>
        <v>0</v>
      </c>
      <c r="U1486" s="50">
        <f t="shared" si="844"/>
        <v>0</v>
      </c>
      <c r="V1486" s="50">
        <f t="shared" si="845"/>
        <v>0</v>
      </c>
      <c r="W1486" s="50">
        <f t="shared" si="846"/>
        <v>0</v>
      </c>
      <c r="X1486" s="50">
        <f t="shared" si="847"/>
        <v>0</v>
      </c>
      <c r="Y1486" s="50"/>
      <c r="Z1486" s="50"/>
      <c r="AA1486" s="50"/>
      <c r="AB1486" s="50"/>
      <c r="AC1486" s="50"/>
      <c r="AD1486" s="50">
        <f t="shared" si="848"/>
        <v>0</v>
      </c>
      <c r="AE1486" s="50">
        <f t="shared" si="849"/>
        <v>0</v>
      </c>
      <c r="AF1486" s="50">
        <f t="shared" si="850"/>
        <v>0</v>
      </c>
      <c r="AG1486" s="50">
        <f t="shared" si="851"/>
        <v>0</v>
      </c>
      <c r="AI1486" s="50">
        <f t="shared" si="852"/>
        <v>0</v>
      </c>
      <c r="AJ1486" s="50">
        <f t="shared" si="853"/>
        <v>0</v>
      </c>
      <c r="AK1486" s="50">
        <f t="shared" si="854"/>
        <v>0</v>
      </c>
      <c r="AL1486" s="50">
        <f t="shared" si="855"/>
        <v>3.8049959188301917E-2</v>
      </c>
      <c r="AR1486" s="50">
        <f t="shared" si="856"/>
        <v>6.256187702579151E-2</v>
      </c>
      <c r="AS1486" s="50">
        <f t="shared" si="857"/>
        <v>5.5994433033948646E-2</v>
      </c>
      <c r="AT1486" s="50">
        <f t="shared" si="858"/>
        <v>7.6894156785322701E-2</v>
      </c>
      <c r="AV1486" s="49">
        <f t="shared" si="859"/>
        <v>0</v>
      </c>
      <c r="AW1486" s="49">
        <f t="shared" si="860"/>
        <v>0</v>
      </c>
      <c r="AX1486" s="49">
        <f t="shared" si="861"/>
        <v>0</v>
      </c>
      <c r="AY1486" s="49">
        <f t="shared" si="862"/>
        <v>102.13978844671014</v>
      </c>
      <c r="AZ1486" s="49">
        <f t="shared" si="863"/>
        <v>0</v>
      </c>
      <c r="BA1486" s="49">
        <f t="shared" si="864"/>
        <v>0</v>
      </c>
      <c r="BB1486" s="49">
        <f t="shared" si="865"/>
        <v>0</v>
      </c>
      <c r="BC1486" s="49">
        <f t="shared" si="866"/>
        <v>0</v>
      </c>
      <c r="BD1486" s="49">
        <f t="shared" si="867"/>
        <v>0</v>
      </c>
      <c r="BE1486" s="49">
        <f t="shared" si="868"/>
        <v>167.9386002129537</v>
      </c>
      <c r="BF1486" s="49">
        <f t="shared" si="869"/>
        <v>150.30921625901038</v>
      </c>
      <c r="BG1486" s="49">
        <f t="shared" si="870"/>
        <v>206.41159870824885</v>
      </c>
      <c r="BH1486" s="72">
        <f t="shared" si="871"/>
        <v>626.79920362692314</v>
      </c>
      <c r="BI1486" s="49">
        <f>VLOOKUP(A1486,'1_12'!A:O,15,0)</f>
        <v>1587.2699999999995</v>
      </c>
      <c r="BJ1486" s="73">
        <f t="shared" si="872"/>
        <v>-960.47079637307638</v>
      </c>
      <c r="BK1486" s="50">
        <f t="shared" si="873"/>
        <v>4.6329449609794592E-3</v>
      </c>
    </row>
    <row r="1487" spans="1:63" x14ac:dyDescent="0.3">
      <c r="A1487" s="77" t="s">
        <v>2347</v>
      </c>
      <c r="B1487" s="77" t="s">
        <v>624</v>
      </c>
      <c r="C1487" s="77">
        <f>VLOOKUP(B1487,Площадь!A:B,2,0)</f>
        <v>4.9000000000000004</v>
      </c>
      <c r="D1487" s="113"/>
      <c r="E1487">
        <v>31</v>
      </c>
      <c r="F1487">
        <v>28</v>
      </c>
      <c r="G1487">
        <v>27</v>
      </c>
      <c r="Q1487">
        <f t="shared" si="842"/>
        <v>86</v>
      </c>
      <c r="R1487" s="108"/>
      <c r="S1487" s="108"/>
      <c r="T1487" s="50">
        <f t="shared" si="843"/>
        <v>0</v>
      </c>
      <c r="U1487" s="50">
        <f t="shared" si="844"/>
        <v>0</v>
      </c>
      <c r="V1487" s="50">
        <f t="shared" si="845"/>
        <v>0</v>
      </c>
      <c r="W1487" s="50">
        <f t="shared" si="846"/>
        <v>0</v>
      </c>
      <c r="X1487" s="50">
        <f t="shared" si="847"/>
        <v>0</v>
      </c>
      <c r="Y1487" s="50"/>
      <c r="Z1487" s="50"/>
      <c r="AA1487" s="50"/>
      <c r="AB1487" s="50"/>
      <c r="AC1487" s="50"/>
      <c r="AD1487" s="50">
        <f t="shared" si="848"/>
        <v>0</v>
      </c>
      <c r="AE1487" s="50">
        <f t="shared" si="849"/>
        <v>0</v>
      </c>
      <c r="AF1487" s="50">
        <f t="shared" si="850"/>
        <v>0</v>
      </c>
      <c r="AG1487" s="50">
        <f t="shared" si="851"/>
        <v>0</v>
      </c>
      <c r="AI1487" s="50">
        <f t="shared" si="852"/>
        <v>0</v>
      </c>
      <c r="AJ1487" s="50">
        <f t="shared" si="853"/>
        <v>0</v>
      </c>
      <c r="AK1487" s="50">
        <f t="shared" si="854"/>
        <v>0</v>
      </c>
      <c r="AL1487" s="50">
        <f t="shared" si="855"/>
        <v>0</v>
      </c>
      <c r="AR1487" s="50">
        <f t="shared" si="856"/>
        <v>0</v>
      </c>
      <c r="AS1487" s="50">
        <f t="shared" si="857"/>
        <v>0</v>
      </c>
      <c r="AT1487" s="50">
        <f t="shared" si="858"/>
        <v>0</v>
      </c>
      <c r="AV1487" s="49">
        <f t="shared" si="859"/>
        <v>0</v>
      </c>
      <c r="AW1487" s="49">
        <f t="shared" si="860"/>
        <v>0</v>
      </c>
      <c r="AX1487" s="49">
        <f t="shared" si="861"/>
        <v>0</v>
      </c>
      <c r="AY1487" s="49">
        <f t="shared" si="862"/>
        <v>0</v>
      </c>
      <c r="AZ1487" s="49">
        <f t="shared" si="863"/>
        <v>0</v>
      </c>
      <c r="BA1487" s="49">
        <f t="shared" si="864"/>
        <v>0</v>
      </c>
      <c r="BB1487" s="49">
        <f t="shared" si="865"/>
        <v>0</v>
      </c>
      <c r="BC1487" s="49">
        <f t="shared" si="866"/>
        <v>0</v>
      </c>
      <c r="BD1487" s="49">
        <f t="shared" si="867"/>
        <v>0</v>
      </c>
      <c r="BE1487" s="49">
        <f t="shared" si="868"/>
        <v>0</v>
      </c>
      <c r="BF1487" s="49">
        <f t="shared" si="869"/>
        <v>0</v>
      </c>
      <c r="BG1487" s="49">
        <f t="shared" si="870"/>
        <v>0</v>
      </c>
      <c r="BH1487" s="72">
        <f t="shared" si="871"/>
        <v>0</v>
      </c>
      <c r="BI1487" s="49">
        <f>VLOOKUP(A1487,'1_12'!A:O,15,0)</f>
        <v>0</v>
      </c>
      <c r="BJ1487" s="73">
        <f t="shared" si="872"/>
        <v>0</v>
      </c>
      <c r="BK1487" s="50">
        <f t="shared" si="873"/>
        <v>0</v>
      </c>
    </row>
    <row r="1488" spans="1:63" x14ac:dyDescent="0.3">
      <c r="A1488" s="77" t="s">
        <v>2740</v>
      </c>
      <c r="B1488" s="77" t="s">
        <v>624</v>
      </c>
      <c r="C1488" s="77">
        <f>VLOOKUP(B1488,Площадь!A:B,2,0)</f>
        <v>4.9000000000000004</v>
      </c>
      <c r="D1488" s="113">
        <v>45013</v>
      </c>
      <c r="G1488">
        <f>31-G1487</f>
        <v>4</v>
      </c>
      <c r="H1488">
        <v>30</v>
      </c>
      <c r="I1488">
        <v>31</v>
      </c>
      <c r="J1488">
        <v>30</v>
      </c>
      <c r="K1488">
        <v>31</v>
      </c>
      <c r="L1488">
        <v>31</v>
      </c>
      <c r="M1488">
        <v>30</v>
      </c>
      <c r="N1488">
        <v>31</v>
      </c>
      <c r="O1488">
        <v>30</v>
      </c>
      <c r="P1488">
        <v>31</v>
      </c>
      <c r="Q1488">
        <f t="shared" si="842"/>
        <v>279</v>
      </c>
      <c r="R1488" s="108"/>
      <c r="S1488" s="108"/>
      <c r="T1488" s="50">
        <f t="shared" si="843"/>
        <v>0</v>
      </c>
      <c r="U1488" s="50">
        <f t="shared" si="844"/>
        <v>0</v>
      </c>
      <c r="V1488" s="50">
        <f t="shared" si="845"/>
        <v>0</v>
      </c>
      <c r="W1488" s="50">
        <f t="shared" si="846"/>
        <v>0</v>
      </c>
      <c r="X1488" s="50">
        <f t="shared" si="847"/>
        <v>0</v>
      </c>
      <c r="Y1488" s="50"/>
      <c r="Z1488" s="50"/>
      <c r="AA1488" s="50"/>
      <c r="AB1488" s="50"/>
      <c r="AC1488" s="50"/>
      <c r="AD1488" s="50">
        <f t="shared" si="848"/>
        <v>0</v>
      </c>
      <c r="AE1488" s="50">
        <f t="shared" si="849"/>
        <v>0</v>
      </c>
      <c r="AF1488" s="50">
        <f t="shared" si="850"/>
        <v>0</v>
      </c>
      <c r="AG1488" s="50">
        <f t="shared" si="851"/>
        <v>0</v>
      </c>
      <c r="AI1488" s="50">
        <f t="shared" si="852"/>
        <v>0</v>
      </c>
      <c r="AJ1488" s="50">
        <f t="shared" si="853"/>
        <v>0</v>
      </c>
      <c r="AK1488" s="50">
        <f t="shared" si="854"/>
        <v>0</v>
      </c>
      <c r="AL1488" s="50">
        <f t="shared" si="855"/>
        <v>5.5489523816273624E-2</v>
      </c>
      <c r="AR1488" s="50">
        <f t="shared" si="856"/>
        <v>7.2988856530090102E-2</v>
      </c>
      <c r="AS1488" s="50">
        <f t="shared" si="857"/>
        <v>6.532683853960676E-2</v>
      </c>
      <c r="AT1488" s="50">
        <f t="shared" si="858"/>
        <v>8.9709849582876491E-2</v>
      </c>
      <c r="AV1488" s="49">
        <f t="shared" si="859"/>
        <v>0</v>
      </c>
      <c r="AW1488" s="49">
        <f t="shared" si="860"/>
        <v>0</v>
      </c>
      <c r="AX1488" s="49">
        <f t="shared" si="861"/>
        <v>0</v>
      </c>
      <c r="AY1488" s="49">
        <f t="shared" si="862"/>
        <v>148.95385815145227</v>
      </c>
      <c r="AZ1488" s="49">
        <f t="shared" si="863"/>
        <v>0</v>
      </c>
      <c r="BA1488" s="49">
        <f t="shared" si="864"/>
        <v>0</v>
      </c>
      <c r="BB1488" s="49">
        <f t="shared" si="865"/>
        <v>0</v>
      </c>
      <c r="BC1488" s="49">
        <f t="shared" si="866"/>
        <v>0</v>
      </c>
      <c r="BD1488" s="49">
        <f t="shared" si="867"/>
        <v>0</v>
      </c>
      <c r="BE1488" s="49">
        <f t="shared" si="868"/>
        <v>195.92836691511266</v>
      </c>
      <c r="BF1488" s="49">
        <f t="shared" si="869"/>
        <v>175.36075230217881</v>
      </c>
      <c r="BG1488" s="49">
        <f t="shared" si="870"/>
        <v>240.81353182629036</v>
      </c>
      <c r="BH1488" s="72">
        <f t="shared" si="871"/>
        <v>761.05650919503421</v>
      </c>
      <c r="BI1488" s="49">
        <f>VLOOKUP(A1488,'1_12'!A:O,15,0)</f>
        <v>1894.0500000000002</v>
      </c>
      <c r="BJ1488" s="73">
        <f t="shared" si="872"/>
        <v>-1132.9934908049659</v>
      </c>
      <c r="BK1488" s="50">
        <f t="shared" si="873"/>
        <v>4.8216848379055606E-3</v>
      </c>
    </row>
    <row r="1489" spans="1:63" x14ac:dyDescent="0.3">
      <c r="A1489" s="77" t="s">
        <v>1990</v>
      </c>
      <c r="B1489" s="77" t="s">
        <v>1044</v>
      </c>
      <c r="C1489" s="77">
        <f>VLOOKUP(B1489,Площадь!A:B,2,0)</f>
        <v>7.1</v>
      </c>
      <c r="D1489" s="113"/>
      <c r="E1489">
        <v>31</v>
      </c>
      <c r="F1489">
        <v>28</v>
      </c>
      <c r="G1489">
        <v>29</v>
      </c>
      <c r="Q1489">
        <f t="shared" si="842"/>
        <v>88</v>
      </c>
      <c r="R1489" s="108"/>
      <c r="S1489" s="108"/>
      <c r="T1489" s="50">
        <f t="shared" si="843"/>
        <v>0</v>
      </c>
      <c r="U1489" s="50">
        <f t="shared" si="844"/>
        <v>0</v>
      </c>
      <c r="V1489" s="50">
        <f t="shared" si="845"/>
        <v>0</v>
      </c>
      <c r="W1489" s="50">
        <f t="shared" si="846"/>
        <v>0</v>
      </c>
      <c r="X1489" s="50">
        <f t="shared" si="847"/>
        <v>0</v>
      </c>
      <c r="Y1489" s="50"/>
      <c r="Z1489" s="50"/>
      <c r="AA1489" s="50"/>
      <c r="AB1489" s="50"/>
      <c r="AC1489" s="50"/>
      <c r="AD1489" s="50">
        <f t="shared" si="848"/>
        <v>0</v>
      </c>
      <c r="AE1489" s="50">
        <f t="shared" si="849"/>
        <v>0</v>
      </c>
      <c r="AF1489" s="50">
        <f t="shared" si="850"/>
        <v>0</v>
      </c>
      <c r="AG1489" s="50">
        <f t="shared" si="851"/>
        <v>0</v>
      </c>
      <c r="AI1489" s="50">
        <f t="shared" si="852"/>
        <v>0</v>
      </c>
      <c r="AJ1489" s="50">
        <f t="shared" si="853"/>
        <v>0</v>
      </c>
      <c r="AK1489" s="50">
        <f t="shared" si="854"/>
        <v>0</v>
      </c>
      <c r="AL1489" s="50">
        <f t="shared" si="855"/>
        <v>0</v>
      </c>
      <c r="AR1489" s="50">
        <f t="shared" si="856"/>
        <v>0</v>
      </c>
      <c r="AS1489" s="50">
        <f t="shared" si="857"/>
        <v>0</v>
      </c>
      <c r="AT1489" s="50">
        <f t="shared" si="858"/>
        <v>0</v>
      </c>
      <c r="AV1489" s="49">
        <f t="shared" si="859"/>
        <v>0</v>
      </c>
      <c r="AW1489" s="49">
        <f t="shared" si="860"/>
        <v>0</v>
      </c>
      <c r="AX1489" s="49">
        <f t="shared" si="861"/>
        <v>0</v>
      </c>
      <c r="AY1489" s="49">
        <f t="shared" si="862"/>
        <v>0</v>
      </c>
      <c r="AZ1489" s="49">
        <f t="shared" si="863"/>
        <v>0</v>
      </c>
      <c r="BA1489" s="49">
        <f t="shared" si="864"/>
        <v>0</v>
      </c>
      <c r="BB1489" s="49">
        <f t="shared" si="865"/>
        <v>0</v>
      </c>
      <c r="BC1489" s="49">
        <f t="shared" si="866"/>
        <v>0</v>
      </c>
      <c r="BD1489" s="49">
        <f t="shared" si="867"/>
        <v>0</v>
      </c>
      <c r="BE1489" s="49">
        <f t="shared" si="868"/>
        <v>0</v>
      </c>
      <c r="BF1489" s="49">
        <f t="shared" si="869"/>
        <v>0</v>
      </c>
      <c r="BG1489" s="49">
        <f t="shared" si="870"/>
        <v>0</v>
      </c>
      <c r="BH1489" s="72">
        <f t="shared" si="871"/>
        <v>0</v>
      </c>
      <c r="BI1489" s="49">
        <f>VLOOKUP(A1489,'1_12'!A:O,15,0)</f>
        <v>0</v>
      </c>
      <c r="BJ1489" s="73">
        <f t="shared" si="872"/>
        <v>0</v>
      </c>
      <c r="BK1489" s="50">
        <f t="shared" si="873"/>
        <v>0</v>
      </c>
    </row>
    <row r="1490" spans="1:63" x14ac:dyDescent="0.3">
      <c r="A1490" s="77" t="s">
        <v>2711</v>
      </c>
      <c r="B1490" s="77" t="s">
        <v>1044</v>
      </c>
      <c r="C1490" s="77">
        <f>VLOOKUP(B1490,Площадь!A:B,2,0)</f>
        <v>7.1</v>
      </c>
      <c r="D1490" s="113">
        <v>45015</v>
      </c>
      <c r="G1490">
        <f>31-G1489</f>
        <v>2</v>
      </c>
      <c r="H1490">
        <v>30</v>
      </c>
      <c r="I1490">
        <v>31</v>
      </c>
      <c r="J1490">
        <v>30</v>
      </c>
      <c r="K1490">
        <v>31</v>
      </c>
      <c r="L1490">
        <v>31</v>
      </c>
      <c r="M1490">
        <v>30</v>
      </c>
      <c r="N1490">
        <v>31</v>
      </c>
      <c r="O1490">
        <v>30</v>
      </c>
      <c r="P1490">
        <v>31</v>
      </c>
      <c r="Q1490">
        <f t="shared" si="842"/>
        <v>277</v>
      </c>
      <c r="R1490" s="108"/>
      <c r="S1490" s="108"/>
      <c r="T1490" s="50">
        <f t="shared" si="843"/>
        <v>0</v>
      </c>
      <c r="U1490" s="50">
        <f t="shared" si="844"/>
        <v>0</v>
      </c>
      <c r="V1490" s="50">
        <f t="shared" si="845"/>
        <v>0</v>
      </c>
      <c r="W1490" s="50">
        <f t="shared" si="846"/>
        <v>0</v>
      </c>
      <c r="X1490" s="50">
        <f t="shared" si="847"/>
        <v>0</v>
      </c>
      <c r="Y1490" s="50"/>
      <c r="Z1490" s="50"/>
      <c r="AA1490" s="50"/>
      <c r="AB1490" s="50"/>
      <c r="AC1490" s="50"/>
      <c r="AD1490" s="50">
        <f t="shared" si="848"/>
        <v>0</v>
      </c>
      <c r="AE1490" s="50">
        <f t="shared" si="849"/>
        <v>0</v>
      </c>
      <c r="AF1490" s="50">
        <f t="shared" si="850"/>
        <v>0</v>
      </c>
      <c r="AG1490" s="50">
        <f t="shared" si="851"/>
        <v>0</v>
      </c>
      <c r="AI1490" s="50">
        <f t="shared" si="852"/>
        <v>0</v>
      </c>
      <c r="AJ1490" s="50">
        <f t="shared" si="853"/>
        <v>0</v>
      </c>
      <c r="AK1490" s="50">
        <f t="shared" si="854"/>
        <v>0</v>
      </c>
      <c r="AL1490" s="50">
        <f t="shared" si="855"/>
        <v>8.0403187570518911E-2</v>
      </c>
      <c r="AR1490" s="50">
        <f t="shared" si="856"/>
        <v>0.10575936354359994</v>
      </c>
      <c r="AS1490" s="50">
        <f t="shared" si="857"/>
        <v>9.4657255843103666E-2</v>
      </c>
      <c r="AT1490" s="50">
        <f t="shared" si="858"/>
        <v>0.12998774123233123</v>
      </c>
      <c r="AV1490" s="49">
        <f t="shared" si="859"/>
        <v>0</v>
      </c>
      <c r="AW1490" s="49">
        <f t="shared" si="860"/>
        <v>0</v>
      </c>
      <c r="AX1490" s="49">
        <f t="shared" si="861"/>
        <v>0</v>
      </c>
      <c r="AY1490" s="49">
        <f t="shared" si="862"/>
        <v>215.83110058679816</v>
      </c>
      <c r="AZ1490" s="49">
        <f t="shared" si="863"/>
        <v>0</v>
      </c>
      <c r="BA1490" s="49">
        <f t="shared" si="864"/>
        <v>0</v>
      </c>
      <c r="BB1490" s="49">
        <f t="shared" si="865"/>
        <v>0</v>
      </c>
      <c r="BC1490" s="49">
        <f t="shared" si="866"/>
        <v>0</v>
      </c>
      <c r="BD1490" s="49">
        <f t="shared" si="867"/>
        <v>0</v>
      </c>
      <c r="BE1490" s="49">
        <f t="shared" si="868"/>
        <v>283.89620512189794</v>
      </c>
      <c r="BF1490" s="49">
        <f t="shared" si="869"/>
        <v>254.09415129499376</v>
      </c>
      <c r="BG1490" s="49">
        <f t="shared" si="870"/>
        <v>348.93389305442065</v>
      </c>
      <c r="BH1490" s="72">
        <f t="shared" si="871"/>
        <v>1102.7553500581105</v>
      </c>
      <c r="BI1490" s="49">
        <f>VLOOKUP(A1490,'1_12'!A:O,15,0)</f>
        <v>2744.46</v>
      </c>
      <c r="BJ1490" s="73">
        <f t="shared" si="872"/>
        <v>-1641.7046499418896</v>
      </c>
      <c r="BK1490" s="50">
        <f t="shared" si="873"/>
        <v>4.8216848379055597E-3</v>
      </c>
    </row>
    <row r="1491" spans="1:63" x14ac:dyDescent="0.3">
      <c r="A1491" s="77" t="s">
        <v>2029</v>
      </c>
      <c r="B1491" s="77" t="s">
        <v>1212</v>
      </c>
      <c r="C1491" s="77">
        <f>VLOOKUP(B1491,Площадь!A:B,2,0)</f>
        <v>3.6</v>
      </c>
      <c r="D1491" s="113"/>
      <c r="E1491">
        <v>31</v>
      </c>
      <c r="F1491">
        <v>28</v>
      </c>
      <c r="G1491">
        <v>31</v>
      </c>
      <c r="H1491">
        <v>30</v>
      </c>
      <c r="I1491">
        <v>31</v>
      </c>
      <c r="J1491">
        <v>5</v>
      </c>
      <c r="Q1491">
        <f t="shared" si="842"/>
        <v>156</v>
      </c>
      <c r="R1491" s="108"/>
      <c r="S1491" s="108"/>
      <c r="T1491" s="50">
        <f t="shared" si="843"/>
        <v>0</v>
      </c>
      <c r="U1491" s="50">
        <f t="shared" si="844"/>
        <v>0</v>
      </c>
      <c r="V1491" s="50">
        <f t="shared" si="845"/>
        <v>0</v>
      </c>
      <c r="W1491" s="50">
        <f t="shared" si="846"/>
        <v>0</v>
      </c>
      <c r="X1491" s="50">
        <f t="shared" si="847"/>
        <v>0</v>
      </c>
      <c r="Y1491" s="50"/>
      <c r="Z1491" s="50"/>
      <c r="AA1491" s="50"/>
      <c r="AB1491" s="50"/>
      <c r="AC1491" s="50"/>
      <c r="AD1491" s="50">
        <f t="shared" si="848"/>
        <v>0</v>
      </c>
      <c r="AE1491" s="50">
        <f t="shared" si="849"/>
        <v>0</v>
      </c>
      <c r="AF1491" s="50">
        <f t="shared" si="850"/>
        <v>0</v>
      </c>
      <c r="AG1491" s="50">
        <f t="shared" si="851"/>
        <v>0</v>
      </c>
      <c r="AI1491" s="50">
        <f t="shared" si="852"/>
        <v>0</v>
      </c>
      <c r="AJ1491" s="50">
        <f t="shared" si="853"/>
        <v>0</v>
      </c>
      <c r="AK1491" s="50">
        <f t="shared" si="854"/>
        <v>0</v>
      </c>
      <c r="AL1491" s="50">
        <f t="shared" si="855"/>
        <v>4.0767813416037767E-2</v>
      </c>
      <c r="AR1491" s="50">
        <f t="shared" si="856"/>
        <v>0</v>
      </c>
      <c r="AS1491" s="50">
        <f t="shared" si="857"/>
        <v>0</v>
      </c>
      <c r="AT1491" s="50">
        <f t="shared" si="858"/>
        <v>0</v>
      </c>
      <c r="AV1491" s="49">
        <f t="shared" si="859"/>
        <v>0</v>
      </c>
      <c r="AW1491" s="49">
        <f t="shared" si="860"/>
        <v>0</v>
      </c>
      <c r="AX1491" s="49">
        <f t="shared" si="861"/>
        <v>0</v>
      </c>
      <c r="AY1491" s="49">
        <f t="shared" si="862"/>
        <v>109.43548762147515</v>
      </c>
      <c r="AZ1491" s="49">
        <f t="shared" si="863"/>
        <v>0</v>
      </c>
      <c r="BA1491" s="49">
        <f t="shared" si="864"/>
        <v>0</v>
      </c>
      <c r="BB1491" s="49">
        <f t="shared" si="865"/>
        <v>0</v>
      </c>
      <c r="BC1491" s="49">
        <f t="shared" si="866"/>
        <v>0</v>
      </c>
      <c r="BD1491" s="49">
        <f t="shared" si="867"/>
        <v>0</v>
      </c>
      <c r="BE1491" s="49">
        <f t="shared" si="868"/>
        <v>0</v>
      </c>
      <c r="BF1491" s="49">
        <f t="shared" si="869"/>
        <v>0</v>
      </c>
      <c r="BG1491" s="49">
        <f t="shared" si="870"/>
        <v>0</v>
      </c>
      <c r="BH1491" s="72">
        <f t="shared" si="871"/>
        <v>109.43548762147515</v>
      </c>
      <c r="BI1491" s="49">
        <f>VLOOKUP(A1491,'1_12'!A:O,15,0)</f>
        <v>335.01</v>
      </c>
      <c r="BJ1491" s="73">
        <f t="shared" si="872"/>
        <v>-225.57451237852484</v>
      </c>
      <c r="BK1491" s="50">
        <f t="shared" si="873"/>
        <v>9.4369938463050387E-4</v>
      </c>
    </row>
    <row r="1492" spans="1:63" x14ac:dyDescent="0.3">
      <c r="A1492" s="77" t="s">
        <v>2813</v>
      </c>
      <c r="B1492" s="77" t="s">
        <v>1212</v>
      </c>
      <c r="C1492" s="77">
        <f>VLOOKUP(B1492,Площадь!A:B,2,0)</f>
        <v>3.6</v>
      </c>
      <c r="D1492" s="113">
        <v>45083</v>
      </c>
      <c r="J1492">
        <f>30-J1491</f>
        <v>25</v>
      </c>
      <c r="K1492">
        <v>31</v>
      </c>
      <c r="L1492">
        <v>31</v>
      </c>
      <c r="M1492">
        <v>30</v>
      </c>
      <c r="N1492">
        <v>31</v>
      </c>
      <c r="O1492">
        <v>30</v>
      </c>
      <c r="P1492">
        <v>31</v>
      </c>
      <c r="Q1492">
        <f t="shared" si="842"/>
        <v>209</v>
      </c>
      <c r="R1492" s="108"/>
      <c r="S1492" s="108"/>
      <c r="T1492" s="50">
        <f t="shared" si="843"/>
        <v>0</v>
      </c>
      <c r="U1492" s="50">
        <f t="shared" si="844"/>
        <v>0</v>
      </c>
      <c r="V1492" s="50">
        <f t="shared" si="845"/>
        <v>0</v>
      </c>
      <c r="W1492" s="50">
        <f t="shared" si="846"/>
        <v>0</v>
      </c>
      <c r="X1492" s="50">
        <f t="shared" si="847"/>
        <v>0</v>
      </c>
      <c r="Y1492" s="50"/>
      <c r="Z1492" s="50"/>
      <c r="AA1492" s="50"/>
      <c r="AB1492" s="50"/>
      <c r="AC1492" s="50"/>
      <c r="AD1492" s="50">
        <f t="shared" si="848"/>
        <v>0</v>
      </c>
      <c r="AE1492" s="50">
        <f t="shared" si="849"/>
        <v>0</v>
      </c>
      <c r="AF1492" s="50">
        <f t="shared" si="850"/>
        <v>0</v>
      </c>
      <c r="AG1492" s="50">
        <f t="shared" si="851"/>
        <v>0</v>
      </c>
      <c r="AI1492" s="50">
        <f t="shared" si="852"/>
        <v>0</v>
      </c>
      <c r="AJ1492" s="50">
        <f t="shared" si="853"/>
        <v>0</v>
      </c>
      <c r="AK1492" s="50">
        <f t="shared" si="854"/>
        <v>0</v>
      </c>
      <c r="AL1492" s="50">
        <f t="shared" si="855"/>
        <v>0</v>
      </c>
      <c r="AR1492" s="50">
        <f t="shared" si="856"/>
        <v>5.3624466022107013E-2</v>
      </c>
      <c r="AS1492" s="50">
        <f t="shared" si="857"/>
        <v>4.7995228314813128E-2</v>
      </c>
      <c r="AT1492" s="50">
        <f t="shared" si="858"/>
        <v>6.5909277244562317E-2</v>
      </c>
      <c r="AV1492" s="49">
        <f t="shared" si="859"/>
        <v>0</v>
      </c>
      <c r="AW1492" s="49">
        <f t="shared" si="860"/>
        <v>0</v>
      </c>
      <c r="AX1492" s="49">
        <f t="shared" si="861"/>
        <v>0</v>
      </c>
      <c r="AY1492" s="49">
        <f t="shared" si="862"/>
        <v>0</v>
      </c>
      <c r="AZ1492" s="49">
        <f t="shared" si="863"/>
        <v>0</v>
      </c>
      <c r="BA1492" s="49">
        <f t="shared" si="864"/>
        <v>0</v>
      </c>
      <c r="BB1492" s="49">
        <f t="shared" si="865"/>
        <v>0</v>
      </c>
      <c r="BC1492" s="49">
        <f t="shared" si="866"/>
        <v>0</v>
      </c>
      <c r="BD1492" s="49">
        <f t="shared" si="867"/>
        <v>0</v>
      </c>
      <c r="BE1492" s="49">
        <f t="shared" si="868"/>
        <v>143.94737161110319</v>
      </c>
      <c r="BF1492" s="49">
        <f t="shared" si="869"/>
        <v>128.83647107915178</v>
      </c>
      <c r="BG1492" s="49">
        <f t="shared" si="870"/>
        <v>176.92422746421332</v>
      </c>
      <c r="BH1492" s="72">
        <f t="shared" si="871"/>
        <v>449.70807015446826</v>
      </c>
      <c r="BI1492" s="49">
        <f>VLOOKUP(A1492,'1_12'!A:O,15,0)</f>
        <v>1056.5700000000002</v>
      </c>
      <c r="BJ1492" s="73">
        <f t="shared" si="872"/>
        <v>-606.8619298455319</v>
      </c>
      <c r="BK1492" s="50">
        <f t="shared" si="873"/>
        <v>3.8779854532750568E-3</v>
      </c>
    </row>
    <row r="1493" spans="1:63" x14ac:dyDescent="0.3">
      <c r="A1493" s="77" t="s">
        <v>2292</v>
      </c>
      <c r="B1493" s="77" t="s">
        <v>1192</v>
      </c>
      <c r="C1493" s="77">
        <f>VLOOKUP(B1493,Площадь!A:B,2,0)</f>
        <v>5.7</v>
      </c>
      <c r="D1493" s="113"/>
      <c r="E1493">
        <v>31</v>
      </c>
      <c r="F1493">
        <v>28</v>
      </c>
      <c r="G1493">
        <v>31</v>
      </c>
      <c r="H1493">
        <v>30</v>
      </c>
      <c r="I1493">
        <v>31</v>
      </c>
      <c r="J1493">
        <v>18</v>
      </c>
      <c r="Q1493">
        <f t="shared" si="842"/>
        <v>169</v>
      </c>
      <c r="R1493" s="108"/>
      <c r="S1493" s="108"/>
      <c r="T1493" s="50">
        <f t="shared" si="843"/>
        <v>0</v>
      </c>
      <c r="U1493" s="50">
        <f t="shared" si="844"/>
        <v>0</v>
      </c>
      <c r="V1493" s="50">
        <f t="shared" si="845"/>
        <v>0</v>
      </c>
      <c r="W1493" s="50">
        <f t="shared" si="846"/>
        <v>0</v>
      </c>
      <c r="X1493" s="50">
        <f t="shared" si="847"/>
        <v>0</v>
      </c>
      <c r="Y1493" s="50"/>
      <c r="Z1493" s="50"/>
      <c r="AA1493" s="50"/>
      <c r="AB1493" s="50"/>
      <c r="AC1493" s="50"/>
      <c r="AD1493" s="50">
        <f t="shared" si="848"/>
        <v>0</v>
      </c>
      <c r="AE1493" s="50">
        <f t="shared" si="849"/>
        <v>0</v>
      </c>
      <c r="AF1493" s="50">
        <f t="shared" si="850"/>
        <v>0</v>
      </c>
      <c r="AG1493" s="50">
        <f t="shared" si="851"/>
        <v>0</v>
      </c>
      <c r="AI1493" s="50">
        <f t="shared" si="852"/>
        <v>0</v>
      </c>
      <c r="AJ1493" s="50">
        <f t="shared" si="853"/>
        <v>0</v>
      </c>
      <c r="AK1493" s="50">
        <f t="shared" si="854"/>
        <v>0</v>
      </c>
      <c r="AL1493" s="50">
        <f t="shared" si="855"/>
        <v>6.4549037908726459E-2</v>
      </c>
      <c r="AR1493" s="50">
        <f t="shared" si="856"/>
        <v>0</v>
      </c>
      <c r="AS1493" s="50">
        <f t="shared" si="857"/>
        <v>0</v>
      </c>
      <c r="AT1493" s="50">
        <f t="shared" si="858"/>
        <v>0</v>
      </c>
      <c r="AV1493" s="49">
        <f t="shared" si="859"/>
        <v>0</v>
      </c>
      <c r="AW1493" s="49">
        <f t="shared" si="860"/>
        <v>0</v>
      </c>
      <c r="AX1493" s="49">
        <f t="shared" si="861"/>
        <v>0</v>
      </c>
      <c r="AY1493" s="49">
        <f t="shared" si="862"/>
        <v>173.27285540066896</v>
      </c>
      <c r="AZ1493" s="49">
        <f t="shared" si="863"/>
        <v>0</v>
      </c>
      <c r="BA1493" s="49">
        <f t="shared" si="864"/>
        <v>0</v>
      </c>
      <c r="BB1493" s="49">
        <f t="shared" si="865"/>
        <v>0</v>
      </c>
      <c r="BC1493" s="49">
        <f t="shared" si="866"/>
        <v>0</v>
      </c>
      <c r="BD1493" s="49">
        <f t="shared" si="867"/>
        <v>0</v>
      </c>
      <c r="BE1493" s="49">
        <f t="shared" si="868"/>
        <v>0</v>
      </c>
      <c r="BF1493" s="49">
        <f t="shared" si="869"/>
        <v>0</v>
      </c>
      <c r="BG1493" s="49">
        <f t="shared" si="870"/>
        <v>0</v>
      </c>
      <c r="BH1493" s="72">
        <f t="shared" si="871"/>
        <v>173.27285540066896</v>
      </c>
      <c r="BI1493" s="49">
        <f>VLOOKUP(A1493,'1_12'!A:O,15,0)</f>
        <v>734.43000000000006</v>
      </c>
      <c r="BJ1493" s="73">
        <f t="shared" si="872"/>
        <v>-561.1571445993311</v>
      </c>
      <c r="BK1493" s="50">
        <f t="shared" si="873"/>
        <v>9.4369938463050365E-4</v>
      </c>
    </row>
    <row r="1494" spans="1:63" x14ac:dyDescent="0.3">
      <c r="A1494" s="77" t="s">
        <v>2855</v>
      </c>
      <c r="B1494" s="77" t="s">
        <v>1192</v>
      </c>
      <c r="C1494" s="77">
        <f>VLOOKUP(B1494,Площадь!A:B,2,0)</f>
        <v>5.7</v>
      </c>
      <c r="D1494" s="113">
        <v>45096</v>
      </c>
      <c r="J1494">
        <f>30-J1493</f>
        <v>12</v>
      </c>
      <c r="K1494">
        <v>31</v>
      </c>
      <c r="L1494">
        <v>31</v>
      </c>
      <c r="M1494">
        <v>30</v>
      </c>
      <c r="N1494">
        <v>31</v>
      </c>
      <c r="O1494">
        <v>30</v>
      </c>
      <c r="P1494">
        <v>31</v>
      </c>
      <c r="Q1494">
        <f t="shared" si="842"/>
        <v>196</v>
      </c>
      <c r="R1494" s="108"/>
      <c r="S1494" s="108"/>
      <c r="T1494" s="50">
        <f t="shared" si="843"/>
        <v>0</v>
      </c>
      <c r="U1494" s="50">
        <f t="shared" si="844"/>
        <v>0</v>
      </c>
      <c r="V1494" s="50">
        <f t="shared" si="845"/>
        <v>0</v>
      </c>
      <c r="W1494" s="50">
        <f t="shared" si="846"/>
        <v>0</v>
      </c>
      <c r="X1494" s="50">
        <f t="shared" si="847"/>
        <v>0</v>
      </c>
      <c r="Y1494" s="50"/>
      <c r="Z1494" s="50"/>
      <c r="AA1494" s="50"/>
      <c r="AB1494" s="50"/>
      <c r="AC1494" s="50"/>
      <c r="AD1494" s="50">
        <f t="shared" si="848"/>
        <v>0</v>
      </c>
      <c r="AE1494" s="50">
        <f t="shared" si="849"/>
        <v>0</v>
      </c>
      <c r="AF1494" s="50">
        <f t="shared" si="850"/>
        <v>0</v>
      </c>
      <c r="AG1494" s="50">
        <f t="shared" si="851"/>
        <v>0</v>
      </c>
      <c r="AI1494" s="50">
        <f t="shared" si="852"/>
        <v>0</v>
      </c>
      <c r="AJ1494" s="50">
        <f t="shared" si="853"/>
        <v>0</v>
      </c>
      <c r="AK1494" s="50">
        <f t="shared" si="854"/>
        <v>0</v>
      </c>
      <c r="AL1494" s="50">
        <f t="shared" si="855"/>
        <v>0</v>
      </c>
      <c r="AR1494" s="50">
        <f t="shared" si="856"/>
        <v>8.4905404535002768E-2</v>
      </c>
      <c r="AS1494" s="50">
        <f t="shared" si="857"/>
        <v>7.5992444831787451E-2</v>
      </c>
      <c r="AT1494" s="50">
        <f t="shared" si="858"/>
        <v>0.10435635563722366</v>
      </c>
      <c r="AV1494" s="49">
        <f t="shared" si="859"/>
        <v>0</v>
      </c>
      <c r="AW1494" s="49">
        <f t="shared" si="860"/>
        <v>0</v>
      </c>
      <c r="AX1494" s="49">
        <f t="shared" si="861"/>
        <v>0</v>
      </c>
      <c r="AY1494" s="49">
        <f t="shared" si="862"/>
        <v>0</v>
      </c>
      <c r="AZ1494" s="49">
        <f t="shared" si="863"/>
        <v>0</v>
      </c>
      <c r="BA1494" s="49">
        <f t="shared" si="864"/>
        <v>0</v>
      </c>
      <c r="BB1494" s="49">
        <f t="shared" si="865"/>
        <v>0</v>
      </c>
      <c r="BC1494" s="49">
        <f t="shared" si="866"/>
        <v>0</v>
      </c>
      <c r="BD1494" s="49">
        <f t="shared" si="867"/>
        <v>0</v>
      </c>
      <c r="BE1494" s="49">
        <f t="shared" si="868"/>
        <v>227.91667171758004</v>
      </c>
      <c r="BF1494" s="49">
        <f t="shared" si="869"/>
        <v>203.99107920865697</v>
      </c>
      <c r="BG1494" s="49">
        <f t="shared" si="870"/>
        <v>280.13002681833774</v>
      </c>
      <c r="BH1494" s="72">
        <f t="shared" si="871"/>
        <v>712.03777774457467</v>
      </c>
      <c r="BI1494" s="49">
        <f>VLOOKUP(A1494,'1_12'!A:O,15,0)</f>
        <v>1468.86</v>
      </c>
      <c r="BJ1494" s="73">
        <f t="shared" si="872"/>
        <v>-756.82222225542523</v>
      </c>
      <c r="BK1494" s="50">
        <f t="shared" si="873"/>
        <v>3.8779854532750564E-3</v>
      </c>
    </row>
    <row r="1495" spans="1:63" x14ac:dyDescent="0.3">
      <c r="A1495" s="77" t="s">
        <v>2148</v>
      </c>
      <c r="B1495" s="77" t="s">
        <v>1134</v>
      </c>
      <c r="C1495" s="77">
        <f>VLOOKUP(B1495,Площадь!A:B,2,0)</f>
        <v>3.9</v>
      </c>
      <c r="D1495" s="113"/>
      <c r="E1495">
        <v>31</v>
      </c>
      <c r="F1495">
        <v>28</v>
      </c>
      <c r="G1495">
        <v>31</v>
      </c>
      <c r="H1495">
        <v>14</v>
      </c>
      <c r="Q1495">
        <f t="shared" si="842"/>
        <v>104</v>
      </c>
      <c r="R1495" s="108"/>
      <c r="S1495" s="108"/>
      <c r="T1495" s="50">
        <f t="shared" si="843"/>
        <v>0</v>
      </c>
      <c r="U1495" s="50">
        <f t="shared" si="844"/>
        <v>0</v>
      </c>
      <c r="V1495" s="50">
        <f t="shared" si="845"/>
        <v>0</v>
      </c>
      <c r="W1495" s="50">
        <f t="shared" si="846"/>
        <v>0</v>
      </c>
      <c r="X1495" s="50">
        <f t="shared" si="847"/>
        <v>0</v>
      </c>
      <c r="Y1495" s="50"/>
      <c r="Z1495" s="50"/>
      <c r="AA1495" s="50"/>
      <c r="AB1495" s="50"/>
      <c r="AC1495" s="50"/>
      <c r="AD1495" s="50">
        <f t="shared" si="848"/>
        <v>0</v>
      </c>
      <c r="AE1495" s="50">
        <f t="shared" si="849"/>
        <v>0</v>
      </c>
      <c r="AF1495" s="50">
        <f t="shared" si="850"/>
        <v>0</v>
      </c>
      <c r="AG1495" s="50">
        <f t="shared" si="851"/>
        <v>0</v>
      </c>
      <c r="AI1495" s="50">
        <f t="shared" si="852"/>
        <v>0</v>
      </c>
      <c r="AJ1495" s="50">
        <f t="shared" si="853"/>
        <v>0</v>
      </c>
      <c r="AK1495" s="50">
        <f t="shared" si="854"/>
        <v>0</v>
      </c>
      <c r="AL1495" s="50">
        <f t="shared" si="855"/>
        <v>2.06103945603302E-2</v>
      </c>
      <c r="AR1495" s="50">
        <f t="shared" si="856"/>
        <v>0</v>
      </c>
      <c r="AS1495" s="50">
        <f t="shared" si="857"/>
        <v>0</v>
      </c>
      <c r="AT1495" s="50">
        <f t="shared" si="858"/>
        <v>0</v>
      </c>
      <c r="AV1495" s="49">
        <f t="shared" si="859"/>
        <v>0</v>
      </c>
      <c r="AW1495" s="49">
        <f t="shared" si="860"/>
        <v>0</v>
      </c>
      <c r="AX1495" s="49">
        <f t="shared" si="861"/>
        <v>0</v>
      </c>
      <c r="AY1495" s="49">
        <f t="shared" si="862"/>
        <v>55.325718741967975</v>
      </c>
      <c r="AZ1495" s="49">
        <f t="shared" si="863"/>
        <v>0</v>
      </c>
      <c r="BA1495" s="49">
        <f t="shared" si="864"/>
        <v>0</v>
      </c>
      <c r="BB1495" s="49">
        <f t="shared" si="865"/>
        <v>0</v>
      </c>
      <c r="BC1495" s="49">
        <f t="shared" si="866"/>
        <v>0</v>
      </c>
      <c r="BD1495" s="49">
        <f t="shared" si="867"/>
        <v>0</v>
      </c>
      <c r="BE1495" s="49">
        <f t="shared" si="868"/>
        <v>0</v>
      </c>
      <c r="BF1495" s="49">
        <f t="shared" si="869"/>
        <v>0</v>
      </c>
      <c r="BG1495" s="49">
        <f t="shared" si="870"/>
        <v>0</v>
      </c>
      <c r="BH1495" s="72">
        <f t="shared" si="871"/>
        <v>55.325718741967975</v>
      </c>
      <c r="BI1495" s="49">
        <f>VLOOKUP(A1495,'1_12'!A:O,15,0)</f>
        <v>78.11</v>
      </c>
      <c r="BJ1495" s="73">
        <f t="shared" si="872"/>
        <v>-22.784281258032024</v>
      </c>
      <c r="BK1495" s="50">
        <f t="shared" si="873"/>
        <v>4.4039304616090173E-4</v>
      </c>
    </row>
    <row r="1496" spans="1:63" x14ac:dyDescent="0.3">
      <c r="A1496" s="77" t="s">
        <v>2733</v>
      </c>
      <c r="B1496" s="77" t="s">
        <v>1134</v>
      </c>
      <c r="C1496" s="77">
        <f>VLOOKUP(B1496,Площадь!A:B,2,0)</f>
        <v>3.9</v>
      </c>
      <c r="D1496" s="113">
        <v>45031</v>
      </c>
      <c r="H1496">
        <f>30-H1495</f>
        <v>16</v>
      </c>
      <c r="I1496">
        <v>31</v>
      </c>
      <c r="J1496">
        <v>30</v>
      </c>
      <c r="K1496">
        <v>31</v>
      </c>
      <c r="L1496">
        <v>31</v>
      </c>
      <c r="M1496">
        <v>30</v>
      </c>
      <c r="N1496">
        <v>31</v>
      </c>
      <c r="O1496">
        <v>30</v>
      </c>
      <c r="P1496">
        <v>31</v>
      </c>
      <c r="Q1496">
        <f t="shared" si="842"/>
        <v>261</v>
      </c>
      <c r="R1496" s="108"/>
      <c r="S1496" s="108"/>
      <c r="T1496" s="50">
        <f t="shared" si="843"/>
        <v>0</v>
      </c>
      <c r="U1496" s="50">
        <f t="shared" si="844"/>
        <v>0</v>
      </c>
      <c r="V1496" s="50">
        <f t="shared" si="845"/>
        <v>0</v>
      </c>
      <c r="W1496" s="50">
        <f t="shared" si="846"/>
        <v>0</v>
      </c>
      <c r="X1496" s="50">
        <f t="shared" si="847"/>
        <v>0</v>
      </c>
      <c r="Y1496" s="50"/>
      <c r="Z1496" s="50"/>
      <c r="AA1496" s="50"/>
      <c r="AB1496" s="50"/>
      <c r="AC1496" s="50"/>
      <c r="AD1496" s="50">
        <f t="shared" si="848"/>
        <v>0</v>
      </c>
      <c r="AE1496" s="50">
        <f t="shared" si="849"/>
        <v>0</v>
      </c>
      <c r="AF1496" s="50">
        <f t="shared" si="850"/>
        <v>0</v>
      </c>
      <c r="AG1496" s="50">
        <f t="shared" si="851"/>
        <v>0</v>
      </c>
      <c r="AI1496" s="50">
        <f t="shared" si="852"/>
        <v>0</v>
      </c>
      <c r="AJ1496" s="50">
        <f t="shared" si="853"/>
        <v>0</v>
      </c>
      <c r="AK1496" s="50">
        <f t="shared" si="854"/>
        <v>0</v>
      </c>
      <c r="AL1496" s="50">
        <f t="shared" si="855"/>
        <v>2.3554736640377372E-2</v>
      </c>
      <c r="AR1496" s="50">
        <f t="shared" si="856"/>
        <v>5.8093171523949265E-2</v>
      </c>
      <c r="AS1496" s="50">
        <f t="shared" si="857"/>
        <v>5.1994830674380883E-2</v>
      </c>
      <c r="AT1496" s="50">
        <f t="shared" si="858"/>
        <v>7.1401717014942509E-2</v>
      </c>
      <c r="AV1496" s="49">
        <f t="shared" si="859"/>
        <v>0</v>
      </c>
      <c r="AW1496" s="49">
        <f t="shared" si="860"/>
        <v>0</v>
      </c>
      <c r="AX1496" s="49">
        <f t="shared" si="861"/>
        <v>0</v>
      </c>
      <c r="AY1496" s="49">
        <f t="shared" si="862"/>
        <v>63.229392847963403</v>
      </c>
      <c r="AZ1496" s="49">
        <f t="shared" si="863"/>
        <v>0</v>
      </c>
      <c r="BA1496" s="49">
        <f t="shared" si="864"/>
        <v>0</v>
      </c>
      <c r="BB1496" s="49">
        <f t="shared" si="865"/>
        <v>0</v>
      </c>
      <c r="BC1496" s="49">
        <f t="shared" si="866"/>
        <v>0</v>
      </c>
      <c r="BD1496" s="49">
        <f t="shared" si="867"/>
        <v>0</v>
      </c>
      <c r="BE1496" s="49">
        <f t="shared" si="868"/>
        <v>155.94298591202846</v>
      </c>
      <c r="BF1496" s="49">
        <f t="shared" si="869"/>
        <v>139.57284366908107</v>
      </c>
      <c r="BG1496" s="49">
        <f t="shared" si="870"/>
        <v>191.6679130862311</v>
      </c>
      <c r="BH1496" s="72">
        <f t="shared" si="871"/>
        <v>550.41313551530402</v>
      </c>
      <c r="BI1496" s="49">
        <f>VLOOKUP(A1496,'1_12'!A:O,15,0)</f>
        <v>1429.3899999999999</v>
      </c>
      <c r="BJ1496" s="73">
        <f t="shared" si="872"/>
        <v>-878.97686448469585</v>
      </c>
      <c r="BK1496" s="50">
        <f t="shared" si="873"/>
        <v>4.3812917917446592E-3</v>
      </c>
    </row>
    <row r="1497" spans="1:63" x14ac:dyDescent="0.3">
      <c r="A1497" s="77" t="s">
        <v>2161</v>
      </c>
      <c r="B1497" s="77" t="s">
        <v>610</v>
      </c>
      <c r="C1497" s="77">
        <f>VLOOKUP(B1497,Площадь!A:B,2,0)</f>
        <v>5.7</v>
      </c>
      <c r="D1497" s="113"/>
      <c r="E1497">
        <v>31</v>
      </c>
      <c r="F1497">
        <v>27</v>
      </c>
      <c r="Q1497">
        <f t="shared" si="842"/>
        <v>58</v>
      </c>
      <c r="R1497" s="108"/>
      <c r="S1497" s="108"/>
      <c r="T1497" s="50">
        <f t="shared" si="843"/>
        <v>0</v>
      </c>
      <c r="U1497" s="50">
        <f t="shared" si="844"/>
        <v>0</v>
      </c>
      <c r="V1497" s="50">
        <f t="shared" si="845"/>
        <v>0</v>
      </c>
      <c r="W1497" s="50">
        <f t="shared" si="846"/>
        <v>0</v>
      </c>
      <c r="X1497" s="50">
        <f t="shared" si="847"/>
        <v>0</v>
      </c>
      <c r="Y1497" s="50"/>
      <c r="Z1497" s="50"/>
      <c r="AA1497" s="50"/>
      <c r="AB1497" s="50"/>
      <c r="AC1497" s="50"/>
      <c r="AD1497" s="50">
        <f t="shared" si="848"/>
        <v>0</v>
      </c>
      <c r="AE1497" s="50">
        <f t="shared" si="849"/>
        <v>0</v>
      </c>
      <c r="AF1497" s="50">
        <f t="shared" si="850"/>
        <v>0</v>
      </c>
      <c r="AG1497" s="50">
        <f t="shared" si="851"/>
        <v>0</v>
      </c>
      <c r="AI1497" s="50">
        <f t="shared" si="852"/>
        <v>0</v>
      </c>
      <c r="AJ1497" s="50">
        <f t="shared" si="853"/>
        <v>0</v>
      </c>
      <c r="AK1497" s="50">
        <f t="shared" si="854"/>
        <v>0</v>
      </c>
      <c r="AL1497" s="50">
        <f t="shared" si="855"/>
        <v>0</v>
      </c>
      <c r="AR1497" s="50">
        <f t="shared" si="856"/>
        <v>0</v>
      </c>
      <c r="AS1497" s="50">
        <f t="shared" si="857"/>
        <v>0</v>
      </c>
      <c r="AT1497" s="50">
        <f t="shared" si="858"/>
        <v>0</v>
      </c>
      <c r="AV1497" s="49">
        <f t="shared" si="859"/>
        <v>0</v>
      </c>
      <c r="AW1497" s="49">
        <f t="shared" si="860"/>
        <v>0</v>
      </c>
      <c r="AX1497" s="49">
        <f t="shared" si="861"/>
        <v>0</v>
      </c>
      <c r="AY1497" s="49">
        <f t="shared" si="862"/>
        <v>0</v>
      </c>
      <c r="AZ1497" s="49">
        <f t="shared" si="863"/>
        <v>0</v>
      </c>
      <c r="BA1497" s="49">
        <f t="shared" si="864"/>
        <v>0</v>
      </c>
      <c r="BB1497" s="49">
        <f t="shared" si="865"/>
        <v>0</v>
      </c>
      <c r="BC1497" s="49">
        <f t="shared" si="866"/>
        <v>0</v>
      </c>
      <c r="BD1497" s="49">
        <f t="shared" si="867"/>
        <v>0</v>
      </c>
      <c r="BE1497" s="49">
        <f t="shared" si="868"/>
        <v>0</v>
      </c>
      <c r="BF1497" s="49">
        <f t="shared" si="869"/>
        <v>0</v>
      </c>
      <c r="BG1497" s="49">
        <f t="shared" si="870"/>
        <v>0</v>
      </c>
      <c r="BH1497" s="72">
        <f t="shared" si="871"/>
        <v>0</v>
      </c>
      <c r="BI1497" s="49">
        <f>VLOOKUP(A1497,'1_12'!A:O,15,0)</f>
        <v>0</v>
      </c>
      <c r="BJ1497" s="73">
        <f t="shared" si="872"/>
        <v>0</v>
      </c>
      <c r="BK1497" s="50">
        <f t="shared" si="873"/>
        <v>0</v>
      </c>
    </row>
    <row r="1498" spans="1:63" x14ac:dyDescent="0.3">
      <c r="A1498" s="77" t="s">
        <v>2455</v>
      </c>
      <c r="B1498" s="77" t="s">
        <v>610</v>
      </c>
      <c r="C1498" s="77">
        <f>VLOOKUP(B1498,Площадь!A:B,2,0)</f>
        <v>5.7</v>
      </c>
      <c r="D1498" s="113">
        <v>44985</v>
      </c>
      <c r="F1498">
        <f>28-F1497</f>
        <v>1</v>
      </c>
      <c r="G1498">
        <v>31</v>
      </c>
      <c r="H1498">
        <v>30</v>
      </c>
      <c r="I1498">
        <v>31</v>
      </c>
      <c r="J1498">
        <v>30</v>
      </c>
      <c r="K1498">
        <v>31</v>
      </c>
      <c r="L1498">
        <v>31</v>
      </c>
      <c r="M1498">
        <v>30</v>
      </c>
      <c r="N1498">
        <v>31</v>
      </c>
      <c r="O1498">
        <v>30</v>
      </c>
      <c r="P1498">
        <v>31</v>
      </c>
      <c r="Q1498">
        <f t="shared" si="842"/>
        <v>307</v>
      </c>
      <c r="R1498" s="108"/>
      <c r="S1498" s="108"/>
      <c r="T1498" s="50">
        <f t="shared" si="843"/>
        <v>0</v>
      </c>
      <c r="U1498" s="50">
        <f t="shared" si="844"/>
        <v>0</v>
      </c>
      <c r="V1498" s="50">
        <f t="shared" si="845"/>
        <v>0</v>
      </c>
      <c r="W1498" s="50">
        <f t="shared" si="846"/>
        <v>0</v>
      </c>
      <c r="X1498" s="50">
        <f t="shared" si="847"/>
        <v>0</v>
      </c>
      <c r="Y1498" s="50"/>
      <c r="Z1498" s="50"/>
      <c r="AA1498" s="50"/>
      <c r="AB1498" s="50"/>
      <c r="AC1498" s="50"/>
      <c r="AD1498" s="50">
        <f t="shared" si="848"/>
        <v>0</v>
      </c>
      <c r="AE1498" s="50">
        <f t="shared" si="849"/>
        <v>0</v>
      </c>
      <c r="AF1498" s="50">
        <f t="shared" si="850"/>
        <v>0</v>
      </c>
      <c r="AG1498" s="50">
        <f t="shared" si="851"/>
        <v>0</v>
      </c>
      <c r="AI1498" s="50">
        <f t="shared" si="852"/>
        <v>0</v>
      </c>
      <c r="AJ1498" s="50">
        <f t="shared" si="853"/>
        <v>0</v>
      </c>
      <c r="AK1498" s="50">
        <f t="shared" si="854"/>
        <v>0</v>
      </c>
      <c r="AL1498" s="50">
        <f t="shared" si="855"/>
        <v>6.4549037908726459E-2</v>
      </c>
      <c r="AR1498" s="50">
        <f t="shared" si="856"/>
        <v>8.4905404535002768E-2</v>
      </c>
      <c r="AS1498" s="50">
        <f t="shared" si="857"/>
        <v>7.5992444831787451E-2</v>
      </c>
      <c r="AT1498" s="50">
        <f t="shared" si="858"/>
        <v>0.10435635563722366</v>
      </c>
      <c r="AV1498" s="49">
        <f t="shared" si="859"/>
        <v>0</v>
      </c>
      <c r="AW1498" s="49">
        <f t="shared" si="860"/>
        <v>0</v>
      </c>
      <c r="AX1498" s="49">
        <f t="shared" si="861"/>
        <v>0</v>
      </c>
      <c r="AY1498" s="49">
        <f t="shared" si="862"/>
        <v>173.27285540066896</v>
      </c>
      <c r="AZ1498" s="49">
        <f t="shared" si="863"/>
        <v>0</v>
      </c>
      <c r="BA1498" s="49">
        <f t="shared" si="864"/>
        <v>0</v>
      </c>
      <c r="BB1498" s="49">
        <f t="shared" si="865"/>
        <v>0</v>
      </c>
      <c r="BC1498" s="49">
        <f t="shared" si="866"/>
        <v>0</v>
      </c>
      <c r="BD1498" s="49">
        <f t="shared" si="867"/>
        <v>0</v>
      </c>
      <c r="BE1498" s="49">
        <f t="shared" si="868"/>
        <v>227.91667171758004</v>
      </c>
      <c r="BF1498" s="49">
        <f t="shared" si="869"/>
        <v>203.99107920865697</v>
      </c>
      <c r="BG1498" s="49">
        <f t="shared" si="870"/>
        <v>280.13002681833774</v>
      </c>
      <c r="BH1498" s="72">
        <f t="shared" si="871"/>
        <v>885.31063314524363</v>
      </c>
      <c r="BI1498" s="49">
        <f>VLOOKUP(A1498,'1_12'!A:O,15,0)</f>
        <v>2203.29</v>
      </c>
      <c r="BJ1498" s="73">
        <f t="shared" si="872"/>
        <v>-1317.9793668547563</v>
      </c>
      <c r="BK1498" s="50">
        <f t="shared" si="873"/>
        <v>4.8216848379055597E-3</v>
      </c>
    </row>
    <row r="1499" spans="1:63" x14ac:dyDescent="0.3">
      <c r="A1499" s="77" t="s">
        <v>2618</v>
      </c>
      <c r="B1499" s="77" t="s">
        <v>984</v>
      </c>
      <c r="C1499" s="77">
        <f>VLOOKUP(B1499,Площадь!A:B,2,0)</f>
        <v>5.5</v>
      </c>
      <c r="D1499" s="114"/>
      <c r="E1499">
        <v>31</v>
      </c>
      <c r="F1499">
        <v>28</v>
      </c>
      <c r="G1499">
        <v>31</v>
      </c>
      <c r="H1499">
        <v>30</v>
      </c>
      <c r="I1499">
        <v>31</v>
      </c>
      <c r="J1499">
        <v>30</v>
      </c>
      <c r="K1499">
        <v>31</v>
      </c>
      <c r="L1499">
        <v>31</v>
      </c>
      <c r="M1499">
        <v>30</v>
      </c>
      <c r="N1499">
        <v>31</v>
      </c>
      <c r="O1499">
        <v>30</v>
      </c>
      <c r="P1499">
        <v>31</v>
      </c>
      <c r="Q1499">
        <f t="shared" si="842"/>
        <v>365</v>
      </c>
      <c r="R1499" s="108"/>
      <c r="S1499" s="108"/>
      <c r="T1499" s="50">
        <f t="shared" si="843"/>
        <v>0</v>
      </c>
      <c r="U1499" s="50">
        <f t="shared" si="844"/>
        <v>0</v>
      </c>
      <c r="V1499" s="50">
        <f t="shared" si="845"/>
        <v>0</v>
      </c>
      <c r="W1499" s="50">
        <f t="shared" si="846"/>
        <v>0</v>
      </c>
      <c r="X1499" s="50">
        <f t="shared" si="847"/>
        <v>0</v>
      </c>
      <c r="Y1499" s="50"/>
      <c r="Z1499" s="50"/>
      <c r="AA1499" s="50"/>
      <c r="AB1499" s="50"/>
      <c r="AC1499" s="50"/>
      <c r="AD1499" s="50">
        <f t="shared" si="848"/>
        <v>0</v>
      </c>
      <c r="AE1499" s="50">
        <f t="shared" si="849"/>
        <v>0</v>
      </c>
      <c r="AF1499" s="50">
        <f t="shared" si="850"/>
        <v>0</v>
      </c>
      <c r="AG1499" s="50">
        <f t="shared" si="851"/>
        <v>0</v>
      </c>
      <c r="AI1499" s="50">
        <f t="shared" si="852"/>
        <v>0</v>
      </c>
      <c r="AJ1499" s="50">
        <f t="shared" si="853"/>
        <v>0</v>
      </c>
      <c r="AK1499" s="50">
        <f t="shared" si="854"/>
        <v>0</v>
      </c>
      <c r="AL1499" s="50">
        <f t="shared" si="855"/>
        <v>6.2284159385613241E-2</v>
      </c>
      <c r="AR1499" s="50">
        <f t="shared" si="856"/>
        <v>8.1926267533774605E-2</v>
      </c>
      <c r="AS1499" s="50">
        <f t="shared" si="857"/>
        <v>7.3326043258742271E-2</v>
      </c>
      <c r="AT1499" s="50">
        <f t="shared" si="858"/>
        <v>0.10069472912363686</v>
      </c>
      <c r="AV1499" s="49">
        <f t="shared" si="859"/>
        <v>0</v>
      </c>
      <c r="AW1499" s="49">
        <f t="shared" si="860"/>
        <v>0</v>
      </c>
      <c r="AX1499" s="49">
        <f t="shared" si="861"/>
        <v>0</v>
      </c>
      <c r="AY1499" s="49">
        <f t="shared" si="862"/>
        <v>167.19310608836477</v>
      </c>
      <c r="AZ1499" s="49">
        <f t="shared" si="863"/>
        <v>0</v>
      </c>
      <c r="BA1499" s="49">
        <f t="shared" si="864"/>
        <v>0</v>
      </c>
      <c r="BB1499" s="49">
        <f t="shared" si="865"/>
        <v>0</v>
      </c>
      <c r="BC1499" s="49">
        <f t="shared" si="866"/>
        <v>0</v>
      </c>
      <c r="BD1499" s="49">
        <f t="shared" si="867"/>
        <v>0</v>
      </c>
      <c r="BE1499" s="49">
        <f t="shared" si="868"/>
        <v>219.9195955169632</v>
      </c>
      <c r="BF1499" s="49">
        <f t="shared" si="869"/>
        <v>196.83349748203742</v>
      </c>
      <c r="BG1499" s="49">
        <f t="shared" si="870"/>
        <v>270.30090307032583</v>
      </c>
      <c r="BH1499" s="72">
        <f t="shared" si="871"/>
        <v>854.24710215769119</v>
      </c>
      <c r="BI1499" s="49">
        <f>VLOOKUP(A1499,'1_12'!A:O,15,0)</f>
        <v>2125.98</v>
      </c>
      <c r="BJ1499" s="73">
        <f t="shared" si="872"/>
        <v>-1271.7328978423088</v>
      </c>
      <c r="BK1499" s="50">
        <f t="shared" si="873"/>
        <v>4.8216848379055606E-3</v>
      </c>
    </row>
    <row r="1500" spans="1:63" x14ac:dyDescent="0.3">
      <c r="A1500" s="77" t="s">
        <v>2297</v>
      </c>
      <c r="B1500" s="77" t="s">
        <v>613</v>
      </c>
      <c r="C1500" s="77">
        <f>VLOOKUP(B1500,Площадь!A:B,2,0)</f>
        <v>6.3</v>
      </c>
      <c r="D1500" s="113"/>
      <c r="E1500">
        <v>31</v>
      </c>
      <c r="F1500">
        <v>28</v>
      </c>
      <c r="G1500">
        <v>0</v>
      </c>
      <c r="Q1500">
        <f t="shared" si="842"/>
        <v>59</v>
      </c>
      <c r="R1500" s="108"/>
      <c r="S1500" s="108"/>
      <c r="T1500" s="50">
        <f t="shared" si="843"/>
        <v>0</v>
      </c>
      <c r="U1500" s="50">
        <f t="shared" si="844"/>
        <v>0</v>
      </c>
      <c r="V1500" s="50">
        <f t="shared" si="845"/>
        <v>0</v>
      </c>
      <c r="W1500" s="50">
        <f t="shared" si="846"/>
        <v>0</v>
      </c>
      <c r="X1500" s="50">
        <f t="shared" si="847"/>
        <v>0</v>
      </c>
      <c r="Y1500" s="50"/>
      <c r="Z1500" s="50"/>
      <c r="AA1500" s="50"/>
      <c r="AB1500" s="50"/>
      <c r="AC1500" s="50"/>
      <c r="AD1500" s="50">
        <f t="shared" si="848"/>
        <v>0</v>
      </c>
      <c r="AE1500" s="50">
        <f t="shared" si="849"/>
        <v>0</v>
      </c>
      <c r="AF1500" s="50">
        <f t="shared" si="850"/>
        <v>0</v>
      </c>
      <c r="AG1500" s="50">
        <f t="shared" si="851"/>
        <v>0</v>
      </c>
      <c r="AI1500" s="50">
        <f t="shared" si="852"/>
        <v>0</v>
      </c>
      <c r="AJ1500" s="50">
        <f t="shared" si="853"/>
        <v>0</v>
      </c>
      <c r="AK1500" s="50">
        <f t="shared" si="854"/>
        <v>0</v>
      </c>
      <c r="AL1500" s="50">
        <f t="shared" si="855"/>
        <v>0</v>
      </c>
      <c r="AR1500" s="50">
        <f t="shared" si="856"/>
        <v>0</v>
      </c>
      <c r="AS1500" s="50">
        <f t="shared" si="857"/>
        <v>0</v>
      </c>
      <c r="AT1500" s="50">
        <f t="shared" si="858"/>
        <v>0</v>
      </c>
      <c r="AV1500" s="49">
        <f t="shared" si="859"/>
        <v>0</v>
      </c>
      <c r="AW1500" s="49">
        <f t="shared" si="860"/>
        <v>0</v>
      </c>
      <c r="AX1500" s="49">
        <f t="shared" si="861"/>
        <v>0</v>
      </c>
      <c r="AY1500" s="49">
        <f t="shared" si="862"/>
        <v>0</v>
      </c>
      <c r="AZ1500" s="49">
        <f t="shared" si="863"/>
        <v>0</v>
      </c>
      <c r="BA1500" s="49">
        <f t="shared" si="864"/>
        <v>0</v>
      </c>
      <c r="BB1500" s="49">
        <f t="shared" si="865"/>
        <v>0</v>
      </c>
      <c r="BC1500" s="49">
        <f t="shared" si="866"/>
        <v>0</v>
      </c>
      <c r="BD1500" s="49">
        <f t="shared" si="867"/>
        <v>0</v>
      </c>
      <c r="BE1500" s="49">
        <f t="shared" si="868"/>
        <v>0</v>
      </c>
      <c r="BF1500" s="49">
        <f t="shared" si="869"/>
        <v>0</v>
      </c>
      <c r="BG1500" s="49">
        <f t="shared" si="870"/>
        <v>0</v>
      </c>
      <c r="BH1500" s="72">
        <f t="shared" si="871"/>
        <v>0</v>
      </c>
      <c r="BI1500" s="49">
        <f>VLOOKUP(A1500,'1_12'!A:O,15,0)</f>
        <v>0</v>
      </c>
      <c r="BJ1500" s="73">
        <f t="shared" si="872"/>
        <v>0</v>
      </c>
      <c r="BK1500" s="50">
        <f t="shared" si="873"/>
        <v>0</v>
      </c>
    </row>
    <row r="1501" spans="1:63" x14ac:dyDescent="0.3">
      <c r="A1501" s="77" t="s">
        <v>2585</v>
      </c>
      <c r="B1501" s="77" t="s">
        <v>613</v>
      </c>
      <c r="C1501" s="77">
        <f>VLOOKUP(B1501,Площадь!A:B,2,0)</f>
        <v>6.3</v>
      </c>
      <c r="D1501" s="113">
        <v>44986</v>
      </c>
      <c r="G1501">
        <f>31-G1500</f>
        <v>31</v>
      </c>
      <c r="H1501">
        <v>30</v>
      </c>
      <c r="I1501">
        <v>31</v>
      </c>
      <c r="J1501">
        <v>30</v>
      </c>
      <c r="K1501">
        <v>31</v>
      </c>
      <c r="L1501">
        <v>31</v>
      </c>
      <c r="M1501">
        <v>30</v>
      </c>
      <c r="N1501">
        <v>31</v>
      </c>
      <c r="O1501">
        <v>30</v>
      </c>
      <c r="P1501">
        <v>31</v>
      </c>
      <c r="Q1501">
        <f t="shared" si="842"/>
        <v>306</v>
      </c>
      <c r="R1501" s="108"/>
      <c r="S1501" s="108"/>
      <c r="T1501" s="50">
        <f t="shared" si="843"/>
        <v>0</v>
      </c>
      <c r="U1501" s="50">
        <f t="shared" si="844"/>
        <v>0</v>
      </c>
      <c r="V1501" s="50">
        <f t="shared" si="845"/>
        <v>0</v>
      </c>
      <c r="W1501" s="50">
        <f t="shared" si="846"/>
        <v>0</v>
      </c>
      <c r="X1501" s="50">
        <f t="shared" si="847"/>
        <v>0</v>
      </c>
      <c r="Y1501" s="50"/>
      <c r="Z1501" s="50"/>
      <c r="AA1501" s="50"/>
      <c r="AB1501" s="50"/>
      <c r="AC1501" s="50"/>
      <c r="AD1501" s="50">
        <f t="shared" si="848"/>
        <v>0</v>
      </c>
      <c r="AE1501" s="50">
        <f t="shared" si="849"/>
        <v>0</v>
      </c>
      <c r="AF1501" s="50">
        <f t="shared" si="850"/>
        <v>0</v>
      </c>
      <c r="AG1501" s="50">
        <f t="shared" si="851"/>
        <v>0</v>
      </c>
      <c r="AI1501" s="50">
        <f t="shared" si="852"/>
        <v>0</v>
      </c>
      <c r="AJ1501" s="50">
        <f t="shared" si="853"/>
        <v>0</v>
      </c>
      <c r="AK1501" s="50">
        <f t="shared" si="854"/>
        <v>0</v>
      </c>
      <c r="AL1501" s="50">
        <f t="shared" si="855"/>
        <v>7.1343673478066083E-2</v>
      </c>
      <c r="AR1501" s="50">
        <f t="shared" si="856"/>
        <v>9.3842815538687271E-2</v>
      </c>
      <c r="AS1501" s="50">
        <f t="shared" si="857"/>
        <v>8.3991649550922962E-2</v>
      </c>
      <c r="AT1501" s="50">
        <f t="shared" si="858"/>
        <v>0.11534123517798404</v>
      </c>
      <c r="AV1501" s="49">
        <f t="shared" si="859"/>
        <v>0</v>
      </c>
      <c r="AW1501" s="49">
        <f t="shared" si="860"/>
        <v>0</v>
      </c>
      <c r="AX1501" s="49">
        <f t="shared" si="861"/>
        <v>0</v>
      </c>
      <c r="AY1501" s="49">
        <f t="shared" si="862"/>
        <v>191.51210333758149</v>
      </c>
      <c r="AZ1501" s="49">
        <f t="shared" si="863"/>
        <v>0</v>
      </c>
      <c r="BA1501" s="49">
        <f t="shared" si="864"/>
        <v>0</v>
      </c>
      <c r="BB1501" s="49">
        <f t="shared" si="865"/>
        <v>0</v>
      </c>
      <c r="BC1501" s="49">
        <f t="shared" si="866"/>
        <v>0</v>
      </c>
      <c r="BD1501" s="49">
        <f t="shared" si="867"/>
        <v>0</v>
      </c>
      <c r="BE1501" s="49">
        <f t="shared" si="868"/>
        <v>251.90790031943058</v>
      </c>
      <c r="BF1501" s="49">
        <f t="shared" si="869"/>
        <v>225.46382438851558</v>
      </c>
      <c r="BG1501" s="49">
        <f t="shared" si="870"/>
        <v>309.61739806237324</v>
      </c>
      <c r="BH1501" s="72">
        <f t="shared" si="871"/>
        <v>978.50122610790095</v>
      </c>
      <c r="BI1501" s="49">
        <f>VLOOKUP(A1501,'1_12'!A:O,15,0)</f>
        <v>2435.2199999999998</v>
      </c>
      <c r="BJ1501" s="73">
        <f t="shared" si="872"/>
        <v>-1456.7187738920989</v>
      </c>
      <c r="BK1501" s="50">
        <f t="shared" si="873"/>
        <v>4.8216848379055606E-3</v>
      </c>
    </row>
    <row r="1502" spans="1:63" x14ac:dyDescent="0.3">
      <c r="A1502" s="77" t="s">
        <v>2290</v>
      </c>
      <c r="B1502" s="77" t="s">
        <v>1147</v>
      </c>
      <c r="C1502" s="77">
        <f>VLOOKUP(B1502,Площадь!A:B,2,0)</f>
        <v>3.7</v>
      </c>
      <c r="D1502" s="113"/>
      <c r="E1502">
        <v>31</v>
      </c>
      <c r="F1502">
        <v>28</v>
      </c>
      <c r="G1502">
        <v>31</v>
      </c>
      <c r="H1502">
        <v>18</v>
      </c>
      <c r="Q1502">
        <f t="shared" si="842"/>
        <v>108</v>
      </c>
      <c r="R1502" s="108"/>
      <c r="S1502" s="108"/>
      <c r="T1502" s="50">
        <f t="shared" si="843"/>
        <v>0</v>
      </c>
      <c r="U1502" s="50">
        <f t="shared" si="844"/>
        <v>0</v>
      </c>
      <c r="V1502" s="50">
        <f t="shared" si="845"/>
        <v>0</v>
      </c>
      <c r="W1502" s="50">
        <f t="shared" si="846"/>
        <v>0</v>
      </c>
      <c r="X1502" s="50">
        <f t="shared" si="847"/>
        <v>0</v>
      </c>
      <c r="Y1502" s="50"/>
      <c r="Z1502" s="50"/>
      <c r="AA1502" s="50"/>
      <c r="AB1502" s="50"/>
      <c r="AC1502" s="50"/>
      <c r="AD1502" s="50">
        <f t="shared" si="848"/>
        <v>0</v>
      </c>
      <c r="AE1502" s="50">
        <f t="shared" si="849"/>
        <v>0</v>
      </c>
      <c r="AF1502" s="50">
        <f t="shared" si="850"/>
        <v>0</v>
      </c>
      <c r="AG1502" s="50">
        <f t="shared" si="851"/>
        <v>0</v>
      </c>
      <c r="AI1502" s="50">
        <f t="shared" si="852"/>
        <v>0</v>
      </c>
      <c r="AJ1502" s="50">
        <f t="shared" si="853"/>
        <v>0</v>
      </c>
      <c r="AK1502" s="50">
        <f t="shared" si="854"/>
        <v>0</v>
      </c>
      <c r="AL1502" s="50">
        <f t="shared" si="855"/>
        <v>2.5140151606556624E-2</v>
      </c>
      <c r="AR1502" s="50">
        <f t="shared" si="856"/>
        <v>0</v>
      </c>
      <c r="AS1502" s="50">
        <f t="shared" si="857"/>
        <v>0</v>
      </c>
      <c r="AT1502" s="50">
        <f t="shared" si="858"/>
        <v>0</v>
      </c>
      <c r="AV1502" s="49">
        <f t="shared" si="859"/>
        <v>0</v>
      </c>
      <c r="AW1502" s="49">
        <f t="shared" si="860"/>
        <v>0</v>
      </c>
      <c r="AX1502" s="49">
        <f t="shared" si="861"/>
        <v>0</v>
      </c>
      <c r="AY1502" s="49">
        <f t="shared" si="862"/>
        <v>67.485217366576336</v>
      </c>
      <c r="AZ1502" s="49">
        <f t="shared" si="863"/>
        <v>0</v>
      </c>
      <c r="BA1502" s="49">
        <f t="shared" si="864"/>
        <v>0</v>
      </c>
      <c r="BB1502" s="49">
        <f t="shared" si="865"/>
        <v>0</v>
      </c>
      <c r="BC1502" s="49">
        <f t="shared" si="866"/>
        <v>0</v>
      </c>
      <c r="BD1502" s="49">
        <f t="shared" si="867"/>
        <v>0</v>
      </c>
      <c r="BE1502" s="49">
        <f t="shared" si="868"/>
        <v>0</v>
      </c>
      <c r="BF1502" s="49">
        <f t="shared" si="869"/>
        <v>0</v>
      </c>
      <c r="BG1502" s="49">
        <f t="shared" si="870"/>
        <v>0</v>
      </c>
      <c r="BH1502" s="72">
        <f t="shared" si="871"/>
        <v>67.485217366576336</v>
      </c>
      <c r="BI1502" s="49">
        <f>VLOOKUP(A1502,'1_12'!A:O,15,0)</f>
        <v>95.29</v>
      </c>
      <c r="BJ1502" s="73">
        <f t="shared" si="872"/>
        <v>-27.80478263342367</v>
      </c>
      <c r="BK1502" s="50">
        <f t="shared" si="873"/>
        <v>5.6621963077830228E-4</v>
      </c>
    </row>
    <row r="1503" spans="1:63" x14ac:dyDescent="0.3">
      <c r="A1503" s="77" t="s">
        <v>2746</v>
      </c>
      <c r="B1503" s="77" t="s">
        <v>1147</v>
      </c>
      <c r="C1503" s="77">
        <f>VLOOKUP(B1503,Площадь!A:B,2,0)</f>
        <v>3.7</v>
      </c>
      <c r="D1503" s="113">
        <v>45035</v>
      </c>
      <c r="H1503">
        <f>30-H1502</f>
        <v>12</v>
      </c>
      <c r="I1503">
        <v>31</v>
      </c>
      <c r="J1503">
        <v>30</v>
      </c>
      <c r="K1503">
        <v>31</v>
      </c>
      <c r="L1503">
        <v>31</v>
      </c>
      <c r="M1503">
        <v>30</v>
      </c>
      <c r="N1503">
        <v>31</v>
      </c>
      <c r="O1503">
        <v>30</v>
      </c>
      <c r="P1503">
        <v>31</v>
      </c>
      <c r="Q1503">
        <f t="shared" si="842"/>
        <v>257</v>
      </c>
      <c r="R1503" s="108"/>
      <c r="S1503" s="108"/>
      <c r="T1503" s="50">
        <f t="shared" si="843"/>
        <v>0</v>
      </c>
      <c r="U1503" s="50">
        <f t="shared" si="844"/>
        <v>0</v>
      </c>
      <c r="V1503" s="50">
        <f t="shared" si="845"/>
        <v>0</v>
      </c>
      <c r="W1503" s="50">
        <f t="shared" si="846"/>
        <v>0</v>
      </c>
      <c r="X1503" s="50">
        <f t="shared" si="847"/>
        <v>0</v>
      </c>
      <c r="Y1503" s="50"/>
      <c r="Z1503" s="50"/>
      <c r="AA1503" s="50"/>
      <c r="AB1503" s="50"/>
      <c r="AC1503" s="50"/>
      <c r="AD1503" s="50">
        <f t="shared" si="848"/>
        <v>0</v>
      </c>
      <c r="AE1503" s="50">
        <f t="shared" si="849"/>
        <v>0</v>
      </c>
      <c r="AF1503" s="50">
        <f t="shared" si="850"/>
        <v>0</v>
      </c>
      <c r="AG1503" s="50">
        <f t="shared" si="851"/>
        <v>0</v>
      </c>
      <c r="AI1503" s="50">
        <f t="shared" si="852"/>
        <v>0</v>
      </c>
      <c r="AJ1503" s="50">
        <f t="shared" si="853"/>
        <v>0</v>
      </c>
      <c r="AK1503" s="50">
        <f t="shared" si="854"/>
        <v>0</v>
      </c>
      <c r="AL1503" s="50">
        <f t="shared" si="855"/>
        <v>1.6760101071037748E-2</v>
      </c>
      <c r="AR1503" s="50">
        <f t="shared" si="856"/>
        <v>5.5114034522721095E-2</v>
      </c>
      <c r="AS1503" s="50">
        <f t="shared" si="857"/>
        <v>4.9328429101335718E-2</v>
      </c>
      <c r="AT1503" s="50">
        <f t="shared" si="858"/>
        <v>6.774009050135571E-2</v>
      </c>
      <c r="AV1503" s="49">
        <f t="shared" si="859"/>
        <v>0</v>
      </c>
      <c r="AW1503" s="49">
        <f t="shared" si="860"/>
        <v>0</v>
      </c>
      <c r="AX1503" s="49">
        <f t="shared" si="861"/>
        <v>0</v>
      </c>
      <c r="AY1503" s="49">
        <f t="shared" si="862"/>
        <v>44.990144911050891</v>
      </c>
      <c r="AZ1503" s="49">
        <f t="shared" si="863"/>
        <v>0</v>
      </c>
      <c r="BA1503" s="49">
        <f t="shared" si="864"/>
        <v>0</v>
      </c>
      <c r="BB1503" s="49">
        <f t="shared" si="865"/>
        <v>0</v>
      </c>
      <c r="BC1503" s="49">
        <f t="shared" si="866"/>
        <v>0</v>
      </c>
      <c r="BD1503" s="49">
        <f t="shared" si="867"/>
        <v>0</v>
      </c>
      <c r="BE1503" s="49">
        <f t="shared" si="868"/>
        <v>147.94590971141162</v>
      </c>
      <c r="BF1503" s="49">
        <f t="shared" si="869"/>
        <v>132.41526194246154</v>
      </c>
      <c r="BG1503" s="49">
        <f t="shared" si="870"/>
        <v>181.83878933821921</v>
      </c>
      <c r="BH1503" s="72">
        <f t="shared" si="871"/>
        <v>507.19010590314326</v>
      </c>
      <c r="BI1503" s="49">
        <f>VLOOKUP(A1503,'1_12'!A:O,15,0)</f>
        <v>1334.9</v>
      </c>
      <c r="BJ1503" s="73">
        <f t="shared" si="872"/>
        <v>-827.70989409685683</v>
      </c>
      <c r="BK1503" s="50">
        <f t="shared" si="873"/>
        <v>4.255465207127258E-3</v>
      </c>
    </row>
    <row r="1504" spans="1:63" x14ac:dyDescent="0.3">
      <c r="A1504" s="77" t="s">
        <v>1975</v>
      </c>
      <c r="B1504" s="77" t="s">
        <v>949</v>
      </c>
      <c r="C1504" s="77">
        <f>VLOOKUP(B1504,Площадь!A:B,2,0)</f>
        <v>3.7</v>
      </c>
      <c r="D1504" s="113"/>
      <c r="E1504">
        <v>31</v>
      </c>
      <c r="F1504">
        <v>28</v>
      </c>
      <c r="G1504">
        <v>8</v>
      </c>
      <c r="Q1504">
        <f t="shared" si="842"/>
        <v>67</v>
      </c>
      <c r="R1504" s="108"/>
      <c r="S1504" s="108"/>
      <c r="T1504" s="50">
        <f t="shared" si="843"/>
        <v>0</v>
      </c>
      <c r="U1504" s="50">
        <f t="shared" si="844"/>
        <v>0</v>
      </c>
      <c r="V1504" s="50">
        <f t="shared" si="845"/>
        <v>0</v>
      </c>
      <c r="W1504" s="50">
        <f t="shared" si="846"/>
        <v>0</v>
      </c>
      <c r="X1504" s="50">
        <f t="shared" si="847"/>
        <v>0</v>
      </c>
      <c r="Y1504" s="50"/>
      <c r="Z1504" s="50"/>
      <c r="AA1504" s="50"/>
      <c r="AB1504" s="50"/>
      <c r="AC1504" s="50"/>
      <c r="AD1504" s="50">
        <f t="shared" si="848"/>
        <v>0</v>
      </c>
      <c r="AE1504" s="50">
        <f t="shared" si="849"/>
        <v>0</v>
      </c>
      <c r="AF1504" s="50">
        <f t="shared" si="850"/>
        <v>0</v>
      </c>
      <c r="AG1504" s="50">
        <f t="shared" si="851"/>
        <v>0</v>
      </c>
      <c r="AI1504" s="50">
        <f t="shared" si="852"/>
        <v>0</v>
      </c>
      <c r="AJ1504" s="50">
        <f t="shared" si="853"/>
        <v>0</v>
      </c>
      <c r="AK1504" s="50">
        <f t="shared" si="854"/>
        <v>0</v>
      </c>
      <c r="AL1504" s="50">
        <f t="shared" si="855"/>
        <v>0</v>
      </c>
      <c r="AR1504" s="50">
        <f t="shared" si="856"/>
        <v>0</v>
      </c>
      <c r="AS1504" s="50">
        <f t="shared" si="857"/>
        <v>0</v>
      </c>
      <c r="AT1504" s="50">
        <f t="shared" si="858"/>
        <v>0</v>
      </c>
      <c r="AV1504" s="49">
        <f t="shared" si="859"/>
        <v>0</v>
      </c>
      <c r="AW1504" s="49">
        <f t="shared" si="860"/>
        <v>0</v>
      </c>
      <c r="AX1504" s="49">
        <f t="shared" si="861"/>
        <v>0</v>
      </c>
      <c r="AY1504" s="49">
        <f t="shared" si="862"/>
        <v>0</v>
      </c>
      <c r="AZ1504" s="49">
        <f t="shared" si="863"/>
        <v>0</v>
      </c>
      <c r="BA1504" s="49">
        <f t="shared" si="864"/>
        <v>0</v>
      </c>
      <c r="BB1504" s="49">
        <f t="shared" si="865"/>
        <v>0</v>
      </c>
      <c r="BC1504" s="49">
        <f t="shared" si="866"/>
        <v>0</v>
      </c>
      <c r="BD1504" s="49">
        <f t="shared" si="867"/>
        <v>0</v>
      </c>
      <c r="BE1504" s="49">
        <f t="shared" si="868"/>
        <v>0</v>
      </c>
      <c r="BF1504" s="49">
        <f t="shared" si="869"/>
        <v>0</v>
      </c>
      <c r="BG1504" s="49">
        <f t="shared" si="870"/>
        <v>0</v>
      </c>
      <c r="BH1504" s="72">
        <f t="shared" si="871"/>
        <v>0</v>
      </c>
      <c r="BI1504" s="49">
        <f>VLOOKUP(A1504,'1_12'!A:O,15,0)</f>
        <v>0</v>
      </c>
      <c r="BJ1504" s="73">
        <f t="shared" si="872"/>
        <v>0</v>
      </c>
      <c r="BK1504" s="50">
        <f t="shared" si="873"/>
        <v>0</v>
      </c>
    </row>
    <row r="1505" spans="1:63" x14ac:dyDescent="0.3">
      <c r="A1505" s="77" t="s">
        <v>2544</v>
      </c>
      <c r="B1505" s="77" t="s">
        <v>949</v>
      </c>
      <c r="C1505" s="77">
        <f>VLOOKUP(B1505,Площадь!A:B,2,0)</f>
        <v>3.7</v>
      </c>
      <c r="D1505" s="113">
        <v>44994</v>
      </c>
      <c r="G1505">
        <f>31-G1504</f>
        <v>23</v>
      </c>
      <c r="H1505">
        <v>30</v>
      </c>
      <c r="I1505">
        <v>31</v>
      </c>
      <c r="J1505">
        <v>30</v>
      </c>
      <c r="K1505">
        <v>31</v>
      </c>
      <c r="L1505">
        <v>31</v>
      </c>
      <c r="M1505">
        <v>30</v>
      </c>
      <c r="N1505">
        <v>31</v>
      </c>
      <c r="O1505">
        <v>30</v>
      </c>
      <c r="P1505">
        <v>31</v>
      </c>
      <c r="Q1505">
        <f t="shared" si="842"/>
        <v>298</v>
      </c>
      <c r="R1505" s="108"/>
      <c r="S1505" s="108"/>
      <c r="T1505" s="50">
        <f t="shared" si="843"/>
        <v>0</v>
      </c>
      <c r="U1505" s="50">
        <f t="shared" si="844"/>
        <v>0</v>
      </c>
      <c r="V1505" s="50">
        <f t="shared" si="845"/>
        <v>0</v>
      </c>
      <c r="W1505" s="50">
        <f t="shared" si="846"/>
        <v>0</v>
      </c>
      <c r="X1505" s="50">
        <f t="shared" si="847"/>
        <v>0</v>
      </c>
      <c r="Y1505" s="50"/>
      <c r="Z1505" s="50"/>
      <c r="AA1505" s="50"/>
      <c r="AB1505" s="50"/>
      <c r="AC1505" s="50"/>
      <c r="AD1505" s="50">
        <f t="shared" si="848"/>
        <v>0</v>
      </c>
      <c r="AE1505" s="50">
        <f t="shared" si="849"/>
        <v>0</v>
      </c>
      <c r="AF1505" s="50">
        <f t="shared" si="850"/>
        <v>0</v>
      </c>
      <c r="AG1505" s="50">
        <f t="shared" si="851"/>
        <v>0</v>
      </c>
      <c r="AI1505" s="50">
        <f t="shared" si="852"/>
        <v>0</v>
      </c>
      <c r="AJ1505" s="50">
        <f t="shared" si="853"/>
        <v>0</v>
      </c>
      <c r="AK1505" s="50">
        <f t="shared" si="854"/>
        <v>0</v>
      </c>
      <c r="AL1505" s="50">
        <f t="shared" si="855"/>
        <v>4.1900252677594368E-2</v>
      </c>
      <c r="AR1505" s="50">
        <f t="shared" si="856"/>
        <v>5.5114034522721095E-2</v>
      </c>
      <c r="AS1505" s="50">
        <f t="shared" si="857"/>
        <v>4.9328429101335718E-2</v>
      </c>
      <c r="AT1505" s="50">
        <f t="shared" si="858"/>
        <v>6.774009050135571E-2</v>
      </c>
      <c r="AV1505" s="49">
        <f t="shared" si="859"/>
        <v>0</v>
      </c>
      <c r="AW1505" s="49">
        <f t="shared" si="860"/>
        <v>0</v>
      </c>
      <c r="AX1505" s="49">
        <f t="shared" si="861"/>
        <v>0</v>
      </c>
      <c r="AY1505" s="49">
        <f t="shared" si="862"/>
        <v>112.47536227762723</v>
      </c>
      <c r="AZ1505" s="49">
        <f t="shared" si="863"/>
        <v>0</v>
      </c>
      <c r="BA1505" s="49">
        <f t="shared" si="864"/>
        <v>0</v>
      </c>
      <c r="BB1505" s="49">
        <f t="shared" si="865"/>
        <v>0</v>
      </c>
      <c r="BC1505" s="49">
        <f t="shared" si="866"/>
        <v>0</v>
      </c>
      <c r="BD1505" s="49">
        <f t="shared" si="867"/>
        <v>0</v>
      </c>
      <c r="BE1505" s="49">
        <f t="shared" si="868"/>
        <v>147.94590971141162</v>
      </c>
      <c r="BF1505" s="49">
        <f t="shared" si="869"/>
        <v>132.41526194246154</v>
      </c>
      <c r="BG1505" s="49">
        <f t="shared" si="870"/>
        <v>181.83878933821921</v>
      </c>
      <c r="BH1505" s="72">
        <f t="shared" si="871"/>
        <v>574.67532326971957</v>
      </c>
      <c r="BI1505" s="49">
        <f>VLOOKUP(A1505,'1_12'!A:O,15,0)</f>
        <v>1430.19</v>
      </c>
      <c r="BJ1505" s="73">
        <f t="shared" si="872"/>
        <v>-855.51467673028048</v>
      </c>
      <c r="BK1505" s="50">
        <f t="shared" si="873"/>
        <v>4.8216848379055606E-3</v>
      </c>
    </row>
    <row r="1506" spans="1:63" x14ac:dyDescent="0.3">
      <c r="A1506" s="77" t="s">
        <v>2360</v>
      </c>
      <c r="B1506" s="77" t="s">
        <v>1166</v>
      </c>
      <c r="C1506" s="77">
        <f>VLOOKUP(B1506,Площадь!A:B,2,0)</f>
        <v>3.8</v>
      </c>
      <c r="D1506" s="113"/>
      <c r="E1506">
        <v>31</v>
      </c>
      <c r="F1506">
        <v>28</v>
      </c>
      <c r="G1506">
        <v>31</v>
      </c>
      <c r="H1506">
        <v>30</v>
      </c>
      <c r="I1506">
        <v>31</v>
      </c>
      <c r="J1506">
        <v>30</v>
      </c>
      <c r="K1506">
        <v>31</v>
      </c>
      <c r="L1506">
        <v>31</v>
      </c>
      <c r="M1506">
        <v>30</v>
      </c>
      <c r="N1506">
        <v>31</v>
      </c>
      <c r="O1506">
        <v>30</v>
      </c>
      <c r="P1506">
        <v>31</v>
      </c>
      <c r="Q1506">
        <f>SUM(E1506:P1506)</f>
        <v>365</v>
      </c>
      <c r="R1506" s="108"/>
      <c r="S1506" s="108"/>
      <c r="T1506" s="50">
        <f t="shared" si="843"/>
        <v>0</v>
      </c>
      <c r="U1506" s="50">
        <f t="shared" si="844"/>
        <v>0</v>
      </c>
      <c r="V1506" s="50">
        <f t="shared" si="845"/>
        <v>0</v>
      </c>
      <c r="W1506" s="50">
        <f t="shared" si="846"/>
        <v>0</v>
      </c>
      <c r="X1506" s="50">
        <f t="shared" si="847"/>
        <v>0</v>
      </c>
      <c r="Y1506" s="50"/>
      <c r="Z1506" s="50"/>
      <c r="AA1506" s="50"/>
      <c r="AB1506" s="50"/>
      <c r="AC1506" s="50"/>
      <c r="AD1506" s="50">
        <f t="shared" si="848"/>
        <v>0</v>
      </c>
      <c r="AE1506" s="50">
        <f t="shared" si="849"/>
        <v>0</v>
      </c>
      <c r="AF1506" s="50">
        <f t="shared" si="850"/>
        <v>0</v>
      </c>
      <c r="AG1506" s="50">
        <f t="shared" si="851"/>
        <v>0</v>
      </c>
      <c r="AI1506" s="50">
        <f t="shared" si="852"/>
        <v>0</v>
      </c>
      <c r="AJ1506" s="50">
        <f t="shared" si="853"/>
        <v>0</v>
      </c>
      <c r="AK1506" s="50">
        <f t="shared" si="854"/>
        <v>0</v>
      </c>
      <c r="AL1506" s="50">
        <f t="shared" si="855"/>
        <v>4.303269193915097E-2</v>
      </c>
      <c r="AR1506" s="50">
        <f t="shared" si="856"/>
        <v>5.6603603023335176E-2</v>
      </c>
      <c r="AS1506" s="50">
        <f t="shared" si="857"/>
        <v>5.06616298878583E-2</v>
      </c>
      <c r="AT1506" s="50">
        <f t="shared" si="858"/>
        <v>6.9570903758149102E-2</v>
      </c>
      <c r="AV1506" s="49">
        <f t="shared" si="859"/>
        <v>0</v>
      </c>
      <c r="AW1506" s="49">
        <f t="shared" si="860"/>
        <v>0</v>
      </c>
      <c r="AX1506" s="49">
        <f t="shared" si="861"/>
        <v>0</v>
      </c>
      <c r="AY1506" s="49">
        <f t="shared" si="862"/>
        <v>115.51523693377931</v>
      </c>
      <c r="AZ1506" s="49">
        <f t="shared" si="863"/>
        <v>0</v>
      </c>
      <c r="BA1506" s="49">
        <f t="shared" si="864"/>
        <v>0</v>
      </c>
      <c r="BB1506" s="49">
        <f t="shared" si="865"/>
        <v>0</v>
      </c>
      <c r="BC1506" s="49">
        <f t="shared" si="866"/>
        <v>0</v>
      </c>
      <c r="BD1506" s="49">
        <f t="shared" si="867"/>
        <v>0</v>
      </c>
      <c r="BE1506" s="49">
        <f t="shared" si="868"/>
        <v>151.94444781172001</v>
      </c>
      <c r="BF1506" s="49">
        <f t="shared" si="869"/>
        <v>135.9940528057713</v>
      </c>
      <c r="BG1506" s="49">
        <f t="shared" si="870"/>
        <v>186.75335121222514</v>
      </c>
      <c r="BH1506" s="72">
        <f t="shared" si="871"/>
        <v>590.20708876349568</v>
      </c>
      <c r="BI1506" s="49">
        <f>VLOOKUP(A1506,'1_12'!A:O,15,0)</f>
        <v>1468.89</v>
      </c>
      <c r="BJ1506" s="73">
        <f t="shared" si="872"/>
        <v>-878.68291123650442</v>
      </c>
      <c r="BK1506" s="50">
        <f t="shared" si="873"/>
        <v>4.8216848379055597E-3</v>
      </c>
    </row>
    <row r="1507" spans="1:63" x14ac:dyDescent="0.3">
      <c r="A1507" s="77" t="s">
        <v>1459</v>
      </c>
      <c r="B1507" s="77" t="s">
        <v>1026</v>
      </c>
      <c r="C1507" s="77">
        <f>VLOOKUP(B1507,Площадь!A:B,2,0)</f>
        <v>3.4</v>
      </c>
      <c r="D1507" s="113"/>
      <c r="E1507">
        <v>31</v>
      </c>
      <c r="F1507">
        <v>28</v>
      </c>
      <c r="G1507">
        <v>24</v>
      </c>
      <c r="Q1507">
        <f t="shared" ref="Q1507:Q1525" si="874">SUM(E1507:P1507)</f>
        <v>83</v>
      </c>
      <c r="R1507" s="108"/>
      <c r="S1507" s="108"/>
      <c r="T1507" s="50">
        <f t="shared" si="843"/>
        <v>0</v>
      </c>
      <c r="U1507" s="50">
        <f t="shared" si="844"/>
        <v>0</v>
      </c>
      <c r="V1507" s="50">
        <f t="shared" si="845"/>
        <v>0</v>
      </c>
      <c r="W1507" s="50">
        <f t="shared" si="846"/>
        <v>0</v>
      </c>
      <c r="X1507" s="50">
        <f t="shared" si="847"/>
        <v>0</v>
      </c>
      <c r="Y1507" s="50"/>
      <c r="Z1507" s="50"/>
      <c r="AA1507" s="50"/>
      <c r="AB1507" s="50"/>
      <c r="AC1507" s="50"/>
      <c r="AD1507" s="50">
        <f t="shared" si="848"/>
        <v>0</v>
      </c>
      <c r="AE1507" s="50">
        <f t="shared" si="849"/>
        <v>0</v>
      </c>
      <c r="AF1507" s="50">
        <f t="shared" si="850"/>
        <v>0</v>
      </c>
      <c r="AG1507" s="50">
        <f t="shared" si="851"/>
        <v>0</v>
      </c>
      <c r="AI1507" s="50">
        <f t="shared" si="852"/>
        <v>0</v>
      </c>
      <c r="AJ1507" s="50">
        <f t="shared" si="853"/>
        <v>0</v>
      </c>
      <c r="AK1507" s="50">
        <f t="shared" si="854"/>
        <v>0</v>
      </c>
      <c r="AL1507" s="50">
        <f t="shared" si="855"/>
        <v>0</v>
      </c>
      <c r="AR1507" s="50">
        <f t="shared" si="856"/>
        <v>0</v>
      </c>
      <c r="AS1507" s="50">
        <f t="shared" si="857"/>
        <v>0</v>
      </c>
      <c r="AT1507" s="50">
        <f t="shared" si="858"/>
        <v>0</v>
      </c>
      <c r="AV1507" s="49">
        <f t="shared" si="859"/>
        <v>0</v>
      </c>
      <c r="AW1507" s="49">
        <f t="shared" si="860"/>
        <v>0</v>
      </c>
      <c r="AX1507" s="49">
        <f t="shared" si="861"/>
        <v>0</v>
      </c>
      <c r="AY1507" s="49">
        <f t="shared" si="862"/>
        <v>0</v>
      </c>
      <c r="AZ1507" s="49">
        <f t="shared" si="863"/>
        <v>0</v>
      </c>
      <c r="BA1507" s="49">
        <f t="shared" si="864"/>
        <v>0</v>
      </c>
      <c r="BB1507" s="49">
        <f t="shared" si="865"/>
        <v>0</v>
      </c>
      <c r="BC1507" s="49">
        <f t="shared" si="866"/>
        <v>0</v>
      </c>
      <c r="BD1507" s="49">
        <f t="shared" si="867"/>
        <v>0</v>
      </c>
      <c r="BE1507" s="49">
        <f t="shared" si="868"/>
        <v>0</v>
      </c>
      <c r="BF1507" s="49">
        <f t="shared" si="869"/>
        <v>0</v>
      </c>
      <c r="BG1507" s="49">
        <f t="shared" si="870"/>
        <v>0</v>
      </c>
      <c r="BH1507" s="72">
        <f t="shared" si="871"/>
        <v>0</v>
      </c>
      <c r="BI1507" s="49">
        <f>VLOOKUP(A1507,'1_12'!A:O,15,0)</f>
        <v>0</v>
      </c>
      <c r="BJ1507" s="73">
        <f t="shared" si="872"/>
        <v>0</v>
      </c>
      <c r="BK1507" s="50">
        <f t="shared" si="873"/>
        <v>0</v>
      </c>
    </row>
    <row r="1508" spans="1:63" x14ac:dyDescent="0.3">
      <c r="A1508" s="77" t="s">
        <v>2629</v>
      </c>
      <c r="B1508" s="77" t="s">
        <v>1026</v>
      </c>
      <c r="C1508" s="77">
        <f>VLOOKUP(B1508,Площадь!A:B,2,0)</f>
        <v>3.4</v>
      </c>
      <c r="D1508" s="113">
        <v>45010</v>
      </c>
      <c r="G1508">
        <f>31-G1507</f>
        <v>7</v>
      </c>
      <c r="H1508">
        <v>30</v>
      </c>
      <c r="I1508">
        <v>31</v>
      </c>
      <c r="J1508">
        <v>30</v>
      </c>
      <c r="K1508">
        <v>31</v>
      </c>
      <c r="L1508">
        <v>31</v>
      </c>
      <c r="M1508">
        <v>30</v>
      </c>
      <c r="N1508">
        <v>31</v>
      </c>
      <c r="O1508">
        <v>30</v>
      </c>
      <c r="P1508">
        <v>31</v>
      </c>
      <c r="Q1508">
        <f t="shared" si="874"/>
        <v>282</v>
      </c>
      <c r="R1508" s="108"/>
      <c r="S1508" s="108"/>
      <c r="T1508" s="50">
        <f t="shared" si="843"/>
        <v>0</v>
      </c>
      <c r="U1508" s="50">
        <f t="shared" si="844"/>
        <v>0</v>
      </c>
      <c r="V1508" s="50">
        <f t="shared" si="845"/>
        <v>0</v>
      </c>
      <c r="W1508" s="50">
        <f t="shared" si="846"/>
        <v>0</v>
      </c>
      <c r="X1508" s="50">
        <f t="shared" si="847"/>
        <v>0</v>
      </c>
      <c r="Y1508" s="50"/>
      <c r="Z1508" s="50"/>
      <c r="AA1508" s="50"/>
      <c r="AB1508" s="50"/>
      <c r="AC1508" s="50"/>
      <c r="AD1508" s="50">
        <f t="shared" si="848"/>
        <v>0</v>
      </c>
      <c r="AE1508" s="50">
        <f t="shared" si="849"/>
        <v>0</v>
      </c>
      <c r="AF1508" s="50">
        <f t="shared" si="850"/>
        <v>0</v>
      </c>
      <c r="AG1508" s="50">
        <f t="shared" si="851"/>
        <v>0</v>
      </c>
      <c r="AI1508" s="50">
        <f t="shared" si="852"/>
        <v>0</v>
      </c>
      <c r="AJ1508" s="50">
        <f t="shared" si="853"/>
        <v>0</v>
      </c>
      <c r="AK1508" s="50">
        <f t="shared" si="854"/>
        <v>0</v>
      </c>
      <c r="AL1508" s="50">
        <f t="shared" si="855"/>
        <v>3.8502934892924549E-2</v>
      </c>
      <c r="AR1508" s="50">
        <f t="shared" si="856"/>
        <v>5.0645329020878843E-2</v>
      </c>
      <c r="AS1508" s="50">
        <f t="shared" si="857"/>
        <v>4.5328826741767948E-2</v>
      </c>
      <c r="AT1508" s="50">
        <f t="shared" si="858"/>
        <v>6.2247650730975518E-2</v>
      </c>
      <c r="AV1508" s="49">
        <f t="shared" si="859"/>
        <v>0</v>
      </c>
      <c r="AW1508" s="49">
        <f t="shared" si="860"/>
        <v>0</v>
      </c>
      <c r="AX1508" s="49">
        <f t="shared" si="861"/>
        <v>0</v>
      </c>
      <c r="AY1508" s="49">
        <f t="shared" si="862"/>
        <v>103.35573830917095</v>
      </c>
      <c r="AZ1508" s="49">
        <f t="shared" si="863"/>
        <v>0</v>
      </c>
      <c r="BA1508" s="49">
        <f t="shared" si="864"/>
        <v>0</v>
      </c>
      <c r="BB1508" s="49">
        <f t="shared" si="865"/>
        <v>0</v>
      </c>
      <c r="BC1508" s="49">
        <f t="shared" si="866"/>
        <v>0</v>
      </c>
      <c r="BD1508" s="49">
        <f t="shared" si="867"/>
        <v>0</v>
      </c>
      <c r="BE1508" s="49">
        <f t="shared" si="868"/>
        <v>135.95029541048635</v>
      </c>
      <c r="BF1508" s="49">
        <f t="shared" si="869"/>
        <v>121.67888935253221</v>
      </c>
      <c r="BG1508" s="49">
        <f t="shared" si="870"/>
        <v>167.09510371620144</v>
      </c>
      <c r="BH1508" s="72">
        <f t="shared" si="871"/>
        <v>528.08002678839102</v>
      </c>
      <c r="BI1508" s="49">
        <f>VLOOKUP(A1508,'1_12'!A:O,15,0)</f>
        <v>1314.27</v>
      </c>
      <c r="BJ1508" s="73">
        <f t="shared" si="872"/>
        <v>-786.18997321160896</v>
      </c>
      <c r="BK1508" s="50">
        <f t="shared" si="873"/>
        <v>4.8216848379055606E-3</v>
      </c>
    </row>
    <row r="1509" spans="1:63" x14ac:dyDescent="0.3">
      <c r="A1509" s="77" t="s">
        <v>2102</v>
      </c>
      <c r="B1509" s="77" t="s">
        <v>1148</v>
      </c>
      <c r="C1509" s="77">
        <f>VLOOKUP(B1509,Площадь!A:B,2,0)</f>
        <v>3.2</v>
      </c>
      <c r="D1509" s="113"/>
      <c r="E1509">
        <v>31</v>
      </c>
      <c r="F1509">
        <v>28</v>
      </c>
      <c r="G1509">
        <v>16</v>
      </c>
      <c r="Q1509">
        <f t="shared" si="874"/>
        <v>75</v>
      </c>
      <c r="R1509" s="108"/>
      <c r="S1509" s="108"/>
      <c r="T1509" s="50">
        <f t="shared" si="843"/>
        <v>0</v>
      </c>
      <c r="U1509" s="50">
        <f t="shared" si="844"/>
        <v>0</v>
      </c>
      <c r="V1509" s="50">
        <f t="shared" si="845"/>
        <v>0</v>
      </c>
      <c r="W1509" s="50">
        <f t="shared" si="846"/>
        <v>0</v>
      </c>
      <c r="X1509" s="50">
        <f t="shared" si="847"/>
        <v>0</v>
      </c>
      <c r="Y1509" s="50"/>
      <c r="Z1509" s="50"/>
      <c r="AA1509" s="50"/>
      <c r="AB1509" s="50"/>
      <c r="AC1509" s="50"/>
      <c r="AD1509" s="50">
        <f t="shared" si="848"/>
        <v>0</v>
      </c>
      <c r="AE1509" s="50">
        <f t="shared" si="849"/>
        <v>0</v>
      </c>
      <c r="AF1509" s="50">
        <f t="shared" si="850"/>
        <v>0</v>
      </c>
      <c r="AG1509" s="50">
        <f t="shared" si="851"/>
        <v>0</v>
      </c>
      <c r="AI1509" s="50">
        <f t="shared" si="852"/>
        <v>0</v>
      </c>
      <c r="AJ1509" s="50">
        <f t="shared" si="853"/>
        <v>0</v>
      </c>
      <c r="AK1509" s="50">
        <f t="shared" si="854"/>
        <v>0</v>
      </c>
      <c r="AL1509" s="50">
        <f t="shared" si="855"/>
        <v>0</v>
      </c>
      <c r="AR1509" s="50">
        <f t="shared" si="856"/>
        <v>0</v>
      </c>
      <c r="AS1509" s="50">
        <f t="shared" si="857"/>
        <v>0</v>
      </c>
      <c r="AT1509" s="50">
        <f t="shared" si="858"/>
        <v>0</v>
      </c>
      <c r="AV1509" s="49">
        <f t="shared" si="859"/>
        <v>0</v>
      </c>
      <c r="AW1509" s="49">
        <f t="shared" si="860"/>
        <v>0</v>
      </c>
      <c r="AX1509" s="49">
        <f t="shared" si="861"/>
        <v>0</v>
      </c>
      <c r="AY1509" s="49">
        <f t="shared" si="862"/>
        <v>0</v>
      </c>
      <c r="AZ1509" s="49">
        <f t="shared" si="863"/>
        <v>0</v>
      </c>
      <c r="BA1509" s="49">
        <f t="shared" si="864"/>
        <v>0</v>
      </c>
      <c r="BB1509" s="49">
        <f t="shared" si="865"/>
        <v>0</v>
      </c>
      <c r="BC1509" s="49">
        <f t="shared" si="866"/>
        <v>0</v>
      </c>
      <c r="BD1509" s="49">
        <f t="shared" si="867"/>
        <v>0</v>
      </c>
      <c r="BE1509" s="49">
        <f t="shared" si="868"/>
        <v>0</v>
      </c>
      <c r="BF1509" s="49">
        <f t="shared" si="869"/>
        <v>0</v>
      </c>
      <c r="BG1509" s="49">
        <f t="shared" si="870"/>
        <v>0</v>
      </c>
      <c r="BH1509" s="72">
        <f t="shared" si="871"/>
        <v>0</v>
      </c>
      <c r="BI1509" s="49">
        <f>VLOOKUP(A1509,'1_12'!A:O,15,0)</f>
        <v>0</v>
      </c>
      <c r="BJ1509" s="73">
        <f t="shared" si="872"/>
        <v>0</v>
      </c>
      <c r="BK1509" s="50">
        <f t="shared" si="873"/>
        <v>0</v>
      </c>
    </row>
    <row r="1510" spans="1:63" x14ac:dyDescent="0.3">
      <c r="A1510" s="77" t="s">
        <v>2561</v>
      </c>
      <c r="B1510" s="77" t="s">
        <v>1148</v>
      </c>
      <c r="C1510" s="77">
        <f>VLOOKUP(B1510,Площадь!A:B,2,0)</f>
        <v>3.2</v>
      </c>
      <c r="D1510" s="113">
        <v>45002</v>
      </c>
      <c r="G1510">
        <f>31-G1509</f>
        <v>15</v>
      </c>
      <c r="H1510">
        <v>30</v>
      </c>
      <c r="I1510">
        <v>31</v>
      </c>
      <c r="J1510">
        <v>30</v>
      </c>
      <c r="K1510">
        <v>31</v>
      </c>
      <c r="L1510">
        <v>31</v>
      </c>
      <c r="M1510">
        <v>30</v>
      </c>
      <c r="N1510">
        <v>31</v>
      </c>
      <c r="O1510">
        <v>30</v>
      </c>
      <c r="P1510">
        <v>31</v>
      </c>
      <c r="Q1510">
        <f t="shared" si="874"/>
        <v>290</v>
      </c>
      <c r="R1510" s="108"/>
      <c r="S1510" s="108"/>
      <c r="T1510" s="50">
        <f t="shared" si="843"/>
        <v>0</v>
      </c>
      <c r="U1510" s="50">
        <f t="shared" si="844"/>
        <v>0</v>
      </c>
      <c r="V1510" s="50">
        <f t="shared" si="845"/>
        <v>0</v>
      </c>
      <c r="W1510" s="50">
        <f t="shared" si="846"/>
        <v>0</v>
      </c>
      <c r="X1510" s="50">
        <f t="shared" si="847"/>
        <v>0</v>
      </c>
      <c r="Y1510" s="50"/>
      <c r="Z1510" s="50"/>
      <c r="AA1510" s="50"/>
      <c r="AB1510" s="50"/>
      <c r="AC1510" s="50"/>
      <c r="AD1510" s="50">
        <f t="shared" si="848"/>
        <v>0</v>
      </c>
      <c r="AE1510" s="50">
        <f t="shared" si="849"/>
        <v>0</v>
      </c>
      <c r="AF1510" s="50">
        <f t="shared" si="850"/>
        <v>0</v>
      </c>
      <c r="AG1510" s="50">
        <f t="shared" si="851"/>
        <v>0</v>
      </c>
      <c r="AI1510" s="50">
        <f t="shared" si="852"/>
        <v>0</v>
      </c>
      <c r="AJ1510" s="50">
        <f t="shared" si="853"/>
        <v>0</v>
      </c>
      <c r="AK1510" s="50">
        <f t="shared" si="854"/>
        <v>0</v>
      </c>
      <c r="AL1510" s="50">
        <f t="shared" si="855"/>
        <v>3.6238056369811346E-2</v>
      </c>
      <c r="AR1510" s="50">
        <f t="shared" si="856"/>
        <v>4.766619201965068E-2</v>
      </c>
      <c r="AS1510" s="50">
        <f t="shared" si="857"/>
        <v>4.2662425168722783E-2</v>
      </c>
      <c r="AT1510" s="50">
        <f t="shared" si="858"/>
        <v>5.8586024217388726E-2</v>
      </c>
      <c r="AV1510" s="49">
        <f t="shared" si="859"/>
        <v>0</v>
      </c>
      <c r="AW1510" s="49">
        <f t="shared" si="860"/>
        <v>0</v>
      </c>
      <c r="AX1510" s="49">
        <f t="shared" si="861"/>
        <v>0</v>
      </c>
      <c r="AY1510" s="49">
        <f t="shared" si="862"/>
        <v>97.275988996866786</v>
      </c>
      <c r="AZ1510" s="49">
        <f t="shared" si="863"/>
        <v>0</v>
      </c>
      <c r="BA1510" s="49">
        <f t="shared" si="864"/>
        <v>0</v>
      </c>
      <c r="BB1510" s="49">
        <f t="shared" si="865"/>
        <v>0</v>
      </c>
      <c r="BC1510" s="49">
        <f t="shared" si="866"/>
        <v>0</v>
      </c>
      <c r="BD1510" s="49">
        <f t="shared" si="867"/>
        <v>0</v>
      </c>
      <c r="BE1510" s="49">
        <f t="shared" si="868"/>
        <v>127.9532192098695</v>
      </c>
      <c r="BF1510" s="49">
        <f t="shared" si="869"/>
        <v>114.5213076259127</v>
      </c>
      <c r="BG1510" s="49">
        <f t="shared" si="870"/>
        <v>157.26597996818961</v>
      </c>
      <c r="BH1510" s="72">
        <f t="shared" si="871"/>
        <v>497.01649580083858</v>
      </c>
      <c r="BI1510" s="49">
        <f>VLOOKUP(A1510,'1_12'!A:O,15,0)</f>
        <v>1236.9600000000003</v>
      </c>
      <c r="BJ1510" s="73">
        <f t="shared" si="872"/>
        <v>-739.94350419916168</v>
      </c>
      <c r="BK1510" s="50">
        <f t="shared" si="873"/>
        <v>4.8216848379055606E-3</v>
      </c>
    </row>
    <row r="1511" spans="1:63" x14ac:dyDescent="0.3">
      <c r="A1511" s="77" t="s">
        <v>2156</v>
      </c>
      <c r="B1511" s="77" t="s">
        <v>1173</v>
      </c>
      <c r="C1511" s="77">
        <f>VLOOKUP(B1511,Площадь!A:B,2,0)</f>
        <v>3.2</v>
      </c>
      <c r="D1511" s="113"/>
      <c r="E1511">
        <v>31</v>
      </c>
      <c r="F1511">
        <v>28</v>
      </c>
      <c r="G1511">
        <v>31</v>
      </c>
      <c r="H1511">
        <v>28</v>
      </c>
      <c r="Q1511">
        <f t="shared" si="874"/>
        <v>118</v>
      </c>
      <c r="R1511" s="108"/>
      <c r="S1511" s="108"/>
      <c r="T1511" s="50">
        <f t="shared" si="843"/>
        <v>0</v>
      </c>
      <c r="U1511" s="50">
        <f t="shared" si="844"/>
        <v>0</v>
      </c>
      <c r="V1511" s="50">
        <f t="shared" si="845"/>
        <v>0</v>
      </c>
      <c r="W1511" s="50">
        <f t="shared" si="846"/>
        <v>0</v>
      </c>
      <c r="X1511" s="50">
        <f t="shared" si="847"/>
        <v>0</v>
      </c>
      <c r="Y1511" s="50"/>
      <c r="Z1511" s="50"/>
      <c r="AA1511" s="50"/>
      <c r="AB1511" s="50"/>
      <c r="AC1511" s="50"/>
      <c r="AD1511" s="50">
        <f t="shared" si="848"/>
        <v>0</v>
      </c>
      <c r="AE1511" s="50">
        <f t="shared" si="849"/>
        <v>0</v>
      </c>
      <c r="AF1511" s="50">
        <f t="shared" si="850"/>
        <v>0</v>
      </c>
      <c r="AG1511" s="50">
        <f t="shared" si="851"/>
        <v>0</v>
      </c>
      <c r="AI1511" s="50">
        <f t="shared" si="852"/>
        <v>0</v>
      </c>
      <c r="AJ1511" s="50">
        <f t="shared" si="853"/>
        <v>0</v>
      </c>
      <c r="AK1511" s="50">
        <f t="shared" si="854"/>
        <v>0</v>
      </c>
      <c r="AL1511" s="50">
        <f t="shared" si="855"/>
        <v>3.3822185945157256E-2</v>
      </c>
      <c r="AR1511" s="50">
        <f t="shared" si="856"/>
        <v>0</v>
      </c>
      <c r="AS1511" s="50">
        <f t="shared" si="857"/>
        <v>0</v>
      </c>
      <c r="AT1511" s="50">
        <f t="shared" si="858"/>
        <v>0</v>
      </c>
      <c r="AV1511" s="49">
        <f t="shared" si="859"/>
        <v>0</v>
      </c>
      <c r="AW1511" s="49">
        <f t="shared" si="860"/>
        <v>0</v>
      </c>
      <c r="AX1511" s="49">
        <f t="shared" si="861"/>
        <v>0</v>
      </c>
      <c r="AY1511" s="49">
        <f t="shared" si="862"/>
        <v>90.790923063742341</v>
      </c>
      <c r="AZ1511" s="49">
        <f t="shared" si="863"/>
        <v>0</v>
      </c>
      <c r="BA1511" s="49">
        <f t="shared" si="864"/>
        <v>0</v>
      </c>
      <c r="BB1511" s="49">
        <f t="shared" si="865"/>
        <v>0</v>
      </c>
      <c r="BC1511" s="49">
        <f t="shared" si="866"/>
        <v>0</v>
      </c>
      <c r="BD1511" s="49">
        <f t="shared" si="867"/>
        <v>0</v>
      </c>
      <c r="BE1511" s="49">
        <f t="shared" si="868"/>
        <v>0</v>
      </c>
      <c r="BF1511" s="49">
        <f t="shared" si="869"/>
        <v>0</v>
      </c>
      <c r="BG1511" s="49">
        <f t="shared" si="870"/>
        <v>0</v>
      </c>
      <c r="BH1511" s="72">
        <f t="shared" si="871"/>
        <v>90.790923063742341</v>
      </c>
      <c r="BI1511" s="49">
        <f>VLOOKUP(A1511,'1_12'!A:O,15,0)</f>
        <v>128.28</v>
      </c>
      <c r="BJ1511" s="73">
        <f t="shared" si="872"/>
        <v>-37.489076936257661</v>
      </c>
      <c r="BK1511" s="50">
        <f t="shared" si="873"/>
        <v>8.8078609232180346E-4</v>
      </c>
    </row>
    <row r="1512" spans="1:63" x14ac:dyDescent="0.3">
      <c r="A1512" s="77" t="s">
        <v>2732</v>
      </c>
      <c r="B1512" s="77" t="s">
        <v>1173</v>
      </c>
      <c r="C1512" s="77">
        <f>VLOOKUP(B1512,Площадь!A:B,2,0)</f>
        <v>3.2</v>
      </c>
      <c r="D1512" s="113">
        <v>45045</v>
      </c>
      <c r="H1512">
        <f>30-H1511</f>
        <v>2</v>
      </c>
      <c r="I1512">
        <v>31</v>
      </c>
      <c r="J1512">
        <v>30</v>
      </c>
      <c r="K1512">
        <v>31</v>
      </c>
      <c r="L1512">
        <v>31</v>
      </c>
      <c r="M1512">
        <v>30</v>
      </c>
      <c r="N1512">
        <v>31</v>
      </c>
      <c r="O1512">
        <v>30</v>
      </c>
      <c r="P1512">
        <v>31</v>
      </c>
      <c r="Q1512">
        <f t="shared" si="874"/>
        <v>247</v>
      </c>
      <c r="R1512" s="108"/>
      <c r="S1512" s="108"/>
      <c r="T1512" s="50">
        <f t="shared" si="843"/>
        <v>0</v>
      </c>
      <c r="U1512" s="50">
        <f t="shared" si="844"/>
        <v>0</v>
      </c>
      <c r="V1512" s="50">
        <f t="shared" si="845"/>
        <v>0</v>
      </c>
      <c r="W1512" s="50">
        <f t="shared" si="846"/>
        <v>0</v>
      </c>
      <c r="X1512" s="50">
        <f t="shared" si="847"/>
        <v>0</v>
      </c>
      <c r="Y1512" s="50"/>
      <c r="Z1512" s="50"/>
      <c r="AA1512" s="50"/>
      <c r="AB1512" s="50"/>
      <c r="AC1512" s="50"/>
      <c r="AD1512" s="50">
        <f t="shared" si="848"/>
        <v>0</v>
      </c>
      <c r="AE1512" s="50">
        <f t="shared" si="849"/>
        <v>0</v>
      </c>
      <c r="AF1512" s="50">
        <f t="shared" si="850"/>
        <v>0</v>
      </c>
      <c r="AG1512" s="50">
        <f t="shared" si="851"/>
        <v>0</v>
      </c>
      <c r="AI1512" s="50">
        <f t="shared" si="852"/>
        <v>0</v>
      </c>
      <c r="AJ1512" s="50">
        <f t="shared" si="853"/>
        <v>0</v>
      </c>
      <c r="AK1512" s="50">
        <f t="shared" si="854"/>
        <v>0</v>
      </c>
      <c r="AL1512" s="50">
        <f t="shared" si="855"/>
        <v>2.4158704246540898E-3</v>
      </c>
      <c r="AR1512" s="50">
        <f t="shared" si="856"/>
        <v>4.766619201965068E-2</v>
      </c>
      <c r="AS1512" s="50">
        <f t="shared" si="857"/>
        <v>4.2662425168722783E-2</v>
      </c>
      <c r="AT1512" s="50">
        <f t="shared" si="858"/>
        <v>5.8586024217388726E-2</v>
      </c>
      <c r="AV1512" s="49">
        <f t="shared" si="859"/>
        <v>0</v>
      </c>
      <c r="AW1512" s="49">
        <f t="shared" si="860"/>
        <v>0</v>
      </c>
      <c r="AX1512" s="49">
        <f t="shared" si="861"/>
        <v>0</v>
      </c>
      <c r="AY1512" s="49">
        <f t="shared" si="862"/>
        <v>6.4850659331244529</v>
      </c>
      <c r="AZ1512" s="49">
        <f t="shared" si="863"/>
        <v>0</v>
      </c>
      <c r="BA1512" s="49">
        <f t="shared" si="864"/>
        <v>0</v>
      </c>
      <c r="BB1512" s="49">
        <f t="shared" si="865"/>
        <v>0</v>
      </c>
      <c r="BC1512" s="49">
        <f t="shared" si="866"/>
        <v>0</v>
      </c>
      <c r="BD1512" s="49">
        <f t="shared" si="867"/>
        <v>0</v>
      </c>
      <c r="BE1512" s="49">
        <f t="shared" si="868"/>
        <v>127.9532192098695</v>
      </c>
      <c r="BF1512" s="49">
        <f t="shared" si="869"/>
        <v>114.5213076259127</v>
      </c>
      <c r="BG1512" s="49">
        <f t="shared" si="870"/>
        <v>157.26597996818961</v>
      </c>
      <c r="BH1512" s="72">
        <f t="shared" si="871"/>
        <v>406.22557273709629</v>
      </c>
      <c r="BI1512" s="49">
        <f>VLOOKUP(A1512,'1_12'!A:O,15,0)</f>
        <v>1108.68</v>
      </c>
      <c r="BJ1512" s="73">
        <f t="shared" si="872"/>
        <v>-702.45442726290378</v>
      </c>
      <c r="BK1512" s="50">
        <f t="shared" si="873"/>
        <v>3.9408987455837562E-3</v>
      </c>
    </row>
    <row r="1513" spans="1:63" x14ac:dyDescent="0.3">
      <c r="A1513" s="77" t="s">
        <v>1446</v>
      </c>
      <c r="B1513" s="77" t="s">
        <v>986</v>
      </c>
      <c r="C1513" s="77">
        <f>VLOOKUP(B1513,Площадь!A:B,2,0)</f>
        <v>3.3</v>
      </c>
      <c r="D1513" s="113"/>
      <c r="E1513">
        <v>31</v>
      </c>
      <c r="F1513">
        <v>28</v>
      </c>
      <c r="G1513">
        <v>8</v>
      </c>
      <c r="Q1513">
        <f t="shared" si="874"/>
        <v>67</v>
      </c>
      <c r="R1513" s="108"/>
      <c r="S1513" s="108"/>
      <c r="T1513" s="50">
        <f t="shared" si="843"/>
        <v>0</v>
      </c>
      <c r="U1513" s="50">
        <f t="shared" si="844"/>
        <v>0</v>
      </c>
      <c r="V1513" s="50">
        <f t="shared" si="845"/>
        <v>0</v>
      </c>
      <c r="W1513" s="50">
        <f t="shared" si="846"/>
        <v>0</v>
      </c>
      <c r="X1513" s="50">
        <f t="shared" si="847"/>
        <v>0</v>
      </c>
      <c r="Y1513" s="50"/>
      <c r="Z1513" s="50"/>
      <c r="AA1513" s="50"/>
      <c r="AB1513" s="50"/>
      <c r="AC1513" s="50"/>
      <c r="AD1513" s="50">
        <f t="shared" si="848"/>
        <v>0</v>
      </c>
      <c r="AE1513" s="50">
        <f t="shared" si="849"/>
        <v>0</v>
      </c>
      <c r="AF1513" s="50">
        <f t="shared" si="850"/>
        <v>0</v>
      </c>
      <c r="AG1513" s="50">
        <f t="shared" si="851"/>
        <v>0</v>
      </c>
      <c r="AI1513" s="50">
        <f t="shared" si="852"/>
        <v>0</v>
      </c>
      <c r="AJ1513" s="50">
        <f t="shared" si="853"/>
        <v>0</v>
      </c>
      <c r="AK1513" s="50">
        <f t="shared" si="854"/>
        <v>0</v>
      </c>
      <c r="AL1513" s="50">
        <f t="shared" si="855"/>
        <v>0</v>
      </c>
      <c r="AR1513" s="50">
        <f t="shared" si="856"/>
        <v>0</v>
      </c>
      <c r="AS1513" s="50">
        <f t="shared" si="857"/>
        <v>0</v>
      </c>
      <c r="AT1513" s="50">
        <f t="shared" si="858"/>
        <v>0</v>
      </c>
      <c r="AV1513" s="49">
        <f t="shared" si="859"/>
        <v>0</v>
      </c>
      <c r="AW1513" s="49">
        <f t="shared" si="860"/>
        <v>0</v>
      </c>
      <c r="AX1513" s="49">
        <f t="shared" si="861"/>
        <v>0</v>
      </c>
      <c r="AY1513" s="49">
        <f t="shared" si="862"/>
        <v>0</v>
      </c>
      <c r="AZ1513" s="49">
        <f t="shared" si="863"/>
        <v>0</v>
      </c>
      <c r="BA1513" s="49">
        <f t="shared" si="864"/>
        <v>0</v>
      </c>
      <c r="BB1513" s="49">
        <f t="shared" si="865"/>
        <v>0</v>
      </c>
      <c r="BC1513" s="49">
        <f t="shared" si="866"/>
        <v>0</v>
      </c>
      <c r="BD1513" s="49">
        <f t="shared" si="867"/>
        <v>0</v>
      </c>
      <c r="BE1513" s="49">
        <f t="shared" si="868"/>
        <v>0</v>
      </c>
      <c r="BF1513" s="49">
        <f t="shared" si="869"/>
        <v>0</v>
      </c>
      <c r="BG1513" s="49">
        <f t="shared" si="870"/>
        <v>0</v>
      </c>
      <c r="BH1513" s="72">
        <f t="shared" si="871"/>
        <v>0</v>
      </c>
      <c r="BI1513" s="49">
        <f>VLOOKUP(A1513,'1_12'!A:O,15,0)</f>
        <v>0</v>
      </c>
      <c r="BJ1513" s="73">
        <f t="shared" si="872"/>
        <v>0</v>
      </c>
      <c r="BK1513" s="50">
        <f t="shared" si="873"/>
        <v>0</v>
      </c>
    </row>
    <row r="1514" spans="1:63" x14ac:dyDescent="0.3">
      <c r="A1514" s="77" t="s">
        <v>2479</v>
      </c>
      <c r="B1514" s="77" t="s">
        <v>986</v>
      </c>
      <c r="C1514" s="77">
        <f>VLOOKUP(B1514,Площадь!A:B,2,0)</f>
        <v>3.3</v>
      </c>
      <c r="D1514" s="113">
        <v>44994</v>
      </c>
      <c r="G1514">
        <f>31-G1513</f>
        <v>23</v>
      </c>
      <c r="H1514">
        <v>30</v>
      </c>
      <c r="I1514">
        <v>31</v>
      </c>
      <c r="J1514">
        <v>14</v>
      </c>
      <c r="Q1514">
        <f t="shared" si="874"/>
        <v>98</v>
      </c>
      <c r="R1514" s="108"/>
      <c r="S1514" s="108"/>
      <c r="T1514" s="50">
        <f t="shared" si="843"/>
        <v>0</v>
      </c>
      <c r="U1514" s="50">
        <f t="shared" si="844"/>
        <v>0</v>
      </c>
      <c r="V1514" s="50">
        <f t="shared" si="845"/>
        <v>0</v>
      </c>
      <c r="W1514" s="50">
        <f t="shared" si="846"/>
        <v>0</v>
      </c>
      <c r="X1514" s="50">
        <f t="shared" si="847"/>
        <v>0</v>
      </c>
      <c r="Y1514" s="50"/>
      <c r="Z1514" s="50"/>
      <c r="AA1514" s="50"/>
      <c r="AB1514" s="50"/>
      <c r="AC1514" s="50"/>
      <c r="AD1514" s="50">
        <f t="shared" si="848"/>
        <v>0</v>
      </c>
      <c r="AE1514" s="50">
        <f t="shared" si="849"/>
        <v>0</v>
      </c>
      <c r="AF1514" s="50">
        <f t="shared" si="850"/>
        <v>0</v>
      </c>
      <c r="AG1514" s="50">
        <f t="shared" si="851"/>
        <v>0</v>
      </c>
      <c r="AI1514" s="50">
        <f t="shared" si="852"/>
        <v>0</v>
      </c>
      <c r="AJ1514" s="50">
        <f t="shared" si="853"/>
        <v>0</v>
      </c>
      <c r="AK1514" s="50">
        <f t="shared" si="854"/>
        <v>0</v>
      </c>
      <c r="AL1514" s="50">
        <f t="shared" si="855"/>
        <v>3.7370495631367948E-2</v>
      </c>
      <c r="AR1514" s="50">
        <f t="shared" si="856"/>
        <v>0</v>
      </c>
      <c r="AS1514" s="50">
        <f t="shared" si="857"/>
        <v>0</v>
      </c>
      <c r="AT1514" s="50">
        <f t="shared" si="858"/>
        <v>0</v>
      </c>
      <c r="AV1514" s="49">
        <f t="shared" si="859"/>
        <v>0</v>
      </c>
      <c r="AW1514" s="49">
        <f t="shared" si="860"/>
        <v>0</v>
      </c>
      <c r="AX1514" s="49">
        <f t="shared" si="861"/>
        <v>0</v>
      </c>
      <c r="AY1514" s="49">
        <f t="shared" si="862"/>
        <v>100.31586365301887</v>
      </c>
      <c r="AZ1514" s="49">
        <f t="shared" si="863"/>
        <v>0</v>
      </c>
      <c r="BA1514" s="49">
        <f t="shared" si="864"/>
        <v>0</v>
      </c>
      <c r="BB1514" s="49">
        <f t="shared" si="865"/>
        <v>0</v>
      </c>
      <c r="BC1514" s="49">
        <f t="shared" si="866"/>
        <v>0</v>
      </c>
      <c r="BD1514" s="49">
        <f t="shared" si="867"/>
        <v>0</v>
      </c>
      <c r="BE1514" s="49">
        <f t="shared" si="868"/>
        <v>0</v>
      </c>
      <c r="BF1514" s="49">
        <f t="shared" si="869"/>
        <v>0</v>
      </c>
      <c r="BG1514" s="49">
        <f t="shared" si="870"/>
        <v>0</v>
      </c>
      <c r="BH1514" s="72">
        <f t="shared" si="871"/>
        <v>100.31586365301887</v>
      </c>
      <c r="BI1514" s="49">
        <f>VLOOKUP(A1514,'1_12'!A:O,15,0)</f>
        <v>349.59999999999997</v>
      </c>
      <c r="BJ1514" s="73">
        <f t="shared" si="872"/>
        <v>-249.28413634698109</v>
      </c>
      <c r="BK1514" s="50">
        <f t="shared" si="873"/>
        <v>9.4369938463050376E-4</v>
      </c>
    </row>
    <row r="1515" spans="1:63" x14ac:dyDescent="0.3">
      <c r="A1515" s="77" t="s">
        <v>2789</v>
      </c>
      <c r="B1515" s="77" t="s">
        <v>986</v>
      </c>
      <c r="C1515" s="77">
        <f>VLOOKUP(B1515,Площадь!A:B,2,0)</f>
        <v>3.3</v>
      </c>
      <c r="D1515" s="113">
        <v>45092</v>
      </c>
      <c r="J1515">
        <f>30-J1514</f>
        <v>16</v>
      </c>
      <c r="K1515">
        <v>31</v>
      </c>
      <c r="L1515">
        <v>31</v>
      </c>
      <c r="M1515">
        <v>30</v>
      </c>
      <c r="N1515">
        <v>31</v>
      </c>
      <c r="O1515">
        <v>30</v>
      </c>
      <c r="P1515">
        <v>31</v>
      </c>
      <c r="Q1515">
        <f t="shared" si="874"/>
        <v>200</v>
      </c>
      <c r="R1515" s="108"/>
      <c r="S1515" s="108"/>
      <c r="T1515" s="50">
        <f t="shared" si="843"/>
        <v>0</v>
      </c>
      <c r="U1515" s="50">
        <f t="shared" si="844"/>
        <v>0</v>
      </c>
      <c r="V1515" s="50">
        <f t="shared" si="845"/>
        <v>0</v>
      </c>
      <c r="W1515" s="50">
        <f t="shared" si="846"/>
        <v>0</v>
      </c>
      <c r="X1515" s="50">
        <f t="shared" si="847"/>
        <v>0</v>
      </c>
      <c r="Y1515" s="50"/>
      <c r="Z1515" s="50"/>
      <c r="AA1515" s="50"/>
      <c r="AB1515" s="50"/>
      <c r="AC1515" s="50"/>
      <c r="AD1515" s="50">
        <f t="shared" si="848"/>
        <v>0</v>
      </c>
      <c r="AE1515" s="50">
        <f t="shared" si="849"/>
        <v>0</v>
      </c>
      <c r="AF1515" s="50">
        <f t="shared" si="850"/>
        <v>0</v>
      </c>
      <c r="AG1515" s="50">
        <f t="shared" si="851"/>
        <v>0</v>
      </c>
      <c r="AI1515" s="50">
        <f t="shared" si="852"/>
        <v>0</v>
      </c>
      <c r="AJ1515" s="50">
        <f t="shared" si="853"/>
        <v>0</v>
      </c>
      <c r="AK1515" s="50">
        <f t="shared" si="854"/>
        <v>0</v>
      </c>
      <c r="AL1515" s="50">
        <f t="shared" si="855"/>
        <v>0</v>
      </c>
      <c r="AR1515" s="50">
        <f t="shared" si="856"/>
        <v>4.9155760520264762E-2</v>
      </c>
      <c r="AS1515" s="50">
        <f t="shared" si="857"/>
        <v>4.3995625955245365E-2</v>
      </c>
      <c r="AT1515" s="50">
        <f t="shared" si="858"/>
        <v>6.0416837474182118E-2</v>
      </c>
      <c r="AV1515" s="49">
        <f t="shared" si="859"/>
        <v>0</v>
      </c>
      <c r="AW1515" s="49">
        <f t="shared" si="860"/>
        <v>0</v>
      </c>
      <c r="AX1515" s="49">
        <f t="shared" si="861"/>
        <v>0</v>
      </c>
      <c r="AY1515" s="49">
        <f t="shared" si="862"/>
        <v>0</v>
      </c>
      <c r="AZ1515" s="49">
        <f t="shared" si="863"/>
        <v>0</v>
      </c>
      <c r="BA1515" s="49">
        <f t="shared" si="864"/>
        <v>0</v>
      </c>
      <c r="BB1515" s="49">
        <f t="shared" si="865"/>
        <v>0</v>
      </c>
      <c r="BC1515" s="49">
        <f t="shared" si="866"/>
        <v>0</v>
      </c>
      <c r="BD1515" s="49">
        <f t="shared" si="867"/>
        <v>0</v>
      </c>
      <c r="BE1515" s="49">
        <f t="shared" si="868"/>
        <v>131.95175731017792</v>
      </c>
      <c r="BF1515" s="49">
        <f t="shared" si="869"/>
        <v>118.10009848922246</v>
      </c>
      <c r="BG1515" s="49">
        <f t="shared" si="870"/>
        <v>162.18054184219551</v>
      </c>
      <c r="BH1515" s="72">
        <f t="shared" si="871"/>
        <v>412.23239764159587</v>
      </c>
      <c r="BI1515" s="49">
        <f>VLOOKUP(A1515,'1_12'!A:O,15,0)</f>
        <v>925.97</v>
      </c>
      <c r="BJ1515" s="73">
        <f t="shared" si="872"/>
        <v>-513.73760235840416</v>
      </c>
      <c r="BK1515" s="50">
        <f t="shared" si="873"/>
        <v>3.8779854532750568E-3</v>
      </c>
    </row>
    <row r="1516" spans="1:63" x14ac:dyDescent="0.3">
      <c r="A1516" s="77" t="s">
        <v>1982</v>
      </c>
      <c r="B1516" s="77" t="s">
        <v>1201</v>
      </c>
      <c r="C1516" s="77">
        <f>VLOOKUP(B1516,Площадь!A:B,2,0)</f>
        <v>3.1</v>
      </c>
      <c r="D1516" s="113"/>
      <c r="E1516">
        <v>31</v>
      </c>
      <c r="F1516">
        <v>28</v>
      </c>
      <c r="G1516">
        <v>6</v>
      </c>
      <c r="Q1516">
        <f t="shared" si="874"/>
        <v>65</v>
      </c>
      <c r="R1516" s="108"/>
      <c r="S1516" s="108"/>
      <c r="T1516" s="50">
        <f t="shared" si="843"/>
        <v>0</v>
      </c>
      <c r="U1516" s="50">
        <f t="shared" si="844"/>
        <v>0</v>
      </c>
      <c r="V1516" s="50">
        <f t="shared" si="845"/>
        <v>0</v>
      </c>
      <c r="W1516" s="50">
        <f t="shared" si="846"/>
        <v>0</v>
      </c>
      <c r="X1516" s="50">
        <f t="shared" si="847"/>
        <v>0</v>
      </c>
      <c r="Y1516" s="50"/>
      <c r="Z1516" s="50"/>
      <c r="AA1516" s="50"/>
      <c r="AB1516" s="50"/>
      <c r="AC1516" s="50"/>
      <c r="AD1516" s="50">
        <f t="shared" si="848"/>
        <v>0</v>
      </c>
      <c r="AE1516" s="50">
        <f t="shared" si="849"/>
        <v>0</v>
      </c>
      <c r="AF1516" s="50">
        <f t="shared" si="850"/>
        <v>0</v>
      </c>
      <c r="AG1516" s="50">
        <f t="shared" si="851"/>
        <v>0</v>
      </c>
      <c r="AI1516" s="50">
        <f t="shared" si="852"/>
        <v>0</v>
      </c>
      <c r="AJ1516" s="50">
        <f t="shared" si="853"/>
        <v>0</v>
      </c>
      <c r="AK1516" s="50">
        <f t="shared" si="854"/>
        <v>0</v>
      </c>
      <c r="AL1516" s="50">
        <f t="shared" si="855"/>
        <v>0</v>
      </c>
      <c r="AR1516" s="50">
        <f t="shared" si="856"/>
        <v>0</v>
      </c>
      <c r="AS1516" s="50">
        <f t="shared" si="857"/>
        <v>0</v>
      </c>
      <c r="AT1516" s="50">
        <f t="shared" si="858"/>
        <v>0</v>
      </c>
      <c r="AV1516" s="49">
        <f t="shared" si="859"/>
        <v>0</v>
      </c>
      <c r="AW1516" s="49">
        <f t="shared" si="860"/>
        <v>0</v>
      </c>
      <c r="AX1516" s="49">
        <f t="shared" si="861"/>
        <v>0</v>
      </c>
      <c r="AY1516" s="49">
        <f t="shared" si="862"/>
        <v>0</v>
      </c>
      <c r="AZ1516" s="49">
        <f t="shared" si="863"/>
        <v>0</v>
      </c>
      <c r="BA1516" s="49">
        <f t="shared" si="864"/>
        <v>0</v>
      </c>
      <c r="BB1516" s="49">
        <f t="shared" si="865"/>
        <v>0</v>
      </c>
      <c r="BC1516" s="49">
        <f t="shared" si="866"/>
        <v>0</v>
      </c>
      <c r="BD1516" s="49">
        <f t="shared" si="867"/>
        <v>0</v>
      </c>
      <c r="BE1516" s="49">
        <f t="shared" si="868"/>
        <v>0</v>
      </c>
      <c r="BF1516" s="49">
        <f t="shared" si="869"/>
        <v>0</v>
      </c>
      <c r="BG1516" s="49">
        <f t="shared" si="870"/>
        <v>0</v>
      </c>
      <c r="BH1516" s="72">
        <f t="shared" si="871"/>
        <v>0</v>
      </c>
      <c r="BI1516" s="49">
        <f>VLOOKUP(A1516,'1_12'!A:O,15,0)</f>
        <v>0</v>
      </c>
      <c r="BJ1516" s="73">
        <f t="shared" si="872"/>
        <v>0</v>
      </c>
      <c r="BK1516" s="50">
        <f t="shared" si="873"/>
        <v>0</v>
      </c>
    </row>
    <row r="1517" spans="1:63" x14ac:dyDescent="0.3">
      <c r="A1517" s="77" t="s">
        <v>2545</v>
      </c>
      <c r="B1517" s="77" t="s">
        <v>1201</v>
      </c>
      <c r="C1517" s="77">
        <f>VLOOKUP(B1517,Площадь!A:B,2,0)</f>
        <v>3.1</v>
      </c>
      <c r="D1517" s="113">
        <v>44992</v>
      </c>
      <c r="G1517">
        <f>31-G1516</f>
        <v>25</v>
      </c>
      <c r="H1517">
        <v>30</v>
      </c>
      <c r="I1517">
        <v>31</v>
      </c>
      <c r="J1517">
        <v>30</v>
      </c>
      <c r="K1517">
        <v>31</v>
      </c>
      <c r="L1517">
        <v>31</v>
      </c>
      <c r="M1517">
        <v>30</v>
      </c>
      <c r="N1517">
        <v>31</v>
      </c>
      <c r="O1517">
        <v>30</v>
      </c>
      <c r="P1517">
        <v>31</v>
      </c>
      <c r="Q1517">
        <f t="shared" si="874"/>
        <v>300</v>
      </c>
      <c r="R1517" s="108"/>
      <c r="S1517" s="108"/>
      <c r="T1517" s="50">
        <f t="shared" si="843"/>
        <v>0</v>
      </c>
      <c r="U1517" s="50">
        <f t="shared" si="844"/>
        <v>0</v>
      </c>
      <c r="V1517" s="50">
        <f t="shared" si="845"/>
        <v>0</v>
      </c>
      <c r="W1517" s="50">
        <f t="shared" si="846"/>
        <v>0</v>
      </c>
      <c r="X1517" s="50">
        <f t="shared" si="847"/>
        <v>0</v>
      </c>
      <c r="Y1517" s="50"/>
      <c r="Z1517" s="50"/>
      <c r="AA1517" s="50"/>
      <c r="AB1517" s="50"/>
      <c r="AC1517" s="50"/>
      <c r="AD1517" s="50">
        <f t="shared" si="848"/>
        <v>0</v>
      </c>
      <c r="AE1517" s="50">
        <f t="shared" si="849"/>
        <v>0</v>
      </c>
      <c r="AF1517" s="50">
        <f t="shared" si="850"/>
        <v>0</v>
      </c>
      <c r="AG1517" s="50">
        <f t="shared" si="851"/>
        <v>0</v>
      </c>
      <c r="AI1517" s="50">
        <f t="shared" si="852"/>
        <v>0</v>
      </c>
      <c r="AJ1517" s="50">
        <f t="shared" si="853"/>
        <v>0</v>
      </c>
      <c r="AK1517" s="50">
        <f t="shared" si="854"/>
        <v>0</v>
      </c>
      <c r="AL1517" s="50">
        <f t="shared" si="855"/>
        <v>3.5105617108254744E-2</v>
      </c>
      <c r="AR1517" s="50">
        <f t="shared" si="856"/>
        <v>4.6176623519036591E-2</v>
      </c>
      <c r="AS1517" s="50">
        <f t="shared" si="857"/>
        <v>4.1329224382200193E-2</v>
      </c>
      <c r="AT1517" s="50">
        <f t="shared" si="858"/>
        <v>5.6755210960595326E-2</v>
      </c>
      <c r="AV1517" s="49">
        <f t="shared" si="859"/>
        <v>0</v>
      </c>
      <c r="AW1517" s="49">
        <f t="shared" si="860"/>
        <v>0</v>
      </c>
      <c r="AX1517" s="49">
        <f t="shared" si="861"/>
        <v>0</v>
      </c>
      <c r="AY1517" s="49">
        <f t="shared" si="862"/>
        <v>94.236114340714707</v>
      </c>
      <c r="AZ1517" s="49">
        <f t="shared" si="863"/>
        <v>0</v>
      </c>
      <c r="BA1517" s="49">
        <f t="shared" si="864"/>
        <v>0</v>
      </c>
      <c r="BB1517" s="49">
        <f t="shared" si="865"/>
        <v>0</v>
      </c>
      <c r="BC1517" s="49">
        <f t="shared" si="866"/>
        <v>0</v>
      </c>
      <c r="BD1517" s="49">
        <f t="shared" si="867"/>
        <v>0</v>
      </c>
      <c r="BE1517" s="49">
        <f t="shared" si="868"/>
        <v>123.95468110956106</v>
      </c>
      <c r="BF1517" s="49">
        <f t="shared" si="869"/>
        <v>110.94251676260292</v>
      </c>
      <c r="BG1517" s="49">
        <f t="shared" si="870"/>
        <v>152.35141809418369</v>
      </c>
      <c r="BH1517" s="72">
        <f t="shared" si="871"/>
        <v>481.48473030706236</v>
      </c>
      <c r="BI1517" s="49">
        <f>VLOOKUP(A1517,'1_12'!A:O,15,0)</f>
        <v>1198.2599999999998</v>
      </c>
      <c r="BJ1517" s="73">
        <f t="shared" si="872"/>
        <v>-716.7752696929374</v>
      </c>
      <c r="BK1517" s="50">
        <f t="shared" si="873"/>
        <v>4.8216848379055606E-3</v>
      </c>
    </row>
    <row r="1518" spans="1:63" x14ac:dyDescent="0.3">
      <c r="A1518" s="77" t="s">
        <v>1447</v>
      </c>
      <c r="B1518" s="77" t="s">
        <v>611</v>
      </c>
      <c r="C1518" s="77">
        <f>VLOOKUP(B1518,Площадь!A:B,2,0)</f>
        <v>4.2</v>
      </c>
      <c r="D1518" s="113"/>
      <c r="E1518">
        <v>31</v>
      </c>
      <c r="F1518">
        <v>28</v>
      </c>
      <c r="G1518">
        <v>10</v>
      </c>
      <c r="Q1518">
        <f t="shared" si="874"/>
        <v>69</v>
      </c>
      <c r="R1518" s="108"/>
      <c r="S1518" s="108"/>
      <c r="T1518" s="50">
        <f t="shared" si="843"/>
        <v>0</v>
      </c>
      <c r="U1518" s="50">
        <f t="shared" si="844"/>
        <v>0</v>
      </c>
      <c r="V1518" s="50">
        <f t="shared" si="845"/>
        <v>0</v>
      </c>
      <c r="W1518" s="50">
        <f t="shared" si="846"/>
        <v>0</v>
      </c>
      <c r="X1518" s="50">
        <f t="shared" si="847"/>
        <v>0</v>
      </c>
      <c r="Y1518" s="50"/>
      <c r="Z1518" s="50"/>
      <c r="AA1518" s="50"/>
      <c r="AB1518" s="50"/>
      <c r="AC1518" s="50"/>
      <c r="AD1518" s="50">
        <f t="shared" si="848"/>
        <v>0</v>
      </c>
      <c r="AE1518" s="50">
        <f t="shared" si="849"/>
        <v>0</v>
      </c>
      <c r="AF1518" s="50">
        <f t="shared" si="850"/>
        <v>0</v>
      </c>
      <c r="AG1518" s="50">
        <f t="shared" si="851"/>
        <v>0</v>
      </c>
      <c r="AI1518" s="50">
        <f t="shared" si="852"/>
        <v>0</v>
      </c>
      <c r="AJ1518" s="50">
        <f t="shared" si="853"/>
        <v>0</v>
      </c>
      <c r="AK1518" s="50">
        <f t="shared" si="854"/>
        <v>0</v>
      </c>
      <c r="AL1518" s="50">
        <f t="shared" si="855"/>
        <v>0</v>
      </c>
      <c r="AR1518" s="50">
        <f t="shared" si="856"/>
        <v>0</v>
      </c>
      <c r="AS1518" s="50">
        <f t="shared" si="857"/>
        <v>0</v>
      </c>
      <c r="AT1518" s="50">
        <f t="shared" si="858"/>
        <v>0</v>
      </c>
      <c r="AV1518" s="49">
        <f t="shared" si="859"/>
        <v>0</v>
      </c>
      <c r="AW1518" s="49">
        <f t="shared" si="860"/>
        <v>0</v>
      </c>
      <c r="AX1518" s="49">
        <f t="shared" si="861"/>
        <v>0</v>
      </c>
      <c r="AY1518" s="49">
        <f t="shared" si="862"/>
        <v>0</v>
      </c>
      <c r="AZ1518" s="49">
        <f t="shared" si="863"/>
        <v>0</v>
      </c>
      <c r="BA1518" s="49">
        <f t="shared" si="864"/>
        <v>0</v>
      </c>
      <c r="BB1518" s="49">
        <f t="shared" si="865"/>
        <v>0</v>
      </c>
      <c r="BC1518" s="49">
        <f t="shared" si="866"/>
        <v>0</v>
      </c>
      <c r="BD1518" s="49">
        <f t="shared" si="867"/>
        <v>0</v>
      </c>
      <c r="BE1518" s="49">
        <f t="shared" si="868"/>
        <v>0</v>
      </c>
      <c r="BF1518" s="49">
        <f t="shared" si="869"/>
        <v>0</v>
      </c>
      <c r="BG1518" s="49">
        <f t="shared" si="870"/>
        <v>0</v>
      </c>
      <c r="BH1518" s="72">
        <f t="shared" si="871"/>
        <v>0</v>
      </c>
      <c r="BI1518" s="49">
        <f>VLOOKUP(A1518,'1_12'!A:O,15,0)</f>
        <v>0</v>
      </c>
      <c r="BJ1518" s="73">
        <f t="shared" si="872"/>
        <v>0</v>
      </c>
      <c r="BK1518" s="50">
        <f t="shared" si="873"/>
        <v>0</v>
      </c>
    </row>
    <row r="1519" spans="1:63" x14ac:dyDescent="0.3">
      <c r="A1519" s="77" t="s">
        <v>2580</v>
      </c>
      <c r="B1519" s="77" t="s">
        <v>611</v>
      </c>
      <c r="C1519" s="77">
        <f>VLOOKUP(B1519,Площадь!A:B,2,0)</f>
        <v>4.2</v>
      </c>
      <c r="D1519" s="113">
        <v>44996</v>
      </c>
      <c r="G1519">
        <f>31-G1518</f>
        <v>21</v>
      </c>
      <c r="H1519">
        <v>30</v>
      </c>
      <c r="I1519">
        <v>31</v>
      </c>
      <c r="J1519">
        <v>30</v>
      </c>
      <c r="K1519">
        <v>31</v>
      </c>
      <c r="L1519">
        <v>31</v>
      </c>
      <c r="M1519">
        <v>30</v>
      </c>
      <c r="N1519">
        <v>31</v>
      </c>
      <c r="O1519">
        <v>30</v>
      </c>
      <c r="P1519">
        <v>31</v>
      </c>
      <c r="Q1519">
        <f t="shared" si="874"/>
        <v>296</v>
      </c>
      <c r="R1519" s="108"/>
      <c r="S1519" s="108"/>
      <c r="T1519" s="50">
        <f t="shared" si="843"/>
        <v>0</v>
      </c>
      <c r="U1519" s="50">
        <f t="shared" si="844"/>
        <v>0</v>
      </c>
      <c r="V1519" s="50">
        <f t="shared" si="845"/>
        <v>0</v>
      </c>
      <c r="W1519" s="50">
        <f t="shared" si="846"/>
        <v>0</v>
      </c>
      <c r="X1519" s="50">
        <f t="shared" si="847"/>
        <v>0</v>
      </c>
      <c r="Y1519" s="50"/>
      <c r="Z1519" s="50"/>
      <c r="AA1519" s="50"/>
      <c r="AB1519" s="50"/>
      <c r="AC1519" s="50"/>
      <c r="AD1519" s="50">
        <f t="shared" si="848"/>
        <v>0</v>
      </c>
      <c r="AE1519" s="50">
        <f t="shared" si="849"/>
        <v>0</v>
      </c>
      <c r="AF1519" s="50">
        <f t="shared" si="850"/>
        <v>0</v>
      </c>
      <c r="AG1519" s="50">
        <f t="shared" si="851"/>
        <v>0</v>
      </c>
      <c r="AI1519" s="50">
        <f t="shared" si="852"/>
        <v>0</v>
      </c>
      <c r="AJ1519" s="50">
        <f t="shared" si="853"/>
        <v>0</v>
      </c>
      <c r="AK1519" s="50">
        <f t="shared" si="854"/>
        <v>0</v>
      </c>
      <c r="AL1519" s="50">
        <f t="shared" si="855"/>
        <v>4.7562448985377391E-2</v>
      </c>
      <c r="AR1519" s="50">
        <f t="shared" si="856"/>
        <v>6.256187702579151E-2</v>
      </c>
      <c r="AS1519" s="50">
        <f t="shared" si="857"/>
        <v>5.5994433033948646E-2</v>
      </c>
      <c r="AT1519" s="50">
        <f t="shared" si="858"/>
        <v>7.6894156785322701E-2</v>
      </c>
      <c r="AV1519" s="49">
        <f t="shared" si="859"/>
        <v>0</v>
      </c>
      <c r="AW1519" s="49">
        <f t="shared" si="860"/>
        <v>0</v>
      </c>
      <c r="AX1519" s="49">
        <f t="shared" si="861"/>
        <v>0</v>
      </c>
      <c r="AY1519" s="49">
        <f t="shared" si="862"/>
        <v>127.67473555838765</v>
      </c>
      <c r="AZ1519" s="49">
        <f t="shared" si="863"/>
        <v>0</v>
      </c>
      <c r="BA1519" s="49">
        <f t="shared" si="864"/>
        <v>0</v>
      </c>
      <c r="BB1519" s="49">
        <f t="shared" si="865"/>
        <v>0</v>
      </c>
      <c r="BC1519" s="49">
        <f t="shared" si="866"/>
        <v>0</v>
      </c>
      <c r="BD1519" s="49">
        <f t="shared" si="867"/>
        <v>0</v>
      </c>
      <c r="BE1519" s="49">
        <f t="shared" si="868"/>
        <v>167.9386002129537</v>
      </c>
      <c r="BF1519" s="49">
        <f t="shared" si="869"/>
        <v>150.30921625901038</v>
      </c>
      <c r="BG1519" s="49">
        <f t="shared" si="870"/>
        <v>206.41159870824885</v>
      </c>
      <c r="BH1519" s="72">
        <f t="shared" si="871"/>
        <v>652.33415073860056</v>
      </c>
      <c r="BI1519" s="49">
        <f>VLOOKUP(A1519,'1_12'!A:O,15,0)</f>
        <v>1623.5099999999998</v>
      </c>
      <c r="BJ1519" s="73">
        <f t="shared" si="872"/>
        <v>-971.17584926139921</v>
      </c>
      <c r="BK1519" s="50">
        <f t="shared" si="873"/>
        <v>4.8216848379055606E-3</v>
      </c>
    </row>
    <row r="1520" spans="1:63" x14ac:dyDescent="0.3">
      <c r="A1520" s="77" t="s">
        <v>2094</v>
      </c>
      <c r="B1520" s="77" t="s">
        <v>637</v>
      </c>
      <c r="C1520" s="77">
        <f>VLOOKUP(B1520,Площадь!A:B,2,0)</f>
        <v>3.4</v>
      </c>
      <c r="D1520" s="113"/>
      <c r="E1520">
        <v>31</v>
      </c>
      <c r="F1520">
        <v>28</v>
      </c>
      <c r="G1520">
        <v>31</v>
      </c>
      <c r="H1520">
        <v>30</v>
      </c>
      <c r="I1520">
        <v>31</v>
      </c>
      <c r="J1520">
        <v>6</v>
      </c>
      <c r="Q1520">
        <f t="shared" si="874"/>
        <v>157</v>
      </c>
      <c r="R1520" s="108"/>
      <c r="S1520" s="108"/>
      <c r="T1520" s="50">
        <f t="shared" si="843"/>
        <v>0</v>
      </c>
      <c r="U1520" s="50">
        <f t="shared" si="844"/>
        <v>0</v>
      </c>
      <c r="V1520" s="50">
        <f t="shared" si="845"/>
        <v>0</v>
      </c>
      <c r="W1520" s="50">
        <f t="shared" si="846"/>
        <v>0</v>
      </c>
      <c r="X1520" s="50">
        <f t="shared" si="847"/>
        <v>0</v>
      </c>
      <c r="Y1520" s="50"/>
      <c r="Z1520" s="50"/>
      <c r="AA1520" s="50"/>
      <c r="AB1520" s="50"/>
      <c r="AC1520" s="50"/>
      <c r="AD1520" s="50">
        <f t="shared" si="848"/>
        <v>0</v>
      </c>
      <c r="AE1520" s="50">
        <f t="shared" si="849"/>
        <v>0</v>
      </c>
      <c r="AF1520" s="50">
        <f t="shared" si="850"/>
        <v>0</v>
      </c>
      <c r="AG1520" s="50">
        <f t="shared" si="851"/>
        <v>0</v>
      </c>
      <c r="AI1520" s="50">
        <f t="shared" si="852"/>
        <v>0</v>
      </c>
      <c r="AJ1520" s="50">
        <f t="shared" si="853"/>
        <v>0</v>
      </c>
      <c r="AK1520" s="50">
        <f t="shared" si="854"/>
        <v>0</v>
      </c>
      <c r="AL1520" s="50">
        <f t="shared" si="855"/>
        <v>3.8502934892924549E-2</v>
      </c>
      <c r="AR1520" s="50">
        <f t="shared" si="856"/>
        <v>0</v>
      </c>
      <c r="AS1520" s="50">
        <f t="shared" si="857"/>
        <v>0</v>
      </c>
      <c r="AT1520" s="50">
        <f t="shared" si="858"/>
        <v>0</v>
      </c>
      <c r="AV1520" s="49">
        <f t="shared" si="859"/>
        <v>0</v>
      </c>
      <c r="AW1520" s="49">
        <f t="shared" si="860"/>
        <v>0</v>
      </c>
      <c r="AX1520" s="49">
        <f t="shared" si="861"/>
        <v>0</v>
      </c>
      <c r="AY1520" s="49">
        <f t="shared" si="862"/>
        <v>103.35573830917095</v>
      </c>
      <c r="AZ1520" s="49">
        <f t="shared" si="863"/>
        <v>0</v>
      </c>
      <c r="BA1520" s="49">
        <f t="shared" si="864"/>
        <v>0</v>
      </c>
      <c r="BB1520" s="49">
        <f t="shared" si="865"/>
        <v>0</v>
      </c>
      <c r="BC1520" s="49">
        <f t="shared" si="866"/>
        <v>0</v>
      </c>
      <c r="BD1520" s="49">
        <f t="shared" si="867"/>
        <v>0</v>
      </c>
      <c r="BE1520" s="49">
        <f t="shared" si="868"/>
        <v>0</v>
      </c>
      <c r="BF1520" s="49">
        <f t="shared" si="869"/>
        <v>0</v>
      </c>
      <c r="BG1520" s="49">
        <f t="shared" si="870"/>
        <v>0</v>
      </c>
      <c r="BH1520" s="72">
        <f t="shared" si="871"/>
        <v>103.35573830917095</v>
      </c>
      <c r="BI1520" s="49">
        <f>VLOOKUP(A1520,'1_12'!A:O,15,0)</f>
        <v>321.32</v>
      </c>
      <c r="BJ1520" s="73">
        <f t="shared" si="872"/>
        <v>-217.96426169082906</v>
      </c>
      <c r="BK1520" s="50">
        <f t="shared" si="873"/>
        <v>9.4369938463050365E-4</v>
      </c>
    </row>
    <row r="1521" spans="1:63" x14ac:dyDescent="0.3">
      <c r="A1521" s="77" t="s">
        <v>2822</v>
      </c>
      <c r="B1521" s="77" t="s">
        <v>637</v>
      </c>
      <c r="C1521" s="77">
        <f>VLOOKUP(B1521,Площадь!A:B,2,0)</f>
        <v>3.4</v>
      </c>
      <c r="D1521" s="113">
        <v>45084</v>
      </c>
      <c r="J1521">
        <f>30-J1520</f>
        <v>24</v>
      </c>
      <c r="K1521">
        <v>31</v>
      </c>
      <c r="L1521">
        <v>31</v>
      </c>
      <c r="M1521">
        <v>30</v>
      </c>
      <c r="N1521">
        <v>31</v>
      </c>
      <c r="O1521">
        <v>30</v>
      </c>
      <c r="P1521">
        <v>31</v>
      </c>
      <c r="Q1521">
        <f t="shared" si="874"/>
        <v>208</v>
      </c>
      <c r="R1521" s="108"/>
      <c r="S1521" s="108"/>
      <c r="T1521" s="50">
        <f t="shared" si="843"/>
        <v>0</v>
      </c>
      <c r="U1521" s="50">
        <f t="shared" si="844"/>
        <v>0</v>
      </c>
      <c r="V1521" s="50">
        <f t="shared" si="845"/>
        <v>0</v>
      </c>
      <c r="W1521" s="50">
        <f t="shared" si="846"/>
        <v>0</v>
      </c>
      <c r="X1521" s="50">
        <f t="shared" si="847"/>
        <v>0</v>
      </c>
      <c r="Y1521" s="50"/>
      <c r="Z1521" s="50"/>
      <c r="AA1521" s="50"/>
      <c r="AB1521" s="50"/>
      <c r="AC1521" s="50"/>
      <c r="AD1521" s="50">
        <f t="shared" si="848"/>
        <v>0</v>
      </c>
      <c r="AE1521" s="50">
        <f t="shared" si="849"/>
        <v>0</v>
      </c>
      <c r="AF1521" s="50">
        <f t="shared" si="850"/>
        <v>0</v>
      </c>
      <c r="AG1521" s="50">
        <f t="shared" si="851"/>
        <v>0</v>
      </c>
      <c r="AI1521" s="50">
        <f t="shared" si="852"/>
        <v>0</v>
      </c>
      <c r="AJ1521" s="50">
        <f t="shared" si="853"/>
        <v>0</v>
      </c>
      <c r="AK1521" s="50">
        <f t="shared" si="854"/>
        <v>0</v>
      </c>
      <c r="AL1521" s="50">
        <f t="shared" si="855"/>
        <v>0</v>
      </c>
      <c r="AR1521" s="50">
        <f t="shared" si="856"/>
        <v>5.0645329020878843E-2</v>
      </c>
      <c r="AS1521" s="50">
        <f t="shared" si="857"/>
        <v>4.5328826741767948E-2</v>
      </c>
      <c r="AT1521" s="50">
        <f t="shared" si="858"/>
        <v>6.2247650730975518E-2</v>
      </c>
      <c r="AV1521" s="49">
        <f t="shared" si="859"/>
        <v>0</v>
      </c>
      <c r="AW1521" s="49">
        <f t="shared" si="860"/>
        <v>0</v>
      </c>
      <c r="AX1521" s="49">
        <f t="shared" si="861"/>
        <v>0</v>
      </c>
      <c r="AY1521" s="49">
        <f t="shared" si="862"/>
        <v>0</v>
      </c>
      <c r="AZ1521" s="49">
        <f t="shared" si="863"/>
        <v>0</v>
      </c>
      <c r="BA1521" s="49">
        <f t="shared" si="864"/>
        <v>0</v>
      </c>
      <c r="BB1521" s="49">
        <f t="shared" si="865"/>
        <v>0</v>
      </c>
      <c r="BC1521" s="49">
        <f t="shared" si="866"/>
        <v>0</v>
      </c>
      <c r="BD1521" s="49">
        <f t="shared" si="867"/>
        <v>0</v>
      </c>
      <c r="BE1521" s="49">
        <f t="shared" si="868"/>
        <v>135.95029541048635</v>
      </c>
      <c r="BF1521" s="49">
        <f t="shared" si="869"/>
        <v>121.67888935253221</v>
      </c>
      <c r="BG1521" s="49">
        <f t="shared" si="870"/>
        <v>167.09510371620144</v>
      </c>
      <c r="BH1521" s="72">
        <f t="shared" si="871"/>
        <v>424.72428847921998</v>
      </c>
      <c r="BI1521" s="49">
        <f>VLOOKUP(A1521,'1_12'!A:O,15,0)</f>
        <v>992.94999999999993</v>
      </c>
      <c r="BJ1521" s="73">
        <f t="shared" si="872"/>
        <v>-568.2257115207799</v>
      </c>
      <c r="BK1521" s="50">
        <f t="shared" si="873"/>
        <v>3.8779854532750564E-3</v>
      </c>
    </row>
    <row r="1522" spans="1:63" x14ac:dyDescent="0.3">
      <c r="A1522" s="77" t="s">
        <v>2295</v>
      </c>
      <c r="B1522" s="77" t="s">
        <v>672</v>
      </c>
      <c r="C1522" s="77">
        <f>VLOOKUP(B1522,Площадь!A:B,2,0)</f>
        <v>3.2</v>
      </c>
      <c r="D1522" s="113"/>
      <c r="E1522">
        <v>31</v>
      </c>
      <c r="F1522">
        <v>28</v>
      </c>
      <c r="G1522">
        <v>31</v>
      </c>
      <c r="H1522">
        <v>30</v>
      </c>
      <c r="I1522">
        <v>31</v>
      </c>
      <c r="J1522">
        <v>16</v>
      </c>
      <c r="Q1522">
        <f t="shared" si="874"/>
        <v>167</v>
      </c>
      <c r="R1522" s="108"/>
      <c r="S1522" s="108"/>
      <c r="T1522" s="50">
        <f t="shared" si="843"/>
        <v>0</v>
      </c>
      <c r="U1522" s="50">
        <f t="shared" si="844"/>
        <v>0</v>
      </c>
      <c r="V1522" s="50">
        <f t="shared" si="845"/>
        <v>0</v>
      </c>
      <c r="W1522" s="50">
        <f t="shared" si="846"/>
        <v>0</v>
      </c>
      <c r="X1522" s="50">
        <f t="shared" si="847"/>
        <v>0</v>
      </c>
      <c r="Y1522" s="50"/>
      <c r="Z1522" s="50"/>
      <c r="AA1522" s="50"/>
      <c r="AB1522" s="50"/>
      <c r="AC1522" s="50"/>
      <c r="AD1522" s="50">
        <f t="shared" si="848"/>
        <v>0</v>
      </c>
      <c r="AE1522" s="50">
        <f t="shared" si="849"/>
        <v>0</v>
      </c>
      <c r="AF1522" s="50">
        <f t="shared" si="850"/>
        <v>0</v>
      </c>
      <c r="AG1522" s="50">
        <f t="shared" si="851"/>
        <v>0</v>
      </c>
      <c r="AI1522" s="50">
        <f t="shared" si="852"/>
        <v>0</v>
      </c>
      <c r="AJ1522" s="50">
        <f t="shared" si="853"/>
        <v>0</v>
      </c>
      <c r="AK1522" s="50">
        <f t="shared" si="854"/>
        <v>0</v>
      </c>
      <c r="AL1522" s="50">
        <f t="shared" si="855"/>
        <v>3.6238056369811346E-2</v>
      </c>
      <c r="AR1522" s="50">
        <f t="shared" si="856"/>
        <v>0</v>
      </c>
      <c r="AS1522" s="50">
        <f t="shared" si="857"/>
        <v>0</v>
      </c>
      <c r="AT1522" s="50">
        <f t="shared" si="858"/>
        <v>0</v>
      </c>
      <c r="AV1522" s="49">
        <f t="shared" si="859"/>
        <v>0</v>
      </c>
      <c r="AW1522" s="49">
        <f t="shared" si="860"/>
        <v>0</v>
      </c>
      <c r="AX1522" s="49">
        <f t="shared" si="861"/>
        <v>0</v>
      </c>
      <c r="AY1522" s="49">
        <f t="shared" si="862"/>
        <v>97.275988996866786</v>
      </c>
      <c r="AZ1522" s="49">
        <f t="shared" si="863"/>
        <v>0</v>
      </c>
      <c r="BA1522" s="49">
        <f t="shared" si="864"/>
        <v>0</v>
      </c>
      <c r="BB1522" s="49">
        <f t="shared" si="865"/>
        <v>0</v>
      </c>
      <c r="BC1522" s="49">
        <f t="shared" si="866"/>
        <v>0</v>
      </c>
      <c r="BD1522" s="49">
        <f t="shared" si="867"/>
        <v>0</v>
      </c>
      <c r="BE1522" s="49">
        <f t="shared" si="868"/>
        <v>0</v>
      </c>
      <c r="BF1522" s="49">
        <f t="shared" si="869"/>
        <v>0</v>
      </c>
      <c r="BG1522" s="49">
        <f t="shared" si="870"/>
        <v>0</v>
      </c>
      <c r="BH1522" s="72">
        <f t="shared" si="871"/>
        <v>97.275988996866786</v>
      </c>
      <c r="BI1522" s="49">
        <f>VLOOKUP(A1522,'1_12'!A:O,15,0)</f>
        <v>348.15999999999997</v>
      </c>
      <c r="BJ1522" s="73">
        <f t="shared" si="872"/>
        <v>-250.8840110031332</v>
      </c>
      <c r="BK1522" s="50">
        <f t="shared" si="873"/>
        <v>9.4369938463050376E-4</v>
      </c>
    </row>
    <row r="1523" spans="1:63" x14ac:dyDescent="0.3">
      <c r="A1523" s="77" t="s">
        <v>2825</v>
      </c>
      <c r="B1523" s="77" t="s">
        <v>672</v>
      </c>
      <c r="C1523" s="77">
        <f>VLOOKUP(B1523,Площадь!A:B,2,0)</f>
        <v>3.2</v>
      </c>
      <c r="D1523" s="113">
        <v>45094</v>
      </c>
      <c r="J1523">
        <f>30-J1522</f>
        <v>14</v>
      </c>
      <c r="K1523">
        <v>31</v>
      </c>
      <c r="L1523">
        <v>31</v>
      </c>
      <c r="M1523">
        <v>30</v>
      </c>
      <c r="N1523">
        <v>31</v>
      </c>
      <c r="O1523">
        <v>30</v>
      </c>
      <c r="P1523">
        <v>31</v>
      </c>
      <c r="Q1523">
        <f t="shared" si="874"/>
        <v>198</v>
      </c>
      <c r="R1523" s="108"/>
      <c r="S1523" s="108"/>
      <c r="T1523" s="50">
        <f t="shared" si="843"/>
        <v>0</v>
      </c>
      <c r="U1523" s="50">
        <f t="shared" si="844"/>
        <v>0</v>
      </c>
      <c r="V1523" s="50">
        <f t="shared" si="845"/>
        <v>0</v>
      </c>
      <c r="W1523" s="50">
        <f t="shared" si="846"/>
        <v>0</v>
      </c>
      <c r="X1523" s="50">
        <f t="shared" si="847"/>
        <v>0</v>
      </c>
      <c r="Y1523" s="50"/>
      <c r="Z1523" s="50"/>
      <c r="AA1523" s="50"/>
      <c r="AB1523" s="50"/>
      <c r="AC1523" s="50"/>
      <c r="AD1523" s="50">
        <f t="shared" si="848"/>
        <v>0</v>
      </c>
      <c r="AE1523" s="50">
        <f t="shared" si="849"/>
        <v>0</v>
      </c>
      <c r="AF1523" s="50">
        <f t="shared" si="850"/>
        <v>0</v>
      </c>
      <c r="AG1523" s="50">
        <f t="shared" si="851"/>
        <v>0</v>
      </c>
      <c r="AI1523" s="50">
        <f t="shared" si="852"/>
        <v>0</v>
      </c>
      <c r="AJ1523" s="50">
        <f t="shared" si="853"/>
        <v>0</v>
      </c>
      <c r="AK1523" s="50">
        <f t="shared" si="854"/>
        <v>0</v>
      </c>
      <c r="AL1523" s="50">
        <f t="shared" si="855"/>
        <v>0</v>
      </c>
      <c r="AR1523" s="50">
        <f t="shared" si="856"/>
        <v>4.766619201965068E-2</v>
      </c>
      <c r="AS1523" s="50">
        <f t="shared" si="857"/>
        <v>4.2662425168722783E-2</v>
      </c>
      <c r="AT1523" s="50">
        <f t="shared" si="858"/>
        <v>5.8586024217388726E-2</v>
      </c>
      <c r="AV1523" s="49">
        <f t="shared" si="859"/>
        <v>0</v>
      </c>
      <c r="AW1523" s="49">
        <f t="shared" si="860"/>
        <v>0</v>
      </c>
      <c r="AX1523" s="49">
        <f t="shared" si="861"/>
        <v>0</v>
      </c>
      <c r="AY1523" s="49">
        <f t="shared" si="862"/>
        <v>0</v>
      </c>
      <c r="AZ1523" s="49">
        <f t="shared" si="863"/>
        <v>0</v>
      </c>
      <c r="BA1523" s="49">
        <f t="shared" si="864"/>
        <v>0</v>
      </c>
      <c r="BB1523" s="49">
        <f t="shared" si="865"/>
        <v>0</v>
      </c>
      <c r="BC1523" s="49">
        <f t="shared" si="866"/>
        <v>0</v>
      </c>
      <c r="BD1523" s="49">
        <f t="shared" si="867"/>
        <v>0</v>
      </c>
      <c r="BE1523" s="49">
        <f t="shared" si="868"/>
        <v>127.9532192098695</v>
      </c>
      <c r="BF1523" s="49">
        <f t="shared" si="869"/>
        <v>114.5213076259127</v>
      </c>
      <c r="BG1523" s="49">
        <f t="shared" si="870"/>
        <v>157.26597996818961</v>
      </c>
      <c r="BH1523" s="72">
        <f t="shared" si="871"/>
        <v>399.74050680397181</v>
      </c>
      <c r="BI1523" s="49">
        <f>VLOOKUP(A1523,'1_12'!A:O,15,0)</f>
        <v>888.79</v>
      </c>
      <c r="BJ1523" s="73">
        <f t="shared" si="872"/>
        <v>-489.04949319602815</v>
      </c>
      <c r="BK1523" s="50">
        <f t="shared" si="873"/>
        <v>3.8779854532750568E-3</v>
      </c>
    </row>
    <row r="1524" spans="1:63" x14ac:dyDescent="0.3">
      <c r="A1524" s="77" t="s">
        <v>2162</v>
      </c>
      <c r="B1524" s="77" t="s">
        <v>1114</v>
      </c>
      <c r="C1524" s="77">
        <f>VLOOKUP(B1524,Площадь!A:B,2,0)</f>
        <v>3.4</v>
      </c>
      <c r="D1524" s="113"/>
      <c r="E1524">
        <v>31</v>
      </c>
      <c r="F1524">
        <v>28</v>
      </c>
      <c r="G1524">
        <v>7</v>
      </c>
      <c r="Q1524">
        <f t="shared" si="874"/>
        <v>66</v>
      </c>
      <c r="R1524" s="108"/>
      <c r="S1524" s="108"/>
      <c r="T1524" s="50">
        <f t="shared" si="843"/>
        <v>0</v>
      </c>
      <c r="U1524" s="50">
        <f t="shared" si="844"/>
        <v>0</v>
      </c>
      <c r="V1524" s="50">
        <f t="shared" si="845"/>
        <v>0</v>
      </c>
      <c r="W1524" s="50">
        <f t="shared" si="846"/>
        <v>0</v>
      </c>
      <c r="X1524" s="50">
        <f t="shared" si="847"/>
        <v>0</v>
      </c>
      <c r="Y1524" s="50"/>
      <c r="Z1524" s="50"/>
      <c r="AA1524" s="50"/>
      <c r="AB1524" s="50"/>
      <c r="AC1524" s="50"/>
      <c r="AD1524" s="50">
        <f t="shared" si="848"/>
        <v>0</v>
      </c>
      <c r="AE1524" s="50">
        <f t="shared" si="849"/>
        <v>0</v>
      </c>
      <c r="AF1524" s="50">
        <f t="shared" si="850"/>
        <v>0</v>
      </c>
      <c r="AG1524" s="50">
        <f t="shared" si="851"/>
        <v>0</v>
      </c>
      <c r="AI1524" s="50">
        <f t="shared" si="852"/>
        <v>0</v>
      </c>
      <c r="AJ1524" s="50">
        <f t="shared" si="853"/>
        <v>0</v>
      </c>
      <c r="AK1524" s="50">
        <f t="shared" si="854"/>
        <v>0</v>
      </c>
      <c r="AL1524" s="50">
        <f t="shared" si="855"/>
        <v>0</v>
      </c>
      <c r="AR1524" s="50">
        <f t="shared" si="856"/>
        <v>0</v>
      </c>
      <c r="AS1524" s="50">
        <f t="shared" si="857"/>
        <v>0</v>
      </c>
      <c r="AT1524" s="50">
        <f t="shared" si="858"/>
        <v>0</v>
      </c>
      <c r="AV1524" s="49">
        <f t="shared" si="859"/>
        <v>0</v>
      </c>
      <c r="AW1524" s="49">
        <f t="shared" si="860"/>
        <v>0</v>
      </c>
      <c r="AX1524" s="49">
        <f t="shared" si="861"/>
        <v>0</v>
      </c>
      <c r="AY1524" s="49">
        <f t="shared" si="862"/>
        <v>0</v>
      </c>
      <c r="AZ1524" s="49">
        <f t="shared" si="863"/>
        <v>0</v>
      </c>
      <c r="BA1524" s="49">
        <f t="shared" si="864"/>
        <v>0</v>
      </c>
      <c r="BB1524" s="49">
        <f t="shared" si="865"/>
        <v>0</v>
      </c>
      <c r="BC1524" s="49">
        <f t="shared" si="866"/>
        <v>0</v>
      </c>
      <c r="BD1524" s="49">
        <f t="shared" si="867"/>
        <v>0</v>
      </c>
      <c r="BE1524" s="49">
        <f t="shared" si="868"/>
        <v>0</v>
      </c>
      <c r="BF1524" s="49">
        <f t="shared" si="869"/>
        <v>0</v>
      </c>
      <c r="BG1524" s="49">
        <f t="shared" si="870"/>
        <v>0</v>
      </c>
      <c r="BH1524" s="72">
        <f t="shared" si="871"/>
        <v>0</v>
      </c>
      <c r="BI1524" s="49">
        <f>VLOOKUP(A1524,'1_12'!A:O,15,0)</f>
        <v>0</v>
      </c>
      <c r="BJ1524" s="73">
        <f t="shared" si="872"/>
        <v>0</v>
      </c>
      <c r="BK1524" s="50">
        <f t="shared" si="873"/>
        <v>0</v>
      </c>
    </row>
    <row r="1525" spans="1:63" x14ac:dyDescent="0.3">
      <c r="A1525" s="77" t="s">
        <v>2567</v>
      </c>
      <c r="B1525" s="77" t="s">
        <v>1114</v>
      </c>
      <c r="C1525" s="77">
        <f>VLOOKUP(B1525,Площадь!A:B,2,0)</f>
        <v>3.4</v>
      </c>
      <c r="D1525" s="113">
        <v>44993</v>
      </c>
      <c r="G1525">
        <f>31-G1524</f>
        <v>24</v>
      </c>
      <c r="H1525">
        <v>30</v>
      </c>
      <c r="I1525">
        <v>31</v>
      </c>
      <c r="J1525">
        <v>30</v>
      </c>
      <c r="K1525">
        <v>31</v>
      </c>
      <c r="L1525">
        <v>31</v>
      </c>
      <c r="M1525">
        <v>30</v>
      </c>
      <c r="N1525">
        <v>31</v>
      </c>
      <c r="O1525">
        <v>30</v>
      </c>
      <c r="P1525">
        <v>31</v>
      </c>
      <c r="Q1525">
        <f t="shared" si="874"/>
        <v>299</v>
      </c>
      <c r="R1525" s="108"/>
      <c r="S1525" s="108"/>
      <c r="T1525" s="50">
        <f t="shared" si="843"/>
        <v>0</v>
      </c>
      <c r="U1525" s="50">
        <f t="shared" si="844"/>
        <v>0</v>
      </c>
      <c r="V1525" s="50">
        <f t="shared" si="845"/>
        <v>0</v>
      </c>
      <c r="W1525" s="50">
        <f t="shared" si="846"/>
        <v>0</v>
      </c>
      <c r="X1525" s="50">
        <f t="shared" si="847"/>
        <v>0</v>
      </c>
      <c r="Y1525" s="50"/>
      <c r="Z1525" s="50"/>
      <c r="AA1525" s="50"/>
      <c r="AB1525" s="50"/>
      <c r="AC1525" s="50"/>
      <c r="AD1525" s="50">
        <f t="shared" si="848"/>
        <v>0</v>
      </c>
      <c r="AE1525" s="50">
        <f t="shared" si="849"/>
        <v>0</v>
      </c>
      <c r="AF1525" s="50">
        <f t="shared" si="850"/>
        <v>0</v>
      </c>
      <c r="AG1525" s="50">
        <f t="shared" si="851"/>
        <v>0</v>
      </c>
      <c r="AI1525" s="50">
        <f t="shared" si="852"/>
        <v>0</v>
      </c>
      <c r="AJ1525" s="50">
        <f t="shared" si="853"/>
        <v>0</v>
      </c>
      <c r="AK1525" s="50">
        <f t="shared" si="854"/>
        <v>0</v>
      </c>
      <c r="AL1525" s="50">
        <f t="shared" si="855"/>
        <v>3.8502934892924549E-2</v>
      </c>
      <c r="AR1525" s="50">
        <f t="shared" si="856"/>
        <v>5.0645329020878843E-2</v>
      </c>
      <c r="AS1525" s="50">
        <f t="shared" si="857"/>
        <v>4.5328826741767948E-2</v>
      </c>
      <c r="AT1525" s="50">
        <f t="shared" si="858"/>
        <v>6.2247650730975518E-2</v>
      </c>
      <c r="AV1525" s="49">
        <f t="shared" si="859"/>
        <v>0</v>
      </c>
      <c r="AW1525" s="49">
        <f t="shared" si="860"/>
        <v>0</v>
      </c>
      <c r="AX1525" s="49">
        <f t="shared" si="861"/>
        <v>0</v>
      </c>
      <c r="AY1525" s="49">
        <f t="shared" si="862"/>
        <v>103.35573830917095</v>
      </c>
      <c r="AZ1525" s="49">
        <f t="shared" si="863"/>
        <v>0</v>
      </c>
      <c r="BA1525" s="49">
        <f t="shared" si="864"/>
        <v>0</v>
      </c>
      <c r="BB1525" s="49">
        <f t="shared" si="865"/>
        <v>0</v>
      </c>
      <c r="BC1525" s="49">
        <f t="shared" si="866"/>
        <v>0</v>
      </c>
      <c r="BD1525" s="49">
        <f t="shared" si="867"/>
        <v>0</v>
      </c>
      <c r="BE1525" s="49">
        <f t="shared" si="868"/>
        <v>135.95029541048635</v>
      </c>
      <c r="BF1525" s="49">
        <f t="shared" si="869"/>
        <v>121.67888935253221</v>
      </c>
      <c r="BG1525" s="49">
        <f t="shared" si="870"/>
        <v>167.09510371620144</v>
      </c>
      <c r="BH1525" s="72">
        <f t="shared" si="871"/>
        <v>528.08002678839102</v>
      </c>
      <c r="BI1525" s="49">
        <f>VLOOKUP(A1525,'1_12'!A:O,15,0)</f>
        <v>1314.27</v>
      </c>
      <c r="BJ1525" s="73">
        <f t="shared" si="872"/>
        <v>-786.18997321160896</v>
      </c>
      <c r="BK1525" s="50">
        <f t="shared" si="873"/>
        <v>4.8216848379055606E-3</v>
      </c>
    </row>
    <row r="1526" spans="1:63" x14ac:dyDescent="0.3">
      <c r="A1526" s="77" t="s">
        <v>1528</v>
      </c>
      <c r="B1526" s="77" t="s">
        <v>1167</v>
      </c>
      <c r="C1526" s="77">
        <f>VLOOKUP(B1526,Площадь!A:B,2,0)</f>
        <v>4.7</v>
      </c>
      <c r="D1526" s="113"/>
      <c r="E1526">
        <v>31</v>
      </c>
      <c r="F1526">
        <v>28</v>
      </c>
      <c r="G1526">
        <v>31</v>
      </c>
      <c r="H1526">
        <v>30</v>
      </c>
      <c r="I1526">
        <v>31</v>
      </c>
      <c r="J1526">
        <v>30</v>
      </c>
      <c r="K1526">
        <v>31</v>
      </c>
      <c r="L1526">
        <v>31</v>
      </c>
      <c r="M1526">
        <v>30</v>
      </c>
      <c r="N1526">
        <v>31</v>
      </c>
      <c r="O1526">
        <v>30</v>
      </c>
      <c r="P1526">
        <v>31</v>
      </c>
      <c r="Q1526">
        <f>SUM(E1526:P1526)</f>
        <v>365</v>
      </c>
      <c r="R1526" s="108"/>
      <c r="S1526" s="108"/>
      <c r="T1526" s="50">
        <f t="shared" si="843"/>
        <v>0</v>
      </c>
      <c r="U1526" s="50">
        <f t="shared" si="844"/>
        <v>0</v>
      </c>
      <c r="V1526" s="50">
        <f t="shared" si="845"/>
        <v>0</v>
      </c>
      <c r="W1526" s="50">
        <f t="shared" si="846"/>
        <v>0</v>
      </c>
      <c r="X1526" s="50">
        <f t="shared" si="847"/>
        <v>0</v>
      </c>
      <c r="Y1526" s="50"/>
      <c r="Z1526" s="50"/>
      <c r="AA1526" s="50"/>
      <c r="AB1526" s="50"/>
      <c r="AC1526" s="50"/>
      <c r="AD1526" s="50">
        <f t="shared" si="848"/>
        <v>0</v>
      </c>
      <c r="AE1526" s="50">
        <f t="shared" si="849"/>
        <v>0</v>
      </c>
      <c r="AF1526" s="50">
        <f t="shared" si="850"/>
        <v>0</v>
      </c>
      <c r="AG1526" s="50">
        <f t="shared" si="851"/>
        <v>0</v>
      </c>
      <c r="AI1526" s="50">
        <f t="shared" si="852"/>
        <v>0</v>
      </c>
      <c r="AJ1526" s="50">
        <f t="shared" si="853"/>
        <v>0</v>
      </c>
      <c r="AK1526" s="50">
        <f t="shared" si="854"/>
        <v>0</v>
      </c>
      <c r="AL1526" s="50">
        <f t="shared" si="855"/>
        <v>5.3224645293160414E-2</v>
      </c>
      <c r="AR1526" s="50">
        <f t="shared" si="856"/>
        <v>7.0009719528861938E-2</v>
      </c>
      <c r="AS1526" s="50">
        <f t="shared" si="857"/>
        <v>6.2660436966561581E-2</v>
      </c>
      <c r="AT1526" s="50">
        <f t="shared" si="858"/>
        <v>8.6048223069289692E-2</v>
      </c>
      <c r="AV1526" s="49">
        <f t="shared" si="859"/>
        <v>0</v>
      </c>
      <c r="AW1526" s="49">
        <f t="shared" si="860"/>
        <v>0</v>
      </c>
      <c r="AX1526" s="49">
        <f t="shared" si="861"/>
        <v>0</v>
      </c>
      <c r="AY1526" s="49">
        <f t="shared" si="862"/>
        <v>142.87410883914811</v>
      </c>
      <c r="AZ1526" s="49">
        <f t="shared" si="863"/>
        <v>0</v>
      </c>
      <c r="BA1526" s="49">
        <f t="shared" si="864"/>
        <v>0</v>
      </c>
      <c r="BB1526" s="49">
        <f t="shared" si="865"/>
        <v>0</v>
      </c>
      <c r="BC1526" s="49">
        <f t="shared" si="866"/>
        <v>0</v>
      </c>
      <c r="BD1526" s="49">
        <f t="shared" si="867"/>
        <v>0</v>
      </c>
      <c r="BE1526" s="49">
        <f t="shared" si="868"/>
        <v>187.93129071449584</v>
      </c>
      <c r="BF1526" s="49">
        <f t="shared" si="869"/>
        <v>168.20317057555926</v>
      </c>
      <c r="BG1526" s="49">
        <f t="shared" si="870"/>
        <v>230.98440807827848</v>
      </c>
      <c r="BH1526" s="72">
        <f t="shared" si="871"/>
        <v>729.99297820748166</v>
      </c>
      <c r="BI1526" s="49">
        <f>VLOOKUP(A1526,'1_12'!A:O,15,0)</f>
        <v>1816.7400000000002</v>
      </c>
      <c r="BJ1526" s="73">
        <f t="shared" si="872"/>
        <v>-1086.7470217925186</v>
      </c>
      <c r="BK1526" s="50">
        <f t="shared" si="873"/>
        <v>4.8216848379055606E-3</v>
      </c>
    </row>
    <row r="1527" spans="1:63" x14ac:dyDescent="0.3">
      <c r="A1527" s="77" t="s">
        <v>2157</v>
      </c>
      <c r="B1527" s="77" t="s">
        <v>605</v>
      </c>
      <c r="C1527" s="77">
        <f>VLOOKUP(B1527,Площадь!A:B,2,0)</f>
        <v>3.9</v>
      </c>
      <c r="D1527" s="113"/>
      <c r="E1527">
        <v>31</v>
      </c>
      <c r="F1527">
        <v>28</v>
      </c>
      <c r="G1527">
        <v>6</v>
      </c>
      <c r="Q1527">
        <f t="shared" ref="Q1527:Q1530" si="875">SUM(E1527:P1527)</f>
        <v>65</v>
      </c>
      <c r="R1527" s="108"/>
      <c r="S1527" s="108"/>
      <c r="T1527" s="50">
        <f t="shared" si="843"/>
        <v>0</v>
      </c>
      <c r="U1527" s="50">
        <f t="shared" si="844"/>
        <v>0</v>
      </c>
      <c r="V1527" s="50">
        <f t="shared" si="845"/>
        <v>0</v>
      </c>
      <c r="W1527" s="50">
        <f t="shared" si="846"/>
        <v>0</v>
      </c>
      <c r="X1527" s="50">
        <f t="shared" si="847"/>
        <v>0</v>
      </c>
      <c r="Y1527" s="50"/>
      <c r="Z1527" s="50"/>
      <c r="AA1527" s="50"/>
      <c r="AB1527" s="50"/>
      <c r="AC1527" s="50"/>
      <c r="AD1527" s="50">
        <f t="shared" si="848"/>
        <v>0</v>
      </c>
      <c r="AE1527" s="50">
        <f t="shared" si="849"/>
        <v>0</v>
      </c>
      <c r="AF1527" s="50">
        <f t="shared" si="850"/>
        <v>0</v>
      </c>
      <c r="AG1527" s="50">
        <f t="shared" si="851"/>
        <v>0</v>
      </c>
      <c r="AI1527" s="50">
        <f t="shared" si="852"/>
        <v>0</v>
      </c>
      <c r="AJ1527" s="50">
        <f t="shared" si="853"/>
        <v>0</v>
      </c>
      <c r="AK1527" s="50">
        <f t="shared" si="854"/>
        <v>0</v>
      </c>
      <c r="AL1527" s="50">
        <f t="shared" si="855"/>
        <v>0</v>
      </c>
      <c r="AR1527" s="50">
        <f t="shared" si="856"/>
        <v>0</v>
      </c>
      <c r="AS1527" s="50">
        <f t="shared" si="857"/>
        <v>0</v>
      </c>
      <c r="AT1527" s="50">
        <f t="shared" si="858"/>
        <v>0</v>
      </c>
      <c r="AV1527" s="49">
        <f t="shared" si="859"/>
        <v>0</v>
      </c>
      <c r="AW1527" s="49">
        <f t="shared" si="860"/>
        <v>0</v>
      </c>
      <c r="AX1527" s="49">
        <f t="shared" si="861"/>
        <v>0</v>
      </c>
      <c r="AY1527" s="49">
        <f t="shared" si="862"/>
        <v>0</v>
      </c>
      <c r="AZ1527" s="49">
        <f t="shared" si="863"/>
        <v>0</v>
      </c>
      <c r="BA1527" s="49">
        <f t="shared" si="864"/>
        <v>0</v>
      </c>
      <c r="BB1527" s="49">
        <f t="shared" si="865"/>
        <v>0</v>
      </c>
      <c r="BC1527" s="49">
        <f t="shared" si="866"/>
        <v>0</v>
      </c>
      <c r="BD1527" s="49">
        <f t="shared" si="867"/>
        <v>0</v>
      </c>
      <c r="BE1527" s="49">
        <f t="shared" si="868"/>
        <v>0</v>
      </c>
      <c r="BF1527" s="49">
        <f t="shared" si="869"/>
        <v>0</v>
      </c>
      <c r="BG1527" s="49">
        <f t="shared" si="870"/>
        <v>0</v>
      </c>
      <c r="BH1527" s="72">
        <f t="shared" si="871"/>
        <v>0</v>
      </c>
      <c r="BI1527" s="49">
        <f>VLOOKUP(A1527,'1_12'!A:O,15,0)</f>
        <v>0</v>
      </c>
      <c r="BJ1527" s="73">
        <f t="shared" si="872"/>
        <v>0</v>
      </c>
      <c r="BK1527" s="50">
        <f t="shared" si="873"/>
        <v>0</v>
      </c>
    </row>
    <row r="1528" spans="1:63" x14ac:dyDescent="0.3">
      <c r="A1528" s="77" t="s">
        <v>2575</v>
      </c>
      <c r="B1528" s="77" t="s">
        <v>605</v>
      </c>
      <c r="C1528" s="77">
        <f>VLOOKUP(B1528,Площадь!A:B,2,0)</f>
        <v>3.9</v>
      </c>
      <c r="D1528" s="113">
        <v>44992</v>
      </c>
      <c r="G1528">
        <f>31-G1527</f>
        <v>25</v>
      </c>
      <c r="H1528">
        <v>30</v>
      </c>
      <c r="I1528">
        <v>31</v>
      </c>
      <c r="J1528">
        <v>30</v>
      </c>
      <c r="K1528">
        <v>31</v>
      </c>
      <c r="L1528">
        <v>31</v>
      </c>
      <c r="M1528">
        <v>30</v>
      </c>
      <c r="N1528">
        <v>31</v>
      </c>
      <c r="O1528">
        <v>30</v>
      </c>
      <c r="P1528">
        <v>31</v>
      </c>
      <c r="Q1528">
        <f t="shared" si="875"/>
        <v>300</v>
      </c>
      <c r="R1528" s="108"/>
      <c r="S1528" s="108"/>
      <c r="T1528" s="50">
        <f t="shared" si="843"/>
        <v>0</v>
      </c>
      <c r="U1528" s="50">
        <f t="shared" si="844"/>
        <v>0</v>
      </c>
      <c r="V1528" s="50">
        <f t="shared" si="845"/>
        <v>0</v>
      </c>
      <c r="W1528" s="50">
        <f t="shared" si="846"/>
        <v>0</v>
      </c>
      <c r="X1528" s="50">
        <f t="shared" si="847"/>
        <v>0</v>
      </c>
      <c r="Y1528" s="50"/>
      <c r="Z1528" s="50"/>
      <c r="AA1528" s="50"/>
      <c r="AB1528" s="50"/>
      <c r="AC1528" s="50"/>
      <c r="AD1528" s="50">
        <f t="shared" si="848"/>
        <v>0</v>
      </c>
      <c r="AE1528" s="50">
        <f t="shared" si="849"/>
        <v>0</v>
      </c>
      <c r="AF1528" s="50">
        <f t="shared" si="850"/>
        <v>0</v>
      </c>
      <c r="AG1528" s="50">
        <f t="shared" si="851"/>
        <v>0</v>
      </c>
      <c r="AI1528" s="50">
        <f t="shared" si="852"/>
        <v>0</v>
      </c>
      <c r="AJ1528" s="50">
        <f t="shared" si="853"/>
        <v>0</v>
      </c>
      <c r="AK1528" s="50">
        <f t="shared" si="854"/>
        <v>0</v>
      </c>
      <c r="AL1528" s="50">
        <f t="shared" si="855"/>
        <v>4.4165131200707572E-2</v>
      </c>
      <c r="AR1528" s="50">
        <f t="shared" si="856"/>
        <v>5.8093171523949265E-2</v>
      </c>
      <c r="AS1528" s="50">
        <f t="shared" si="857"/>
        <v>5.1994830674380883E-2</v>
      </c>
      <c r="AT1528" s="50">
        <f t="shared" si="858"/>
        <v>7.1401717014942509E-2</v>
      </c>
      <c r="AV1528" s="49">
        <f t="shared" si="859"/>
        <v>0</v>
      </c>
      <c r="AW1528" s="49">
        <f t="shared" si="860"/>
        <v>0</v>
      </c>
      <c r="AX1528" s="49">
        <f t="shared" si="861"/>
        <v>0</v>
      </c>
      <c r="AY1528" s="49">
        <f t="shared" si="862"/>
        <v>118.55511158993139</v>
      </c>
      <c r="AZ1528" s="49">
        <f t="shared" si="863"/>
        <v>0</v>
      </c>
      <c r="BA1528" s="49">
        <f t="shared" si="864"/>
        <v>0</v>
      </c>
      <c r="BB1528" s="49">
        <f t="shared" si="865"/>
        <v>0</v>
      </c>
      <c r="BC1528" s="49">
        <f t="shared" si="866"/>
        <v>0</v>
      </c>
      <c r="BD1528" s="49">
        <f t="shared" si="867"/>
        <v>0</v>
      </c>
      <c r="BE1528" s="49">
        <f t="shared" si="868"/>
        <v>155.94298591202846</v>
      </c>
      <c r="BF1528" s="49">
        <f t="shared" si="869"/>
        <v>139.57284366908107</v>
      </c>
      <c r="BG1528" s="49">
        <f t="shared" si="870"/>
        <v>191.6679130862311</v>
      </c>
      <c r="BH1528" s="72">
        <f t="shared" si="871"/>
        <v>605.73885425727201</v>
      </c>
      <c r="BI1528" s="49">
        <f>VLOOKUP(A1528,'1_12'!A:O,15,0)</f>
        <v>1507.5</v>
      </c>
      <c r="BJ1528" s="73">
        <f t="shared" si="872"/>
        <v>-901.76114574272799</v>
      </c>
      <c r="BK1528" s="50">
        <f t="shared" si="873"/>
        <v>4.8216848379055615E-3</v>
      </c>
    </row>
    <row r="1529" spans="1:63" x14ac:dyDescent="0.3">
      <c r="A1529" s="77" t="s">
        <v>2259</v>
      </c>
      <c r="B1529" s="77" t="s">
        <v>655</v>
      </c>
      <c r="C1529" s="77">
        <f>VLOOKUP(B1529,Площадь!A:B,2,0)</f>
        <v>6.7</v>
      </c>
      <c r="D1529" s="113"/>
      <c r="E1529">
        <v>31</v>
      </c>
      <c r="F1529">
        <v>28</v>
      </c>
      <c r="G1529">
        <v>31</v>
      </c>
      <c r="H1529">
        <v>30</v>
      </c>
      <c r="I1529">
        <v>29</v>
      </c>
      <c r="Q1529">
        <f t="shared" si="875"/>
        <v>149</v>
      </c>
      <c r="R1529" s="108"/>
      <c r="S1529" s="108"/>
      <c r="T1529" s="50">
        <f t="shared" si="843"/>
        <v>0</v>
      </c>
      <c r="U1529" s="50">
        <f t="shared" si="844"/>
        <v>0</v>
      </c>
      <c r="V1529" s="50">
        <f t="shared" si="845"/>
        <v>0</v>
      </c>
      <c r="W1529" s="50">
        <f t="shared" si="846"/>
        <v>0</v>
      </c>
      <c r="X1529" s="50">
        <f t="shared" si="847"/>
        <v>0</v>
      </c>
      <c r="Y1529" s="50"/>
      <c r="Z1529" s="50"/>
      <c r="AA1529" s="50"/>
      <c r="AB1529" s="50"/>
      <c r="AC1529" s="50"/>
      <c r="AD1529" s="50">
        <f t="shared" si="848"/>
        <v>0</v>
      </c>
      <c r="AE1529" s="50">
        <f t="shared" si="849"/>
        <v>0</v>
      </c>
      <c r="AF1529" s="50">
        <f t="shared" si="850"/>
        <v>0</v>
      </c>
      <c r="AG1529" s="50">
        <f t="shared" si="851"/>
        <v>0</v>
      </c>
      <c r="AI1529" s="50">
        <f t="shared" si="852"/>
        <v>0</v>
      </c>
      <c r="AJ1529" s="50">
        <f t="shared" si="853"/>
        <v>0</v>
      </c>
      <c r="AK1529" s="50">
        <f t="shared" si="854"/>
        <v>0</v>
      </c>
      <c r="AL1529" s="50">
        <f t="shared" si="855"/>
        <v>7.5873430524292504E-2</v>
      </c>
      <c r="AR1529" s="50">
        <f t="shared" si="856"/>
        <v>0</v>
      </c>
      <c r="AS1529" s="50">
        <f t="shared" si="857"/>
        <v>0</v>
      </c>
      <c r="AT1529" s="50">
        <f t="shared" si="858"/>
        <v>0</v>
      </c>
      <c r="AV1529" s="49">
        <f t="shared" si="859"/>
        <v>0</v>
      </c>
      <c r="AW1529" s="49">
        <f t="shared" si="860"/>
        <v>0</v>
      </c>
      <c r="AX1529" s="49">
        <f t="shared" si="861"/>
        <v>0</v>
      </c>
      <c r="AY1529" s="49">
        <f t="shared" si="862"/>
        <v>203.67160196218984</v>
      </c>
      <c r="AZ1529" s="49">
        <f t="shared" si="863"/>
        <v>0</v>
      </c>
      <c r="BA1529" s="49">
        <f t="shared" si="864"/>
        <v>0</v>
      </c>
      <c r="BB1529" s="49">
        <f t="shared" si="865"/>
        <v>0</v>
      </c>
      <c r="BC1529" s="49">
        <f t="shared" si="866"/>
        <v>0</v>
      </c>
      <c r="BD1529" s="49">
        <f t="shared" si="867"/>
        <v>0</v>
      </c>
      <c r="BE1529" s="49">
        <f t="shared" si="868"/>
        <v>0</v>
      </c>
      <c r="BF1529" s="49">
        <f t="shared" si="869"/>
        <v>0</v>
      </c>
      <c r="BG1529" s="49">
        <f t="shared" si="870"/>
        <v>0</v>
      </c>
      <c r="BH1529" s="72">
        <f t="shared" si="871"/>
        <v>203.67160196218984</v>
      </c>
      <c r="BI1529" s="49">
        <f>VLOOKUP(A1529,'1_12'!A:O,15,0)</f>
        <v>575.52</v>
      </c>
      <c r="BJ1529" s="73">
        <f t="shared" si="872"/>
        <v>-371.84839803781017</v>
      </c>
      <c r="BK1529" s="50">
        <f t="shared" si="873"/>
        <v>9.4369938463050376E-4</v>
      </c>
    </row>
    <row r="1530" spans="1:63" x14ac:dyDescent="0.3">
      <c r="A1530" s="77" t="s">
        <v>2827</v>
      </c>
      <c r="B1530" s="77" t="s">
        <v>655</v>
      </c>
      <c r="C1530" s="77">
        <f>VLOOKUP(B1530,Площадь!A:B,2,0)</f>
        <v>6.7</v>
      </c>
      <c r="D1530" s="113">
        <v>45076</v>
      </c>
      <c r="I1530">
        <f>31-I1529</f>
        <v>2</v>
      </c>
      <c r="J1530">
        <v>30</v>
      </c>
      <c r="K1530">
        <v>31</v>
      </c>
      <c r="L1530">
        <v>31</v>
      </c>
      <c r="M1530">
        <v>30</v>
      </c>
      <c r="N1530">
        <v>31</v>
      </c>
      <c r="O1530">
        <v>30</v>
      </c>
      <c r="P1530">
        <v>31</v>
      </c>
      <c r="Q1530">
        <f t="shared" si="875"/>
        <v>216</v>
      </c>
      <c r="R1530" s="108"/>
      <c r="S1530" s="108"/>
      <c r="T1530" s="50">
        <f t="shared" si="843"/>
        <v>0</v>
      </c>
      <c r="U1530" s="50">
        <f t="shared" si="844"/>
        <v>0</v>
      </c>
      <c r="V1530" s="50">
        <f t="shared" si="845"/>
        <v>0</v>
      </c>
      <c r="W1530" s="50">
        <f t="shared" si="846"/>
        <v>0</v>
      </c>
      <c r="X1530" s="50">
        <f t="shared" si="847"/>
        <v>0</v>
      </c>
      <c r="Y1530" s="50"/>
      <c r="Z1530" s="50"/>
      <c r="AA1530" s="50"/>
      <c r="AB1530" s="50"/>
      <c r="AC1530" s="50"/>
      <c r="AD1530" s="50">
        <f t="shared" si="848"/>
        <v>0</v>
      </c>
      <c r="AE1530" s="50">
        <f t="shared" si="849"/>
        <v>0</v>
      </c>
      <c r="AF1530" s="50">
        <f t="shared" si="850"/>
        <v>0</v>
      </c>
      <c r="AG1530" s="50">
        <f t="shared" si="851"/>
        <v>0</v>
      </c>
      <c r="AI1530" s="50">
        <f t="shared" si="852"/>
        <v>0</v>
      </c>
      <c r="AJ1530" s="50">
        <f t="shared" si="853"/>
        <v>0</v>
      </c>
      <c r="AK1530" s="50">
        <f t="shared" si="854"/>
        <v>0</v>
      </c>
      <c r="AL1530" s="50">
        <f t="shared" si="855"/>
        <v>0</v>
      </c>
      <c r="AR1530" s="50">
        <f t="shared" si="856"/>
        <v>9.9801089541143612E-2</v>
      </c>
      <c r="AS1530" s="50">
        <f t="shared" si="857"/>
        <v>8.9324452697013321E-2</v>
      </c>
      <c r="AT1530" s="50">
        <f t="shared" si="858"/>
        <v>0.12266448820515763</v>
      </c>
      <c r="AV1530" s="49">
        <f t="shared" si="859"/>
        <v>0</v>
      </c>
      <c r="AW1530" s="49">
        <f t="shared" si="860"/>
        <v>0</v>
      </c>
      <c r="AX1530" s="49">
        <f t="shared" si="861"/>
        <v>0</v>
      </c>
      <c r="AY1530" s="49">
        <f t="shared" si="862"/>
        <v>0</v>
      </c>
      <c r="AZ1530" s="49">
        <f t="shared" si="863"/>
        <v>0</v>
      </c>
      <c r="BA1530" s="49">
        <f t="shared" si="864"/>
        <v>0</v>
      </c>
      <c r="BB1530" s="49">
        <f t="shared" si="865"/>
        <v>0</v>
      </c>
      <c r="BC1530" s="49">
        <f t="shared" si="866"/>
        <v>0</v>
      </c>
      <c r="BD1530" s="49">
        <f t="shared" si="867"/>
        <v>0</v>
      </c>
      <c r="BE1530" s="49">
        <f t="shared" si="868"/>
        <v>267.9020527206643</v>
      </c>
      <c r="BF1530" s="49">
        <f t="shared" si="869"/>
        <v>239.77898784175468</v>
      </c>
      <c r="BG1530" s="49">
        <f t="shared" si="870"/>
        <v>329.27564555839695</v>
      </c>
      <c r="BH1530" s="72">
        <f t="shared" si="871"/>
        <v>836.9566861208159</v>
      </c>
      <c r="BI1530" s="49">
        <f>VLOOKUP(A1530,'1_12'!A:O,15,0)</f>
        <v>2014.32</v>
      </c>
      <c r="BJ1530" s="73">
        <f t="shared" si="872"/>
        <v>-1177.363313879184</v>
      </c>
      <c r="BK1530" s="50">
        <f t="shared" si="873"/>
        <v>3.8779854532750568E-3</v>
      </c>
    </row>
    <row r="1531" spans="1:63" x14ac:dyDescent="0.3">
      <c r="A1531" s="77" t="s">
        <v>1502</v>
      </c>
      <c r="B1531" s="77" t="s">
        <v>1014</v>
      </c>
      <c r="C1531" s="77">
        <f>VLOOKUP(B1531,Площадь!A:B,2,0)</f>
        <v>4.2</v>
      </c>
      <c r="D1531" s="113"/>
      <c r="E1531">
        <v>31</v>
      </c>
      <c r="F1531">
        <v>28</v>
      </c>
      <c r="G1531">
        <v>31</v>
      </c>
      <c r="H1531">
        <v>30</v>
      </c>
      <c r="I1531">
        <v>31</v>
      </c>
      <c r="J1531">
        <v>30</v>
      </c>
      <c r="K1531">
        <v>31</v>
      </c>
      <c r="L1531">
        <v>31</v>
      </c>
      <c r="M1531">
        <v>30</v>
      </c>
      <c r="N1531">
        <v>31</v>
      </c>
      <c r="O1531">
        <v>30</v>
      </c>
      <c r="P1531">
        <v>31</v>
      </c>
      <c r="Q1531">
        <f>SUM(E1531:P1531)</f>
        <v>365</v>
      </c>
      <c r="R1531" s="108"/>
      <c r="S1531" s="108"/>
      <c r="T1531" s="50">
        <f t="shared" si="843"/>
        <v>0</v>
      </c>
      <c r="U1531" s="50">
        <f t="shared" si="844"/>
        <v>0</v>
      </c>
      <c r="V1531" s="50">
        <f t="shared" si="845"/>
        <v>0</v>
      </c>
      <c r="W1531" s="50">
        <f t="shared" si="846"/>
        <v>0</v>
      </c>
      <c r="X1531" s="50">
        <f t="shared" si="847"/>
        <v>0</v>
      </c>
      <c r="Y1531" s="50"/>
      <c r="Z1531" s="50"/>
      <c r="AA1531" s="50"/>
      <c r="AB1531" s="50"/>
      <c r="AC1531" s="50"/>
      <c r="AD1531" s="50">
        <f t="shared" si="848"/>
        <v>0</v>
      </c>
      <c r="AE1531" s="50">
        <f t="shared" si="849"/>
        <v>0</v>
      </c>
      <c r="AF1531" s="50">
        <f t="shared" si="850"/>
        <v>0</v>
      </c>
      <c r="AG1531" s="50">
        <f t="shared" si="851"/>
        <v>0</v>
      </c>
      <c r="AI1531" s="50">
        <f t="shared" si="852"/>
        <v>0</v>
      </c>
      <c r="AJ1531" s="50">
        <f t="shared" si="853"/>
        <v>0</v>
      </c>
      <c r="AK1531" s="50">
        <f t="shared" si="854"/>
        <v>0</v>
      </c>
      <c r="AL1531" s="50">
        <f t="shared" si="855"/>
        <v>4.7562448985377391E-2</v>
      </c>
      <c r="AR1531" s="50">
        <f t="shared" si="856"/>
        <v>6.256187702579151E-2</v>
      </c>
      <c r="AS1531" s="50">
        <f t="shared" si="857"/>
        <v>5.5994433033948646E-2</v>
      </c>
      <c r="AT1531" s="50">
        <f t="shared" si="858"/>
        <v>7.6894156785322701E-2</v>
      </c>
      <c r="AV1531" s="49">
        <f t="shared" si="859"/>
        <v>0</v>
      </c>
      <c r="AW1531" s="49">
        <f t="shared" si="860"/>
        <v>0</v>
      </c>
      <c r="AX1531" s="49">
        <f t="shared" si="861"/>
        <v>0</v>
      </c>
      <c r="AY1531" s="49">
        <f t="shared" si="862"/>
        <v>127.67473555838765</v>
      </c>
      <c r="AZ1531" s="49">
        <f t="shared" si="863"/>
        <v>0</v>
      </c>
      <c r="BA1531" s="49">
        <f t="shared" si="864"/>
        <v>0</v>
      </c>
      <c r="BB1531" s="49">
        <f t="shared" si="865"/>
        <v>0</v>
      </c>
      <c r="BC1531" s="49">
        <f t="shared" si="866"/>
        <v>0</v>
      </c>
      <c r="BD1531" s="49">
        <f t="shared" si="867"/>
        <v>0</v>
      </c>
      <c r="BE1531" s="49">
        <f t="shared" si="868"/>
        <v>167.9386002129537</v>
      </c>
      <c r="BF1531" s="49">
        <f t="shared" si="869"/>
        <v>150.30921625901038</v>
      </c>
      <c r="BG1531" s="49">
        <f t="shared" si="870"/>
        <v>206.41159870824885</v>
      </c>
      <c r="BH1531" s="72">
        <f t="shared" si="871"/>
        <v>652.33415073860056</v>
      </c>
      <c r="BI1531" s="49">
        <f>VLOOKUP(A1531,'1_12'!A:O,15,0)</f>
        <v>1623.5099999999998</v>
      </c>
      <c r="BJ1531" s="73">
        <f t="shared" si="872"/>
        <v>-971.17584926139921</v>
      </c>
      <c r="BK1531" s="50">
        <f t="shared" si="873"/>
        <v>4.8216848379055606E-3</v>
      </c>
    </row>
    <row r="1532" spans="1:63" x14ac:dyDescent="0.3">
      <c r="A1532" s="77" t="s">
        <v>2030</v>
      </c>
      <c r="B1532" s="77" t="s">
        <v>804</v>
      </c>
      <c r="C1532" s="77">
        <f>VLOOKUP(B1532,Площадь!A:B,2,0)</f>
        <v>4</v>
      </c>
      <c r="D1532" s="113"/>
      <c r="E1532">
        <v>31</v>
      </c>
      <c r="F1532">
        <v>28</v>
      </c>
      <c r="G1532">
        <v>10</v>
      </c>
      <c r="Q1532">
        <f t="shared" ref="Q1532:Q1541" si="876">SUM(E1532:P1532)</f>
        <v>69</v>
      </c>
      <c r="R1532" s="108"/>
      <c r="S1532" s="108"/>
      <c r="T1532" s="50">
        <f t="shared" si="843"/>
        <v>0</v>
      </c>
      <c r="U1532" s="50">
        <f t="shared" si="844"/>
        <v>0</v>
      </c>
      <c r="V1532" s="50">
        <f t="shared" si="845"/>
        <v>0</v>
      </c>
      <c r="W1532" s="50">
        <f t="shared" si="846"/>
        <v>0</v>
      </c>
      <c r="X1532" s="50">
        <f t="shared" si="847"/>
        <v>0</v>
      </c>
      <c r="Y1532" s="50"/>
      <c r="Z1532" s="50"/>
      <c r="AA1532" s="50"/>
      <c r="AB1532" s="50"/>
      <c r="AC1532" s="50"/>
      <c r="AD1532" s="50">
        <f t="shared" si="848"/>
        <v>0</v>
      </c>
      <c r="AE1532" s="50">
        <f t="shared" si="849"/>
        <v>0</v>
      </c>
      <c r="AF1532" s="50">
        <f t="shared" si="850"/>
        <v>0</v>
      </c>
      <c r="AG1532" s="50">
        <f t="shared" si="851"/>
        <v>0</v>
      </c>
      <c r="AI1532" s="50">
        <f t="shared" si="852"/>
        <v>0</v>
      </c>
      <c r="AJ1532" s="50">
        <f t="shared" si="853"/>
        <v>0</v>
      </c>
      <c r="AK1532" s="50">
        <f t="shared" si="854"/>
        <v>0</v>
      </c>
      <c r="AL1532" s="50">
        <f t="shared" si="855"/>
        <v>0</v>
      </c>
      <c r="AR1532" s="50">
        <f t="shared" si="856"/>
        <v>0</v>
      </c>
      <c r="AS1532" s="50">
        <f t="shared" si="857"/>
        <v>0</v>
      </c>
      <c r="AT1532" s="50">
        <f t="shared" si="858"/>
        <v>0</v>
      </c>
      <c r="AV1532" s="49">
        <f t="shared" si="859"/>
        <v>0</v>
      </c>
      <c r="AW1532" s="49">
        <f t="shared" si="860"/>
        <v>0</v>
      </c>
      <c r="AX1532" s="49">
        <f t="shared" si="861"/>
        <v>0</v>
      </c>
      <c r="AY1532" s="49">
        <f t="shared" si="862"/>
        <v>0</v>
      </c>
      <c r="AZ1532" s="49">
        <f t="shared" si="863"/>
        <v>0</v>
      </c>
      <c r="BA1532" s="49">
        <f t="shared" si="864"/>
        <v>0</v>
      </c>
      <c r="BB1532" s="49">
        <f t="shared" si="865"/>
        <v>0</v>
      </c>
      <c r="BC1532" s="49">
        <f t="shared" si="866"/>
        <v>0</v>
      </c>
      <c r="BD1532" s="49">
        <f t="shared" si="867"/>
        <v>0</v>
      </c>
      <c r="BE1532" s="49">
        <f t="shared" si="868"/>
        <v>0</v>
      </c>
      <c r="BF1532" s="49">
        <f t="shared" si="869"/>
        <v>0</v>
      </c>
      <c r="BG1532" s="49">
        <f t="shared" si="870"/>
        <v>0</v>
      </c>
      <c r="BH1532" s="72">
        <f t="shared" si="871"/>
        <v>0</v>
      </c>
      <c r="BI1532" s="49">
        <f>VLOOKUP(A1532,'1_12'!A:O,15,0)</f>
        <v>0</v>
      </c>
      <c r="BJ1532" s="73">
        <f t="shared" si="872"/>
        <v>0</v>
      </c>
      <c r="BK1532" s="50">
        <f t="shared" si="873"/>
        <v>0</v>
      </c>
    </row>
    <row r="1533" spans="1:63" x14ac:dyDescent="0.3">
      <c r="A1533" s="77" t="s">
        <v>2554</v>
      </c>
      <c r="B1533" s="77" t="s">
        <v>804</v>
      </c>
      <c r="C1533" s="77">
        <f>VLOOKUP(B1533,Площадь!A:B,2,0)</f>
        <v>4</v>
      </c>
      <c r="D1533" s="113">
        <v>44996</v>
      </c>
      <c r="G1533">
        <f>31-G1532</f>
        <v>21</v>
      </c>
      <c r="H1533">
        <v>30</v>
      </c>
      <c r="I1533">
        <v>31</v>
      </c>
      <c r="J1533">
        <v>30</v>
      </c>
      <c r="K1533">
        <v>31</v>
      </c>
      <c r="L1533">
        <v>31</v>
      </c>
      <c r="M1533">
        <v>30</v>
      </c>
      <c r="N1533">
        <v>31</v>
      </c>
      <c r="O1533">
        <v>30</v>
      </c>
      <c r="P1533">
        <v>31</v>
      </c>
      <c r="Q1533">
        <f t="shared" si="876"/>
        <v>296</v>
      </c>
      <c r="R1533" s="108"/>
      <c r="S1533" s="108"/>
      <c r="T1533" s="50">
        <f t="shared" ref="T1533:T1596" si="877">R1533*$T$1/31*E1533</f>
        <v>0</v>
      </c>
      <c r="U1533" s="50">
        <f t="shared" ref="U1533:U1596" si="878">R1533*$U$1/28*F1533</f>
        <v>0</v>
      </c>
      <c r="V1533" s="50">
        <f t="shared" ref="V1533:V1596" si="879">R1533*$V$1/31*G1533</f>
        <v>0</v>
      </c>
      <c r="W1533" s="50">
        <f t="shared" ref="W1533:W1596" si="880">R1533*W$1/30*H1533</f>
        <v>0</v>
      </c>
      <c r="X1533" s="50">
        <f t="shared" ref="X1533:X1596" si="881">SUM(T1533:W1533)-R1533</f>
        <v>0</v>
      </c>
      <c r="Y1533" s="50"/>
      <c r="Z1533" s="50"/>
      <c r="AA1533" s="50"/>
      <c r="AB1533" s="50"/>
      <c r="AC1533" s="50"/>
      <c r="AD1533" s="50">
        <f t="shared" ref="AD1533:AD1596" si="882">(S1533*$AD$1)/31*N1533</f>
        <v>0</v>
      </c>
      <c r="AE1533" s="50">
        <f t="shared" ref="AE1533:AE1596" si="883">(S1533*$AE$1)/30*O1533</f>
        <v>0</v>
      </c>
      <c r="AF1533" s="50">
        <f t="shared" ref="AF1533:AF1596" si="884">(S1533*$AF$1)/31*P1533</f>
        <v>0</v>
      </c>
      <c r="AG1533" s="50">
        <f t="shared" ref="AG1533:AG1596" si="885">S1533-AD1533-AE1533-AF1533</f>
        <v>0</v>
      </c>
      <c r="AI1533" s="50">
        <f t="shared" si="852"/>
        <v>0</v>
      </c>
      <c r="AJ1533" s="50">
        <f t="shared" si="853"/>
        <v>0</v>
      </c>
      <c r="AK1533" s="50">
        <f t="shared" si="854"/>
        <v>0</v>
      </c>
      <c r="AL1533" s="50">
        <f t="shared" si="855"/>
        <v>4.5297570462264181E-2</v>
      </c>
      <c r="AR1533" s="50">
        <f t="shared" si="856"/>
        <v>5.9582740024563347E-2</v>
      </c>
      <c r="AS1533" s="50">
        <f t="shared" si="857"/>
        <v>5.3328031460903473E-2</v>
      </c>
      <c r="AT1533" s="50">
        <f t="shared" si="858"/>
        <v>7.3232530271735902E-2</v>
      </c>
      <c r="AV1533" s="49">
        <f t="shared" si="859"/>
        <v>0</v>
      </c>
      <c r="AW1533" s="49">
        <f t="shared" si="860"/>
        <v>0</v>
      </c>
      <c r="AX1533" s="49">
        <f t="shared" si="861"/>
        <v>0</v>
      </c>
      <c r="AY1533" s="49">
        <f t="shared" si="862"/>
        <v>121.59498624608348</v>
      </c>
      <c r="AZ1533" s="49">
        <f t="shared" si="863"/>
        <v>0</v>
      </c>
      <c r="BA1533" s="49">
        <f t="shared" si="864"/>
        <v>0</v>
      </c>
      <c r="BB1533" s="49">
        <f t="shared" si="865"/>
        <v>0</v>
      </c>
      <c r="BC1533" s="49">
        <f t="shared" si="866"/>
        <v>0</v>
      </c>
      <c r="BD1533" s="49">
        <f t="shared" si="867"/>
        <v>0</v>
      </c>
      <c r="BE1533" s="49">
        <f t="shared" si="868"/>
        <v>159.94152401233688</v>
      </c>
      <c r="BF1533" s="49">
        <f t="shared" si="869"/>
        <v>143.15163453239086</v>
      </c>
      <c r="BG1533" s="49">
        <f t="shared" si="870"/>
        <v>196.58247496023699</v>
      </c>
      <c r="BH1533" s="72">
        <f t="shared" si="871"/>
        <v>621.27061975104823</v>
      </c>
      <c r="BI1533" s="49">
        <f>VLOOKUP(A1533,'1_12'!A:O,15,0)</f>
        <v>1546.1999999999998</v>
      </c>
      <c r="BJ1533" s="73">
        <f t="shared" si="872"/>
        <v>-924.92938024895159</v>
      </c>
      <c r="BK1533" s="50">
        <f t="shared" si="873"/>
        <v>4.8216848379055606E-3</v>
      </c>
    </row>
    <row r="1534" spans="1:63" x14ac:dyDescent="0.3">
      <c r="A1534" s="77" t="s">
        <v>2232</v>
      </c>
      <c r="B1534" s="77" t="s">
        <v>1174</v>
      </c>
      <c r="C1534" s="77">
        <f>VLOOKUP(B1534,Площадь!A:B,2,0)</f>
        <v>3.6</v>
      </c>
      <c r="D1534" s="113"/>
      <c r="E1534">
        <v>31</v>
      </c>
      <c r="F1534">
        <v>28</v>
      </c>
      <c r="G1534">
        <v>20</v>
      </c>
      <c r="Q1534">
        <f t="shared" si="876"/>
        <v>79</v>
      </c>
      <c r="R1534" s="108"/>
      <c r="S1534" s="108"/>
      <c r="T1534" s="50">
        <f t="shared" si="877"/>
        <v>0</v>
      </c>
      <c r="U1534" s="50">
        <f t="shared" si="878"/>
        <v>0</v>
      </c>
      <c r="V1534" s="50">
        <f t="shared" si="879"/>
        <v>0</v>
      </c>
      <c r="W1534" s="50">
        <f t="shared" si="880"/>
        <v>0</v>
      </c>
      <c r="X1534" s="50">
        <f t="shared" si="881"/>
        <v>0</v>
      </c>
      <c r="Y1534" s="50"/>
      <c r="Z1534" s="50"/>
      <c r="AA1534" s="50"/>
      <c r="AB1534" s="50"/>
      <c r="AC1534" s="50"/>
      <c r="AD1534" s="50">
        <f t="shared" si="882"/>
        <v>0</v>
      </c>
      <c r="AE1534" s="50">
        <f t="shared" si="883"/>
        <v>0</v>
      </c>
      <c r="AF1534" s="50">
        <f t="shared" si="884"/>
        <v>0</v>
      </c>
      <c r="AG1534" s="50">
        <f t="shared" si="885"/>
        <v>0</v>
      </c>
      <c r="AI1534" s="50">
        <f t="shared" si="852"/>
        <v>0</v>
      </c>
      <c r="AJ1534" s="50">
        <f t="shared" si="853"/>
        <v>0</v>
      </c>
      <c r="AK1534" s="50">
        <f t="shared" si="854"/>
        <v>0</v>
      </c>
      <c r="AL1534" s="50">
        <f t="shared" si="855"/>
        <v>0</v>
      </c>
      <c r="AR1534" s="50">
        <f t="shared" si="856"/>
        <v>0</v>
      </c>
      <c r="AS1534" s="50">
        <f t="shared" si="857"/>
        <v>0</v>
      </c>
      <c r="AT1534" s="50">
        <f t="shared" si="858"/>
        <v>0</v>
      </c>
      <c r="AV1534" s="49">
        <f t="shared" si="859"/>
        <v>0</v>
      </c>
      <c r="AW1534" s="49">
        <f t="shared" si="860"/>
        <v>0</v>
      </c>
      <c r="AX1534" s="49">
        <f t="shared" si="861"/>
        <v>0</v>
      </c>
      <c r="AY1534" s="49">
        <f t="shared" si="862"/>
        <v>0</v>
      </c>
      <c r="AZ1534" s="49">
        <f t="shared" si="863"/>
        <v>0</v>
      </c>
      <c r="BA1534" s="49">
        <f t="shared" si="864"/>
        <v>0</v>
      </c>
      <c r="BB1534" s="49">
        <f t="shared" si="865"/>
        <v>0</v>
      </c>
      <c r="BC1534" s="49">
        <f t="shared" si="866"/>
        <v>0</v>
      </c>
      <c r="BD1534" s="49">
        <f t="shared" si="867"/>
        <v>0</v>
      </c>
      <c r="BE1534" s="49">
        <f t="shared" si="868"/>
        <v>0</v>
      </c>
      <c r="BF1534" s="49">
        <f t="shared" si="869"/>
        <v>0</v>
      </c>
      <c r="BG1534" s="49">
        <f t="shared" si="870"/>
        <v>0</v>
      </c>
      <c r="BH1534" s="72">
        <f t="shared" si="871"/>
        <v>0</v>
      </c>
      <c r="BI1534" s="49">
        <f>VLOOKUP(A1534,'1_12'!A:O,15,0)</f>
        <v>0</v>
      </c>
      <c r="BJ1534" s="73">
        <f t="shared" si="872"/>
        <v>0</v>
      </c>
      <c r="BK1534" s="50">
        <f t="shared" si="873"/>
        <v>0</v>
      </c>
    </row>
    <row r="1535" spans="1:63" x14ac:dyDescent="0.3">
      <c r="A1535" s="77" t="s">
        <v>2576</v>
      </c>
      <c r="B1535" s="77" t="s">
        <v>1174</v>
      </c>
      <c r="C1535" s="77">
        <f>VLOOKUP(B1535,Площадь!A:B,2,0)</f>
        <v>3.6</v>
      </c>
      <c r="D1535" s="113">
        <v>45006</v>
      </c>
      <c r="G1535">
        <f>31-G1534</f>
        <v>11</v>
      </c>
      <c r="H1535">
        <v>30</v>
      </c>
      <c r="I1535">
        <v>31</v>
      </c>
      <c r="J1535">
        <v>30</v>
      </c>
      <c r="K1535">
        <v>31</v>
      </c>
      <c r="L1535">
        <v>31</v>
      </c>
      <c r="M1535">
        <v>30</v>
      </c>
      <c r="N1535">
        <v>31</v>
      </c>
      <c r="O1535">
        <v>30</v>
      </c>
      <c r="P1535">
        <v>31</v>
      </c>
      <c r="Q1535">
        <f t="shared" si="876"/>
        <v>286</v>
      </c>
      <c r="R1535" s="108"/>
      <c r="S1535" s="108"/>
      <c r="T1535" s="50">
        <f t="shared" si="877"/>
        <v>0</v>
      </c>
      <c r="U1535" s="50">
        <f t="shared" si="878"/>
        <v>0</v>
      </c>
      <c r="V1535" s="50">
        <f t="shared" si="879"/>
        <v>0</v>
      </c>
      <c r="W1535" s="50">
        <f t="shared" si="880"/>
        <v>0</v>
      </c>
      <c r="X1535" s="50">
        <f t="shared" si="881"/>
        <v>0</v>
      </c>
      <c r="Y1535" s="50"/>
      <c r="Z1535" s="50"/>
      <c r="AA1535" s="50"/>
      <c r="AB1535" s="50"/>
      <c r="AC1535" s="50"/>
      <c r="AD1535" s="50">
        <f t="shared" si="882"/>
        <v>0</v>
      </c>
      <c r="AE1535" s="50">
        <f t="shared" si="883"/>
        <v>0</v>
      </c>
      <c r="AF1535" s="50">
        <f t="shared" si="884"/>
        <v>0</v>
      </c>
      <c r="AG1535" s="50">
        <f t="shared" si="885"/>
        <v>0</v>
      </c>
      <c r="AI1535" s="50">
        <f t="shared" si="852"/>
        <v>0</v>
      </c>
      <c r="AJ1535" s="50">
        <f t="shared" si="853"/>
        <v>0</v>
      </c>
      <c r="AK1535" s="50">
        <f t="shared" si="854"/>
        <v>0</v>
      </c>
      <c r="AL1535" s="50">
        <f t="shared" si="855"/>
        <v>4.0767813416037767E-2</v>
      </c>
      <c r="AR1535" s="50">
        <f t="shared" si="856"/>
        <v>5.3624466022107013E-2</v>
      </c>
      <c r="AS1535" s="50">
        <f t="shared" si="857"/>
        <v>4.7995228314813128E-2</v>
      </c>
      <c r="AT1535" s="50">
        <f t="shared" si="858"/>
        <v>6.5909277244562317E-2</v>
      </c>
      <c r="AV1535" s="49">
        <f t="shared" si="859"/>
        <v>0</v>
      </c>
      <c r="AW1535" s="49">
        <f t="shared" si="860"/>
        <v>0</v>
      </c>
      <c r="AX1535" s="49">
        <f t="shared" si="861"/>
        <v>0</v>
      </c>
      <c r="AY1535" s="49">
        <f t="shared" si="862"/>
        <v>109.43548762147515</v>
      </c>
      <c r="AZ1535" s="49">
        <f t="shared" si="863"/>
        <v>0</v>
      </c>
      <c r="BA1535" s="49">
        <f t="shared" si="864"/>
        <v>0</v>
      </c>
      <c r="BB1535" s="49">
        <f t="shared" si="865"/>
        <v>0</v>
      </c>
      <c r="BC1535" s="49">
        <f t="shared" si="866"/>
        <v>0</v>
      </c>
      <c r="BD1535" s="49">
        <f t="shared" si="867"/>
        <v>0</v>
      </c>
      <c r="BE1535" s="49">
        <f t="shared" si="868"/>
        <v>143.94737161110319</v>
      </c>
      <c r="BF1535" s="49">
        <f t="shared" si="869"/>
        <v>128.83647107915178</v>
      </c>
      <c r="BG1535" s="49">
        <f t="shared" si="870"/>
        <v>176.92422746421332</v>
      </c>
      <c r="BH1535" s="72">
        <f t="shared" si="871"/>
        <v>559.14355777594346</v>
      </c>
      <c r="BI1535" s="49">
        <f>VLOOKUP(A1535,'1_12'!A:O,15,0)</f>
        <v>1391.58</v>
      </c>
      <c r="BJ1535" s="73">
        <f t="shared" si="872"/>
        <v>-832.43644222405646</v>
      </c>
      <c r="BK1535" s="50">
        <f t="shared" si="873"/>
        <v>4.8216848379055606E-3</v>
      </c>
    </row>
    <row r="1536" spans="1:63" x14ac:dyDescent="0.3">
      <c r="A1536" s="77" t="s">
        <v>1545</v>
      </c>
      <c r="B1536" s="77" t="s">
        <v>642</v>
      </c>
      <c r="C1536" s="77">
        <f>VLOOKUP(B1536,Площадь!A:B,2,0)</f>
        <v>3.2</v>
      </c>
      <c r="D1536" s="113"/>
      <c r="E1536">
        <v>31</v>
      </c>
      <c r="F1536">
        <v>28</v>
      </c>
      <c r="G1536">
        <v>31</v>
      </c>
      <c r="H1536">
        <v>6</v>
      </c>
      <c r="Q1536">
        <f t="shared" si="876"/>
        <v>96</v>
      </c>
      <c r="R1536" s="108"/>
      <c r="S1536" s="108"/>
      <c r="T1536" s="50">
        <f t="shared" si="877"/>
        <v>0</v>
      </c>
      <c r="U1536" s="50">
        <f t="shared" si="878"/>
        <v>0</v>
      </c>
      <c r="V1536" s="50">
        <f t="shared" si="879"/>
        <v>0</v>
      </c>
      <c r="W1536" s="50">
        <f t="shared" si="880"/>
        <v>0</v>
      </c>
      <c r="X1536" s="50">
        <f t="shared" si="881"/>
        <v>0</v>
      </c>
      <c r="Y1536" s="50"/>
      <c r="Z1536" s="50"/>
      <c r="AA1536" s="50"/>
      <c r="AB1536" s="50"/>
      <c r="AC1536" s="50"/>
      <c r="AD1536" s="50">
        <f t="shared" si="882"/>
        <v>0</v>
      </c>
      <c r="AE1536" s="50">
        <f t="shared" si="883"/>
        <v>0</v>
      </c>
      <c r="AF1536" s="50">
        <f t="shared" si="884"/>
        <v>0</v>
      </c>
      <c r="AG1536" s="50">
        <f t="shared" si="885"/>
        <v>0</v>
      </c>
      <c r="AI1536" s="50">
        <f t="shared" si="852"/>
        <v>0</v>
      </c>
      <c r="AJ1536" s="50">
        <f t="shared" si="853"/>
        <v>0</v>
      </c>
      <c r="AK1536" s="50">
        <f t="shared" si="854"/>
        <v>0</v>
      </c>
      <c r="AL1536" s="50">
        <f t="shared" si="855"/>
        <v>7.2476112739622688E-3</v>
      </c>
      <c r="AR1536" s="50">
        <f t="shared" si="856"/>
        <v>0</v>
      </c>
      <c r="AS1536" s="50">
        <f t="shared" si="857"/>
        <v>0</v>
      </c>
      <c r="AT1536" s="50">
        <f t="shared" si="858"/>
        <v>0</v>
      </c>
      <c r="AV1536" s="49">
        <f t="shared" si="859"/>
        <v>0</v>
      </c>
      <c r="AW1536" s="49">
        <f t="shared" si="860"/>
        <v>0</v>
      </c>
      <c r="AX1536" s="49">
        <f t="shared" si="861"/>
        <v>0</v>
      </c>
      <c r="AY1536" s="49">
        <f t="shared" si="862"/>
        <v>19.455197799373355</v>
      </c>
      <c r="AZ1536" s="49">
        <f t="shared" si="863"/>
        <v>0</v>
      </c>
      <c r="BA1536" s="49">
        <f t="shared" si="864"/>
        <v>0</v>
      </c>
      <c r="BB1536" s="49">
        <f t="shared" si="865"/>
        <v>0</v>
      </c>
      <c r="BC1536" s="49">
        <f t="shared" si="866"/>
        <v>0</v>
      </c>
      <c r="BD1536" s="49">
        <f t="shared" si="867"/>
        <v>0</v>
      </c>
      <c r="BE1536" s="49">
        <f t="shared" si="868"/>
        <v>0</v>
      </c>
      <c r="BF1536" s="49">
        <f t="shared" si="869"/>
        <v>0</v>
      </c>
      <c r="BG1536" s="49">
        <f t="shared" si="870"/>
        <v>0</v>
      </c>
      <c r="BH1536" s="72">
        <f t="shared" si="871"/>
        <v>19.455197799373355</v>
      </c>
      <c r="BI1536" s="49">
        <f>VLOOKUP(A1536,'1_12'!A:O,15,0)</f>
        <v>27.38</v>
      </c>
      <c r="BJ1536" s="73">
        <f t="shared" si="872"/>
        <v>-7.9248022006266439</v>
      </c>
      <c r="BK1536" s="50">
        <f t="shared" si="873"/>
        <v>1.8873987692610074E-4</v>
      </c>
    </row>
    <row r="1537" spans="1:63" x14ac:dyDescent="0.3">
      <c r="A1537" s="77" t="s">
        <v>2616</v>
      </c>
      <c r="B1537" s="77" t="s">
        <v>642</v>
      </c>
      <c r="C1537" s="77">
        <f>VLOOKUP(B1537,Площадь!A:B,2,0)</f>
        <v>3.2</v>
      </c>
      <c r="D1537" s="113">
        <v>45023</v>
      </c>
      <c r="H1537">
        <f>30-H1536</f>
        <v>24</v>
      </c>
      <c r="I1537">
        <v>31</v>
      </c>
      <c r="J1537">
        <v>30</v>
      </c>
      <c r="K1537">
        <v>31</v>
      </c>
      <c r="L1537">
        <v>31</v>
      </c>
      <c r="M1537">
        <v>30</v>
      </c>
      <c r="N1537">
        <v>31</v>
      </c>
      <c r="O1537">
        <v>30</v>
      </c>
      <c r="P1537">
        <v>31</v>
      </c>
      <c r="Q1537">
        <f t="shared" si="876"/>
        <v>269</v>
      </c>
      <c r="R1537" s="108"/>
      <c r="S1537" s="108"/>
      <c r="T1537" s="50">
        <f t="shared" si="877"/>
        <v>0</v>
      </c>
      <c r="U1537" s="50">
        <f t="shared" si="878"/>
        <v>0</v>
      </c>
      <c r="V1537" s="50">
        <f t="shared" si="879"/>
        <v>0</v>
      </c>
      <c r="W1537" s="50">
        <f t="shared" si="880"/>
        <v>0</v>
      </c>
      <c r="X1537" s="50">
        <f t="shared" si="881"/>
        <v>0</v>
      </c>
      <c r="Y1537" s="50"/>
      <c r="Z1537" s="50"/>
      <c r="AA1537" s="50"/>
      <c r="AB1537" s="50"/>
      <c r="AC1537" s="50"/>
      <c r="AD1537" s="50">
        <f t="shared" si="882"/>
        <v>0</v>
      </c>
      <c r="AE1537" s="50">
        <f t="shared" si="883"/>
        <v>0</v>
      </c>
      <c r="AF1537" s="50">
        <f t="shared" si="884"/>
        <v>0</v>
      </c>
      <c r="AG1537" s="50">
        <f t="shared" si="885"/>
        <v>0</v>
      </c>
      <c r="AI1537" s="50">
        <f t="shared" si="852"/>
        <v>0</v>
      </c>
      <c r="AJ1537" s="50">
        <f t="shared" si="853"/>
        <v>0</v>
      </c>
      <c r="AK1537" s="50">
        <f t="shared" si="854"/>
        <v>0</v>
      </c>
      <c r="AL1537" s="50">
        <f t="shared" si="855"/>
        <v>2.8990445095849075E-2</v>
      </c>
      <c r="AR1537" s="50">
        <f t="shared" si="856"/>
        <v>4.766619201965068E-2</v>
      </c>
      <c r="AS1537" s="50">
        <f t="shared" si="857"/>
        <v>4.2662425168722783E-2</v>
      </c>
      <c r="AT1537" s="50">
        <f t="shared" si="858"/>
        <v>5.8586024217388726E-2</v>
      </c>
      <c r="AV1537" s="49">
        <f t="shared" si="859"/>
        <v>0</v>
      </c>
      <c r="AW1537" s="49">
        <f t="shared" si="860"/>
        <v>0</v>
      </c>
      <c r="AX1537" s="49">
        <f t="shared" si="861"/>
        <v>0</v>
      </c>
      <c r="AY1537" s="49">
        <f t="shared" si="862"/>
        <v>77.820791197493421</v>
      </c>
      <c r="AZ1537" s="49">
        <f t="shared" si="863"/>
        <v>0</v>
      </c>
      <c r="BA1537" s="49">
        <f t="shared" si="864"/>
        <v>0</v>
      </c>
      <c r="BB1537" s="49">
        <f t="shared" si="865"/>
        <v>0</v>
      </c>
      <c r="BC1537" s="49">
        <f t="shared" si="866"/>
        <v>0</v>
      </c>
      <c r="BD1537" s="49">
        <f t="shared" si="867"/>
        <v>0</v>
      </c>
      <c r="BE1537" s="49">
        <f t="shared" si="868"/>
        <v>127.9532192098695</v>
      </c>
      <c r="BF1537" s="49">
        <f t="shared" si="869"/>
        <v>114.5213076259127</v>
      </c>
      <c r="BG1537" s="49">
        <f t="shared" si="870"/>
        <v>157.26597996818961</v>
      </c>
      <c r="BH1537" s="72">
        <f t="shared" si="871"/>
        <v>477.56129800146527</v>
      </c>
      <c r="BI1537" s="49">
        <f>VLOOKUP(A1537,'1_12'!A:O,15,0)</f>
        <v>1209.5800000000002</v>
      </c>
      <c r="BJ1537" s="73">
        <f t="shared" si="872"/>
        <v>-732.01870199853488</v>
      </c>
      <c r="BK1537" s="50">
        <f t="shared" si="873"/>
        <v>4.63294496097946E-3</v>
      </c>
    </row>
    <row r="1538" spans="1:63" x14ac:dyDescent="0.3">
      <c r="A1538" s="77" t="s">
        <v>2350</v>
      </c>
      <c r="B1538" s="77" t="s">
        <v>805</v>
      </c>
      <c r="C1538" s="77">
        <f>VLOOKUP(B1538,Площадь!A:B,2,0)</f>
        <v>6.4</v>
      </c>
      <c r="D1538" s="113"/>
      <c r="E1538">
        <v>31</v>
      </c>
      <c r="F1538">
        <v>28</v>
      </c>
      <c r="G1538">
        <v>21</v>
      </c>
      <c r="Q1538">
        <f t="shared" si="876"/>
        <v>80</v>
      </c>
      <c r="R1538" s="108"/>
      <c r="S1538" s="108"/>
      <c r="T1538" s="50">
        <f t="shared" si="877"/>
        <v>0</v>
      </c>
      <c r="U1538" s="50">
        <f t="shared" si="878"/>
        <v>0</v>
      </c>
      <c r="V1538" s="50">
        <f t="shared" si="879"/>
        <v>0</v>
      </c>
      <c r="W1538" s="50">
        <f t="shared" si="880"/>
        <v>0</v>
      </c>
      <c r="X1538" s="50">
        <f t="shared" si="881"/>
        <v>0</v>
      </c>
      <c r="Y1538" s="50"/>
      <c r="Z1538" s="50"/>
      <c r="AA1538" s="50"/>
      <c r="AB1538" s="50"/>
      <c r="AC1538" s="50"/>
      <c r="AD1538" s="50">
        <f t="shared" si="882"/>
        <v>0</v>
      </c>
      <c r="AE1538" s="50">
        <f t="shared" si="883"/>
        <v>0</v>
      </c>
      <c r="AF1538" s="50">
        <f t="shared" si="884"/>
        <v>0</v>
      </c>
      <c r="AG1538" s="50">
        <f t="shared" si="885"/>
        <v>0</v>
      </c>
      <c r="AI1538" s="50">
        <f t="shared" si="852"/>
        <v>0</v>
      </c>
      <c r="AJ1538" s="50">
        <f t="shared" si="853"/>
        <v>0</v>
      </c>
      <c r="AK1538" s="50">
        <f t="shared" si="854"/>
        <v>0</v>
      </c>
      <c r="AL1538" s="50">
        <f t="shared" si="855"/>
        <v>0</v>
      </c>
      <c r="AR1538" s="50">
        <f t="shared" si="856"/>
        <v>0</v>
      </c>
      <c r="AS1538" s="50">
        <f t="shared" si="857"/>
        <v>0</v>
      </c>
      <c r="AT1538" s="50">
        <f t="shared" si="858"/>
        <v>0</v>
      </c>
      <c r="AV1538" s="49">
        <f t="shared" si="859"/>
        <v>0</v>
      </c>
      <c r="AW1538" s="49">
        <f t="shared" si="860"/>
        <v>0</v>
      </c>
      <c r="AX1538" s="49">
        <f t="shared" si="861"/>
        <v>0</v>
      </c>
      <c r="AY1538" s="49">
        <f t="shared" si="862"/>
        <v>0</v>
      </c>
      <c r="AZ1538" s="49">
        <f t="shared" si="863"/>
        <v>0</v>
      </c>
      <c r="BA1538" s="49">
        <f t="shared" si="864"/>
        <v>0</v>
      </c>
      <c r="BB1538" s="49">
        <f t="shared" si="865"/>
        <v>0</v>
      </c>
      <c r="BC1538" s="49">
        <f t="shared" si="866"/>
        <v>0</v>
      </c>
      <c r="BD1538" s="49">
        <f t="shared" si="867"/>
        <v>0</v>
      </c>
      <c r="BE1538" s="49">
        <f t="shared" si="868"/>
        <v>0</v>
      </c>
      <c r="BF1538" s="49">
        <f t="shared" si="869"/>
        <v>0</v>
      </c>
      <c r="BG1538" s="49">
        <f t="shared" si="870"/>
        <v>0</v>
      </c>
      <c r="BH1538" s="72">
        <f t="shared" si="871"/>
        <v>0</v>
      </c>
      <c r="BI1538" s="49">
        <f>VLOOKUP(A1538,'1_12'!A:O,15,0)</f>
        <v>0</v>
      </c>
      <c r="BJ1538" s="73">
        <f t="shared" si="872"/>
        <v>0</v>
      </c>
      <c r="BK1538" s="50">
        <f t="shared" si="873"/>
        <v>0</v>
      </c>
    </row>
    <row r="1539" spans="1:63" x14ac:dyDescent="0.3">
      <c r="A1539" s="77" t="s">
        <v>2753</v>
      </c>
      <c r="B1539" s="77" t="s">
        <v>805</v>
      </c>
      <c r="C1539" s="77">
        <f>VLOOKUP(B1539,Площадь!A:B,2,0)</f>
        <v>6.4</v>
      </c>
      <c r="D1539" s="113">
        <v>45007</v>
      </c>
      <c r="G1539">
        <f>31-G1538</f>
        <v>10</v>
      </c>
      <c r="H1539">
        <v>30</v>
      </c>
      <c r="I1539">
        <v>31</v>
      </c>
      <c r="J1539">
        <v>30</v>
      </c>
      <c r="K1539">
        <v>31</v>
      </c>
      <c r="L1539">
        <v>31</v>
      </c>
      <c r="M1539">
        <v>30</v>
      </c>
      <c r="N1539">
        <v>31</v>
      </c>
      <c r="O1539">
        <v>30</v>
      </c>
      <c r="P1539">
        <v>31</v>
      </c>
      <c r="Q1539">
        <f t="shared" si="876"/>
        <v>285</v>
      </c>
      <c r="R1539" s="108"/>
      <c r="S1539" s="108"/>
      <c r="T1539" s="50">
        <f t="shared" si="877"/>
        <v>0</v>
      </c>
      <c r="U1539" s="50">
        <f t="shared" si="878"/>
        <v>0</v>
      </c>
      <c r="V1539" s="50">
        <f t="shared" si="879"/>
        <v>0</v>
      </c>
      <c r="W1539" s="50">
        <f t="shared" si="880"/>
        <v>0</v>
      </c>
      <c r="X1539" s="50">
        <f t="shared" si="881"/>
        <v>0</v>
      </c>
      <c r="Y1539" s="50"/>
      <c r="Z1539" s="50"/>
      <c r="AA1539" s="50"/>
      <c r="AB1539" s="50"/>
      <c r="AC1539" s="50"/>
      <c r="AD1539" s="50">
        <f t="shared" si="882"/>
        <v>0</v>
      </c>
      <c r="AE1539" s="50">
        <f t="shared" si="883"/>
        <v>0</v>
      </c>
      <c r="AF1539" s="50">
        <f t="shared" si="884"/>
        <v>0</v>
      </c>
      <c r="AG1539" s="50">
        <f t="shared" si="885"/>
        <v>0</v>
      </c>
      <c r="AI1539" s="50">
        <f t="shared" si="852"/>
        <v>0</v>
      </c>
      <c r="AJ1539" s="50">
        <f t="shared" si="853"/>
        <v>0</v>
      </c>
      <c r="AK1539" s="50">
        <f t="shared" si="854"/>
        <v>0</v>
      </c>
      <c r="AL1539" s="50">
        <f t="shared" si="855"/>
        <v>7.2476112739622692E-2</v>
      </c>
      <c r="AR1539" s="50">
        <f t="shared" si="856"/>
        <v>9.533238403930136E-2</v>
      </c>
      <c r="AS1539" s="50">
        <f t="shared" si="857"/>
        <v>8.5324850337445565E-2</v>
      </c>
      <c r="AT1539" s="50">
        <f t="shared" si="858"/>
        <v>0.11717204843477745</v>
      </c>
      <c r="AV1539" s="49">
        <f t="shared" si="859"/>
        <v>0</v>
      </c>
      <c r="AW1539" s="49">
        <f t="shared" si="860"/>
        <v>0</v>
      </c>
      <c r="AX1539" s="49">
        <f t="shared" si="861"/>
        <v>0</v>
      </c>
      <c r="AY1539" s="49">
        <f t="shared" si="862"/>
        <v>194.55197799373357</v>
      </c>
      <c r="AZ1539" s="49">
        <f t="shared" si="863"/>
        <v>0</v>
      </c>
      <c r="BA1539" s="49">
        <f t="shared" si="864"/>
        <v>0</v>
      </c>
      <c r="BB1539" s="49">
        <f t="shared" si="865"/>
        <v>0</v>
      </c>
      <c r="BC1539" s="49">
        <f t="shared" si="866"/>
        <v>0</v>
      </c>
      <c r="BD1539" s="49">
        <f t="shared" si="867"/>
        <v>0</v>
      </c>
      <c r="BE1539" s="49">
        <f t="shared" si="868"/>
        <v>255.906438419739</v>
      </c>
      <c r="BF1539" s="49">
        <f t="shared" si="869"/>
        <v>229.0426152518254</v>
      </c>
      <c r="BG1539" s="49">
        <f t="shared" si="870"/>
        <v>314.53195993637922</v>
      </c>
      <c r="BH1539" s="72">
        <f t="shared" si="871"/>
        <v>994.03299160167717</v>
      </c>
      <c r="BI1539" s="49">
        <f>VLOOKUP(A1539,'1_12'!A:O,15,0)</f>
        <v>2473.9200000000005</v>
      </c>
      <c r="BJ1539" s="73">
        <f t="shared" si="872"/>
        <v>-1479.8870083983234</v>
      </c>
      <c r="BK1539" s="50">
        <f t="shared" si="873"/>
        <v>4.8216848379055606E-3</v>
      </c>
    </row>
    <row r="1540" spans="1:63" x14ac:dyDescent="0.3">
      <c r="A1540" s="77" t="s">
        <v>2195</v>
      </c>
      <c r="B1540" s="77" t="s">
        <v>1175</v>
      </c>
      <c r="C1540" s="77">
        <f>VLOOKUP(B1540,Площадь!A:B,2,0)</f>
        <v>6.1</v>
      </c>
      <c r="D1540" s="113"/>
      <c r="E1540">
        <v>31</v>
      </c>
      <c r="F1540">
        <v>28</v>
      </c>
      <c r="G1540">
        <v>31</v>
      </c>
      <c r="H1540">
        <v>30</v>
      </c>
      <c r="I1540">
        <v>31</v>
      </c>
      <c r="J1540">
        <v>30</v>
      </c>
      <c r="K1540">
        <v>31</v>
      </c>
      <c r="L1540">
        <v>31</v>
      </c>
      <c r="M1540">
        <v>12</v>
      </c>
      <c r="Q1540">
        <f t="shared" si="876"/>
        <v>255</v>
      </c>
      <c r="R1540" s="108"/>
      <c r="S1540" s="108"/>
      <c r="T1540" s="50">
        <f t="shared" si="877"/>
        <v>0</v>
      </c>
      <c r="U1540" s="50">
        <f t="shared" si="878"/>
        <v>0</v>
      </c>
      <c r="V1540" s="50">
        <f t="shared" si="879"/>
        <v>0</v>
      </c>
      <c r="W1540" s="50">
        <f t="shared" si="880"/>
        <v>0</v>
      </c>
      <c r="X1540" s="50">
        <f t="shared" si="881"/>
        <v>0</v>
      </c>
      <c r="Y1540" s="50"/>
      <c r="Z1540" s="50"/>
      <c r="AA1540" s="50"/>
      <c r="AB1540" s="50"/>
      <c r="AC1540" s="50"/>
      <c r="AD1540" s="50">
        <f t="shared" si="882"/>
        <v>0</v>
      </c>
      <c r="AE1540" s="50">
        <f t="shared" si="883"/>
        <v>0</v>
      </c>
      <c r="AF1540" s="50">
        <f t="shared" si="884"/>
        <v>0</v>
      </c>
      <c r="AG1540" s="50">
        <f t="shared" si="885"/>
        <v>0</v>
      </c>
      <c r="AI1540" s="50">
        <f t="shared" ref="AI1540:AI1603" si="886">(C1540*$AI$1)/31*E1540</f>
        <v>0</v>
      </c>
      <c r="AJ1540" s="50">
        <f t="shared" ref="AJ1540:AJ1603" si="887">(C1540*$AJ$1)/28*F1540</f>
        <v>0</v>
      </c>
      <c r="AK1540" s="50">
        <f t="shared" ref="AK1540:AK1603" si="888">(C1540*$AK$1)/31*G1540</f>
        <v>0</v>
      </c>
      <c r="AL1540" s="50">
        <f t="shared" ref="AL1540:AL1603" si="889">(C1540*$AL$1)/30*H1540</f>
        <v>6.9078794954952866E-2</v>
      </c>
      <c r="AR1540" s="50">
        <f t="shared" ref="AR1540:AR1603" si="890">(C1540*$AR$1)/31*N1540</f>
        <v>0</v>
      </c>
      <c r="AS1540" s="50">
        <f t="shared" ref="AS1540:AS1603" si="891">(C1540*$AS$1)/30*O1540</f>
        <v>0</v>
      </c>
      <c r="AT1540" s="50">
        <f t="shared" ref="AT1540:AT1603" si="892">(C1540*$AT$1)/31*P1540</f>
        <v>0</v>
      </c>
      <c r="AV1540" s="49">
        <f t="shared" ref="AV1540:AV1603" si="893">(T1540+AI1540)*$AV$1</f>
        <v>0</v>
      </c>
      <c r="AW1540" s="49">
        <f t="shared" ref="AW1540:AW1603" si="894">(U1540+AJ1540)*$AW$1</f>
        <v>0</v>
      </c>
      <c r="AX1540" s="49">
        <f t="shared" ref="AX1540:AX1603" si="895">(V1540+AK1540)*$AX$1</f>
        <v>0</v>
      </c>
      <c r="AY1540" s="49">
        <f t="shared" ref="AY1540:AY1603" si="896">(W1540+AL1540)*$AY$1</f>
        <v>185.43235402527728</v>
      </c>
      <c r="AZ1540" s="49">
        <f t="shared" ref="AZ1540:AZ1603" si="897">(Y1540+AM1540)*$AZ$1</f>
        <v>0</v>
      </c>
      <c r="BA1540" s="49">
        <f t="shared" ref="BA1540:BA1603" si="898">(Z1540+AN1540)*$BA$1</f>
        <v>0</v>
      </c>
      <c r="BB1540" s="49">
        <f t="shared" ref="BB1540:BB1603" si="899">(AA1540+AO1540)*$BB$1</f>
        <v>0</v>
      </c>
      <c r="BC1540" s="49">
        <f t="shared" ref="BC1540:BC1603" si="900">(AB1540+AP1540)*$BC$1</f>
        <v>0</v>
      </c>
      <c r="BD1540" s="49">
        <f t="shared" ref="BD1540:BD1603" si="901">(AC1540+AQ1540)*$BD$1</f>
        <v>0</v>
      </c>
      <c r="BE1540" s="49">
        <f t="shared" ref="BE1540:BE1603" si="902">(AD1540+AR1540)*$BE$1</f>
        <v>0</v>
      </c>
      <c r="BF1540" s="49">
        <f t="shared" ref="BF1540:BF1603" si="903">(AE1540+AS1540)*$BF$1</f>
        <v>0</v>
      </c>
      <c r="BG1540" s="49">
        <f t="shared" ref="BG1540:BG1603" si="904">(AF1540+AT1540)*$BG$1</f>
        <v>0</v>
      </c>
      <c r="BH1540" s="72">
        <f t="shared" ref="BH1540:BH1603" si="905">SUM(AV1540:BG1540)</f>
        <v>185.43235402527728</v>
      </c>
      <c r="BI1540" s="49">
        <f>VLOOKUP(A1540,'1_12'!A:O,15,0)</f>
        <v>1414.64</v>
      </c>
      <c r="BJ1540" s="73">
        <f t="shared" ref="BJ1540:BJ1603" si="906">BH1540-BI1540</f>
        <v>-1229.2076459747227</v>
      </c>
      <c r="BK1540" s="50">
        <f t="shared" ref="BK1540:BK1603" si="907">(SUM(T1540:W1540)+SUM(AD1540:AF1540)+SUM(AI1540:AL1540)+SUM(AR1540:AT1540))/12/C1540</f>
        <v>9.4369938463050376E-4</v>
      </c>
    </row>
    <row r="1541" spans="1:63" x14ac:dyDescent="0.3">
      <c r="A1541" s="77" t="s">
        <v>2900</v>
      </c>
      <c r="B1541" s="77" t="s">
        <v>1175</v>
      </c>
      <c r="C1541" s="77">
        <f>VLOOKUP(B1541,Площадь!A:B,2,0)</f>
        <v>6.1</v>
      </c>
      <c r="D1541" s="113">
        <v>45182</v>
      </c>
      <c r="M1541">
        <f>30-M1540</f>
        <v>18</v>
      </c>
      <c r="N1541">
        <v>31</v>
      </c>
      <c r="O1541">
        <v>30</v>
      </c>
      <c r="P1541">
        <v>31</v>
      </c>
      <c r="Q1541">
        <f t="shared" si="876"/>
        <v>110</v>
      </c>
      <c r="R1541" s="108"/>
      <c r="S1541" s="108"/>
      <c r="T1541" s="50">
        <f t="shared" si="877"/>
        <v>0</v>
      </c>
      <c r="U1541" s="50">
        <f t="shared" si="878"/>
        <v>0</v>
      </c>
      <c r="V1541" s="50">
        <f t="shared" si="879"/>
        <v>0</v>
      </c>
      <c r="W1541" s="50">
        <f t="shared" si="880"/>
        <v>0</v>
      </c>
      <c r="X1541" s="50">
        <f t="shared" si="881"/>
        <v>0</v>
      </c>
      <c r="Y1541" s="50"/>
      <c r="Z1541" s="50"/>
      <c r="AA1541" s="50"/>
      <c r="AB1541" s="50"/>
      <c r="AC1541" s="50"/>
      <c r="AD1541" s="50">
        <f t="shared" si="882"/>
        <v>0</v>
      </c>
      <c r="AE1541" s="50">
        <f t="shared" si="883"/>
        <v>0</v>
      </c>
      <c r="AF1541" s="50">
        <f t="shared" si="884"/>
        <v>0</v>
      </c>
      <c r="AG1541" s="50">
        <f t="shared" si="885"/>
        <v>0</v>
      </c>
      <c r="AI1541" s="50">
        <f t="shared" si="886"/>
        <v>0</v>
      </c>
      <c r="AJ1541" s="50">
        <f t="shared" si="887"/>
        <v>0</v>
      </c>
      <c r="AK1541" s="50">
        <f t="shared" si="888"/>
        <v>0</v>
      </c>
      <c r="AL1541" s="50">
        <f t="shared" si="889"/>
        <v>0</v>
      </c>
      <c r="AR1541" s="50">
        <f t="shared" si="890"/>
        <v>9.0863678537459094E-2</v>
      </c>
      <c r="AS1541" s="50">
        <f t="shared" si="891"/>
        <v>8.1325247977877796E-2</v>
      </c>
      <c r="AT1541" s="50">
        <f t="shared" si="892"/>
        <v>0.11167960866439725</v>
      </c>
      <c r="AV1541" s="49">
        <f t="shared" si="893"/>
        <v>0</v>
      </c>
      <c r="AW1541" s="49">
        <f t="shared" si="894"/>
        <v>0</v>
      </c>
      <c r="AX1541" s="49">
        <f t="shared" si="895"/>
        <v>0</v>
      </c>
      <c r="AY1541" s="49">
        <f t="shared" si="896"/>
        <v>0</v>
      </c>
      <c r="AZ1541" s="49">
        <f t="shared" si="897"/>
        <v>0</v>
      </c>
      <c r="BA1541" s="49">
        <f t="shared" si="898"/>
        <v>0</v>
      </c>
      <c r="BB1541" s="49">
        <f t="shared" si="899"/>
        <v>0</v>
      </c>
      <c r="BC1541" s="49">
        <f t="shared" si="900"/>
        <v>0</v>
      </c>
      <c r="BD1541" s="49">
        <f t="shared" si="901"/>
        <v>0</v>
      </c>
      <c r="BE1541" s="49">
        <f t="shared" si="902"/>
        <v>243.91082411881371</v>
      </c>
      <c r="BF1541" s="49">
        <f t="shared" si="903"/>
        <v>218.30624266189605</v>
      </c>
      <c r="BG1541" s="49">
        <f t="shared" si="904"/>
        <v>299.78827431436139</v>
      </c>
      <c r="BH1541" s="72">
        <f t="shared" si="905"/>
        <v>762.00534109507112</v>
      </c>
      <c r="BI1541" s="49">
        <f>VLOOKUP(A1541,'1_12'!A:O,15,0)</f>
        <v>943.28</v>
      </c>
      <c r="BJ1541" s="73">
        <f t="shared" si="906"/>
        <v>-181.27465890492886</v>
      </c>
      <c r="BK1541" s="50">
        <f t="shared" si="907"/>
        <v>3.8779854532750568E-3</v>
      </c>
    </row>
    <row r="1542" spans="1:63" x14ac:dyDescent="0.3">
      <c r="A1542" s="77" t="s">
        <v>2254</v>
      </c>
      <c r="B1542" s="77" t="s">
        <v>669</v>
      </c>
      <c r="C1542" s="77">
        <f>VLOOKUP(B1542,Площадь!A:B,2,0)</f>
        <v>8.9</v>
      </c>
      <c r="D1542" s="113"/>
      <c r="E1542">
        <v>31</v>
      </c>
      <c r="F1542">
        <v>28</v>
      </c>
      <c r="G1542">
        <v>31</v>
      </c>
      <c r="H1542">
        <v>30</v>
      </c>
      <c r="I1542">
        <v>31</v>
      </c>
      <c r="J1542">
        <v>30</v>
      </c>
      <c r="K1542">
        <v>31</v>
      </c>
      <c r="L1542">
        <v>31</v>
      </c>
      <c r="M1542">
        <v>30</v>
      </c>
      <c r="N1542">
        <v>31</v>
      </c>
      <c r="O1542">
        <v>30</v>
      </c>
      <c r="P1542">
        <v>31</v>
      </c>
      <c r="Q1542">
        <f>SUM(E1542:P1542)</f>
        <v>365</v>
      </c>
      <c r="R1542" s="108"/>
      <c r="S1542" s="108"/>
      <c r="T1542" s="50">
        <f t="shared" si="877"/>
        <v>0</v>
      </c>
      <c r="U1542" s="50">
        <f t="shared" si="878"/>
        <v>0</v>
      </c>
      <c r="V1542" s="50">
        <f t="shared" si="879"/>
        <v>0</v>
      </c>
      <c r="W1542" s="50">
        <f t="shared" si="880"/>
        <v>0</v>
      </c>
      <c r="X1542" s="50">
        <f t="shared" si="881"/>
        <v>0</v>
      </c>
      <c r="Y1542" s="50"/>
      <c r="Z1542" s="50"/>
      <c r="AA1542" s="50"/>
      <c r="AB1542" s="50"/>
      <c r="AC1542" s="50"/>
      <c r="AD1542" s="50">
        <f t="shared" si="882"/>
        <v>0</v>
      </c>
      <c r="AE1542" s="50">
        <f t="shared" si="883"/>
        <v>0</v>
      </c>
      <c r="AF1542" s="50">
        <f t="shared" si="884"/>
        <v>0</v>
      </c>
      <c r="AG1542" s="50">
        <f t="shared" si="885"/>
        <v>0</v>
      </c>
      <c r="AI1542" s="50">
        <f t="shared" si="886"/>
        <v>0</v>
      </c>
      <c r="AJ1542" s="50">
        <f t="shared" si="887"/>
        <v>0</v>
      </c>
      <c r="AK1542" s="50">
        <f t="shared" si="888"/>
        <v>0</v>
      </c>
      <c r="AL1542" s="50">
        <f t="shared" si="889"/>
        <v>0.10078709427853781</v>
      </c>
      <c r="AR1542" s="50">
        <f t="shared" si="890"/>
        <v>0.13257159655465345</v>
      </c>
      <c r="AS1542" s="50">
        <f t="shared" si="891"/>
        <v>0.11865487000051024</v>
      </c>
      <c r="AT1542" s="50">
        <f t="shared" si="892"/>
        <v>0.16294237985461238</v>
      </c>
      <c r="AV1542" s="49">
        <f t="shared" si="893"/>
        <v>0</v>
      </c>
      <c r="AW1542" s="49">
        <f t="shared" si="894"/>
        <v>0</v>
      </c>
      <c r="AX1542" s="49">
        <f t="shared" si="895"/>
        <v>0</v>
      </c>
      <c r="AY1542" s="49">
        <f t="shared" si="896"/>
        <v>270.54884439753579</v>
      </c>
      <c r="AZ1542" s="49">
        <f t="shared" si="897"/>
        <v>0</v>
      </c>
      <c r="BA1542" s="49">
        <f t="shared" si="898"/>
        <v>0</v>
      </c>
      <c r="BB1542" s="49">
        <f t="shared" si="899"/>
        <v>0</v>
      </c>
      <c r="BC1542" s="49">
        <f t="shared" si="900"/>
        <v>0</v>
      </c>
      <c r="BD1542" s="49">
        <f t="shared" si="901"/>
        <v>0</v>
      </c>
      <c r="BE1542" s="49">
        <f t="shared" si="902"/>
        <v>355.86989092744955</v>
      </c>
      <c r="BF1542" s="49">
        <f t="shared" si="903"/>
        <v>318.51238683456967</v>
      </c>
      <c r="BG1542" s="49">
        <f t="shared" si="904"/>
        <v>437.39600678652732</v>
      </c>
      <c r="BH1542" s="72">
        <f t="shared" si="905"/>
        <v>1382.3271289460824</v>
      </c>
      <c r="BI1542" s="49">
        <f>VLOOKUP(A1542,'1_12'!A:O,15,0)</f>
        <v>3440.25</v>
      </c>
      <c r="BJ1542" s="73">
        <f t="shared" si="906"/>
        <v>-2057.9228710539173</v>
      </c>
      <c r="BK1542" s="50">
        <f t="shared" si="907"/>
        <v>4.8216848379055606E-3</v>
      </c>
    </row>
    <row r="1543" spans="1:63" x14ac:dyDescent="0.3">
      <c r="A1543" s="77" t="s">
        <v>2336</v>
      </c>
      <c r="B1543" s="77" t="s">
        <v>612</v>
      </c>
      <c r="C1543" s="77">
        <f>VLOOKUP(B1543,Площадь!A:B,2,0)</f>
        <v>5.4</v>
      </c>
      <c r="D1543" s="113"/>
      <c r="E1543">
        <v>31</v>
      </c>
      <c r="F1543">
        <v>28</v>
      </c>
      <c r="G1543">
        <v>31</v>
      </c>
      <c r="H1543">
        <v>30</v>
      </c>
      <c r="I1543">
        <v>31</v>
      </c>
      <c r="J1543">
        <v>30</v>
      </c>
      <c r="K1543">
        <v>31</v>
      </c>
      <c r="L1543">
        <v>29</v>
      </c>
      <c r="Q1543">
        <f t="shared" ref="Q1543:Q1552" si="908">SUM(E1543:P1543)</f>
        <v>241</v>
      </c>
      <c r="R1543" s="108"/>
      <c r="S1543" s="108"/>
      <c r="T1543" s="50">
        <f t="shared" si="877"/>
        <v>0</v>
      </c>
      <c r="U1543" s="50">
        <f t="shared" si="878"/>
        <v>0</v>
      </c>
      <c r="V1543" s="50">
        <f t="shared" si="879"/>
        <v>0</v>
      </c>
      <c r="W1543" s="50">
        <f t="shared" si="880"/>
        <v>0</v>
      </c>
      <c r="X1543" s="50">
        <f t="shared" si="881"/>
        <v>0</v>
      </c>
      <c r="Y1543" s="50"/>
      <c r="Z1543" s="50"/>
      <c r="AA1543" s="50"/>
      <c r="AB1543" s="50"/>
      <c r="AC1543" s="50"/>
      <c r="AD1543" s="50">
        <f t="shared" si="882"/>
        <v>0</v>
      </c>
      <c r="AE1543" s="50">
        <f t="shared" si="883"/>
        <v>0</v>
      </c>
      <c r="AF1543" s="50">
        <f t="shared" si="884"/>
        <v>0</v>
      </c>
      <c r="AG1543" s="50">
        <f t="shared" si="885"/>
        <v>0</v>
      </c>
      <c r="AI1543" s="50">
        <f t="shared" si="886"/>
        <v>0</v>
      </c>
      <c r="AJ1543" s="50">
        <f t="shared" si="887"/>
        <v>0</v>
      </c>
      <c r="AK1543" s="50">
        <f t="shared" si="888"/>
        <v>0</v>
      </c>
      <c r="AL1543" s="50">
        <f t="shared" si="889"/>
        <v>6.1151720124056647E-2</v>
      </c>
      <c r="AR1543" s="50">
        <f t="shared" si="890"/>
        <v>0</v>
      </c>
      <c r="AS1543" s="50">
        <f t="shared" si="891"/>
        <v>0</v>
      </c>
      <c r="AT1543" s="50">
        <f t="shared" si="892"/>
        <v>0</v>
      </c>
      <c r="AV1543" s="49">
        <f t="shared" si="893"/>
        <v>0</v>
      </c>
      <c r="AW1543" s="49">
        <f t="shared" si="894"/>
        <v>0</v>
      </c>
      <c r="AX1543" s="49">
        <f t="shared" si="895"/>
        <v>0</v>
      </c>
      <c r="AY1543" s="49">
        <f t="shared" si="896"/>
        <v>164.15323143221272</v>
      </c>
      <c r="AZ1543" s="49">
        <f t="shared" si="897"/>
        <v>0</v>
      </c>
      <c r="BA1543" s="49">
        <f t="shared" si="898"/>
        <v>0</v>
      </c>
      <c r="BB1543" s="49">
        <f t="shared" si="899"/>
        <v>0</v>
      </c>
      <c r="BC1543" s="49">
        <f t="shared" si="900"/>
        <v>0</v>
      </c>
      <c r="BD1543" s="49">
        <f t="shared" si="901"/>
        <v>0</v>
      </c>
      <c r="BE1543" s="49">
        <f t="shared" si="902"/>
        <v>0</v>
      </c>
      <c r="BF1543" s="49">
        <f t="shared" si="903"/>
        <v>0</v>
      </c>
      <c r="BG1543" s="49">
        <f t="shared" si="904"/>
        <v>0</v>
      </c>
      <c r="BH1543" s="72">
        <f t="shared" si="905"/>
        <v>164.15323143221272</v>
      </c>
      <c r="BI1543" s="49">
        <f>VLOOKUP(A1543,'1_12'!A:O,15,0)</f>
        <v>1159.6500000000001</v>
      </c>
      <c r="BJ1543" s="73">
        <f t="shared" si="906"/>
        <v>-995.4967685677874</v>
      </c>
      <c r="BK1543" s="50">
        <f t="shared" si="907"/>
        <v>9.4369938463050376E-4</v>
      </c>
    </row>
    <row r="1544" spans="1:63" x14ac:dyDescent="0.3">
      <c r="A1544" s="77" t="s">
        <v>2899</v>
      </c>
      <c r="B1544" s="77" t="s">
        <v>612</v>
      </c>
      <c r="C1544" s="77">
        <f>VLOOKUP(B1544,Площадь!A:B,2,0)</f>
        <v>5.4</v>
      </c>
      <c r="D1544" s="113">
        <v>45168</v>
      </c>
      <c r="L1544">
        <f>31-L1543</f>
        <v>2</v>
      </c>
      <c r="M1544">
        <v>30</v>
      </c>
      <c r="N1544">
        <v>31</v>
      </c>
      <c r="O1544">
        <v>30</v>
      </c>
      <c r="P1544">
        <v>31</v>
      </c>
      <c r="Q1544">
        <f t="shared" si="908"/>
        <v>124</v>
      </c>
      <c r="R1544" s="108"/>
      <c r="S1544" s="108"/>
      <c r="T1544" s="50">
        <f t="shared" si="877"/>
        <v>0</v>
      </c>
      <c r="U1544" s="50">
        <f t="shared" si="878"/>
        <v>0</v>
      </c>
      <c r="V1544" s="50">
        <f t="shared" si="879"/>
        <v>0</v>
      </c>
      <c r="W1544" s="50">
        <f t="shared" si="880"/>
        <v>0</v>
      </c>
      <c r="X1544" s="50">
        <f t="shared" si="881"/>
        <v>0</v>
      </c>
      <c r="Y1544" s="50"/>
      <c r="Z1544" s="50"/>
      <c r="AA1544" s="50"/>
      <c r="AB1544" s="50"/>
      <c r="AC1544" s="50"/>
      <c r="AD1544" s="50">
        <f t="shared" si="882"/>
        <v>0</v>
      </c>
      <c r="AE1544" s="50">
        <f t="shared" si="883"/>
        <v>0</v>
      </c>
      <c r="AF1544" s="50">
        <f t="shared" si="884"/>
        <v>0</v>
      </c>
      <c r="AG1544" s="50">
        <f t="shared" si="885"/>
        <v>0</v>
      </c>
      <c r="AI1544" s="50">
        <f t="shared" si="886"/>
        <v>0</v>
      </c>
      <c r="AJ1544" s="50">
        <f t="shared" si="887"/>
        <v>0</v>
      </c>
      <c r="AK1544" s="50">
        <f t="shared" si="888"/>
        <v>0</v>
      </c>
      <c r="AL1544" s="50">
        <f t="shared" si="889"/>
        <v>0</v>
      </c>
      <c r="AR1544" s="50">
        <f t="shared" si="890"/>
        <v>8.0436699033160516E-2</v>
      </c>
      <c r="AS1544" s="50">
        <f t="shared" si="891"/>
        <v>7.1992842472219695E-2</v>
      </c>
      <c r="AT1544" s="50">
        <f t="shared" si="892"/>
        <v>9.8863915866843469E-2</v>
      </c>
      <c r="AV1544" s="49">
        <f t="shared" si="893"/>
        <v>0</v>
      </c>
      <c r="AW1544" s="49">
        <f t="shared" si="894"/>
        <v>0</v>
      </c>
      <c r="AX1544" s="49">
        <f t="shared" si="895"/>
        <v>0</v>
      </c>
      <c r="AY1544" s="49">
        <f t="shared" si="896"/>
        <v>0</v>
      </c>
      <c r="AZ1544" s="49">
        <f t="shared" si="897"/>
        <v>0</v>
      </c>
      <c r="BA1544" s="49">
        <f t="shared" si="898"/>
        <v>0</v>
      </c>
      <c r="BB1544" s="49">
        <f t="shared" si="899"/>
        <v>0</v>
      </c>
      <c r="BC1544" s="49">
        <f t="shared" si="900"/>
        <v>0</v>
      </c>
      <c r="BD1544" s="49">
        <f t="shared" si="901"/>
        <v>0</v>
      </c>
      <c r="BE1544" s="49">
        <f t="shared" si="902"/>
        <v>215.92105741665478</v>
      </c>
      <c r="BF1544" s="49">
        <f t="shared" si="903"/>
        <v>193.25470661872768</v>
      </c>
      <c r="BG1544" s="49">
        <f t="shared" si="904"/>
        <v>265.38634119631996</v>
      </c>
      <c r="BH1544" s="72">
        <f t="shared" si="905"/>
        <v>674.56210523170239</v>
      </c>
      <c r="BI1544" s="49">
        <f>VLOOKUP(A1544,'1_12'!A:O,15,0)</f>
        <v>927.71</v>
      </c>
      <c r="BJ1544" s="73">
        <f t="shared" si="906"/>
        <v>-253.14789476829765</v>
      </c>
      <c r="BK1544" s="50">
        <f t="shared" si="907"/>
        <v>3.8779854532750568E-3</v>
      </c>
    </row>
    <row r="1545" spans="1:63" x14ac:dyDescent="0.3">
      <c r="A1545" s="77" t="s">
        <v>2220</v>
      </c>
      <c r="B1545" s="77" t="s">
        <v>1205</v>
      </c>
      <c r="C1545" s="77">
        <f>VLOOKUP(B1545,Площадь!A:B,2,0)</f>
        <v>5.6</v>
      </c>
      <c r="D1545" s="113"/>
      <c r="E1545">
        <v>31</v>
      </c>
      <c r="F1545">
        <v>28</v>
      </c>
      <c r="G1545">
        <v>31</v>
      </c>
      <c r="H1545">
        <v>30</v>
      </c>
      <c r="I1545">
        <v>31</v>
      </c>
      <c r="J1545">
        <v>30</v>
      </c>
      <c r="K1545">
        <v>31</v>
      </c>
      <c r="L1545">
        <v>31</v>
      </c>
      <c r="M1545">
        <v>19</v>
      </c>
      <c r="Q1545">
        <f t="shared" si="908"/>
        <v>262</v>
      </c>
      <c r="R1545" s="108"/>
      <c r="S1545" s="108"/>
      <c r="T1545" s="50">
        <f t="shared" si="877"/>
        <v>0</v>
      </c>
      <c r="U1545" s="50">
        <f t="shared" si="878"/>
        <v>0</v>
      </c>
      <c r="V1545" s="50">
        <f t="shared" si="879"/>
        <v>0</v>
      </c>
      <c r="W1545" s="50">
        <f t="shared" si="880"/>
        <v>0</v>
      </c>
      <c r="X1545" s="50">
        <f t="shared" si="881"/>
        <v>0</v>
      </c>
      <c r="Y1545" s="50"/>
      <c r="Z1545" s="50"/>
      <c r="AA1545" s="50"/>
      <c r="AB1545" s="50"/>
      <c r="AC1545" s="50"/>
      <c r="AD1545" s="50">
        <f t="shared" si="882"/>
        <v>0</v>
      </c>
      <c r="AE1545" s="50">
        <f t="shared" si="883"/>
        <v>0</v>
      </c>
      <c r="AF1545" s="50">
        <f t="shared" si="884"/>
        <v>0</v>
      </c>
      <c r="AG1545" s="50">
        <f t="shared" si="885"/>
        <v>0</v>
      </c>
      <c r="AI1545" s="50">
        <f t="shared" si="886"/>
        <v>0</v>
      </c>
      <c r="AJ1545" s="50">
        <f t="shared" si="887"/>
        <v>0</v>
      </c>
      <c r="AK1545" s="50">
        <f t="shared" si="888"/>
        <v>0</v>
      </c>
      <c r="AL1545" s="50">
        <f t="shared" si="889"/>
        <v>6.341659864716985E-2</v>
      </c>
      <c r="AR1545" s="50">
        <f t="shared" si="890"/>
        <v>0</v>
      </c>
      <c r="AS1545" s="50">
        <f t="shared" si="891"/>
        <v>0</v>
      </c>
      <c r="AT1545" s="50">
        <f t="shared" si="892"/>
        <v>0</v>
      </c>
      <c r="AV1545" s="49">
        <f t="shared" si="893"/>
        <v>0</v>
      </c>
      <c r="AW1545" s="49">
        <f t="shared" si="894"/>
        <v>0</v>
      </c>
      <c r="AX1545" s="49">
        <f t="shared" si="895"/>
        <v>0</v>
      </c>
      <c r="AY1545" s="49">
        <f t="shared" si="896"/>
        <v>170.23298074451688</v>
      </c>
      <c r="AZ1545" s="49">
        <f t="shared" si="897"/>
        <v>0</v>
      </c>
      <c r="BA1545" s="49">
        <f t="shared" si="898"/>
        <v>0</v>
      </c>
      <c r="BB1545" s="49">
        <f t="shared" si="899"/>
        <v>0</v>
      </c>
      <c r="BC1545" s="49">
        <f t="shared" si="900"/>
        <v>0</v>
      </c>
      <c r="BD1545" s="49">
        <f t="shared" si="901"/>
        <v>0</v>
      </c>
      <c r="BE1545" s="49">
        <f t="shared" si="902"/>
        <v>0</v>
      </c>
      <c r="BF1545" s="49">
        <f t="shared" si="903"/>
        <v>0</v>
      </c>
      <c r="BG1545" s="49">
        <f t="shared" si="904"/>
        <v>0</v>
      </c>
      <c r="BH1545" s="72">
        <f t="shared" si="905"/>
        <v>170.23298074451688</v>
      </c>
      <c r="BI1545" s="49">
        <f>VLOOKUP(A1545,'1_12'!A:O,15,0)</f>
        <v>1354.8000000000002</v>
      </c>
      <c r="BJ1545" s="73">
        <f t="shared" si="906"/>
        <v>-1184.5670192554833</v>
      </c>
      <c r="BK1545" s="50">
        <f t="shared" si="907"/>
        <v>9.4369938463050376E-4</v>
      </c>
    </row>
    <row r="1546" spans="1:63" x14ac:dyDescent="0.3">
      <c r="A1546" s="77" t="s">
        <v>2885</v>
      </c>
      <c r="B1546" s="77" t="s">
        <v>1205</v>
      </c>
      <c r="C1546" s="77">
        <f>VLOOKUP(B1546,Площадь!A:B,2,0)</f>
        <v>5.6</v>
      </c>
      <c r="D1546" s="113">
        <v>45189</v>
      </c>
      <c r="M1546">
        <f>30-M1545</f>
        <v>11</v>
      </c>
      <c r="N1546">
        <v>31</v>
      </c>
      <c r="O1546">
        <v>30</v>
      </c>
      <c r="P1546">
        <v>31</v>
      </c>
      <c r="Q1546">
        <f t="shared" si="908"/>
        <v>103</v>
      </c>
      <c r="R1546" s="108"/>
      <c r="S1546" s="108"/>
      <c r="T1546" s="50">
        <f t="shared" si="877"/>
        <v>0</v>
      </c>
      <c r="U1546" s="50">
        <f t="shared" si="878"/>
        <v>0</v>
      </c>
      <c r="V1546" s="50">
        <f t="shared" si="879"/>
        <v>0</v>
      </c>
      <c r="W1546" s="50">
        <f t="shared" si="880"/>
        <v>0</v>
      </c>
      <c r="X1546" s="50">
        <f t="shared" si="881"/>
        <v>0</v>
      </c>
      <c r="Y1546" s="50"/>
      <c r="Z1546" s="50"/>
      <c r="AA1546" s="50"/>
      <c r="AB1546" s="50"/>
      <c r="AC1546" s="50"/>
      <c r="AD1546" s="50">
        <f t="shared" si="882"/>
        <v>0</v>
      </c>
      <c r="AE1546" s="50">
        <f t="shared" si="883"/>
        <v>0</v>
      </c>
      <c r="AF1546" s="50">
        <f t="shared" si="884"/>
        <v>0</v>
      </c>
      <c r="AG1546" s="50">
        <f t="shared" si="885"/>
        <v>0</v>
      </c>
      <c r="AI1546" s="50">
        <f t="shared" si="886"/>
        <v>0</v>
      </c>
      <c r="AJ1546" s="50">
        <f t="shared" si="887"/>
        <v>0</v>
      </c>
      <c r="AK1546" s="50">
        <f t="shared" si="888"/>
        <v>0</v>
      </c>
      <c r="AL1546" s="50">
        <f t="shared" si="889"/>
        <v>0</v>
      </c>
      <c r="AR1546" s="50">
        <f t="shared" si="890"/>
        <v>8.341583603438868E-2</v>
      </c>
      <c r="AS1546" s="50">
        <f t="shared" si="891"/>
        <v>7.4659244045264861E-2</v>
      </c>
      <c r="AT1546" s="50">
        <f t="shared" si="892"/>
        <v>0.10252554238043025</v>
      </c>
      <c r="AV1546" s="49">
        <f t="shared" si="893"/>
        <v>0</v>
      </c>
      <c r="AW1546" s="49">
        <f t="shared" si="894"/>
        <v>0</v>
      </c>
      <c r="AX1546" s="49">
        <f t="shared" si="895"/>
        <v>0</v>
      </c>
      <c r="AY1546" s="49">
        <f t="shared" si="896"/>
        <v>0</v>
      </c>
      <c r="AZ1546" s="49">
        <f t="shared" si="897"/>
        <v>0</v>
      </c>
      <c r="BA1546" s="49">
        <f t="shared" si="898"/>
        <v>0</v>
      </c>
      <c r="BB1546" s="49">
        <f t="shared" si="899"/>
        <v>0</v>
      </c>
      <c r="BC1546" s="49">
        <f t="shared" si="900"/>
        <v>0</v>
      </c>
      <c r="BD1546" s="49">
        <f t="shared" si="901"/>
        <v>0</v>
      </c>
      <c r="BE1546" s="49">
        <f t="shared" si="902"/>
        <v>223.91813361727159</v>
      </c>
      <c r="BF1546" s="49">
        <f t="shared" si="903"/>
        <v>200.41228834534718</v>
      </c>
      <c r="BG1546" s="49">
        <f t="shared" si="904"/>
        <v>275.21546494433176</v>
      </c>
      <c r="BH1546" s="72">
        <f t="shared" si="905"/>
        <v>699.5458869069505</v>
      </c>
      <c r="BI1546" s="49">
        <f>VLOOKUP(A1546,'1_12'!A:O,15,0)</f>
        <v>809.87</v>
      </c>
      <c r="BJ1546" s="73">
        <f t="shared" si="906"/>
        <v>-110.3241130930495</v>
      </c>
      <c r="BK1546" s="50">
        <f t="shared" si="907"/>
        <v>3.8779854532750568E-3</v>
      </c>
    </row>
    <row r="1547" spans="1:63" x14ac:dyDescent="0.3">
      <c r="A1547" s="77" t="s">
        <v>2229</v>
      </c>
      <c r="B1547" s="77" t="s">
        <v>996</v>
      </c>
      <c r="C1547" s="77">
        <f>VLOOKUP(B1547,Площадь!A:B,2,0)</f>
        <v>5.0999999999999996</v>
      </c>
      <c r="D1547" s="113"/>
      <c r="E1547">
        <v>31</v>
      </c>
      <c r="F1547">
        <v>28</v>
      </c>
      <c r="G1547">
        <v>31</v>
      </c>
      <c r="H1547">
        <v>30</v>
      </c>
      <c r="I1547">
        <v>31</v>
      </c>
      <c r="J1547">
        <v>30</v>
      </c>
      <c r="K1547">
        <v>31</v>
      </c>
      <c r="L1547">
        <v>31</v>
      </c>
      <c r="M1547">
        <v>30</v>
      </c>
      <c r="N1547">
        <v>17</v>
      </c>
      <c r="Q1547">
        <f t="shared" si="908"/>
        <v>290</v>
      </c>
      <c r="R1547" s="108"/>
      <c r="S1547" s="108"/>
      <c r="T1547" s="50">
        <f t="shared" si="877"/>
        <v>0</v>
      </c>
      <c r="U1547" s="50">
        <f t="shared" si="878"/>
        <v>0</v>
      </c>
      <c r="V1547" s="50">
        <f t="shared" si="879"/>
        <v>0</v>
      </c>
      <c r="W1547" s="50">
        <f t="shared" si="880"/>
        <v>0</v>
      </c>
      <c r="X1547" s="50">
        <f t="shared" si="881"/>
        <v>0</v>
      </c>
      <c r="Y1547" s="50"/>
      <c r="Z1547" s="50"/>
      <c r="AA1547" s="50"/>
      <c r="AB1547" s="50"/>
      <c r="AC1547" s="50"/>
      <c r="AD1547" s="50">
        <f t="shared" si="882"/>
        <v>0</v>
      </c>
      <c r="AE1547" s="50">
        <f t="shared" si="883"/>
        <v>0</v>
      </c>
      <c r="AF1547" s="50">
        <f t="shared" si="884"/>
        <v>0</v>
      </c>
      <c r="AG1547" s="50">
        <f t="shared" si="885"/>
        <v>0</v>
      </c>
      <c r="AI1547" s="50">
        <f t="shared" si="886"/>
        <v>0</v>
      </c>
      <c r="AJ1547" s="50">
        <f t="shared" si="887"/>
        <v>0</v>
      </c>
      <c r="AK1547" s="50">
        <f t="shared" si="888"/>
        <v>0</v>
      </c>
      <c r="AL1547" s="50">
        <f t="shared" si="889"/>
        <v>5.7754402339386827E-2</v>
      </c>
      <c r="AR1547" s="50">
        <f t="shared" si="890"/>
        <v>4.1659867420400343E-2</v>
      </c>
      <c r="AS1547" s="50">
        <f t="shared" si="891"/>
        <v>0</v>
      </c>
      <c r="AT1547" s="50">
        <f t="shared" si="892"/>
        <v>0</v>
      </c>
      <c r="AV1547" s="49">
        <f t="shared" si="893"/>
        <v>0</v>
      </c>
      <c r="AW1547" s="49">
        <f t="shared" si="894"/>
        <v>0</v>
      </c>
      <c r="AX1547" s="49">
        <f t="shared" si="895"/>
        <v>0</v>
      </c>
      <c r="AY1547" s="49">
        <f t="shared" si="896"/>
        <v>155.03360746375643</v>
      </c>
      <c r="AZ1547" s="49">
        <f t="shared" si="897"/>
        <v>0</v>
      </c>
      <c r="BA1547" s="49">
        <f t="shared" si="898"/>
        <v>0</v>
      </c>
      <c r="BB1547" s="49">
        <f t="shared" si="899"/>
        <v>0</v>
      </c>
      <c r="BC1547" s="49">
        <f t="shared" si="900"/>
        <v>0</v>
      </c>
      <c r="BD1547" s="49">
        <f t="shared" si="901"/>
        <v>0</v>
      </c>
      <c r="BE1547" s="49">
        <f t="shared" si="902"/>
        <v>111.83008170862587</v>
      </c>
      <c r="BF1547" s="49">
        <f t="shared" si="903"/>
        <v>0</v>
      </c>
      <c r="BG1547" s="49">
        <f t="shared" si="904"/>
        <v>0</v>
      </c>
      <c r="BH1547" s="72">
        <f t="shared" si="905"/>
        <v>266.86368917238229</v>
      </c>
      <c r="BI1547" s="49">
        <f>VLOOKUP(A1547,'1_12'!A:O,15,0)</f>
        <v>1434.3600000000001</v>
      </c>
      <c r="BJ1547" s="73">
        <f t="shared" si="906"/>
        <v>-1167.4963108276179</v>
      </c>
      <c r="BK1547" s="50">
        <f t="shared" si="907"/>
        <v>1.6244161725455421E-3</v>
      </c>
    </row>
    <row r="1548" spans="1:63" x14ac:dyDescent="0.3">
      <c r="A1548" s="77" t="s">
        <v>2911</v>
      </c>
      <c r="B1548" s="77" t="s">
        <v>996</v>
      </c>
      <c r="C1548" s="77">
        <f>VLOOKUP(B1548,Площадь!A:B,2,0)</f>
        <v>5.0999999999999996</v>
      </c>
      <c r="D1548" s="113">
        <v>45217</v>
      </c>
      <c r="N1548">
        <f>31-N1547</f>
        <v>14</v>
      </c>
      <c r="O1548">
        <v>30</v>
      </c>
      <c r="P1548">
        <v>31</v>
      </c>
      <c r="Q1548">
        <f t="shared" si="908"/>
        <v>75</v>
      </c>
      <c r="R1548" s="108"/>
      <c r="S1548" s="108"/>
      <c r="T1548" s="50">
        <f t="shared" si="877"/>
        <v>0</v>
      </c>
      <c r="U1548" s="50">
        <f t="shared" si="878"/>
        <v>0</v>
      </c>
      <c r="V1548" s="50">
        <f t="shared" si="879"/>
        <v>0</v>
      </c>
      <c r="W1548" s="50">
        <f t="shared" si="880"/>
        <v>0</v>
      </c>
      <c r="X1548" s="50">
        <f t="shared" si="881"/>
        <v>0</v>
      </c>
      <c r="Y1548" s="50"/>
      <c r="Z1548" s="50"/>
      <c r="AA1548" s="50"/>
      <c r="AB1548" s="50"/>
      <c r="AC1548" s="50"/>
      <c r="AD1548" s="50">
        <f t="shared" si="882"/>
        <v>0</v>
      </c>
      <c r="AE1548" s="50">
        <f t="shared" si="883"/>
        <v>0</v>
      </c>
      <c r="AF1548" s="50">
        <f t="shared" si="884"/>
        <v>0</v>
      </c>
      <c r="AG1548" s="50">
        <f t="shared" si="885"/>
        <v>0</v>
      </c>
      <c r="AI1548" s="50">
        <f t="shared" si="886"/>
        <v>0</v>
      </c>
      <c r="AJ1548" s="50">
        <f t="shared" si="887"/>
        <v>0</v>
      </c>
      <c r="AK1548" s="50">
        <f t="shared" si="888"/>
        <v>0</v>
      </c>
      <c r="AL1548" s="50">
        <f t="shared" si="889"/>
        <v>0</v>
      </c>
      <c r="AR1548" s="50">
        <f t="shared" si="890"/>
        <v>3.4308126110917929E-2</v>
      </c>
      <c r="AS1548" s="50">
        <f t="shared" si="891"/>
        <v>6.7993240112651926E-2</v>
      </c>
      <c r="AT1548" s="50">
        <f t="shared" si="892"/>
        <v>9.3371476096463263E-2</v>
      </c>
      <c r="AV1548" s="49">
        <f t="shared" si="893"/>
        <v>0</v>
      </c>
      <c r="AW1548" s="49">
        <f t="shared" si="894"/>
        <v>0</v>
      </c>
      <c r="AX1548" s="49">
        <f t="shared" si="895"/>
        <v>0</v>
      </c>
      <c r="AY1548" s="49">
        <f t="shared" si="896"/>
        <v>0</v>
      </c>
      <c r="AZ1548" s="49">
        <f t="shared" si="897"/>
        <v>0</v>
      </c>
      <c r="BA1548" s="49">
        <f t="shared" si="898"/>
        <v>0</v>
      </c>
      <c r="BB1548" s="49">
        <f t="shared" si="899"/>
        <v>0</v>
      </c>
      <c r="BC1548" s="49">
        <f t="shared" si="900"/>
        <v>0</v>
      </c>
      <c r="BD1548" s="49">
        <f t="shared" si="901"/>
        <v>0</v>
      </c>
      <c r="BE1548" s="49">
        <f t="shared" si="902"/>
        <v>92.095361407103653</v>
      </c>
      <c r="BF1548" s="49">
        <f t="shared" si="903"/>
        <v>182.51833402879834</v>
      </c>
      <c r="BG1548" s="49">
        <f t="shared" si="904"/>
        <v>250.64265557430213</v>
      </c>
      <c r="BH1548" s="72">
        <f t="shared" si="905"/>
        <v>525.25635101020407</v>
      </c>
      <c r="BI1548" s="49">
        <f>VLOOKUP(A1548,'1_12'!A:O,15,0)</f>
        <v>537</v>
      </c>
      <c r="BJ1548" s="73">
        <f t="shared" si="906"/>
        <v>-11.743648989795929</v>
      </c>
      <c r="BK1548" s="50">
        <f t="shared" si="907"/>
        <v>3.1972686653600185E-3</v>
      </c>
    </row>
    <row r="1549" spans="1:63" x14ac:dyDescent="0.3">
      <c r="A1549" s="77" t="s">
        <v>2287</v>
      </c>
      <c r="B1549" s="77" t="s">
        <v>1039</v>
      </c>
      <c r="C1549" s="77">
        <f>VLOOKUP(B1549,Площадь!A:B,2,0)</f>
        <v>3.7</v>
      </c>
      <c r="D1549" s="113"/>
      <c r="E1549">
        <v>31</v>
      </c>
      <c r="F1549">
        <v>28</v>
      </c>
      <c r="G1549">
        <v>31</v>
      </c>
      <c r="H1549">
        <v>16</v>
      </c>
      <c r="Q1549">
        <f t="shared" si="908"/>
        <v>106</v>
      </c>
      <c r="R1549" s="108"/>
      <c r="S1549" s="108"/>
      <c r="T1549" s="50">
        <f t="shared" si="877"/>
        <v>0</v>
      </c>
      <c r="U1549" s="50">
        <f t="shared" si="878"/>
        <v>0</v>
      </c>
      <c r="V1549" s="50">
        <f t="shared" si="879"/>
        <v>0</v>
      </c>
      <c r="W1549" s="50">
        <f t="shared" si="880"/>
        <v>0</v>
      </c>
      <c r="X1549" s="50">
        <f t="shared" si="881"/>
        <v>0</v>
      </c>
      <c r="Y1549" s="50"/>
      <c r="Z1549" s="50"/>
      <c r="AA1549" s="50"/>
      <c r="AB1549" s="50"/>
      <c r="AC1549" s="50"/>
      <c r="AD1549" s="50">
        <f t="shared" si="882"/>
        <v>0</v>
      </c>
      <c r="AE1549" s="50">
        <f t="shared" si="883"/>
        <v>0</v>
      </c>
      <c r="AF1549" s="50">
        <f t="shared" si="884"/>
        <v>0</v>
      </c>
      <c r="AG1549" s="50">
        <f t="shared" si="885"/>
        <v>0</v>
      </c>
      <c r="AI1549" s="50">
        <f t="shared" si="886"/>
        <v>0</v>
      </c>
      <c r="AJ1549" s="50">
        <f t="shared" si="887"/>
        <v>0</v>
      </c>
      <c r="AK1549" s="50">
        <f t="shared" si="888"/>
        <v>0</v>
      </c>
      <c r="AL1549" s="50">
        <f t="shared" si="889"/>
        <v>2.2346801428050331E-2</v>
      </c>
      <c r="AR1549" s="50">
        <f t="shared" si="890"/>
        <v>0</v>
      </c>
      <c r="AS1549" s="50">
        <f t="shared" si="891"/>
        <v>0</v>
      </c>
      <c r="AT1549" s="50">
        <f t="shared" si="892"/>
        <v>0</v>
      </c>
      <c r="AV1549" s="49">
        <f t="shared" si="893"/>
        <v>0</v>
      </c>
      <c r="AW1549" s="49">
        <f t="shared" si="894"/>
        <v>0</v>
      </c>
      <c r="AX1549" s="49">
        <f t="shared" si="895"/>
        <v>0</v>
      </c>
      <c r="AY1549" s="49">
        <f t="shared" si="896"/>
        <v>59.986859881401188</v>
      </c>
      <c r="AZ1549" s="49">
        <f t="shared" si="897"/>
        <v>0</v>
      </c>
      <c r="BA1549" s="49">
        <f t="shared" si="898"/>
        <v>0</v>
      </c>
      <c r="BB1549" s="49">
        <f t="shared" si="899"/>
        <v>0</v>
      </c>
      <c r="BC1549" s="49">
        <f t="shared" si="900"/>
        <v>0</v>
      </c>
      <c r="BD1549" s="49">
        <f t="shared" si="901"/>
        <v>0</v>
      </c>
      <c r="BE1549" s="49">
        <f t="shared" si="902"/>
        <v>0</v>
      </c>
      <c r="BF1549" s="49">
        <f t="shared" si="903"/>
        <v>0</v>
      </c>
      <c r="BG1549" s="49">
        <f t="shared" si="904"/>
        <v>0</v>
      </c>
      <c r="BH1549" s="72">
        <f t="shared" si="905"/>
        <v>59.986859881401188</v>
      </c>
      <c r="BI1549" s="49">
        <f>VLOOKUP(A1549,'1_12'!A:O,15,0)</f>
        <v>84.83</v>
      </c>
      <c r="BJ1549" s="73">
        <f t="shared" si="906"/>
        <v>-24.843140118598811</v>
      </c>
      <c r="BK1549" s="50">
        <f t="shared" si="907"/>
        <v>5.0330633846960198E-4</v>
      </c>
    </row>
    <row r="1550" spans="1:63" x14ac:dyDescent="0.3">
      <c r="A1550" s="77" t="s">
        <v>2747</v>
      </c>
      <c r="B1550" s="77" t="s">
        <v>1039</v>
      </c>
      <c r="C1550" s="77">
        <f>VLOOKUP(B1550,Площадь!A:B,2,0)</f>
        <v>3.7</v>
      </c>
      <c r="D1550" s="113">
        <v>45033</v>
      </c>
      <c r="H1550">
        <f>30-H1549</f>
        <v>14</v>
      </c>
      <c r="I1550">
        <v>31</v>
      </c>
      <c r="J1550">
        <v>30</v>
      </c>
      <c r="K1550">
        <v>31</v>
      </c>
      <c r="L1550">
        <v>31</v>
      </c>
      <c r="M1550">
        <v>30</v>
      </c>
      <c r="N1550">
        <v>31</v>
      </c>
      <c r="O1550">
        <v>30</v>
      </c>
      <c r="P1550">
        <v>31</v>
      </c>
      <c r="Q1550">
        <f t="shared" si="908"/>
        <v>259</v>
      </c>
      <c r="R1550" s="108"/>
      <c r="S1550" s="108"/>
      <c r="T1550" s="50">
        <f t="shared" si="877"/>
        <v>0</v>
      </c>
      <c r="U1550" s="50">
        <f t="shared" si="878"/>
        <v>0</v>
      </c>
      <c r="V1550" s="50">
        <f t="shared" si="879"/>
        <v>0</v>
      </c>
      <c r="W1550" s="50">
        <f t="shared" si="880"/>
        <v>0</v>
      </c>
      <c r="X1550" s="50">
        <f t="shared" si="881"/>
        <v>0</v>
      </c>
      <c r="Y1550" s="50"/>
      <c r="Z1550" s="50"/>
      <c r="AA1550" s="50"/>
      <c r="AB1550" s="50"/>
      <c r="AC1550" s="50"/>
      <c r="AD1550" s="50">
        <f t="shared" si="882"/>
        <v>0</v>
      </c>
      <c r="AE1550" s="50">
        <f t="shared" si="883"/>
        <v>0</v>
      </c>
      <c r="AF1550" s="50">
        <f t="shared" si="884"/>
        <v>0</v>
      </c>
      <c r="AG1550" s="50">
        <f t="shared" si="885"/>
        <v>0</v>
      </c>
      <c r="AI1550" s="50">
        <f t="shared" si="886"/>
        <v>0</v>
      </c>
      <c r="AJ1550" s="50">
        <f t="shared" si="887"/>
        <v>0</v>
      </c>
      <c r="AK1550" s="50">
        <f t="shared" si="888"/>
        <v>0</v>
      </c>
      <c r="AL1550" s="50">
        <f t="shared" si="889"/>
        <v>1.9553451249544038E-2</v>
      </c>
      <c r="AR1550" s="50">
        <f t="shared" si="890"/>
        <v>5.5114034522721095E-2</v>
      </c>
      <c r="AS1550" s="50">
        <f t="shared" si="891"/>
        <v>4.9328429101335718E-2</v>
      </c>
      <c r="AT1550" s="50">
        <f t="shared" si="892"/>
        <v>6.774009050135571E-2</v>
      </c>
      <c r="AV1550" s="49">
        <f t="shared" si="893"/>
        <v>0</v>
      </c>
      <c r="AW1550" s="49">
        <f t="shared" si="894"/>
        <v>0</v>
      </c>
      <c r="AX1550" s="49">
        <f t="shared" si="895"/>
        <v>0</v>
      </c>
      <c r="AY1550" s="49">
        <f t="shared" si="896"/>
        <v>52.488502396226032</v>
      </c>
      <c r="AZ1550" s="49">
        <f t="shared" si="897"/>
        <v>0</v>
      </c>
      <c r="BA1550" s="49">
        <f t="shared" si="898"/>
        <v>0</v>
      </c>
      <c r="BB1550" s="49">
        <f t="shared" si="899"/>
        <v>0</v>
      </c>
      <c r="BC1550" s="49">
        <f t="shared" si="900"/>
        <v>0</v>
      </c>
      <c r="BD1550" s="49">
        <f t="shared" si="901"/>
        <v>0</v>
      </c>
      <c r="BE1550" s="49">
        <f t="shared" si="902"/>
        <v>147.94590971141162</v>
      </c>
      <c r="BF1550" s="49">
        <f t="shared" si="903"/>
        <v>132.41526194246154</v>
      </c>
      <c r="BG1550" s="49">
        <f t="shared" si="904"/>
        <v>181.83878933821921</v>
      </c>
      <c r="BH1550" s="72">
        <f t="shared" si="905"/>
        <v>514.6884633883185</v>
      </c>
      <c r="BI1550" s="49">
        <f>VLOOKUP(A1550,'1_12'!A:O,15,0)</f>
        <v>1345.64</v>
      </c>
      <c r="BJ1550" s="73">
        <f t="shared" si="906"/>
        <v>-830.9515366116816</v>
      </c>
      <c r="BK1550" s="50">
        <f t="shared" si="907"/>
        <v>4.3183784994359582E-3</v>
      </c>
    </row>
    <row r="1551" spans="1:63" x14ac:dyDescent="0.3">
      <c r="A1551" s="77" t="s">
        <v>2249</v>
      </c>
      <c r="B1551" s="77" t="s">
        <v>1051</v>
      </c>
      <c r="C1551" s="77">
        <f>VLOOKUP(B1551,Площадь!A:B,2,0)</f>
        <v>5</v>
      </c>
      <c r="D1551" s="113"/>
      <c r="E1551">
        <v>31</v>
      </c>
      <c r="F1551">
        <v>28</v>
      </c>
      <c r="G1551">
        <v>6</v>
      </c>
      <c r="Q1551">
        <f t="shared" si="908"/>
        <v>65</v>
      </c>
      <c r="R1551" s="108"/>
      <c r="S1551" s="108"/>
      <c r="T1551" s="50">
        <f t="shared" si="877"/>
        <v>0</v>
      </c>
      <c r="U1551" s="50">
        <f t="shared" si="878"/>
        <v>0</v>
      </c>
      <c r="V1551" s="50">
        <f t="shared" si="879"/>
        <v>0</v>
      </c>
      <c r="W1551" s="50">
        <f t="shared" si="880"/>
        <v>0</v>
      </c>
      <c r="X1551" s="50">
        <f t="shared" si="881"/>
        <v>0</v>
      </c>
      <c r="Y1551" s="50"/>
      <c r="Z1551" s="50"/>
      <c r="AA1551" s="50"/>
      <c r="AB1551" s="50"/>
      <c r="AC1551" s="50"/>
      <c r="AD1551" s="50">
        <f t="shared" si="882"/>
        <v>0</v>
      </c>
      <c r="AE1551" s="50">
        <f t="shared" si="883"/>
        <v>0</v>
      </c>
      <c r="AF1551" s="50">
        <f t="shared" si="884"/>
        <v>0</v>
      </c>
      <c r="AG1551" s="50">
        <f t="shared" si="885"/>
        <v>0</v>
      </c>
      <c r="AI1551" s="50">
        <f t="shared" si="886"/>
        <v>0</v>
      </c>
      <c r="AJ1551" s="50">
        <f t="shared" si="887"/>
        <v>0</v>
      </c>
      <c r="AK1551" s="50">
        <f t="shared" si="888"/>
        <v>0</v>
      </c>
      <c r="AL1551" s="50">
        <f t="shared" si="889"/>
        <v>0</v>
      </c>
      <c r="AR1551" s="50">
        <f t="shared" si="890"/>
        <v>0</v>
      </c>
      <c r="AS1551" s="50">
        <f t="shared" si="891"/>
        <v>0</v>
      </c>
      <c r="AT1551" s="50">
        <f t="shared" si="892"/>
        <v>0</v>
      </c>
      <c r="AV1551" s="49">
        <f t="shared" si="893"/>
        <v>0</v>
      </c>
      <c r="AW1551" s="49">
        <f t="shared" si="894"/>
        <v>0</v>
      </c>
      <c r="AX1551" s="49">
        <f t="shared" si="895"/>
        <v>0</v>
      </c>
      <c r="AY1551" s="49">
        <f t="shared" si="896"/>
        <v>0</v>
      </c>
      <c r="AZ1551" s="49">
        <f t="shared" si="897"/>
        <v>0</v>
      </c>
      <c r="BA1551" s="49">
        <f t="shared" si="898"/>
        <v>0</v>
      </c>
      <c r="BB1551" s="49">
        <f t="shared" si="899"/>
        <v>0</v>
      </c>
      <c r="BC1551" s="49">
        <f t="shared" si="900"/>
        <v>0</v>
      </c>
      <c r="BD1551" s="49">
        <f t="shared" si="901"/>
        <v>0</v>
      </c>
      <c r="BE1551" s="49">
        <f t="shared" si="902"/>
        <v>0</v>
      </c>
      <c r="BF1551" s="49">
        <f t="shared" si="903"/>
        <v>0</v>
      </c>
      <c r="BG1551" s="49">
        <f t="shared" si="904"/>
        <v>0</v>
      </c>
      <c r="BH1551" s="72">
        <f t="shared" si="905"/>
        <v>0</v>
      </c>
      <c r="BI1551" s="49">
        <f>VLOOKUP(A1551,'1_12'!A:O,15,0)</f>
        <v>0</v>
      </c>
      <c r="BJ1551" s="73">
        <f t="shared" si="906"/>
        <v>0</v>
      </c>
      <c r="BK1551" s="50">
        <f t="shared" si="907"/>
        <v>0</v>
      </c>
    </row>
    <row r="1552" spans="1:63" x14ac:dyDescent="0.3">
      <c r="A1552" s="77" t="s">
        <v>2578</v>
      </c>
      <c r="B1552" s="77" t="s">
        <v>1051</v>
      </c>
      <c r="C1552" s="77">
        <f>VLOOKUP(B1552,Площадь!A:B,2,0)</f>
        <v>5</v>
      </c>
      <c r="D1552" s="113">
        <v>44992</v>
      </c>
      <c r="G1552">
        <f>31-G1551</f>
        <v>25</v>
      </c>
      <c r="H1552">
        <v>30</v>
      </c>
      <c r="I1552">
        <v>31</v>
      </c>
      <c r="J1552">
        <v>30</v>
      </c>
      <c r="K1552">
        <v>31</v>
      </c>
      <c r="L1552">
        <v>31</v>
      </c>
      <c r="M1552">
        <v>30</v>
      </c>
      <c r="N1552">
        <v>31</v>
      </c>
      <c r="O1552">
        <v>30</v>
      </c>
      <c r="P1552">
        <v>31</v>
      </c>
      <c r="Q1552">
        <f t="shared" si="908"/>
        <v>300</v>
      </c>
      <c r="R1552" s="108"/>
      <c r="S1552" s="108"/>
      <c r="T1552" s="50">
        <f t="shared" si="877"/>
        <v>0</v>
      </c>
      <c r="U1552" s="50">
        <f t="shared" si="878"/>
        <v>0</v>
      </c>
      <c r="V1552" s="50">
        <f t="shared" si="879"/>
        <v>0</v>
      </c>
      <c r="W1552" s="50">
        <f t="shared" si="880"/>
        <v>0</v>
      </c>
      <c r="X1552" s="50">
        <f t="shared" si="881"/>
        <v>0</v>
      </c>
      <c r="Y1552" s="50"/>
      <c r="Z1552" s="50"/>
      <c r="AA1552" s="50"/>
      <c r="AB1552" s="50"/>
      <c r="AC1552" s="50"/>
      <c r="AD1552" s="50">
        <f t="shared" si="882"/>
        <v>0</v>
      </c>
      <c r="AE1552" s="50">
        <f t="shared" si="883"/>
        <v>0</v>
      </c>
      <c r="AF1552" s="50">
        <f t="shared" si="884"/>
        <v>0</v>
      </c>
      <c r="AG1552" s="50">
        <f t="shared" si="885"/>
        <v>0</v>
      </c>
      <c r="AI1552" s="50">
        <f t="shared" si="886"/>
        <v>0</v>
      </c>
      <c r="AJ1552" s="50">
        <f t="shared" si="887"/>
        <v>0</v>
      </c>
      <c r="AK1552" s="50">
        <f t="shared" si="888"/>
        <v>0</v>
      </c>
      <c r="AL1552" s="50">
        <f t="shared" si="889"/>
        <v>5.6621963077830226E-2</v>
      </c>
      <c r="AR1552" s="50">
        <f t="shared" si="890"/>
        <v>7.4478425030704176E-2</v>
      </c>
      <c r="AS1552" s="50">
        <f t="shared" si="891"/>
        <v>6.6660039326129336E-2</v>
      </c>
      <c r="AT1552" s="50">
        <f t="shared" si="892"/>
        <v>9.1540662839669884E-2</v>
      </c>
      <c r="AV1552" s="49">
        <f t="shared" si="893"/>
        <v>0</v>
      </c>
      <c r="AW1552" s="49">
        <f t="shared" si="894"/>
        <v>0</v>
      </c>
      <c r="AX1552" s="49">
        <f t="shared" si="895"/>
        <v>0</v>
      </c>
      <c r="AY1552" s="49">
        <f t="shared" si="896"/>
        <v>151.99373280760435</v>
      </c>
      <c r="AZ1552" s="49">
        <f t="shared" si="897"/>
        <v>0</v>
      </c>
      <c r="BA1552" s="49">
        <f t="shared" si="898"/>
        <v>0</v>
      </c>
      <c r="BB1552" s="49">
        <f t="shared" si="899"/>
        <v>0</v>
      </c>
      <c r="BC1552" s="49">
        <f t="shared" si="900"/>
        <v>0</v>
      </c>
      <c r="BD1552" s="49">
        <f t="shared" si="901"/>
        <v>0</v>
      </c>
      <c r="BE1552" s="49">
        <f t="shared" si="902"/>
        <v>199.92690501542108</v>
      </c>
      <c r="BF1552" s="49">
        <f t="shared" si="903"/>
        <v>178.93954316548854</v>
      </c>
      <c r="BG1552" s="49">
        <f t="shared" si="904"/>
        <v>245.72809370029626</v>
      </c>
      <c r="BH1552" s="72">
        <f t="shared" si="905"/>
        <v>776.58827468881032</v>
      </c>
      <c r="BI1552" s="49">
        <f>VLOOKUP(A1552,'1_12'!A:O,15,0)</f>
        <v>1932.75</v>
      </c>
      <c r="BJ1552" s="73">
        <f t="shared" si="906"/>
        <v>-1156.1617253111897</v>
      </c>
      <c r="BK1552" s="50">
        <f t="shared" si="907"/>
        <v>4.8216848379055606E-3</v>
      </c>
    </row>
    <row r="1553" spans="1:63" x14ac:dyDescent="0.3">
      <c r="A1553" s="77" t="s">
        <v>2320</v>
      </c>
      <c r="B1553" s="77" t="s">
        <v>1063</v>
      </c>
      <c r="C1553" s="77">
        <f>VLOOKUP(B1553,Площадь!A:B,2,0)</f>
        <v>5.3</v>
      </c>
      <c r="D1553" s="113"/>
      <c r="E1553">
        <v>31</v>
      </c>
      <c r="F1553">
        <v>28</v>
      </c>
      <c r="G1553">
        <v>31</v>
      </c>
      <c r="H1553">
        <v>30</v>
      </c>
      <c r="I1553">
        <v>31</v>
      </c>
      <c r="J1553">
        <v>30</v>
      </c>
      <c r="K1553">
        <v>31</v>
      </c>
      <c r="L1553">
        <v>31</v>
      </c>
      <c r="M1553">
        <v>30</v>
      </c>
      <c r="N1553">
        <v>31</v>
      </c>
      <c r="O1553">
        <v>30</v>
      </c>
      <c r="P1553">
        <v>31</v>
      </c>
      <c r="Q1553">
        <f t="shared" ref="Q1553:Q1556" si="909">SUM(E1553:P1553)</f>
        <v>365</v>
      </c>
      <c r="R1553" s="108"/>
      <c r="S1553" s="108"/>
      <c r="T1553" s="50">
        <f t="shared" si="877"/>
        <v>0</v>
      </c>
      <c r="U1553" s="50">
        <f t="shared" si="878"/>
        <v>0</v>
      </c>
      <c r="V1553" s="50">
        <f t="shared" si="879"/>
        <v>0</v>
      </c>
      <c r="W1553" s="50">
        <f t="shared" si="880"/>
        <v>0</v>
      </c>
      <c r="X1553" s="50">
        <f t="shared" si="881"/>
        <v>0</v>
      </c>
      <c r="Y1553" s="50"/>
      <c r="Z1553" s="50"/>
      <c r="AA1553" s="50"/>
      <c r="AB1553" s="50"/>
      <c r="AC1553" s="50"/>
      <c r="AD1553" s="50">
        <f t="shared" si="882"/>
        <v>0</v>
      </c>
      <c r="AE1553" s="50">
        <f t="shared" si="883"/>
        <v>0</v>
      </c>
      <c r="AF1553" s="50">
        <f t="shared" si="884"/>
        <v>0</v>
      </c>
      <c r="AG1553" s="50">
        <f t="shared" si="885"/>
        <v>0</v>
      </c>
      <c r="AI1553" s="50">
        <f t="shared" si="886"/>
        <v>0</v>
      </c>
      <c r="AJ1553" s="50">
        <f t="shared" si="887"/>
        <v>0</v>
      </c>
      <c r="AK1553" s="50">
        <f t="shared" si="888"/>
        <v>0</v>
      </c>
      <c r="AL1553" s="50">
        <f t="shared" si="889"/>
        <v>6.0019280862500031E-2</v>
      </c>
      <c r="AR1553" s="50">
        <f t="shared" si="890"/>
        <v>7.8947130532546428E-2</v>
      </c>
      <c r="AS1553" s="50">
        <f t="shared" si="891"/>
        <v>7.0659641685697105E-2</v>
      </c>
      <c r="AT1553" s="50">
        <f t="shared" si="892"/>
        <v>9.7033102610050062E-2</v>
      </c>
      <c r="AV1553" s="49">
        <f t="shared" si="893"/>
        <v>0</v>
      </c>
      <c r="AW1553" s="49">
        <f t="shared" si="894"/>
        <v>0</v>
      </c>
      <c r="AX1553" s="49">
        <f t="shared" si="895"/>
        <v>0</v>
      </c>
      <c r="AY1553" s="49">
        <f t="shared" si="896"/>
        <v>161.11335677606058</v>
      </c>
      <c r="AZ1553" s="49">
        <f t="shared" si="897"/>
        <v>0</v>
      </c>
      <c r="BA1553" s="49">
        <f t="shared" si="898"/>
        <v>0</v>
      </c>
      <c r="BB1553" s="49">
        <f t="shared" si="899"/>
        <v>0</v>
      </c>
      <c r="BC1553" s="49">
        <f t="shared" si="900"/>
        <v>0</v>
      </c>
      <c r="BD1553" s="49">
        <f t="shared" si="901"/>
        <v>0</v>
      </c>
      <c r="BE1553" s="49">
        <f t="shared" si="902"/>
        <v>211.92251931634635</v>
      </c>
      <c r="BF1553" s="49">
        <f t="shared" si="903"/>
        <v>189.67591575541789</v>
      </c>
      <c r="BG1553" s="49">
        <f t="shared" si="904"/>
        <v>260.47177932231398</v>
      </c>
      <c r="BH1553" s="72">
        <f t="shared" si="905"/>
        <v>823.18357117013886</v>
      </c>
      <c r="BI1553" s="49">
        <f>VLOOKUP(A1553,'1_12'!A:O,15,0)</f>
        <v>2048.6700000000005</v>
      </c>
      <c r="BJ1553" s="73">
        <f t="shared" si="906"/>
        <v>-1225.4864288298618</v>
      </c>
      <c r="BK1553" s="50">
        <f t="shared" si="907"/>
        <v>4.8216848379055597E-3</v>
      </c>
    </row>
    <row r="1554" spans="1:63" x14ac:dyDescent="0.3">
      <c r="A1554" s="77" t="s">
        <v>2143</v>
      </c>
      <c r="B1554" s="77" t="s">
        <v>1027</v>
      </c>
      <c r="C1554" s="77">
        <f>VLOOKUP(B1554,Площадь!A:B,2,0)</f>
        <v>3.6</v>
      </c>
      <c r="D1554" s="113"/>
      <c r="E1554">
        <v>31</v>
      </c>
      <c r="F1554">
        <v>28</v>
      </c>
      <c r="G1554">
        <v>31</v>
      </c>
      <c r="H1554">
        <v>30</v>
      </c>
      <c r="I1554">
        <v>31</v>
      </c>
      <c r="J1554">
        <v>30</v>
      </c>
      <c r="K1554">
        <v>31</v>
      </c>
      <c r="L1554">
        <v>31</v>
      </c>
      <c r="M1554">
        <v>30</v>
      </c>
      <c r="N1554">
        <v>31</v>
      </c>
      <c r="O1554">
        <v>30</v>
      </c>
      <c r="P1554">
        <v>31</v>
      </c>
      <c r="Q1554">
        <f t="shared" si="909"/>
        <v>365</v>
      </c>
      <c r="R1554" s="108"/>
      <c r="S1554" s="108"/>
      <c r="T1554" s="50">
        <f t="shared" si="877"/>
        <v>0</v>
      </c>
      <c r="U1554" s="50">
        <f t="shared" si="878"/>
        <v>0</v>
      </c>
      <c r="V1554" s="50">
        <f t="shared" si="879"/>
        <v>0</v>
      </c>
      <c r="W1554" s="50">
        <f t="shared" si="880"/>
        <v>0</v>
      </c>
      <c r="X1554" s="50">
        <f t="shared" si="881"/>
        <v>0</v>
      </c>
      <c r="Y1554" s="50"/>
      <c r="Z1554" s="50"/>
      <c r="AA1554" s="50"/>
      <c r="AB1554" s="50"/>
      <c r="AC1554" s="50"/>
      <c r="AD1554" s="50">
        <f t="shared" si="882"/>
        <v>0</v>
      </c>
      <c r="AE1554" s="50">
        <f t="shared" si="883"/>
        <v>0</v>
      </c>
      <c r="AF1554" s="50">
        <f t="shared" si="884"/>
        <v>0</v>
      </c>
      <c r="AG1554" s="50">
        <f t="shared" si="885"/>
        <v>0</v>
      </c>
      <c r="AI1554" s="50">
        <f t="shared" si="886"/>
        <v>0</v>
      </c>
      <c r="AJ1554" s="50">
        <f t="shared" si="887"/>
        <v>0</v>
      </c>
      <c r="AK1554" s="50">
        <f t="shared" si="888"/>
        <v>0</v>
      </c>
      <c r="AL1554" s="50">
        <f t="shared" si="889"/>
        <v>4.0767813416037767E-2</v>
      </c>
      <c r="AR1554" s="50">
        <f t="shared" si="890"/>
        <v>5.3624466022107013E-2</v>
      </c>
      <c r="AS1554" s="50">
        <f t="shared" si="891"/>
        <v>4.7995228314813128E-2</v>
      </c>
      <c r="AT1554" s="50">
        <f t="shared" si="892"/>
        <v>6.5909277244562317E-2</v>
      </c>
      <c r="AV1554" s="49">
        <f t="shared" si="893"/>
        <v>0</v>
      </c>
      <c r="AW1554" s="49">
        <f t="shared" si="894"/>
        <v>0</v>
      </c>
      <c r="AX1554" s="49">
        <f t="shared" si="895"/>
        <v>0</v>
      </c>
      <c r="AY1554" s="49">
        <f t="shared" si="896"/>
        <v>109.43548762147515</v>
      </c>
      <c r="AZ1554" s="49">
        <f t="shared" si="897"/>
        <v>0</v>
      </c>
      <c r="BA1554" s="49">
        <f t="shared" si="898"/>
        <v>0</v>
      </c>
      <c r="BB1554" s="49">
        <f t="shared" si="899"/>
        <v>0</v>
      </c>
      <c r="BC1554" s="49">
        <f t="shared" si="900"/>
        <v>0</v>
      </c>
      <c r="BD1554" s="49">
        <f t="shared" si="901"/>
        <v>0</v>
      </c>
      <c r="BE1554" s="49">
        <f t="shared" si="902"/>
        <v>143.94737161110319</v>
      </c>
      <c r="BF1554" s="49">
        <f t="shared" si="903"/>
        <v>128.83647107915178</v>
      </c>
      <c r="BG1554" s="49">
        <f t="shared" si="904"/>
        <v>176.92422746421332</v>
      </c>
      <c r="BH1554" s="72">
        <f t="shared" si="905"/>
        <v>559.14355777594346</v>
      </c>
      <c r="BI1554" s="49">
        <f>VLOOKUP(A1554,'1_12'!A:O,15,0)</f>
        <v>1391.58</v>
      </c>
      <c r="BJ1554" s="73">
        <f t="shared" si="906"/>
        <v>-832.43644222405646</v>
      </c>
      <c r="BK1554" s="50">
        <f t="shared" si="907"/>
        <v>4.8216848379055606E-3</v>
      </c>
    </row>
    <row r="1555" spans="1:63" x14ac:dyDescent="0.3">
      <c r="A1555" s="77" t="s">
        <v>2250</v>
      </c>
      <c r="B1555" s="77" t="s">
        <v>1151</v>
      </c>
      <c r="C1555" s="77">
        <f>VLOOKUP(B1555,Площадь!A:B,2,0)</f>
        <v>2.8</v>
      </c>
      <c r="D1555" s="113"/>
      <c r="E1555">
        <v>31</v>
      </c>
      <c r="F1555">
        <v>28</v>
      </c>
      <c r="G1555">
        <v>22</v>
      </c>
      <c r="Q1555">
        <f t="shared" si="909"/>
        <v>81</v>
      </c>
      <c r="R1555" s="108"/>
      <c r="S1555" s="108"/>
      <c r="T1555" s="50">
        <f t="shared" si="877"/>
        <v>0</v>
      </c>
      <c r="U1555" s="50">
        <f t="shared" si="878"/>
        <v>0</v>
      </c>
      <c r="V1555" s="50">
        <f t="shared" si="879"/>
        <v>0</v>
      </c>
      <c r="W1555" s="50">
        <f t="shared" si="880"/>
        <v>0</v>
      </c>
      <c r="X1555" s="50">
        <f t="shared" si="881"/>
        <v>0</v>
      </c>
      <c r="Y1555" s="50"/>
      <c r="Z1555" s="50"/>
      <c r="AA1555" s="50"/>
      <c r="AB1555" s="50"/>
      <c r="AC1555" s="50"/>
      <c r="AD1555" s="50">
        <f t="shared" si="882"/>
        <v>0</v>
      </c>
      <c r="AE1555" s="50">
        <f t="shared" si="883"/>
        <v>0</v>
      </c>
      <c r="AF1555" s="50">
        <f t="shared" si="884"/>
        <v>0</v>
      </c>
      <c r="AG1555" s="50">
        <f t="shared" si="885"/>
        <v>0</v>
      </c>
      <c r="AI1555" s="50">
        <f t="shared" si="886"/>
        <v>0</v>
      </c>
      <c r="AJ1555" s="50">
        <f t="shared" si="887"/>
        <v>0</v>
      </c>
      <c r="AK1555" s="50">
        <f t="shared" si="888"/>
        <v>0</v>
      </c>
      <c r="AL1555" s="50">
        <f t="shared" si="889"/>
        <v>0</v>
      </c>
      <c r="AR1555" s="50">
        <f t="shared" si="890"/>
        <v>0</v>
      </c>
      <c r="AS1555" s="50">
        <f t="shared" si="891"/>
        <v>0</v>
      </c>
      <c r="AT1555" s="50">
        <f t="shared" si="892"/>
        <v>0</v>
      </c>
      <c r="AV1555" s="49">
        <f t="shared" si="893"/>
        <v>0</v>
      </c>
      <c r="AW1555" s="49">
        <f t="shared" si="894"/>
        <v>0</v>
      </c>
      <c r="AX1555" s="49">
        <f t="shared" si="895"/>
        <v>0</v>
      </c>
      <c r="AY1555" s="49">
        <f t="shared" si="896"/>
        <v>0</v>
      </c>
      <c r="AZ1555" s="49">
        <f t="shared" si="897"/>
        <v>0</v>
      </c>
      <c r="BA1555" s="49">
        <f t="shared" si="898"/>
        <v>0</v>
      </c>
      <c r="BB1555" s="49">
        <f t="shared" si="899"/>
        <v>0</v>
      </c>
      <c r="BC1555" s="49">
        <f t="shared" si="900"/>
        <v>0</v>
      </c>
      <c r="BD1555" s="49">
        <f t="shared" si="901"/>
        <v>0</v>
      </c>
      <c r="BE1555" s="49">
        <f t="shared" si="902"/>
        <v>0</v>
      </c>
      <c r="BF1555" s="49">
        <f t="shared" si="903"/>
        <v>0</v>
      </c>
      <c r="BG1555" s="49">
        <f t="shared" si="904"/>
        <v>0</v>
      </c>
      <c r="BH1555" s="72">
        <f t="shared" si="905"/>
        <v>0</v>
      </c>
      <c r="BI1555" s="49">
        <f>VLOOKUP(A1555,'1_12'!A:O,15,0)</f>
        <v>0</v>
      </c>
      <c r="BJ1555" s="73">
        <f t="shared" si="906"/>
        <v>0</v>
      </c>
      <c r="BK1555" s="50">
        <f t="shared" si="907"/>
        <v>0</v>
      </c>
    </row>
    <row r="1556" spans="1:63" x14ac:dyDescent="0.3">
      <c r="A1556" s="77" t="s">
        <v>2748</v>
      </c>
      <c r="B1556" s="77" t="s">
        <v>1151</v>
      </c>
      <c r="C1556" s="77">
        <f>VLOOKUP(B1556,Площадь!A:B,2,0)</f>
        <v>2.8</v>
      </c>
      <c r="D1556" s="113">
        <v>45008</v>
      </c>
      <c r="G1556">
        <f>31-G1555</f>
        <v>9</v>
      </c>
      <c r="H1556">
        <v>30</v>
      </c>
      <c r="I1556">
        <v>31</v>
      </c>
      <c r="J1556">
        <v>30</v>
      </c>
      <c r="K1556">
        <v>31</v>
      </c>
      <c r="L1556">
        <v>31</v>
      </c>
      <c r="M1556">
        <v>30</v>
      </c>
      <c r="N1556">
        <v>31</v>
      </c>
      <c r="O1556">
        <v>30</v>
      </c>
      <c r="P1556">
        <v>31</v>
      </c>
      <c r="Q1556">
        <f t="shared" si="909"/>
        <v>284</v>
      </c>
      <c r="R1556" s="108"/>
      <c r="S1556" s="108"/>
      <c r="T1556" s="50">
        <f t="shared" si="877"/>
        <v>0</v>
      </c>
      <c r="U1556" s="50">
        <f t="shared" si="878"/>
        <v>0</v>
      </c>
      <c r="V1556" s="50">
        <f t="shared" si="879"/>
        <v>0</v>
      </c>
      <c r="W1556" s="50">
        <f t="shared" si="880"/>
        <v>0</v>
      </c>
      <c r="X1556" s="50">
        <f t="shared" si="881"/>
        <v>0</v>
      </c>
      <c r="Y1556" s="50"/>
      <c r="Z1556" s="50"/>
      <c r="AA1556" s="50"/>
      <c r="AB1556" s="50"/>
      <c r="AC1556" s="50"/>
      <c r="AD1556" s="50">
        <f t="shared" si="882"/>
        <v>0</v>
      </c>
      <c r="AE1556" s="50">
        <f t="shared" si="883"/>
        <v>0</v>
      </c>
      <c r="AF1556" s="50">
        <f t="shared" si="884"/>
        <v>0</v>
      </c>
      <c r="AG1556" s="50">
        <f t="shared" si="885"/>
        <v>0</v>
      </c>
      <c r="AI1556" s="50">
        <f t="shared" si="886"/>
        <v>0</v>
      </c>
      <c r="AJ1556" s="50">
        <f t="shared" si="887"/>
        <v>0</v>
      </c>
      <c r="AK1556" s="50">
        <f t="shared" si="888"/>
        <v>0</v>
      </c>
      <c r="AL1556" s="50">
        <f t="shared" si="889"/>
        <v>3.1708299323584925E-2</v>
      </c>
      <c r="AR1556" s="50">
        <f t="shared" si="890"/>
        <v>4.170791801719434E-2</v>
      </c>
      <c r="AS1556" s="50">
        <f t="shared" si="891"/>
        <v>3.732962202263243E-2</v>
      </c>
      <c r="AT1556" s="50">
        <f t="shared" si="892"/>
        <v>5.1262771190215127E-2</v>
      </c>
      <c r="AV1556" s="49">
        <f t="shared" si="893"/>
        <v>0</v>
      </c>
      <c r="AW1556" s="49">
        <f t="shared" si="894"/>
        <v>0</v>
      </c>
      <c r="AX1556" s="49">
        <f t="shared" si="895"/>
        <v>0</v>
      </c>
      <c r="AY1556" s="49">
        <f t="shared" si="896"/>
        <v>85.11649037225844</v>
      </c>
      <c r="AZ1556" s="49">
        <f t="shared" si="897"/>
        <v>0</v>
      </c>
      <c r="BA1556" s="49">
        <f t="shared" si="898"/>
        <v>0</v>
      </c>
      <c r="BB1556" s="49">
        <f t="shared" si="899"/>
        <v>0</v>
      </c>
      <c r="BC1556" s="49">
        <f t="shared" si="900"/>
        <v>0</v>
      </c>
      <c r="BD1556" s="49">
        <f t="shared" si="901"/>
        <v>0</v>
      </c>
      <c r="BE1556" s="49">
        <f t="shared" si="902"/>
        <v>111.9590668086358</v>
      </c>
      <c r="BF1556" s="49">
        <f t="shared" si="903"/>
        <v>100.20614417267359</v>
      </c>
      <c r="BG1556" s="49">
        <f t="shared" si="904"/>
        <v>137.60773247216588</v>
      </c>
      <c r="BH1556" s="72">
        <f t="shared" si="905"/>
        <v>434.8894338257337</v>
      </c>
      <c r="BI1556" s="49">
        <f>VLOOKUP(A1556,'1_12'!A:O,15,0)</f>
        <v>1082.3400000000001</v>
      </c>
      <c r="BJ1556" s="73">
        <f t="shared" si="906"/>
        <v>-647.45056617426644</v>
      </c>
      <c r="BK1556" s="50">
        <f t="shared" si="907"/>
        <v>4.8216848379055606E-3</v>
      </c>
    </row>
    <row r="1557" spans="1:63" x14ac:dyDescent="0.3">
      <c r="A1557" s="77" t="s">
        <v>2340</v>
      </c>
      <c r="B1557" s="77" t="s">
        <v>1221</v>
      </c>
      <c r="C1557" s="77">
        <f>VLOOKUP(B1557,Площадь!A:B,2,0)</f>
        <v>3.8</v>
      </c>
      <c r="D1557" s="113"/>
      <c r="E1557">
        <v>31</v>
      </c>
      <c r="F1557">
        <v>28</v>
      </c>
      <c r="G1557">
        <v>31</v>
      </c>
      <c r="H1557">
        <v>30</v>
      </c>
      <c r="I1557">
        <v>31</v>
      </c>
      <c r="J1557">
        <v>30</v>
      </c>
      <c r="K1557">
        <v>31</v>
      </c>
      <c r="L1557">
        <v>31</v>
      </c>
      <c r="M1557">
        <v>30</v>
      </c>
      <c r="N1557">
        <v>31</v>
      </c>
      <c r="O1557">
        <v>30</v>
      </c>
      <c r="P1557">
        <v>31</v>
      </c>
      <c r="Q1557">
        <f t="shared" ref="Q1557:Q1568" si="910">SUM(E1557:P1557)</f>
        <v>365</v>
      </c>
      <c r="R1557" s="108"/>
      <c r="S1557" s="108"/>
      <c r="T1557" s="50">
        <f t="shared" si="877"/>
        <v>0</v>
      </c>
      <c r="U1557" s="50">
        <f t="shared" si="878"/>
        <v>0</v>
      </c>
      <c r="V1557" s="50">
        <f t="shared" si="879"/>
        <v>0</v>
      </c>
      <c r="W1557" s="50">
        <f t="shared" si="880"/>
        <v>0</v>
      </c>
      <c r="X1557" s="50">
        <f t="shared" si="881"/>
        <v>0</v>
      </c>
      <c r="Y1557" s="50"/>
      <c r="Z1557" s="50"/>
      <c r="AA1557" s="50"/>
      <c r="AB1557" s="50"/>
      <c r="AC1557" s="50"/>
      <c r="AD1557" s="50">
        <f t="shared" si="882"/>
        <v>0</v>
      </c>
      <c r="AE1557" s="50">
        <f t="shared" si="883"/>
        <v>0</v>
      </c>
      <c r="AF1557" s="50">
        <f t="shared" si="884"/>
        <v>0</v>
      </c>
      <c r="AG1557" s="50">
        <f t="shared" si="885"/>
        <v>0</v>
      </c>
      <c r="AI1557" s="50">
        <f t="shared" si="886"/>
        <v>0</v>
      </c>
      <c r="AJ1557" s="50">
        <f t="shared" si="887"/>
        <v>0</v>
      </c>
      <c r="AK1557" s="50">
        <f t="shared" si="888"/>
        <v>0</v>
      </c>
      <c r="AL1557" s="50">
        <f t="shared" si="889"/>
        <v>4.303269193915097E-2</v>
      </c>
      <c r="AR1557" s="50">
        <f t="shared" si="890"/>
        <v>5.6603603023335176E-2</v>
      </c>
      <c r="AS1557" s="50">
        <f t="shared" si="891"/>
        <v>5.06616298878583E-2</v>
      </c>
      <c r="AT1557" s="50">
        <f t="shared" si="892"/>
        <v>6.9570903758149102E-2</v>
      </c>
      <c r="AV1557" s="49">
        <f t="shared" si="893"/>
        <v>0</v>
      </c>
      <c r="AW1557" s="49">
        <f t="shared" si="894"/>
        <v>0</v>
      </c>
      <c r="AX1557" s="49">
        <f t="shared" si="895"/>
        <v>0</v>
      </c>
      <c r="AY1557" s="49">
        <f t="shared" si="896"/>
        <v>115.51523693377931</v>
      </c>
      <c r="AZ1557" s="49">
        <f t="shared" si="897"/>
        <v>0</v>
      </c>
      <c r="BA1557" s="49">
        <f t="shared" si="898"/>
        <v>0</v>
      </c>
      <c r="BB1557" s="49">
        <f t="shared" si="899"/>
        <v>0</v>
      </c>
      <c r="BC1557" s="49">
        <f t="shared" si="900"/>
        <v>0</v>
      </c>
      <c r="BD1557" s="49">
        <f t="shared" si="901"/>
        <v>0</v>
      </c>
      <c r="BE1557" s="49">
        <f t="shared" si="902"/>
        <v>151.94444781172001</v>
      </c>
      <c r="BF1557" s="49">
        <f t="shared" si="903"/>
        <v>135.9940528057713</v>
      </c>
      <c r="BG1557" s="49">
        <f t="shared" si="904"/>
        <v>186.75335121222514</v>
      </c>
      <c r="BH1557" s="72">
        <f t="shared" si="905"/>
        <v>590.20708876349568</v>
      </c>
      <c r="BI1557" s="49">
        <f>VLOOKUP(A1557,'1_12'!A:O,15,0)</f>
        <v>1468.89</v>
      </c>
      <c r="BJ1557" s="73">
        <f t="shared" si="906"/>
        <v>-878.68291123650442</v>
      </c>
      <c r="BK1557" s="50">
        <f t="shared" si="907"/>
        <v>4.8216848379055597E-3</v>
      </c>
    </row>
    <row r="1558" spans="1:63" x14ac:dyDescent="0.3">
      <c r="A1558" s="77" t="s">
        <v>2262</v>
      </c>
      <c r="B1558" s="77" t="s">
        <v>643</v>
      </c>
      <c r="C1558" s="77">
        <f>VLOOKUP(B1558,Площадь!A:B,2,0)</f>
        <v>7.5</v>
      </c>
      <c r="D1558" s="113"/>
      <c r="E1558">
        <v>31</v>
      </c>
      <c r="F1558">
        <v>28</v>
      </c>
      <c r="G1558">
        <v>31</v>
      </c>
      <c r="H1558">
        <v>30</v>
      </c>
      <c r="I1558">
        <v>31</v>
      </c>
      <c r="J1558">
        <v>30</v>
      </c>
      <c r="K1558">
        <v>31</v>
      </c>
      <c r="L1558">
        <v>31</v>
      </c>
      <c r="M1558">
        <v>30</v>
      </c>
      <c r="N1558">
        <v>31</v>
      </c>
      <c r="O1558">
        <v>30</v>
      </c>
      <c r="P1558">
        <v>31</v>
      </c>
      <c r="Q1558">
        <f t="shared" si="910"/>
        <v>365</v>
      </c>
      <c r="R1558" s="108"/>
      <c r="S1558" s="108"/>
      <c r="T1558" s="50">
        <f t="shared" si="877"/>
        <v>0</v>
      </c>
      <c r="U1558" s="50">
        <f t="shared" si="878"/>
        <v>0</v>
      </c>
      <c r="V1558" s="50">
        <f t="shared" si="879"/>
        <v>0</v>
      </c>
      <c r="W1558" s="50">
        <f t="shared" si="880"/>
        <v>0</v>
      </c>
      <c r="X1558" s="50">
        <f t="shared" si="881"/>
        <v>0</v>
      </c>
      <c r="Y1558" s="50"/>
      <c r="Z1558" s="50"/>
      <c r="AA1558" s="50"/>
      <c r="AB1558" s="50"/>
      <c r="AC1558" s="50"/>
      <c r="AD1558" s="50">
        <f t="shared" si="882"/>
        <v>0</v>
      </c>
      <c r="AE1558" s="50">
        <f t="shared" si="883"/>
        <v>0</v>
      </c>
      <c r="AF1558" s="50">
        <f t="shared" si="884"/>
        <v>0</v>
      </c>
      <c r="AG1558" s="50">
        <f t="shared" si="885"/>
        <v>0</v>
      </c>
      <c r="AI1558" s="50">
        <f t="shared" si="886"/>
        <v>0</v>
      </c>
      <c r="AJ1558" s="50">
        <f t="shared" si="887"/>
        <v>0</v>
      </c>
      <c r="AK1558" s="50">
        <f t="shared" si="888"/>
        <v>0</v>
      </c>
      <c r="AL1558" s="50">
        <f t="shared" si="889"/>
        <v>8.4932944616745332E-2</v>
      </c>
      <c r="AR1558" s="50">
        <f t="shared" si="890"/>
        <v>0.11171763754605628</v>
      </c>
      <c r="AS1558" s="50">
        <f t="shared" si="891"/>
        <v>9.9990058989194011E-2</v>
      </c>
      <c r="AT1558" s="50">
        <f t="shared" si="892"/>
        <v>0.13731099425950483</v>
      </c>
      <c r="AV1558" s="49">
        <f t="shared" si="893"/>
        <v>0</v>
      </c>
      <c r="AW1558" s="49">
        <f t="shared" si="894"/>
        <v>0</v>
      </c>
      <c r="AX1558" s="49">
        <f t="shared" si="895"/>
        <v>0</v>
      </c>
      <c r="AY1558" s="49">
        <f t="shared" si="896"/>
        <v>227.9905992114065</v>
      </c>
      <c r="AZ1558" s="49">
        <f t="shared" si="897"/>
        <v>0</v>
      </c>
      <c r="BA1558" s="49">
        <f t="shared" si="898"/>
        <v>0</v>
      </c>
      <c r="BB1558" s="49">
        <f t="shared" si="899"/>
        <v>0</v>
      </c>
      <c r="BC1558" s="49">
        <f t="shared" si="900"/>
        <v>0</v>
      </c>
      <c r="BD1558" s="49">
        <f t="shared" si="901"/>
        <v>0</v>
      </c>
      <c r="BE1558" s="49">
        <f t="shared" si="902"/>
        <v>299.89035752313163</v>
      </c>
      <c r="BF1558" s="49">
        <f t="shared" si="903"/>
        <v>268.40931474823287</v>
      </c>
      <c r="BG1558" s="49">
        <f t="shared" si="904"/>
        <v>368.59214055044441</v>
      </c>
      <c r="BH1558" s="72">
        <f t="shared" si="905"/>
        <v>1164.8824120332154</v>
      </c>
      <c r="BI1558" s="49">
        <f>VLOOKUP(A1558,'1_12'!A:O,15,0)</f>
        <v>2899.0799999999995</v>
      </c>
      <c r="BJ1558" s="73">
        <f t="shared" si="906"/>
        <v>-1734.1975879667841</v>
      </c>
      <c r="BK1558" s="50">
        <f t="shared" si="907"/>
        <v>4.8216848379055606E-3</v>
      </c>
    </row>
    <row r="1559" spans="1:63" x14ac:dyDescent="0.3">
      <c r="A1559" s="77" t="s">
        <v>2213</v>
      </c>
      <c r="B1559" s="77" t="s">
        <v>615</v>
      </c>
      <c r="C1559" s="77">
        <f>VLOOKUP(B1559,Площадь!A:B,2,0)</f>
        <v>5.0999999999999996</v>
      </c>
      <c r="D1559" s="113"/>
      <c r="E1559">
        <v>31</v>
      </c>
      <c r="F1559">
        <v>28</v>
      </c>
      <c r="G1559">
        <v>24</v>
      </c>
      <c r="Q1559">
        <f t="shared" si="910"/>
        <v>83</v>
      </c>
      <c r="R1559" s="108"/>
      <c r="S1559" s="108"/>
      <c r="T1559" s="50">
        <f t="shared" si="877"/>
        <v>0</v>
      </c>
      <c r="U1559" s="50">
        <f t="shared" si="878"/>
        <v>0</v>
      </c>
      <c r="V1559" s="50">
        <f t="shared" si="879"/>
        <v>0</v>
      </c>
      <c r="W1559" s="50">
        <f t="shared" si="880"/>
        <v>0</v>
      </c>
      <c r="X1559" s="50">
        <f t="shared" si="881"/>
        <v>0</v>
      </c>
      <c r="Y1559" s="50"/>
      <c r="Z1559" s="50"/>
      <c r="AA1559" s="50"/>
      <c r="AB1559" s="50"/>
      <c r="AC1559" s="50"/>
      <c r="AD1559" s="50">
        <f t="shared" si="882"/>
        <v>0</v>
      </c>
      <c r="AE1559" s="50">
        <f t="shared" si="883"/>
        <v>0</v>
      </c>
      <c r="AF1559" s="50">
        <f t="shared" si="884"/>
        <v>0</v>
      </c>
      <c r="AG1559" s="50">
        <f t="shared" si="885"/>
        <v>0</v>
      </c>
      <c r="AI1559" s="50">
        <f t="shared" si="886"/>
        <v>0</v>
      </c>
      <c r="AJ1559" s="50">
        <f t="shared" si="887"/>
        <v>0</v>
      </c>
      <c r="AK1559" s="50">
        <f t="shared" si="888"/>
        <v>0</v>
      </c>
      <c r="AL1559" s="50">
        <f t="shared" si="889"/>
        <v>0</v>
      </c>
      <c r="AR1559" s="50">
        <f t="shared" si="890"/>
        <v>0</v>
      </c>
      <c r="AS1559" s="50">
        <f t="shared" si="891"/>
        <v>0</v>
      </c>
      <c r="AT1559" s="50">
        <f t="shared" si="892"/>
        <v>0</v>
      </c>
      <c r="AV1559" s="49">
        <f t="shared" si="893"/>
        <v>0</v>
      </c>
      <c r="AW1559" s="49">
        <f t="shared" si="894"/>
        <v>0</v>
      </c>
      <c r="AX1559" s="49">
        <f t="shared" si="895"/>
        <v>0</v>
      </c>
      <c r="AY1559" s="49">
        <f t="shared" si="896"/>
        <v>0</v>
      </c>
      <c r="AZ1559" s="49">
        <f t="shared" si="897"/>
        <v>0</v>
      </c>
      <c r="BA1559" s="49">
        <f t="shared" si="898"/>
        <v>0</v>
      </c>
      <c r="BB1559" s="49">
        <f t="shared" si="899"/>
        <v>0</v>
      </c>
      <c r="BC1559" s="49">
        <f t="shared" si="900"/>
        <v>0</v>
      </c>
      <c r="BD1559" s="49">
        <f t="shared" si="901"/>
        <v>0</v>
      </c>
      <c r="BE1559" s="49">
        <f t="shared" si="902"/>
        <v>0</v>
      </c>
      <c r="BF1559" s="49">
        <f t="shared" si="903"/>
        <v>0</v>
      </c>
      <c r="BG1559" s="49">
        <f t="shared" si="904"/>
        <v>0</v>
      </c>
      <c r="BH1559" s="72">
        <f t="shared" si="905"/>
        <v>0</v>
      </c>
      <c r="BI1559" s="49">
        <f>VLOOKUP(A1559,'1_12'!A:O,15,0)</f>
        <v>0</v>
      </c>
      <c r="BJ1559" s="73">
        <f t="shared" si="906"/>
        <v>0</v>
      </c>
      <c r="BK1559" s="50">
        <f t="shared" si="907"/>
        <v>0</v>
      </c>
    </row>
    <row r="1560" spans="1:63" x14ac:dyDescent="0.3">
      <c r="A1560" s="77" t="s">
        <v>2721</v>
      </c>
      <c r="B1560" s="77" t="s">
        <v>615</v>
      </c>
      <c r="C1560" s="77">
        <f>VLOOKUP(B1560,Площадь!A:B,2,0)</f>
        <v>5.0999999999999996</v>
      </c>
      <c r="D1560" s="113">
        <v>45010</v>
      </c>
      <c r="G1560">
        <f>31-G1559</f>
        <v>7</v>
      </c>
      <c r="H1560">
        <v>30</v>
      </c>
      <c r="I1560">
        <v>31</v>
      </c>
      <c r="J1560">
        <v>30</v>
      </c>
      <c r="K1560">
        <v>31</v>
      </c>
      <c r="L1560">
        <v>31</v>
      </c>
      <c r="M1560">
        <v>30</v>
      </c>
      <c r="N1560">
        <v>31</v>
      </c>
      <c r="O1560">
        <v>30</v>
      </c>
      <c r="P1560">
        <v>31</v>
      </c>
      <c r="Q1560">
        <f t="shared" si="910"/>
        <v>282</v>
      </c>
      <c r="R1560" s="108"/>
      <c r="S1560" s="108"/>
      <c r="T1560" s="50">
        <f t="shared" si="877"/>
        <v>0</v>
      </c>
      <c r="U1560" s="50">
        <f t="shared" si="878"/>
        <v>0</v>
      </c>
      <c r="V1560" s="50">
        <f t="shared" si="879"/>
        <v>0</v>
      </c>
      <c r="W1560" s="50">
        <f t="shared" si="880"/>
        <v>0</v>
      </c>
      <c r="X1560" s="50">
        <f t="shared" si="881"/>
        <v>0</v>
      </c>
      <c r="Y1560" s="50"/>
      <c r="Z1560" s="50"/>
      <c r="AA1560" s="50"/>
      <c r="AB1560" s="50"/>
      <c r="AC1560" s="50"/>
      <c r="AD1560" s="50">
        <f t="shared" si="882"/>
        <v>0</v>
      </c>
      <c r="AE1560" s="50">
        <f t="shared" si="883"/>
        <v>0</v>
      </c>
      <c r="AF1560" s="50">
        <f t="shared" si="884"/>
        <v>0</v>
      </c>
      <c r="AG1560" s="50">
        <f t="shared" si="885"/>
        <v>0</v>
      </c>
      <c r="AI1560" s="50">
        <f t="shared" si="886"/>
        <v>0</v>
      </c>
      <c r="AJ1560" s="50">
        <f t="shared" si="887"/>
        <v>0</v>
      </c>
      <c r="AK1560" s="50">
        <f t="shared" si="888"/>
        <v>0</v>
      </c>
      <c r="AL1560" s="50">
        <f t="shared" si="889"/>
        <v>5.7754402339386827E-2</v>
      </c>
      <c r="AR1560" s="50">
        <f t="shared" si="890"/>
        <v>7.5967993531318265E-2</v>
      </c>
      <c r="AS1560" s="50">
        <f t="shared" si="891"/>
        <v>6.7993240112651926E-2</v>
      </c>
      <c r="AT1560" s="50">
        <f t="shared" si="892"/>
        <v>9.3371476096463263E-2</v>
      </c>
      <c r="AV1560" s="49">
        <f t="shared" si="893"/>
        <v>0</v>
      </c>
      <c r="AW1560" s="49">
        <f t="shared" si="894"/>
        <v>0</v>
      </c>
      <c r="AX1560" s="49">
        <f t="shared" si="895"/>
        <v>0</v>
      </c>
      <c r="AY1560" s="49">
        <f t="shared" si="896"/>
        <v>155.03360746375643</v>
      </c>
      <c r="AZ1560" s="49">
        <f t="shared" si="897"/>
        <v>0</v>
      </c>
      <c r="BA1560" s="49">
        <f t="shared" si="898"/>
        <v>0</v>
      </c>
      <c r="BB1560" s="49">
        <f t="shared" si="899"/>
        <v>0</v>
      </c>
      <c r="BC1560" s="49">
        <f t="shared" si="900"/>
        <v>0</v>
      </c>
      <c r="BD1560" s="49">
        <f t="shared" si="901"/>
        <v>0</v>
      </c>
      <c r="BE1560" s="49">
        <f t="shared" si="902"/>
        <v>203.92544311572951</v>
      </c>
      <c r="BF1560" s="49">
        <f t="shared" si="903"/>
        <v>182.51833402879834</v>
      </c>
      <c r="BG1560" s="49">
        <f t="shared" si="904"/>
        <v>250.64265557430213</v>
      </c>
      <c r="BH1560" s="72">
        <f t="shared" si="905"/>
        <v>792.12004018258642</v>
      </c>
      <c r="BI1560" s="49">
        <f>VLOOKUP(A1560,'1_12'!A:O,15,0)</f>
        <v>1971.37</v>
      </c>
      <c r="BJ1560" s="73">
        <f t="shared" si="906"/>
        <v>-1179.2499598174136</v>
      </c>
      <c r="BK1560" s="50">
        <f t="shared" si="907"/>
        <v>4.8216848379055597E-3</v>
      </c>
    </row>
    <row r="1561" spans="1:63" x14ac:dyDescent="0.3">
      <c r="A1561" s="77" t="s">
        <v>1976</v>
      </c>
      <c r="B1561" s="77" t="s">
        <v>606</v>
      </c>
      <c r="C1561" s="77">
        <f>VLOOKUP(B1561,Площадь!A:B,2,0)</f>
        <v>4.7</v>
      </c>
      <c r="D1561" s="113"/>
      <c r="E1561">
        <v>31</v>
      </c>
      <c r="F1561">
        <v>28</v>
      </c>
      <c r="G1561">
        <v>23</v>
      </c>
      <c r="Q1561">
        <f t="shared" si="910"/>
        <v>82</v>
      </c>
      <c r="R1561" s="108"/>
      <c r="S1561" s="108"/>
      <c r="T1561" s="50">
        <f t="shared" si="877"/>
        <v>0</v>
      </c>
      <c r="U1561" s="50">
        <f t="shared" si="878"/>
        <v>0</v>
      </c>
      <c r="V1561" s="50">
        <f t="shared" si="879"/>
        <v>0</v>
      </c>
      <c r="W1561" s="50">
        <f t="shared" si="880"/>
        <v>0</v>
      </c>
      <c r="X1561" s="50">
        <f t="shared" si="881"/>
        <v>0</v>
      </c>
      <c r="Y1561" s="50"/>
      <c r="Z1561" s="50"/>
      <c r="AA1561" s="50"/>
      <c r="AB1561" s="50"/>
      <c r="AC1561" s="50"/>
      <c r="AD1561" s="50">
        <f t="shared" si="882"/>
        <v>0</v>
      </c>
      <c r="AE1561" s="50">
        <f t="shared" si="883"/>
        <v>0</v>
      </c>
      <c r="AF1561" s="50">
        <f t="shared" si="884"/>
        <v>0</v>
      </c>
      <c r="AG1561" s="50">
        <f t="shared" si="885"/>
        <v>0</v>
      </c>
      <c r="AI1561" s="50">
        <f t="shared" si="886"/>
        <v>0</v>
      </c>
      <c r="AJ1561" s="50">
        <f t="shared" si="887"/>
        <v>0</v>
      </c>
      <c r="AK1561" s="50">
        <f t="shared" si="888"/>
        <v>0</v>
      </c>
      <c r="AL1561" s="50">
        <f t="shared" si="889"/>
        <v>0</v>
      </c>
      <c r="AR1561" s="50">
        <f t="shared" si="890"/>
        <v>0</v>
      </c>
      <c r="AS1561" s="50">
        <f t="shared" si="891"/>
        <v>0</v>
      </c>
      <c r="AT1561" s="50">
        <f t="shared" si="892"/>
        <v>0</v>
      </c>
      <c r="AV1561" s="49">
        <f t="shared" si="893"/>
        <v>0</v>
      </c>
      <c r="AW1561" s="49">
        <f t="shared" si="894"/>
        <v>0</v>
      </c>
      <c r="AX1561" s="49">
        <f t="shared" si="895"/>
        <v>0</v>
      </c>
      <c r="AY1561" s="49">
        <f t="shared" si="896"/>
        <v>0</v>
      </c>
      <c r="AZ1561" s="49">
        <f t="shared" si="897"/>
        <v>0</v>
      </c>
      <c r="BA1561" s="49">
        <f t="shared" si="898"/>
        <v>0</v>
      </c>
      <c r="BB1561" s="49">
        <f t="shared" si="899"/>
        <v>0</v>
      </c>
      <c r="BC1561" s="49">
        <f t="shared" si="900"/>
        <v>0</v>
      </c>
      <c r="BD1561" s="49">
        <f t="shared" si="901"/>
        <v>0</v>
      </c>
      <c r="BE1561" s="49">
        <f t="shared" si="902"/>
        <v>0</v>
      </c>
      <c r="BF1561" s="49">
        <f t="shared" si="903"/>
        <v>0</v>
      </c>
      <c r="BG1561" s="49">
        <f t="shared" si="904"/>
        <v>0</v>
      </c>
      <c r="BH1561" s="72">
        <f t="shared" si="905"/>
        <v>0</v>
      </c>
      <c r="BI1561" s="49">
        <f>VLOOKUP(A1561,'1_12'!A:O,15,0)</f>
        <v>0</v>
      </c>
      <c r="BJ1561" s="73">
        <f t="shared" si="906"/>
        <v>0</v>
      </c>
      <c r="BK1561" s="50">
        <f t="shared" si="907"/>
        <v>0</v>
      </c>
    </row>
    <row r="1562" spans="1:63" x14ac:dyDescent="0.3">
      <c r="A1562" s="77" t="s">
        <v>2715</v>
      </c>
      <c r="B1562" s="77" t="s">
        <v>606</v>
      </c>
      <c r="C1562" s="77">
        <f>VLOOKUP(B1562,Площадь!A:B,2,0)</f>
        <v>4.7</v>
      </c>
      <c r="D1562" s="113">
        <v>45009</v>
      </c>
      <c r="G1562">
        <f>31-G1561</f>
        <v>8</v>
      </c>
      <c r="H1562">
        <v>30</v>
      </c>
      <c r="I1562">
        <v>31</v>
      </c>
      <c r="J1562">
        <v>30</v>
      </c>
      <c r="K1562">
        <v>31</v>
      </c>
      <c r="L1562">
        <v>31</v>
      </c>
      <c r="M1562">
        <v>30</v>
      </c>
      <c r="N1562">
        <v>31</v>
      </c>
      <c r="O1562">
        <v>30</v>
      </c>
      <c r="P1562">
        <v>31</v>
      </c>
      <c r="Q1562">
        <f t="shared" si="910"/>
        <v>283</v>
      </c>
      <c r="R1562" s="108"/>
      <c r="S1562" s="108"/>
      <c r="T1562" s="50">
        <f t="shared" si="877"/>
        <v>0</v>
      </c>
      <c r="U1562" s="50">
        <f t="shared" si="878"/>
        <v>0</v>
      </c>
      <c r="V1562" s="50">
        <f t="shared" si="879"/>
        <v>0</v>
      </c>
      <c r="W1562" s="50">
        <f t="shared" si="880"/>
        <v>0</v>
      </c>
      <c r="X1562" s="50">
        <f t="shared" si="881"/>
        <v>0</v>
      </c>
      <c r="Y1562" s="50"/>
      <c r="Z1562" s="50"/>
      <c r="AA1562" s="50"/>
      <c r="AB1562" s="50"/>
      <c r="AC1562" s="50"/>
      <c r="AD1562" s="50">
        <f t="shared" si="882"/>
        <v>0</v>
      </c>
      <c r="AE1562" s="50">
        <f t="shared" si="883"/>
        <v>0</v>
      </c>
      <c r="AF1562" s="50">
        <f t="shared" si="884"/>
        <v>0</v>
      </c>
      <c r="AG1562" s="50">
        <f t="shared" si="885"/>
        <v>0</v>
      </c>
      <c r="AI1562" s="50">
        <f t="shared" si="886"/>
        <v>0</v>
      </c>
      <c r="AJ1562" s="50">
        <f t="shared" si="887"/>
        <v>0</v>
      </c>
      <c r="AK1562" s="50">
        <f t="shared" si="888"/>
        <v>0</v>
      </c>
      <c r="AL1562" s="50">
        <f t="shared" si="889"/>
        <v>5.3224645293160414E-2</v>
      </c>
      <c r="AR1562" s="50">
        <f t="shared" si="890"/>
        <v>7.0009719528861938E-2</v>
      </c>
      <c r="AS1562" s="50">
        <f t="shared" si="891"/>
        <v>6.2660436966561581E-2</v>
      </c>
      <c r="AT1562" s="50">
        <f t="shared" si="892"/>
        <v>8.6048223069289692E-2</v>
      </c>
      <c r="AV1562" s="49">
        <f t="shared" si="893"/>
        <v>0</v>
      </c>
      <c r="AW1562" s="49">
        <f t="shared" si="894"/>
        <v>0</v>
      </c>
      <c r="AX1562" s="49">
        <f t="shared" si="895"/>
        <v>0</v>
      </c>
      <c r="AY1562" s="49">
        <f t="shared" si="896"/>
        <v>142.87410883914811</v>
      </c>
      <c r="AZ1562" s="49">
        <f t="shared" si="897"/>
        <v>0</v>
      </c>
      <c r="BA1562" s="49">
        <f t="shared" si="898"/>
        <v>0</v>
      </c>
      <c r="BB1562" s="49">
        <f t="shared" si="899"/>
        <v>0</v>
      </c>
      <c r="BC1562" s="49">
        <f t="shared" si="900"/>
        <v>0</v>
      </c>
      <c r="BD1562" s="49">
        <f t="shared" si="901"/>
        <v>0</v>
      </c>
      <c r="BE1562" s="49">
        <f t="shared" si="902"/>
        <v>187.93129071449584</v>
      </c>
      <c r="BF1562" s="49">
        <f t="shared" si="903"/>
        <v>168.20317057555926</v>
      </c>
      <c r="BG1562" s="49">
        <f t="shared" si="904"/>
        <v>230.98440807827848</v>
      </c>
      <c r="BH1562" s="72">
        <f t="shared" si="905"/>
        <v>729.99297820748166</v>
      </c>
      <c r="BI1562" s="49">
        <f>VLOOKUP(A1562,'1_12'!A:O,15,0)</f>
        <v>1816.7400000000002</v>
      </c>
      <c r="BJ1562" s="73">
        <f t="shared" si="906"/>
        <v>-1086.7470217925186</v>
      </c>
      <c r="BK1562" s="50">
        <f t="shared" si="907"/>
        <v>4.8216848379055606E-3</v>
      </c>
    </row>
    <row r="1563" spans="1:63" x14ac:dyDescent="0.3">
      <c r="A1563" s="77" t="s">
        <v>2245</v>
      </c>
      <c r="B1563" s="77" t="s">
        <v>627</v>
      </c>
      <c r="C1563" s="77">
        <f>VLOOKUP(B1563,Площадь!A:B,2,0)</f>
        <v>5.3</v>
      </c>
      <c r="D1563" s="113"/>
      <c r="E1563">
        <v>31</v>
      </c>
      <c r="F1563">
        <v>28</v>
      </c>
      <c r="G1563">
        <v>31</v>
      </c>
      <c r="H1563">
        <v>19</v>
      </c>
      <c r="Q1563">
        <f t="shared" si="910"/>
        <v>109</v>
      </c>
      <c r="R1563" s="108"/>
      <c r="S1563" s="108"/>
      <c r="T1563" s="50">
        <f t="shared" si="877"/>
        <v>0</v>
      </c>
      <c r="U1563" s="50">
        <f t="shared" si="878"/>
        <v>0</v>
      </c>
      <c r="V1563" s="50">
        <f t="shared" si="879"/>
        <v>0</v>
      </c>
      <c r="W1563" s="50">
        <f t="shared" si="880"/>
        <v>0</v>
      </c>
      <c r="X1563" s="50">
        <f t="shared" si="881"/>
        <v>0</v>
      </c>
      <c r="Y1563" s="50"/>
      <c r="Z1563" s="50"/>
      <c r="AA1563" s="50"/>
      <c r="AB1563" s="50"/>
      <c r="AC1563" s="50"/>
      <c r="AD1563" s="50">
        <f t="shared" si="882"/>
        <v>0</v>
      </c>
      <c r="AE1563" s="50">
        <f t="shared" si="883"/>
        <v>0</v>
      </c>
      <c r="AF1563" s="50">
        <f t="shared" si="884"/>
        <v>0</v>
      </c>
      <c r="AG1563" s="50">
        <f t="shared" si="885"/>
        <v>0</v>
      </c>
      <c r="AI1563" s="50">
        <f t="shared" si="886"/>
        <v>0</v>
      </c>
      <c r="AJ1563" s="50">
        <f t="shared" si="887"/>
        <v>0</v>
      </c>
      <c r="AK1563" s="50">
        <f t="shared" si="888"/>
        <v>0</v>
      </c>
      <c r="AL1563" s="50">
        <f t="shared" si="889"/>
        <v>3.8012211212916688E-2</v>
      </c>
      <c r="AR1563" s="50">
        <f t="shared" si="890"/>
        <v>0</v>
      </c>
      <c r="AS1563" s="50">
        <f t="shared" si="891"/>
        <v>0</v>
      </c>
      <c r="AT1563" s="50">
        <f t="shared" si="892"/>
        <v>0</v>
      </c>
      <c r="AV1563" s="49">
        <f t="shared" si="893"/>
        <v>0</v>
      </c>
      <c r="AW1563" s="49">
        <f t="shared" si="894"/>
        <v>0</v>
      </c>
      <c r="AX1563" s="49">
        <f t="shared" si="895"/>
        <v>0</v>
      </c>
      <c r="AY1563" s="49">
        <f t="shared" si="896"/>
        <v>102.03845929150505</v>
      </c>
      <c r="AZ1563" s="49">
        <f t="shared" si="897"/>
        <v>0</v>
      </c>
      <c r="BA1563" s="49">
        <f t="shared" si="898"/>
        <v>0</v>
      </c>
      <c r="BB1563" s="49">
        <f t="shared" si="899"/>
        <v>0</v>
      </c>
      <c r="BC1563" s="49">
        <f t="shared" si="900"/>
        <v>0</v>
      </c>
      <c r="BD1563" s="49">
        <f t="shared" si="901"/>
        <v>0</v>
      </c>
      <c r="BE1563" s="49">
        <f t="shared" si="902"/>
        <v>0</v>
      </c>
      <c r="BF1563" s="49">
        <f t="shared" si="903"/>
        <v>0</v>
      </c>
      <c r="BG1563" s="49">
        <f t="shared" si="904"/>
        <v>0</v>
      </c>
      <c r="BH1563" s="72">
        <f t="shared" si="905"/>
        <v>102.03845929150505</v>
      </c>
      <c r="BI1563" s="49">
        <f>VLOOKUP(A1563,'1_12'!A:O,15,0)</f>
        <v>144.16999999999999</v>
      </c>
      <c r="BJ1563" s="73">
        <f t="shared" si="906"/>
        <v>-42.131540708494938</v>
      </c>
      <c r="BK1563" s="50">
        <f t="shared" si="907"/>
        <v>5.9767627693265238E-4</v>
      </c>
    </row>
    <row r="1564" spans="1:63" x14ac:dyDescent="0.3">
      <c r="A1564" s="77" t="s">
        <v>2718</v>
      </c>
      <c r="B1564" s="77" t="s">
        <v>627</v>
      </c>
      <c r="C1564" s="77">
        <f>VLOOKUP(B1564,Площадь!A:B,2,0)</f>
        <v>5.3</v>
      </c>
      <c r="D1564" s="113">
        <v>45036</v>
      </c>
      <c r="H1564">
        <f>30-H1563</f>
        <v>11</v>
      </c>
      <c r="I1564">
        <v>31</v>
      </c>
      <c r="J1564">
        <v>30</v>
      </c>
      <c r="K1564">
        <v>31</v>
      </c>
      <c r="L1564">
        <v>31</v>
      </c>
      <c r="M1564">
        <v>30</v>
      </c>
      <c r="N1564">
        <v>31</v>
      </c>
      <c r="O1564">
        <v>30</v>
      </c>
      <c r="P1564">
        <v>31</v>
      </c>
      <c r="Q1564">
        <f t="shared" si="910"/>
        <v>256</v>
      </c>
      <c r="R1564" s="108"/>
      <c r="S1564" s="108"/>
      <c r="T1564" s="50">
        <f t="shared" si="877"/>
        <v>0</v>
      </c>
      <c r="U1564" s="50">
        <f t="shared" si="878"/>
        <v>0</v>
      </c>
      <c r="V1564" s="50">
        <f t="shared" si="879"/>
        <v>0</v>
      </c>
      <c r="W1564" s="50">
        <f t="shared" si="880"/>
        <v>0</v>
      </c>
      <c r="X1564" s="50">
        <f t="shared" si="881"/>
        <v>0</v>
      </c>
      <c r="Y1564" s="50"/>
      <c r="Z1564" s="50"/>
      <c r="AA1564" s="50"/>
      <c r="AB1564" s="50"/>
      <c r="AC1564" s="50"/>
      <c r="AD1564" s="50">
        <f t="shared" si="882"/>
        <v>0</v>
      </c>
      <c r="AE1564" s="50">
        <f t="shared" si="883"/>
        <v>0</v>
      </c>
      <c r="AF1564" s="50">
        <f t="shared" si="884"/>
        <v>0</v>
      </c>
      <c r="AG1564" s="50">
        <f t="shared" si="885"/>
        <v>0</v>
      </c>
      <c r="AI1564" s="50">
        <f t="shared" si="886"/>
        <v>0</v>
      </c>
      <c r="AJ1564" s="50">
        <f t="shared" si="887"/>
        <v>0</v>
      </c>
      <c r="AK1564" s="50">
        <f t="shared" si="888"/>
        <v>0</v>
      </c>
      <c r="AL1564" s="50">
        <f t="shared" si="889"/>
        <v>2.2007069649583346E-2</v>
      </c>
      <c r="AR1564" s="50">
        <f t="shared" si="890"/>
        <v>7.8947130532546428E-2</v>
      </c>
      <c r="AS1564" s="50">
        <f t="shared" si="891"/>
        <v>7.0659641685697105E-2</v>
      </c>
      <c r="AT1564" s="50">
        <f t="shared" si="892"/>
        <v>9.7033102610050062E-2</v>
      </c>
      <c r="AV1564" s="49">
        <f t="shared" si="893"/>
        <v>0</v>
      </c>
      <c r="AW1564" s="49">
        <f t="shared" si="894"/>
        <v>0</v>
      </c>
      <c r="AX1564" s="49">
        <f t="shared" si="895"/>
        <v>0</v>
      </c>
      <c r="AY1564" s="49">
        <f t="shared" si="896"/>
        <v>59.074897484555557</v>
      </c>
      <c r="AZ1564" s="49">
        <f t="shared" si="897"/>
        <v>0</v>
      </c>
      <c r="BA1564" s="49">
        <f t="shared" si="898"/>
        <v>0</v>
      </c>
      <c r="BB1564" s="49">
        <f t="shared" si="899"/>
        <v>0</v>
      </c>
      <c r="BC1564" s="49">
        <f t="shared" si="900"/>
        <v>0</v>
      </c>
      <c r="BD1564" s="49">
        <f t="shared" si="901"/>
        <v>0</v>
      </c>
      <c r="BE1564" s="49">
        <f t="shared" si="902"/>
        <v>211.92251931634635</v>
      </c>
      <c r="BF1564" s="49">
        <f t="shared" si="903"/>
        <v>189.67591575541789</v>
      </c>
      <c r="BG1564" s="49">
        <f t="shared" si="904"/>
        <v>260.47177932231398</v>
      </c>
      <c r="BH1564" s="72">
        <f t="shared" si="905"/>
        <v>721.14511187863377</v>
      </c>
      <c r="BI1564" s="49">
        <f>VLOOKUP(A1564,'1_12'!A:O,15,0)</f>
        <v>1904.5100000000002</v>
      </c>
      <c r="BJ1564" s="73">
        <f t="shared" si="906"/>
        <v>-1183.3648881213664</v>
      </c>
      <c r="BK1564" s="50">
        <f t="shared" si="907"/>
        <v>4.2240085609729075E-3</v>
      </c>
    </row>
    <row r="1565" spans="1:63" x14ac:dyDescent="0.3">
      <c r="A1565" s="77" t="s">
        <v>2359</v>
      </c>
      <c r="B1565" s="77" t="s">
        <v>1112</v>
      </c>
      <c r="C1565" s="77">
        <f>VLOOKUP(B1565,Площадь!A:B,2,0)</f>
        <v>5.8</v>
      </c>
      <c r="D1565" s="113"/>
      <c r="E1565">
        <v>31</v>
      </c>
      <c r="F1565">
        <v>28</v>
      </c>
      <c r="G1565">
        <v>31</v>
      </c>
      <c r="H1565">
        <v>10</v>
      </c>
      <c r="Q1565">
        <f t="shared" si="910"/>
        <v>100</v>
      </c>
      <c r="R1565" s="108"/>
      <c r="S1565" s="108"/>
      <c r="T1565" s="50">
        <f t="shared" si="877"/>
        <v>0</v>
      </c>
      <c r="U1565" s="50">
        <f t="shared" si="878"/>
        <v>0</v>
      </c>
      <c r="V1565" s="50">
        <f t="shared" si="879"/>
        <v>0</v>
      </c>
      <c r="W1565" s="50">
        <f t="shared" si="880"/>
        <v>0</v>
      </c>
      <c r="X1565" s="50">
        <f t="shared" si="881"/>
        <v>0</v>
      </c>
      <c r="Y1565" s="50"/>
      <c r="Z1565" s="50"/>
      <c r="AA1565" s="50"/>
      <c r="AB1565" s="50"/>
      <c r="AC1565" s="50"/>
      <c r="AD1565" s="50">
        <f t="shared" si="882"/>
        <v>0</v>
      </c>
      <c r="AE1565" s="50">
        <f t="shared" si="883"/>
        <v>0</v>
      </c>
      <c r="AF1565" s="50">
        <f t="shared" si="884"/>
        <v>0</v>
      </c>
      <c r="AG1565" s="50">
        <f t="shared" si="885"/>
        <v>0</v>
      </c>
      <c r="AI1565" s="50">
        <f t="shared" si="886"/>
        <v>0</v>
      </c>
      <c r="AJ1565" s="50">
        <f t="shared" si="887"/>
        <v>0</v>
      </c>
      <c r="AK1565" s="50">
        <f t="shared" si="888"/>
        <v>0</v>
      </c>
      <c r="AL1565" s="50">
        <f t="shared" si="889"/>
        <v>2.1893825723427685E-2</v>
      </c>
      <c r="AR1565" s="50">
        <f t="shared" si="890"/>
        <v>0</v>
      </c>
      <c r="AS1565" s="50">
        <f t="shared" si="891"/>
        <v>0</v>
      </c>
      <c r="AT1565" s="50">
        <f t="shared" si="892"/>
        <v>0</v>
      </c>
      <c r="AV1565" s="49">
        <f t="shared" si="893"/>
        <v>0</v>
      </c>
      <c r="AW1565" s="49">
        <f t="shared" si="894"/>
        <v>0</v>
      </c>
      <c r="AX1565" s="49">
        <f t="shared" si="895"/>
        <v>0</v>
      </c>
      <c r="AY1565" s="49">
        <f t="shared" si="896"/>
        <v>58.770910018940342</v>
      </c>
      <c r="AZ1565" s="49">
        <f t="shared" si="897"/>
        <v>0</v>
      </c>
      <c r="BA1565" s="49">
        <f t="shared" si="898"/>
        <v>0</v>
      </c>
      <c r="BB1565" s="49">
        <f t="shared" si="899"/>
        <v>0</v>
      </c>
      <c r="BC1565" s="49">
        <f t="shared" si="900"/>
        <v>0</v>
      </c>
      <c r="BD1565" s="49">
        <f t="shared" si="901"/>
        <v>0</v>
      </c>
      <c r="BE1565" s="49">
        <f t="shared" si="902"/>
        <v>0</v>
      </c>
      <c r="BF1565" s="49">
        <f t="shared" si="903"/>
        <v>0</v>
      </c>
      <c r="BG1565" s="49">
        <f t="shared" si="904"/>
        <v>0</v>
      </c>
      <c r="BH1565" s="72">
        <f t="shared" si="905"/>
        <v>58.770910018940342</v>
      </c>
      <c r="BI1565" s="49">
        <f>VLOOKUP(A1565,'1_12'!A:O,15,0)</f>
        <v>82.95</v>
      </c>
      <c r="BJ1565" s="73">
        <f t="shared" si="906"/>
        <v>-24.179089981059661</v>
      </c>
      <c r="BK1565" s="50">
        <f t="shared" si="907"/>
        <v>3.1456646154350124E-4</v>
      </c>
    </row>
    <row r="1566" spans="1:63" x14ac:dyDescent="0.3">
      <c r="A1566" s="77" t="s">
        <v>2751</v>
      </c>
      <c r="B1566" s="77" t="s">
        <v>1112</v>
      </c>
      <c r="C1566" s="77">
        <f>VLOOKUP(B1566,Площадь!A:B,2,0)</f>
        <v>5.8</v>
      </c>
      <c r="D1566" s="113">
        <v>45027</v>
      </c>
      <c r="H1566">
        <f>30-H1565</f>
        <v>20</v>
      </c>
      <c r="I1566">
        <v>31</v>
      </c>
      <c r="J1566">
        <v>30</v>
      </c>
      <c r="K1566">
        <v>31</v>
      </c>
      <c r="L1566">
        <v>31</v>
      </c>
      <c r="M1566">
        <v>30</v>
      </c>
      <c r="N1566">
        <v>31</v>
      </c>
      <c r="O1566">
        <v>30</v>
      </c>
      <c r="P1566">
        <v>31</v>
      </c>
      <c r="Q1566">
        <f t="shared" si="910"/>
        <v>265</v>
      </c>
      <c r="R1566" s="108"/>
      <c r="S1566" s="108"/>
      <c r="T1566" s="50">
        <f t="shared" si="877"/>
        <v>0</v>
      </c>
      <c r="U1566" s="50">
        <f t="shared" si="878"/>
        <v>0</v>
      </c>
      <c r="V1566" s="50">
        <f t="shared" si="879"/>
        <v>0</v>
      </c>
      <c r="W1566" s="50">
        <f t="shared" si="880"/>
        <v>0</v>
      </c>
      <c r="X1566" s="50">
        <f t="shared" si="881"/>
        <v>0</v>
      </c>
      <c r="Y1566" s="50"/>
      <c r="Z1566" s="50"/>
      <c r="AA1566" s="50"/>
      <c r="AB1566" s="50"/>
      <c r="AC1566" s="50"/>
      <c r="AD1566" s="50">
        <f t="shared" si="882"/>
        <v>0</v>
      </c>
      <c r="AE1566" s="50">
        <f t="shared" si="883"/>
        <v>0</v>
      </c>
      <c r="AF1566" s="50">
        <f t="shared" si="884"/>
        <v>0</v>
      </c>
      <c r="AG1566" s="50">
        <f t="shared" si="885"/>
        <v>0</v>
      </c>
      <c r="AI1566" s="50">
        <f t="shared" si="886"/>
        <v>0</v>
      </c>
      <c r="AJ1566" s="50">
        <f t="shared" si="887"/>
        <v>0</v>
      </c>
      <c r="AK1566" s="50">
        <f t="shared" si="888"/>
        <v>0</v>
      </c>
      <c r="AL1566" s="50">
        <f t="shared" si="889"/>
        <v>4.3787651446855369E-2</v>
      </c>
      <c r="AR1566" s="50">
        <f t="shared" si="890"/>
        <v>8.6394973035616857E-2</v>
      </c>
      <c r="AS1566" s="50">
        <f t="shared" si="891"/>
        <v>7.732564561831004E-2</v>
      </c>
      <c r="AT1566" s="50">
        <f t="shared" si="892"/>
        <v>0.10618716889401705</v>
      </c>
      <c r="AV1566" s="49">
        <f t="shared" si="893"/>
        <v>0</v>
      </c>
      <c r="AW1566" s="49">
        <f t="shared" si="894"/>
        <v>0</v>
      </c>
      <c r="AX1566" s="49">
        <f t="shared" si="895"/>
        <v>0</v>
      </c>
      <c r="AY1566" s="49">
        <f t="shared" si="896"/>
        <v>117.54182003788068</v>
      </c>
      <c r="AZ1566" s="49">
        <f t="shared" si="897"/>
        <v>0</v>
      </c>
      <c r="BA1566" s="49">
        <f t="shared" si="898"/>
        <v>0</v>
      </c>
      <c r="BB1566" s="49">
        <f t="shared" si="899"/>
        <v>0</v>
      </c>
      <c r="BC1566" s="49">
        <f t="shared" si="900"/>
        <v>0</v>
      </c>
      <c r="BD1566" s="49">
        <f t="shared" si="901"/>
        <v>0</v>
      </c>
      <c r="BE1566" s="49">
        <f t="shared" si="902"/>
        <v>231.91520981788847</v>
      </c>
      <c r="BF1566" s="49">
        <f t="shared" si="903"/>
        <v>207.56987007196676</v>
      </c>
      <c r="BG1566" s="49">
        <f t="shared" si="904"/>
        <v>285.04458869234361</v>
      </c>
      <c r="BH1566" s="72">
        <f t="shared" si="905"/>
        <v>842.07148862007955</v>
      </c>
      <c r="BI1566" s="49">
        <f>VLOOKUP(A1566,'1_12'!A:O,15,0)</f>
        <v>2159.0400000000004</v>
      </c>
      <c r="BJ1566" s="73">
        <f t="shared" si="906"/>
        <v>-1316.968511379921</v>
      </c>
      <c r="BK1566" s="50">
        <f t="shared" si="907"/>
        <v>4.5071183763620596E-3</v>
      </c>
    </row>
    <row r="1567" spans="1:63" x14ac:dyDescent="0.3">
      <c r="A1567" s="77" t="s">
        <v>2224</v>
      </c>
      <c r="B1567" s="77" t="s">
        <v>1084</v>
      </c>
      <c r="C1567" s="77">
        <f>VLOOKUP(B1567,Площадь!A:B,2,0)</f>
        <v>6.4</v>
      </c>
      <c r="D1567" s="113"/>
      <c r="E1567">
        <v>31</v>
      </c>
      <c r="F1567">
        <v>28</v>
      </c>
      <c r="G1567">
        <v>10</v>
      </c>
      <c r="Q1567">
        <f t="shared" si="910"/>
        <v>69</v>
      </c>
      <c r="R1567" s="108"/>
      <c r="S1567" s="108"/>
      <c r="T1567" s="50">
        <f t="shared" si="877"/>
        <v>0</v>
      </c>
      <c r="U1567" s="50">
        <f t="shared" si="878"/>
        <v>0</v>
      </c>
      <c r="V1567" s="50">
        <f t="shared" si="879"/>
        <v>0</v>
      </c>
      <c r="W1567" s="50">
        <f t="shared" si="880"/>
        <v>0</v>
      </c>
      <c r="X1567" s="50">
        <f t="shared" si="881"/>
        <v>0</v>
      </c>
      <c r="Y1567" s="50"/>
      <c r="Z1567" s="50"/>
      <c r="AA1567" s="50"/>
      <c r="AB1567" s="50"/>
      <c r="AC1567" s="50"/>
      <c r="AD1567" s="50">
        <f t="shared" si="882"/>
        <v>0</v>
      </c>
      <c r="AE1567" s="50">
        <f t="shared" si="883"/>
        <v>0</v>
      </c>
      <c r="AF1567" s="50">
        <f t="shared" si="884"/>
        <v>0</v>
      </c>
      <c r="AG1567" s="50">
        <f t="shared" si="885"/>
        <v>0</v>
      </c>
      <c r="AI1567" s="50">
        <f t="shared" si="886"/>
        <v>0</v>
      </c>
      <c r="AJ1567" s="50">
        <f t="shared" si="887"/>
        <v>0</v>
      </c>
      <c r="AK1567" s="50">
        <f t="shared" si="888"/>
        <v>0</v>
      </c>
      <c r="AL1567" s="50">
        <f t="shared" si="889"/>
        <v>0</v>
      </c>
      <c r="AR1567" s="50">
        <f t="shared" si="890"/>
        <v>0</v>
      </c>
      <c r="AS1567" s="50">
        <f t="shared" si="891"/>
        <v>0</v>
      </c>
      <c r="AT1567" s="50">
        <f t="shared" si="892"/>
        <v>0</v>
      </c>
      <c r="AV1567" s="49">
        <f t="shared" si="893"/>
        <v>0</v>
      </c>
      <c r="AW1567" s="49">
        <f t="shared" si="894"/>
        <v>0</v>
      </c>
      <c r="AX1567" s="49">
        <f t="shared" si="895"/>
        <v>0</v>
      </c>
      <c r="AY1567" s="49">
        <f t="shared" si="896"/>
        <v>0</v>
      </c>
      <c r="AZ1567" s="49">
        <f t="shared" si="897"/>
        <v>0</v>
      </c>
      <c r="BA1567" s="49">
        <f t="shared" si="898"/>
        <v>0</v>
      </c>
      <c r="BB1567" s="49">
        <f t="shared" si="899"/>
        <v>0</v>
      </c>
      <c r="BC1567" s="49">
        <f t="shared" si="900"/>
        <v>0</v>
      </c>
      <c r="BD1567" s="49">
        <f t="shared" si="901"/>
        <v>0</v>
      </c>
      <c r="BE1567" s="49">
        <f t="shared" si="902"/>
        <v>0</v>
      </c>
      <c r="BF1567" s="49">
        <f t="shared" si="903"/>
        <v>0</v>
      </c>
      <c r="BG1567" s="49">
        <f t="shared" si="904"/>
        <v>0</v>
      </c>
      <c r="BH1567" s="72">
        <f t="shared" si="905"/>
        <v>0</v>
      </c>
      <c r="BI1567" s="49">
        <f>VLOOKUP(A1567,'1_12'!A:O,15,0)</f>
        <v>0</v>
      </c>
      <c r="BJ1567" s="73">
        <f t="shared" si="906"/>
        <v>0</v>
      </c>
      <c r="BK1567" s="50">
        <f t="shared" si="907"/>
        <v>0</v>
      </c>
    </row>
    <row r="1568" spans="1:63" x14ac:dyDescent="0.3">
      <c r="A1568" s="77" t="s">
        <v>2574</v>
      </c>
      <c r="B1568" s="77" t="s">
        <v>1084</v>
      </c>
      <c r="C1568" s="77">
        <f>VLOOKUP(B1568,Площадь!A:B,2,0)</f>
        <v>6.4</v>
      </c>
      <c r="D1568" s="113">
        <v>44996</v>
      </c>
      <c r="G1568">
        <f>31-G1567</f>
        <v>21</v>
      </c>
      <c r="H1568">
        <v>30</v>
      </c>
      <c r="I1568">
        <v>31</v>
      </c>
      <c r="J1568">
        <v>30</v>
      </c>
      <c r="K1568">
        <v>31</v>
      </c>
      <c r="L1568">
        <v>31</v>
      </c>
      <c r="M1568">
        <v>30</v>
      </c>
      <c r="N1568">
        <v>31</v>
      </c>
      <c r="O1568">
        <v>30</v>
      </c>
      <c r="P1568">
        <v>31</v>
      </c>
      <c r="Q1568">
        <f t="shared" si="910"/>
        <v>296</v>
      </c>
      <c r="R1568" s="108"/>
      <c r="S1568" s="108"/>
      <c r="T1568" s="50">
        <f t="shared" si="877"/>
        <v>0</v>
      </c>
      <c r="U1568" s="50">
        <f t="shared" si="878"/>
        <v>0</v>
      </c>
      <c r="V1568" s="50">
        <f t="shared" si="879"/>
        <v>0</v>
      </c>
      <c r="W1568" s="50">
        <f t="shared" si="880"/>
        <v>0</v>
      </c>
      <c r="X1568" s="50">
        <f t="shared" si="881"/>
        <v>0</v>
      </c>
      <c r="Y1568" s="50"/>
      <c r="Z1568" s="50"/>
      <c r="AA1568" s="50"/>
      <c r="AB1568" s="50"/>
      <c r="AC1568" s="50"/>
      <c r="AD1568" s="50">
        <f t="shared" si="882"/>
        <v>0</v>
      </c>
      <c r="AE1568" s="50">
        <f t="shared" si="883"/>
        <v>0</v>
      </c>
      <c r="AF1568" s="50">
        <f t="shared" si="884"/>
        <v>0</v>
      </c>
      <c r="AG1568" s="50">
        <f t="shared" si="885"/>
        <v>0</v>
      </c>
      <c r="AI1568" s="50">
        <f t="shared" si="886"/>
        <v>0</v>
      </c>
      <c r="AJ1568" s="50">
        <f t="shared" si="887"/>
        <v>0</v>
      </c>
      <c r="AK1568" s="50">
        <f t="shared" si="888"/>
        <v>0</v>
      </c>
      <c r="AL1568" s="50">
        <f t="shared" si="889"/>
        <v>7.2476112739622692E-2</v>
      </c>
      <c r="AR1568" s="50">
        <f t="shared" si="890"/>
        <v>9.533238403930136E-2</v>
      </c>
      <c r="AS1568" s="50">
        <f t="shared" si="891"/>
        <v>8.5324850337445565E-2</v>
      </c>
      <c r="AT1568" s="50">
        <f t="shared" si="892"/>
        <v>0.11717204843477745</v>
      </c>
      <c r="AV1568" s="49">
        <f t="shared" si="893"/>
        <v>0</v>
      </c>
      <c r="AW1568" s="49">
        <f t="shared" si="894"/>
        <v>0</v>
      </c>
      <c r="AX1568" s="49">
        <f t="shared" si="895"/>
        <v>0</v>
      </c>
      <c r="AY1568" s="49">
        <f t="shared" si="896"/>
        <v>194.55197799373357</v>
      </c>
      <c r="AZ1568" s="49">
        <f t="shared" si="897"/>
        <v>0</v>
      </c>
      <c r="BA1568" s="49">
        <f t="shared" si="898"/>
        <v>0</v>
      </c>
      <c r="BB1568" s="49">
        <f t="shared" si="899"/>
        <v>0</v>
      </c>
      <c r="BC1568" s="49">
        <f t="shared" si="900"/>
        <v>0</v>
      </c>
      <c r="BD1568" s="49">
        <f t="shared" si="901"/>
        <v>0</v>
      </c>
      <c r="BE1568" s="49">
        <f t="shared" si="902"/>
        <v>255.906438419739</v>
      </c>
      <c r="BF1568" s="49">
        <f t="shared" si="903"/>
        <v>229.0426152518254</v>
      </c>
      <c r="BG1568" s="49">
        <f t="shared" si="904"/>
        <v>314.53195993637922</v>
      </c>
      <c r="BH1568" s="72">
        <f t="shared" si="905"/>
        <v>994.03299160167717</v>
      </c>
      <c r="BI1568" s="49">
        <f>VLOOKUP(A1568,'1_12'!A:O,15,0)</f>
        <v>2473.9200000000005</v>
      </c>
      <c r="BJ1568" s="73">
        <f t="shared" si="906"/>
        <v>-1479.8870083983234</v>
      </c>
      <c r="BK1568" s="50">
        <f t="shared" si="907"/>
        <v>4.8216848379055606E-3</v>
      </c>
    </row>
    <row r="1569" spans="1:63" x14ac:dyDescent="0.3">
      <c r="A1569" s="77" t="s">
        <v>2328</v>
      </c>
      <c r="B1569" s="77" t="s">
        <v>1065</v>
      </c>
      <c r="C1569" s="77">
        <f>VLOOKUP(B1569,Площадь!A:B,2,0)</f>
        <v>6.2</v>
      </c>
      <c r="D1569" s="113"/>
      <c r="E1569">
        <v>31</v>
      </c>
      <c r="F1569">
        <v>28</v>
      </c>
      <c r="G1569">
        <v>31</v>
      </c>
      <c r="H1569">
        <v>30</v>
      </c>
      <c r="I1569">
        <v>31</v>
      </c>
      <c r="J1569">
        <v>30</v>
      </c>
      <c r="K1569">
        <v>31</v>
      </c>
      <c r="L1569">
        <v>31</v>
      </c>
      <c r="M1569">
        <v>30</v>
      </c>
      <c r="N1569">
        <v>31</v>
      </c>
      <c r="O1569">
        <v>30</v>
      </c>
      <c r="P1569">
        <v>31</v>
      </c>
      <c r="Q1569">
        <f>SUM(E1569:P1569)</f>
        <v>365</v>
      </c>
      <c r="R1569" s="108"/>
      <c r="S1569" s="108"/>
      <c r="T1569" s="50">
        <f t="shared" si="877"/>
        <v>0</v>
      </c>
      <c r="U1569" s="50">
        <f t="shared" si="878"/>
        <v>0</v>
      </c>
      <c r="V1569" s="50">
        <f t="shared" si="879"/>
        <v>0</v>
      </c>
      <c r="W1569" s="50">
        <f t="shared" si="880"/>
        <v>0</v>
      </c>
      <c r="X1569" s="50">
        <f t="shared" si="881"/>
        <v>0</v>
      </c>
      <c r="Y1569" s="50"/>
      <c r="Z1569" s="50"/>
      <c r="AA1569" s="50"/>
      <c r="AB1569" s="50"/>
      <c r="AC1569" s="50"/>
      <c r="AD1569" s="50">
        <f t="shared" si="882"/>
        <v>0</v>
      </c>
      <c r="AE1569" s="50">
        <f t="shared" si="883"/>
        <v>0</v>
      </c>
      <c r="AF1569" s="50">
        <f t="shared" si="884"/>
        <v>0</v>
      </c>
      <c r="AG1569" s="50">
        <f t="shared" si="885"/>
        <v>0</v>
      </c>
      <c r="AI1569" s="50">
        <f t="shared" si="886"/>
        <v>0</v>
      </c>
      <c r="AJ1569" s="50">
        <f t="shared" si="887"/>
        <v>0</v>
      </c>
      <c r="AK1569" s="50">
        <f t="shared" si="888"/>
        <v>0</v>
      </c>
      <c r="AL1569" s="50">
        <f t="shared" si="889"/>
        <v>7.0211234216509488E-2</v>
      </c>
      <c r="AR1569" s="50">
        <f t="shared" si="890"/>
        <v>9.2353247038073183E-2</v>
      </c>
      <c r="AS1569" s="50">
        <f t="shared" si="891"/>
        <v>8.2658448764400386E-2</v>
      </c>
      <c r="AT1569" s="50">
        <f t="shared" si="892"/>
        <v>0.11351042192119065</v>
      </c>
      <c r="AV1569" s="49">
        <f t="shared" si="893"/>
        <v>0</v>
      </c>
      <c r="AW1569" s="49">
        <f t="shared" si="894"/>
        <v>0</v>
      </c>
      <c r="AX1569" s="49">
        <f t="shared" si="895"/>
        <v>0</v>
      </c>
      <c r="AY1569" s="49">
        <f t="shared" si="896"/>
        <v>188.47222868142941</v>
      </c>
      <c r="AZ1569" s="49">
        <f t="shared" si="897"/>
        <v>0</v>
      </c>
      <c r="BA1569" s="49">
        <f t="shared" si="898"/>
        <v>0</v>
      </c>
      <c r="BB1569" s="49">
        <f t="shared" si="899"/>
        <v>0</v>
      </c>
      <c r="BC1569" s="49">
        <f t="shared" si="900"/>
        <v>0</v>
      </c>
      <c r="BD1569" s="49">
        <f t="shared" si="901"/>
        <v>0</v>
      </c>
      <c r="BE1569" s="49">
        <f t="shared" si="902"/>
        <v>247.90936221912213</v>
      </c>
      <c r="BF1569" s="49">
        <f t="shared" si="903"/>
        <v>221.88503352520584</v>
      </c>
      <c r="BG1569" s="49">
        <f t="shared" si="904"/>
        <v>304.70283618836737</v>
      </c>
      <c r="BH1569" s="72">
        <f t="shared" si="905"/>
        <v>962.96946061412473</v>
      </c>
      <c r="BI1569" s="49">
        <f>VLOOKUP(A1569,'1_12'!A:O,15,0)</f>
        <v>2396.61</v>
      </c>
      <c r="BJ1569" s="73">
        <f t="shared" si="906"/>
        <v>-1433.6405393858754</v>
      </c>
      <c r="BK1569" s="50">
        <f t="shared" si="907"/>
        <v>4.8216848379055606E-3</v>
      </c>
    </row>
    <row r="1570" spans="1:63" x14ac:dyDescent="0.3">
      <c r="A1570" s="77" t="s">
        <v>2316</v>
      </c>
      <c r="B1570" s="77" t="s">
        <v>671</v>
      </c>
      <c r="C1570" s="77">
        <f>VLOOKUP(B1570,Площадь!A:B,2,0)</f>
        <v>3.8</v>
      </c>
      <c r="D1570" s="113"/>
      <c r="E1570">
        <v>31</v>
      </c>
      <c r="F1570">
        <v>28</v>
      </c>
      <c r="G1570">
        <v>31</v>
      </c>
      <c r="H1570">
        <v>30</v>
      </c>
      <c r="I1570">
        <v>31</v>
      </c>
      <c r="J1570">
        <v>6</v>
      </c>
      <c r="Q1570">
        <f t="shared" ref="Q1570:Q1589" si="911">SUM(E1570:P1570)</f>
        <v>157</v>
      </c>
      <c r="R1570" s="108"/>
      <c r="S1570" s="108"/>
      <c r="T1570" s="50">
        <f t="shared" si="877"/>
        <v>0</v>
      </c>
      <c r="U1570" s="50">
        <f t="shared" si="878"/>
        <v>0</v>
      </c>
      <c r="V1570" s="50">
        <f t="shared" si="879"/>
        <v>0</v>
      </c>
      <c r="W1570" s="50">
        <f t="shared" si="880"/>
        <v>0</v>
      </c>
      <c r="X1570" s="50">
        <f t="shared" si="881"/>
        <v>0</v>
      </c>
      <c r="Y1570" s="50"/>
      <c r="Z1570" s="50"/>
      <c r="AA1570" s="50"/>
      <c r="AB1570" s="50"/>
      <c r="AC1570" s="50"/>
      <c r="AD1570" s="50">
        <f t="shared" si="882"/>
        <v>0</v>
      </c>
      <c r="AE1570" s="50">
        <f t="shared" si="883"/>
        <v>0</v>
      </c>
      <c r="AF1570" s="50">
        <f t="shared" si="884"/>
        <v>0</v>
      </c>
      <c r="AG1570" s="50">
        <f t="shared" si="885"/>
        <v>0</v>
      </c>
      <c r="AI1570" s="50">
        <f t="shared" si="886"/>
        <v>0</v>
      </c>
      <c r="AJ1570" s="50">
        <f t="shared" si="887"/>
        <v>0</v>
      </c>
      <c r="AK1570" s="50">
        <f t="shared" si="888"/>
        <v>0</v>
      </c>
      <c r="AL1570" s="50">
        <f t="shared" si="889"/>
        <v>4.303269193915097E-2</v>
      </c>
      <c r="AR1570" s="50">
        <f t="shared" si="890"/>
        <v>0</v>
      </c>
      <c r="AS1570" s="50">
        <f t="shared" si="891"/>
        <v>0</v>
      </c>
      <c r="AT1570" s="50">
        <f t="shared" si="892"/>
        <v>0</v>
      </c>
      <c r="AV1570" s="49">
        <f t="shared" si="893"/>
        <v>0</v>
      </c>
      <c r="AW1570" s="49">
        <f t="shared" si="894"/>
        <v>0</v>
      </c>
      <c r="AX1570" s="49">
        <f t="shared" si="895"/>
        <v>0</v>
      </c>
      <c r="AY1570" s="49">
        <f t="shared" si="896"/>
        <v>115.51523693377931</v>
      </c>
      <c r="AZ1570" s="49">
        <f t="shared" si="897"/>
        <v>0</v>
      </c>
      <c r="BA1570" s="49">
        <f t="shared" si="898"/>
        <v>0</v>
      </c>
      <c r="BB1570" s="49">
        <f t="shared" si="899"/>
        <v>0</v>
      </c>
      <c r="BC1570" s="49">
        <f t="shared" si="900"/>
        <v>0</v>
      </c>
      <c r="BD1570" s="49">
        <f t="shared" si="901"/>
        <v>0</v>
      </c>
      <c r="BE1570" s="49">
        <f t="shared" si="902"/>
        <v>0</v>
      </c>
      <c r="BF1570" s="49">
        <f t="shared" si="903"/>
        <v>0</v>
      </c>
      <c r="BG1570" s="49">
        <f t="shared" si="904"/>
        <v>0</v>
      </c>
      <c r="BH1570" s="72">
        <f t="shared" si="905"/>
        <v>115.51523693377931</v>
      </c>
      <c r="BI1570" s="49">
        <f>VLOOKUP(A1570,'1_12'!A:O,15,0)</f>
        <v>359.17</v>
      </c>
      <c r="BJ1570" s="73">
        <f t="shared" si="906"/>
        <v>-243.65476306622071</v>
      </c>
      <c r="BK1570" s="50">
        <f t="shared" si="907"/>
        <v>9.4369938463050376E-4</v>
      </c>
    </row>
    <row r="1571" spans="1:63" x14ac:dyDescent="0.3">
      <c r="A1571" s="77" t="s">
        <v>2824</v>
      </c>
      <c r="B1571" s="77" t="s">
        <v>671</v>
      </c>
      <c r="C1571" s="77">
        <f>VLOOKUP(B1571,Площадь!A:B,2,0)</f>
        <v>3.8</v>
      </c>
      <c r="D1571" s="113">
        <v>45084</v>
      </c>
      <c r="J1571">
        <f>30-J1570</f>
        <v>24</v>
      </c>
      <c r="K1571">
        <v>31</v>
      </c>
      <c r="L1571">
        <v>31</v>
      </c>
      <c r="M1571">
        <v>30</v>
      </c>
      <c r="N1571">
        <v>31</v>
      </c>
      <c r="O1571">
        <v>30</v>
      </c>
      <c r="P1571">
        <v>31</v>
      </c>
      <c r="Q1571">
        <f t="shared" si="911"/>
        <v>208</v>
      </c>
      <c r="R1571" s="108"/>
      <c r="S1571" s="108"/>
      <c r="T1571" s="50">
        <f t="shared" si="877"/>
        <v>0</v>
      </c>
      <c r="U1571" s="50">
        <f t="shared" si="878"/>
        <v>0</v>
      </c>
      <c r="V1571" s="50">
        <f t="shared" si="879"/>
        <v>0</v>
      </c>
      <c r="W1571" s="50">
        <f t="shared" si="880"/>
        <v>0</v>
      </c>
      <c r="X1571" s="50">
        <f t="shared" si="881"/>
        <v>0</v>
      </c>
      <c r="Y1571" s="50"/>
      <c r="Z1571" s="50"/>
      <c r="AA1571" s="50"/>
      <c r="AB1571" s="50"/>
      <c r="AC1571" s="50"/>
      <c r="AD1571" s="50">
        <f t="shared" si="882"/>
        <v>0</v>
      </c>
      <c r="AE1571" s="50">
        <f t="shared" si="883"/>
        <v>0</v>
      </c>
      <c r="AF1571" s="50">
        <f t="shared" si="884"/>
        <v>0</v>
      </c>
      <c r="AG1571" s="50">
        <f t="shared" si="885"/>
        <v>0</v>
      </c>
      <c r="AI1571" s="50">
        <f t="shared" si="886"/>
        <v>0</v>
      </c>
      <c r="AJ1571" s="50">
        <f t="shared" si="887"/>
        <v>0</v>
      </c>
      <c r="AK1571" s="50">
        <f t="shared" si="888"/>
        <v>0</v>
      </c>
      <c r="AL1571" s="50">
        <f t="shared" si="889"/>
        <v>0</v>
      </c>
      <c r="AR1571" s="50">
        <f t="shared" si="890"/>
        <v>5.6603603023335176E-2</v>
      </c>
      <c r="AS1571" s="50">
        <f t="shared" si="891"/>
        <v>5.06616298878583E-2</v>
      </c>
      <c r="AT1571" s="50">
        <f t="shared" si="892"/>
        <v>6.9570903758149102E-2</v>
      </c>
      <c r="AV1571" s="49">
        <f t="shared" si="893"/>
        <v>0</v>
      </c>
      <c r="AW1571" s="49">
        <f t="shared" si="894"/>
        <v>0</v>
      </c>
      <c r="AX1571" s="49">
        <f t="shared" si="895"/>
        <v>0</v>
      </c>
      <c r="AY1571" s="49">
        <f t="shared" si="896"/>
        <v>0</v>
      </c>
      <c r="AZ1571" s="49">
        <f t="shared" si="897"/>
        <v>0</v>
      </c>
      <c r="BA1571" s="49">
        <f t="shared" si="898"/>
        <v>0</v>
      </c>
      <c r="BB1571" s="49">
        <f t="shared" si="899"/>
        <v>0</v>
      </c>
      <c r="BC1571" s="49">
        <f t="shared" si="900"/>
        <v>0</v>
      </c>
      <c r="BD1571" s="49">
        <f t="shared" si="901"/>
        <v>0</v>
      </c>
      <c r="BE1571" s="49">
        <f t="shared" si="902"/>
        <v>151.94444781172001</v>
      </c>
      <c r="BF1571" s="49">
        <f t="shared" si="903"/>
        <v>135.9940528057713</v>
      </c>
      <c r="BG1571" s="49">
        <f t="shared" si="904"/>
        <v>186.75335121222514</v>
      </c>
      <c r="BH1571" s="72">
        <f t="shared" si="905"/>
        <v>474.69185182971643</v>
      </c>
      <c r="BI1571" s="49">
        <f>VLOOKUP(A1571,'1_12'!A:O,15,0)</f>
        <v>1109.72</v>
      </c>
      <c r="BJ1571" s="73">
        <f t="shared" si="906"/>
        <v>-635.02814817028366</v>
      </c>
      <c r="BK1571" s="50">
        <f t="shared" si="907"/>
        <v>3.8779854532750564E-3</v>
      </c>
    </row>
    <row r="1572" spans="1:63" x14ac:dyDescent="0.3">
      <c r="A1572" s="77" t="s">
        <v>2151</v>
      </c>
      <c r="B1572" s="77" t="s">
        <v>1015</v>
      </c>
      <c r="C1572" s="77">
        <f>VLOOKUP(B1572,Площадь!A:B,2,0)</f>
        <v>3.5</v>
      </c>
      <c r="D1572" s="113"/>
      <c r="E1572">
        <v>31</v>
      </c>
      <c r="F1572">
        <v>28</v>
      </c>
      <c r="G1572">
        <v>31</v>
      </c>
      <c r="H1572">
        <v>28</v>
      </c>
      <c r="Q1572">
        <f t="shared" si="911"/>
        <v>118</v>
      </c>
      <c r="R1572" s="108"/>
      <c r="S1572" s="108"/>
      <c r="T1572" s="50">
        <f t="shared" si="877"/>
        <v>0</v>
      </c>
      <c r="U1572" s="50">
        <f t="shared" si="878"/>
        <v>0</v>
      </c>
      <c r="V1572" s="50">
        <f t="shared" si="879"/>
        <v>0</v>
      </c>
      <c r="W1572" s="50">
        <f t="shared" si="880"/>
        <v>0</v>
      </c>
      <c r="X1572" s="50">
        <f t="shared" si="881"/>
        <v>0</v>
      </c>
      <c r="Y1572" s="50"/>
      <c r="Z1572" s="50"/>
      <c r="AA1572" s="50"/>
      <c r="AB1572" s="50"/>
      <c r="AC1572" s="50"/>
      <c r="AD1572" s="50">
        <f t="shared" si="882"/>
        <v>0</v>
      </c>
      <c r="AE1572" s="50">
        <f t="shared" si="883"/>
        <v>0</v>
      </c>
      <c r="AF1572" s="50">
        <f t="shared" si="884"/>
        <v>0</v>
      </c>
      <c r="AG1572" s="50">
        <f t="shared" si="885"/>
        <v>0</v>
      </c>
      <c r="AI1572" s="50">
        <f t="shared" si="886"/>
        <v>0</v>
      </c>
      <c r="AJ1572" s="50">
        <f t="shared" si="887"/>
        <v>0</v>
      </c>
      <c r="AK1572" s="50">
        <f t="shared" si="888"/>
        <v>0</v>
      </c>
      <c r="AL1572" s="50">
        <f t="shared" si="889"/>
        <v>3.6993015877515752E-2</v>
      </c>
      <c r="AR1572" s="50">
        <f t="shared" si="890"/>
        <v>0</v>
      </c>
      <c r="AS1572" s="50">
        <f t="shared" si="891"/>
        <v>0</v>
      </c>
      <c r="AT1572" s="50">
        <f t="shared" si="892"/>
        <v>0</v>
      </c>
      <c r="AV1572" s="49">
        <f t="shared" si="893"/>
        <v>0</v>
      </c>
      <c r="AW1572" s="49">
        <f t="shared" si="894"/>
        <v>0</v>
      </c>
      <c r="AX1572" s="49">
        <f t="shared" si="895"/>
        <v>0</v>
      </c>
      <c r="AY1572" s="49">
        <f t="shared" si="896"/>
        <v>99.302572100968192</v>
      </c>
      <c r="AZ1572" s="49">
        <f t="shared" si="897"/>
        <v>0</v>
      </c>
      <c r="BA1572" s="49">
        <f t="shared" si="898"/>
        <v>0</v>
      </c>
      <c r="BB1572" s="49">
        <f t="shared" si="899"/>
        <v>0</v>
      </c>
      <c r="BC1572" s="49">
        <f t="shared" si="900"/>
        <v>0</v>
      </c>
      <c r="BD1572" s="49">
        <f t="shared" si="901"/>
        <v>0</v>
      </c>
      <c r="BE1572" s="49">
        <f t="shared" si="902"/>
        <v>0</v>
      </c>
      <c r="BF1572" s="49">
        <f t="shared" si="903"/>
        <v>0</v>
      </c>
      <c r="BG1572" s="49">
        <f t="shared" si="904"/>
        <v>0</v>
      </c>
      <c r="BH1572" s="72">
        <f t="shared" si="905"/>
        <v>99.302572100968192</v>
      </c>
      <c r="BI1572" s="49">
        <f>VLOOKUP(A1572,'1_12'!A:O,15,0)</f>
        <v>130.28</v>
      </c>
      <c r="BJ1572" s="73">
        <f t="shared" si="906"/>
        <v>-30.977427899031809</v>
      </c>
      <c r="BK1572" s="50">
        <f t="shared" si="907"/>
        <v>8.8078609232180357E-4</v>
      </c>
    </row>
    <row r="1573" spans="1:63" x14ac:dyDescent="0.3">
      <c r="A1573" s="77" t="s">
        <v>2749</v>
      </c>
      <c r="B1573" s="77" t="s">
        <v>1015</v>
      </c>
      <c r="C1573" s="77">
        <f>VLOOKUP(B1573,Площадь!A:B,2,0)</f>
        <v>3.5</v>
      </c>
      <c r="D1573" s="113">
        <v>45045</v>
      </c>
      <c r="H1573">
        <f>30-H1572</f>
        <v>2</v>
      </c>
      <c r="I1573">
        <v>31</v>
      </c>
      <c r="J1573">
        <v>30</v>
      </c>
      <c r="K1573">
        <v>31</v>
      </c>
      <c r="L1573">
        <v>31</v>
      </c>
      <c r="M1573">
        <v>30</v>
      </c>
      <c r="N1573">
        <v>31</v>
      </c>
      <c r="O1573">
        <v>30</v>
      </c>
      <c r="P1573">
        <v>31</v>
      </c>
      <c r="Q1573">
        <f t="shared" si="911"/>
        <v>247</v>
      </c>
      <c r="R1573" s="108"/>
      <c r="S1573" s="108"/>
      <c r="T1573" s="50">
        <f t="shared" si="877"/>
        <v>0</v>
      </c>
      <c r="U1573" s="50">
        <f t="shared" si="878"/>
        <v>0</v>
      </c>
      <c r="V1573" s="50">
        <f t="shared" si="879"/>
        <v>0</v>
      </c>
      <c r="W1573" s="50">
        <f t="shared" si="880"/>
        <v>0</v>
      </c>
      <c r="X1573" s="50">
        <f t="shared" si="881"/>
        <v>0</v>
      </c>
      <c r="Y1573" s="50"/>
      <c r="Z1573" s="50"/>
      <c r="AA1573" s="50"/>
      <c r="AB1573" s="50"/>
      <c r="AC1573" s="50"/>
      <c r="AD1573" s="50">
        <f t="shared" si="882"/>
        <v>0</v>
      </c>
      <c r="AE1573" s="50">
        <f t="shared" si="883"/>
        <v>0</v>
      </c>
      <c r="AF1573" s="50">
        <f t="shared" si="884"/>
        <v>0</v>
      </c>
      <c r="AG1573" s="50">
        <f t="shared" si="885"/>
        <v>0</v>
      </c>
      <c r="AI1573" s="50">
        <f t="shared" si="886"/>
        <v>0</v>
      </c>
      <c r="AJ1573" s="50">
        <f t="shared" si="887"/>
        <v>0</v>
      </c>
      <c r="AK1573" s="50">
        <f t="shared" si="888"/>
        <v>0</v>
      </c>
      <c r="AL1573" s="50">
        <f t="shared" si="889"/>
        <v>2.6423582769654107E-3</v>
      </c>
      <c r="AR1573" s="50">
        <f t="shared" si="890"/>
        <v>5.2134897521492932E-2</v>
      </c>
      <c r="AS1573" s="50">
        <f t="shared" si="891"/>
        <v>4.6662027528290538E-2</v>
      </c>
      <c r="AT1573" s="50">
        <f t="shared" si="892"/>
        <v>6.4078463987768911E-2</v>
      </c>
      <c r="AV1573" s="49">
        <f t="shared" si="893"/>
        <v>0</v>
      </c>
      <c r="AW1573" s="49">
        <f t="shared" si="894"/>
        <v>0</v>
      </c>
      <c r="AX1573" s="49">
        <f t="shared" si="895"/>
        <v>0</v>
      </c>
      <c r="AY1573" s="49">
        <f t="shared" si="896"/>
        <v>7.0930408643548706</v>
      </c>
      <c r="AZ1573" s="49">
        <f t="shared" si="897"/>
        <v>0</v>
      </c>
      <c r="BA1573" s="49">
        <f t="shared" si="898"/>
        <v>0</v>
      </c>
      <c r="BB1573" s="49">
        <f t="shared" si="899"/>
        <v>0</v>
      </c>
      <c r="BC1573" s="49">
        <f t="shared" si="900"/>
        <v>0</v>
      </c>
      <c r="BD1573" s="49">
        <f t="shared" si="901"/>
        <v>0</v>
      </c>
      <c r="BE1573" s="49">
        <f t="shared" si="902"/>
        <v>139.94883351079477</v>
      </c>
      <c r="BF1573" s="49">
        <f t="shared" si="903"/>
        <v>125.257680215842</v>
      </c>
      <c r="BG1573" s="49">
        <f t="shared" si="904"/>
        <v>172.00966559020736</v>
      </c>
      <c r="BH1573" s="72">
        <f t="shared" si="905"/>
        <v>444.30922018119901</v>
      </c>
      <c r="BI1573" s="49">
        <f>VLOOKUP(A1573,'1_12'!A:O,15,0)</f>
        <v>1222.5999999999997</v>
      </c>
      <c r="BJ1573" s="73">
        <f t="shared" si="906"/>
        <v>-778.29077981880073</v>
      </c>
      <c r="BK1573" s="50">
        <f t="shared" si="907"/>
        <v>3.940898745583757E-3</v>
      </c>
    </row>
    <row r="1574" spans="1:63" x14ac:dyDescent="0.3">
      <c r="A1574" s="77" t="s">
        <v>2251</v>
      </c>
      <c r="B1574" s="77" t="s">
        <v>651</v>
      </c>
      <c r="C1574" s="77">
        <f>VLOOKUP(B1574,Площадь!A:B,2,0)</f>
        <v>3.7</v>
      </c>
      <c r="D1574" s="113"/>
      <c r="E1574">
        <v>31</v>
      </c>
      <c r="F1574">
        <v>28</v>
      </c>
      <c r="G1574">
        <v>31</v>
      </c>
      <c r="H1574">
        <v>30</v>
      </c>
      <c r="I1574">
        <v>31</v>
      </c>
      <c r="J1574">
        <v>2</v>
      </c>
      <c r="Q1574">
        <f t="shared" si="911"/>
        <v>153</v>
      </c>
      <c r="R1574" s="108"/>
      <c r="S1574" s="108"/>
      <c r="T1574" s="50">
        <f t="shared" si="877"/>
        <v>0</v>
      </c>
      <c r="U1574" s="50">
        <f t="shared" si="878"/>
        <v>0</v>
      </c>
      <c r="V1574" s="50">
        <f t="shared" si="879"/>
        <v>0</v>
      </c>
      <c r="W1574" s="50">
        <f t="shared" si="880"/>
        <v>0</v>
      </c>
      <c r="X1574" s="50">
        <f t="shared" si="881"/>
        <v>0</v>
      </c>
      <c r="Y1574" s="50"/>
      <c r="Z1574" s="50"/>
      <c r="AA1574" s="50"/>
      <c r="AB1574" s="50"/>
      <c r="AC1574" s="50"/>
      <c r="AD1574" s="50">
        <f t="shared" si="882"/>
        <v>0</v>
      </c>
      <c r="AE1574" s="50">
        <f t="shared" si="883"/>
        <v>0</v>
      </c>
      <c r="AF1574" s="50">
        <f t="shared" si="884"/>
        <v>0</v>
      </c>
      <c r="AG1574" s="50">
        <f t="shared" si="885"/>
        <v>0</v>
      </c>
      <c r="AI1574" s="50">
        <f t="shared" si="886"/>
        <v>0</v>
      </c>
      <c r="AJ1574" s="50">
        <f t="shared" si="887"/>
        <v>0</v>
      </c>
      <c r="AK1574" s="50">
        <f t="shared" si="888"/>
        <v>0</v>
      </c>
      <c r="AL1574" s="50">
        <f t="shared" si="889"/>
        <v>4.1900252677594368E-2</v>
      </c>
      <c r="AR1574" s="50">
        <f t="shared" si="890"/>
        <v>0</v>
      </c>
      <c r="AS1574" s="50">
        <f t="shared" si="891"/>
        <v>0</v>
      </c>
      <c r="AT1574" s="50">
        <f t="shared" si="892"/>
        <v>0</v>
      </c>
      <c r="AV1574" s="49">
        <f t="shared" si="893"/>
        <v>0</v>
      </c>
      <c r="AW1574" s="49">
        <f t="shared" si="894"/>
        <v>0</v>
      </c>
      <c r="AX1574" s="49">
        <f t="shared" si="895"/>
        <v>0</v>
      </c>
      <c r="AY1574" s="49">
        <f t="shared" si="896"/>
        <v>112.47536227762723</v>
      </c>
      <c r="AZ1574" s="49">
        <f t="shared" si="897"/>
        <v>0</v>
      </c>
      <c r="BA1574" s="49">
        <f t="shared" si="898"/>
        <v>0</v>
      </c>
      <c r="BB1574" s="49">
        <f t="shared" si="899"/>
        <v>0</v>
      </c>
      <c r="BC1574" s="49">
        <f t="shared" si="900"/>
        <v>0</v>
      </c>
      <c r="BD1574" s="49">
        <f t="shared" si="901"/>
        <v>0</v>
      </c>
      <c r="BE1574" s="49">
        <f t="shared" si="902"/>
        <v>0</v>
      </c>
      <c r="BF1574" s="49">
        <f t="shared" si="903"/>
        <v>0</v>
      </c>
      <c r="BG1574" s="49">
        <f t="shared" si="904"/>
        <v>0</v>
      </c>
      <c r="BH1574" s="72">
        <f t="shared" si="905"/>
        <v>112.47536227762723</v>
      </c>
      <c r="BI1574" s="49">
        <f>VLOOKUP(A1574,'1_12'!A:O,15,0)</f>
        <v>328.29</v>
      </c>
      <c r="BJ1574" s="73">
        <f t="shared" si="906"/>
        <v>-215.81463772237279</v>
      </c>
      <c r="BK1574" s="50">
        <f t="shared" si="907"/>
        <v>9.4369938463050376E-4</v>
      </c>
    </row>
    <row r="1575" spans="1:63" x14ac:dyDescent="0.3">
      <c r="A1575" s="77" t="s">
        <v>2814</v>
      </c>
      <c r="B1575" s="77" t="s">
        <v>651</v>
      </c>
      <c r="C1575" s="77">
        <f>VLOOKUP(B1575,Площадь!A:B,2,0)</f>
        <v>3.7</v>
      </c>
      <c r="D1575" s="113">
        <v>45080</v>
      </c>
      <c r="J1575">
        <f>30-J1574</f>
        <v>28</v>
      </c>
      <c r="K1575">
        <v>31</v>
      </c>
      <c r="L1575">
        <v>31</v>
      </c>
      <c r="M1575">
        <v>30</v>
      </c>
      <c r="N1575">
        <v>31</v>
      </c>
      <c r="O1575">
        <v>30</v>
      </c>
      <c r="P1575">
        <v>31</v>
      </c>
      <c r="Q1575">
        <f t="shared" si="911"/>
        <v>212</v>
      </c>
      <c r="R1575" s="108"/>
      <c r="S1575" s="108"/>
      <c r="T1575" s="50">
        <f t="shared" si="877"/>
        <v>0</v>
      </c>
      <c r="U1575" s="50">
        <f t="shared" si="878"/>
        <v>0</v>
      </c>
      <c r="V1575" s="50">
        <f t="shared" si="879"/>
        <v>0</v>
      </c>
      <c r="W1575" s="50">
        <f t="shared" si="880"/>
        <v>0</v>
      </c>
      <c r="X1575" s="50">
        <f t="shared" si="881"/>
        <v>0</v>
      </c>
      <c r="Y1575" s="50"/>
      <c r="Z1575" s="50"/>
      <c r="AA1575" s="50"/>
      <c r="AB1575" s="50"/>
      <c r="AC1575" s="50"/>
      <c r="AD1575" s="50">
        <f t="shared" si="882"/>
        <v>0</v>
      </c>
      <c r="AE1575" s="50">
        <f t="shared" si="883"/>
        <v>0</v>
      </c>
      <c r="AF1575" s="50">
        <f t="shared" si="884"/>
        <v>0</v>
      </c>
      <c r="AG1575" s="50">
        <f t="shared" si="885"/>
        <v>0</v>
      </c>
      <c r="AI1575" s="50">
        <f t="shared" si="886"/>
        <v>0</v>
      </c>
      <c r="AJ1575" s="50">
        <f t="shared" si="887"/>
        <v>0</v>
      </c>
      <c r="AK1575" s="50">
        <f t="shared" si="888"/>
        <v>0</v>
      </c>
      <c r="AL1575" s="50">
        <f t="shared" si="889"/>
        <v>0</v>
      </c>
      <c r="AR1575" s="50">
        <f t="shared" si="890"/>
        <v>5.5114034522721095E-2</v>
      </c>
      <c r="AS1575" s="50">
        <f t="shared" si="891"/>
        <v>4.9328429101335718E-2</v>
      </c>
      <c r="AT1575" s="50">
        <f t="shared" si="892"/>
        <v>6.774009050135571E-2</v>
      </c>
      <c r="AV1575" s="49">
        <f t="shared" si="893"/>
        <v>0</v>
      </c>
      <c r="AW1575" s="49">
        <f t="shared" si="894"/>
        <v>0</v>
      </c>
      <c r="AX1575" s="49">
        <f t="shared" si="895"/>
        <v>0</v>
      </c>
      <c r="AY1575" s="49">
        <f t="shared" si="896"/>
        <v>0</v>
      </c>
      <c r="AZ1575" s="49">
        <f t="shared" si="897"/>
        <v>0</v>
      </c>
      <c r="BA1575" s="49">
        <f t="shared" si="898"/>
        <v>0</v>
      </c>
      <c r="BB1575" s="49">
        <f t="shared" si="899"/>
        <v>0</v>
      </c>
      <c r="BC1575" s="49">
        <f t="shared" si="900"/>
        <v>0</v>
      </c>
      <c r="BD1575" s="49">
        <f t="shared" si="901"/>
        <v>0</v>
      </c>
      <c r="BE1575" s="49">
        <f t="shared" si="902"/>
        <v>147.94590971141162</v>
      </c>
      <c r="BF1575" s="49">
        <f t="shared" si="903"/>
        <v>132.41526194246154</v>
      </c>
      <c r="BG1575" s="49">
        <f t="shared" si="904"/>
        <v>181.83878933821921</v>
      </c>
      <c r="BH1575" s="72">
        <f t="shared" si="905"/>
        <v>462.19996099209237</v>
      </c>
      <c r="BI1575" s="49">
        <f>VLOOKUP(A1575,'1_12'!A:O,15,0)</f>
        <v>1101.9099999999999</v>
      </c>
      <c r="BJ1575" s="73">
        <f t="shared" si="906"/>
        <v>-639.71003900790743</v>
      </c>
      <c r="BK1575" s="50">
        <f t="shared" si="907"/>
        <v>3.8779854532750568E-3</v>
      </c>
    </row>
    <row r="1576" spans="1:63" x14ac:dyDescent="0.3">
      <c r="A1576" s="77" t="s">
        <v>2331</v>
      </c>
      <c r="B1576" s="77" t="s">
        <v>625</v>
      </c>
      <c r="C1576" s="77">
        <f>VLOOKUP(B1576,Площадь!A:B,2,0)</f>
        <v>5.7</v>
      </c>
      <c r="D1576" s="113"/>
      <c r="E1576">
        <v>31</v>
      </c>
      <c r="F1576">
        <v>28</v>
      </c>
      <c r="G1576">
        <v>31</v>
      </c>
      <c r="H1576">
        <v>21</v>
      </c>
      <c r="Q1576">
        <f t="shared" si="911"/>
        <v>111</v>
      </c>
      <c r="R1576" s="108"/>
      <c r="S1576" s="108"/>
      <c r="T1576" s="50">
        <f t="shared" si="877"/>
        <v>0</v>
      </c>
      <c r="U1576" s="50">
        <f t="shared" si="878"/>
        <v>0</v>
      </c>
      <c r="V1576" s="50">
        <f t="shared" si="879"/>
        <v>0</v>
      </c>
      <c r="W1576" s="50">
        <f t="shared" si="880"/>
        <v>0</v>
      </c>
      <c r="X1576" s="50">
        <f t="shared" si="881"/>
        <v>0</v>
      </c>
      <c r="Y1576" s="50"/>
      <c r="Z1576" s="50"/>
      <c r="AA1576" s="50"/>
      <c r="AB1576" s="50"/>
      <c r="AC1576" s="50"/>
      <c r="AD1576" s="50">
        <f t="shared" si="882"/>
        <v>0</v>
      </c>
      <c r="AE1576" s="50">
        <f t="shared" si="883"/>
        <v>0</v>
      </c>
      <c r="AF1576" s="50">
        <f t="shared" si="884"/>
        <v>0</v>
      </c>
      <c r="AG1576" s="50">
        <f t="shared" si="885"/>
        <v>0</v>
      </c>
      <c r="AI1576" s="50">
        <f t="shared" si="886"/>
        <v>0</v>
      </c>
      <c r="AJ1576" s="50">
        <f t="shared" si="887"/>
        <v>0</v>
      </c>
      <c r="AK1576" s="50">
        <f t="shared" si="888"/>
        <v>0</v>
      </c>
      <c r="AL1576" s="50">
        <f t="shared" si="889"/>
        <v>4.5184326536108516E-2</v>
      </c>
      <c r="AR1576" s="50">
        <f t="shared" si="890"/>
        <v>0</v>
      </c>
      <c r="AS1576" s="50">
        <f t="shared" si="891"/>
        <v>0</v>
      </c>
      <c r="AT1576" s="50">
        <f t="shared" si="892"/>
        <v>0</v>
      </c>
      <c r="AV1576" s="49">
        <f t="shared" si="893"/>
        <v>0</v>
      </c>
      <c r="AW1576" s="49">
        <f t="shared" si="894"/>
        <v>0</v>
      </c>
      <c r="AX1576" s="49">
        <f t="shared" si="895"/>
        <v>0</v>
      </c>
      <c r="AY1576" s="49">
        <f t="shared" si="896"/>
        <v>121.29099878046826</v>
      </c>
      <c r="AZ1576" s="49">
        <f t="shared" si="897"/>
        <v>0</v>
      </c>
      <c r="BA1576" s="49">
        <f t="shared" si="898"/>
        <v>0</v>
      </c>
      <c r="BB1576" s="49">
        <f t="shared" si="899"/>
        <v>0</v>
      </c>
      <c r="BC1576" s="49">
        <f t="shared" si="900"/>
        <v>0</v>
      </c>
      <c r="BD1576" s="49">
        <f t="shared" si="901"/>
        <v>0</v>
      </c>
      <c r="BE1576" s="49">
        <f t="shared" si="902"/>
        <v>0</v>
      </c>
      <c r="BF1576" s="49">
        <f t="shared" si="903"/>
        <v>0</v>
      </c>
      <c r="BG1576" s="49">
        <f t="shared" si="904"/>
        <v>0</v>
      </c>
      <c r="BH1576" s="72">
        <f t="shared" si="905"/>
        <v>121.29099878046826</v>
      </c>
      <c r="BI1576" s="49">
        <f>VLOOKUP(A1576,'1_12'!A:O,15,0)</f>
        <v>171.37</v>
      </c>
      <c r="BJ1576" s="73">
        <f t="shared" si="906"/>
        <v>-50.079001219531747</v>
      </c>
      <c r="BK1576" s="50">
        <f t="shared" si="907"/>
        <v>6.6058956924135257E-4</v>
      </c>
    </row>
    <row r="1577" spans="1:63" x14ac:dyDescent="0.3">
      <c r="A1577" s="77" t="s">
        <v>2741</v>
      </c>
      <c r="B1577" s="77" t="s">
        <v>625</v>
      </c>
      <c r="C1577" s="77">
        <f>VLOOKUP(B1577,Площадь!A:B,2,0)</f>
        <v>5.7</v>
      </c>
      <c r="D1577" s="113">
        <v>45038</v>
      </c>
      <c r="H1577">
        <f>30-H1576</f>
        <v>9</v>
      </c>
      <c r="I1577">
        <v>31</v>
      </c>
      <c r="J1577">
        <v>30</v>
      </c>
      <c r="K1577">
        <v>31</v>
      </c>
      <c r="L1577">
        <v>31</v>
      </c>
      <c r="M1577">
        <v>30</v>
      </c>
      <c r="N1577">
        <v>31</v>
      </c>
      <c r="O1577">
        <v>30</v>
      </c>
      <c r="P1577">
        <v>31</v>
      </c>
      <c r="Q1577">
        <f t="shared" si="911"/>
        <v>254</v>
      </c>
      <c r="R1577" s="108"/>
      <c r="S1577" s="108"/>
      <c r="T1577" s="50">
        <f t="shared" si="877"/>
        <v>0</v>
      </c>
      <c r="U1577" s="50">
        <f t="shared" si="878"/>
        <v>0</v>
      </c>
      <c r="V1577" s="50">
        <f t="shared" si="879"/>
        <v>0</v>
      </c>
      <c r="W1577" s="50">
        <f t="shared" si="880"/>
        <v>0</v>
      </c>
      <c r="X1577" s="50">
        <f t="shared" si="881"/>
        <v>0</v>
      </c>
      <c r="Y1577" s="50"/>
      <c r="Z1577" s="50"/>
      <c r="AA1577" s="50"/>
      <c r="AB1577" s="50"/>
      <c r="AC1577" s="50"/>
      <c r="AD1577" s="50">
        <f t="shared" si="882"/>
        <v>0</v>
      </c>
      <c r="AE1577" s="50">
        <f t="shared" si="883"/>
        <v>0</v>
      </c>
      <c r="AF1577" s="50">
        <f t="shared" si="884"/>
        <v>0</v>
      </c>
      <c r="AG1577" s="50">
        <f t="shared" si="885"/>
        <v>0</v>
      </c>
      <c r="AI1577" s="50">
        <f t="shared" si="886"/>
        <v>0</v>
      </c>
      <c r="AJ1577" s="50">
        <f t="shared" si="887"/>
        <v>0</v>
      </c>
      <c r="AK1577" s="50">
        <f t="shared" si="888"/>
        <v>0</v>
      </c>
      <c r="AL1577" s="50">
        <f t="shared" si="889"/>
        <v>1.9364711372617936E-2</v>
      </c>
      <c r="AR1577" s="50">
        <f t="shared" si="890"/>
        <v>8.4905404535002768E-2</v>
      </c>
      <c r="AS1577" s="50">
        <f t="shared" si="891"/>
        <v>7.5992444831787451E-2</v>
      </c>
      <c r="AT1577" s="50">
        <f t="shared" si="892"/>
        <v>0.10435635563722366</v>
      </c>
      <c r="AV1577" s="49">
        <f t="shared" si="893"/>
        <v>0</v>
      </c>
      <c r="AW1577" s="49">
        <f t="shared" si="894"/>
        <v>0</v>
      </c>
      <c r="AX1577" s="49">
        <f t="shared" si="895"/>
        <v>0</v>
      </c>
      <c r="AY1577" s="49">
        <f t="shared" si="896"/>
        <v>51.981856620200688</v>
      </c>
      <c r="AZ1577" s="49">
        <f t="shared" si="897"/>
        <v>0</v>
      </c>
      <c r="BA1577" s="49">
        <f t="shared" si="898"/>
        <v>0</v>
      </c>
      <c r="BB1577" s="49">
        <f t="shared" si="899"/>
        <v>0</v>
      </c>
      <c r="BC1577" s="49">
        <f t="shared" si="900"/>
        <v>0</v>
      </c>
      <c r="BD1577" s="49">
        <f t="shared" si="901"/>
        <v>0</v>
      </c>
      <c r="BE1577" s="49">
        <f t="shared" si="902"/>
        <v>227.91667171758004</v>
      </c>
      <c r="BF1577" s="49">
        <f t="shared" si="903"/>
        <v>203.99107920865697</v>
      </c>
      <c r="BG1577" s="49">
        <f t="shared" si="904"/>
        <v>280.13002681833774</v>
      </c>
      <c r="BH1577" s="72">
        <f t="shared" si="905"/>
        <v>764.01963436477536</v>
      </c>
      <c r="BI1577" s="49">
        <f>VLOOKUP(A1577,'1_12'!A:O,15,0)</f>
        <v>2031.9199999999996</v>
      </c>
      <c r="BJ1577" s="73">
        <f t="shared" si="906"/>
        <v>-1267.9003656352243</v>
      </c>
      <c r="BK1577" s="50">
        <f t="shared" si="907"/>
        <v>4.1610952686642073E-3</v>
      </c>
    </row>
    <row r="1578" spans="1:63" x14ac:dyDescent="0.3">
      <c r="A1578" s="77" t="s">
        <v>2230</v>
      </c>
      <c r="B1578" s="77" t="s">
        <v>1030</v>
      </c>
      <c r="C1578" s="77">
        <f>VLOOKUP(B1578,Площадь!A:B,2,0)</f>
        <v>5.7</v>
      </c>
      <c r="D1578" s="113"/>
      <c r="E1578">
        <v>31</v>
      </c>
      <c r="F1578">
        <v>28</v>
      </c>
      <c r="G1578">
        <v>31</v>
      </c>
      <c r="H1578">
        <v>0</v>
      </c>
      <c r="Q1578">
        <f t="shared" si="911"/>
        <v>90</v>
      </c>
      <c r="R1578" s="108"/>
      <c r="S1578" s="108"/>
      <c r="T1578" s="50">
        <f t="shared" si="877"/>
        <v>0</v>
      </c>
      <c r="U1578" s="50">
        <f t="shared" si="878"/>
        <v>0</v>
      </c>
      <c r="V1578" s="50">
        <f t="shared" si="879"/>
        <v>0</v>
      </c>
      <c r="W1578" s="50">
        <f t="shared" si="880"/>
        <v>0</v>
      </c>
      <c r="X1578" s="50">
        <f t="shared" si="881"/>
        <v>0</v>
      </c>
      <c r="Y1578" s="50"/>
      <c r="Z1578" s="50"/>
      <c r="AA1578" s="50"/>
      <c r="AB1578" s="50"/>
      <c r="AC1578" s="50"/>
      <c r="AD1578" s="50">
        <f t="shared" si="882"/>
        <v>0</v>
      </c>
      <c r="AE1578" s="50">
        <f t="shared" si="883"/>
        <v>0</v>
      </c>
      <c r="AF1578" s="50">
        <f t="shared" si="884"/>
        <v>0</v>
      </c>
      <c r="AG1578" s="50">
        <f t="shared" si="885"/>
        <v>0</v>
      </c>
      <c r="AI1578" s="50">
        <f t="shared" si="886"/>
        <v>0</v>
      </c>
      <c r="AJ1578" s="50">
        <f t="shared" si="887"/>
        <v>0</v>
      </c>
      <c r="AK1578" s="50">
        <f t="shared" si="888"/>
        <v>0</v>
      </c>
      <c r="AL1578" s="50">
        <f t="shared" si="889"/>
        <v>0</v>
      </c>
      <c r="AR1578" s="50">
        <f t="shared" si="890"/>
        <v>0</v>
      </c>
      <c r="AS1578" s="50">
        <f t="shared" si="891"/>
        <v>0</v>
      </c>
      <c r="AT1578" s="50">
        <f t="shared" si="892"/>
        <v>0</v>
      </c>
      <c r="AV1578" s="49">
        <f t="shared" si="893"/>
        <v>0</v>
      </c>
      <c r="AW1578" s="49">
        <f t="shared" si="894"/>
        <v>0</v>
      </c>
      <c r="AX1578" s="49">
        <f t="shared" si="895"/>
        <v>0</v>
      </c>
      <c r="AY1578" s="49">
        <f t="shared" si="896"/>
        <v>0</v>
      </c>
      <c r="AZ1578" s="49">
        <f t="shared" si="897"/>
        <v>0</v>
      </c>
      <c r="BA1578" s="49">
        <f t="shared" si="898"/>
        <v>0</v>
      </c>
      <c r="BB1578" s="49">
        <f t="shared" si="899"/>
        <v>0</v>
      </c>
      <c r="BC1578" s="49">
        <f t="shared" si="900"/>
        <v>0</v>
      </c>
      <c r="BD1578" s="49">
        <f t="shared" si="901"/>
        <v>0</v>
      </c>
      <c r="BE1578" s="49">
        <f t="shared" si="902"/>
        <v>0</v>
      </c>
      <c r="BF1578" s="49">
        <f t="shared" si="903"/>
        <v>0</v>
      </c>
      <c r="BG1578" s="49">
        <f t="shared" si="904"/>
        <v>0</v>
      </c>
      <c r="BH1578" s="72">
        <f t="shared" si="905"/>
        <v>0</v>
      </c>
      <c r="BI1578" s="49">
        <f>VLOOKUP(A1578,'1_12'!A:O,15,0)</f>
        <v>0</v>
      </c>
      <c r="BJ1578" s="73">
        <f t="shared" si="906"/>
        <v>0</v>
      </c>
      <c r="BK1578" s="50">
        <f t="shared" si="907"/>
        <v>0</v>
      </c>
    </row>
    <row r="1579" spans="1:63" x14ac:dyDescent="0.3">
      <c r="A1579" s="77" t="s">
        <v>2750</v>
      </c>
      <c r="B1579" s="77" t="s">
        <v>1030</v>
      </c>
      <c r="C1579" s="77">
        <f>VLOOKUP(B1579,Площадь!A:B,2,0)</f>
        <v>5.7</v>
      </c>
      <c r="D1579" s="113">
        <v>45017</v>
      </c>
      <c r="H1579">
        <f>30-H1578</f>
        <v>30</v>
      </c>
      <c r="I1579">
        <v>31</v>
      </c>
      <c r="J1579">
        <v>30</v>
      </c>
      <c r="K1579">
        <v>31</v>
      </c>
      <c r="L1579">
        <v>31</v>
      </c>
      <c r="M1579">
        <v>30</v>
      </c>
      <c r="N1579">
        <v>31</v>
      </c>
      <c r="O1579">
        <v>30</v>
      </c>
      <c r="P1579">
        <v>31</v>
      </c>
      <c r="Q1579">
        <f t="shared" si="911"/>
        <v>275</v>
      </c>
      <c r="R1579" s="108"/>
      <c r="S1579" s="108"/>
      <c r="T1579" s="50">
        <f t="shared" si="877"/>
        <v>0</v>
      </c>
      <c r="U1579" s="50">
        <f t="shared" si="878"/>
        <v>0</v>
      </c>
      <c r="V1579" s="50">
        <f t="shared" si="879"/>
        <v>0</v>
      </c>
      <c r="W1579" s="50">
        <f t="shared" si="880"/>
        <v>0</v>
      </c>
      <c r="X1579" s="50">
        <f t="shared" si="881"/>
        <v>0</v>
      </c>
      <c r="Y1579" s="50"/>
      <c r="Z1579" s="50"/>
      <c r="AA1579" s="50"/>
      <c r="AB1579" s="50"/>
      <c r="AC1579" s="50"/>
      <c r="AD1579" s="50">
        <f t="shared" si="882"/>
        <v>0</v>
      </c>
      <c r="AE1579" s="50">
        <f t="shared" si="883"/>
        <v>0</v>
      </c>
      <c r="AF1579" s="50">
        <f t="shared" si="884"/>
        <v>0</v>
      </c>
      <c r="AG1579" s="50">
        <f t="shared" si="885"/>
        <v>0</v>
      </c>
      <c r="AI1579" s="50">
        <f t="shared" si="886"/>
        <v>0</v>
      </c>
      <c r="AJ1579" s="50">
        <f t="shared" si="887"/>
        <v>0</v>
      </c>
      <c r="AK1579" s="50">
        <f t="shared" si="888"/>
        <v>0</v>
      </c>
      <c r="AL1579" s="50">
        <f t="shared" si="889"/>
        <v>6.4549037908726459E-2</v>
      </c>
      <c r="AR1579" s="50">
        <f t="shared" si="890"/>
        <v>8.4905404535002768E-2</v>
      </c>
      <c r="AS1579" s="50">
        <f t="shared" si="891"/>
        <v>7.5992444831787451E-2</v>
      </c>
      <c r="AT1579" s="50">
        <f t="shared" si="892"/>
        <v>0.10435635563722366</v>
      </c>
      <c r="AV1579" s="49">
        <f t="shared" si="893"/>
        <v>0</v>
      </c>
      <c r="AW1579" s="49">
        <f t="shared" si="894"/>
        <v>0</v>
      </c>
      <c r="AX1579" s="49">
        <f t="shared" si="895"/>
        <v>0</v>
      </c>
      <c r="AY1579" s="49">
        <f t="shared" si="896"/>
        <v>173.27285540066896</v>
      </c>
      <c r="AZ1579" s="49">
        <f t="shared" si="897"/>
        <v>0</v>
      </c>
      <c r="BA1579" s="49">
        <f t="shared" si="898"/>
        <v>0</v>
      </c>
      <c r="BB1579" s="49">
        <f t="shared" si="899"/>
        <v>0</v>
      </c>
      <c r="BC1579" s="49">
        <f t="shared" si="900"/>
        <v>0</v>
      </c>
      <c r="BD1579" s="49">
        <f t="shared" si="901"/>
        <v>0</v>
      </c>
      <c r="BE1579" s="49">
        <f t="shared" si="902"/>
        <v>227.91667171758004</v>
      </c>
      <c r="BF1579" s="49">
        <f t="shared" si="903"/>
        <v>203.99107920865697</v>
      </c>
      <c r="BG1579" s="49">
        <f t="shared" si="904"/>
        <v>280.13002681833774</v>
      </c>
      <c r="BH1579" s="72">
        <f t="shared" si="905"/>
        <v>885.31063314524363</v>
      </c>
      <c r="BI1579" s="49">
        <f>VLOOKUP(A1579,'1_12'!A:O,15,0)</f>
        <v>2203.29</v>
      </c>
      <c r="BJ1579" s="73">
        <f t="shared" si="906"/>
        <v>-1317.9793668547563</v>
      </c>
      <c r="BK1579" s="50">
        <f t="shared" si="907"/>
        <v>4.8216848379055597E-3</v>
      </c>
    </row>
    <row r="1580" spans="1:63" x14ac:dyDescent="0.3">
      <c r="A1580" s="77" t="s">
        <v>2032</v>
      </c>
      <c r="B1580" s="77" t="s">
        <v>999</v>
      </c>
      <c r="C1580" s="77">
        <f>VLOOKUP(B1580,Площадь!A:B,2,0)</f>
        <v>4.4000000000000004</v>
      </c>
      <c r="D1580" s="113"/>
      <c r="E1580">
        <v>31</v>
      </c>
      <c r="F1580">
        <v>28</v>
      </c>
      <c r="G1580">
        <v>31</v>
      </c>
      <c r="H1580">
        <v>17</v>
      </c>
      <c r="Q1580">
        <f t="shared" si="911"/>
        <v>107</v>
      </c>
      <c r="R1580" s="108"/>
      <c r="S1580" s="108"/>
      <c r="T1580" s="50">
        <f t="shared" si="877"/>
        <v>0</v>
      </c>
      <c r="U1580" s="50">
        <f t="shared" si="878"/>
        <v>0</v>
      </c>
      <c r="V1580" s="50">
        <f t="shared" si="879"/>
        <v>0</v>
      </c>
      <c r="W1580" s="50">
        <f t="shared" si="880"/>
        <v>0</v>
      </c>
      <c r="X1580" s="50">
        <f t="shared" si="881"/>
        <v>0</v>
      </c>
      <c r="Y1580" s="50"/>
      <c r="Z1580" s="50"/>
      <c r="AA1580" s="50"/>
      <c r="AB1580" s="50"/>
      <c r="AC1580" s="50"/>
      <c r="AD1580" s="50">
        <f t="shared" si="882"/>
        <v>0</v>
      </c>
      <c r="AE1580" s="50">
        <f t="shared" si="883"/>
        <v>0</v>
      </c>
      <c r="AF1580" s="50">
        <f t="shared" si="884"/>
        <v>0</v>
      </c>
      <c r="AG1580" s="50">
        <f t="shared" si="885"/>
        <v>0</v>
      </c>
      <c r="AI1580" s="50">
        <f t="shared" si="886"/>
        <v>0</v>
      </c>
      <c r="AJ1580" s="50">
        <f t="shared" si="887"/>
        <v>0</v>
      </c>
      <c r="AK1580" s="50">
        <f t="shared" si="888"/>
        <v>0</v>
      </c>
      <c r="AL1580" s="50">
        <f t="shared" si="889"/>
        <v>2.8235485588144676E-2</v>
      </c>
      <c r="AR1580" s="50">
        <f t="shared" si="890"/>
        <v>0</v>
      </c>
      <c r="AS1580" s="50">
        <f t="shared" si="891"/>
        <v>0</v>
      </c>
      <c r="AT1580" s="50">
        <f t="shared" si="892"/>
        <v>0</v>
      </c>
      <c r="AV1580" s="49">
        <f t="shared" si="893"/>
        <v>0</v>
      </c>
      <c r="AW1580" s="49">
        <f t="shared" si="894"/>
        <v>0</v>
      </c>
      <c r="AX1580" s="49">
        <f t="shared" si="895"/>
        <v>0</v>
      </c>
      <c r="AY1580" s="49">
        <f t="shared" si="896"/>
        <v>75.794208093392044</v>
      </c>
      <c r="AZ1580" s="49">
        <f t="shared" si="897"/>
        <v>0</v>
      </c>
      <c r="BA1580" s="49">
        <f t="shared" si="898"/>
        <v>0</v>
      </c>
      <c r="BB1580" s="49">
        <f t="shared" si="899"/>
        <v>0</v>
      </c>
      <c r="BC1580" s="49">
        <f t="shared" si="900"/>
        <v>0</v>
      </c>
      <c r="BD1580" s="49">
        <f t="shared" si="901"/>
        <v>0</v>
      </c>
      <c r="BE1580" s="49">
        <f t="shared" si="902"/>
        <v>0</v>
      </c>
      <c r="BF1580" s="49">
        <f t="shared" si="903"/>
        <v>0</v>
      </c>
      <c r="BG1580" s="49">
        <f t="shared" si="904"/>
        <v>0</v>
      </c>
      <c r="BH1580" s="72">
        <f t="shared" si="905"/>
        <v>75.794208093392044</v>
      </c>
      <c r="BI1580" s="49">
        <f>VLOOKUP(A1580,'1_12'!A:O,15,0)</f>
        <v>113.28</v>
      </c>
      <c r="BJ1580" s="73">
        <f t="shared" si="906"/>
        <v>-37.485791906607957</v>
      </c>
      <c r="BK1580" s="50">
        <f t="shared" si="907"/>
        <v>5.3476298462395218E-4</v>
      </c>
    </row>
    <row r="1581" spans="1:63" x14ac:dyDescent="0.3">
      <c r="A1581" s="77" t="s">
        <v>2702</v>
      </c>
      <c r="B1581" s="77" t="s">
        <v>999</v>
      </c>
      <c r="C1581" s="77">
        <f>VLOOKUP(B1581,Площадь!A:B,2,0)</f>
        <v>4.4000000000000004</v>
      </c>
      <c r="D1581" s="113">
        <v>45034</v>
      </c>
      <c r="H1581">
        <f>30-H1580</f>
        <v>13</v>
      </c>
      <c r="I1581">
        <v>31</v>
      </c>
      <c r="J1581">
        <v>30</v>
      </c>
      <c r="K1581">
        <v>31</v>
      </c>
      <c r="L1581">
        <v>31</v>
      </c>
      <c r="M1581">
        <v>30</v>
      </c>
      <c r="N1581">
        <v>31</v>
      </c>
      <c r="O1581">
        <v>30</v>
      </c>
      <c r="P1581">
        <v>31</v>
      </c>
      <c r="Q1581">
        <f t="shared" si="911"/>
        <v>258</v>
      </c>
      <c r="R1581" s="108"/>
      <c r="S1581" s="108"/>
      <c r="T1581" s="50">
        <f t="shared" si="877"/>
        <v>0</v>
      </c>
      <c r="U1581" s="50">
        <f t="shared" si="878"/>
        <v>0</v>
      </c>
      <c r="V1581" s="50">
        <f t="shared" si="879"/>
        <v>0</v>
      </c>
      <c r="W1581" s="50">
        <f t="shared" si="880"/>
        <v>0</v>
      </c>
      <c r="X1581" s="50">
        <f t="shared" si="881"/>
        <v>0</v>
      </c>
      <c r="Y1581" s="50"/>
      <c r="Z1581" s="50"/>
      <c r="AA1581" s="50"/>
      <c r="AB1581" s="50"/>
      <c r="AC1581" s="50"/>
      <c r="AD1581" s="50">
        <f t="shared" si="882"/>
        <v>0</v>
      </c>
      <c r="AE1581" s="50">
        <f t="shared" si="883"/>
        <v>0</v>
      </c>
      <c r="AF1581" s="50">
        <f t="shared" si="884"/>
        <v>0</v>
      </c>
      <c r="AG1581" s="50">
        <f t="shared" si="885"/>
        <v>0</v>
      </c>
      <c r="AI1581" s="50">
        <f t="shared" si="886"/>
        <v>0</v>
      </c>
      <c r="AJ1581" s="50">
        <f t="shared" si="887"/>
        <v>0</v>
      </c>
      <c r="AK1581" s="50">
        <f t="shared" si="888"/>
        <v>0</v>
      </c>
      <c r="AL1581" s="50">
        <f t="shared" si="889"/>
        <v>2.1591841920345928E-2</v>
      </c>
      <c r="AR1581" s="50">
        <f t="shared" si="890"/>
        <v>6.5541014027019687E-2</v>
      </c>
      <c r="AS1581" s="50">
        <f t="shared" si="891"/>
        <v>5.8660834606993825E-2</v>
      </c>
      <c r="AT1581" s="50">
        <f t="shared" si="892"/>
        <v>8.05557832989095E-2</v>
      </c>
      <c r="AV1581" s="49">
        <f t="shared" si="893"/>
        <v>0</v>
      </c>
      <c r="AW1581" s="49">
        <f t="shared" si="894"/>
        <v>0</v>
      </c>
      <c r="AX1581" s="49">
        <f t="shared" si="895"/>
        <v>0</v>
      </c>
      <c r="AY1581" s="49">
        <f t="shared" si="896"/>
        <v>57.960276777299796</v>
      </c>
      <c r="AZ1581" s="49">
        <f t="shared" si="897"/>
        <v>0</v>
      </c>
      <c r="BA1581" s="49">
        <f t="shared" si="898"/>
        <v>0</v>
      </c>
      <c r="BB1581" s="49">
        <f t="shared" si="899"/>
        <v>0</v>
      </c>
      <c r="BC1581" s="49">
        <f t="shared" si="900"/>
        <v>0</v>
      </c>
      <c r="BD1581" s="49">
        <f t="shared" si="901"/>
        <v>0</v>
      </c>
      <c r="BE1581" s="49">
        <f t="shared" si="902"/>
        <v>175.93567641357058</v>
      </c>
      <c r="BF1581" s="49">
        <f t="shared" si="903"/>
        <v>157.46679798562994</v>
      </c>
      <c r="BG1581" s="49">
        <f t="shared" si="904"/>
        <v>216.24072245626073</v>
      </c>
      <c r="BH1581" s="72">
        <f t="shared" si="905"/>
        <v>607.60347363276105</v>
      </c>
      <c r="BI1581" s="49">
        <f>VLOOKUP(A1581,'1_12'!A:O,15,0)</f>
        <v>1587.27</v>
      </c>
      <c r="BJ1581" s="73">
        <f t="shared" si="906"/>
        <v>-979.66652636723893</v>
      </c>
      <c r="BK1581" s="50">
        <f t="shared" si="907"/>
        <v>4.2869218532816085E-3</v>
      </c>
    </row>
    <row r="1582" spans="1:63" x14ac:dyDescent="0.3">
      <c r="A1582" s="77" t="s">
        <v>2225</v>
      </c>
      <c r="B1582" s="77" t="s">
        <v>594</v>
      </c>
      <c r="C1582" s="77">
        <f>VLOOKUP(B1582,Площадь!A:B,2,0)</f>
        <v>4.9000000000000004</v>
      </c>
      <c r="D1582" s="113"/>
      <c r="E1582">
        <v>31</v>
      </c>
      <c r="F1582">
        <v>28</v>
      </c>
      <c r="G1582">
        <v>31</v>
      </c>
      <c r="H1582">
        <v>30</v>
      </c>
      <c r="I1582">
        <v>31</v>
      </c>
      <c r="J1582">
        <v>13</v>
      </c>
      <c r="Q1582">
        <f t="shared" si="911"/>
        <v>164</v>
      </c>
      <c r="R1582" s="108"/>
      <c r="S1582" s="108"/>
      <c r="T1582" s="50">
        <f t="shared" si="877"/>
        <v>0</v>
      </c>
      <c r="U1582" s="50">
        <f t="shared" si="878"/>
        <v>0</v>
      </c>
      <c r="V1582" s="50">
        <f t="shared" si="879"/>
        <v>0</v>
      </c>
      <c r="W1582" s="50">
        <f t="shared" si="880"/>
        <v>0</v>
      </c>
      <c r="X1582" s="50">
        <f t="shared" si="881"/>
        <v>0</v>
      </c>
      <c r="Y1582" s="50"/>
      <c r="Z1582" s="50"/>
      <c r="AA1582" s="50"/>
      <c r="AB1582" s="50"/>
      <c r="AC1582" s="50"/>
      <c r="AD1582" s="50">
        <f t="shared" si="882"/>
        <v>0</v>
      </c>
      <c r="AE1582" s="50">
        <f t="shared" si="883"/>
        <v>0</v>
      </c>
      <c r="AF1582" s="50">
        <f t="shared" si="884"/>
        <v>0</v>
      </c>
      <c r="AG1582" s="50">
        <f t="shared" si="885"/>
        <v>0</v>
      </c>
      <c r="AI1582" s="50">
        <f t="shared" si="886"/>
        <v>0</v>
      </c>
      <c r="AJ1582" s="50">
        <f t="shared" si="887"/>
        <v>0</v>
      </c>
      <c r="AK1582" s="50">
        <f t="shared" si="888"/>
        <v>0</v>
      </c>
      <c r="AL1582" s="50">
        <f t="shared" si="889"/>
        <v>5.5489523816273624E-2</v>
      </c>
      <c r="AR1582" s="50">
        <f t="shared" si="890"/>
        <v>0</v>
      </c>
      <c r="AS1582" s="50">
        <f t="shared" si="891"/>
        <v>0</v>
      </c>
      <c r="AT1582" s="50">
        <f t="shared" si="892"/>
        <v>0</v>
      </c>
      <c r="AV1582" s="49">
        <f t="shared" si="893"/>
        <v>0</v>
      </c>
      <c r="AW1582" s="49">
        <f t="shared" si="894"/>
        <v>0</v>
      </c>
      <c r="AX1582" s="49">
        <f t="shared" si="895"/>
        <v>0</v>
      </c>
      <c r="AY1582" s="49">
        <f t="shared" si="896"/>
        <v>148.95385815145227</v>
      </c>
      <c r="AZ1582" s="49">
        <f t="shared" si="897"/>
        <v>0</v>
      </c>
      <c r="BA1582" s="49">
        <f t="shared" si="898"/>
        <v>0</v>
      </c>
      <c r="BB1582" s="49">
        <f t="shared" si="899"/>
        <v>0</v>
      </c>
      <c r="BC1582" s="49">
        <f t="shared" si="900"/>
        <v>0</v>
      </c>
      <c r="BD1582" s="49">
        <f t="shared" si="901"/>
        <v>0</v>
      </c>
      <c r="BE1582" s="49">
        <f t="shared" si="902"/>
        <v>0</v>
      </c>
      <c r="BF1582" s="49">
        <f t="shared" si="903"/>
        <v>0</v>
      </c>
      <c r="BG1582" s="49">
        <f t="shared" si="904"/>
        <v>0</v>
      </c>
      <c r="BH1582" s="72">
        <f t="shared" si="905"/>
        <v>148.95385815145227</v>
      </c>
      <c r="BI1582" s="49">
        <f>VLOOKUP(A1582,'1_12'!A:O,15,0)</f>
        <v>512.16999999999996</v>
      </c>
      <c r="BJ1582" s="73">
        <f t="shared" si="906"/>
        <v>-363.21614184854769</v>
      </c>
      <c r="BK1582" s="50">
        <f t="shared" si="907"/>
        <v>9.4369938463050376E-4</v>
      </c>
    </row>
    <row r="1583" spans="1:63" x14ac:dyDescent="0.3">
      <c r="A1583" s="77" t="s">
        <v>2831</v>
      </c>
      <c r="B1583" s="77" t="s">
        <v>594</v>
      </c>
      <c r="C1583" s="77">
        <f>VLOOKUP(B1583,Площадь!A:B,2,0)</f>
        <v>4.9000000000000004</v>
      </c>
      <c r="D1583" s="113">
        <v>45091</v>
      </c>
      <c r="J1583">
        <f>30-J1582</f>
        <v>17</v>
      </c>
      <c r="K1583">
        <v>31</v>
      </c>
      <c r="L1583">
        <v>31</v>
      </c>
      <c r="M1583">
        <v>30</v>
      </c>
      <c r="N1583">
        <v>31</v>
      </c>
      <c r="O1583">
        <v>30</v>
      </c>
      <c r="P1583">
        <v>31</v>
      </c>
      <c r="Q1583">
        <f t="shared" si="911"/>
        <v>201</v>
      </c>
      <c r="R1583" s="108"/>
      <c r="S1583" s="108"/>
      <c r="T1583" s="50">
        <f t="shared" si="877"/>
        <v>0</v>
      </c>
      <c r="U1583" s="50">
        <f t="shared" si="878"/>
        <v>0</v>
      </c>
      <c r="V1583" s="50">
        <f t="shared" si="879"/>
        <v>0</v>
      </c>
      <c r="W1583" s="50">
        <f t="shared" si="880"/>
        <v>0</v>
      </c>
      <c r="X1583" s="50">
        <f t="shared" si="881"/>
        <v>0</v>
      </c>
      <c r="Y1583" s="50"/>
      <c r="Z1583" s="50"/>
      <c r="AA1583" s="50"/>
      <c r="AB1583" s="50"/>
      <c r="AC1583" s="50"/>
      <c r="AD1583" s="50">
        <f t="shared" si="882"/>
        <v>0</v>
      </c>
      <c r="AE1583" s="50">
        <f t="shared" si="883"/>
        <v>0</v>
      </c>
      <c r="AF1583" s="50">
        <f t="shared" si="884"/>
        <v>0</v>
      </c>
      <c r="AG1583" s="50">
        <f t="shared" si="885"/>
        <v>0</v>
      </c>
      <c r="AI1583" s="50">
        <f t="shared" si="886"/>
        <v>0</v>
      </c>
      <c r="AJ1583" s="50">
        <f t="shared" si="887"/>
        <v>0</v>
      </c>
      <c r="AK1583" s="50">
        <f t="shared" si="888"/>
        <v>0</v>
      </c>
      <c r="AL1583" s="50">
        <f t="shared" si="889"/>
        <v>0</v>
      </c>
      <c r="AR1583" s="50">
        <f t="shared" si="890"/>
        <v>7.2988856530090102E-2</v>
      </c>
      <c r="AS1583" s="50">
        <f t="shared" si="891"/>
        <v>6.532683853960676E-2</v>
      </c>
      <c r="AT1583" s="50">
        <f t="shared" si="892"/>
        <v>8.9709849582876491E-2</v>
      </c>
      <c r="AV1583" s="49">
        <f t="shared" si="893"/>
        <v>0</v>
      </c>
      <c r="AW1583" s="49">
        <f t="shared" si="894"/>
        <v>0</v>
      </c>
      <c r="AX1583" s="49">
        <f t="shared" si="895"/>
        <v>0</v>
      </c>
      <c r="AY1583" s="49">
        <f t="shared" si="896"/>
        <v>0</v>
      </c>
      <c r="AZ1583" s="49">
        <f t="shared" si="897"/>
        <v>0</v>
      </c>
      <c r="BA1583" s="49">
        <f t="shared" si="898"/>
        <v>0</v>
      </c>
      <c r="BB1583" s="49">
        <f t="shared" si="899"/>
        <v>0</v>
      </c>
      <c r="BC1583" s="49">
        <f t="shared" si="900"/>
        <v>0</v>
      </c>
      <c r="BD1583" s="49">
        <f t="shared" si="901"/>
        <v>0</v>
      </c>
      <c r="BE1583" s="49">
        <f t="shared" si="902"/>
        <v>195.92836691511266</v>
      </c>
      <c r="BF1583" s="49">
        <f t="shared" si="903"/>
        <v>175.36075230217881</v>
      </c>
      <c r="BG1583" s="49">
        <f t="shared" si="904"/>
        <v>240.81353182629036</v>
      </c>
      <c r="BH1583" s="72">
        <f t="shared" si="905"/>
        <v>612.10265104358189</v>
      </c>
      <c r="BI1583" s="49">
        <f>VLOOKUP(A1583,'1_12'!A:O,15,0)</f>
        <v>1381.89</v>
      </c>
      <c r="BJ1583" s="73">
        <f t="shared" si="906"/>
        <v>-769.78734895641821</v>
      </c>
      <c r="BK1583" s="50">
        <f t="shared" si="907"/>
        <v>3.8779854532750568E-3</v>
      </c>
    </row>
    <row r="1584" spans="1:63" x14ac:dyDescent="0.3">
      <c r="A1584" s="77" t="s">
        <v>2239</v>
      </c>
      <c r="B1584" s="77" t="s">
        <v>793</v>
      </c>
      <c r="C1584" s="77">
        <f>VLOOKUP(B1584,Площадь!A:B,2,0)</f>
        <v>3.6</v>
      </c>
      <c r="D1584" s="113"/>
      <c r="E1584">
        <v>31</v>
      </c>
      <c r="F1584">
        <v>28</v>
      </c>
      <c r="G1584">
        <v>17</v>
      </c>
      <c r="Q1584">
        <f t="shared" si="911"/>
        <v>76</v>
      </c>
      <c r="R1584" s="108"/>
      <c r="S1584" s="108"/>
      <c r="T1584" s="50">
        <f t="shared" si="877"/>
        <v>0</v>
      </c>
      <c r="U1584" s="50">
        <f t="shared" si="878"/>
        <v>0</v>
      </c>
      <c r="V1584" s="50">
        <f t="shared" si="879"/>
        <v>0</v>
      </c>
      <c r="W1584" s="50">
        <f t="shared" si="880"/>
        <v>0</v>
      </c>
      <c r="X1584" s="50">
        <f t="shared" si="881"/>
        <v>0</v>
      </c>
      <c r="Y1584" s="50"/>
      <c r="Z1584" s="50"/>
      <c r="AA1584" s="50"/>
      <c r="AB1584" s="50"/>
      <c r="AC1584" s="50"/>
      <c r="AD1584" s="50">
        <f t="shared" si="882"/>
        <v>0</v>
      </c>
      <c r="AE1584" s="50">
        <f t="shared" si="883"/>
        <v>0</v>
      </c>
      <c r="AF1584" s="50">
        <f t="shared" si="884"/>
        <v>0</v>
      </c>
      <c r="AG1584" s="50">
        <f t="shared" si="885"/>
        <v>0</v>
      </c>
      <c r="AI1584" s="50">
        <f t="shared" si="886"/>
        <v>0</v>
      </c>
      <c r="AJ1584" s="50">
        <f t="shared" si="887"/>
        <v>0</v>
      </c>
      <c r="AK1584" s="50">
        <f t="shared" si="888"/>
        <v>0</v>
      </c>
      <c r="AL1584" s="50">
        <f t="shared" si="889"/>
        <v>0</v>
      </c>
      <c r="AR1584" s="50">
        <f t="shared" si="890"/>
        <v>0</v>
      </c>
      <c r="AS1584" s="50">
        <f t="shared" si="891"/>
        <v>0</v>
      </c>
      <c r="AT1584" s="50">
        <f t="shared" si="892"/>
        <v>0</v>
      </c>
      <c r="AV1584" s="49">
        <f t="shared" si="893"/>
        <v>0</v>
      </c>
      <c r="AW1584" s="49">
        <f t="shared" si="894"/>
        <v>0</v>
      </c>
      <c r="AX1584" s="49">
        <f t="shared" si="895"/>
        <v>0</v>
      </c>
      <c r="AY1584" s="49">
        <f t="shared" si="896"/>
        <v>0</v>
      </c>
      <c r="AZ1584" s="49">
        <f t="shared" si="897"/>
        <v>0</v>
      </c>
      <c r="BA1584" s="49">
        <f t="shared" si="898"/>
        <v>0</v>
      </c>
      <c r="BB1584" s="49">
        <f t="shared" si="899"/>
        <v>0</v>
      </c>
      <c r="BC1584" s="49">
        <f t="shared" si="900"/>
        <v>0</v>
      </c>
      <c r="BD1584" s="49">
        <f t="shared" si="901"/>
        <v>0</v>
      </c>
      <c r="BE1584" s="49">
        <f t="shared" si="902"/>
        <v>0</v>
      </c>
      <c r="BF1584" s="49">
        <f t="shared" si="903"/>
        <v>0</v>
      </c>
      <c r="BG1584" s="49">
        <f t="shared" si="904"/>
        <v>0</v>
      </c>
      <c r="BH1584" s="72">
        <f t="shared" si="905"/>
        <v>0</v>
      </c>
      <c r="BI1584" s="49">
        <f>VLOOKUP(A1584,'1_12'!A:O,15,0)</f>
        <v>0</v>
      </c>
      <c r="BJ1584" s="73">
        <f t="shared" si="906"/>
        <v>0</v>
      </c>
      <c r="BK1584" s="50">
        <f t="shared" si="907"/>
        <v>0</v>
      </c>
    </row>
    <row r="1585" spans="1:63" x14ac:dyDescent="0.3">
      <c r="A1585" s="77" t="s">
        <v>2577</v>
      </c>
      <c r="B1585" s="77" t="s">
        <v>793</v>
      </c>
      <c r="C1585" s="77">
        <f>VLOOKUP(B1585,Площадь!A:B,2,0)</f>
        <v>3.6</v>
      </c>
      <c r="D1585" s="113">
        <v>45003</v>
      </c>
      <c r="G1585">
        <f>31-G1584</f>
        <v>14</v>
      </c>
      <c r="H1585">
        <v>30</v>
      </c>
      <c r="I1585">
        <v>31</v>
      </c>
      <c r="J1585">
        <v>30</v>
      </c>
      <c r="K1585">
        <v>31</v>
      </c>
      <c r="L1585">
        <v>31</v>
      </c>
      <c r="M1585">
        <v>30</v>
      </c>
      <c r="N1585">
        <v>31</v>
      </c>
      <c r="O1585">
        <v>30</v>
      </c>
      <c r="P1585">
        <v>31</v>
      </c>
      <c r="Q1585">
        <f t="shared" si="911"/>
        <v>289</v>
      </c>
      <c r="R1585" s="108"/>
      <c r="S1585" s="108"/>
      <c r="T1585" s="50">
        <f t="shared" si="877"/>
        <v>0</v>
      </c>
      <c r="U1585" s="50">
        <f t="shared" si="878"/>
        <v>0</v>
      </c>
      <c r="V1585" s="50">
        <f t="shared" si="879"/>
        <v>0</v>
      </c>
      <c r="W1585" s="50">
        <f t="shared" si="880"/>
        <v>0</v>
      </c>
      <c r="X1585" s="50">
        <f t="shared" si="881"/>
        <v>0</v>
      </c>
      <c r="Y1585" s="50"/>
      <c r="Z1585" s="50"/>
      <c r="AA1585" s="50"/>
      <c r="AB1585" s="50"/>
      <c r="AC1585" s="50"/>
      <c r="AD1585" s="50">
        <f t="shared" si="882"/>
        <v>0</v>
      </c>
      <c r="AE1585" s="50">
        <f t="shared" si="883"/>
        <v>0</v>
      </c>
      <c r="AF1585" s="50">
        <f t="shared" si="884"/>
        <v>0</v>
      </c>
      <c r="AG1585" s="50">
        <f t="shared" si="885"/>
        <v>0</v>
      </c>
      <c r="AI1585" s="50">
        <f t="shared" si="886"/>
        <v>0</v>
      </c>
      <c r="AJ1585" s="50">
        <f t="shared" si="887"/>
        <v>0</v>
      </c>
      <c r="AK1585" s="50">
        <f t="shared" si="888"/>
        <v>0</v>
      </c>
      <c r="AL1585" s="50">
        <f t="shared" si="889"/>
        <v>4.0767813416037767E-2</v>
      </c>
      <c r="AR1585" s="50">
        <f t="shared" si="890"/>
        <v>5.3624466022107013E-2</v>
      </c>
      <c r="AS1585" s="50">
        <f t="shared" si="891"/>
        <v>4.7995228314813128E-2</v>
      </c>
      <c r="AT1585" s="50">
        <f t="shared" si="892"/>
        <v>6.5909277244562317E-2</v>
      </c>
      <c r="AV1585" s="49">
        <f t="shared" si="893"/>
        <v>0</v>
      </c>
      <c r="AW1585" s="49">
        <f t="shared" si="894"/>
        <v>0</v>
      </c>
      <c r="AX1585" s="49">
        <f t="shared" si="895"/>
        <v>0</v>
      </c>
      <c r="AY1585" s="49">
        <f t="shared" si="896"/>
        <v>109.43548762147515</v>
      </c>
      <c r="AZ1585" s="49">
        <f t="shared" si="897"/>
        <v>0</v>
      </c>
      <c r="BA1585" s="49">
        <f t="shared" si="898"/>
        <v>0</v>
      </c>
      <c r="BB1585" s="49">
        <f t="shared" si="899"/>
        <v>0</v>
      </c>
      <c r="BC1585" s="49">
        <f t="shared" si="900"/>
        <v>0</v>
      </c>
      <c r="BD1585" s="49">
        <f t="shared" si="901"/>
        <v>0</v>
      </c>
      <c r="BE1585" s="49">
        <f t="shared" si="902"/>
        <v>143.94737161110319</v>
      </c>
      <c r="BF1585" s="49">
        <f t="shared" si="903"/>
        <v>128.83647107915178</v>
      </c>
      <c r="BG1585" s="49">
        <f t="shared" si="904"/>
        <v>176.92422746421332</v>
      </c>
      <c r="BH1585" s="72">
        <f t="shared" si="905"/>
        <v>559.14355777594346</v>
      </c>
      <c r="BI1585" s="49">
        <f>VLOOKUP(A1585,'1_12'!A:O,15,0)</f>
        <v>1391.58</v>
      </c>
      <c r="BJ1585" s="73">
        <f t="shared" si="906"/>
        <v>-832.43644222405646</v>
      </c>
      <c r="BK1585" s="50">
        <f t="shared" si="907"/>
        <v>4.8216848379055606E-3</v>
      </c>
    </row>
    <row r="1586" spans="1:63" x14ac:dyDescent="0.3">
      <c r="A1586" s="77" t="s">
        <v>2233</v>
      </c>
      <c r="B1586" s="77" t="s">
        <v>926</v>
      </c>
      <c r="C1586" s="77">
        <f>VLOOKUP(B1586,Площадь!A:B,2,0)</f>
        <v>4.5</v>
      </c>
      <c r="D1586" s="113"/>
      <c r="E1586">
        <v>31</v>
      </c>
      <c r="F1586">
        <v>28</v>
      </c>
      <c r="G1586">
        <v>31</v>
      </c>
      <c r="H1586">
        <v>30</v>
      </c>
      <c r="I1586">
        <v>31</v>
      </c>
      <c r="J1586">
        <v>30</v>
      </c>
      <c r="K1586">
        <v>31</v>
      </c>
      <c r="L1586">
        <v>31</v>
      </c>
      <c r="M1586">
        <v>30</v>
      </c>
      <c r="N1586">
        <v>31</v>
      </c>
      <c r="O1586">
        <v>30</v>
      </c>
      <c r="P1586">
        <v>12</v>
      </c>
      <c r="Q1586">
        <f t="shared" si="911"/>
        <v>346</v>
      </c>
      <c r="R1586" s="108"/>
      <c r="S1586" s="108"/>
      <c r="T1586" s="50">
        <f t="shared" si="877"/>
        <v>0</v>
      </c>
      <c r="U1586" s="50">
        <f t="shared" si="878"/>
        <v>0</v>
      </c>
      <c r="V1586" s="50">
        <f t="shared" si="879"/>
        <v>0</v>
      </c>
      <c r="W1586" s="50">
        <f t="shared" si="880"/>
        <v>0</v>
      </c>
      <c r="X1586" s="50">
        <f t="shared" si="881"/>
        <v>0</v>
      </c>
      <c r="Y1586" s="50"/>
      <c r="Z1586" s="50"/>
      <c r="AA1586" s="50"/>
      <c r="AB1586" s="50"/>
      <c r="AC1586" s="50"/>
      <c r="AD1586" s="50">
        <f t="shared" si="882"/>
        <v>0</v>
      </c>
      <c r="AE1586" s="50">
        <f t="shared" si="883"/>
        <v>0</v>
      </c>
      <c r="AF1586" s="50">
        <f t="shared" si="884"/>
        <v>0</v>
      </c>
      <c r="AG1586" s="50">
        <f t="shared" si="885"/>
        <v>0</v>
      </c>
      <c r="AI1586" s="50">
        <f t="shared" si="886"/>
        <v>0</v>
      </c>
      <c r="AJ1586" s="50">
        <f t="shared" si="887"/>
        <v>0</v>
      </c>
      <c r="AK1586" s="50">
        <f t="shared" si="888"/>
        <v>0</v>
      </c>
      <c r="AL1586" s="50">
        <f t="shared" si="889"/>
        <v>5.0959766770047203E-2</v>
      </c>
      <c r="AR1586" s="50">
        <f t="shared" si="890"/>
        <v>6.7030582527633761E-2</v>
      </c>
      <c r="AS1586" s="50">
        <f t="shared" si="891"/>
        <v>5.9994035393516408E-2</v>
      </c>
      <c r="AT1586" s="50">
        <f t="shared" si="892"/>
        <v>3.1891585763497897E-2</v>
      </c>
      <c r="AV1586" s="49">
        <f t="shared" si="893"/>
        <v>0</v>
      </c>
      <c r="AW1586" s="49">
        <f t="shared" si="894"/>
        <v>0</v>
      </c>
      <c r="AX1586" s="49">
        <f t="shared" si="895"/>
        <v>0</v>
      </c>
      <c r="AY1586" s="49">
        <f t="shared" si="896"/>
        <v>136.79435952684392</v>
      </c>
      <c r="AZ1586" s="49">
        <f t="shared" si="897"/>
        <v>0</v>
      </c>
      <c r="BA1586" s="49">
        <f t="shared" si="898"/>
        <v>0</v>
      </c>
      <c r="BB1586" s="49">
        <f t="shared" si="899"/>
        <v>0</v>
      </c>
      <c r="BC1586" s="49">
        <f t="shared" si="900"/>
        <v>0</v>
      </c>
      <c r="BD1586" s="49">
        <f t="shared" si="901"/>
        <v>0</v>
      </c>
      <c r="BE1586" s="49">
        <f t="shared" si="902"/>
        <v>179.93421451387897</v>
      </c>
      <c r="BF1586" s="49">
        <f t="shared" si="903"/>
        <v>161.0455888489397</v>
      </c>
      <c r="BG1586" s="49">
        <f t="shared" si="904"/>
        <v>85.608497160103212</v>
      </c>
      <c r="BH1586" s="72">
        <f t="shared" si="905"/>
        <v>563.38266004976583</v>
      </c>
      <c r="BI1586" s="49">
        <f>VLOOKUP(A1586,'1_12'!A:O,15,0)</f>
        <v>1620.98</v>
      </c>
      <c r="BJ1586" s="73">
        <f t="shared" si="906"/>
        <v>-1057.5973399502341</v>
      </c>
      <c r="BK1586" s="50">
        <f t="shared" si="907"/>
        <v>3.8865920454573197E-3</v>
      </c>
    </row>
    <row r="1587" spans="1:63" x14ac:dyDescent="0.3">
      <c r="A1587" s="77" t="s">
        <v>2923</v>
      </c>
      <c r="B1587" s="77" t="s">
        <v>926</v>
      </c>
      <c r="C1587" s="77">
        <f>VLOOKUP(B1587,Площадь!A:B,2,0)</f>
        <v>4.5</v>
      </c>
      <c r="D1587" s="113">
        <v>45273</v>
      </c>
      <c r="P1587">
        <f>31-P1586</f>
        <v>19</v>
      </c>
      <c r="Q1587">
        <f t="shared" si="911"/>
        <v>19</v>
      </c>
      <c r="R1587" s="108"/>
      <c r="S1587" s="108"/>
      <c r="T1587" s="50">
        <f t="shared" si="877"/>
        <v>0</v>
      </c>
      <c r="U1587" s="50">
        <f t="shared" si="878"/>
        <v>0</v>
      </c>
      <c r="V1587" s="50">
        <f t="shared" si="879"/>
        <v>0</v>
      </c>
      <c r="W1587" s="50">
        <f t="shared" si="880"/>
        <v>0</v>
      </c>
      <c r="X1587" s="50">
        <f t="shared" si="881"/>
        <v>0</v>
      </c>
      <c r="Y1587" s="50"/>
      <c r="Z1587" s="50"/>
      <c r="AA1587" s="50"/>
      <c r="AB1587" s="50"/>
      <c r="AC1587" s="50"/>
      <c r="AD1587" s="50">
        <f t="shared" si="882"/>
        <v>0</v>
      </c>
      <c r="AE1587" s="50">
        <f t="shared" si="883"/>
        <v>0</v>
      </c>
      <c r="AF1587" s="50">
        <f t="shared" si="884"/>
        <v>0</v>
      </c>
      <c r="AG1587" s="50">
        <f t="shared" si="885"/>
        <v>0</v>
      </c>
      <c r="AI1587" s="50">
        <f t="shared" si="886"/>
        <v>0</v>
      </c>
      <c r="AJ1587" s="50">
        <f t="shared" si="887"/>
        <v>0</v>
      </c>
      <c r="AK1587" s="50">
        <f t="shared" si="888"/>
        <v>0</v>
      </c>
      <c r="AL1587" s="50">
        <f t="shared" si="889"/>
        <v>0</v>
      </c>
      <c r="AR1587" s="50">
        <f t="shared" si="890"/>
        <v>0</v>
      </c>
      <c r="AS1587" s="50">
        <f t="shared" si="891"/>
        <v>0</v>
      </c>
      <c r="AT1587" s="50">
        <f t="shared" si="892"/>
        <v>5.0495010792205003E-2</v>
      </c>
      <c r="AV1587" s="49">
        <f t="shared" si="893"/>
        <v>0</v>
      </c>
      <c r="AW1587" s="49">
        <f t="shared" si="894"/>
        <v>0</v>
      </c>
      <c r="AX1587" s="49">
        <f t="shared" si="895"/>
        <v>0</v>
      </c>
      <c r="AY1587" s="49">
        <f t="shared" si="896"/>
        <v>0</v>
      </c>
      <c r="AZ1587" s="49">
        <f t="shared" si="897"/>
        <v>0</v>
      </c>
      <c r="BA1587" s="49">
        <f t="shared" si="898"/>
        <v>0</v>
      </c>
      <c r="BB1587" s="49">
        <f t="shared" si="899"/>
        <v>0</v>
      </c>
      <c r="BC1587" s="49">
        <f t="shared" si="900"/>
        <v>0</v>
      </c>
      <c r="BD1587" s="49">
        <f t="shared" si="901"/>
        <v>0</v>
      </c>
      <c r="BE1587" s="49">
        <f t="shared" si="902"/>
        <v>0</v>
      </c>
      <c r="BF1587" s="49">
        <f t="shared" si="903"/>
        <v>0</v>
      </c>
      <c r="BG1587" s="49">
        <f t="shared" si="904"/>
        <v>135.54678717016344</v>
      </c>
      <c r="BH1587" s="72">
        <f t="shared" si="905"/>
        <v>135.54678717016344</v>
      </c>
      <c r="BI1587" s="49">
        <f>VLOOKUP(A1587,'1_12'!A:O,15,0)</f>
        <v>118.46</v>
      </c>
      <c r="BJ1587" s="73">
        <f t="shared" si="906"/>
        <v>17.086787170163447</v>
      </c>
      <c r="BK1587" s="50">
        <f t="shared" si="907"/>
        <v>9.3509279244824071E-4</v>
      </c>
    </row>
    <row r="1588" spans="1:63" x14ac:dyDescent="0.3">
      <c r="A1588" s="77" t="s">
        <v>2302</v>
      </c>
      <c r="B1588" s="77" t="s">
        <v>1152</v>
      </c>
      <c r="C1588" s="77">
        <f>VLOOKUP(B1588,Площадь!A:B,2,0)</f>
        <v>5.0999999999999996</v>
      </c>
      <c r="D1588" s="113"/>
      <c r="E1588">
        <v>31</v>
      </c>
      <c r="F1588">
        <v>28</v>
      </c>
      <c r="G1588">
        <v>31</v>
      </c>
      <c r="H1588">
        <v>30</v>
      </c>
      <c r="I1588">
        <v>31</v>
      </c>
      <c r="J1588">
        <v>18</v>
      </c>
      <c r="Q1588">
        <f t="shared" si="911"/>
        <v>169</v>
      </c>
      <c r="R1588" s="108"/>
      <c r="S1588" s="108"/>
      <c r="T1588" s="50">
        <f t="shared" si="877"/>
        <v>0</v>
      </c>
      <c r="U1588" s="50">
        <f t="shared" si="878"/>
        <v>0</v>
      </c>
      <c r="V1588" s="50">
        <f t="shared" si="879"/>
        <v>0</v>
      </c>
      <c r="W1588" s="50">
        <f t="shared" si="880"/>
        <v>0</v>
      </c>
      <c r="X1588" s="50">
        <f t="shared" si="881"/>
        <v>0</v>
      </c>
      <c r="Y1588" s="50"/>
      <c r="Z1588" s="50"/>
      <c r="AA1588" s="50"/>
      <c r="AB1588" s="50"/>
      <c r="AC1588" s="50"/>
      <c r="AD1588" s="50">
        <f t="shared" si="882"/>
        <v>0</v>
      </c>
      <c r="AE1588" s="50">
        <f t="shared" si="883"/>
        <v>0</v>
      </c>
      <c r="AF1588" s="50">
        <f t="shared" si="884"/>
        <v>0</v>
      </c>
      <c r="AG1588" s="50">
        <f t="shared" si="885"/>
        <v>0</v>
      </c>
      <c r="AI1588" s="50">
        <f t="shared" si="886"/>
        <v>0</v>
      </c>
      <c r="AJ1588" s="50">
        <f t="shared" si="887"/>
        <v>0</v>
      </c>
      <c r="AK1588" s="50">
        <f t="shared" si="888"/>
        <v>0</v>
      </c>
      <c r="AL1588" s="50">
        <f t="shared" si="889"/>
        <v>5.7754402339386827E-2</v>
      </c>
      <c r="AR1588" s="50">
        <f t="shared" si="890"/>
        <v>0</v>
      </c>
      <c r="AS1588" s="50">
        <f t="shared" si="891"/>
        <v>0</v>
      </c>
      <c r="AT1588" s="50">
        <f t="shared" si="892"/>
        <v>0</v>
      </c>
      <c r="AV1588" s="49">
        <f t="shared" si="893"/>
        <v>0</v>
      </c>
      <c r="AW1588" s="49">
        <f t="shared" si="894"/>
        <v>0</v>
      </c>
      <c r="AX1588" s="49">
        <f t="shared" si="895"/>
        <v>0</v>
      </c>
      <c r="AY1588" s="49">
        <f t="shared" si="896"/>
        <v>155.03360746375643</v>
      </c>
      <c r="AZ1588" s="49">
        <f t="shared" si="897"/>
        <v>0</v>
      </c>
      <c r="BA1588" s="49">
        <f t="shared" si="898"/>
        <v>0</v>
      </c>
      <c r="BB1588" s="49">
        <f t="shared" si="899"/>
        <v>0</v>
      </c>
      <c r="BC1588" s="49">
        <f t="shared" si="900"/>
        <v>0</v>
      </c>
      <c r="BD1588" s="49">
        <f t="shared" si="901"/>
        <v>0</v>
      </c>
      <c r="BE1588" s="49">
        <f t="shared" si="902"/>
        <v>0</v>
      </c>
      <c r="BF1588" s="49">
        <f t="shared" si="903"/>
        <v>0</v>
      </c>
      <c r="BG1588" s="49">
        <f t="shared" si="904"/>
        <v>0</v>
      </c>
      <c r="BH1588" s="72">
        <f t="shared" si="905"/>
        <v>155.03360746375643</v>
      </c>
      <c r="BI1588" s="49">
        <f>VLOOKUP(A1588,'1_12'!A:O,15,0)</f>
        <v>569.61</v>
      </c>
      <c r="BJ1588" s="73">
        <f t="shared" si="906"/>
        <v>-414.57639253624359</v>
      </c>
      <c r="BK1588" s="50">
        <f t="shared" si="907"/>
        <v>9.4369938463050376E-4</v>
      </c>
    </row>
    <row r="1589" spans="1:63" x14ac:dyDescent="0.3">
      <c r="A1589" s="77" t="s">
        <v>2830</v>
      </c>
      <c r="B1589" s="77" t="s">
        <v>1152</v>
      </c>
      <c r="C1589" s="77">
        <f>VLOOKUP(B1589,Площадь!A:B,2,0)</f>
        <v>5.0999999999999996</v>
      </c>
      <c r="D1589" s="113">
        <v>45096</v>
      </c>
      <c r="J1589">
        <f>30-J1588</f>
        <v>12</v>
      </c>
      <c r="K1589">
        <v>31</v>
      </c>
      <c r="L1589">
        <v>31</v>
      </c>
      <c r="M1589">
        <v>30</v>
      </c>
      <c r="N1589">
        <v>31</v>
      </c>
      <c r="O1589">
        <v>30</v>
      </c>
      <c r="P1589">
        <v>31</v>
      </c>
      <c r="Q1589">
        <f t="shared" si="911"/>
        <v>196</v>
      </c>
      <c r="R1589" s="108"/>
      <c r="S1589" s="108"/>
      <c r="T1589" s="50">
        <f t="shared" si="877"/>
        <v>0</v>
      </c>
      <c r="U1589" s="50">
        <f t="shared" si="878"/>
        <v>0</v>
      </c>
      <c r="V1589" s="50">
        <f t="shared" si="879"/>
        <v>0</v>
      </c>
      <c r="W1589" s="50">
        <f t="shared" si="880"/>
        <v>0</v>
      </c>
      <c r="X1589" s="50">
        <f t="shared" si="881"/>
        <v>0</v>
      </c>
      <c r="Y1589" s="50"/>
      <c r="Z1589" s="50"/>
      <c r="AA1589" s="50"/>
      <c r="AB1589" s="50"/>
      <c r="AC1589" s="50"/>
      <c r="AD1589" s="50">
        <f t="shared" si="882"/>
        <v>0</v>
      </c>
      <c r="AE1589" s="50">
        <f t="shared" si="883"/>
        <v>0</v>
      </c>
      <c r="AF1589" s="50">
        <f t="shared" si="884"/>
        <v>0</v>
      </c>
      <c r="AG1589" s="50">
        <f t="shared" si="885"/>
        <v>0</v>
      </c>
      <c r="AI1589" s="50">
        <f t="shared" si="886"/>
        <v>0</v>
      </c>
      <c r="AJ1589" s="50">
        <f t="shared" si="887"/>
        <v>0</v>
      </c>
      <c r="AK1589" s="50">
        <f t="shared" si="888"/>
        <v>0</v>
      </c>
      <c r="AL1589" s="50">
        <f t="shared" si="889"/>
        <v>0</v>
      </c>
      <c r="AR1589" s="50">
        <f t="shared" si="890"/>
        <v>7.5967993531318265E-2</v>
      </c>
      <c r="AS1589" s="50">
        <f t="shared" si="891"/>
        <v>6.7993240112651926E-2</v>
      </c>
      <c r="AT1589" s="50">
        <f t="shared" si="892"/>
        <v>9.3371476096463263E-2</v>
      </c>
      <c r="AV1589" s="49">
        <f t="shared" si="893"/>
        <v>0</v>
      </c>
      <c r="AW1589" s="49">
        <f t="shared" si="894"/>
        <v>0</v>
      </c>
      <c r="AX1589" s="49">
        <f t="shared" si="895"/>
        <v>0</v>
      </c>
      <c r="AY1589" s="49">
        <f t="shared" si="896"/>
        <v>0</v>
      </c>
      <c r="AZ1589" s="49">
        <f t="shared" si="897"/>
        <v>0</v>
      </c>
      <c r="BA1589" s="49">
        <f t="shared" si="898"/>
        <v>0</v>
      </c>
      <c r="BB1589" s="49">
        <f t="shared" si="899"/>
        <v>0</v>
      </c>
      <c r="BC1589" s="49">
        <f t="shared" si="900"/>
        <v>0</v>
      </c>
      <c r="BD1589" s="49">
        <f t="shared" si="901"/>
        <v>0</v>
      </c>
      <c r="BE1589" s="49">
        <f t="shared" si="902"/>
        <v>203.92544311572951</v>
      </c>
      <c r="BF1589" s="49">
        <f t="shared" si="903"/>
        <v>182.51833402879834</v>
      </c>
      <c r="BG1589" s="49">
        <f t="shared" si="904"/>
        <v>250.64265557430213</v>
      </c>
      <c r="BH1589" s="72">
        <f t="shared" si="905"/>
        <v>637.08643271883</v>
      </c>
      <c r="BI1589" s="49">
        <f>VLOOKUP(A1589,'1_12'!A:O,15,0)</f>
        <v>1401.75</v>
      </c>
      <c r="BJ1589" s="73">
        <f t="shared" si="906"/>
        <v>-764.66356728117</v>
      </c>
      <c r="BK1589" s="50">
        <f t="shared" si="907"/>
        <v>3.8779854532750568E-3</v>
      </c>
    </row>
    <row r="1590" spans="1:63" x14ac:dyDescent="0.3">
      <c r="A1590" s="77" t="s">
        <v>2298</v>
      </c>
      <c r="B1590" s="77" t="s">
        <v>831</v>
      </c>
      <c r="C1590" s="77">
        <f>VLOOKUP(B1590,Площадь!A:B,2,0)</f>
        <v>6.6</v>
      </c>
      <c r="D1590" s="113"/>
      <c r="E1590">
        <v>31</v>
      </c>
      <c r="F1590">
        <v>28</v>
      </c>
      <c r="G1590">
        <v>31</v>
      </c>
      <c r="H1590">
        <v>30</v>
      </c>
      <c r="I1590">
        <v>31</v>
      </c>
      <c r="J1590">
        <v>30</v>
      </c>
      <c r="K1590">
        <v>31</v>
      </c>
      <c r="L1590">
        <v>31</v>
      </c>
      <c r="M1590">
        <v>30</v>
      </c>
      <c r="N1590">
        <v>31</v>
      </c>
      <c r="O1590">
        <v>30</v>
      </c>
      <c r="P1590">
        <v>31</v>
      </c>
      <c r="Q1590">
        <f t="shared" ref="Q1590:Q1595" si="912">SUM(E1590:P1590)</f>
        <v>365</v>
      </c>
      <c r="R1590" s="108"/>
      <c r="S1590" s="108"/>
      <c r="T1590" s="50">
        <f t="shared" si="877"/>
        <v>0</v>
      </c>
      <c r="U1590" s="50">
        <f t="shared" si="878"/>
        <v>0</v>
      </c>
      <c r="V1590" s="50">
        <f t="shared" si="879"/>
        <v>0</v>
      </c>
      <c r="W1590" s="50">
        <f t="shared" si="880"/>
        <v>0</v>
      </c>
      <c r="X1590" s="50">
        <f t="shared" si="881"/>
        <v>0</v>
      </c>
      <c r="Y1590" s="50"/>
      <c r="Z1590" s="50"/>
      <c r="AA1590" s="50"/>
      <c r="AB1590" s="50"/>
      <c r="AC1590" s="50"/>
      <c r="AD1590" s="50">
        <f t="shared" si="882"/>
        <v>0</v>
      </c>
      <c r="AE1590" s="50">
        <f t="shared" si="883"/>
        <v>0</v>
      </c>
      <c r="AF1590" s="50">
        <f t="shared" si="884"/>
        <v>0</v>
      </c>
      <c r="AG1590" s="50">
        <f t="shared" si="885"/>
        <v>0</v>
      </c>
      <c r="AI1590" s="50">
        <f t="shared" si="886"/>
        <v>0</v>
      </c>
      <c r="AJ1590" s="50">
        <f t="shared" si="887"/>
        <v>0</v>
      </c>
      <c r="AK1590" s="50">
        <f t="shared" si="888"/>
        <v>0</v>
      </c>
      <c r="AL1590" s="50">
        <f t="shared" si="889"/>
        <v>7.4740991262735895E-2</v>
      </c>
      <c r="AR1590" s="50">
        <f t="shared" si="890"/>
        <v>9.8311521040529523E-2</v>
      </c>
      <c r="AS1590" s="50">
        <f t="shared" si="891"/>
        <v>8.7991251910490731E-2</v>
      </c>
      <c r="AT1590" s="50">
        <f t="shared" si="892"/>
        <v>0.12083367494836424</v>
      </c>
      <c r="AV1590" s="49">
        <f t="shared" si="893"/>
        <v>0</v>
      </c>
      <c r="AW1590" s="49">
        <f t="shared" si="894"/>
        <v>0</v>
      </c>
      <c r="AX1590" s="49">
        <f t="shared" si="895"/>
        <v>0</v>
      </c>
      <c r="AY1590" s="49">
        <f t="shared" si="896"/>
        <v>200.63172730603773</v>
      </c>
      <c r="AZ1590" s="49">
        <f t="shared" si="897"/>
        <v>0</v>
      </c>
      <c r="BA1590" s="49">
        <f t="shared" si="898"/>
        <v>0</v>
      </c>
      <c r="BB1590" s="49">
        <f t="shared" si="899"/>
        <v>0</v>
      </c>
      <c r="BC1590" s="49">
        <f t="shared" si="900"/>
        <v>0</v>
      </c>
      <c r="BD1590" s="49">
        <f t="shared" si="901"/>
        <v>0</v>
      </c>
      <c r="BE1590" s="49">
        <f t="shared" si="902"/>
        <v>263.90351462035585</v>
      </c>
      <c r="BF1590" s="49">
        <f t="shared" si="903"/>
        <v>236.20019697844492</v>
      </c>
      <c r="BG1590" s="49">
        <f t="shared" si="904"/>
        <v>324.36108368439102</v>
      </c>
      <c r="BH1590" s="72">
        <f t="shared" si="905"/>
        <v>1025.0965225892296</v>
      </c>
      <c r="BI1590" s="49">
        <f>VLOOKUP(A1590,'1_12'!A:O,15,0)</f>
        <v>2551.2300000000005</v>
      </c>
      <c r="BJ1590" s="73">
        <f t="shared" si="906"/>
        <v>-1526.1334774107709</v>
      </c>
      <c r="BK1590" s="50">
        <f t="shared" si="907"/>
        <v>4.8216848379055606E-3</v>
      </c>
    </row>
    <row r="1591" spans="1:63" x14ac:dyDescent="0.3">
      <c r="A1591" s="77" t="s">
        <v>2266</v>
      </c>
      <c r="B1591" s="77" t="s">
        <v>1120</v>
      </c>
      <c r="C1591" s="77">
        <f>VLOOKUP(B1591,Площадь!A:B,2,0)</f>
        <v>6.3</v>
      </c>
      <c r="D1591" s="113"/>
      <c r="E1591">
        <v>31</v>
      </c>
      <c r="F1591">
        <v>28</v>
      </c>
      <c r="G1591">
        <v>31</v>
      </c>
      <c r="H1591">
        <v>30</v>
      </c>
      <c r="I1591">
        <v>31</v>
      </c>
      <c r="J1591">
        <v>30</v>
      </c>
      <c r="K1591">
        <v>31</v>
      </c>
      <c r="L1591">
        <v>31</v>
      </c>
      <c r="M1591">
        <v>30</v>
      </c>
      <c r="N1591">
        <v>31</v>
      </c>
      <c r="O1591">
        <v>30</v>
      </c>
      <c r="P1591">
        <v>31</v>
      </c>
      <c r="Q1591">
        <f t="shared" si="912"/>
        <v>365</v>
      </c>
      <c r="R1591" s="108"/>
      <c r="S1591" s="108"/>
      <c r="T1591" s="50">
        <f t="shared" si="877"/>
        <v>0</v>
      </c>
      <c r="U1591" s="50">
        <f t="shared" si="878"/>
        <v>0</v>
      </c>
      <c r="V1591" s="50">
        <f t="shared" si="879"/>
        <v>0</v>
      </c>
      <c r="W1591" s="50">
        <f t="shared" si="880"/>
        <v>0</v>
      </c>
      <c r="X1591" s="50">
        <f t="shared" si="881"/>
        <v>0</v>
      </c>
      <c r="Y1591" s="50"/>
      <c r="Z1591" s="50"/>
      <c r="AA1591" s="50"/>
      <c r="AB1591" s="50"/>
      <c r="AC1591" s="50"/>
      <c r="AD1591" s="50">
        <f t="shared" si="882"/>
        <v>0</v>
      </c>
      <c r="AE1591" s="50">
        <f t="shared" si="883"/>
        <v>0</v>
      </c>
      <c r="AF1591" s="50">
        <f t="shared" si="884"/>
        <v>0</v>
      </c>
      <c r="AG1591" s="50">
        <f t="shared" si="885"/>
        <v>0</v>
      </c>
      <c r="AI1591" s="50">
        <f t="shared" si="886"/>
        <v>0</v>
      </c>
      <c r="AJ1591" s="50">
        <f t="shared" si="887"/>
        <v>0</v>
      </c>
      <c r="AK1591" s="50">
        <f t="shared" si="888"/>
        <v>0</v>
      </c>
      <c r="AL1591" s="50">
        <f t="shared" si="889"/>
        <v>7.1343673478066083E-2</v>
      </c>
      <c r="AR1591" s="50">
        <f t="shared" si="890"/>
        <v>9.3842815538687271E-2</v>
      </c>
      <c r="AS1591" s="50">
        <f t="shared" si="891"/>
        <v>8.3991649550922962E-2</v>
      </c>
      <c r="AT1591" s="50">
        <f t="shared" si="892"/>
        <v>0.11534123517798404</v>
      </c>
      <c r="AV1591" s="49">
        <f t="shared" si="893"/>
        <v>0</v>
      </c>
      <c r="AW1591" s="49">
        <f t="shared" si="894"/>
        <v>0</v>
      </c>
      <c r="AX1591" s="49">
        <f t="shared" si="895"/>
        <v>0</v>
      </c>
      <c r="AY1591" s="49">
        <f t="shared" si="896"/>
        <v>191.51210333758149</v>
      </c>
      <c r="AZ1591" s="49">
        <f t="shared" si="897"/>
        <v>0</v>
      </c>
      <c r="BA1591" s="49">
        <f t="shared" si="898"/>
        <v>0</v>
      </c>
      <c r="BB1591" s="49">
        <f t="shared" si="899"/>
        <v>0</v>
      </c>
      <c r="BC1591" s="49">
        <f t="shared" si="900"/>
        <v>0</v>
      </c>
      <c r="BD1591" s="49">
        <f t="shared" si="901"/>
        <v>0</v>
      </c>
      <c r="BE1591" s="49">
        <f t="shared" si="902"/>
        <v>251.90790031943058</v>
      </c>
      <c r="BF1591" s="49">
        <f t="shared" si="903"/>
        <v>225.46382438851558</v>
      </c>
      <c r="BG1591" s="49">
        <f t="shared" si="904"/>
        <v>309.61739806237324</v>
      </c>
      <c r="BH1591" s="72">
        <f t="shared" si="905"/>
        <v>978.50122610790095</v>
      </c>
      <c r="BI1591" s="49">
        <f>VLOOKUP(A1591,'1_12'!A:O,15,0)</f>
        <v>2435.2199999999998</v>
      </c>
      <c r="BJ1591" s="73">
        <f t="shared" si="906"/>
        <v>-1456.7187738920989</v>
      </c>
      <c r="BK1591" s="50">
        <f t="shared" si="907"/>
        <v>4.8216848379055606E-3</v>
      </c>
    </row>
    <row r="1592" spans="1:63" x14ac:dyDescent="0.3">
      <c r="A1592" s="77" t="s">
        <v>2333</v>
      </c>
      <c r="B1592" s="77" t="s">
        <v>616</v>
      </c>
      <c r="C1592" s="77">
        <f>VLOOKUP(B1592,Площадь!A:B,2,0)</f>
        <v>4.8</v>
      </c>
      <c r="D1592" s="113"/>
      <c r="E1592">
        <v>31</v>
      </c>
      <c r="F1592">
        <v>28</v>
      </c>
      <c r="G1592">
        <v>31</v>
      </c>
      <c r="H1592">
        <v>30</v>
      </c>
      <c r="I1592">
        <v>31</v>
      </c>
      <c r="J1592">
        <v>30</v>
      </c>
      <c r="K1592">
        <v>25</v>
      </c>
      <c r="Q1592">
        <f t="shared" si="912"/>
        <v>206</v>
      </c>
      <c r="R1592" s="108"/>
      <c r="S1592" s="108"/>
      <c r="T1592" s="50">
        <f t="shared" si="877"/>
        <v>0</v>
      </c>
      <c r="U1592" s="50">
        <f t="shared" si="878"/>
        <v>0</v>
      </c>
      <c r="V1592" s="50">
        <f t="shared" si="879"/>
        <v>0</v>
      </c>
      <c r="W1592" s="50">
        <f t="shared" si="880"/>
        <v>0</v>
      </c>
      <c r="X1592" s="50">
        <f t="shared" si="881"/>
        <v>0</v>
      </c>
      <c r="Y1592" s="50"/>
      <c r="Z1592" s="50"/>
      <c r="AA1592" s="50"/>
      <c r="AB1592" s="50"/>
      <c r="AC1592" s="50"/>
      <c r="AD1592" s="50">
        <f t="shared" si="882"/>
        <v>0</v>
      </c>
      <c r="AE1592" s="50">
        <f t="shared" si="883"/>
        <v>0</v>
      </c>
      <c r="AF1592" s="50">
        <f t="shared" si="884"/>
        <v>0</v>
      </c>
      <c r="AG1592" s="50">
        <f t="shared" si="885"/>
        <v>0</v>
      </c>
      <c r="AI1592" s="50">
        <f t="shared" si="886"/>
        <v>0</v>
      </c>
      <c r="AJ1592" s="50">
        <f t="shared" si="887"/>
        <v>0</v>
      </c>
      <c r="AK1592" s="50">
        <f t="shared" si="888"/>
        <v>0</v>
      </c>
      <c r="AL1592" s="50">
        <f t="shared" si="889"/>
        <v>5.4357084554717015E-2</v>
      </c>
      <c r="AR1592" s="50">
        <f t="shared" si="890"/>
        <v>0</v>
      </c>
      <c r="AS1592" s="50">
        <f t="shared" si="891"/>
        <v>0</v>
      </c>
      <c r="AT1592" s="50">
        <f t="shared" si="892"/>
        <v>0</v>
      </c>
      <c r="AV1592" s="49">
        <f t="shared" si="893"/>
        <v>0</v>
      </c>
      <c r="AW1592" s="49">
        <f t="shared" si="894"/>
        <v>0</v>
      </c>
      <c r="AX1592" s="49">
        <f t="shared" si="895"/>
        <v>0</v>
      </c>
      <c r="AY1592" s="49">
        <f t="shared" si="896"/>
        <v>145.91398349530019</v>
      </c>
      <c r="AZ1592" s="49">
        <f t="shared" si="897"/>
        <v>0</v>
      </c>
      <c r="BA1592" s="49">
        <f t="shared" si="898"/>
        <v>0</v>
      </c>
      <c r="BB1592" s="49">
        <f t="shared" si="899"/>
        <v>0</v>
      </c>
      <c r="BC1592" s="49">
        <f t="shared" si="900"/>
        <v>0</v>
      </c>
      <c r="BD1592" s="49">
        <f t="shared" si="901"/>
        <v>0</v>
      </c>
      <c r="BE1592" s="49">
        <f t="shared" si="902"/>
        <v>0</v>
      </c>
      <c r="BF1592" s="49">
        <f t="shared" si="903"/>
        <v>0</v>
      </c>
      <c r="BG1592" s="49">
        <f t="shared" si="904"/>
        <v>0</v>
      </c>
      <c r="BH1592" s="72">
        <f t="shared" si="905"/>
        <v>145.91398349530019</v>
      </c>
      <c r="BI1592" s="49">
        <f>VLOOKUP(A1592,'1_12'!A:O,15,0)</f>
        <v>784.74</v>
      </c>
      <c r="BJ1592" s="73">
        <f t="shared" si="906"/>
        <v>-638.82601650469985</v>
      </c>
      <c r="BK1592" s="50">
        <f t="shared" si="907"/>
        <v>9.4369938463050387E-4</v>
      </c>
    </row>
    <row r="1593" spans="1:63" x14ac:dyDescent="0.3">
      <c r="A1593" s="77" t="s">
        <v>2852</v>
      </c>
      <c r="B1593" s="77" t="s">
        <v>616</v>
      </c>
      <c r="C1593" s="77">
        <f>VLOOKUP(B1593,Площадь!A:B,2,0)</f>
        <v>4.8</v>
      </c>
      <c r="D1593" s="113">
        <v>45133</v>
      </c>
      <c r="K1593">
        <f>31-K1592</f>
        <v>6</v>
      </c>
      <c r="L1593">
        <v>31</v>
      </c>
      <c r="M1593">
        <v>30</v>
      </c>
      <c r="N1593">
        <v>31</v>
      </c>
      <c r="O1593">
        <v>30</v>
      </c>
      <c r="P1593">
        <v>31</v>
      </c>
      <c r="Q1593">
        <f t="shared" si="912"/>
        <v>159</v>
      </c>
      <c r="R1593" s="108"/>
      <c r="S1593" s="108"/>
      <c r="T1593" s="50">
        <f t="shared" si="877"/>
        <v>0</v>
      </c>
      <c r="U1593" s="50">
        <f t="shared" si="878"/>
        <v>0</v>
      </c>
      <c r="V1593" s="50">
        <f t="shared" si="879"/>
        <v>0</v>
      </c>
      <c r="W1593" s="50">
        <f t="shared" si="880"/>
        <v>0</v>
      </c>
      <c r="X1593" s="50">
        <f t="shared" si="881"/>
        <v>0</v>
      </c>
      <c r="Y1593" s="50"/>
      <c r="Z1593" s="50"/>
      <c r="AA1593" s="50"/>
      <c r="AB1593" s="50"/>
      <c r="AC1593" s="50"/>
      <c r="AD1593" s="50">
        <f t="shared" si="882"/>
        <v>0</v>
      </c>
      <c r="AE1593" s="50">
        <f t="shared" si="883"/>
        <v>0</v>
      </c>
      <c r="AF1593" s="50">
        <f t="shared" si="884"/>
        <v>0</v>
      </c>
      <c r="AG1593" s="50">
        <f t="shared" si="885"/>
        <v>0</v>
      </c>
      <c r="AI1593" s="50">
        <f t="shared" si="886"/>
        <v>0</v>
      </c>
      <c r="AJ1593" s="50">
        <f t="shared" si="887"/>
        <v>0</v>
      </c>
      <c r="AK1593" s="50">
        <f t="shared" si="888"/>
        <v>0</v>
      </c>
      <c r="AL1593" s="50">
        <f t="shared" si="889"/>
        <v>0</v>
      </c>
      <c r="AR1593" s="50">
        <f t="shared" si="890"/>
        <v>7.1499288029476013E-2</v>
      </c>
      <c r="AS1593" s="50">
        <f t="shared" si="891"/>
        <v>6.399363775308417E-2</v>
      </c>
      <c r="AT1593" s="50">
        <f t="shared" si="892"/>
        <v>8.7879036326083085E-2</v>
      </c>
      <c r="AV1593" s="49">
        <f t="shared" si="893"/>
        <v>0</v>
      </c>
      <c r="AW1593" s="49">
        <f t="shared" si="894"/>
        <v>0</v>
      </c>
      <c r="AX1593" s="49">
        <f t="shared" si="895"/>
        <v>0</v>
      </c>
      <c r="AY1593" s="49">
        <f t="shared" si="896"/>
        <v>0</v>
      </c>
      <c r="AZ1593" s="49">
        <f t="shared" si="897"/>
        <v>0</v>
      </c>
      <c r="BA1593" s="49">
        <f t="shared" si="898"/>
        <v>0</v>
      </c>
      <c r="BB1593" s="49">
        <f t="shared" si="899"/>
        <v>0</v>
      </c>
      <c r="BC1593" s="49">
        <f t="shared" si="900"/>
        <v>0</v>
      </c>
      <c r="BD1593" s="49">
        <f t="shared" si="901"/>
        <v>0</v>
      </c>
      <c r="BE1593" s="49">
        <f t="shared" si="902"/>
        <v>191.92982881480424</v>
      </c>
      <c r="BF1593" s="49">
        <f t="shared" si="903"/>
        <v>171.78196143886902</v>
      </c>
      <c r="BG1593" s="49">
        <f t="shared" si="904"/>
        <v>235.8989699522844</v>
      </c>
      <c r="BH1593" s="72">
        <f t="shared" si="905"/>
        <v>599.6107602059576</v>
      </c>
      <c r="BI1593" s="49">
        <f>VLOOKUP(A1593,'1_12'!A:O,15,0)</f>
        <v>1070.7</v>
      </c>
      <c r="BJ1593" s="73">
        <f t="shared" si="906"/>
        <v>-471.08923979404244</v>
      </c>
      <c r="BK1593" s="50">
        <f t="shared" si="907"/>
        <v>3.8779854532750564E-3</v>
      </c>
    </row>
    <row r="1594" spans="1:63" x14ac:dyDescent="0.3">
      <c r="A1594" s="77" t="s">
        <v>2341</v>
      </c>
      <c r="B1594" s="77" t="s">
        <v>780</v>
      </c>
      <c r="C1594" s="77">
        <f>VLOOKUP(B1594,Площадь!A:B,2,0)</f>
        <v>3.4</v>
      </c>
      <c r="D1594" s="113"/>
      <c r="E1594">
        <v>31</v>
      </c>
      <c r="F1594">
        <v>28</v>
      </c>
      <c r="G1594">
        <v>16</v>
      </c>
      <c r="Q1594">
        <f t="shared" si="912"/>
        <v>75</v>
      </c>
      <c r="R1594" s="108"/>
      <c r="S1594" s="108"/>
      <c r="T1594" s="50">
        <f t="shared" si="877"/>
        <v>0</v>
      </c>
      <c r="U1594" s="50">
        <f t="shared" si="878"/>
        <v>0</v>
      </c>
      <c r="V1594" s="50">
        <f t="shared" si="879"/>
        <v>0</v>
      </c>
      <c r="W1594" s="50">
        <f t="shared" si="880"/>
        <v>0</v>
      </c>
      <c r="X1594" s="50">
        <f t="shared" si="881"/>
        <v>0</v>
      </c>
      <c r="Y1594" s="50"/>
      <c r="Z1594" s="50"/>
      <c r="AA1594" s="50"/>
      <c r="AB1594" s="50"/>
      <c r="AC1594" s="50"/>
      <c r="AD1594" s="50">
        <f t="shared" si="882"/>
        <v>0</v>
      </c>
      <c r="AE1594" s="50">
        <f t="shared" si="883"/>
        <v>0</v>
      </c>
      <c r="AF1594" s="50">
        <f t="shared" si="884"/>
        <v>0</v>
      </c>
      <c r="AG1594" s="50">
        <f t="shared" si="885"/>
        <v>0</v>
      </c>
      <c r="AI1594" s="50">
        <f t="shared" si="886"/>
        <v>0</v>
      </c>
      <c r="AJ1594" s="50">
        <f t="shared" si="887"/>
        <v>0</v>
      </c>
      <c r="AK1594" s="50">
        <f t="shared" si="888"/>
        <v>0</v>
      </c>
      <c r="AL1594" s="50">
        <f t="shared" si="889"/>
        <v>0</v>
      </c>
      <c r="AR1594" s="50">
        <f t="shared" si="890"/>
        <v>0</v>
      </c>
      <c r="AS1594" s="50">
        <f t="shared" si="891"/>
        <v>0</v>
      </c>
      <c r="AT1594" s="50">
        <f t="shared" si="892"/>
        <v>0</v>
      </c>
      <c r="AV1594" s="49">
        <f t="shared" si="893"/>
        <v>0</v>
      </c>
      <c r="AW1594" s="49">
        <f t="shared" si="894"/>
        <v>0</v>
      </c>
      <c r="AX1594" s="49">
        <f t="shared" si="895"/>
        <v>0</v>
      </c>
      <c r="AY1594" s="49">
        <f t="shared" si="896"/>
        <v>0</v>
      </c>
      <c r="AZ1594" s="49">
        <f t="shared" si="897"/>
        <v>0</v>
      </c>
      <c r="BA1594" s="49">
        <f t="shared" si="898"/>
        <v>0</v>
      </c>
      <c r="BB1594" s="49">
        <f t="shared" si="899"/>
        <v>0</v>
      </c>
      <c r="BC1594" s="49">
        <f t="shared" si="900"/>
        <v>0</v>
      </c>
      <c r="BD1594" s="49">
        <f t="shared" si="901"/>
        <v>0</v>
      </c>
      <c r="BE1594" s="49">
        <f t="shared" si="902"/>
        <v>0</v>
      </c>
      <c r="BF1594" s="49">
        <f t="shared" si="903"/>
        <v>0</v>
      </c>
      <c r="BG1594" s="49">
        <f t="shared" si="904"/>
        <v>0</v>
      </c>
      <c r="BH1594" s="72">
        <f t="shared" si="905"/>
        <v>0</v>
      </c>
      <c r="BI1594" s="49">
        <f>VLOOKUP(A1594,'1_12'!A:O,15,0)</f>
        <v>0</v>
      </c>
      <c r="BJ1594" s="73">
        <f t="shared" si="906"/>
        <v>0</v>
      </c>
      <c r="BK1594" s="50">
        <f t="shared" si="907"/>
        <v>0</v>
      </c>
    </row>
    <row r="1595" spans="1:63" x14ac:dyDescent="0.3">
      <c r="A1595" s="77" t="s">
        <v>2592</v>
      </c>
      <c r="B1595" s="77" t="s">
        <v>780</v>
      </c>
      <c r="C1595" s="77">
        <f>VLOOKUP(B1595,Площадь!A:B,2,0)</f>
        <v>3.4</v>
      </c>
      <c r="D1595" s="113">
        <v>45002</v>
      </c>
      <c r="G1595">
        <f>31-G1594</f>
        <v>15</v>
      </c>
      <c r="H1595">
        <v>30</v>
      </c>
      <c r="I1595">
        <v>31</v>
      </c>
      <c r="J1595">
        <v>30</v>
      </c>
      <c r="K1595">
        <v>31</v>
      </c>
      <c r="L1595">
        <v>31</v>
      </c>
      <c r="M1595">
        <v>30</v>
      </c>
      <c r="N1595">
        <v>31</v>
      </c>
      <c r="O1595">
        <v>30</v>
      </c>
      <c r="P1595">
        <v>31</v>
      </c>
      <c r="Q1595">
        <f t="shared" si="912"/>
        <v>290</v>
      </c>
      <c r="R1595" s="108"/>
      <c r="S1595" s="108"/>
      <c r="T1595" s="50">
        <f t="shared" si="877"/>
        <v>0</v>
      </c>
      <c r="U1595" s="50">
        <f t="shared" si="878"/>
        <v>0</v>
      </c>
      <c r="V1595" s="50">
        <f t="shared" si="879"/>
        <v>0</v>
      </c>
      <c r="W1595" s="50">
        <f t="shared" si="880"/>
        <v>0</v>
      </c>
      <c r="X1595" s="50">
        <f t="shared" si="881"/>
        <v>0</v>
      </c>
      <c r="Y1595" s="50"/>
      <c r="Z1595" s="50"/>
      <c r="AA1595" s="50"/>
      <c r="AB1595" s="50"/>
      <c r="AC1595" s="50"/>
      <c r="AD1595" s="50">
        <f t="shared" si="882"/>
        <v>0</v>
      </c>
      <c r="AE1595" s="50">
        <f t="shared" si="883"/>
        <v>0</v>
      </c>
      <c r="AF1595" s="50">
        <f t="shared" si="884"/>
        <v>0</v>
      </c>
      <c r="AG1595" s="50">
        <f t="shared" si="885"/>
        <v>0</v>
      </c>
      <c r="AI1595" s="50">
        <f t="shared" si="886"/>
        <v>0</v>
      </c>
      <c r="AJ1595" s="50">
        <f t="shared" si="887"/>
        <v>0</v>
      </c>
      <c r="AK1595" s="50">
        <f t="shared" si="888"/>
        <v>0</v>
      </c>
      <c r="AL1595" s="50">
        <f t="shared" si="889"/>
        <v>3.8502934892924549E-2</v>
      </c>
      <c r="AR1595" s="50">
        <f t="shared" si="890"/>
        <v>5.0645329020878843E-2</v>
      </c>
      <c r="AS1595" s="50">
        <f t="shared" si="891"/>
        <v>4.5328826741767948E-2</v>
      </c>
      <c r="AT1595" s="50">
        <f t="shared" si="892"/>
        <v>6.2247650730975518E-2</v>
      </c>
      <c r="AV1595" s="49">
        <f t="shared" si="893"/>
        <v>0</v>
      </c>
      <c r="AW1595" s="49">
        <f t="shared" si="894"/>
        <v>0</v>
      </c>
      <c r="AX1595" s="49">
        <f t="shared" si="895"/>
        <v>0</v>
      </c>
      <c r="AY1595" s="49">
        <f t="shared" si="896"/>
        <v>103.35573830917095</v>
      </c>
      <c r="AZ1595" s="49">
        <f t="shared" si="897"/>
        <v>0</v>
      </c>
      <c r="BA1595" s="49">
        <f t="shared" si="898"/>
        <v>0</v>
      </c>
      <c r="BB1595" s="49">
        <f t="shared" si="899"/>
        <v>0</v>
      </c>
      <c r="BC1595" s="49">
        <f t="shared" si="900"/>
        <v>0</v>
      </c>
      <c r="BD1595" s="49">
        <f t="shared" si="901"/>
        <v>0</v>
      </c>
      <c r="BE1595" s="49">
        <f t="shared" si="902"/>
        <v>135.95029541048635</v>
      </c>
      <c r="BF1595" s="49">
        <f t="shared" si="903"/>
        <v>121.67888935253221</v>
      </c>
      <c r="BG1595" s="49">
        <f t="shared" si="904"/>
        <v>167.09510371620144</v>
      </c>
      <c r="BH1595" s="72">
        <f t="shared" si="905"/>
        <v>528.08002678839102</v>
      </c>
      <c r="BI1595" s="49">
        <f>VLOOKUP(A1595,'1_12'!A:O,15,0)</f>
        <v>1314.27</v>
      </c>
      <c r="BJ1595" s="73">
        <f t="shared" si="906"/>
        <v>-786.18997321160896</v>
      </c>
      <c r="BK1595" s="50">
        <f t="shared" si="907"/>
        <v>4.8216848379055606E-3</v>
      </c>
    </row>
    <row r="1596" spans="1:63" x14ac:dyDescent="0.3">
      <c r="A1596" s="77" t="s">
        <v>2240</v>
      </c>
      <c r="B1596" s="77" t="s">
        <v>703</v>
      </c>
      <c r="C1596" s="77">
        <f>VLOOKUP(B1596,Площадь!A:B,2,0)</f>
        <v>4.8</v>
      </c>
      <c r="D1596" s="113"/>
      <c r="E1596">
        <v>31</v>
      </c>
      <c r="F1596">
        <v>28</v>
      </c>
      <c r="G1596">
        <v>31</v>
      </c>
      <c r="H1596">
        <v>30</v>
      </c>
      <c r="I1596">
        <v>31</v>
      </c>
      <c r="J1596">
        <v>30</v>
      </c>
      <c r="K1596">
        <v>31</v>
      </c>
      <c r="L1596">
        <v>31</v>
      </c>
      <c r="M1596">
        <v>30</v>
      </c>
      <c r="N1596">
        <v>31</v>
      </c>
      <c r="O1596">
        <v>30</v>
      </c>
      <c r="P1596">
        <v>31</v>
      </c>
      <c r="Q1596">
        <f>SUM(E1596:P1596)</f>
        <v>365</v>
      </c>
      <c r="R1596" s="108"/>
      <c r="S1596" s="108"/>
      <c r="T1596" s="50">
        <f t="shared" si="877"/>
        <v>0</v>
      </c>
      <c r="U1596" s="50">
        <f t="shared" si="878"/>
        <v>0</v>
      </c>
      <c r="V1596" s="50">
        <f t="shared" si="879"/>
        <v>0</v>
      </c>
      <c r="W1596" s="50">
        <f t="shared" si="880"/>
        <v>0</v>
      </c>
      <c r="X1596" s="50">
        <f t="shared" si="881"/>
        <v>0</v>
      </c>
      <c r="Y1596" s="50"/>
      <c r="Z1596" s="50"/>
      <c r="AA1596" s="50"/>
      <c r="AB1596" s="50"/>
      <c r="AC1596" s="50"/>
      <c r="AD1596" s="50">
        <f t="shared" si="882"/>
        <v>0</v>
      </c>
      <c r="AE1596" s="50">
        <f t="shared" si="883"/>
        <v>0</v>
      </c>
      <c r="AF1596" s="50">
        <f t="shared" si="884"/>
        <v>0</v>
      </c>
      <c r="AG1596" s="50">
        <f t="shared" si="885"/>
        <v>0</v>
      </c>
      <c r="AI1596" s="50">
        <f t="shared" si="886"/>
        <v>0</v>
      </c>
      <c r="AJ1596" s="50">
        <f t="shared" si="887"/>
        <v>0</v>
      </c>
      <c r="AK1596" s="50">
        <f t="shared" si="888"/>
        <v>0</v>
      </c>
      <c r="AL1596" s="50">
        <f t="shared" si="889"/>
        <v>5.4357084554717015E-2</v>
      </c>
      <c r="AR1596" s="50">
        <f t="shared" si="890"/>
        <v>7.1499288029476013E-2</v>
      </c>
      <c r="AS1596" s="50">
        <f t="shared" si="891"/>
        <v>6.399363775308417E-2</v>
      </c>
      <c r="AT1596" s="50">
        <f t="shared" si="892"/>
        <v>8.7879036326083085E-2</v>
      </c>
      <c r="AV1596" s="49">
        <f t="shared" si="893"/>
        <v>0</v>
      </c>
      <c r="AW1596" s="49">
        <f t="shared" si="894"/>
        <v>0</v>
      </c>
      <c r="AX1596" s="49">
        <f t="shared" si="895"/>
        <v>0</v>
      </c>
      <c r="AY1596" s="49">
        <f t="shared" si="896"/>
        <v>145.91398349530019</v>
      </c>
      <c r="AZ1596" s="49">
        <f t="shared" si="897"/>
        <v>0</v>
      </c>
      <c r="BA1596" s="49">
        <f t="shared" si="898"/>
        <v>0</v>
      </c>
      <c r="BB1596" s="49">
        <f t="shared" si="899"/>
        <v>0</v>
      </c>
      <c r="BC1596" s="49">
        <f t="shared" si="900"/>
        <v>0</v>
      </c>
      <c r="BD1596" s="49">
        <f t="shared" si="901"/>
        <v>0</v>
      </c>
      <c r="BE1596" s="49">
        <f t="shared" si="902"/>
        <v>191.92982881480424</v>
      </c>
      <c r="BF1596" s="49">
        <f t="shared" si="903"/>
        <v>171.78196143886902</v>
      </c>
      <c r="BG1596" s="49">
        <f t="shared" si="904"/>
        <v>235.8989699522844</v>
      </c>
      <c r="BH1596" s="72">
        <f t="shared" si="905"/>
        <v>745.52474370125788</v>
      </c>
      <c r="BI1596" s="49">
        <f>VLOOKUP(A1596,'1_12'!A:O,15,0)</f>
        <v>1855.4400000000003</v>
      </c>
      <c r="BJ1596" s="73">
        <f t="shared" si="906"/>
        <v>-1109.9152562987424</v>
      </c>
      <c r="BK1596" s="50">
        <f t="shared" si="907"/>
        <v>4.8216848379055597E-3</v>
      </c>
    </row>
    <row r="1597" spans="1:63" x14ac:dyDescent="0.3">
      <c r="A1597" s="77" t="s">
        <v>2269</v>
      </c>
      <c r="B1597" s="77" t="s">
        <v>908</v>
      </c>
      <c r="C1597" s="77">
        <f>VLOOKUP(B1597,Площадь!A:B,2,0)</f>
        <v>4.7</v>
      </c>
      <c r="D1597" s="113"/>
      <c r="E1597">
        <v>31</v>
      </c>
      <c r="F1597">
        <v>28</v>
      </c>
      <c r="G1597">
        <v>31</v>
      </c>
      <c r="H1597">
        <v>30</v>
      </c>
      <c r="I1597">
        <v>31</v>
      </c>
      <c r="J1597">
        <v>30</v>
      </c>
      <c r="K1597">
        <v>31</v>
      </c>
      <c r="L1597">
        <v>31</v>
      </c>
      <c r="M1597">
        <v>30</v>
      </c>
      <c r="N1597">
        <v>31</v>
      </c>
      <c r="O1597">
        <v>0</v>
      </c>
      <c r="Q1597">
        <f t="shared" ref="Q1597:Q1606" si="913">SUM(E1597:P1597)</f>
        <v>304</v>
      </c>
      <c r="R1597" s="108"/>
      <c r="S1597" s="108"/>
      <c r="T1597" s="50">
        <f t="shared" ref="T1597:T1631" si="914">R1597*$T$1/31*E1597</f>
        <v>0</v>
      </c>
      <c r="U1597" s="50">
        <f t="shared" ref="U1597:U1631" si="915">R1597*$U$1/28*F1597</f>
        <v>0</v>
      </c>
      <c r="V1597" s="50">
        <f t="shared" ref="V1597:V1631" si="916">R1597*$V$1/31*G1597</f>
        <v>0</v>
      </c>
      <c r="W1597" s="50">
        <f t="shared" ref="W1597:W1631" si="917">R1597*W$1/30*H1597</f>
        <v>0</v>
      </c>
      <c r="X1597" s="50">
        <f t="shared" ref="X1597:X1631" si="918">SUM(T1597:W1597)-R1597</f>
        <v>0</v>
      </c>
      <c r="Y1597" s="50"/>
      <c r="Z1597" s="50"/>
      <c r="AA1597" s="50"/>
      <c r="AB1597" s="50"/>
      <c r="AC1597" s="50"/>
      <c r="AD1597" s="50">
        <f t="shared" ref="AD1597:AD1631" si="919">(S1597*$AD$1)/31*N1597</f>
        <v>0</v>
      </c>
      <c r="AE1597" s="50">
        <f t="shared" ref="AE1597:AE1631" si="920">(S1597*$AE$1)/30*O1597</f>
        <v>0</v>
      </c>
      <c r="AF1597" s="50">
        <f t="shared" ref="AF1597:AF1631" si="921">(S1597*$AF$1)/31*P1597</f>
        <v>0</v>
      </c>
      <c r="AG1597" s="50">
        <f t="shared" ref="AG1597:AG1631" si="922">S1597-AD1597-AE1597-AF1597</f>
        <v>0</v>
      </c>
      <c r="AI1597" s="50">
        <f t="shared" si="886"/>
        <v>0</v>
      </c>
      <c r="AJ1597" s="50">
        <f t="shared" si="887"/>
        <v>0</v>
      </c>
      <c r="AK1597" s="50">
        <f t="shared" si="888"/>
        <v>0</v>
      </c>
      <c r="AL1597" s="50">
        <f t="shared" si="889"/>
        <v>5.3224645293160414E-2</v>
      </c>
      <c r="AR1597" s="50">
        <f t="shared" si="890"/>
        <v>7.0009719528861938E-2</v>
      </c>
      <c r="AS1597" s="50">
        <f t="shared" si="891"/>
        <v>0</v>
      </c>
      <c r="AT1597" s="50">
        <f t="shared" si="892"/>
        <v>0</v>
      </c>
      <c r="AV1597" s="49">
        <f t="shared" si="893"/>
        <v>0</v>
      </c>
      <c r="AW1597" s="49">
        <f t="shared" si="894"/>
        <v>0</v>
      </c>
      <c r="AX1597" s="49">
        <f t="shared" si="895"/>
        <v>0</v>
      </c>
      <c r="AY1597" s="49">
        <f t="shared" si="896"/>
        <v>142.87410883914811</v>
      </c>
      <c r="AZ1597" s="49">
        <f t="shared" si="897"/>
        <v>0</v>
      </c>
      <c r="BA1597" s="49">
        <f t="shared" si="898"/>
        <v>0</v>
      </c>
      <c r="BB1597" s="49">
        <f t="shared" si="899"/>
        <v>0</v>
      </c>
      <c r="BC1597" s="49">
        <f t="shared" si="900"/>
        <v>0</v>
      </c>
      <c r="BD1597" s="49">
        <f t="shared" si="901"/>
        <v>0</v>
      </c>
      <c r="BE1597" s="49">
        <f t="shared" si="902"/>
        <v>187.93129071449584</v>
      </c>
      <c r="BF1597" s="49">
        <f t="shared" si="903"/>
        <v>0</v>
      </c>
      <c r="BG1597" s="49">
        <f t="shared" si="904"/>
        <v>0</v>
      </c>
      <c r="BH1597" s="72">
        <f t="shared" si="905"/>
        <v>330.80539955364395</v>
      </c>
      <c r="BI1597" s="49">
        <f>VLOOKUP(A1597,'1_12'!A:O,15,0)</f>
        <v>1413.02</v>
      </c>
      <c r="BJ1597" s="73">
        <f t="shared" si="906"/>
        <v>-1082.2146004463561</v>
      </c>
      <c r="BK1597" s="50">
        <f t="shared" si="907"/>
        <v>2.1850064684755736E-3</v>
      </c>
    </row>
    <row r="1598" spans="1:63" x14ac:dyDescent="0.3">
      <c r="A1598" s="77" t="s">
        <v>2919</v>
      </c>
      <c r="B1598" s="77" t="s">
        <v>908</v>
      </c>
      <c r="C1598" s="77">
        <f>VLOOKUP(B1598,Площадь!A:B,2,0)</f>
        <v>4.7</v>
      </c>
      <c r="D1598" s="113">
        <v>45231</v>
      </c>
      <c r="O1598">
        <f>30-O1597</f>
        <v>30</v>
      </c>
      <c r="P1598">
        <v>31</v>
      </c>
      <c r="Q1598">
        <f t="shared" si="913"/>
        <v>61</v>
      </c>
      <c r="R1598" s="108"/>
      <c r="S1598" s="108"/>
      <c r="T1598" s="50">
        <f t="shared" si="914"/>
        <v>0</v>
      </c>
      <c r="U1598" s="50">
        <f t="shared" si="915"/>
        <v>0</v>
      </c>
      <c r="V1598" s="50">
        <f t="shared" si="916"/>
        <v>0</v>
      </c>
      <c r="W1598" s="50">
        <f t="shared" si="917"/>
        <v>0</v>
      </c>
      <c r="X1598" s="50">
        <f t="shared" si="918"/>
        <v>0</v>
      </c>
      <c r="Y1598" s="50"/>
      <c r="Z1598" s="50"/>
      <c r="AA1598" s="50"/>
      <c r="AB1598" s="50"/>
      <c r="AC1598" s="50"/>
      <c r="AD1598" s="50">
        <f t="shared" si="919"/>
        <v>0</v>
      </c>
      <c r="AE1598" s="50">
        <f t="shared" si="920"/>
        <v>0</v>
      </c>
      <c r="AF1598" s="50">
        <f t="shared" si="921"/>
        <v>0</v>
      </c>
      <c r="AG1598" s="50">
        <f t="shared" si="922"/>
        <v>0</v>
      </c>
      <c r="AI1598" s="50">
        <f t="shared" si="886"/>
        <v>0</v>
      </c>
      <c r="AJ1598" s="50">
        <f t="shared" si="887"/>
        <v>0</v>
      </c>
      <c r="AK1598" s="50">
        <f t="shared" si="888"/>
        <v>0</v>
      </c>
      <c r="AL1598" s="50">
        <f t="shared" si="889"/>
        <v>0</v>
      </c>
      <c r="AR1598" s="50">
        <f t="shared" si="890"/>
        <v>0</v>
      </c>
      <c r="AS1598" s="50">
        <f t="shared" si="891"/>
        <v>6.2660436966561581E-2</v>
      </c>
      <c r="AT1598" s="50">
        <f t="shared" si="892"/>
        <v>8.6048223069289692E-2</v>
      </c>
      <c r="AV1598" s="49">
        <f t="shared" si="893"/>
        <v>0</v>
      </c>
      <c r="AW1598" s="49">
        <f t="shared" si="894"/>
        <v>0</v>
      </c>
      <c r="AX1598" s="49">
        <f t="shared" si="895"/>
        <v>0</v>
      </c>
      <c r="AY1598" s="49">
        <f t="shared" si="896"/>
        <v>0</v>
      </c>
      <c r="AZ1598" s="49">
        <f t="shared" si="897"/>
        <v>0</v>
      </c>
      <c r="BA1598" s="49">
        <f t="shared" si="898"/>
        <v>0</v>
      </c>
      <c r="BB1598" s="49">
        <f t="shared" si="899"/>
        <v>0</v>
      </c>
      <c r="BC1598" s="49">
        <f t="shared" si="900"/>
        <v>0</v>
      </c>
      <c r="BD1598" s="49">
        <f t="shared" si="901"/>
        <v>0</v>
      </c>
      <c r="BE1598" s="49">
        <f t="shared" si="902"/>
        <v>0</v>
      </c>
      <c r="BF1598" s="49">
        <f t="shared" si="903"/>
        <v>168.20317057555926</v>
      </c>
      <c r="BG1598" s="49">
        <f t="shared" si="904"/>
        <v>230.98440807827848</v>
      </c>
      <c r="BH1598" s="72">
        <f t="shared" si="905"/>
        <v>399.1875786538377</v>
      </c>
      <c r="BI1598" s="49">
        <f>VLOOKUP(A1598,'1_12'!A:O,15,0)</f>
        <v>403.72</v>
      </c>
      <c r="BJ1598" s="73">
        <f t="shared" si="906"/>
        <v>-4.5324213461623231</v>
      </c>
      <c r="BK1598" s="50">
        <f t="shared" si="907"/>
        <v>2.636678369429987E-3</v>
      </c>
    </row>
    <row r="1599" spans="1:63" x14ac:dyDescent="0.3">
      <c r="A1599" s="77" t="s">
        <v>2317</v>
      </c>
      <c r="B1599" s="77" t="s">
        <v>704</v>
      </c>
      <c r="C1599" s="77">
        <f>VLOOKUP(B1599,Площадь!A:B,2,0)</f>
        <v>4.0999999999999996</v>
      </c>
      <c r="D1599" s="113"/>
      <c r="E1599">
        <v>31</v>
      </c>
      <c r="F1599">
        <v>28</v>
      </c>
      <c r="G1599">
        <v>24</v>
      </c>
      <c r="Q1599">
        <f t="shared" si="913"/>
        <v>83</v>
      </c>
      <c r="R1599" s="108"/>
      <c r="S1599" s="108"/>
      <c r="T1599" s="50">
        <f t="shared" si="914"/>
        <v>0</v>
      </c>
      <c r="U1599" s="50">
        <f t="shared" si="915"/>
        <v>0</v>
      </c>
      <c r="V1599" s="50">
        <f t="shared" si="916"/>
        <v>0</v>
      </c>
      <c r="W1599" s="50">
        <f t="shared" si="917"/>
        <v>0</v>
      </c>
      <c r="X1599" s="50">
        <f t="shared" si="918"/>
        <v>0</v>
      </c>
      <c r="Y1599" s="50"/>
      <c r="Z1599" s="50"/>
      <c r="AA1599" s="50"/>
      <c r="AB1599" s="50"/>
      <c r="AC1599" s="50"/>
      <c r="AD1599" s="50">
        <f t="shared" si="919"/>
        <v>0</v>
      </c>
      <c r="AE1599" s="50">
        <f t="shared" si="920"/>
        <v>0</v>
      </c>
      <c r="AF1599" s="50">
        <f t="shared" si="921"/>
        <v>0</v>
      </c>
      <c r="AG1599" s="50">
        <f t="shared" si="922"/>
        <v>0</v>
      </c>
      <c r="AI1599" s="50">
        <f t="shared" si="886"/>
        <v>0</v>
      </c>
      <c r="AJ1599" s="50">
        <f t="shared" si="887"/>
        <v>0</v>
      </c>
      <c r="AK1599" s="50">
        <f t="shared" si="888"/>
        <v>0</v>
      </c>
      <c r="AL1599" s="50">
        <f t="shared" si="889"/>
        <v>0</v>
      </c>
      <c r="AR1599" s="50">
        <f t="shared" si="890"/>
        <v>0</v>
      </c>
      <c r="AS1599" s="50">
        <f t="shared" si="891"/>
        <v>0</v>
      </c>
      <c r="AT1599" s="50">
        <f t="shared" si="892"/>
        <v>0</v>
      </c>
      <c r="AV1599" s="49">
        <f t="shared" si="893"/>
        <v>0</v>
      </c>
      <c r="AW1599" s="49">
        <f t="shared" si="894"/>
        <v>0</v>
      </c>
      <c r="AX1599" s="49">
        <f t="shared" si="895"/>
        <v>0</v>
      </c>
      <c r="AY1599" s="49">
        <f t="shared" si="896"/>
        <v>0</v>
      </c>
      <c r="AZ1599" s="49">
        <f t="shared" si="897"/>
        <v>0</v>
      </c>
      <c r="BA1599" s="49">
        <f t="shared" si="898"/>
        <v>0</v>
      </c>
      <c r="BB1599" s="49">
        <f t="shared" si="899"/>
        <v>0</v>
      </c>
      <c r="BC1599" s="49">
        <f t="shared" si="900"/>
        <v>0</v>
      </c>
      <c r="BD1599" s="49">
        <f t="shared" si="901"/>
        <v>0</v>
      </c>
      <c r="BE1599" s="49">
        <f t="shared" si="902"/>
        <v>0</v>
      </c>
      <c r="BF1599" s="49">
        <f t="shared" si="903"/>
        <v>0</v>
      </c>
      <c r="BG1599" s="49">
        <f t="shared" si="904"/>
        <v>0</v>
      </c>
      <c r="BH1599" s="72">
        <f t="shared" si="905"/>
        <v>0</v>
      </c>
      <c r="BI1599" s="49">
        <f>VLOOKUP(A1599,'1_12'!A:O,15,0)</f>
        <v>0</v>
      </c>
      <c r="BJ1599" s="73">
        <f t="shared" si="906"/>
        <v>0</v>
      </c>
      <c r="BK1599" s="50">
        <f t="shared" si="907"/>
        <v>0</v>
      </c>
    </row>
    <row r="1600" spans="1:63" x14ac:dyDescent="0.3">
      <c r="A1600" s="77" t="s">
        <v>2743</v>
      </c>
      <c r="B1600" s="77" t="s">
        <v>704</v>
      </c>
      <c r="C1600" s="77">
        <f>VLOOKUP(B1600,Площадь!A:B,2,0)</f>
        <v>4.0999999999999996</v>
      </c>
      <c r="D1600" s="113">
        <v>45010</v>
      </c>
      <c r="G1600">
        <f>31-G1599</f>
        <v>7</v>
      </c>
      <c r="H1600">
        <v>30</v>
      </c>
      <c r="I1600">
        <v>31</v>
      </c>
      <c r="J1600">
        <v>30</v>
      </c>
      <c r="K1600">
        <v>31</v>
      </c>
      <c r="L1600">
        <v>31</v>
      </c>
      <c r="M1600">
        <v>30</v>
      </c>
      <c r="N1600">
        <v>31</v>
      </c>
      <c r="O1600">
        <v>30</v>
      </c>
      <c r="P1600">
        <v>31</v>
      </c>
      <c r="Q1600">
        <f t="shared" si="913"/>
        <v>282</v>
      </c>
      <c r="R1600" s="108"/>
      <c r="S1600" s="108"/>
      <c r="T1600" s="50">
        <f t="shared" si="914"/>
        <v>0</v>
      </c>
      <c r="U1600" s="50">
        <f t="shared" si="915"/>
        <v>0</v>
      </c>
      <c r="V1600" s="50">
        <f t="shared" si="916"/>
        <v>0</v>
      </c>
      <c r="W1600" s="50">
        <f t="shared" si="917"/>
        <v>0</v>
      </c>
      <c r="X1600" s="50">
        <f t="shared" si="918"/>
        <v>0</v>
      </c>
      <c r="Y1600" s="50"/>
      <c r="Z1600" s="50"/>
      <c r="AA1600" s="50"/>
      <c r="AB1600" s="50"/>
      <c r="AC1600" s="50"/>
      <c r="AD1600" s="50">
        <f t="shared" si="919"/>
        <v>0</v>
      </c>
      <c r="AE1600" s="50">
        <f t="shared" si="920"/>
        <v>0</v>
      </c>
      <c r="AF1600" s="50">
        <f t="shared" si="921"/>
        <v>0</v>
      </c>
      <c r="AG1600" s="50">
        <f t="shared" si="922"/>
        <v>0</v>
      </c>
      <c r="AI1600" s="50">
        <f t="shared" si="886"/>
        <v>0</v>
      </c>
      <c r="AJ1600" s="50">
        <f t="shared" si="887"/>
        <v>0</v>
      </c>
      <c r="AK1600" s="50">
        <f t="shared" si="888"/>
        <v>0</v>
      </c>
      <c r="AL1600" s="50">
        <f t="shared" si="889"/>
        <v>4.6430009723820782E-2</v>
      </c>
      <c r="AR1600" s="50">
        <f t="shared" si="890"/>
        <v>6.1072308525177428E-2</v>
      </c>
      <c r="AS1600" s="50">
        <f t="shared" si="891"/>
        <v>5.4661232247426056E-2</v>
      </c>
      <c r="AT1600" s="50">
        <f t="shared" si="892"/>
        <v>7.5063343528529294E-2</v>
      </c>
      <c r="AV1600" s="49">
        <f t="shared" si="893"/>
        <v>0</v>
      </c>
      <c r="AW1600" s="49">
        <f t="shared" si="894"/>
        <v>0</v>
      </c>
      <c r="AX1600" s="49">
        <f t="shared" si="895"/>
        <v>0</v>
      </c>
      <c r="AY1600" s="49">
        <f t="shared" si="896"/>
        <v>124.63486090223556</v>
      </c>
      <c r="AZ1600" s="49">
        <f t="shared" si="897"/>
        <v>0</v>
      </c>
      <c r="BA1600" s="49">
        <f t="shared" si="898"/>
        <v>0</v>
      </c>
      <c r="BB1600" s="49">
        <f t="shared" si="899"/>
        <v>0</v>
      </c>
      <c r="BC1600" s="49">
        <f t="shared" si="900"/>
        <v>0</v>
      </c>
      <c r="BD1600" s="49">
        <f t="shared" si="901"/>
        <v>0</v>
      </c>
      <c r="BE1600" s="49">
        <f t="shared" si="902"/>
        <v>163.94006211264528</v>
      </c>
      <c r="BF1600" s="49">
        <f t="shared" si="903"/>
        <v>146.73042539570062</v>
      </c>
      <c r="BG1600" s="49">
        <f t="shared" si="904"/>
        <v>201.49703683424292</v>
      </c>
      <c r="BH1600" s="72">
        <f t="shared" si="905"/>
        <v>636.80238524482434</v>
      </c>
      <c r="BI1600" s="49">
        <f>VLOOKUP(A1600,'1_12'!A:O,15,0)</f>
        <v>1584.8199999999997</v>
      </c>
      <c r="BJ1600" s="73">
        <f t="shared" si="906"/>
        <v>-948.01761475517537</v>
      </c>
      <c r="BK1600" s="50">
        <f t="shared" si="907"/>
        <v>4.8216848379055606E-3</v>
      </c>
    </row>
    <row r="1601" spans="1:63" x14ac:dyDescent="0.3">
      <c r="A1601" s="77" t="s">
        <v>2276</v>
      </c>
      <c r="B1601" s="77" t="s">
        <v>808</v>
      </c>
      <c r="C1601" s="77">
        <f>VLOOKUP(B1601,Площадь!A:B,2,0)</f>
        <v>3.4</v>
      </c>
      <c r="D1601" s="113"/>
      <c r="E1601">
        <v>31</v>
      </c>
      <c r="F1601">
        <v>28</v>
      </c>
      <c r="G1601">
        <v>20</v>
      </c>
      <c r="Q1601">
        <f t="shared" si="913"/>
        <v>79</v>
      </c>
      <c r="R1601" s="108"/>
      <c r="S1601" s="108"/>
      <c r="T1601" s="50">
        <f t="shared" si="914"/>
        <v>0</v>
      </c>
      <c r="U1601" s="50">
        <f t="shared" si="915"/>
        <v>0</v>
      </c>
      <c r="V1601" s="50">
        <f t="shared" si="916"/>
        <v>0</v>
      </c>
      <c r="W1601" s="50">
        <f t="shared" si="917"/>
        <v>0</v>
      </c>
      <c r="X1601" s="50">
        <f t="shared" si="918"/>
        <v>0</v>
      </c>
      <c r="Y1601" s="50"/>
      <c r="Z1601" s="50"/>
      <c r="AA1601" s="50"/>
      <c r="AB1601" s="50"/>
      <c r="AC1601" s="50"/>
      <c r="AD1601" s="50">
        <f t="shared" si="919"/>
        <v>0</v>
      </c>
      <c r="AE1601" s="50">
        <f t="shared" si="920"/>
        <v>0</v>
      </c>
      <c r="AF1601" s="50">
        <f t="shared" si="921"/>
        <v>0</v>
      </c>
      <c r="AG1601" s="50">
        <f t="shared" si="922"/>
        <v>0</v>
      </c>
      <c r="AI1601" s="50">
        <f t="shared" si="886"/>
        <v>0</v>
      </c>
      <c r="AJ1601" s="50">
        <f t="shared" si="887"/>
        <v>0</v>
      </c>
      <c r="AK1601" s="50">
        <f t="shared" si="888"/>
        <v>0</v>
      </c>
      <c r="AL1601" s="50">
        <f t="shared" si="889"/>
        <v>0</v>
      </c>
      <c r="AR1601" s="50">
        <f t="shared" si="890"/>
        <v>0</v>
      </c>
      <c r="AS1601" s="50">
        <f t="shared" si="891"/>
        <v>0</v>
      </c>
      <c r="AT1601" s="50">
        <f t="shared" si="892"/>
        <v>0</v>
      </c>
      <c r="AV1601" s="49">
        <f t="shared" si="893"/>
        <v>0</v>
      </c>
      <c r="AW1601" s="49">
        <f t="shared" si="894"/>
        <v>0</v>
      </c>
      <c r="AX1601" s="49">
        <f t="shared" si="895"/>
        <v>0</v>
      </c>
      <c r="AY1601" s="49">
        <f t="shared" si="896"/>
        <v>0</v>
      </c>
      <c r="AZ1601" s="49">
        <f t="shared" si="897"/>
        <v>0</v>
      </c>
      <c r="BA1601" s="49">
        <f t="shared" si="898"/>
        <v>0</v>
      </c>
      <c r="BB1601" s="49">
        <f t="shared" si="899"/>
        <v>0</v>
      </c>
      <c r="BC1601" s="49">
        <f t="shared" si="900"/>
        <v>0</v>
      </c>
      <c r="BD1601" s="49">
        <f t="shared" si="901"/>
        <v>0</v>
      </c>
      <c r="BE1601" s="49">
        <f t="shared" si="902"/>
        <v>0</v>
      </c>
      <c r="BF1601" s="49">
        <f t="shared" si="903"/>
        <v>0</v>
      </c>
      <c r="BG1601" s="49">
        <f t="shared" si="904"/>
        <v>0</v>
      </c>
      <c r="BH1601" s="72">
        <f t="shared" si="905"/>
        <v>0</v>
      </c>
      <c r="BI1601" s="49">
        <f>VLOOKUP(A1601,'1_12'!A:O,15,0)</f>
        <v>0</v>
      </c>
      <c r="BJ1601" s="73">
        <f t="shared" si="906"/>
        <v>0</v>
      </c>
      <c r="BK1601" s="50">
        <f t="shared" si="907"/>
        <v>0</v>
      </c>
    </row>
    <row r="1602" spans="1:63" x14ac:dyDescent="0.3">
      <c r="A1602" s="77" t="s">
        <v>2582</v>
      </c>
      <c r="B1602" s="77" t="s">
        <v>808</v>
      </c>
      <c r="C1602" s="77">
        <f>VLOOKUP(B1602,Площадь!A:B,2,0)</f>
        <v>3.4</v>
      </c>
      <c r="D1602" s="113">
        <v>45006</v>
      </c>
      <c r="G1602">
        <f>31-G1601</f>
        <v>11</v>
      </c>
      <c r="H1602">
        <v>30</v>
      </c>
      <c r="I1602">
        <v>31</v>
      </c>
      <c r="J1602">
        <v>30</v>
      </c>
      <c r="K1602">
        <v>31</v>
      </c>
      <c r="L1602">
        <v>31</v>
      </c>
      <c r="M1602">
        <v>30</v>
      </c>
      <c r="N1602">
        <v>31</v>
      </c>
      <c r="O1602">
        <v>30</v>
      </c>
      <c r="P1602">
        <v>31</v>
      </c>
      <c r="Q1602">
        <f t="shared" si="913"/>
        <v>286</v>
      </c>
      <c r="R1602" s="108"/>
      <c r="S1602" s="108"/>
      <c r="T1602" s="50">
        <f t="shared" si="914"/>
        <v>0</v>
      </c>
      <c r="U1602" s="50">
        <f t="shared" si="915"/>
        <v>0</v>
      </c>
      <c r="V1602" s="50">
        <f t="shared" si="916"/>
        <v>0</v>
      </c>
      <c r="W1602" s="50">
        <f t="shared" si="917"/>
        <v>0</v>
      </c>
      <c r="X1602" s="50">
        <f t="shared" si="918"/>
        <v>0</v>
      </c>
      <c r="Y1602" s="50"/>
      <c r="Z1602" s="50"/>
      <c r="AA1602" s="50"/>
      <c r="AB1602" s="50"/>
      <c r="AC1602" s="50"/>
      <c r="AD1602" s="50">
        <f t="shared" si="919"/>
        <v>0</v>
      </c>
      <c r="AE1602" s="50">
        <f t="shared" si="920"/>
        <v>0</v>
      </c>
      <c r="AF1602" s="50">
        <f t="shared" si="921"/>
        <v>0</v>
      </c>
      <c r="AG1602" s="50">
        <f t="shared" si="922"/>
        <v>0</v>
      </c>
      <c r="AI1602" s="50">
        <f t="shared" si="886"/>
        <v>0</v>
      </c>
      <c r="AJ1602" s="50">
        <f t="shared" si="887"/>
        <v>0</v>
      </c>
      <c r="AK1602" s="50">
        <f t="shared" si="888"/>
        <v>0</v>
      </c>
      <c r="AL1602" s="50">
        <f t="shared" si="889"/>
        <v>3.8502934892924549E-2</v>
      </c>
      <c r="AR1602" s="50">
        <f t="shared" si="890"/>
        <v>5.0645329020878843E-2</v>
      </c>
      <c r="AS1602" s="50">
        <f t="shared" si="891"/>
        <v>4.5328826741767948E-2</v>
      </c>
      <c r="AT1602" s="50">
        <f t="shared" si="892"/>
        <v>6.2247650730975518E-2</v>
      </c>
      <c r="AV1602" s="49">
        <f t="shared" si="893"/>
        <v>0</v>
      </c>
      <c r="AW1602" s="49">
        <f t="shared" si="894"/>
        <v>0</v>
      </c>
      <c r="AX1602" s="49">
        <f t="shared" si="895"/>
        <v>0</v>
      </c>
      <c r="AY1602" s="49">
        <f t="shared" si="896"/>
        <v>103.35573830917095</v>
      </c>
      <c r="AZ1602" s="49">
        <f t="shared" si="897"/>
        <v>0</v>
      </c>
      <c r="BA1602" s="49">
        <f t="shared" si="898"/>
        <v>0</v>
      </c>
      <c r="BB1602" s="49">
        <f t="shared" si="899"/>
        <v>0</v>
      </c>
      <c r="BC1602" s="49">
        <f t="shared" si="900"/>
        <v>0</v>
      </c>
      <c r="BD1602" s="49">
        <f t="shared" si="901"/>
        <v>0</v>
      </c>
      <c r="BE1602" s="49">
        <f t="shared" si="902"/>
        <v>135.95029541048635</v>
      </c>
      <c r="BF1602" s="49">
        <f t="shared" si="903"/>
        <v>121.67888935253221</v>
      </c>
      <c r="BG1602" s="49">
        <f t="shared" si="904"/>
        <v>167.09510371620144</v>
      </c>
      <c r="BH1602" s="72">
        <f t="shared" si="905"/>
        <v>528.08002678839102</v>
      </c>
      <c r="BI1602" s="49">
        <f>VLOOKUP(A1602,'1_12'!A:O,15,0)</f>
        <v>1314.27</v>
      </c>
      <c r="BJ1602" s="73">
        <f t="shared" si="906"/>
        <v>-786.18997321160896</v>
      </c>
      <c r="BK1602" s="50">
        <f t="shared" si="907"/>
        <v>4.8216848379055606E-3</v>
      </c>
    </row>
    <row r="1603" spans="1:63" x14ac:dyDescent="0.3">
      <c r="A1603" s="77" t="s">
        <v>2209</v>
      </c>
      <c r="B1603" s="77" t="s">
        <v>543</v>
      </c>
      <c r="C1603" s="77">
        <f>VLOOKUP(B1603,Площадь!A:B,2,0)</f>
        <v>3.8</v>
      </c>
      <c r="D1603" s="113"/>
      <c r="E1603">
        <v>31</v>
      </c>
      <c r="F1603">
        <v>28</v>
      </c>
      <c r="G1603">
        <v>17</v>
      </c>
      <c r="Q1603">
        <f t="shared" si="913"/>
        <v>76</v>
      </c>
      <c r="R1603" s="108"/>
      <c r="S1603" s="108"/>
      <c r="T1603" s="50">
        <f t="shared" si="914"/>
        <v>0</v>
      </c>
      <c r="U1603" s="50">
        <f t="shared" si="915"/>
        <v>0</v>
      </c>
      <c r="V1603" s="50">
        <f t="shared" si="916"/>
        <v>0</v>
      </c>
      <c r="W1603" s="50">
        <f t="shared" si="917"/>
        <v>0</v>
      </c>
      <c r="X1603" s="50">
        <f t="shared" si="918"/>
        <v>0</v>
      </c>
      <c r="Y1603" s="50"/>
      <c r="Z1603" s="50"/>
      <c r="AA1603" s="50"/>
      <c r="AB1603" s="50"/>
      <c r="AC1603" s="50"/>
      <c r="AD1603" s="50">
        <f t="shared" si="919"/>
        <v>0</v>
      </c>
      <c r="AE1603" s="50">
        <f t="shared" si="920"/>
        <v>0</v>
      </c>
      <c r="AF1603" s="50">
        <f t="shared" si="921"/>
        <v>0</v>
      </c>
      <c r="AG1603" s="50">
        <f t="shared" si="922"/>
        <v>0</v>
      </c>
      <c r="AI1603" s="50">
        <f t="shared" si="886"/>
        <v>0</v>
      </c>
      <c r="AJ1603" s="50">
        <f t="shared" si="887"/>
        <v>0</v>
      </c>
      <c r="AK1603" s="50">
        <f t="shared" si="888"/>
        <v>0</v>
      </c>
      <c r="AL1603" s="50">
        <f t="shared" si="889"/>
        <v>0</v>
      </c>
      <c r="AR1603" s="50">
        <f t="shared" si="890"/>
        <v>0</v>
      </c>
      <c r="AS1603" s="50">
        <f t="shared" si="891"/>
        <v>0</v>
      </c>
      <c r="AT1603" s="50">
        <f t="shared" si="892"/>
        <v>0</v>
      </c>
      <c r="AV1603" s="49">
        <f t="shared" si="893"/>
        <v>0</v>
      </c>
      <c r="AW1603" s="49">
        <f t="shared" si="894"/>
        <v>0</v>
      </c>
      <c r="AX1603" s="49">
        <f t="shared" si="895"/>
        <v>0</v>
      </c>
      <c r="AY1603" s="49">
        <f t="shared" si="896"/>
        <v>0</v>
      </c>
      <c r="AZ1603" s="49">
        <f t="shared" si="897"/>
        <v>0</v>
      </c>
      <c r="BA1603" s="49">
        <f t="shared" si="898"/>
        <v>0</v>
      </c>
      <c r="BB1603" s="49">
        <f t="shared" si="899"/>
        <v>0</v>
      </c>
      <c r="BC1603" s="49">
        <f t="shared" si="900"/>
        <v>0</v>
      </c>
      <c r="BD1603" s="49">
        <f t="shared" si="901"/>
        <v>0</v>
      </c>
      <c r="BE1603" s="49">
        <f t="shared" si="902"/>
        <v>0</v>
      </c>
      <c r="BF1603" s="49">
        <f t="shared" si="903"/>
        <v>0</v>
      </c>
      <c r="BG1603" s="49">
        <f t="shared" si="904"/>
        <v>0</v>
      </c>
      <c r="BH1603" s="72">
        <f t="shared" si="905"/>
        <v>0</v>
      </c>
      <c r="BI1603" s="49">
        <f>VLOOKUP(A1603,'1_12'!A:O,15,0)</f>
        <v>0</v>
      </c>
      <c r="BJ1603" s="73">
        <f t="shared" si="906"/>
        <v>0</v>
      </c>
      <c r="BK1603" s="50">
        <f t="shared" si="907"/>
        <v>0</v>
      </c>
    </row>
    <row r="1604" spans="1:63" x14ac:dyDescent="0.3">
      <c r="A1604" s="77" t="s">
        <v>2581</v>
      </c>
      <c r="B1604" s="77" t="s">
        <v>543</v>
      </c>
      <c r="C1604" s="77">
        <f>VLOOKUP(B1604,Площадь!A:B,2,0)</f>
        <v>3.8</v>
      </c>
      <c r="D1604" s="113">
        <v>45003</v>
      </c>
      <c r="G1604">
        <f>31-G1603</f>
        <v>14</v>
      </c>
      <c r="H1604">
        <v>30</v>
      </c>
      <c r="I1604">
        <v>31</v>
      </c>
      <c r="J1604">
        <v>30</v>
      </c>
      <c r="K1604">
        <v>31</v>
      </c>
      <c r="L1604">
        <v>31</v>
      </c>
      <c r="M1604">
        <v>30</v>
      </c>
      <c r="N1604">
        <v>31</v>
      </c>
      <c r="O1604">
        <v>30</v>
      </c>
      <c r="P1604">
        <v>31</v>
      </c>
      <c r="Q1604">
        <f t="shared" si="913"/>
        <v>289</v>
      </c>
      <c r="R1604" s="108"/>
      <c r="S1604" s="108"/>
      <c r="T1604" s="50">
        <f t="shared" si="914"/>
        <v>0</v>
      </c>
      <c r="U1604" s="50">
        <f t="shared" si="915"/>
        <v>0</v>
      </c>
      <c r="V1604" s="50">
        <f t="shared" si="916"/>
        <v>0</v>
      </c>
      <c r="W1604" s="50">
        <f t="shared" si="917"/>
        <v>0</v>
      </c>
      <c r="X1604" s="50">
        <f t="shared" si="918"/>
        <v>0</v>
      </c>
      <c r="Y1604" s="50"/>
      <c r="Z1604" s="50"/>
      <c r="AA1604" s="50"/>
      <c r="AB1604" s="50"/>
      <c r="AC1604" s="50"/>
      <c r="AD1604" s="50">
        <f t="shared" si="919"/>
        <v>0</v>
      </c>
      <c r="AE1604" s="50">
        <f t="shared" si="920"/>
        <v>0</v>
      </c>
      <c r="AF1604" s="50">
        <f t="shared" si="921"/>
        <v>0</v>
      </c>
      <c r="AG1604" s="50">
        <f t="shared" si="922"/>
        <v>0</v>
      </c>
      <c r="AI1604" s="50">
        <f t="shared" ref="AI1604:AI1631" si="923">(C1604*$AI$1)/31*E1604</f>
        <v>0</v>
      </c>
      <c r="AJ1604" s="50">
        <f t="shared" ref="AJ1604:AJ1631" si="924">(C1604*$AJ$1)/28*F1604</f>
        <v>0</v>
      </c>
      <c r="AK1604" s="50">
        <f t="shared" ref="AK1604:AK1631" si="925">(C1604*$AK$1)/31*G1604</f>
        <v>0</v>
      </c>
      <c r="AL1604" s="50">
        <f t="shared" ref="AL1604:AL1631" si="926">(C1604*$AL$1)/30*H1604</f>
        <v>4.303269193915097E-2</v>
      </c>
      <c r="AR1604" s="50">
        <f t="shared" ref="AR1604:AR1631" si="927">(C1604*$AR$1)/31*N1604</f>
        <v>5.6603603023335176E-2</v>
      </c>
      <c r="AS1604" s="50">
        <f t="shared" ref="AS1604:AS1631" si="928">(C1604*$AS$1)/30*O1604</f>
        <v>5.06616298878583E-2</v>
      </c>
      <c r="AT1604" s="50">
        <f t="shared" ref="AT1604:AT1631" si="929">(C1604*$AT$1)/31*P1604</f>
        <v>6.9570903758149102E-2</v>
      </c>
      <c r="AV1604" s="49">
        <f t="shared" ref="AV1604:AV1631" si="930">(T1604+AI1604)*$AV$1</f>
        <v>0</v>
      </c>
      <c r="AW1604" s="49">
        <f t="shared" ref="AW1604:AW1631" si="931">(U1604+AJ1604)*$AW$1</f>
        <v>0</v>
      </c>
      <c r="AX1604" s="49">
        <f t="shared" ref="AX1604:AX1631" si="932">(V1604+AK1604)*$AX$1</f>
        <v>0</v>
      </c>
      <c r="AY1604" s="49">
        <f t="shared" ref="AY1604:AY1631" si="933">(W1604+AL1604)*$AY$1</f>
        <v>115.51523693377931</v>
      </c>
      <c r="AZ1604" s="49">
        <f t="shared" ref="AZ1604:AZ1631" si="934">(Y1604+AM1604)*$AZ$1</f>
        <v>0</v>
      </c>
      <c r="BA1604" s="49">
        <f t="shared" ref="BA1604:BA1631" si="935">(Z1604+AN1604)*$BA$1</f>
        <v>0</v>
      </c>
      <c r="BB1604" s="49">
        <f t="shared" ref="BB1604:BB1631" si="936">(AA1604+AO1604)*$BB$1</f>
        <v>0</v>
      </c>
      <c r="BC1604" s="49">
        <f t="shared" ref="BC1604:BC1631" si="937">(AB1604+AP1604)*$BC$1</f>
        <v>0</v>
      </c>
      <c r="BD1604" s="49">
        <f t="shared" ref="BD1604:BD1631" si="938">(AC1604+AQ1604)*$BD$1</f>
        <v>0</v>
      </c>
      <c r="BE1604" s="49">
        <f t="shared" ref="BE1604:BE1631" si="939">(AD1604+AR1604)*$BE$1</f>
        <v>151.94444781172001</v>
      </c>
      <c r="BF1604" s="49">
        <f t="shared" ref="BF1604:BF1631" si="940">(AE1604+AS1604)*$BF$1</f>
        <v>135.9940528057713</v>
      </c>
      <c r="BG1604" s="49">
        <f t="shared" ref="BG1604:BG1631" si="941">(AF1604+AT1604)*$BG$1</f>
        <v>186.75335121222514</v>
      </c>
      <c r="BH1604" s="72">
        <f t="shared" ref="BH1604:BH1631" si="942">SUM(AV1604:BG1604)</f>
        <v>590.20708876349568</v>
      </c>
      <c r="BI1604" s="49">
        <f>VLOOKUP(A1604,'1_12'!A:O,15,0)</f>
        <v>1468.89</v>
      </c>
      <c r="BJ1604" s="73">
        <f t="shared" ref="BJ1604:BJ1631" si="943">BH1604-BI1604</f>
        <v>-878.68291123650442</v>
      </c>
      <c r="BK1604" s="50">
        <f t="shared" ref="BK1604:BK1631" si="944">(SUM(T1604:W1604)+SUM(AD1604:AF1604)+SUM(AI1604:AL1604)+SUM(AR1604:AT1604))/12/C1604</f>
        <v>4.8216848379055597E-3</v>
      </c>
    </row>
    <row r="1605" spans="1:63" x14ac:dyDescent="0.3">
      <c r="A1605" s="77" t="s">
        <v>2258</v>
      </c>
      <c r="B1605" s="77" t="s">
        <v>705</v>
      </c>
      <c r="C1605" s="77">
        <f>VLOOKUP(B1605,Площадь!A:B,2,0)</f>
        <v>3.8</v>
      </c>
      <c r="D1605" s="113"/>
      <c r="E1605">
        <v>31</v>
      </c>
      <c r="F1605">
        <v>28</v>
      </c>
      <c r="G1605">
        <v>31</v>
      </c>
      <c r="H1605">
        <v>30</v>
      </c>
      <c r="I1605">
        <v>24</v>
      </c>
      <c r="Q1605">
        <f t="shared" si="913"/>
        <v>144</v>
      </c>
      <c r="R1605" s="108"/>
      <c r="S1605" s="108"/>
      <c r="T1605" s="50">
        <f t="shared" si="914"/>
        <v>0</v>
      </c>
      <c r="U1605" s="50">
        <f t="shared" si="915"/>
        <v>0</v>
      </c>
      <c r="V1605" s="50">
        <f t="shared" si="916"/>
        <v>0</v>
      </c>
      <c r="W1605" s="50">
        <f t="shared" si="917"/>
        <v>0</v>
      </c>
      <c r="X1605" s="50">
        <f t="shared" si="918"/>
        <v>0</v>
      </c>
      <c r="Y1605" s="50"/>
      <c r="Z1605" s="50"/>
      <c r="AA1605" s="50"/>
      <c r="AB1605" s="50"/>
      <c r="AC1605" s="50"/>
      <c r="AD1605" s="50">
        <f t="shared" si="919"/>
        <v>0</v>
      </c>
      <c r="AE1605" s="50">
        <f t="shared" si="920"/>
        <v>0</v>
      </c>
      <c r="AF1605" s="50">
        <f t="shared" si="921"/>
        <v>0</v>
      </c>
      <c r="AG1605" s="50">
        <f t="shared" si="922"/>
        <v>0</v>
      </c>
      <c r="AI1605" s="50">
        <f t="shared" si="923"/>
        <v>0</v>
      </c>
      <c r="AJ1605" s="50">
        <f t="shared" si="924"/>
        <v>0</v>
      </c>
      <c r="AK1605" s="50">
        <f t="shared" si="925"/>
        <v>0</v>
      </c>
      <c r="AL1605" s="50">
        <f t="shared" si="926"/>
        <v>4.303269193915097E-2</v>
      </c>
      <c r="AR1605" s="50">
        <f t="shared" si="927"/>
        <v>0</v>
      </c>
      <c r="AS1605" s="50">
        <f t="shared" si="928"/>
        <v>0</v>
      </c>
      <c r="AT1605" s="50">
        <f t="shared" si="929"/>
        <v>0</v>
      </c>
      <c r="AV1605" s="49">
        <f t="shared" si="930"/>
        <v>0</v>
      </c>
      <c r="AW1605" s="49">
        <f t="shared" si="931"/>
        <v>0</v>
      </c>
      <c r="AX1605" s="49">
        <f t="shared" si="932"/>
        <v>0</v>
      </c>
      <c r="AY1605" s="49">
        <f t="shared" si="933"/>
        <v>115.51523693377931</v>
      </c>
      <c r="AZ1605" s="49">
        <f t="shared" si="934"/>
        <v>0</v>
      </c>
      <c r="BA1605" s="49">
        <f t="shared" si="935"/>
        <v>0</v>
      </c>
      <c r="BB1605" s="49">
        <f t="shared" si="936"/>
        <v>0</v>
      </c>
      <c r="BC1605" s="49">
        <f t="shared" si="937"/>
        <v>0</v>
      </c>
      <c r="BD1605" s="49">
        <f t="shared" si="938"/>
        <v>0</v>
      </c>
      <c r="BE1605" s="49">
        <f t="shared" si="939"/>
        <v>0</v>
      </c>
      <c r="BF1605" s="49">
        <f t="shared" si="940"/>
        <v>0</v>
      </c>
      <c r="BG1605" s="49">
        <f t="shared" si="941"/>
        <v>0</v>
      </c>
      <c r="BH1605" s="72">
        <f t="shared" si="942"/>
        <v>115.51523693377931</v>
      </c>
      <c r="BI1605" s="49">
        <f>VLOOKUP(A1605,'1_12'!A:O,15,0)</f>
        <v>326.42</v>
      </c>
      <c r="BJ1605" s="73">
        <f t="shared" si="943"/>
        <v>-210.90476306622071</v>
      </c>
      <c r="BK1605" s="50">
        <f t="shared" si="944"/>
        <v>9.4369938463050376E-4</v>
      </c>
    </row>
    <row r="1606" spans="1:63" x14ac:dyDescent="0.3">
      <c r="A1606" s="77" t="s">
        <v>2828</v>
      </c>
      <c r="B1606" s="77" t="s">
        <v>705</v>
      </c>
      <c r="C1606" s="77">
        <f>VLOOKUP(B1606,Площадь!A:B,2,0)</f>
        <v>3.8</v>
      </c>
      <c r="D1606" s="113">
        <v>45071</v>
      </c>
      <c r="I1606">
        <f>31-I1605</f>
        <v>7</v>
      </c>
      <c r="J1606">
        <v>30</v>
      </c>
      <c r="K1606">
        <v>31</v>
      </c>
      <c r="L1606">
        <v>31</v>
      </c>
      <c r="M1606">
        <v>30</v>
      </c>
      <c r="N1606">
        <v>31</v>
      </c>
      <c r="O1606">
        <v>30</v>
      </c>
      <c r="P1606">
        <v>31</v>
      </c>
      <c r="Q1606">
        <f t="shared" si="913"/>
        <v>221</v>
      </c>
      <c r="R1606" s="108"/>
      <c r="S1606" s="108"/>
      <c r="T1606" s="50">
        <f t="shared" si="914"/>
        <v>0</v>
      </c>
      <c r="U1606" s="50">
        <f t="shared" si="915"/>
        <v>0</v>
      </c>
      <c r="V1606" s="50">
        <f t="shared" si="916"/>
        <v>0</v>
      </c>
      <c r="W1606" s="50">
        <f t="shared" si="917"/>
        <v>0</v>
      </c>
      <c r="X1606" s="50">
        <f t="shared" si="918"/>
        <v>0</v>
      </c>
      <c r="Y1606" s="50"/>
      <c r="Z1606" s="50"/>
      <c r="AA1606" s="50"/>
      <c r="AB1606" s="50"/>
      <c r="AC1606" s="50"/>
      <c r="AD1606" s="50">
        <f t="shared" si="919"/>
        <v>0</v>
      </c>
      <c r="AE1606" s="50">
        <f t="shared" si="920"/>
        <v>0</v>
      </c>
      <c r="AF1606" s="50">
        <f t="shared" si="921"/>
        <v>0</v>
      </c>
      <c r="AG1606" s="50">
        <f t="shared" si="922"/>
        <v>0</v>
      </c>
      <c r="AI1606" s="50">
        <f t="shared" si="923"/>
        <v>0</v>
      </c>
      <c r="AJ1606" s="50">
        <f t="shared" si="924"/>
        <v>0</v>
      </c>
      <c r="AK1606" s="50">
        <f t="shared" si="925"/>
        <v>0</v>
      </c>
      <c r="AL1606" s="50">
        <f t="shared" si="926"/>
        <v>0</v>
      </c>
      <c r="AR1606" s="50">
        <f t="shared" si="927"/>
        <v>5.6603603023335176E-2</v>
      </c>
      <c r="AS1606" s="50">
        <f t="shared" si="928"/>
        <v>5.06616298878583E-2</v>
      </c>
      <c r="AT1606" s="50">
        <f t="shared" si="929"/>
        <v>6.9570903758149102E-2</v>
      </c>
      <c r="AV1606" s="49">
        <f t="shared" si="930"/>
        <v>0</v>
      </c>
      <c r="AW1606" s="49">
        <f t="shared" si="931"/>
        <v>0</v>
      </c>
      <c r="AX1606" s="49">
        <f t="shared" si="932"/>
        <v>0</v>
      </c>
      <c r="AY1606" s="49">
        <f t="shared" si="933"/>
        <v>0</v>
      </c>
      <c r="AZ1606" s="49">
        <f t="shared" si="934"/>
        <v>0</v>
      </c>
      <c r="BA1606" s="49">
        <f t="shared" si="935"/>
        <v>0</v>
      </c>
      <c r="BB1606" s="49">
        <f t="shared" si="936"/>
        <v>0</v>
      </c>
      <c r="BC1606" s="49">
        <f t="shared" si="937"/>
        <v>0</v>
      </c>
      <c r="BD1606" s="49">
        <f t="shared" si="938"/>
        <v>0</v>
      </c>
      <c r="BE1606" s="49">
        <f t="shared" si="939"/>
        <v>151.94444781172001</v>
      </c>
      <c r="BF1606" s="49">
        <f t="shared" si="940"/>
        <v>135.9940528057713</v>
      </c>
      <c r="BG1606" s="49">
        <f t="shared" si="941"/>
        <v>186.75335121222514</v>
      </c>
      <c r="BH1606" s="72">
        <f t="shared" si="942"/>
        <v>474.69185182971643</v>
      </c>
      <c r="BI1606" s="49">
        <f>VLOOKUP(A1606,'1_12'!A:O,15,0)</f>
        <v>1142.47</v>
      </c>
      <c r="BJ1606" s="73">
        <f t="shared" si="943"/>
        <v>-667.77814817028366</v>
      </c>
      <c r="BK1606" s="50">
        <f t="shared" si="944"/>
        <v>3.8779854532750564E-3</v>
      </c>
    </row>
    <row r="1607" spans="1:63" x14ac:dyDescent="0.3">
      <c r="A1607" s="77" t="s">
        <v>2315</v>
      </c>
      <c r="B1607" s="77" t="s">
        <v>582</v>
      </c>
      <c r="C1607" s="77">
        <f>VLOOKUP(B1607,Площадь!A:B,2,0)</f>
        <v>3.8</v>
      </c>
      <c r="D1607" s="113"/>
      <c r="E1607">
        <v>31</v>
      </c>
      <c r="F1607">
        <v>28</v>
      </c>
      <c r="G1607">
        <v>31</v>
      </c>
      <c r="H1607">
        <v>30</v>
      </c>
      <c r="I1607">
        <v>31</v>
      </c>
      <c r="J1607">
        <v>30</v>
      </c>
      <c r="K1607">
        <v>31</v>
      </c>
      <c r="L1607">
        <v>31</v>
      </c>
      <c r="M1607">
        <v>30</v>
      </c>
      <c r="N1607">
        <v>31</v>
      </c>
      <c r="O1607">
        <v>30</v>
      </c>
      <c r="P1607">
        <v>31</v>
      </c>
      <c r="Q1607">
        <f t="shared" ref="Q1607:Q1625" si="945">SUM(E1607:P1607)</f>
        <v>365</v>
      </c>
      <c r="R1607" s="108"/>
      <c r="S1607" s="108"/>
      <c r="T1607" s="50">
        <f t="shared" si="914"/>
        <v>0</v>
      </c>
      <c r="U1607" s="50">
        <f t="shared" si="915"/>
        <v>0</v>
      </c>
      <c r="V1607" s="50">
        <f t="shared" si="916"/>
        <v>0</v>
      </c>
      <c r="W1607" s="50">
        <f t="shared" si="917"/>
        <v>0</v>
      </c>
      <c r="X1607" s="50">
        <f t="shared" si="918"/>
        <v>0</v>
      </c>
      <c r="Y1607" s="50"/>
      <c r="Z1607" s="50"/>
      <c r="AA1607" s="50"/>
      <c r="AB1607" s="50"/>
      <c r="AC1607" s="50"/>
      <c r="AD1607" s="50">
        <f t="shared" si="919"/>
        <v>0</v>
      </c>
      <c r="AE1607" s="50">
        <f t="shared" si="920"/>
        <v>0</v>
      </c>
      <c r="AF1607" s="50">
        <f t="shared" si="921"/>
        <v>0</v>
      </c>
      <c r="AG1607" s="50">
        <f t="shared" si="922"/>
        <v>0</v>
      </c>
      <c r="AI1607" s="50">
        <f t="shared" si="923"/>
        <v>0</v>
      </c>
      <c r="AJ1607" s="50">
        <f t="shared" si="924"/>
        <v>0</v>
      </c>
      <c r="AK1607" s="50">
        <f t="shared" si="925"/>
        <v>0</v>
      </c>
      <c r="AL1607" s="50">
        <f t="shared" si="926"/>
        <v>4.303269193915097E-2</v>
      </c>
      <c r="AR1607" s="50">
        <f t="shared" si="927"/>
        <v>5.6603603023335176E-2</v>
      </c>
      <c r="AS1607" s="50">
        <f t="shared" si="928"/>
        <v>5.06616298878583E-2</v>
      </c>
      <c r="AT1607" s="50">
        <f t="shared" si="929"/>
        <v>6.9570903758149102E-2</v>
      </c>
      <c r="AV1607" s="49">
        <f t="shared" si="930"/>
        <v>0</v>
      </c>
      <c r="AW1607" s="49">
        <f t="shared" si="931"/>
        <v>0</v>
      </c>
      <c r="AX1607" s="49">
        <f t="shared" si="932"/>
        <v>0</v>
      </c>
      <c r="AY1607" s="49">
        <f t="shared" si="933"/>
        <v>115.51523693377931</v>
      </c>
      <c r="AZ1607" s="49">
        <f t="shared" si="934"/>
        <v>0</v>
      </c>
      <c r="BA1607" s="49">
        <f t="shared" si="935"/>
        <v>0</v>
      </c>
      <c r="BB1607" s="49">
        <f t="shared" si="936"/>
        <v>0</v>
      </c>
      <c r="BC1607" s="49">
        <f t="shared" si="937"/>
        <v>0</v>
      </c>
      <c r="BD1607" s="49">
        <f t="shared" si="938"/>
        <v>0</v>
      </c>
      <c r="BE1607" s="49">
        <f t="shared" si="939"/>
        <v>151.94444781172001</v>
      </c>
      <c r="BF1607" s="49">
        <f t="shared" si="940"/>
        <v>135.9940528057713</v>
      </c>
      <c r="BG1607" s="49">
        <f t="shared" si="941"/>
        <v>186.75335121222514</v>
      </c>
      <c r="BH1607" s="72">
        <f t="shared" si="942"/>
        <v>590.20708876349568</v>
      </c>
      <c r="BI1607" s="49">
        <f>VLOOKUP(A1607,'1_12'!A:O,15,0)</f>
        <v>1468.89</v>
      </c>
      <c r="BJ1607" s="73">
        <f t="shared" si="943"/>
        <v>-878.68291123650442</v>
      </c>
      <c r="BK1607" s="50">
        <f t="shared" si="944"/>
        <v>4.8216848379055597E-3</v>
      </c>
    </row>
    <row r="1608" spans="1:63" x14ac:dyDescent="0.3">
      <c r="A1608" s="77" t="s">
        <v>2308</v>
      </c>
      <c r="B1608" s="77" t="s">
        <v>558</v>
      </c>
      <c r="C1608" s="77">
        <f>VLOOKUP(B1608,Площадь!A:B,2,0)</f>
        <v>3.8</v>
      </c>
      <c r="D1608" s="113"/>
      <c r="E1608">
        <v>31</v>
      </c>
      <c r="F1608">
        <v>28</v>
      </c>
      <c r="G1608">
        <v>31</v>
      </c>
      <c r="H1608">
        <v>30</v>
      </c>
      <c r="I1608">
        <v>31</v>
      </c>
      <c r="J1608">
        <v>30</v>
      </c>
      <c r="K1608">
        <v>31</v>
      </c>
      <c r="L1608">
        <v>31</v>
      </c>
      <c r="M1608">
        <v>30</v>
      </c>
      <c r="N1608">
        <v>31</v>
      </c>
      <c r="O1608">
        <v>30</v>
      </c>
      <c r="P1608">
        <v>31</v>
      </c>
      <c r="Q1608">
        <f t="shared" si="945"/>
        <v>365</v>
      </c>
      <c r="R1608" s="108"/>
      <c r="S1608" s="108"/>
      <c r="T1608" s="50">
        <f t="shared" si="914"/>
        <v>0</v>
      </c>
      <c r="U1608" s="50">
        <f t="shared" si="915"/>
        <v>0</v>
      </c>
      <c r="V1608" s="50">
        <f t="shared" si="916"/>
        <v>0</v>
      </c>
      <c r="W1608" s="50">
        <f t="shared" si="917"/>
        <v>0</v>
      </c>
      <c r="X1608" s="50">
        <f t="shared" si="918"/>
        <v>0</v>
      </c>
      <c r="Y1608" s="50"/>
      <c r="Z1608" s="50"/>
      <c r="AA1608" s="50"/>
      <c r="AB1608" s="50"/>
      <c r="AC1608" s="50"/>
      <c r="AD1608" s="50">
        <f t="shared" si="919"/>
        <v>0</v>
      </c>
      <c r="AE1608" s="50">
        <f t="shared" si="920"/>
        <v>0</v>
      </c>
      <c r="AF1608" s="50">
        <f t="shared" si="921"/>
        <v>0</v>
      </c>
      <c r="AG1608" s="50">
        <f t="shared" si="922"/>
        <v>0</v>
      </c>
      <c r="AI1608" s="50">
        <f t="shared" si="923"/>
        <v>0</v>
      </c>
      <c r="AJ1608" s="50">
        <f t="shared" si="924"/>
        <v>0</v>
      </c>
      <c r="AK1608" s="50">
        <f t="shared" si="925"/>
        <v>0</v>
      </c>
      <c r="AL1608" s="50">
        <f t="shared" si="926"/>
        <v>4.303269193915097E-2</v>
      </c>
      <c r="AR1608" s="50">
        <f t="shared" si="927"/>
        <v>5.6603603023335176E-2</v>
      </c>
      <c r="AS1608" s="50">
        <f t="shared" si="928"/>
        <v>5.06616298878583E-2</v>
      </c>
      <c r="AT1608" s="50">
        <f t="shared" si="929"/>
        <v>6.9570903758149102E-2</v>
      </c>
      <c r="AV1608" s="49">
        <f t="shared" si="930"/>
        <v>0</v>
      </c>
      <c r="AW1608" s="49">
        <f t="shared" si="931"/>
        <v>0</v>
      </c>
      <c r="AX1608" s="49">
        <f t="shared" si="932"/>
        <v>0</v>
      </c>
      <c r="AY1608" s="49">
        <f t="shared" si="933"/>
        <v>115.51523693377931</v>
      </c>
      <c r="AZ1608" s="49">
        <f t="shared" si="934"/>
        <v>0</v>
      </c>
      <c r="BA1608" s="49">
        <f t="shared" si="935"/>
        <v>0</v>
      </c>
      <c r="BB1608" s="49">
        <f t="shared" si="936"/>
        <v>0</v>
      </c>
      <c r="BC1608" s="49">
        <f t="shared" si="937"/>
        <v>0</v>
      </c>
      <c r="BD1608" s="49">
        <f t="shared" si="938"/>
        <v>0</v>
      </c>
      <c r="BE1608" s="49">
        <f t="shared" si="939"/>
        <v>151.94444781172001</v>
      </c>
      <c r="BF1608" s="49">
        <f t="shared" si="940"/>
        <v>135.9940528057713</v>
      </c>
      <c r="BG1608" s="49">
        <f t="shared" si="941"/>
        <v>186.75335121222514</v>
      </c>
      <c r="BH1608" s="72">
        <f t="shared" si="942"/>
        <v>590.20708876349568</v>
      </c>
      <c r="BI1608" s="49">
        <f>VLOOKUP(A1608,'1_12'!A:O,15,0)</f>
        <v>1468.89</v>
      </c>
      <c r="BJ1608" s="73">
        <f t="shared" si="943"/>
        <v>-878.68291123650442</v>
      </c>
      <c r="BK1608" s="50">
        <f t="shared" si="944"/>
        <v>4.8216848379055597E-3</v>
      </c>
    </row>
    <row r="1609" spans="1:63" x14ac:dyDescent="0.3">
      <c r="A1609" s="77" t="s">
        <v>2337</v>
      </c>
      <c r="B1609" s="77" t="s">
        <v>534</v>
      </c>
      <c r="C1609" s="77">
        <f>VLOOKUP(B1609,Площадь!A:B,2,0)</f>
        <v>6.9</v>
      </c>
      <c r="D1609" s="113"/>
      <c r="E1609">
        <v>31</v>
      </c>
      <c r="F1609">
        <v>28</v>
      </c>
      <c r="G1609">
        <v>31</v>
      </c>
      <c r="H1609">
        <v>30</v>
      </c>
      <c r="I1609">
        <v>31</v>
      </c>
      <c r="J1609">
        <v>30</v>
      </c>
      <c r="K1609">
        <v>31</v>
      </c>
      <c r="L1609">
        <v>31</v>
      </c>
      <c r="M1609">
        <v>30</v>
      </c>
      <c r="N1609">
        <v>31</v>
      </c>
      <c r="O1609">
        <v>30</v>
      </c>
      <c r="P1609">
        <v>31</v>
      </c>
      <c r="Q1609">
        <f t="shared" si="945"/>
        <v>365</v>
      </c>
      <c r="R1609" s="108"/>
      <c r="S1609" s="108"/>
      <c r="T1609" s="50">
        <f t="shared" si="914"/>
        <v>0</v>
      </c>
      <c r="U1609" s="50">
        <f t="shared" si="915"/>
        <v>0</v>
      </c>
      <c r="V1609" s="50">
        <f t="shared" si="916"/>
        <v>0</v>
      </c>
      <c r="W1609" s="50">
        <f t="shared" si="917"/>
        <v>0</v>
      </c>
      <c r="X1609" s="50">
        <f t="shared" si="918"/>
        <v>0</v>
      </c>
      <c r="Y1609" s="50"/>
      <c r="Z1609" s="50"/>
      <c r="AA1609" s="50"/>
      <c r="AB1609" s="50"/>
      <c r="AC1609" s="50"/>
      <c r="AD1609" s="50">
        <f t="shared" si="919"/>
        <v>0</v>
      </c>
      <c r="AE1609" s="50">
        <f t="shared" si="920"/>
        <v>0</v>
      </c>
      <c r="AF1609" s="50">
        <f t="shared" si="921"/>
        <v>0</v>
      </c>
      <c r="AG1609" s="50">
        <f t="shared" si="922"/>
        <v>0</v>
      </c>
      <c r="AI1609" s="50">
        <f t="shared" si="923"/>
        <v>0</v>
      </c>
      <c r="AJ1609" s="50">
        <f t="shared" si="924"/>
        <v>0</v>
      </c>
      <c r="AK1609" s="50">
        <f t="shared" si="925"/>
        <v>0</v>
      </c>
      <c r="AL1609" s="50">
        <f t="shared" si="926"/>
        <v>7.8138309047405721E-2</v>
      </c>
      <c r="AR1609" s="50">
        <f t="shared" si="927"/>
        <v>0.10278022654237177</v>
      </c>
      <c r="AS1609" s="50">
        <f t="shared" si="928"/>
        <v>9.19908542700585E-2</v>
      </c>
      <c r="AT1609" s="50">
        <f t="shared" si="929"/>
        <v>0.12632611471874444</v>
      </c>
      <c r="AV1609" s="49">
        <f t="shared" si="930"/>
        <v>0</v>
      </c>
      <c r="AW1609" s="49">
        <f t="shared" si="931"/>
        <v>0</v>
      </c>
      <c r="AX1609" s="49">
        <f t="shared" si="932"/>
        <v>0</v>
      </c>
      <c r="AY1609" s="49">
        <f t="shared" si="933"/>
        <v>209.75135127449403</v>
      </c>
      <c r="AZ1609" s="49">
        <f t="shared" si="934"/>
        <v>0</v>
      </c>
      <c r="BA1609" s="49">
        <f t="shared" si="935"/>
        <v>0</v>
      </c>
      <c r="BB1609" s="49">
        <f t="shared" si="936"/>
        <v>0</v>
      </c>
      <c r="BC1609" s="49">
        <f t="shared" si="937"/>
        <v>0</v>
      </c>
      <c r="BD1609" s="49">
        <f t="shared" si="938"/>
        <v>0</v>
      </c>
      <c r="BE1609" s="49">
        <f t="shared" si="939"/>
        <v>275.89912892128109</v>
      </c>
      <c r="BF1609" s="49">
        <f t="shared" si="940"/>
        <v>246.93656956837424</v>
      </c>
      <c r="BG1609" s="49">
        <f t="shared" si="941"/>
        <v>339.10476930640885</v>
      </c>
      <c r="BH1609" s="72">
        <f t="shared" si="942"/>
        <v>1071.6918190705583</v>
      </c>
      <c r="BI1609" s="49">
        <f>VLOOKUP(A1609,'1_12'!A:O,15,0)</f>
        <v>2667.1499999999996</v>
      </c>
      <c r="BJ1609" s="73">
        <f t="shared" si="943"/>
        <v>-1595.4581809294414</v>
      </c>
      <c r="BK1609" s="50">
        <f t="shared" si="944"/>
        <v>4.8216848379055597E-3</v>
      </c>
    </row>
    <row r="1610" spans="1:63" x14ac:dyDescent="0.3">
      <c r="A1610" s="77" t="s">
        <v>2219</v>
      </c>
      <c r="B1610" s="77" t="s">
        <v>576</v>
      </c>
      <c r="C1610" s="77">
        <f>VLOOKUP(B1610,Площадь!A:B,2,0)</f>
        <v>4.9000000000000004</v>
      </c>
      <c r="D1610" s="113"/>
      <c r="E1610">
        <v>31</v>
      </c>
      <c r="F1610">
        <v>28</v>
      </c>
      <c r="G1610">
        <v>31</v>
      </c>
      <c r="H1610">
        <v>30</v>
      </c>
      <c r="I1610">
        <v>31</v>
      </c>
      <c r="J1610">
        <v>30</v>
      </c>
      <c r="K1610">
        <v>31</v>
      </c>
      <c r="L1610">
        <v>31</v>
      </c>
      <c r="M1610">
        <v>30</v>
      </c>
      <c r="N1610">
        <v>31</v>
      </c>
      <c r="O1610">
        <v>30</v>
      </c>
      <c r="P1610">
        <v>31</v>
      </c>
      <c r="Q1610">
        <f t="shared" si="945"/>
        <v>365</v>
      </c>
      <c r="R1610" s="108"/>
      <c r="S1610" s="108"/>
      <c r="T1610" s="50">
        <f t="shared" si="914"/>
        <v>0</v>
      </c>
      <c r="U1610" s="50">
        <f t="shared" si="915"/>
        <v>0</v>
      </c>
      <c r="V1610" s="50">
        <f t="shared" si="916"/>
        <v>0</v>
      </c>
      <c r="W1610" s="50">
        <f t="shared" si="917"/>
        <v>0</v>
      </c>
      <c r="X1610" s="50">
        <f t="shared" si="918"/>
        <v>0</v>
      </c>
      <c r="Y1610" s="50"/>
      <c r="Z1610" s="50"/>
      <c r="AA1610" s="50"/>
      <c r="AB1610" s="50"/>
      <c r="AC1610" s="50"/>
      <c r="AD1610" s="50">
        <f t="shared" si="919"/>
        <v>0</v>
      </c>
      <c r="AE1610" s="50">
        <f t="shared" si="920"/>
        <v>0</v>
      </c>
      <c r="AF1610" s="50">
        <f t="shared" si="921"/>
        <v>0</v>
      </c>
      <c r="AG1610" s="50">
        <f t="shared" si="922"/>
        <v>0</v>
      </c>
      <c r="AI1610" s="50">
        <f t="shared" si="923"/>
        <v>0</v>
      </c>
      <c r="AJ1610" s="50">
        <f t="shared" si="924"/>
        <v>0</v>
      </c>
      <c r="AK1610" s="50">
        <f t="shared" si="925"/>
        <v>0</v>
      </c>
      <c r="AL1610" s="50">
        <f t="shared" si="926"/>
        <v>5.5489523816273624E-2</v>
      </c>
      <c r="AR1610" s="50">
        <f t="shared" si="927"/>
        <v>7.2988856530090102E-2</v>
      </c>
      <c r="AS1610" s="50">
        <f t="shared" si="928"/>
        <v>6.532683853960676E-2</v>
      </c>
      <c r="AT1610" s="50">
        <f t="shared" si="929"/>
        <v>8.9709849582876491E-2</v>
      </c>
      <c r="AV1610" s="49">
        <f t="shared" si="930"/>
        <v>0</v>
      </c>
      <c r="AW1610" s="49">
        <f t="shared" si="931"/>
        <v>0</v>
      </c>
      <c r="AX1610" s="49">
        <f t="shared" si="932"/>
        <v>0</v>
      </c>
      <c r="AY1610" s="49">
        <f t="shared" si="933"/>
        <v>148.95385815145227</v>
      </c>
      <c r="AZ1610" s="49">
        <f t="shared" si="934"/>
        <v>0</v>
      </c>
      <c r="BA1610" s="49">
        <f t="shared" si="935"/>
        <v>0</v>
      </c>
      <c r="BB1610" s="49">
        <f t="shared" si="936"/>
        <v>0</v>
      </c>
      <c r="BC1610" s="49">
        <f t="shared" si="937"/>
        <v>0</v>
      </c>
      <c r="BD1610" s="49">
        <f t="shared" si="938"/>
        <v>0</v>
      </c>
      <c r="BE1610" s="49">
        <f t="shared" si="939"/>
        <v>195.92836691511266</v>
      </c>
      <c r="BF1610" s="49">
        <f t="shared" si="940"/>
        <v>175.36075230217881</v>
      </c>
      <c r="BG1610" s="49">
        <f t="shared" si="941"/>
        <v>240.81353182629036</v>
      </c>
      <c r="BH1610" s="72">
        <f t="shared" si="942"/>
        <v>761.05650919503421</v>
      </c>
      <c r="BI1610" s="49">
        <f>VLOOKUP(A1610,'1_12'!A:O,15,0)</f>
        <v>1894.0500000000002</v>
      </c>
      <c r="BJ1610" s="73">
        <f t="shared" si="943"/>
        <v>-1132.9934908049659</v>
      </c>
      <c r="BK1610" s="50">
        <f t="shared" si="944"/>
        <v>4.8216848379055606E-3</v>
      </c>
    </row>
    <row r="1611" spans="1:63" x14ac:dyDescent="0.3">
      <c r="A1611" s="77" t="s">
        <v>1418</v>
      </c>
      <c r="B1611" s="77" t="s">
        <v>906</v>
      </c>
      <c r="C1611" s="77">
        <f>VLOOKUP(B1611,Площадь!D:E,2,0)</f>
        <v>79.8</v>
      </c>
      <c r="D1611" s="113"/>
      <c r="E1611">
        <v>31</v>
      </c>
      <c r="F1611">
        <v>28</v>
      </c>
      <c r="G1611">
        <v>31</v>
      </c>
      <c r="H1611">
        <v>30</v>
      </c>
      <c r="I1611">
        <v>31</v>
      </c>
      <c r="J1611">
        <v>30</v>
      </c>
      <c r="K1611">
        <v>31</v>
      </c>
      <c r="L1611">
        <v>31</v>
      </c>
      <c r="M1611">
        <v>30</v>
      </c>
      <c r="N1611">
        <v>31</v>
      </c>
      <c r="O1611">
        <v>30</v>
      </c>
      <c r="P1611">
        <v>31</v>
      </c>
      <c r="Q1611">
        <f t="shared" si="945"/>
        <v>365</v>
      </c>
      <c r="R1611" s="50">
        <f>VLOOKUP(B1611,'Общие показания'!A:H,8,0)</f>
        <v>0.4452468803111268</v>
      </c>
      <c r="S1611" s="50">
        <f>VLOOKUP(B1611,'Общие показания'!A:P,16,0)</f>
        <v>25.33475311968887</v>
      </c>
      <c r="T1611" s="50">
        <f t="shared" si="914"/>
        <v>0</v>
      </c>
      <c r="U1611" s="50">
        <f t="shared" si="915"/>
        <v>0</v>
      </c>
      <c r="V1611" s="50">
        <f t="shared" si="916"/>
        <v>0</v>
      </c>
      <c r="W1611" s="50">
        <f t="shared" si="917"/>
        <v>0.4452468803111268</v>
      </c>
      <c r="X1611" s="50">
        <f t="shared" si="918"/>
        <v>0</v>
      </c>
      <c r="Y1611" s="50"/>
      <c r="Z1611" s="50"/>
      <c r="AA1611" s="50"/>
      <c r="AB1611" s="50"/>
      <c r="AC1611" s="50"/>
      <c r="AD1611" s="50">
        <f t="shared" si="919"/>
        <v>9.8199465043238199</v>
      </c>
      <c r="AE1611" s="50">
        <f t="shared" si="920"/>
        <v>6.8357852997547335</v>
      </c>
      <c r="AF1611" s="50">
        <f t="shared" si="921"/>
        <v>8.6790213156103171</v>
      </c>
      <c r="AG1611" s="50">
        <f t="shared" si="922"/>
        <v>0</v>
      </c>
      <c r="AI1611" s="50">
        <f t="shared" si="923"/>
        <v>0</v>
      </c>
      <c r="AJ1611" s="50">
        <f t="shared" si="924"/>
        <v>0</v>
      </c>
      <c r="AK1611" s="50">
        <f t="shared" si="925"/>
        <v>0</v>
      </c>
      <c r="AL1611" s="50">
        <f t="shared" si="926"/>
        <v>0.90368653072217042</v>
      </c>
      <c r="AR1611" s="50">
        <f t="shared" si="927"/>
        <v>1.1886756634900386</v>
      </c>
      <c r="AS1611" s="50">
        <f t="shared" si="928"/>
        <v>1.0638942276450243</v>
      </c>
      <c r="AT1611" s="50">
        <f t="shared" si="929"/>
        <v>1.4609889789211312</v>
      </c>
      <c r="AV1611" s="49">
        <f t="shared" si="930"/>
        <v>0</v>
      </c>
      <c r="AW1611" s="49">
        <f t="shared" si="931"/>
        <v>0</v>
      </c>
      <c r="AX1611" s="49">
        <f t="shared" si="932"/>
        <v>0</v>
      </c>
      <c r="AY1611" s="49">
        <f t="shared" si="933"/>
        <v>3621.0228912413422</v>
      </c>
      <c r="AZ1611" s="49">
        <f t="shared" si="934"/>
        <v>0</v>
      </c>
      <c r="BA1611" s="49">
        <f t="shared" si="935"/>
        <v>0</v>
      </c>
      <c r="BB1611" s="49">
        <f t="shared" si="936"/>
        <v>0</v>
      </c>
      <c r="BC1611" s="49">
        <f t="shared" si="937"/>
        <v>0</v>
      </c>
      <c r="BD1611" s="49">
        <f t="shared" si="938"/>
        <v>0</v>
      </c>
      <c r="BE1611" s="49">
        <f t="shared" si="939"/>
        <v>29551.105002392807</v>
      </c>
      <c r="BF1611" s="49">
        <f t="shared" si="940"/>
        <v>21205.583736170815</v>
      </c>
      <c r="BG1611" s="49">
        <f t="shared" si="941"/>
        <v>27219.438034228438</v>
      </c>
      <c r="BH1611" s="72">
        <f t="shared" si="942"/>
        <v>81597.149664033408</v>
      </c>
      <c r="BI1611" s="49">
        <f>VLOOKUP(A1611,'1_12'!A:O,15,0)</f>
        <v>30846.51</v>
      </c>
      <c r="BJ1611" s="73">
        <f t="shared" si="943"/>
        <v>50750.639664033413</v>
      </c>
      <c r="BK1611" s="50">
        <f t="shared" si="944"/>
        <v>3.1743155180428528E-2</v>
      </c>
    </row>
    <row r="1612" spans="1:63" x14ac:dyDescent="0.3">
      <c r="A1612" s="77" t="s">
        <v>2192</v>
      </c>
      <c r="B1612" s="77" t="s">
        <v>877</v>
      </c>
      <c r="C1612" s="77">
        <f>VLOOKUP(B1612,Площадь!D:E,2,0)</f>
        <v>46.9</v>
      </c>
      <c r="D1612" s="113"/>
      <c r="E1612">
        <v>31</v>
      </c>
      <c r="F1612">
        <v>28</v>
      </c>
      <c r="G1612">
        <v>31</v>
      </c>
      <c r="H1612">
        <v>30</v>
      </c>
      <c r="I1612">
        <v>31</v>
      </c>
      <c r="J1612">
        <v>30</v>
      </c>
      <c r="K1612">
        <v>31</v>
      </c>
      <c r="L1612">
        <v>31</v>
      </c>
      <c r="M1612">
        <v>30</v>
      </c>
      <c r="N1612">
        <v>31</v>
      </c>
      <c r="O1612">
        <v>30</v>
      </c>
      <c r="P1612">
        <v>31</v>
      </c>
      <c r="Q1612">
        <f t="shared" si="945"/>
        <v>365</v>
      </c>
      <c r="R1612" s="50">
        <f>VLOOKUP(B1612,'Общие показания'!A:H,8,0)</f>
        <v>0.26168018404250437</v>
      </c>
      <c r="S1612" s="50">
        <f>VLOOKUP(B1612,'Общие показания'!A:P,16,0)</f>
        <v>1.7579937931899454</v>
      </c>
      <c r="T1612" s="50">
        <f t="shared" si="914"/>
        <v>0</v>
      </c>
      <c r="U1612" s="50">
        <f t="shared" si="915"/>
        <v>0</v>
      </c>
      <c r="V1612" s="50">
        <f t="shared" si="916"/>
        <v>0</v>
      </c>
      <c r="W1612" s="50">
        <f t="shared" si="917"/>
        <v>0.26168018404250437</v>
      </c>
      <c r="X1612" s="50">
        <f t="shared" si="918"/>
        <v>0</v>
      </c>
      <c r="Y1612" s="50"/>
      <c r="Z1612" s="50"/>
      <c r="AA1612" s="50"/>
      <c r="AB1612" s="50"/>
      <c r="AC1612" s="50"/>
      <c r="AD1612" s="50">
        <f t="shared" si="919"/>
        <v>0.68141200833894633</v>
      </c>
      <c r="AE1612" s="50">
        <f t="shared" si="920"/>
        <v>0.47433926321581904</v>
      </c>
      <c r="AF1612" s="50">
        <f t="shared" si="921"/>
        <v>0.60224252163518011</v>
      </c>
      <c r="AG1612" s="50">
        <f t="shared" si="922"/>
        <v>0</v>
      </c>
      <c r="AI1612" s="50">
        <f t="shared" si="923"/>
        <v>0</v>
      </c>
      <c r="AJ1612" s="50">
        <f t="shared" si="924"/>
        <v>0</v>
      </c>
      <c r="AK1612" s="50">
        <f t="shared" si="925"/>
        <v>0</v>
      </c>
      <c r="AL1612" s="50">
        <f t="shared" si="926"/>
        <v>0.53111401367004751</v>
      </c>
      <c r="AR1612" s="50">
        <f t="shared" si="927"/>
        <v>0.69860762678800525</v>
      </c>
      <c r="AS1612" s="50">
        <f t="shared" si="928"/>
        <v>0.62527116887909318</v>
      </c>
      <c r="AT1612" s="50">
        <f t="shared" si="929"/>
        <v>0.8586514174361034</v>
      </c>
      <c r="AV1612" s="49">
        <f t="shared" si="930"/>
        <v>0</v>
      </c>
      <c r="AW1612" s="49">
        <f t="shared" si="931"/>
        <v>0</v>
      </c>
      <c r="AX1612" s="49">
        <f t="shared" si="932"/>
        <v>0</v>
      </c>
      <c r="AY1612" s="49">
        <f t="shared" si="933"/>
        <v>2128.145032571666</v>
      </c>
      <c r="AZ1612" s="49">
        <f t="shared" si="934"/>
        <v>0</v>
      </c>
      <c r="BA1612" s="49">
        <f t="shared" si="935"/>
        <v>0</v>
      </c>
      <c r="BB1612" s="49">
        <f t="shared" si="936"/>
        <v>0</v>
      </c>
      <c r="BC1612" s="49">
        <f t="shared" si="937"/>
        <v>0</v>
      </c>
      <c r="BD1612" s="49">
        <f t="shared" si="938"/>
        <v>0</v>
      </c>
      <c r="BE1612" s="49">
        <f t="shared" si="939"/>
        <v>3704.4695077493839</v>
      </c>
      <c r="BF1612" s="49">
        <f t="shared" si="940"/>
        <v>2951.7502594982989</v>
      </c>
      <c r="BG1612" s="49">
        <f t="shared" si="941"/>
        <v>3921.5652542853904</v>
      </c>
      <c r="BH1612" s="72">
        <f t="shared" si="942"/>
        <v>12705.930054104738</v>
      </c>
      <c r="BI1612" s="49">
        <f>VLOOKUP(A1612,'1_12'!A:O,15,0)</f>
        <v>18129.059999999998</v>
      </c>
      <c r="BJ1612" s="73">
        <f t="shared" si="943"/>
        <v>-5423.1299458952599</v>
      </c>
      <c r="BK1612" s="50">
        <f t="shared" si="944"/>
        <v>8.4103024236064309E-3</v>
      </c>
    </row>
    <row r="1613" spans="1:63" x14ac:dyDescent="0.3">
      <c r="A1613" s="77" t="s">
        <v>2284</v>
      </c>
      <c r="B1613" s="77" t="s">
        <v>684</v>
      </c>
      <c r="C1613" s="77">
        <f>VLOOKUP(B1613,Площадь!D:E,2,0)</f>
        <v>77.900000000000006</v>
      </c>
      <c r="D1613" s="113"/>
      <c r="E1613">
        <v>31</v>
      </c>
      <c r="F1613">
        <v>28</v>
      </c>
      <c r="G1613">
        <v>31</v>
      </c>
      <c r="H1613">
        <v>30</v>
      </c>
      <c r="I1613">
        <v>31</v>
      </c>
      <c r="J1613">
        <v>30</v>
      </c>
      <c r="K1613">
        <v>31</v>
      </c>
      <c r="L1613">
        <v>31</v>
      </c>
      <c r="M1613">
        <v>30</v>
      </c>
      <c r="N1613">
        <v>31</v>
      </c>
      <c r="O1613">
        <v>30</v>
      </c>
      <c r="P1613">
        <v>31</v>
      </c>
      <c r="Q1613">
        <f t="shared" si="945"/>
        <v>365</v>
      </c>
      <c r="R1613" s="50">
        <f>VLOOKUP(B1613,'Общие показания'!A:H,8,0)</f>
        <v>0.43464576411324291</v>
      </c>
      <c r="S1613" s="50">
        <f>VLOOKUP(B1613,'Общие показания'!A:P,16,0)</f>
        <v>2.919993954999931</v>
      </c>
      <c r="T1613" s="50">
        <f t="shared" si="914"/>
        <v>0</v>
      </c>
      <c r="U1613" s="50">
        <f t="shared" si="915"/>
        <v>0</v>
      </c>
      <c r="V1613" s="50">
        <f t="shared" si="916"/>
        <v>0</v>
      </c>
      <c r="W1613" s="50">
        <f t="shared" si="917"/>
        <v>0.43464576411324291</v>
      </c>
      <c r="X1613" s="50">
        <f t="shared" si="918"/>
        <v>0</v>
      </c>
      <c r="Y1613" s="50"/>
      <c r="Z1613" s="50"/>
      <c r="AA1613" s="50"/>
      <c r="AB1613" s="50"/>
      <c r="AC1613" s="50"/>
      <c r="AD1613" s="50">
        <f t="shared" si="919"/>
        <v>1.1318122697143693</v>
      </c>
      <c r="AE1613" s="50">
        <f t="shared" si="920"/>
        <v>0.78786841374226679</v>
      </c>
      <c r="AF1613" s="50">
        <f t="shared" si="921"/>
        <v>1.000313271543295</v>
      </c>
      <c r="AG1613" s="50">
        <f t="shared" si="922"/>
        <v>0</v>
      </c>
      <c r="AI1613" s="50">
        <f t="shared" si="923"/>
        <v>0</v>
      </c>
      <c r="AJ1613" s="50">
        <f t="shared" si="924"/>
        <v>0</v>
      </c>
      <c r="AK1613" s="50">
        <f t="shared" si="925"/>
        <v>0</v>
      </c>
      <c r="AL1613" s="50">
        <f t="shared" si="926"/>
        <v>0.88217018475259501</v>
      </c>
      <c r="AR1613" s="50">
        <f t="shared" si="927"/>
        <v>1.1603738619783712</v>
      </c>
      <c r="AS1613" s="50">
        <f t="shared" si="928"/>
        <v>1.0385634127010952</v>
      </c>
      <c r="AT1613" s="50">
        <f t="shared" si="929"/>
        <v>1.4262035270420568</v>
      </c>
      <c r="AV1613" s="49">
        <f t="shared" si="930"/>
        <v>0</v>
      </c>
      <c r="AW1613" s="49">
        <f t="shared" si="931"/>
        <v>0</v>
      </c>
      <c r="AX1613" s="49">
        <f t="shared" si="932"/>
        <v>0</v>
      </c>
      <c r="AY1613" s="49">
        <f t="shared" si="933"/>
        <v>3534.8080604975012</v>
      </c>
      <c r="AZ1613" s="49">
        <f t="shared" si="934"/>
        <v>0</v>
      </c>
      <c r="BA1613" s="49">
        <f t="shared" si="935"/>
        <v>0</v>
      </c>
      <c r="BB1613" s="49">
        <f t="shared" si="936"/>
        <v>0</v>
      </c>
      <c r="BC1613" s="49">
        <f t="shared" si="937"/>
        <v>0</v>
      </c>
      <c r="BD1613" s="49">
        <f t="shared" si="938"/>
        <v>0</v>
      </c>
      <c r="BE1613" s="49">
        <f t="shared" si="939"/>
        <v>6153.0527644707245</v>
      </c>
      <c r="BF1613" s="49">
        <f t="shared" si="940"/>
        <v>4902.8005376315041</v>
      </c>
      <c r="BG1613" s="49">
        <f t="shared" si="941"/>
        <v>6513.6446334505754</v>
      </c>
      <c r="BH1613" s="72">
        <f t="shared" si="942"/>
        <v>21104.305996050305</v>
      </c>
      <c r="BI1613" s="49">
        <f>VLOOKUP(A1613,'1_12'!A:O,15,0)</f>
        <v>30112.110000000004</v>
      </c>
      <c r="BJ1613" s="73">
        <f t="shared" si="943"/>
        <v>-9007.8040039496991</v>
      </c>
      <c r="BK1613" s="50">
        <f t="shared" si="944"/>
        <v>8.4103024236064326E-3</v>
      </c>
    </row>
    <row r="1614" spans="1:63" x14ac:dyDescent="0.3">
      <c r="A1614" s="77" t="s">
        <v>1504</v>
      </c>
      <c r="B1614" s="77" t="s">
        <v>1093</v>
      </c>
      <c r="C1614" s="77">
        <f>VLOOKUP(B1614,Площадь!D:E,2,0)</f>
        <v>101.8</v>
      </c>
      <c r="D1614" s="113"/>
      <c r="E1614">
        <v>31</v>
      </c>
      <c r="F1614">
        <v>28</v>
      </c>
      <c r="G1614">
        <v>31</v>
      </c>
      <c r="H1614">
        <v>30</v>
      </c>
      <c r="I1614">
        <v>31</v>
      </c>
      <c r="J1614">
        <v>30</v>
      </c>
      <c r="K1614">
        <v>31</v>
      </c>
      <c r="L1614">
        <v>31</v>
      </c>
      <c r="M1614">
        <v>30</v>
      </c>
      <c r="N1614">
        <v>31</v>
      </c>
      <c r="O1614">
        <v>30</v>
      </c>
      <c r="P1614">
        <v>31</v>
      </c>
      <c r="Q1614">
        <f t="shared" si="945"/>
        <v>365</v>
      </c>
      <c r="R1614" s="50">
        <f>VLOOKUP(B1614,'Общие показания'!A:H,8,0)</f>
        <v>0.56799664681294126</v>
      </c>
      <c r="S1614" s="50">
        <f>VLOOKUP(B1614,'Общие показания'!A:P,16,0)</f>
        <v>3.8158585958792419</v>
      </c>
      <c r="T1614" s="50">
        <f t="shared" si="914"/>
        <v>0</v>
      </c>
      <c r="U1614" s="50">
        <f t="shared" si="915"/>
        <v>0</v>
      </c>
      <c r="V1614" s="50">
        <f t="shared" si="916"/>
        <v>0</v>
      </c>
      <c r="W1614" s="50">
        <f t="shared" si="917"/>
        <v>0.56799664681294126</v>
      </c>
      <c r="X1614" s="50">
        <f t="shared" si="918"/>
        <v>0</v>
      </c>
      <c r="Y1614" s="50"/>
      <c r="Z1614" s="50"/>
      <c r="AA1614" s="50"/>
      <c r="AB1614" s="50"/>
      <c r="AC1614" s="50"/>
      <c r="AD1614" s="50">
        <f t="shared" si="919"/>
        <v>1.4790563421941307</v>
      </c>
      <c r="AE1614" s="50">
        <f t="shared" si="920"/>
        <v>1.0295892749545923</v>
      </c>
      <c r="AF1614" s="50">
        <f t="shared" si="921"/>
        <v>1.3072129787305189</v>
      </c>
      <c r="AG1614" s="50">
        <f t="shared" si="922"/>
        <v>0</v>
      </c>
      <c r="AI1614" s="50">
        <f t="shared" si="923"/>
        <v>0</v>
      </c>
      <c r="AJ1614" s="50">
        <f t="shared" si="924"/>
        <v>0</v>
      </c>
      <c r="AK1614" s="50">
        <f t="shared" si="925"/>
        <v>0</v>
      </c>
      <c r="AL1614" s="50">
        <f t="shared" si="926"/>
        <v>1.1528231682646233</v>
      </c>
      <c r="AR1614" s="50">
        <f t="shared" si="927"/>
        <v>1.5163807336251371</v>
      </c>
      <c r="AS1614" s="50">
        <f t="shared" si="928"/>
        <v>1.3571984006799933</v>
      </c>
      <c r="AT1614" s="50">
        <f t="shared" si="929"/>
        <v>1.8637678954156787</v>
      </c>
      <c r="AV1614" s="49">
        <f t="shared" si="930"/>
        <v>0</v>
      </c>
      <c r="AW1614" s="49">
        <f t="shared" si="931"/>
        <v>0</v>
      </c>
      <c r="AX1614" s="49">
        <f t="shared" si="932"/>
        <v>0</v>
      </c>
      <c r="AY1614" s="49">
        <f t="shared" si="933"/>
        <v>4619.2998788016121</v>
      </c>
      <c r="AZ1614" s="49">
        <f t="shared" si="934"/>
        <v>0</v>
      </c>
      <c r="BA1614" s="49">
        <f t="shared" si="935"/>
        <v>0</v>
      </c>
      <c r="BB1614" s="49">
        <f t="shared" si="936"/>
        <v>0</v>
      </c>
      <c r="BC1614" s="49">
        <f t="shared" si="937"/>
        <v>0</v>
      </c>
      <c r="BD1614" s="49">
        <f t="shared" si="938"/>
        <v>0</v>
      </c>
      <c r="BE1614" s="49">
        <f t="shared" si="939"/>
        <v>8040.8314688462106</v>
      </c>
      <c r="BF1614" s="49">
        <f t="shared" si="940"/>
        <v>6406.9973649664562</v>
      </c>
      <c r="BG1614" s="49">
        <f t="shared" si="941"/>
        <v>8512.0542193230867</v>
      </c>
      <c r="BH1614" s="72">
        <f t="shared" si="942"/>
        <v>27579.182931937365</v>
      </c>
      <c r="BI1614" s="49">
        <f>VLOOKUP(A1614,'1_12'!A:O,15,0)</f>
        <v>39350.61</v>
      </c>
      <c r="BJ1614" s="73">
        <f t="shared" si="943"/>
        <v>-11771.427068062636</v>
      </c>
      <c r="BK1614" s="50">
        <f t="shared" si="944"/>
        <v>8.4103024236064309E-3</v>
      </c>
    </row>
    <row r="1615" spans="1:63" x14ac:dyDescent="0.3">
      <c r="A1615" s="77" t="s">
        <v>2197</v>
      </c>
      <c r="B1615" s="77" t="s">
        <v>990</v>
      </c>
      <c r="C1615" s="77">
        <f>VLOOKUP(B1615,Площадь!D:E,2,0)</f>
        <v>99.7</v>
      </c>
      <c r="D1615" s="113"/>
      <c r="E1615">
        <v>31</v>
      </c>
      <c r="F1615">
        <v>28</v>
      </c>
      <c r="G1615">
        <v>31</v>
      </c>
      <c r="H1615">
        <v>30</v>
      </c>
      <c r="I1615">
        <v>31</v>
      </c>
      <c r="J1615">
        <v>30</v>
      </c>
      <c r="K1615">
        <v>31</v>
      </c>
      <c r="L1615">
        <v>31</v>
      </c>
      <c r="M1615">
        <v>30</v>
      </c>
      <c r="N1615">
        <v>31</v>
      </c>
      <c r="O1615">
        <v>30</v>
      </c>
      <c r="P1615">
        <v>31</v>
      </c>
      <c r="Q1615">
        <f t="shared" si="945"/>
        <v>365</v>
      </c>
      <c r="R1615" s="50">
        <f>VLOOKUP(B1615,'Общие показания'!A:H,8,0)</f>
        <v>0.55627962364685901</v>
      </c>
      <c r="S1615" s="50">
        <f>VLOOKUP(B1615,'Общие показания'!A:P,16,0)</f>
        <v>3.7371424558856621</v>
      </c>
      <c r="T1615" s="50">
        <f t="shared" si="914"/>
        <v>0</v>
      </c>
      <c r="U1615" s="50">
        <f t="shared" si="915"/>
        <v>0</v>
      </c>
      <c r="V1615" s="50">
        <f t="shared" si="916"/>
        <v>0</v>
      </c>
      <c r="W1615" s="50">
        <f t="shared" si="917"/>
        <v>0.55627962364685901</v>
      </c>
      <c r="X1615" s="50">
        <f t="shared" si="918"/>
        <v>0</v>
      </c>
      <c r="Y1615" s="50"/>
      <c r="Z1615" s="50"/>
      <c r="AA1615" s="50"/>
      <c r="AB1615" s="50"/>
      <c r="AC1615" s="50"/>
      <c r="AD1615" s="50">
        <f t="shared" si="919"/>
        <v>1.4485453567461182</v>
      </c>
      <c r="AE1615" s="50">
        <f t="shared" si="920"/>
        <v>1.0083502034673169</v>
      </c>
      <c r="AF1615" s="50">
        <f t="shared" si="921"/>
        <v>1.2802468956722273</v>
      </c>
      <c r="AG1615" s="50">
        <f t="shared" si="922"/>
        <v>0</v>
      </c>
      <c r="AI1615" s="50">
        <f t="shared" si="923"/>
        <v>0</v>
      </c>
      <c r="AJ1615" s="50">
        <f t="shared" si="924"/>
        <v>0</v>
      </c>
      <c r="AK1615" s="50">
        <f t="shared" si="925"/>
        <v>0</v>
      </c>
      <c r="AL1615" s="50">
        <f t="shared" si="926"/>
        <v>1.1290419437719348</v>
      </c>
      <c r="AR1615" s="50">
        <f t="shared" si="927"/>
        <v>1.4850997951122415</v>
      </c>
      <c r="AS1615" s="50">
        <f t="shared" si="928"/>
        <v>1.3292011841630191</v>
      </c>
      <c r="AT1615" s="50">
        <f t="shared" si="929"/>
        <v>1.8253208170230173</v>
      </c>
      <c r="AV1615" s="49">
        <f t="shared" si="930"/>
        <v>0</v>
      </c>
      <c r="AW1615" s="49">
        <f t="shared" si="931"/>
        <v>0</v>
      </c>
      <c r="AX1615" s="49">
        <f t="shared" si="932"/>
        <v>0</v>
      </c>
      <c r="AY1615" s="49">
        <f t="shared" si="933"/>
        <v>4524.009802716314</v>
      </c>
      <c r="AZ1615" s="49">
        <f t="shared" si="934"/>
        <v>0</v>
      </c>
      <c r="BA1615" s="49">
        <f t="shared" si="935"/>
        <v>0</v>
      </c>
      <c r="BB1615" s="49">
        <f t="shared" si="936"/>
        <v>0</v>
      </c>
      <c r="BC1615" s="49">
        <f t="shared" si="937"/>
        <v>0</v>
      </c>
      <c r="BD1615" s="49">
        <f t="shared" si="938"/>
        <v>0</v>
      </c>
      <c r="BE1615" s="49">
        <f t="shared" si="939"/>
        <v>7874.9596998425077</v>
      </c>
      <c r="BF1615" s="49">
        <f t="shared" si="940"/>
        <v>6274.8294428993695</v>
      </c>
      <c r="BG1615" s="49">
        <f t="shared" si="941"/>
        <v>8336.4617452506081</v>
      </c>
      <c r="BH1615" s="72">
        <f t="shared" si="942"/>
        <v>27010.260690708797</v>
      </c>
      <c r="BI1615" s="49">
        <f>VLOOKUP(A1615,'1_12'!A:O,15,0)</f>
        <v>38538.81</v>
      </c>
      <c r="BJ1615" s="73">
        <f t="shared" si="943"/>
        <v>-11528.5493092912</v>
      </c>
      <c r="BK1615" s="50">
        <f t="shared" si="944"/>
        <v>8.4103024236064292E-3</v>
      </c>
    </row>
    <row r="1616" spans="1:63" x14ac:dyDescent="0.3">
      <c r="A1616" s="77" t="s">
        <v>1428</v>
      </c>
      <c r="B1616" s="77" t="s">
        <v>855</v>
      </c>
      <c r="C1616" s="77">
        <f>VLOOKUP(B1616,Площадь!D:E,2,0)</f>
        <v>78.2</v>
      </c>
      <c r="D1616" s="113"/>
      <c r="E1616">
        <v>31</v>
      </c>
      <c r="F1616">
        <v>28</v>
      </c>
      <c r="G1616">
        <v>31</v>
      </c>
      <c r="H1616">
        <v>30</v>
      </c>
      <c r="I1616">
        <v>31</v>
      </c>
      <c r="J1616">
        <v>30</v>
      </c>
      <c r="K1616">
        <v>31</v>
      </c>
      <c r="L1616">
        <v>31</v>
      </c>
      <c r="M1616">
        <v>30</v>
      </c>
      <c r="N1616">
        <v>31</v>
      </c>
      <c r="O1616">
        <v>30</v>
      </c>
      <c r="P1616">
        <v>31</v>
      </c>
      <c r="Q1616">
        <f t="shared" si="945"/>
        <v>365</v>
      </c>
      <c r="R1616" s="50">
        <f>VLOOKUP(B1616,'Общие показания'!A:H,8,0)</f>
        <v>0.43631962456554035</v>
      </c>
      <c r="S1616" s="50">
        <f>VLOOKUP(B1616,'Общие показания'!A:P,16,0)</f>
        <v>2.9312391178561565</v>
      </c>
      <c r="T1616" s="50">
        <f t="shared" si="914"/>
        <v>0</v>
      </c>
      <c r="U1616" s="50">
        <f t="shared" si="915"/>
        <v>0</v>
      </c>
      <c r="V1616" s="50">
        <f t="shared" si="916"/>
        <v>0</v>
      </c>
      <c r="W1616" s="50">
        <f t="shared" si="917"/>
        <v>0.43631962456554035</v>
      </c>
      <c r="X1616" s="50">
        <f t="shared" si="918"/>
        <v>0</v>
      </c>
      <c r="Y1616" s="50"/>
      <c r="Z1616" s="50"/>
      <c r="AA1616" s="50"/>
      <c r="AB1616" s="50"/>
      <c r="AC1616" s="50"/>
      <c r="AD1616" s="50">
        <f t="shared" si="919"/>
        <v>1.1361709819212282</v>
      </c>
      <c r="AE1616" s="50">
        <f t="shared" si="920"/>
        <v>0.79090256681187754</v>
      </c>
      <c r="AF1616" s="50">
        <f t="shared" si="921"/>
        <v>1.0041655691230509</v>
      </c>
      <c r="AG1616" s="50">
        <f t="shared" si="922"/>
        <v>0</v>
      </c>
      <c r="AI1616" s="50">
        <f t="shared" si="923"/>
        <v>0</v>
      </c>
      <c r="AJ1616" s="50">
        <f t="shared" si="924"/>
        <v>0</v>
      </c>
      <c r="AK1616" s="50">
        <f t="shared" si="925"/>
        <v>0</v>
      </c>
      <c r="AL1616" s="50">
        <f t="shared" si="926"/>
        <v>0.88556750253726479</v>
      </c>
      <c r="AR1616" s="50">
        <f t="shared" si="927"/>
        <v>1.1648425674802134</v>
      </c>
      <c r="AS1616" s="50">
        <f t="shared" si="928"/>
        <v>1.0425630150606628</v>
      </c>
      <c r="AT1616" s="50">
        <f t="shared" si="929"/>
        <v>1.4316959668124369</v>
      </c>
      <c r="AV1616" s="49">
        <f t="shared" si="930"/>
        <v>0</v>
      </c>
      <c r="AW1616" s="49">
        <f t="shared" si="931"/>
        <v>0</v>
      </c>
      <c r="AX1616" s="49">
        <f t="shared" si="932"/>
        <v>0</v>
      </c>
      <c r="AY1616" s="49">
        <f t="shared" si="933"/>
        <v>3548.4209285096863</v>
      </c>
      <c r="AZ1616" s="49">
        <f t="shared" si="934"/>
        <v>0</v>
      </c>
      <c r="BA1616" s="49">
        <f t="shared" si="935"/>
        <v>0</v>
      </c>
      <c r="BB1616" s="49">
        <f t="shared" si="936"/>
        <v>0</v>
      </c>
      <c r="BC1616" s="49">
        <f t="shared" si="937"/>
        <v>0</v>
      </c>
      <c r="BD1616" s="49">
        <f t="shared" si="938"/>
        <v>0</v>
      </c>
      <c r="BE1616" s="49">
        <f t="shared" si="939"/>
        <v>6176.7487314712544</v>
      </c>
      <c r="BF1616" s="49">
        <f t="shared" si="940"/>
        <v>4921.6816693553728</v>
      </c>
      <c r="BG1616" s="49">
        <f t="shared" si="941"/>
        <v>6538.7292726037867</v>
      </c>
      <c r="BH1616" s="72">
        <f t="shared" si="942"/>
        <v>21185.580601940099</v>
      </c>
      <c r="BI1616" s="49">
        <f>VLOOKUP(A1616,'1_12'!A:O,15,0)</f>
        <v>30228.029999999992</v>
      </c>
      <c r="BJ1616" s="73">
        <f t="shared" si="943"/>
        <v>-9042.4493980598927</v>
      </c>
      <c r="BK1616" s="50">
        <f t="shared" si="944"/>
        <v>8.4103024236064309E-3</v>
      </c>
    </row>
    <row r="1617" spans="1:63" x14ac:dyDescent="0.3">
      <c r="A1617" s="77" t="s">
        <v>1410</v>
      </c>
      <c r="B1617" s="77" t="s">
        <v>946</v>
      </c>
      <c r="C1617" s="77">
        <f>VLOOKUP(B1617,Площадь!D:E,2,0)</f>
        <v>101.9</v>
      </c>
      <c r="D1617" s="113"/>
      <c r="E1617">
        <v>31</v>
      </c>
      <c r="F1617">
        <v>28</v>
      </c>
      <c r="G1617">
        <v>31</v>
      </c>
      <c r="H1617">
        <v>30</v>
      </c>
      <c r="I1617">
        <v>31</v>
      </c>
      <c r="J1617">
        <v>30</v>
      </c>
      <c r="K1617">
        <v>31</v>
      </c>
      <c r="L1617">
        <v>31</v>
      </c>
      <c r="M1617">
        <v>30</v>
      </c>
      <c r="N1617">
        <v>31</v>
      </c>
      <c r="O1617">
        <v>30</v>
      </c>
      <c r="P1617">
        <v>31</v>
      </c>
      <c r="Q1617">
        <f t="shared" si="945"/>
        <v>365</v>
      </c>
      <c r="R1617" s="50">
        <f>VLOOKUP(B1617,'Общие показания'!A:H,8,0)</f>
        <v>0.56855460029704041</v>
      </c>
      <c r="S1617" s="50">
        <f>VLOOKUP(B1617,'Общие показания'!A:P,16,0)</f>
        <v>3.8196069834979838</v>
      </c>
      <c r="T1617" s="50">
        <f t="shared" si="914"/>
        <v>0</v>
      </c>
      <c r="U1617" s="50">
        <f t="shared" si="915"/>
        <v>0</v>
      </c>
      <c r="V1617" s="50">
        <f t="shared" si="916"/>
        <v>0</v>
      </c>
      <c r="W1617" s="50">
        <f t="shared" si="917"/>
        <v>0.56855460029704041</v>
      </c>
      <c r="X1617" s="50">
        <f t="shared" si="918"/>
        <v>0</v>
      </c>
      <c r="Y1617" s="50"/>
      <c r="Z1617" s="50"/>
      <c r="AA1617" s="50"/>
      <c r="AB1617" s="50"/>
      <c r="AC1617" s="50"/>
      <c r="AD1617" s="50">
        <f t="shared" si="919"/>
        <v>1.4805092462630838</v>
      </c>
      <c r="AE1617" s="50">
        <f t="shared" si="920"/>
        <v>1.0306006593111292</v>
      </c>
      <c r="AF1617" s="50">
        <f t="shared" si="921"/>
        <v>1.308497077923771</v>
      </c>
      <c r="AG1617" s="50">
        <f t="shared" si="922"/>
        <v>0</v>
      </c>
      <c r="AI1617" s="50">
        <f t="shared" si="923"/>
        <v>0</v>
      </c>
      <c r="AJ1617" s="50">
        <f t="shared" si="924"/>
        <v>0</v>
      </c>
      <c r="AK1617" s="50">
        <f t="shared" si="925"/>
        <v>0</v>
      </c>
      <c r="AL1617" s="50">
        <f t="shared" si="926"/>
        <v>1.1539556075261801</v>
      </c>
      <c r="AR1617" s="50">
        <f t="shared" si="927"/>
        <v>1.5178703021257514</v>
      </c>
      <c r="AS1617" s="50">
        <f t="shared" si="928"/>
        <v>1.3585316014665161</v>
      </c>
      <c r="AT1617" s="50">
        <f t="shared" si="929"/>
        <v>1.8655987086724721</v>
      </c>
      <c r="AV1617" s="49">
        <f t="shared" si="930"/>
        <v>0</v>
      </c>
      <c r="AW1617" s="49">
        <f t="shared" si="931"/>
        <v>0</v>
      </c>
      <c r="AX1617" s="49">
        <f t="shared" si="932"/>
        <v>0</v>
      </c>
      <c r="AY1617" s="49">
        <f t="shared" si="933"/>
        <v>4623.8375014723406</v>
      </c>
      <c r="AZ1617" s="49">
        <f t="shared" si="934"/>
        <v>0</v>
      </c>
      <c r="BA1617" s="49">
        <f t="shared" si="935"/>
        <v>0</v>
      </c>
      <c r="BB1617" s="49">
        <f t="shared" si="936"/>
        <v>0</v>
      </c>
      <c r="BC1617" s="49">
        <f t="shared" si="937"/>
        <v>0</v>
      </c>
      <c r="BD1617" s="49">
        <f t="shared" si="938"/>
        <v>0</v>
      </c>
      <c r="BE1617" s="49">
        <f t="shared" si="939"/>
        <v>8048.7301245130539</v>
      </c>
      <c r="BF1617" s="49">
        <f t="shared" si="940"/>
        <v>6413.2910755410803</v>
      </c>
      <c r="BG1617" s="49">
        <f t="shared" si="941"/>
        <v>8520.415765707492</v>
      </c>
      <c r="BH1617" s="72">
        <f t="shared" si="942"/>
        <v>27606.274467233969</v>
      </c>
      <c r="BI1617" s="49">
        <f>VLOOKUP(A1617,'1_12'!A:O,15,0)</f>
        <v>39389.220000000008</v>
      </c>
      <c r="BJ1617" s="73">
        <f t="shared" si="943"/>
        <v>-11782.94553276604</v>
      </c>
      <c r="BK1617" s="50">
        <f t="shared" si="944"/>
        <v>8.4103024236064309E-3</v>
      </c>
    </row>
    <row r="1618" spans="1:63" x14ac:dyDescent="0.3">
      <c r="A1618" s="77" t="s">
        <v>1542</v>
      </c>
      <c r="B1618" s="77" t="s">
        <v>916</v>
      </c>
      <c r="C1618" s="77">
        <f>VLOOKUP(B1618,Площадь!D:E,2,0)</f>
        <v>98.6</v>
      </c>
      <c r="D1618" s="113"/>
      <c r="E1618">
        <v>31</v>
      </c>
      <c r="F1618">
        <v>28</v>
      </c>
      <c r="G1618">
        <v>31</v>
      </c>
      <c r="H1618">
        <v>30</v>
      </c>
      <c r="I1618">
        <v>31</v>
      </c>
      <c r="J1618">
        <v>30</v>
      </c>
      <c r="K1618">
        <v>31</v>
      </c>
      <c r="L1618">
        <v>31</v>
      </c>
      <c r="M1618">
        <v>30</v>
      </c>
      <c r="N1618">
        <v>31</v>
      </c>
      <c r="O1618">
        <v>30</v>
      </c>
      <c r="P1618">
        <v>31</v>
      </c>
      <c r="Q1618">
        <f t="shared" si="945"/>
        <v>365</v>
      </c>
      <c r="R1618" s="50">
        <f>VLOOKUP(B1618,'Общие показания'!A:H,8,0)</f>
        <v>0.55014213532176826</v>
      </c>
      <c r="S1618" s="50">
        <f>VLOOKUP(B1618,'Общие показания'!A:P,16,0)</f>
        <v>3.6959101920795012</v>
      </c>
      <c r="T1618" s="50">
        <f t="shared" si="914"/>
        <v>0</v>
      </c>
      <c r="U1618" s="50">
        <f t="shared" si="915"/>
        <v>0</v>
      </c>
      <c r="V1618" s="50">
        <f t="shared" si="916"/>
        <v>0</v>
      </c>
      <c r="W1618" s="50">
        <f t="shared" si="917"/>
        <v>0.55014213532176826</v>
      </c>
      <c r="X1618" s="50">
        <f t="shared" si="918"/>
        <v>0</v>
      </c>
      <c r="Y1618" s="50"/>
      <c r="Z1618" s="50"/>
      <c r="AA1618" s="50"/>
      <c r="AB1618" s="50"/>
      <c r="AC1618" s="50"/>
      <c r="AD1618" s="50">
        <f t="shared" si="919"/>
        <v>1.4325634119876354</v>
      </c>
      <c r="AE1618" s="50">
        <f t="shared" si="920"/>
        <v>0.99722497554541079</v>
      </c>
      <c r="AF1618" s="50">
        <f t="shared" si="921"/>
        <v>1.2661218045464553</v>
      </c>
      <c r="AG1618" s="50">
        <f t="shared" si="922"/>
        <v>0</v>
      </c>
      <c r="AI1618" s="50">
        <f t="shared" si="923"/>
        <v>0</v>
      </c>
      <c r="AJ1618" s="50">
        <f t="shared" si="924"/>
        <v>0</v>
      </c>
      <c r="AK1618" s="50">
        <f t="shared" si="925"/>
        <v>0</v>
      </c>
      <c r="AL1618" s="50">
        <f t="shared" si="926"/>
        <v>1.116585111894812</v>
      </c>
      <c r="AR1618" s="50">
        <f t="shared" si="927"/>
        <v>1.4687145416054863</v>
      </c>
      <c r="AS1618" s="50">
        <f t="shared" si="928"/>
        <v>1.3145359755112704</v>
      </c>
      <c r="AT1618" s="50">
        <f t="shared" si="929"/>
        <v>1.8051818711982899</v>
      </c>
      <c r="AV1618" s="49">
        <f t="shared" si="930"/>
        <v>0</v>
      </c>
      <c r="AW1618" s="49">
        <f t="shared" si="931"/>
        <v>0</v>
      </c>
      <c r="AX1618" s="49">
        <f t="shared" si="932"/>
        <v>0</v>
      </c>
      <c r="AY1618" s="49">
        <f t="shared" si="933"/>
        <v>4474.0959533383002</v>
      </c>
      <c r="AZ1618" s="49">
        <f t="shared" si="934"/>
        <v>0</v>
      </c>
      <c r="BA1618" s="49">
        <f t="shared" si="935"/>
        <v>0</v>
      </c>
      <c r="BB1618" s="49">
        <f t="shared" si="936"/>
        <v>0</v>
      </c>
      <c r="BC1618" s="49">
        <f t="shared" si="937"/>
        <v>0</v>
      </c>
      <c r="BD1618" s="49">
        <f t="shared" si="938"/>
        <v>0</v>
      </c>
      <c r="BE1618" s="49">
        <f t="shared" si="939"/>
        <v>7788.0744875072323</v>
      </c>
      <c r="BF1618" s="49">
        <f t="shared" si="940"/>
        <v>6205.5986265785123</v>
      </c>
      <c r="BG1618" s="49">
        <f t="shared" si="941"/>
        <v>8244.4847350221644</v>
      </c>
      <c r="BH1618" s="72">
        <f t="shared" si="942"/>
        <v>26712.253802446208</v>
      </c>
      <c r="BI1618" s="49">
        <f>VLOOKUP(A1618,'1_12'!A:O,15,0)</f>
        <v>38113.649999999994</v>
      </c>
      <c r="BJ1618" s="73">
        <f t="shared" si="943"/>
        <v>-11401.396197553786</v>
      </c>
      <c r="BK1618" s="50">
        <f t="shared" si="944"/>
        <v>8.4103024236064309E-3</v>
      </c>
    </row>
    <row r="1619" spans="1:63" x14ac:dyDescent="0.3">
      <c r="A1619" s="77" t="s">
        <v>1509</v>
      </c>
      <c r="B1619" s="77" t="s">
        <v>951</v>
      </c>
      <c r="C1619" s="77">
        <f>VLOOKUP(B1619,Площадь!D:E,2,0)</f>
        <v>26.4</v>
      </c>
      <c r="D1619" s="113"/>
      <c r="E1619">
        <v>31</v>
      </c>
      <c r="F1619">
        <v>28</v>
      </c>
      <c r="G1619">
        <v>31</v>
      </c>
      <c r="H1619">
        <v>30</v>
      </c>
      <c r="I1619">
        <v>31</v>
      </c>
      <c r="J1619">
        <v>30</v>
      </c>
      <c r="K1619">
        <v>31</v>
      </c>
      <c r="L1619">
        <v>31</v>
      </c>
      <c r="M1619">
        <v>30</v>
      </c>
      <c r="N1619">
        <v>31</v>
      </c>
      <c r="O1619">
        <v>30</v>
      </c>
      <c r="P1619">
        <v>31</v>
      </c>
      <c r="Q1619">
        <f t="shared" si="945"/>
        <v>365</v>
      </c>
      <c r="R1619" s="50">
        <f>VLOOKUP(B1619,'Общие показания'!A:H,8,0)</f>
        <v>0.14729971980217729</v>
      </c>
      <c r="S1619" s="50">
        <f>VLOOKUP(B1619,'Общие показания'!A:P,16,0)</f>
        <v>0.98957433134785833</v>
      </c>
      <c r="T1619" s="50">
        <f t="shared" si="914"/>
        <v>0</v>
      </c>
      <c r="U1619" s="50">
        <f t="shared" si="915"/>
        <v>0</v>
      </c>
      <c r="V1619" s="50">
        <f t="shared" si="916"/>
        <v>0</v>
      </c>
      <c r="W1619" s="50">
        <f t="shared" si="917"/>
        <v>0.14729971980217729</v>
      </c>
      <c r="X1619" s="50">
        <f t="shared" si="918"/>
        <v>0</v>
      </c>
      <c r="Y1619" s="50"/>
      <c r="Z1619" s="50"/>
      <c r="AA1619" s="50"/>
      <c r="AB1619" s="50"/>
      <c r="AC1619" s="50"/>
      <c r="AD1619" s="50">
        <f t="shared" si="919"/>
        <v>0.38356667420358592</v>
      </c>
      <c r="AE1619" s="50">
        <f t="shared" si="920"/>
        <v>0.26700547012574888</v>
      </c>
      <c r="AF1619" s="50">
        <f t="shared" si="921"/>
        <v>0.33900218701852353</v>
      </c>
      <c r="AG1619" s="50">
        <f t="shared" si="922"/>
        <v>0</v>
      </c>
      <c r="AI1619" s="50">
        <f t="shared" si="923"/>
        <v>0</v>
      </c>
      <c r="AJ1619" s="50">
        <f t="shared" si="924"/>
        <v>0</v>
      </c>
      <c r="AK1619" s="50">
        <f t="shared" si="925"/>
        <v>0</v>
      </c>
      <c r="AL1619" s="50">
        <f t="shared" si="926"/>
        <v>0.29896396505094358</v>
      </c>
      <c r="AR1619" s="50">
        <f t="shared" si="927"/>
        <v>0.39324608416211809</v>
      </c>
      <c r="AS1619" s="50">
        <f t="shared" si="928"/>
        <v>0.35196500764196292</v>
      </c>
      <c r="AT1619" s="50">
        <f t="shared" si="929"/>
        <v>0.48333469979345695</v>
      </c>
      <c r="AV1619" s="49">
        <f t="shared" si="930"/>
        <v>0</v>
      </c>
      <c r="AW1619" s="49">
        <f t="shared" si="931"/>
        <v>0</v>
      </c>
      <c r="AX1619" s="49">
        <f t="shared" si="932"/>
        <v>0</v>
      </c>
      <c r="AY1619" s="49">
        <f t="shared" si="933"/>
        <v>1197.9323850723235</v>
      </c>
      <c r="AZ1619" s="49">
        <f t="shared" si="934"/>
        <v>0</v>
      </c>
      <c r="BA1619" s="49">
        <f t="shared" si="935"/>
        <v>0</v>
      </c>
      <c r="BB1619" s="49">
        <f t="shared" si="936"/>
        <v>0</v>
      </c>
      <c r="BC1619" s="49">
        <f t="shared" si="937"/>
        <v>0</v>
      </c>
      <c r="BD1619" s="49">
        <f t="shared" si="938"/>
        <v>0</v>
      </c>
      <c r="BE1619" s="49">
        <f t="shared" si="939"/>
        <v>2085.2450960465617</v>
      </c>
      <c r="BF1619" s="49">
        <f t="shared" si="940"/>
        <v>1661.5395917005351</v>
      </c>
      <c r="BG1619" s="49">
        <f t="shared" si="941"/>
        <v>2207.4482454826079</v>
      </c>
      <c r="BH1619" s="72">
        <f t="shared" si="942"/>
        <v>7152.165318302028</v>
      </c>
      <c r="BI1619" s="49">
        <f>VLOOKUP(A1619,'1_12'!A:O,15,0)</f>
        <v>10204.829999999998</v>
      </c>
      <c r="BJ1619" s="73">
        <f t="shared" si="943"/>
        <v>-3052.6646816979701</v>
      </c>
      <c r="BK1619" s="50">
        <f t="shared" si="944"/>
        <v>8.4103024236064309E-3</v>
      </c>
    </row>
    <row r="1620" spans="1:63" x14ac:dyDescent="0.3">
      <c r="A1620" s="77" t="s">
        <v>2444</v>
      </c>
      <c r="B1620" s="77" t="s">
        <v>2445</v>
      </c>
      <c r="C1620" s="77">
        <f>VLOOKUP(B1620,Площадь!D:E,2,0)</f>
        <v>76.400000000000006</v>
      </c>
      <c r="D1620" s="113"/>
      <c r="E1620">
        <v>31</v>
      </c>
      <c r="F1620">
        <v>28</v>
      </c>
      <c r="G1620">
        <v>31</v>
      </c>
      <c r="H1620">
        <v>30</v>
      </c>
      <c r="I1620">
        <v>31</v>
      </c>
      <c r="J1620">
        <v>30</v>
      </c>
      <c r="K1620">
        <v>31</v>
      </c>
      <c r="L1620">
        <v>31</v>
      </c>
      <c r="M1620">
        <v>30</v>
      </c>
      <c r="N1620">
        <v>31</v>
      </c>
      <c r="O1620">
        <v>30</v>
      </c>
      <c r="P1620">
        <v>31</v>
      </c>
      <c r="Q1620">
        <f t="shared" si="945"/>
        <v>365</v>
      </c>
      <c r="R1620" s="50">
        <f>VLOOKUP(B1620,'Общие показания'!A:H,8,0)</f>
        <v>0.42627646185175555</v>
      </c>
      <c r="S1620" s="50">
        <f>VLOOKUP(B1620,'Общие показания'!A:P,16,0)</f>
        <v>2.8637681407188027</v>
      </c>
      <c r="T1620" s="50">
        <f t="shared" si="914"/>
        <v>0</v>
      </c>
      <c r="U1620" s="50">
        <f t="shared" si="915"/>
        <v>0</v>
      </c>
      <c r="V1620" s="50">
        <f t="shared" si="916"/>
        <v>0</v>
      </c>
      <c r="W1620" s="50">
        <f t="shared" si="917"/>
        <v>0.42627646185175555</v>
      </c>
      <c r="X1620" s="50">
        <f t="shared" si="918"/>
        <v>0</v>
      </c>
      <c r="Y1620" s="50"/>
      <c r="Z1620" s="50"/>
      <c r="AA1620" s="50"/>
      <c r="AB1620" s="50"/>
      <c r="AC1620" s="50"/>
      <c r="AD1620" s="50">
        <f t="shared" si="919"/>
        <v>1.1100187086800748</v>
      </c>
      <c r="AE1620" s="50">
        <f t="shared" si="920"/>
        <v>0.77269764839421284</v>
      </c>
      <c r="AF1620" s="50">
        <f t="shared" si="921"/>
        <v>0.98105178364451529</v>
      </c>
      <c r="AG1620" s="50">
        <f t="shared" si="922"/>
        <v>0</v>
      </c>
      <c r="AI1620" s="50">
        <f t="shared" si="923"/>
        <v>0</v>
      </c>
      <c r="AJ1620" s="50">
        <f t="shared" si="924"/>
        <v>0</v>
      </c>
      <c r="AK1620" s="50">
        <f t="shared" si="925"/>
        <v>0</v>
      </c>
      <c r="AL1620" s="50">
        <f t="shared" si="926"/>
        <v>0.86518359582924587</v>
      </c>
      <c r="AR1620" s="50">
        <f t="shared" si="927"/>
        <v>1.13803033446916</v>
      </c>
      <c r="AS1620" s="50">
        <f t="shared" si="928"/>
        <v>1.0185654009032563</v>
      </c>
      <c r="AT1620" s="50">
        <f t="shared" si="929"/>
        <v>1.3987413281901557</v>
      </c>
      <c r="AV1620" s="49">
        <f t="shared" si="930"/>
        <v>0</v>
      </c>
      <c r="AW1620" s="49">
        <f t="shared" si="931"/>
        <v>0</v>
      </c>
      <c r="AX1620" s="49">
        <f t="shared" si="932"/>
        <v>0</v>
      </c>
      <c r="AY1620" s="49">
        <f t="shared" si="933"/>
        <v>3466.7437204365729</v>
      </c>
      <c r="AZ1620" s="49">
        <f t="shared" si="934"/>
        <v>0</v>
      </c>
      <c r="BA1620" s="49">
        <f t="shared" si="935"/>
        <v>0</v>
      </c>
      <c r="BB1620" s="49">
        <f t="shared" si="936"/>
        <v>0</v>
      </c>
      <c r="BC1620" s="49">
        <f t="shared" si="937"/>
        <v>0</v>
      </c>
      <c r="BD1620" s="49">
        <f t="shared" si="938"/>
        <v>0</v>
      </c>
      <c r="BE1620" s="49">
        <f t="shared" si="939"/>
        <v>6034.5729294680805</v>
      </c>
      <c r="BF1620" s="49">
        <f t="shared" si="940"/>
        <v>4808.394879012154</v>
      </c>
      <c r="BG1620" s="49">
        <f t="shared" si="941"/>
        <v>6388.2214376845177</v>
      </c>
      <c r="BH1620" s="72">
        <f t="shared" si="942"/>
        <v>20697.932966601325</v>
      </c>
      <c r="BI1620" s="49">
        <f>VLOOKUP(A1620,'1_12'!A:O,15,0)</f>
        <v>29532.240000000002</v>
      </c>
      <c r="BJ1620" s="73">
        <f t="shared" si="943"/>
        <v>-8834.3070333986761</v>
      </c>
      <c r="BK1620" s="50">
        <f t="shared" si="944"/>
        <v>8.4103024236064309E-3</v>
      </c>
    </row>
    <row r="1621" spans="1:63" x14ac:dyDescent="0.3">
      <c r="A1621" s="77" t="s">
        <v>1414</v>
      </c>
      <c r="B1621" s="77" t="s">
        <v>1415</v>
      </c>
      <c r="C1621" s="77">
        <f>VLOOKUP(B1621,Площадь!D:E,2,0)</f>
        <v>120</v>
      </c>
      <c r="D1621" s="113"/>
      <c r="E1621">
        <v>31</v>
      </c>
      <c r="F1621">
        <v>28</v>
      </c>
      <c r="G1621">
        <v>31</v>
      </c>
      <c r="H1621">
        <v>30</v>
      </c>
      <c r="I1621">
        <v>31</v>
      </c>
      <c r="J1621">
        <v>30</v>
      </c>
      <c r="K1621">
        <v>31</v>
      </c>
      <c r="L1621">
        <v>31</v>
      </c>
      <c r="M1621">
        <v>30</v>
      </c>
      <c r="N1621">
        <v>31</v>
      </c>
      <c r="O1621">
        <v>30</v>
      </c>
      <c r="P1621">
        <v>31</v>
      </c>
      <c r="Q1621">
        <f t="shared" si="945"/>
        <v>365</v>
      </c>
      <c r="R1621" s="50">
        <f>VLOOKUP(B1621,'Общие показания'!A:H,8,0)</f>
        <v>0.66954418091898771</v>
      </c>
      <c r="S1621" s="50">
        <f>VLOOKUP(B1621,'Общие показания'!A:P,16,0)</f>
        <v>4.4980651424902653</v>
      </c>
      <c r="T1621" s="50">
        <f t="shared" si="914"/>
        <v>0</v>
      </c>
      <c r="U1621" s="50">
        <f t="shared" si="915"/>
        <v>0</v>
      </c>
      <c r="V1621" s="50">
        <f t="shared" si="916"/>
        <v>0</v>
      </c>
      <c r="W1621" s="50">
        <f t="shared" si="917"/>
        <v>0.66954418091898771</v>
      </c>
      <c r="X1621" s="50">
        <f t="shared" si="918"/>
        <v>0</v>
      </c>
      <c r="Y1621" s="50"/>
      <c r="Z1621" s="50"/>
      <c r="AA1621" s="50"/>
      <c r="AB1621" s="50"/>
      <c r="AC1621" s="50"/>
      <c r="AD1621" s="50">
        <f t="shared" si="919"/>
        <v>1.7434848827435725</v>
      </c>
      <c r="AE1621" s="50">
        <f t="shared" si="920"/>
        <v>1.2136612278443131</v>
      </c>
      <c r="AF1621" s="50">
        <f t="shared" si="921"/>
        <v>1.5409190319023798</v>
      </c>
      <c r="AG1621" s="50">
        <f t="shared" si="922"/>
        <v>0</v>
      </c>
      <c r="AI1621" s="50">
        <f t="shared" si="923"/>
        <v>0</v>
      </c>
      <c r="AJ1621" s="50">
        <f t="shared" si="924"/>
        <v>0</v>
      </c>
      <c r="AK1621" s="50">
        <f t="shared" si="925"/>
        <v>0</v>
      </c>
      <c r="AL1621" s="50">
        <f t="shared" si="926"/>
        <v>1.3589271138679253</v>
      </c>
      <c r="AR1621" s="50">
        <f t="shared" si="927"/>
        <v>1.7874822007369005</v>
      </c>
      <c r="AS1621" s="50">
        <f t="shared" si="928"/>
        <v>1.5998409438271042</v>
      </c>
      <c r="AT1621" s="50">
        <f t="shared" si="929"/>
        <v>2.1969759081520772</v>
      </c>
      <c r="AV1621" s="49">
        <f t="shared" si="930"/>
        <v>0</v>
      </c>
      <c r="AW1621" s="49">
        <f t="shared" si="931"/>
        <v>0</v>
      </c>
      <c r="AX1621" s="49">
        <f t="shared" si="932"/>
        <v>0</v>
      </c>
      <c r="AY1621" s="49">
        <f t="shared" si="933"/>
        <v>5445.1472048741971</v>
      </c>
      <c r="AZ1621" s="49">
        <f t="shared" si="934"/>
        <v>0</v>
      </c>
      <c r="BA1621" s="49">
        <f t="shared" si="935"/>
        <v>0</v>
      </c>
      <c r="BB1621" s="49">
        <f t="shared" si="936"/>
        <v>0</v>
      </c>
      <c r="BC1621" s="49">
        <f t="shared" si="937"/>
        <v>0</v>
      </c>
      <c r="BD1621" s="49">
        <f t="shared" si="938"/>
        <v>0</v>
      </c>
      <c r="BE1621" s="49">
        <f t="shared" si="939"/>
        <v>9478.3868002116415</v>
      </c>
      <c r="BF1621" s="49">
        <f t="shared" si="940"/>
        <v>7552.4526895478857</v>
      </c>
      <c r="BG1621" s="49">
        <f t="shared" si="941"/>
        <v>10033.855661284584</v>
      </c>
      <c r="BH1621" s="72">
        <f t="shared" si="942"/>
        <v>32509.842355918307</v>
      </c>
      <c r="BI1621" s="49">
        <f>VLOOKUP(A1621,'1_12'!A:O,15,0)</f>
        <v>46385.73</v>
      </c>
      <c r="BJ1621" s="73">
        <f t="shared" si="943"/>
        <v>-13875.887644081697</v>
      </c>
      <c r="BK1621" s="50">
        <f t="shared" si="944"/>
        <v>8.4103024236064309E-3</v>
      </c>
    </row>
    <row r="1622" spans="1:63" x14ac:dyDescent="0.3">
      <c r="A1622" s="77" t="s">
        <v>1515</v>
      </c>
      <c r="B1622" s="77" t="s">
        <v>874</v>
      </c>
      <c r="C1622" s="77">
        <f>VLOOKUP(B1622,Площадь!D:E,2,0)</f>
        <v>67.2</v>
      </c>
      <c r="D1622" s="113"/>
      <c r="E1622">
        <v>31</v>
      </c>
      <c r="F1622">
        <v>28</v>
      </c>
      <c r="G1622">
        <v>31</v>
      </c>
      <c r="H1622">
        <v>30</v>
      </c>
      <c r="I1622">
        <v>31</v>
      </c>
      <c r="J1622">
        <v>30</v>
      </c>
      <c r="K1622">
        <v>31</v>
      </c>
      <c r="L1622">
        <v>31</v>
      </c>
      <c r="M1622">
        <v>30</v>
      </c>
      <c r="N1622">
        <v>31</v>
      </c>
      <c r="O1622">
        <v>30</v>
      </c>
      <c r="P1622">
        <v>31</v>
      </c>
      <c r="Q1622">
        <f t="shared" si="945"/>
        <v>365</v>
      </c>
      <c r="R1622" s="50">
        <f>VLOOKUP(B1622,'Общие показания'!A:H,8,0)</f>
        <v>0.37494474131463312</v>
      </c>
      <c r="S1622" s="50">
        <f>VLOOKUP(B1622,'Общие показания'!A:P,16,0)</f>
        <v>2.5189164797945489</v>
      </c>
      <c r="T1622" s="50">
        <f t="shared" si="914"/>
        <v>0</v>
      </c>
      <c r="U1622" s="50">
        <f t="shared" si="915"/>
        <v>0</v>
      </c>
      <c r="V1622" s="50">
        <f t="shared" si="916"/>
        <v>0</v>
      </c>
      <c r="W1622" s="50">
        <f t="shared" si="917"/>
        <v>0.37494474131463312</v>
      </c>
      <c r="X1622" s="50">
        <f t="shared" si="918"/>
        <v>0</v>
      </c>
      <c r="Y1622" s="50"/>
      <c r="Z1622" s="50"/>
      <c r="AA1622" s="50"/>
      <c r="AB1622" s="50"/>
      <c r="AC1622" s="50"/>
      <c r="AD1622" s="50">
        <f t="shared" si="919"/>
        <v>0.97635153433640076</v>
      </c>
      <c r="AE1622" s="50">
        <f t="shared" si="920"/>
        <v>0.67965028759281543</v>
      </c>
      <c r="AF1622" s="50">
        <f t="shared" si="921"/>
        <v>0.86291465786533283</v>
      </c>
      <c r="AG1622" s="50">
        <f t="shared" si="922"/>
        <v>0</v>
      </c>
      <c r="AI1622" s="50">
        <f t="shared" si="923"/>
        <v>0</v>
      </c>
      <c r="AJ1622" s="50">
        <f t="shared" si="924"/>
        <v>0</v>
      </c>
      <c r="AK1622" s="50">
        <f t="shared" si="925"/>
        <v>0</v>
      </c>
      <c r="AL1622" s="50">
        <f t="shared" si="926"/>
        <v>0.76099918376603826</v>
      </c>
      <c r="AR1622" s="50">
        <f t="shared" si="927"/>
        <v>1.0009900324126642</v>
      </c>
      <c r="AS1622" s="50">
        <f t="shared" si="928"/>
        <v>0.89591092854317833</v>
      </c>
      <c r="AT1622" s="50">
        <f t="shared" si="929"/>
        <v>1.2303065085651632</v>
      </c>
      <c r="AV1622" s="49">
        <f t="shared" si="930"/>
        <v>0</v>
      </c>
      <c r="AW1622" s="49">
        <f t="shared" si="931"/>
        <v>0</v>
      </c>
      <c r="AX1622" s="49">
        <f t="shared" si="932"/>
        <v>0</v>
      </c>
      <c r="AY1622" s="49">
        <f t="shared" si="933"/>
        <v>3049.2824347295509</v>
      </c>
      <c r="AZ1622" s="49">
        <f t="shared" si="934"/>
        <v>0</v>
      </c>
      <c r="BA1622" s="49">
        <f t="shared" si="935"/>
        <v>0</v>
      </c>
      <c r="BB1622" s="49">
        <f t="shared" si="936"/>
        <v>0</v>
      </c>
      <c r="BC1622" s="49">
        <f t="shared" si="937"/>
        <v>0</v>
      </c>
      <c r="BD1622" s="49">
        <f t="shared" si="938"/>
        <v>0</v>
      </c>
      <c r="BE1622" s="49">
        <f t="shared" si="939"/>
        <v>5307.8966081185208</v>
      </c>
      <c r="BF1622" s="49">
        <f t="shared" si="940"/>
        <v>4229.373506146816</v>
      </c>
      <c r="BG1622" s="49">
        <f t="shared" si="941"/>
        <v>5618.9591703193664</v>
      </c>
      <c r="BH1622" s="72">
        <f t="shared" si="942"/>
        <v>18205.511719314254</v>
      </c>
      <c r="BI1622" s="49">
        <f>VLOOKUP(A1622,'1_12'!A:O,15,0)</f>
        <v>25975.980000000003</v>
      </c>
      <c r="BJ1622" s="73">
        <f t="shared" si="943"/>
        <v>-7770.4682806857491</v>
      </c>
      <c r="BK1622" s="50">
        <f t="shared" si="944"/>
        <v>8.4103024236064309E-3</v>
      </c>
    </row>
    <row r="1623" spans="1:63" x14ac:dyDescent="0.3">
      <c r="A1623" s="77" t="s">
        <v>2121</v>
      </c>
      <c r="B1623" s="77" t="s">
        <v>2122</v>
      </c>
      <c r="C1623" s="77">
        <f>VLOOKUP(B1623,Площадь!D:E,2,0)</f>
        <v>44.4</v>
      </c>
      <c r="D1623" s="113"/>
      <c r="E1623">
        <v>31</v>
      </c>
      <c r="F1623">
        <v>28</v>
      </c>
      <c r="G1623">
        <v>31</v>
      </c>
      <c r="H1623">
        <v>30</v>
      </c>
      <c r="I1623">
        <v>31</v>
      </c>
      <c r="J1623">
        <v>30</v>
      </c>
      <c r="K1623">
        <v>31</v>
      </c>
      <c r="L1623">
        <v>31</v>
      </c>
      <c r="M1623">
        <v>30</v>
      </c>
      <c r="N1623">
        <v>31</v>
      </c>
      <c r="O1623">
        <v>30</v>
      </c>
      <c r="P1623">
        <v>31</v>
      </c>
      <c r="Q1623">
        <f t="shared" si="945"/>
        <v>365</v>
      </c>
      <c r="R1623" s="50">
        <f>VLOOKUP(B1623,'Общие показания'!A:H,8,0)</f>
        <v>0.24773134694002544</v>
      </c>
      <c r="S1623" s="50">
        <f>VLOOKUP(B1623,'Общие показания'!A:P,16,0)</f>
        <v>1.6642841027213982</v>
      </c>
      <c r="T1623" s="50">
        <f t="shared" si="914"/>
        <v>0</v>
      </c>
      <c r="U1623" s="50">
        <f t="shared" si="915"/>
        <v>0</v>
      </c>
      <c r="V1623" s="50">
        <f t="shared" si="916"/>
        <v>0</v>
      </c>
      <c r="W1623" s="50">
        <f t="shared" si="917"/>
        <v>0.24773134694002547</v>
      </c>
      <c r="X1623" s="50">
        <f t="shared" si="918"/>
        <v>0</v>
      </c>
      <c r="Y1623" s="50"/>
      <c r="Z1623" s="50"/>
      <c r="AA1623" s="50"/>
      <c r="AB1623" s="50"/>
      <c r="AC1623" s="50"/>
      <c r="AD1623" s="50">
        <f t="shared" si="919"/>
        <v>0.64508940661512182</v>
      </c>
      <c r="AE1623" s="50">
        <f t="shared" si="920"/>
        <v>0.44905465430239588</v>
      </c>
      <c r="AF1623" s="50">
        <f t="shared" si="921"/>
        <v>0.57014004180388056</v>
      </c>
      <c r="AG1623" s="50">
        <f t="shared" si="922"/>
        <v>0</v>
      </c>
      <c r="AI1623" s="50">
        <f t="shared" si="923"/>
        <v>0</v>
      </c>
      <c r="AJ1623" s="50">
        <f t="shared" si="924"/>
        <v>0</v>
      </c>
      <c r="AK1623" s="50">
        <f t="shared" si="925"/>
        <v>0</v>
      </c>
      <c r="AL1623" s="50">
        <f t="shared" si="926"/>
        <v>0.50280303213113242</v>
      </c>
      <c r="AR1623" s="50">
        <f t="shared" si="927"/>
        <v>0.66136841427265314</v>
      </c>
      <c r="AS1623" s="50">
        <f t="shared" si="928"/>
        <v>0.59194114921602858</v>
      </c>
      <c r="AT1623" s="50">
        <f t="shared" si="929"/>
        <v>0.81288108601626852</v>
      </c>
      <c r="AV1623" s="49">
        <f t="shared" si="930"/>
        <v>0</v>
      </c>
      <c r="AW1623" s="49">
        <f t="shared" si="931"/>
        <v>0</v>
      </c>
      <c r="AX1623" s="49">
        <f t="shared" si="932"/>
        <v>0</v>
      </c>
      <c r="AY1623" s="49">
        <f t="shared" si="933"/>
        <v>2014.7044658034533</v>
      </c>
      <c r="AZ1623" s="49">
        <f t="shared" si="934"/>
        <v>0</v>
      </c>
      <c r="BA1623" s="49">
        <f t="shared" si="935"/>
        <v>0</v>
      </c>
      <c r="BB1623" s="49">
        <f t="shared" si="936"/>
        <v>0</v>
      </c>
      <c r="BC1623" s="49">
        <f t="shared" si="937"/>
        <v>0</v>
      </c>
      <c r="BD1623" s="49">
        <f t="shared" si="938"/>
        <v>0</v>
      </c>
      <c r="BE1623" s="49">
        <f t="shared" si="939"/>
        <v>3507.0031160783083</v>
      </c>
      <c r="BF1623" s="49">
        <f t="shared" si="940"/>
        <v>2794.4074951327179</v>
      </c>
      <c r="BG1623" s="49">
        <f t="shared" si="941"/>
        <v>3712.5265946752952</v>
      </c>
      <c r="BH1623" s="72">
        <f t="shared" si="942"/>
        <v>12028.641671689775</v>
      </c>
      <c r="BI1623" s="49">
        <f>VLOOKUP(A1623,'1_12'!A:O,15,0)</f>
        <v>17162.73</v>
      </c>
      <c r="BJ1623" s="73">
        <f t="shared" si="943"/>
        <v>-5134.0883283102248</v>
      </c>
      <c r="BK1623" s="50">
        <f t="shared" si="944"/>
        <v>8.4103024236064309E-3</v>
      </c>
    </row>
    <row r="1624" spans="1:63" x14ac:dyDescent="0.3">
      <c r="A1624" s="77" t="s">
        <v>2080</v>
      </c>
      <c r="B1624" s="77" t="s">
        <v>1230</v>
      </c>
      <c r="C1624" s="77">
        <f>VLOOKUP(B1624,Площадь!D:E,2,0)</f>
        <v>136.6</v>
      </c>
      <c r="D1624" s="113"/>
      <c r="E1624">
        <v>31</v>
      </c>
      <c r="F1624">
        <v>28</v>
      </c>
      <c r="G1624">
        <v>31</v>
      </c>
      <c r="H1624">
        <v>30</v>
      </c>
      <c r="I1624">
        <v>3</v>
      </c>
      <c r="Q1624">
        <f t="shared" si="945"/>
        <v>123</v>
      </c>
      <c r="R1624" s="50">
        <f>VLOOKUP(B1624,'Общие показания'!A:H,8,0)</f>
        <v>0.76216445927944765</v>
      </c>
      <c r="S1624" s="50"/>
      <c r="T1624" s="50">
        <f t="shared" si="914"/>
        <v>0</v>
      </c>
      <c r="U1624" s="50">
        <f t="shared" si="915"/>
        <v>0</v>
      </c>
      <c r="V1624" s="50">
        <f t="shared" si="916"/>
        <v>0</v>
      </c>
      <c r="W1624" s="50">
        <f t="shared" si="917"/>
        <v>0.76216445927944765</v>
      </c>
      <c r="X1624" s="50">
        <f t="shared" si="918"/>
        <v>0</v>
      </c>
      <c r="Y1624" s="50"/>
      <c r="Z1624" s="50"/>
      <c r="AA1624" s="50"/>
      <c r="AB1624" s="50"/>
      <c r="AC1624" s="50"/>
      <c r="AD1624" s="50">
        <f t="shared" si="919"/>
        <v>0</v>
      </c>
      <c r="AE1624" s="50">
        <f t="shared" si="920"/>
        <v>0</v>
      </c>
      <c r="AF1624" s="50">
        <f t="shared" si="921"/>
        <v>0</v>
      </c>
      <c r="AG1624" s="50">
        <f t="shared" si="922"/>
        <v>0</v>
      </c>
      <c r="AI1624" s="50">
        <f t="shared" si="923"/>
        <v>0</v>
      </c>
      <c r="AJ1624" s="50">
        <f t="shared" si="924"/>
        <v>0</v>
      </c>
      <c r="AK1624" s="50">
        <f t="shared" si="925"/>
        <v>0</v>
      </c>
      <c r="AL1624" s="50">
        <f t="shared" si="926"/>
        <v>1.5469120312863216</v>
      </c>
      <c r="AR1624" s="50">
        <f t="shared" si="927"/>
        <v>0</v>
      </c>
      <c r="AS1624" s="50">
        <f t="shared" si="928"/>
        <v>0</v>
      </c>
      <c r="AT1624" s="50">
        <f t="shared" si="929"/>
        <v>0</v>
      </c>
      <c r="AV1624" s="49">
        <f t="shared" si="930"/>
        <v>0</v>
      </c>
      <c r="AW1624" s="49">
        <f t="shared" si="931"/>
        <v>0</v>
      </c>
      <c r="AX1624" s="49">
        <f t="shared" si="932"/>
        <v>0</v>
      </c>
      <c r="AY1624" s="49">
        <f t="shared" si="933"/>
        <v>6198.3925682151294</v>
      </c>
      <c r="AZ1624" s="49">
        <f t="shared" si="934"/>
        <v>0</v>
      </c>
      <c r="BA1624" s="49">
        <f t="shared" si="935"/>
        <v>0</v>
      </c>
      <c r="BB1624" s="49">
        <f t="shared" si="936"/>
        <v>0</v>
      </c>
      <c r="BC1624" s="49">
        <f t="shared" si="937"/>
        <v>0</v>
      </c>
      <c r="BD1624" s="49">
        <f t="shared" si="938"/>
        <v>0</v>
      </c>
      <c r="BE1624" s="49">
        <f t="shared" si="939"/>
        <v>0</v>
      </c>
      <c r="BF1624" s="49">
        <f t="shared" si="940"/>
        <v>0</v>
      </c>
      <c r="BG1624" s="49">
        <f t="shared" si="941"/>
        <v>0</v>
      </c>
      <c r="BH1624" s="72">
        <f t="shared" si="942"/>
        <v>6198.3925682151294</v>
      </c>
      <c r="BI1624" s="49">
        <f>VLOOKUP(A1624,'1_12'!A:O,15,0)</f>
        <v>6434.6799999999994</v>
      </c>
      <c r="BJ1624" s="73">
        <f t="shared" si="943"/>
        <v>-236.28743178487002</v>
      </c>
      <c r="BK1624" s="50">
        <f t="shared" si="944"/>
        <v>1.4086606213798009E-3</v>
      </c>
    </row>
    <row r="1625" spans="1:63" x14ac:dyDescent="0.3">
      <c r="A1625" s="77" t="s">
        <v>2773</v>
      </c>
      <c r="B1625" s="77" t="s">
        <v>1230</v>
      </c>
      <c r="C1625" s="77">
        <f>VLOOKUP(B1625,Площадь!D:E,2,0)</f>
        <v>136.6</v>
      </c>
      <c r="D1625" s="113">
        <v>45050</v>
      </c>
      <c r="I1625">
        <f>31-I1624</f>
        <v>28</v>
      </c>
      <c r="J1625">
        <v>30</v>
      </c>
      <c r="K1625">
        <v>31</v>
      </c>
      <c r="L1625">
        <v>31</v>
      </c>
      <c r="M1625">
        <v>30</v>
      </c>
      <c r="N1625">
        <v>31</v>
      </c>
      <c r="O1625">
        <v>30</v>
      </c>
      <c r="P1625">
        <v>31</v>
      </c>
      <c r="Q1625">
        <f t="shared" si="945"/>
        <v>242</v>
      </c>
      <c r="R1625" s="50"/>
      <c r="S1625" s="50">
        <f>VLOOKUP(B1625,'Общие показания'!A:P,16,0)</f>
        <v>5.1202974872014186</v>
      </c>
      <c r="T1625" s="50">
        <f t="shared" si="914"/>
        <v>0</v>
      </c>
      <c r="U1625" s="50">
        <f t="shared" si="915"/>
        <v>0</v>
      </c>
      <c r="V1625" s="50">
        <f t="shared" si="916"/>
        <v>0</v>
      </c>
      <c r="W1625" s="50">
        <f t="shared" si="917"/>
        <v>0</v>
      </c>
      <c r="X1625" s="50">
        <f t="shared" si="918"/>
        <v>0</v>
      </c>
      <c r="Y1625" s="50"/>
      <c r="Z1625" s="50"/>
      <c r="AA1625" s="50"/>
      <c r="AB1625" s="50"/>
      <c r="AC1625" s="50"/>
      <c r="AD1625" s="50">
        <f t="shared" si="919"/>
        <v>1.9846669581897665</v>
      </c>
      <c r="AE1625" s="50">
        <f t="shared" si="920"/>
        <v>1.3815510310294432</v>
      </c>
      <c r="AF1625" s="50">
        <f t="shared" si="921"/>
        <v>1.754079497982209</v>
      </c>
      <c r="AG1625" s="50">
        <f t="shared" si="922"/>
        <v>0</v>
      </c>
      <c r="AI1625" s="50">
        <f t="shared" si="923"/>
        <v>0</v>
      </c>
      <c r="AJ1625" s="50">
        <f t="shared" si="924"/>
        <v>0</v>
      </c>
      <c r="AK1625" s="50">
        <f t="shared" si="925"/>
        <v>0</v>
      </c>
      <c r="AL1625" s="50">
        <f t="shared" si="926"/>
        <v>0</v>
      </c>
      <c r="AR1625" s="50">
        <f t="shared" si="927"/>
        <v>2.0347505718388383</v>
      </c>
      <c r="AS1625" s="50">
        <f t="shared" si="928"/>
        <v>1.8211522743898536</v>
      </c>
      <c r="AT1625" s="50">
        <f t="shared" si="929"/>
        <v>2.5008909087797808</v>
      </c>
      <c r="AV1625" s="49">
        <f t="shared" si="930"/>
        <v>0</v>
      </c>
      <c r="AW1625" s="49">
        <f t="shared" si="931"/>
        <v>0</v>
      </c>
      <c r="AX1625" s="49">
        <f t="shared" si="932"/>
        <v>0</v>
      </c>
      <c r="AY1625" s="49">
        <f t="shared" si="933"/>
        <v>0</v>
      </c>
      <c r="AZ1625" s="49">
        <f t="shared" si="934"/>
        <v>0</v>
      </c>
      <c r="BA1625" s="49">
        <f t="shared" si="935"/>
        <v>0</v>
      </c>
      <c r="BB1625" s="49">
        <f t="shared" si="936"/>
        <v>0</v>
      </c>
      <c r="BC1625" s="49">
        <f t="shared" si="937"/>
        <v>0</v>
      </c>
      <c r="BD1625" s="49">
        <f t="shared" si="938"/>
        <v>0</v>
      </c>
      <c r="BE1625" s="49">
        <f t="shared" si="939"/>
        <v>10789.563640907587</v>
      </c>
      <c r="BF1625" s="49">
        <f t="shared" si="940"/>
        <v>8597.2086449353428</v>
      </c>
      <c r="BG1625" s="49">
        <f t="shared" si="941"/>
        <v>11421.872361095615</v>
      </c>
      <c r="BH1625" s="72">
        <f t="shared" si="942"/>
        <v>30808.644646938545</v>
      </c>
      <c r="BI1625" s="49">
        <f>VLOOKUP(A1625,'1_12'!A:O,15,0)</f>
        <v>46367.78</v>
      </c>
      <c r="BJ1625" s="73">
        <f t="shared" si="943"/>
        <v>-15559.135353061454</v>
      </c>
      <c r="BK1625" s="50">
        <f t="shared" si="944"/>
        <v>7.0016418022266292E-3</v>
      </c>
    </row>
    <row r="1626" spans="1:63" x14ac:dyDescent="0.3">
      <c r="A1626" s="77" t="s">
        <v>2193</v>
      </c>
      <c r="B1626" s="77" t="s">
        <v>907</v>
      </c>
      <c r="C1626" s="77">
        <f>VLOOKUP(B1626,Площадь!D:E,2,0)</f>
        <v>190.4</v>
      </c>
      <c r="D1626" s="113"/>
      <c r="E1626">
        <v>31</v>
      </c>
      <c r="F1626">
        <v>28</v>
      </c>
      <c r="G1626">
        <v>31</v>
      </c>
      <c r="H1626">
        <v>30</v>
      </c>
      <c r="I1626">
        <v>31</v>
      </c>
      <c r="J1626">
        <v>30</v>
      </c>
      <c r="K1626">
        <v>31</v>
      </c>
      <c r="L1626">
        <v>31</v>
      </c>
      <c r="M1626">
        <v>30</v>
      </c>
      <c r="N1626">
        <v>31</v>
      </c>
      <c r="O1626">
        <v>30</v>
      </c>
      <c r="P1626">
        <v>31</v>
      </c>
      <c r="Q1626">
        <f t="shared" ref="Q1626:Q1631" si="946">SUM(E1626:P1626)</f>
        <v>365</v>
      </c>
      <c r="R1626" s="50">
        <f>VLOOKUP(B1626,'Общие показания'!A:H,8,0)</f>
        <v>1.0623434337247939</v>
      </c>
      <c r="S1626" s="50">
        <f>VLOOKUP(B1626,'Общие показания'!A:P,16,0)</f>
        <v>7.1369300260845545</v>
      </c>
      <c r="T1626" s="50">
        <f t="shared" si="914"/>
        <v>0</v>
      </c>
      <c r="U1626" s="50">
        <f t="shared" si="915"/>
        <v>0</v>
      </c>
      <c r="V1626" s="50">
        <f t="shared" si="916"/>
        <v>0</v>
      </c>
      <c r="W1626" s="50">
        <f t="shared" si="917"/>
        <v>1.0623434337247939</v>
      </c>
      <c r="X1626" s="50">
        <f t="shared" si="918"/>
        <v>0</v>
      </c>
      <c r="Y1626" s="50"/>
      <c r="Z1626" s="50"/>
      <c r="AA1626" s="50"/>
      <c r="AB1626" s="50"/>
      <c r="AC1626" s="50"/>
      <c r="AD1626" s="50">
        <f t="shared" si="919"/>
        <v>2.7663293472864687</v>
      </c>
      <c r="AE1626" s="50">
        <f t="shared" si="920"/>
        <v>1.9256758148463102</v>
      </c>
      <c r="AF1626" s="50">
        <f t="shared" si="921"/>
        <v>2.4449248639517762</v>
      </c>
      <c r="AG1626" s="50">
        <f t="shared" si="922"/>
        <v>0</v>
      </c>
      <c r="AI1626" s="50">
        <f t="shared" si="923"/>
        <v>0</v>
      </c>
      <c r="AJ1626" s="50">
        <f t="shared" si="924"/>
        <v>0</v>
      </c>
      <c r="AK1626" s="50">
        <f t="shared" si="925"/>
        <v>0</v>
      </c>
      <c r="AL1626" s="50">
        <f t="shared" si="926"/>
        <v>2.1561643540037752</v>
      </c>
      <c r="AR1626" s="50">
        <f t="shared" si="927"/>
        <v>2.8361384251692154</v>
      </c>
      <c r="AS1626" s="50">
        <f t="shared" si="928"/>
        <v>2.5384142975390054</v>
      </c>
      <c r="AT1626" s="50">
        <f t="shared" si="929"/>
        <v>3.4858684409346292</v>
      </c>
      <c r="AV1626" s="49">
        <f t="shared" si="930"/>
        <v>0</v>
      </c>
      <c r="AW1626" s="49">
        <f t="shared" si="931"/>
        <v>0</v>
      </c>
      <c r="AX1626" s="49">
        <f t="shared" si="932"/>
        <v>0</v>
      </c>
      <c r="AY1626" s="49">
        <f t="shared" si="933"/>
        <v>8639.6335650670626</v>
      </c>
      <c r="AZ1626" s="49">
        <f t="shared" si="934"/>
        <v>0</v>
      </c>
      <c r="BA1626" s="49">
        <f t="shared" si="935"/>
        <v>0</v>
      </c>
      <c r="BB1626" s="49">
        <f t="shared" si="936"/>
        <v>0</v>
      </c>
      <c r="BC1626" s="49">
        <f t="shared" si="937"/>
        <v>0</v>
      </c>
      <c r="BD1626" s="49">
        <f t="shared" si="938"/>
        <v>0</v>
      </c>
      <c r="BE1626" s="49">
        <f t="shared" si="939"/>
        <v>15039.04038966914</v>
      </c>
      <c r="BF1626" s="49">
        <f t="shared" si="940"/>
        <v>11983.224934082647</v>
      </c>
      <c r="BG1626" s="49">
        <f t="shared" si="941"/>
        <v>15920.384315904872</v>
      </c>
      <c r="BH1626" s="72">
        <f t="shared" si="942"/>
        <v>51582.283204723717</v>
      </c>
      <c r="BI1626" s="49">
        <f>VLOOKUP(A1626,'1_12'!A:O,15,0)</f>
        <v>73598.67</v>
      </c>
      <c r="BJ1626" s="73">
        <f t="shared" si="943"/>
        <v>-22016.386795276281</v>
      </c>
      <c r="BK1626" s="50">
        <f t="shared" si="944"/>
        <v>8.4103024236064309E-3</v>
      </c>
    </row>
    <row r="1627" spans="1:63" x14ac:dyDescent="0.3">
      <c r="A1627" s="77" t="s">
        <v>2145</v>
      </c>
      <c r="B1627" s="77" t="s">
        <v>947</v>
      </c>
      <c r="C1627" s="77">
        <f>VLOOKUP(B1627,Площадь!D:E,2,0)</f>
        <v>63.8</v>
      </c>
      <c r="D1627" s="113"/>
      <c r="E1627">
        <v>31</v>
      </c>
      <c r="F1627">
        <v>28</v>
      </c>
      <c r="G1627">
        <v>31</v>
      </c>
      <c r="H1627">
        <v>30</v>
      </c>
      <c r="I1627">
        <v>31</v>
      </c>
      <c r="J1627">
        <v>30</v>
      </c>
      <c r="K1627">
        <v>31</v>
      </c>
      <c r="L1627">
        <v>31</v>
      </c>
      <c r="M1627">
        <v>30</v>
      </c>
      <c r="N1627">
        <v>31</v>
      </c>
      <c r="O1627">
        <v>30</v>
      </c>
      <c r="P1627">
        <v>31</v>
      </c>
      <c r="Q1627">
        <f t="shared" si="946"/>
        <v>365</v>
      </c>
      <c r="R1627" s="50">
        <f>VLOOKUP(B1627,'Общие показания'!A:H,8,0)</f>
        <v>0.35597432285526176</v>
      </c>
      <c r="S1627" s="50">
        <f>VLOOKUP(B1627,'Общие показания'!A:P,16,0)</f>
        <v>2.3914713007573245</v>
      </c>
      <c r="T1627" s="50">
        <f t="shared" si="914"/>
        <v>0</v>
      </c>
      <c r="U1627" s="50">
        <f t="shared" si="915"/>
        <v>0</v>
      </c>
      <c r="V1627" s="50">
        <f t="shared" si="916"/>
        <v>0</v>
      </c>
      <c r="W1627" s="50">
        <f t="shared" si="917"/>
        <v>0.35597432285526176</v>
      </c>
      <c r="X1627" s="50">
        <f t="shared" si="918"/>
        <v>0</v>
      </c>
      <c r="Y1627" s="50"/>
      <c r="Z1627" s="50"/>
      <c r="AA1627" s="50"/>
      <c r="AB1627" s="50"/>
      <c r="AC1627" s="50"/>
      <c r="AD1627" s="50">
        <f t="shared" si="919"/>
        <v>0.92695279599199942</v>
      </c>
      <c r="AE1627" s="50">
        <f t="shared" si="920"/>
        <v>0.64526321947055987</v>
      </c>
      <c r="AF1627" s="50">
        <f t="shared" si="921"/>
        <v>0.81925528529476532</v>
      </c>
      <c r="AG1627" s="50">
        <f t="shared" si="922"/>
        <v>0</v>
      </c>
      <c r="AI1627" s="50">
        <f t="shared" si="923"/>
        <v>0</v>
      </c>
      <c r="AJ1627" s="50">
        <f t="shared" si="924"/>
        <v>0</v>
      </c>
      <c r="AK1627" s="50">
        <f t="shared" si="925"/>
        <v>0</v>
      </c>
      <c r="AL1627" s="50">
        <f t="shared" si="926"/>
        <v>0.7224962488731137</v>
      </c>
      <c r="AR1627" s="50">
        <f t="shared" si="927"/>
        <v>0.95034470339178534</v>
      </c>
      <c r="AS1627" s="50">
        <f t="shared" si="928"/>
        <v>0.85058210180141036</v>
      </c>
      <c r="AT1627" s="50">
        <f t="shared" si="929"/>
        <v>1.1680588578341875</v>
      </c>
      <c r="AV1627" s="49">
        <f t="shared" si="930"/>
        <v>0</v>
      </c>
      <c r="AW1627" s="49">
        <f t="shared" si="931"/>
        <v>0</v>
      </c>
      <c r="AX1627" s="49">
        <f t="shared" si="932"/>
        <v>0</v>
      </c>
      <c r="AY1627" s="49">
        <f t="shared" si="933"/>
        <v>2895.0032639247825</v>
      </c>
      <c r="AZ1627" s="49">
        <f t="shared" si="934"/>
        <v>0</v>
      </c>
      <c r="BA1627" s="49">
        <f t="shared" si="935"/>
        <v>0</v>
      </c>
      <c r="BB1627" s="49">
        <f t="shared" si="936"/>
        <v>0</v>
      </c>
      <c r="BC1627" s="49">
        <f t="shared" si="937"/>
        <v>0</v>
      </c>
      <c r="BD1627" s="49">
        <f t="shared" si="938"/>
        <v>0</v>
      </c>
      <c r="BE1627" s="49">
        <f t="shared" si="939"/>
        <v>5039.3423154458569</v>
      </c>
      <c r="BF1627" s="49">
        <f t="shared" si="940"/>
        <v>4015.3873466096261</v>
      </c>
      <c r="BG1627" s="49">
        <f t="shared" si="941"/>
        <v>5334.6665932496362</v>
      </c>
      <c r="BH1627" s="72">
        <f t="shared" si="942"/>
        <v>17284.399519229904</v>
      </c>
      <c r="BI1627" s="49">
        <f>VLOOKUP(A1627,'1_12'!A:O,15,0)</f>
        <v>24661.709999999995</v>
      </c>
      <c r="BJ1627" s="73">
        <f t="shared" si="943"/>
        <v>-7377.3104807700911</v>
      </c>
      <c r="BK1627" s="50">
        <f t="shared" si="944"/>
        <v>8.4103024236064309E-3</v>
      </c>
    </row>
    <row r="1628" spans="1:63" x14ac:dyDescent="0.3">
      <c r="A1628" s="77" t="s">
        <v>2223</v>
      </c>
      <c r="B1628" s="77" t="s">
        <v>645</v>
      </c>
      <c r="C1628" s="77">
        <f>VLOOKUP(B1628,Площадь!D:E,2,0)</f>
        <v>33</v>
      </c>
      <c r="D1628" s="113"/>
      <c r="E1628">
        <v>31</v>
      </c>
      <c r="F1628">
        <v>28</v>
      </c>
      <c r="G1628">
        <v>31</v>
      </c>
      <c r="H1628">
        <v>30</v>
      </c>
      <c r="I1628">
        <v>31</v>
      </c>
      <c r="J1628">
        <v>30</v>
      </c>
      <c r="K1628">
        <v>31</v>
      </c>
      <c r="L1628">
        <v>31</v>
      </c>
      <c r="M1628">
        <v>30</v>
      </c>
      <c r="N1628">
        <v>31</v>
      </c>
      <c r="O1628">
        <v>30</v>
      </c>
      <c r="P1628">
        <v>31</v>
      </c>
      <c r="Q1628">
        <f t="shared" si="946"/>
        <v>365</v>
      </c>
      <c r="R1628" s="50">
        <f>VLOOKUP(B1628,'Общие показания'!A:H,8,0)</f>
        <v>8.0000000000000002E-3</v>
      </c>
      <c r="S1628" s="50">
        <f>VLOOKUP(B1628,'Общие показания'!A:P,16,0)</f>
        <v>0.129</v>
      </c>
      <c r="T1628" s="50">
        <f t="shared" si="914"/>
        <v>0</v>
      </c>
      <c r="U1628" s="50">
        <f t="shared" si="915"/>
        <v>0</v>
      </c>
      <c r="V1628" s="50">
        <f t="shared" si="916"/>
        <v>0</v>
      </c>
      <c r="W1628" s="50">
        <f t="shared" si="917"/>
        <v>8.0000000000000002E-3</v>
      </c>
      <c r="X1628" s="50">
        <f t="shared" si="918"/>
        <v>0</v>
      </c>
      <c r="Y1628" s="50"/>
      <c r="Z1628" s="50"/>
      <c r="AA1628" s="50"/>
      <c r="AB1628" s="50"/>
      <c r="AC1628" s="50"/>
      <c r="AD1628" s="50">
        <f t="shared" si="919"/>
        <v>5.0001398990278764E-2</v>
      </c>
      <c r="AE1628" s="50">
        <f t="shared" si="920"/>
        <v>3.4806587595403025E-2</v>
      </c>
      <c r="AF1628" s="50">
        <f t="shared" si="921"/>
        <v>4.4192013414318221E-2</v>
      </c>
      <c r="AG1628" s="50">
        <f t="shared" si="922"/>
        <v>0</v>
      </c>
      <c r="AI1628" s="50">
        <f t="shared" si="923"/>
        <v>0</v>
      </c>
      <c r="AJ1628" s="50">
        <f t="shared" si="924"/>
        <v>0</v>
      </c>
      <c r="AK1628" s="50">
        <f t="shared" si="925"/>
        <v>0</v>
      </c>
      <c r="AL1628" s="50">
        <f t="shared" si="926"/>
        <v>0.3737049563136795</v>
      </c>
      <c r="AR1628" s="50">
        <f t="shared" si="927"/>
        <v>0.49155760520264763</v>
      </c>
      <c r="AS1628" s="50">
        <f t="shared" si="928"/>
        <v>0.43995625955245365</v>
      </c>
      <c r="AT1628" s="50">
        <f t="shared" si="929"/>
        <v>0.60416837474182117</v>
      </c>
      <c r="AV1628" s="49">
        <f t="shared" si="930"/>
        <v>0</v>
      </c>
      <c r="AW1628" s="49">
        <f t="shared" si="931"/>
        <v>0</v>
      </c>
      <c r="AX1628" s="49">
        <f t="shared" si="932"/>
        <v>0</v>
      </c>
      <c r="AY1628" s="49">
        <f t="shared" si="933"/>
        <v>1024.6335165301887</v>
      </c>
      <c r="AZ1628" s="49">
        <f t="shared" si="934"/>
        <v>0</v>
      </c>
      <c r="BA1628" s="49">
        <f t="shared" si="935"/>
        <v>0</v>
      </c>
      <c r="BB1628" s="49">
        <f t="shared" si="936"/>
        <v>0</v>
      </c>
      <c r="BC1628" s="49">
        <f t="shared" si="937"/>
        <v>0</v>
      </c>
      <c r="BD1628" s="49">
        <f t="shared" si="938"/>
        <v>0</v>
      </c>
      <c r="BE1628" s="49">
        <f t="shared" si="939"/>
        <v>1453.7393284953239</v>
      </c>
      <c r="BF1628" s="49">
        <f t="shared" si="940"/>
        <v>1274.4343963698207</v>
      </c>
      <c r="BG1628" s="49">
        <f t="shared" si="941"/>
        <v>1740.4326915508145</v>
      </c>
      <c r="BH1628" s="72">
        <f t="shared" si="942"/>
        <v>5493.2399329461477</v>
      </c>
      <c r="BI1628" s="49">
        <f>VLOOKUP(A1628,'1_12'!A:O,15,0)</f>
        <v>12756.06</v>
      </c>
      <c r="BJ1628" s="73">
        <f t="shared" si="943"/>
        <v>-7262.8200670538517</v>
      </c>
      <c r="BK1628" s="50">
        <f t="shared" si="944"/>
        <v>5.1676444338651564E-3</v>
      </c>
    </row>
    <row r="1629" spans="1:63" x14ac:dyDescent="0.3">
      <c r="A1629" s="77" t="s">
        <v>1408</v>
      </c>
      <c r="B1629" s="77" t="s">
        <v>965</v>
      </c>
      <c r="C1629" s="77">
        <f>VLOOKUP(B1629,Площадь!D:E,2,0)</f>
        <v>69.7</v>
      </c>
      <c r="D1629" s="113"/>
      <c r="E1629">
        <v>31</v>
      </c>
      <c r="F1629">
        <v>28</v>
      </c>
      <c r="G1629">
        <v>31</v>
      </c>
      <c r="H1629">
        <v>30</v>
      </c>
      <c r="I1629">
        <v>31</v>
      </c>
      <c r="J1629">
        <v>30</v>
      </c>
      <c r="K1629">
        <v>31</v>
      </c>
      <c r="L1629">
        <v>31</v>
      </c>
      <c r="M1629">
        <v>30</v>
      </c>
      <c r="N1629">
        <v>31</v>
      </c>
      <c r="O1629">
        <v>30</v>
      </c>
      <c r="P1629">
        <v>31</v>
      </c>
      <c r="Q1629">
        <f t="shared" si="946"/>
        <v>365</v>
      </c>
      <c r="R1629" s="50">
        <f>VLOOKUP(B1629,'Общие показания'!A:H,8,0)</f>
        <v>0.38889357841711203</v>
      </c>
      <c r="S1629" s="50">
        <f>VLOOKUP(B1629,'Общие показания'!A:P,16,0)</f>
        <v>2.6126261702630957</v>
      </c>
      <c r="T1629" s="50">
        <f t="shared" si="914"/>
        <v>0</v>
      </c>
      <c r="U1629" s="50">
        <f t="shared" si="915"/>
        <v>0</v>
      </c>
      <c r="V1629" s="50">
        <f t="shared" si="916"/>
        <v>0</v>
      </c>
      <c r="W1629" s="50">
        <f t="shared" si="917"/>
        <v>0.38889357841711203</v>
      </c>
      <c r="X1629" s="50">
        <f t="shared" si="918"/>
        <v>0</v>
      </c>
      <c r="Y1629" s="50"/>
      <c r="Z1629" s="50"/>
      <c r="AA1629" s="50"/>
      <c r="AB1629" s="50"/>
      <c r="AC1629" s="50"/>
      <c r="AD1629" s="50">
        <f t="shared" si="919"/>
        <v>1.0126741360602252</v>
      </c>
      <c r="AE1629" s="50">
        <f t="shared" si="920"/>
        <v>0.70493489650623853</v>
      </c>
      <c r="AF1629" s="50">
        <f t="shared" si="921"/>
        <v>0.89501713769663227</v>
      </c>
      <c r="AG1629" s="50">
        <f t="shared" si="922"/>
        <v>0</v>
      </c>
      <c r="AI1629" s="50">
        <f t="shared" si="923"/>
        <v>0</v>
      </c>
      <c r="AJ1629" s="50">
        <f t="shared" si="924"/>
        <v>0</v>
      </c>
      <c r="AK1629" s="50">
        <f t="shared" si="925"/>
        <v>0</v>
      </c>
      <c r="AL1629" s="50">
        <f t="shared" si="926"/>
        <v>0.78931016530495335</v>
      </c>
      <c r="AR1629" s="50">
        <f t="shared" si="927"/>
        <v>1.0382292449280164</v>
      </c>
      <c r="AS1629" s="50">
        <f t="shared" si="928"/>
        <v>0.92924094820624303</v>
      </c>
      <c r="AT1629" s="50">
        <f t="shared" si="929"/>
        <v>1.2760768399849982</v>
      </c>
      <c r="AV1629" s="49">
        <f t="shared" si="930"/>
        <v>0</v>
      </c>
      <c r="AW1629" s="49">
        <f t="shared" si="931"/>
        <v>0</v>
      </c>
      <c r="AX1629" s="49">
        <f t="shared" si="932"/>
        <v>0</v>
      </c>
      <c r="AY1629" s="49">
        <f t="shared" si="933"/>
        <v>3162.7230014977636</v>
      </c>
      <c r="AZ1629" s="49">
        <f t="shared" si="934"/>
        <v>0</v>
      </c>
      <c r="BA1629" s="49">
        <f t="shared" si="935"/>
        <v>0</v>
      </c>
      <c r="BB1629" s="49">
        <f t="shared" si="936"/>
        <v>0</v>
      </c>
      <c r="BC1629" s="49">
        <f t="shared" si="937"/>
        <v>0</v>
      </c>
      <c r="BD1629" s="49">
        <f t="shared" si="938"/>
        <v>0</v>
      </c>
      <c r="BE1629" s="49">
        <f t="shared" si="939"/>
        <v>5505.3629997895969</v>
      </c>
      <c r="BF1629" s="49">
        <f t="shared" si="940"/>
        <v>4386.7162705123974</v>
      </c>
      <c r="BG1629" s="49">
        <f t="shared" si="941"/>
        <v>5827.9978299294626</v>
      </c>
      <c r="BH1629" s="72">
        <f t="shared" si="942"/>
        <v>18882.800101729219</v>
      </c>
      <c r="BI1629" s="49">
        <f>VLOOKUP(A1629,'1_12'!A:O,15,0)</f>
        <v>26942.399999999994</v>
      </c>
      <c r="BJ1629" s="73">
        <f t="shared" si="943"/>
        <v>-8059.5998982707752</v>
      </c>
      <c r="BK1629" s="50">
        <f t="shared" si="944"/>
        <v>8.4103024236064292E-3</v>
      </c>
    </row>
    <row r="1630" spans="1:63" x14ac:dyDescent="0.3">
      <c r="A1630" s="77" t="s">
        <v>2202</v>
      </c>
      <c r="B1630" s="77" t="s">
        <v>852</v>
      </c>
      <c r="C1630" s="77">
        <f>VLOOKUP(B1630,Площадь!D:E,2,0)</f>
        <v>57.7</v>
      </c>
      <c r="D1630" s="113"/>
      <c r="E1630">
        <v>31</v>
      </c>
      <c r="F1630">
        <v>28</v>
      </c>
      <c r="G1630">
        <v>31</v>
      </c>
      <c r="H1630">
        <v>30</v>
      </c>
      <c r="I1630">
        <v>31</v>
      </c>
      <c r="J1630">
        <v>30</v>
      </c>
      <c r="K1630">
        <v>31</v>
      </c>
      <c r="L1630">
        <v>31</v>
      </c>
      <c r="M1630">
        <v>30</v>
      </c>
      <c r="N1630">
        <v>31</v>
      </c>
      <c r="O1630">
        <v>30</v>
      </c>
      <c r="P1630">
        <v>31</v>
      </c>
      <c r="Q1630">
        <f t="shared" si="946"/>
        <v>365</v>
      </c>
      <c r="R1630" s="50">
        <f>VLOOKUP(B1630,'Общие показания'!A:H,8,0)</f>
        <v>0.3219391603252133</v>
      </c>
      <c r="S1630" s="50">
        <f>VLOOKUP(B1630,'Общие показания'!A:P,16,0)</f>
        <v>2.1628196560140696</v>
      </c>
      <c r="T1630" s="50">
        <f t="shared" si="914"/>
        <v>0</v>
      </c>
      <c r="U1630" s="50">
        <f t="shared" si="915"/>
        <v>0</v>
      </c>
      <c r="V1630" s="50">
        <f t="shared" si="916"/>
        <v>0</v>
      </c>
      <c r="W1630" s="50">
        <f t="shared" si="917"/>
        <v>0.3219391603252133</v>
      </c>
      <c r="X1630" s="50">
        <f t="shared" si="918"/>
        <v>0</v>
      </c>
      <c r="Y1630" s="50"/>
      <c r="Z1630" s="50"/>
      <c r="AA1630" s="50"/>
      <c r="AB1630" s="50"/>
      <c r="AC1630" s="50"/>
      <c r="AD1630" s="50">
        <f t="shared" si="919"/>
        <v>0.83832564778586793</v>
      </c>
      <c r="AE1630" s="50">
        <f t="shared" si="920"/>
        <v>0.58356877372180738</v>
      </c>
      <c r="AF1630" s="50">
        <f t="shared" si="921"/>
        <v>0.74092523450639436</v>
      </c>
      <c r="AG1630" s="50">
        <f t="shared" si="922"/>
        <v>0</v>
      </c>
      <c r="AI1630" s="50">
        <f t="shared" si="923"/>
        <v>0</v>
      </c>
      <c r="AJ1630" s="50">
        <f t="shared" si="924"/>
        <v>0</v>
      </c>
      <c r="AK1630" s="50">
        <f t="shared" si="925"/>
        <v>0</v>
      </c>
      <c r="AL1630" s="50">
        <f t="shared" si="926"/>
        <v>0.65341745391816086</v>
      </c>
      <c r="AR1630" s="50">
        <f t="shared" si="927"/>
        <v>0.85948102485432631</v>
      </c>
      <c r="AS1630" s="50">
        <f t="shared" si="928"/>
        <v>0.76925685382353259</v>
      </c>
      <c r="AT1630" s="50">
        <f t="shared" si="929"/>
        <v>1.0563792491697905</v>
      </c>
      <c r="AV1630" s="49">
        <f t="shared" si="930"/>
        <v>0</v>
      </c>
      <c r="AW1630" s="49">
        <f t="shared" si="931"/>
        <v>0</v>
      </c>
      <c r="AX1630" s="49">
        <f t="shared" si="932"/>
        <v>0</v>
      </c>
      <c r="AY1630" s="49">
        <f t="shared" si="933"/>
        <v>2618.2082810103439</v>
      </c>
      <c r="AZ1630" s="49">
        <f t="shared" si="934"/>
        <v>0</v>
      </c>
      <c r="BA1630" s="49">
        <f t="shared" si="935"/>
        <v>0</v>
      </c>
      <c r="BB1630" s="49">
        <f t="shared" si="936"/>
        <v>0</v>
      </c>
      <c r="BC1630" s="49">
        <f t="shared" si="937"/>
        <v>0</v>
      </c>
      <c r="BD1630" s="49">
        <f t="shared" si="938"/>
        <v>0</v>
      </c>
      <c r="BE1630" s="49">
        <f t="shared" si="939"/>
        <v>4557.5243197684322</v>
      </c>
      <c r="BF1630" s="49">
        <f t="shared" si="940"/>
        <v>3631.4710015576088</v>
      </c>
      <c r="BG1630" s="49">
        <f t="shared" si="941"/>
        <v>4824.6122638010038</v>
      </c>
      <c r="BH1630" s="72">
        <f t="shared" si="942"/>
        <v>15631.815866137389</v>
      </c>
      <c r="BI1630" s="49">
        <f>VLOOKUP(A1630,'1_12'!A:O,15,0)</f>
        <v>22303.800000000003</v>
      </c>
      <c r="BJ1630" s="73">
        <f t="shared" si="943"/>
        <v>-6671.9841338626138</v>
      </c>
      <c r="BK1630" s="50">
        <f t="shared" si="944"/>
        <v>8.4103024236064309E-3</v>
      </c>
    </row>
    <row r="1631" spans="1:63" x14ac:dyDescent="0.3">
      <c r="A1631" s="77" t="s">
        <v>2402</v>
      </c>
      <c r="B1631" s="77" t="s">
        <v>939</v>
      </c>
      <c r="C1631" s="77">
        <f>VLOOKUP(B1631,Площадь!D:E,2,0)</f>
        <v>80.900000000000006</v>
      </c>
      <c r="D1631" s="113"/>
      <c r="E1631">
        <v>31</v>
      </c>
      <c r="F1631">
        <v>28</v>
      </c>
      <c r="G1631">
        <v>31</v>
      </c>
      <c r="H1631">
        <v>30</v>
      </c>
      <c r="I1631">
        <v>31</v>
      </c>
      <c r="J1631">
        <v>30</v>
      </c>
      <c r="K1631">
        <v>31</v>
      </c>
      <c r="L1631">
        <v>31</v>
      </c>
      <c r="M1631">
        <v>30</v>
      </c>
      <c r="N1631">
        <v>31</v>
      </c>
      <c r="O1631">
        <v>30</v>
      </c>
      <c r="P1631">
        <v>31</v>
      </c>
      <c r="Q1631">
        <f t="shared" si="946"/>
        <v>365</v>
      </c>
      <c r="R1631" s="50">
        <f>VLOOKUP(B1631,'Общие показания'!A:H,8,0)</f>
        <v>0.45138436863621756</v>
      </c>
      <c r="S1631" s="50">
        <f>VLOOKUP(B1631,'Общие показания'!A:P,16,0)</f>
        <v>3.0324455835621875</v>
      </c>
      <c r="T1631" s="50">
        <f t="shared" si="914"/>
        <v>0</v>
      </c>
      <c r="U1631" s="50">
        <f t="shared" si="915"/>
        <v>0</v>
      </c>
      <c r="V1631" s="50">
        <f t="shared" si="916"/>
        <v>0</v>
      </c>
      <c r="W1631" s="50">
        <f t="shared" si="917"/>
        <v>0.45138436863621756</v>
      </c>
      <c r="X1631" s="50">
        <f t="shared" si="918"/>
        <v>0</v>
      </c>
      <c r="Y1631" s="50"/>
      <c r="Z1631" s="50"/>
      <c r="AA1631" s="50"/>
      <c r="AB1631" s="50"/>
      <c r="AC1631" s="50"/>
      <c r="AD1631" s="50">
        <f t="shared" si="919"/>
        <v>1.1753993917829586</v>
      </c>
      <c r="AE1631" s="50">
        <f t="shared" si="920"/>
        <v>0.81820994443837458</v>
      </c>
      <c r="AF1631" s="50">
        <f t="shared" si="921"/>
        <v>1.0388362473408546</v>
      </c>
      <c r="AG1631" s="50">
        <f t="shared" si="922"/>
        <v>0</v>
      </c>
      <c r="AI1631" s="50">
        <f t="shared" si="923"/>
        <v>0</v>
      </c>
      <c r="AJ1631" s="50">
        <f t="shared" si="924"/>
        <v>0</v>
      </c>
      <c r="AK1631" s="50">
        <f t="shared" si="925"/>
        <v>0</v>
      </c>
      <c r="AL1631" s="50">
        <f t="shared" si="926"/>
        <v>0.91614336259929308</v>
      </c>
      <c r="AR1631" s="50">
        <f t="shared" si="927"/>
        <v>1.2050609169967939</v>
      </c>
      <c r="AS1631" s="50">
        <f t="shared" si="928"/>
        <v>1.0785594362967728</v>
      </c>
      <c r="AT1631" s="50">
        <f t="shared" si="929"/>
        <v>1.4811279247458586</v>
      </c>
      <c r="AV1631" s="49">
        <f t="shared" si="930"/>
        <v>0</v>
      </c>
      <c r="AW1631" s="49">
        <f t="shared" si="931"/>
        <v>0</v>
      </c>
      <c r="AX1631" s="49">
        <f t="shared" si="932"/>
        <v>0</v>
      </c>
      <c r="AY1631" s="49">
        <f t="shared" si="933"/>
        <v>3670.936740619356</v>
      </c>
      <c r="AZ1631" s="49">
        <f t="shared" si="934"/>
        <v>0</v>
      </c>
      <c r="BA1631" s="49">
        <f t="shared" si="935"/>
        <v>0</v>
      </c>
      <c r="BB1631" s="49">
        <f t="shared" si="936"/>
        <v>0</v>
      </c>
      <c r="BC1631" s="49">
        <f t="shared" si="937"/>
        <v>0</v>
      </c>
      <c r="BD1631" s="49">
        <f t="shared" si="938"/>
        <v>0</v>
      </c>
      <c r="BE1631" s="49">
        <f t="shared" si="939"/>
        <v>6390.0124344760161</v>
      </c>
      <c r="BF1631" s="49">
        <f t="shared" si="940"/>
        <v>5091.6118548702007</v>
      </c>
      <c r="BG1631" s="49">
        <f t="shared" si="941"/>
        <v>6764.4910249826899</v>
      </c>
      <c r="BH1631" s="72">
        <f t="shared" si="942"/>
        <v>21917.052054948261</v>
      </c>
      <c r="BI1631" s="49">
        <f>VLOOKUP(A1631,'1_12'!A:O,15,0)</f>
        <v>31271.759999999998</v>
      </c>
      <c r="BJ1631" s="73">
        <f t="shared" si="943"/>
        <v>-9354.7079450517376</v>
      </c>
      <c r="BK1631" s="50">
        <f t="shared" si="944"/>
        <v>8.4103024236064309E-3</v>
      </c>
    </row>
    <row r="1632" spans="1:63" x14ac:dyDescent="0.3">
      <c r="A1632" s="117"/>
      <c r="B1632" s="117"/>
      <c r="C1632" s="117"/>
      <c r="D1632" s="118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</row>
    <row r="1633" spans="20:62" x14ac:dyDescent="0.3">
      <c r="T1633" s="115">
        <f>SUM(T3:T1631)</f>
        <v>0</v>
      </c>
      <c r="U1633" s="115">
        <f t="shared" ref="U1633:AI1633" si="947">SUM(U3:U1631)</f>
        <v>0</v>
      </c>
      <c r="V1633" s="115">
        <f t="shared" si="947"/>
        <v>0</v>
      </c>
      <c r="W1633" s="115">
        <f t="shared" si="947"/>
        <v>212.2946052579197</v>
      </c>
      <c r="X1633" s="115">
        <f t="shared" si="947"/>
        <v>-5.5511151231257827E-17</v>
      </c>
      <c r="Y1633" s="115">
        <f t="shared" si="947"/>
        <v>0</v>
      </c>
      <c r="Z1633" s="115">
        <f t="shared" si="947"/>
        <v>0</v>
      </c>
      <c r="AA1633" s="115">
        <f t="shared" si="947"/>
        <v>0</v>
      </c>
      <c r="AB1633" s="115">
        <f t="shared" si="947"/>
        <v>0</v>
      </c>
      <c r="AC1633" s="115">
        <f t="shared" si="947"/>
        <v>0</v>
      </c>
      <c r="AD1633" s="115">
        <f t="shared" si="947"/>
        <v>552.8125633877803</v>
      </c>
      <c r="AE1633" s="115">
        <f t="shared" si="947"/>
        <v>384.81961105002244</v>
      </c>
      <c r="AF1633" s="115">
        <f t="shared" si="947"/>
        <v>488.58433384206035</v>
      </c>
      <c r="AG1633" s="115">
        <f t="shared" si="947"/>
        <v>-8.8817841970012523E-16</v>
      </c>
      <c r="AI1633" s="115">
        <f t="shared" si="947"/>
        <v>0</v>
      </c>
      <c r="AJ1633" s="115">
        <f t="shared" ref="AJ1633:BJ1633" si="948">SUM(AJ3:AJ1631)</f>
        <v>0</v>
      </c>
      <c r="AK1633" s="115">
        <f t="shared" si="948"/>
        <v>0</v>
      </c>
      <c r="AL1633" s="115">
        <f t="shared" si="948"/>
        <v>485.32043481122258</v>
      </c>
      <c r="AM1633" s="115">
        <f t="shared" si="948"/>
        <v>0</v>
      </c>
      <c r="AN1633" s="115">
        <f t="shared" si="948"/>
        <v>0</v>
      </c>
      <c r="AO1633" s="115">
        <f t="shared" si="948"/>
        <v>0</v>
      </c>
      <c r="AP1633" s="115">
        <f t="shared" si="948"/>
        <v>0</v>
      </c>
      <c r="AQ1633" s="115">
        <f t="shared" si="948"/>
        <v>0</v>
      </c>
      <c r="AR1633" s="115">
        <f t="shared" si="948"/>
        <v>638.37245576017278</v>
      </c>
      <c r="AS1633" s="115">
        <f t="shared" si="948"/>
        <v>571.35919547369281</v>
      </c>
      <c r="AT1633" s="115">
        <f t="shared" si="948"/>
        <v>784.61699095789413</v>
      </c>
      <c r="AV1633" s="115">
        <f t="shared" si="948"/>
        <v>0</v>
      </c>
      <c r="AW1633" s="115">
        <f t="shared" si="948"/>
        <v>0</v>
      </c>
      <c r="AX1633" s="115">
        <f t="shared" si="948"/>
        <v>0</v>
      </c>
      <c r="AY1633" s="115">
        <f t="shared" si="948"/>
        <v>1872649.908960005</v>
      </c>
      <c r="AZ1633" s="115">
        <f t="shared" si="948"/>
        <v>0</v>
      </c>
      <c r="BA1633" s="115">
        <f t="shared" si="948"/>
        <v>0</v>
      </c>
      <c r="BB1633" s="115">
        <f t="shared" si="948"/>
        <v>0</v>
      </c>
      <c r="BC1633" s="115">
        <f t="shared" si="948"/>
        <v>0</v>
      </c>
      <c r="BD1633" s="115">
        <f t="shared" si="948"/>
        <v>0</v>
      </c>
      <c r="BE1633" s="115">
        <f t="shared" si="948"/>
        <v>3197569.4179999959</v>
      </c>
      <c r="BF1633" s="115">
        <f t="shared" si="948"/>
        <v>2566728.141079999</v>
      </c>
      <c r="BG1633" s="115">
        <f t="shared" si="948"/>
        <v>3417730.7082399945</v>
      </c>
      <c r="BH1633" s="115">
        <f t="shared" si="948"/>
        <v>11054678.176280009</v>
      </c>
      <c r="BI1633" s="115">
        <f t="shared" si="948"/>
        <v>16523164.069999984</v>
      </c>
      <c r="BJ1633" s="115">
        <f t="shared" si="948"/>
        <v>-5468485.8937200243</v>
      </c>
    </row>
    <row r="1634" spans="20:62" x14ac:dyDescent="0.3">
      <c r="W1634" s="116">
        <f>W1633-'Общие показания'!H715</f>
        <v>0</v>
      </c>
      <c r="AF1634" s="116">
        <f>AD1633+AE1633+AF1633</f>
        <v>1426.2165082798631</v>
      </c>
      <c r="AL1634" s="116">
        <f>AL1633-расш!L6</f>
        <v>1.0800249583553523E-12</v>
      </c>
      <c r="AR1634" s="116">
        <f>AR1633-расш!L12</f>
        <v>0</v>
      </c>
      <c r="AS1634" s="116">
        <f>AS1633-расш!L13</f>
        <v>0</v>
      </c>
      <c r="AT1634" s="116">
        <f>AT1633-расш!L14</f>
        <v>2.1600499167107046E-12</v>
      </c>
    </row>
    <row r="1635" spans="20:62" x14ac:dyDescent="0.3">
      <c r="AF1635" s="116">
        <f>AF1634-'Общие показания'!P715</f>
        <v>0</v>
      </c>
    </row>
  </sheetData>
  <autoFilter ref="A2:BK1631"/>
  <conditionalFormatting sqref="B1:B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39"/>
  <sheetViews>
    <sheetView zoomScale="80" zoomScaleNormal="80" workbookViewId="0">
      <selection sqref="A1:XFD1048576"/>
    </sheetView>
  </sheetViews>
  <sheetFormatPr defaultRowHeight="14.4" x14ac:dyDescent="0.3"/>
  <cols>
    <col min="1" max="1" width="21" customWidth="1"/>
    <col min="2" max="2" width="7.88671875" bestFit="1" customWidth="1"/>
    <col min="3" max="3" width="14" customWidth="1"/>
    <col min="4" max="4" width="11.33203125" customWidth="1"/>
    <col min="5" max="5" width="12.88671875" customWidth="1"/>
    <col min="6" max="7" width="14.77734375" customWidth="1"/>
    <col min="8" max="8" width="14" customWidth="1"/>
    <col min="9" max="12" width="14.77734375" customWidth="1"/>
    <col min="13" max="13" width="14" bestFit="1" customWidth="1"/>
    <col min="14" max="17" width="14" customWidth="1"/>
    <col min="18" max="18" width="14" bestFit="1" customWidth="1"/>
  </cols>
  <sheetData>
    <row r="1" spans="1:22" x14ac:dyDescent="0.3">
      <c r="A1" s="75" t="s">
        <v>520</v>
      </c>
      <c r="B1" s="76" t="s">
        <v>43</v>
      </c>
      <c r="C1" s="75" t="s">
        <v>34</v>
      </c>
      <c r="D1" s="75" t="s">
        <v>2930</v>
      </c>
      <c r="E1" s="75" t="s">
        <v>2931</v>
      </c>
      <c r="F1" s="75"/>
      <c r="G1" s="75"/>
      <c r="H1" s="75" t="s">
        <v>40</v>
      </c>
      <c r="I1" s="75" t="s">
        <v>2930</v>
      </c>
      <c r="J1" s="75" t="s">
        <v>2931</v>
      </c>
      <c r="K1" s="75"/>
      <c r="L1" s="75"/>
      <c r="M1" s="75" t="s">
        <v>41</v>
      </c>
      <c r="N1" s="75" t="s">
        <v>2930</v>
      </c>
      <c r="O1" s="75" t="s">
        <v>2931</v>
      </c>
      <c r="P1" s="75"/>
      <c r="Q1" s="75"/>
      <c r="R1" s="75" t="s">
        <v>42</v>
      </c>
      <c r="S1" s="75" t="s">
        <v>2930</v>
      </c>
      <c r="T1" s="75" t="s">
        <v>2931</v>
      </c>
    </row>
    <row r="2" spans="1:22" x14ac:dyDescent="0.3">
      <c r="A2" s="77" t="s">
        <v>1325</v>
      </c>
      <c r="B2" s="77" t="s">
        <v>819</v>
      </c>
      <c r="C2" s="79">
        <v>717.26</v>
      </c>
      <c r="D2" s="79">
        <f>VLOOKUP(A2,РАСЧЕТ!A:AY,51,0)</f>
        <v>507.6590675773985</v>
      </c>
      <c r="E2" s="79">
        <f>D2-C2</f>
        <v>-209.60093242260149</v>
      </c>
      <c r="F2" s="79" t="str">
        <f>VLOOKUP(A2,'04'!A:C,3,0)</f>
        <v>Начисление услуг УКС00000634 от 30.04.2023 0:00:04</v>
      </c>
      <c r="G2" s="79" t="str">
        <f>VLOOKUP(A2,'04'!A:B,2,0)</f>
        <v>С24-НАСТР-3А-2021/паркинг/А/м 1</v>
      </c>
      <c r="H2" s="79">
        <v>717.26</v>
      </c>
      <c r="I2" s="79">
        <f>VLOOKUP(A2,РАСЧЕТ!A:BE,57,0)</f>
        <v>667.75586275150647</v>
      </c>
      <c r="J2" s="79">
        <f>I2-H2</f>
        <v>-49.504137248493521</v>
      </c>
      <c r="K2" s="79" t="str">
        <f>VLOOKUP(A2,'10'!A:C,3,0)</f>
        <v>Начисление услуг УКС00001636 от 31.10.2023 0:00:02</v>
      </c>
      <c r="L2" s="79" t="str">
        <f>VLOOKUP(A2,'10'!A:B,2,0)</f>
        <v>С24-НАСТР-3А-2021/паркинг/А/м 1</v>
      </c>
      <c r="M2" s="79">
        <v>717.26</v>
      </c>
      <c r="N2" s="79">
        <f>VLOOKUP(A2,РАСЧЕТ!A:BF,58,0)</f>
        <v>597.65807417273174</v>
      </c>
      <c r="O2" s="79">
        <f>N2-M2</f>
        <v>-119.60192582726825</v>
      </c>
      <c r="P2" s="79" t="str">
        <f>VLOOKUP(A2,'11'!A:C,3,0)</f>
        <v>Начисление услуг УКС00001714 от 30.11.2023 23:59:59</v>
      </c>
      <c r="Q2" s="79" t="str">
        <f>VLOOKUP(A2,'11'!A:B,2,0)</f>
        <v>С24-НАСТР-3А-2021/паркинг/А/м 1</v>
      </c>
      <c r="R2" s="79">
        <v>717.26</v>
      </c>
      <c r="S2">
        <f>VLOOKUP(A2,РАСЧЕТ!A:BG,59,0)</f>
        <v>820.73183295898946</v>
      </c>
      <c r="T2" s="119">
        <f>S2-R2</f>
        <v>103.47183295898947</v>
      </c>
      <c r="U2" t="str">
        <f>VLOOKUP(A2,'12'!A:C,3,0)</f>
        <v>Начисление услуг УКС00001863 от 31.12.2023 23:59:59</v>
      </c>
      <c r="V2" t="str">
        <f>VLOOKUP(A2,'12'!A:B,2,0)</f>
        <v>С24-НАСТР-3А-2021/паркинг/А/м 1</v>
      </c>
    </row>
    <row r="3" spans="1:22" x14ac:dyDescent="0.3">
      <c r="A3" s="77" t="s">
        <v>1682</v>
      </c>
      <c r="B3" s="77" t="s">
        <v>868</v>
      </c>
      <c r="C3" s="80"/>
      <c r="D3" s="79">
        <f>VLOOKUP(A3,РАСЧЕТ!A:AY,51,0)</f>
        <v>0</v>
      </c>
      <c r="E3" s="79">
        <f t="shared" ref="E3:E66" si="0">D3-C3</f>
        <v>0</v>
      </c>
      <c r="F3" s="79" t="e">
        <f>VLOOKUP(A3,'04'!A:C,3,0)</f>
        <v>#N/A</v>
      </c>
      <c r="G3" s="79" t="e">
        <f>VLOOKUP(A3,'04'!A:B,2,0)</f>
        <v>#N/A</v>
      </c>
      <c r="H3" s="80"/>
      <c r="I3" s="79">
        <f>VLOOKUP(A3,РАСЧЕТ!A:BE,57,0)</f>
        <v>0</v>
      </c>
      <c r="J3" s="79">
        <f t="shared" ref="J3:J66" si="1">I3-H3</f>
        <v>0</v>
      </c>
      <c r="K3" s="79" t="e">
        <f>VLOOKUP(A3,'10'!A:C,3,0)</f>
        <v>#N/A</v>
      </c>
      <c r="L3" s="79" t="e">
        <f>VLOOKUP(A3,'10'!A:B,2,0)</f>
        <v>#N/A</v>
      </c>
      <c r="M3" s="80"/>
      <c r="N3" s="79">
        <f>VLOOKUP(A3,РАСЧЕТ!A:BF,58,0)</f>
        <v>0</v>
      </c>
      <c r="O3" s="79">
        <f t="shared" ref="O3:O66" si="2">N3-M3</f>
        <v>0</v>
      </c>
      <c r="P3" s="79" t="e">
        <f>VLOOKUP(A3,'11'!A:C,3,0)</f>
        <v>#N/A</v>
      </c>
      <c r="Q3" s="79" t="e">
        <f>VLOOKUP(A3,'11'!A:B,2,0)</f>
        <v>#N/A</v>
      </c>
      <c r="R3" s="80"/>
      <c r="S3">
        <f>VLOOKUP(A3,РАСЧЕТ!A:BG,59,0)</f>
        <v>0</v>
      </c>
      <c r="T3" s="119">
        <f t="shared" ref="T3:T66" si="3">S3-R3</f>
        <v>0</v>
      </c>
      <c r="U3" t="e">
        <f>VLOOKUP(A3,'12'!A:C,3,0)</f>
        <v>#N/A</v>
      </c>
      <c r="V3" t="e">
        <f>VLOOKUP(A3,'12'!A:B,2,0)</f>
        <v>#N/A</v>
      </c>
    </row>
    <row r="4" spans="1:22" x14ac:dyDescent="0.3">
      <c r="A4" s="77" t="s">
        <v>2669</v>
      </c>
      <c r="B4" s="77" t="s">
        <v>868</v>
      </c>
      <c r="C4" s="79">
        <v>652.83000000000004</v>
      </c>
      <c r="D4" s="79">
        <f>VLOOKUP(A4,РАСЧЕТ!A:AY,51,0)</f>
        <v>462.06094773511722</v>
      </c>
      <c r="E4" s="79">
        <f t="shared" si="0"/>
        <v>-190.76905226488282</v>
      </c>
      <c r="F4" s="79" t="str">
        <f>VLOOKUP(A4,'04'!A:C,3,0)</f>
        <v>Начисление услуг УКС00000634 от 30.04.2023 0:00:04</v>
      </c>
      <c r="G4" s="79" t="str">
        <f>VLOOKUP(A4,'04'!A:B,2,0)</f>
        <v>НАС/КС/ДУ-3А/ММ-10</v>
      </c>
      <c r="H4" s="79">
        <v>652.84</v>
      </c>
      <c r="I4" s="79">
        <f>VLOOKUP(A4,РАСЧЕТ!A:BE,57,0)</f>
        <v>607.77779124688004</v>
      </c>
      <c r="J4" s="79">
        <f t="shared" si="1"/>
        <v>-45.06220875311999</v>
      </c>
      <c r="K4" s="79" t="str">
        <f>VLOOKUP(A4,'10'!A:C,3,0)</f>
        <v>Начисление услуг УКС00001636 от 31.10.2023 0:00:02</v>
      </c>
      <c r="L4" s="79" t="str">
        <f>VLOOKUP(A4,'10'!A:B,2,0)</f>
        <v>НАС/КС/ДУ-3А/ММ-10</v>
      </c>
      <c r="M4" s="79">
        <v>652.84</v>
      </c>
      <c r="N4" s="79">
        <f>VLOOKUP(A4,РАСЧЕТ!A:BF,58,0)</f>
        <v>543.97621122308522</v>
      </c>
      <c r="O4" s="79">
        <f t="shared" si="2"/>
        <v>-108.86378877691482</v>
      </c>
      <c r="P4" s="79" t="str">
        <f>VLOOKUP(A4,'11'!A:C,3,0)</f>
        <v>Начисление услуг УКС00001714 от 30.11.2023 23:59:59</v>
      </c>
      <c r="Q4" s="79" t="str">
        <f>VLOOKUP(A4,'11'!A:B,2,0)</f>
        <v>НАС/КС/ДУ-3А/ММ-10</v>
      </c>
      <c r="R4" s="79">
        <v>652.84</v>
      </c>
      <c r="S4">
        <f>VLOOKUP(A4,РАСЧЕТ!A:BG,59,0)</f>
        <v>747.01340484890056</v>
      </c>
      <c r="T4" s="119">
        <f t="shared" si="3"/>
        <v>94.173404848900532</v>
      </c>
      <c r="U4" t="str">
        <f>VLOOKUP(A4,'12'!A:C,3,0)</f>
        <v>Начисление услуг УКС00001863 от 31.12.2023 23:59:59</v>
      </c>
      <c r="V4" t="str">
        <f>VLOOKUP(A4,'12'!A:B,2,0)</f>
        <v>НАС/КС/ДУ-3А/ММ-10</v>
      </c>
    </row>
    <row r="5" spans="1:22" x14ac:dyDescent="0.3">
      <c r="A5" s="77" t="s">
        <v>1744</v>
      </c>
      <c r="B5" s="77" t="s">
        <v>1122</v>
      </c>
      <c r="C5" s="79">
        <v>293.94</v>
      </c>
      <c r="D5" s="79">
        <f>VLOOKUP(A5,РАСЧЕТ!A:AY,51,0)</f>
        <v>208.13008479121294</v>
      </c>
      <c r="E5" s="79">
        <f t="shared" si="0"/>
        <v>-85.809915208787061</v>
      </c>
      <c r="F5" s="79" t="str">
        <f>VLOOKUP(A5,'04'!A:C,3,0)</f>
        <v>Начисление услуг УКС00000634 от 30.04.2023 0:00:04</v>
      </c>
      <c r="G5" s="79" t="str">
        <f>VLOOKUP(A5,'04'!A:B,2,0)</f>
        <v>С24-НАСТР-3А-2021/паркинг/А/м 100</v>
      </c>
      <c r="H5" s="80"/>
      <c r="I5" s="79">
        <f>VLOOKUP(A5,РАСЧЕТ!A:BE,57,0)</f>
        <v>0</v>
      </c>
      <c r="J5" s="79">
        <f t="shared" si="1"/>
        <v>0</v>
      </c>
      <c r="K5" s="79" t="e">
        <f>VLOOKUP(A5,'10'!A:C,3,0)</f>
        <v>#N/A</v>
      </c>
      <c r="L5" s="79" t="e">
        <f>VLOOKUP(A5,'10'!A:B,2,0)</f>
        <v>#N/A</v>
      </c>
      <c r="M5" s="80"/>
      <c r="N5" s="79">
        <f>VLOOKUP(A5,РАСЧЕТ!A:BF,58,0)</f>
        <v>0</v>
      </c>
      <c r="O5" s="79">
        <f t="shared" si="2"/>
        <v>0</v>
      </c>
      <c r="P5" s="79" t="e">
        <f>VLOOKUP(A5,'11'!A:C,3,0)</f>
        <v>#N/A</v>
      </c>
      <c r="Q5" s="79" t="e">
        <f>VLOOKUP(A5,'11'!A:B,2,0)</f>
        <v>#N/A</v>
      </c>
      <c r="R5" s="80"/>
      <c r="S5">
        <f>VLOOKUP(A5,РАСЧЕТ!A:BG,59,0)</f>
        <v>0</v>
      </c>
      <c r="T5" s="119">
        <f t="shared" si="3"/>
        <v>0</v>
      </c>
      <c r="U5" t="e">
        <f>VLOOKUP(A5,'12'!A:C,3,0)</f>
        <v>#N/A</v>
      </c>
      <c r="V5" t="e">
        <f>VLOOKUP(A5,'12'!A:B,2,0)</f>
        <v>#N/A</v>
      </c>
    </row>
    <row r="6" spans="1:22" x14ac:dyDescent="0.3">
      <c r="A6" s="77" t="s">
        <v>2661</v>
      </c>
      <c r="B6" s="77" t="s">
        <v>1122</v>
      </c>
      <c r="C6" s="79">
        <v>384.4</v>
      </c>
      <c r="D6" s="79">
        <f>VLOOKUP(A6,РАСЧЕТ!A:AY,51,0)</f>
        <v>272.17011088081694</v>
      </c>
      <c r="E6" s="79">
        <f t="shared" si="0"/>
        <v>-112.22988911918304</v>
      </c>
      <c r="F6" s="79" t="str">
        <f>VLOOKUP(A6,'04'!A:C,3,0)</f>
        <v>Начисление услуг УКС00000634 от 30.04.2023 0:00:04</v>
      </c>
      <c r="G6" s="79" t="str">
        <f>VLOOKUP(A6,'04'!A:B,2,0)</f>
        <v>НАС/КС/ДУ-3А-ММ-100</v>
      </c>
      <c r="H6" s="79">
        <v>678.61</v>
      </c>
      <c r="I6" s="79">
        <f>VLOOKUP(A6,РАСЧЕТ!A:BE,57,0)</f>
        <v>631.76901984873075</v>
      </c>
      <c r="J6" s="79">
        <f t="shared" si="1"/>
        <v>-46.840980151269264</v>
      </c>
      <c r="K6" s="79" t="str">
        <f>VLOOKUP(A6,'10'!A:C,3,0)</f>
        <v>Начисление услуг УКС00001636 от 31.10.2023 0:00:02</v>
      </c>
      <c r="L6" s="79" t="str">
        <f>VLOOKUP(A6,'10'!A:B,2,0)</f>
        <v>НАС/КС/ДУ-3А-ММ-100</v>
      </c>
      <c r="M6" s="79">
        <v>678.61</v>
      </c>
      <c r="N6" s="79">
        <f>VLOOKUP(A6,РАСЧЕТ!A:BF,58,0)</f>
        <v>565.44895640294396</v>
      </c>
      <c r="O6" s="79">
        <f t="shared" si="2"/>
        <v>-113.16104359705605</v>
      </c>
      <c r="P6" s="79" t="str">
        <f>VLOOKUP(A6,'11'!A:C,3,0)</f>
        <v>Начисление услуг УКС00001714 от 30.11.2023 23:59:59</v>
      </c>
      <c r="Q6" s="79" t="str">
        <f>VLOOKUP(A6,'11'!A:B,2,0)</f>
        <v>НАС/КС/ДУ-3А-ММ-100</v>
      </c>
      <c r="R6" s="79">
        <v>678.61</v>
      </c>
      <c r="S6">
        <f>VLOOKUP(A6,РАСЧЕТ!A:BG,59,0)</f>
        <v>776.50077609293623</v>
      </c>
      <c r="T6" s="119">
        <f t="shared" si="3"/>
        <v>97.890776092936221</v>
      </c>
      <c r="U6" t="str">
        <f>VLOOKUP(A6,'12'!A:C,3,0)</f>
        <v>Начисление услуг УКС00001863 от 31.12.2023 23:59:59</v>
      </c>
      <c r="V6" t="str">
        <f>VLOOKUP(A6,'12'!A:B,2,0)</f>
        <v>НАС/КС/ДУ-3А-ММ-100</v>
      </c>
    </row>
    <row r="7" spans="1:22" x14ac:dyDescent="0.3">
      <c r="A7" s="77" t="s">
        <v>1876</v>
      </c>
      <c r="B7" s="77" t="s">
        <v>796</v>
      </c>
      <c r="C7" s="80"/>
      <c r="D7" s="79">
        <f>VLOOKUP(A7,РАСЧЕТ!A:AY,51,0)</f>
        <v>0</v>
      </c>
      <c r="E7" s="79">
        <f t="shared" si="0"/>
        <v>0</v>
      </c>
      <c r="F7" s="79" t="e">
        <f>VLOOKUP(A7,'04'!A:C,3,0)</f>
        <v>#N/A</v>
      </c>
      <c r="G7" s="79" t="e">
        <f>VLOOKUP(A7,'04'!A:B,2,0)</f>
        <v>#N/A</v>
      </c>
      <c r="H7" s="80"/>
      <c r="I7" s="79">
        <f>VLOOKUP(A7,РАСЧЕТ!A:BE,57,0)</f>
        <v>0</v>
      </c>
      <c r="J7" s="79">
        <f t="shared" si="1"/>
        <v>0</v>
      </c>
      <c r="K7" s="79" t="e">
        <f>VLOOKUP(A7,'10'!A:C,3,0)</f>
        <v>#N/A</v>
      </c>
      <c r="L7" s="79" t="e">
        <f>VLOOKUP(A7,'10'!A:B,2,0)</f>
        <v>#N/A</v>
      </c>
      <c r="M7" s="80"/>
      <c r="N7" s="79">
        <f>VLOOKUP(A7,РАСЧЕТ!A:BF,58,0)</f>
        <v>0</v>
      </c>
      <c r="O7" s="79">
        <f t="shared" si="2"/>
        <v>0</v>
      </c>
      <c r="P7" s="79" t="e">
        <f>VLOOKUP(A7,'11'!A:C,3,0)</f>
        <v>#N/A</v>
      </c>
      <c r="Q7" s="79" t="e">
        <f>VLOOKUP(A7,'11'!A:B,2,0)</f>
        <v>#N/A</v>
      </c>
      <c r="R7" s="80"/>
      <c r="S7">
        <f>VLOOKUP(A7,РАСЧЕТ!A:BG,59,0)</f>
        <v>0</v>
      </c>
      <c r="T7" s="119">
        <f t="shared" si="3"/>
        <v>0</v>
      </c>
      <c r="U7" t="e">
        <f>VLOOKUP(A7,'12'!A:C,3,0)</f>
        <v>#N/A</v>
      </c>
      <c r="V7" t="e">
        <f>VLOOKUP(A7,'12'!A:B,2,0)</f>
        <v>#N/A</v>
      </c>
    </row>
    <row r="8" spans="1:22" x14ac:dyDescent="0.3">
      <c r="A8" s="77" t="s">
        <v>2528</v>
      </c>
      <c r="B8" s="77" t="s">
        <v>796</v>
      </c>
      <c r="C8" s="79">
        <v>592.71</v>
      </c>
      <c r="D8" s="79">
        <f>VLOOKUP(A8,РАСЧЕТ!A:AY,51,0)</f>
        <v>419.50270254898805</v>
      </c>
      <c r="E8" s="79">
        <f t="shared" si="0"/>
        <v>-173.20729745101198</v>
      </c>
      <c r="F8" s="79" t="str">
        <f>VLOOKUP(A8,'04'!A:C,3,0)</f>
        <v>Начисление услуг УКС00000634 от 30.04.2023 0:00:04</v>
      </c>
      <c r="G8" s="79" t="str">
        <f>VLOOKUP(A8,'04'!A:B,2,0)</f>
        <v>НАС/КС/ДУ-ММ-3А-101</v>
      </c>
      <c r="H8" s="79">
        <v>592.71</v>
      </c>
      <c r="I8" s="79">
        <f>VLOOKUP(A8,РАСЧЕТ!A:BE,57,0)</f>
        <v>551.79825784256218</v>
      </c>
      <c r="J8" s="79">
        <f t="shared" si="1"/>
        <v>-40.911742157437857</v>
      </c>
      <c r="K8" s="79" t="str">
        <f>VLOOKUP(A8,'10'!A:C,3,0)</f>
        <v>Начисление услуг УКС00001636 от 31.10.2023 0:00:02</v>
      </c>
      <c r="L8" s="79" t="str">
        <f>VLOOKUP(A8,'10'!A:B,2,0)</f>
        <v>НАС/КС/ДУ-ММ-3А-101</v>
      </c>
      <c r="M8" s="79">
        <v>592.71</v>
      </c>
      <c r="N8" s="79">
        <f>VLOOKUP(A8,РАСЧЕТ!A:BF,58,0)</f>
        <v>493.87313913674848</v>
      </c>
      <c r="O8" s="79">
        <f t="shared" si="2"/>
        <v>-98.836860863251559</v>
      </c>
      <c r="P8" s="79" t="str">
        <f>VLOOKUP(A8,'11'!A:C,3,0)</f>
        <v>Начисление услуг УКС00001714 от 30.11.2023 23:59:59</v>
      </c>
      <c r="Q8" s="79" t="str">
        <f>VLOOKUP(A8,'11'!A:B,2,0)</f>
        <v>НАС/КС/ДУ-ММ-3А-101</v>
      </c>
      <c r="R8" s="79">
        <v>592.71</v>
      </c>
      <c r="S8">
        <f>VLOOKUP(A8,РАСЧЕТ!A:BG,59,0)</f>
        <v>678.20953861281771</v>
      </c>
      <c r="T8" s="119">
        <f t="shared" si="3"/>
        <v>85.499538612817673</v>
      </c>
      <c r="U8" t="str">
        <f>VLOOKUP(A8,'12'!A:C,3,0)</f>
        <v>Начисление услуг УКС00001863 от 31.12.2023 23:59:59</v>
      </c>
      <c r="V8" t="str">
        <f>VLOOKUP(A8,'12'!A:B,2,0)</f>
        <v>НАС/КС/ДУ-ММ-3А-101</v>
      </c>
    </row>
    <row r="9" spans="1:22" x14ac:dyDescent="0.3">
      <c r="A9" s="77" t="s">
        <v>1612</v>
      </c>
      <c r="B9" s="77" t="s">
        <v>525</v>
      </c>
      <c r="C9" s="79">
        <v>293.94</v>
      </c>
      <c r="D9" s="79">
        <f>VLOOKUP(A9,РАСЧЕТ!A:AY,51,0)</f>
        <v>208.13008479121294</v>
      </c>
      <c r="E9" s="79">
        <f t="shared" si="0"/>
        <v>-85.809915208787061</v>
      </c>
      <c r="F9" s="79" t="str">
        <f>VLOOKUP(A9,'04'!A:C,3,0)</f>
        <v>Начисление услуг УКС00000634 от 30.04.2023 0:00:04</v>
      </c>
      <c r="G9" s="79" t="str">
        <f>VLOOKUP(A9,'04'!A:B,2,0)</f>
        <v>С24-НАСТР-3А-2021/паркинг/А/м 102</v>
      </c>
      <c r="H9" s="80"/>
      <c r="I9" s="79">
        <f>VLOOKUP(A9,РАСЧЕТ!A:BE,57,0)</f>
        <v>0</v>
      </c>
      <c r="J9" s="79">
        <f t="shared" si="1"/>
        <v>0</v>
      </c>
      <c r="K9" s="79" t="e">
        <f>VLOOKUP(A9,'10'!A:C,3,0)</f>
        <v>#N/A</v>
      </c>
      <c r="L9" s="79" t="e">
        <f>VLOOKUP(A9,'10'!A:B,2,0)</f>
        <v>#N/A</v>
      </c>
      <c r="M9" s="80"/>
      <c r="N9" s="79">
        <f>VLOOKUP(A9,РАСЧЕТ!A:BF,58,0)</f>
        <v>0</v>
      </c>
      <c r="O9" s="79">
        <f t="shared" si="2"/>
        <v>0</v>
      </c>
      <c r="P9" s="79" t="e">
        <f>VLOOKUP(A9,'11'!A:C,3,0)</f>
        <v>#N/A</v>
      </c>
      <c r="Q9" s="79" t="e">
        <f>VLOOKUP(A9,'11'!A:B,2,0)</f>
        <v>#N/A</v>
      </c>
      <c r="R9" s="80"/>
      <c r="S9">
        <f>VLOOKUP(A9,РАСЧЕТ!A:BG,59,0)</f>
        <v>0</v>
      </c>
      <c r="T9" s="119">
        <f t="shared" si="3"/>
        <v>0</v>
      </c>
      <c r="U9" t="e">
        <f>VLOOKUP(A9,'12'!A:C,3,0)</f>
        <v>#N/A</v>
      </c>
      <c r="V9" t="e">
        <f>VLOOKUP(A9,'12'!A:B,2,0)</f>
        <v>#N/A</v>
      </c>
    </row>
    <row r="10" spans="1:22" x14ac:dyDescent="0.3">
      <c r="A10" s="77" t="s">
        <v>2648</v>
      </c>
      <c r="B10" s="77" t="s">
        <v>525</v>
      </c>
      <c r="C10" s="79">
        <v>384.4</v>
      </c>
      <c r="D10" s="79">
        <f>VLOOKUP(A10,РАСЧЕТ!A:AY,51,0)</f>
        <v>272.17011088081694</v>
      </c>
      <c r="E10" s="79">
        <f t="shared" si="0"/>
        <v>-112.22988911918304</v>
      </c>
      <c r="F10" s="79" t="str">
        <f>VLOOKUP(A10,'04'!A:C,3,0)</f>
        <v>Начисление услуг УКС00000634 от 30.04.2023 0:00:04</v>
      </c>
      <c r="G10" s="79" t="str">
        <f>VLOOKUP(A10,'04'!A:B,2,0)</f>
        <v>НАС/КС/ДУ-3А-ММ-102</v>
      </c>
      <c r="H10" s="79">
        <v>678.61</v>
      </c>
      <c r="I10" s="79">
        <f>VLOOKUP(A10,РАСЧЕТ!A:BE,57,0)</f>
        <v>631.76901984873075</v>
      </c>
      <c r="J10" s="79">
        <f t="shared" si="1"/>
        <v>-46.840980151269264</v>
      </c>
      <c r="K10" s="79" t="str">
        <f>VLOOKUP(A10,'10'!A:C,3,0)</f>
        <v>Начисление услуг УКС00001636 от 31.10.2023 0:00:02</v>
      </c>
      <c r="L10" s="79" t="str">
        <f>VLOOKUP(A10,'10'!A:B,2,0)</f>
        <v>НАС/КС/ДУ-3А-ММ-102</v>
      </c>
      <c r="M10" s="79">
        <v>678.61</v>
      </c>
      <c r="N10" s="79">
        <f>VLOOKUP(A10,РАСЧЕТ!A:BF,58,0)</f>
        <v>565.44895640294396</v>
      </c>
      <c r="O10" s="79">
        <f t="shared" si="2"/>
        <v>-113.16104359705605</v>
      </c>
      <c r="P10" s="79" t="str">
        <f>VLOOKUP(A10,'11'!A:C,3,0)</f>
        <v>Начисление услуг УКС00001714 от 30.11.2023 23:59:59</v>
      </c>
      <c r="Q10" s="79" t="str">
        <f>VLOOKUP(A10,'11'!A:B,2,0)</f>
        <v>НАС/КС/ДУ-3А-ММ-102</v>
      </c>
      <c r="R10" s="79">
        <v>678.61</v>
      </c>
      <c r="S10">
        <f>VLOOKUP(A10,РАСЧЕТ!A:BG,59,0)</f>
        <v>776.50077609293623</v>
      </c>
      <c r="T10" s="119">
        <f t="shared" si="3"/>
        <v>97.890776092936221</v>
      </c>
      <c r="U10" t="str">
        <f>VLOOKUP(A10,'12'!A:C,3,0)</f>
        <v>Начисление услуг УКС00001863 от 31.12.2023 23:59:59</v>
      </c>
      <c r="V10" t="str">
        <f>VLOOKUP(A10,'12'!A:B,2,0)</f>
        <v>НАС/КС/ДУ-3А-ММ-102</v>
      </c>
    </row>
    <row r="11" spans="1:22" x14ac:dyDescent="0.3">
      <c r="A11" s="77" t="s">
        <v>1673</v>
      </c>
      <c r="B11" s="77" t="s">
        <v>583</v>
      </c>
      <c r="C11" s="79">
        <v>179.32</v>
      </c>
      <c r="D11" s="79">
        <f>VLOOKUP(A11,РАСЧЕТ!A:AY,51,0)</f>
        <v>126.96543147195216</v>
      </c>
      <c r="E11" s="79">
        <f t="shared" si="0"/>
        <v>-52.354568528047835</v>
      </c>
      <c r="F11" s="79" t="str">
        <f>VLOOKUP(A11,'04'!A:C,3,0)</f>
        <v>Начисление услуг УКС00000634 от 30.04.2023 0:00:04</v>
      </c>
      <c r="G11" s="79" t="str">
        <f>VLOOKUP(A11,'04'!A:B,2,0)</f>
        <v>С24-НАСТР-3А-2021/паркинг/А/м 103</v>
      </c>
      <c r="H11" s="80"/>
      <c r="I11" s="79">
        <f>VLOOKUP(A11,РАСЧЕТ!A:BE,57,0)</f>
        <v>0</v>
      </c>
      <c r="J11" s="79">
        <f t="shared" si="1"/>
        <v>0</v>
      </c>
      <c r="K11" s="79" t="e">
        <f>VLOOKUP(A11,'10'!A:C,3,0)</f>
        <v>#N/A</v>
      </c>
      <c r="L11" s="79" t="e">
        <f>VLOOKUP(A11,'10'!A:B,2,0)</f>
        <v>#N/A</v>
      </c>
      <c r="M11" s="80"/>
      <c r="N11" s="79">
        <f>VLOOKUP(A11,РАСЧЕТ!A:BF,58,0)</f>
        <v>0</v>
      </c>
      <c r="O11" s="79">
        <f t="shared" si="2"/>
        <v>0</v>
      </c>
      <c r="P11" s="79" t="e">
        <f>VLOOKUP(A11,'11'!A:C,3,0)</f>
        <v>#N/A</v>
      </c>
      <c r="Q11" s="79" t="e">
        <f>VLOOKUP(A11,'11'!A:B,2,0)</f>
        <v>#N/A</v>
      </c>
      <c r="R11" s="80"/>
      <c r="S11">
        <f>VLOOKUP(A11,РАСЧЕТ!A:BG,59,0)</f>
        <v>0</v>
      </c>
      <c r="T11" s="119">
        <f t="shared" si="3"/>
        <v>0</v>
      </c>
      <c r="U11" t="e">
        <f>VLOOKUP(A11,'12'!A:C,3,0)</f>
        <v>#N/A</v>
      </c>
      <c r="V11" t="e">
        <f>VLOOKUP(A11,'12'!A:B,2,0)</f>
        <v>#N/A</v>
      </c>
    </row>
    <row r="12" spans="1:22" x14ac:dyDescent="0.3">
      <c r="A12" s="77" t="s">
        <v>2635</v>
      </c>
      <c r="B12" s="77" t="s">
        <v>583</v>
      </c>
      <c r="C12" s="79">
        <v>589.22</v>
      </c>
      <c r="D12" s="79">
        <f>VLOOKUP(A12,РАСЧЕТ!A:AY,51,0)</f>
        <v>417.17213197927134</v>
      </c>
      <c r="E12" s="79">
        <f t="shared" si="0"/>
        <v>-172.04786802072869</v>
      </c>
      <c r="F12" s="79" t="str">
        <f>VLOOKUP(A12,'04'!A:C,3,0)</f>
        <v>Начисление услуг УКС00000634 от 30.04.2023 0:00:04</v>
      </c>
      <c r="G12" s="79" t="str">
        <f>VLOOKUP(A12,'04'!A:B,2,0)</f>
        <v>НАС/КС/ДУ/3А-ММ-103</v>
      </c>
      <c r="H12" s="79">
        <v>768.8</v>
      </c>
      <c r="I12" s="79">
        <f>VLOOKUP(A12,РАСЧЕТ!A:BE,57,0)</f>
        <v>715.73831995520743</v>
      </c>
      <c r="J12" s="79">
        <f t="shared" si="1"/>
        <v>-53.061680044792524</v>
      </c>
      <c r="K12" s="79" t="str">
        <f>VLOOKUP(A12,'10'!A:C,3,0)</f>
        <v>Начисление услуг УКС00001636 от 31.10.2023 0:00:02</v>
      </c>
      <c r="L12" s="79" t="str">
        <f>VLOOKUP(A12,'10'!A:B,2,0)</f>
        <v>НАС/КС/ДУ/3А-ММ-103</v>
      </c>
      <c r="M12" s="79">
        <v>768.8</v>
      </c>
      <c r="N12" s="79">
        <f>VLOOKUP(A12,РАСЧЕТ!A:BF,58,0)</f>
        <v>640.60356453244901</v>
      </c>
      <c r="O12" s="79">
        <f t="shared" si="2"/>
        <v>-128.19643546755094</v>
      </c>
      <c r="P12" s="79" t="str">
        <f>VLOOKUP(A12,'11'!A:C,3,0)</f>
        <v>Начисление услуг УКС00001714 от 30.11.2023 23:59:59</v>
      </c>
      <c r="Q12" s="79" t="str">
        <f>VLOOKUP(A12,'11'!A:B,2,0)</f>
        <v>НАС/КС/ДУ/3А-ММ-103</v>
      </c>
      <c r="R12" s="79">
        <v>768.8</v>
      </c>
      <c r="S12">
        <f>VLOOKUP(A12,РАСЧЕТ!A:BG,59,0)</f>
        <v>879.70657544706046</v>
      </c>
      <c r="T12" s="119">
        <f t="shared" si="3"/>
        <v>110.9065754470605</v>
      </c>
      <c r="U12" t="str">
        <f>VLOOKUP(A12,'12'!A:C,3,0)</f>
        <v>Начисление услуг УКС00001863 от 31.12.2023 23:59:59</v>
      </c>
      <c r="V12" t="str">
        <f>VLOOKUP(A12,'12'!A:B,2,0)</f>
        <v>НАС/КС/ДУ/3А-ММ-103</v>
      </c>
    </row>
    <row r="13" spans="1:22" x14ac:dyDescent="0.3">
      <c r="A13" s="77" t="s">
        <v>1365</v>
      </c>
      <c r="B13" s="77" t="s">
        <v>528</v>
      </c>
      <c r="C13" s="79">
        <v>138.24</v>
      </c>
      <c r="D13" s="79">
        <f>VLOOKUP(A13,РАСЧЕТ!A:AY,51,0)</f>
        <v>97.883963928097216</v>
      </c>
      <c r="E13" s="79">
        <f t="shared" si="0"/>
        <v>-40.356036071902793</v>
      </c>
      <c r="F13" s="79" t="str">
        <f>VLOOKUP(A13,'04'!A:C,3,0)</f>
        <v>Начисление услуг УКС00000634 от 30.04.2023 0:00:04</v>
      </c>
      <c r="G13" s="79" t="str">
        <f>VLOOKUP(A13,'04'!A:B,2,0)</f>
        <v>С24-НАСТР-3А-2021/паркинг/А/м 104</v>
      </c>
      <c r="H13" s="80"/>
      <c r="I13" s="79">
        <f>VLOOKUP(A13,РАСЧЕТ!A:BE,57,0)</f>
        <v>0</v>
      </c>
      <c r="J13" s="79">
        <f t="shared" si="1"/>
        <v>0</v>
      </c>
      <c r="K13" s="79" t="e">
        <f>VLOOKUP(A13,'10'!A:C,3,0)</f>
        <v>#N/A</v>
      </c>
      <c r="L13" s="79" t="e">
        <f>VLOOKUP(A13,'10'!A:B,2,0)</f>
        <v>#N/A</v>
      </c>
      <c r="M13" s="80"/>
      <c r="N13" s="79">
        <f>VLOOKUP(A13,РАСЧЕТ!A:BF,58,0)</f>
        <v>0</v>
      </c>
      <c r="O13" s="79">
        <f t="shared" si="2"/>
        <v>0</v>
      </c>
      <c r="P13" s="79" t="e">
        <f>VLOOKUP(A13,'11'!A:C,3,0)</f>
        <v>#N/A</v>
      </c>
      <c r="Q13" s="79" t="e">
        <f>VLOOKUP(A13,'11'!A:B,2,0)</f>
        <v>#N/A</v>
      </c>
      <c r="R13" s="80"/>
      <c r="S13">
        <f>VLOOKUP(A13,РАСЧЕТ!A:BG,59,0)</f>
        <v>0</v>
      </c>
      <c r="T13" s="119">
        <f t="shared" si="3"/>
        <v>0</v>
      </c>
      <c r="U13" t="e">
        <f>VLOOKUP(A13,'12'!A:C,3,0)</f>
        <v>#N/A</v>
      </c>
      <c r="V13" t="e">
        <f>VLOOKUP(A13,'12'!A:B,2,0)</f>
        <v>#N/A</v>
      </c>
    </row>
    <row r="14" spans="1:22" x14ac:dyDescent="0.3">
      <c r="A14" s="77" t="s">
        <v>2603</v>
      </c>
      <c r="B14" s="77" t="s">
        <v>528</v>
      </c>
      <c r="C14" s="79">
        <v>454.46</v>
      </c>
      <c r="D14" s="79">
        <f>VLOOKUP(A14,РАСЧЕТ!A:AY,51,0)</f>
        <v>321.61873862089084</v>
      </c>
      <c r="E14" s="79">
        <f t="shared" si="0"/>
        <v>-132.84126137910914</v>
      </c>
      <c r="F14" s="79" t="str">
        <f>VLOOKUP(A14,'04'!A:C,3,0)</f>
        <v>Начисление услуг УКС00000634 от 30.04.2023 0:00:04</v>
      </c>
      <c r="G14" s="79" t="str">
        <f>VLOOKUP(A14,'04'!A:B,2,0)</f>
        <v>НАС/КС/ДУ-ММ-3А-104</v>
      </c>
      <c r="H14" s="79">
        <v>592.71</v>
      </c>
      <c r="I14" s="79">
        <f>VLOOKUP(A14,РАСЧЕТ!A:BE,57,0)</f>
        <v>551.79825784256218</v>
      </c>
      <c r="J14" s="79">
        <f t="shared" si="1"/>
        <v>-40.911742157437857</v>
      </c>
      <c r="K14" s="79" t="str">
        <f>VLOOKUP(A14,'10'!A:C,3,0)</f>
        <v>Начисление услуг УКС00001636 от 31.10.2023 0:00:02</v>
      </c>
      <c r="L14" s="79" t="str">
        <f>VLOOKUP(A14,'10'!A:B,2,0)</f>
        <v>НАС/КС/ДУ-ММ-3А-104</v>
      </c>
      <c r="M14" s="79">
        <v>592.71</v>
      </c>
      <c r="N14" s="79">
        <f>VLOOKUP(A14,РАСЧЕТ!A:BF,58,0)</f>
        <v>493.87313913674848</v>
      </c>
      <c r="O14" s="79">
        <f t="shared" si="2"/>
        <v>-98.836860863251559</v>
      </c>
      <c r="P14" s="79" t="str">
        <f>VLOOKUP(A14,'11'!A:C,3,0)</f>
        <v>Начисление услуг УКС00001714 от 30.11.2023 23:59:59</v>
      </c>
      <c r="Q14" s="79" t="str">
        <f>VLOOKUP(A14,'11'!A:B,2,0)</f>
        <v>НАС/КС/ДУ-ММ-3А-104</v>
      </c>
      <c r="R14" s="79">
        <v>592.71</v>
      </c>
      <c r="S14">
        <f>VLOOKUP(A14,РАСЧЕТ!A:BG,59,0)</f>
        <v>678.20953861281771</v>
      </c>
      <c r="T14" s="119">
        <f t="shared" si="3"/>
        <v>85.499538612817673</v>
      </c>
      <c r="U14" t="str">
        <f>VLOOKUP(A14,'12'!A:C,3,0)</f>
        <v>Начисление услуг УКС00001863 от 31.12.2023 23:59:59</v>
      </c>
      <c r="V14" t="str">
        <f>VLOOKUP(A14,'12'!A:B,2,0)</f>
        <v>НАС/КС/ДУ-ММ-3А-104</v>
      </c>
    </row>
    <row r="15" spans="1:22" x14ac:dyDescent="0.3">
      <c r="A15" s="77" t="s">
        <v>1395</v>
      </c>
      <c r="B15" s="77" t="s">
        <v>566</v>
      </c>
      <c r="C15" s="80"/>
      <c r="D15" s="79">
        <f>VLOOKUP(A15,РАСЧЕТ!A:AY,51,0)</f>
        <v>0</v>
      </c>
      <c r="E15" s="79">
        <f t="shared" si="0"/>
        <v>0</v>
      </c>
      <c r="F15" s="79" t="e">
        <f>VLOOKUP(A15,'04'!A:C,3,0)</f>
        <v>#N/A</v>
      </c>
      <c r="G15" s="79" t="e">
        <f>VLOOKUP(A15,'04'!A:B,2,0)</f>
        <v>#N/A</v>
      </c>
      <c r="H15" s="80"/>
      <c r="I15" s="79">
        <f>VLOOKUP(A15,РАСЧЕТ!A:BE,57,0)</f>
        <v>0</v>
      </c>
      <c r="J15" s="79">
        <f t="shared" si="1"/>
        <v>0</v>
      </c>
      <c r="K15" s="79" t="e">
        <f>VLOOKUP(A15,'10'!A:C,3,0)</f>
        <v>#N/A</v>
      </c>
      <c r="L15" s="79" t="e">
        <f>VLOOKUP(A15,'10'!A:B,2,0)</f>
        <v>#N/A</v>
      </c>
      <c r="M15" s="80"/>
      <c r="N15" s="79">
        <f>VLOOKUP(A15,РАСЧЕТ!A:BF,58,0)</f>
        <v>0</v>
      </c>
      <c r="O15" s="79">
        <f t="shared" si="2"/>
        <v>0</v>
      </c>
      <c r="P15" s="79" t="e">
        <f>VLOOKUP(A15,'11'!A:C,3,0)</f>
        <v>#N/A</v>
      </c>
      <c r="Q15" s="79" t="e">
        <f>VLOOKUP(A15,'11'!A:B,2,0)</f>
        <v>#N/A</v>
      </c>
      <c r="R15" s="80"/>
      <c r="S15">
        <f>VLOOKUP(A15,РАСЧЕТ!A:BG,59,0)</f>
        <v>0</v>
      </c>
      <c r="T15" s="119">
        <f t="shared" si="3"/>
        <v>0</v>
      </c>
      <c r="U15" t="e">
        <f>VLOOKUP(A15,'12'!A:C,3,0)</f>
        <v>#N/A</v>
      </c>
      <c r="V15" t="e">
        <f>VLOOKUP(A15,'12'!A:B,2,0)</f>
        <v>#N/A</v>
      </c>
    </row>
    <row r="16" spans="1:22" x14ac:dyDescent="0.3">
      <c r="A16" s="77" t="s">
        <v>2475</v>
      </c>
      <c r="B16" s="77" t="s">
        <v>566</v>
      </c>
      <c r="C16" s="79">
        <v>678.61</v>
      </c>
      <c r="D16" s="79">
        <f>VLOOKUP(A16,РАСЧЕТ!A:AY,51,0)</f>
        <v>480.30019567202982</v>
      </c>
      <c r="E16" s="79">
        <f t="shared" si="0"/>
        <v>-198.3098043279702</v>
      </c>
      <c r="F16" s="79" t="str">
        <f>VLOOKUP(A16,'04'!A:C,3,0)</f>
        <v>Начисление услуг УКС00000634 от 30.04.2023 0:00:04</v>
      </c>
      <c r="G16" s="79" t="str">
        <f>VLOOKUP(A16,'04'!A:B,2,0)</f>
        <v>НАС\КС/ДУ/3А-ММ-105 Ваш Консалтинг</v>
      </c>
      <c r="H16" s="79">
        <v>678.61</v>
      </c>
      <c r="I16" s="79">
        <f>VLOOKUP(A16,РАСЧЕТ!A:BE,57,0)</f>
        <v>631.76901984873075</v>
      </c>
      <c r="J16" s="79">
        <f t="shared" si="1"/>
        <v>-46.840980151269264</v>
      </c>
      <c r="K16" s="79" t="str">
        <f>VLOOKUP(A16,'10'!A:C,3,0)</f>
        <v>Начисление услуг УКС00001636 от 31.10.2023 0:00:02</v>
      </c>
      <c r="L16" s="79" t="str">
        <f>VLOOKUP(A16,'10'!A:B,2,0)</f>
        <v>НАС\КС/ДУ/3А-ММ-105 Ваш Консалтинг</v>
      </c>
      <c r="M16" s="79">
        <v>678.61</v>
      </c>
      <c r="N16" s="79">
        <f>VLOOKUP(A16,РАСЧЕТ!A:BF,58,0)</f>
        <v>565.44895640294396</v>
      </c>
      <c r="O16" s="79">
        <f t="shared" si="2"/>
        <v>-113.16104359705605</v>
      </c>
      <c r="P16" s="79" t="str">
        <f>VLOOKUP(A16,'11'!A:C,3,0)</f>
        <v>Начисление услуг УКС00001714 от 30.11.2023 23:59:59</v>
      </c>
      <c r="Q16" s="79" t="str">
        <f>VLOOKUP(A16,'11'!A:B,2,0)</f>
        <v>НАС\КС/ДУ/3А-ММ-105 Ваш Консалтинг</v>
      </c>
      <c r="R16" s="79">
        <v>678.61</v>
      </c>
      <c r="S16">
        <f>VLOOKUP(A16,РАСЧЕТ!A:BG,59,0)</f>
        <v>776.50077609293623</v>
      </c>
      <c r="T16" s="119">
        <f t="shared" si="3"/>
        <v>97.890776092936221</v>
      </c>
      <c r="U16" t="str">
        <f>VLOOKUP(A16,'12'!A:C,3,0)</f>
        <v>Начисление услуг УКС00001863 от 31.12.2023 23:59:59</v>
      </c>
      <c r="V16" t="str">
        <f>VLOOKUP(A16,'12'!A:B,2,0)</f>
        <v>НАС\КС/ДУ/3А-ММ-105 Ваш Консалтинг</v>
      </c>
    </row>
    <row r="17" spans="1:22" x14ac:dyDescent="0.3">
      <c r="A17" s="77" t="s">
        <v>1404</v>
      </c>
      <c r="B17" s="77" t="s">
        <v>571</v>
      </c>
      <c r="C17" s="79">
        <v>158.38</v>
      </c>
      <c r="D17" s="79">
        <f>VLOOKUP(A17,РАСЧЕТ!A:AY,51,0)</f>
        <v>112.07004565680697</v>
      </c>
      <c r="E17" s="79">
        <f t="shared" si="0"/>
        <v>-46.309954343193027</v>
      </c>
      <c r="F17" s="79" t="str">
        <f>VLOOKUP(A17,'04'!A:C,3,0)</f>
        <v>Начисление услуг УКС00000634 от 30.04.2023 0:00:04</v>
      </c>
      <c r="G17" s="79" t="str">
        <f>VLOOKUP(A17,'04'!A:B,2,0)</f>
        <v>С24-НАСТР-3А-2021/паркинг/А/м 106</v>
      </c>
      <c r="H17" s="80"/>
      <c r="I17" s="79">
        <f>VLOOKUP(A17,РАСЧЕТ!A:BE,57,0)</f>
        <v>0</v>
      </c>
      <c r="J17" s="79">
        <f t="shared" si="1"/>
        <v>0</v>
      </c>
      <c r="K17" s="79" t="e">
        <f>VLOOKUP(A17,'10'!A:C,3,0)</f>
        <v>#N/A</v>
      </c>
      <c r="L17" s="79" t="e">
        <f>VLOOKUP(A17,'10'!A:B,2,0)</f>
        <v>#N/A</v>
      </c>
      <c r="M17" s="80"/>
      <c r="N17" s="79">
        <f>VLOOKUP(A17,РАСЧЕТ!A:BF,58,0)</f>
        <v>0</v>
      </c>
      <c r="O17" s="79">
        <f t="shared" si="2"/>
        <v>0</v>
      </c>
      <c r="P17" s="79" t="e">
        <f>VLOOKUP(A17,'11'!A:C,3,0)</f>
        <v>#N/A</v>
      </c>
      <c r="Q17" s="79" t="e">
        <f>VLOOKUP(A17,'11'!A:B,2,0)</f>
        <v>#N/A</v>
      </c>
      <c r="R17" s="80"/>
      <c r="S17">
        <f>VLOOKUP(A17,РАСЧЕТ!A:BG,59,0)</f>
        <v>0</v>
      </c>
      <c r="T17" s="119">
        <f t="shared" si="3"/>
        <v>0</v>
      </c>
      <c r="U17" t="e">
        <f>VLOOKUP(A17,'12'!A:C,3,0)</f>
        <v>#N/A</v>
      </c>
      <c r="V17" t="e">
        <f>VLOOKUP(A17,'12'!A:B,2,0)</f>
        <v>#N/A</v>
      </c>
    </row>
    <row r="18" spans="1:22" x14ac:dyDescent="0.3">
      <c r="A18" s="77" t="s">
        <v>2597</v>
      </c>
      <c r="B18" s="77" t="s">
        <v>571</v>
      </c>
      <c r="C18" s="79">
        <v>520.23</v>
      </c>
      <c r="D18" s="79">
        <f>VLOOKUP(A18,РАСЧЕТ!A:AY,51,0)</f>
        <v>368.23015001522288</v>
      </c>
      <c r="E18" s="79">
        <f t="shared" si="0"/>
        <v>-151.99984998477714</v>
      </c>
      <c r="F18" s="79" t="str">
        <f>VLOOKUP(A18,'04'!A:C,3,0)</f>
        <v>Начисление услуг УКС00000634 от 30.04.2023 0:00:04</v>
      </c>
      <c r="G18" s="79" t="str">
        <f>VLOOKUP(A18,'04'!A:B,2,0)</f>
        <v>НАС/КС/ДУ/3А-ММ-106</v>
      </c>
      <c r="H18" s="79">
        <v>678.61</v>
      </c>
      <c r="I18" s="79">
        <f>VLOOKUP(A18,РАСЧЕТ!A:BE,57,0)</f>
        <v>631.76901984873075</v>
      </c>
      <c r="J18" s="79">
        <f t="shared" si="1"/>
        <v>-46.840980151269264</v>
      </c>
      <c r="K18" s="79" t="str">
        <f>VLOOKUP(A18,'10'!A:C,3,0)</f>
        <v>Начисление услуг УКС00001636 от 31.10.2023 0:00:02</v>
      </c>
      <c r="L18" s="79" t="str">
        <f>VLOOKUP(A18,'10'!A:B,2,0)</f>
        <v>НАС/КС/ДУ/3А-ММ-106</v>
      </c>
      <c r="M18" s="79">
        <v>678.61</v>
      </c>
      <c r="N18" s="79">
        <f>VLOOKUP(A18,РАСЧЕТ!A:BF,58,0)</f>
        <v>565.44895640294396</v>
      </c>
      <c r="O18" s="79">
        <f t="shared" si="2"/>
        <v>-113.16104359705605</v>
      </c>
      <c r="P18" s="79" t="str">
        <f>VLOOKUP(A18,'11'!A:C,3,0)</f>
        <v>Начисление услуг УКС00001714 от 30.11.2023 23:59:59</v>
      </c>
      <c r="Q18" s="79" t="str">
        <f>VLOOKUP(A18,'11'!A:B,2,0)</f>
        <v>НАС/КС/ДУ/3А-ММ-106</v>
      </c>
      <c r="R18" s="79">
        <v>678.61</v>
      </c>
      <c r="S18">
        <f>VLOOKUP(A18,РАСЧЕТ!A:BG,59,0)</f>
        <v>776.50077609293623</v>
      </c>
      <c r="T18" s="119">
        <f t="shared" si="3"/>
        <v>97.890776092936221</v>
      </c>
      <c r="U18" t="str">
        <f>VLOOKUP(A18,'12'!A:C,3,0)</f>
        <v>Начисление услуг УКС00001863 от 31.12.2023 23:59:59</v>
      </c>
      <c r="V18" t="str">
        <f>VLOOKUP(A18,'12'!A:B,2,0)</f>
        <v>НАС/КС/ДУ/3А-ММ-106</v>
      </c>
    </row>
    <row r="19" spans="1:22" x14ac:dyDescent="0.3">
      <c r="A19" s="77" t="s">
        <v>1697</v>
      </c>
      <c r="B19" s="77" t="s">
        <v>900</v>
      </c>
      <c r="C19" s="79">
        <v>138.24</v>
      </c>
      <c r="D19" s="79">
        <f>VLOOKUP(A19,РАСЧЕТ!A:AY,51,0)</f>
        <v>97.883963928097216</v>
      </c>
      <c r="E19" s="79">
        <f t="shared" si="0"/>
        <v>-40.356036071902793</v>
      </c>
      <c r="F19" s="79" t="str">
        <f>VLOOKUP(A19,'04'!A:C,3,0)</f>
        <v>Начисление услуг УКС00000634 от 30.04.2023 0:00:04</v>
      </c>
      <c r="G19" s="79" t="str">
        <f>VLOOKUP(A19,'04'!A:B,2,0)</f>
        <v>С24-НАСТР-3А-2021/паркинг/А/м 107</v>
      </c>
      <c r="H19" s="80"/>
      <c r="I19" s="79">
        <f>VLOOKUP(A19,РАСЧЕТ!A:BE,57,0)</f>
        <v>0</v>
      </c>
      <c r="J19" s="79">
        <f t="shared" si="1"/>
        <v>0</v>
      </c>
      <c r="K19" s="79" t="e">
        <f>VLOOKUP(A19,'10'!A:C,3,0)</f>
        <v>#N/A</v>
      </c>
      <c r="L19" s="79" t="e">
        <f>VLOOKUP(A19,'10'!A:B,2,0)</f>
        <v>#N/A</v>
      </c>
      <c r="M19" s="80"/>
      <c r="N19" s="79">
        <f>VLOOKUP(A19,РАСЧЕТ!A:BF,58,0)</f>
        <v>0</v>
      </c>
      <c r="O19" s="79">
        <f t="shared" si="2"/>
        <v>0</v>
      </c>
      <c r="P19" s="79" t="e">
        <f>VLOOKUP(A19,'11'!A:C,3,0)</f>
        <v>#N/A</v>
      </c>
      <c r="Q19" s="79" t="e">
        <f>VLOOKUP(A19,'11'!A:B,2,0)</f>
        <v>#N/A</v>
      </c>
      <c r="R19" s="80"/>
      <c r="S19">
        <f>VLOOKUP(A19,РАСЧЕТ!A:BG,59,0)</f>
        <v>0</v>
      </c>
      <c r="T19" s="119">
        <f t="shared" si="3"/>
        <v>0</v>
      </c>
      <c r="U19" t="e">
        <f>VLOOKUP(A19,'12'!A:C,3,0)</f>
        <v>#N/A</v>
      </c>
      <c r="V19" t="e">
        <f>VLOOKUP(A19,'12'!A:B,2,0)</f>
        <v>#N/A</v>
      </c>
    </row>
    <row r="20" spans="1:22" x14ac:dyDescent="0.3">
      <c r="A20" s="77" t="s">
        <v>2665</v>
      </c>
      <c r="B20" s="77" t="s">
        <v>900</v>
      </c>
      <c r="C20" s="79">
        <v>454.46</v>
      </c>
      <c r="D20" s="79">
        <f>VLOOKUP(A20,РАСЧЕТ!A:AY,51,0)</f>
        <v>321.61873862089084</v>
      </c>
      <c r="E20" s="79">
        <f t="shared" si="0"/>
        <v>-132.84126137910914</v>
      </c>
      <c r="F20" s="79" t="str">
        <f>VLOOKUP(A20,'04'!A:C,3,0)</f>
        <v>Начисление услуг УКС00000634 от 30.04.2023 0:00:04</v>
      </c>
      <c r="G20" s="79" t="str">
        <f>VLOOKUP(A20,'04'!A:B,2,0)</f>
        <v>НАС/КС/ДУ/3А-ММ-107</v>
      </c>
      <c r="H20" s="79">
        <v>592.71</v>
      </c>
      <c r="I20" s="79">
        <f>VLOOKUP(A20,РАСЧЕТ!A:BE,57,0)</f>
        <v>551.79825784256218</v>
      </c>
      <c r="J20" s="79">
        <f t="shared" si="1"/>
        <v>-40.911742157437857</v>
      </c>
      <c r="K20" s="79" t="str">
        <f>VLOOKUP(A20,'10'!A:C,3,0)</f>
        <v>Начисление услуг УКС00001636 от 31.10.2023 0:00:02</v>
      </c>
      <c r="L20" s="79" t="str">
        <f>VLOOKUP(A20,'10'!A:B,2,0)</f>
        <v>НАС/КС/ДУ/3А-ММ-107</v>
      </c>
      <c r="M20" s="79">
        <v>592.71</v>
      </c>
      <c r="N20" s="79">
        <f>VLOOKUP(A20,РАСЧЕТ!A:BF,58,0)</f>
        <v>493.87313913674848</v>
      </c>
      <c r="O20" s="79">
        <f t="shared" si="2"/>
        <v>-98.836860863251559</v>
      </c>
      <c r="P20" s="79" t="str">
        <f>VLOOKUP(A20,'11'!A:C,3,0)</f>
        <v>Начисление услуг УКС00001714 от 30.11.2023 23:59:59</v>
      </c>
      <c r="Q20" s="79" t="str">
        <f>VLOOKUP(A20,'11'!A:B,2,0)</f>
        <v>НАС/КС/ДУ/3А-ММ-107</v>
      </c>
      <c r="R20" s="79">
        <v>592.71</v>
      </c>
      <c r="S20">
        <f>VLOOKUP(A20,РАСЧЕТ!A:BG,59,0)</f>
        <v>678.20953861281771</v>
      </c>
      <c r="T20" s="119">
        <f t="shared" si="3"/>
        <v>85.499538612817673</v>
      </c>
      <c r="U20" t="str">
        <f>VLOOKUP(A20,'12'!A:C,3,0)</f>
        <v>Начисление услуг УКС00001863 от 31.12.2023 23:59:59</v>
      </c>
      <c r="V20" t="str">
        <f>VLOOKUP(A20,'12'!A:B,2,0)</f>
        <v>НАС/КС/ДУ/3А-ММ-107</v>
      </c>
    </row>
    <row r="21" spans="1:22" x14ac:dyDescent="0.3">
      <c r="A21" s="77" t="s">
        <v>1618</v>
      </c>
      <c r="B21" s="77" t="s">
        <v>546</v>
      </c>
      <c r="C21" s="80"/>
      <c r="D21" s="79">
        <f>VLOOKUP(A21,РАСЧЕТ!A:AY,51,0)</f>
        <v>0</v>
      </c>
      <c r="E21" s="79">
        <f t="shared" si="0"/>
        <v>0</v>
      </c>
      <c r="F21" s="79" t="e">
        <f>VLOOKUP(A21,'04'!A:C,3,0)</f>
        <v>#N/A</v>
      </c>
      <c r="G21" s="79" t="e">
        <f>VLOOKUP(A21,'04'!A:B,2,0)</f>
        <v>#N/A</v>
      </c>
      <c r="H21" s="80"/>
      <c r="I21" s="79">
        <f>VLOOKUP(A21,РАСЧЕТ!A:BE,57,0)</f>
        <v>0</v>
      </c>
      <c r="J21" s="79">
        <f t="shared" si="1"/>
        <v>0</v>
      </c>
      <c r="K21" s="79" t="e">
        <f>VLOOKUP(A21,'10'!A:C,3,0)</f>
        <v>#N/A</v>
      </c>
      <c r="L21" s="79" t="e">
        <f>VLOOKUP(A21,'10'!A:B,2,0)</f>
        <v>#N/A</v>
      </c>
      <c r="M21" s="80"/>
      <c r="N21" s="79">
        <f>VLOOKUP(A21,РАСЧЕТ!A:BF,58,0)</f>
        <v>0</v>
      </c>
      <c r="O21" s="79">
        <f t="shared" si="2"/>
        <v>0</v>
      </c>
      <c r="P21" s="79" t="e">
        <f>VLOOKUP(A21,'11'!A:C,3,0)</f>
        <v>#N/A</v>
      </c>
      <c r="Q21" s="79" t="e">
        <f>VLOOKUP(A21,'11'!A:B,2,0)</f>
        <v>#N/A</v>
      </c>
      <c r="R21" s="80"/>
      <c r="S21">
        <f>VLOOKUP(A21,РАСЧЕТ!A:BG,59,0)</f>
        <v>0</v>
      </c>
      <c r="T21" s="119">
        <f t="shared" si="3"/>
        <v>0</v>
      </c>
      <c r="U21" t="e">
        <f>VLOOKUP(A21,'12'!A:C,3,0)</f>
        <v>#N/A</v>
      </c>
      <c r="V21" t="e">
        <f>VLOOKUP(A21,'12'!A:B,2,0)</f>
        <v>#N/A</v>
      </c>
    </row>
    <row r="22" spans="1:22" x14ac:dyDescent="0.3">
      <c r="A22" s="77" t="s">
        <v>2497</v>
      </c>
      <c r="B22" s="77" t="s">
        <v>546</v>
      </c>
      <c r="C22" s="79">
        <v>670.02</v>
      </c>
      <c r="D22" s="79">
        <f>VLOOKUP(A22,РАСЧЕТ!A:AY,51,0)</f>
        <v>474.22044635972554</v>
      </c>
      <c r="E22" s="79">
        <f t="shared" si="0"/>
        <v>-195.79955364027444</v>
      </c>
      <c r="F22" s="79" t="str">
        <f>VLOOKUP(A22,'04'!A:C,3,0)</f>
        <v>Начисление услуг УКС00000634 от 30.04.2023 0:00:04</v>
      </c>
      <c r="G22" s="79" t="str">
        <f>VLOOKUP(A22,'04'!A:B,2,0)</f>
        <v>НАС/КС/ДУ-ММ-3А-108</v>
      </c>
      <c r="H22" s="79">
        <v>670.02</v>
      </c>
      <c r="I22" s="79">
        <f>VLOOKUP(A22,РАСЧЕТ!A:BE,57,0)</f>
        <v>623.77194364811385</v>
      </c>
      <c r="J22" s="79">
        <f t="shared" si="1"/>
        <v>-46.248056351886135</v>
      </c>
      <c r="K22" s="79" t="str">
        <f>VLOOKUP(A22,'10'!A:C,3,0)</f>
        <v>Начисление услуг УКС00001636 от 31.10.2023 0:00:02</v>
      </c>
      <c r="L22" s="79" t="str">
        <f>VLOOKUP(A22,'10'!A:B,2,0)</f>
        <v>НАС/КС/ДУ-ММ-3А-108</v>
      </c>
      <c r="M22" s="79">
        <v>670.02</v>
      </c>
      <c r="N22" s="79">
        <f>VLOOKUP(A22,РАСЧЕТ!A:BF,58,0)</f>
        <v>558.29137467632427</v>
      </c>
      <c r="O22" s="79">
        <f t="shared" si="2"/>
        <v>-111.72862532367571</v>
      </c>
      <c r="P22" s="79" t="str">
        <f>VLOOKUP(A22,'11'!A:C,3,0)</f>
        <v>Начисление услуг УКС00001714 от 30.11.2023 23:59:59</v>
      </c>
      <c r="Q22" s="79" t="str">
        <f>VLOOKUP(A22,'11'!A:B,2,0)</f>
        <v>НАС/КС/ДУ-ММ-3А-108</v>
      </c>
      <c r="R22" s="79">
        <v>670.02</v>
      </c>
      <c r="S22">
        <f>VLOOKUP(A22,РАСЧЕТ!A:BG,59,0)</f>
        <v>766.67165234492438</v>
      </c>
      <c r="T22" s="119">
        <f t="shared" si="3"/>
        <v>96.6516523449244</v>
      </c>
      <c r="U22" t="str">
        <f>VLOOKUP(A22,'12'!A:C,3,0)</f>
        <v>Начисление услуг УКС00001863 от 31.12.2023 23:59:59</v>
      </c>
      <c r="V22" t="str">
        <f>VLOOKUP(A22,'12'!A:B,2,0)</f>
        <v>НАС/КС/ДУ-ММ-3А-108</v>
      </c>
    </row>
    <row r="23" spans="1:22" x14ac:dyDescent="0.3">
      <c r="A23" s="77" t="s">
        <v>2007</v>
      </c>
      <c r="B23" s="77" t="s">
        <v>753</v>
      </c>
      <c r="C23" s="80"/>
      <c r="D23" s="79">
        <f>VLOOKUP(A23,РАСЧЕТ!A:AY,51,0)</f>
        <v>0</v>
      </c>
      <c r="E23" s="79">
        <f t="shared" si="0"/>
        <v>0</v>
      </c>
      <c r="F23" s="79" t="e">
        <f>VLOOKUP(A23,'04'!A:C,3,0)</f>
        <v>#N/A</v>
      </c>
      <c r="G23" s="79" t="e">
        <f>VLOOKUP(A23,'04'!A:B,2,0)</f>
        <v>#N/A</v>
      </c>
      <c r="H23" s="80"/>
      <c r="I23" s="79">
        <f>VLOOKUP(A23,РАСЧЕТ!A:BE,57,0)</f>
        <v>0</v>
      </c>
      <c r="J23" s="79">
        <f t="shared" si="1"/>
        <v>0</v>
      </c>
      <c r="K23" s="79" t="e">
        <f>VLOOKUP(A23,'10'!A:C,3,0)</f>
        <v>#N/A</v>
      </c>
      <c r="L23" s="79" t="e">
        <f>VLOOKUP(A23,'10'!A:B,2,0)</f>
        <v>#N/A</v>
      </c>
      <c r="M23" s="80"/>
      <c r="N23" s="79">
        <f>VLOOKUP(A23,РАСЧЕТ!A:BF,58,0)</f>
        <v>0</v>
      </c>
      <c r="O23" s="79">
        <f t="shared" si="2"/>
        <v>0</v>
      </c>
      <c r="P23" s="79" t="e">
        <f>VLOOKUP(A23,'11'!A:C,3,0)</f>
        <v>#N/A</v>
      </c>
      <c r="Q23" s="79" t="e">
        <f>VLOOKUP(A23,'11'!A:B,2,0)</f>
        <v>#N/A</v>
      </c>
      <c r="R23" s="80"/>
      <c r="S23">
        <f>VLOOKUP(A23,РАСЧЕТ!A:BG,59,0)</f>
        <v>0</v>
      </c>
      <c r="T23" s="119">
        <f t="shared" si="3"/>
        <v>0</v>
      </c>
      <c r="U23" t="e">
        <f>VLOOKUP(A23,'12'!A:C,3,0)</f>
        <v>#N/A</v>
      </c>
      <c r="V23" t="e">
        <f>VLOOKUP(A23,'12'!A:B,2,0)</f>
        <v>#N/A</v>
      </c>
    </row>
    <row r="24" spans="1:22" x14ac:dyDescent="0.3">
      <c r="A24" s="77" t="s">
        <v>2705</v>
      </c>
      <c r="B24" s="77" t="s">
        <v>753</v>
      </c>
      <c r="C24" s="79">
        <v>670.02</v>
      </c>
      <c r="D24" s="79">
        <f>VLOOKUP(A24,РАСЧЕТ!A:AY,51,0)</f>
        <v>474.22044635972554</v>
      </c>
      <c r="E24" s="79">
        <f t="shared" si="0"/>
        <v>-195.79955364027444</v>
      </c>
      <c r="F24" s="79" t="str">
        <f>VLOOKUP(A24,'04'!A:C,3,0)</f>
        <v>Начисление услуг УКС00000634 от 30.04.2023 0:00:04</v>
      </c>
      <c r="G24" s="79" t="str">
        <f>VLOOKUP(A24,'04'!A:B,2,0)</f>
        <v>НАС/КС/ДУ-3А-ММ-109</v>
      </c>
      <c r="H24" s="79">
        <v>670.02</v>
      </c>
      <c r="I24" s="79">
        <f>VLOOKUP(A24,РАСЧЕТ!A:BE,57,0)</f>
        <v>623.77194364811385</v>
      </c>
      <c r="J24" s="79">
        <f t="shared" si="1"/>
        <v>-46.248056351886135</v>
      </c>
      <c r="K24" s="79" t="str">
        <f>VLOOKUP(A24,'10'!A:C,3,0)</f>
        <v>Начисление услуг УКС00001636 от 31.10.2023 0:00:02</v>
      </c>
      <c r="L24" s="79" t="str">
        <f>VLOOKUP(A24,'10'!A:B,2,0)</f>
        <v>НАС/КС/ДУ-3А-ММ-109</v>
      </c>
      <c r="M24" s="79">
        <v>670.02</v>
      </c>
      <c r="N24" s="79">
        <f>VLOOKUP(A24,РАСЧЕТ!A:BF,58,0)</f>
        <v>558.29137467632427</v>
      </c>
      <c r="O24" s="79">
        <f t="shared" si="2"/>
        <v>-111.72862532367571</v>
      </c>
      <c r="P24" s="79" t="str">
        <f>VLOOKUP(A24,'11'!A:C,3,0)</f>
        <v>Начисление услуг УКС00001714 от 30.11.2023 23:59:59</v>
      </c>
      <c r="Q24" s="79" t="str">
        <f>VLOOKUP(A24,'11'!A:B,2,0)</f>
        <v>НАС/КС/ДУ-3А-ММ-109</v>
      </c>
      <c r="R24" s="79">
        <v>670.02</v>
      </c>
      <c r="S24">
        <f>VLOOKUP(A24,РАСЧЕТ!A:BG,59,0)</f>
        <v>766.67165234492438</v>
      </c>
      <c r="T24" s="119">
        <f t="shared" si="3"/>
        <v>96.6516523449244</v>
      </c>
      <c r="U24" t="str">
        <f>VLOOKUP(A24,'12'!A:C,3,0)</f>
        <v>Начисление услуг УКС00001863 от 31.12.2023 23:59:59</v>
      </c>
      <c r="V24" t="str">
        <f>VLOOKUP(A24,'12'!A:B,2,0)</f>
        <v>НАС/КС/ДУ-3А-ММ-109</v>
      </c>
    </row>
    <row r="25" spans="1:22" x14ac:dyDescent="0.3">
      <c r="A25" s="77" t="s">
        <v>1677</v>
      </c>
      <c r="B25" s="77" t="s">
        <v>886</v>
      </c>
      <c r="C25" s="80"/>
      <c r="D25" s="79">
        <f>VLOOKUP(A25,РАСЧЕТ!A:AY,51,0)</f>
        <v>0</v>
      </c>
      <c r="E25" s="79">
        <f t="shared" si="0"/>
        <v>0</v>
      </c>
      <c r="F25" s="79" t="e">
        <f>VLOOKUP(A25,'04'!A:C,3,0)</f>
        <v>#N/A</v>
      </c>
      <c r="G25" s="79" t="e">
        <f>VLOOKUP(A25,'04'!A:B,2,0)</f>
        <v>#N/A</v>
      </c>
      <c r="H25" s="80"/>
      <c r="I25" s="79">
        <f>VLOOKUP(A25,РАСЧЕТ!A:BE,57,0)</f>
        <v>0</v>
      </c>
      <c r="J25" s="79">
        <f t="shared" si="1"/>
        <v>0</v>
      </c>
      <c r="K25" s="79" t="e">
        <f>VLOOKUP(A25,'10'!A:C,3,0)</f>
        <v>#N/A</v>
      </c>
      <c r="L25" s="79" t="e">
        <f>VLOOKUP(A25,'10'!A:B,2,0)</f>
        <v>#N/A</v>
      </c>
      <c r="M25" s="80"/>
      <c r="N25" s="79">
        <f>VLOOKUP(A25,РАСЧЕТ!A:BF,58,0)</f>
        <v>0</v>
      </c>
      <c r="O25" s="79">
        <f t="shared" si="2"/>
        <v>0</v>
      </c>
      <c r="P25" s="79" t="e">
        <f>VLOOKUP(A25,'11'!A:C,3,0)</f>
        <v>#N/A</v>
      </c>
      <c r="Q25" s="79" t="e">
        <f>VLOOKUP(A25,'11'!A:B,2,0)</f>
        <v>#N/A</v>
      </c>
      <c r="R25" s="80"/>
      <c r="S25">
        <f>VLOOKUP(A25,РАСЧЕТ!A:BG,59,0)</f>
        <v>0</v>
      </c>
      <c r="T25" s="119">
        <f t="shared" si="3"/>
        <v>0</v>
      </c>
      <c r="U25" t="e">
        <f>VLOOKUP(A25,'12'!A:C,3,0)</f>
        <v>#N/A</v>
      </c>
      <c r="V25" t="e">
        <f>VLOOKUP(A25,'12'!A:B,2,0)</f>
        <v>#N/A</v>
      </c>
    </row>
    <row r="26" spans="1:22" x14ac:dyDescent="0.3">
      <c r="A26" s="77" t="s">
        <v>2505</v>
      </c>
      <c r="B26" s="77" t="s">
        <v>886</v>
      </c>
      <c r="C26" s="79">
        <v>614.17999999999995</v>
      </c>
      <c r="D26" s="79">
        <f>VLOOKUP(A26,РАСЧЕТ!A:AY,51,0)</f>
        <v>434.70207582974842</v>
      </c>
      <c r="E26" s="79">
        <f t="shared" si="0"/>
        <v>-179.47792417025153</v>
      </c>
      <c r="F26" s="79" t="str">
        <f>VLOOKUP(A26,'04'!A:C,3,0)</f>
        <v>Начисление услуг УКС00000634 от 30.04.2023 0:00:04</v>
      </c>
      <c r="G26" s="79" t="str">
        <f>VLOOKUP(A26,'04'!A:B,2,0)</f>
        <v>НАС/КС/ДУ-3А-ММ-11 ВАШ Консалтинг</v>
      </c>
      <c r="H26" s="79">
        <v>614.17999999999995</v>
      </c>
      <c r="I26" s="79">
        <f>VLOOKUP(A26,РАСЧЕТ!A:BE,57,0)</f>
        <v>571.79094834410432</v>
      </c>
      <c r="J26" s="79">
        <f t="shared" si="1"/>
        <v>-42.389051655895628</v>
      </c>
      <c r="K26" s="79" t="str">
        <f>VLOOKUP(A26,'10'!A:C,3,0)</f>
        <v>Начисление услуг УКС00001636 от 31.10.2023 0:00:02</v>
      </c>
      <c r="L26" s="79" t="str">
        <f>VLOOKUP(A26,'10'!A:B,2,0)</f>
        <v>НАС/КС/ДУ-3А-ММ-11 ВАШ Консалтинг</v>
      </c>
      <c r="M26" s="79">
        <v>614.17999999999995</v>
      </c>
      <c r="N26" s="79">
        <f>VLOOKUP(A26,РАСЧЕТ!A:BF,58,0)</f>
        <v>511.76709345329738</v>
      </c>
      <c r="O26" s="79">
        <f t="shared" si="2"/>
        <v>-102.41290654670257</v>
      </c>
      <c r="P26" s="79" t="str">
        <f>VLOOKUP(A26,'11'!A:C,3,0)</f>
        <v>Начисление услуг УКС00001714 от 30.11.2023 23:59:59</v>
      </c>
      <c r="Q26" s="79" t="str">
        <f>VLOOKUP(A26,'11'!A:B,2,0)</f>
        <v>НАС/КС/ДУ-3А-ММ-11 ВАШ Консалтинг</v>
      </c>
      <c r="R26" s="79">
        <v>614.17999999999995</v>
      </c>
      <c r="S26">
        <f>VLOOKUP(A26,РАСЧЕТ!A:BG,59,0)</f>
        <v>702.78234798284734</v>
      </c>
      <c r="T26" s="119">
        <f t="shared" si="3"/>
        <v>88.602347982847391</v>
      </c>
      <c r="U26" t="str">
        <f>VLOOKUP(A26,'12'!A:C,3,0)</f>
        <v>Начисление услуг УКС00001863 от 31.12.2023 23:59:59</v>
      </c>
      <c r="V26" t="str">
        <f>VLOOKUP(A26,'12'!A:B,2,0)</f>
        <v>НАС/КС/ДУ-3А-ММ-11 ВАШ Консалтинг</v>
      </c>
    </row>
    <row r="27" spans="1:22" x14ac:dyDescent="0.3">
      <c r="A27" s="77" t="s">
        <v>1405</v>
      </c>
      <c r="B27" s="77" t="s">
        <v>567</v>
      </c>
      <c r="C27" s="80"/>
      <c r="D27" s="79">
        <f>VLOOKUP(A27,РАСЧЕТ!A:AY,51,0)</f>
        <v>0</v>
      </c>
      <c r="E27" s="79">
        <f t="shared" si="0"/>
        <v>0</v>
      </c>
      <c r="F27" s="79" t="e">
        <f>VLOOKUP(A27,'04'!A:C,3,0)</f>
        <v>#N/A</v>
      </c>
      <c r="G27" s="79" t="e">
        <f>VLOOKUP(A27,'04'!A:B,2,0)</f>
        <v>#N/A</v>
      </c>
      <c r="H27" s="80"/>
      <c r="I27" s="79">
        <f>VLOOKUP(A27,РАСЧЕТ!A:BE,57,0)</f>
        <v>0</v>
      </c>
      <c r="J27" s="79">
        <f t="shared" si="1"/>
        <v>0</v>
      </c>
      <c r="K27" s="79" t="e">
        <f>VLOOKUP(A27,'10'!A:C,3,0)</f>
        <v>#N/A</v>
      </c>
      <c r="L27" s="79" t="e">
        <f>VLOOKUP(A27,'10'!A:B,2,0)</f>
        <v>#N/A</v>
      </c>
      <c r="M27" s="80"/>
      <c r="N27" s="79">
        <f>VLOOKUP(A27,РАСЧЕТ!A:BF,58,0)</f>
        <v>0</v>
      </c>
      <c r="O27" s="79">
        <f t="shared" si="2"/>
        <v>0</v>
      </c>
      <c r="P27" s="79" t="e">
        <f>VLOOKUP(A27,'11'!A:C,3,0)</f>
        <v>#N/A</v>
      </c>
      <c r="Q27" s="79" t="e">
        <f>VLOOKUP(A27,'11'!A:B,2,0)</f>
        <v>#N/A</v>
      </c>
      <c r="R27" s="80"/>
      <c r="S27">
        <f>VLOOKUP(A27,РАСЧЕТ!A:BG,59,0)</f>
        <v>0</v>
      </c>
      <c r="T27" s="119">
        <f t="shared" si="3"/>
        <v>0</v>
      </c>
      <c r="U27" t="e">
        <f>VLOOKUP(A27,'12'!A:C,3,0)</f>
        <v>#N/A</v>
      </c>
      <c r="V27" t="e">
        <f>VLOOKUP(A27,'12'!A:B,2,0)</f>
        <v>#N/A</v>
      </c>
    </row>
    <row r="28" spans="1:22" x14ac:dyDescent="0.3">
      <c r="A28" s="77" t="s">
        <v>2476</v>
      </c>
      <c r="B28" s="77" t="s">
        <v>567</v>
      </c>
      <c r="C28" s="79">
        <v>592.71</v>
      </c>
      <c r="D28" s="79">
        <f>VLOOKUP(A28,РАСЧЕТ!A:AY,51,0)</f>
        <v>419.50270254898805</v>
      </c>
      <c r="E28" s="79">
        <f t="shared" si="0"/>
        <v>-173.20729745101198</v>
      </c>
      <c r="F28" s="79" t="str">
        <f>VLOOKUP(A28,'04'!A:C,3,0)</f>
        <v>Начисление услуг УКС00000634 от 30.04.2023 0:00:04</v>
      </c>
      <c r="G28" s="79" t="str">
        <f>VLOOKUP(A28,'04'!A:B,2,0)</f>
        <v>НАС/КС/ДУ-3А-ММ-110</v>
      </c>
      <c r="H28" s="79">
        <v>592.71</v>
      </c>
      <c r="I28" s="79">
        <f>VLOOKUP(A28,РАСЧЕТ!A:BE,57,0)</f>
        <v>551.79825784256218</v>
      </c>
      <c r="J28" s="79">
        <f t="shared" si="1"/>
        <v>-40.911742157437857</v>
      </c>
      <c r="K28" s="79" t="str">
        <f>VLOOKUP(A28,'10'!A:C,3,0)</f>
        <v>Начисление услуг УКС00001636 от 31.10.2023 0:00:02</v>
      </c>
      <c r="L28" s="79" t="str">
        <f>VLOOKUP(A28,'10'!A:B,2,0)</f>
        <v>НАС/КС/ДУ-3А-ММ-110</v>
      </c>
      <c r="M28" s="79">
        <v>592.71</v>
      </c>
      <c r="N28" s="79">
        <f>VLOOKUP(A28,РАСЧЕТ!A:BF,58,0)</f>
        <v>493.87313913674848</v>
      </c>
      <c r="O28" s="79">
        <f t="shared" si="2"/>
        <v>-98.836860863251559</v>
      </c>
      <c r="P28" s="79" t="str">
        <f>VLOOKUP(A28,'11'!A:C,3,0)</f>
        <v>Начисление услуг УКС00001714 от 30.11.2023 23:59:59</v>
      </c>
      <c r="Q28" s="79" t="str">
        <f>VLOOKUP(A28,'11'!A:B,2,0)</f>
        <v>НАС/КС/ДУ-3А-ММ-110</v>
      </c>
      <c r="R28" s="79">
        <v>592.71</v>
      </c>
      <c r="S28">
        <f>VLOOKUP(A28,РАСЧЕТ!A:BG,59,0)</f>
        <v>678.20953861281771</v>
      </c>
      <c r="T28" s="119">
        <f t="shared" si="3"/>
        <v>85.499538612817673</v>
      </c>
      <c r="U28" t="str">
        <f>VLOOKUP(A28,'12'!A:C,3,0)</f>
        <v>Начисление услуг УКС00001863 от 31.12.2023 23:59:59</v>
      </c>
      <c r="V28" t="str">
        <f>VLOOKUP(A28,'12'!A:B,2,0)</f>
        <v>НАС/КС/ДУ-3А-ММ-110</v>
      </c>
    </row>
    <row r="29" spans="1:22" x14ac:dyDescent="0.3">
      <c r="A29" s="77" t="s">
        <v>1991</v>
      </c>
      <c r="B29" s="77" t="s">
        <v>619</v>
      </c>
      <c r="C29" s="80"/>
      <c r="D29" s="79">
        <f>VLOOKUP(A29,РАСЧЕТ!A:AY,51,0)</f>
        <v>0</v>
      </c>
      <c r="E29" s="79">
        <f t="shared" si="0"/>
        <v>0</v>
      </c>
      <c r="F29" s="79" t="e">
        <f>VLOOKUP(A29,'04'!A:C,3,0)</f>
        <v>#N/A</v>
      </c>
      <c r="G29" s="79" t="e">
        <f>VLOOKUP(A29,'04'!A:B,2,0)</f>
        <v>#N/A</v>
      </c>
      <c r="H29" s="80"/>
      <c r="I29" s="79">
        <f>VLOOKUP(A29,РАСЧЕТ!A:BE,57,0)</f>
        <v>0</v>
      </c>
      <c r="J29" s="79">
        <f t="shared" si="1"/>
        <v>0</v>
      </c>
      <c r="K29" s="79" t="e">
        <f>VLOOKUP(A29,'10'!A:C,3,0)</f>
        <v>#N/A</v>
      </c>
      <c r="L29" s="79" t="e">
        <f>VLOOKUP(A29,'10'!A:B,2,0)</f>
        <v>#N/A</v>
      </c>
      <c r="M29" s="80"/>
      <c r="N29" s="79">
        <f>VLOOKUP(A29,РАСЧЕТ!A:BF,58,0)</f>
        <v>0</v>
      </c>
      <c r="O29" s="79">
        <f t="shared" si="2"/>
        <v>0</v>
      </c>
      <c r="P29" s="79" t="e">
        <f>VLOOKUP(A29,'11'!A:C,3,0)</f>
        <v>#N/A</v>
      </c>
      <c r="Q29" s="79" t="e">
        <f>VLOOKUP(A29,'11'!A:B,2,0)</f>
        <v>#N/A</v>
      </c>
      <c r="R29" s="80"/>
      <c r="S29">
        <f>VLOOKUP(A29,РАСЧЕТ!A:BG,59,0)</f>
        <v>0</v>
      </c>
      <c r="T29" s="119">
        <f t="shared" si="3"/>
        <v>0</v>
      </c>
      <c r="U29" t="e">
        <f>VLOOKUP(A29,'12'!A:C,3,0)</f>
        <v>#N/A</v>
      </c>
      <c r="V29" t="e">
        <f>VLOOKUP(A29,'12'!A:B,2,0)</f>
        <v>#N/A</v>
      </c>
    </row>
    <row r="30" spans="1:22" x14ac:dyDescent="0.3">
      <c r="A30" s="77" t="s">
        <v>2710</v>
      </c>
      <c r="B30" s="77" t="s">
        <v>619</v>
      </c>
      <c r="C30" s="79">
        <v>678.61</v>
      </c>
      <c r="D30" s="79">
        <f>VLOOKUP(A30,РАСЧЕТ!A:AY,51,0)</f>
        <v>480.30019567202982</v>
      </c>
      <c r="E30" s="79">
        <f t="shared" si="0"/>
        <v>-198.3098043279702</v>
      </c>
      <c r="F30" s="79" t="str">
        <f>VLOOKUP(A30,'04'!A:C,3,0)</f>
        <v>Начисление услуг УКС00000634 от 30.04.2023 0:00:04</v>
      </c>
      <c r="G30" s="79" t="str">
        <f>VLOOKUP(A30,'04'!A:B,2,0)</f>
        <v>НАС/КС/ДУ-3А-ММ-111</v>
      </c>
      <c r="H30" s="79">
        <v>678.61</v>
      </c>
      <c r="I30" s="79">
        <f>VLOOKUP(A30,РАСЧЕТ!A:BE,57,0)</f>
        <v>631.76901984873075</v>
      </c>
      <c r="J30" s="79">
        <f t="shared" si="1"/>
        <v>-46.840980151269264</v>
      </c>
      <c r="K30" s="79" t="str">
        <f>VLOOKUP(A30,'10'!A:C,3,0)</f>
        <v>Начисление услуг УКС00001636 от 31.10.2023 0:00:02</v>
      </c>
      <c r="L30" s="79" t="str">
        <f>VLOOKUP(A30,'10'!A:B,2,0)</f>
        <v>НАС/КС/ДУ-3А-ММ-111</v>
      </c>
      <c r="M30" s="79">
        <v>678.61</v>
      </c>
      <c r="N30" s="79">
        <f>VLOOKUP(A30,РАСЧЕТ!A:BF,58,0)</f>
        <v>565.44895640294396</v>
      </c>
      <c r="O30" s="79">
        <f t="shared" si="2"/>
        <v>-113.16104359705605</v>
      </c>
      <c r="P30" s="79" t="str">
        <f>VLOOKUP(A30,'11'!A:C,3,0)</f>
        <v>Начисление услуг УКС00001714 от 30.11.2023 23:59:59</v>
      </c>
      <c r="Q30" s="79" t="str">
        <f>VLOOKUP(A30,'11'!A:B,2,0)</f>
        <v>НАС/КС/ДУ-3А-ММ-111</v>
      </c>
      <c r="R30" s="79">
        <v>678.61</v>
      </c>
      <c r="S30">
        <f>VLOOKUP(A30,РАСЧЕТ!A:BG,59,0)</f>
        <v>776.50077609293623</v>
      </c>
      <c r="T30" s="119">
        <f t="shared" si="3"/>
        <v>97.890776092936221</v>
      </c>
      <c r="U30" t="str">
        <f>VLOOKUP(A30,'12'!A:C,3,0)</f>
        <v>Начисление услуг УКС00001863 от 31.12.2023 23:59:59</v>
      </c>
      <c r="V30" t="str">
        <f>VLOOKUP(A30,'12'!A:B,2,0)</f>
        <v>НАС/КС/ДУ-3А-ММ-111</v>
      </c>
    </row>
    <row r="31" spans="1:22" x14ac:dyDescent="0.3">
      <c r="A31" s="77" t="s">
        <v>1294</v>
      </c>
      <c r="B31" s="77" t="s">
        <v>535</v>
      </c>
      <c r="C31" s="80"/>
      <c r="D31" s="79">
        <f>VLOOKUP(A31,РАСЧЕТ!A:AY,51,0)</f>
        <v>0</v>
      </c>
      <c r="E31" s="79">
        <f t="shared" si="0"/>
        <v>0</v>
      </c>
      <c r="F31" s="79" t="e">
        <f>VLOOKUP(A31,'04'!A:C,3,0)</f>
        <v>#N/A</v>
      </c>
      <c r="G31" s="79" t="e">
        <f>VLOOKUP(A31,'04'!A:B,2,0)</f>
        <v>#N/A</v>
      </c>
      <c r="H31" s="80"/>
      <c r="I31" s="79">
        <f>VLOOKUP(A31,РАСЧЕТ!A:BE,57,0)</f>
        <v>0</v>
      </c>
      <c r="J31" s="79">
        <f t="shared" si="1"/>
        <v>0</v>
      </c>
      <c r="K31" s="79" t="e">
        <f>VLOOKUP(A31,'10'!A:C,3,0)</f>
        <v>#N/A</v>
      </c>
      <c r="L31" s="79" t="e">
        <f>VLOOKUP(A31,'10'!A:B,2,0)</f>
        <v>#N/A</v>
      </c>
      <c r="M31" s="80"/>
      <c r="N31" s="79">
        <f>VLOOKUP(A31,РАСЧЕТ!A:BF,58,0)</f>
        <v>0</v>
      </c>
      <c r="O31" s="79">
        <f t="shared" si="2"/>
        <v>0</v>
      </c>
      <c r="P31" s="79" t="e">
        <f>VLOOKUP(A31,'11'!A:C,3,0)</f>
        <v>#N/A</v>
      </c>
      <c r="Q31" s="79" t="e">
        <f>VLOOKUP(A31,'11'!A:B,2,0)</f>
        <v>#N/A</v>
      </c>
      <c r="R31" s="80"/>
      <c r="S31">
        <f>VLOOKUP(A31,РАСЧЕТ!A:BG,59,0)</f>
        <v>0</v>
      </c>
      <c r="T31" s="119">
        <f t="shared" si="3"/>
        <v>0</v>
      </c>
      <c r="U31" t="e">
        <f>VLOOKUP(A31,'12'!A:C,3,0)</f>
        <v>#N/A</v>
      </c>
      <c r="V31" t="e">
        <f>VLOOKUP(A31,'12'!A:B,2,0)</f>
        <v>#N/A</v>
      </c>
    </row>
    <row r="32" spans="1:22" x14ac:dyDescent="0.3">
      <c r="A32" s="77" t="s">
        <v>2460</v>
      </c>
      <c r="B32" s="77" t="s">
        <v>535</v>
      </c>
      <c r="C32" s="79">
        <v>678.61</v>
      </c>
      <c r="D32" s="79">
        <f>VLOOKUP(A32,РАСЧЕТ!A:AY,51,0)</f>
        <v>480.30019567202982</v>
      </c>
      <c r="E32" s="79">
        <f t="shared" si="0"/>
        <v>-198.3098043279702</v>
      </c>
      <c r="F32" s="79" t="str">
        <f>VLOOKUP(A32,'04'!A:C,3,0)</f>
        <v>Начисление услуг УКС00000634 от 30.04.2023 0:00:04</v>
      </c>
      <c r="G32" s="79" t="str">
        <f>VLOOKUP(A32,'04'!A:B,2,0)</f>
        <v>НАС/КС/ДУ-ММ-3А-112</v>
      </c>
      <c r="H32" s="79">
        <v>678.61</v>
      </c>
      <c r="I32" s="79">
        <f>VLOOKUP(A32,РАСЧЕТ!A:BE,57,0)</f>
        <v>631.76901984873075</v>
      </c>
      <c r="J32" s="79">
        <f t="shared" si="1"/>
        <v>-46.840980151269264</v>
      </c>
      <c r="K32" s="79" t="str">
        <f>VLOOKUP(A32,'10'!A:C,3,0)</f>
        <v>Начисление услуг УКС00001636 от 31.10.2023 0:00:02</v>
      </c>
      <c r="L32" s="79" t="str">
        <f>VLOOKUP(A32,'10'!A:B,2,0)</f>
        <v>НАС/КС/ДУ-ММ-3А-112</v>
      </c>
      <c r="M32" s="79">
        <v>678.61</v>
      </c>
      <c r="N32" s="79">
        <f>VLOOKUP(A32,РАСЧЕТ!A:BF,58,0)</f>
        <v>565.44895640294396</v>
      </c>
      <c r="O32" s="79">
        <f t="shared" si="2"/>
        <v>-113.16104359705605</v>
      </c>
      <c r="P32" s="79" t="str">
        <f>VLOOKUP(A32,'11'!A:C,3,0)</f>
        <v>Начисление услуг УКС00001714 от 30.11.2023 23:59:59</v>
      </c>
      <c r="Q32" s="79" t="str">
        <f>VLOOKUP(A32,'11'!A:B,2,0)</f>
        <v>НАС/КС/ДУ-ММ-3А-112</v>
      </c>
      <c r="R32" s="79">
        <v>678.61</v>
      </c>
      <c r="S32">
        <f>VLOOKUP(A32,РАСЧЕТ!A:BG,59,0)</f>
        <v>776.50077609293623</v>
      </c>
      <c r="T32" s="119">
        <f t="shared" si="3"/>
        <v>97.890776092936221</v>
      </c>
      <c r="U32" t="str">
        <f>VLOOKUP(A32,'12'!A:C,3,0)</f>
        <v>Начисление услуг УКС00001863 от 31.12.2023 23:59:59</v>
      </c>
      <c r="V32" t="str">
        <f>VLOOKUP(A32,'12'!A:B,2,0)</f>
        <v>НАС/КС/ДУ-ММ-3А-112</v>
      </c>
    </row>
    <row r="33" spans="1:22" x14ac:dyDescent="0.3">
      <c r="A33" s="77" t="s">
        <v>1300</v>
      </c>
      <c r="B33" s="77" t="s">
        <v>820</v>
      </c>
      <c r="C33" s="79">
        <v>614.17999999999995</v>
      </c>
      <c r="D33" s="79">
        <f>VLOOKUP(A33,РАСЧЕТ!A:AY,51,0)</f>
        <v>434.70207582974842</v>
      </c>
      <c r="E33" s="79">
        <f t="shared" si="0"/>
        <v>-179.47792417025153</v>
      </c>
      <c r="F33" s="79" t="str">
        <f>VLOOKUP(A33,'04'!A:C,3,0)</f>
        <v>Начисление услуг УКС00000634 от 30.04.2023 0:00:04</v>
      </c>
      <c r="G33" s="79" t="str">
        <f>VLOOKUP(A33,'04'!A:B,2,0)</f>
        <v>С24-НАСТР-3А-2021/паркинг/А/м 113</v>
      </c>
      <c r="H33" s="80"/>
      <c r="I33" s="79">
        <f>VLOOKUP(A33,РАСЧЕТ!A:BE,57,0)</f>
        <v>0</v>
      </c>
      <c r="J33" s="79">
        <f t="shared" si="1"/>
        <v>0</v>
      </c>
      <c r="K33" s="79" t="e">
        <f>VLOOKUP(A33,'10'!A:C,3,0)</f>
        <v>#N/A</v>
      </c>
      <c r="L33" s="79" t="e">
        <f>VLOOKUP(A33,'10'!A:B,2,0)</f>
        <v>#N/A</v>
      </c>
      <c r="M33" s="80"/>
      <c r="N33" s="79">
        <f>VLOOKUP(A33,РАСЧЕТ!A:BF,58,0)</f>
        <v>0</v>
      </c>
      <c r="O33" s="79">
        <f t="shared" si="2"/>
        <v>0</v>
      </c>
      <c r="P33" s="79" t="e">
        <f>VLOOKUP(A33,'11'!A:C,3,0)</f>
        <v>#N/A</v>
      </c>
      <c r="Q33" s="79" t="e">
        <f>VLOOKUP(A33,'11'!A:B,2,0)</f>
        <v>#N/A</v>
      </c>
      <c r="R33" s="80"/>
      <c r="S33">
        <f>VLOOKUP(A33,РАСЧЕТ!A:BG,59,0)</f>
        <v>0</v>
      </c>
      <c r="T33" s="119">
        <f t="shared" si="3"/>
        <v>0</v>
      </c>
      <c r="U33" t="e">
        <f>VLOOKUP(A33,'12'!A:C,3,0)</f>
        <v>#N/A</v>
      </c>
      <c r="V33" t="e">
        <f>VLOOKUP(A33,'12'!A:B,2,0)</f>
        <v>#N/A</v>
      </c>
    </row>
    <row r="34" spans="1:22" x14ac:dyDescent="0.3">
      <c r="A34" s="77" t="s">
        <v>2754</v>
      </c>
      <c r="B34" s="77" t="s">
        <v>820</v>
      </c>
      <c r="C34" s="80"/>
      <c r="D34" s="79">
        <f>VLOOKUP(A34,РАСЧЕТ!A:AY,51,0)</f>
        <v>0</v>
      </c>
      <c r="E34" s="79">
        <f t="shared" si="0"/>
        <v>0</v>
      </c>
      <c r="F34" s="79" t="e">
        <f>VLOOKUP(A34,'04'!A:C,3,0)</f>
        <v>#N/A</v>
      </c>
      <c r="G34" s="79" t="e">
        <f>VLOOKUP(A34,'04'!A:B,2,0)</f>
        <v>#N/A</v>
      </c>
      <c r="H34" s="79">
        <v>614.17999999999995</v>
      </c>
      <c r="I34" s="79">
        <f>VLOOKUP(A34,РАСЧЕТ!A:BE,57,0)</f>
        <v>571.79094834410432</v>
      </c>
      <c r="J34" s="79">
        <f t="shared" si="1"/>
        <v>-42.389051655895628</v>
      </c>
      <c r="K34" s="79" t="str">
        <f>VLOOKUP(A34,'10'!A:C,3,0)</f>
        <v>Начисление услуг УКС00001636 от 31.10.2023 0:00:02</v>
      </c>
      <c r="L34" s="79" t="str">
        <f>VLOOKUP(A34,'10'!A:B,2,0)</f>
        <v>НАС/КС/ДУ-ММ-3А-113</v>
      </c>
      <c r="M34" s="79">
        <v>614.17999999999995</v>
      </c>
      <c r="N34" s="79">
        <f>VLOOKUP(A34,РАСЧЕТ!A:BF,58,0)</f>
        <v>511.76709345329738</v>
      </c>
      <c r="O34" s="79">
        <f t="shared" si="2"/>
        <v>-102.41290654670257</v>
      </c>
      <c r="P34" s="79" t="str">
        <f>VLOOKUP(A34,'11'!A:C,3,0)</f>
        <v>Начисление услуг УКС00001714 от 30.11.2023 23:59:59</v>
      </c>
      <c r="Q34" s="79" t="str">
        <f>VLOOKUP(A34,'11'!A:B,2,0)</f>
        <v>НАС/КС/ДУ-ММ-3А-113</v>
      </c>
      <c r="R34" s="79">
        <v>614.17999999999995</v>
      </c>
      <c r="S34">
        <f>VLOOKUP(A34,РАСЧЕТ!A:BG,59,0)</f>
        <v>702.78234798284734</v>
      </c>
      <c r="T34" s="119">
        <f t="shared" si="3"/>
        <v>88.602347982847391</v>
      </c>
      <c r="U34" t="str">
        <f>VLOOKUP(A34,'12'!A:C,3,0)</f>
        <v>Начисление услуг УКС00001863 от 31.12.2023 23:59:59</v>
      </c>
      <c r="V34" t="str">
        <f>VLOOKUP(A34,'12'!A:B,2,0)</f>
        <v>НАС/КС/ДУ-ММ-3А-113</v>
      </c>
    </row>
    <row r="35" spans="1:22" x14ac:dyDescent="0.3">
      <c r="A35" s="77" t="s">
        <v>1698</v>
      </c>
      <c r="B35" s="77" t="s">
        <v>588</v>
      </c>
      <c r="C35" s="79">
        <v>449.54</v>
      </c>
      <c r="D35" s="79">
        <f>VLOOKUP(A35,РАСЧЕТ!A:AY,51,0)</f>
        <v>318.17354734391847</v>
      </c>
      <c r="E35" s="79">
        <f t="shared" si="0"/>
        <v>-131.36645265608155</v>
      </c>
      <c r="F35" s="79" t="str">
        <f>VLOOKUP(A35,'04'!A:C,3,0)</f>
        <v>Корректировка начислений УКС00001902 от 01.05.2023 0:00:00</v>
      </c>
      <c r="G35" s="79" t="str">
        <f>VLOOKUP(A35,'04'!A:B,2,0)</f>
        <v>С24-НАСТР-3А-2021/паркинг/А/м 114</v>
      </c>
      <c r="H35" s="80"/>
      <c r="I35" s="79">
        <f>VLOOKUP(A35,РАСЧЕТ!A:BE,57,0)</f>
        <v>0</v>
      </c>
      <c r="J35" s="79">
        <f t="shared" si="1"/>
        <v>0</v>
      </c>
      <c r="K35" s="79" t="e">
        <f>VLOOKUP(A35,'10'!A:C,3,0)</f>
        <v>#N/A</v>
      </c>
      <c r="L35" s="79" t="e">
        <f>VLOOKUP(A35,'10'!A:B,2,0)</f>
        <v>#N/A</v>
      </c>
      <c r="M35" s="80"/>
      <c r="N35" s="79">
        <f>VLOOKUP(A35,РАСЧЕТ!A:BF,58,0)</f>
        <v>0</v>
      </c>
      <c r="O35" s="79">
        <f t="shared" si="2"/>
        <v>0</v>
      </c>
      <c r="P35" s="79" t="e">
        <f>VLOOKUP(A35,'11'!A:C,3,0)</f>
        <v>#N/A</v>
      </c>
      <c r="Q35" s="79" t="e">
        <f>VLOOKUP(A35,'11'!A:B,2,0)</f>
        <v>#N/A</v>
      </c>
      <c r="R35" s="80"/>
      <c r="S35">
        <f>VLOOKUP(A35,РАСЧЕТ!A:BG,59,0)</f>
        <v>0</v>
      </c>
      <c r="T35" s="119">
        <f t="shared" si="3"/>
        <v>0</v>
      </c>
      <c r="U35" t="e">
        <f>VLOOKUP(A35,'12'!A:C,3,0)</f>
        <v>#N/A</v>
      </c>
      <c r="V35" t="e">
        <f>VLOOKUP(A35,'12'!A:B,2,0)</f>
        <v>#N/A</v>
      </c>
    </row>
    <row r="36" spans="1:22" x14ac:dyDescent="0.3">
      <c r="A36" s="77" t="s">
        <v>2664</v>
      </c>
      <c r="B36" s="77" t="s">
        <v>588</v>
      </c>
      <c r="C36" s="79">
        <v>224.77</v>
      </c>
      <c r="D36" s="79">
        <f>VLOOKUP(A36,РАСЧЕТ!A:AY,51,0)</f>
        <v>159.08677367195924</v>
      </c>
      <c r="E36" s="79">
        <f t="shared" si="0"/>
        <v>-65.683226328040774</v>
      </c>
      <c r="F36" s="79" t="str">
        <f>VLOOKUP(A36,'04'!A:C,3,0)</f>
        <v>Ввод начального сальдо УКС00001460 от 01.05.2023 0:00:00</v>
      </c>
      <c r="G36" s="79" t="str">
        <f>VLOOKUP(A36,'04'!A:B,2,0)</f>
        <v>НАС/КС/ДУ-3А/ММ-114-Э(-1)</v>
      </c>
      <c r="H36" s="79">
        <v>674.31</v>
      </c>
      <c r="I36" s="79">
        <f>VLOOKUP(A36,РАСЧЕТ!A:BE,57,0)</f>
        <v>627.77048174842218</v>
      </c>
      <c r="J36" s="79">
        <f t="shared" si="1"/>
        <v>-46.539518251577761</v>
      </c>
      <c r="K36" s="79" t="str">
        <f>VLOOKUP(A36,'10'!A:C,3,0)</f>
        <v>Начисление услуг УКС00001636 от 31.10.2023 0:00:02</v>
      </c>
      <c r="L36" s="79" t="str">
        <f>VLOOKUP(A36,'10'!A:B,2,0)</f>
        <v>НАС/КС/ДУ-3А/ММ-114-Э(-1)</v>
      </c>
      <c r="M36" s="79">
        <v>674.31</v>
      </c>
      <c r="N36" s="79">
        <f>VLOOKUP(A36,РАСЧЕТ!A:BF,58,0)</f>
        <v>561.87016553963406</v>
      </c>
      <c r="O36" s="79">
        <f t="shared" si="2"/>
        <v>-112.43983446036589</v>
      </c>
      <c r="P36" s="79" t="str">
        <f>VLOOKUP(A36,'11'!A:C,3,0)</f>
        <v>Начисление услуг УКС00001714 от 30.11.2023 23:59:59</v>
      </c>
      <c r="Q36" s="79" t="str">
        <f>VLOOKUP(A36,'11'!A:B,2,0)</f>
        <v>НАС/КС/ДУ-3А/ММ-114-Э(-1)</v>
      </c>
      <c r="R36" s="79">
        <v>674.31</v>
      </c>
      <c r="S36">
        <f>VLOOKUP(A36,РАСЧЕТ!A:BG,59,0)</f>
        <v>771.58621421893008</v>
      </c>
      <c r="T36" s="119">
        <f t="shared" si="3"/>
        <v>97.276214218930136</v>
      </c>
      <c r="U36" t="str">
        <f>VLOOKUP(A36,'12'!A:C,3,0)</f>
        <v>Начисление услуг УКС00001863 от 31.12.2023 23:59:59</v>
      </c>
      <c r="V36" t="str">
        <f>VLOOKUP(A36,'12'!A:B,2,0)</f>
        <v>НАС/КС/ДУ-3А/ММ-114-Э(-1)</v>
      </c>
    </row>
    <row r="37" spans="1:22" x14ac:dyDescent="0.3">
      <c r="A37" s="77" t="s">
        <v>1590</v>
      </c>
      <c r="B37" s="77" t="s">
        <v>797</v>
      </c>
      <c r="C37" s="79">
        <v>678.61</v>
      </c>
      <c r="D37" s="79">
        <f>VLOOKUP(A37,РАСЧЕТ!A:AY,51,0)</f>
        <v>480.30019567202982</v>
      </c>
      <c r="E37" s="79">
        <f t="shared" si="0"/>
        <v>-198.3098043279702</v>
      </c>
      <c r="F37" s="79" t="str">
        <f>VLOOKUP(A37,'04'!A:C,3,0)</f>
        <v>Начисление услуг УКС00000634 от 30.04.2023 0:00:04</v>
      </c>
      <c r="G37" s="79" t="str">
        <f>VLOOKUP(A37,'04'!A:B,2,0)</f>
        <v>С24-НАСТР-3А-2021/паркинг/А/м 115</v>
      </c>
      <c r="H37" s="80"/>
      <c r="I37" s="79">
        <f>VLOOKUP(A37,РАСЧЕТ!A:BE,57,0)</f>
        <v>0</v>
      </c>
      <c r="J37" s="79">
        <f t="shared" si="1"/>
        <v>0</v>
      </c>
      <c r="K37" s="79" t="e">
        <f>VLOOKUP(A37,'10'!A:C,3,0)</f>
        <v>#N/A</v>
      </c>
      <c r="L37" s="79" t="e">
        <f>VLOOKUP(A37,'10'!A:B,2,0)</f>
        <v>#N/A</v>
      </c>
      <c r="M37" s="80"/>
      <c r="N37" s="79">
        <f>VLOOKUP(A37,РАСЧЕТ!A:BF,58,0)</f>
        <v>0</v>
      </c>
      <c r="O37" s="79">
        <f t="shared" si="2"/>
        <v>0</v>
      </c>
      <c r="P37" s="79" t="e">
        <f>VLOOKUP(A37,'11'!A:C,3,0)</f>
        <v>#N/A</v>
      </c>
      <c r="Q37" s="79" t="e">
        <f>VLOOKUP(A37,'11'!A:B,2,0)</f>
        <v>#N/A</v>
      </c>
      <c r="R37" s="80"/>
      <c r="S37">
        <f>VLOOKUP(A37,РАСЧЕТ!A:BG,59,0)</f>
        <v>0</v>
      </c>
      <c r="T37" s="119">
        <f t="shared" si="3"/>
        <v>0</v>
      </c>
      <c r="U37" t="e">
        <f>VLOOKUP(A37,'12'!A:C,3,0)</f>
        <v>#N/A</v>
      </c>
      <c r="V37" t="e">
        <f>VLOOKUP(A37,'12'!A:B,2,0)</f>
        <v>#N/A</v>
      </c>
    </row>
    <row r="38" spans="1:22" x14ac:dyDescent="0.3">
      <c r="A38" s="77" t="s">
        <v>2794</v>
      </c>
      <c r="B38" s="77" t="s">
        <v>797</v>
      </c>
      <c r="C38" s="80"/>
      <c r="D38" s="79">
        <f>VLOOKUP(A38,РАСЧЕТ!A:AY,51,0)</f>
        <v>0</v>
      </c>
      <c r="E38" s="79">
        <f t="shared" si="0"/>
        <v>0</v>
      </c>
      <c r="F38" s="79" t="e">
        <f>VLOOKUP(A38,'04'!A:C,3,0)</f>
        <v>#N/A</v>
      </c>
      <c r="G38" s="79" t="e">
        <f>VLOOKUP(A38,'04'!A:B,2,0)</f>
        <v>#N/A</v>
      </c>
      <c r="H38" s="79">
        <v>678.61</v>
      </c>
      <c r="I38" s="79">
        <f>VLOOKUP(A38,РАСЧЕТ!A:BE,57,0)</f>
        <v>631.76901984873075</v>
      </c>
      <c r="J38" s="79">
        <f t="shared" si="1"/>
        <v>-46.840980151269264</v>
      </c>
      <c r="K38" s="79" t="str">
        <f>VLOOKUP(A38,'10'!A:C,3,0)</f>
        <v>Начисление услуг УКС00001636 от 31.10.2023 0:00:02</v>
      </c>
      <c r="L38" s="79" t="str">
        <f>VLOOKUP(A38,'10'!A:B,2,0)</f>
        <v>НАС/КС/ДУ-3А/ММ-115-Э(-1)</v>
      </c>
      <c r="M38" s="79">
        <v>678.61</v>
      </c>
      <c r="N38" s="79">
        <f>VLOOKUP(A38,РАСЧЕТ!A:BF,58,0)</f>
        <v>565.44895640294396</v>
      </c>
      <c r="O38" s="79">
        <f t="shared" si="2"/>
        <v>-113.16104359705605</v>
      </c>
      <c r="P38" s="79" t="str">
        <f>VLOOKUP(A38,'11'!A:C,3,0)</f>
        <v>Начисление услуг УКС00001714 от 30.11.2023 23:59:59</v>
      </c>
      <c r="Q38" s="79" t="str">
        <f>VLOOKUP(A38,'11'!A:B,2,0)</f>
        <v>НАС/КС/ДУ-3А/ММ-115-Э(-1)</v>
      </c>
      <c r="R38" s="79">
        <v>678.61</v>
      </c>
      <c r="S38">
        <f>VLOOKUP(A38,РАСЧЕТ!A:BG,59,0)</f>
        <v>776.50077609293623</v>
      </c>
      <c r="T38" s="119">
        <f t="shared" si="3"/>
        <v>97.890776092936221</v>
      </c>
      <c r="U38" t="str">
        <f>VLOOKUP(A38,'12'!A:C,3,0)</f>
        <v>Начисление услуг УКС00001863 от 31.12.2023 23:59:59</v>
      </c>
      <c r="V38" t="str">
        <f>VLOOKUP(A38,'12'!A:B,2,0)</f>
        <v>НАС/КС/ДУ-3А/ММ-115-Э(-1)</v>
      </c>
    </row>
    <row r="39" spans="1:22" x14ac:dyDescent="0.3">
      <c r="A39" s="77" t="s">
        <v>1568</v>
      </c>
      <c r="B39" s="77" t="s">
        <v>862</v>
      </c>
      <c r="C39" s="79">
        <v>592.71</v>
      </c>
      <c r="D39" s="79">
        <f>VLOOKUP(A39,РАСЧЕТ!A:AY,51,0)</f>
        <v>419.50270254898805</v>
      </c>
      <c r="E39" s="79">
        <f t="shared" si="0"/>
        <v>-173.20729745101198</v>
      </c>
      <c r="F39" s="79" t="str">
        <f>VLOOKUP(A39,'04'!A:C,3,0)</f>
        <v>Начисление услуг УКС00000634 от 30.04.2023 0:00:04</v>
      </c>
      <c r="G39" s="79" t="str">
        <f>VLOOKUP(A39,'04'!A:B,2,0)</f>
        <v>С24-НАСТР-3А-2021/паркинг/А/м 116</v>
      </c>
      <c r="H39" s="80"/>
      <c r="I39" s="79">
        <f>VLOOKUP(A39,РАСЧЕТ!A:BE,57,0)</f>
        <v>0</v>
      </c>
      <c r="J39" s="79">
        <f t="shared" si="1"/>
        <v>0</v>
      </c>
      <c r="K39" s="79" t="e">
        <f>VLOOKUP(A39,'10'!A:C,3,0)</f>
        <v>#N/A</v>
      </c>
      <c r="L39" s="79" t="e">
        <f>VLOOKUP(A39,'10'!A:B,2,0)</f>
        <v>#N/A</v>
      </c>
      <c r="M39" s="80"/>
      <c r="N39" s="79">
        <f>VLOOKUP(A39,РАСЧЕТ!A:BF,58,0)</f>
        <v>0</v>
      </c>
      <c r="O39" s="79">
        <f t="shared" si="2"/>
        <v>0</v>
      </c>
      <c r="P39" s="79" t="e">
        <f>VLOOKUP(A39,'11'!A:C,3,0)</f>
        <v>#N/A</v>
      </c>
      <c r="Q39" s="79" t="e">
        <f>VLOOKUP(A39,'11'!A:B,2,0)</f>
        <v>#N/A</v>
      </c>
      <c r="R39" s="80"/>
      <c r="S39">
        <f>VLOOKUP(A39,РАСЧЕТ!A:BG,59,0)</f>
        <v>0</v>
      </c>
      <c r="T39" s="119">
        <f t="shared" si="3"/>
        <v>0</v>
      </c>
      <c r="U39" t="e">
        <f>VLOOKUP(A39,'12'!A:C,3,0)</f>
        <v>#N/A</v>
      </c>
      <c r="V39" t="e">
        <f>VLOOKUP(A39,'12'!A:B,2,0)</f>
        <v>#N/A</v>
      </c>
    </row>
    <row r="40" spans="1:22" x14ac:dyDescent="0.3">
      <c r="A40" s="77" t="s">
        <v>2762</v>
      </c>
      <c r="B40" s="77" t="s">
        <v>862</v>
      </c>
      <c r="C40" s="80"/>
      <c r="D40" s="79">
        <f>VLOOKUP(A40,РАСЧЕТ!A:AY,51,0)</f>
        <v>0</v>
      </c>
      <c r="E40" s="79">
        <f t="shared" si="0"/>
        <v>0</v>
      </c>
      <c r="F40" s="79" t="e">
        <f>VLOOKUP(A40,'04'!A:C,3,0)</f>
        <v>#N/A</v>
      </c>
      <c r="G40" s="79" t="e">
        <f>VLOOKUP(A40,'04'!A:B,2,0)</f>
        <v>#N/A</v>
      </c>
      <c r="H40" s="79">
        <v>592.71</v>
      </c>
      <c r="I40" s="79">
        <f>VLOOKUP(A40,РАСЧЕТ!A:BE,57,0)</f>
        <v>551.79825784256218</v>
      </c>
      <c r="J40" s="79">
        <f t="shared" si="1"/>
        <v>-40.911742157437857</v>
      </c>
      <c r="K40" s="79" t="str">
        <f>VLOOKUP(A40,'10'!A:C,3,0)</f>
        <v>Начисление услуг УКС00001636 от 31.10.2023 0:00:02</v>
      </c>
      <c r="L40" s="79" t="str">
        <f>VLOOKUP(A40,'10'!A:B,2,0)</f>
        <v>НАС/КС/ДУ-3А-ММ-116</v>
      </c>
      <c r="M40" s="79">
        <v>592.71</v>
      </c>
      <c r="N40" s="79">
        <f>VLOOKUP(A40,РАСЧЕТ!A:BF,58,0)</f>
        <v>493.87313913674848</v>
      </c>
      <c r="O40" s="79">
        <f t="shared" si="2"/>
        <v>-98.836860863251559</v>
      </c>
      <c r="P40" s="79" t="str">
        <f>VLOOKUP(A40,'11'!A:C,3,0)</f>
        <v>Начисление услуг УКС00001714 от 30.11.2023 23:59:59</v>
      </c>
      <c r="Q40" s="79" t="str">
        <f>VLOOKUP(A40,'11'!A:B,2,0)</f>
        <v>НАС/КС/ДУ-3А-ММ-116</v>
      </c>
      <c r="R40" s="79">
        <v>592.71</v>
      </c>
      <c r="S40">
        <f>VLOOKUP(A40,РАСЧЕТ!A:BG,59,0)</f>
        <v>678.20953861281771</v>
      </c>
      <c r="T40" s="119">
        <f t="shared" si="3"/>
        <v>85.499538612817673</v>
      </c>
      <c r="U40" t="str">
        <f>VLOOKUP(A40,'12'!A:C,3,0)</f>
        <v>Начисление услуг УКС00001863 от 31.12.2023 23:59:59</v>
      </c>
      <c r="V40" t="str">
        <f>VLOOKUP(A40,'12'!A:B,2,0)</f>
        <v>НАС/КС/ДУ-3А-ММ-116</v>
      </c>
    </row>
    <row r="41" spans="1:22" x14ac:dyDescent="0.3">
      <c r="A41" s="77" t="s">
        <v>1358</v>
      </c>
      <c r="B41" s="77" t="s">
        <v>620</v>
      </c>
      <c r="C41" s="80"/>
      <c r="D41" s="79">
        <f>VLOOKUP(A41,РАСЧЕТ!A:AY,51,0)</f>
        <v>0</v>
      </c>
      <c r="E41" s="79">
        <f t="shared" si="0"/>
        <v>0</v>
      </c>
      <c r="F41" s="79" t="e">
        <f>VLOOKUP(A41,'04'!A:C,3,0)</f>
        <v>#N/A</v>
      </c>
      <c r="G41" s="79" t="e">
        <f>VLOOKUP(A41,'04'!A:B,2,0)</f>
        <v>#N/A</v>
      </c>
      <c r="H41" s="80"/>
      <c r="I41" s="79">
        <f>VLOOKUP(A41,РАСЧЕТ!A:BE,57,0)</f>
        <v>0</v>
      </c>
      <c r="J41" s="79">
        <f t="shared" si="1"/>
        <v>0</v>
      </c>
      <c r="K41" s="79" t="e">
        <f>VLOOKUP(A41,'10'!A:C,3,0)</f>
        <v>#N/A</v>
      </c>
      <c r="L41" s="79" t="e">
        <f>VLOOKUP(A41,'10'!A:B,2,0)</f>
        <v>#N/A</v>
      </c>
      <c r="M41" s="80"/>
      <c r="N41" s="79">
        <f>VLOOKUP(A41,РАСЧЕТ!A:BF,58,0)</f>
        <v>0</v>
      </c>
      <c r="O41" s="79">
        <f t="shared" si="2"/>
        <v>0</v>
      </c>
      <c r="P41" s="79" t="e">
        <f>VLOOKUP(A41,'11'!A:C,3,0)</f>
        <v>#N/A</v>
      </c>
      <c r="Q41" s="79" t="e">
        <f>VLOOKUP(A41,'11'!A:B,2,0)</f>
        <v>#N/A</v>
      </c>
      <c r="R41" s="80"/>
      <c r="S41">
        <f>VLOOKUP(A41,РАСЧЕТ!A:BG,59,0)</f>
        <v>0</v>
      </c>
      <c r="T41" s="119">
        <f t="shared" si="3"/>
        <v>0</v>
      </c>
      <c r="U41" t="e">
        <f>VLOOKUP(A41,'12'!A:C,3,0)</f>
        <v>#N/A</v>
      </c>
      <c r="V41" t="e">
        <f>VLOOKUP(A41,'12'!A:B,2,0)</f>
        <v>#N/A</v>
      </c>
    </row>
    <row r="42" spans="1:22" x14ac:dyDescent="0.3">
      <c r="A42" s="77" t="s">
        <v>2470</v>
      </c>
      <c r="B42" s="77" t="s">
        <v>620</v>
      </c>
      <c r="C42" s="79">
        <v>674.31</v>
      </c>
      <c r="D42" s="79">
        <f>VLOOKUP(A42,РАСЧЕТ!A:AY,51,0)</f>
        <v>477.26032101587765</v>
      </c>
      <c r="E42" s="79">
        <f t="shared" si="0"/>
        <v>-197.04967898412229</v>
      </c>
      <c r="F42" s="79" t="str">
        <f>VLOOKUP(A42,'04'!A:C,3,0)</f>
        <v>Начисление услуг УКС00000634 от 30.04.2023 0:00:04</v>
      </c>
      <c r="G42" s="79" t="str">
        <f>VLOOKUP(A42,'04'!A:B,2,0)</f>
        <v>НАС/КС/ДУ-ММ-3А-117</v>
      </c>
      <c r="H42" s="79">
        <v>674.31</v>
      </c>
      <c r="I42" s="79">
        <f>VLOOKUP(A42,РАСЧЕТ!A:BE,57,0)</f>
        <v>627.77048174842218</v>
      </c>
      <c r="J42" s="79">
        <f t="shared" si="1"/>
        <v>-46.539518251577761</v>
      </c>
      <c r="K42" s="79" t="str">
        <f>VLOOKUP(A42,'10'!A:C,3,0)</f>
        <v>Начисление услуг УКС00001636 от 31.10.2023 0:00:02</v>
      </c>
      <c r="L42" s="79" t="str">
        <f>VLOOKUP(A42,'10'!A:B,2,0)</f>
        <v>НАС/КС/ДУ-ММ-3А-117</v>
      </c>
      <c r="M42" s="79">
        <v>674.31</v>
      </c>
      <c r="N42" s="79">
        <f>VLOOKUP(A42,РАСЧЕТ!A:BF,58,0)</f>
        <v>561.87016553963406</v>
      </c>
      <c r="O42" s="79">
        <f t="shared" si="2"/>
        <v>-112.43983446036589</v>
      </c>
      <c r="P42" s="79" t="str">
        <f>VLOOKUP(A42,'11'!A:C,3,0)</f>
        <v>Начисление услуг УКС00001714 от 30.11.2023 23:59:59</v>
      </c>
      <c r="Q42" s="79" t="str">
        <f>VLOOKUP(A42,'11'!A:B,2,0)</f>
        <v>НАС/КС/ДУ-ММ-3А-117</v>
      </c>
      <c r="R42" s="79">
        <v>674.31</v>
      </c>
      <c r="S42">
        <f>VLOOKUP(A42,РАСЧЕТ!A:BG,59,0)</f>
        <v>771.58621421893008</v>
      </c>
      <c r="T42" s="119">
        <f t="shared" si="3"/>
        <v>97.276214218930136</v>
      </c>
      <c r="U42" t="str">
        <f>VLOOKUP(A42,'12'!A:C,3,0)</f>
        <v>Начисление услуг УКС00001863 от 31.12.2023 23:59:59</v>
      </c>
      <c r="V42" t="str">
        <f>VLOOKUP(A42,'12'!A:B,2,0)</f>
        <v>НАС/КС/ДУ-ММ-3А-117</v>
      </c>
    </row>
    <row r="43" spans="1:22" x14ac:dyDescent="0.3">
      <c r="A43" s="77" t="s">
        <v>1310</v>
      </c>
      <c r="B43" s="77" t="s">
        <v>529</v>
      </c>
      <c r="C43" s="80"/>
      <c r="D43" s="79">
        <f>VLOOKUP(A43,РАСЧЕТ!A:AY,51,0)</f>
        <v>0</v>
      </c>
      <c r="E43" s="79">
        <f t="shared" si="0"/>
        <v>0</v>
      </c>
      <c r="F43" s="79" t="e">
        <f>VLOOKUP(A43,'04'!A:C,3,0)</f>
        <v>#N/A</v>
      </c>
      <c r="G43" s="79" t="e">
        <f>VLOOKUP(A43,'04'!A:B,2,0)</f>
        <v>#N/A</v>
      </c>
      <c r="H43" s="80"/>
      <c r="I43" s="79">
        <f>VLOOKUP(A43,РАСЧЕТ!A:BE,57,0)</f>
        <v>0</v>
      </c>
      <c r="J43" s="79">
        <f t="shared" si="1"/>
        <v>0</v>
      </c>
      <c r="K43" s="79" t="e">
        <f>VLOOKUP(A43,'10'!A:C,3,0)</f>
        <v>#N/A</v>
      </c>
      <c r="L43" s="79" t="e">
        <f>VLOOKUP(A43,'10'!A:B,2,0)</f>
        <v>#N/A</v>
      </c>
      <c r="M43" s="80"/>
      <c r="N43" s="79">
        <f>VLOOKUP(A43,РАСЧЕТ!A:BF,58,0)</f>
        <v>0</v>
      </c>
      <c r="O43" s="79">
        <f t="shared" si="2"/>
        <v>0</v>
      </c>
      <c r="P43" s="79" t="e">
        <f>VLOOKUP(A43,'11'!A:C,3,0)</f>
        <v>#N/A</v>
      </c>
      <c r="Q43" s="79" t="e">
        <f>VLOOKUP(A43,'11'!A:B,2,0)</f>
        <v>#N/A</v>
      </c>
      <c r="R43" s="80"/>
      <c r="S43">
        <f>VLOOKUP(A43,РАСЧЕТ!A:BG,59,0)</f>
        <v>0</v>
      </c>
      <c r="T43" s="119">
        <f t="shared" si="3"/>
        <v>0</v>
      </c>
      <c r="U43" t="e">
        <f>VLOOKUP(A43,'12'!A:C,3,0)</f>
        <v>#N/A</v>
      </c>
      <c r="V43" t="e">
        <f>VLOOKUP(A43,'12'!A:B,2,0)</f>
        <v>#N/A</v>
      </c>
    </row>
    <row r="44" spans="1:22" x14ac:dyDescent="0.3">
      <c r="A44" s="77" t="s">
        <v>2461</v>
      </c>
      <c r="B44" s="77" t="s">
        <v>529</v>
      </c>
      <c r="C44" s="79">
        <v>678.61</v>
      </c>
      <c r="D44" s="79">
        <f>VLOOKUP(A44,РАСЧЕТ!A:AY,51,0)</f>
        <v>480.30019567202982</v>
      </c>
      <c r="E44" s="79">
        <f t="shared" si="0"/>
        <v>-198.3098043279702</v>
      </c>
      <c r="F44" s="79" t="str">
        <f>VLOOKUP(A44,'04'!A:C,3,0)</f>
        <v>Начисление услуг УКС00000634 от 30.04.2023 0:00:04</v>
      </c>
      <c r="G44" s="79" t="str">
        <f>VLOOKUP(A44,'04'!A:B,2,0)</f>
        <v>НАС/КС/ДУ-ММ-3А-118</v>
      </c>
      <c r="H44" s="79">
        <v>678.61</v>
      </c>
      <c r="I44" s="79">
        <f>VLOOKUP(A44,РАСЧЕТ!A:BE,57,0)</f>
        <v>631.76901984873075</v>
      </c>
      <c r="J44" s="79">
        <f t="shared" si="1"/>
        <v>-46.840980151269264</v>
      </c>
      <c r="K44" s="79" t="str">
        <f>VLOOKUP(A44,'10'!A:C,3,0)</f>
        <v>Начисление услуг УКС00001636 от 31.10.2023 0:00:02</v>
      </c>
      <c r="L44" s="79" t="str">
        <f>VLOOKUP(A44,'10'!A:B,2,0)</f>
        <v>НАС/КС/ДУ-ММ-3А-118</v>
      </c>
      <c r="M44" s="79">
        <v>678.61</v>
      </c>
      <c r="N44" s="79">
        <f>VLOOKUP(A44,РАСЧЕТ!A:BF,58,0)</f>
        <v>565.44895640294396</v>
      </c>
      <c r="O44" s="79">
        <f t="shared" si="2"/>
        <v>-113.16104359705605</v>
      </c>
      <c r="P44" s="79" t="str">
        <f>VLOOKUP(A44,'11'!A:C,3,0)</f>
        <v>Начисление услуг УКС00001714 от 30.11.2023 23:59:59</v>
      </c>
      <c r="Q44" s="79" t="str">
        <f>VLOOKUP(A44,'11'!A:B,2,0)</f>
        <v>НАС/КС/ДУ-ММ-3А-118</v>
      </c>
      <c r="R44" s="79">
        <v>678.61</v>
      </c>
      <c r="S44">
        <f>VLOOKUP(A44,РАСЧЕТ!A:BG,59,0)</f>
        <v>776.50077609293623</v>
      </c>
      <c r="T44" s="119">
        <f t="shared" si="3"/>
        <v>97.890776092936221</v>
      </c>
      <c r="U44" t="str">
        <f>VLOOKUP(A44,'12'!A:C,3,0)</f>
        <v>Начисление услуг УКС00001863 от 31.12.2023 23:59:59</v>
      </c>
      <c r="V44" t="str">
        <f>VLOOKUP(A44,'12'!A:B,2,0)</f>
        <v>НАС/КС/ДУ-ММ-3А-118</v>
      </c>
    </row>
    <row r="45" spans="1:22" x14ac:dyDescent="0.3">
      <c r="A45" s="77" t="s">
        <v>1381</v>
      </c>
      <c r="B45" s="77" t="s">
        <v>811</v>
      </c>
      <c r="C45" s="80"/>
      <c r="D45" s="79">
        <f>VLOOKUP(A45,РАСЧЕТ!A:AY,51,0)</f>
        <v>0</v>
      </c>
      <c r="E45" s="79">
        <f t="shared" si="0"/>
        <v>0</v>
      </c>
      <c r="F45" s="79" t="e">
        <f>VLOOKUP(A45,'04'!A:C,3,0)</f>
        <v>#N/A</v>
      </c>
      <c r="G45" s="79" t="e">
        <f>VLOOKUP(A45,'04'!A:B,2,0)</f>
        <v>#N/A</v>
      </c>
      <c r="H45" s="80"/>
      <c r="I45" s="79">
        <f>VLOOKUP(A45,РАСЧЕТ!A:BE,57,0)</f>
        <v>0</v>
      </c>
      <c r="J45" s="79">
        <f t="shared" si="1"/>
        <v>0</v>
      </c>
      <c r="K45" s="79" t="e">
        <f>VLOOKUP(A45,'10'!A:C,3,0)</f>
        <v>#N/A</v>
      </c>
      <c r="L45" s="79" t="e">
        <f>VLOOKUP(A45,'10'!A:B,2,0)</f>
        <v>#N/A</v>
      </c>
      <c r="M45" s="80"/>
      <c r="N45" s="79">
        <f>VLOOKUP(A45,РАСЧЕТ!A:BF,58,0)</f>
        <v>0</v>
      </c>
      <c r="O45" s="79">
        <f t="shared" si="2"/>
        <v>0</v>
      </c>
      <c r="P45" s="79" t="e">
        <f>VLOOKUP(A45,'11'!A:C,3,0)</f>
        <v>#N/A</v>
      </c>
      <c r="Q45" s="79" t="e">
        <f>VLOOKUP(A45,'11'!A:B,2,0)</f>
        <v>#N/A</v>
      </c>
      <c r="R45" s="80"/>
      <c r="S45">
        <f>VLOOKUP(A45,РАСЧЕТ!A:BG,59,0)</f>
        <v>0</v>
      </c>
      <c r="T45" s="119">
        <f t="shared" si="3"/>
        <v>0</v>
      </c>
      <c r="U45" t="e">
        <f>VLOOKUP(A45,'12'!A:C,3,0)</f>
        <v>#N/A</v>
      </c>
      <c r="V45" t="e">
        <f>VLOOKUP(A45,'12'!A:B,2,0)</f>
        <v>#N/A</v>
      </c>
    </row>
    <row r="46" spans="1:22" x14ac:dyDescent="0.3">
      <c r="A46" s="77" t="s">
        <v>2474</v>
      </c>
      <c r="B46" s="77" t="s">
        <v>811</v>
      </c>
      <c r="C46" s="79">
        <v>592.71</v>
      </c>
      <c r="D46" s="79">
        <f>VLOOKUP(A46,РАСЧЕТ!A:AY,51,0)</f>
        <v>419.50270254898805</v>
      </c>
      <c r="E46" s="79">
        <f t="shared" si="0"/>
        <v>-173.20729745101198</v>
      </c>
      <c r="F46" s="79" t="str">
        <f>VLOOKUP(A46,'04'!A:C,3,0)</f>
        <v>Начисление услуг УКС00000634 от 30.04.2023 0:00:04</v>
      </c>
      <c r="G46" s="79" t="str">
        <f>VLOOKUP(A46,'04'!A:B,2,0)</f>
        <v>НАС/КС/ДУ-ММ-3А-119</v>
      </c>
      <c r="H46" s="79">
        <v>592.71</v>
      </c>
      <c r="I46" s="79">
        <f>VLOOKUP(A46,РАСЧЕТ!A:BE,57,0)</f>
        <v>551.79825784256218</v>
      </c>
      <c r="J46" s="79">
        <f t="shared" si="1"/>
        <v>-40.911742157437857</v>
      </c>
      <c r="K46" s="79" t="str">
        <f>VLOOKUP(A46,'10'!A:C,3,0)</f>
        <v>Начисление услуг УКС00001636 от 31.10.2023 0:00:02</v>
      </c>
      <c r="L46" s="79" t="str">
        <f>VLOOKUP(A46,'10'!A:B,2,0)</f>
        <v>НАС/КС/ДУ-ММ-3А-119</v>
      </c>
      <c r="M46" s="79">
        <v>592.71</v>
      </c>
      <c r="N46" s="79">
        <f>VLOOKUP(A46,РАСЧЕТ!A:BF,58,0)</f>
        <v>493.87313913674848</v>
      </c>
      <c r="O46" s="79">
        <f t="shared" si="2"/>
        <v>-98.836860863251559</v>
      </c>
      <c r="P46" s="79" t="str">
        <f>VLOOKUP(A46,'11'!A:C,3,0)</f>
        <v>Начисление услуг УКС00001714 от 30.11.2023 23:59:59</v>
      </c>
      <c r="Q46" s="79" t="str">
        <f>VLOOKUP(A46,'11'!A:B,2,0)</f>
        <v>НАС/КС/ДУ-ММ-3А-119</v>
      </c>
      <c r="R46" s="79">
        <v>592.71</v>
      </c>
      <c r="S46">
        <f>VLOOKUP(A46,РАСЧЕТ!A:BG,59,0)</f>
        <v>678.20953861281771</v>
      </c>
      <c r="T46" s="119">
        <f t="shared" si="3"/>
        <v>85.499538612817673</v>
      </c>
      <c r="U46" t="str">
        <f>VLOOKUP(A46,'12'!A:C,3,0)</f>
        <v>Начисление услуг УКС00001863 от 31.12.2023 23:59:59</v>
      </c>
      <c r="V46" t="str">
        <f>VLOOKUP(A46,'12'!A:B,2,0)</f>
        <v>НАС/КС/ДУ-ММ-3А-119</v>
      </c>
    </row>
    <row r="47" spans="1:22" x14ac:dyDescent="0.3">
      <c r="A47" s="77" t="s">
        <v>1607</v>
      </c>
      <c r="B47" s="77" t="s">
        <v>857</v>
      </c>
      <c r="C47" s="79">
        <v>820.34</v>
      </c>
      <c r="D47" s="79">
        <f>VLOOKUP(A47,РАСЧЕТ!A:AY,51,0)</f>
        <v>580.61605932504858</v>
      </c>
      <c r="E47" s="79">
        <f t="shared" si="0"/>
        <v>-239.72394067495145</v>
      </c>
      <c r="F47" s="79" t="str">
        <f>VLOOKUP(A47,'04'!A:C,3,0)</f>
        <v>Начисление услуг УКС00000634 от 30.04.2023 0:00:04</v>
      </c>
      <c r="G47" s="79" t="str">
        <f>VLOOKUP(A47,'04'!A:B,2,0)</f>
        <v>С24-НАСТР-3А-2021/паркинг/А/м 12</v>
      </c>
      <c r="H47" s="80"/>
      <c r="I47" s="79">
        <f>VLOOKUP(A47,РАСЧЕТ!A:BE,57,0)</f>
        <v>0</v>
      </c>
      <c r="J47" s="79">
        <f t="shared" si="1"/>
        <v>0</v>
      </c>
      <c r="K47" s="79" t="e">
        <f>VLOOKUP(A47,'10'!A:C,3,0)</f>
        <v>#N/A</v>
      </c>
      <c r="L47" s="79" t="e">
        <f>VLOOKUP(A47,'10'!A:B,2,0)</f>
        <v>#N/A</v>
      </c>
      <c r="M47" s="80"/>
      <c r="N47" s="79">
        <f>VLOOKUP(A47,РАСЧЕТ!A:BF,58,0)</f>
        <v>0</v>
      </c>
      <c r="O47" s="79">
        <f t="shared" si="2"/>
        <v>0</v>
      </c>
      <c r="P47" s="79" t="e">
        <f>VLOOKUP(A47,'11'!A:C,3,0)</f>
        <v>#N/A</v>
      </c>
      <c r="Q47" s="79" t="e">
        <f>VLOOKUP(A47,'11'!A:B,2,0)</f>
        <v>#N/A</v>
      </c>
      <c r="R47" s="80"/>
      <c r="S47">
        <f>VLOOKUP(A47,РАСЧЕТ!A:BG,59,0)</f>
        <v>0</v>
      </c>
      <c r="T47" s="119">
        <f t="shared" si="3"/>
        <v>0</v>
      </c>
      <c r="U47" t="e">
        <f>VLOOKUP(A47,'12'!A:C,3,0)</f>
        <v>#N/A</v>
      </c>
      <c r="V47" t="e">
        <f>VLOOKUP(A47,'12'!A:B,2,0)</f>
        <v>#N/A</v>
      </c>
    </row>
    <row r="48" spans="1:22" x14ac:dyDescent="0.3">
      <c r="A48" s="77" t="s">
        <v>2840</v>
      </c>
      <c r="B48" s="77" t="s">
        <v>857</v>
      </c>
      <c r="C48" s="80"/>
      <c r="D48" s="79">
        <f>VLOOKUP(A48,РАСЧЕТ!A:AY,51,0)</f>
        <v>0</v>
      </c>
      <c r="E48" s="79">
        <f t="shared" si="0"/>
        <v>0</v>
      </c>
      <c r="F48" s="79" t="e">
        <f>VLOOKUP(A48,'04'!A:C,3,0)</f>
        <v>#N/A</v>
      </c>
      <c r="G48" s="79" t="e">
        <f>VLOOKUP(A48,'04'!A:B,2,0)</f>
        <v>#N/A</v>
      </c>
      <c r="H48" s="79">
        <v>820.34</v>
      </c>
      <c r="I48" s="79">
        <f>VLOOKUP(A48,РАСЧЕТ!A:BE,57,0)</f>
        <v>763.72077715890862</v>
      </c>
      <c r="J48" s="79">
        <f t="shared" si="1"/>
        <v>-56.619222841091414</v>
      </c>
      <c r="K48" s="79" t="str">
        <f>VLOOKUP(A48,'10'!A:C,3,0)</f>
        <v>Начисление услуг УКС00001636 от 31.10.2023 0:00:02</v>
      </c>
      <c r="L48" s="79" t="str">
        <f>VLOOKUP(A48,'10'!A:B,2,0)</f>
        <v>НАС/КС/ДУ-3А-ММ-12</v>
      </c>
      <c r="M48" s="79">
        <v>820.34</v>
      </c>
      <c r="N48" s="79">
        <f>VLOOKUP(A48,РАСЧЕТ!A:BF,58,0)</f>
        <v>683.54905489216628</v>
      </c>
      <c r="O48" s="79">
        <f t="shared" si="2"/>
        <v>-136.79094510783375</v>
      </c>
      <c r="P48" s="79" t="str">
        <f>VLOOKUP(A48,'11'!A:C,3,0)</f>
        <v>Начисление услуг УКС00001714 от 30.11.2023 23:59:59</v>
      </c>
      <c r="Q48" s="79" t="str">
        <f>VLOOKUP(A48,'11'!A:B,2,0)</f>
        <v>НАС/КС/ДУ-3А-ММ-12</v>
      </c>
      <c r="R48" s="79">
        <v>820.34</v>
      </c>
      <c r="S48">
        <f>VLOOKUP(A48,РАСЧЕТ!A:BG,59,0)</f>
        <v>938.68131793513169</v>
      </c>
      <c r="T48" s="119">
        <f t="shared" si="3"/>
        <v>118.34131793513166</v>
      </c>
      <c r="U48" t="str">
        <f>VLOOKUP(A48,'12'!A:C,3,0)</f>
        <v>Начисление услуг УКС00001863 от 31.12.2023 23:59:59</v>
      </c>
      <c r="V48" t="str">
        <f>VLOOKUP(A48,'12'!A:B,2,0)</f>
        <v>НАС/КС/ДУ-3А-ММ-12</v>
      </c>
    </row>
    <row r="49" spans="1:22" x14ac:dyDescent="0.3">
      <c r="A49" s="77" t="s">
        <v>1577</v>
      </c>
      <c r="B49" s="77" t="s">
        <v>544</v>
      </c>
      <c r="C49" s="79">
        <v>674.31</v>
      </c>
      <c r="D49" s="79">
        <f>VLOOKUP(A49,РАСЧЕТ!A:AY,51,0)</f>
        <v>477.26032101587765</v>
      </c>
      <c r="E49" s="79">
        <f t="shared" si="0"/>
        <v>-197.04967898412229</v>
      </c>
      <c r="F49" s="79" t="str">
        <f>VLOOKUP(A49,'04'!A:C,3,0)</f>
        <v>Начисление услуг УКС00000634 от 30.04.2023 0:00:04</v>
      </c>
      <c r="G49" s="79" t="str">
        <f>VLOOKUP(A49,'04'!A:B,2,0)</f>
        <v>С24-НАСТР-3А-2021/паркинг/А/м 120</v>
      </c>
      <c r="H49" s="80"/>
      <c r="I49" s="79">
        <f>VLOOKUP(A49,РАСЧЕТ!A:BE,57,0)</f>
        <v>0</v>
      </c>
      <c r="J49" s="79">
        <f t="shared" si="1"/>
        <v>0</v>
      </c>
      <c r="K49" s="79" t="e">
        <f>VLOOKUP(A49,'10'!A:C,3,0)</f>
        <v>#N/A</v>
      </c>
      <c r="L49" s="79" t="e">
        <f>VLOOKUP(A49,'10'!A:B,2,0)</f>
        <v>#N/A</v>
      </c>
      <c r="M49" s="80"/>
      <c r="N49" s="79">
        <f>VLOOKUP(A49,РАСЧЕТ!A:BF,58,0)</f>
        <v>0</v>
      </c>
      <c r="O49" s="79">
        <f t="shared" si="2"/>
        <v>0</v>
      </c>
      <c r="P49" s="79" t="e">
        <f>VLOOKUP(A49,'11'!A:C,3,0)</f>
        <v>#N/A</v>
      </c>
      <c r="Q49" s="79" t="e">
        <f>VLOOKUP(A49,'11'!A:B,2,0)</f>
        <v>#N/A</v>
      </c>
      <c r="R49" s="80"/>
      <c r="S49">
        <f>VLOOKUP(A49,РАСЧЕТ!A:BG,59,0)</f>
        <v>0</v>
      </c>
      <c r="T49" s="119">
        <f t="shared" si="3"/>
        <v>0</v>
      </c>
      <c r="U49" t="e">
        <f>VLOOKUP(A49,'12'!A:C,3,0)</f>
        <v>#N/A</v>
      </c>
      <c r="V49" t="e">
        <f>VLOOKUP(A49,'12'!A:B,2,0)</f>
        <v>#N/A</v>
      </c>
    </row>
    <row r="50" spans="1:22" x14ac:dyDescent="0.3">
      <c r="A50" s="77" t="s">
        <v>2886</v>
      </c>
      <c r="B50" s="77" t="s">
        <v>544</v>
      </c>
      <c r="C50" s="80"/>
      <c r="D50" s="79">
        <f>VLOOKUP(A50,РАСЧЕТ!A:AY,51,0)</f>
        <v>0</v>
      </c>
      <c r="E50" s="79">
        <f t="shared" si="0"/>
        <v>0</v>
      </c>
      <c r="F50" s="79" t="e">
        <f>VLOOKUP(A50,'04'!A:C,3,0)</f>
        <v>#N/A</v>
      </c>
      <c r="G50" s="79" t="e">
        <f>VLOOKUP(A50,'04'!A:B,2,0)</f>
        <v>#N/A</v>
      </c>
      <c r="H50" s="79">
        <v>674.31</v>
      </c>
      <c r="I50" s="79">
        <f>VLOOKUP(A50,РАСЧЕТ!A:BE,57,0)</f>
        <v>627.77048174842218</v>
      </c>
      <c r="J50" s="79">
        <f t="shared" si="1"/>
        <v>-46.539518251577761</v>
      </c>
      <c r="K50" s="79" t="str">
        <f>VLOOKUP(A50,'10'!A:C,3,0)</f>
        <v>Ввод начального сальдо УКС00000311 от 01.02.2024 0:00:00</v>
      </c>
      <c r="L50" s="79" t="str">
        <f>VLOOKUP(A50,'10'!A:B,2,0)</f>
        <v>НАС/КС/ММ/ДУ-3А-120 ЮГ ИНВЕСТ от 06.09.2023</v>
      </c>
      <c r="M50" s="79">
        <v>314.68</v>
      </c>
      <c r="N50" s="79">
        <f>VLOOKUP(A50,РАСЧЕТ!A:BF,58,0)</f>
        <v>149.83204414390241</v>
      </c>
      <c r="O50" s="79">
        <f t="shared" si="2"/>
        <v>-164.8479558560976</v>
      </c>
      <c r="P50" s="79" t="str">
        <f>VLOOKUP(A50,'11'!A:C,3,0)</f>
        <v>Ввод начального сальдо УКС00000311 от 01.02.2024 0:00:00</v>
      </c>
      <c r="Q50" s="79" t="str">
        <f>VLOOKUP(A50,'11'!A:B,2,0)</f>
        <v>НАС/КС/ММ/ДУ-3А-120 ЮГ ИНВЕСТ от 06.09.2023</v>
      </c>
      <c r="R50" s="80"/>
      <c r="S50">
        <f>VLOOKUP(A50,РАСЧЕТ!A:BG,59,0)</f>
        <v>0</v>
      </c>
      <c r="T50" s="119">
        <f t="shared" si="3"/>
        <v>0</v>
      </c>
      <c r="U50" t="e">
        <f>VLOOKUP(A50,'12'!A:C,3,0)</f>
        <v>#N/A</v>
      </c>
      <c r="V50" t="e">
        <f>VLOOKUP(A50,'12'!A:B,2,0)</f>
        <v>#N/A</v>
      </c>
    </row>
    <row r="51" spans="1:22" x14ac:dyDescent="0.3">
      <c r="A51" s="77" t="s">
        <v>2915</v>
      </c>
      <c r="B51" s="77" t="s">
        <v>544</v>
      </c>
      <c r="C51" s="80"/>
      <c r="D51" s="79">
        <f>VLOOKUP(A51,РАСЧЕТ!A:AY,51,0)</f>
        <v>0</v>
      </c>
      <c r="E51" s="79">
        <f t="shared" si="0"/>
        <v>0</v>
      </c>
      <c r="F51" s="79" t="e">
        <f>VLOOKUP(A51,'04'!A:C,3,0)</f>
        <v>#N/A</v>
      </c>
      <c r="G51" s="79" t="e">
        <f>VLOOKUP(A51,'04'!A:B,2,0)</f>
        <v>#N/A</v>
      </c>
      <c r="H51" s="80"/>
      <c r="I51" s="79">
        <f>VLOOKUP(A51,РАСЧЕТ!A:BE,57,0)</f>
        <v>0</v>
      </c>
      <c r="J51" s="79">
        <f t="shared" si="1"/>
        <v>0</v>
      </c>
      <c r="K51" s="79" t="e">
        <f>VLOOKUP(A51,'10'!A:C,3,0)</f>
        <v>#N/A</v>
      </c>
      <c r="L51" s="79" t="e">
        <f>VLOOKUP(A51,'10'!A:B,2,0)</f>
        <v>#N/A</v>
      </c>
      <c r="M51" s="79">
        <v>359.63</v>
      </c>
      <c r="N51" s="79">
        <f>VLOOKUP(A51,РАСЧЕТ!A:BF,58,0)</f>
        <v>412.03812139573165</v>
      </c>
      <c r="O51" s="79">
        <f t="shared" si="2"/>
        <v>52.408121395731655</v>
      </c>
      <c r="P51" s="79" t="str">
        <f>VLOOKUP(A51,'11'!A:C,3,0)</f>
        <v>Начисление услуг УКС00001714 от 30.11.2023 23:59:59</v>
      </c>
      <c r="Q51" s="79" t="str">
        <f>VLOOKUP(A51,'11'!A:B,2,0)</f>
        <v>НАС/КС/ММ-3А-120</v>
      </c>
      <c r="R51" s="79">
        <v>674.31</v>
      </c>
      <c r="S51">
        <f>VLOOKUP(A51,РАСЧЕТ!A:BG,59,0)</f>
        <v>771.58621421893008</v>
      </c>
      <c r="T51" s="119">
        <f t="shared" si="3"/>
        <v>97.276214218930136</v>
      </c>
      <c r="U51" t="str">
        <f>VLOOKUP(A51,'12'!A:C,3,0)</f>
        <v>Начисление услуг УКС00001863 от 31.12.2023 23:59:59</v>
      </c>
      <c r="V51" t="str">
        <f>VLOOKUP(A51,'12'!A:B,2,0)</f>
        <v>НАС/КС/ММ-3А-120</v>
      </c>
    </row>
    <row r="52" spans="1:22" x14ac:dyDescent="0.3">
      <c r="A52" s="77" t="s">
        <v>1326</v>
      </c>
      <c r="B52" s="77" t="s">
        <v>858</v>
      </c>
      <c r="C52" s="79">
        <v>674.31</v>
      </c>
      <c r="D52" s="79">
        <f>VLOOKUP(A52,РАСЧЕТ!A:AY,51,0)</f>
        <v>477.26032101587765</v>
      </c>
      <c r="E52" s="79">
        <f t="shared" si="0"/>
        <v>-197.04967898412229</v>
      </c>
      <c r="F52" s="79" t="str">
        <f>VLOOKUP(A52,'04'!A:C,3,0)</f>
        <v>Начисление услуг УКС00000634 от 30.04.2023 0:00:04</v>
      </c>
      <c r="G52" s="79" t="str">
        <f>VLOOKUP(A52,'04'!A:B,2,0)</f>
        <v>С24-НАСТР-3А-2021/паркинг/А/м 121</v>
      </c>
      <c r="H52" s="79">
        <v>674.31</v>
      </c>
      <c r="I52" s="79">
        <f>VLOOKUP(A52,РАСЧЕТ!A:BE,57,0)</f>
        <v>627.77048174842218</v>
      </c>
      <c r="J52" s="79">
        <f t="shared" si="1"/>
        <v>-46.539518251577761</v>
      </c>
      <c r="K52" s="79" t="str">
        <f>VLOOKUP(A52,'10'!A:C,3,0)</f>
        <v>Начисление услуг УКС00001636 от 31.10.2023 0:00:02</v>
      </c>
      <c r="L52" s="79" t="str">
        <f>VLOOKUP(A52,'10'!A:B,2,0)</f>
        <v>С24-НАСТР-3А-2021/паркинг/А/м 121</v>
      </c>
      <c r="M52" s="79">
        <v>674.31</v>
      </c>
      <c r="N52" s="79">
        <f>VLOOKUP(A52,РАСЧЕТ!A:BF,58,0)</f>
        <v>561.87016553963406</v>
      </c>
      <c r="O52" s="79">
        <f t="shared" si="2"/>
        <v>-112.43983446036589</v>
      </c>
      <c r="P52" s="79" t="str">
        <f>VLOOKUP(A52,'11'!A:C,3,0)</f>
        <v>Начисление услуг УКС00001714 от 30.11.2023 23:59:59</v>
      </c>
      <c r="Q52" s="79" t="str">
        <f>VLOOKUP(A52,'11'!A:B,2,0)</f>
        <v>С24-НАСТР-3А-2021/паркинг/А/м 121</v>
      </c>
      <c r="R52" s="79">
        <v>674.31</v>
      </c>
      <c r="S52">
        <f>VLOOKUP(A52,РАСЧЕТ!A:BG,59,0)</f>
        <v>771.58621421893008</v>
      </c>
      <c r="T52" s="119">
        <f t="shared" si="3"/>
        <v>97.276214218930136</v>
      </c>
      <c r="U52" t="str">
        <f>VLOOKUP(A52,'12'!A:C,3,0)</f>
        <v>Начисление услуг УКС00001863 от 31.12.2023 23:59:59</v>
      </c>
      <c r="V52" t="str">
        <f>VLOOKUP(A52,'12'!A:B,2,0)</f>
        <v>С24-НАСТР-3А-2021/паркинг/А/м 121</v>
      </c>
    </row>
    <row r="53" spans="1:22" x14ac:dyDescent="0.3">
      <c r="A53" s="77" t="s">
        <v>1688</v>
      </c>
      <c r="B53" s="77" t="s">
        <v>559</v>
      </c>
      <c r="C53" s="79">
        <v>375.27</v>
      </c>
      <c r="D53" s="79">
        <f>VLOOKUP(A53,РАСЧЕТ!A:AY,51,0)</f>
        <v>265.68504494769246</v>
      </c>
      <c r="E53" s="79">
        <f t="shared" si="0"/>
        <v>-109.58495505230752</v>
      </c>
      <c r="F53" s="79" t="str">
        <f>VLOOKUP(A53,'04'!A:C,3,0)</f>
        <v>Начисление услуг УКС00000634 от 30.04.2023 0:00:04</v>
      </c>
      <c r="G53" s="79" t="str">
        <f>VLOOKUP(A53,'04'!A:B,2,0)</f>
        <v>С24-НАСТР-3А-2021/паркинг/А/м 122</v>
      </c>
      <c r="H53" s="80"/>
      <c r="I53" s="79">
        <f>VLOOKUP(A53,РАСЧЕТ!A:BE,57,0)</f>
        <v>0</v>
      </c>
      <c r="J53" s="79">
        <f t="shared" si="1"/>
        <v>0</v>
      </c>
      <c r="K53" s="79" t="e">
        <f>VLOOKUP(A53,'10'!A:C,3,0)</f>
        <v>#N/A</v>
      </c>
      <c r="L53" s="79" t="e">
        <f>VLOOKUP(A53,'10'!A:B,2,0)</f>
        <v>#N/A</v>
      </c>
      <c r="M53" s="80"/>
      <c r="N53" s="79">
        <f>VLOOKUP(A53,РАСЧЕТ!A:BF,58,0)</f>
        <v>0</v>
      </c>
      <c r="O53" s="79">
        <f t="shared" si="2"/>
        <v>0</v>
      </c>
      <c r="P53" s="79" t="e">
        <f>VLOOKUP(A53,'11'!A:C,3,0)</f>
        <v>#N/A</v>
      </c>
      <c r="Q53" s="79" t="e">
        <f>VLOOKUP(A53,'11'!A:B,2,0)</f>
        <v>#N/A</v>
      </c>
      <c r="R53" s="80"/>
      <c r="S53">
        <f>VLOOKUP(A53,РАСЧЕТ!A:BG,59,0)</f>
        <v>0</v>
      </c>
      <c r="T53" s="119">
        <f t="shared" si="3"/>
        <v>0</v>
      </c>
      <c r="U53" t="e">
        <f>VLOOKUP(A53,'12'!A:C,3,0)</f>
        <v>#N/A</v>
      </c>
      <c r="V53" t="e">
        <f>VLOOKUP(A53,'12'!A:B,2,0)</f>
        <v>#N/A</v>
      </c>
    </row>
    <row r="54" spans="1:22" x14ac:dyDescent="0.3">
      <c r="A54" s="77" t="s">
        <v>2668</v>
      </c>
      <c r="B54" s="77" t="s">
        <v>559</v>
      </c>
      <c r="C54" s="79">
        <v>217.43</v>
      </c>
      <c r="D54" s="79">
        <f>VLOOKUP(A54,РАСЧЕТ!A:AY,51,0)</f>
        <v>153.81765760129562</v>
      </c>
      <c r="E54" s="79">
        <f t="shared" si="0"/>
        <v>-63.612342398704385</v>
      </c>
      <c r="F54" s="79" t="str">
        <f>VLOOKUP(A54,'04'!A:C,3,0)</f>
        <v>Начисление услуг УКС00000634 от 30.04.2023 0:00:04</v>
      </c>
      <c r="G54" s="79" t="str">
        <f>VLOOKUP(A54,'04'!A:B,2,0)</f>
        <v>НАС/КС/ДУ-3А-ММ-122</v>
      </c>
      <c r="H54" s="79">
        <v>592.71</v>
      </c>
      <c r="I54" s="79">
        <f>VLOOKUP(A54,РАСЧЕТ!A:BE,57,0)</f>
        <v>551.79825784256218</v>
      </c>
      <c r="J54" s="79">
        <f t="shared" si="1"/>
        <v>-40.911742157437857</v>
      </c>
      <c r="K54" s="79" t="str">
        <f>VLOOKUP(A54,'10'!A:C,3,0)</f>
        <v>Начисление услуг УКС00001636 от 31.10.2023 0:00:02</v>
      </c>
      <c r="L54" s="79" t="str">
        <f>VLOOKUP(A54,'10'!A:B,2,0)</f>
        <v>НАС/КС/ДУ-3А-ММ-122</v>
      </c>
      <c r="M54" s="79">
        <v>592.71</v>
      </c>
      <c r="N54" s="79">
        <f>VLOOKUP(A54,РАСЧЕТ!A:BF,58,0)</f>
        <v>493.87313913674848</v>
      </c>
      <c r="O54" s="79">
        <f t="shared" si="2"/>
        <v>-98.836860863251559</v>
      </c>
      <c r="P54" s="79" t="str">
        <f>VLOOKUP(A54,'11'!A:C,3,0)</f>
        <v>Начисление услуг УКС00001714 от 30.11.2023 23:59:59</v>
      </c>
      <c r="Q54" s="79" t="str">
        <f>VLOOKUP(A54,'11'!A:B,2,0)</f>
        <v>НАС/КС/ДУ-3А-ММ-122</v>
      </c>
      <c r="R54" s="79">
        <v>592.71</v>
      </c>
      <c r="S54">
        <f>VLOOKUP(A54,РАСЧЕТ!A:BG,59,0)</f>
        <v>678.20953861281771</v>
      </c>
      <c r="T54" s="119">
        <f t="shared" si="3"/>
        <v>85.499538612817673</v>
      </c>
      <c r="U54" t="str">
        <f>VLOOKUP(A54,'12'!A:C,3,0)</f>
        <v>Начисление услуг УКС00001863 от 31.12.2023 23:59:59</v>
      </c>
      <c r="V54" t="str">
        <f>VLOOKUP(A54,'12'!A:B,2,0)</f>
        <v>НАС/КС/ДУ-3А-ММ-122</v>
      </c>
    </row>
    <row r="55" spans="1:22" x14ac:dyDescent="0.3">
      <c r="A55" s="77" t="s">
        <v>1581</v>
      </c>
      <c r="B55" s="77" t="s">
        <v>575</v>
      </c>
      <c r="C55" s="80"/>
      <c r="D55" s="79">
        <f>VLOOKUP(A55,РАСЧЕТ!A:AY,51,0)</f>
        <v>0</v>
      </c>
      <c r="E55" s="79">
        <f t="shared" si="0"/>
        <v>0</v>
      </c>
      <c r="F55" s="79" t="e">
        <f>VLOOKUP(A55,'04'!A:C,3,0)</f>
        <v>#N/A</v>
      </c>
      <c r="G55" s="79" t="e">
        <f>VLOOKUP(A55,'04'!A:B,2,0)</f>
        <v>#N/A</v>
      </c>
      <c r="H55" s="80"/>
      <c r="I55" s="79">
        <f>VLOOKUP(A55,РАСЧЕТ!A:BE,57,0)</f>
        <v>0</v>
      </c>
      <c r="J55" s="79">
        <f t="shared" si="1"/>
        <v>0</v>
      </c>
      <c r="K55" s="79" t="e">
        <f>VLOOKUP(A55,'10'!A:C,3,0)</f>
        <v>#N/A</v>
      </c>
      <c r="L55" s="79" t="e">
        <f>VLOOKUP(A55,'10'!A:B,2,0)</f>
        <v>#N/A</v>
      </c>
      <c r="M55" s="80"/>
      <c r="N55" s="79">
        <f>VLOOKUP(A55,РАСЧЕТ!A:BF,58,0)</f>
        <v>0</v>
      </c>
      <c r="O55" s="79">
        <f t="shared" si="2"/>
        <v>0</v>
      </c>
      <c r="P55" s="79" t="e">
        <f>VLOOKUP(A55,'11'!A:C,3,0)</f>
        <v>#N/A</v>
      </c>
      <c r="Q55" s="79" t="e">
        <f>VLOOKUP(A55,'11'!A:B,2,0)</f>
        <v>#N/A</v>
      </c>
      <c r="R55" s="80"/>
      <c r="S55">
        <f>VLOOKUP(A55,РАСЧЕТ!A:BG,59,0)</f>
        <v>0</v>
      </c>
      <c r="T55" s="119">
        <f t="shared" si="3"/>
        <v>0</v>
      </c>
      <c r="U55" t="e">
        <f>VLOOKUP(A55,'12'!A:C,3,0)</f>
        <v>#N/A</v>
      </c>
      <c r="V55" t="e">
        <f>VLOOKUP(A55,'12'!A:B,2,0)</f>
        <v>#N/A</v>
      </c>
    </row>
    <row r="56" spans="1:22" x14ac:dyDescent="0.3">
      <c r="A56" s="77" t="s">
        <v>2654</v>
      </c>
      <c r="B56" s="77" t="s">
        <v>575</v>
      </c>
      <c r="C56" s="79">
        <v>670.02</v>
      </c>
      <c r="D56" s="79">
        <f>VLOOKUP(A56,РАСЧЕТ!A:AY,51,0)</f>
        <v>474.22044635972554</v>
      </c>
      <c r="E56" s="79">
        <f t="shared" si="0"/>
        <v>-195.79955364027444</v>
      </c>
      <c r="F56" s="79" t="str">
        <f>VLOOKUP(A56,'04'!A:C,3,0)</f>
        <v>Начисление услуг УКС00000634 от 30.04.2023 0:00:04</v>
      </c>
      <c r="G56" s="79" t="str">
        <f>VLOOKUP(A56,'04'!A:B,2,0)</f>
        <v>НАС/КС/ДУ-3А-ММ-123</v>
      </c>
      <c r="H56" s="79">
        <v>670.02</v>
      </c>
      <c r="I56" s="79">
        <f>VLOOKUP(A56,РАСЧЕТ!A:BE,57,0)</f>
        <v>623.77194364811385</v>
      </c>
      <c r="J56" s="79">
        <f t="shared" si="1"/>
        <v>-46.248056351886135</v>
      </c>
      <c r="K56" s="79" t="str">
        <f>VLOOKUP(A56,'10'!A:C,3,0)</f>
        <v>Начисление услуг УКС00001636 от 31.10.2023 0:00:02</v>
      </c>
      <c r="L56" s="79" t="str">
        <f>VLOOKUP(A56,'10'!A:B,2,0)</f>
        <v>НАС/КС/ДУ-3А-ММ-123</v>
      </c>
      <c r="M56" s="79">
        <v>670.02</v>
      </c>
      <c r="N56" s="79">
        <f>VLOOKUP(A56,РАСЧЕТ!A:BF,58,0)</f>
        <v>558.29137467632427</v>
      </c>
      <c r="O56" s="79">
        <f t="shared" si="2"/>
        <v>-111.72862532367571</v>
      </c>
      <c r="P56" s="79" t="str">
        <f>VLOOKUP(A56,'11'!A:C,3,0)</f>
        <v>Начисление услуг УКС00001714 от 30.11.2023 23:59:59</v>
      </c>
      <c r="Q56" s="79" t="str">
        <f>VLOOKUP(A56,'11'!A:B,2,0)</f>
        <v>НАС/КС/ДУ-3А-ММ-123</v>
      </c>
      <c r="R56" s="79">
        <v>670.02</v>
      </c>
      <c r="S56">
        <f>VLOOKUP(A56,РАСЧЕТ!A:BG,59,0)</f>
        <v>766.67165234492438</v>
      </c>
      <c r="T56" s="119">
        <f t="shared" si="3"/>
        <v>96.6516523449244</v>
      </c>
      <c r="U56" t="str">
        <f>VLOOKUP(A56,'12'!A:C,3,0)</f>
        <v>Начисление услуг УКС00001863 от 31.12.2023 23:59:59</v>
      </c>
      <c r="V56" t="str">
        <f>VLOOKUP(A56,'12'!A:B,2,0)</f>
        <v>НАС/КС/ДУ-3А-ММ-123</v>
      </c>
    </row>
    <row r="57" spans="1:22" x14ac:dyDescent="0.3">
      <c r="A57" s="77" t="s">
        <v>1311</v>
      </c>
      <c r="B57" s="77" t="s">
        <v>767</v>
      </c>
      <c r="C57" s="80"/>
      <c r="D57" s="79">
        <f>VLOOKUP(A57,РАСЧЕТ!A:AY,51,0)</f>
        <v>0</v>
      </c>
      <c r="E57" s="79">
        <f t="shared" si="0"/>
        <v>0</v>
      </c>
      <c r="F57" s="79" t="e">
        <f>VLOOKUP(A57,'04'!A:C,3,0)</f>
        <v>#N/A</v>
      </c>
      <c r="G57" s="79" t="e">
        <f>VLOOKUP(A57,'04'!A:B,2,0)</f>
        <v>#N/A</v>
      </c>
      <c r="H57" s="80"/>
      <c r="I57" s="79">
        <f>VLOOKUP(A57,РАСЧЕТ!A:BE,57,0)</f>
        <v>0</v>
      </c>
      <c r="J57" s="79">
        <f t="shared" si="1"/>
        <v>0</v>
      </c>
      <c r="K57" s="79" t="e">
        <f>VLOOKUP(A57,'10'!A:C,3,0)</f>
        <v>#N/A</v>
      </c>
      <c r="L57" s="79" t="e">
        <f>VLOOKUP(A57,'10'!A:B,2,0)</f>
        <v>#N/A</v>
      </c>
      <c r="M57" s="80"/>
      <c r="N57" s="79">
        <f>VLOOKUP(A57,РАСЧЕТ!A:BF,58,0)</f>
        <v>0</v>
      </c>
      <c r="O57" s="79">
        <f t="shared" si="2"/>
        <v>0</v>
      </c>
      <c r="P57" s="79" t="e">
        <f>VLOOKUP(A57,'11'!A:C,3,0)</f>
        <v>#N/A</v>
      </c>
      <c r="Q57" s="79" t="e">
        <f>VLOOKUP(A57,'11'!A:B,2,0)</f>
        <v>#N/A</v>
      </c>
      <c r="R57" s="80"/>
      <c r="S57">
        <f>VLOOKUP(A57,РАСЧЕТ!A:BG,59,0)</f>
        <v>0</v>
      </c>
      <c r="T57" s="119">
        <f t="shared" si="3"/>
        <v>0</v>
      </c>
      <c r="U57" t="e">
        <f>VLOOKUP(A57,'12'!A:C,3,0)</f>
        <v>#N/A</v>
      </c>
      <c r="V57" t="e">
        <f>VLOOKUP(A57,'12'!A:B,2,0)</f>
        <v>#N/A</v>
      </c>
    </row>
    <row r="58" spans="1:22" x14ac:dyDescent="0.3">
      <c r="A58" s="77" t="s">
        <v>2462</v>
      </c>
      <c r="B58" s="77" t="s">
        <v>767</v>
      </c>
      <c r="C58" s="79">
        <v>670.02</v>
      </c>
      <c r="D58" s="79">
        <f>VLOOKUP(A58,РАСЧЕТ!A:AY,51,0)</f>
        <v>474.22044635972554</v>
      </c>
      <c r="E58" s="79">
        <f t="shared" si="0"/>
        <v>-195.79955364027444</v>
      </c>
      <c r="F58" s="79" t="str">
        <f>VLOOKUP(A58,'04'!A:C,3,0)</f>
        <v>Начисление услуг УКС00000634 от 30.04.2023 0:00:04</v>
      </c>
      <c r="G58" s="79" t="str">
        <f>VLOOKUP(A58,'04'!A:B,2,0)</f>
        <v>НАС\КС/ДУ/3А-ММ-124 Ваш Консалтинг</v>
      </c>
      <c r="H58" s="79">
        <v>670.02</v>
      </c>
      <c r="I58" s="79">
        <f>VLOOKUP(A58,РАСЧЕТ!A:BE,57,0)</f>
        <v>623.77194364811385</v>
      </c>
      <c r="J58" s="79">
        <f t="shared" si="1"/>
        <v>-46.248056351886135</v>
      </c>
      <c r="K58" s="79" t="str">
        <f>VLOOKUP(A58,'10'!A:C,3,0)</f>
        <v>Начисление услуг УКС00001636 от 31.10.2023 0:00:02</v>
      </c>
      <c r="L58" s="79" t="str">
        <f>VLOOKUP(A58,'10'!A:B,2,0)</f>
        <v>НАС\КС/ДУ/3А-ММ-124 Ваш Консалтинг</v>
      </c>
      <c r="M58" s="79">
        <v>670.02</v>
      </c>
      <c r="N58" s="79">
        <f>VLOOKUP(A58,РАСЧЕТ!A:BF,58,0)</f>
        <v>558.29137467632427</v>
      </c>
      <c r="O58" s="79">
        <f t="shared" si="2"/>
        <v>-111.72862532367571</v>
      </c>
      <c r="P58" s="79" t="str">
        <f>VLOOKUP(A58,'11'!A:C,3,0)</f>
        <v>Начисление услуг УКС00001714 от 30.11.2023 23:59:59</v>
      </c>
      <c r="Q58" s="79" t="str">
        <f>VLOOKUP(A58,'11'!A:B,2,0)</f>
        <v>НАС\КС/ДУ/3А-ММ-124 Ваш Консалтинг</v>
      </c>
      <c r="R58" s="79">
        <v>670.02</v>
      </c>
      <c r="S58">
        <f>VLOOKUP(A58,РАСЧЕТ!A:BG,59,0)</f>
        <v>766.67165234492438</v>
      </c>
      <c r="T58" s="119">
        <f t="shared" si="3"/>
        <v>96.6516523449244</v>
      </c>
      <c r="U58" t="str">
        <f>VLOOKUP(A58,'12'!A:C,3,0)</f>
        <v>Начисление услуг УКС00001863 от 31.12.2023 23:59:59</v>
      </c>
      <c r="V58" t="str">
        <f>VLOOKUP(A58,'12'!A:B,2,0)</f>
        <v>НАС\КС/ДУ/3А-ММ-124 Ваш Консалтинг</v>
      </c>
    </row>
    <row r="59" spans="1:22" x14ac:dyDescent="0.3">
      <c r="A59" s="77" t="s">
        <v>1312</v>
      </c>
      <c r="B59" s="77" t="s">
        <v>927</v>
      </c>
      <c r="C59" s="79">
        <v>493.92</v>
      </c>
      <c r="D59" s="79">
        <f>VLOOKUP(A59,РАСЧЕТ!A:AY,51,0)</f>
        <v>349.58558545749008</v>
      </c>
      <c r="E59" s="79">
        <f t="shared" si="0"/>
        <v>-144.33441454250993</v>
      </c>
      <c r="F59" s="79" t="str">
        <f>VLOOKUP(A59,'04'!A:C,3,0)</f>
        <v>Корректировка начислений УКС00001909 от 01.05.2023 0:00:00</v>
      </c>
      <c r="G59" s="79" t="str">
        <f>VLOOKUP(A59,'04'!A:B,2,0)</f>
        <v>С24-НАСТР-3А-2021/паркинг/А/м 125</v>
      </c>
      <c r="H59" s="80"/>
      <c r="I59" s="79">
        <f>VLOOKUP(A59,РАСЧЕТ!A:BE,57,0)</f>
        <v>0</v>
      </c>
      <c r="J59" s="79">
        <f t="shared" si="1"/>
        <v>0</v>
      </c>
      <c r="K59" s="79" t="e">
        <f>VLOOKUP(A59,'10'!A:C,3,0)</f>
        <v>#N/A</v>
      </c>
      <c r="L59" s="79" t="e">
        <f>VLOOKUP(A59,'10'!A:B,2,0)</f>
        <v>#N/A</v>
      </c>
      <c r="M59" s="80"/>
      <c r="N59" s="79">
        <f>VLOOKUP(A59,РАСЧЕТ!A:BF,58,0)</f>
        <v>0</v>
      </c>
      <c r="O59" s="79">
        <f t="shared" si="2"/>
        <v>0</v>
      </c>
      <c r="P59" s="79" t="e">
        <f>VLOOKUP(A59,'11'!A:C,3,0)</f>
        <v>#N/A</v>
      </c>
      <c r="Q59" s="79" t="e">
        <f>VLOOKUP(A59,'11'!A:B,2,0)</f>
        <v>#N/A</v>
      </c>
      <c r="R59" s="80"/>
      <c r="S59">
        <f>VLOOKUP(A59,РАСЧЕТ!A:BG,59,0)</f>
        <v>0</v>
      </c>
      <c r="T59" s="119">
        <f t="shared" si="3"/>
        <v>0</v>
      </c>
      <c r="U59" t="e">
        <f>VLOOKUP(A59,'12'!A:C,3,0)</f>
        <v>#N/A</v>
      </c>
      <c r="V59" t="e">
        <f>VLOOKUP(A59,'12'!A:B,2,0)</f>
        <v>#N/A</v>
      </c>
    </row>
    <row r="60" spans="1:22" x14ac:dyDescent="0.3">
      <c r="A60" s="77" t="s">
        <v>2609</v>
      </c>
      <c r="B60" s="77" t="s">
        <v>927</v>
      </c>
      <c r="C60" s="79">
        <v>98.79</v>
      </c>
      <c r="D60" s="79">
        <f>VLOOKUP(A60,РАСЧЕТ!A:AY,51,0)</f>
        <v>69.917117091498014</v>
      </c>
      <c r="E60" s="79">
        <f t="shared" si="0"/>
        <v>-28.872882908501992</v>
      </c>
      <c r="F60" s="79" t="str">
        <f>VLOOKUP(A60,'04'!A:C,3,0)</f>
        <v>Ввод начального сальдо УКС00001467 от 01.05.2023 0:00:00</v>
      </c>
      <c r="G60" s="79" t="str">
        <f>VLOOKUP(A60,'04'!A:B,2,0)</f>
        <v>НАС/КС/ДУ-3А-ММ-125</v>
      </c>
      <c r="H60" s="79">
        <v>592.71</v>
      </c>
      <c r="I60" s="79">
        <f>VLOOKUP(A60,РАСЧЕТ!A:BE,57,0)</f>
        <v>551.79825784256218</v>
      </c>
      <c r="J60" s="79">
        <f t="shared" si="1"/>
        <v>-40.911742157437857</v>
      </c>
      <c r="K60" s="79" t="str">
        <f>VLOOKUP(A60,'10'!A:C,3,0)</f>
        <v>Начисление услуг УКС00001636 от 31.10.2023 0:00:02</v>
      </c>
      <c r="L60" s="79" t="str">
        <f>VLOOKUP(A60,'10'!A:B,2,0)</f>
        <v>НАС/КС/ДУ-3А-ММ-125</v>
      </c>
      <c r="M60" s="79">
        <v>592.71</v>
      </c>
      <c r="N60" s="79">
        <f>VLOOKUP(A60,РАСЧЕТ!A:BF,58,0)</f>
        <v>493.87313913674848</v>
      </c>
      <c r="O60" s="79">
        <f t="shared" si="2"/>
        <v>-98.836860863251559</v>
      </c>
      <c r="P60" s="79" t="str">
        <f>VLOOKUP(A60,'11'!A:C,3,0)</f>
        <v>Начисление услуг УКС00001714 от 30.11.2023 23:59:59</v>
      </c>
      <c r="Q60" s="79" t="str">
        <f>VLOOKUP(A60,'11'!A:B,2,0)</f>
        <v>НАС/КС/ДУ-3А-ММ-125</v>
      </c>
      <c r="R60" s="79">
        <v>592.71</v>
      </c>
      <c r="S60">
        <f>VLOOKUP(A60,РАСЧЕТ!A:BG,59,0)</f>
        <v>678.20953861281771</v>
      </c>
      <c r="T60" s="119">
        <f t="shared" si="3"/>
        <v>85.499538612817673</v>
      </c>
      <c r="U60" t="str">
        <f>VLOOKUP(A60,'12'!A:C,3,0)</f>
        <v>Начисление услуг УКС00001863 от 31.12.2023 23:59:59</v>
      </c>
      <c r="V60" t="str">
        <f>VLOOKUP(A60,'12'!A:B,2,0)</f>
        <v>НАС/КС/ДУ-3А-ММ-125</v>
      </c>
    </row>
    <row r="61" spans="1:22" x14ac:dyDescent="0.3">
      <c r="A61" s="77" t="s">
        <v>1962</v>
      </c>
      <c r="B61" s="77" t="s">
        <v>812</v>
      </c>
      <c r="C61" s="80"/>
      <c r="D61" s="79">
        <f>VLOOKUP(A61,РАСЧЕТ!A:AY,51,0)</f>
        <v>0</v>
      </c>
      <c r="E61" s="79">
        <f t="shared" si="0"/>
        <v>0</v>
      </c>
      <c r="F61" s="79" t="e">
        <f>VLOOKUP(A61,'04'!A:C,3,0)</f>
        <v>#N/A</v>
      </c>
      <c r="G61" s="79" t="e">
        <f>VLOOKUP(A61,'04'!A:B,2,0)</f>
        <v>#N/A</v>
      </c>
      <c r="H61" s="80"/>
      <c r="I61" s="79">
        <f>VLOOKUP(A61,РАСЧЕТ!A:BE,57,0)</f>
        <v>0</v>
      </c>
      <c r="J61" s="79">
        <f t="shared" si="1"/>
        <v>0</v>
      </c>
      <c r="K61" s="79" t="e">
        <f>VLOOKUP(A61,'10'!A:C,3,0)</f>
        <v>#N/A</v>
      </c>
      <c r="L61" s="79" t="e">
        <f>VLOOKUP(A61,'10'!A:B,2,0)</f>
        <v>#N/A</v>
      </c>
      <c r="M61" s="80"/>
      <c r="N61" s="79">
        <f>VLOOKUP(A61,РАСЧЕТ!A:BF,58,0)</f>
        <v>0</v>
      </c>
      <c r="O61" s="79">
        <f t="shared" si="2"/>
        <v>0</v>
      </c>
      <c r="P61" s="79" t="e">
        <f>VLOOKUP(A61,'11'!A:C,3,0)</f>
        <v>#N/A</v>
      </c>
      <c r="Q61" s="79" t="e">
        <f>VLOOKUP(A61,'11'!A:B,2,0)</f>
        <v>#N/A</v>
      </c>
      <c r="R61" s="80"/>
      <c r="S61">
        <f>VLOOKUP(A61,РАСЧЕТ!A:BG,59,0)</f>
        <v>0</v>
      </c>
      <c r="T61" s="119">
        <f t="shared" si="3"/>
        <v>0</v>
      </c>
      <c r="U61" t="e">
        <f>VLOOKUP(A61,'12'!A:C,3,0)</f>
        <v>#N/A</v>
      </c>
      <c r="V61" t="e">
        <f>VLOOKUP(A61,'12'!A:B,2,0)</f>
        <v>#N/A</v>
      </c>
    </row>
    <row r="62" spans="1:22" x14ac:dyDescent="0.3">
      <c r="A62" s="77" t="s">
        <v>2540</v>
      </c>
      <c r="B62" s="77" t="s">
        <v>812</v>
      </c>
      <c r="C62" s="79">
        <v>678.61</v>
      </c>
      <c r="D62" s="79">
        <f>VLOOKUP(A62,РАСЧЕТ!A:AY,51,0)</f>
        <v>480.30019567202982</v>
      </c>
      <c r="E62" s="79">
        <f t="shared" si="0"/>
        <v>-198.3098043279702</v>
      </c>
      <c r="F62" s="79" t="str">
        <f>VLOOKUP(A62,'04'!A:C,3,0)</f>
        <v>Начисление услуг УКС00000634 от 30.04.2023 0:00:04</v>
      </c>
      <c r="G62" s="79" t="str">
        <f>VLOOKUP(A62,'04'!A:B,2,0)</f>
        <v>НАС/КС/ДУ/3А-ММ-126 Ваш Консалтинг</v>
      </c>
      <c r="H62" s="79">
        <v>678.61</v>
      </c>
      <c r="I62" s="79">
        <f>VLOOKUP(A62,РАСЧЕТ!A:BE,57,0)</f>
        <v>631.76901984873075</v>
      </c>
      <c r="J62" s="79">
        <f t="shared" si="1"/>
        <v>-46.840980151269264</v>
      </c>
      <c r="K62" s="79" t="str">
        <f>VLOOKUP(A62,'10'!A:C,3,0)</f>
        <v>Начисление услуг УКС00001636 от 31.10.2023 0:00:02</v>
      </c>
      <c r="L62" s="79" t="str">
        <f>VLOOKUP(A62,'10'!A:B,2,0)</f>
        <v>НАС/КС/ДУ/3А-ММ-126 Ваш Консалтинг</v>
      </c>
      <c r="M62" s="79">
        <v>678.61</v>
      </c>
      <c r="N62" s="79">
        <f>VLOOKUP(A62,РАСЧЕТ!A:BF,58,0)</f>
        <v>565.44895640294396</v>
      </c>
      <c r="O62" s="79">
        <f t="shared" si="2"/>
        <v>-113.16104359705605</v>
      </c>
      <c r="P62" s="79" t="str">
        <f>VLOOKUP(A62,'11'!A:C,3,0)</f>
        <v>Начисление услуг УКС00001714 от 30.11.2023 23:59:59</v>
      </c>
      <c r="Q62" s="79" t="str">
        <f>VLOOKUP(A62,'11'!A:B,2,0)</f>
        <v>НАС/КС/ДУ/3А-ММ-126 Ваш Консалтинг</v>
      </c>
      <c r="R62" s="79">
        <v>678.61</v>
      </c>
      <c r="S62">
        <f>VLOOKUP(A62,РАСЧЕТ!A:BG,59,0)</f>
        <v>776.50077609293623</v>
      </c>
      <c r="T62" s="119">
        <f t="shared" si="3"/>
        <v>97.890776092936221</v>
      </c>
      <c r="U62" t="str">
        <f>VLOOKUP(A62,'12'!A:C,3,0)</f>
        <v>Начисление услуг УКС00001863 от 31.12.2023 23:59:59</v>
      </c>
      <c r="V62" t="str">
        <f>VLOOKUP(A62,'12'!A:B,2,0)</f>
        <v>НАС/КС/ДУ/3А-ММ-126 Ваш Консалтинг</v>
      </c>
    </row>
    <row r="63" spans="1:22" x14ac:dyDescent="0.3">
      <c r="A63" s="77" t="s">
        <v>1644</v>
      </c>
      <c r="B63" s="77" t="s">
        <v>537</v>
      </c>
      <c r="C63" s="79">
        <v>678.61</v>
      </c>
      <c r="D63" s="79">
        <f>VLOOKUP(A63,РАСЧЕТ!A:AY,51,0)</f>
        <v>480.30019567202982</v>
      </c>
      <c r="E63" s="79">
        <f t="shared" si="0"/>
        <v>-198.3098043279702</v>
      </c>
      <c r="F63" s="79" t="str">
        <f>VLOOKUP(A63,'04'!A:C,3,0)</f>
        <v>Начисление услуг УКС00000634 от 30.04.2023 0:00:04</v>
      </c>
      <c r="G63" s="79" t="str">
        <f>VLOOKUP(A63,'04'!A:B,2,0)</f>
        <v>С24-НАСТР-3А-2021/паркинг/А/м 127</v>
      </c>
      <c r="H63" s="79">
        <v>678.61</v>
      </c>
      <c r="I63" s="79">
        <f>VLOOKUP(A63,РАСЧЕТ!A:BE,57,0)</f>
        <v>631.76901984873075</v>
      </c>
      <c r="J63" s="79">
        <f t="shared" si="1"/>
        <v>-46.840980151269264</v>
      </c>
      <c r="K63" s="79" t="str">
        <f>VLOOKUP(A63,'10'!A:C,3,0)</f>
        <v>Начисление услуг УКС00001636 от 31.10.2023 0:00:02</v>
      </c>
      <c r="L63" s="79" t="str">
        <f>VLOOKUP(A63,'10'!A:B,2,0)</f>
        <v>С24-НАСТР-3А-2021/паркинг/А/м 127</v>
      </c>
      <c r="M63" s="79">
        <v>678.61</v>
      </c>
      <c r="N63" s="79">
        <f>VLOOKUP(A63,РАСЧЕТ!A:BF,58,0)</f>
        <v>565.44895640294396</v>
      </c>
      <c r="O63" s="79">
        <f t="shared" si="2"/>
        <v>-113.16104359705605</v>
      </c>
      <c r="P63" s="79" t="str">
        <f>VLOOKUP(A63,'11'!A:C,3,0)</f>
        <v>Начисление услуг УКС00001714 от 30.11.2023 23:59:59</v>
      </c>
      <c r="Q63" s="79" t="str">
        <f>VLOOKUP(A63,'11'!A:B,2,0)</f>
        <v>С24-НАСТР-3А-2021/паркинг/А/м 127</v>
      </c>
      <c r="R63" s="79">
        <v>678.61</v>
      </c>
      <c r="S63">
        <f>VLOOKUP(A63,РАСЧЕТ!A:BG,59,0)</f>
        <v>776.50077609293623</v>
      </c>
      <c r="T63" s="119">
        <f t="shared" si="3"/>
        <v>97.890776092936221</v>
      </c>
      <c r="U63" t="str">
        <f>VLOOKUP(A63,'12'!A:C,3,0)</f>
        <v>Начисление услуг УКС00001863 от 31.12.2023 23:59:59</v>
      </c>
      <c r="V63" t="str">
        <f>VLOOKUP(A63,'12'!A:B,2,0)</f>
        <v>С24-НАСТР-3А-2021/паркинг/А/м 127</v>
      </c>
    </row>
    <row r="64" spans="1:22" x14ac:dyDescent="0.3">
      <c r="A64" s="77" t="s">
        <v>1598</v>
      </c>
      <c r="B64" s="77" t="s">
        <v>538</v>
      </c>
      <c r="C64" s="80"/>
      <c r="D64" s="79">
        <f>VLOOKUP(A64,РАСЧЕТ!A:AY,51,0)</f>
        <v>0</v>
      </c>
      <c r="E64" s="79">
        <f t="shared" si="0"/>
        <v>0</v>
      </c>
      <c r="F64" s="79" t="e">
        <f>VLOOKUP(A64,'04'!A:C,3,0)</f>
        <v>#N/A</v>
      </c>
      <c r="G64" s="79" t="e">
        <f>VLOOKUP(A64,'04'!A:B,2,0)</f>
        <v>#N/A</v>
      </c>
      <c r="H64" s="80"/>
      <c r="I64" s="79">
        <f>VLOOKUP(A64,РАСЧЕТ!A:BE,57,0)</f>
        <v>0</v>
      </c>
      <c r="J64" s="79">
        <f t="shared" si="1"/>
        <v>0</v>
      </c>
      <c r="K64" s="79" t="e">
        <f>VLOOKUP(A64,'10'!A:C,3,0)</f>
        <v>#N/A</v>
      </c>
      <c r="L64" s="79" t="e">
        <f>VLOOKUP(A64,'10'!A:B,2,0)</f>
        <v>#N/A</v>
      </c>
      <c r="M64" s="80"/>
      <c r="N64" s="79">
        <f>VLOOKUP(A64,РАСЧЕТ!A:BF,58,0)</f>
        <v>0</v>
      </c>
      <c r="O64" s="79">
        <f t="shared" si="2"/>
        <v>0</v>
      </c>
      <c r="P64" s="79" t="e">
        <f>VLOOKUP(A64,'11'!A:C,3,0)</f>
        <v>#N/A</v>
      </c>
      <c r="Q64" s="79" t="e">
        <f>VLOOKUP(A64,'11'!A:B,2,0)</f>
        <v>#N/A</v>
      </c>
      <c r="R64" s="80"/>
      <c r="S64">
        <f>VLOOKUP(A64,РАСЧЕТ!A:BG,59,0)</f>
        <v>0</v>
      </c>
      <c r="T64" s="119">
        <f t="shared" si="3"/>
        <v>0</v>
      </c>
      <c r="U64" t="e">
        <f>VLOOKUP(A64,'12'!A:C,3,0)</f>
        <v>#N/A</v>
      </c>
      <c r="V64" t="e">
        <f>VLOOKUP(A64,'12'!A:B,2,0)</f>
        <v>#N/A</v>
      </c>
    </row>
    <row r="65" spans="1:22" x14ac:dyDescent="0.3">
      <c r="A65" s="77" t="s">
        <v>2652</v>
      </c>
      <c r="B65" s="77" t="s">
        <v>538</v>
      </c>
      <c r="C65" s="79">
        <v>592.70000000000005</v>
      </c>
      <c r="D65" s="79">
        <f>VLOOKUP(A65,РАСЧЕТ!A:AY,51,0)</f>
        <v>419.50270254898805</v>
      </c>
      <c r="E65" s="79">
        <f t="shared" si="0"/>
        <v>-173.19729745101199</v>
      </c>
      <c r="F65" s="79" t="str">
        <f>VLOOKUP(A65,'04'!A:C,3,0)</f>
        <v>Начисление услуг УКС00000634 от 30.04.2023 0:00:04</v>
      </c>
      <c r="G65" s="79" t="str">
        <f>VLOOKUP(A65,'04'!A:B,2,0)</f>
        <v>НАС/КС/ДУ-3А/ММ-128</v>
      </c>
      <c r="H65" s="79">
        <v>592.71</v>
      </c>
      <c r="I65" s="79">
        <f>VLOOKUP(A65,РАСЧЕТ!A:BE,57,0)</f>
        <v>551.79825784256218</v>
      </c>
      <c r="J65" s="79">
        <f t="shared" si="1"/>
        <v>-40.911742157437857</v>
      </c>
      <c r="K65" s="79" t="str">
        <f>VLOOKUP(A65,'10'!A:C,3,0)</f>
        <v>Начисление услуг УКС00001636 от 31.10.2023 0:00:02</v>
      </c>
      <c r="L65" s="79" t="str">
        <f>VLOOKUP(A65,'10'!A:B,2,0)</f>
        <v>НАС/КС/ДУ-3А/ММ-128</v>
      </c>
      <c r="M65" s="79">
        <v>592.71</v>
      </c>
      <c r="N65" s="79">
        <f>VLOOKUP(A65,РАСЧЕТ!A:BF,58,0)</f>
        <v>493.87313913674848</v>
      </c>
      <c r="O65" s="79">
        <f t="shared" si="2"/>
        <v>-98.836860863251559</v>
      </c>
      <c r="P65" s="79" t="str">
        <f>VLOOKUP(A65,'11'!A:C,3,0)</f>
        <v>Начисление услуг УКС00001714 от 30.11.2023 23:59:59</v>
      </c>
      <c r="Q65" s="79" t="str">
        <f>VLOOKUP(A65,'11'!A:B,2,0)</f>
        <v>НАС/КС/ДУ-3А/ММ-128</v>
      </c>
      <c r="R65" s="79">
        <v>592.71</v>
      </c>
      <c r="S65">
        <f>VLOOKUP(A65,РАСЧЕТ!A:BG,59,0)</f>
        <v>678.20953861281771</v>
      </c>
      <c r="T65" s="119">
        <f t="shared" si="3"/>
        <v>85.499538612817673</v>
      </c>
      <c r="U65" t="str">
        <f>VLOOKUP(A65,'12'!A:C,3,0)</f>
        <v>Начисление услуг УКС00001863 от 31.12.2023 23:59:59</v>
      </c>
      <c r="V65" t="str">
        <f>VLOOKUP(A65,'12'!A:B,2,0)</f>
        <v>НАС/КС/ДУ-3А/ММ-128</v>
      </c>
    </row>
    <row r="66" spans="1:22" x14ac:dyDescent="0.3">
      <c r="A66" s="77" t="s">
        <v>1348</v>
      </c>
      <c r="B66" s="77" t="s">
        <v>836</v>
      </c>
      <c r="C66" s="79">
        <v>678.61</v>
      </c>
      <c r="D66" s="79">
        <f>VLOOKUP(A66,РАСЧЕТ!A:AY,51,0)</f>
        <v>480.30019567202982</v>
      </c>
      <c r="E66" s="79">
        <f t="shared" si="0"/>
        <v>-198.3098043279702</v>
      </c>
      <c r="F66" s="79" t="str">
        <f>VLOOKUP(A66,'04'!A:C,3,0)</f>
        <v>Начисление услуг УКС00000634 от 30.04.2023 0:00:04</v>
      </c>
      <c r="G66" s="79" t="str">
        <f>VLOOKUP(A66,'04'!A:B,2,0)</f>
        <v>С24-НАСТР-3А-2021/паркинг/А/м 129</v>
      </c>
      <c r="H66" s="79">
        <v>678.61</v>
      </c>
      <c r="I66" s="79">
        <f>VLOOKUP(A66,РАСЧЕТ!A:BE,57,0)</f>
        <v>631.76901984873075</v>
      </c>
      <c r="J66" s="79">
        <f t="shared" si="1"/>
        <v>-46.840980151269264</v>
      </c>
      <c r="K66" s="79" t="str">
        <f>VLOOKUP(A66,'10'!A:C,3,0)</f>
        <v>Начисление услуг УКС00001636 от 31.10.2023 0:00:02</v>
      </c>
      <c r="L66" s="79" t="str">
        <f>VLOOKUP(A66,'10'!A:B,2,0)</f>
        <v>С24-НАСТР-3А-2021/паркинг/А/м 129</v>
      </c>
      <c r="M66" s="79">
        <v>678.61</v>
      </c>
      <c r="N66" s="79">
        <f>VLOOKUP(A66,РАСЧЕТ!A:BF,58,0)</f>
        <v>565.44895640294396</v>
      </c>
      <c r="O66" s="79">
        <f t="shared" si="2"/>
        <v>-113.16104359705605</v>
      </c>
      <c r="P66" s="79" t="str">
        <f>VLOOKUP(A66,'11'!A:C,3,0)</f>
        <v>Начисление услуг УКС00001714 от 30.11.2023 23:59:59</v>
      </c>
      <c r="Q66" s="79" t="str">
        <f>VLOOKUP(A66,'11'!A:B,2,0)</f>
        <v>С24-НАСТР-3А-2021/паркинг/А/м 129</v>
      </c>
      <c r="R66" s="79">
        <v>678.61</v>
      </c>
      <c r="S66">
        <f>VLOOKUP(A66,РАСЧЕТ!A:BG,59,0)</f>
        <v>776.50077609293623</v>
      </c>
      <c r="T66" s="119">
        <f t="shared" si="3"/>
        <v>97.890776092936221</v>
      </c>
      <c r="U66" t="str">
        <f>VLOOKUP(A66,'12'!A:C,3,0)</f>
        <v>Начисление услуг УКС00001863 от 31.12.2023 23:59:59</v>
      </c>
      <c r="V66" t="str">
        <f>VLOOKUP(A66,'12'!A:B,2,0)</f>
        <v>С24-НАСТР-3А-2021/паркинг/А/м 129</v>
      </c>
    </row>
    <row r="67" spans="1:22" x14ac:dyDescent="0.3">
      <c r="A67" s="77" t="s">
        <v>1619</v>
      </c>
      <c r="B67" s="77" t="s">
        <v>563</v>
      </c>
      <c r="C67" s="80"/>
      <c r="D67" s="79">
        <f>VLOOKUP(A67,РАСЧЕТ!A:AY,51,0)</f>
        <v>0</v>
      </c>
      <c r="E67" s="79">
        <f t="shared" ref="E67:E130" si="4">D67-C67</f>
        <v>0</v>
      </c>
      <c r="F67" s="79" t="e">
        <f>VLOOKUP(A67,'04'!A:C,3,0)</f>
        <v>#N/A</v>
      </c>
      <c r="G67" s="79" t="e">
        <f>VLOOKUP(A67,'04'!A:B,2,0)</f>
        <v>#N/A</v>
      </c>
      <c r="H67" s="80"/>
      <c r="I67" s="79">
        <f>VLOOKUP(A67,РАСЧЕТ!A:BE,57,0)</f>
        <v>0</v>
      </c>
      <c r="J67" s="79">
        <f t="shared" ref="J67:J130" si="5">I67-H67</f>
        <v>0</v>
      </c>
      <c r="K67" s="79" t="e">
        <f>VLOOKUP(A67,'10'!A:C,3,0)</f>
        <v>#N/A</v>
      </c>
      <c r="L67" s="79" t="e">
        <f>VLOOKUP(A67,'10'!A:B,2,0)</f>
        <v>#N/A</v>
      </c>
      <c r="M67" s="80"/>
      <c r="N67" s="79">
        <f>VLOOKUP(A67,РАСЧЕТ!A:BF,58,0)</f>
        <v>0</v>
      </c>
      <c r="O67" s="79">
        <f t="shared" ref="O67:O130" si="6">N67-M67</f>
        <v>0</v>
      </c>
      <c r="P67" s="79" t="e">
        <f>VLOOKUP(A67,'11'!A:C,3,0)</f>
        <v>#N/A</v>
      </c>
      <c r="Q67" s="79" t="e">
        <f>VLOOKUP(A67,'11'!A:B,2,0)</f>
        <v>#N/A</v>
      </c>
      <c r="R67" s="80"/>
      <c r="S67">
        <f>VLOOKUP(A67,РАСЧЕТ!A:BG,59,0)</f>
        <v>0</v>
      </c>
      <c r="T67" s="119">
        <f t="shared" ref="T67:T130" si="7">S67-R67</f>
        <v>0</v>
      </c>
      <c r="U67" t="e">
        <f>VLOOKUP(A67,'12'!A:C,3,0)</f>
        <v>#N/A</v>
      </c>
      <c r="V67" t="e">
        <f>VLOOKUP(A67,'12'!A:B,2,0)</f>
        <v>#N/A</v>
      </c>
    </row>
    <row r="68" spans="1:22" x14ac:dyDescent="0.3">
      <c r="A68" s="77" t="s">
        <v>2646</v>
      </c>
      <c r="B68" s="77" t="s">
        <v>563</v>
      </c>
      <c r="C68" s="79">
        <v>820.34</v>
      </c>
      <c r="D68" s="79">
        <f>VLOOKUP(A68,РАСЧЕТ!A:AY,51,0)</f>
        <v>580.61605932504858</v>
      </c>
      <c r="E68" s="79">
        <f t="shared" si="4"/>
        <v>-239.72394067495145</v>
      </c>
      <c r="F68" s="79" t="str">
        <f>VLOOKUP(A68,'04'!A:C,3,0)</f>
        <v>Начисление услуг УКС00000634 от 30.04.2023 0:00:04</v>
      </c>
      <c r="G68" s="79" t="str">
        <f>VLOOKUP(A68,'04'!A:B,2,0)</f>
        <v>НАС/КС/ДУ/3А-ММ-13</v>
      </c>
      <c r="H68" s="79">
        <v>820.34</v>
      </c>
      <c r="I68" s="79">
        <f>VLOOKUP(A68,РАСЧЕТ!A:BE,57,0)</f>
        <v>763.72077715890862</v>
      </c>
      <c r="J68" s="79">
        <f t="shared" si="5"/>
        <v>-56.619222841091414</v>
      </c>
      <c r="K68" s="79" t="str">
        <f>VLOOKUP(A68,'10'!A:C,3,0)</f>
        <v>Начисление услуг УКС00001636 от 31.10.2023 0:00:02</v>
      </c>
      <c r="L68" s="79" t="str">
        <f>VLOOKUP(A68,'10'!A:B,2,0)</f>
        <v>НАС/КС/ДУ/3А-ММ-13</v>
      </c>
      <c r="M68" s="79">
        <v>820.34</v>
      </c>
      <c r="N68" s="79">
        <f>VLOOKUP(A68,РАСЧЕТ!A:BF,58,0)</f>
        <v>683.54905489216628</v>
      </c>
      <c r="O68" s="79">
        <f t="shared" si="6"/>
        <v>-136.79094510783375</v>
      </c>
      <c r="P68" s="79" t="str">
        <f>VLOOKUP(A68,'11'!A:C,3,0)</f>
        <v>Начисление услуг УКС00001714 от 30.11.2023 23:59:59</v>
      </c>
      <c r="Q68" s="79" t="str">
        <f>VLOOKUP(A68,'11'!A:B,2,0)</f>
        <v>НАС/КС/ДУ/3А-ММ-13</v>
      </c>
      <c r="R68" s="79">
        <v>820.34</v>
      </c>
      <c r="S68">
        <f>VLOOKUP(A68,РАСЧЕТ!A:BG,59,0)</f>
        <v>938.68131793513169</v>
      </c>
      <c r="T68" s="119">
        <f t="shared" si="7"/>
        <v>118.34131793513166</v>
      </c>
      <c r="U68" t="str">
        <f>VLOOKUP(A68,'12'!A:C,3,0)</f>
        <v>Начисление услуг УКС00001863 от 31.12.2023 23:59:59</v>
      </c>
      <c r="V68" t="str">
        <f>VLOOKUP(A68,'12'!A:B,2,0)</f>
        <v>НАС/КС/ДУ/3А-ММ-13</v>
      </c>
    </row>
    <row r="69" spans="1:22" x14ac:dyDescent="0.3">
      <c r="A69" s="77" t="s">
        <v>1648</v>
      </c>
      <c r="B69" s="77" t="s">
        <v>832</v>
      </c>
      <c r="C69" s="79">
        <v>678.61</v>
      </c>
      <c r="D69" s="79">
        <f>VLOOKUP(A69,РАСЧЕТ!A:AY,51,0)</f>
        <v>480.30019567202982</v>
      </c>
      <c r="E69" s="79">
        <f t="shared" si="4"/>
        <v>-198.3098043279702</v>
      </c>
      <c r="F69" s="79" t="str">
        <f>VLOOKUP(A69,'04'!A:C,3,0)</f>
        <v>Начисление услуг УКС00000634 от 30.04.2023 0:00:04</v>
      </c>
      <c r="G69" s="79" t="str">
        <f>VLOOKUP(A69,'04'!A:B,2,0)</f>
        <v>С24-НАСТР-3А-2021/паркинг/А/м 130</v>
      </c>
      <c r="H69" s="79">
        <v>678.61</v>
      </c>
      <c r="I69" s="79">
        <f>VLOOKUP(A69,РАСЧЕТ!A:BE,57,0)</f>
        <v>631.76901984873075</v>
      </c>
      <c r="J69" s="79">
        <f t="shared" si="5"/>
        <v>-46.840980151269264</v>
      </c>
      <c r="K69" s="79" t="str">
        <f>VLOOKUP(A69,'10'!A:C,3,0)</f>
        <v>Начисление услуг УКС00001636 от 31.10.2023 0:00:02</v>
      </c>
      <c r="L69" s="79" t="str">
        <f>VLOOKUP(A69,'10'!A:B,2,0)</f>
        <v>С24-НАСТР-3А-2021/паркинг/А/м 130</v>
      </c>
      <c r="M69" s="79">
        <v>678.61</v>
      </c>
      <c r="N69" s="79">
        <f>VLOOKUP(A69,РАСЧЕТ!A:BF,58,0)</f>
        <v>565.44895640294396</v>
      </c>
      <c r="O69" s="79">
        <f t="shared" si="6"/>
        <v>-113.16104359705605</v>
      </c>
      <c r="P69" s="79" t="str">
        <f>VLOOKUP(A69,'11'!A:C,3,0)</f>
        <v>Начисление услуг УКС00001714 от 30.11.2023 23:59:59</v>
      </c>
      <c r="Q69" s="79" t="str">
        <f>VLOOKUP(A69,'11'!A:B,2,0)</f>
        <v>С24-НАСТР-3А-2021/паркинг/А/м 130</v>
      </c>
      <c r="R69" s="79">
        <v>678.61</v>
      </c>
      <c r="S69">
        <f>VLOOKUP(A69,РАСЧЕТ!A:BG,59,0)</f>
        <v>776.50077609293623</v>
      </c>
      <c r="T69" s="119">
        <f t="shared" si="7"/>
        <v>97.890776092936221</v>
      </c>
      <c r="U69" t="str">
        <f>VLOOKUP(A69,'12'!A:C,3,0)</f>
        <v>Начисление услуг УКС00001863 от 31.12.2023 23:59:59</v>
      </c>
      <c r="V69" t="str">
        <f>VLOOKUP(A69,'12'!A:B,2,0)</f>
        <v>С24-НАСТР-3А-2021/паркинг/А/м 130</v>
      </c>
    </row>
    <row r="70" spans="1:22" x14ac:dyDescent="0.3">
      <c r="A70" s="77" t="s">
        <v>1583</v>
      </c>
      <c r="B70" s="77" t="s">
        <v>881</v>
      </c>
      <c r="C70" s="80"/>
      <c r="D70" s="79">
        <f>VLOOKUP(A70,РАСЧЕТ!A:AY,51,0)</f>
        <v>0</v>
      </c>
      <c r="E70" s="79">
        <f t="shared" si="4"/>
        <v>0</v>
      </c>
      <c r="F70" s="79" t="e">
        <f>VLOOKUP(A70,'04'!A:C,3,0)</f>
        <v>#N/A</v>
      </c>
      <c r="G70" s="79" t="e">
        <f>VLOOKUP(A70,'04'!A:B,2,0)</f>
        <v>#N/A</v>
      </c>
      <c r="H70" s="80"/>
      <c r="I70" s="79">
        <f>VLOOKUP(A70,РАСЧЕТ!A:BE,57,0)</f>
        <v>0</v>
      </c>
      <c r="J70" s="79">
        <f t="shared" si="5"/>
        <v>0</v>
      </c>
      <c r="K70" s="79" t="e">
        <f>VLOOKUP(A70,'10'!A:C,3,0)</f>
        <v>#N/A</v>
      </c>
      <c r="L70" s="79" t="e">
        <f>VLOOKUP(A70,'10'!A:B,2,0)</f>
        <v>#N/A</v>
      </c>
      <c r="M70" s="80"/>
      <c r="N70" s="79">
        <f>VLOOKUP(A70,РАСЧЕТ!A:BF,58,0)</f>
        <v>0</v>
      </c>
      <c r="O70" s="79">
        <f t="shared" si="6"/>
        <v>0</v>
      </c>
      <c r="P70" s="79" t="e">
        <f>VLOOKUP(A70,'11'!A:C,3,0)</f>
        <v>#N/A</v>
      </c>
      <c r="Q70" s="79" t="e">
        <f>VLOOKUP(A70,'11'!A:B,2,0)</f>
        <v>#N/A</v>
      </c>
      <c r="R70" s="80"/>
      <c r="S70">
        <f>VLOOKUP(A70,РАСЧЕТ!A:BG,59,0)</f>
        <v>0</v>
      </c>
      <c r="T70" s="119">
        <f t="shared" si="7"/>
        <v>0</v>
      </c>
      <c r="U70" t="e">
        <f>VLOOKUP(A70,'12'!A:C,3,0)</f>
        <v>#N/A</v>
      </c>
      <c r="V70" t="e">
        <f>VLOOKUP(A70,'12'!A:B,2,0)</f>
        <v>#N/A</v>
      </c>
    </row>
    <row r="71" spans="1:22" x14ac:dyDescent="0.3">
      <c r="A71" s="77" t="s">
        <v>2491</v>
      </c>
      <c r="B71" s="77" t="s">
        <v>881</v>
      </c>
      <c r="C71" s="79">
        <v>592.71</v>
      </c>
      <c r="D71" s="79">
        <f>VLOOKUP(A71,РАСЧЕТ!A:AY,51,0)</f>
        <v>419.50270254898805</v>
      </c>
      <c r="E71" s="79">
        <f t="shared" si="4"/>
        <v>-173.20729745101198</v>
      </c>
      <c r="F71" s="79" t="str">
        <f>VLOOKUP(A71,'04'!A:C,3,0)</f>
        <v>Начисление услуг УКС00000634 от 30.04.2023 0:00:04</v>
      </c>
      <c r="G71" s="79" t="str">
        <f>VLOOKUP(A71,'04'!A:B,2,0)</f>
        <v>НАС/КС/ДУ-3А-ММ-131</v>
      </c>
      <c r="H71" s="79">
        <v>592.71</v>
      </c>
      <c r="I71" s="79">
        <f>VLOOKUP(A71,РАСЧЕТ!A:BE,57,0)</f>
        <v>551.79825784256218</v>
      </c>
      <c r="J71" s="79">
        <f t="shared" si="5"/>
        <v>-40.911742157437857</v>
      </c>
      <c r="K71" s="79" t="str">
        <f>VLOOKUP(A71,'10'!A:C,3,0)</f>
        <v>Начисление услуг УКС00001636 от 31.10.2023 0:00:02</v>
      </c>
      <c r="L71" s="79" t="str">
        <f>VLOOKUP(A71,'10'!A:B,2,0)</f>
        <v>НАС/КС/ДУ-3А-ММ-131</v>
      </c>
      <c r="M71" s="79">
        <v>592.71</v>
      </c>
      <c r="N71" s="79">
        <f>VLOOKUP(A71,РАСЧЕТ!A:BF,58,0)</f>
        <v>493.87313913674848</v>
      </c>
      <c r="O71" s="79">
        <f t="shared" si="6"/>
        <v>-98.836860863251559</v>
      </c>
      <c r="P71" s="79" t="str">
        <f>VLOOKUP(A71,'11'!A:C,3,0)</f>
        <v>Начисление услуг УКС00001714 от 30.11.2023 23:59:59</v>
      </c>
      <c r="Q71" s="79" t="str">
        <f>VLOOKUP(A71,'11'!A:B,2,0)</f>
        <v>НАС/КС/ДУ-3А-ММ-131</v>
      </c>
      <c r="R71" s="79">
        <v>592.71</v>
      </c>
      <c r="S71">
        <f>VLOOKUP(A71,РАСЧЕТ!A:BG,59,0)</f>
        <v>678.20953861281771</v>
      </c>
      <c r="T71" s="119">
        <f t="shared" si="7"/>
        <v>85.499538612817673</v>
      </c>
      <c r="U71" t="str">
        <f>VLOOKUP(A71,'12'!A:C,3,0)</f>
        <v>Начисление услуг УКС00001863 от 31.12.2023 23:59:59</v>
      </c>
      <c r="V71" t="str">
        <f>VLOOKUP(A71,'12'!A:B,2,0)</f>
        <v>НАС/КС/ДУ-3А-ММ-131</v>
      </c>
    </row>
    <row r="72" spans="1:22" x14ac:dyDescent="0.3">
      <c r="A72" s="77" t="s">
        <v>1318</v>
      </c>
      <c r="B72" s="77" t="s">
        <v>931</v>
      </c>
      <c r="C72" s="80"/>
      <c r="D72" s="79">
        <f>VLOOKUP(A72,РАСЧЕТ!A:AY,51,0)</f>
        <v>0</v>
      </c>
      <c r="E72" s="79">
        <f t="shared" si="4"/>
        <v>0</v>
      </c>
      <c r="F72" s="79" t="e">
        <f>VLOOKUP(A72,'04'!A:C,3,0)</f>
        <v>#N/A</v>
      </c>
      <c r="G72" s="79" t="e">
        <f>VLOOKUP(A72,'04'!A:B,2,0)</f>
        <v>#N/A</v>
      </c>
      <c r="H72" s="80"/>
      <c r="I72" s="79">
        <f>VLOOKUP(A72,РАСЧЕТ!A:BE,57,0)</f>
        <v>0</v>
      </c>
      <c r="J72" s="79">
        <f t="shared" si="5"/>
        <v>0</v>
      </c>
      <c r="K72" s="79" t="e">
        <f>VLOOKUP(A72,'10'!A:C,3,0)</f>
        <v>#N/A</v>
      </c>
      <c r="L72" s="79" t="e">
        <f>VLOOKUP(A72,'10'!A:B,2,0)</f>
        <v>#N/A</v>
      </c>
      <c r="M72" s="80"/>
      <c r="N72" s="79">
        <f>VLOOKUP(A72,РАСЧЕТ!A:BF,58,0)</f>
        <v>0</v>
      </c>
      <c r="O72" s="79">
        <f t="shared" si="6"/>
        <v>0</v>
      </c>
      <c r="P72" s="79" t="e">
        <f>VLOOKUP(A72,'11'!A:C,3,0)</f>
        <v>#N/A</v>
      </c>
      <c r="Q72" s="79" t="e">
        <f>VLOOKUP(A72,'11'!A:B,2,0)</f>
        <v>#N/A</v>
      </c>
      <c r="R72" s="80"/>
      <c r="S72">
        <f>VLOOKUP(A72,РАСЧЕТ!A:BG,59,0)</f>
        <v>0</v>
      </c>
      <c r="T72" s="119">
        <f t="shared" si="7"/>
        <v>0</v>
      </c>
      <c r="U72" t="e">
        <f>VLOOKUP(A72,'12'!A:C,3,0)</f>
        <v>#N/A</v>
      </c>
      <c r="V72" t="e">
        <f>VLOOKUP(A72,'12'!A:B,2,0)</f>
        <v>#N/A</v>
      </c>
    </row>
    <row r="73" spans="1:22" x14ac:dyDescent="0.3">
      <c r="A73" s="77" t="s">
        <v>2463</v>
      </c>
      <c r="B73" s="77" t="s">
        <v>931</v>
      </c>
      <c r="C73" s="79">
        <v>678.61</v>
      </c>
      <c r="D73" s="79">
        <f>VLOOKUP(A73,РАСЧЕТ!A:AY,51,0)</f>
        <v>480.30019567202982</v>
      </c>
      <c r="E73" s="79">
        <f t="shared" si="4"/>
        <v>-198.3098043279702</v>
      </c>
      <c r="F73" s="79" t="str">
        <f>VLOOKUP(A73,'04'!A:C,3,0)</f>
        <v>Начисление услуг УКС00000634 от 30.04.2023 0:00:04</v>
      </c>
      <c r="G73" s="79" t="str">
        <f>VLOOKUP(A73,'04'!A:B,2,0)</f>
        <v>НАС/КС/ДУ-ММ-3А-132</v>
      </c>
      <c r="H73" s="79">
        <v>678.61</v>
      </c>
      <c r="I73" s="79">
        <f>VLOOKUP(A73,РАСЧЕТ!A:BE,57,0)</f>
        <v>631.76901984873075</v>
      </c>
      <c r="J73" s="79">
        <f t="shared" si="5"/>
        <v>-46.840980151269264</v>
      </c>
      <c r="K73" s="79" t="str">
        <f>VLOOKUP(A73,'10'!A:C,3,0)</f>
        <v>Начисление услуг УКС00001636 от 31.10.2023 0:00:02</v>
      </c>
      <c r="L73" s="79" t="str">
        <f>VLOOKUP(A73,'10'!A:B,2,0)</f>
        <v>НАС/КС/ДУ-ММ-3А-132</v>
      </c>
      <c r="M73" s="79">
        <v>678.61</v>
      </c>
      <c r="N73" s="79">
        <f>VLOOKUP(A73,РАСЧЕТ!A:BF,58,0)</f>
        <v>565.44895640294396</v>
      </c>
      <c r="O73" s="79">
        <f t="shared" si="6"/>
        <v>-113.16104359705605</v>
      </c>
      <c r="P73" s="79" t="str">
        <f>VLOOKUP(A73,'11'!A:C,3,0)</f>
        <v>Начисление услуг УКС00001714 от 30.11.2023 23:59:59</v>
      </c>
      <c r="Q73" s="79" t="str">
        <f>VLOOKUP(A73,'11'!A:B,2,0)</f>
        <v>НАС/КС/ДУ-ММ-3А-132</v>
      </c>
      <c r="R73" s="79">
        <v>678.61</v>
      </c>
      <c r="S73">
        <f>VLOOKUP(A73,РАСЧЕТ!A:BG,59,0)</f>
        <v>776.50077609293623</v>
      </c>
      <c r="T73" s="119">
        <f t="shared" si="7"/>
        <v>97.890776092936221</v>
      </c>
      <c r="U73" t="str">
        <f>VLOOKUP(A73,'12'!A:C,3,0)</f>
        <v>Начисление услуг УКС00001863 от 31.12.2023 23:59:59</v>
      </c>
      <c r="V73" t="str">
        <f>VLOOKUP(A73,'12'!A:B,2,0)</f>
        <v>НАС/КС/ДУ-ММ-3А-132</v>
      </c>
    </row>
    <row r="74" spans="1:22" x14ac:dyDescent="0.3">
      <c r="A74" s="77" t="s">
        <v>1705</v>
      </c>
      <c r="B74" s="77" t="s">
        <v>794</v>
      </c>
      <c r="C74" s="80"/>
      <c r="D74" s="79">
        <f>VLOOKUP(A74,РАСЧЕТ!A:AY,51,0)</f>
        <v>0</v>
      </c>
      <c r="E74" s="79">
        <f t="shared" si="4"/>
        <v>0</v>
      </c>
      <c r="F74" s="79" t="e">
        <f>VLOOKUP(A74,'04'!A:C,3,0)</f>
        <v>#N/A</v>
      </c>
      <c r="G74" s="79" t="e">
        <f>VLOOKUP(A74,'04'!A:B,2,0)</f>
        <v>#N/A</v>
      </c>
      <c r="H74" s="80"/>
      <c r="I74" s="79">
        <f>VLOOKUP(A74,РАСЧЕТ!A:BE,57,0)</f>
        <v>0</v>
      </c>
      <c r="J74" s="79">
        <f t="shared" si="5"/>
        <v>0</v>
      </c>
      <c r="K74" s="79" t="e">
        <f>VLOOKUP(A74,'10'!A:C,3,0)</f>
        <v>#N/A</v>
      </c>
      <c r="L74" s="79" t="e">
        <f>VLOOKUP(A74,'10'!A:B,2,0)</f>
        <v>#N/A</v>
      </c>
      <c r="M74" s="80"/>
      <c r="N74" s="79">
        <f>VLOOKUP(A74,РАСЧЕТ!A:BF,58,0)</f>
        <v>0</v>
      </c>
      <c r="O74" s="79">
        <f t="shared" si="6"/>
        <v>0</v>
      </c>
      <c r="P74" s="79" t="e">
        <f>VLOOKUP(A74,'11'!A:C,3,0)</f>
        <v>#N/A</v>
      </c>
      <c r="Q74" s="79" t="e">
        <f>VLOOKUP(A74,'11'!A:B,2,0)</f>
        <v>#N/A</v>
      </c>
      <c r="R74" s="80"/>
      <c r="S74">
        <f>VLOOKUP(A74,РАСЧЕТ!A:BG,59,0)</f>
        <v>0</v>
      </c>
      <c r="T74" s="119">
        <f t="shared" si="7"/>
        <v>0</v>
      </c>
      <c r="U74" t="e">
        <f>VLOOKUP(A74,'12'!A:C,3,0)</f>
        <v>#N/A</v>
      </c>
      <c r="V74" t="e">
        <f>VLOOKUP(A74,'12'!A:B,2,0)</f>
        <v>#N/A</v>
      </c>
    </row>
    <row r="75" spans="1:22" x14ac:dyDescent="0.3">
      <c r="A75" s="77" t="s">
        <v>2509</v>
      </c>
      <c r="B75" s="77" t="s">
        <v>794</v>
      </c>
      <c r="C75" s="79">
        <v>678.61</v>
      </c>
      <c r="D75" s="79">
        <f>VLOOKUP(A75,РАСЧЕТ!A:AY,51,0)</f>
        <v>480.30019567202982</v>
      </c>
      <c r="E75" s="79">
        <f t="shared" si="4"/>
        <v>-198.3098043279702</v>
      </c>
      <c r="F75" s="79" t="str">
        <f>VLOOKUP(A75,'04'!A:C,3,0)</f>
        <v>Начисление услуг УКС00000634 от 30.04.2023 0:00:04</v>
      </c>
      <c r="G75" s="79" t="str">
        <f>VLOOKUP(A75,'04'!A:B,2,0)</f>
        <v>НАС/КС/ДУ-ММ-3А-133</v>
      </c>
      <c r="H75" s="79">
        <v>678.61</v>
      </c>
      <c r="I75" s="79">
        <f>VLOOKUP(A75,РАСЧЕТ!A:BE,57,0)</f>
        <v>631.76901984873075</v>
      </c>
      <c r="J75" s="79">
        <f t="shared" si="5"/>
        <v>-46.840980151269264</v>
      </c>
      <c r="K75" s="79" t="str">
        <f>VLOOKUP(A75,'10'!A:C,3,0)</f>
        <v>Начисление услуг УКС00001636 от 31.10.2023 0:00:02</v>
      </c>
      <c r="L75" s="79" t="str">
        <f>VLOOKUP(A75,'10'!A:B,2,0)</f>
        <v>НАС/КС/ДУ-ММ-3А-133</v>
      </c>
      <c r="M75" s="79">
        <v>678.61</v>
      </c>
      <c r="N75" s="79">
        <f>VLOOKUP(A75,РАСЧЕТ!A:BF,58,0)</f>
        <v>565.44895640294396</v>
      </c>
      <c r="O75" s="79">
        <f t="shared" si="6"/>
        <v>-113.16104359705605</v>
      </c>
      <c r="P75" s="79" t="str">
        <f>VLOOKUP(A75,'11'!A:C,3,0)</f>
        <v>Начисление услуг УКС00001714 от 30.11.2023 23:59:59</v>
      </c>
      <c r="Q75" s="79" t="str">
        <f>VLOOKUP(A75,'11'!A:B,2,0)</f>
        <v>НАС/КС/ДУ-ММ-3А-133</v>
      </c>
      <c r="R75" s="79">
        <v>678.61</v>
      </c>
      <c r="S75">
        <f>VLOOKUP(A75,РАСЧЕТ!A:BG,59,0)</f>
        <v>776.50077609293623</v>
      </c>
      <c r="T75" s="119">
        <f t="shared" si="7"/>
        <v>97.890776092936221</v>
      </c>
      <c r="U75" t="str">
        <f>VLOOKUP(A75,'12'!A:C,3,0)</f>
        <v>Начисление услуг УКС00001863 от 31.12.2023 23:59:59</v>
      </c>
      <c r="V75" t="str">
        <f>VLOOKUP(A75,'12'!A:B,2,0)</f>
        <v>НАС/КС/ДУ-ММ-3А-133</v>
      </c>
    </row>
    <row r="76" spans="1:22" x14ac:dyDescent="0.3">
      <c r="A76" s="77" t="s">
        <v>1387</v>
      </c>
      <c r="B76" s="77" t="s">
        <v>573</v>
      </c>
      <c r="C76" s="80"/>
      <c r="D76" s="79">
        <f>VLOOKUP(A76,РАСЧЕТ!A:AY,51,0)</f>
        <v>0</v>
      </c>
      <c r="E76" s="79">
        <f t="shared" si="4"/>
        <v>0</v>
      </c>
      <c r="F76" s="79" t="e">
        <f>VLOOKUP(A76,'04'!A:C,3,0)</f>
        <v>#N/A</v>
      </c>
      <c r="G76" s="79" t="e">
        <f>VLOOKUP(A76,'04'!A:B,2,0)</f>
        <v>#N/A</v>
      </c>
      <c r="H76" s="80"/>
      <c r="I76" s="79">
        <f>VLOOKUP(A76,РАСЧЕТ!A:BE,57,0)</f>
        <v>0</v>
      </c>
      <c r="J76" s="79">
        <f t="shared" si="5"/>
        <v>0</v>
      </c>
      <c r="K76" s="79" t="e">
        <f>VLOOKUP(A76,'10'!A:C,3,0)</f>
        <v>#N/A</v>
      </c>
      <c r="L76" s="79" t="e">
        <f>VLOOKUP(A76,'10'!A:B,2,0)</f>
        <v>#N/A</v>
      </c>
      <c r="M76" s="80"/>
      <c r="N76" s="79">
        <f>VLOOKUP(A76,РАСЧЕТ!A:BF,58,0)</f>
        <v>0</v>
      </c>
      <c r="O76" s="79">
        <f t="shared" si="6"/>
        <v>0</v>
      </c>
      <c r="P76" s="79" t="e">
        <f>VLOOKUP(A76,'11'!A:C,3,0)</f>
        <v>#N/A</v>
      </c>
      <c r="Q76" s="79" t="e">
        <f>VLOOKUP(A76,'11'!A:B,2,0)</f>
        <v>#N/A</v>
      </c>
      <c r="R76" s="80"/>
      <c r="S76">
        <f>VLOOKUP(A76,РАСЧЕТ!A:BG,59,0)</f>
        <v>0</v>
      </c>
      <c r="T76" s="119">
        <f t="shared" si="7"/>
        <v>0</v>
      </c>
      <c r="U76" t="e">
        <f>VLOOKUP(A76,'12'!A:C,3,0)</f>
        <v>#N/A</v>
      </c>
      <c r="V76" t="e">
        <f>VLOOKUP(A76,'12'!A:B,2,0)</f>
        <v>#N/A</v>
      </c>
    </row>
    <row r="77" spans="1:22" x14ac:dyDescent="0.3">
      <c r="A77" s="77" t="s">
        <v>2600</v>
      </c>
      <c r="B77" s="77" t="s">
        <v>573</v>
      </c>
      <c r="C77" s="79">
        <v>592.70000000000005</v>
      </c>
      <c r="D77" s="79">
        <f>VLOOKUP(A77,РАСЧЕТ!A:AY,51,0)</f>
        <v>419.50270254898805</v>
      </c>
      <c r="E77" s="79">
        <f t="shared" si="4"/>
        <v>-173.19729745101199</v>
      </c>
      <c r="F77" s="79" t="str">
        <f>VLOOKUP(A77,'04'!A:C,3,0)</f>
        <v>Начисление услуг УКС00000634 от 30.04.2023 0:00:04</v>
      </c>
      <c r="G77" s="79" t="str">
        <f>VLOOKUP(A77,'04'!A:B,2,0)</f>
        <v>НАС/КС/ДУ-3А-ММ-134</v>
      </c>
      <c r="H77" s="79">
        <v>592.71</v>
      </c>
      <c r="I77" s="79">
        <f>VLOOKUP(A77,РАСЧЕТ!A:BE,57,0)</f>
        <v>551.79825784256218</v>
      </c>
      <c r="J77" s="79">
        <f t="shared" si="5"/>
        <v>-40.911742157437857</v>
      </c>
      <c r="K77" s="79" t="str">
        <f>VLOOKUP(A77,'10'!A:C,3,0)</f>
        <v>Начисление услуг УКС00001636 от 31.10.2023 0:00:02</v>
      </c>
      <c r="L77" s="79" t="str">
        <f>VLOOKUP(A77,'10'!A:B,2,0)</f>
        <v>НАС/КС/ДУ-3А-ММ-134</v>
      </c>
      <c r="M77" s="79">
        <v>592.71</v>
      </c>
      <c r="N77" s="79">
        <f>VLOOKUP(A77,РАСЧЕТ!A:BF,58,0)</f>
        <v>493.87313913674848</v>
      </c>
      <c r="O77" s="79">
        <f t="shared" si="6"/>
        <v>-98.836860863251559</v>
      </c>
      <c r="P77" s="79" t="str">
        <f>VLOOKUP(A77,'11'!A:C,3,0)</f>
        <v>Начисление услуг УКС00001714 от 30.11.2023 23:59:59</v>
      </c>
      <c r="Q77" s="79" t="str">
        <f>VLOOKUP(A77,'11'!A:B,2,0)</f>
        <v>НАС/КС/ДУ-3А-ММ-134</v>
      </c>
      <c r="R77" s="79">
        <v>592.71</v>
      </c>
      <c r="S77">
        <f>VLOOKUP(A77,РАСЧЕТ!A:BG,59,0)</f>
        <v>678.20953861281771</v>
      </c>
      <c r="T77" s="119">
        <f t="shared" si="7"/>
        <v>85.499538612817673</v>
      </c>
      <c r="U77" t="str">
        <f>VLOOKUP(A77,'12'!A:C,3,0)</f>
        <v>Начисление услуг УКС00001863 от 31.12.2023 23:59:59</v>
      </c>
      <c r="V77" t="str">
        <f>VLOOKUP(A77,'12'!A:B,2,0)</f>
        <v>НАС/КС/ДУ-3А-ММ-134</v>
      </c>
    </row>
    <row r="78" spans="1:22" x14ac:dyDescent="0.3">
      <c r="A78" s="77" t="s">
        <v>1667</v>
      </c>
      <c r="B78" s="77" t="s">
        <v>577</v>
      </c>
      <c r="C78" s="79">
        <v>226.29</v>
      </c>
      <c r="D78" s="79">
        <f>VLOOKUP(A78,РАСЧЕТ!A:AY,51,0)</f>
        <v>160.10006522400994</v>
      </c>
      <c r="E78" s="79">
        <f t="shared" si="4"/>
        <v>-66.189934775990054</v>
      </c>
      <c r="F78" s="79" t="str">
        <f>VLOOKUP(A78,'04'!A:C,3,0)</f>
        <v>Начисление услуг УКС00000634 от 30.04.2023 0:00:04</v>
      </c>
      <c r="G78" s="79" t="str">
        <f>VLOOKUP(A78,'04'!A:B,2,0)</f>
        <v>С24-НАСТР-3А-2021/паркинг/А/м 135</v>
      </c>
      <c r="H78" s="80"/>
      <c r="I78" s="79">
        <f>VLOOKUP(A78,РАСЧЕТ!A:BE,57,0)</f>
        <v>0</v>
      </c>
      <c r="J78" s="79">
        <f t="shared" si="5"/>
        <v>0</v>
      </c>
      <c r="K78" s="79" t="e">
        <f>VLOOKUP(A78,'10'!A:C,3,0)</f>
        <v>#N/A</v>
      </c>
      <c r="L78" s="79" t="e">
        <f>VLOOKUP(A78,'10'!A:B,2,0)</f>
        <v>#N/A</v>
      </c>
      <c r="M78" s="80"/>
      <c r="N78" s="79">
        <f>VLOOKUP(A78,РАСЧЕТ!A:BF,58,0)</f>
        <v>0</v>
      </c>
      <c r="O78" s="79">
        <f t="shared" si="6"/>
        <v>0</v>
      </c>
      <c r="P78" s="79" t="e">
        <f>VLOOKUP(A78,'11'!A:C,3,0)</f>
        <v>#N/A</v>
      </c>
      <c r="Q78" s="79" t="e">
        <f>VLOOKUP(A78,'11'!A:B,2,0)</f>
        <v>#N/A</v>
      </c>
      <c r="R78" s="80"/>
      <c r="S78">
        <f>VLOOKUP(A78,РАСЧЕТ!A:BG,59,0)</f>
        <v>0</v>
      </c>
      <c r="T78" s="119">
        <f t="shared" si="7"/>
        <v>0</v>
      </c>
      <c r="U78" t="e">
        <f>VLOOKUP(A78,'12'!A:C,3,0)</f>
        <v>#N/A</v>
      </c>
      <c r="V78" t="e">
        <f>VLOOKUP(A78,'12'!A:B,2,0)</f>
        <v>#N/A</v>
      </c>
    </row>
    <row r="79" spans="1:22" x14ac:dyDescent="0.3">
      <c r="A79" s="77" t="s">
        <v>2638</v>
      </c>
      <c r="B79" s="77" t="s">
        <v>577</v>
      </c>
      <c r="C79" s="79">
        <v>452.32</v>
      </c>
      <c r="D79" s="79">
        <f>VLOOKUP(A79,РАСЧЕТ!A:AY,51,0)</f>
        <v>320.20013044801988</v>
      </c>
      <c r="E79" s="79">
        <f t="shared" si="4"/>
        <v>-132.11986955198012</v>
      </c>
      <c r="F79" s="79" t="str">
        <f>VLOOKUP(A79,'04'!A:C,3,0)</f>
        <v>Начисление услуг УКС00000634 от 30.04.2023 0:00:04</v>
      </c>
      <c r="G79" s="79" t="str">
        <f>VLOOKUP(A79,'04'!A:B,2,0)</f>
        <v>НАС/КС/ДУ-3А-ММ-135</v>
      </c>
      <c r="H79" s="79">
        <v>678.61</v>
      </c>
      <c r="I79" s="79">
        <f>VLOOKUP(A79,РАСЧЕТ!A:BE,57,0)</f>
        <v>631.76901984873075</v>
      </c>
      <c r="J79" s="79">
        <f t="shared" si="5"/>
        <v>-46.840980151269264</v>
      </c>
      <c r="K79" s="79" t="str">
        <f>VLOOKUP(A79,'10'!A:C,3,0)</f>
        <v>Начисление услуг УКС00001636 от 31.10.2023 0:00:02</v>
      </c>
      <c r="L79" s="79" t="str">
        <f>VLOOKUP(A79,'10'!A:B,2,0)</f>
        <v>НАС/КС/ДУ-3А-ММ-135</v>
      </c>
      <c r="M79" s="79">
        <v>678.61</v>
      </c>
      <c r="N79" s="79">
        <f>VLOOKUP(A79,РАСЧЕТ!A:BF,58,0)</f>
        <v>565.44895640294396</v>
      </c>
      <c r="O79" s="79">
        <f t="shared" si="6"/>
        <v>-113.16104359705605</v>
      </c>
      <c r="P79" s="79" t="str">
        <f>VLOOKUP(A79,'11'!A:C,3,0)</f>
        <v>Начисление услуг УКС00001714 от 30.11.2023 23:59:59</v>
      </c>
      <c r="Q79" s="79" t="str">
        <f>VLOOKUP(A79,'11'!A:B,2,0)</f>
        <v>НАС/КС/ДУ-3А-ММ-135</v>
      </c>
      <c r="R79" s="79">
        <v>678.61</v>
      </c>
      <c r="S79">
        <f>VLOOKUP(A79,РАСЧЕТ!A:BG,59,0)</f>
        <v>776.50077609293623</v>
      </c>
      <c r="T79" s="119">
        <f t="shared" si="7"/>
        <v>97.890776092936221</v>
      </c>
      <c r="U79" t="str">
        <f>VLOOKUP(A79,'12'!A:C,3,0)</f>
        <v>Начисление услуг УКС00001863 от 31.12.2023 23:59:59</v>
      </c>
      <c r="V79" t="str">
        <f>VLOOKUP(A79,'12'!A:B,2,0)</f>
        <v>НАС/КС/ДУ-3А-ММ-135</v>
      </c>
    </row>
    <row r="80" spans="1:22" x14ac:dyDescent="0.3">
      <c r="A80" s="77" t="s">
        <v>1280</v>
      </c>
      <c r="B80" s="77" t="s">
        <v>757</v>
      </c>
      <c r="C80" s="79">
        <v>226.29</v>
      </c>
      <c r="D80" s="79">
        <f>VLOOKUP(A80,РАСЧЕТ!A:AY,51,0)</f>
        <v>160.10006522400994</v>
      </c>
      <c r="E80" s="79">
        <f t="shared" si="4"/>
        <v>-66.189934775990054</v>
      </c>
      <c r="F80" s="79" t="str">
        <f>VLOOKUP(A80,'04'!A:C,3,0)</f>
        <v>Начисление услуг УКС00000634 от 30.04.2023 0:00:04</v>
      </c>
      <c r="G80" s="79" t="str">
        <f>VLOOKUP(A80,'04'!A:B,2,0)</f>
        <v>С24-НАСТР-3А-2021/паркинг/А/м 136</v>
      </c>
      <c r="H80" s="80"/>
      <c r="I80" s="79">
        <f>VLOOKUP(A80,РАСЧЕТ!A:BE,57,0)</f>
        <v>0</v>
      </c>
      <c r="J80" s="79">
        <f t="shared" si="5"/>
        <v>0</v>
      </c>
      <c r="K80" s="79" t="e">
        <f>VLOOKUP(A80,'10'!A:C,3,0)</f>
        <v>#N/A</v>
      </c>
      <c r="L80" s="79" t="e">
        <f>VLOOKUP(A80,'10'!A:B,2,0)</f>
        <v>#N/A</v>
      </c>
      <c r="M80" s="80"/>
      <c r="N80" s="79">
        <f>VLOOKUP(A80,РАСЧЕТ!A:BF,58,0)</f>
        <v>0</v>
      </c>
      <c r="O80" s="79">
        <f t="shared" si="6"/>
        <v>0</v>
      </c>
      <c r="P80" s="79" t="e">
        <f>VLOOKUP(A80,'11'!A:C,3,0)</f>
        <v>#N/A</v>
      </c>
      <c r="Q80" s="79" t="e">
        <f>VLOOKUP(A80,'11'!A:B,2,0)</f>
        <v>#N/A</v>
      </c>
      <c r="R80" s="80"/>
      <c r="S80">
        <f>VLOOKUP(A80,РАСЧЕТ!A:BG,59,0)</f>
        <v>0</v>
      </c>
      <c r="T80" s="119">
        <f t="shared" si="7"/>
        <v>0</v>
      </c>
      <c r="U80" t="e">
        <f>VLOOKUP(A80,'12'!A:C,3,0)</f>
        <v>#N/A</v>
      </c>
      <c r="V80" t="e">
        <f>VLOOKUP(A80,'12'!A:B,2,0)</f>
        <v>#N/A</v>
      </c>
    </row>
    <row r="81" spans="1:22" x14ac:dyDescent="0.3">
      <c r="A81" s="77" t="s">
        <v>2613</v>
      </c>
      <c r="B81" s="77" t="s">
        <v>757</v>
      </c>
      <c r="C81" s="79">
        <v>452.32</v>
      </c>
      <c r="D81" s="79">
        <f>VLOOKUP(A81,РАСЧЕТ!A:AY,51,0)</f>
        <v>320.20013044801988</v>
      </c>
      <c r="E81" s="79">
        <f t="shared" si="4"/>
        <v>-132.11986955198012</v>
      </c>
      <c r="F81" s="79" t="str">
        <f>VLOOKUP(A81,'04'!A:C,3,0)</f>
        <v>Начисление услуг УКС00000634 от 30.04.2023 0:00:04</v>
      </c>
      <c r="G81" s="79" t="str">
        <f>VLOOKUP(A81,'04'!A:B,2,0)</f>
        <v>НАС/КС/ДУ-3А-ММ-136</v>
      </c>
      <c r="H81" s="79">
        <v>678.61</v>
      </c>
      <c r="I81" s="79">
        <f>VLOOKUP(A81,РАСЧЕТ!A:BE,57,0)</f>
        <v>631.76901984873075</v>
      </c>
      <c r="J81" s="79">
        <f t="shared" si="5"/>
        <v>-46.840980151269264</v>
      </c>
      <c r="K81" s="79" t="str">
        <f>VLOOKUP(A81,'10'!A:C,3,0)</f>
        <v>Начисление услуг УКС00001636 от 31.10.2023 0:00:02</v>
      </c>
      <c r="L81" s="79" t="str">
        <f>VLOOKUP(A81,'10'!A:B,2,0)</f>
        <v>НАС/КС/ДУ-3А-ММ-136</v>
      </c>
      <c r="M81" s="79">
        <v>678.61</v>
      </c>
      <c r="N81" s="79">
        <f>VLOOKUP(A81,РАСЧЕТ!A:BF,58,0)</f>
        <v>565.44895640294396</v>
      </c>
      <c r="O81" s="79">
        <f t="shared" si="6"/>
        <v>-113.16104359705605</v>
      </c>
      <c r="P81" s="79" t="str">
        <f>VLOOKUP(A81,'11'!A:C,3,0)</f>
        <v>Начисление услуг УКС00001714 от 30.11.2023 23:59:59</v>
      </c>
      <c r="Q81" s="79" t="str">
        <f>VLOOKUP(A81,'11'!A:B,2,0)</f>
        <v>НАС/КС/ДУ-3А-ММ-136</v>
      </c>
      <c r="R81" s="79">
        <v>678.61</v>
      </c>
      <c r="S81">
        <f>VLOOKUP(A81,РАСЧЕТ!A:BG,59,0)</f>
        <v>776.50077609293623</v>
      </c>
      <c r="T81" s="119">
        <f t="shared" si="7"/>
        <v>97.890776092936221</v>
      </c>
      <c r="U81" t="str">
        <f>VLOOKUP(A81,'12'!A:C,3,0)</f>
        <v>Начисление услуг УКС00001863 от 31.12.2023 23:59:59</v>
      </c>
      <c r="V81" t="str">
        <f>VLOOKUP(A81,'12'!A:B,2,0)</f>
        <v>НАС/КС/ДУ-3А-ММ-136</v>
      </c>
    </row>
    <row r="82" spans="1:22" x14ac:dyDescent="0.3">
      <c r="A82" s="77" t="s">
        <v>1372</v>
      </c>
      <c r="B82" s="77" t="s">
        <v>902</v>
      </c>
      <c r="C82" s="79">
        <v>566.94000000000005</v>
      </c>
      <c r="D82" s="79">
        <f>VLOOKUP(A82,РАСЧЕТ!A:AY,51,0)</f>
        <v>401.26345461207546</v>
      </c>
      <c r="E82" s="79">
        <f t="shared" si="4"/>
        <v>-165.67654538792459</v>
      </c>
      <c r="F82" s="79" t="str">
        <f>VLOOKUP(A82,'04'!A:C,3,0)</f>
        <v>Начисление услуг УКС00000634 от 30.04.2023 0:00:04</v>
      </c>
      <c r="G82" s="79" t="str">
        <f>VLOOKUP(A82,'04'!A:B,2,0)</f>
        <v>С24-НАСТР-3А-2021/паркинг/А/м 137</v>
      </c>
      <c r="H82" s="80"/>
      <c r="I82" s="79">
        <f>VLOOKUP(A82,РАСЧЕТ!A:BE,57,0)</f>
        <v>0</v>
      </c>
      <c r="J82" s="79">
        <f t="shared" si="5"/>
        <v>0</v>
      </c>
      <c r="K82" s="79" t="e">
        <f>VLOOKUP(A82,'10'!A:C,3,0)</f>
        <v>#N/A</v>
      </c>
      <c r="L82" s="79" t="e">
        <f>VLOOKUP(A82,'10'!A:B,2,0)</f>
        <v>#N/A</v>
      </c>
      <c r="M82" s="80"/>
      <c r="N82" s="79">
        <f>VLOOKUP(A82,РАСЧЕТ!A:BF,58,0)</f>
        <v>0</v>
      </c>
      <c r="O82" s="79">
        <f t="shared" si="6"/>
        <v>0</v>
      </c>
      <c r="P82" s="79" t="e">
        <f>VLOOKUP(A82,'11'!A:C,3,0)</f>
        <v>#N/A</v>
      </c>
      <c r="Q82" s="79" t="e">
        <f>VLOOKUP(A82,'11'!A:B,2,0)</f>
        <v>#N/A</v>
      </c>
      <c r="R82" s="80"/>
      <c r="S82">
        <f>VLOOKUP(A82,РАСЧЕТ!A:BG,59,0)</f>
        <v>0</v>
      </c>
      <c r="T82" s="119">
        <f t="shared" si="7"/>
        <v>0</v>
      </c>
      <c r="U82" t="e">
        <f>VLOOKUP(A82,'12'!A:C,3,0)</f>
        <v>#N/A</v>
      </c>
      <c r="V82" t="e">
        <f>VLOOKUP(A82,'12'!A:B,2,0)</f>
        <v>#N/A</v>
      </c>
    </row>
    <row r="83" spans="1:22" x14ac:dyDescent="0.3">
      <c r="A83" s="77" t="s">
        <v>2837</v>
      </c>
      <c r="B83" s="77" t="s">
        <v>902</v>
      </c>
      <c r="C83" s="80"/>
      <c r="D83" s="79">
        <f>VLOOKUP(A83,РАСЧЕТ!A:AY,51,0)</f>
        <v>0</v>
      </c>
      <c r="E83" s="79">
        <f t="shared" si="4"/>
        <v>0</v>
      </c>
      <c r="F83" s="79" t="e">
        <f>VLOOKUP(A83,'04'!A:C,3,0)</f>
        <v>#N/A</v>
      </c>
      <c r="G83" s="79" t="e">
        <f>VLOOKUP(A83,'04'!A:B,2,0)</f>
        <v>#N/A</v>
      </c>
      <c r="H83" s="79">
        <v>566.94000000000005</v>
      </c>
      <c r="I83" s="79">
        <f>VLOOKUP(A83,РАСЧЕТ!A:BE,57,0)</f>
        <v>527.8070292407117</v>
      </c>
      <c r="J83" s="79">
        <f t="shared" si="5"/>
        <v>-39.132970759288355</v>
      </c>
      <c r="K83" s="79" t="str">
        <f>VLOOKUP(A83,'10'!A:C,3,0)</f>
        <v>Начисление услуг УКС00001636 от 31.10.2023 0:00:02</v>
      </c>
      <c r="L83" s="79" t="str">
        <f>VLOOKUP(A83,'10'!A:B,2,0)</f>
        <v>НАС/КС/ДУ-ММ-3А-137</v>
      </c>
      <c r="M83" s="79">
        <v>566.94000000000005</v>
      </c>
      <c r="N83" s="79">
        <f>VLOOKUP(A83,РАСЧЕТ!A:BF,58,0)</f>
        <v>472.40039395688984</v>
      </c>
      <c r="O83" s="79">
        <f t="shared" si="6"/>
        <v>-94.539606043110211</v>
      </c>
      <c r="P83" s="79" t="str">
        <f>VLOOKUP(A83,'11'!A:C,3,0)</f>
        <v>Начисление услуг УКС00001714 от 30.11.2023 23:59:59</v>
      </c>
      <c r="Q83" s="79" t="str">
        <f>VLOOKUP(A83,'11'!A:B,2,0)</f>
        <v>НАС/КС/ДУ-ММ-3А-137</v>
      </c>
      <c r="R83" s="79">
        <v>566.94000000000005</v>
      </c>
      <c r="S83">
        <f>VLOOKUP(A83,РАСЧЕТ!A:BG,59,0)</f>
        <v>648.72216736878204</v>
      </c>
      <c r="T83" s="119">
        <f t="shared" si="7"/>
        <v>81.782167368781984</v>
      </c>
      <c r="U83" t="str">
        <f>VLOOKUP(A83,'12'!A:C,3,0)</f>
        <v>Начисление услуг УКС00001863 от 31.12.2023 23:59:59</v>
      </c>
      <c r="V83" t="str">
        <f>VLOOKUP(A83,'12'!A:B,2,0)</f>
        <v>НАС/КС/ДУ-ММ-3А-137</v>
      </c>
    </row>
    <row r="84" spans="1:22" x14ac:dyDescent="0.3">
      <c r="A84" s="77" t="s">
        <v>1671</v>
      </c>
      <c r="B84" s="77" t="s">
        <v>922</v>
      </c>
      <c r="C84" s="80"/>
      <c r="D84" s="79">
        <f>VLOOKUP(A84,РАСЧЕТ!A:AY,51,0)</f>
        <v>0</v>
      </c>
      <c r="E84" s="79">
        <f t="shared" si="4"/>
        <v>0</v>
      </c>
      <c r="F84" s="79" t="e">
        <f>VLOOKUP(A84,'04'!A:C,3,0)</f>
        <v>#N/A</v>
      </c>
      <c r="G84" s="79" t="e">
        <f>VLOOKUP(A84,'04'!A:B,2,0)</f>
        <v>#N/A</v>
      </c>
      <c r="H84" s="80"/>
      <c r="I84" s="79">
        <f>VLOOKUP(A84,РАСЧЕТ!A:BE,57,0)</f>
        <v>0</v>
      </c>
      <c r="J84" s="79">
        <f t="shared" si="5"/>
        <v>0</v>
      </c>
      <c r="K84" s="79" t="e">
        <f>VLOOKUP(A84,'10'!A:C,3,0)</f>
        <v>#N/A</v>
      </c>
      <c r="L84" s="79" t="e">
        <f>VLOOKUP(A84,'10'!A:B,2,0)</f>
        <v>#N/A</v>
      </c>
      <c r="M84" s="80"/>
      <c r="N84" s="79">
        <f>VLOOKUP(A84,РАСЧЕТ!A:BF,58,0)</f>
        <v>0</v>
      </c>
      <c r="O84" s="79">
        <f t="shared" si="6"/>
        <v>0</v>
      </c>
      <c r="P84" s="79" t="e">
        <f>VLOOKUP(A84,'11'!A:C,3,0)</f>
        <v>#N/A</v>
      </c>
      <c r="Q84" s="79" t="e">
        <f>VLOOKUP(A84,'11'!A:B,2,0)</f>
        <v>#N/A</v>
      </c>
      <c r="R84" s="80"/>
      <c r="S84">
        <f>VLOOKUP(A84,РАСЧЕТ!A:BG,59,0)</f>
        <v>0</v>
      </c>
      <c r="T84" s="119">
        <f t="shared" si="7"/>
        <v>0</v>
      </c>
      <c r="U84" t="e">
        <f>VLOOKUP(A84,'12'!A:C,3,0)</f>
        <v>#N/A</v>
      </c>
      <c r="V84" t="e">
        <f>VLOOKUP(A84,'12'!A:B,2,0)</f>
        <v>#N/A</v>
      </c>
    </row>
    <row r="85" spans="1:22" x14ac:dyDescent="0.3">
      <c r="A85" s="77" t="s">
        <v>2636</v>
      </c>
      <c r="B85" s="77" t="s">
        <v>922</v>
      </c>
      <c r="C85" s="79">
        <v>566.94000000000005</v>
      </c>
      <c r="D85" s="79">
        <f>VLOOKUP(A85,РАСЧЕТ!A:AY,51,0)</f>
        <v>401.26345461207546</v>
      </c>
      <c r="E85" s="79">
        <f t="shared" si="4"/>
        <v>-165.67654538792459</v>
      </c>
      <c r="F85" s="79" t="str">
        <f>VLOOKUP(A85,'04'!A:C,3,0)</f>
        <v>Начисление услуг УКС00000634 от 30.04.2023 0:00:04</v>
      </c>
      <c r="G85" s="79" t="str">
        <f>VLOOKUP(A85,'04'!A:B,2,0)</f>
        <v>НАС/КС/ДУ-3А/ММ-138</v>
      </c>
      <c r="H85" s="79">
        <v>566.94000000000005</v>
      </c>
      <c r="I85" s="79">
        <f>VLOOKUP(A85,РАСЧЕТ!A:BE,57,0)</f>
        <v>527.8070292407117</v>
      </c>
      <c r="J85" s="79">
        <f t="shared" si="5"/>
        <v>-39.132970759288355</v>
      </c>
      <c r="K85" s="79" t="str">
        <f>VLOOKUP(A85,'10'!A:C,3,0)</f>
        <v>Начисление услуг УКС00001636 от 31.10.2023 0:00:02</v>
      </c>
      <c r="L85" s="79" t="str">
        <f>VLOOKUP(A85,'10'!A:B,2,0)</f>
        <v>НАС/КС/ДУ-3А/ММ-138</v>
      </c>
      <c r="M85" s="79">
        <v>566.94000000000005</v>
      </c>
      <c r="N85" s="79">
        <f>VLOOKUP(A85,РАСЧЕТ!A:BF,58,0)</f>
        <v>472.40039395688984</v>
      </c>
      <c r="O85" s="79">
        <f t="shared" si="6"/>
        <v>-94.539606043110211</v>
      </c>
      <c r="P85" s="79" t="str">
        <f>VLOOKUP(A85,'11'!A:C,3,0)</f>
        <v>Начисление услуг УКС00001714 от 30.11.2023 23:59:59</v>
      </c>
      <c r="Q85" s="79" t="str">
        <f>VLOOKUP(A85,'11'!A:B,2,0)</f>
        <v>НАС/КС/ДУ-3А/ММ-138</v>
      </c>
      <c r="R85" s="79">
        <v>566.94000000000005</v>
      </c>
      <c r="S85">
        <f>VLOOKUP(A85,РАСЧЕТ!A:BG,59,0)</f>
        <v>648.72216736878204</v>
      </c>
      <c r="T85" s="119">
        <f t="shared" si="7"/>
        <v>81.782167368781984</v>
      </c>
      <c r="U85" t="str">
        <f>VLOOKUP(A85,'12'!A:C,3,0)</f>
        <v>Начисление услуг УКС00001863 от 31.12.2023 23:59:59</v>
      </c>
      <c r="V85" t="str">
        <f>VLOOKUP(A85,'12'!A:B,2,0)</f>
        <v>НАС/КС/ДУ-3А/ММ-138</v>
      </c>
    </row>
    <row r="86" spans="1:22" x14ac:dyDescent="0.3">
      <c r="A86" s="77" t="s">
        <v>1388</v>
      </c>
      <c r="B86" s="77" t="s">
        <v>933</v>
      </c>
      <c r="C86" s="79">
        <v>657.13</v>
      </c>
      <c r="D86" s="79">
        <f>VLOOKUP(A86,РАСЧЕТ!A:AY,51,0)</f>
        <v>465.10082239126933</v>
      </c>
      <c r="E86" s="79">
        <f t="shared" si="4"/>
        <v>-192.02917760873066</v>
      </c>
      <c r="F86" s="79" t="str">
        <f>VLOOKUP(A86,'04'!A:C,3,0)</f>
        <v>Начисление услуг УКС00000634 от 30.04.2023 0:00:04</v>
      </c>
      <c r="G86" s="79" t="str">
        <f>VLOOKUP(A86,'04'!A:B,2,0)</f>
        <v>С24-НАСТР-3А-2021/паркинг/А/м 139</v>
      </c>
      <c r="H86" s="79">
        <v>657.13</v>
      </c>
      <c r="I86" s="79">
        <f>VLOOKUP(A86,РАСЧЕТ!A:BE,57,0)</f>
        <v>611.77632934718861</v>
      </c>
      <c r="J86" s="79">
        <f t="shared" si="5"/>
        <v>-45.353670652811388</v>
      </c>
      <c r="K86" s="79" t="str">
        <f>VLOOKUP(A86,'10'!A:C,3,0)</f>
        <v>Начисление услуг УКС00001636 от 31.10.2023 0:00:02</v>
      </c>
      <c r="L86" s="79" t="str">
        <f>VLOOKUP(A86,'10'!A:B,2,0)</f>
        <v>С24-НАСТР-3А-2021/паркинг/А/м 139</v>
      </c>
      <c r="M86" s="79">
        <v>657.13</v>
      </c>
      <c r="N86" s="79">
        <f>VLOOKUP(A86,РАСЧЕТ!A:BF,58,0)</f>
        <v>547.55500208639512</v>
      </c>
      <c r="O86" s="79">
        <f t="shared" si="6"/>
        <v>-109.57499791360488</v>
      </c>
      <c r="P86" s="79" t="str">
        <f>VLOOKUP(A86,'11'!A:C,3,0)</f>
        <v>Начисление услуг УКС00001714 от 30.11.2023 23:59:59</v>
      </c>
      <c r="Q86" s="79" t="str">
        <f>VLOOKUP(A86,'11'!A:B,2,0)</f>
        <v>С24-НАСТР-3А-2021/паркинг/А/м 139</v>
      </c>
      <c r="R86" s="79">
        <v>657.13</v>
      </c>
      <c r="S86">
        <f>VLOOKUP(A86,РАСЧЕТ!A:BG,59,0)</f>
        <v>751.92796672290649</v>
      </c>
      <c r="T86" s="119">
        <f t="shared" si="7"/>
        <v>94.797966722906494</v>
      </c>
      <c r="U86" t="str">
        <f>VLOOKUP(A86,'12'!A:C,3,0)</f>
        <v>Начисление услуг УКС00001863 от 31.12.2023 23:59:59</v>
      </c>
      <c r="V86" t="str">
        <f>VLOOKUP(A86,'12'!A:B,2,0)</f>
        <v>С24-НАСТР-3А-2021/паркинг/А/м 139</v>
      </c>
    </row>
    <row r="87" spans="1:22" x14ac:dyDescent="0.3">
      <c r="A87" s="77" t="s">
        <v>1349</v>
      </c>
      <c r="B87" s="77" t="s">
        <v>547</v>
      </c>
      <c r="C87" s="80"/>
      <c r="D87" s="79">
        <f>VLOOKUP(A87,РАСЧЕТ!A:AY,51,0)</f>
        <v>0</v>
      </c>
      <c r="E87" s="79">
        <f t="shared" si="4"/>
        <v>0</v>
      </c>
      <c r="F87" s="79" t="e">
        <f>VLOOKUP(A87,'04'!A:C,3,0)</f>
        <v>#N/A</v>
      </c>
      <c r="G87" s="79" t="e">
        <f>VLOOKUP(A87,'04'!A:B,2,0)</f>
        <v>#N/A</v>
      </c>
      <c r="H87" s="80"/>
      <c r="I87" s="79">
        <f>VLOOKUP(A87,РАСЧЕТ!A:BE,57,0)</f>
        <v>0</v>
      </c>
      <c r="J87" s="79">
        <f t="shared" si="5"/>
        <v>0</v>
      </c>
      <c r="K87" s="79" t="e">
        <f>VLOOKUP(A87,'10'!A:C,3,0)</f>
        <v>#N/A</v>
      </c>
      <c r="L87" s="79" t="e">
        <f>VLOOKUP(A87,'10'!A:B,2,0)</f>
        <v>#N/A</v>
      </c>
      <c r="M87" s="80"/>
      <c r="N87" s="79">
        <f>VLOOKUP(A87,РАСЧЕТ!A:BF,58,0)</f>
        <v>0</v>
      </c>
      <c r="O87" s="79">
        <f t="shared" si="6"/>
        <v>0</v>
      </c>
      <c r="P87" s="79" t="e">
        <f>VLOOKUP(A87,'11'!A:C,3,0)</f>
        <v>#N/A</v>
      </c>
      <c r="Q87" s="79" t="e">
        <f>VLOOKUP(A87,'11'!A:B,2,0)</f>
        <v>#N/A</v>
      </c>
      <c r="R87" s="80"/>
      <c r="S87">
        <f>VLOOKUP(A87,РАСЧЕТ!A:BG,59,0)</f>
        <v>0</v>
      </c>
      <c r="T87" s="119">
        <f t="shared" si="7"/>
        <v>0</v>
      </c>
      <c r="U87" t="e">
        <f>VLOOKUP(A87,'12'!A:C,3,0)</f>
        <v>#N/A</v>
      </c>
      <c r="V87" t="e">
        <f>VLOOKUP(A87,'12'!A:B,2,0)</f>
        <v>#N/A</v>
      </c>
    </row>
    <row r="88" spans="1:22" x14ac:dyDescent="0.3">
      <c r="A88" s="77" t="s">
        <v>2467</v>
      </c>
      <c r="B88" s="77" t="s">
        <v>547</v>
      </c>
      <c r="C88" s="79">
        <v>614.17999999999995</v>
      </c>
      <c r="D88" s="79">
        <f>VLOOKUP(A88,РАСЧЕТ!A:AY,51,0)</f>
        <v>434.70207582974842</v>
      </c>
      <c r="E88" s="79">
        <f t="shared" si="4"/>
        <v>-179.47792417025153</v>
      </c>
      <c r="F88" s="79" t="str">
        <f>VLOOKUP(A88,'04'!A:C,3,0)</f>
        <v>Начисление услуг УКС00000634 от 30.04.2023 0:00:04</v>
      </c>
      <c r="G88" s="79" t="str">
        <f>VLOOKUP(A88,'04'!A:B,2,0)</f>
        <v>НАС/КС/ДУ-3А-ММ-14 ВАШ Консалтинг</v>
      </c>
      <c r="H88" s="79">
        <v>614.17999999999995</v>
      </c>
      <c r="I88" s="79">
        <f>VLOOKUP(A88,РАСЧЕТ!A:BE,57,0)</f>
        <v>571.79094834410432</v>
      </c>
      <c r="J88" s="79">
        <f t="shared" si="5"/>
        <v>-42.389051655895628</v>
      </c>
      <c r="K88" s="79" t="str">
        <f>VLOOKUP(A88,'10'!A:C,3,0)</f>
        <v>Начисление услуг УКС00001636 от 31.10.2023 0:00:02</v>
      </c>
      <c r="L88" s="79" t="str">
        <f>VLOOKUP(A88,'10'!A:B,2,0)</f>
        <v>НАС/КС/ДУ-3А-ММ-14 ВАШ Консалтинг</v>
      </c>
      <c r="M88" s="79">
        <v>614.17999999999995</v>
      </c>
      <c r="N88" s="79">
        <f>VLOOKUP(A88,РАСЧЕТ!A:BF,58,0)</f>
        <v>511.76709345329738</v>
      </c>
      <c r="O88" s="79">
        <f t="shared" si="6"/>
        <v>-102.41290654670257</v>
      </c>
      <c r="P88" s="79" t="str">
        <f>VLOOKUP(A88,'11'!A:C,3,0)</f>
        <v>Начисление услуг УКС00001714 от 30.11.2023 23:59:59</v>
      </c>
      <c r="Q88" s="79" t="str">
        <f>VLOOKUP(A88,'11'!A:B,2,0)</f>
        <v>НАС/КС/ДУ-3А-ММ-14 ВАШ Консалтинг</v>
      </c>
      <c r="R88" s="79">
        <v>614.17999999999995</v>
      </c>
      <c r="S88">
        <f>VLOOKUP(A88,РАСЧЕТ!A:BG,59,0)</f>
        <v>702.78234798284734</v>
      </c>
      <c r="T88" s="119">
        <f t="shared" si="7"/>
        <v>88.602347982847391</v>
      </c>
      <c r="U88" t="str">
        <f>VLOOKUP(A88,'12'!A:C,3,0)</f>
        <v>Начисление услуг УКС00001863 от 31.12.2023 23:59:59</v>
      </c>
      <c r="V88" t="str">
        <f>VLOOKUP(A88,'12'!A:B,2,0)</f>
        <v>НАС/КС/ДУ-3А-ММ-14 ВАШ Консалтинг</v>
      </c>
    </row>
    <row r="89" spans="1:22" x14ac:dyDescent="0.3">
      <c r="A89" s="77" t="s">
        <v>1558</v>
      </c>
      <c r="B89" s="77" t="s">
        <v>536</v>
      </c>
      <c r="C89" s="80"/>
      <c r="D89" s="79">
        <f>VLOOKUP(A89,РАСЧЕТ!A:AY,51,0)</f>
        <v>0</v>
      </c>
      <c r="E89" s="79">
        <f t="shared" si="4"/>
        <v>0</v>
      </c>
      <c r="F89" s="79" t="e">
        <f>VLOOKUP(A89,'04'!A:C,3,0)</f>
        <v>#N/A</v>
      </c>
      <c r="G89" s="79" t="e">
        <f>VLOOKUP(A89,'04'!A:B,2,0)</f>
        <v>#N/A</v>
      </c>
      <c r="H89" s="80"/>
      <c r="I89" s="79">
        <f>VLOOKUP(A89,РАСЧЕТ!A:BE,57,0)</f>
        <v>0</v>
      </c>
      <c r="J89" s="79">
        <f t="shared" si="5"/>
        <v>0</v>
      </c>
      <c r="K89" s="79" t="e">
        <f>VLOOKUP(A89,'10'!A:C,3,0)</f>
        <v>#N/A</v>
      </c>
      <c r="L89" s="79" t="e">
        <f>VLOOKUP(A89,'10'!A:B,2,0)</f>
        <v>#N/A</v>
      </c>
      <c r="M89" s="80"/>
      <c r="N89" s="79">
        <f>VLOOKUP(A89,РАСЧЕТ!A:BF,58,0)</f>
        <v>0</v>
      </c>
      <c r="O89" s="79">
        <f t="shared" si="6"/>
        <v>0</v>
      </c>
      <c r="P89" s="79" t="e">
        <f>VLOOKUP(A89,'11'!A:C,3,0)</f>
        <v>#N/A</v>
      </c>
      <c r="Q89" s="79" t="e">
        <f>VLOOKUP(A89,'11'!A:B,2,0)</f>
        <v>#N/A</v>
      </c>
      <c r="R89" s="80"/>
      <c r="S89">
        <f>VLOOKUP(A89,РАСЧЕТ!A:BG,59,0)</f>
        <v>0</v>
      </c>
      <c r="T89" s="119">
        <f t="shared" si="7"/>
        <v>0</v>
      </c>
      <c r="U89" t="e">
        <f>VLOOKUP(A89,'12'!A:C,3,0)</f>
        <v>#N/A</v>
      </c>
      <c r="V89" t="e">
        <f>VLOOKUP(A89,'12'!A:B,2,0)</f>
        <v>#N/A</v>
      </c>
    </row>
    <row r="90" spans="1:22" x14ac:dyDescent="0.3">
      <c r="A90" s="77" t="s">
        <v>2488</v>
      </c>
      <c r="B90" s="77" t="s">
        <v>536</v>
      </c>
      <c r="C90" s="79">
        <v>678.61</v>
      </c>
      <c r="D90" s="79">
        <f>VLOOKUP(A90,РАСЧЕТ!A:AY,51,0)</f>
        <v>480.30019567202982</v>
      </c>
      <c r="E90" s="79">
        <f t="shared" si="4"/>
        <v>-198.3098043279702</v>
      </c>
      <c r="F90" s="79" t="str">
        <f>VLOOKUP(A90,'04'!A:C,3,0)</f>
        <v>Начисление услуг УКС00000634 от 30.04.2023 0:00:04</v>
      </c>
      <c r="G90" s="79" t="str">
        <f>VLOOKUP(A90,'04'!A:B,2,0)</f>
        <v>НАС/КС/ДУ-ММ-3А-140</v>
      </c>
      <c r="H90" s="79">
        <v>678.61</v>
      </c>
      <c r="I90" s="79">
        <f>VLOOKUP(A90,РАСЧЕТ!A:BE,57,0)</f>
        <v>631.76901984873075</v>
      </c>
      <c r="J90" s="79">
        <f t="shared" si="5"/>
        <v>-46.840980151269264</v>
      </c>
      <c r="K90" s="79" t="str">
        <f>VLOOKUP(A90,'10'!A:C,3,0)</f>
        <v>Начисление услуг УКС00001636 от 31.10.2023 0:00:02</v>
      </c>
      <c r="L90" s="79" t="str">
        <f>VLOOKUP(A90,'10'!A:B,2,0)</f>
        <v>НАС/КС/ДУ-ММ-3А-140</v>
      </c>
      <c r="M90" s="79">
        <v>678.61</v>
      </c>
      <c r="N90" s="79">
        <f>VLOOKUP(A90,РАСЧЕТ!A:BF,58,0)</f>
        <v>565.44895640294396</v>
      </c>
      <c r="O90" s="79">
        <f t="shared" si="6"/>
        <v>-113.16104359705605</v>
      </c>
      <c r="P90" s="79" t="str">
        <f>VLOOKUP(A90,'11'!A:C,3,0)</f>
        <v>Начисление услуг УКС00001714 от 30.11.2023 23:59:59</v>
      </c>
      <c r="Q90" s="79" t="str">
        <f>VLOOKUP(A90,'11'!A:B,2,0)</f>
        <v>НАС/КС/ДУ-ММ-3А-140</v>
      </c>
      <c r="R90" s="79">
        <v>678.61</v>
      </c>
      <c r="S90">
        <f>VLOOKUP(A90,РАСЧЕТ!A:BG,59,0)</f>
        <v>776.50077609293623</v>
      </c>
      <c r="T90" s="119">
        <f t="shared" si="7"/>
        <v>97.890776092936221</v>
      </c>
      <c r="U90" t="str">
        <f>VLOOKUP(A90,'12'!A:C,3,0)</f>
        <v>Начисление услуг УКС00001863 от 31.12.2023 23:59:59</v>
      </c>
      <c r="V90" t="str">
        <f>VLOOKUP(A90,'12'!A:B,2,0)</f>
        <v>НАС/КС/ДУ-ММ-3А-140</v>
      </c>
    </row>
    <row r="91" spans="1:22" x14ac:dyDescent="0.3">
      <c r="A91" s="77" t="s">
        <v>1660</v>
      </c>
      <c r="B91" s="77" t="s">
        <v>821</v>
      </c>
      <c r="C91" s="79">
        <v>592.71</v>
      </c>
      <c r="D91" s="79">
        <f>VLOOKUP(A91,РАСЧЕТ!A:AY,51,0)</f>
        <v>419.50270254898805</v>
      </c>
      <c r="E91" s="79">
        <f t="shared" si="4"/>
        <v>-173.20729745101198</v>
      </c>
      <c r="F91" s="79" t="str">
        <f>VLOOKUP(A91,'04'!A:C,3,0)</f>
        <v>Начисление услуг УКС00000634 от 30.04.2023 0:00:04</v>
      </c>
      <c r="G91" s="79" t="str">
        <f>VLOOKUP(A91,'04'!A:B,2,0)</f>
        <v>С24-НАСТР-3А-2021/паркинг/А/м 141</v>
      </c>
      <c r="H91" s="79">
        <v>592.71</v>
      </c>
      <c r="I91" s="79">
        <f>VLOOKUP(A91,РАСЧЕТ!A:BE,57,0)</f>
        <v>551.79825784256218</v>
      </c>
      <c r="J91" s="79">
        <f t="shared" si="5"/>
        <v>-40.911742157437857</v>
      </c>
      <c r="K91" s="79" t="str">
        <f>VLOOKUP(A91,'10'!A:C,3,0)</f>
        <v>Начисление услуг УКС00001636 от 31.10.2023 0:00:02</v>
      </c>
      <c r="L91" s="79" t="str">
        <f>VLOOKUP(A91,'10'!A:B,2,0)</f>
        <v>С24-НАСТР-3А-2021/паркинг/А/м 141</v>
      </c>
      <c r="M91" s="79">
        <v>592.71</v>
      </c>
      <c r="N91" s="79">
        <f>VLOOKUP(A91,РАСЧЕТ!A:BF,58,0)</f>
        <v>493.87313913674848</v>
      </c>
      <c r="O91" s="79">
        <f t="shared" si="6"/>
        <v>-98.836860863251559</v>
      </c>
      <c r="P91" s="79" t="str">
        <f>VLOOKUP(A91,'11'!A:C,3,0)</f>
        <v>Начисление услуг УКС00001714 от 30.11.2023 23:59:59</v>
      </c>
      <c r="Q91" s="79" t="str">
        <f>VLOOKUP(A91,'11'!A:B,2,0)</f>
        <v>С24-НАСТР-3А-2021/паркинг/А/м 141</v>
      </c>
      <c r="R91" s="79">
        <v>592.71</v>
      </c>
      <c r="S91">
        <f>VLOOKUP(A91,РАСЧЕТ!A:BG,59,0)</f>
        <v>678.20953861281771</v>
      </c>
      <c r="T91" s="119">
        <f t="shared" si="7"/>
        <v>85.499538612817673</v>
      </c>
      <c r="U91" t="str">
        <f>VLOOKUP(A91,'12'!A:C,3,0)</f>
        <v>Начисление услуг УКС00001863 от 31.12.2023 23:59:59</v>
      </c>
      <c r="V91" t="str">
        <f>VLOOKUP(A91,'12'!A:B,2,0)</f>
        <v>С24-НАСТР-3А-2021/паркинг/А/м 141</v>
      </c>
    </row>
    <row r="92" spans="1:22" x14ac:dyDescent="0.3">
      <c r="A92" s="77" t="s">
        <v>1678</v>
      </c>
      <c r="B92" s="77" t="s">
        <v>781</v>
      </c>
      <c r="C92" s="80"/>
      <c r="D92" s="79">
        <f>VLOOKUP(A92,РАСЧЕТ!A:AY,51,0)</f>
        <v>0</v>
      </c>
      <c r="E92" s="79">
        <f t="shared" si="4"/>
        <v>0</v>
      </c>
      <c r="F92" s="79" t="e">
        <f>VLOOKUP(A92,'04'!A:C,3,0)</f>
        <v>#N/A</v>
      </c>
      <c r="G92" s="79" t="e">
        <f>VLOOKUP(A92,'04'!A:B,2,0)</f>
        <v>#N/A</v>
      </c>
      <c r="H92" s="80"/>
      <c r="I92" s="79">
        <f>VLOOKUP(A92,РАСЧЕТ!A:BE,57,0)</f>
        <v>0</v>
      </c>
      <c r="J92" s="79">
        <f t="shared" si="5"/>
        <v>0</v>
      </c>
      <c r="K92" s="79" t="e">
        <f>VLOOKUP(A92,'10'!A:C,3,0)</f>
        <v>#N/A</v>
      </c>
      <c r="L92" s="79" t="e">
        <f>VLOOKUP(A92,'10'!A:B,2,0)</f>
        <v>#N/A</v>
      </c>
      <c r="M92" s="80"/>
      <c r="N92" s="79">
        <f>VLOOKUP(A92,РАСЧЕТ!A:BF,58,0)</f>
        <v>0</v>
      </c>
      <c r="O92" s="79">
        <f t="shared" si="6"/>
        <v>0</v>
      </c>
      <c r="P92" s="79" t="e">
        <f>VLOOKUP(A92,'11'!A:C,3,0)</f>
        <v>#N/A</v>
      </c>
      <c r="Q92" s="79" t="e">
        <f>VLOOKUP(A92,'11'!A:B,2,0)</f>
        <v>#N/A</v>
      </c>
      <c r="R92" s="80"/>
      <c r="S92">
        <f>VLOOKUP(A92,РАСЧЕТ!A:BG,59,0)</f>
        <v>0</v>
      </c>
      <c r="T92" s="119">
        <f t="shared" si="7"/>
        <v>0</v>
      </c>
      <c r="U92" t="e">
        <f>VLOOKUP(A92,'12'!A:C,3,0)</f>
        <v>#N/A</v>
      </c>
      <c r="V92" t="e">
        <f>VLOOKUP(A92,'12'!A:B,2,0)</f>
        <v>#N/A</v>
      </c>
    </row>
    <row r="93" spans="1:22" x14ac:dyDescent="0.3">
      <c r="A93" s="77" t="s">
        <v>2507</v>
      </c>
      <c r="B93" s="77" t="s">
        <v>781</v>
      </c>
      <c r="C93" s="79">
        <v>678.61</v>
      </c>
      <c r="D93" s="79">
        <f>VLOOKUP(A93,РАСЧЕТ!A:AY,51,0)</f>
        <v>480.30019567202982</v>
      </c>
      <c r="E93" s="79">
        <f t="shared" si="4"/>
        <v>-198.3098043279702</v>
      </c>
      <c r="F93" s="79" t="str">
        <f>VLOOKUP(A93,'04'!A:C,3,0)</f>
        <v>Начисление услуг УКС00000634 от 30.04.2023 0:00:04</v>
      </c>
      <c r="G93" s="79" t="str">
        <f>VLOOKUP(A93,'04'!A:B,2,0)</f>
        <v>НАС/КС/ДУ-ММ-3А-142</v>
      </c>
      <c r="H93" s="79">
        <v>678.61</v>
      </c>
      <c r="I93" s="79">
        <f>VLOOKUP(A93,РАСЧЕТ!A:BE,57,0)</f>
        <v>631.76901984873075</v>
      </c>
      <c r="J93" s="79">
        <f t="shared" si="5"/>
        <v>-46.840980151269264</v>
      </c>
      <c r="K93" s="79" t="str">
        <f>VLOOKUP(A93,'10'!A:C,3,0)</f>
        <v>Начисление услуг УКС00001636 от 31.10.2023 0:00:02</v>
      </c>
      <c r="L93" s="79" t="str">
        <f>VLOOKUP(A93,'10'!A:B,2,0)</f>
        <v>НАС/КС/ДУ-ММ-3А-142</v>
      </c>
      <c r="M93" s="79">
        <v>678.61</v>
      </c>
      <c r="N93" s="79">
        <f>VLOOKUP(A93,РАСЧЕТ!A:BF,58,0)</f>
        <v>565.44895640294396</v>
      </c>
      <c r="O93" s="79">
        <f t="shared" si="6"/>
        <v>-113.16104359705605</v>
      </c>
      <c r="P93" s="79" t="str">
        <f>VLOOKUP(A93,'11'!A:C,3,0)</f>
        <v>Начисление услуг УКС00001714 от 30.11.2023 23:59:59</v>
      </c>
      <c r="Q93" s="79" t="str">
        <f>VLOOKUP(A93,'11'!A:B,2,0)</f>
        <v>НАС/КС/ДУ-ММ-3А-142</v>
      </c>
      <c r="R93" s="79">
        <v>678.61</v>
      </c>
      <c r="S93">
        <f>VLOOKUP(A93,РАСЧЕТ!A:BG,59,0)</f>
        <v>776.50077609293623</v>
      </c>
      <c r="T93" s="119">
        <f t="shared" si="7"/>
        <v>97.890776092936221</v>
      </c>
      <c r="U93" t="str">
        <f>VLOOKUP(A93,'12'!A:C,3,0)</f>
        <v>Начисление услуг УКС00001863 от 31.12.2023 23:59:59</v>
      </c>
      <c r="V93" t="str">
        <f>VLOOKUP(A93,'12'!A:B,2,0)</f>
        <v>НАС/КС/ДУ-ММ-3А-142</v>
      </c>
    </row>
    <row r="94" spans="1:22" x14ac:dyDescent="0.3">
      <c r="A94" s="77" t="s">
        <v>1661</v>
      </c>
      <c r="B94" s="77" t="s">
        <v>795</v>
      </c>
      <c r="C94" s="79">
        <v>452.41</v>
      </c>
      <c r="D94" s="79">
        <f>VLOOKUP(A94,РАСЧЕТ!A:AY,51,0)</f>
        <v>320.20013044801988</v>
      </c>
      <c r="E94" s="79">
        <f t="shared" si="4"/>
        <v>-132.20986955198015</v>
      </c>
      <c r="F94" s="79" t="str">
        <f>VLOOKUP(A94,'04'!A:C,3,0)</f>
        <v>Корректировка начислений УКС00001903 от 01.05.2023 0:00:00</v>
      </c>
      <c r="G94" s="79" t="str">
        <f>VLOOKUP(A94,'04'!A:B,2,0)</f>
        <v>С24-НАСТР-3А-2021/паркинг/А/м 143</v>
      </c>
      <c r="H94" s="80"/>
      <c r="I94" s="79">
        <f>VLOOKUP(A94,РАСЧЕТ!A:BE,57,0)</f>
        <v>0</v>
      </c>
      <c r="J94" s="79">
        <f t="shared" si="5"/>
        <v>0</v>
      </c>
      <c r="K94" s="79" t="e">
        <f>VLOOKUP(A94,'10'!A:C,3,0)</f>
        <v>#N/A</v>
      </c>
      <c r="L94" s="79" t="e">
        <f>VLOOKUP(A94,'10'!A:B,2,0)</f>
        <v>#N/A</v>
      </c>
      <c r="M94" s="80"/>
      <c r="N94" s="79">
        <f>VLOOKUP(A94,РАСЧЕТ!A:BF,58,0)</f>
        <v>0</v>
      </c>
      <c r="O94" s="79">
        <f t="shared" si="6"/>
        <v>0</v>
      </c>
      <c r="P94" s="79" t="e">
        <f>VLOOKUP(A94,'11'!A:C,3,0)</f>
        <v>#N/A</v>
      </c>
      <c r="Q94" s="79" t="e">
        <f>VLOOKUP(A94,'11'!A:B,2,0)</f>
        <v>#N/A</v>
      </c>
      <c r="R94" s="80"/>
      <c r="S94">
        <f>VLOOKUP(A94,РАСЧЕТ!A:BG,59,0)</f>
        <v>0</v>
      </c>
      <c r="T94" s="119">
        <f t="shared" si="7"/>
        <v>0</v>
      </c>
      <c r="U94" t="e">
        <f>VLOOKUP(A94,'12'!A:C,3,0)</f>
        <v>#N/A</v>
      </c>
      <c r="V94" t="e">
        <f>VLOOKUP(A94,'12'!A:B,2,0)</f>
        <v>#N/A</v>
      </c>
    </row>
    <row r="95" spans="1:22" x14ac:dyDescent="0.3">
      <c r="A95" s="77" t="s">
        <v>2639</v>
      </c>
      <c r="B95" s="77" t="s">
        <v>795</v>
      </c>
      <c r="C95" s="79">
        <v>226.2</v>
      </c>
      <c r="D95" s="79">
        <f>VLOOKUP(A95,РАСЧЕТ!A:AY,51,0)</f>
        <v>160.10006522400994</v>
      </c>
      <c r="E95" s="79">
        <f t="shared" si="4"/>
        <v>-66.09993477599005</v>
      </c>
      <c r="F95" s="79" t="str">
        <f>VLOOKUP(A95,'04'!A:C,3,0)</f>
        <v>Ввод начального сальдо УКС00001461 от 01.05.2023 0:00:00</v>
      </c>
      <c r="G95" s="79" t="str">
        <f>VLOOKUP(A95,'04'!A:B,2,0)</f>
        <v>НАС/КС/ДУ-3А/ММ-143-Э(-1)</v>
      </c>
      <c r="H95" s="79">
        <v>678.61</v>
      </c>
      <c r="I95" s="79">
        <f>VLOOKUP(A95,РАСЧЕТ!A:BE,57,0)</f>
        <v>631.76901984873075</v>
      </c>
      <c r="J95" s="79">
        <f t="shared" si="5"/>
        <v>-46.840980151269264</v>
      </c>
      <c r="K95" s="79" t="str">
        <f>VLOOKUP(A95,'10'!A:C,3,0)</f>
        <v>Начисление услуг УКС00001636 от 31.10.2023 0:00:02</v>
      </c>
      <c r="L95" s="79" t="str">
        <f>VLOOKUP(A95,'10'!A:B,2,0)</f>
        <v>НАС/КС/ДУ-3А/ММ-143-Э(-1)</v>
      </c>
      <c r="M95" s="79">
        <v>678.61</v>
      </c>
      <c r="N95" s="79">
        <f>VLOOKUP(A95,РАСЧЕТ!A:BF,58,0)</f>
        <v>565.44895640294396</v>
      </c>
      <c r="O95" s="79">
        <f t="shared" si="6"/>
        <v>-113.16104359705605</v>
      </c>
      <c r="P95" s="79" t="str">
        <f>VLOOKUP(A95,'11'!A:C,3,0)</f>
        <v>Начисление услуг УКС00001714 от 30.11.2023 23:59:59</v>
      </c>
      <c r="Q95" s="79" t="str">
        <f>VLOOKUP(A95,'11'!A:B,2,0)</f>
        <v>НАС/КС/ДУ-3А/ММ-143-Э(-1)</v>
      </c>
      <c r="R95" s="79">
        <v>678.61</v>
      </c>
      <c r="S95">
        <f>VLOOKUP(A95,РАСЧЕТ!A:BG,59,0)</f>
        <v>776.50077609293623</v>
      </c>
      <c r="T95" s="119">
        <f t="shared" si="7"/>
        <v>97.890776092936221</v>
      </c>
      <c r="U95" t="str">
        <f>VLOOKUP(A95,'12'!A:C,3,0)</f>
        <v>Начисление услуг УКС00001863 от 31.12.2023 23:59:59</v>
      </c>
      <c r="V95" t="str">
        <f>VLOOKUP(A95,'12'!A:B,2,0)</f>
        <v>НАС/КС/ДУ-3А/ММ-143-Э(-1)</v>
      </c>
    </row>
    <row r="96" spans="1:22" x14ac:dyDescent="0.3">
      <c r="A96" s="77" t="s">
        <v>1549</v>
      </c>
      <c r="B96" s="77" t="s">
        <v>828</v>
      </c>
      <c r="C96" s="79">
        <v>592.71</v>
      </c>
      <c r="D96" s="79">
        <f>VLOOKUP(A96,РАСЧЕТ!A:AY,51,0)</f>
        <v>419.50270254898805</v>
      </c>
      <c r="E96" s="79">
        <f t="shared" si="4"/>
        <v>-173.20729745101198</v>
      </c>
      <c r="F96" s="79" t="str">
        <f>VLOOKUP(A96,'04'!A:C,3,0)</f>
        <v>Начисление услуг УКС00000634 от 30.04.2023 0:00:04</v>
      </c>
      <c r="G96" s="79" t="str">
        <f>VLOOKUP(A96,'04'!A:B,2,0)</f>
        <v>С24-НАСТР-3А-2021/паркинг/А/м 144</v>
      </c>
      <c r="H96" s="79">
        <v>592.71</v>
      </c>
      <c r="I96" s="79">
        <f>VLOOKUP(A96,РАСЧЕТ!A:BE,57,0)</f>
        <v>551.79825784256218</v>
      </c>
      <c r="J96" s="79">
        <f t="shared" si="5"/>
        <v>-40.911742157437857</v>
      </c>
      <c r="K96" s="79" t="str">
        <f>VLOOKUP(A96,'10'!A:C,3,0)</f>
        <v>Начисление услуг УКС00001636 от 31.10.2023 0:00:02</v>
      </c>
      <c r="L96" s="79" t="str">
        <f>VLOOKUP(A96,'10'!A:B,2,0)</f>
        <v>С24-НАСТР-3А-2021/паркинг/А/м 144</v>
      </c>
      <c r="M96" s="79">
        <v>592.71</v>
      </c>
      <c r="N96" s="79">
        <f>VLOOKUP(A96,РАСЧЕТ!A:BF,58,0)</f>
        <v>493.87313913674848</v>
      </c>
      <c r="O96" s="79">
        <f t="shared" si="6"/>
        <v>-98.836860863251559</v>
      </c>
      <c r="P96" s="79" t="str">
        <f>VLOOKUP(A96,'11'!A:C,3,0)</f>
        <v>Начисление услуг УКС00001714 от 30.11.2023 23:59:59</v>
      </c>
      <c r="Q96" s="79" t="str">
        <f>VLOOKUP(A96,'11'!A:B,2,0)</f>
        <v>С24-НАСТР-3А-2021/паркинг/А/м 144</v>
      </c>
      <c r="R96" s="79">
        <v>592.71</v>
      </c>
      <c r="S96">
        <f>VLOOKUP(A96,РАСЧЕТ!A:BG,59,0)</f>
        <v>678.20953861281771</v>
      </c>
      <c r="T96" s="119">
        <f t="shared" si="7"/>
        <v>85.499538612817673</v>
      </c>
      <c r="U96" t="str">
        <f>VLOOKUP(A96,'12'!A:C,3,0)</f>
        <v>Начисление услуг УКС00001863 от 31.12.2023 23:59:59</v>
      </c>
      <c r="V96" t="str">
        <f>VLOOKUP(A96,'12'!A:B,2,0)</f>
        <v>С24-НАСТР-3А-2021/паркинг/А/м 144</v>
      </c>
    </row>
    <row r="97" spans="1:22" x14ac:dyDescent="0.3">
      <c r="A97" s="77" t="s">
        <v>1979</v>
      </c>
      <c r="B97" s="77" t="s">
        <v>590</v>
      </c>
      <c r="C97" s="80"/>
      <c r="D97" s="79">
        <f>VLOOKUP(A97,РАСЧЕТ!A:AY,51,0)</f>
        <v>0</v>
      </c>
      <c r="E97" s="79">
        <f t="shared" si="4"/>
        <v>0</v>
      </c>
      <c r="F97" s="79" t="e">
        <f>VLOOKUP(A97,'04'!A:C,3,0)</f>
        <v>#N/A</v>
      </c>
      <c r="G97" s="79" t="e">
        <f>VLOOKUP(A97,'04'!A:B,2,0)</f>
        <v>#N/A</v>
      </c>
      <c r="H97" s="80"/>
      <c r="I97" s="79">
        <f>VLOOKUP(A97,РАСЧЕТ!A:BE,57,0)</f>
        <v>0</v>
      </c>
      <c r="J97" s="79">
        <f t="shared" si="5"/>
        <v>0</v>
      </c>
      <c r="K97" s="79" t="e">
        <f>VLOOKUP(A97,'10'!A:C,3,0)</f>
        <v>#N/A</v>
      </c>
      <c r="L97" s="79" t="e">
        <f>VLOOKUP(A97,'10'!A:B,2,0)</f>
        <v>#N/A</v>
      </c>
      <c r="M97" s="80"/>
      <c r="N97" s="79">
        <f>VLOOKUP(A97,РАСЧЕТ!A:BF,58,0)</f>
        <v>0</v>
      </c>
      <c r="O97" s="79">
        <f t="shared" si="6"/>
        <v>0</v>
      </c>
      <c r="P97" s="79" t="e">
        <f>VLOOKUP(A97,'11'!A:C,3,0)</f>
        <v>#N/A</v>
      </c>
      <c r="Q97" s="79" t="e">
        <f>VLOOKUP(A97,'11'!A:B,2,0)</f>
        <v>#N/A</v>
      </c>
      <c r="R97" s="80"/>
      <c r="S97">
        <f>VLOOKUP(A97,РАСЧЕТ!A:BG,59,0)</f>
        <v>0</v>
      </c>
      <c r="T97" s="119">
        <f t="shared" si="7"/>
        <v>0</v>
      </c>
      <c r="U97" t="e">
        <f>VLOOKUP(A97,'12'!A:C,3,0)</f>
        <v>#N/A</v>
      </c>
      <c r="V97" t="e">
        <f>VLOOKUP(A97,'12'!A:B,2,0)</f>
        <v>#N/A</v>
      </c>
    </row>
    <row r="98" spans="1:22" x14ac:dyDescent="0.3">
      <c r="A98" s="77" t="s">
        <v>2714</v>
      </c>
      <c r="B98" s="77" t="s">
        <v>590</v>
      </c>
      <c r="C98" s="79">
        <v>678.61</v>
      </c>
      <c r="D98" s="79">
        <f>VLOOKUP(A98,РАСЧЕТ!A:AY,51,0)</f>
        <v>480.30019567202982</v>
      </c>
      <c r="E98" s="79">
        <f t="shared" si="4"/>
        <v>-198.3098043279702</v>
      </c>
      <c r="F98" s="79" t="str">
        <f>VLOOKUP(A98,'04'!A:C,3,0)</f>
        <v>Начисление услуг УКС00000634 от 30.04.2023 0:00:04</v>
      </c>
      <c r="G98" s="79" t="str">
        <f>VLOOKUP(A98,'04'!A:B,2,0)</f>
        <v>НАС/КС/ДУ/3А-ММ-145</v>
      </c>
      <c r="H98" s="79">
        <v>678.61</v>
      </c>
      <c r="I98" s="79">
        <f>VLOOKUP(A98,РАСЧЕТ!A:BE,57,0)</f>
        <v>631.76901984873075</v>
      </c>
      <c r="J98" s="79">
        <f t="shared" si="5"/>
        <v>-46.840980151269264</v>
      </c>
      <c r="K98" s="79" t="str">
        <f>VLOOKUP(A98,'10'!A:C,3,0)</f>
        <v>Начисление услуг УКС00001636 от 31.10.2023 0:00:02</v>
      </c>
      <c r="L98" s="79" t="str">
        <f>VLOOKUP(A98,'10'!A:B,2,0)</f>
        <v>НАС/КС/ДУ/3А-ММ-145</v>
      </c>
      <c r="M98" s="79">
        <v>678.61</v>
      </c>
      <c r="N98" s="79">
        <f>VLOOKUP(A98,РАСЧЕТ!A:BF,58,0)</f>
        <v>565.44895640294396</v>
      </c>
      <c r="O98" s="79">
        <f t="shared" si="6"/>
        <v>-113.16104359705605</v>
      </c>
      <c r="P98" s="79" t="str">
        <f>VLOOKUP(A98,'11'!A:C,3,0)</f>
        <v>Начисление услуг УКС00001714 от 30.11.2023 23:59:59</v>
      </c>
      <c r="Q98" s="79" t="str">
        <f>VLOOKUP(A98,'11'!A:B,2,0)</f>
        <v>НАС/КС/ДУ/3А-ММ-145</v>
      </c>
      <c r="R98" s="79">
        <v>678.61</v>
      </c>
      <c r="S98">
        <f>VLOOKUP(A98,РАСЧЕТ!A:BG,59,0)</f>
        <v>776.50077609293623</v>
      </c>
      <c r="T98" s="119">
        <f t="shared" si="7"/>
        <v>97.890776092936221</v>
      </c>
      <c r="U98" t="str">
        <f>VLOOKUP(A98,'12'!A:C,3,0)</f>
        <v>Начисление услуг УКС00001863 от 31.12.2023 23:59:59</v>
      </c>
      <c r="V98" t="str">
        <f>VLOOKUP(A98,'12'!A:B,2,0)</f>
        <v>НАС/КС/ДУ/3А-ММ-145</v>
      </c>
    </row>
    <row r="99" spans="1:22" x14ac:dyDescent="0.3">
      <c r="A99" s="77" t="s">
        <v>1274</v>
      </c>
      <c r="B99" s="77" t="s">
        <v>1086</v>
      </c>
      <c r="C99" s="80"/>
      <c r="D99" s="79">
        <f>VLOOKUP(A99,РАСЧЕТ!A:AY,51,0)</f>
        <v>0</v>
      </c>
      <c r="E99" s="79">
        <f t="shared" si="4"/>
        <v>0</v>
      </c>
      <c r="F99" s="79" t="e">
        <f>VLOOKUP(A99,'04'!A:C,3,0)</f>
        <v>#N/A</v>
      </c>
      <c r="G99" s="79" t="e">
        <f>VLOOKUP(A99,'04'!A:B,2,0)</f>
        <v>#N/A</v>
      </c>
      <c r="H99" s="80"/>
      <c r="I99" s="79">
        <f>VLOOKUP(A99,РАСЧЕТ!A:BE,57,0)</f>
        <v>0</v>
      </c>
      <c r="J99" s="79">
        <f t="shared" si="5"/>
        <v>0</v>
      </c>
      <c r="K99" s="79" t="e">
        <f>VLOOKUP(A99,'10'!A:C,3,0)</f>
        <v>#N/A</v>
      </c>
      <c r="L99" s="79" t="e">
        <f>VLOOKUP(A99,'10'!A:B,2,0)</f>
        <v>#N/A</v>
      </c>
      <c r="M99" s="80"/>
      <c r="N99" s="79">
        <f>VLOOKUP(A99,РАСЧЕТ!A:BF,58,0)</f>
        <v>0</v>
      </c>
      <c r="O99" s="79">
        <f t="shared" si="6"/>
        <v>0</v>
      </c>
      <c r="P99" s="79" t="e">
        <f>VLOOKUP(A99,'11'!A:C,3,0)</f>
        <v>#N/A</v>
      </c>
      <c r="Q99" s="79" t="e">
        <f>VLOOKUP(A99,'11'!A:B,2,0)</f>
        <v>#N/A</v>
      </c>
      <c r="R99" s="80"/>
      <c r="S99">
        <f>VLOOKUP(A99,РАСЧЕТ!A:BG,59,0)</f>
        <v>0</v>
      </c>
      <c r="T99" s="119">
        <f t="shared" si="7"/>
        <v>0</v>
      </c>
      <c r="U99" t="e">
        <f>VLOOKUP(A99,'12'!A:C,3,0)</f>
        <v>#N/A</v>
      </c>
      <c r="V99" t="e">
        <f>VLOOKUP(A99,'12'!A:B,2,0)</f>
        <v>#N/A</v>
      </c>
    </row>
    <row r="100" spans="1:22" x14ac:dyDescent="0.3">
      <c r="A100" s="77" t="s">
        <v>2615</v>
      </c>
      <c r="B100" s="77" t="s">
        <v>1086</v>
      </c>
      <c r="C100" s="79">
        <v>678.61</v>
      </c>
      <c r="D100" s="79">
        <f>VLOOKUP(A100,РАСЧЕТ!A:AY,51,0)</f>
        <v>480.30019567202982</v>
      </c>
      <c r="E100" s="79">
        <f t="shared" si="4"/>
        <v>-198.3098043279702</v>
      </c>
      <c r="F100" s="79" t="str">
        <f>VLOOKUP(A100,'04'!A:C,3,0)</f>
        <v>Начисление услуг УКС00000634 от 30.04.2023 0:00:04</v>
      </c>
      <c r="G100" s="79" t="str">
        <f>VLOOKUP(A100,'04'!A:B,2,0)</f>
        <v>НАС/КС/ДУ/3А-ММ-146</v>
      </c>
      <c r="H100" s="79">
        <v>678.61</v>
      </c>
      <c r="I100" s="79">
        <f>VLOOKUP(A100,РАСЧЕТ!A:BE,57,0)</f>
        <v>631.76901984873075</v>
      </c>
      <c r="J100" s="79">
        <f t="shared" si="5"/>
        <v>-46.840980151269264</v>
      </c>
      <c r="K100" s="79" t="str">
        <f>VLOOKUP(A100,'10'!A:C,3,0)</f>
        <v>Начисление услуг УКС00001636 от 31.10.2023 0:00:02</v>
      </c>
      <c r="L100" s="79" t="str">
        <f>VLOOKUP(A100,'10'!A:B,2,0)</f>
        <v>НАС/КС/ДУ/3А-ММ-146</v>
      </c>
      <c r="M100" s="79">
        <v>678.61</v>
      </c>
      <c r="N100" s="79">
        <f>VLOOKUP(A100,РАСЧЕТ!A:BF,58,0)</f>
        <v>565.44895640294396</v>
      </c>
      <c r="O100" s="79">
        <f t="shared" si="6"/>
        <v>-113.16104359705605</v>
      </c>
      <c r="P100" s="79" t="str">
        <f>VLOOKUP(A100,'11'!A:C,3,0)</f>
        <v>Начисление услуг УКС00001714 от 30.11.2023 23:59:59</v>
      </c>
      <c r="Q100" s="79" t="str">
        <f>VLOOKUP(A100,'11'!A:B,2,0)</f>
        <v>НАС/КС/ДУ/3А-ММ-146</v>
      </c>
      <c r="R100" s="79">
        <v>678.61</v>
      </c>
      <c r="S100">
        <f>VLOOKUP(A100,РАСЧЕТ!A:BG,59,0)</f>
        <v>776.50077609293623</v>
      </c>
      <c r="T100" s="119">
        <f t="shared" si="7"/>
        <v>97.890776092936221</v>
      </c>
      <c r="U100" t="str">
        <f>VLOOKUP(A100,'12'!A:C,3,0)</f>
        <v>Начисление услуг УКС00001863 от 31.12.2023 23:59:59</v>
      </c>
      <c r="V100" t="str">
        <f>VLOOKUP(A100,'12'!A:B,2,0)</f>
        <v>НАС/КС/ДУ/3А-ММ-146</v>
      </c>
    </row>
    <row r="101" spans="1:22" x14ac:dyDescent="0.3">
      <c r="A101" s="77" t="s">
        <v>1561</v>
      </c>
      <c r="B101" s="77" t="s">
        <v>549</v>
      </c>
      <c r="C101" s="79">
        <v>592.71</v>
      </c>
      <c r="D101" s="79">
        <f>VLOOKUP(A101,РАСЧЕТ!A:AY,51,0)</f>
        <v>419.50270254898805</v>
      </c>
      <c r="E101" s="79">
        <f t="shared" si="4"/>
        <v>-173.20729745101198</v>
      </c>
      <c r="F101" s="79" t="str">
        <f>VLOOKUP(A101,'04'!A:C,3,0)</f>
        <v>Начисление услуг УКС00000634 от 30.04.2023 0:00:04</v>
      </c>
      <c r="G101" s="79" t="str">
        <f>VLOOKUP(A101,'04'!A:B,2,0)</f>
        <v>С24-НАСТР-3А-2021/паркинг/А/м 147</v>
      </c>
      <c r="H101" s="79">
        <v>592.71</v>
      </c>
      <c r="I101" s="79">
        <f>VLOOKUP(A101,РАСЧЕТ!A:BE,57,0)</f>
        <v>551.79825784256218</v>
      </c>
      <c r="J101" s="79">
        <f t="shared" si="5"/>
        <v>-40.911742157437857</v>
      </c>
      <c r="K101" s="79" t="str">
        <f>VLOOKUP(A101,'10'!A:C,3,0)</f>
        <v>Начисление услуг УКС00001636 от 31.10.2023 0:00:02</v>
      </c>
      <c r="L101" s="79" t="str">
        <f>VLOOKUP(A101,'10'!A:B,2,0)</f>
        <v>С24-НАСТР-3А-2021/паркинг/А/м 147</v>
      </c>
      <c r="M101" s="79">
        <v>592.71</v>
      </c>
      <c r="N101" s="79">
        <f>VLOOKUP(A101,РАСЧЕТ!A:BF,58,0)</f>
        <v>493.87313913674848</v>
      </c>
      <c r="O101" s="79">
        <f t="shared" si="6"/>
        <v>-98.836860863251559</v>
      </c>
      <c r="P101" s="79" t="str">
        <f>VLOOKUP(A101,'11'!A:C,3,0)</f>
        <v>Начисление услуг УКС00001714 от 30.11.2023 23:59:59</v>
      </c>
      <c r="Q101" s="79" t="str">
        <f>VLOOKUP(A101,'11'!A:B,2,0)</f>
        <v>С24-НАСТР-3А-2021/паркинг/А/м 147</v>
      </c>
      <c r="R101" s="79">
        <v>592.71</v>
      </c>
      <c r="S101">
        <f>VLOOKUP(A101,РАСЧЕТ!A:BG,59,0)</f>
        <v>678.20953861281771</v>
      </c>
      <c r="T101" s="119">
        <f t="shared" si="7"/>
        <v>85.499538612817673</v>
      </c>
      <c r="U101" t="str">
        <f>VLOOKUP(A101,'12'!A:C,3,0)</f>
        <v>Начисление услуг УКС00001863 от 31.12.2023 23:59:59</v>
      </c>
      <c r="V101" t="str">
        <f>VLOOKUP(A101,'12'!A:B,2,0)</f>
        <v>С24-НАСТР-3А-2021/паркинг/А/м 147</v>
      </c>
    </row>
    <row r="102" spans="1:22" x14ac:dyDescent="0.3">
      <c r="A102" s="77" t="s">
        <v>1313</v>
      </c>
      <c r="B102" s="77" t="s">
        <v>578</v>
      </c>
      <c r="C102" s="79">
        <v>678.61</v>
      </c>
      <c r="D102" s="79">
        <f>VLOOKUP(A102,РАСЧЕТ!A:AY,51,0)</f>
        <v>480.30019567202982</v>
      </c>
      <c r="E102" s="79">
        <f t="shared" si="4"/>
        <v>-198.3098043279702</v>
      </c>
      <c r="F102" s="79" t="str">
        <f>VLOOKUP(A102,'04'!A:C,3,0)</f>
        <v>Начисление услуг УКС00000634 от 30.04.2023 0:00:04</v>
      </c>
      <c r="G102" s="79" t="str">
        <f>VLOOKUP(A102,'04'!A:B,2,0)</f>
        <v>С24-НАСТР-3А-2021/паркинг/А/м 148</v>
      </c>
      <c r="H102" s="80"/>
      <c r="I102" s="79">
        <f>VLOOKUP(A102,РАСЧЕТ!A:BE,57,0)</f>
        <v>0</v>
      </c>
      <c r="J102" s="79">
        <f t="shared" si="5"/>
        <v>0</v>
      </c>
      <c r="K102" s="79" t="e">
        <f>VLOOKUP(A102,'10'!A:C,3,0)</f>
        <v>#N/A</v>
      </c>
      <c r="L102" s="79" t="e">
        <f>VLOOKUP(A102,'10'!A:B,2,0)</f>
        <v>#N/A</v>
      </c>
      <c r="M102" s="80"/>
      <c r="N102" s="79">
        <f>VLOOKUP(A102,РАСЧЕТ!A:BF,58,0)</f>
        <v>0</v>
      </c>
      <c r="O102" s="79">
        <f t="shared" si="6"/>
        <v>0</v>
      </c>
      <c r="P102" s="79" t="e">
        <f>VLOOKUP(A102,'11'!A:C,3,0)</f>
        <v>#N/A</v>
      </c>
      <c r="Q102" s="79" t="e">
        <f>VLOOKUP(A102,'11'!A:B,2,0)</f>
        <v>#N/A</v>
      </c>
      <c r="R102" s="80"/>
      <c r="S102">
        <f>VLOOKUP(A102,РАСЧЕТ!A:BG,59,0)</f>
        <v>0</v>
      </c>
      <c r="T102" s="119">
        <f t="shared" si="7"/>
        <v>0</v>
      </c>
      <c r="U102" t="e">
        <f>VLOOKUP(A102,'12'!A:C,3,0)</f>
        <v>#N/A</v>
      </c>
      <c r="V102" t="e">
        <f>VLOOKUP(A102,'12'!A:B,2,0)</f>
        <v>#N/A</v>
      </c>
    </row>
    <row r="103" spans="1:22" x14ac:dyDescent="0.3">
      <c r="A103" s="77" t="s">
        <v>2755</v>
      </c>
      <c r="B103" s="77" t="s">
        <v>578</v>
      </c>
      <c r="C103" s="80"/>
      <c r="D103" s="79">
        <f>VLOOKUP(A103,РАСЧЕТ!A:AY,51,0)</f>
        <v>0</v>
      </c>
      <c r="E103" s="79">
        <f t="shared" si="4"/>
        <v>0</v>
      </c>
      <c r="F103" s="79" t="e">
        <f>VLOOKUP(A103,'04'!A:C,3,0)</f>
        <v>#N/A</v>
      </c>
      <c r="G103" s="79" t="e">
        <f>VLOOKUP(A103,'04'!A:B,2,0)</f>
        <v>#N/A</v>
      </c>
      <c r="H103" s="79">
        <v>678.61</v>
      </c>
      <c r="I103" s="79">
        <f>VLOOKUP(A103,РАСЧЕТ!A:BE,57,0)</f>
        <v>631.76901984873075</v>
      </c>
      <c r="J103" s="79">
        <f t="shared" si="5"/>
        <v>-46.840980151269264</v>
      </c>
      <c r="K103" s="79" t="str">
        <f>VLOOKUP(A103,'10'!A:C,3,0)</f>
        <v>Начисление услуг УКС00001636 от 31.10.2023 0:00:02</v>
      </c>
      <c r="L103" s="79" t="str">
        <f>VLOOKUP(A103,'10'!A:B,2,0)</f>
        <v>НАС/КС/ДУ-ММ-3А-148</v>
      </c>
      <c r="M103" s="79">
        <v>678.61</v>
      </c>
      <c r="N103" s="79">
        <f>VLOOKUP(A103,РАСЧЕТ!A:BF,58,0)</f>
        <v>565.44895640294396</v>
      </c>
      <c r="O103" s="79">
        <f t="shared" si="6"/>
        <v>-113.16104359705605</v>
      </c>
      <c r="P103" s="79" t="str">
        <f>VLOOKUP(A103,'11'!A:C,3,0)</f>
        <v>Начисление услуг УКС00001714 от 30.11.2023 23:59:59</v>
      </c>
      <c r="Q103" s="79" t="str">
        <f>VLOOKUP(A103,'11'!A:B,2,0)</f>
        <v>НАС/КС/ДУ-ММ-3А-148</v>
      </c>
      <c r="R103" s="79">
        <v>678.61</v>
      </c>
      <c r="S103">
        <f>VLOOKUP(A103,РАСЧЕТ!A:BG,59,0)</f>
        <v>776.50077609293623</v>
      </c>
      <c r="T103" s="119">
        <f t="shared" si="7"/>
        <v>97.890776092936221</v>
      </c>
      <c r="U103" t="str">
        <f>VLOOKUP(A103,'12'!A:C,3,0)</f>
        <v>Начисление услуг УКС00001863 от 31.12.2023 23:59:59</v>
      </c>
      <c r="V103" t="str">
        <f>VLOOKUP(A103,'12'!A:B,2,0)</f>
        <v>НАС/КС/ДУ-ММ-3А-148</v>
      </c>
    </row>
    <row r="104" spans="1:22" x14ac:dyDescent="0.3">
      <c r="A104" s="77" t="s">
        <v>1578</v>
      </c>
      <c r="B104" s="77" t="s">
        <v>833</v>
      </c>
      <c r="C104" s="79">
        <v>678.61</v>
      </c>
      <c r="D104" s="79">
        <f>VLOOKUP(A104,РАСЧЕТ!A:AY,51,0)</f>
        <v>480.30019567202982</v>
      </c>
      <c r="E104" s="79">
        <f t="shared" si="4"/>
        <v>-198.3098043279702</v>
      </c>
      <c r="F104" s="79" t="str">
        <f>VLOOKUP(A104,'04'!A:C,3,0)</f>
        <v>Начисление услуг УКС00000634 от 30.04.2023 0:00:04</v>
      </c>
      <c r="G104" s="79" t="str">
        <f>VLOOKUP(A104,'04'!A:B,2,0)</f>
        <v>С24-НАСТР-3А-2021/паркинг/А/м 149</v>
      </c>
      <c r="H104" s="80"/>
      <c r="I104" s="79">
        <f>VLOOKUP(A104,РАСЧЕТ!A:BE,57,0)</f>
        <v>0</v>
      </c>
      <c r="J104" s="79">
        <f t="shared" si="5"/>
        <v>0</v>
      </c>
      <c r="K104" s="79" t="e">
        <f>VLOOKUP(A104,'10'!A:C,3,0)</f>
        <v>#N/A</v>
      </c>
      <c r="L104" s="79" t="e">
        <f>VLOOKUP(A104,'10'!A:B,2,0)</f>
        <v>#N/A</v>
      </c>
      <c r="M104" s="80"/>
      <c r="N104" s="79">
        <f>VLOOKUP(A104,РАСЧЕТ!A:BF,58,0)</f>
        <v>0</v>
      </c>
      <c r="O104" s="79">
        <f t="shared" si="6"/>
        <v>0</v>
      </c>
      <c r="P104" s="79" t="e">
        <f>VLOOKUP(A104,'11'!A:C,3,0)</f>
        <v>#N/A</v>
      </c>
      <c r="Q104" s="79" t="e">
        <f>VLOOKUP(A104,'11'!A:B,2,0)</f>
        <v>#N/A</v>
      </c>
      <c r="R104" s="80"/>
      <c r="S104">
        <f>VLOOKUP(A104,РАСЧЕТ!A:BG,59,0)</f>
        <v>0</v>
      </c>
      <c r="T104" s="119">
        <f t="shared" si="7"/>
        <v>0</v>
      </c>
      <c r="U104" t="e">
        <f>VLOOKUP(A104,'12'!A:C,3,0)</f>
        <v>#N/A</v>
      </c>
      <c r="V104" t="e">
        <f>VLOOKUP(A104,'12'!A:B,2,0)</f>
        <v>#N/A</v>
      </c>
    </row>
    <row r="105" spans="1:22" x14ac:dyDescent="0.3">
      <c r="A105" s="77" t="s">
        <v>2763</v>
      </c>
      <c r="B105" s="77" t="s">
        <v>833</v>
      </c>
      <c r="C105" s="80"/>
      <c r="D105" s="79">
        <f>VLOOKUP(A105,РАСЧЕТ!A:AY,51,0)</f>
        <v>0</v>
      </c>
      <c r="E105" s="79">
        <f t="shared" si="4"/>
        <v>0</v>
      </c>
      <c r="F105" s="79" t="e">
        <f>VLOOKUP(A105,'04'!A:C,3,0)</f>
        <v>#N/A</v>
      </c>
      <c r="G105" s="79" t="e">
        <f>VLOOKUP(A105,'04'!A:B,2,0)</f>
        <v>#N/A</v>
      </c>
      <c r="H105" s="79">
        <v>678.61</v>
      </c>
      <c r="I105" s="79">
        <f>VLOOKUP(A105,РАСЧЕТ!A:BE,57,0)</f>
        <v>631.76901984873075</v>
      </c>
      <c r="J105" s="79">
        <f t="shared" si="5"/>
        <v>-46.840980151269264</v>
      </c>
      <c r="K105" s="79" t="str">
        <f>VLOOKUP(A105,'10'!A:C,3,0)</f>
        <v>Начисление услуг УКС00001636 от 31.10.2023 0:00:02</v>
      </c>
      <c r="L105" s="79" t="str">
        <f>VLOOKUP(A105,'10'!A:B,2,0)</f>
        <v>НАС/КС/ДУ-ММ-3А-149</v>
      </c>
      <c r="M105" s="79">
        <v>678.61</v>
      </c>
      <c r="N105" s="79">
        <f>VLOOKUP(A105,РАСЧЕТ!A:BF,58,0)</f>
        <v>565.44895640294396</v>
      </c>
      <c r="O105" s="79">
        <f t="shared" si="6"/>
        <v>-113.16104359705605</v>
      </c>
      <c r="P105" s="79" t="str">
        <f>VLOOKUP(A105,'11'!A:C,3,0)</f>
        <v>Начисление услуг УКС00001714 от 30.11.2023 23:59:59</v>
      </c>
      <c r="Q105" s="79" t="str">
        <f>VLOOKUP(A105,'11'!A:B,2,0)</f>
        <v>НАС/КС/ДУ-ММ-3А-149</v>
      </c>
      <c r="R105" s="79">
        <v>678.61</v>
      </c>
      <c r="S105">
        <f>VLOOKUP(A105,РАСЧЕТ!A:BG,59,0)</f>
        <v>776.50077609293623</v>
      </c>
      <c r="T105" s="119">
        <f t="shared" si="7"/>
        <v>97.890776092936221</v>
      </c>
      <c r="U105" t="str">
        <f>VLOOKUP(A105,'12'!A:C,3,0)</f>
        <v>Начисление услуг УКС00001863 от 31.12.2023 23:59:59</v>
      </c>
      <c r="V105" t="str">
        <f>VLOOKUP(A105,'12'!A:B,2,0)</f>
        <v>НАС/КС/ДУ-ММ-3А-149</v>
      </c>
    </row>
    <row r="106" spans="1:22" x14ac:dyDescent="0.3">
      <c r="A106" s="77" t="s">
        <v>1336</v>
      </c>
      <c r="B106" s="77" t="s">
        <v>769</v>
      </c>
      <c r="C106" s="80"/>
      <c r="D106" s="79">
        <f>VLOOKUP(A106,РАСЧЕТ!A:AY,51,0)</f>
        <v>0</v>
      </c>
      <c r="E106" s="79">
        <f t="shared" si="4"/>
        <v>0</v>
      </c>
      <c r="F106" s="79" t="e">
        <f>VLOOKUP(A106,'04'!A:C,3,0)</f>
        <v>#N/A</v>
      </c>
      <c r="G106" s="79" t="e">
        <f>VLOOKUP(A106,'04'!A:B,2,0)</f>
        <v>#N/A</v>
      </c>
      <c r="H106" s="80"/>
      <c r="I106" s="79">
        <f>VLOOKUP(A106,РАСЧЕТ!A:BE,57,0)</f>
        <v>0</v>
      </c>
      <c r="J106" s="79">
        <f t="shared" si="5"/>
        <v>0</v>
      </c>
      <c r="K106" s="79" t="e">
        <f>VLOOKUP(A106,'10'!A:C,3,0)</f>
        <v>#N/A</v>
      </c>
      <c r="L106" s="79" t="e">
        <f>VLOOKUP(A106,'10'!A:B,2,0)</f>
        <v>#N/A</v>
      </c>
      <c r="M106" s="80"/>
      <c r="N106" s="79">
        <f>VLOOKUP(A106,РАСЧЕТ!A:BF,58,0)</f>
        <v>0</v>
      </c>
      <c r="O106" s="79">
        <f t="shared" si="6"/>
        <v>0</v>
      </c>
      <c r="P106" s="79" t="e">
        <f>VLOOKUP(A106,'11'!A:C,3,0)</f>
        <v>#N/A</v>
      </c>
      <c r="Q106" s="79" t="e">
        <f>VLOOKUP(A106,'11'!A:B,2,0)</f>
        <v>#N/A</v>
      </c>
      <c r="R106" s="80"/>
      <c r="S106">
        <f>VLOOKUP(A106,РАСЧЕТ!A:BG,59,0)</f>
        <v>0</v>
      </c>
      <c r="T106" s="119">
        <f t="shared" si="7"/>
        <v>0</v>
      </c>
      <c r="U106" t="e">
        <f>VLOOKUP(A106,'12'!A:C,3,0)</f>
        <v>#N/A</v>
      </c>
      <c r="V106" t="e">
        <f>VLOOKUP(A106,'12'!A:B,2,0)</f>
        <v>#N/A</v>
      </c>
    </row>
    <row r="107" spans="1:22" x14ac:dyDescent="0.3">
      <c r="A107" s="77" t="s">
        <v>2465</v>
      </c>
      <c r="B107" s="77" t="s">
        <v>769</v>
      </c>
      <c r="C107" s="79">
        <v>652.84</v>
      </c>
      <c r="D107" s="79">
        <f>VLOOKUP(A107,РАСЧЕТ!A:AY,51,0)</f>
        <v>462.06094773511722</v>
      </c>
      <c r="E107" s="79">
        <f t="shared" si="4"/>
        <v>-190.77905226488281</v>
      </c>
      <c r="F107" s="79" t="str">
        <f>VLOOKUP(A107,'04'!A:C,3,0)</f>
        <v>Начисление услуг УКС00000634 от 30.04.2023 0:00:04</v>
      </c>
      <c r="G107" s="79" t="str">
        <f>VLOOKUP(A107,'04'!A:B,2,0)</f>
        <v>НАС/КС/ДУ-3А-ММ-15 ВАШ Консалтинг</v>
      </c>
      <c r="H107" s="79">
        <v>652.84</v>
      </c>
      <c r="I107" s="79">
        <f>VLOOKUP(A107,РАСЧЕТ!A:BE,57,0)</f>
        <v>607.77779124688004</v>
      </c>
      <c r="J107" s="79">
        <f t="shared" si="5"/>
        <v>-45.06220875311999</v>
      </c>
      <c r="K107" s="79" t="str">
        <f>VLOOKUP(A107,'10'!A:C,3,0)</f>
        <v>Начисление услуг УКС00001636 от 31.10.2023 0:00:02</v>
      </c>
      <c r="L107" s="79" t="str">
        <f>VLOOKUP(A107,'10'!A:B,2,0)</f>
        <v>НАС/КС/ДУ-3А-ММ-15 ВАШ Консалтинг</v>
      </c>
      <c r="M107" s="79">
        <v>652.84</v>
      </c>
      <c r="N107" s="79">
        <f>VLOOKUP(A107,РАСЧЕТ!A:BF,58,0)</f>
        <v>543.97621122308522</v>
      </c>
      <c r="O107" s="79">
        <f t="shared" si="6"/>
        <v>-108.86378877691482</v>
      </c>
      <c r="P107" s="79" t="str">
        <f>VLOOKUP(A107,'11'!A:C,3,0)</f>
        <v>Начисление услуг УКС00001714 от 30.11.2023 23:59:59</v>
      </c>
      <c r="Q107" s="79" t="str">
        <f>VLOOKUP(A107,'11'!A:B,2,0)</f>
        <v>НАС/КС/ДУ-3А-ММ-15 ВАШ Консалтинг</v>
      </c>
      <c r="R107" s="79">
        <v>652.84</v>
      </c>
      <c r="S107">
        <f>VLOOKUP(A107,РАСЧЕТ!A:BG,59,0)</f>
        <v>747.01340484890056</v>
      </c>
      <c r="T107" s="119">
        <f t="shared" si="7"/>
        <v>94.173404848900532</v>
      </c>
      <c r="U107" t="str">
        <f>VLOOKUP(A107,'12'!A:C,3,0)</f>
        <v>Начисление услуг УКС00001863 от 31.12.2023 23:59:59</v>
      </c>
      <c r="V107" t="str">
        <f>VLOOKUP(A107,'12'!A:B,2,0)</f>
        <v>НАС/КС/ДУ-3А-ММ-15 ВАШ Консалтинг</v>
      </c>
    </row>
    <row r="108" spans="1:22" x14ac:dyDescent="0.3">
      <c r="A108" s="77" t="s">
        <v>1382</v>
      </c>
      <c r="B108" s="77" t="s">
        <v>552</v>
      </c>
      <c r="C108" s="79">
        <v>584.12</v>
      </c>
      <c r="D108" s="79">
        <f>VLOOKUP(A108,РАСЧЕТ!A:AY,51,0)</f>
        <v>413.42295323668378</v>
      </c>
      <c r="E108" s="79">
        <f t="shared" si="4"/>
        <v>-170.69704676331622</v>
      </c>
      <c r="F108" s="79" t="str">
        <f>VLOOKUP(A108,'04'!A:C,3,0)</f>
        <v>Начисление услуг УКС00000634 от 30.04.2023 0:00:04</v>
      </c>
      <c r="G108" s="79" t="str">
        <f>VLOOKUP(A108,'04'!A:B,2,0)</f>
        <v>С24-НАСТР-3А-2021/паркинг/А/м 150</v>
      </c>
      <c r="H108" s="79">
        <v>584.12</v>
      </c>
      <c r="I108" s="79">
        <f>VLOOKUP(A108,РАСЧЕТ!A:BE,57,0)</f>
        <v>543.80118164194539</v>
      </c>
      <c r="J108" s="79">
        <f t="shared" si="5"/>
        <v>-40.318818358054614</v>
      </c>
      <c r="K108" s="79" t="str">
        <f>VLOOKUP(A108,'10'!A:C,3,0)</f>
        <v>Начисление услуг УКС00001636 от 31.10.2023 0:00:02</v>
      </c>
      <c r="L108" s="79" t="str">
        <f>VLOOKUP(A108,'10'!A:B,2,0)</f>
        <v>С24-НАСТР-3А-2021/паркинг/А/м 150</v>
      </c>
      <c r="M108" s="79">
        <v>584.12</v>
      </c>
      <c r="N108" s="79">
        <f>VLOOKUP(A108,РАСЧЕТ!A:BF,58,0)</f>
        <v>486.71555741012884</v>
      </c>
      <c r="O108" s="79">
        <f t="shared" si="6"/>
        <v>-97.404442589871167</v>
      </c>
      <c r="P108" s="79" t="str">
        <f>VLOOKUP(A108,'11'!A:C,3,0)</f>
        <v>Начисление услуг УКС00001714 от 30.11.2023 23:59:59</v>
      </c>
      <c r="Q108" s="79" t="str">
        <f>VLOOKUP(A108,'11'!A:B,2,0)</f>
        <v>С24-НАСТР-3А-2021/паркинг/А/м 150</v>
      </c>
      <c r="R108" s="79">
        <v>584.12</v>
      </c>
      <c r="S108">
        <f>VLOOKUP(A108,РАСЧЕТ!A:BG,59,0)</f>
        <v>668.38041486480574</v>
      </c>
      <c r="T108" s="119">
        <f t="shared" si="7"/>
        <v>84.260414864805739</v>
      </c>
      <c r="U108" t="str">
        <f>VLOOKUP(A108,'12'!A:C,3,0)</f>
        <v>Начисление услуг УКС00001863 от 31.12.2023 23:59:59</v>
      </c>
      <c r="V108" t="str">
        <f>VLOOKUP(A108,'12'!A:B,2,0)</f>
        <v>С24-НАСТР-3А-2021/паркинг/А/м 150</v>
      </c>
    </row>
    <row r="109" spans="1:22" x14ac:dyDescent="0.3">
      <c r="A109" s="77" t="s">
        <v>1383</v>
      </c>
      <c r="B109" s="77" t="s">
        <v>1117</v>
      </c>
      <c r="C109" s="79">
        <v>695.79</v>
      </c>
      <c r="D109" s="79">
        <f>VLOOKUP(A109,РАСЧЕТ!A:AY,51,0)</f>
        <v>492.45969429663808</v>
      </c>
      <c r="E109" s="79">
        <f t="shared" si="4"/>
        <v>-203.33030570336189</v>
      </c>
      <c r="F109" s="79" t="str">
        <f>VLOOKUP(A109,'04'!A:C,3,0)</f>
        <v>Начисление услуг УКС00000634 от 30.04.2023 0:00:04</v>
      </c>
      <c r="G109" s="79" t="str">
        <f>VLOOKUP(A109,'04'!A:B,2,0)</f>
        <v>С24-НАСТР-3А-2021/паркинг/А/м 151</v>
      </c>
      <c r="H109" s="80"/>
      <c r="I109" s="79">
        <f>VLOOKUP(A109,РАСЧЕТ!A:BE,57,0)</f>
        <v>0</v>
      </c>
      <c r="J109" s="79">
        <f t="shared" si="5"/>
        <v>0</v>
      </c>
      <c r="K109" s="79" t="e">
        <f>VLOOKUP(A109,'10'!A:C,3,0)</f>
        <v>#N/A</v>
      </c>
      <c r="L109" s="79" t="e">
        <f>VLOOKUP(A109,'10'!A:B,2,0)</f>
        <v>#N/A</v>
      </c>
      <c r="M109" s="80"/>
      <c r="N109" s="79">
        <f>VLOOKUP(A109,РАСЧЕТ!A:BF,58,0)</f>
        <v>0</v>
      </c>
      <c r="O109" s="79">
        <f t="shared" si="6"/>
        <v>0</v>
      </c>
      <c r="P109" s="79" t="e">
        <f>VLOOKUP(A109,'11'!A:C,3,0)</f>
        <v>#N/A</v>
      </c>
      <c r="Q109" s="79" t="e">
        <f>VLOOKUP(A109,'11'!A:B,2,0)</f>
        <v>#N/A</v>
      </c>
      <c r="R109" s="80"/>
      <c r="S109">
        <f>VLOOKUP(A109,РАСЧЕТ!A:BG,59,0)</f>
        <v>0</v>
      </c>
      <c r="T109" s="119">
        <f t="shared" si="7"/>
        <v>0</v>
      </c>
      <c r="U109" t="e">
        <f>VLOOKUP(A109,'12'!A:C,3,0)</f>
        <v>#N/A</v>
      </c>
      <c r="V109" t="e">
        <f>VLOOKUP(A109,'12'!A:B,2,0)</f>
        <v>#N/A</v>
      </c>
    </row>
    <row r="110" spans="1:22" x14ac:dyDescent="0.3">
      <c r="A110" s="77" t="s">
        <v>2757</v>
      </c>
      <c r="B110" s="77" t="s">
        <v>1117</v>
      </c>
      <c r="C110" s="80"/>
      <c r="D110" s="79">
        <f>VLOOKUP(A110,РАСЧЕТ!A:AY,51,0)</f>
        <v>0</v>
      </c>
      <c r="E110" s="79">
        <f t="shared" si="4"/>
        <v>0</v>
      </c>
      <c r="F110" s="79" t="e">
        <f>VLOOKUP(A110,'04'!A:C,3,0)</f>
        <v>#N/A</v>
      </c>
      <c r="G110" s="79" t="e">
        <f>VLOOKUP(A110,'04'!A:B,2,0)</f>
        <v>#N/A</v>
      </c>
      <c r="H110" s="79">
        <v>695.79</v>
      </c>
      <c r="I110" s="79">
        <f>VLOOKUP(A110,РАСЧЕТ!A:BE,57,0)</f>
        <v>647.76317224996433</v>
      </c>
      <c r="J110" s="79">
        <f t="shared" si="5"/>
        <v>-48.026827750035636</v>
      </c>
      <c r="K110" s="79" t="str">
        <f>VLOOKUP(A110,'10'!A:C,3,0)</f>
        <v>Начисление услуг УКС00001636 от 31.10.2023 0:00:02</v>
      </c>
      <c r="L110" s="79" t="str">
        <f>VLOOKUP(A110,'10'!A:B,2,0)</f>
        <v>НАС/КС/ДУ-ММ-3А-151</v>
      </c>
      <c r="M110" s="79">
        <v>695.79</v>
      </c>
      <c r="N110" s="79">
        <f>VLOOKUP(A110,РАСЧЕТ!A:BF,58,0)</f>
        <v>579.7641198561829</v>
      </c>
      <c r="O110" s="79">
        <f t="shared" si="6"/>
        <v>-116.02588014381706</v>
      </c>
      <c r="P110" s="79" t="str">
        <f>VLOOKUP(A110,'11'!A:C,3,0)</f>
        <v>Начисление услуг УКС00001714 от 30.11.2023 23:59:59</v>
      </c>
      <c r="Q110" s="79" t="str">
        <f>VLOOKUP(A110,'11'!A:B,2,0)</f>
        <v>НАС/КС/ДУ-ММ-3А-151</v>
      </c>
      <c r="R110" s="79">
        <v>695.79</v>
      </c>
      <c r="S110">
        <f>VLOOKUP(A110,РАСЧЕТ!A:BG,59,0)</f>
        <v>796.15902358895971</v>
      </c>
      <c r="T110" s="119">
        <f t="shared" si="7"/>
        <v>100.36902358895975</v>
      </c>
      <c r="U110" t="str">
        <f>VLOOKUP(A110,'12'!A:C,3,0)</f>
        <v>Начисление услуг УКС00001863 от 31.12.2023 23:59:59</v>
      </c>
      <c r="V110" t="str">
        <f>VLOOKUP(A110,'12'!A:B,2,0)</f>
        <v>НАС/КС/ДУ-ММ-3А-151</v>
      </c>
    </row>
    <row r="111" spans="1:22" x14ac:dyDescent="0.3">
      <c r="A111" s="77" t="s">
        <v>1337</v>
      </c>
      <c r="B111" s="77" t="s">
        <v>901</v>
      </c>
      <c r="C111" s="80"/>
      <c r="D111" s="79">
        <f>VLOOKUP(A111,РАСЧЕТ!A:AY,51,0)</f>
        <v>0</v>
      </c>
      <c r="E111" s="79">
        <f t="shared" si="4"/>
        <v>0</v>
      </c>
      <c r="F111" s="79" t="e">
        <f>VLOOKUP(A111,'04'!A:C,3,0)</f>
        <v>#N/A</v>
      </c>
      <c r="G111" s="79" t="e">
        <f>VLOOKUP(A111,'04'!A:B,2,0)</f>
        <v>#N/A</v>
      </c>
      <c r="H111" s="80"/>
      <c r="I111" s="79">
        <f>VLOOKUP(A111,РАСЧЕТ!A:BE,57,0)</f>
        <v>0</v>
      </c>
      <c r="J111" s="79">
        <f t="shared" si="5"/>
        <v>0</v>
      </c>
      <c r="K111" s="79" t="e">
        <f>VLOOKUP(A111,'10'!A:C,3,0)</f>
        <v>#N/A</v>
      </c>
      <c r="L111" s="79" t="e">
        <f>VLOOKUP(A111,'10'!A:B,2,0)</f>
        <v>#N/A</v>
      </c>
      <c r="M111" s="80"/>
      <c r="N111" s="79">
        <f>VLOOKUP(A111,РАСЧЕТ!A:BF,58,0)</f>
        <v>0</v>
      </c>
      <c r="O111" s="79">
        <f t="shared" si="6"/>
        <v>0</v>
      </c>
      <c r="P111" s="79" t="e">
        <f>VLOOKUP(A111,'11'!A:C,3,0)</f>
        <v>#N/A</v>
      </c>
      <c r="Q111" s="79" t="e">
        <f>VLOOKUP(A111,'11'!A:B,2,0)</f>
        <v>#N/A</v>
      </c>
      <c r="R111" s="80"/>
      <c r="S111">
        <f>VLOOKUP(A111,РАСЧЕТ!A:BG,59,0)</f>
        <v>0</v>
      </c>
      <c r="T111" s="119">
        <f t="shared" si="7"/>
        <v>0</v>
      </c>
      <c r="U111" t="e">
        <f>VLOOKUP(A111,'12'!A:C,3,0)</f>
        <v>#N/A</v>
      </c>
      <c r="V111" t="e">
        <f>VLOOKUP(A111,'12'!A:B,2,0)</f>
        <v>#N/A</v>
      </c>
    </row>
    <row r="112" spans="1:22" x14ac:dyDescent="0.3">
      <c r="A112" s="77" t="s">
        <v>2466</v>
      </c>
      <c r="B112" s="77" t="s">
        <v>901</v>
      </c>
      <c r="C112" s="79">
        <v>670.02</v>
      </c>
      <c r="D112" s="79">
        <f>VLOOKUP(A112,РАСЧЕТ!A:AY,51,0)</f>
        <v>474.22044635972554</v>
      </c>
      <c r="E112" s="79">
        <f t="shared" si="4"/>
        <v>-195.79955364027444</v>
      </c>
      <c r="F112" s="79" t="str">
        <f>VLOOKUP(A112,'04'!A:C,3,0)</f>
        <v>Начисление услуг УКС00000634 от 30.04.2023 0:00:04</v>
      </c>
      <c r="G112" s="79" t="str">
        <f>VLOOKUP(A112,'04'!A:B,2,0)</f>
        <v>НАС/КС/ДУ-3А-ММ-152</v>
      </c>
      <c r="H112" s="79">
        <v>670.02</v>
      </c>
      <c r="I112" s="79">
        <f>VLOOKUP(A112,РАСЧЕТ!A:BE,57,0)</f>
        <v>623.77194364811385</v>
      </c>
      <c r="J112" s="79">
        <f t="shared" si="5"/>
        <v>-46.248056351886135</v>
      </c>
      <c r="K112" s="79" t="str">
        <f>VLOOKUP(A112,'10'!A:C,3,0)</f>
        <v>Начисление услуг УКС00001636 от 31.10.2023 0:00:02</v>
      </c>
      <c r="L112" s="79" t="str">
        <f>VLOOKUP(A112,'10'!A:B,2,0)</f>
        <v>НАС/КС/ДУ-3А-ММ-152</v>
      </c>
      <c r="M112" s="79">
        <v>670.02</v>
      </c>
      <c r="N112" s="79">
        <f>VLOOKUP(A112,РАСЧЕТ!A:BF,58,0)</f>
        <v>558.29137467632427</v>
      </c>
      <c r="O112" s="79">
        <f t="shared" si="6"/>
        <v>-111.72862532367571</v>
      </c>
      <c r="P112" s="79" t="str">
        <f>VLOOKUP(A112,'11'!A:C,3,0)</f>
        <v>Начисление услуг УКС00001714 от 30.11.2023 23:59:59</v>
      </c>
      <c r="Q112" s="79" t="str">
        <f>VLOOKUP(A112,'11'!A:B,2,0)</f>
        <v>НАС/КС/ДУ-3А-ММ-152</v>
      </c>
      <c r="R112" s="79">
        <v>670.02</v>
      </c>
      <c r="S112">
        <f>VLOOKUP(A112,РАСЧЕТ!A:BG,59,0)</f>
        <v>766.67165234492438</v>
      </c>
      <c r="T112" s="119">
        <f t="shared" si="7"/>
        <v>96.6516523449244</v>
      </c>
      <c r="U112" t="str">
        <f>VLOOKUP(A112,'12'!A:C,3,0)</f>
        <v>Начисление услуг УКС00001863 от 31.12.2023 23:59:59</v>
      </c>
      <c r="V112" t="str">
        <f>VLOOKUP(A112,'12'!A:B,2,0)</f>
        <v>НАС/КС/ДУ-3А-ММ-152</v>
      </c>
    </row>
    <row r="113" spans="1:22" x14ac:dyDescent="0.3">
      <c r="A113" s="77" t="s">
        <v>1314</v>
      </c>
      <c r="B113" s="77" t="s">
        <v>800</v>
      </c>
      <c r="C113" s="79">
        <v>592.71</v>
      </c>
      <c r="D113" s="79">
        <f>VLOOKUP(A113,РАСЧЕТ!A:AY,51,0)</f>
        <v>419.50270254898805</v>
      </c>
      <c r="E113" s="79">
        <f t="shared" si="4"/>
        <v>-173.20729745101198</v>
      </c>
      <c r="F113" s="79" t="str">
        <f>VLOOKUP(A113,'04'!A:C,3,0)</f>
        <v>Начисление услуг УКС00000634 от 30.04.2023 0:00:04</v>
      </c>
      <c r="G113" s="79" t="str">
        <f>VLOOKUP(A113,'04'!A:B,2,0)</f>
        <v>С24-НАСТР-3А-2021/паркинг/А/м 153</v>
      </c>
      <c r="H113" s="79">
        <v>592.71</v>
      </c>
      <c r="I113" s="79">
        <f>VLOOKUP(A113,РАСЧЕТ!A:BE,57,0)</f>
        <v>551.79825784256218</v>
      </c>
      <c r="J113" s="79">
        <f t="shared" si="5"/>
        <v>-40.911742157437857</v>
      </c>
      <c r="K113" s="79" t="str">
        <f>VLOOKUP(A113,'10'!A:C,3,0)</f>
        <v>Начисление услуг УКС00001636 от 31.10.2023 0:00:02</v>
      </c>
      <c r="L113" s="79" t="str">
        <f>VLOOKUP(A113,'10'!A:B,2,0)</f>
        <v>С24-НАСТР-3А-2021/паркинг/А/м 153</v>
      </c>
      <c r="M113" s="79">
        <v>592.71</v>
      </c>
      <c r="N113" s="79">
        <f>VLOOKUP(A113,РАСЧЕТ!A:BF,58,0)</f>
        <v>493.87313913674848</v>
      </c>
      <c r="O113" s="79">
        <f t="shared" si="6"/>
        <v>-98.836860863251559</v>
      </c>
      <c r="P113" s="79" t="str">
        <f>VLOOKUP(A113,'11'!A:C,3,0)</f>
        <v>Начисление услуг УКС00001714 от 30.11.2023 23:59:59</v>
      </c>
      <c r="Q113" s="79" t="str">
        <f>VLOOKUP(A113,'11'!A:B,2,0)</f>
        <v>С24-НАСТР-3А-2021/паркинг/А/м 153</v>
      </c>
      <c r="R113" s="79">
        <v>592.71</v>
      </c>
      <c r="S113">
        <f>VLOOKUP(A113,РАСЧЕТ!A:BG,59,0)</f>
        <v>678.20953861281771</v>
      </c>
      <c r="T113" s="119">
        <f t="shared" si="7"/>
        <v>85.499538612817673</v>
      </c>
      <c r="U113" t="str">
        <f>VLOOKUP(A113,'12'!A:C,3,0)</f>
        <v>Начисление услуг УКС00001863 от 31.12.2023 23:59:59</v>
      </c>
      <c r="V113" t="str">
        <f>VLOOKUP(A113,'12'!A:B,2,0)</f>
        <v>С24-НАСТР-3А-2021/паркинг/А/м 153</v>
      </c>
    </row>
    <row r="114" spans="1:22" x14ac:dyDescent="0.3">
      <c r="A114" s="77" t="s">
        <v>1562</v>
      </c>
      <c r="B114" s="77" t="s">
        <v>591</v>
      </c>
      <c r="C114" s="80"/>
      <c r="D114" s="79">
        <f>VLOOKUP(A114,РАСЧЕТ!A:AY,51,0)</f>
        <v>0</v>
      </c>
      <c r="E114" s="79">
        <f t="shared" si="4"/>
        <v>0</v>
      </c>
      <c r="F114" s="79" t="e">
        <f>VLOOKUP(A114,'04'!A:C,3,0)</f>
        <v>#N/A</v>
      </c>
      <c r="G114" s="79" t="e">
        <f>VLOOKUP(A114,'04'!A:B,2,0)</f>
        <v>#N/A</v>
      </c>
      <c r="H114" s="80"/>
      <c r="I114" s="79">
        <f>VLOOKUP(A114,РАСЧЕТ!A:BE,57,0)</f>
        <v>0</v>
      </c>
      <c r="J114" s="79">
        <f t="shared" si="5"/>
        <v>0</v>
      </c>
      <c r="K114" s="79" t="e">
        <f>VLOOKUP(A114,'10'!A:C,3,0)</f>
        <v>#N/A</v>
      </c>
      <c r="L114" s="79" t="e">
        <f>VLOOKUP(A114,'10'!A:B,2,0)</f>
        <v>#N/A</v>
      </c>
      <c r="M114" s="80"/>
      <c r="N114" s="79">
        <f>VLOOKUP(A114,РАСЧЕТ!A:BF,58,0)</f>
        <v>0</v>
      </c>
      <c r="O114" s="79">
        <f t="shared" si="6"/>
        <v>0</v>
      </c>
      <c r="P114" s="79" t="e">
        <f>VLOOKUP(A114,'11'!A:C,3,0)</f>
        <v>#N/A</v>
      </c>
      <c r="Q114" s="79" t="e">
        <f>VLOOKUP(A114,'11'!A:B,2,0)</f>
        <v>#N/A</v>
      </c>
      <c r="R114" s="80"/>
      <c r="S114">
        <f>VLOOKUP(A114,РАСЧЕТ!A:BG,59,0)</f>
        <v>0</v>
      </c>
      <c r="T114" s="119">
        <f t="shared" si="7"/>
        <v>0</v>
      </c>
      <c r="U114" t="e">
        <f>VLOOKUP(A114,'12'!A:C,3,0)</f>
        <v>#N/A</v>
      </c>
      <c r="V114" t="e">
        <f>VLOOKUP(A114,'12'!A:B,2,0)</f>
        <v>#N/A</v>
      </c>
    </row>
    <row r="115" spans="1:22" x14ac:dyDescent="0.3">
      <c r="A115" s="77" t="s">
        <v>2655</v>
      </c>
      <c r="B115" s="77" t="s">
        <v>591</v>
      </c>
      <c r="C115" s="79">
        <v>674.31</v>
      </c>
      <c r="D115" s="79">
        <f>VLOOKUP(A115,РАСЧЕТ!A:AY,51,0)</f>
        <v>477.26032101587765</v>
      </c>
      <c r="E115" s="79">
        <f t="shared" si="4"/>
        <v>-197.04967898412229</v>
      </c>
      <c r="F115" s="79" t="str">
        <f>VLOOKUP(A115,'04'!A:C,3,0)</f>
        <v>Начисление услуг УКС00000634 от 30.04.2023 0:00:04</v>
      </c>
      <c r="G115" s="79" t="str">
        <f>VLOOKUP(A115,'04'!A:B,2,0)</f>
        <v>НАС/КС/ДУ\3А-ММ-154</v>
      </c>
      <c r="H115" s="79">
        <v>674.31</v>
      </c>
      <c r="I115" s="79">
        <f>VLOOKUP(A115,РАСЧЕТ!A:BE,57,0)</f>
        <v>627.77048174842218</v>
      </c>
      <c r="J115" s="79">
        <f t="shared" si="5"/>
        <v>-46.539518251577761</v>
      </c>
      <c r="K115" s="79" t="str">
        <f>VLOOKUP(A115,'10'!A:C,3,0)</f>
        <v>Начисление услуг УКС00001636 от 31.10.2023 0:00:02</v>
      </c>
      <c r="L115" s="79" t="str">
        <f>VLOOKUP(A115,'10'!A:B,2,0)</f>
        <v>НАС/КС/ДУ\3А-ММ-154</v>
      </c>
      <c r="M115" s="79">
        <v>674.31</v>
      </c>
      <c r="N115" s="79">
        <f>VLOOKUP(A115,РАСЧЕТ!A:BF,58,0)</f>
        <v>561.87016553963406</v>
      </c>
      <c r="O115" s="79">
        <f t="shared" si="6"/>
        <v>-112.43983446036589</v>
      </c>
      <c r="P115" s="79" t="str">
        <f>VLOOKUP(A115,'11'!A:C,3,0)</f>
        <v>Начисление услуг УКС00001714 от 30.11.2023 23:59:59</v>
      </c>
      <c r="Q115" s="79" t="str">
        <f>VLOOKUP(A115,'11'!A:B,2,0)</f>
        <v>НАС/КС/ДУ\3А-ММ-154</v>
      </c>
      <c r="R115" s="79">
        <v>674.31</v>
      </c>
      <c r="S115">
        <f>VLOOKUP(A115,РАСЧЕТ!A:BG,59,0)</f>
        <v>771.58621421893008</v>
      </c>
      <c r="T115" s="119">
        <f t="shared" si="7"/>
        <v>97.276214218930136</v>
      </c>
      <c r="U115" t="str">
        <f>VLOOKUP(A115,'12'!A:C,3,0)</f>
        <v>Начисление услуг УКС00001863 от 31.12.2023 23:59:59</v>
      </c>
      <c r="V115" t="str">
        <f>VLOOKUP(A115,'12'!A:B,2,0)</f>
        <v>НАС/КС/ДУ\3А-ММ-154</v>
      </c>
    </row>
    <row r="116" spans="1:22" x14ac:dyDescent="0.3">
      <c r="A116" s="77" t="s">
        <v>1317</v>
      </c>
      <c r="B116" s="77" t="s">
        <v>530</v>
      </c>
      <c r="C116" s="79">
        <v>592.71</v>
      </c>
      <c r="D116" s="79">
        <f>VLOOKUP(A116,РАСЧЕТ!A:AY,51,0)</f>
        <v>419.50270254898805</v>
      </c>
      <c r="E116" s="79">
        <f t="shared" si="4"/>
        <v>-173.20729745101198</v>
      </c>
      <c r="F116" s="79" t="str">
        <f>VLOOKUP(A116,'04'!A:C,3,0)</f>
        <v>Начисление услуг УКС00000634 от 30.04.2023 0:00:04</v>
      </c>
      <c r="G116" s="79" t="str">
        <f>VLOOKUP(A116,'04'!A:B,2,0)</f>
        <v>С24-НАСТР-3А-2021/паркинг/А/м 155</v>
      </c>
      <c r="H116" s="79">
        <v>592.71</v>
      </c>
      <c r="I116" s="79">
        <f>VLOOKUP(A116,РАСЧЕТ!A:BE,57,0)</f>
        <v>551.79825784256218</v>
      </c>
      <c r="J116" s="79">
        <f t="shared" si="5"/>
        <v>-40.911742157437857</v>
      </c>
      <c r="K116" s="79" t="str">
        <f>VLOOKUP(A116,'10'!A:C,3,0)</f>
        <v>Начисление услуг УКС00001636 от 31.10.2023 0:00:02</v>
      </c>
      <c r="L116" s="79" t="str">
        <f>VLOOKUP(A116,'10'!A:B,2,0)</f>
        <v>С24-НАСТР-3А-2021/паркинг/А/м 155</v>
      </c>
      <c r="M116" s="79">
        <v>592.71</v>
      </c>
      <c r="N116" s="79">
        <f>VLOOKUP(A116,РАСЧЕТ!A:BF,58,0)</f>
        <v>493.87313913674848</v>
      </c>
      <c r="O116" s="79">
        <f t="shared" si="6"/>
        <v>-98.836860863251559</v>
      </c>
      <c r="P116" s="79" t="str">
        <f>VLOOKUP(A116,'11'!A:C,3,0)</f>
        <v>Начисление услуг УКС00001714 от 30.11.2023 23:59:59</v>
      </c>
      <c r="Q116" s="79" t="str">
        <f>VLOOKUP(A116,'11'!A:B,2,0)</f>
        <v>С24-НАСТР-3А-2021/паркинг/А/м 155</v>
      </c>
      <c r="R116" s="79">
        <v>592.71</v>
      </c>
      <c r="S116">
        <f>VLOOKUP(A116,РАСЧЕТ!A:BG,59,0)</f>
        <v>678.20953861281771</v>
      </c>
      <c r="T116" s="119">
        <f t="shared" si="7"/>
        <v>85.499538612817673</v>
      </c>
      <c r="U116" t="str">
        <f>VLOOKUP(A116,'12'!A:C,3,0)</f>
        <v>Начисление услуг УКС00001863 от 31.12.2023 23:59:59</v>
      </c>
      <c r="V116" t="str">
        <f>VLOOKUP(A116,'12'!A:B,2,0)</f>
        <v>С24-НАСТР-3А-2021/паркинг/А/м 155</v>
      </c>
    </row>
    <row r="117" spans="1:22" x14ac:dyDescent="0.3">
      <c r="A117" s="77" t="s">
        <v>1350</v>
      </c>
      <c r="B117" s="77" t="s">
        <v>592</v>
      </c>
      <c r="C117" s="79">
        <v>674.31</v>
      </c>
      <c r="D117" s="79">
        <f>VLOOKUP(A117,РАСЧЕТ!A:AY,51,0)</f>
        <v>477.26032101587765</v>
      </c>
      <c r="E117" s="79">
        <f t="shared" si="4"/>
        <v>-197.04967898412229</v>
      </c>
      <c r="F117" s="79" t="str">
        <f>VLOOKUP(A117,'04'!A:C,3,0)</f>
        <v>Начисление услуг УКС00000634 от 30.04.2023 0:00:04</v>
      </c>
      <c r="G117" s="79" t="str">
        <f>VLOOKUP(A117,'04'!A:B,2,0)</f>
        <v>С24-НАСТР-3А-2021/паркинг/А/м 156</v>
      </c>
      <c r="H117" s="80"/>
      <c r="I117" s="79">
        <f>VLOOKUP(A117,РАСЧЕТ!A:BE,57,0)</f>
        <v>0</v>
      </c>
      <c r="J117" s="79">
        <f t="shared" si="5"/>
        <v>0</v>
      </c>
      <c r="K117" s="79" t="e">
        <f>VLOOKUP(A117,'10'!A:C,3,0)</f>
        <v>#N/A</v>
      </c>
      <c r="L117" s="79" t="e">
        <f>VLOOKUP(A117,'10'!A:B,2,0)</f>
        <v>#N/A</v>
      </c>
      <c r="M117" s="80"/>
      <c r="N117" s="79">
        <f>VLOOKUP(A117,РАСЧЕТ!A:BF,58,0)</f>
        <v>0</v>
      </c>
      <c r="O117" s="79">
        <f t="shared" si="6"/>
        <v>0</v>
      </c>
      <c r="P117" s="79" t="e">
        <f>VLOOKUP(A117,'11'!A:C,3,0)</f>
        <v>#N/A</v>
      </c>
      <c r="Q117" s="79" t="e">
        <f>VLOOKUP(A117,'11'!A:B,2,0)</f>
        <v>#N/A</v>
      </c>
      <c r="R117" s="80"/>
      <c r="S117">
        <f>VLOOKUP(A117,РАСЧЕТ!A:BG,59,0)</f>
        <v>0</v>
      </c>
      <c r="T117" s="119">
        <f t="shared" si="7"/>
        <v>0</v>
      </c>
      <c r="U117" t="e">
        <f>VLOOKUP(A117,'12'!A:C,3,0)</f>
        <v>#N/A</v>
      </c>
      <c r="V117" t="e">
        <f>VLOOKUP(A117,'12'!A:B,2,0)</f>
        <v>#N/A</v>
      </c>
    </row>
    <row r="118" spans="1:22" x14ac:dyDescent="0.3">
      <c r="A118" s="77" t="s">
        <v>2815</v>
      </c>
      <c r="B118" s="77" t="s">
        <v>592</v>
      </c>
      <c r="C118" s="80"/>
      <c r="D118" s="79">
        <f>VLOOKUP(A118,РАСЧЕТ!A:AY,51,0)</f>
        <v>0</v>
      </c>
      <c r="E118" s="79">
        <f t="shared" si="4"/>
        <v>0</v>
      </c>
      <c r="F118" s="79" t="e">
        <f>VLOOKUP(A118,'04'!A:C,3,0)</f>
        <v>#N/A</v>
      </c>
      <c r="G118" s="79" t="e">
        <f>VLOOKUP(A118,'04'!A:B,2,0)</f>
        <v>#N/A</v>
      </c>
      <c r="H118" s="79">
        <v>674.31</v>
      </c>
      <c r="I118" s="79">
        <f>VLOOKUP(A118,РАСЧЕТ!A:BE,57,0)</f>
        <v>627.77048174842218</v>
      </c>
      <c r="J118" s="79">
        <f t="shared" si="5"/>
        <v>-46.539518251577761</v>
      </c>
      <c r="K118" s="79" t="str">
        <f>VLOOKUP(A118,'10'!A:C,3,0)</f>
        <v>Начисление услуг УКС00001636 от 31.10.2023 0:00:02</v>
      </c>
      <c r="L118" s="79" t="str">
        <f>VLOOKUP(A118,'10'!A:B,2,0)</f>
        <v>НАС/КС/ДУ-ММ-3А-156</v>
      </c>
      <c r="M118" s="79">
        <v>674.31</v>
      </c>
      <c r="N118" s="79">
        <f>VLOOKUP(A118,РАСЧЕТ!A:BF,58,0)</f>
        <v>561.87016553963406</v>
      </c>
      <c r="O118" s="79">
        <f t="shared" si="6"/>
        <v>-112.43983446036589</v>
      </c>
      <c r="P118" s="79" t="str">
        <f>VLOOKUP(A118,'11'!A:C,3,0)</f>
        <v>Начисление услуг УКС00001714 от 30.11.2023 23:59:59</v>
      </c>
      <c r="Q118" s="79" t="str">
        <f>VLOOKUP(A118,'11'!A:B,2,0)</f>
        <v>НАС/КС/ДУ-ММ-3А-156</v>
      </c>
      <c r="R118" s="79">
        <v>674.31</v>
      </c>
      <c r="S118">
        <f>VLOOKUP(A118,РАСЧЕТ!A:BG,59,0)</f>
        <v>771.58621421893008</v>
      </c>
      <c r="T118" s="119">
        <f t="shared" si="7"/>
        <v>97.276214218930136</v>
      </c>
      <c r="U118" t="str">
        <f>VLOOKUP(A118,'12'!A:C,3,0)</f>
        <v>Начисление услуг УКС00001863 от 31.12.2023 23:59:59</v>
      </c>
      <c r="V118" t="str">
        <f>VLOOKUP(A118,'12'!A:B,2,0)</f>
        <v>НАС/КС/ДУ-ММ-3А-156</v>
      </c>
    </row>
    <row r="119" spans="1:22" x14ac:dyDescent="0.3">
      <c r="A119" s="77" t="s">
        <v>1284</v>
      </c>
      <c r="B119" s="77" t="s">
        <v>1087</v>
      </c>
      <c r="C119" s="80"/>
      <c r="D119" s="79">
        <f>VLOOKUP(A119,РАСЧЕТ!A:AY,51,0)</f>
        <v>0</v>
      </c>
      <c r="E119" s="79">
        <f t="shared" si="4"/>
        <v>0</v>
      </c>
      <c r="F119" s="79" t="e">
        <f>VLOOKUP(A119,'04'!A:C,3,0)</f>
        <v>#N/A</v>
      </c>
      <c r="G119" s="79" t="e">
        <f>VLOOKUP(A119,'04'!A:B,2,0)</f>
        <v>#N/A</v>
      </c>
      <c r="H119" s="80"/>
      <c r="I119" s="79">
        <f>VLOOKUP(A119,РАСЧЕТ!A:BE,57,0)</f>
        <v>0</v>
      </c>
      <c r="J119" s="79">
        <f t="shared" si="5"/>
        <v>0</v>
      </c>
      <c r="K119" s="79" t="e">
        <f>VLOOKUP(A119,'10'!A:C,3,0)</f>
        <v>#N/A</v>
      </c>
      <c r="L119" s="79" t="e">
        <f>VLOOKUP(A119,'10'!A:B,2,0)</f>
        <v>#N/A</v>
      </c>
      <c r="M119" s="80"/>
      <c r="N119" s="79">
        <f>VLOOKUP(A119,РАСЧЕТ!A:BF,58,0)</f>
        <v>0</v>
      </c>
      <c r="O119" s="79">
        <f t="shared" si="6"/>
        <v>0</v>
      </c>
      <c r="P119" s="79" t="e">
        <f>VLOOKUP(A119,'11'!A:C,3,0)</f>
        <v>#N/A</v>
      </c>
      <c r="Q119" s="79" t="e">
        <f>VLOOKUP(A119,'11'!A:B,2,0)</f>
        <v>#N/A</v>
      </c>
      <c r="R119" s="80"/>
      <c r="S119">
        <f>VLOOKUP(A119,РАСЧЕТ!A:BG,59,0)</f>
        <v>0</v>
      </c>
      <c r="T119" s="119">
        <f t="shared" si="7"/>
        <v>0</v>
      </c>
      <c r="U119" t="e">
        <f>VLOOKUP(A119,'12'!A:C,3,0)</f>
        <v>#N/A</v>
      </c>
      <c r="V119" t="e">
        <f>VLOOKUP(A119,'12'!A:B,2,0)</f>
        <v>#N/A</v>
      </c>
    </row>
    <row r="120" spans="1:22" x14ac:dyDescent="0.3">
      <c r="A120" s="77" t="s">
        <v>2458</v>
      </c>
      <c r="B120" s="77" t="s">
        <v>1087</v>
      </c>
      <c r="C120" s="79">
        <v>674.31</v>
      </c>
      <c r="D120" s="79">
        <f>VLOOKUP(A120,РАСЧЕТ!A:AY,51,0)</f>
        <v>477.26032101587765</v>
      </c>
      <c r="E120" s="79">
        <f t="shared" si="4"/>
        <v>-197.04967898412229</v>
      </c>
      <c r="F120" s="79" t="str">
        <f>VLOOKUP(A120,'04'!A:C,3,0)</f>
        <v>Начисление услуг УКС00000634 от 30.04.2023 0:00:04</v>
      </c>
      <c r="G120" s="79" t="str">
        <f>VLOOKUP(A120,'04'!A:B,2,0)</f>
        <v>НАС/КС/ДУ-3А-ММ-157</v>
      </c>
      <c r="H120" s="79">
        <v>674.31</v>
      </c>
      <c r="I120" s="79">
        <f>VLOOKUP(A120,РАСЧЕТ!A:BE,57,0)</f>
        <v>627.77048174842218</v>
      </c>
      <c r="J120" s="79">
        <f t="shared" si="5"/>
        <v>-46.539518251577761</v>
      </c>
      <c r="K120" s="79" t="str">
        <f>VLOOKUP(A120,'10'!A:C,3,0)</f>
        <v>Начисление услуг УКС00001636 от 31.10.2023 0:00:02</v>
      </c>
      <c r="L120" s="79" t="str">
        <f>VLOOKUP(A120,'10'!A:B,2,0)</f>
        <v>НАС/КС/ДУ-3А-ММ-157</v>
      </c>
      <c r="M120" s="79">
        <v>674.31</v>
      </c>
      <c r="N120" s="79">
        <f>VLOOKUP(A120,РАСЧЕТ!A:BF,58,0)</f>
        <v>561.87016553963406</v>
      </c>
      <c r="O120" s="79">
        <f t="shared" si="6"/>
        <v>-112.43983446036589</v>
      </c>
      <c r="P120" s="79" t="str">
        <f>VLOOKUP(A120,'11'!A:C,3,0)</f>
        <v>Начисление услуг УКС00001714 от 30.11.2023 23:59:59</v>
      </c>
      <c r="Q120" s="79" t="str">
        <f>VLOOKUP(A120,'11'!A:B,2,0)</f>
        <v>НАС/КС/ДУ-3А-ММ-157</v>
      </c>
      <c r="R120" s="79">
        <v>674.31</v>
      </c>
      <c r="S120">
        <f>VLOOKUP(A120,РАСЧЕТ!A:BG,59,0)</f>
        <v>771.58621421893008</v>
      </c>
      <c r="T120" s="119">
        <f t="shared" si="7"/>
        <v>97.276214218930136</v>
      </c>
      <c r="U120" t="str">
        <f>VLOOKUP(A120,'12'!A:C,3,0)</f>
        <v>Начисление услуг УКС00001863 от 31.12.2023 23:59:59</v>
      </c>
      <c r="V120" t="str">
        <f>VLOOKUP(A120,'12'!A:B,2,0)</f>
        <v>НАС/КС/ДУ-3А-ММ-157</v>
      </c>
    </row>
    <row r="121" spans="1:22" x14ac:dyDescent="0.3">
      <c r="A121" s="77" t="s">
        <v>1935</v>
      </c>
      <c r="B121" s="77" t="s">
        <v>539</v>
      </c>
      <c r="C121" s="79">
        <v>592.71</v>
      </c>
      <c r="D121" s="79">
        <f>VLOOKUP(A121,РАСЧЕТ!A:AY,51,0)</f>
        <v>419.50270254898805</v>
      </c>
      <c r="E121" s="79">
        <f t="shared" si="4"/>
        <v>-173.20729745101198</v>
      </c>
      <c r="F121" s="79" t="str">
        <f>VLOOKUP(A121,'04'!A:C,3,0)</f>
        <v>Начисление услуг УКС00000634 от 30.04.2023 0:00:04</v>
      </c>
      <c r="G121" s="79" t="str">
        <f>VLOOKUP(A121,'04'!A:B,2,0)</f>
        <v>С24-НАСТР-3А-2021/паркинг/А/м 158</v>
      </c>
      <c r="H121" s="79">
        <v>592.71</v>
      </c>
      <c r="I121" s="79">
        <f>VLOOKUP(A121,РАСЧЕТ!A:BE,57,0)</f>
        <v>551.79825784256218</v>
      </c>
      <c r="J121" s="79">
        <f t="shared" si="5"/>
        <v>-40.911742157437857</v>
      </c>
      <c r="K121" s="79" t="str">
        <f>VLOOKUP(A121,'10'!A:C,3,0)</f>
        <v>Начисление услуг УКС00001636 от 31.10.2023 0:00:02</v>
      </c>
      <c r="L121" s="79" t="str">
        <f>VLOOKUP(A121,'10'!A:B,2,0)</f>
        <v>С24-НАСТР-3А-2021/паркинг/А/м 158</v>
      </c>
      <c r="M121" s="79">
        <v>592.71</v>
      </c>
      <c r="N121" s="79">
        <f>VLOOKUP(A121,РАСЧЕТ!A:BF,58,0)</f>
        <v>493.87313913674848</v>
      </c>
      <c r="O121" s="79">
        <f t="shared" si="6"/>
        <v>-98.836860863251559</v>
      </c>
      <c r="P121" s="79" t="str">
        <f>VLOOKUP(A121,'11'!A:C,3,0)</f>
        <v>Начисление услуг УКС00001714 от 30.11.2023 23:59:59</v>
      </c>
      <c r="Q121" s="79" t="str">
        <f>VLOOKUP(A121,'11'!A:B,2,0)</f>
        <v>С24-НАСТР-3А-2021/паркинг/А/м 158</v>
      </c>
      <c r="R121" s="79">
        <v>592.71</v>
      </c>
      <c r="S121">
        <f>VLOOKUP(A121,РАСЧЕТ!A:BG,59,0)</f>
        <v>678.20953861281771</v>
      </c>
      <c r="T121" s="119">
        <f t="shared" si="7"/>
        <v>85.499538612817673</v>
      </c>
      <c r="U121" t="str">
        <f>VLOOKUP(A121,'12'!A:C,3,0)</f>
        <v>Начисление услуг УКС00001863 от 31.12.2023 23:59:59</v>
      </c>
      <c r="V121" t="str">
        <f>VLOOKUP(A121,'12'!A:B,2,0)</f>
        <v>С24-НАСТР-3А-2021/паркинг/А/м 158</v>
      </c>
    </row>
    <row r="122" spans="1:22" x14ac:dyDescent="0.3">
      <c r="A122" s="77" t="s">
        <v>1303</v>
      </c>
      <c r="B122" s="77" t="s">
        <v>914</v>
      </c>
      <c r="C122" s="79">
        <v>674.31</v>
      </c>
      <c r="D122" s="79">
        <f>VLOOKUP(A122,РАСЧЕТ!A:AY,51,0)</f>
        <v>477.26032101587765</v>
      </c>
      <c r="E122" s="79">
        <f t="shared" si="4"/>
        <v>-197.04967898412229</v>
      </c>
      <c r="F122" s="79" t="str">
        <f>VLOOKUP(A122,'04'!A:C,3,0)</f>
        <v>Начисление услуг УКС00000634 от 30.04.2023 0:00:04</v>
      </c>
      <c r="G122" s="79" t="str">
        <f>VLOOKUP(A122,'04'!A:B,2,0)</f>
        <v>С24-НАСТР-3А-2021/паркинг/А/м 159</v>
      </c>
      <c r="H122" s="80"/>
      <c r="I122" s="79">
        <f>VLOOKUP(A122,РАСЧЕТ!A:BE,57,0)</f>
        <v>0</v>
      </c>
      <c r="J122" s="79">
        <f t="shared" si="5"/>
        <v>0</v>
      </c>
      <c r="K122" s="79" t="e">
        <f>VLOOKUP(A122,'10'!A:C,3,0)</f>
        <v>#N/A</v>
      </c>
      <c r="L122" s="79" t="e">
        <f>VLOOKUP(A122,'10'!A:B,2,0)</f>
        <v>#N/A</v>
      </c>
      <c r="M122" s="80"/>
      <c r="N122" s="79">
        <f>VLOOKUP(A122,РАСЧЕТ!A:BF,58,0)</f>
        <v>0</v>
      </c>
      <c r="O122" s="79">
        <f t="shared" si="6"/>
        <v>0</v>
      </c>
      <c r="P122" s="79" t="e">
        <f>VLOOKUP(A122,'11'!A:C,3,0)</f>
        <v>#N/A</v>
      </c>
      <c r="Q122" s="79" t="e">
        <f>VLOOKUP(A122,'11'!A:B,2,0)</f>
        <v>#N/A</v>
      </c>
      <c r="R122" s="80"/>
      <c r="S122">
        <f>VLOOKUP(A122,РАСЧЕТ!A:BG,59,0)</f>
        <v>0</v>
      </c>
      <c r="T122" s="119">
        <f t="shared" si="7"/>
        <v>0</v>
      </c>
      <c r="U122" t="e">
        <f>VLOOKUP(A122,'12'!A:C,3,0)</f>
        <v>#N/A</v>
      </c>
      <c r="V122" t="e">
        <f>VLOOKUP(A122,'12'!A:B,2,0)</f>
        <v>#N/A</v>
      </c>
    </row>
    <row r="123" spans="1:22" x14ac:dyDescent="0.3">
      <c r="A123" s="77" t="s">
        <v>2880</v>
      </c>
      <c r="B123" s="77" t="s">
        <v>914</v>
      </c>
      <c r="C123" s="80"/>
      <c r="D123" s="79">
        <f>VLOOKUP(A123,РАСЧЕТ!A:AY,51,0)</f>
        <v>0</v>
      </c>
      <c r="E123" s="79">
        <f t="shared" si="4"/>
        <v>0</v>
      </c>
      <c r="F123" s="79" t="e">
        <f>VLOOKUP(A123,'04'!A:C,3,0)</f>
        <v>#N/A</v>
      </c>
      <c r="G123" s="79" t="e">
        <f>VLOOKUP(A123,'04'!A:B,2,0)</f>
        <v>#N/A</v>
      </c>
      <c r="H123" s="79">
        <v>674.31</v>
      </c>
      <c r="I123" s="79">
        <f>VLOOKUP(A123,РАСЧЕТ!A:BE,57,0)</f>
        <v>627.77048174842218</v>
      </c>
      <c r="J123" s="79">
        <f t="shared" si="5"/>
        <v>-46.539518251577761</v>
      </c>
      <c r="K123" s="79" t="str">
        <f>VLOOKUP(A123,'10'!A:C,3,0)</f>
        <v>Начисление услуг УКС00001636 от 31.10.2023 0:00:02</v>
      </c>
      <c r="L123" s="79" t="str">
        <f>VLOOKUP(A123,'10'!A:B,2,0)</f>
        <v>НАС/КС/ДУ-3А-ММ-159</v>
      </c>
      <c r="M123" s="79">
        <v>674.31</v>
      </c>
      <c r="N123" s="79">
        <f>VLOOKUP(A123,РАСЧЕТ!A:BF,58,0)</f>
        <v>561.87016553963406</v>
      </c>
      <c r="O123" s="79">
        <f t="shared" si="6"/>
        <v>-112.43983446036589</v>
      </c>
      <c r="P123" s="79" t="str">
        <f>VLOOKUP(A123,'11'!A:C,3,0)</f>
        <v>Начисление услуг УКС00001714 от 30.11.2023 23:59:59</v>
      </c>
      <c r="Q123" s="79" t="str">
        <f>VLOOKUP(A123,'11'!A:B,2,0)</f>
        <v>НАС/КС/ДУ-3А-ММ-159</v>
      </c>
      <c r="R123" s="79">
        <v>674.31</v>
      </c>
      <c r="S123">
        <f>VLOOKUP(A123,РАСЧЕТ!A:BG,59,0)</f>
        <v>771.58621421893008</v>
      </c>
      <c r="T123" s="119">
        <f t="shared" si="7"/>
        <v>97.276214218930136</v>
      </c>
      <c r="U123" t="str">
        <f>VLOOKUP(A123,'12'!A:C,3,0)</f>
        <v>Начисление услуг УКС00001863 от 31.12.2023 23:59:59</v>
      </c>
      <c r="V123" t="str">
        <f>VLOOKUP(A123,'12'!A:B,2,0)</f>
        <v>НАС/КС/ДУ-3А-ММ-159</v>
      </c>
    </row>
    <row r="124" spans="1:22" x14ac:dyDescent="0.3">
      <c r="A124" s="77" t="s">
        <v>1611</v>
      </c>
      <c r="B124" s="77" t="s">
        <v>940</v>
      </c>
      <c r="C124" s="80"/>
      <c r="D124" s="79">
        <f>VLOOKUP(A124,РАСЧЕТ!A:AY,51,0)</f>
        <v>0</v>
      </c>
      <c r="E124" s="79">
        <f t="shared" si="4"/>
        <v>0</v>
      </c>
      <c r="F124" s="79" t="e">
        <f>VLOOKUP(A124,'04'!A:C,3,0)</f>
        <v>#N/A</v>
      </c>
      <c r="G124" s="79" t="e">
        <f>VLOOKUP(A124,'04'!A:B,2,0)</f>
        <v>#N/A</v>
      </c>
      <c r="H124" s="80"/>
      <c r="I124" s="79">
        <f>VLOOKUP(A124,РАСЧЕТ!A:BE,57,0)</f>
        <v>0</v>
      </c>
      <c r="J124" s="79">
        <f t="shared" si="5"/>
        <v>0</v>
      </c>
      <c r="K124" s="79" t="e">
        <f>VLOOKUP(A124,'10'!A:C,3,0)</f>
        <v>#N/A</v>
      </c>
      <c r="L124" s="79" t="e">
        <f>VLOOKUP(A124,'10'!A:B,2,0)</f>
        <v>#N/A</v>
      </c>
      <c r="M124" s="80"/>
      <c r="N124" s="79">
        <f>VLOOKUP(A124,РАСЧЕТ!A:BF,58,0)</f>
        <v>0</v>
      </c>
      <c r="O124" s="79">
        <f t="shared" si="6"/>
        <v>0</v>
      </c>
      <c r="P124" s="79" t="e">
        <f>VLOOKUP(A124,'11'!A:C,3,0)</f>
        <v>#N/A</v>
      </c>
      <c r="Q124" s="79" t="e">
        <f>VLOOKUP(A124,'11'!A:B,2,0)</f>
        <v>#N/A</v>
      </c>
      <c r="R124" s="80"/>
      <c r="S124">
        <f>VLOOKUP(A124,РАСЧЕТ!A:BG,59,0)</f>
        <v>0</v>
      </c>
      <c r="T124" s="119">
        <f t="shared" si="7"/>
        <v>0</v>
      </c>
      <c r="U124" t="e">
        <f>VLOOKUP(A124,'12'!A:C,3,0)</f>
        <v>#N/A</v>
      </c>
      <c r="V124" t="e">
        <f>VLOOKUP(A124,'12'!A:B,2,0)</f>
        <v>#N/A</v>
      </c>
    </row>
    <row r="125" spans="1:22" x14ac:dyDescent="0.3">
      <c r="A125" s="77" t="s">
        <v>2495</v>
      </c>
      <c r="B125" s="77" t="s">
        <v>940</v>
      </c>
      <c r="C125" s="79">
        <v>652.84</v>
      </c>
      <c r="D125" s="79">
        <f>VLOOKUP(A125,РАСЧЕТ!A:AY,51,0)</f>
        <v>462.06094773511722</v>
      </c>
      <c r="E125" s="79">
        <f t="shared" si="4"/>
        <v>-190.77905226488281</v>
      </c>
      <c r="F125" s="79" t="str">
        <f>VLOOKUP(A125,'04'!A:C,3,0)</f>
        <v>Начисление услуг УКС00000634 от 30.04.2023 0:00:04</v>
      </c>
      <c r="G125" s="79" t="str">
        <f>VLOOKUP(A125,'04'!A:B,2,0)</f>
        <v>НАС/КС/ДУ-ММ-3А-16</v>
      </c>
      <c r="H125" s="79">
        <v>652.84</v>
      </c>
      <c r="I125" s="79">
        <f>VLOOKUP(A125,РАСЧЕТ!A:BE,57,0)</f>
        <v>607.77779124688004</v>
      </c>
      <c r="J125" s="79">
        <f t="shared" si="5"/>
        <v>-45.06220875311999</v>
      </c>
      <c r="K125" s="79" t="str">
        <f>VLOOKUP(A125,'10'!A:C,3,0)</f>
        <v>Начисление услуг УКС00001636 от 31.10.2023 0:00:02</v>
      </c>
      <c r="L125" s="79" t="str">
        <f>VLOOKUP(A125,'10'!A:B,2,0)</f>
        <v>НАС/КС/ДУ-ММ-3А-16</v>
      </c>
      <c r="M125" s="79">
        <v>652.84</v>
      </c>
      <c r="N125" s="79">
        <f>VLOOKUP(A125,РАСЧЕТ!A:BF,58,0)</f>
        <v>543.97621122308522</v>
      </c>
      <c r="O125" s="79">
        <f t="shared" si="6"/>
        <v>-108.86378877691482</v>
      </c>
      <c r="P125" s="79" t="str">
        <f>VLOOKUP(A125,'11'!A:C,3,0)</f>
        <v>Начисление услуг УКС00001714 от 30.11.2023 23:59:59</v>
      </c>
      <c r="Q125" s="79" t="str">
        <f>VLOOKUP(A125,'11'!A:B,2,0)</f>
        <v>НАС/КС/ДУ-ММ-3А-16</v>
      </c>
      <c r="R125" s="79">
        <v>652.84</v>
      </c>
      <c r="S125">
        <f>VLOOKUP(A125,РАСЧЕТ!A:BG,59,0)</f>
        <v>747.01340484890056</v>
      </c>
      <c r="T125" s="119">
        <f t="shared" si="7"/>
        <v>94.173404848900532</v>
      </c>
      <c r="U125" t="str">
        <f>VLOOKUP(A125,'12'!A:C,3,0)</f>
        <v>Начисление услуг УКС00001863 от 31.12.2023 23:59:59</v>
      </c>
      <c r="V125" t="str">
        <f>VLOOKUP(A125,'12'!A:B,2,0)</f>
        <v>НАС/КС/ДУ-ММ-3А-16</v>
      </c>
    </row>
    <row r="126" spans="1:22" x14ac:dyDescent="0.3">
      <c r="A126" s="77" t="s">
        <v>1295</v>
      </c>
      <c r="B126" s="77" t="s">
        <v>755</v>
      </c>
      <c r="C126" s="79">
        <v>807.46</v>
      </c>
      <c r="D126" s="79">
        <f>VLOOKUP(A126,РАСЧЕТ!A:AY,51,0)</f>
        <v>571.49643535659243</v>
      </c>
      <c r="E126" s="79">
        <f t="shared" si="4"/>
        <v>-235.96356464340761</v>
      </c>
      <c r="F126" s="79" t="str">
        <f>VLOOKUP(A126,'04'!A:C,3,0)</f>
        <v>Начисление услуг УКС00000634 от 30.04.2023 0:00:04</v>
      </c>
      <c r="G126" s="79" t="str">
        <f>VLOOKUP(A126,'04'!A:B,2,0)</f>
        <v>С24-НАСТР-3А-2021/паркинг/А/м 160</v>
      </c>
      <c r="H126" s="79">
        <v>260.47000000000003</v>
      </c>
      <c r="I126" s="79">
        <f>VLOOKUP(A126,РАСЧЕТ!A:BE,57,0)</f>
        <v>242.49198801870432</v>
      </c>
      <c r="J126" s="79">
        <f t="shared" si="5"/>
        <v>-17.978011981295708</v>
      </c>
      <c r="K126" s="79" t="str">
        <f>VLOOKUP(A126,'10'!A:C,3,0)</f>
        <v>Начисление услуг УКС00001636 от 31.10.2023 0:00:02</v>
      </c>
      <c r="L126" s="79" t="str">
        <f>VLOOKUP(A126,'10'!A:B,2,0)</f>
        <v>С24-НАСТР-3А-2021/паркинг/А/м 160</v>
      </c>
      <c r="M126" s="80"/>
      <c r="N126" s="79">
        <f>VLOOKUP(A126,РАСЧЕТ!A:BF,58,0)</f>
        <v>0</v>
      </c>
      <c r="O126" s="79">
        <f t="shared" si="6"/>
        <v>0</v>
      </c>
      <c r="P126" s="79" t="e">
        <f>VLOOKUP(A126,'11'!A:C,3,0)</f>
        <v>#N/A</v>
      </c>
      <c r="Q126" s="79" t="e">
        <f>VLOOKUP(A126,'11'!A:B,2,0)</f>
        <v>#N/A</v>
      </c>
      <c r="R126" s="80"/>
      <c r="S126">
        <f>VLOOKUP(A126,РАСЧЕТ!A:BG,59,0)</f>
        <v>0</v>
      </c>
      <c r="T126" s="119">
        <f t="shared" si="7"/>
        <v>0</v>
      </c>
      <c r="U126" t="e">
        <f>VLOOKUP(A126,'12'!A:C,3,0)</f>
        <v>#N/A</v>
      </c>
      <c r="V126" t="e">
        <f>VLOOKUP(A126,'12'!A:B,2,0)</f>
        <v>#N/A</v>
      </c>
    </row>
    <row r="127" spans="1:22" x14ac:dyDescent="0.3">
      <c r="A127" s="77" t="s">
        <v>2904</v>
      </c>
      <c r="B127" s="77" t="s">
        <v>755</v>
      </c>
      <c r="C127" s="80"/>
      <c r="D127" s="79">
        <f>VLOOKUP(A127,РАСЧЕТ!A:AY,51,0)</f>
        <v>0</v>
      </c>
      <c r="E127" s="79">
        <f t="shared" si="4"/>
        <v>0</v>
      </c>
      <c r="F127" s="79" t="e">
        <f>VLOOKUP(A127,'04'!A:C,3,0)</f>
        <v>#N/A</v>
      </c>
      <c r="G127" s="79" t="e">
        <f>VLOOKUP(A127,'04'!A:B,2,0)</f>
        <v>#N/A</v>
      </c>
      <c r="H127" s="79">
        <v>546.99</v>
      </c>
      <c r="I127" s="79">
        <f>VLOOKUP(A127,РАСЧЕТ!A:BE,57,0)</f>
        <v>509.23317483927906</v>
      </c>
      <c r="J127" s="79">
        <f t="shared" si="5"/>
        <v>-37.75682516072095</v>
      </c>
      <c r="K127" s="79" t="str">
        <f>VLOOKUP(A127,'10'!A:C,3,0)</f>
        <v>Начисление услуг УКС00001636 от 31.10.2023 0:00:02</v>
      </c>
      <c r="L127" s="79" t="str">
        <f>VLOOKUP(A127,'10'!A:B,2,0)</f>
        <v>НАС/КС/ДУ-ММ-3А-160</v>
      </c>
      <c r="M127" s="79">
        <v>807.46</v>
      </c>
      <c r="N127" s="79">
        <f>VLOOKUP(A127,РАСЧЕТ!A:BF,58,0)</f>
        <v>672.81268230223702</v>
      </c>
      <c r="O127" s="79">
        <f t="shared" si="6"/>
        <v>-134.64731769776301</v>
      </c>
      <c r="P127" s="79" t="str">
        <f>VLOOKUP(A127,'11'!A:C,3,0)</f>
        <v>Начисление услуг УКС00001714 от 30.11.2023 23:59:59</v>
      </c>
      <c r="Q127" s="79" t="str">
        <f>VLOOKUP(A127,'11'!A:B,2,0)</f>
        <v>НАС/КС/ДУ-ММ-3А-160</v>
      </c>
      <c r="R127" s="79">
        <v>807.46</v>
      </c>
      <c r="S127">
        <f>VLOOKUP(A127,РАСЧЕТ!A:BG,59,0)</f>
        <v>923.93763231311391</v>
      </c>
      <c r="T127" s="119">
        <f t="shared" si="7"/>
        <v>116.47763231311387</v>
      </c>
      <c r="U127" t="str">
        <f>VLOOKUP(A127,'12'!A:C,3,0)</f>
        <v>Начисление услуг УКС00001863 от 31.12.2023 23:59:59</v>
      </c>
      <c r="V127" t="str">
        <f>VLOOKUP(A127,'12'!A:B,2,0)</f>
        <v>НАС/КС/ДУ-ММ-3А-160</v>
      </c>
    </row>
    <row r="128" spans="1:22" x14ac:dyDescent="0.3">
      <c r="A128" s="77" t="s">
        <v>1592</v>
      </c>
      <c r="B128" s="77" t="s">
        <v>548</v>
      </c>
      <c r="C128" s="79">
        <v>674.31</v>
      </c>
      <c r="D128" s="79">
        <f>VLOOKUP(A128,РАСЧЕТ!A:AY,51,0)</f>
        <v>477.26032101587765</v>
      </c>
      <c r="E128" s="79">
        <f t="shared" si="4"/>
        <v>-197.04967898412229</v>
      </c>
      <c r="F128" s="79" t="str">
        <f>VLOOKUP(A128,'04'!A:C,3,0)</f>
        <v>Начисление услуг УКС00000634 от 30.04.2023 0:00:04</v>
      </c>
      <c r="G128" s="79" t="str">
        <f>VLOOKUP(A128,'04'!A:B,2,0)</f>
        <v>С24-НАСТР-3А-2021/паркинг/А/м 161</v>
      </c>
      <c r="H128" s="80"/>
      <c r="I128" s="79">
        <f>VLOOKUP(A128,РАСЧЕТ!A:BE,57,0)</f>
        <v>0</v>
      </c>
      <c r="J128" s="79">
        <f t="shared" si="5"/>
        <v>0</v>
      </c>
      <c r="K128" s="79" t="e">
        <f>VLOOKUP(A128,'10'!A:C,3,0)</f>
        <v>#N/A</v>
      </c>
      <c r="L128" s="79" t="e">
        <f>VLOOKUP(A128,'10'!A:B,2,0)</f>
        <v>#N/A</v>
      </c>
      <c r="M128" s="80"/>
      <c r="N128" s="79">
        <f>VLOOKUP(A128,РАСЧЕТ!A:BF,58,0)</f>
        <v>0</v>
      </c>
      <c r="O128" s="79">
        <f t="shared" si="6"/>
        <v>0</v>
      </c>
      <c r="P128" s="79" t="e">
        <f>VLOOKUP(A128,'11'!A:C,3,0)</f>
        <v>#N/A</v>
      </c>
      <c r="Q128" s="79" t="e">
        <f>VLOOKUP(A128,'11'!A:B,2,0)</f>
        <v>#N/A</v>
      </c>
      <c r="R128" s="80"/>
      <c r="S128">
        <f>VLOOKUP(A128,РАСЧЕТ!A:BG,59,0)</f>
        <v>0</v>
      </c>
      <c r="T128" s="119">
        <f t="shared" si="7"/>
        <v>0</v>
      </c>
      <c r="U128" t="e">
        <f>VLOOKUP(A128,'12'!A:C,3,0)</f>
        <v>#N/A</v>
      </c>
      <c r="V128" t="e">
        <f>VLOOKUP(A128,'12'!A:B,2,0)</f>
        <v>#N/A</v>
      </c>
    </row>
    <row r="129" spans="1:22" x14ac:dyDescent="0.3">
      <c r="A129" s="77" t="s">
        <v>2793</v>
      </c>
      <c r="B129" s="77" t="s">
        <v>548</v>
      </c>
      <c r="C129" s="80"/>
      <c r="D129" s="79">
        <f>VLOOKUP(A129,РАСЧЕТ!A:AY,51,0)</f>
        <v>0</v>
      </c>
      <c r="E129" s="79">
        <f t="shared" si="4"/>
        <v>0</v>
      </c>
      <c r="F129" s="79" t="e">
        <f>VLOOKUP(A129,'04'!A:C,3,0)</f>
        <v>#N/A</v>
      </c>
      <c r="G129" s="79" t="e">
        <f>VLOOKUP(A129,'04'!A:B,2,0)</f>
        <v>#N/A</v>
      </c>
      <c r="H129" s="79">
        <v>674.31</v>
      </c>
      <c r="I129" s="79">
        <f>VLOOKUP(A129,РАСЧЕТ!A:BE,57,0)</f>
        <v>627.77048174842218</v>
      </c>
      <c r="J129" s="79">
        <f t="shared" si="5"/>
        <v>-46.539518251577761</v>
      </c>
      <c r="K129" s="79" t="str">
        <f>VLOOKUP(A129,'10'!A:C,3,0)</f>
        <v>Начисление услуг УКС00001636 от 31.10.2023 0:00:02</v>
      </c>
      <c r="L129" s="79" t="str">
        <f>VLOOKUP(A129,'10'!A:B,2,0)</f>
        <v>НАС/КС/ДУ-ММ-3А-161</v>
      </c>
      <c r="M129" s="79">
        <v>674.31</v>
      </c>
      <c r="N129" s="79">
        <f>VLOOKUP(A129,РАСЧЕТ!A:BF,58,0)</f>
        <v>561.87016553963406</v>
      </c>
      <c r="O129" s="79">
        <f t="shared" si="6"/>
        <v>-112.43983446036589</v>
      </c>
      <c r="P129" s="79" t="str">
        <f>VLOOKUP(A129,'11'!A:C,3,0)</f>
        <v>Начисление услуг УКС00001714 от 30.11.2023 23:59:59</v>
      </c>
      <c r="Q129" s="79" t="str">
        <f>VLOOKUP(A129,'11'!A:B,2,0)</f>
        <v>НАС/КС/ДУ-ММ-3А-161</v>
      </c>
      <c r="R129" s="79">
        <v>674.31</v>
      </c>
      <c r="S129">
        <f>VLOOKUP(A129,РАСЧЕТ!A:BG,59,0)</f>
        <v>771.58621421893008</v>
      </c>
      <c r="T129" s="119">
        <f t="shared" si="7"/>
        <v>97.276214218930136</v>
      </c>
      <c r="U129" t="str">
        <f>VLOOKUP(A129,'12'!A:C,3,0)</f>
        <v>Начисление услуг УКС00001863 от 31.12.2023 23:59:59</v>
      </c>
      <c r="V129" t="str">
        <f>VLOOKUP(A129,'12'!A:B,2,0)</f>
        <v>НАС/КС/ДУ-ММ-3А-161</v>
      </c>
    </row>
    <row r="130" spans="1:22" x14ac:dyDescent="0.3">
      <c r="A130" s="77" t="s">
        <v>1686</v>
      </c>
      <c r="B130" s="77" t="s">
        <v>1155</v>
      </c>
      <c r="C130" s="79">
        <v>704.38</v>
      </c>
      <c r="D130" s="79">
        <f>VLOOKUP(A130,РАСЧЕТ!A:AY,51,0)</f>
        <v>498.53944360894224</v>
      </c>
      <c r="E130" s="79">
        <f t="shared" si="4"/>
        <v>-205.84055639105776</v>
      </c>
      <c r="F130" s="79" t="str">
        <f>VLOOKUP(A130,'04'!A:C,3,0)</f>
        <v>Начисление услуг УКС00000634 от 30.04.2023 0:00:04</v>
      </c>
      <c r="G130" s="79" t="str">
        <f>VLOOKUP(A130,'04'!A:B,2,0)</f>
        <v>НАС/КС/ДУ/3А-ММ-162</v>
      </c>
      <c r="H130" s="79">
        <v>704.38</v>
      </c>
      <c r="I130" s="79">
        <f>VLOOKUP(A130,РАСЧЕТ!A:BE,57,0)</f>
        <v>655.76024845058112</v>
      </c>
      <c r="J130" s="79">
        <f t="shared" si="5"/>
        <v>-48.619751549418879</v>
      </c>
      <c r="K130" s="79" t="str">
        <f>VLOOKUP(A130,'10'!A:C,3,0)</f>
        <v>Начисление услуг УКС00001636 от 31.10.2023 0:00:02</v>
      </c>
      <c r="L130" s="79" t="str">
        <f>VLOOKUP(A130,'10'!A:B,2,0)</f>
        <v>НАС/КС/ДУ/3А-ММ-162</v>
      </c>
      <c r="M130" s="79">
        <v>704.38</v>
      </c>
      <c r="N130" s="79">
        <f>VLOOKUP(A130,РАСЧЕТ!A:BF,58,0)</f>
        <v>586.92170158280248</v>
      </c>
      <c r="O130" s="79">
        <f t="shared" si="6"/>
        <v>-117.45829841719751</v>
      </c>
      <c r="P130" s="79" t="str">
        <f>VLOOKUP(A130,'11'!A:C,3,0)</f>
        <v>Начисление услуг УКС00001714 от 30.11.2023 23:59:59</v>
      </c>
      <c r="Q130" s="79" t="str">
        <f>VLOOKUP(A130,'11'!A:B,2,0)</f>
        <v>НАС/КС/ДУ/3А-ММ-162</v>
      </c>
      <c r="R130" s="79">
        <v>704.38</v>
      </c>
      <c r="S130">
        <f>VLOOKUP(A130,РАСЧЕТ!A:BG,59,0)</f>
        <v>805.98814733697168</v>
      </c>
      <c r="T130" s="119">
        <f t="shared" si="7"/>
        <v>101.60814733697168</v>
      </c>
      <c r="U130" t="str">
        <f>VLOOKUP(A130,'12'!A:C,3,0)</f>
        <v>Начисление услуг УКС00001863 от 31.12.2023 23:59:59</v>
      </c>
      <c r="V130" t="str">
        <f>VLOOKUP(A130,'12'!A:B,2,0)</f>
        <v>НАС/КС/ДУ/3А-ММ-162</v>
      </c>
    </row>
    <row r="131" spans="1:22" x14ac:dyDescent="0.3">
      <c r="A131" s="77" t="s">
        <v>1633</v>
      </c>
      <c r="B131" s="77" t="s">
        <v>574</v>
      </c>
      <c r="C131" s="80"/>
      <c r="D131" s="79">
        <f>VLOOKUP(A131,РАСЧЕТ!A:AY,51,0)</f>
        <v>0</v>
      </c>
      <c r="E131" s="79">
        <f t="shared" ref="E131:E194" si="8">D131-C131</f>
        <v>0</v>
      </c>
      <c r="F131" s="79" t="e">
        <f>VLOOKUP(A131,'04'!A:C,3,0)</f>
        <v>#N/A</v>
      </c>
      <c r="G131" s="79" t="e">
        <f>VLOOKUP(A131,'04'!A:B,2,0)</f>
        <v>#N/A</v>
      </c>
      <c r="H131" s="80"/>
      <c r="I131" s="79">
        <f>VLOOKUP(A131,РАСЧЕТ!A:BE,57,0)</f>
        <v>0</v>
      </c>
      <c r="J131" s="79">
        <f t="shared" ref="J131:J194" si="9">I131-H131</f>
        <v>0</v>
      </c>
      <c r="K131" s="79" t="e">
        <f>VLOOKUP(A131,'10'!A:C,3,0)</f>
        <v>#N/A</v>
      </c>
      <c r="L131" s="79" t="e">
        <f>VLOOKUP(A131,'10'!A:B,2,0)</f>
        <v>#N/A</v>
      </c>
      <c r="M131" s="80"/>
      <c r="N131" s="79">
        <f>VLOOKUP(A131,РАСЧЕТ!A:BF,58,0)</f>
        <v>0</v>
      </c>
      <c r="O131" s="79">
        <f t="shared" ref="O131:O194" si="10">N131-M131</f>
        <v>0</v>
      </c>
      <c r="P131" s="79" t="e">
        <f>VLOOKUP(A131,'11'!A:C,3,0)</f>
        <v>#N/A</v>
      </c>
      <c r="Q131" s="79" t="e">
        <f>VLOOKUP(A131,'11'!A:B,2,0)</f>
        <v>#N/A</v>
      </c>
      <c r="R131" s="80"/>
      <c r="S131">
        <f>VLOOKUP(A131,РАСЧЕТ!A:BG,59,0)</f>
        <v>0</v>
      </c>
      <c r="T131" s="119">
        <f t="shared" ref="T131:T194" si="11">S131-R131</f>
        <v>0</v>
      </c>
      <c r="U131" t="e">
        <f>VLOOKUP(A131,'12'!A:C,3,0)</f>
        <v>#N/A</v>
      </c>
      <c r="V131" t="e">
        <f>VLOOKUP(A131,'12'!A:B,2,0)</f>
        <v>#N/A</v>
      </c>
    </row>
    <row r="132" spans="1:22" x14ac:dyDescent="0.3">
      <c r="A132" s="77" t="s">
        <v>2499</v>
      </c>
      <c r="B132" s="77" t="s">
        <v>574</v>
      </c>
      <c r="C132" s="79">
        <v>811.75</v>
      </c>
      <c r="D132" s="79">
        <f>VLOOKUP(A132,РАСЧЕТ!A:AY,51,0)</f>
        <v>574.53631001274448</v>
      </c>
      <c r="E132" s="79">
        <f t="shared" si="8"/>
        <v>-237.21368998725552</v>
      </c>
      <c r="F132" s="79" t="str">
        <f>VLOOKUP(A132,'04'!A:C,3,0)</f>
        <v>Начисление услуг УКС00000634 от 30.04.2023 0:00:04</v>
      </c>
      <c r="G132" s="79" t="str">
        <f>VLOOKUP(A132,'04'!A:B,2,0)</f>
        <v>НАС/КС/ДУ-ММ-3А-163</v>
      </c>
      <c r="H132" s="79">
        <v>811.75</v>
      </c>
      <c r="I132" s="79">
        <f>VLOOKUP(A132,РАСЧЕТ!A:BE,57,0)</f>
        <v>755.72370095829172</v>
      </c>
      <c r="J132" s="79">
        <f t="shared" si="9"/>
        <v>-56.026299041708285</v>
      </c>
      <c r="K132" s="79" t="str">
        <f>VLOOKUP(A132,'10'!A:C,3,0)</f>
        <v>Начисление услуг УКС00001636 от 31.10.2023 0:00:02</v>
      </c>
      <c r="L132" s="79" t="str">
        <f>VLOOKUP(A132,'10'!A:B,2,0)</f>
        <v>НАС/КС/ДУ-ММ-3А-163</v>
      </c>
      <c r="M132" s="79">
        <v>811.75</v>
      </c>
      <c r="N132" s="79">
        <f>VLOOKUP(A132,РАСЧЕТ!A:BF,58,0)</f>
        <v>676.3914731655467</v>
      </c>
      <c r="O132" s="79">
        <f t="shared" si="10"/>
        <v>-135.3585268344533</v>
      </c>
      <c r="P132" s="79" t="str">
        <f>VLOOKUP(A132,'11'!A:C,3,0)</f>
        <v>Начисление услуг УКС00001714 от 30.11.2023 23:59:59</v>
      </c>
      <c r="Q132" s="79" t="str">
        <f>VLOOKUP(A132,'11'!A:B,2,0)</f>
        <v>НАС/КС/ДУ-ММ-3А-163</v>
      </c>
      <c r="R132" s="79">
        <v>811.75</v>
      </c>
      <c r="S132">
        <f>VLOOKUP(A132,РАСЧЕТ!A:BG,59,0)</f>
        <v>928.85219418711972</v>
      </c>
      <c r="T132" s="119">
        <f t="shared" si="11"/>
        <v>117.10219418711972</v>
      </c>
      <c r="U132" t="str">
        <f>VLOOKUP(A132,'12'!A:C,3,0)</f>
        <v>Начисление услуг УКС00001863 от 31.12.2023 23:59:59</v>
      </c>
      <c r="V132" t="str">
        <f>VLOOKUP(A132,'12'!A:B,2,0)</f>
        <v>НАС/КС/ДУ-ММ-3А-163</v>
      </c>
    </row>
    <row r="133" spans="1:22" x14ac:dyDescent="0.3">
      <c r="A133" s="77" t="s">
        <v>1723</v>
      </c>
      <c r="B133" s="77" t="s">
        <v>579</v>
      </c>
      <c r="C133" s="79">
        <v>687.2</v>
      </c>
      <c r="D133" s="79">
        <f>VLOOKUP(A133,РАСЧЕТ!A:AY,51,0)</f>
        <v>486.37994498433392</v>
      </c>
      <c r="E133" s="79">
        <f t="shared" si="8"/>
        <v>-200.82005501566613</v>
      </c>
      <c r="F133" s="79" t="str">
        <f>VLOOKUP(A133,'04'!A:C,3,0)</f>
        <v>Начисление услуг УКС00000634 от 30.04.2023 0:00:04</v>
      </c>
      <c r="G133" s="79" t="str">
        <f>VLOOKUP(A133,'04'!A:B,2,0)</f>
        <v>С24-НАСТР-3А-2021/паркинг/А/м 164</v>
      </c>
      <c r="H133" s="80"/>
      <c r="I133" s="79">
        <f>VLOOKUP(A133,РАСЧЕТ!A:BE,57,0)</f>
        <v>0</v>
      </c>
      <c r="J133" s="79">
        <f t="shared" si="9"/>
        <v>0</v>
      </c>
      <c r="K133" s="79" t="e">
        <f>VLOOKUP(A133,'10'!A:C,3,0)</f>
        <v>#N/A</v>
      </c>
      <c r="L133" s="79" t="e">
        <f>VLOOKUP(A133,'10'!A:B,2,0)</f>
        <v>#N/A</v>
      </c>
      <c r="M133" s="80"/>
      <c r="N133" s="79">
        <f>VLOOKUP(A133,РАСЧЕТ!A:BF,58,0)</f>
        <v>0</v>
      </c>
      <c r="O133" s="79">
        <f t="shared" si="10"/>
        <v>0</v>
      </c>
      <c r="P133" s="79" t="e">
        <f>VLOOKUP(A133,'11'!A:C,3,0)</f>
        <v>#N/A</v>
      </c>
      <c r="Q133" s="79" t="e">
        <f>VLOOKUP(A133,'11'!A:B,2,0)</f>
        <v>#N/A</v>
      </c>
      <c r="R133" s="80"/>
      <c r="S133">
        <f>VLOOKUP(A133,РАСЧЕТ!A:BG,59,0)</f>
        <v>0</v>
      </c>
      <c r="T133" s="119">
        <f t="shared" si="11"/>
        <v>0</v>
      </c>
      <c r="U133" t="e">
        <f>VLOOKUP(A133,'12'!A:C,3,0)</f>
        <v>#N/A</v>
      </c>
      <c r="V133" t="e">
        <f>VLOOKUP(A133,'12'!A:B,2,0)</f>
        <v>#N/A</v>
      </c>
    </row>
    <row r="134" spans="1:22" x14ac:dyDescent="0.3">
      <c r="A134" s="77" t="s">
        <v>2800</v>
      </c>
      <c r="B134" s="77" t="s">
        <v>579</v>
      </c>
      <c r="C134" s="80"/>
      <c r="D134" s="79">
        <f>VLOOKUP(A134,РАСЧЕТ!A:AY,51,0)</f>
        <v>0</v>
      </c>
      <c r="E134" s="79">
        <f t="shared" si="8"/>
        <v>0</v>
      </c>
      <c r="F134" s="79" t="e">
        <f>VLOOKUP(A134,'04'!A:C,3,0)</f>
        <v>#N/A</v>
      </c>
      <c r="G134" s="79" t="e">
        <f>VLOOKUP(A134,'04'!A:B,2,0)</f>
        <v>#N/A</v>
      </c>
      <c r="H134" s="79">
        <v>687.2</v>
      </c>
      <c r="I134" s="79">
        <f>VLOOKUP(A134,РАСЧЕТ!A:BE,57,0)</f>
        <v>639.76609604934754</v>
      </c>
      <c r="J134" s="79">
        <f t="shared" si="9"/>
        <v>-47.433903950652507</v>
      </c>
      <c r="K134" s="79" t="str">
        <f>VLOOKUP(A134,'10'!A:C,3,0)</f>
        <v>Начисление услуг УКС00001636 от 31.10.2023 0:00:02</v>
      </c>
      <c r="L134" s="79" t="str">
        <f>VLOOKUP(A134,'10'!A:B,2,0)</f>
        <v>НАС/КС/ДУ-3А-ММ-164</v>
      </c>
      <c r="M134" s="79">
        <v>687.2</v>
      </c>
      <c r="N134" s="79">
        <f>VLOOKUP(A134,РАСЧЕТ!A:BF,58,0)</f>
        <v>572.60653812956343</v>
      </c>
      <c r="O134" s="79">
        <f t="shared" si="10"/>
        <v>-114.59346187043661</v>
      </c>
      <c r="P134" s="79" t="str">
        <f>VLOOKUP(A134,'11'!A:C,3,0)</f>
        <v>Начисление услуг УКС00001714 от 30.11.2023 23:59:59</v>
      </c>
      <c r="Q134" s="79" t="str">
        <f>VLOOKUP(A134,'11'!A:B,2,0)</f>
        <v>НАС/КС/ДУ-3А-ММ-164</v>
      </c>
      <c r="R134" s="79">
        <v>687.2</v>
      </c>
      <c r="S134">
        <f>VLOOKUP(A134,РАСЧЕТ!A:BG,59,0)</f>
        <v>786.32989984094797</v>
      </c>
      <c r="T134" s="119">
        <f t="shared" si="11"/>
        <v>99.129899840947928</v>
      </c>
      <c r="U134" t="str">
        <f>VLOOKUP(A134,'12'!A:C,3,0)</f>
        <v>Начисление услуг УКС00001863 от 31.12.2023 23:59:59</v>
      </c>
      <c r="V134" t="str">
        <f>VLOOKUP(A134,'12'!A:B,2,0)</f>
        <v>НАС/КС/ДУ-3А-ММ-164</v>
      </c>
    </row>
    <row r="135" spans="1:22" x14ac:dyDescent="0.3">
      <c r="A135" s="77" t="s">
        <v>1352</v>
      </c>
      <c r="B135" s="77" t="s">
        <v>550</v>
      </c>
      <c r="C135" s="80"/>
      <c r="D135" s="79">
        <f>VLOOKUP(A135,РАСЧЕТ!A:AY,51,0)</f>
        <v>0</v>
      </c>
      <c r="E135" s="79">
        <f t="shared" si="8"/>
        <v>0</v>
      </c>
      <c r="F135" s="79" t="e">
        <f>VLOOKUP(A135,'04'!A:C,3,0)</f>
        <v>#N/A</v>
      </c>
      <c r="G135" s="79" t="e">
        <f>VLOOKUP(A135,'04'!A:B,2,0)</f>
        <v>#N/A</v>
      </c>
      <c r="H135" s="80"/>
      <c r="I135" s="79">
        <f>VLOOKUP(A135,РАСЧЕТ!A:BE,57,0)</f>
        <v>0</v>
      </c>
      <c r="J135" s="79">
        <f t="shared" si="9"/>
        <v>0</v>
      </c>
      <c r="K135" s="79" t="e">
        <f>VLOOKUP(A135,'10'!A:C,3,0)</f>
        <v>#N/A</v>
      </c>
      <c r="L135" s="79" t="e">
        <f>VLOOKUP(A135,'10'!A:B,2,0)</f>
        <v>#N/A</v>
      </c>
      <c r="M135" s="80"/>
      <c r="N135" s="79">
        <f>VLOOKUP(A135,РАСЧЕТ!A:BF,58,0)</f>
        <v>0</v>
      </c>
      <c r="O135" s="79">
        <f t="shared" si="10"/>
        <v>0</v>
      </c>
      <c r="P135" s="79" t="e">
        <f>VLOOKUP(A135,'11'!A:C,3,0)</f>
        <v>#N/A</v>
      </c>
      <c r="Q135" s="79" t="e">
        <f>VLOOKUP(A135,'11'!A:B,2,0)</f>
        <v>#N/A</v>
      </c>
      <c r="R135" s="80"/>
      <c r="S135">
        <f>VLOOKUP(A135,РАСЧЕТ!A:BG,59,0)</f>
        <v>0</v>
      </c>
      <c r="T135" s="119">
        <f t="shared" si="11"/>
        <v>0</v>
      </c>
      <c r="U135" t="e">
        <f>VLOOKUP(A135,'12'!A:C,3,0)</f>
        <v>#N/A</v>
      </c>
      <c r="V135" t="e">
        <f>VLOOKUP(A135,'12'!A:B,2,0)</f>
        <v>#N/A</v>
      </c>
    </row>
    <row r="136" spans="1:22" x14ac:dyDescent="0.3">
      <c r="A136" s="77" t="s">
        <v>2468</v>
      </c>
      <c r="B136" s="77" t="s">
        <v>550</v>
      </c>
      <c r="C136" s="79">
        <v>674.31</v>
      </c>
      <c r="D136" s="79">
        <f>VLOOKUP(A136,РАСЧЕТ!A:AY,51,0)</f>
        <v>477.26032101587765</v>
      </c>
      <c r="E136" s="79">
        <f t="shared" si="8"/>
        <v>-197.04967898412229</v>
      </c>
      <c r="F136" s="79" t="str">
        <f>VLOOKUP(A136,'04'!A:C,3,0)</f>
        <v>Начисление услуг УКС00000634 от 30.04.2023 0:00:04</v>
      </c>
      <c r="G136" s="79" t="str">
        <f>VLOOKUP(A136,'04'!A:B,2,0)</f>
        <v>НАС/КС/ДУ-ММ-3А-165</v>
      </c>
      <c r="H136" s="79">
        <v>674.31</v>
      </c>
      <c r="I136" s="79">
        <f>VLOOKUP(A136,РАСЧЕТ!A:BE,57,0)</f>
        <v>627.77048174842218</v>
      </c>
      <c r="J136" s="79">
        <f t="shared" si="9"/>
        <v>-46.539518251577761</v>
      </c>
      <c r="K136" s="79" t="str">
        <f>VLOOKUP(A136,'10'!A:C,3,0)</f>
        <v>Начисление услуг УКС00001636 от 31.10.2023 0:00:02</v>
      </c>
      <c r="L136" s="79" t="str">
        <f>VLOOKUP(A136,'10'!A:B,2,0)</f>
        <v>НАС/КС/ДУ-ММ-3А-165</v>
      </c>
      <c r="M136" s="79">
        <v>674.31</v>
      </c>
      <c r="N136" s="79">
        <f>VLOOKUP(A136,РАСЧЕТ!A:BF,58,0)</f>
        <v>561.87016553963406</v>
      </c>
      <c r="O136" s="79">
        <f t="shared" si="10"/>
        <v>-112.43983446036589</v>
      </c>
      <c r="P136" s="79" t="str">
        <f>VLOOKUP(A136,'11'!A:C,3,0)</f>
        <v>Начисление услуг УКС00001714 от 30.11.2023 23:59:59</v>
      </c>
      <c r="Q136" s="79" t="str">
        <f>VLOOKUP(A136,'11'!A:B,2,0)</f>
        <v>НАС/КС/ДУ-ММ-3А-165</v>
      </c>
      <c r="R136" s="79">
        <v>674.31</v>
      </c>
      <c r="S136">
        <f>VLOOKUP(A136,РАСЧЕТ!A:BG,59,0)</f>
        <v>771.58621421893008</v>
      </c>
      <c r="T136" s="119">
        <f t="shared" si="11"/>
        <v>97.276214218930136</v>
      </c>
      <c r="U136" t="str">
        <f>VLOOKUP(A136,'12'!A:C,3,0)</f>
        <v>Начисление услуг УКС00001863 от 31.12.2023 23:59:59</v>
      </c>
      <c r="V136" t="str">
        <f>VLOOKUP(A136,'12'!A:B,2,0)</f>
        <v>НАС/КС/ДУ-ММ-3А-165</v>
      </c>
    </row>
    <row r="137" spans="1:22" x14ac:dyDescent="0.3">
      <c r="A137" s="77" t="s">
        <v>1981</v>
      </c>
      <c r="B137" s="77" t="s">
        <v>773</v>
      </c>
      <c r="C137" s="79">
        <v>674.31</v>
      </c>
      <c r="D137" s="79">
        <f>VLOOKUP(A137,РАСЧЕТ!A:AY,51,0)</f>
        <v>477.26032101587765</v>
      </c>
      <c r="E137" s="79">
        <f t="shared" si="8"/>
        <v>-197.04967898412229</v>
      </c>
      <c r="F137" s="79" t="str">
        <f>VLOOKUP(A137,'04'!A:C,3,0)</f>
        <v>Начисление услуг УКС00000634 от 30.04.2023 0:00:04</v>
      </c>
      <c r="G137" s="79" t="str">
        <f>VLOOKUP(A137,'04'!A:B,2,0)</f>
        <v>С24-НАСТР-3А-2021/паркинг/А/м 166</v>
      </c>
      <c r="H137" s="80"/>
      <c r="I137" s="79">
        <f>VLOOKUP(A137,РАСЧЕТ!A:BE,57,0)</f>
        <v>0</v>
      </c>
      <c r="J137" s="79">
        <f t="shared" si="9"/>
        <v>0</v>
      </c>
      <c r="K137" s="79" t="e">
        <f>VLOOKUP(A137,'10'!A:C,3,0)</f>
        <v>#N/A</v>
      </c>
      <c r="L137" s="79" t="e">
        <f>VLOOKUP(A137,'10'!A:B,2,0)</f>
        <v>#N/A</v>
      </c>
      <c r="M137" s="80"/>
      <c r="N137" s="79">
        <f>VLOOKUP(A137,РАСЧЕТ!A:BF,58,0)</f>
        <v>0</v>
      </c>
      <c r="O137" s="79">
        <f t="shared" si="10"/>
        <v>0</v>
      </c>
      <c r="P137" s="79" t="e">
        <f>VLOOKUP(A137,'11'!A:C,3,0)</f>
        <v>#N/A</v>
      </c>
      <c r="Q137" s="79" t="e">
        <f>VLOOKUP(A137,'11'!A:B,2,0)</f>
        <v>#N/A</v>
      </c>
      <c r="R137" s="80"/>
      <c r="S137">
        <f>VLOOKUP(A137,РАСЧЕТ!A:BG,59,0)</f>
        <v>0</v>
      </c>
      <c r="T137" s="119">
        <f t="shared" si="11"/>
        <v>0</v>
      </c>
      <c r="U137" t="e">
        <f>VLOOKUP(A137,'12'!A:C,3,0)</f>
        <v>#N/A</v>
      </c>
      <c r="V137" t="e">
        <f>VLOOKUP(A137,'12'!A:B,2,0)</f>
        <v>#N/A</v>
      </c>
    </row>
    <row r="138" spans="1:22" x14ac:dyDescent="0.3">
      <c r="A138" s="77" t="s">
        <v>2843</v>
      </c>
      <c r="B138" s="77" t="s">
        <v>773</v>
      </c>
      <c r="C138" s="80"/>
      <c r="D138" s="79">
        <f>VLOOKUP(A138,РАСЧЕТ!A:AY,51,0)</f>
        <v>0</v>
      </c>
      <c r="E138" s="79">
        <f t="shared" si="8"/>
        <v>0</v>
      </c>
      <c r="F138" s="79" t="e">
        <f>VLOOKUP(A138,'04'!A:C,3,0)</f>
        <v>#N/A</v>
      </c>
      <c r="G138" s="79" t="e">
        <f>VLOOKUP(A138,'04'!A:B,2,0)</f>
        <v>#N/A</v>
      </c>
      <c r="H138" s="79">
        <v>674.31</v>
      </c>
      <c r="I138" s="79">
        <f>VLOOKUP(A138,РАСЧЕТ!A:BE,57,0)</f>
        <v>627.77048174842218</v>
      </c>
      <c r="J138" s="79">
        <f t="shared" si="9"/>
        <v>-46.539518251577761</v>
      </c>
      <c r="K138" s="79" t="str">
        <f>VLOOKUP(A138,'10'!A:C,3,0)</f>
        <v>Начисление услуг УКС00001636 от 31.10.2023 0:00:02</v>
      </c>
      <c r="L138" s="79" t="str">
        <f>VLOOKUP(A138,'10'!A:B,2,0)</f>
        <v>НАС/КС/ДУ/3А-ММ-166</v>
      </c>
      <c r="M138" s="79">
        <v>674.31</v>
      </c>
      <c r="N138" s="79">
        <f>VLOOKUP(A138,РАСЧЕТ!A:BF,58,0)</f>
        <v>561.87016553963406</v>
      </c>
      <c r="O138" s="79">
        <f t="shared" si="10"/>
        <v>-112.43983446036589</v>
      </c>
      <c r="P138" s="79" t="str">
        <f>VLOOKUP(A138,'11'!A:C,3,0)</f>
        <v>Начисление услуг УКС00001714 от 30.11.2023 23:59:59</v>
      </c>
      <c r="Q138" s="79" t="str">
        <f>VLOOKUP(A138,'11'!A:B,2,0)</f>
        <v>НАС/КС/ДУ/3А-ММ-166</v>
      </c>
      <c r="R138" s="79">
        <v>674.31</v>
      </c>
      <c r="S138">
        <f>VLOOKUP(A138,РАСЧЕТ!A:BG,59,0)</f>
        <v>771.58621421893008</v>
      </c>
      <c r="T138" s="119">
        <f t="shared" si="11"/>
        <v>97.276214218930136</v>
      </c>
      <c r="U138" t="str">
        <f>VLOOKUP(A138,'12'!A:C,3,0)</f>
        <v>Начисление услуг УКС00001863 от 31.12.2023 23:59:59</v>
      </c>
      <c r="V138" t="str">
        <f>VLOOKUP(A138,'12'!A:B,2,0)</f>
        <v>НАС/КС/ДУ/3А-ММ-166</v>
      </c>
    </row>
    <row r="139" spans="1:22" x14ac:dyDescent="0.3">
      <c r="A139" s="77" t="s">
        <v>1603</v>
      </c>
      <c r="B139" s="77" t="s">
        <v>923</v>
      </c>
      <c r="C139" s="80"/>
      <c r="D139" s="79">
        <f>VLOOKUP(A139,РАСЧЕТ!A:AY,51,0)</f>
        <v>0</v>
      </c>
      <c r="E139" s="79">
        <f t="shared" si="8"/>
        <v>0</v>
      </c>
      <c r="F139" s="79" t="e">
        <f>VLOOKUP(A139,'04'!A:C,3,0)</f>
        <v>#N/A</v>
      </c>
      <c r="G139" s="79" t="e">
        <f>VLOOKUP(A139,'04'!A:B,2,0)</f>
        <v>#N/A</v>
      </c>
      <c r="H139" s="80"/>
      <c r="I139" s="79">
        <f>VLOOKUP(A139,РАСЧЕТ!A:BE,57,0)</f>
        <v>0</v>
      </c>
      <c r="J139" s="79">
        <f t="shared" si="9"/>
        <v>0</v>
      </c>
      <c r="K139" s="79" t="e">
        <f>VLOOKUP(A139,'10'!A:C,3,0)</f>
        <v>#N/A</v>
      </c>
      <c r="L139" s="79" t="e">
        <f>VLOOKUP(A139,'10'!A:B,2,0)</f>
        <v>#N/A</v>
      </c>
      <c r="M139" s="80"/>
      <c r="N139" s="79">
        <f>VLOOKUP(A139,РАСЧЕТ!A:BF,58,0)</f>
        <v>0</v>
      </c>
      <c r="O139" s="79">
        <f t="shared" si="10"/>
        <v>0</v>
      </c>
      <c r="P139" s="79" t="e">
        <f>VLOOKUP(A139,'11'!A:C,3,0)</f>
        <v>#N/A</v>
      </c>
      <c r="Q139" s="79" t="e">
        <f>VLOOKUP(A139,'11'!A:B,2,0)</f>
        <v>#N/A</v>
      </c>
      <c r="R139" s="80"/>
      <c r="S139">
        <f>VLOOKUP(A139,РАСЧЕТ!A:BG,59,0)</f>
        <v>0</v>
      </c>
      <c r="T139" s="119">
        <f t="shared" si="11"/>
        <v>0</v>
      </c>
      <c r="U139" t="e">
        <f>VLOOKUP(A139,'12'!A:C,3,0)</f>
        <v>#N/A</v>
      </c>
      <c r="V139" t="e">
        <f>VLOOKUP(A139,'12'!A:B,2,0)</f>
        <v>#N/A</v>
      </c>
    </row>
    <row r="140" spans="1:22" x14ac:dyDescent="0.3">
      <c r="A140" s="77" t="s">
        <v>2649</v>
      </c>
      <c r="B140" s="77" t="s">
        <v>923</v>
      </c>
      <c r="C140" s="79">
        <v>566.94000000000005</v>
      </c>
      <c r="D140" s="79">
        <f>VLOOKUP(A140,РАСЧЕТ!A:AY,51,0)</f>
        <v>401.26345461207546</v>
      </c>
      <c r="E140" s="79">
        <f t="shared" si="8"/>
        <v>-165.67654538792459</v>
      </c>
      <c r="F140" s="79" t="str">
        <f>VLOOKUP(A140,'04'!A:C,3,0)</f>
        <v>Начисление услуг УКС00000634 от 30.04.2023 0:00:04</v>
      </c>
      <c r="G140" s="79" t="str">
        <f>VLOOKUP(A140,'04'!A:B,2,0)</f>
        <v>НАС/КС/ДУ-3А-ММ-167</v>
      </c>
      <c r="H140" s="79">
        <v>566.94000000000005</v>
      </c>
      <c r="I140" s="79">
        <f>VLOOKUP(A140,РАСЧЕТ!A:BE,57,0)</f>
        <v>527.8070292407117</v>
      </c>
      <c r="J140" s="79">
        <f t="shared" si="9"/>
        <v>-39.132970759288355</v>
      </c>
      <c r="K140" s="79" t="str">
        <f>VLOOKUP(A140,'10'!A:C,3,0)</f>
        <v>Начисление услуг УКС00001636 от 31.10.2023 0:00:02</v>
      </c>
      <c r="L140" s="79" t="str">
        <f>VLOOKUP(A140,'10'!A:B,2,0)</f>
        <v>НАС/КС/ДУ-3А-ММ-167</v>
      </c>
      <c r="M140" s="79">
        <v>566.94000000000005</v>
      </c>
      <c r="N140" s="79">
        <f>VLOOKUP(A140,РАСЧЕТ!A:BF,58,0)</f>
        <v>472.40039395688984</v>
      </c>
      <c r="O140" s="79">
        <f t="shared" si="10"/>
        <v>-94.539606043110211</v>
      </c>
      <c r="P140" s="79" t="str">
        <f>VLOOKUP(A140,'11'!A:C,3,0)</f>
        <v>Начисление услуг УКС00001714 от 30.11.2023 23:59:59</v>
      </c>
      <c r="Q140" s="79" t="str">
        <f>VLOOKUP(A140,'11'!A:B,2,0)</f>
        <v>НАС/КС/ДУ-3А-ММ-167</v>
      </c>
      <c r="R140" s="79">
        <v>566.94000000000005</v>
      </c>
      <c r="S140">
        <f>VLOOKUP(A140,РАСЧЕТ!A:BG,59,0)</f>
        <v>648.72216736878204</v>
      </c>
      <c r="T140" s="119">
        <f t="shared" si="11"/>
        <v>81.782167368781984</v>
      </c>
      <c r="U140" t="str">
        <f>VLOOKUP(A140,'12'!A:C,3,0)</f>
        <v>Начисление услуг УКС00001863 от 31.12.2023 23:59:59</v>
      </c>
      <c r="V140" t="str">
        <f>VLOOKUP(A140,'12'!A:B,2,0)</f>
        <v>НАС/КС/ДУ-3А-ММ-167</v>
      </c>
    </row>
    <row r="141" spans="1:22" x14ac:dyDescent="0.3">
      <c r="A141" s="77" t="s">
        <v>1375</v>
      </c>
      <c r="B141" s="77" t="s">
        <v>555</v>
      </c>
      <c r="C141" s="80"/>
      <c r="D141" s="79">
        <f>VLOOKUP(A141,РАСЧЕТ!A:AY,51,0)</f>
        <v>0</v>
      </c>
      <c r="E141" s="79">
        <f t="shared" si="8"/>
        <v>0</v>
      </c>
      <c r="F141" s="79" t="e">
        <f>VLOOKUP(A141,'04'!A:C,3,0)</f>
        <v>#N/A</v>
      </c>
      <c r="G141" s="79" t="e">
        <f>VLOOKUP(A141,'04'!A:B,2,0)</f>
        <v>#N/A</v>
      </c>
      <c r="H141" s="80"/>
      <c r="I141" s="79">
        <f>VLOOKUP(A141,РАСЧЕТ!A:BE,57,0)</f>
        <v>0</v>
      </c>
      <c r="J141" s="79">
        <f t="shared" si="9"/>
        <v>0</v>
      </c>
      <c r="K141" s="79" t="e">
        <f>VLOOKUP(A141,'10'!A:C,3,0)</f>
        <v>#N/A</v>
      </c>
      <c r="L141" s="79" t="e">
        <f>VLOOKUP(A141,'10'!A:B,2,0)</f>
        <v>#N/A</v>
      </c>
      <c r="M141" s="80"/>
      <c r="N141" s="79">
        <f>VLOOKUP(A141,РАСЧЕТ!A:BF,58,0)</f>
        <v>0</v>
      </c>
      <c r="O141" s="79">
        <f t="shared" si="10"/>
        <v>0</v>
      </c>
      <c r="P141" s="79" t="e">
        <f>VLOOKUP(A141,'11'!A:C,3,0)</f>
        <v>#N/A</v>
      </c>
      <c r="Q141" s="79" t="e">
        <f>VLOOKUP(A141,'11'!A:B,2,0)</f>
        <v>#N/A</v>
      </c>
      <c r="R141" s="80"/>
      <c r="S141">
        <f>VLOOKUP(A141,РАСЧЕТ!A:BG,59,0)</f>
        <v>0</v>
      </c>
      <c r="T141" s="119">
        <f t="shared" si="11"/>
        <v>0</v>
      </c>
      <c r="U141" t="e">
        <f>VLOOKUP(A141,'12'!A:C,3,0)</f>
        <v>#N/A</v>
      </c>
      <c r="V141" t="e">
        <f>VLOOKUP(A141,'12'!A:B,2,0)</f>
        <v>#N/A</v>
      </c>
    </row>
    <row r="142" spans="1:22" x14ac:dyDescent="0.3">
      <c r="A142" s="77" t="s">
        <v>2602</v>
      </c>
      <c r="B142" s="77" t="s">
        <v>555</v>
      </c>
      <c r="C142" s="79">
        <v>661.42</v>
      </c>
      <c r="D142" s="79">
        <f>VLOOKUP(A142,РАСЧЕТ!A:AY,51,0)</f>
        <v>468.14069704742138</v>
      </c>
      <c r="E142" s="79">
        <f t="shared" si="8"/>
        <v>-193.27930295257858</v>
      </c>
      <c r="F142" s="79" t="str">
        <f>VLOOKUP(A142,'04'!A:C,3,0)</f>
        <v>Начисление услуг УКС00000634 от 30.04.2023 0:00:04</v>
      </c>
      <c r="G142" s="79" t="str">
        <f>VLOOKUP(A142,'04'!A:B,2,0)</f>
        <v>НАС/КС/ДУ/3А-ММ-168</v>
      </c>
      <c r="H142" s="79">
        <v>661.43</v>
      </c>
      <c r="I142" s="79">
        <f>VLOOKUP(A142,РАСЧЕТ!A:BE,57,0)</f>
        <v>615.77486744749694</v>
      </c>
      <c r="J142" s="79">
        <f t="shared" si="9"/>
        <v>-45.655132552503005</v>
      </c>
      <c r="K142" s="79" t="str">
        <f>VLOOKUP(A142,'10'!A:C,3,0)</f>
        <v>Начисление услуг УКС00001636 от 31.10.2023 0:00:02</v>
      </c>
      <c r="L142" s="79" t="str">
        <f>VLOOKUP(A142,'10'!A:B,2,0)</f>
        <v>НАС/КС/ДУ/3А-ММ-168</v>
      </c>
      <c r="M142" s="79">
        <v>661.43</v>
      </c>
      <c r="N142" s="79">
        <f>VLOOKUP(A142,РАСЧЕТ!A:BF,58,0)</f>
        <v>551.1337929497048</v>
      </c>
      <c r="O142" s="79">
        <f t="shared" si="10"/>
        <v>-110.29620705029515</v>
      </c>
      <c r="P142" s="79" t="str">
        <f>VLOOKUP(A142,'11'!A:C,3,0)</f>
        <v>Начисление услуг УКС00001714 от 30.11.2023 23:59:59</v>
      </c>
      <c r="Q142" s="79" t="str">
        <f>VLOOKUP(A142,'11'!A:B,2,0)</f>
        <v>НАС/КС/ДУ/3А-ММ-168</v>
      </c>
      <c r="R142" s="79">
        <v>661.43</v>
      </c>
      <c r="S142">
        <f>VLOOKUP(A142,РАСЧЕТ!A:BG,59,0)</f>
        <v>756.84252859691242</v>
      </c>
      <c r="T142" s="119">
        <f t="shared" si="11"/>
        <v>95.412528596912466</v>
      </c>
      <c r="U142" t="str">
        <f>VLOOKUP(A142,'12'!A:C,3,0)</f>
        <v>Начисление услуг УКС00001863 от 31.12.2023 23:59:59</v>
      </c>
      <c r="V142" t="str">
        <f>VLOOKUP(A142,'12'!A:B,2,0)</f>
        <v>НАС/КС/ДУ/3А-ММ-168</v>
      </c>
    </row>
    <row r="143" spans="1:22" x14ac:dyDescent="0.3">
      <c r="A143" s="77" t="s">
        <v>1593</v>
      </c>
      <c r="B143" s="77" t="s">
        <v>1088</v>
      </c>
      <c r="C143" s="80"/>
      <c r="D143" s="79">
        <f>VLOOKUP(A143,РАСЧЕТ!A:AY,51,0)</f>
        <v>0</v>
      </c>
      <c r="E143" s="79">
        <f t="shared" si="8"/>
        <v>0</v>
      </c>
      <c r="F143" s="79" t="e">
        <f>VLOOKUP(A143,'04'!A:C,3,0)</f>
        <v>#N/A</v>
      </c>
      <c r="G143" s="79" t="e">
        <f>VLOOKUP(A143,'04'!A:B,2,0)</f>
        <v>#N/A</v>
      </c>
      <c r="H143" s="80"/>
      <c r="I143" s="79">
        <f>VLOOKUP(A143,РАСЧЕТ!A:BE,57,0)</f>
        <v>0</v>
      </c>
      <c r="J143" s="79">
        <f t="shared" si="9"/>
        <v>0</v>
      </c>
      <c r="K143" s="79" t="e">
        <f>VLOOKUP(A143,'10'!A:C,3,0)</f>
        <v>#N/A</v>
      </c>
      <c r="L143" s="79" t="e">
        <f>VLOOKUP(A143,'10'!A:B,2,0)</f>
        <v>#N/A</v>
      </c>
      <c r="M143" s="80"/>
      <c r="N143" s="79">
        <f>VLOOKUP(A143,РАСЧЕТ!A:BF,58,0)</f>
        <v>0</v>
      </c>
      <c r="O143" s="79">
        <f t="shared" si="10"/>
        <v>0</v>
      </c>
      <c r="P143" s="79" t="e">
        <f>VLOOKUP(A143,'11'!A:C,3,0)</f>
        <v>#N/A</v>
      </c>
      <c r="Q143" s="79" t="e">
        <f>VLOOKUP(A143,'11'!A:B,2,0)</f>
        <v>#N/A</v>
      </c>
      <c r="R143" s="80"/>
      <c r="S143">
        <f>VLOOKUP(A143,РАСЧЕТ!A:BG,59,0)</f>
        <v>0</v>
      </c>
      <c r="T143" s="119">
        <f t="shared" si="11"/>
        <v>0</v>
      </c>
      <c r="U143" t="e">
        <f>VLOOKUP(A143,'12'!A:C,3,0)</f>
        <v>#N/A</v>
      </c>
      <c r="V143" t="e">
        <f>VLOOKUP(A143,'12'!A:B,2,0)</f>
        <v>#N/A</v>
      </c>
    </row>
    <row r="144" spans="1:22" x14ac:dyDescent="0.3">
      <c r="A144" s="77" t="s">
        <v>2653</v>
      </c>
      <c r="B144" s="77" t="s">
        <v>1088</v>
      </c>
      <c r="C144" s="79">
        <v>661.42</v>
      </c>
      <c r="D144" s="79">
        <f>VLOOKUP(A144,РАСЧЕТ!A:AY,51,0)</f>
        <v>468.14069704742138</v>
      </c>
      <c r="E144" s="79">
        <f t="shared" si="8"/>
        <v>-193.27930295257858</v>
      </c>
      <c r="F144" s="79" t="str">
        <f>VLOOKUP(A144,'04'!A:C,3,0)</f>
        <v>Начисление услуг УКС00000634 от 30.04.2023 0:00:04</v>
      </c>
      <c r="G144" s="79" t="str">
        <f>VLOOKUP(A144,'04'!A:B,2,0)</f>
        <v>НАС/КС/ДУ/3А-ММ-169</v>
      </c>
      <c r="H144" s="79">
        <v>661.43</v>
      </c>
      <c r="I144" s="79">
        <f>VLOOKUP(A144,РАСЧЕТ!A:BE,57,0)</f>
        <v>615.77486744749694</v>
      </c>
      <c r="J144" s="79">
        <f t="shared" si="9"/>
        <v>-45.655132552503005</v>
      </c>
      <c r="K144" s="79" t="str">
        <f>VLOOKUP(A144,'10'!A:C,3,0)</f>
        <v>Начисление услуг УКС00001636 от 31.10.2023 0:00:02</v>
      </c>
      <c r="L144" s="79" t="str">
        <f>VLOOKUP(A144,'10'!A:B,2,0)</f>
        <v>НАС/КС/ДУ/3А-ММ-169</v>
      </c>
      <c r="M144" s="79">
        <v>661.43</v>
      </c>
      <c r="N144" s="79">
        <f>VLOOKUP(A144,РАСЧЕТ!A:BF,58,0)</f>
        <v>551.1337929497048</v>
      </c>
      <c r="O144" s="79">
        <f t="shared" si="10"/>
        <v>-110.29620705029515</v>
      </c>
      <c r="P144" s="79" t="str">
        <f>VLOOKUP(A144,'11'!A:C,3,0)</f>
        <v>Начисление услуг УКС00001714 от 30.11.2023 23:59:59</v>
      </c>
      <c r="Q144" s="79" t="str">
        <f>VLOOKUP(A144,'11'!A:B,2,0)</f>
        <v>НАС/КС/ДУ/3А-ММ-169</v>
      </c>
      <c r="R144" s="79">
        <v>661.43</v>
      </c>
      <c r="S144">
        <f>VLOOKUP(A144,РАСЧЕТ!A:BG,59,0)</f>
        <v>756.84252859691242</v>
      </c>
      <c r="T144" s="119">
        <f t="shared" si="11"/>
        <v>95.412528596912466</v>
      </c>
      <c r="U144" t="str">
        <f>VLOOKUP(A144,'12'!A:C,3,0)</f>
        <v>Начисление услуг УКС00001863 от 31.12.2023 23:59:59</v>
      </c>
      <c r="V144" t="str">
        <f>VLOOKUP(A144,'12'!A:B,2,0)</f>
        <v>НАС/КС/ДУ/3А-ММ-169</v>
      </c>
    </row>
    <row r="145" spans="1:22" x14ac:dyDescent="0.3">
      <c r="A145" s="77" t="s">
        <v>1584</v>
      </c>
      <c r="B145" s="77" t="s">
        <v>904</v>
      </c>
      <c r="C145" s="80"/>
      <c r="D145" s="79">
        <f>VLOOKUP(A145,РАСЧЕТ!A:AY,51,0)</f>
        <v>0</v>
      </c>
      <c r="E145" s="79">
        <f t="shared" si="8"/>
        <v>0</v>
      </c>
      <c r="F145" s="79" t="e">
        <f>VLOOKUP(A145,'04'!A:C,3,0)</f>
        <v>#N/A</v>
      </c>
      <c r="G145" s="79" t="e">
        <f>VLOOKUP(A145,'04'!A:B,2,0)</f>
        <v>#N/A</v>
      </c>
      <c r="H145" s="80"/>
      <c r="I145" s="79">
        <f>VLOOKUP(A145,РАСЧЕТ!A:BE,57,0)</f>
        <v>0</v>
      </c>
      <c r="J145" s="79">
        <f t="shared" si="9"/>
        <v>0</v>
      </c>
      <c r="K145" s="79" t="e">
        <f>VLOOKUP(A145,'10'!A:C,3,0)</f>
        <v>#N/A</v>
      </c>
      <c r="L145" s="79" t="e">
        <f>VLOOKUP(A145,'10'!A:B,2,0)</f>
        <v>#N/A</v>
      </c>
      <c r="M145" s="80"/>
      <c r="N145" s="79">
        <f>VLOOKUP(A145,РАСЧЕТ!A:BF,58,0)</f>
        <v>0</v>
      </c>
      <c r="O145" s="79">
        <f t="shared" si="10"/>
        <v>0</v>
      </c>
      <c r="P145" s="79" t="e">
        <f>VLOOKUP(A145,'11'!A:C,3,0)</f>
        <v>#N/A</v>
      </c>
      <c r="Q145" s="79" t="e">
        <f>VLOOKUP(A145,'11'!A:B,2,0)</f>
        <v>#N/A</v>
      </c>
      <c r="R145" s="80"/>
      <c r="S145">
        <f>VLOOKUP(A145,РАСЧЕТ!A:BG,59,0)</f>
        <v>0</v>
      </c>
      <c r="T145" s="119">
        <f t="shared" si="11"/>
        <v>0</v>
      </c>
      <c r="U145" t="e">
        <f>VLOOKUP(A145,'12'!A:C,3,0)</f>
        <v>#N/A</v>
      </c>
      <c r="V145" t="e">
        <f>VLOOKUP(A145,'12'!A:B,2,0)</f>
        <v>#N/A</v>
      </c>
    </row>
    <row r="146" spans="1:22" x14ac:dyDescent="0.3">
      <c r="A146" s="77" t="s">
        <v>2493</v>
      </c>
      <c r="B146" s="77" t="s">
        <v>904</v>
      </c>
      <c r="C146" s="79">
        <v>592.71</v>
      </c>
      <c r="D146" s="79">
        <f>VLOOKUP(A146,РАСЧЕТ!A:AY,51,0)</f>
        <v>419.50270254898805</v>
      </c>
      <c r="E146" s="79">
        <f t="shared" si="8"/>
        <v>-173.20729745101198</v>
      </c>
      <c r="F146" s="79" t="str">
        <f>VLOOKUP(A146,'04'!A:C,3,0)</f>
        <v>Начисление услуг УКС00000634 от 30.04.2023 0:00:04</v>
      </c>
      <c r="G146" s="79" t="str">
        <f>VLOOKUP(A146,'04'!A:B,2,0)</f>
        <v>НАС/КС/ДУ-ММ-3А-17</v>
      </c>
      <c r="H146" s="79">
        <v>592.71</v>
      </c>
      <c r="I146" s="79">
        <f>VLOOKUP(A146,РАСЧЕТ!A:BE,57,0)</f>
        <v>551.79825784256218</v>
      </c>
      <c r="J146" s="79">
        <f t="shared" si="9"/>
        <v>-40.911742157437857</v>
      </c>
      <c r="K146" s="79" t="str">
        <f>VLOOKUP(A146,'10'!A:C,3,0)</f>
        <v>Начисление услуг УКС00001636 от 31.10.2023 0:00:02</v>
      </c>
      <c r="L146" s="79" t="str">
        <f>VLOOKUP(A146,'10'!A:B,2,0)</f>
        <v>НАС/КС/ДУ-ММ-3А-17</v>
      </c>
      <c r="M146" s="79">
        <v>592.71</v>
      </c>
      <c r="N146" s="79">
        <f>VLOOKUP(A146,РАСЧЕТ!A:BF,58,0)</f>
        <v>493.87313913674848</v>
      </c>
      <c r="O146" s="79">
        <f t="shared" si="10"/>
        <v>-98.836860863251559</v>
      </c>
      <c r="P146" s="79" t="str">
        <f>VLOOKUP(A146,'11'!A:C,3,0)</f>
        <v>Начисление услуг УКС00001714 от 30.11.2023 23:59:59</v>
      </c>
      <c r="Q146" s="79" t="str">
        <f>VLOOKUP(A146,'11'!A:B,2,0)</f>
        <v>НАС/КС/ДУ-ММ-3А-17</v>
      </c>
      <c r="R146" s="79">
        <v>592.71</v>
      </c>
      <c r="S146">
        <f>VLOOKUP(A146,РАСЧЕТ!A:BG,59,0)</f>
        <v>678.20953861281771</v>
      </c>
      <c r="T146" s="119">
        <f t="shared" si="11"/>
        <v>85.499538612817673</v>
      </c>
      <c r="U146" t="str">
        <f>VLOOKUP(A146,'12'!A:C,3,0)</f>
        <v>Начисление услуг УКС00001863 от 31.12.2023 23:59:59</v>
      </c>
      <c r="V146" t="str">
        <f>VLOOKUP(A146,'12'!A:B,2,0)</f>
        <v>НАС/КС/ДУ-ММ-3А-17</v>
      </c>
    </row>
    <row r="147" spans="1:22" x14ac:dyDescent="0.3">
      <c r="A147" s="77" t="s">
        <v>1580</v>
      </c>
      <c r="B147" s="77" t="s">
        <v>701</v>
      </c>
      <c r="C147" s="79">
        <v>734.44</v>
      </c>
      <c r="D147" s="79">
        <f>VLOOKUP(A147,РАСЧЕТ!A:AY,51,0)</f>
        <v>519.81856620200688</v>
      </c>
      <c r="E147" s="79">
        <f t="shared" si="8"/>
        <v>-214.62143379799318</v>
      </c>
      <c r="F147" s="79" t="str">
        <f>VLOOKUP(A147,'04'!A:C,3,0)</f>
        <v>Начисление услуг УКС00000634 от 30.04.2023 0:00:04</v>
      </c>
      <c r="G147" s="79" t="str">
        <f>VLOOKUP(A147,'04'!A:B,2,0)</f>
        <v>С24-НАСТР-3А-2021/паркинг/А/м 170</v>
      </c>
      <c r="H147" s="80"/>
      <c r="I147" s="79">
        <f>VLOOKUP(A147,РАСЧЕТ!A:BE,57,0)</f>
        <v>0</v>
      </c>
      <c r="J147" s="79">
        <f t="shared" si="9"/>
        <v>0</v>
      </c>
      <c r="K147" s="79" t="e">
        <f>VLOOKUP(A147,'10'!A:C,3,0)</f>
        <v>#N/A</v>
      </c>
      <c r="L147" s="79" t="e">
        <f>VLOOKUP(A147,'10'!A:B,2,0)</f>
        <v>#N/A</v>
      </c>
      <c r="M147" s="80"/>
      <c r="N147" s="79">
        <f>VLOOKUP(A147,РАСЧЕТ!A:BF,58,0)</f>
        <v>0</v>
      </c>
      <c r="O147" s="79">
        <f t="shared" si="10"/>
        <v>0</v>
      </c>
      <c r="P147" s="79" t="e">
        <f>VLOOKUP(A147,'11'!A:C,3,0)</f>
        <v>#N/A</v>
      </c>
      <c r="Q147" s="79" t="e">
        <f>VLOOKUP(A147,'11'!A:B,2,0)</f>
        <v>#N/A</v>
      </c>
      <c r="R147" s="80"/>
      <c r="S147">
        <f>VLOOKUP(A147,РАСЧЕТ!A:BG,59,0)</f>
        <v>0</v>
      </c>
      <c r="T147" s="119">
        <f t="shared" si="11"/>
        <v>0</v>
      </c>
      <c r="U147" t="e">
        <f>VLOOKUP(A147,'12'!A:C,3,0)</f>
        <v>#N/A</v>
      </c>
      <c r="V147" t="e">
        <f>VLOOKUP(A147,'12'!A:B,2,0)</f>
        <v>#N/A</v>
      </c>
    </row>
    <row r="148" spans="1:22" x14ac:dyDescent="0.3">
      <c r="A148" s="77" t="s">
        <v>2796</v>
      </c>
      <c r="B148" s="77" t="s">
        <v>701</v>
      </c>
      <c r="C148" s="80"/>
      <c r="D148" s="79">
        <f>VLOOKUP(A148,РАСЧЕТ!A:AY,51,0)</f>
        <v>0</v>
      </c>
      <c r="E148" s="79">
        <f t="shared" si="8"/>
        <v>0</v>
      </c>
      <c r="F148" s="79" t="e">
        <f>VLOOKUP(A148,'04'!A:C,3,0)</f>
        <v>#N/A</v>
      </c>
      <c r="G148" s="79" t="e">
        <f>VLOOKUP(A148,'04'!A:B,2,0)</f>
        <v>#N/A</v>
      </c>
      <c r="H148" s="79">
        <v>734.44</v>
      </c>
      <c r="I148" s="79">
        <f>VLOOKUP(A148,РАСЧЕТ!A:BE,57,0)</f>
        <v>683.75001515274027</v>
      </c>
      <c r="J148" s="79">
        <f t="shared" si="9"/>
        <v>-50.68998484725978</v>
      </c>
      <c r="K148" s="79" t="str">
        <f>VLOOKUP(A148,'10'!A:C,3,0)</f>
        <v>Начисление услуг УКС00001636 от 31.10.2023 0:00:02</v>
      </c>
      <c r="L148" s="79" t="str">
        <f>VLOOKUP(A148,'10'!A:B,2,0)</f>
        <v>НАС/КС/ДУ-3А/ММ-170-Э(-1)</v>
      </c>
      <c r="M148" s="79">
        <v>734.44</v>
      </c>
      <c r="N148" s="79">
        <f>VLOOKUP(A148,РАСЧЕТ!A:BF,58,0)</f>
        <v>611.97323762597091</v>
      </c>
      <c r="O148" s="79">
        <f t="shared" si="10"/>
        <v>-122.46676237402914</v>
      </c>
      <c r="P148" s="79" t="str">
        <f>VLOOKUP(A148,'11'!A:C,3,0)</f>
        <v>Начисление услуг УКС00001714 от 30.11.2023 23:59:59</v>
      </c>
      <c r="Q148" s="79" t="str">
        <f>VLOOKUP(A148,'11'!A:B,2,0)</f>
        <v>НАС/КС/ДУ-3А/ММ-170-Э(-1)</v>
      </c>
      <c r="R148" s="79">
        <v>734.44</v>
      </c>
      <c r="S148">
        <f>VLOOKUP(A148,РАСЧЕТ!A:BG,59,0)</f>
        <v>840.39008045501328</v>
      </c>
      <c r="T148" s="119">
        <f t="shared" si="11"/>
        <v>105.95008045501322</v>
      </c>
      <c r="U148" t="str">
        <f>VLOOKUP(A148,'12'!A:C,3,0)</f>
        <v>Начисление услуг УКС00001863 от 31.12.2023 23:59:59</v>
      </c>
      <c r="V148" t="str">
        <f>VLOOKUP(A148,'12'!A:B,2,0)</f>
        <v>НАС/КС/ДУ-3А/ММ-170-Э(-1)</v>
      </c>
    </row>
    <row r="149" spans="1:22" x14ac:dyDescent="0.3">
      <c r="A149" s="77" t="s">
        <v>1486</v>
      </c>
      <c r="B149" s="77" t="s">
        <v>564</v>
      </c>
      <c r="C149" s="79">
        <v>725.85</v>
      </c>
      <c r="D149" s="79">
        <f>VLOOKUP(A149,РАСЧЕТ!A:AY,51,0)</f>
        <v>513.73881688970266</v>
      </c>
      <c r="E149" s="79">
        <f t="shared" si="8"/>
        <v>-212.11118311029736</v>
      </c>
      <c r="F149" s="79" t="str">
        <f>VLOOKUP(A149,'04'!A:C,3,0)</f>
        <v>Начисление услуг УКС00000634 от 30.04.2023 0:00:04</v>
      </c>
      <c r="G149" s="79" t="str">
        <f>VLOOKUP(A149,'04'!A:B,2,0)</f>
        <v>С24-НАСТР-3А-2021/паркинг/А/м 171</v>
      </c>
      <c r="H149" s="80"/>
      <c r="I149" s="79">
        <f>VLOOKUP(A149,РАСЧЕТ!A:BE,57,0)</f>
        <v>0</v>
      </c>
      <c r="J149" s="79">
        <f t="shared" si="9"/>
        <v>0</v>
      </c>
      <c r="K149" s="79" t="e">
        <f>VLOOKUP(A149,'10'!A:C,3,0)</f>
        <v>#N/A</v>
      </c>
      <c r="L149" s="79" t="e">
        <f>VLOOKUP(A149,'10'!A:B,2,0)</f>
        <v>#N/A</v>
      </c>
      <c r="M149" s="80"/>
      <c r="N149" s="79">
        <f>VLOOKUP(A149,РАСЧЕТ!A:BF,58,0)</f>
        <v>0</v>
      </c>
      <c r="O149" s="79">
        <f t="shared" si="10"/>
        <v>0</v>
      </c>
      <c r="P149" s="79" t="e">
        <f>VLOOKUP(A149,'11'!A:C,3,0)</f>
        <v>#N/A</v>
      </c>
      <c r="Q149" s="79" t="e">
        <f>VLOOKUP(A149,'11'!A:B,2,0)</f>
        <v>#N/A</v>
      </c>
      <c r="R149" s="80"/>
      <c r="S149">
        <f>VLOOKUP(A149,РАСЧЕТ!A:BG,59,0)</f>
        <v>0</v>
      </c>
      <c r="T149" s="119">
        <f t="shared" si="11"/>
        <v>0</v>
      </c>
      <c r="U149" t="e">
        <f>VLOOKUP(A149,'12'!A:C,3,0)</f>
        <v>#N/A</v>
      </c>
      <c r="V149" t="e">
        <f>VLOOKUP(A149,'12'!A:B,2,0)</f>
        <v>#N/A</v>
      </c>
    </row>
    <row r="150" spans="1:22" x14ac:dyDescent="0.3">
      <c r="A150" s="77" t="s">
        <v>2787</v>
      </c>
      <c r="B150" s="77" t="s">
        <v>564</v>
      </c>
      <c r="C150" s="80"/>
      <c r="D150" s="79">
        <f>VLOOKUP(A150,РАСЧЕТ!A:AY,51,0)</f>
        <v>0</v>
      </c>
      <c r="E150" s="79">
        <f t="shared" si="8"/>
        <v>0</v>
      </c>
      <c r="F150" s="79" t="e">
        <f>VLOOKUP(A150,'04'!A:C,3,0)</f>
        <v>#N/A</v>
      </c>
      <c r="G150" s="79" t="e">
        <f>VLOOKUP(A150,'04'!A:B,2,0)</f>
        <v>#N/A</v>
      </c>
      <c r="H150" s="79">
        <v>725.85</v>
      </c>
      <c r="I150" s="79">
        <f>VLOOKUP(A150,РАСЧЕТ!A:BE,57,0)</f>
        <v>675.75293895212326</v>
      </c>
      <c r="J150" s="79">
        <f t="shared" si="9"/>
        <v>-50.097061047876764</v>
      </c>
      <c r="K150" s="79" t="str">
        <f>VLOOKUP(A150,'10'!A:C,3,0)</f>
        <v>Начисление услуг УКС00001636 от 31.10.2023 0:00:02</v>
      </c>
      <c r="L150" s="79" t="str">
        <f>VLOOKUP(A150,'10'!A:B,2,0)</f>
        <v>НАС/КС/ДУ-3А/ММ-171-Э(-1)</v>
      </c>
      <c r="M150" s="79">
        <v>725.85</v>
      </c>
      <c r="N150" s="79">
        <f>VLOOKUP(A150,РАСЧЕТ!A:BF,58,0)</f>
        <v>604.81565589935133</v>
      </c>
      <c r="O150" s="79">
        <f t="shared" si="10"/>
        <v>-121.0343441006487</v>
      </c>
      <c r="P150" s="79" t="str">
        <f>VLOOKUP(A150,'11'!A:C,3,0)</f>
        <v>Начисление услуг УКС00001714 от 30.11.2023 23:59:59</v>
      </c>
      <c r="Q150" s="79" t="str">
        <f>VLOOKUP(A150,'11'!A:B,2,0)</f>
        <v>НАС/КС/ДУ-3А/ММ-171-Э(-1)</v>
      </c>
      <c r="R150" s="79">
        <v>725.85</v>
      </c>
      <c r="S150">
        <f>VLOOKUP(A150,РАСЧЕТ!A:BG,59,0)</f>
        <v>830.5609567070012</v>
      </c>
      <c r="T150" s="119">
        <f t="shared" si="11"/>
        <v>104.71095670700117</v>
      </c>
      <c r="U150" t="str">
        <f>VLOOKUP(A150,'12'!A:C,3,0)</f>
        <v>Начисление услуг УКС00001863 от 31.12.2023 23:59:59</v>
      </c>
      <c r="V150" t="str">
        <f>VLOOKUP(A150,'12'!A:B,2,0)</f>
        <v>НАС/КС/ДУ-3А/ММ-171-Э(-1)</v>
      </c>
    </row>
    <row r="151" spans="1:22" x14ac:dyDescent="0.3">
      <c r="A151" s="77" t="s">
        <v>1550</v>
      </c>
      <c r="B151" s="77" t="s">
        <v>677</v>
      </c>
      <c r="C151" s="80"/>
      <c r="D151" s="79">
        <f>VLOOKUP(A151,РАСЧЕТ!A:AY,51,0)</f>
        <v>0</v>
      </c>
      <c r="E151" s="79">
        <f t="shared" si="8"/>
        <v>0</v>
      </c>
      <c r="F151" s="79" t="e">
        <f>VLOOKUP(A151,'04'!A:C,3,0)</f>
        <v>#N/A</v>
      </c>
      <c r="G151" s="79" t="e">
        <f>VLOOKUP(A151,'04'!A:B,2,0)</f>
        <v>#N/A</v>
      </c>
      <c r="H151" s="80"/>
      <c r="I151" s="79">
        <f>VLOOKUP(A151,РАСЧЕТ!A:BE,57,0)</f>
        <v>0</v>
      </c>
      <c r="J151" s="79">
        <f t="shared" si="9"/>
        <v>0</v>
      </c>
      <c r="K151" s="79" t="e">
        <f>VLOOKUP(A151,'10'!A:C,3,0)</f>
        <v>#N/A</v>
      </c>
      <c r="L151" s="79" t="e">
        <f>VLOOKUP(A151,'10'!A:B,2,0)</f>
        <v>#N/A</v>
      </c>
      <c r="M151" s="80"/>
      <c r="N151" s="79">
        <f>VLOOKUP(A151,РАСЧЕТ!A:BF,58,0)</f>
        <v>0</v>
      </c>
      <c r="O151" s="79">
        <f t="shared" si="10"/>
        <v>0</v>
      </c>
      <c r="P151" s="79" t="e">
        <f>VLOOKUP(A151,'11'!A:C,3,0)</f>
        <v>#N/A</v>
      </c>
      <c r="Q151" s="79" t="e">
        <f>VLOOKUP(A151,'11'!A:B,2,0)</f>
        <v>#N/A</v>
      </c>
      <c r="R151" s="80"/>
      <c r="S151">
        <f>VLOOKUP(A151,РАСЧЕТ!A:BG,59,0)</f>
        <v>0</v>
      </c>
      <c r="T151" s="119">
        <f t="shared" si="11"/>
        <v>0</v>
      </c>
      <c r="U151" t="e">
        <f>VLOOKUP(A151,'12'!A:C,3,0)</f>
        <v>#N/A</v>
      </c>
      <c r="V151" t="e">
        <f>VLOOKUP(A151,'12'!A:B,2,0)</f>
        <v>#N/A</v>
      </c>
    </row>
    <row r="152" spans="1:22" x14ac:dyDescent="0.3">
      <c r="A152" s="77" t="s">
        <v>2487</v>
      </c>
      <c r="B152" s="77" t="s">
        <v>677</v>
      </c>
      <c r="C152" s="79">
        <v>687.2</v>
      </c>
      <c r="D152" s="79">
        <f>VLOOKUP(A152,РАСЧЕТ!A:AY,51,0)</f>
        <v>486.37994498433392</v>
      </c>
      <c r="E152" s="79">
        <f t="shared" si="8"/>
        <v>-200.82005501566613</v>
      </c>
      <c r="F152" s="79" t="str">
        <f>VLOOKUP(A152,'04'!A:C,3,0)</f>
        <v>Начисление услуг УКС00000634 от 30.04.2023 0:00:04</v>
      </c>
      <c r="G152" s="79" t="str">
        <f>VLOOKUP(A152,'04'!A:B,2,0)</f>
        <v>НАС/КС/ДУ-ММ-3А-172</v>
      </c>
      <c r="H152" s="79">
        <v>687.2</v>
      </c>
      <c r="I152" s="79">
        <f>VLOOKUP(A152,РАСЧЕТ!A:BE,57,0)</f>
        <v>639.76609604934754</v>
      </c>
      <c r="J152" s="79">
        <f t="shared" si="9"/>
        <v>-47.433903950652507</v>
      </c>
      <c r="K152" s="79" t="str">
        <f>VLOOKUP(A152,'10'!A:C,3,0)</f>
        <v>Начисление услуг УКС00001636 от 31.10.2023 0:00:02</v>
      </c>
      <c r="L152" s="79" t="str">
        <f>VLOOKUP(A152,'10'!A:B,2,0)</f>
        <v>НАС/КС/ДУ-ММ-3А-172</v>
      </c>
      <c r="M152" s="79">
        <v>687.2</v>
      </c>
      <c r="N152" s="79">
        <f>VLOOKUP(A152,РАСЧЕТ!A:BF,58,0)</f>
        <v>572.60653812956343</v>
      </c>
      <c r="O152" s="79">
        <f t="shared" si="10"/>
        <v>-114.59346187043661</v>
      </c>
      <c r="P152" s="79" t="str">
        <f>VLOOKUP(A152,'11'!A:C,3,0)</f>
        <v>Начисление услуг УКС00001714 от 30.11.2023 23:59:59</v>
      </c>
      <c r="Q152" s="79" t="str">
        <f>VLOOKUP(A152,'11'!A:B,2,0)</f>
        <v>НАС/КС/ДУ-ММ-3А-172</v>
      </c>
      <c r="R152" s="79">
        <v>687.2</v>
      </c>
      <c r="S152">
        <f>VLOOKUP(A152,РАСЧЕТ!A:BG,59,0)</f>
        <v>786.32989984094797</v>
      </c>
      <c r="T152" s="119">
        <f t="shared" si="11"/>
        <v>99.129899840947928</v>
      </c>
      <c r="U152" t="str">
        <f>VLOOKUP(A152,'12'!A:C,3,0)</f>
        <v>Начисление услуг УКС00001863 от 31.12.2023 23:59:59</v>
      </c>
      <c r="V152" t="str">
        <f>VLOOKUP(A152,'12'!A:B,2,0)</f>
        <v>НАС/КС/ДУ-ММ-3А-172</v>
      </c>
    </row>
    <row r="153" spans="1:22" x14ac:dyDescent="0.3">
      <c r="A153" s="77" t="s">
        <v>1569</v>
      </c>
      <c r="B153" s="77" t="s">
        <v>790</v>
      </c>
      <c r="C153" s="80"/>
      <c r="D153" s="79">
        <f>VLOOKUP(A153,РАСЧЕТ!A:AY,51,0)</f>
        <v>0</v>
      </c>
      <c r="E153" s="79">
        <f t="shared" si="8"/>
        <v>0</v>
      </c>
      <c r="F153" s="79" t="e">
        <f>VLOOKUP(A153,'04'!A:C,3,0)</f>
        <v>#N/A</v>
      </c>
      <c r="G153" s="79" t="e">
        <f>VLOOKUP(A153,'04'!A:B,2,0)</f>
        <v>#N/A</v>
      </c>
      <c r="H153" s="80"/>
      <c r="I153" s="79">
        <f>VLOOKUP(A153,РАСЧЕТ!A:BE,57,0)</f>
        <v>0</v>
      </c>
      <c r="J153" s="79">
        <f t="shared" si="9"/>
        <v>0</v>
      </c>
      <c r="K153" s="79" t="e">
        <f>VLOOKUP(A153,'10'!A:C,3,0)</f>
        <v>#N/A</v>
      </c>
      <c r="L153" s="79" t="e">
        <f>VLOOKUP(A153,'10'!A:B,2,0)</f>
        <v>#N/A</v>
      </c>
      <c r="M153" s="80"/>
      <c r="N153" s="79">
        <f>VLOOKUP(A153,РАСЧЕТ!A:BF,58,0)</f>
        <v>0</v>
      </c>
      <c r="O153" s="79">
        <f t="shared" si="10"/>
        <v>0</v>
      </c>
      <c r="P153" s="79" t="e">
        <f>VLOOKUP(A153,'11'!A:C,3,0)</f>
        <v>#N/A</v>
      </c>
      <c r="Q153" s="79" t="e">
        <f>VLOOKUP(A153,'11'!A:B,2,0)</f>
        <v>#N/A</v>
      </c>
      <c r="R153" s="80"/>
      <c r="S153">
        <f>VLOOKUP(A153,РАСЧЕТ!A:BG,59,0)</f>
        <v>0</v>
      </c>
      <c r="T153" s="119">
        <f t="shared" si="11"/>
        <v>0</v>
      </c>
      <c r="U153" t="e">
        <f>VLOOKUP(A153,'12'!A:C,3,0)</f>
        <v>#N/A</v>
      </c>
      <c r="V153" t="e">
        <f>VLOOKUP(A153,'12'!A:B,2,0)</f>
        <v>#N/A</v>
      </c>
    </row>
    <row r="154" spans="1:22" x14ac:dyDescent="0.3">
      <c r="A154" s="77" t="s">
        <v>2489</v>
      </c>
      <c r="B154" s="77" t="s">
        <v>790</v>
      </c>
      <c r="C154" s="79">
        <v>678.61</v>
      </c>
      <c r="D154" s="79">
        <f>VLOOKUP(A154,РАСЧЕТ!A:AY,51,0)</f>
        <v>480.30019567202982</v>
      </c>
      <c r="E154" s="79">
        <f t="shared" si="8"/>
        <v>-198.3098043279702</v>
      </c>
      <c r="F154" s="79" t="str">
        <f>VLOOKUP(A154,'04'!A:C,3,0)</f>
        <v>Начисление услуг УКС00000634 от 30.04.2023 0:00:04</v>
      </c>
      <c r="G154" s="79" t="str">
        <f>VLOOKUP(A154,'04'!A:B,2,0)</f>
        <v>НАС/КС/ДУ-ММ-3А-173</v>
      </c>
      <c r="H154" s="79">
        <v>678.61</v>
      </c>
      <c r="I154" s="79">
        <f>VLOOKUP(A154,РАСЧЕТ!A:BE,57,0)</f>
        <v>631.76901984873075</v>
      </c>
      <c r="J154" s="79">
        <f t="shared" si="9"/>
        <v>-46.840980151269264</v>
      </c>
      <c r="K154" s="79" t="str">
        <f>VLOOKUP(A154,'10'!A:C,3,0)</f>
        <v>Начисление услуг УКС00001636 от 31.10.2023 0:00:02</v>
      </c>
      <c r="L154" s="79" t="str">
        <f>VLOOKUP(A154,'10'!A:B,2,0)</f>
        <v>НАС/КС/ДУ-ММ-3А-173</v>
      </c>
      <c r="M154" s="79">
        <v>678.61</v>
      </c>
      <c r="N154" s="79">
        <f>VLOOKUP(A154,РАСЧЕТ!A:BF,58,0)</f>
        <v>565.44895640294396</v>
      </c>
      <c r="O154" s="79">
        <f t="shared" si="10"/>
        <v>-113.16104359705605</v>
      </c>
      <c r="P154" s="79" t="str">
        <f>VLOOKUP(A154,'11'!A:C,3,0)</f>
        <v>Начисление услуг УКС00001714 от 30.11.2023 23:59:59</v>
      </c>
      <c r="Q154" s="79" t="str">
        <f>VLOOKUP(A154,'11'!A:B,2,0)</f>
        <v>НАС/КС/ДУ-ММ-3А-173</v>
      </c>
      <c r="R154" s="79">
        <v>678.61</v>
      </c>
      <c r="S154">
        <f>VLOOKUP(A154,РАСЧЕТ!A:BG,59,0)</f>
        <v>776.50077609293623</v>
      </c>
      <c r="T154" s="119">
        <f t="shared" si="11"/>
        <v>97.890776092936221</v>
      </c>
      <c r="U154" t="str">
        <f>VLOOKUP(A154,'12'!A:C,3,0)</f>
        <v>Начисление услуг УКС00001863 от 31.12.2023 23:59:59</v>
      </c>
      <c r="V154" t="str">
        <f>VLOOKUP(A154,'12'!A:B,2,0)</f>
        <v>НАС/КС/ДУ-ММ-3А-173</v>
      </c>
    </row>
    <row r="155" spans="1:22" x14ac:dyDescent="0.3">
      <c r="A155" s="77" t="s">
        <v>1653</v>
      </c>
      <c r="B155" s="77" t="s">
        <v>680</v>
      </c>
      <c r="C155" s="80"/>
      <c r="D155" s="79">
        <f>VLOOKUP(A155,РАСЧЕТ!A:AY,51,0)</f>
        <v>0</v>
      </c>
      <c r="E155" s="79">
        <f t="shared" si="8"/>
        <v>0</v>
      </c>
      <c r="F155" s="79" t="e">
        <f>VLOOKUP(A155,'04'!A:C,3,0)</f>
        <v>#N/A</v>
      </c>
      <c r="G155" s="79" t="e">
        <f>VLOOKUP(A155,'04'!A:B,2,0)</f>
        <v>#N/A</v>
      </c>
      <c r="H155" s="80"/>
      <c r="I155" s="79">
        <f>VLOOKUP(A155,РАСЧЕТ!A:BE,57,0)</f>
        <v>0</v>
      </c>
      <c r="J155" s="79">
        <f t="shared" si="9"/>
        <v>0</v>
      </c>
      <c r="K155" s="79" t="e">
        <f>VLOOKUP(A155,'10'!A:C,3,0)</f>
        <v>#N/A</v>
      </c>
      <c r="L155" s="79" t="e">
        <f>VLOOKUP(A155,'10'!A:B,2,0)</f>
        <v>#N/A</v>
      </c>
      <c r="M155" s="80"/>
      <c r="N155" s="79">
        <f>VLOOKUP(A155,РАСЧЕТ!A:BF,58,0)</f>
        <v>0</v>
      </c>
      <c r="O155" s="79">
        <f t="shared" si="10"/>
        <v>0</v>
      </c>
      <c r="P155" s="79" t="e">
        <f>VLOOKUP(A155,'11'!A:C,3,0)</f>
        <v>#N/A</v>
      </c>
      <c r="Q155" s="79" t="e">
        <f>VLOOKUP(A155,'11'!A:B,2,0)</f>
        <v>#N/A</v>
      </c>
      <c r="R155" s="80"/>
      <c r="S155">
        <f>VLOOKUP(A155,РАСЧЕТ!A:BG,59,0)</f>
        <v>0</v>
      </c>
      <c r="T155" s="119">
        <f t="shared" si="11"/>
        <v>0</v>
      </c>
      <c r="U155" t="e">
        <f>VLOOKUP(A155,'12'!A:C,3,0)</f>
        <v>#N/A</v>
      </c>
      <c r="V155" t="e">
        <f>VLOOKUP(A155,'12'!A:B,2,0)</f>
        <v>#N/A</v>
      </c>
    </row>
    <row r="156" spans="1:22" x14ac:dyDescent="0.3">
      <c r="A156" s="77" t="s">
        <v>2496</v>
      </c>
      <c r="B156" s="77" t="s">
        <v>680</v>
      </c>
      <c r="C156" s="79">
        <v>592.71</v>
      </c>
      <c r="D156" s="79">
        <f>VLOOKUP(A156,РАСЧЕТ!A:AY,51,0)</f>
        <v>419.50270254898805</v>
      </c>
      <c r="E156" s="79">
        <f t="shared" si="8"/>
        <v>-173.20729745101198</v>
      </c>
      <c r="F156" s="79" t="str">
        <f>VLOOKUP(A156,'04'!A:C,3,0)</f>
        <v>Начисление услуг УКС00000634 от 30.04.2023 0:00:04</v>
      </c>
      <c r="G156" s="79" t="str">
        <f>VLOOKUP(A156,'04'!A:B,2,0)</f>
        <v>НАС/КС/ДУ-ММ-3А-174</v>
      </c>
      <c r="H156" s="79">
        <v>592.71</v>
      </c>
      <c r="I156" s="79">
        <f>VLOOKUP(A156,РАСЧЕТ!A:BE,57,0)</f>
        <v>551.79825784256218</v>
      </c>
      <c r="J156" s="79">
        <f t="shared" si="9"/>
        <v>-40.911742157437857</v>
      </c>
      <c r="K156" s="79" t="str">
        <f>VLOOKUP(A156,'10'!A:C,3,0)</f>
        <v>Начисление услуг УКС00001636 от 31.10.2023 0:00:02</v>
      </c>
      <c r="L156" s="79" t="str">
        <f>VLOOKUP(A156,'10'!A:B,2,0)</f>
        <v>НАС/КС/ДУ-ММ-3А-174</v>
      </c>
      <c r="M156" s="79">
        <v>592.71</v>
      </c>
      <c r="N156" s="79">
        <f>VLOOKUP(A156,РАСЧЕТ!A:BF,58,0)</f>
        <v>493.87313913674848</v>
      </c>
      <c r="O156" s="79">
        <f t="shared" si="10"/>
        <v>-98.836860863251559</v>
      </c>
      <c r="P156" s="79" t="str">
        <f>VLOOKUP(A156,'11'!A:C,3,0)</f>
        <v>Начисление услуг УКС00001714 от 30.11.2023 23:59:59</v>
      </c>
      <c r="Q156" s="79" t="str">
        <f>VLOOKUP(A156,'11'!A:B,2,0)</f>
        <v>НАС/КС/ДУ-ММ-3А-174</v>
      </c>
      <c r="R156" s="79">
        <v>592.71</v>
      </c>
      <c r="S156">
        <f>VLOOKUP(A156,РАСЧЕТ!A:BG,59,0)</f>
        <v>678.20953861281771</v>
      </c>
      <c r="T156" s="119">
        <f t="shared" si="11"/>
        <v>85.499538612817673</v>
      </c>
      <c r="U156" t="str">
        <f>VLOOKUP(A156,'12'!A:C,3,0)</f>
        <v>Начисление услуг УКС00001863 от 31.12.2023 23:59:59</v>
      </c>
      <c r="V156" t="str">
        <f>VLOOKUP(A156,'12'!A:B,2,0)</f>
        <v>НАС/КС/ДУ-ММ-3А-174</v>
      </c>
    </row>
    <row r="157" spans="1:22" x14ac:dyDescent="0.3">
      <c r="A157" s="77" t="s">
        <v>1376</v>
      </c>
      <c r="B157" s="77" t="s">
        <v>551</v>
      </c>
      <c r="C157" s="80"/>
      <c r="D157" s="79">
        <f>VLOOKUP(A157,РАСЧЕТ!A:AY,51,0)</f>
        <v>0</v>
      </c>
      <c r="E157" s="79">
        <f t="shared" si="8"/>
        <v>0</v>
      </c>
      <c r="F157" s="79" t="e">
        <f>VLOOKUP(A157,'04'!A:C,3,0)</f>
        <v>#N/A</v>
      </c>
      <c r="G157" s="79" t="e">
        <f>VLOOKUP(A157,'04'!A:B,2,0)</f>
        <v>#N/A</v>
      </c>
      <c r="H157" s="80"/>
      <c r="I157" s="79">
        <f>VLOOKUP(A157,РАСЧЕТ!A:BE,57,0)</f>
        <v>0</v>
      </c>
      <c r="J157" s="79">
        <f t="shared" si="9"/>
        <v>0</v>
      </c>
      <c r="K157" s="79" t="e">
        <f>VLOOKUP(A157,'10'!A:C,3,0)</f>
        <v>#N/A</v>
      </c>
      <c r="L157" s="79" t="e">
        <f>VLOOKUP(A157,'10'!A:B,2,0)</f>
        <v>#N/A</v>
      </c>
      <c r="M157" s="80"/>
      <c r="N157" s="79">
        <f>VLOOKUP(A157,РАСЧЕТ!A:BF,58,0)</f>
        <v>0</v>
      </c>
      <c r="O157" s="79">
        <f t="shared" si="10"/>
        <v>0</v>
      </c>
      <c r="P157" s="79" t="e">
        <f>VLOOKUP(A157,'11'!A:C,3,0)</f>
        <v>#N/A</v>
      </c>
      <c r="Q157" s="79" t="e">
        <f>VLOOKUP(A157,'11'!A:B,2,0)</f>
        <v>#N/A</v>
      </c>
      <c r="R157" s="80"/>
      <c r="S157">
        <f>VLOOKUP(A157,РАСЧЕТ!A:BG,59,0)</f>
        <v>0</v>
      </c>
      <c r="T157" s="119">
        <f t="shared" si="11"/>
        <v>0</v>
      </c>
      <c r="U157" t="e">
        <f>VLOOKUP(A157,'12'!A:C,3,0)</f>
        <v>#N/A</v>
      </c>
      <c r="V157" t="e">
        <f>VLOOKUP(A157,'12'!A:B,2,0)</f>
        <v>#N/A</v>
      </c>
    </row>
    <row r="158" spans="1:22" x14ac:dyDescent="0.3">
      <c r="A158" s="77" t="s">
        <v>2473</v>
      </c>
      <c r="B158" s="77" t="s">
        <v>551</v>
      </c>
      <c r="C158" s="79">
        <v>592.71</v>
      </c>
      <c r="D158" s="79">
        <f>VLOOKUP(A158,РАСЧЕТ!A:AY,51,0)</f>
        <v>419.50270254898805</v>
      </c>
      <c r="E158" s="79">
        <f t="shared" si="8"/>
        <v>-173.20729745101198</v>
      </c>
      <c r="F158" s="79" t="str">
        <f>VLOOKUP(A158,'04'!A:C,3,0)</f>
        <v>Начисление услуг УКС00000634 от 30.04.2023 0:00:04</v>
      </c>
      <c r="G158" s="79" t="str">
        <f>VLOOKUP(A158,'04'!A:B,2,0)</f>
        <v>НАС/КС/ДУ-ММ-3А-175</v>
      </c>
      <c r="H158" s="79">
        <v>592.71</v>
      </c>
      <c r="I158" s="79">
        <f>VLOOKUP(A158,РАСЧЕТ!A:BE,57,0)</f>
        <v>551.79825784256218</v>
      </c>
      <c r="J158" s="79">
        <f t="shared" si="9"/>
        <v>-40.911742157437857</v>
      </c>
      <c r="K158" s="79" t="str">
        <f>VLOOKUP(A158,'10'!A:C,3,0)</f>
        <v>Начисление услуг УКС00001636 от 31.10.2023 0:00:02</v>
      </c>
      <c r="L158" s="79" t="str">
        <f>VLOOKUP(A158,'10'!A:B,2,0)</f>
        <v>НАС/КС/ДУ-ММ-3А-175</v>
      </c>
      <c r="M158" s="79">
        <v>592.71</v>
      </c>
      <c r="N158" s="79">
        <f>VLOOKUP(A158,РАСЧЕТ!A:BF,58,0)</f>
        <v>493.87313913674848</v>
      </c>
      <c r="O158" s="79">
        <f t="shared" si="10"/>
        <v>-98.836860863251559</v>
      </c>
      <c r="P158" s="79" t="str">
        <f>VLOOKUP(A158,'11'!A:C,3,0)</f>
        <v>Начисление услуг УКС00001714 от 30.11.2023 23:59:59</v>
      </c>
      <c r="Q158" s="79" t="str">
        <f>VLOOKUP(A158,'11'!A:B,2,0)</f>
        <v>НАС/КС/ДУ-ММ-3А-175</v>
      </c>
      <c r="R158" s="79">
        <v>592.71</v>
      </c>
      <c r="S158">
        <f>VLOOKUP(A158,РАСЧЕТ!A:BG,59,0)</f>
        <v>678.20953861281771</v>
      </c>
      <c r="T158" s="119">
        <f t="shared" si="11"/>
        <v>85.499538612817673</v>
      </c>
      <c r="U158" t="str">
        <f>VLOOKUP(A158,'12'!A:C,3,0)</f>
        <v>Начисление услуг УКС00001863 от 31.12.2023 23:59:59</v>
      </c>
      <c r="V158" t="str">
        <f>VLOOKUP(A158,'12'!A:B,2,0)</f>
        <v>НАС/КС/ДУ-ММ-3А-175</v>
      </c>
    </row>
    <row r="159" spans="1:22" x14ac:dyDescent="0.3">
      <c r="A159" s="77" t="s">
        <v>1687</v>
      </c>
      <c r="B159" s="77" t="s">
        <v>580</v>
      </c>
      <c r="C159" s="79">
        <v>453.66</v>
      </c>
      <c r="D159" s="79">
        <f>VLOOKUP(A159,РАСЧЕТ!A:AY,51,0)</f>
        <v>321.01076368966039</v>
      </c>
      <c r="E159" s="79">
        <f t="shared" si="8"/>
        <v>-132.64923631033963</v>
      </c>
      <c r="F159" s="79" t="str">
        <f>VLOOKUP(A159,'04'!A:C,3,0)</f>
        <v>Начисление услуг УКС00000634 от 30.04.2023 0:00:04</v>
      </c>
      <c r="G159" s="79" t="str">
        <f>VLOOKUP(A159,'04'!A:B,2,0)</f>
        <v>С24-НАСТР-3А-2021/паркинг/А/м 176</v>
      </c>
      <c r="H159" s="80"/>
      <c r="I159" s="79">
        <f>VLOOKUP(A159,РАСЧЕТ!A:BE,57,0)</f>
        <v>0</v>
      </c>
      <c r="J159" s="79">
        <f t="shared" si="9"/>
        <v>0</v>
      </c>
      <c r="K159" s="79" t="e">
        <f>VLOOKUP(A159,'10'!A:C,3,0)</f>
        <v>#N/A</v>
      </c>
      <c r="L159" s="79" t="e">
        <f>VLOOKUP(A159,'10'!A:B,2,0)</f>
        <v>#N/A</v>
      </c>
      <c r="M159" s="80"/>
      <c r="N159" s="79">
        <f>VLOOKUP(A159,РАСЧЕТ!A:BF,58,0)</f>
        <v>0</v>
      </c>
      <c r="O159" s="79">
        <f t="shared" si="10"/>
        <v>0</v>
      </c>
      <c r="P159" s="79" t="e">
        <f>VLOOKUP(A159,'11'!A:C,3,0)</f>
        <v>#N/A</v>
      </c>
      <c r="Q159" s="79" t="e">
        <f>VLOOKUP(A159,'11'!A:B,2,0)</f>
        <v>#N/A</v>
      </c>
      <c r="R159" s="80"/>
      <c r="S159">
        <f>VLOOKUP(A159,РАСЧЕТ!A:BG,59,0)</f>
        <v>0</v>
      </c>
      <c r="T159" s="119">
        <f t="shared" si="11"/>
        <v>0</v>
      </c>
      <c r="U159" t="e">
        <f>VLOOKUP(A159,'12'!A:C,3,0)</f>
        <v>#N/A</v>
      </c>
      <c r="V159" t="e">
        <f>VLOOKUP(A159,'12'!A:B,2,0)</f>
        <v>#N/A</v>
      </c>
    </row>
    <row r="160" spans="1:22" x14ac:dyDescent="0.3">
      <c r="A160" s="77" t="s">
        <v>2667</v>
      </c>
      <c r="B160" s="77" t="s">
        <v>580</v>
      </c>
      <c r="C160" s="79">
        <v>302.52</v>
      </c>
      <c r="D160" s="79">
        <f>VLOOKUP(A160,РАСЧЕТ!A:AY,51,0)</f>
        <v>214.00717579310694</v>
      </c>
      <c r="E160" s="79">
        <f t="shared" si="8"/>
        <v>-88.512824206893043</v>
      </c>
      <c r="F160" s="79" t="str">
        <f>VLOOKUP(A160,'04'!A:C,3,0)</f>
        <v>Начисление услуг УКС00000634 от 30.04.2023 0:00:04</v>
      </c>
      <c r="G160" s="79" t="str">
        <f>VLOOKUP(A160,'04'!A:B,2,0)</f>
        <v>НАС/КС/ДУ-3А/ММ-176-Э(-1)</v>
      </c>
      <c r="H160" s="79">
        <v>755.92</v>
      </c>
      <c r="I160" s="79">
        <f>VLOOKUP(A160,РАСЧЕТ!A:BE,57,0)</f>
        <v>703.7427056542823</v>
      </c>
      <c r="J160" s="79">
        <f t="shared" si="9"/>
        <v>-52.177294345717655</v>
      </c>
      <c r="K160" s="79" t="str">
        <f>VLOOKUP(A160,'10'!A:C,3,0)</f>
        <v>Начисление услуг УКС00001636 от 31.10.2023 0:00:02</v>
      </c>
      <c r="L160" s="79" t="str">
        <f>VLOOKUP(A160,'10'!A:B,2,0)</f>
        <v>НАС/КС/ДУ-3А/ММ-176-Э(-1)</v>
      </c>
      <c r="M160" s="79">
        <v>755.92</v>
      </c>
      <c r="N160" s="79">
        <f>VLOOKUP(A160,РАСЧЕТ!A:BF,58,0)</f>
        <v>629.86719194251975</v>
      </c>
      <c r="O160" s="79">
        <f t="shared" si="10"/>
        <v>-126.05280805748021</v>
      </c>
      <c r="P160" s="79" t="str">
        <f>VLOOKUP(A160,'11'!A:C,3,0)</f>
        <v>Начисление услуг УКС00001714 от 30.11.2023 23:59:59</v>
      </c>
      <c r="Q160" s="79" t="str">
        <f>VLOOKUP(A160,'11'!A:B,2,0)</f>
        <v>НАС/КС/ДУ-3А/ММ-176-Э(-1)</v>
      </c>
      <c r="R160" s="79">
        <v>755.92</v>
      </c>
      <c r="S160">
        <f>VLOOKUP(A160,РАСЧЕТ!A:BG,59,0)</f>
        <v>864.96288982504291</v>
      </c>
      <c r="T160" s="119">
        <f t="shared" si="11"/>
        <v>109.04288982504295</v>
      </c>
      <c r="U160" t="str">
        <f>VLOOKUP(A160,'12'!A:C,3,0)</f>
        <v>Начисление услуг УКС00001863 от 31.12.2023 23:59:59</v>
      </c>
      <c r="V160" t="str">
        <f>VLOOKUP(A160,'12'!A:B,2,0)</f>
        <v>НАС/КС/ДУ-3А/ММ-176-Э(-1)</v>
      </c>
    </row>
    <row r="161" spans="1:22" x14ac:dyDescent="0.3">
      <c r="A161" s="77" t="s">
        <v>1866</v>
      </c>
      <c r="B161" s="77" t="s">
        <v>570</v>
      </c>
      <c r="C161" s="79">
        <v>448.29</v>
      </c>
      <c r="D161" s="79">
        <f>VLOOKUP(A161,РАСЧЕТ!A:AY,51,0)</f>
        <v>317.36291410227784</v>
      </c>
      <c r="E161" s="79">
        <f t="shared" si="8"/>
        <v>-130.92708589772218</v>
      </c>
      <c r="F161" s="79" t="str">
        <f>VLOOKUP(A161,'04'!A:C,3,0)</f>
        <v>Начисление услуг УКС00000634 от 30.04.2023 0:00:04</v>
      </c>
      <c r="G161" s="79" t="str">
        <f>VLOOKUP(A161,'04'!A:B,2,0)</f>
        <v>С24-НАСТР-3А-2021/паркинг/А/м 177</v>
      </c>
      <c r="H161" s="80"/>
      <c r="I161" s="79">
        <f>VLOOKUP(A161,РАСЧЕТ!A:BE,57,0)</f>
        <v>0</v>
      </c>
      <c r="J161" s="79">
        <f t="shared" si="9"/>
        <v>0</v>
      </c>
      <c r="K161" s="79" t="e">
        <f>VLOOKUP(A161,'10'!A:C,3,0)</f>
        <v>#N/A</v>
      </c>
      <c r="L161" s="79" t="e">
        <f>VLOOKUP(A161,'10'!A:B,2,0)</f>
        <v>#N/A</v>
      </c>
      <c r="M161" s="80"/>
      <c r="N161" s="79">
        <f>VLOOKUP(A161,РАСЧЕТ!A:BF,58,0)</f>
        <v>0</v>
      </c>
      <c r="O161" s="79">
        <f t="shared" si="10"/>
        <v>0</v>
      </c>
      <c r="P161" s="79" t="e">
        <f>VLOOKUP(A161,'11'!A:C,3,0)</f>
        <v>#N/A</v>
      </c>
      <c r="Q161" s="79" t="e">
        <f>VLOOKUP(A161,'11'!A:B,2,0)</f>
        <v>#N/A</v>
      </c>
      <c r="R161" s="80"/>
      <c r="S161">
        <f>VLOOKUP(A161,РАСЧЕТ!A:BG,59,0)</f>
        <v>0</v>
      </c>
      <c r="T161" s="119">
        <f t="shared" si="11"/>
        <v>0</v>
      </c>
      <c r="U161" t="e">
        <f>VLOOKUP(A161,'12'!A:C,3,0)</f>
        <v>#N/A</v>
      </c>
      <c r="V161" t="e">
        <f>VLOOKUP(A161,'12'!A:B,2,0)</f>
        <v>#N/A</v>
      </c>
    </row>
    <row r="162" spans="1:22" x14ac:dyDescent="0.3">
      <c r="A162" s="77" t="s">
        <v>2690</v>
      </c>
      <c r="B162" s="77" t="s">
        <v>570</v>
      </c>
      <c r="C162" s="79">
        <v>299.02999999999997</v>
      </c>
      <c r="D162" s="79">
        <f>VLOOKUP(A162,РАСЧЕТ!A:AY,51,0)</f>
        <v>211.57527606818525</v>
      </c>
      <c r="E162" s="79">
        <f t="shared" si="8"/>
        <v>-87.454723931814726</v>
      </c>
      <c r="F162" s="79" t="str">
        <f>VLOOKUP(A162,'04'!A:C,3,0)</f>
        <v>Начисление услуг УКС00000634 от 30.04.2023 0:00:04</v>
      </c>
      <c r="G162" s="79" t="str">
        <f>VLOOKUP(A162,'04'!A:B,2,0)</f>
        <v>НАС/КС/ДУ-3А/ММ-177-Э(-1)</v>
      </c>
      <c r="H162" s="79">
        <v>747.33</v>
      </c>
      <c r="I162" s="79">
        <f>VLOOKUP(A162,РАСЧЕТ!A:BE,57,0)</f>
        <v>695.7456294536654</v>
      </c>
      <c r="J162" s="79">
        <f t="shared" si="9"/>
        <v>-51.58437054633464</v>
      </c>
      <c r="K162" s="79" t="str">
        <f>VLOOKUP(A162,'10'!A:C,3,0)</f>
        <v>Начисление услуг УКС00001636 от 31.10.2023 0:00:02</v>
      </c>
      <c r="L162" s="79" t="str">
        <f>VLOOKUP(A162,'10'!A:B,2,0)</f>
        <v>НАС/КС/ДУ-3А/ММ-177-Э(-1)</v>
      </c>
      <c r="M162" s="79">
        <v>747.33</v>
      </c>
      <c r="N162" s="79">
        <f>VLOOKUP(A162,РАСЧЕТ!A:BF,58,0)</f>
        <v>622.70961021590017</v>
      </c>
      <c r="O162" s="79">
        <f t="shared" si="10"/>
        <v>-124.62038978409987</v>
      </c>
      <c r="P162" s="79" t="str">
        <f>VLOOKUP(A162,'11'!A:C,3,0)</f>
        <v>Начисление услуг УКС00001714 от 30.11.2023 23:59:59</v>
      </c>
      <c r="Q162" s="79" t="str">
        <f>VLOOKUP(A162,'11'!A:B,2,0)</f>
        <v>НАС/КС/ДУ-3А/ММ-177-Э(-1)</v>
      </c>
      <c r="R162" s="79">
        <v>747.33</v>
      </c>
      <c r="S162">
        <f>VLOOKUP(A162,РАСЧЕТ!A:BG,59,0)</f>
        <v>855.13376607703083</v>
      </c>
      <c r="T162" s="119">
        <f t="shared" si="11"/>
        <v>107.80376607703079</v>
      </c>
      <c r="U162" t="str">
        <f>VLOOKUP(A162,'12'!A:C,3,0)</f>
        <v>Начисление услуг УКС00001863 от 31.12.2023 23:59:59</v>
      </c>
      <c r="V162" t="str">
        <f>VLOOKUP(A162,'12'!A:B,2,0)</f>
        <v>НАС/КС/ДУ-3А/ММ-177-Э(-1)</v>
      </c>
    </row>
    <row r="163" spans="1:22" x14ac:dyDescent="0.3">
      <c r="A163" s="77" t="s">
        <v>1321</v>
      </c>
      <c r="B163" s="77" t="s">
        <v>526</v>
      </c>
      <c r="C163" s="80"/>
      <c r="D163" s="79">
        <f>VLOOKUP(A163,РАСЧЕТ!A:AY,51,0)</f>
        <v>0</v>
      </c>
      <c r="E163" s="79">
        <f t="shared" si="8"/>
        <v>0</v>
      </c>
      <c r="F163" s="79" t="e">
        <f>VLOOKUP(A163,'04'!A:C,3,0)</f>
        <v>#N/A</v>
      </c>
      <c r="G163" s="79" t="e">
        <f>VLOOKUP(A163,'04'!A:B,2,0)</f>
        <v>#N/A</v>
      </c>
      <c r="H163" s="80"/>
      <c r="I163" s="79">
        <f>VLOOKUP(A163,РАСЧЕТ!A:BE,57,0)</f>
        <v>0</v>
      </c>
      <c r="J163" s="79">
        <f t="shared" si="9"/>
        <v>0</v>
      </c>
      <c r="K163" s="79" t="e">
        <f>VLOOKUP(A163,'10'!A:C,3,0)</f>
        <v>#N/A</v>
      </c>
      <c r="L163" s="79" t="e">
        <f>VLOOKUP(A163,'10'!A:B,2,0)</f>
        <v>#N/A</v>
      </c>
      <c r="M163" s="80"/>
      <c r="N163" s="79">
        <f>VLOOKUP(A163,РАСЧЕТ!A:BF,58,0)</f>
        <v>0</v>
      </c>
      <c r="O163" s="79">
        <f t="shared" si="10"/>
        <v>0</v>
      </c>
      <c r="P163" s="79" t="e">
        <f>VLOOKUP(A163,'11'!A:C,3,0)</f>
        <v>#N/A</v>
      </c>
      <c r="Q163" s="79" t="e">
        <f>VLOOKUP(A163,'11'!A:B,2,0)</f>
        <v>#N/A</v>
      </c>
      <c r="R163" s="80"/>
      <c r="S163">
        <f>VLOOKUP(A163,РАСЧЕТ!A:BG,59,0)</f>
        <v>0</v>
      </c>
      <c r="T163" s="119">
        <f t="shared" si="11"/>
        <v>0</v>
      </c>
      <c r="U163" t="e">
        <f>VLOOKUP(A163,'12'!A:C,3,0)</f>
        <v>#N/A</v>
      </c>
      <c r="V163" t="e">
        <f>VLOOKUP(A163,'12'!A:B,2,0)</f>
        <v>#N/A</v>
      </c>
    </row>
    <row r="164" spans="1:22" x14ac:dyDescent="0.3">
      <c r="A164" s="77" t="s">
        <v>2608</v>
      </c>
      <c r="B164" s="77" t="s">
        <v>526</v>
      </c>
      <c r="C164" s="79">
        <v>747.32</v>
      </c>
      <c r="D164" s="79">
        <f>VLOOKUP(A164,РАСЧЕТ!A:AY,51,0)</f>
        <v>528.93819017046303</v>
      </c>
      <c r="E164" s="79">
        <f t="shared" si="8"/>
        <v>-218.38180982953702</v>
      </c>
      <c r="F164" s="79" t="str">
        <f>VLOOKUP(A164,'04'!A:C,3,0)</f>
        <v>Начисление услуг УКС00000634 от 30.04.2023 0:00:04</v>
      </c>
      <c r="G164" s="79" t="str">
        <f>VLOOKUP(A164,'04'!A:B,2,0)</f>
        <v>НАС/КС/ДУ-3А-ММ-178</v>
      </c>
      <c r="H164" s="79">
        <v>747.33</v>
      </c>
      <c r="I164" s="79">
        <f>VLOOKUP(A164,РАСЧЕТ!A:BE,57,0)</f>
        <v>695.7456294536654</v>
      </c>
      <c r="J164" s="79">
        <f t="shared" si="9"/>
        <v>-51.58437054633464</v>
      </c>
      <c r="K164" s="79" t="str">
        <f>VLOOKUP(A164,'10'!A:C,3,0)</f>
        <v>Начисление услуг УКС00001636 от 31.10.2023 0:00:02</v>
      </c>
      <c r="L164" s="79" t="str">
        <f>VLOOKUP(A164,'10'!A:B,2,0)</f>
        <v>НАС/КС/ДУ-3А-ММ-178</v>
      </c>
      <c r="M164" s="79">
        <v>747.33</v>
      </c>
      <c r="N164" s="79">
        <f>VLOOKUP(A164,РАСЧЕТ!A:BF,58,0)</f>
        <v>622.70961021590017</v>
      </c>
      <c r="O164" s="79">
        <f t="shared" si="10"/>
        <v>-124.62038978409987</v>
      </c>
      <c r="P164" s="79" t="str">
        <f>VLOOKUP(A164,'11'!A:C,3,0)</f>
        <v>Начисление услуг УКС00001714 от 30.11.2023 23:59:59</v>
      </c>
      <c r="Q164" s="79" t="str">
        <f>VLOOKUP(A164,'11'!A:B,2,0)</f>
        <v>НАС/КС/ДУ-3А-ММ-178</v>
      </c>
      <c r="R164" s="79">
        <v>747.33</v>
      </c>
      <c r="S164">
        <f>VLOOKUP(A164,РАСЧЕТ!A:BG,59,0)</f>
        <v>855.13376607703083</v>
      </c>
      <c r="T164" s="119">
        <f t="shared" si="11"/>
        <v>107.80376607703079</v>
      </c>
      <c r="U164" t="str">
        <f>VLOOKUP(A164,'12'!A:C,3,0)</f>
        <v>Начисление услуг УКС00001863 от 31.12.2023 23:59:59</v>
      </c>
      <c r="V164" t="str">
        <f>VLOOKUP(A164,'12'!A:B,2,0)</f>
        <v>НАС/КС/ДУ-3А-ММ-178</v>
      </c>
    </row>
    <row r="165" spans="1:22" x14ac:dyDescent="0.3">
      <c r="A165" s="77" t="s">
        <v>1919</v>
      </c>
      <c r="B165" s="77" t="s">
        <v>782</v>
      </c>
      <c r="C165" s="79">
        <v>58.52</v>
      </c>
      <c r="D165" s="79">
        <f>VLOOKUP(A165,РАСЧЕТ!A:AY,51,0)</f>
        <v>41.342295323668381</v>
      </c>
      <c r="E165" s="79">
        <f t="shared" si="8"/>
        <v>-17.177704676331622</v>
      </c>
      <c r="F165" s="79" t="str">
        <f>VLOOKUP(A165,'04'!A:C,3,0)</f>
        <v>Начисление услуг УКС00000634 от 30.04.2023 0:00:04</v>
      </c>
      <c r="G165" s="79" t="str">
        <f>VLOOKUP(A165,'04'!A:B,2,0)</f>
        <v>С24-НАСТР-3А-2021/паркинг/А/м 179</v>
      </c>
      <c r="H165" s="80"/>
      <c r="I165" s="79">
        <f>VLOOKUP(A165,РАСЧЕТ!A:BE,57,0)</f>
        <v>0</v>
      </c>
      <c r="J165" s="79">
        <f t="shared" si="9"/>
        <v>0</v>
      </c>
      <c r="K165" s="79" t="e">
        <f>VLOOKUP(A165,'10'!A:C,3,0)</f>
        <v>#N/A</v>
      </c>
      <c r="L165" s="79" t="e">
        <f>VLOOKUP(A165,'10'!A:B,2,0)</f>
        <v>#N/A</v>
      </c>
      <c r="M165" s="80"/>
      <c r="N165" s="79">
        <f>VLOOKUP(A165,РАСЧЕТ!A:BF,58,0)</f>
        <v>0</v>
      </c>
      <c r="O165" s="79">
        <f t="shared" si="10"/>
        <v>0</v>
      </c>
      <c r="P165" s="79" t="e">
        <f>VLOOKUP(A165,'11'!A:C,3,0)</f>
        <v>#N/A</v>
      </c>
      <c r="Q165" s="79" t="e">
        <f>VLOOKUP(A165,'11'!A:B,2,0)</f>
        <v>#N/A</v>
      </c>
      <c r="R165" s="80"/>
      <c r="S165">
        <f>VLOOKUP(A165,РАСЧЕТ!A:BG,59,0)</f>
        <v>0</v>
      </c>
      <c r="T165" s="119">
        <f t="shared" si="11"/>
        <v>0</v>
      </c>
      <c r="U165" t="e">
        <f>VLOOKUP(A165,'12'!A:C,3,0)</f>
        <v>#N/A</v>
      </c>
      <c r="V165" t="e">
        <f>VLOOKUP(A165,'12'!A:B,2,0)</f>
        <v>#N/A</v>
      </c>
    </row>
    <row r="166" spans="1:22" x14ac:dyDescent="0.3">
      <c r="A166" s="77" t="s">
        <v>2679</v>
      </c>
      <c r="B166" s="77" t="s">
        <v>782</v>
      </c>
      <c r="C166" s="79">
        <v>525.87</v>
      </c>
      <c r="D166" s="79">
        <f>VLOOKUP(A166,РАСЧЕТ!A:AY,51,0)</f>
        <v>372.08065791301544</v>
      </c>
      <c r="E166" s="79">
        <f t="shared" si="8"/>
        <v>-153.78934208698456</v>
      </c>
      <c r="F166" s="79" t="str">
        <f>VLOOKUP(A166,'04'!A:C,3,0)</f>
        <v>Начисление услуг УКС00000634 от 30.04.2023 0:00:04</v>
      </c>
      <c r="G166" s="79" t="str">
        <f>VLOOKUP(A166,'04'!A:B,2,0)</f>
        <v>НАС/КС/ДУ-ММ-3А-179</v>
      </c>
      <c r="H166" s="79">
        <v>584.12</v>
      </c>
      <c r="I166" s="79">
        <f>VLOOKUP(A166,РАСЧЕТ!A:BE,57,0)</f>
        <v>543.80118164194539</v>
      </c>
      <c r="J166" s="79">
        <f t="shared" si="9"/>
        <v>-40.318818358054614</v>
      </c>
      <c r="K166" s="79" t="str">
        <f>VLOOKUP(A166,'10'!A:C,3,0)</f>
        <v>Начисление услуг УКС00001636 от 31.10.2023 0:00:02</v>
      </c>
      <c r="L166" s="79" t="str">
        <f>VLOOKUP(A166,'10'!A:B,2,0)</f>
        <v>НАС/КС/ДУ-ММ-3А-179</v>
      </c>
      <c r="M166" s="79">
        <v>584.12</v>
      </c>
      <c r="N166" s="79">
        <f>VLOOKUP(A166,РАСЧЕТ!A:BF,58,0)</f>
        <v>486.71555741012884</v>
      </c>
      <c r="O166" s="79">
        <f t="shared" si="10"/>
        <v>-97.404442589871167</v>
      </c>
      <c r="P166" s="79" t="str">
        <f>VLOOKUP(A166,'11'!A:C,3,0)</f>
        <v>Начисление услуг УКС00001714 от 30.11.2023 23:59:59</v>
      </c>
      <c r="Q166" s="79" t="str">
        <f>VLOOKUP(A166,'11'!A:B,2,0)</f>
        <v>НАС/КС/ДУ-ММ-3А-179</v>
      </c>
      <c r="R166" s="79">
        <v>584.12</v>
      </c>
      <c r="S166">
        <f>VLOOKUP(A166,РАСЧЕТ!A:BG,59,0)</f>
        <v>668.38041486480574</v>
      </c>
      <c r="T166" s="119">
        <f t="shared" si="11"/>
        <v>84.260414864805739</v>
      </c>
      <c r="U166" t="str">
        <f>VLOOKUP(A166,'12'!A:C,3,0)</f>
        <v>Начисление услуг УКС00001863 от 31.12.2023 23:59:59</v>
      </c>
      <c r="V166" t="str">
        <f>VLOOKUP(A166,'12'!A:B,2,0)</f>
        <v>НАС/КС/ДУ-ММ-3А-179</v>
      </c>
    </row>
    <row r="167" spans="1:22" x14ac:dyDescent="0.3">
      <c r="A167" s="77" t="s">
        <v>2200</v>
      </c>
      <c r="B167" s="77" t="s">
        <v>584</v>
      </c>
      <c r="C167" s="80"/>
      <c r="D167" s="79">
        <f>VLOOKUP(A167,РАСЧЕТ!A:AY,51,0)</f>
        <v>0</v>
      </c>
      <c r="E167" s="79">
        <f t="shared" si="8"/>
        <v>0</v>
      </c>
      <c r="F167" s="79" t="e">
        <f>VLOOKUP(A167,'04'!A:C,3,0)</f>
        <v>#N/A</v>
      </c>
      <c r="G167" s="79" t="e">
        <f>VLOOKUP(A167,'04'!A:B,2,0)</f>
        <v>#N/A</v>
      </c>
      <c r="H167" s="80"/>
      <c r="I167" s="79">
        <f>VLOOKUP(A167,РАСЧЕТ!A:BE,57,0)</f>
        <v>0</v>
      </c>
      <c r="J167" s="79">
        <f t="shared" si="9"/>
        <v>0</v>
      </c>
      <c r="K167" s="79" t="e">
        <f>VLOOKUP(A167,'10'!A:C,3,0)</f>
        <v>#N/A</v>
      </c>
      <c r="L167" s="79" t="e">
        <f>VLOOKUP(A167,'10'!A:B,2,0)</f>
        <v>#N/A</v>
      </c>
      <c r="M167" s="80"/>
      <c r="N167" s="79">
        <f>VLOOKUP(A167,РАСЧЕТ!A:BF,58,0)</f>
        <v>0</v>
      </c>
      <c r="O167" s="79">
        <f t="shared" si="10"/>
        <v>0</v>
      </c>
      <c r="P167" s="79" t="e">
        <f>VLOOKUP(A167,'11'!A:C,3,0)</f>
        <v>#N/A</v>
      </c>
      <c r="Q167" s="79" t="e">
        <f>VLOOKUP(A167,'11'!A:B,2,0)</f>
        <v>#N/A</v>
      </c>
      <c r="R167" s="80"/>
      <c r="S167">
        <f>VLOOKUP(A167,РАСЧЕТ!A:BG,59,0)</f>
        <v>0</v>
      </c>
      <c r="T167" s="119">
        <f t="shared" si="11"/>
        <v>0</v>
      </c>
      <c r="U167" t="e">
        <f>VLOOKUP(A167,'12'!A:C,3,0)</f>
        <v>#N/A</v>
      </c>
      <c r="V167" t="e">
        <f>VLOOKUP(A167,'12'!A:B,2,0)</f>
        <v>#N/A</v>
      </c>
    </row>
    <row r="168" spans="1:22" x14ac:dyDescent="0.3">
      <c r="A168" s="77" t="s">
        <v>2725</v>
      </c>
      <c r="B168" s="77" t="s">
        <v>584</v>
      </c>
      <c r="C168" s="79">
        <v>592.70000000000005</v>
      </c>
      <c r="D168" s="79">
        <f>VLOOKUP(A168,РАСЧЕТ!A:AY,51,0)</f>
        <v>419.50270254898805</v>
      </c>
      <c r="E168" s="79">
        <f t="shared" si="8"/>
        <v>-173.19729745101199</v>
      </c>
      <c r="F168" s="79" t="str">
        <f>VLOOKUP(A168,'04'!A:C,3,0)</f>
        <v>Начисление услуг УКС00000634 от 30.04.2023 0:00:04</v>
      </c>
      <c r="G168" s="79" t="str">
        <f>VLOOKUP(A168,'04'!A:B,2,0)</f>
        <v>НАС/КС/ДУ-3А/ММ-18</v>
      </c>
      <c r="H168" s="80"/>
      <c r="I168" s="79">
        <f>VLOOKUP(A168,РАСЧЕТ!A:BE,57,0)</f>
        <v>0</v>
      </c>
      <c r="J168" s="79">
        <f t="shared" si="9"/>
        <v>0</v>
      </c>
      <c r="K168" s="79" t="e">
        <f>VLOOKUP(A168,'10'!A:C,3,0)</f>
        <v>#N/A</v>
      </c>
      <c r="L168" s="79" t="e">
        <f>VLOOKUP(A168,'10'!A:B,2,0)</f>
        <v>#N/A</v>
      </c>
      <c r="M168" s="80"/>
      <c r="N168" s="79">
        <f>VLOOKUP(A168,РАСЧЕТ!A:BF,58,0)</f>
        <v>0</v>
      </c>
      <c r="O168" s="79">
        <f t="shared" si="10"/>
        <v>0</v>
      </c>
      <c r="P168" s="79" t="e">
        <f>VLOOKUP(A168,'11'!A:C,3,0)</f>
        <v>#N/A</v>
      </c>
      <c r="Q168" s="79" t="e">
        <f>VLOOKUP(A168,'11'!A:B,2,0)</f>
        <v>#N/A</v>
      </c>
      <c r="R168" s="80"/>
      <c r="S168">
        <f>VLOOKUP(A168,РАСЧЕТ!A:BG,59,0)</f>
        <v>0</v>
      </c>
      <c r="T168" s="119">
        <f t="shared" si="11"/>
        <v>0</v>
      </c>
      <c r="U168" t="e">
        <f>VLOOKUP(A168,'12'!A:C,3,0)</f>
        <v>#N/A</v>
      </c>
      <c r="V168" t="e">
        <f>VLOOKUP(A168,'12'!A:B,2,0)</f>
        <v>#N/A</v>
      </c>
    </row>
    <row r="169" spans="1:22" x14ac:dyDescent="0.3">
      <c r="A169" s="77" t="s">
        <v>2894</v>
      </c>
      <c r="B169" s="77" t="s">
        <v>584</v>
      </c>
      <c r="C169" s="80"/>
      <c r="D169" s="79">
        <f>VLOOKUP(A169,РАСЧЕТ!A:AY,51,0)</f>
        <v>0</v>
      </c>
      <c r="E169" s="79">
        <f t="shared" si="8"/>
        <v>0</v>
      </c>
      <c r="F169" s="79" t="e">
        <f>VLOOKUP(A169,'04'!A:C,3,0)</f>
        <v>#N/A</v>
      </c>
      <c r="G169" s="79" t="e">
        <f>VLOOKUP(A169,'04'!A:B,2,0)</f>
        <v>#N/A</v>
      </c>
      <c r="H169" s="79">
        <v>592.71</v>
      </c>
      <c r="I169" s="79">
        <f>VLOOKUP(A169,РАСЧЕТ!A:BE,57,0)</f>
        <v>551.79825784256218</v>
      </c>
      <c r="J169" s="79">
        <f t="shared" si="9"/>
        <v>-40.911742157437857</v>
      </c>
      <c r="K169" s="79" t="str">
        <f>VLOOKUP(A169,'10'!A:C,3,0)</f>
        <v>Ввод начального сальдо УКС00002366 от 30.11.2023 0:00:00</v>
      </c>
      <c r="L169" s="79" t="str">
        <f>VLOOKUP(A169,'10'!A:B,2,0)</f>
        <v>НАС/КС/ДУ/ММ-3А-18ВТОР</v>
      </c>
      <c r="M169" s="79">
        <v>592.71</v>
      </c>
      <c r="N169" s="79">
        <f>VLOOKUP(A169,РАСЧЕТ!A:BF,58,0)</f>
        <v>493.87313913674848</v>
      </c>
      <c r="O169" s="79">
        <f t="shared" si="10"/>
        <v>-98.836860863251559</v>
      </c>
      <c r="P169" s="79" t="str">
        <f>VLOOKUP(A169,'11'!A:C,3,0)</f>
        <v>Начисление услуг УКС00001714 от 30.11.2023 23:59:59</v>
      </c>
      <c r="Q169" s="79" t="str">
        <f>VLOOKUP(A169,'11'!A:B,2,0)</f>
        <v>НАС/КС/ДУ/ММ-3А-18ВТОР</v>
      </c>
      <c r="R169" s="79">
        <v>592.71</v>
      </c>
      <c r="S169">
        <f>VLOOKUP(A169,РАСЧЕТ!A:BG,59,0)</f>
        <v>678.20953861281771</v>
      </c>
      <c r="T169" s="119">
        <f t="shared" si="11"/>
        <v>85.499538612817673</v>
      </c>
      <c r="U169" t="str">
        <f>VLOOKUP(A169,'12'!A:C,3,0)</f>
        <v>Начисление услуг УКС00001863 от 31.12.2023 23:59:59</v>
      </c>
      <c r="V169" t="str">
        <f>VLOOKUP(A169,'12'!A:B,2,0)</f>
        <v>НАС/КС/ДУ/ММ-3А-18ВТОР</v>
      </c>
    </row>
    <row r="170" spans="1:22" x14ac:dyDescent="0.3">
      <c r="A170" s="77" t="s">
        <v>1548</v>
      </c>
      <c r="B170" s="77" t="s">
        <v>894</v>
      </c>
      <c r="C170" s="79">
        <v>203.47</v>
      </c>
      <c r="D170" s="79">
        <f>VLOOKUP(A170,РАСЧЕТ!A:AY,51,0)</f>
        <v>144.09005870160894</v>
      </c>
      <c r="E170" s="79">
        <f t="shared" si="8"/>
        <v>-59.37994129839106</v>
      </c>
      <c r="F170" s="79" t="str">
        <f>VLOOKUP(A170,'04'!A:C,3,0)</f>
        <v>Начисление услуг УКС00000634 от 30.04.2023 0:00:04</v>
      </c>
      <c r="G170" s="79" t="str">
        <f>VLOOKUP(A170,'04'!A:B,2,0)</f>
        <v>С24-НАСТР-3А-2021/паркинг/А/м 180</v>
      </c>
      <c r="H170" s="80"/>
      <c r="I170" s="79">
        <f>VLOOKUP(A170,РАСЧЕТ!A:BE,57,0)</f>
        <v>0</v>
      </c>
      <c r="J170" s="79">
        <f t="shared" si="9"/>
        <v>0</v>
      </c>
      <c r="K170" s="79" t="e">
        <f>VLOOKUP(A170,'10'!A:C,3,0)</f>
        <v>#N/A</v>
      </c>
      <c r="L170" s="79" t="e">
        <f>VLOOKUP(A170,'10'!A:B,2,0)</f>
        <v>#N/A</v>
      </c>
      <c r="M170" s="80"/>
      <c r="N170" s="79">
        <f>VLOOKUP(A170,РАСЧЕТ!A:BF,58,0)</f>
        <v>0</v>
      </c>
      <c r="O170" s="79">
        <f t="shared" si="10"/>
        <v>0</v>
      </c>
      <c r="P170" s="79" t="e">
        <f>VLOOKUP(A170,'11'!A:C,3,0)</f>
        <v>#N/A</v>
      </c>
      <c r="Q170" s="79" t="e">
        <f>VLOOKUP(A170,'11'!A:B,2,0)</f>
        <v>#N/A</v>
      </c>
      <c r="R170" s="80"/>
      <c r="S170">
        <f>VLOOKUP(A170,РАСЧЕТ!A:BG,59,0)</f>
        <v>0</v>
      </c>
      <c r="T170" s="119">
        <f t="shared" si="11"/>
        <v>0</v>
      </c>
      <c r="U170" t="e">
        <f>VLOOKUP(A170,'12'!A:C,3,0)</f>
        <v>#N/A</v>
      </c>
      <c r="V170" t="e">
        <f>VLOOKUP(A170,'12'!A:B,2,0)</f>
        <v>#N/A</v>
      </c>
    </row>
    <row r="171" spans="1:22" x14ac:dyDescent="0.3">
      <c r="A171" s="77" t="s">
        <v>2647</v>
      </c>
      <c r="B171" s="77" t="s">
        <v>894</v>
      </c>
      <c r="C171" s="79">
        <v>474.86</v>
      </c>
      <c r="D171" s="79">
        <f>VLOOKUP(A171,РАСЧЕТ!A:AY,51,0)</f>
        <v>336.21013697042088</v>
      </c>
      <c r="E171" s="79">
        <f t="shared" si="8"/>
        <v>-138.64986302957914</v>
      </c>
      <c r="F171" s="79" t="str">
        <f>VLOOKUP(A171,'04'!A:C,3,0)</f>
        <v>Начисление услуг УКС00000634 от 30.04.2023 0:00:04</v>
      </c>
      <c r="G171" s="79" t="str">
        <f>VLOOKUP(A171,'04'!A:B,2,0)</f>
        <v>НАС/КС/ДУ-3А-ММ-180</v>
      </c>
      <c r="H171" s="79">
        <v>678.61</v>
      </c>
      <c r="I171" s="79">
        <f>VLOOKUP(A171,РАСЧЕТ!A:BE,57,0)</f>
        <v>631.76901984873075</v>
      </c>
      <c r="J171" s="79">
        <f t="shared" si="9"/>
        <v>-46.840980151269264</v>
      </c>
      <c r="K171" s="79" t="str">
        <f>VLOOKUP(A171,'10'!A:C,3,0)</f>
        <v>Начисление услуг УКС00001636 от 31.10.2023 0:00:02</v>
      </c>
      <c r="L171" s="79" t="str">
        <f>VLOOKUP(A171,'10'!A:B,2,0)</f>
        <v>НАС/КС/ДУ-3А-ММ-180</v>
      </c>
      <c r="M171" s="79">
        <v>678.61</v>
      </c>
      <c r="N171" s="79">
        <f>VLOOKUP(A171,РАСЧЕТ!A:BF,58,0)</f>
        <v>565.44895640294396</v>
      </c>
      <c r="O171" s="79">
        <f t="shared" si="10"/>
        <v>-113.16104359705605</v>
      </c>
      <c r="P171" s="79" t="str">
        <f>VLOOKUP(A171,'11'!A:C,3,0)</f>
        <v>Начисление услуг УКС00001714 от 30.11.2023 23:59:59</v>
      </c>
      <c r="Q171" s="79" t="str">
        <f>VLOOKUP(A171,'11'!A:B,2,0)</f>
        <v>НАС/КС/ДУ-3А-ММ-180</v>
      </c>
      <c r="R171" s="79">
        <v>678.61</v>
      </c>
      <c r="S171">
        <f>VLOOKUP(A171,РАСЧЕТ!A:BG,59,0)</f>
        <v>776.50077609293623</v>
      </c>
      <c r="T171" s="119">
        <f t="shared" si="11"/>
        <v>97.890776092936221</v>
      </c>
      <c r="U171" t="str">
        <f>VLOOKUP(A171,'12'!A:C,3,0)</f>
        <v>Начисление услуг УКС00001863 от 31.12.2023 23:59:59</v>
      </c>
      <c r="V171" t="str">
        <f>VLOOKUP(A171,'12'!A:B,2,0)</f>
        <v>НАС/КС/ДУ-3А-ММ-180</v>
      </c>
    </row>
    <row r="172" spans="1:22" x14ac:dyDescent="0.3">
      <c r="A172" s="77" t="s">
        <v>1651</v>
      </c>
      <c r="B172" s="77" t="s">
        <v>878</v>
      </c>
      <c r="C172" s="80"/>
      <c r="D172" s="79">
        <f>VLOOKUP(A172,РАСЧЕТ!A:AY,51,0)</f>
        <v>0</v>
      </c>
      <c r="E172" s="79">
        <f t="shared" si="8"/>
        <v>0</v>
      </c>
      <c r="F172" s="79" t="e">
        <f>VLOOKUP(A172,'04'!A:C,3,0)</f>
        <v>#N/A</v>
      </c>
      <c r="G172" s="79" t="e">
        <f>VLOOKUP(A172,'04'!A:B,2,0)</f>
        <v>#N/A</v>
      </c>
      <c r="H172" s="80"/>
      <c r="I172" s="79">
        <f>VLOOKUP(A172,РАСЧЕТ!A:BE,57,0)</f>
        <v>0</v>
      </c>
      <c r="J172" s="79">
        <f t="shared" si="9"/>
        <v>0</v>
      </c>
      <c r="K172" s="79" t="e">
        <f>VLOOKUP(A172,'10'!A:C,3,0)</f>
        <v>#N/A</v>
      </c>
      <c r="L172" s="79" t="e">
        <f>VLOOKUP(A172,'10'!A:B,2,0)</f>
        <v>#N/A</v>
      </c>
      <c r="M172" s="80"/>
      <c r="N172" s="79">
        <f>VLOOKUP(A172,РАСЧЕТ!A:BF,58,0)</f>
        <v>0</v>
      </c>
      <c r="O172" s="79">
        <f t="shared" si="10"/>
        <v>0</v>
      </c>
      <c r="P172" s="79" t="e">
        <f>VLOOKUP(A172,'11'!A:C,3,0)</f>
        <v>#N/A</v>
      </c>
      <c r="Q172" s="79" t="e">
        <f>VLOOKUP(A172,'11'!A:B,2,0)</f>
        <v>#N/A</v>
      </c>
      <c r="R172" s="80"/>
      <c r="S172">
        <f>VLOOKUP(A172,РАСЧЕТ!A:BG,59,0)</f>
        <v>0</v>
      </c>
      <c r="T172" s="119">
        <f t="shared" si="11"/>
        <v>0</v>
      </c>
      <c r="U172" t="e">
        <f>VLOOKUP(A172,'12'!A:C,3,0)</f>
        <v>#N/A</v>
      </c>
      <c r="V172" t="e">
        <f>VLOOKUP(A172,'12'!A:B,2,0)</f>
        <v>#N/A</v>
      </c>
    </row>
    <row r="173" spans="1:22" x14ac:dyDescent="0.3">
      <c r="A173" s="77" t="s">
        <v>2503</v>
      </c>
      <c r="B173" s="77" t="s">
        <v>878</v>
      </c>
      <c r="C173" s="79">
        <v>725.85</v>
      </c>
      <c r="D173" s="79">
        <f>VLOOKUP(A173,РАСЧЕТ!A:AY,51,0)</f>
        <v>513.73881688970266</v>
      </c>
      <c r="E173" s="79">
        <f t="shared" si="8"/>
        <v>-212.11118311029736</v>
      </c>
      <c r="F173" s="79" t="str">
        <f>VLOOKUP(A173,'04'!A:C,3,0)</f>
        <v>Начисление услуг УКС00000634 от 30.04.2023 0:00:04</v>
      </c>
      <c r="G173" s="79" t="str">
        <f>VLOOKUP(A173,'04'!A:B,2,0)</f>
        <v>НАС/КС/ДУ-ММ-3А-181</v>
      </c>
      <c r="H173" s="79">
        <v>725.85</v>
      </c>
      <c r="I173" s="79">
        <f>VLOOKUP(A173,РАСЧЕТ!A:BE,57,0)</f>
        <v>675.75293895212326</v>
      </c>
      <c r="J173" s="79">
        <f t="shared" si="9"/>
        <v>-50.097061047876764</v>
      </c>
      <c r="K173" s="79" t="str">
        <f>VLOOKUP(A173,'10'!A:C,3,0)</f>
        <v>Начисление услуг УКС00001636 от 31.10.2023 0:00:02</v>
      </c>
      <c r="L173" s="79" t="str">
        <f>VLOOKUP(A173,'10'!A:B,2,0)</f>
        <v>НАС/КС/ДУ-ММ-3А-181</v>
      </c>
      <c r="M173" s="79">
        <v>725.85</v>
      </c>
      <c r="N173" s="79">
        <f>VLOOKUP(A173,РАСЧЕТ!A:BF,58,0)</f>
        <v>604.81565589935133</v>
      </c>
      <c r="O173" s="79">
        <f t="shared" si="10"/>
        <v>-121.0343441006487</v>
      </c>
      <c r="P173" s="79" t="str">
        <f>VLOOKUP(A173,'11'!A:C,3,0)</f>
        <v>Начисление услуг УКС00001714 от 30.11.2023 23:59:59</v>
      </c>
      <c r="Q173" s="79" t="str">
        <f>VLOOKUP(A173,'11'!A:B,2,0)</f>
        <v>НАС/КС/ДУ-ММ-3А-181</v>
      </c>
      <c r="R173" s="79">
        <v>725.85</v>
      </c>
      <c r="S173">
        <f>VLOOKUP(A173,РАСЧЕТ!A:BG,59,0)</f>
        <v>830.5609567070012</v>
      </c>
      <c r="T173" s="119">
        <f t="shared" si="11"/>
        <v>104.71095670700117</v>
      </c>
      <c r="U173" t="str">
        <f>VLOOKUP(A173,'12'!A:C,3,0)</f>
        <v>Начисление услуг УКС00001863 от 31.12.2023 23:59:59</v>
      </c>
      <c r="V173" t="str">
        <f>VLOOKUP(A173,'12'!A:B,2,0)</f>
        <v>НАС/КС/ДУ-ММ-3А-181</v>
      </c>
    </row>
    <row r="174" spans="1:22" x14ac:dyDescent="0.3">
      <c r="A174" s="77" t="s">
        <v>1693</v>
      </c>
      <c r="B174" s="77" t="s">
        <v>837</v>
      </c>
      <c r="C174" s="79">
        <v>284.81</v>
      </c>
      <c r="D174" s="79">
        <f>VLOOKUP(A174,РАСЧЕТ!A:AY,51,0)</f>
        <v>201.54368970288337</v>
      </c>
      <c r="E174" s="79">
        <f t="shared" si="8"/>
        <v>-83.266310297116632</v>
      </c>
      <c r="F174" s="79" t="str">
        <f>VLOOKUP(A174,'04'!A:C,3,0)</f>
        <v>Начисление услуг УКС00000634 от 30.04.2023 0:00:04</v>
      </c>
      <c r="G174" s="79" t="str">
        <f>VLOOKUP(A174,'04'!A:B,2,0)</f>
        <v>С24-НАСТР-3А-2021/паркинг/А/м 182</v>
      </c>
      <c r="H174" s="80"/>
      <c r="I174" s="79">
        <f>VLOOKUP(A174,РАСЧЕТ!A:BE,57,0)</f>
        <v>0</v>
      </c>
      <c r="J174" s="79">
        <f t="shared" si="9"/>
        <v>0</v>
      </c>
      <c r="K174" s="79" t="e">
        <f>VLOOKUP(A174,'10'!A:C,3,0)</f>
        <v>#N/A</v>
      </c>
      <c r="L174" s="79" t="e">
        <f>VLOOKUP(A174,'10'!A:B,2,0)</f>
        <v>#N/A</v>
      </c>
      <c r="M174" s="80"/>
      <c r="N174" s="79">
        <f>VLOOKUP(A174,РАСЧЕТ!A:BF,58,0)</f>
        <v>0</v>
      </c>
      <c r="O174" s="79">
        <f t="shared" si="10"/>
        <v>0</v>
      </c>
      <c r="P174" s="79" t="e">
        <f>VLOOKUP(A174,'11'!A:C,3,0)</f>
        <v>#N/A</v>
      </c>
      <c r="Q174" s="79" t="e">
        <f>VLOOKUP(A174,'11'!A:B,2,0)</f>
        <v>#N/A</v>
      </c>
      <c r="R174" s="80"/>
      <c r="S174">
        <f>VLOOKUP(A174,РАСЧЕТ!A:BG,59,0)</f>
        <v>0</v>
      </c>
      <c r="T174" s="119">
        <f t="shared" si="11"/>
        <v>0</v>
      </c>
      <c r="U174" t="e">
        <f>VLOOKUP(A174,'12'!A:C,3,0)</f>
        <v>#N/A</v>
      </c>
      <c r="V174" t="e">
        <f>VLOOKUP(A174,'12'!A:B,2,0)</f>
        <v>#N/A</v>
      </c>
    </row>
    <row r="175" spans="1:22" x14ac:dyDescent="0.3">
      <c r="A175" s="77" t="s">
        <v>2666</v>
      </c>
      <c r="B175" s="77" t="s">
        <v>837</v>
      </c>
      <c r="C175" s="79">
        <v>372.59</v>
      </c>
      <c r="D175" s="79">
        <f>VLOOKUP(A175,РАСЧЕТ!A:AY,51,0)</f>
        <v>263.55713268838593</v>
      </c>
      <c r="E175" s="79">
        <f t="shared" si="8"/>
        <v>-109.03286731161404</v>
      </c>
      <c r="F175" s="79" t="str">
        <f>VLOOKUP(A175,'04'!A:C,3,0)</f>
        <v>Начисление услуг УКС00000634 от 30.04.2023 0:00:04</v>
      </c>
      <c r="G175" s="79" t="str">
        <f>VLOOKUP(A175,'04'!A:B,2,0)</f>
        <v>НАС/КС/ДУ-3А-ММ-182</v>
      </c>
      <c r="H175" s="79">
        <v>657.13</v>
      </c>
      <c r="I175" s="79">
        <f>VLOOKUP(A175,РАСЧЕТ!A:BE,57,0)</f>
        <v>611.77632934718861</v>
      </c>
      <c r="J175" s="79">
        <f t="shared" si="9"/>
        <v>-45.353670652811388</v>
      </c>
      <c r="K175" s="79" t="str">
        <f>VLOOKUP(A175,'10'!A:C,3,0)</f>
        <v>Начисление услуг УКС00001636 от 31.10.2023 0:00:02</v>
      </c>
      <c r="L175" s="79" t="str">
        <f>VLOOKUP(A175,'10'!A:B,2,0)</f>
        <v>НАС/КС/ДУ-3А-ММ-182</v>
      </c>
      <c r="M175" s="79">
        <v>657.13</v>
      </c>
      <c r="N175" s="79">
        <f>VLOOKUP(A175,РАСЧЕТ!A:BF,58,0)</f>
        <v>547.55500208639512</v>
      </c>
      <c r="O175" s="79">
        <f t="shared" si="10"/>
        <v>-109.57499791360488</v>
      </c>
      <c r="P175" s="79" t="str">
        <f>VLOOKUP(A175,'11'!A:C,3,0)</f>
        <v>Начисление услуг УКС00001714 от 30.11.2023 23:59:59</v>
      </c>
      <c r="Q175" s="79" t="str">
        <f>VLOOKUP(A175,'11'!A:B,2,0)</f>
        <v>НАС/КС/ДУ-3А-ММ-182</v>
      </c>
      <c r="R175" s="79">
        <v>657.13</v>
      </c>
      <c r="S175">
        <f>VLOOKUP(A175,РАСЧЕТ!A:BG,59,0)</f>
        <v>751.92796672290649</v>
      </c>
      <c r="T175" s="119">
        <f t="shared" si="11"/>
        <v>94.797966722906494</v>
      </c>
      <c r="U175" t="str">
        <f>VLOOKUP(A175,'12'!A:C,3,0)</f>
        <v>Начисление услуг УКС00001863 от 31.12.2023 23:59:59</v>
      </c>
      <c r="V175" t="str">
        <f>VLOOKUP(A175,'12'!A:B,2,0)</f>
        <v>НАС/КС/ДУ-3А-ММ-182</v>
      </c>
    </row>
    <row r="176" spans="1:22" x14ac:dyDescent="0.3">
      <c r="A176" s="77" t="s">
        <v>1356</v>
      </c>
      <c r="B176" s="77" t="s">
        <v>934</v>
      </c>
      <c r="C176" s="79">
        <v>267.89999999999998</v>
      </c>
      <c r="D176" s="79">
        <f>VLOOKUP(A176,РАСЧЕТ!A:AY,51,0)</f>
        <v>189.68817854389022</v>
      </c>
      <c r="E176" s="79">
        <f t="shared" si="8"/>
        <v>-78.21182145610976</v>
      </c>
      <c r="F176" s="79" t="str">
        <f>VLOOKUP(A176,'04'!A:C,3,0)</f>
        <v>Начисление услуг УКС00000634 от 30.04.2023 0:00:04</v>
      </c>
      <c r="G176" s="79" t="str">
        <f>VLOOKUP(A176,'04'!A:B,2,0)</f>
        <v>С24-НАСТР-3А-2021/паркинг/А/м 183</v>
      </c>
      <c r="H176" s="80"/>
      <c r="I176" s="79">
        <f>VLOOKUP(A176,РАСЧЕТ!A:BE,57,0)</f>
        <v>0</v>
      </c>
      <c r="J176" s="79">
        <f t="shared" si="9"/>
        <v>0</v>
      </c>
      <c r="K176" s="79" t="e">
        <f>VLOOKUP(A176,'10'!A:C,3,0)</f>
        <v>#N/A</v>
      </c>
      <c r="L176" s="79" t="e">
        <f>VLOOKUP(A176,'10'!A:B,2,0)</f>
        <v>#N/A</v>
      </c>
      <c r="M176" s="80"/>
      <c r="N176" s="79">
        <f>VLOOKUP(A176,РАСЧЕТ!A:BF,58,0)</f>
        <v>0</v>
      </c>
      <c r="O176" s="79">
        <f t="shared" si="10"/>
        <v>0</v>
      </c>
      <c r="P176" s="79" t="e">
        <f>VLOOKUP(A176,'11'!A:C,3,0)</f>
        <v>#N/A</v>
      </c>
      <c r="Q176" s="79" t="e">
        <f>VLOOKUP(A176,'11'!A:B,2,0)</f>
        <v>#N/A</v>
      </c>
      <c r="R176" s="80"/>
      <c r="S176">
        <f>VLOOKUP(A176,РАСЧЕТ!A:BG,59,0)</f>
        <v>0</v>
      </c>
      <c r="T176" s="119">
        <f t="shared" si="11"/>
        <v>0</v>
      </c>
      <c r="U176" t="e">
        <f>VLOOKUP(A176,'12'!A:C,3,0)</f>
        <v>#N/A</v>
      </c>
      <c r="V176" t="e">
        <f>VLOOKUP(A176,'12'!A:B,2,0)</f>
        <v>#N/A</v>
      </c>
    </row>
    <row r="177" spans="1:22" x14ac:dyDescent="0.3">
      <c r="A177" s="77" t="s">
        <v>2605</v>
      </c>
      <c r="B177" s="77" t="s">
        <v>934</v>
      </c>
      <c r="C177" s="79">
        <v>401.85</v>
      </c>
      <c r="D177" s="79">
        <f>VLOOKUP(A177,РАСЧЕТ!A:AY,51,0)</f>
        <v>284.53226781583533</v>
      </c>
      <c r="E177" s="79">
        <f t="shared" si="8"/>
        <v>-117.3177321841647</v>
      </c>
      <c r="F177" s="79" t="str">
        <f>VLOOKUP(A177,'04'!A:C,3,0)</f>
        <v>Начисление услуг УКС00000634 от 30.04.2023 0:00:04</v>
      </c>
      <c r="G177" s="79" t="str">
        <f>VLOOKUP(A177,'04'!A:B,2,0)</f>
        <v>НАС/КС/ДУ-3А-ММ-183</v>
      </c>
      <c r="H177" s="79">
        <v>670.02</v>
      </c>
      <c r="I177" s="79">
        <f>VLOOKUP(A177,РАСЧЕТ!A:BE,57,0)</f>
        <v>623.77194364811385</v>
      </c>
      <c r="J177" s="79">
        <f t="shared" si="9"/>
        <v>-46.248056351886135</v>
      </c>
      <c r="K177" s="79" t="str">
        <f>VLOOKUP(A177,'10'!A:C,3,0)</f>
        <v>Начисление услуг УКС00001636 от 31.10.2023 0:00:02</v>
      </c>
      <c r="L177" s="79" t="str">
        <f>VLOOKUP(A177,'10'!A:B,2,0)</f>
        <v>НАС/КС/ДУ-3А-ММ-183</v>
      </c>
      <c r="M177" s="79">
        <v>670.02</v>
      </c>
      <c r="N177" s="79">
        <f>VLOOKUP(A177,РАСЧЕТ!A:BF,58,0)</f>
        <v>558.29137467632427</v>
      </c>
      <c r="O177" s="79">
        <f t="shared" si="10"/>
        <v>-111.72862532367571</v>
      </c>
      <c r="P177" s="79" t="str">
        <f>VLOOKUP(A177,'11'!A:C,3,0)</f>
        <v>Начисление услуг УКС00001714 от 30.11.2023 23:59:59</v>
      </c>
      <c r="Q177" s="79" t="str">
        <f>VLOOKUP(A177,'11'!A:B,2,0)</f>
        <v>НАС/КС/ДУ-3А-ММ-183</v>
      </c>
      <c r="R177" s="79">
        <v>670.02</v>
      </c>
      <c r="S177">
        <f>VLOOKUP(A177,РАСЧЕТ!A:BG,59,0)</f>
        <v>766.67165234492438</v>
      </c>
      <c r="T177" s="119">
        <f t="shared" si="11"/>
        <v>96.6516523449244</v>
      </c>
      <c r="U177" t="str">
        <f>VLOOKUP(A177,'12'!A:C,3,0)</f>
        <v>Начисление услуг УКС00001863 от 31.12.2023 23:59:59</v>
      </c>
      <c r="V177" t="str">
        <f>VLOOKUP(A177,'12'!A:B,2,0)</f>
        <v>НАС/КС/ДУ-3А-ММ-183</v>
      </c>
    </row>
    <row r="178" spans="1:22" x14ac:dyDescent="0.3">
      <c r="A178" s="77" t="s">
        <v>1282</v>
      </c>
      <c r="B178" s="77" t="s">
        <v>777</v>
      </c>
      <c r="C178" s="80"/>
      <c r="D178" s="79">
        <f>VLOOKUP(A178,РАСЧЕТ!A:AY,51,0)</f>
        <v>0</v>
      </c>
      <c r="E178" s="79">
        <f t="shared" si="8"/>
        <v>0</v>
      </c>
      <c r="F178" s="79" t="e">
        <f>VLOOKUP(A178,'04'!A:C,3,0)</f>
        <v>#N/A</v>
      </c>
      <c r="G178" s="79" t="e">
        <f>VLOOKUP(A178,'04'!A:B,2,0)</f>
        <v>#N/A</v>
      </c>
      <c r="H178" s="80"/>
      <c r="I178" s="79">
        <f>VLOOKUP(A178,РАСЧЕТ!A:BE,57,0)</f>
        <v>0</v>
      </c>
      <c r="J178" s="79">
        <f t="shared" si="9"/>
        <v>0</v>
      </c>
      <c r="K178" s="79" t="e">
        <f>VLOOKUP(A178,'10'!A:C,3,0)</f>
        <v>#N/A</v>
      </c>
      <c r="L178" s="79" t="e">
        <f>VLOOKUP(A178,'10'!A:B,2,0)</f>
        <v>#N/A</v>
      </c>
      <c r="M178" s="80"/>
      <c r="N178" s="79">
        <f>VLOOKUP(A178,РАСЧЕТ!A:BF,58,0)</f>
        <v>0</v>
      </c>
      <c r="O178" s="79">
        <f t="shared" si="10"/>
        <v>0</v>
      </c>
      <c r="P178" s="79" t="e">
        <f>VLOOKUP(A178,'11'!A:C,3,0)</f>
        <v>#N/A</v>
      </c>
      <c r="Q178" s="79" t="e">
        <f>VLOOKUP(A178,'11'!A:B,2,0)</f>
        <v>#N/A</v>
      </c>
      <c r="R178" s="80"/>
      <c r="S178">
        <f>VLOOKUP(A178,РАСЧЕТ!A:BG,59,0)</f>
        <v>0</v>
      </c>
      <c r="T178" s="119">
        <f t="shared" si="11"/>
        <v>0</v>
      </c>
      <c r="U178" t="e">
        <f>VLOOKUP(A178,'12'!A:C,3,0)</f>
        <v>#N/A</v>
      </c>
      <c r="V178" t="e">
        <f>VLOOKUP(A178,'12'!A:B,2,0)</f>
        <v>#N/A</v>
      </c>
    </row>
    <row r="179" spans="1:22" x14ac:dyDescent="0.3">
      <c r="A179" s="77" t="s">
        <v>2614</v>
      </c>
      <c r="B179" s="77" t="s">
        <v>777</v>
      </c>
      <c r="C179" s="79">
        <v>584.12</v>
      </c>
      <c r="D179" s="79">
        <f>VLOOKUP(A179,РАСЧЕТ!A:AY,51,0)</f>
        <v>413.42295323668378</v>
      </c>
      <c r="E179" s="79">
        <f t="shared" si="8"/>
        <v>-170.69704676331622</v>
      </c>
      <c r="F179" s="79" t="str">
        <f>VLOOKUP(A179,'04'!A:C,3,0)</f>
        <v>Начисление услуг УКС00000634 от 30.04.2023 0:00:04</v>
      </c>
      <c r="G179" s="79" t="str">
        <f>VLOOKUP(A179,'04'!A:B,2,0)</f>
        <v>НАС/КС/ДУ-3А-ММ-184</v>
      </c>
      <c r="H179" s="79">
        <v>584.12</v>
      </c>
      <c r="I179" s="79">
        <f>VLOOKUP(A179,РАСЧЕТ!A:BE,57,0)</f>
        <v>543.80118164194539</v>
      </c>
      <c r="J179" s="79">
        <f t="shared" si="9"/>
        <v>-40.318818358054614</v>
      </c>
      <c r="K179" s="79" t="str">
        <f>VLOOKUP(A179,'10'!A:C,3,0)</f>
        <v>Начисление услуг УКС00001636 от 31.10.2023 0:00:02</v>
      </c>
      <c r="L179" s="79" t="str">
        <f>VLOOKUP(A179,'10'!A:B,2,0)</f>
        <v>НАС/КС/ДУ-3А-ММ-184</v>
      </c>
      <c r="M179" s="79">
        <v>584.12</v>
      </c>
      <c r="N179" s="79">
        <f>VLOOKUP(A179,РАСЧЕТ!A:BF,58,0)</f>
        <v>486.71555741012884</v>
      </c>
      <c r="O179" s="79">
        <f t="shared" si="10"/>
        <v>-97.404442589871167</v>
      </c>
      <c r="P179" s="79" t="str">
        <f>VLOOKUP(A179,'11'!A:C,3,0)</f>
        <v>Начисление услуг УКС00001714 от 30.11.2023 23:59:59</v>
      </c>
      <c r="Q179" s="79" t="str">
        <f>VLOOKUP(A179,'11'!A:B,2,0)</f>
        <v>НАС/КС/ДУ-3А-ММ-184</v>
      </c>
      <c r="R179" s="79">
        <v>584.12</v>
      </c>
      <c r="S179">
        <f>VLOOKUP(A179,РАСЧЕТ!A:BG,59,0)</f>
        <v>668.38041486480574</v>
      </c>
      <c r="T179" s="119">
        <f t="shared" si="11"/>
        <v>84.260414864805739</v>
      </c>
      <c r="U179" t="str">
        <f>VLOOKUP(A179,'12'!A:C,3,0)</f>
        <v>Начисление услуг УКС00001863 от 31.12.2023 23:59:59</v>
      </c>
      <c r="V179" t="str">
        <f>VLOOKUP(A179,'12'!A:B,2,0)</f>
        <v>НАС/КС/ДУ-3А-ММ-184</v>
      </c>
    </row>
    <row r="180" spans="1:22" x14ac:dyDescent="0.3">
      <c r="A180" s="77" t="s">
        <v>1342</v>
      </c>
      <c r="B180" s="77" t="s">
        <v>941</v>
      </c>
      <c r="C180" s="79">
        <v>321.85000000000002</v>
      </c>
      <c r="D180" s="79">
        <f>VLOOKUP(A180,РАСЧЕТ!A:AY,51,0)</f>
        <v>227.88927005620147</v>
      </c>
      <c r="E180" s="79">
        <f t="shared" si="8"/>
        <v>-93.960729943798555</v>
      </c>
      <c r="F180" s="79" t="str">
        <f>VLOOKUP(A180,'04'!A:C,3,0)</f>
        <v>Начисление услуг УКС00000634 от 30.04.2023 0:00:04</v>
      </c>
      <c r="G180" s="79" t="str">
        <f>VLOOKUP(A180,'04'!A:B,2,0)</f>
        <v>С24-НАСТР-3А-2021/паркинг/А/м 185</v>
      </c>
      <c r="H180" s="80"/>
      <c r="I180" s="79">
        <f>VLOOKUP(A180,РАСЧЕТ!A:BE,57,0)</f>
        <v>0</v>
      </c>
      <c r="J180" s="79">
        <f t="shared" si="9"/>
        <v>0</v>
      </c>
      <c r="K180" s="79" t="e">
        <f>VLOOKUP(A180,'10'!A:C,3,0)</f>
        <v>#N/A</v>
      </c>
      <c r="L180" s="79" t="e">
        <f>VLOOKUP(A180,'10'!A:B,2,0)</f>
        <v>#N/A</v>
      </c>
      <c r="M180" s="80"/>
      <c r="N180" s="79">
        <f>VLOOKUP(A180,РАСЧЕТ!A:BF,58,0)</f>
        <v>0</v>
      </c>
      <c r="O180" s="79">
        <f t="shared" si="10"/>
        <v>0</v>
      </c>
      <c r="P180" s="79" t="e">
        <f>VLOOKUP(A180,'11'!A:C,3,0)</f>
        <v>#N/A</v>
      </c>
      <c r="Q180" s="79" t="e">
        <f>VLOOKUP(A180,'11'!A:B,2,0)</f>
        <v>#N/A</v>
      </c>
      <c r="R180" s="80"/>
      <c r="S180">
        <f>VLOOKUP(A180,РАСЧЕТ!A:BG,59,0)</f>
        <v>0</v>
      </c>
      <c r="T180" s="119">
        <f t="shared" si="11"/>
        <v>0</v>
      </c>
      <c r="U180" t="e">
        <f>VLOOKUP(A180,'12'!A:C,3,0)</f>
        <v>#N/A</v>
      </c>
      <c r="V180" t="e">
        <f>VLOOKUP(A180,'12'!A:B,2,0)</f>
        <v>#N/A</v>
      </c>
    </row>
    <row r="181" spans="1:22" x14ac:dyDescent="0.3">
      <c r="A181" s="77" t="s">
        <v>2607</v>
      </c>
      <c r="B181" s="77" t="s">
        <v>941</v>
      </c>
      <c r="C181" s="79">
        <v>420.91</v>
      </c>
      <c r="D181" s="79">
        <f>VLOOKUP(A181,РАСЧЕТ!A:AY,51,0)</f>
        <v>298.0090454581096</v>
      </c>
      <c r="E181" s="79">
        <f t="shared" si="8"/>
        <v>-122.90095454189043</v>
      </c>
      <c r="F181" s="79" t="str">
        <f>VLOOKUP(A181,'04'!A:C,3,0)</f>
        <v>Начисление услуг УКС00000634 от 30.04.2023 0:00:04</v>
      </c>
      <c r="G181" s="79" t="str">
        <f>VLOOKUP(A181,'04'!A:B,2,0)</f>
        <v>НАС/КС/ДУ-3А-ММ-185</v>
      </c>
      <c r="H181" s="79">
        <v>743.03</v>
      </c>
      <c r="I181" s="79">
        <f>VLOOKUP(A181,РАСЧЕТ!A:BE,57,0)</f>
        <v>691.74709135335706</v>
      </c>
      <c r="J181" s="79">
        <f t="shared" si="9"/>
        <v>-51.282908646642909</v>
      </c>
      <c r="K181" s="79" t="str">
        <f>VLOOKUP(A181,'10'!A:C,3,0)</f>
        <v>Начисление услуг УКС00001636 от 31.10.2023 0:00:02</v>
      </c>
      <c r="L181" s="79" t="str">
        <f>VLOOKUP(A181,'10'!A:B,2,0)</f>
        <v>НАС/КС/ДУ-3А-ММ-185</v>
      </c>
      <c r="M181" s="79">
        <v>743.03</v>
      </c>
      <c r="N181" s="79">
        <f>VLOOKUP(A181,РАСЧЕТ!A:BF,58,0)</f>
        <v>619.13081935259038</v>
      </c>
      <c r="O181" s="79">
        <f t="shared" si="10"/>
        <v>-123.89918064740959</v>
      </c>
      <c r="P181" s="79" t="str">
        <f>VLOOKUP(A181,'11'!A:C,3,0)</f>
        <v>Начисление услуг УКС00001714 от 30.11.2023 23:59:59</v>
      </c>
      <c r="Q181" s="79" t="str">
        <f>VLOOKUP(A181,'11'!A:B,2,0)</f>
        <v>НАС/КС/ДУ-3А-ММ-185</v>
      </c>
      <c r="R181" s="79">
        <v>743.03</v>
      </c>
      <c r="S181">
        <f>VLOOKUP(A181,РАСЧЕТ!A:BG,59,0)</f>
        <v>850.21920420302501</v>
      </c>
      <c r="T181" s="119">
        <f t="shared" si="11"/>
        <v>107.18920420302504</v>
      </c>
      <c r="U181" t="str">
        <f>VLOOKUP(A181,'12'!A:C,3,0)</f>
        <v>Начисление услуг УКС00001863 от 31.12.2023 23:59:59</v>
      </c>
      <c r="V181" t="str">
        <f>VLOOKUP(A181,'12'!A:B,2,0)</f>
        <v>НАС/КС/ДУ-3А-ММ-185</v>
      </c>
    </row>
    <row r="182" spans="1:22" x14ac:dyDescent="0.3">
      <c r="A182" s="77" t="s">
        <v>1599</v>
      </c>
      <c r="B182" s="77" t="s">
        <v>930</v>
      </c>
      <c r="C182" s="80"/>
      <c r="D182" s="79">
        <f>VLOOKUP(A182,РАСЧЕТ!A:AY,51,0)</f>
        <v>0</v>
      </c>
      <c r="E182" s="79">
        <f t="shared" si="8"/>
        <v>0</v>
      </c>
      <c r="F182" s="79" t="e">
        <f>VLOOKUP(A182,'04'!A:C,3,0)</f>
        <v>#N/A</v>
      </c>
      <c r="G182" s="79" t="e">
        <f>VLOOKUP(A182,'04'!A:B,2,0)</f>
        <v>#N/A</v>
      </c>
      <c r="H182" s="80"/>
      <c r="I182" s="79">
        <f>VLOOKUP(A182,РАСЧЕТ!A:BE,57,0)</f>
        <v>0</v>
      </c>
      <c r="J182" s="79">
        <f t="shared" si="9"/>
        <v>0</v>
      </c>
      <c r="K182" s="79" t="e">
        <f>VLOOKUP(A182,'10'!A:C,3,0)</f>
        <v>#N/A</v>
      </c>
      <c r="L182" s="79" t="e">
        <f>VLOOKUP(A182,'10'!A:B,2,0)</f>
        <v>#N/A</v>
      </c>
      <c r="M182" s="80"/>
      <c r="N182" s="79">
        <f>VLOOKUP(A182,РАСЧЕТ!A:BF,58,0)</f>
        <v>0</v>
      </c>
      <c r="O182" s="79">
        <f t="shared" si="10"/>
        <v>0</v>
      </c>
      <c r="P182" s="79" t="e">
        <f>VLOOKUP(A182,'11'!A:C,3,0)</f>
        <v>#N/A</v>
      </c>
      <c r="Q182" s="79" t="e">
        <f>VLOOKUP(A182,'11'!A:B,2,0)</f>
        <v>#N/A</v>
      </c>
      <c r="R182" s="80"/>
      <c r="S182">
        <f>VLOOKUP(A182,РАСЧЕТ!A:BG,59,0)</f>
        <v>0</v>
      </c>
      <c r="T182" s="119">
        <f t="shared" si="11"/>
        <v>0</v>
      </c>
      <c r="U182" t="e">
        <f>VLOOKUP(A182,'12'!A:C,3,0)</f>
        <v>#N/A</v>
      </c>
      <c r="V182" t="e">
        <f>VLOOKUP(A182,'12'!A:B,2,0)</f>
        <v>#N/A</v>
      </c>
    </row>
    <row r="183" spans="1:22" x14ac:dyDescent="0.3">
      <c r="A183" s="77" t="s">
        <v>2650</v>
      </c>
      <c r="B183" s="77" t="s">
        <v>930</v>
      </c>
      <c r="C183" s="79">
        <v>670.02</v>
      </c>
      <c r="D183" s="79">
        <f>VLOOKUP(A183,РАСЧЕТ!A:AY,51,0)</f>
        <v>474.22044635972554</v>
      </c>
      <c r="E183" s="79">
        <f t="shared" si="8"/>
        <v>-195.79955364027444</v>
      </c>
      <c r="F183" s="79" t="str">
        <f>VLOOKUP(A183,'04'!A:C,3,0)</f>
        <v>Начисление услуг УКС00000634 от 30.04.2023 0:00:04</v>
      </c>
      <c r="G183" s="79" t="str">
        <f>VLOOKUP(A183,'04'!A:B,2,0)</f>
        <v>НАС/КС/ДУ-3А-ММ-186</v>
      </c>
      <c r="H183" s="79">
        <v>670.02</v>
      </c>
      <c r="I183" s="79">
        <f>VLOOKUP(A183,РАСЧЕТ!A:BE,57,0)</f>
        <v>623.77194364811385</v>
      </c>
      <c r="J183" s="79">
        <f t="shared" si="9"/>
        <v>-46.248056351886135</v>
      </c>
      <c r="K183" s="79" t="str">
        <f>VLOOKUP(A183,'10'!A:C,3,0)</f>
        <v>Начисление услуг УКС00001636 от 31.10.2023 0:00:02</v>
      </c>
      <c r="L183" s="79" t="str">
        <f>VLOOKUP(A183,'10'!A:B,2,0)</f>
        <v>НАС/КС/ДУ-3А-ММ-186</v>
      </c>
      <c r="M183" s="79">
        <v>670.02</v>
      </c>
      <c r="N183" s="79">
        <f>VLOOKUP(A183,РАСЧЕТ!A:BF,58,0)</f>
        <v>558.29137467632427</v>
      </c>
      <c r="O183" s="79">
        <f t="shared" si="10"/>
        <v>-111.72862532367571</v>
      </c>
      <c r="P183" s="79" t="str">
        <f>VLOOKUP(A183,'11'!A:C,3,0)</f>
        <v>Начисление услуг УКС00001714 от 30.11.2023 23:59:59</v>
      </c>
      <c r="Q183" s="79" t="str">
        <f>VLOOKUP(A183,'11'!A:B,2,0)</f>
        <v>НАС/КС/ДУ-3А-ММ-186</v>
      </c>
      <c r="R183" s="79">
        <v>670.02</v>
      </c>
      <c r="S183">
        <f>VLOOKUP(A183,РАСЧЕТ!A:BG,59,0)</f>
        <v>766.67165234492438</v>
      </c>
      <c r="T183" s="119">
        <f t="shared" si="11"/>
        <v>96.6516523449244</v>
      </c>
      <c r="U183" t="str">
        <f>VLOOKUP(A183,'12'!A:C,3,0)</f>
        <v>Начисление услуг УКС00001863 от 31.12.2023 23:59:59</v>
      </c>
      <c r="V183" t="str">
        <f>VLOOKUP(A183,'12'!A:B,2,0)</f>
        <v>НАС/КС/ДУ-3А-ММ-186</v>
      </c>
    </row>
    <row r="184" spans="1:22" x14ac:dyDescent="0.3">
      <c r="A184" s="77" t="s">
        <v>1290</v>
      </c>
      <c r="B184" s="77" t="s">
        <v>556</v>
      </c>
      <c r="C184" s="80"/>
      <c r="D184" s="79">
        <f>VLOOKUP(A184,РАСЧЕТ!A:AY,51,0)</f>
        <v>0</v>
      </c>
      <c r="E184" s="79">
        <f t="shared" si="8"/>
        <v>0</v>
      </c>
      <c r="F184" s="79" t="e">
        <f>VLOOKUP(A184,'04'!A:C,3,0)</f>
        <v>#N/A</v>
      </c>
      <c r="G184" s="79" t="e">
        <f>VLOOKUP(A184,'04'!A:B,2,0)</f>
        <v>#N/A</v>
      </c>
      <c r="H184" s="80"/>
      <c r="I184" s="79">
        <f>VLOOKUP(A184,РАСЧЕТ!A:BE,57,0)</f>
        <v>0</v>
      </c>
      <c r="J184" s="79">
        <f t="shared" si="9"/>
        <v>0</v>
      </c>
      <c r="K184" s="79" t="e">
        <f>VLOOKUP(A184,'10'!A:C,3,0)</f>
        <v>#N/A</v>
      </c>
      <c r="L184" s="79" t="e">
        <f>VLOOKUP(A184,'10'!A:B,2,0)</f>
        <v>#N/A</v>
      </c>
      <c r="M184" s="80"/>
      <c r="N184" s="79">
        <f>VLOOKUP(A184,РАСЧЕТ!A:BF,58,0)</f>
        <v>0</v>
      </c>
      <c r="O184" s="79">
        <f t="shared" si="10"/>
        <v>0</v>
      </c>
      <c r="P184" s="79" t="e">
        <f>VLOOKUP(A184,'11'!A:C,3,0)</f>
        <v>#N/A</v>
      </c>
      <c r="Q184" s="79" t="e">
        <f>VLOOKUP(A184,'11'!A:B,2,0)</f>
        <v>#N/A</v>
      </c>
      <c r="R184" s="80"/>
      <c r="S184">
        <f>VLOOKUP(A184,РАСЧЕТ!A:BG,59,0)</f>
        <v>0</v>
      </c>
      <c r="T184" s="119">
        <f t="shared" si="11"/>
        <v>0</v>
      </c>
      <c r="U184" t="e">
        <f>VLOOKUP(A184,'12'!A:C,3,0)</f>
        <v>#N/A</v>
      </c>
      <c r="V184" t="e">
        <f>VLOOKUP(A184,'12'!A:B,2,0)</f>
        <v>#N/A</v>
      </c>
    </row>
    <row r="185" spans="1:22" x14ac:dyDescent="0.3">
      <c r="A185" s="77" t="s">
        <v>2459</v>
      </c>
      <c r="B185" s="77" t="s">
        <v>556</v>
      </c>
      <c r="C185" s="79">
        <v>584.12</v>
      </c>
      <c r="D185" s="79">
        <f>VLOOKUP(A185,РАСЧЕТ!A:AY,51,0)</f>
        <v>413.42295323668378</v>
      </c>
      <c r="E185" s="79">
        <f t="shared" si="8"/>
        <v>-170.69704676331622</v>
      </c>
      <c r="F185" s="79" t="str">
        <f>VLOOKUP(A185,'04'!A:C,3,0)</f>
        <v>Начисление услуг УКС00000634 от 30.04.2023 0:00:04</v>
      </c>
      <c r="G185" s="79" t="str">
        <f>VLOOKUP(A185,'04'!A:B,2,0)</f>
        <v>НАС/КС/ДУ-ММ-3А-187</v>
      </c>
      <c r="H185" s="79">
        <v>584.12</v>
      </c>
      <c r="I185" s="79">
        <f>VLOOKUP(A185,РАСЧЕТ!A:BE,57,0)</f>
        <v>543.80118164194539</v>
      </c>
      <c r="J185" s="79">
        <f t="shared" si="9"/>
        <v>-40.318818358054614</v>
      </c>
      <c r="K185" s="79" t="str">
        <f>VLOOKUP(A185,'10'!A:C,3,0)</f>
        <v>Начисление услуг УКС00001636 от 31.10.2023 0:00:02</v>
      </c>
      <c r="L185" s="79" t="str">
        <f>VLOOKUP(A185,'10'!A:B,2,0)</f>
        <v>НАС/КС/ДУ-ММ-3А-187</v>
      </c>
      <c r="M185" s="79">
        <v>584.12</v>
      </c>
      <c r="N185" s="79">
        <f>VLOOKUP(A185,РАСЧЕТ!A:BF,58,0)</f>
        <v>486.71555741012884</v>
      </c>
      <c r="O185" s="79">
        <f t="shared" si="10"/>
        <v>-97.404442589871167</v>
      </c>
      <c r="P185" s="79" t="str">
        <f>VLOOKUP(A185,'11'!A:C,3,0)</f>
        <v>Начисление услуг УКС00001714 от 30.11.2023 23:59:59</v>
      </c>
      <c r="Q185" s="79" t="str">
        <f>VLOOKUP(A185,'11'!A:B,2,0)</f>
        <v>НАС/КС/ДУ-ММ-3А-187</v>
      </c>
      <c r="R185" s="79">
        <v>584.12</v>
      </c>
      <c r="S185">
        <f>VLOOKUP(A185,РАСЧЕТ!A:BG,59,0)</f>
        <v>668.38041486480574</v>
      </c>
      <c r="T185" s="119">
        <f t="shared" si="11"/>
        <v>84.260414864805739</v>
      </c>
      <c r="U185" t="str">
        <f>VLOOKUP(A185,'12'!A:C,3,0)</f>
        <v>Начисление услуг УКС00001863 от 31.12.2023 23:59:59</v>
      </c>
      <c r="V185" t="str">
        <f>VLOOKUP(A185,'12'!A:B,2,0)</f>
        <v>НАС/КС/ДУ-ММ-3А-187</v>
      </c>
    </row>
    <row r="186" spans="1:22" x14ac:dyDescent="0.3">
      <c r="A186" s="77" t="s">
        <v>1357</v>
      </c>
      <c r="B186" s="77" t="s">
        <v>829</v>
      </c>
      <c r="C186" s="80"/>
      <c r="D186" s="79">
        <f>VLOOKUP(A186,РАСЧЕТ!A:AY,51,0)</f>
        <v>0</v>
      </c>
      <c r="E186" s="79">
        <f t="shared" si="8"/>
        <v>0</v>
      </c>
      <c r="F186" s="79" t="e">
        <f>VLOOKUP(A186,'04'!A:C,3,0)</f>
        <v>#N/A</v>
      </c>
      <c r="G186" s="79" t="e">
        <f>VLOOKUP(A186,'04'!A:B,2,0)</f>
        <v>#N/A</v>
      </c>
      <c r="H186" s="80"/>
      <c r="I186" s="79">
        <f>VLOOKUP(A186,РАСЧЕТ!A:BE,57,0)</f>
        <v>0</v>
      </c>
      <c r="J186" s="79">
        <f t="shared" si="9"/>
        <v>0</v>
      </c>
      <c r="K186" s="79" t="e">
        <f>VLOOKUP(A186,'10'!A:C,3,0)</f>
        <v>#N/A</v>
      </c>
      <c r="L186" s="79" t="e">
        <f>VLOOKUP(A186,'10'!A:B,2,0)</f>
        <v>#N/A</v>
      </c>
      <c r="M186" s="80"/>
      <c r="N186" s="79">
        <f>VLOOKUP(A186,РАСЧЕТ!A:BF,58,0)</f>
        <v>0</v>
      </c>
      <c r="O186" s="79">
        <f t="shared" si="10"/>
        <v>0</v>
      </c>
      <c r="P186" s="79" t="e">
        <f>VLOOKUP(A186,'11'!A:C,3,0)</f>
        <v>#N/A</v>
      </c>
      <c r="Q186" s="79" t="e">
        <f>VLOOKUP(A186,'11'!A:B,2,0)</f>
        <v>#N/A</v>
      </c>
      <c r="R186" s="80"/>
      <c r="S186">
        <f>VLOOKUP(A186,РАСЧЕТ!A:BG,59,0)</f>
        <v>0</v>
      </c>
      <c r="T186" s="119">
        <f t="shared" si="11"/>
        <v>0</v>
      </c>
      <c r="U186" t="e">
        <f>VLOOKUP(A186,'12'!A:C,3,0)</f>
        <v>#N/A</v>
      </c>
      <c r="V186" t="e">
        <f>VLOOKUP(A186,'12'!A:B,2,0)</f>
        <v>#N/A</v>
      </c>
    </row>
    <row r="187" spans="1:22" x14ac:dyDescent="0.3">
      <c r="A187" s="77" t="s">
        <v>2469</v>
      </c>
      <c r="B187" s="77" t="s">
        <v>829</v>
      </c>
      <c r="C187" s="79">
        <v>743.03</v>
      </c>
      <c r="D187" s="79">
        <f>VLOOKUP(A187,РАСЧЕТ!A:AY,51,0)</f>
        <v>525.89831551431109</v>
      </c>
      <c r="E187" s="79">
        <f t="shared" si="8"/>
        <v>-217.13168448568888</v>
      </c>
      <c r="F187" s="79" t="str">
        <f>VLOOKUP(A187,'04'!A:C,3,0)</f>
        <v>Начисление услуг УКС00000634 от 30.04.2023 0:00:04</v>
      </c>
      <c r="G187" s="79" t="str">
        <f>VLOOKUP(A187,'04'!A:B,2,0)</f>
        <v>НАС/КС/ДУ-ММ-3А-188</v>
      </c>
      <c r="H187" s="79">
        <v>743.03</v>
      </c>
      <c r="I187" s="79">
        <f>VLOOKUP(A187,РАСЧЕТ!A:BE,57,0)</f>
        <v>691.74709135335706</v>
      </c>
      <c r="J187" s="79">
        <f t="shared" si="9"/>
        <v>-51.282908646642909</v>
      </c>
      <c r="K187" s="79" t="str">
        <f>VLOOKUP(A187,'10'!A:C,3,0)</f>
        <v>Начисление услуг УКС00001636 от 31.10.2023 0:00:02</v>
      </c>
      <c r="L187" s="79" t="str">
        <f>VLOOKUP(A187,'10'!A:B,2,0)</f>
        <v>НАС/КС/ДУ-ММ-3А-188</v>
      </c>
      <c r="M187" s="79">
        <v>743.03</v>
      </c>
      <c r="N187" s="79">
        <f>VLOOKUP(A187,РАСЧЕТ!A:BF,58,0)</f>
        <v>619.13081935259038</v>
      </c>
      <c r="O187" s="79">
        <f t="shared" si="10"/>
        <v>-123.89918064740959</v>
      </c>
      <c r="P187" s="79" t="str">
        <f>VLOOKUP(A187,'11'!A:C,3,0)</f>
        <v>Начисление услуг УКС00001714 от 30.11.2023 23:59:59</v>
      </c>
      <c r="Q187" s="79" t="str">
        <f>VLOOKUP(A187,'11'!A:B,2,0)</f>
        <v>НАС/КС/ДУ-ММ-3А-188</v>
      </c>
      <c r="R187" s="79">
        <v>743.03</v>
      </c>
      <c r="S187">
        <f>VLOOKUP(A187,РАСЧЕТ!A:BG,59,0)</f>
        <v>850.21920420302501</v>
      </c>
      <c r="T187" s="119">
        <f t="shared" si="11"/>
        <v>107.18920420302504</v>
      </c>
      <c r="U187" t="str">
        <f>VLOOKUP(A187,'12'!A:C,3,0)</f>
        <v>Начисление услуг УКС00001863 от 31.12.2023 23:59:59</v>
      </c>
      <c r="V187" t="str">
        <f>VLOOKUP(A187,'12'!A:B,2,0)</f>
        <v>НАС/КС/ДУ-ММ-3А-188</v>
      </c>
    </row>
    <row r="188" spans="1:22" x14ac:dyDescent="0.3">
      <c r="A188" s="77" t="s">
        <v>1370</v>
      </c>
      <c r="B188" s="77" t="s">
        <v>872</v>
      </c>
      <c r="C188" s="80"/>
      <c r="D188" s="79">
        <f>VLOOKUP(A188,РАСЧЕТ!A:AY,51,0)</f>
        <v>0</v>
      </c>
      <c r="E188" s="79">
        <f t="shared" si="8"/>
        <v>0</v>
      </c>
      <c r="F188" s="79" t="e">
        <f>VLOOKUP(A188,'04'!A:C,3,0)</f>
        <v>#N/A</v>
      </c>
      <c r="G188" s="79" t="e">
        <f>VLOOKUP(A188,'04'!A:B,2,0)</f>
        <v>#N/A</v>
      </c>
      <c r="H188" s="80"/>
      <c r="I188" s="79">
        <f>VLOOKUP(A188,РАСЧЕТ!A:BE,57,0)</f>
        <v>0</v>
      </c>
      <c r="J188" s="79">
        <f t="shared" si="9"/>
        <v>0</v>
      </c>
      <c r="K188" s="79" t="e">
        <f>VLOOKUP(A188,'10'!A:C,3,0)</f>
        <v>#N/A</v>
      </c>
      <c r="L188" s="79" t="e">
        <f>VLOOKUP(A188,'10'!A:B,2,0)</f>
        <v>#N/A</v>
      </c>
      <c r="M188" s="80"/>
      <c r="N188" s="79">
        <f>VLOOKUP(A188,РАСЧЕТ!A:BF,58,0)</f>
        <v>0</v>
      </c>
      <c r="O188" s="79">
        <f t="shared" si="10"/>
        <v>0</v>
      </c>
      <c r="P188" s="79" t="e">
        <f>VLOOKUP(A188,'11'!A:C,3,0)</f>
        <v>#N/A</v>
      </c>
      <c r="Q188" s="79" t="e">
        <f>VLOOKUP(A188,'11'!A:B,2,0)</f>
        <v>#N/A</v>
      </c>
      <c r="R188" s="80"/>
      <c r="S188">
        <f>VLOOKUP(A188,РАСЧЕТ!A:BG,59,0)</f>
        <v>0</v>
      </c>
      <c r="T188" s="119">
        <f t="shared" si="11"/>
        <v>0</v>
      </c>
      <c r="U188" t="e">
        <f>VLOOKUP(A188,'12'!A:C,3,0)</f>
        <v>#N/A</v>
      </c>
      <c r="V188" t="e">
        <f>VLOOKUP(A188,'12'!A:B,2,0)</f>
        <v>#N/A</v>
      </c>
    </row>
    <row r="189" spans="1:22" x14ac:dyDescent="0.3">
      <c r="A189" s="77" t="s">
        <v>2472</v>
      </c>
      <c r="B189" s="77" t="s">
        <v>872</v>
      </c>
      <c r="C189" s="79">
        <v>743.03</v>
      </c>
      <c r="D189" s="79">
        <f>VLOOKUP(A189,РАСЧЕТ!A:AY,51,0)</f>
        <v>525.89831551431109</v>
      </c>
      <c r="E189" s="79">
        <f t="shared" si="8"/>
        <v>-217.13168448568888</v>
      </c>
      <c r="F189" s="79" t="str">
        <f>VLOOKUP(A189,'04'!A:C,3,0)</f>
        <v>Начисление услуг УКС00000634 от 30.04.2023 0:00:04</v>
      </c>
      <c r="G189" s="79" t="str">
        <f>VLOOKUP(A189,'04'!A:B,2,0)</f>
        <v>НАС/КС/ДУ/3А-ММ-189 Ваш Консалтинг</v>
      </c>
      <c r="H189" s="79">
        <v>743.03</v>
      </c>
      <c r="I189" s="79">
        <f>VLOOKUP(A189,РАСЧЕТ!A:BE,57,0)</f>
        <v>691.74709135335706</v>
      </c>
      <c r="J189" s="79">
        <f t="shared" si="9"/>
        <v>-51.282908646642909</v>
      </c>
      <c r="K189" s="79" t="str">
        <f>VLOOKUP(A189,'10'!A:C,3,0)</f>
        <v>Начисление услуг УКС00001636 от 31.10.2023 0:00:02</v>
      </c>
      <c r="L189" s="79" t="str">
        <f>VLOOKUP(A189,'10'!A:B,2,0)</f>
        <v>НАС/КС/ДУ/3А-ММ-189 Ваш Консалтинг</v>
      </c>
      <c r="M189" s="79">
        <v>743.03</v>
      </c>
      <c r="N189" s="79">
        <f>VLOOKUP(A189,РАСЧЕТ!A:BF,58,0)</f>
        <v>619.13081935259038</v>
      </c>
      <c r="O189" s="79">
        <f t="shared" si="10"/>
        <v>-123.89918064740959</v>
      </c>
      <c r="P189" s="79" t="str">
        <f>VLOOKUP(A189,'11'!A:C,3,0)</f>
        <v>Начисление услуг УКС00001714 от 30.11.2023 23:59:59</v>
      </c>
      <c r="Q189" s="79" t="str">
        <f>VLOOKUP(A189,'11'!A:B,2,0)</f>
        <v>НАС/КС/ДУ/3А-ММ-189 Ваш Консалтинг</v>
      </c>
      <c r="R189" s="79">
        <v>743.03</v>
      </c>
      <c r="S189">
        <f>VLOOKUP(A189,РАСЧЕТ!A:BG,59,0)</f>
        <v>850.21920420302501</v>
      </c>
      <c r="T189" s="119">
        <f t="shared" si="11"/>
        <v>107.18920420302504</v>
      </c>
      <c r="U189" t="str">
        <f>VLOOKUP(A189,'12'!A:C,3,0)</f>
        <v>Начисление услуг УКС00001863 от 31.12.2023 23:59:59</v>
      </c>
      <c r="V189" t="str">
        <f>VLOOKUP(A189,'12'!A:B,2,0)</f>
        <v>НАС/КС/ДУ/3А-ММ-189 Ваш Консалтинг</v>
      </c>
    </row>
    <row r="190" spans="1:22" x14ac:dyDescent="0.3">
      <c r="A190" s="77" t="s">
        <v>1966</v>
      </c>
      <c r="B190" s="77" t="s">
        <v>756</v>
      </c>
      <c r="C190" s="80"/>
      <c r="D190" s="79">
        <f>VLOOKUP(A190,РАСЧЕТ!A:AY,51,0)</f>
        <v>0</v>
      </c>
      <c r="E190" s="79">
        <f t="shared" si="8"/>
        <v>0</v>
      </c>
      <c r="F190" s="79" t="e">
        <f>VLOOKUP(A190,'04'!A:C,3,0)</f>
        <v>#N/A</v>
      </c>
      <c r="G190" s="79" t="e">
        <f>VLOOKUP(A190,'04'!A:B,2,0)</f>
        <v>#N/A</v>
      </c>
      <c r="H190" s="80"/>
      <c r="I190" s="79">
        <f>VLOOKUP(A190,РАСЧЕТ!A:BE,57,0)</f>
        <v>0</v>
      </c>
      <c r="J190" s="79">
        <f t="shared" si="9"/>
        <v>0</v>
      </c>
      <c r="K190" s="79" t="e">
        <f>VLOOKUP(A190,'10'!A:C,3,0)</f>
        <v>#N/A</v>
      </c>
      <c r="L190" s="79" t="e">
        <f>VLOOKUP(A190,'10'!A:B,2,0)</f>
        <v>#N/A</v>
      </c>
      <c r="M190" s="80"/>
      <c r="N190" s="79">
        <f>VLOOKUP(A190,РАСЧЕТ!A:BF,58,0)</f>
        <v>0</v>
      </c>
      <c r="O190" s="79">
        <f t="shared" si="10"/>
        <v>0</v>
      </c>
      <c r="P190" s="79" t="e">
        <f>VLOOKUP(A190,'11'!A:C,3,0)</f>
        <v>#N/A</v>
      </c>
      <c r="Q190" s="79" t="e">
        <f>VLOOKUP(A190,'11'!A:B,2,0)</f>
        <v>#N/A</v>
      </c>
      <c r="R190" s="80"/>
      <c r="S190">
        <f>VLOOKUP(A190,РАСЧЕТ!A:BG,59,0)</f>
        <v>0</v>
      </c>
      <c r="T190" s="119">
        <f t="shared" si="11"/>
        <v>0</v>
      </c>
      <c r="U190" t="e">
        <f>VLOOKUP(A190,'12'!A:C,3,0)</f>
        <v>#N/A</v>
      </c>
      <c r="V190" t="e">
        <f>VLOOKUP(A190,'12'!A:B,2,0)</f>
        <v>#N/A</v>
      </c>
    </row>
    <row r="191" spans="1:22" x14ac:dyDescent="0.3">
      <c r="A191" s="77" t="s">
        <v>2542</v>
      </c>
      <c r="B191" s="77" t="s">
        <v>756</v>
      </c>
      <c r="C191" s="79">
        <v>652.84</v>
      </c>
      <c r="D191" s="79">
        <f>VLOOKUP(A191,РАСЧЕТ!A:AY,51,0)</f>
        <v>462.06094773511722</v>
      </c>
      <c r="E191" s="79">
        <f t="shared" si="8"/>
        <v>-190.77905226488281</v>
      </c>
      <c r="F191" s="79" t="str">
        <f>VLOOKUP(A191,'04'!A:C,3,0)</f>
        <v>Начисление услуг УКС00000634 от 30.04.2023 0:00:04</v>
      </c>
      <c r="G191" s="79" t="str">
        <f>VLOOKUP(A191,'04'!A:B,2,0)</f>
        <v>НАС/ДУ-3А-ММ-19</v>
      </c>
      <c r="H191" s="79">
        <v>652.84</v>
      </c>
      <c r="I191" s="79">
        <f>VLOOKUP(A191,РАСЧЕТ!A:BE,57,0)</f>
        <v>607.77779124688004</v>
      </c>
      <c r="J191" s="79">
        <f t="shared" si="9"/>
        <v>-45.06220875311999</v>
      </c>
      <c r="K191" s="79" t="str">
        <f>VLOOKUP(A191,'10'!A:C,3,0)</f>
        <v>Начисление услуг УКС00001636 от 31.10.2023 0:00:02</v>
      </c>
      <c r="L191" s="79" t="str">
        <f>VLOOKUP(A191,'10'!A:B,2,0)</f>
        <v>НАС/ДУ-3А-ММ-19</v>
      </c>
      <c r="M191" s="79">
        <v>652.84</v>
      </c>
      <c r="N191" s="79">
        <f>VLOOKUP(A191,РАСЧЕТ!A:BF,58,0)</f>
        <v>543.97621122308522</v>
      </c>
      <c r="O191" s="79">
        <f t="shared" si="10"/>
        <v>-108.86378877691482</v>
      </c>
      <c r="P191" s="79" t="str">
        <f>VLOOKUP(A191,'11'!A:C,3,0)</f>
        <v>Начисление услуг УКС00001714 от 30.11.2023 23:59:59</v>
      </c>
      <c r="Q191" s="79" t="str">
        <f>VLOOKUP(A191,'11'!A:B,2,0)</f>
        <v>НАС/ДУ-3А-ММ-19</v>
      </c>
      <c r="R191" s="79">
        <v>652.84</v>
      </c>
      <c r="S191">
        <f>VLOOKUP(A191,РАСЧЕТ!A:BG,59,0)</f>
        <v>747.01340484890056</v>
      </c>
      <c r="T191" s="119">
        <f t="shared" si="11"/>
        <v>94.173404848900532</v>
      </c>
      <c r="U191" t="str">
        <f>VLOOKUP(A191,'12'!A:C,3,0)</f>
        <v>Начисление услуг УКС00001863 от 31.12.2023 23:59:59</v>
      </c>
      <c r="V191" t="str">
        <f>VLOOKUP(A191,'12'!A:B,2,0)</f>
        <v>НАС/ДУ-3А-ММ-19</v>
      </c>
    </row>
    <row r="192" spans="1:22" x14ac:dyDescent="0.3">
      <c r="A192" s="77" t="s">
        <v>1572</v>
      </c>
      <c r="B192" s="77" t="s">
        <v>1016</v>
      </c>
      <c r="C192" s="80"/>
      <c r="D192" s="79">
        <f>VLOOKUP(A192,РАСЧЕТ!A:AY,51,0)</f>
        <v>0</v>
      </c>
      <c r="E192" s="79">
        <f t="shared" si="8"/>
        <v>0</v>
      </c>
      <c r="F192" s="79" t="e">
        <f>VLOOKUP(A192,'04'!A:C,3,0)</f>
        <v>#N/A</v>
      </c>
      <c r="G192" s="79" t="e">
        <f>VLOOKUP(A192,'04'!A:B,2,0)</f>
        <v>#N/A</v>
      </c>
      <c r="H192" s="80"/>
      <c r="I192" s="79">
        <f>VLOOKUP(A192,РАСЧЕТ!A:BE,57,0)</f>
        <v>0</v>
      </c>
      <c r="J192" s="79">
        <f t="shared" si="9"/>
        <v>0</v>
      </c>
      <c r="K192" s="79" t="e">
        <f>VLOOKUP(A192,'10'!A:C,3,0)</f>
        <v>#N/A</v>
      </c>
      <c r="L192" s="79" t="e">
        <f>VLOOKUP(A192,'10'!A:B,2,0)</f>
        <v>#N/A</v>
      </c>
      <c r="M192" s="80"/>
      <c r="N192" s="79">
        <f>VLOOKUP(A192,РАСЧЕТ!A:BF,58,0)</f>
        <v>0</v>
      </c>
      <c r="O192" s="79">
        <f t="shared" si="10"/>
        <v>0</v>
      </c>
      <c r="P192" s="79" t="e">
        <f>VLOOKUP(A192,'11'!A:C,3,0)</f>
        <v>#N/A</v>
      </c>
      <c r="Q192" s="79" t="e">
        <f>VLOOKUP(A192,'11'!A:B,2,0)</f>
        <v>#N/A</v>
      </c>
      <c r="R192" s="80"/>
      <c r="S192">
        <f>VLOOKUP(A192,РАСЧЕТ!A:BG,59,0)</f>
        <v>0</v>
      </c>
      <c r="T192" s="119">
        <f t="shared" si="11"/>
        <v>0</v>
      </c>
      <c r="U192" t="e">
        <f>VLOOKUP(A192,'12'!A:C,3,0)</f>
        <v>#N/A</v>
      </c>
      <c r="V192" t="e">
        <f>VLOOKUP(A192,'12'!A:B,2,0)</f>
        <v>#N/A</v>
      </c>
    </row>
    <row r="193" spans="1:22" x14ac:dyDescent="0.3">
      <c r="A193" s="77" t="s">
        <v>2490</v>
      </c>
      <c r="B193" s="77" t="s">
        <v>1016</v>
      </c>
      <c r="C193" s="79">
        <v>584.12</v>
      </c>
      <c r="D193" s="79">
        <f>VLOOKUP(A193,РАСЧЕТ!A:AY,51,0)</f>
        <v>413.42295323668378</v>
      </c>
      <c r="E193" s="79">
        <f t="shared" si="8"/>
        <v>-170.69704676331622</v>
      </c>
      <c r="F193" s="79" t="str">
        <f>VLOOKUP(A193,'04'!A:C,3,0)</f>
        <v>Начисление услуг УКС00000634 от 30.04.2023 0:00:04</v>
      </c>
      <c r="G193" s="79" t="str">
        <f>VLOOKUP(A193,'04'!A:B,2,0)</f>
        <v>НАС/КС/ДУ/3А-ММ-190 Ваш Консалтинг</v>
      </c>
      <c r="H193" s="79">
        <v>584.12</v>
      </c>
      <c r="I193" s="79">
        <f>VLOOKUP(A193,РАСЧЕТ!A:BE,57,0)</f>
        <v>543.80118164194539</v>
      </c>
      <c r="J193" s="79">
        <f t="shared" si="9"/>
        <v>-40.318818358054614</v>
      </c>
      <c r="K193" s="79" t="str">
        <f>VLOOKUP(A193,'10'!A:C,3,0)</f>
        <v>Начисление услуг УКС00001636 от 31.10.2023 0:00:02</v>
      </c>
      <c r="L193" s="79" t="str">
        <f>VLOOKUP(A193,'10'!A:B,2,0)</f>
        <v>НАС/КС/ДУ/3А-ММ-190 Ваш Консалтинг</v>
      </c>
      <c r="M193" s="79">
        <v>584.12</v>
      </c>
      <c r="N193" s="79">
        <f>VLOOKUP(A193,РАСЧЕТ!A:BF,58,0)</f>
        <v>486.71555741012884</v>
      </c>
      <c r="O193" s="79">
        <f t="shared" si="10"/>
        <v>-97.404442589871167</v>
      </c>
      <c r="P193" s="79" t="str">
        <f>VLOOKUP(A193,'11'!A:C,3,0)</f>
        <v>Начисление услуг УКС00001714 от 30.11.2023 23:59:59</v>
      </c>
      <c r="Q193" s="79" t="str">
        <f>VLOOKUP(A193,'11'!A:B,2,0)</f>
        <v>НАС/КС/ДУ/3А-ММ-190 Ваш Консалтинг</v>
      </c>
      <c r="R193" s="79">
        <v>584.12</v>
      </c>
      <c r="S193">
        <f>VLOOKUP(A193,РАСЧЕТ!A:BG,59,0)</f>
        <v>668.38041486480574</v>
      </c>
      <c r="T193" s="119">
        <f t="shared" si="11"/>
        <v>84.260414864805739</v>
      </c>
      <c r="U193" t="str">
        <f>VLOOKUP(A193,'12'!A:C,3,0)</f>
        <v>Начисление услуг УКС00001863 от 31.12.2023 23:59:59</v>
      </c>
      <c r="V193" t="str">
        <f>VLOOKUP(A193,'12'!A:B,2,0)</f>
        <v>НАС/КС/ДУ/3А-ММ-190 Ваш Консалтинг</v>
      </c>
    </row>
    <row r="194" spans="1:22" x14ac:dyDescent="0.3">
      <c r="A194" s="77" t="s">
        <v>1992</v>
      </c>
      <c r="B194" s="77" t="s">
        <v>1089</v>
      </c>
      <c r="C194" s="79">
        <v>267.89999999999998</v>
      </c>
      <c r="D194" s="79">
        <f>VLOOKUP(A194,РАСЧЕТ!A:AY,51,0)</f>
        <v>189.68817854389022</v>
      </c>
      <c r="E194" s="79">
        <f t="shared" si="8"/>
        <v>-78.21182145610976</v>
      </c>
      <c r="F194" s="79" t="str">
        <f>VLOOKUP(A194,'04'!A:C,3,0)</f>
        <v>Начисление услуг УКС00000634 от 30.04.2023 0:00:04</v>
      </c>
      <c r="G194" s="79" t="str">
        <f>VLOOKUP(A194,'04'!A:B,2,0)</f>
        <v>С24-НАСТР-3А-2021/паркинг/А/м 191</v>
      </c>
      <c r="H194" s="80"/>
      <c r="I194" s="79">
        <f>VLOOKUP(A194,РАСЧЕТ!A:BE,57,0)</f>
        <v>0</v>
      </c>
      <c r="J194" s="79">
        <f t="shared" si="9"/>
        <v>0</v>
      </c>
      <c r="K194" s="79" t="e">
        <f>VLOOKUP(A194,'10'!A:C,3,0)</f>
        <v>#N/A</v>
      </c>
      <c r="L194" s="79" t="e">
        <f>VLOOKUP(A194,'10'!A:B,2,0)</f>
        <v>#N/A</v>
      </c>
      <c r="M194" s="80"/>
      <c r="N194" s="79">
        <f>VLOOKUP(A194,РАСЧЕТ!A:BF,58,0)</f>
        <v>0</v>
      </c>
      <c r="O194" s="79">
        <f t="shared" si="10"/>
        <v>0</v>
      </c>
      <c r="P194" s="79" t="e">
        <f>VLOOKUP(A194,'11'!A:C,3,0)</f>
        <v>#N/A</v>
      </c>
      <c r="Q194" s="79" t="e">
        <f>VLOOKUP(A194,'11'!A:B,2,0)</f>
        <v>#N/A</v>
      </c>
      <c r="R194" s="80"/>
      <c r="S194">
        <f>VLOOKUP(A194,РАСЧЕТ!A:BG,59,0)</f>
        <v>0</v>
      </c>
      <c r="T194" s="119">
        <f t="shared" si="11"/>
        <v>0</v>
      </c>
      <c r="U194" t="e">
        <f>VLOOKUP(A194,'12'!A:C,3,0)</f>
        <v>#N/A</v>
      </c>
      <c r="V194" t="e">
        <f>VLOOKUP(A194,'12'!A:B,2,0)</f>
        <v>#N/A</v>
      </c>
    </row>
    <row r="195" spans="1:22" x14ac:dyDescent="0.3">
      <c r="A195" s="77" t="s">
        <v>2709</v>
      </c>
      <c r="B195" s="77" t="s">
        <v>1089</v>
      </c>
      <c r="C195" s="79">
        <v>401.85</v>
      </c>
      <c r="D195" s="79">
        <f>VLOOKUP(A195,РАСЧЕТ!A:AY,51,0)</f>
        <v>284.53226781583533</v>
      </c>
      <c r="E195" s="79">
        <f t="shared" ref="E195:E258" si="12">D195-C195</f>
        <v>-117.3177321841647</v>
      </c>
      <c r="F195" s="79" t="str">
        <f>VLOOKUP(A195,'04'!A:C,3,0)</f>
        <v>Начисление услуг УКС00000634 от 30.04.2023 0:00:04</v>
      </c>
      <c r="G195" s="79" t="str">
        <f>VLOOKUP(A195,'04'!A:B,2,0)</f>
        <v>НАС/КС/ДУ-3А-ММ-191</v>
      </c>
      <c r="H195" s="79">
        <v>670.02</v>
      </c>
      <c r="I195" s="79">
        <f>VLOOKUP(A195,РАСЧЕТ!A:BE,57,0)</f>
        <v>623.77194364811385</v>
      </c>
      <c r="J195" s="79">
        <f t="shared" ref="J195:J258" si="13">I195-H195</f>
        <v>-46.248056351886135</v>
      </c>
      <c r="K195" s="79" t="str">
        <f>VLOOKUP(A195,'10'!A:C,3,0)</f>
        <v>Начисление услуг УКС00001636 от 31.10.2023 0:00:02</v>
      </c>
      <c r="L195" s="79" t="str">
        <f>VLOOKUP(A195,'10'!A:B,2,0)</f>
        <v>НАС/КС/ДУ-3А-ММ-191</v>
      </c>
      <c r="M195" s="79">
        <v>670.02</v>
      </c>
      <c r="N195" s="79">
        <f>VLOOKUP(A195,РАСЧЕТ!A:BF,58,0)</f>
        <v>558.29137467632427</v>
      </c>
      <c r="O195" s="79">
        <f t="shared" ref="O195:O258" si="14">N195-M195</f>
        <v>-111.72862532367571</v>
      </c>
      <c r="P195" s="79" t="str">
        <f>VLOOKUP(A195,'11'!A:C,3,0)</f>
        <v>Начисление услуг УКС00001714 от 30.11.2023 23:59:59</v>
      </c>
      <c r="Q195" s="79" t="str">
        <f>VLOOKUP(A195,'11'!A:B,2,0)</f>
        <v>НАС/КС/ДУ-3А-ММ-191</v>
      </c>
      <c r="R195" s="79">
        <v>670.02</v>
      </c>
      <c r="S195">
        <f>VLOOKUP(A195,РАСЧЕТ!A:BG,59,0)</f>
        <v>766.67165234492438</v>
      </c>
      <c r="T195" s="119">
        <f t="shared" ref="T195:T258" si="15">S195-R195</f>
        <v>96.6516523449244</v>
      </c>
      <c r="U195" t="str">
        <f>VLOOKUP(A195,'12'!A:C,3,0)</f>
        <v>Начисление услуг УКС00001863 от 31.12.2023 23:59:59</v>
      </c>
      <c r="V195" t="str">
        <f>VLOOKUP(A195,'12'!A:B,2,0)</f>
        <v>НАС/КС/ДУ-3А-ММ-191</v>
      </c>
    </row>
    <row r="196" spans="1:22" x14ac:dyDescent="0.3">
      <c r="A196" s="77" t="s">
        <v>1936</v>
      </c>
      <c r="B196" s="77" t="s">
        <v>1156</v>
      </c>
      <c r="C196" s="79">
        <v>346.82</v>
      </c>
      <c r="D196" s="79">
        <f>VLOOKUP(A196,РАСЧЕТ!A:AY,51,0)</f>
        <v>245.41921390667852</v>
      </c>
      <c r="E196" s="79">
        <f t="shared" si="12"/>
        <v>-101.40078609332147</v>
      </c>
      <c r="F196" s="79" t="str">
        <f>VLOOKUP(A196,'04'!A:C,3,0)</f>
        <v>Начисление услуг УКС00000634 от 30.04.2023 0:00:04</v>
      </c>
      <c r="G196" s="79" t="str">
        <f>VLOOKUP(A196,'04'!A:B,2,0)</f>
        <v>С24-НАСТР-3А-2021/паркинг/А/м 192</v>
      </c>
      <c r="H196" s="80"/>
      <c r="I196" s="79">
        <f>VLOOKUP(A196,РАСЧЕТ!A:BE,57,0)</f>
        <v>0</v>
      </c>
      <c r="J196" s="79">
        <f t="shared" si="13"/>
        <v>0</v>
      </c>
      <c r="K196" s="79" t="e">
        <f>VLOOKUP(A196,'10'!A:C,3,0)</f>
        <v>#N/A</v>
      </c>
      <c r="L196" s="79" t="e">
        <f>VLOOKUP(A196,'10'!A:B,2,0)</f>
        <v>#N/A</v>
      </c>
      <c r="M196" s="80"/>
      <c r="N196" s="79">
        <f>VLOOKUP(A196,РАСЧЕТ!A:BF,58,0)</f>
        <v>0</v>
      </c>
      <c r="O196" s="79">
        <f t="shared" si="14"/>
        <v>0</v>
      </c>
      <c r="P196" s="79" t="e">
        <f>VLOOKUP(A196,'11'!A:C,3,0)</f>
        <v>#N/A</v>
      </c>
      <c r="Q196" s="79" t="e">
        <f>VLOOKUP(A196,'11'!A:B,2,0)</f>
        <v>#N/A</v>
      </c>
      <c r="R196" s="80"/>
      <c r="S196">
        <f>VLOOKUP(A196,РАСЧЕТ!A:BG,59,0)</f>
        <v>0</v>
      </c>
      <c r="T196" s="119">
        <f t="shared" si="15"/>
        <v>0</v>
      </c>
      <c r="U196" t="e">
        <f>VLOOKUP(A196,'12'!A:C,3,0)</f>
        <v>#N/A</v>
      </c>
      <c r="V196" t="e">
        <f>VLOOKUP(A196,'12'!A:B,2,0)</f>
        <v>#N/A</v>
      </c>
    </row>
    <row r="197" spans="1:22" x14ac:dyDescent="0.3">
      <c r="A197" s="77" t="s">
        <v>2673</v>
      </c>
      <c r="B197" s="77" t="s">
        <v>1156</v>
      </c>
      <c r="C197" s="79">
        <v>396.22</v>
      </c>
      <c r="D197" s="79">
        <f>VLOOKUP(A197,РАСЧЕТ!A:AY,51,0)</f>
        <v>280.47910160763257</v>
      </c>
      <c r="E197" s="79">
        <f t="shared" si="12"/>
        <v>-115.74089839236746</v>
      </c>
      <c r="F197" s="79" t="str">
        <f>VLOOKUP(A197,'04'!A:C,3,0)</f>
        <v>Начисление услуг УКС00000634 от 30.04.2023 0:00:04</v>
      </c>
      <c r="G197" s="79" t="str">
        <f>VLOOKUP(A197,'04'!A:B,2,0)</f>
        <v>НАС/КС/ДУ-ММ-3А-192</v>
      </c>
      <c r="H197" s="79">
        <v>743.03</v>
      </c>
      <c r="I197" s="79">
        <f>VLOOKUP(A197,РАСЧЕТ!A:BE,57,0)</f>
        <v>691.74709135335706</v>
      </c>
      <c r="J197" s="79">
        <f t="shared" si="13"/>
        <v>-51.282908646642909</v>
      </c>
      <c r="K197" s="79" t="str">
        <f>VLOOKUP(A197,'10'!A:C,3,0)</f>
        <v>Начисление услуг УКС00001636 от 31.10.2023 0:00:02</v>
      </c>
      <c r="L197" s="79" t="str">
        <f>VLOOKUP(A197,'10'!A:B,2,0)</f>
        <v>НАС/КС/ДУ-ММ-3А-192</v>
      </c>
      <c r="M197" s="79">
        <v>743.03</v>
      </c>
      <c r="N197" s="79">
        <f>VLOOKUP(A197,РАСЧЕТ!A:BF,58,0)</f>
        <v>619.13081935259038</v>
      </c>
      <c r="O197" s="79">
        <f t="shared" si="14"/>
        <v>-123.89918064740959</v>
      </c>
      <c r="P197" s="79" t="str">
        <f>VLOOKUP(A197,'11'!A:C,3,0)</f>
        <v>Начисление услуг УКС00001714 от 30.11.2023 23:59:59</v>
      </c>
      <c r="Q197" s="79" t="str">
        <f>VLOOKUP(A197,'11'!A:B,2,0)</f>
        <v>НАС/КС/ДУ-ММ-3А-192</v>
      </c>
      <c r="R197" s="79">
        <v>743.03</v>
      </c>
      <c r="S197">
        <f>VLOOKUP(A197,РАСЧЕТ!A:BG,59,0)</f>
        <v>850.21920420302501</v>
      </c>
      <c r="T197" s="119">
        <f t="shared" si="15"/>
        <v>107.18920420302504</v>
      </c>
      <c r="U197" t="str">
        <f>VLOOKUP(A197,'12'!A:C,3,0)</f>
        <v>Начисление услуг УКС00001863 от 31.12.2023 23:59:59</v>
      </c>
      <c r="V197" t="str">
        <f>VLOOKUP(A197,'12'!A:B,2,0)</f>
        <v>НАС/КС/ДУ-ММ-3А-192</v>
      </c>
    </row>
    <row r="198" spans="1:22" x14ac:dyDescent="0.3">
      <c r="A198" s="77" t="s">
        <v>1957</v>
      </c>
      <c r="B198" s="77" t="s">
        <v>527</v>
      </c>
      <c r="C198" s="80"/>
      <c r="D198" s="79">
        <f>VLOOKUP(A198,РАСЧЕТ!A:AY,51,0)</f>
        <v>0</v>
      </c>
      <c r="E198" s="79">
        <f t="shared" si="12"/>
        <v>0</v>
      </c>
      <c r="F198" s="79" t="e">
        <f>VLOOKUP(A198,'04'!A:C,3,0)</f>
        <v>#N/A</v>
      </c>
      <c r="G198" s="79" t="e">
        <f>VLOOKUP(A198,'04'!A:B,2,0)</f>
        <v>#N/A</v>
      </c>
      <c r="H198" s="80"/>
      <c r="I198" s="79">
        <f>VLOOKUP(A198,РАСЧЕТ!A:BE,57,0)</f>
        <v>0</v>
      </c>
      <c r="J198" s="79">
        <f t="shared" si="13"/>
        <v>0</v>
      </c>
      <c r="K198" s="79" t="e">
        <f>VLOOKUP(A198,'10'!A:C,3,0)</f>
        <v>#N/A</v>
      </c>
      <c r="L198" s="79" t="e">
        <f>VLOOKUP(A198,'10'!A:B,2,0)</f>
        <v>#N/A</v>
      </c>
      <c r="M198" s="80"/>
      <c r="N198" s="79">
        <f>VLOOKUP(A198,РАСЧЕТ!A:BF,58,0)</f>
        <v>0</v>
      </c>
      <c r="O198" s="79">
        <f t="shared" si="14"/>
        <v>0</v>
      </c>
      <c r="P198" s="79" t="e">
        <f>VLOOKUP(A198,'11'!A:C,3,0)</f>
        <v>#N/A</v>
      </c>
      <c r="Q198" s="79" t="e">
        <f>VLOOKUP(A198,'11'!A:B,2,0)</f>
        <v>#N/A</v>
      </c>
      <c r="R198" s="80"/>
      <c r="S198">
        <f>VLOOKUP(A198,РАСЧЕТ!A:BG,59,0)</f>
        <v>0</v>
      </c>
      <c r="T198" s="119">
        <f t="shared" si="15"/>
        <v>0</v>
      </c>
      <c r="U198" t="e">
        <f>VLOOKUP(A198,'12'!A:C,3,0)</f>
        <v>#N/A</v>
      </c>
      <c r="V198" t="e">
        <f>VLOOKUP(A198,'12'!A:B,2,0)</f>
        <v>#N/A</v>
      </c>
    </row>
    <row r="199" spans="1:22" x14ac:dyDescent="0.3">
      <c r="A199" s="77" t="s">
        <v>2539</v>
      </c>
      <c r="B199" s="77" t="s">
        <v>527</v>
      </c>
      <c r="C199" s="79">
        <v>584.12</v>
      </c>
      <c r="D199" s="79">
        <f>VLOOKUP(A199,РАСЧЕТ!A:AY,51,0)</f>
        <v>413.42295323668378</v>
      </c>
      <c r="E199" s="79">
        <f t="shared" si="12"/>
        <v>-170.69704676331622</v>
      </c>
      <c r="F199" s="79" t="str">
        <f>VLOOKUP(A199,'04'!A:C,3,0)</f>
        <v>Начисление услуг УКС00000634 от 30.04.2023 0:00:04</v>
      </c>
      <c r="G199" s="79" t="str">
        <f>VLOOKUP(A199,'04'!A:B,2,0)</f>
        <v>НАС/КС/ДУ-ММ-3А-193</v>
      </c>
      <c r="H199" s="79">
        <v>584.12</v>
      </c>
      <c r="I199" s="79">
        <f>VLOOKUP(A199,РАСЧЕТ!A:BE,57,0)</f>
        <v>543.80118164194539</v>
      </c>
      <c r="J199" s="79">
        <f t="shared" si="13"/>
        <v>-40.318818358054614</v>
      </c>
      <c r="K199" s="79" t="str">
        <f>VLOOKUP(A199,'10'!A:C,3,0)</f>
        <v>Начисление услуг УКС00001636 от 31.10.2023 0:00:02</v>
      </c>
      <c r="L199" s="79" t="str">
        <f>VLOOKUP(A199,'10'!A:B,2,0)</f>
        <v>НАС/КС/ДУ-ММ-3А-193</v>
      </c>
      <c r="M199" s="79">
        <v>584.12</v>
      </c>
      <c r="N199" s="79">
        <f>VLOOKUP(A199,РАСЧЕТ!A:BF,58,0)</f>
        <v>486.71555741012884</v>
      </c>
      <c r="O199" s="79">
        <f t="shared" si="14"/>
        <v>-97.404442589871167</v>
      </c>
      <c r="P199" s="79" t="str">
        <f>VLOOKUP(A199,'11'!A:C,3,0)</f>
        <v>Начисление услуг УКС00001714 от 30.11.2023 23:59:59</v>
      </c>
      <c r="Q199" s="79" t="str">
        <f>VLOOKUP(A199,'11'!A:B,2,0)</f>
        <v>НАС/КС/ДУ-ММ-3А-193</v>
      </c>
      <c r="R199" s="79">
        <v>584.12</v>
      </c>
      <c r="S199">
        <f>VLOOKUP(A199,РАСЧЕТ!A:BG,59,0)</f>
        <v>668.38041486480574</v>
      </c>
      <c r="T199" s="119">
        <f t="shared" si="15"/>
        <v>84.260414864805739</v>
      </c>
      <c r="U199" t="str">
        <f>VLOOKUP(A199,'12'!A:C,3,0)</f>
        <v>Начисление услуг УКС00001863 от 31.12.2023 23:59:59</v>
      </c>
      <c r="V199" t="str">
        <f>VLOOKUP(A199,'12'!A:B,2,0)</f>
        <v>НАС/КС/ДУ-ММ-3А-193</v>
      </c>
    </row>
    <row r="200" spans="1:22" x14ac:dyDescent="0.3">
      <c r="A200" s="77" t="s">
        <v>1912</v>
      </c>
      <c r="B200" s="77" t="s">
        <v>863</v>
      </c>
      <c r="C200" s="79">
        <v>267.89999999999998</v>
      </c>
      <c r="D200" s="79">
        <f>VLOOKUP(A200,РАСЧЕТ!A:AY,51,0)</f>
        <v>189.68817854389022</v>
      </c>
      <c r="E200" s="79">
        <f t="shared" si="12"/>
        <v>-78.21182145610976</v>
      </c>
      <c r="F200" s="79" t="str">
        <f>VLOOKUP(A200,'04'!A:C,3,0)</f>
        <v>Начисление услуг УКС00000634 от 30.04.2023 0:00:04</v>
      </c>
      <c r="G200" s="79" t="str">
        <f>VLOOKUP(A200,'04'!A:B,2,0)</f>
        <v>С24-НАСТР-3А-2021/паркинг/А/м 194</v>
      </c>
      <c r="H200" s="80"/>
      <c r="I200" s="79">
        <f>VLOOKUP(A200,РАСЧЕТ!A:BE,57,0)</f>
        <v>0</v>
      </c>
      <c r="J200" s="79">
        <f t="shared" si="13"/>
        <v>0</v>
      </c>
      <c r="K200" s="79" t="e">
        <f>VLOOKUP(A200,'10'!A:C,3,0)</f>
        <v>#N/A</v>
      </c>
      <c r="L200" s="79" t="e">
        <f>VLOOKUP(A200,'10'!A:B,2,0)</f>
        <v>#N/A</v>
      </c>
      <c r="M200" s="80"/>
      <c r="N200" s="79">
        <f>VLOOKUP(A200,РАСЧЕТ!A:BF,58,0)</f>
        <v>0</v>
      </c>
      <c r="O200" s="79">
        <f t="shared" si="14"/>
        <v>0</v>
      </c>
      <c r="P200" s="79" t="e">
        <f>VLOOKUP(A200,'11'!A:C,3,0)</f>
        <v>#N/A</v>
      </c>
      <c r="Q200" s="79" t="e">
        <f>VLOOKUP(A200,'11'!A:B,2,0)</f>
        <v>#N/A</v>
      </c>
      <c r="R200" s="80"/>
      <c r="S200">
        <f>VLOOKUP(A200,РАСЧЕТ!A:BG,59,0)</f>
        <v>0</v>
      </c>
      <c r="T200" s="119">
        <f t="shared" si="15"/>
        <v>0</v>
      </c>
      <c r="U200" t="e">
        <f>VLOOKUP(A200,'12'!A:C,3,0)</f>
        <v>#N/A</v>
      </c>
      <c r="V200" t="e">
        <f>VLOOKUP(A200,'12'!A:B,2,0)</f>
        <v>#N/A</v>
      </c>
    </row>
    <row r="201" spans="1:22" x14ac:dyDescent="0.3">
      <c r="A201" s="77" t="s">
        <v>2611</v>
      </c>
      <c r="B201" s="77" t="s">
        <v>863</v>
      </c>
      <c r="C201" s="79">
        <v>401.85</v>
      </c>
      <c r="D201" s="79">
        <f>VLOOKUP(A201,РАСЧЕТ!A:AY,51,0)</f>
        <v>284.53226781583533</v>
      </c>
      <c r="E201" s="79">
        <f t="shared" si="12"/>
        <v>-117.3177321841647</v>
      </c>
      <c r="F201" s="79" t="str">
        <f>VLOOKUP(A201,'04'!A:C,3,0)</f>
        <v>Начисление услуг УКС00000634 от 30.04.2023 0:00:04</v>
      </c>
      <c r="G201" s="79" t="str">
        <f>VLOOKUP(A201,'04'!A:B,2,0)</f>
        <v>НАС/КС/ДУ-3А-ММ-194</v>
      </c>
      <c r="H201" s="79">
        <v>670.02</v>
      </c>
      <c r="I201" s="79">
        <f>VLOOKUP(A201,РАСЧЕТ!A:BE,57,0)</f>
        <v>623.77194364811385</v>
      </c>
      <c r="J201" s="79">
        <f t="shared" si="13"/>
        <v>-46.248056351886135</v>
      </c>
      <c r="K201" s="79" t="str">
        <f>VLOOKUP(A201,'10'!A:C,3,0)</f>
        <v>Начисление услуг УКС00001636 от 31.10.2023 0:00:02</v>
      </c>
      <c r="L201" s="79" t="str">
        <f>VLOOKUP(A201,'10'!A:B,2,0)</f>
        <v>НАС/КС/ДУ-3А-ММ-194</v>
      </c>
      <c r="M201" s="79">
        <v>670.02</v>
      </c>
      <c r="N201" s="79">
        <f>VLOOKUP(A201,РАСЧЕТ!A:BF,58,0)</f>
        <v>558.29137467632427</v>
      </c>
      <c r="O201" s="79">
        <f t="shared" si="14"/>
        <v>-111.72862532367571</v>
      </c>
      <c r="P201" s="79" t="str">
        <f>VLOOKUP(A201,'11'!A:C,3,0)</f>
        <v>Начисление услуг УКС00001714 от 30.11.2023 23:59:59</v>
      </c>
      <c r="Q201" s="79" t="str">
        <f>VLOOKUP(A201,'11'!A:B,2,0)</f>
        <v>НАС/КС/ДУ-3А-ММ-194</v>
      </c>
      <c r="R201" s="79">
        <v>670.02</v>
      </c>
      <c r="S201">
        <f>VLOOKUP(A201,РАСЧЕТ!A:BG,59,0)</f>
        <v>766.67165234492438</v>
      </c>
      <c r="T201" s="119">
        <f t="shared" si="15"/>
        <v>96.6516523449244</v>
      </c>
      <c r="U201" t="str">
        <f>VLOOKUP(A201,'12'!A:C,3,0)</f>
        <v>Начисление услуг УКС00001863 от 31.12.2023 23:59:59</v>
      </c>
      <c r="V201" t="str">
        <f>VLOOKUP(A201,'12'!A:B,2,0)</f>
        <v>НАС/КС/ДУ-3А-ММ-194</v>
      </c>
    </row>
    <row r="202" spans="1:22" x14ac:dyDescent="0.3">
      <c r="A202" s="77" t="s">
        <v>1621</v>
      </c>
      <c r="B202" s="77" t="s">
        <v>774</v>
      </c>
      <c r="C202" s="79">
        <v>665.72</v>
      </c>
      <c r="D202" s="79">
        <f>VLOOKUP(A202,РАСЧЕТ!A:AY,51,0)</f>
        <v>471.18057170357349</v>
      </c>
      <c r="E202" s="79">
        <f t="shared" si="12"/>
        <v>-194.53942829642654</v>
      </c>
      <c r="F202" s="79" t="str">
        <f>VLOOKUP(A202,'04'!A:C,3,0)</f>
        <v>Начисление услуг УКС00000634 от 30.04.2023 0:00:04</v>
      </c>
      <c r="G202" s="79" t="str">
        <f>VLOOKUP(A202,'04'!A:B,2,0)</f>
        <v>С24-НАСТР-3А-2021/паркинг/А/м 195</v>
      </c>
      <c r="H202" s="80"/>
      <c r="I202" s="79">
        <f>VLOOKUP(A202,РАСЧЕТ!A:BE,57,0)</f>
        <v>0</v>
      </c>
      <c r="J202" s="79">
        <f t="shared" si="13"/>
        <v>0</v>
      </c>
      <c r="K202" s="79" t="e">
        <f>VLOOKUP(A202,'10'!A:C,3,0)</f>
        <v>#N/A</v>
      </c>
      <c r="L202" s="79" t="e">
        <f>VLOOKUP(A202,'10'!A:B,2,0)</f>
        <v>#N/A</v>
      </c>
      <c r="M202" s="80"/>
      <c r="N202" s="79">
        <f>VLOOKUP(A202,РАСЧЕТ!A:BF,58,0)</f>
        <v>0</v>
      </c>
      <c r="O202" s="79">
        <f t="shared" si="14"/>
        <v>0</v>
      </c>
      <c r="P202" s="79" t="e">
        <f>VLOOKUP(A202,'11'!A:C,3,0)</f>
        <v>#N/A</v>
      </c>
      <c r="Q202" s="79" t="e">
        <f>VLOOKUP(A202,'11'!A:B,2,0)</f>
        <v>#N/A</v>
      </c>
      <c r="R202" s="80"/>
      <c r="S202">
        <f>VLOOKUP(A202,РАСЧЕТ!A:BG,59,0)</f>
        <v>0</v>
      </c>
      <c r="T202" s="119">
        <f t="shared" si="15"/>
        <v>0</v>
      </c>
      <c r="U202" t="e">
        <f>VLOOKUP(A202,'12'!A:C,3,0)</f>
        <v>#N/A</v>
      </c>
      <c r="V202" t="e">
        <f>VLOOKUP(A202,'12'!A:B,2,0)</f>
        <v>#N/A</v>
      </c>
    </row>
    <row r="203" spans="1:22" x14ac:dyDescent="0.3">
      <c r="A203" s="77" t="s">
        <v>2792</v>
      </c>
      <c r="B203" s="77" t="s">
        <v>774</v>
      </c>
      <c r="C203" s="80"/>
      <c r="D203" s="79">
        <f>VLOOKUP(A203,РАСЧЕТ!A:AY,51,0)</f>
        <v>0</v>
      </c>
      <c r="E203" s="79">
        <f t="shared" si="12"/>
        <v>0</v>
      </c>
      <c r="F203" s="79" t="e">
        <f>VLOOKUP(A203,'04'!A:C,3,0)</f>
        <v>#N/A</v>
      </c>
      <c r="G203" s="79" t="e">
        <f>VLOOKUP(A203,'04'!A:B,2,0)</f>
        <v>#N/A</v>
      </c>
      <c r="H203" s="79">
        <v>665.72</v>
      </c>
      <c r="I203" s="79">
        <f>VLOOKUP(A203,РАСЧЕТ!A:BE,57,0)</f>
        <v>619.7734055478054</v>
      </c>
      <c r="J203" s="79">
        <f t="shared" si="13"/>
        <v>-45.946594452194631</v>
      </c>
      <c r="K203" s="79" t="str">
        <f>VLOOKUP(A203,'10'!A:C,3,0)</f>
        <v>Начисление услуг УКС00001636 от 31.10.2023 0:00:02</v>
      </c>
      <c r="L203" s="79" t="str">
        <f>VLOOKUP(A203,'10'!A:B,2,0)</f>
        <v>НАС/КС/ДУ-3А-ММ-195</v>
      </c>
      <c r="M203" s="79">
        <v>665.72</v>
      </c>
      <c r="N203" s="79">
        <f>VLOOKUP(A203,РАСЧЕТ!A:BF,58,0)</f>
        <v>554.71258381301459</v>
      </c>
      <c r="O203" s="79">
        <f t="shared" si="14"/>
        <v>-111.00741618698544</v>
      </c>
      <c r="P203" s="79" t="str">
        <f>VLOOKUP(A203,'11'!A:C,3,0)</f>
        <v>Начисление услуг УКС00001714 от 30.11.2023 23:59:59</v>
      </c>
      <c r="Q203" s="79" t="str">
        <f>VLOOKUP(A203,'11'!A:B,2,0)</f>
        <v>НАС/КС/ДУ-3А-ММ-195</v>
      </c>
      <c r="R203" s="79">
        <v>665.72</v>
      </c>
      <c r="S203">
        <f>VLOOKUP(A203,РАСЧЕТ!A:BG,59,0)</f>
        <v>761.75709047091834</v>
      </c>
      <c r="T203" s="119">
        <f t="shared" si="15"/>
        <v>96.037090470918315</v>
      </c>
      <c r="U203" t="str">
        <f>VLOOKUP(A203,'12'!A:C,3,0)</f>
        <v>Начисление услуг УКС00001863 от 31.12.2023 23:59:59</v>
      </c>
      <c r="V203" t="str">
        <f>VLOOKUP(A203,'12'!A:B,2,0)</f>
        <v>НАС/КС/ДУ-3А-ММ-195</v>
      </c>
    </row>
    <row r="204" spans="1:22" x14ac:dyDescent="0.3">
      <c r="A204" s="77" t="s">
        <v>1631</v>
      </c>
      <c r="B204" s="77" t="s">
        <v>565</v>
      </c>
      <c r="C204" s="80"/>
      <c r="D204" s="79">
        <f>VLOOKUP(A204,РАСЧЕТ!A:AY,51,0)</f>
        <v>0</v>
      </c>
      <c r="E204" s="79">
        <f t="shared" si="12"/>
        <v>0</v>
      </c>
      <c r="F204" s="79" t="e">
        <f>VLOOKUP(A204,'04'!A:C,3,0)</f>
        <v>#N/A</v>
      </c>
      <c r="G204" s="79" t="e">
        <f>VLOOKUP(A204,'04'!A:B,2,0)</f>
        <v>#N/A</v>
      </c>
      <c r="H204" s="80"/>
      <c r="I204" s="79">
        <f>VLOOKUP(A204,РАСЧЕТ!A:BE,57,0)</f>
        <v>0</v>
      </c>
      <c r="J204" s="79">
        <f t="shared" si="13"/>
        <v>0</v>
      </c>
      <c r="K204" s="79" t="e">
        <f>VLOOKUP(A204,'10'!A:C,3,0)</f>
        <v>#N/A</v>
      </c>
      <c r="L204" s="79" t="e">
        <f>VLOOKUP(A204,'10'!A:B,2,0)</f>
        <v>#N/A</v>
      </c>
      <c r="M204" s="80"/>
      <c r="N204" s="79">
        <f>VLOOKUP(A204,РАСЧЕТ!A:BF,58,0)</f>
        <v>0</v>
      </c>
      <c r="O204" s="79">
        <f t="shared" si="14"/>
        <v>0</v>
      </c>
      <c r="P204" s="79" t="e">
        <f>VLOOKUP(A204,'11'!A:C,3,0)</f>
        <v>#N/A</v>
      </c>
      <c r="Q204" s="79" t="e">
        <f>VLOOKUP(A204,'11'!A:B,2,0)</f>
        <v>#N/A</v>
      </c>
      <c r="R204" s="80"/>
      <c r="S204">
        <f>VLOOKUP(A204,РАСЧЕТ!A:BG,59,0)</f>
        <v>0</v>
      </c>
      <c r="T204" s="119">
        <f t="shared" si="15"/>
        <v>0</v>
      </c>
      <c r="U204" t="e">
        <f>VLOOKUP(A204,'12'!A:C,3,0)</f>
        <v>#N/A</v>
      </c>
      <c r="V204" t="e">
        <f>VLOOKUP(A204,'12'!A:B,2,0)</f>
        <v>#N/A</v>
      </c>
    </row>
    <row r="205" spans="1:22" x14ac:dyDescent="0.3">
      <c r="A205" s="77" t="s">
        <v>2498</v>
      </c>
      <c r="B205" s="77" t="s">
        <v>565</v>
      </c>
      <c r="C205" s="79">
        <v>584.12</v>
      </c>
      <c r="D205" s="79">
        <f>VLOOKUP(A205,РАСЧЕТ!A:AY,51,0)</f>
        <v>413.42295323668378</v>
      </c>
      <c r="E205" s="79">
        <f t="shared" si="12"/>
        <v>-170.69704676331622</v>
      </c>
      <c r="F205" s="79" t="str">
        <f>VLOOKUP(A205,'04'!A:C,3,0)</f>
        <v>Начисление услуг УКС00000634 от 30.04.2023 0:00:04</v>
      </c>
      <c r="G205" s="79" t="str">
        <f>VLOOKUP(A205,'04'!A:B,2,0)</f>
        <v>НАС/КС/ДУ/3А-ММ-196</v>
      </c>
      <c r="H205" s="79">
        <v>584.12</v>
      </c>
      <c r="I205" s="79">
        <f>VLOOKUP(A205,РАСЧЕТ!A:BE,57,0)</f>
        <v>543.80118164194539</v>
      </c>
      <c r="J205" s="79">
        <f t="shared" si="13"/>
        <v>-40.318818358054614</v>
      </c>
      <c r="K205" s="79" t="str">
        <f>VLOOKUP(A205,'10'!A:C,3,0)</f>
        <v>Начисление услуг УКС00001636 от 31.10.2023 0:00:02</v>
      </c>
      <c r="L205" s="79" t="str">
        <f>VLOOKUP(A205,'10'!A:B,2,0)</f>
        <v>НАС/КС/ДУ/3А-ММ-196</v>
      </c>
      <c r="M205" s="79">
        <v>584.12</v>
      </c>
      <c r="N205" s="79">
        <f>VLOOKUP(A205,РАСЧЕТ!A:BF,58,0)</f>
        <v>486.71555741012884</v>
      </c>
      <c r="O205" s="79">
        <f t="shared" si="14"/>
        <v>-97.404442589871167</v>
      </c>
      <c r="P205" s="79" t="str">
        <f>VLOOKUP(A205,'11'!A:C,3,0)</f>
        <v>Начисление услуг УКС00001714 от 30.11.2023 23:59:59</v>
      </c>
      <c r="Q205" s="79" t="str">
        <f>VLOOKUP(A205,'11'!A:B,2,0)</f>
        <v>НАС/КС/ДУ/3А-ММ-196</v>
      </c>
      <c r="R205" s="79">
        <v>584.12</v>
      </c>
      <c r="S205">
        <f>VLOOKUP(A205,РАСЧЕТ!A:BG,59,0)</f>
        <v>668.38041486480574</v>
      </c>
      <c r="T205" s="119">
        <f t="shared" si="15"/>
        <v>84.260414864805739</v>
      </c>
      <c r="U205" t="str">
        <f>VLOOKUP(A205,'12'!A:C,3,0)</f>
        <v>Начисление услуг УКС00001863 от 31.12.2023 23:59:59</v>
      </c>
      <c r="V205" t="str">
        <f>VLOOKUP(A205,'12'!A:B,2,0)</f>
        <v>НАС/КС/ДУ/3А-ММ-196</v>
      </c>
    </row>
    <row r="206" spans="1:22" x14ac:dyDescent="0.3">
      <c r="A206" s="77" t="s">
        <v>1965</v>
      </c>
      <c r="B206" s="77" t="s">
        <v>581</v>
      </c>
      <c r="C206" s="80"/>
      <c r="D206" s="79">
        <f>VLOOKUP(A206,РАСЧЕТ!A:AY,51,0)</f>
        <v>0</v>
      </c>
      <c r="E206" s="79">
        <f t="shared" si="12"/>
        <v>0</v>
      </c>
      <c r="F206" s="79" t="e">
        <f>VLOOKUP(A206,'04'!A:C,3,0)</f>
        <v>#N/A</v>
      </c>
      <c r="G206" s="79" t="e">
        <f>VLOOKUP(A206,'04'!A:B,2,0)</f>
        <v>#N/A</v>
      </c>
      <c r="H206" s="80"/>
      <c r="I206" s="79">
        <f>VLOOKUP(A206,РАСЧЕТ!A:BE,57,0)</f>
        <v>0</v>
      </c>
      <c r="J206" s="79">
        <f t="shared" si="13"/>
        <v>0</v>
      </c>
      <c r="K206" s="79" t="e">
        <f>VLOOKUP(A206,'10'!A:C,3,0)</f>
        <v>#N/A</v>
      </c>
      <c r="L206" s="79" t="e">
        <f>VLOOKUP(A206,'10'!A:B,2,0)</f>
        <v>#N/A</v>
      </c>
      <c r="M206" s="80"/>
      <c r="N206" s="79">
        <f>VLOOKUP(A206,РАСЧЕТ!A:BF,58,0)</f>
        <v>0</v>
      </c>
      <c r="O206" s="79">
        <f t="shared" si="14"/>
        <v>0</v>
      </c>
      <c r="P206" s="79" t="e">
        <f>VLOOKUP(A206,'11'!A:C,3,0)</f>
        <v>#N/A</v>
      </c>
      <c r="Q206" s="79" t="e">
        <f>VLOOKUP(A206,'11'!A:B,2,0)</f>
        <v>#N/A</v>
      </c>
      <c r="R206" s="80"/>
      <c r="S206">
        <f>VLOOKUP(A206,РАСЧЕТ!A:BG,59,0)</f>
        <v>0</v>
      </c>
      <c r="T206" s="119">
        <f t="shared" si="15"/>
        <v>0</v>
      </c>
      <c r="U206" t="e">
        <f>VLOOKUP(A206,'12'!A:C,3,0)</f>
        <v>#N/A</v>
      </c>
      <c r="V206" t="e">
        <f>VLOOKUP(A206,'12'!A:B,2,0)</f>
        <v>#N/A</v>
      </c>
    </row>
    <row r="207" spans="1:22" x14ac:dyDescent="0.3">
      <c r="A207" s="77" t="s">
        <v>2541</v>
      </c>
      <c r="B207" s="77" t="s">
        <v>581</v>
      </c>
      <c r="C207" s="79">
        <v>734.44</v>
      </c>
      <c r="D207" s="79">
        <f>VLOOKUP(A207,РАСЧЕТ!A:AY,51,0)</f>
        <v>519.81856620200688</v>
      </c>
      <c r="E207" s="79">
        <f t="shared" si="12"/>
        <v>-214.62143379799318</v>
      </c>
      <c r="F207" s="79" t="str">
        <f>VLOOKUP(A207,'04'!A:C,3,0)</f>
        <v>Начисление услуг УКС00000634 от 30.04.2023 0:00:04</v>
      </c>
      <c r="G207" s="79" t="str">
        <f>VLOOKUP(A207,'04'!A:B,2,0)</f>
        <v>НАС/КС/ДУ/3А-ММ-197 Ваш Консалтинг</v>
      </c>
      <c r="H207" s="79">
        <v>734.44</v>
      </c>
      <c r="I207" s="79">
        <f>VLOOKUP(A207,РАСЧЕТ!A:BE,57,0)</f>
        <v>683.75001515274027</v>
      </c>
      <c r="J207" s="79">
        <f t="shared" si="13"/>
        <v>-50.68998484725978</v>
      </c>
      <c r="K207" s="79" t="str">
        <f>VLOOKUP(A207,'10'!A:C,3,0)</f>
        <v>Начисление услуг УКС00001636 от 31.10.2023 0:00:02</v>
      </c>
      <c r="L207" s="79" t="str">
        <f>VLOOKUP(A207,'10'!A:B,2,0)</f>
        <v>НАС/КС/ДУ/3А-ММ-197 Ваш Консалтинг</v>
      </c>
      <c r="M207" s="79">
        <v>734.44</v>
      </c>
      <c r="N207" s="79">
        <f>VLOOKUP(A207,РАСЧЕТ!A:BF,58,0)</f>
        <v>611.97323762597091</v>
      </c>
      <c r="O207" s="79">
        <f t="shared" si="14"/>
        <v>-122.46676237402914</v>
      </c>
      <c r="P207" s="79" t="str">
        <f>VLOOKUP(A207,'11'!A:C,3,0)</f>
        <v>Начисление услуг УКС00001714 от 30.11.2023 23:59:59</v>
      </c>
      <c r="Q207" s="79" t="str">
        <f>VLOOKUP(A207,'11'!A:B,2,0)</f>
        <v>НАС/КС/ДУ/3А-ММ-197 Ваш Консалтинг</v>
      </c>
      <c r="R207" s="79">
        <v>734.44</v>
      </c>
      <c r="S207">
        <f>VLOOKUP(A207,РАСЧЕТ!A:BG,59,0)</f>
        <v>840.39008045501328</v>
      </c>
      <c r="T207" s="119">
        <f t="shared" si="15"/>
        <v>105.95008045501322</v>
      </c>
      <c r="U207" t="str">
        <f>VLOOKUP(A207,'12'!A:C,3,0)</f>
        <v>Начисление услуг УКС00001863 от 31.12.2023 23:59:59</v>
      </c>
      <c r="V207" t="str">
        <f>VLOOKUP(A207,'12'!A:B,2,0)</f>
        <v>НАС/КС/ДУ/3А-ММ-197 Ваш Консалтинг</v>
      </c>
    </row>
    <row r="208" spans="1:22" x14ac:dyDescent="0.3">
      <c r="A208" s="77" t="s">
        <v>1694</v>
      </c>
      <c r="B208" s="77" t="s">
        <v>924</v>
      </c>
      <c r="C208" s="80"/>
      <c r="D208" s="79">
        <f>VLOOKUP(A208,РАСЧЕТ!A:AY,51,0)</f>
        <v>0</v>
      </c>
      <c r="E208" s="79">
        <f t="shared" si="12"/>
        <v>0</v>
      </c>
      <c r="F208" s="79" t="e">
        <f>VLOOKUP(A208,'04'!A:C,3,0)</f>
        <v>#N/A</v>
      </c>
      <c r="G208" s="79" t="e">
        <f>VLOOKUP(A208,'04'!A:B,2,0)</f>
        <v>#N/A</v>
      </c>
      <c r="H208" s="80"/>
      <c r="I208" s="79">
        <f>VLOOKUP(A208,РАСЧЕТ!A:BE,57,0)</f>
        <v>0</v>
      </c>
      <c r="J208" s="79">
        <f t="shared" si="13"/>
        <v>0</v>
      </c>
      <c r="K208" s="79" t="e">
        <f>VLOOKUP(A208,'10'!A:C,3,0)</f>
        <v>#N/A</v>
      </c>
      <c r="L208" s="79" t="e">
        <f>VLOOKUP(A208,'10'!A:B,2,0)</f>
        <v>#N/A</v>
      </c>
      <c r="M208" s="80"/>
      <c r="N208" s="79">
        <f>VLOOKUP(A208,РАСЧЕТ!A:BF,58,0)</f>
        <v>0</v>
      </c>
      <c r="O208" s="79">
        <f t="shared" si="14"/>
        <v>0</v>
      </c>
      <c r="P208" s="79" t="e">
        <f>VLOOKUP(A208,'11'!A:C,3,0)</f>
        <v>#N/A</v>
      </c>
      <c r="Q208" s="79" t="e">
        <f>VLOOKUP(A208,'11'!A:B,2,0)</f>
        <v>#N/A</v>
      </c>
      <c r="R208" s="80"/>
      <c r="S208">
        <f>VLOOKUP(A208,РАСЧЕТ!A:BG,59,0)</f>
        <v>0</v>
      </c>
      <c r="T208" s="119">
        <f t="shared" si="15"/>
        <v>0</v>
      </c>
      <c r="U208" t="e">
        <f>VLOOKUP(A208,'12'!A:C,3,0)</f>
        <v>#N/A</v>
      </c>
      <c r="V208" t="e">
        <f>VLOOKUP(A208,'12'!A:B,2,0)</f>
        <v>#N/A</v>
      </c>
    </row>
    <row r="209" spans="1:22" x14ac:dyDescent="0.3">
      <c r="A209" s="77" t="s">
        <v>2508</v>
      </c>
      <c r="B209" s="77" t="s">
        <v>924</v>
      </c>
      <c r="C209" s="79">
        <v>665.72</v>
      </c>
      <c r="D209" s="79">
        <f>VLOOKUP(A209,РАСЧЕТ!A:AY,51,0)</f>
        <v>471.18057170357349</v>
      </c>
      <c r="E209" s="79">
        <f t="shared" si="12"/>
        <v>-194.53942829642654</v>
      </c>
      <c r="F209" s="79" t="str">
        <f>VLOOKUP(A209,'04'!A:C,3,0)</f>
        <v>Начисление услуг УКС00000634 от 30.04.2023 0:00:04</v>
      </c>
      <c r="G209" s="79" t="str">
        <f>VLOOKUP(A209,'04'!A:B,2,0)</f>
        <v>НАС/КС/ДУ-ММ-3А-198</v>
      </c>
      <c r="H209" s="79">
        <v>665.72</v>
      </c>
      <c r="I209" s="79">
        <f>VLOOKUP(A209,РАСЧЕТ!A:BE,57,0)</f>
        <v>619.7734055478054</v>
      </c>
      <c r="J209" s="79">
        <f t="shared" si="13"/>
        <v>-45.946594452194631</v>
      </c>
      <c r="K209" s="79" t="str">
        <f>VLOOKUP(A209,'10'!A:C,3,0)</f>
        <v>Начисление услуг УКС00001636 от 31.10.2023 0:00:02</v>
      </c>
      <c r="L209" s="79" t="str">
        <f>VLOOKUP(A209,'10'!A:B,2,0)</f>
        <v>НАС/КС/ДУ-ММ-3А-198</v>
      </c>
      <c r="M209" s="79">
        <v>665.72</v>
      </c>
      <c r="N209" s="79">
        <f>VLOOKUP(A209,РАСЧЕТ!A:BF,58,0)</f>
        <v>554.71258381301459</v>
      </c>
      <c r="O209" s="79">
        <f t="shared" si="14"/>
        <v>-111.00741618698544</v>
      </c>
      <c r="P209" s="79" t="str">
        <f>VLOOKUP(A209,'11'!A:C,3,0)</f>
        <v>Начисление услуг УКС00001714 от 30.11.2023 23:59:59</v>
      </c>
      <c r="Q209" s="79" t="str">
        <f>VLOOKUP(A209,'11'!A:B,2,0)</f>
        <v>НАС/КС/ДУ-ММ-3А-198</v>
      </c>
      <c r="R209" s="79">
        <v>665.72</v>
      </c>
      <c r="S209">
        <f>VLOOKUP(A209,РАСЧЕТ!A:BG,59,0)</f>
        <v>761.75709047091834</v>
      </c>
      <c r="T209" s="119">
        <f t="shared" si="15"/>
        <v>96.037090470918315</v>
      </c>
      <c r="U209" t="str">
        <f>VLOOKUP(A209,'12'!A:C,3,0)</f>
        <v>Начисление услуг УКС00001863 от 31.12.2023 23:59:59</v>
      </c>
      <c r="V209" t="str">
        <f>VLOOKUP(A209,'12'!A:B,2,0)</f>
        <v>НАС/КС/ДУ-ММ-3А-198</v>
      </c>
    </row>
    <row r="210" spans="1:22" x14ac:dyDescent="0.3">
      <c r="A210" s="77" t="s">
        <v>1637</v>
      </c>
      <c r="B210" s="77" t="s">
        <v>1160</v>
      </c>
      <c r="C210" s="80"/>
      <c r="D210" s="79">
        <f>VLOOKUP(A210,РАСЧЕТ!A:AY,51,0)</f>
        <v>0</v>
      </c>
      <c r="E210" s="79">
        <f t="shared" si="12"/>
        <v>0</v>
      </c>
      <c r="F210" s="79" t="e">
        <f>VLOOKUP(A210,'04'!A:C,3,0)</f>
        <v>#N/A</v>
      </c>
      <c r="G210" s="79" t="e">
        <f>VLOOKUP(A210,'04'!A:B,2,0)</f>
        <v>#N/A</v>
      </c>
      <c r="H210" s="80"/>
      <c r="I210" s="79">
        <f>VLOOKUP(A210,РАСЧЕТ!A:BE,57,0)</f>
        <v>0</v>
      </c>
      <c r="J210" s="79">
        <f t="shared" si="13"/>
        <v>0</v>
      </c>
      <c r="K210" s="79" t="e">
        <f>VLOOKUP(A210,'10'!A:C,3,0)</f>
        <v>#N/A</v>
      </c>
      <c r="L210" s="79" t="e">
        <f>VLOOKUP(A210,'10'!A:B,2,0)</f>
        <v>#N/A</v>
      </c>
      <c r="M210" s="80"/>
      <c r="N210" s="79">
        <f>VLOOKUP(A210,РАСЧЕТ!A:BF,58,0)</f>
        <v>0</v>
      </c>
      <c r="O210" s="79">
        <f t="shared" si="14"/>
        <v>0</v>
      </c>
      <c r="P210" s="79" t="e">
        <f>VLOOKUP(A210,'11'!A:C,3,0)</f>
        <v>#N/A</v>
      </c>
      <c r="Q210" s="79" t="e">
        <f>VLOOKUP(A210,'11'!A:B,2,0)</f>
        <v>#N/A</v>
      </c>
      <c r="R210" s="80"/>
      <c r="S210">
        <f>VLOOKUP(A210,РАСЧЕТ!A:BG,59,0)</f>
        <v>0</v>
      </c>
      <c r="T210" s="119">
        <f t="shared" si="15"/>
        <v>0</v>
      </c>
      <c r="U210" t="e">
        <f>VLOOKUP(A210,'12'!A:C,3,0)</f>
        <v>#N/A</v>
      </c>
      <c r="V210" t="e">
        <f>VLOOKUP(A210,'12'!A:B,2,0)</f>
        <v>#N/A</v>
      </c>
    </row>
    <row r="211" spans="1:22" x14ac:dyDescent="0.3">
      <c r="A211" s="77" t="s">
        <v>2501</v>
      </c>
      <c r="B211" s="77" t="s">
        <v>1160</v>
      </c>
      <c r="C211" s="79">
        <v>584.12</v>
      </c>
      <c r="D211" s="79">
        <f>VLOOKUP(A211,РАСЧЕТ!A:AY,51,0)</f>
        <v>413.42295323668378</v>
      </c>
      <c r="E211" s="79">
        <f t="shared" si="12"/>
        <v>-170.69704676331622</v>
      </c>
      <c r="F211" s="79" t="str">
        <f>VLOOKUP(A211,'04'!A:C,3,0)</f>
        <v>Начисление услуг УКС00000634 от 30.04.2023 0:00:04</v>
      </c>
      <c r="G211" s="79" t="str">
        <f>VLOOKUP(A211,'04'!A:B,2,0)</f>
        <v>НАС/КС/ДУ-ММ-3А-ММ-199</v>
      </c>
      <c r="H211" s="79">
        <v>584.12</v>
      </c>
      <c r="I211" s="79">
        <f>VLOOKUP(A211,РАСЧЕТ!A:BE,57,0)</f>
        <v>543.80118164194539</v>
      </c>
      <c r="J211" s="79">
        <f t="shared" si="13"/>
        <v>-40.318818358054614</v>
      </c>
      <c r="K211" s="79" t="str">
        <f>VLOOKUP(A211,'10'!A:C,3,0)</f>
        <v>Начисление услуг УКС00001636 от 31.10.2023 0:00:02</v>
      </c>
      <c r="L211" s="79" t="str">
        <f>VLOOKUP(A211,'10'!A:B,2,0)</f>
        <v>НАС/КС/ДУ-ММ-3А-ММ-199</v>
      </c>
      <c r="M211" s="79">
        <v>584.12</v>
      </c>
      <c r="N211" s="79">
        <f>VLOOKUP(A211,РАСЧЕТ!A:BF,58,0)</f>
        <v>486.71555741012884</v>
      </c>
      <c r="O211" s="79">
        <f t="shared" si="14"/>
        <v>-97.404442589871167</v>
      </c>
      <c r="P211" s="79" t="str">
        <f>VLOOKUP(A211,'11'!A:C,3,0)</f>
        <v>Начисление услуг УКС00001714 от 30.11.2023 23:59:59</v>
      </c>
      <c r="Q211" s="79" t="str">
        <f>VLOOKUP(A211,'11'!A:B,2,0)</f>
        <v>НАС/КС/ДУ-ММ-3А-ММ-199</v>
      </c>
      <c r="R211" s="79">
        <v>584.12</v>
      </c>
      <c r="S211">
        <f>VLOOKUP(A211,РАСЧЕТ!A:BG,59,0)</f>
        <v>668.38041486480574</v>
      </c>
      <c r="T211" s="119">
        <f t="shared" si="15"/>
        <v>84.260414864805739</v>
      </c>
      <c r="U211" t="str">
        <f>VLOOKUP(A211,'12'!A:C,3,0)</f>
        <v>Начисление услуг УКС00001863 от 31.12.2023 23:59:59</v>
      </c>
      <c r="V211" t="str">
        <f>VLOOKUP(A211,'12'!A:B,2,0)</f>
        <v>НАС/КС/ДУ-ММ-3А-ММ-199</v>
      </c>
    </row>
    <row r="212" spans="1:22" x14ac:dyDescent="0.3">
      <c r="A212" s="77" t="s">
        <v>2184</v>
      </c>
      <c r="B212" s="77" t="s">
        <v>706</v>
      </c>
      <c r="C212" s="80"/>
      <c r="D212" s="79">
        <f>VLOOKUP(A212,РАСЧЕТ!A:AY,51,0)</f>
        <v>0</v>
      </c>
      <c r="E212" s="79">
        <f t="shared" si="12"/>
        <v>0</v>
      </c>
      <c r="F212" s="79" t="e">
        <f>VLOOKUP(A212,'04'!A:C,3,0)</f>
        <v>#N/A</v>
      </c>
      <c r="G212" s="79" t="e">
        <f>VLOOKUP(A212,'04'!A:B,2,0)</f>
        <v>#N/A</v>
      </c>
      <c r="H212" s="80"/>
      <c r="I212" s="79">
        <f>VLOOKUP(A212,РАСЧЕТ!A:BE,57,0)</f>
        <v>0</v>
      </c>
      <c r="J212" s="79">
        <f t="shared" si="13"/>
        <v>0</v>
      </c>
      <c r="K212" s="79" t="e">
        <f>VLOOKUP(A212,'10'!A:C,3,0)</f>
        <v>#N/A</v>
      </c>
      <c r="L212" s="79" t="e">
        <f>VLOOKUP(A212,'10'!A:B,2,0)</f>
        <v>#N/A</v>
      </c>
      <c r="M212" s="80"/>
      <c r="N212" s="79">
        <f>VLOOKUP(A212,РАСЧЕТ!A:BF,58,0)</f>
        <v>0</v>
      </c>
      <c r="O212" s="79">
        <f t="shared" si="14"/>
        <v>0</v>
      </c>
      <c r="P212" s="79" t="e">
        <f>VLOOKUP(A212,'11'!A:C,3,0)</f>
        <v>#N/A</v>
      </c>
      <c r="Q212" s="79" t="e">
        <f>VLOOKUP(A212,'11'!A:B,2,0)</f>
        <v>#N/A</v>
      </c>
      <c r="R212" s="80"/>
      <c r="S212">
        <f>VLOOKUP(A212,РАСЧЕТ!A:BG,59,0)</f>
        <v>0</v>
      </c>
      <c r="T212" s="119">
        <f t="shared" si="15"/>
        <v>0</v>
      </c>
      <c r="U212" t="e">
        <f>VLOOKUP(A212,'12'!A:C,3,0)</f>
        <v>#N/A</v>
      </c>
      <c r="V212" t="e">
        <f>VLOOKUP(A212,'12'!A:B,2,0)</f>
        <v>#N/A</v>
      </c>
    </row>
    <row r="213" spans="1:22" x14ac:dyDescent="0.3">
      <c r="A213" s="77" t="s">
        <v>2570</v>
      </c>
      <c r="B213" s="77" t="s">
        <v>706</v>
      </c>
      <c r="C213" s="79">
        <v>627.07000000000005</v>
      </c>
      <c r="D213" s="79">
        <f>VLOOKUP(A213,РАСЧЕТ!A:AY,51,0)</f>
        <v>443.82169979820469</v>
      </c>
      <c r="E213" s="79">
        <f t="shared" si="12"/>
        <v>-183.24830020179536</v>
      </c>
      <c r="F213" s="79" t="str">
        <f>VLOOKUP(A213,'04'!A:C,3,0)</f>
        <v>Начисление услуг УКС00000634 от 30.04.2023 0:00:04</v>
      </c>
      <c r="G213" s="79" t="str">
        <f>VLOOKUP(A213,'04'!A:B,2,0)</f>
        <v>НАС/КС/ДУ-ММ-3А-2</v>
      </c>
      <c r="H213" s="79">
        <v>627.07000000000005</v>
      </c>
      <c r="I213" s="79">
        <f>VLOOKUP(A213,РАСЧЕТ!A:BE,57,0)</f>
        <v>583.78656264502956</v>
      </c>
      <c r="J213" s="79">
        <f t="shared" si="13"/>
        <v>-43.283437354970488</v>
      </c>
      <c r="K213" s="79" t="str">
        <f>VLOOKUP(A213,'10'!A:C,3,0)</f>
        <v>Начисление услуг УКС00001636 от 31.10.2023 0:00:02</v>
      </c>
      <c r="L213" s="79" t="str">
        <f>VLOOKUP(A213,'10'!A:B,2,0)</f>
        <v>НАС/КС/ДУ-ММ-3А-2</v>
      </c>
      <c r="M213" s="79">
        <v>627.07000000000005</v>
      </c>
      <c r="N213" s="79">
        <f>VLOOKUP(A213,РАСЧЕТ!A:BF,58,0)</f>
        <v>522.50346604322658</v>
      </c>
      <c r="O213" s="79">
        <f t="shared" si="14"/>
        <v>-104.56653395677347</v>
      </c>
      <c r="P213" s="79" t="str">
        <f>VLOOKUP(A213,'11'!A:C,3,0)</f>
        <v>Начисление услуг УКС00001714 от 30.11.2023 23:59:59</v>
      </c>
      <c r="Q213" s="79" t="str">
        <f>VLOOKUP(A213,'11'!A:B,2,0)</f>
        <v>НАС/КС/ДУ-ММ-3А-2</v>
      </c>
      <c r="R213" s="79">
        <v>627.07000000000005</v>
      </c>
      <c r="S213">
        <f>VLOOKUP(A213,РАСЧЕТ!A:BG,59,0)</f>
        <v>717.52603360486501</v>
      </c>
      <c r="T213" s="119">
        <f t="shared" si="15"/>
        <v>90.456033604864956</v>
      </c>
      <c r="U213" t="str">
        <f>VLOOKUP(A213,'12'!A:C,3,0)</f>
        <v>Начисление услуг УКС00001863 от 31.12.2023 23:59:59</v>
      </c>
      <c r="V213" t="str">
        <f>VLOOKUP(A213,'12'!A:B,2,0)</f>
        <v>НАС/КС/ДУ-ММ-3А-2</v>
      </c>
    </row>
    <row r="214" spans="1:22" x14ac:dyDescent="0.3">
      <c r="A214" s="77" t="s">
        <v>1645</v>
      </c>
      <c r="B214" s="77" t="s">
        <v>791</v>
      </c>
      <c r="C214" s="80"/>
      <c r="D214" s="79">
        <f>VLOOKUP(A214,РАСЧЕТ!A:AY,51,0)</f>
        <v>0</v>
      </c>
      <c r="E214" s="79">
        <f t="shared" si="12"/>
        <v>0</v>
      </c>
      <c r="F214" s="79" t="e">
        <f>VLOOKUP(A214,'04'!A:C,3,0)</f>
        <v>#N/A</v>
      </c>
      <c r="G214" s="79" t="e">
        <f>VLOOKUP(A214,'04'!A:B,2,0)</f>
        <v>#N/A</v>
      </c>
      <c r="H214" s="80"/>
      <c r="I214" s="79">
        <f>VLOOKUP(A214,РАСЧЕТ!A:BE,57,0)</f>
        <v>0</v>
      </c>
      <c r="J214" s="79">
        <f t="shared" si="13"/>
        <v>0</v>
      </c>
      <c r="K214" s="79" t="e">
        <f>VLOOKUP(A214,'10'!A:C,3,0)</f>
        <v>#N/A</v>
      </c>
      <c r="L214" s="79" t="e">
        <f>VLOOKUP(A214,'10'!A:B,2,0)</f>
        <v>#N/A</v>
      </c>
      <c r="M214" s="80"/>
      <c r="N214" s="79">
        <f>VLOOKUP(A214,РАСЧЕТ!A:BF,58,0)</f>
        <v>0</v>
      </c>
      <c r="O214" s="79">
        <f t="shared" si="14"/>
        <v>0</v>
      </c>
      <c r="P214" s="79" t="e">
        <f>VLOOKUP(A214,'11'!A:C,3,0)</f>
        <v>#N/A</v>
      </c>
      <c r="Q214" s="79" t="e">
        <f>VLOOKUP(A214,'11'!A:B,2,0)</f>
        <v>#N/A</v>
      </c>
      <c r="R214" s="80"/>
      <c r="S214">
        <f>VLOOKUP(A214,РАСЧЕТ!A:BG,59,0)</f>
        <v>0</v>
      </c>
      <c r="T214" s="119">
        <f t="shared" si="15"/>
        <v>0</v>
      </c>
      <c r="U214" t="e">
        <f>VLOOKUP(A214,'12'!A:C,3,0)</f>
        <v>#N/A</v>
      </c>
      <c r="V214" t="e">
        <f>VLOOKUP(A214,'12'!A:B,2,0)</f>
        <v>#N/A</v>
      </c>
    </row>
    <row r="215" spans="1:22" x14ac:dyDescent="0.3">
      <c r="A215" s="77" t="s">
        <v>2502</v>
      </c>
      <c r="B215" s="77" t="s">
        <v>791</v>
      </c>
      <c r="C215" s="79">
        <v>592.71</v>
      </c>
      <c r="D215" s="79">
        <f>VLOOKUP(A215,РАСЧЕТ!A:AY,51,0)</f>
        <v>419.50270254898805</v>
      </c>
      <c r="E215" s="79">
        <f t="shared" si="12"/>
        <v>-173.20729745101198</v>
      </c>
      <c r="F215" s="79" t="str">
        <f>VLOOKUP(A215,'04'!A:C,3,0)</f>
        <v>Начисление услуг УКС00000634 от 30.04.2023 0:00:04</v>
      </c>
      <c r="G215" s="79" t="str">
        <f>VLOOKUP(A215,'04'!A:B,2,0)</f>
        <v>НАС/КС/ДУ-3А-ММ-20 ВАШ Консалтинг</v>
      </c>
      <c r="H215" s="79">
        <v>592.71</v>
      </c>
      <c r="I215" s="79">
        <f>VLOOKUP(A215,РАСЧЕТ!A:BE,57,0)</f>
        <v>551.79825784256218</v>
      </c>
      <c r="J215" s="79">
        <f t="shared" si="13"/>
        <v>-40.911742157437857</v>
      </c>
      <c r="K215" s="79" t="str">
        <f>VLOOKUP(A215,'10'!A:C,3,0)</f>
        <v>Начисление услуг УКС00001636 от 31.10.2023 0:00:02</v>
      </c>
      <c r="L215" s="79" t="str">
        <f>VLOOKUP(A215,'10'!A:B,2,0)</f>
        <v>НАС/КС/ДУ-3А-ММ-20 ВАШ Консалтинг</v>
      </c>
      <c r="M215" s="79">
        <v>592.71</v>
      </c>
      <c r="N215" s="79">
        <f>VLOOKUP(A215,РАСЧЕТ!A:BF,58,0)</f>
        <v>493.87313913674848</v>
      </c>
      <c r="O215" s="79">
        <f t="shared" si="14"/>
        <v>-98.836860863251559</v>
      </c>
      <c r="P215" s="79" t="str">
        <f>VLOOKUP(A215,'11'!A:C,3,0)</f>
        <v>Начисление услуг УКС00001714 от 30.11.2023 23:59:59</v>
      </c>
      <c r="Q215" s="79" t="str">
        <f>VLOOKUP(A215,'11'!A:B,2,0)</f>
        <v>НАС/КС/ДУ-3А-ММ-20 ВАШ Консалтинг</v>
      </c>
      <c r="R215" s="79">
        <v>592.71</v>
      </c>
      <c r="S215">
        <f>VLOOKUP(A215,РАСЧЕТ!A:BG,59,0)</f>
        <v>678.20953861281771</v>
      </c>
      <c r="T215" s="119">
        <f t="shared" si="15"/>
        <v>85.499538612817673</v>
      </c>
      <c r="U215" t="str">
        <f>VLOOKUP(A215,'12'!A:C,3,0)</f>
        <v>Начисление услуг УКС00001863 от 31.12.2023 23:59:59</v>
      </c>
      <c r="V215" t="str">
        <f>VLOOKUP(A215,'12'!A:B,2,0)</f>
        <v>НАС/КС/ДУ-3А-ММ-20 ВАШ Консалтинг</v>
      </c>
    </row>
    <row r="216" spans="1:22" x14ac:dyDescent="0.3">
      <c r="A216" s="77" t="s">
        <v>1394</v>
      </c>
      <c r="B216" s="77" t="s">
        <v>1118</v>
      </c>
      <c r="C216" s="80"/>
      <c r="D216" s="79">
        <f>VLOOKUP(A216,РАСЧЕТ!A:AY,51,0)</f>
        <v>0</v>
      </c>
      <c r="E216" s="79">
        <f t="shared" si="12"/>
        <v>0</v>
      </c>
      <c r="F216" s="79" t="e">
        <f>VLOOKUP(A216,'04'!A:C,3,0)</f>
        <v>#N/A</v>
      </c>
      <c r="G216" s="79" t="e">
        <f>VLOOKUP(A216,'04'!A:B,2,0)</f>
        <v>#N/A</v>
      </c>
      <c r="H216" s="80"/>
      <c r="I216" s="79">
        <f>VLOOKUP(A216,РАСЧЕТ!A:BE,57,0)</f>
        <v>0</v>
      </c>
      <c r="J216" s="79">
        <f t="shared" si="13"/>
        <v>0</v>
      </c>
      <c r="K216" s="79" t="e">
        <f>VLOOKUP(A216,'10'!A:C,3,0)</f>
        <v>#N/A</v>
      </c>
      <c r="L216" s="79" t="e">
        <f>VLOOKUP(A216,'10'!A:B,2,0)</f>
        <v>#N/A</v>
      </c>
      <c r="M216" s="80"/>
      <c r="N216" s="79">
        <f>VLOOKUP(A216,РАСЧЕТ!A:BF,58,0)</f>
        <v>0</v>
      </c>
      <c r="O216" s="79">
        <f t="shared" si="14"/>
        <v>0</v>
      </c>
      <c r="P216" s="79" t="e">
        <f>VLOOKUP(A216,'11'!A:C,3,0)</f>
        <v>#N/A</v>
      </c>
      <c r="Q216" s="79" t="e">
        <f>VLOOKUP(A216,'11'!A:B,2,0)</f>
        <v>#N/A</v>
      </c>
      <c r="R216" s="80"/>
      <c r="S216">
        <f>VLOOKUP(A216,РАСЧЕТ!A:BG,59,0)</f>
        <v>0</v>
      </c>
      <c r="T216" s="119">
        <f t="shared" si="15"/>
        <v>0</v>
      </c>
      <c r="U216" t="e">
        <f>VLOOKUP(A216,'12'!A:C,3,0)</f>
        <v>#N/A</v>
      </c>
      <c r="V216" t="e">
        <f>VLOOKUP(A216,'12'!A:B,2,0)</f>
        <v>#N/A</v>
      </c>
    </row>
    <row r="217" spans="1:22" x14ac:dyDescent="0.3">
      <c r="A217" s="77" t="s">
        <v>2599</v>
      </c>
      <c r="B217" s="77" t="s">
        <v>1118</v>
      </c>
      <c r="C217" s="79">
        <v>734.44</v>
      </c>
      <c r="D217" s="79">
        <f>VLOOKUP(A217,РАСЧЕТ!A:AY,51,0)</f>
        <v>519.81856620200688</v>
      </c>
      <c r="E217" s="79">
        <f t="shared" si="12"/>
        <v>-214.62143379799318</v>
      </c>
      <c r="F217" s="79" t="str">
        <f>VLOOKUP(A217,'04'!A:C,3,0)</f>
        <v>Начисление услуг УКС00000634 от 30.04.2023 0:00:04</v>
      </c>
      <c r="G217" s="79" t="str">
        <f>VLOOKUP(A217,'04'!A:B,2,0)</f>
        <v>НАС/КС/ДУ-3А-ММ-200</v>
      </c>
      <c r="H217" s="79">
        <v>734.44</v>
      </c>
      <c r="I217" s="79">
        <f>VLOOKUP(A217,РАСЧЕТ!A:BE,57,0)</f>
        <v>683.75001515274027</v>
      </c>
      <c r="J217" s="79">
        <f t="shared" si="13"/>
        <v>-50.68998484725978</v>
      </c>
      <c r="K217" s="79" t="str">
        <f>VLOOKUP(A217,'10'!A:C,3,0)</f>
        <v>Начисление услуг УКС00001636 от 31.10.2023 0:00:02</v>
      </c>
      <c r="L217" s="79" t="str">
        <f>VLOOKUP(A217,'10'!A:B,2,0)</f>
        <v>НАС/КС/ДУ-3А-ММ-200</v>
      </c>
      <c r="M217" s="79">
        <v>734.44</v>
      </c>
      <c r="N217" s="79">
        <f>VLOOKUP(A217,РАСЧЕТ!A:BF,58,0)</f>
        <v>611.97323762597091</v>
      </c>
      <c r="O217" s="79">
        <f t="shared" si="14"/>
        <v>-122.46676237402914</v>
      </c>
      <c r="P217" s="79" t="str">
        <f>VLOOKUP(A217,'11'!A:C,3,0)</f>
        <v>Начисление услуг УКС00001714 от 30.11.2023 23:59:59</v>
      </c>
      <c r="Q217" s="79" t="str">
        <f>VLOOKUP(A217,'11'!A:B,2,0)</f>
        <v>НАС/КС/ДУ-3А-ММ-200</v>
      </c>
      <c r="R217" s="79">
        <v>734.44</v>
      </c>
      <c r="S217">
        <f>VLOOKUP(A217,РАСЧЕТ!A:BG,59,0)</f>
        <v>840.39008045501328</v>
      </c>
      <c r="T217" s="119">
        <f t="shared" si="15"/>
        <v>105.95008045501322</v>
      </c>
      <c r="U217" t="str">
        <f>VLOOKUP(A217,'12'!A:C,3,0)</f>
        <v>Начисление услуг УКС00001863 от 31.12.2023 23:59:59</v>
      </c>
      <c r="V217" t="str">
        <f>VLOOKUP(A217,'12'!A:B,2,0)</f>
        <v>НАС/КС/ДУ-3А-ММ-200</v>
      </c>
    </row>
    <row r="218" spans="1:22" x14ac:dyDescent="0.3">
      <c r="A218" s="77" t="s">
        <v>1923</v>
      </c>
      <c r="B218" s="77" t="s">
        <v>681</v>
      </c>
      <c r="C218" s="80"/>
      <c r="D218" s="79">
        <f>VLOOKUP(A218,РАСЧЕТ!A:AY,51,0)</f>
        <v>0</v>
      </c>
      <c r="E218" s="79">
        <f t="shared" si="12"/>
        <v>0</v>
      </c>
      <c r="F218" s="79" t="e">
        <f>VLOOKUP(A218,'04'!A:C,3,0)</f>
        <v>#N/A</v>
      </c>
      <c r="G218" s="79" t="e">
        <f>VLOOKUP(A218,'04'!A:B,2,0)</f>
        <v>#N/A</v>
      </c>
      <c r="H218" s="80"/>
      <c r="I218" s="79">
        <f>VLOOKUP(A218,РАСЧЕТ!A:BE,57,0)</f>
        <v>0</v>
      </c>
      <c r="J218" s="79">
        <f t="shared" si="13"/>
        <v>0</v>
      </c>
      <c r="K218" s="79" t="e">
        <f>VLOOKUP(A218,'10'!A:C,3,0)</f>
        <v>#N/A</v>
      </c>
      <c r="L218" s="79" t="e">
        <f>VLOOKUP(A218,'10'!A:B,2,0)</f>
        <v>#N/A</v>
      </c>
      <c r="M218" s="80"/>
      <c r="N218" s="79">
        <f>VLOOKUP(A218,РАСЧЕТ!A:BF,58,0)</f>
        <v>0</v>
      </c>
      <c r="O218" s="79">
        <f t="shared" si="14"/>
        <v>0</v>
      </c>
      <c r="P218" s="79" t="e">
        <f>VLOOKUP(A218,'11'!A:C,3,0)</f>
        <v>#N/A</v>
      </c>
      <c r="Q218" s="79" t="e">
        <f>VLOOKUP(A218,'11'!A:B,2,0)</f>
        <v>#N/A</v>
      </c>
      <c r="R218" s="80"/>
      <c r="S218">
        <f>VLOOKUP(A218,РАСЧЕТ!A:BG,59,0)</f>
        <v>0</v>
      </c>
      <c r="T218" s="119">
        <f t="shared" si="15"/>
        <v>0</v>
      </c>
      <c r="U218" t="e">
        <f>VLOOKUP(A218,'12'!A:C,3,0)</f>
        <v>#N/A</v>
      </c>
      <c r="V218" t="e">
        <f>VLOOKUP(A218,'12'!A:B,2,0)</f>
        <v>#N/A</v>
      </c>
    </row>
    <row r="219" spans="1:22" x14ac:dyDescent="0.3">
      <c r="A219" s="77" t="s">
        <v>2535</v>
      </c>
      <c r="B219" s="77" t="s">
        <v>681</v>
      </c>
      <c r="C219" s="79">
        <v>734.44</v>
      </c>
      <c r="D219" s="79">
        <f>VLOOKUP(A219,РАСЧЕТ!A:AY,51,0)</f>
        <v>519.81856620200688</v>
      </c>
      <c r="E219" s="79">
        <f t="shared" si="12"/>
        <v>-214.62143379799318</v>
      </c>
      <c r="F219" s="79" t="str">
        <f>VLOOKUP(A219,'04'!A:C,3,0)</f>
        <v>Начисление услуг УКС00000634 от 30.04.2023 0:00:04</v>
      </c>
      <c r="G219" s="79" t="str">
        <f>VLOOKUP(A219,'04'!A:B,2,0)</f>
        <v>НАС/КС/ДУ-ММ-3А-201</v>
      </c>
      <c r="H219" s="79">
        <v>734.44</v>
      </c>
      <c r="I219" s="79">
        <f>VLOOKUP(A219,РАСЧЕТ!A:BE,57,0)</f>
        <v>683.75001515274027</v>
      </c>
      <c r="J219" s="79">
        <f t="shared" si="13"/>
        <v>-50.68998484725978</v>
      </c>
      <c r="K219" s="79" t="str">
        <f>VLOOKUP(A219,'10'!A:C,3,0)</f>
        <v>Начисление услуг УКС00001636 от 31.10.2023 0:00:02</v>
      </c>
      <c r="L219" s="79" t="str">
        <f>VLOOKUP(A219,'10'!A:B,2,0)</f>
        <v>НАС/КС/ДУ-ММ-3А-201</v>
      </c>
      <c r="M219" s="79">
        <v>734.44</v>
      </c>
      <c r="N219" s="79">
        <f>VLOOKUP(A219,РАСЧЕТ!A:BF,58,0)</f>
        <v>611.97323762597091</v>
      </c>
      <c r="O219" s="79">
        <f t="shared" si="14"/>
        <v>-122.46676237402914</v>
      </c>
      <c r="P219" s="79" t="str">
        <f>VLOOKUP(A219,'11'!A:C,3,0)</f>
        <v>Начисление услуг УКС00001714 от 30.11.2023 23:59:59</v>
      </c>
      <c r="Q219" s="79" t="str">
        <f>VLOOKUP(A219,'11'!A:B,2,0)</f>
        <v>НАС/КС/ДУ-ММ-3А-201</v>
      </c>
      <c r="R219" s="79">
        <v>734.44</v>
      </c>
      <c r="S219">
        <f>VLOOKUP(A219,РАСЧЕТ!A:BG,59,0)</f>
        <v>840.39008045501328</v>
      </c>
      <c r="T219" s="119">
        <f t="shared" si="15"/>
        <v>105.95008045501322</v>
      </c>
      <c r="U219" t="str">
        <f>VLOOKUP(A219,'12'!A:C,3,0)</f>
        <v>Начисление услуг УКС00001863 от 31.12.2023 23:59:59</v>
      </c>
      <c r="V219" t="str">
        <f>VLOOKUP(A219,'12'!A:B,2,0)</f>
        <v>НАС/КС/ДУ-ММ-3А-201</v>
      </c>
    </row>
    <row r="220" spans="1:22" x14ac:dyDescent="0.3">
      <c r="A220" s="77" t="s">
        <v>1706</v>
      </c>
      <c r="B220" s="77" t="s">
        <v>792</v>
      </c>
      <c r="C220" s="80"/>
      <c r="D220" s="79">
        <f>VLOOKUP(A220,РАСЧЕТ!A:AY,51,0)</f>
        <v>0</v>
      </c>
      <c r="E220" s="79">
        <f t="shared" si="12"/>
        <v>0</v>
      </c>
      <c r="F220" s="79" t="e">
        <f>VLOOKUP(A220,'04'!A:C,3,0)</f>
        <v>#N/A</v>
      </c>
      <c r="G220" s="79" t="e">
        <f>VLOOKUP(A220,'04'!A:B,2,0)</f>
        <v>#N/A</v>
      </c>
      <c r="H220" s="80"/>
      <c r="I220" s="79">
        <f>VLOOKUP(A220,РАСЧЕТ!A:BE,57,0)</f>
        <v>0</v>
      </c>
      <c r="J220" s="79">
        <f t="shared" si="13"/>
        <v>0</v>
      </c>
      <c r="K220" s="79" t="e">
        <f>VLOOKUP(A220,'10'!A:C,3,0)</f>
        <v>#N/A</v>
      </c>
      <c r="L220" s="79" t="e">
        <f>VLOOKUP(A220,'10'!A:B,2,0)</f>
        <v>#N/A</v>
      </c>
      <c r="M220" s="80"/>
      <c r="N220" s="79">
        <f>VLOOKUP(A220,РАСЧЕТ!A:BF,58,0)</f>
        <v>0</v>
      </c>
      <c r="O220" s="79">
        <f t="shared" si="14"/>
        <v>0</v>
      </c>
      <c r="P220" s="79" t="e">
        <f>VLOOKUP(A220,'11'!A:C,3,0)</f>
        <v>#N/A</v>
      </c>
      <c r="Q220" s="79" t="e">
        <f>VLOOKUP(A220,'11'!A:B,2,0)</f>
        <v>#N/A</v>
      </c>
      <c r="R220" s="80"/>
      <c r="S220">
        <f>VLOOKUP(A220,РАСЧЕТ!A:BG,59,0)</f>
        <v>0</v>
      </c>
      <c r="T220" s="119">
        <f t="shared" si="15"/>
        <v>0</v>
      </c>
      <c r="U220" t="e">
        <f>VLOOKUP(A220,'12'!A:C,3,0)</f>
        <v>#N/A</v>
      </c>
      <c r="V220" t="e">
        <f>VLOOKUP(A220,'12'!A:B,2,0)</f>
        <v>#N/A</v>
      </c>
    </row>
    <row r="221" spans="1:22" x14ac:dyDescent="0.3">
      <c r="A221" s="77" t="s">
        <v>2663</v>
      </c>
      <c r="B221" s="77" t="s">
        <v>792</v>
      </c>
      <c r="C221" s="79">
        <v>584.12</v>
      </c>
      <c r="D221" s="79">
        <f>VLOOKUP(A221,РАСЧЕТ!A:AY,51,0)</f>
        <v>413.42295323668378</v>
      </c>
      <c r="E221" s="79">
        <f t="shared" si="12"/>
        <v>-170.69704676331622</v>
      </c>
      <c r="F221" s="79" t="str">
        <f>VLOOKUP(A221,'04'!A:C,3,0)</f>
        <v>Начисление услуг УКС00000634 от 30.04.2023 0:00:04</v>
      </c>
      <c r="G221" s="79" t="str">
        <f>VLOOKUP(A221,'04'!A:B,2,0)</f>
        <v>НАС/КС/ДУ-3А/ММ-108-Э(-1)</v>
      </c>
      <c r="H221" s="79">
        <v>584.12</v>
      </c>
      <c r="I221" s="79">
        <f>VLOOKUP(A221,РАСЧЕТ!A:BE,57,0)</f>
        <v>543.80118164194539</v>
      </c>
      <c r="J221" s="79">
        <f t="shared" si="13"/>
        <v>-40.318818358054614</v>
      </c>
      <c r="K221" s="79" t="str">
        <f>VLOOKUP(A221,'10'!A:C,3,0)</f>
        <v>Начисление услуг УКС00001636 от 31.10.2023 0:00:02</v>
      </c>
      <c r="L221" s="79" t="str">
        <f>VLOOKUP(A221,'10'!A:B,2,0)</f>
        <v>НАС/КС/ДУ-3А/ММ-108-Э(-1)</v>
      </c>
      <c r="M221" s="79">
        <v>584.12</v>
      </c>
      <c r="N221" s="79">
        <f>VLOOKUP(A221,РАСЧЕТ!A:BF,58,0)</f>
        <v>486.71555741012884</v>
      </c>
      <c r="O221" s="79">
        <f t="shared" si="14"/>
        <v>-97.404442589871167</v>
      </c>
      <c r="P221" s="79" t="str">
        <f>VLOOKUP(A221,'11'!A:C,3,0)</f>
        <v>Начисление услуг УКС00001714 от 30.11.2023 23:59:59</v>
      </c>
      <c r="Q221" s="79" t="str">
        <f>VLOOKUP(A221,'11'!A:B,2,0)</f>
        <v>НАС/КС/ДУ-3А/ММ-108-Э(-1)</v>
      </c>
      <c r="R221" s="79">
        <v>584.12</v>
      </c>
      <c r="S221">
        <f>VLOOKUP(A221,РАСЧЕТ!A:BG,59,0)</f>
        <v>668.38041486480574</v>
      </c>
      <c r="T221" s="119">
        <f t="shared" si="15"/>
        <v>84.260414864805739</v>
      </c>
      <c r="U221" t="str">
        <f>VLOOKUP(A221,'12'!A:C,3,0)</f>
        <v>Начисление услуг УКС00001863 от 31.12.2023 23:59:59</v>
      </c>
      <c r="V221" t="str">
        <f>VLOOKUP(A221,'12'!A:B,2,0)</f>
        <v>НАС/КС/ДУ-3А/ММ-108-Э(-1)</v>
      </c>
    </row>
    <row r="222" spans="1:22" x14ac:dyDescent="0.3">
      <c r="A222" s="77" t="s">
        <v>1654</v>
      </c>
      <c r="B222" s="77" t="s">
        <v>838</v>
      </c>
      <c r="C222" s="79">
        <v>266.29000000000002</v>
      </c>
      <c r="D222" s="79">
        <f>VLOOKUP(A222,РАСЧЕТ!A:AY,51,0)</f>
        <v>188.47222868142939</v>
      </c>
      <c r="E222" s="79">
        <f t="shared" si="12"/>
        <v>-77.817771318570635</v>
      </c>
      <c r="F222" s="79" t="str">
        <f>VLOOKUP(A222,'04'!A:C,3,0)</f>
        <v>Начисление услуг УКС00000634 от 30.04.2023 0:00:04</v>
      </c>
      <c r="G222" s="79" t="str">
        <f>VLOOKUP(A222,'04'!A:B,2,0)</f>
        <v>С24-НАСТР-3А-2021/паркинг/А/м 203</v>
      </c>
      <c r="H222" s="80"/>
      <c r="I222" s="79">
        <f>VLOOKUP(A222,РАСЧЕТ!A:BE,57,0)</f>
        <v>0</v>
      </c>
      <c r="J222" s="79">
        <f t="shared" si="13"/>
        <v>0</v>
      </c>
      <c r="K222" s="79" t="e">
        <f>VLOOKUP(A222,'10'!A:C,3,0)</f>
        <v>#N/A</v>
      </c>
      <c r="L222" s="79" t="e">
        <f>VLOOKUP(A222,'10'!A:B,2,0)</f>
        <v>#N/A</v>
      </c>
      <c r="M222" s="80"/>
      <c r="N222" s="79">
        <f>VLOOKUP(A222,РАСЧЕТ!A:BF,58,0)</f>
        <v>0</v>
      </c>
      <c r="O222" s="79">
        <f t="shared" si="14"/>
        <v>0</v>
      </c>
      <c r="P222" s="79" t="e">
        <f>VLOOKUP(A222,'11'!A:C,3,0)</f>
        <v>#N/A</v>
      </c>
      <c r="Q222" s="79" t="e">
        <f>VLOOKUP(A222,'11'!A:B,2,0)</f>
        <v>#N/A</v>
      </c>
      <c r="R222" s="80"/>
      <c r="S222">
        <f>VLOOKUP(A222,РАСЧЕТ!A:BG,59,0)</f>
        <v>0</v>
      </c>
      <c r="T222" s="119">
        <f t="shared" si="15"/>
        <v>0</v>
      </c>
      <c r="U222" t="e">
        <f>VLOOKUP(A222,'12'!A:C,3,0)</f>
        <v>#N/A</v>
      </c>
      <c r="V222" t="e">
        <f>VLOOKUP(A222,'12'!A:B,2,0)</f>
        <v>#N/A</v>
      </c>
    </row>
    <row r="223" spans="1:22" x14ac:dyDescent="0.3">
      <c r="A223" s="77" t="s">
        <v>2641</v>
      </c>
      <c r="B223" s="77" t="s">
        <v>838</v>
      </c>
      <c r="C223" s="79">
        <v>399.43</v>
      </c>
      <c r="D223" s="79">
        <f>VLOOKUP(A223,РАСЧЕТ!A:AY,51,0)</f>
        <v>282.70834302214411</v>
      </c>
      <c r="E223" s="79">
        <f t="shared" si="12"/>
        <v>-116.7216569778559</v>
      </c>
      <c r="F223" s="79" t="str">
        <f>VLOOKUP(A223,'04'!A:C,3,0)</f>
        <v>Начисление услуг УКС00000634 от 30.04.2023 0:00:04</v>
      </c>
      <c r="G223" s="79" t="str">
        <f>VLOOKUP(A223,'04'!A:B,2,0)</f>
        <v>НАС/КС/ДУ-ММ-3А-203</v>
      </c>
      <c r="H223" s="79">
        <v>665.72</v>
      </c>
      <c r="I223" s="79">
        <f>VLOOKUP(A223,РАСЧЕТ!A:BE,57,0)</f>
        <v>619.7734055478054</v>
      </c>
      <c r="J223" s="79">
        <f t="shared" si="13"/>
        <v>-45.946594452194631</v>
      </c>
      <c r="K223" s="79" t="str">
        <f>VLOOKUP(A223,'10'!A:C,3,0)</f>
        <v>Начисление услуг УКС00001636 от 31.10.2023 0:00:02</v>
      </c>
      <c r="L223" s="79" t="str">
        <f>VLOOKUP(A223,'10'!A:B,2,0)</f>
        <v>НАС/КС/ДУ-ММ-3А-203</v>
      </c>
      <c r="M223" s="79">
        <v>665.72</v>
      </c>
      <c r="N223" s="79">
        <f>VLOOKUP(A223,РАСЧЕТ!A:BF,58,0)</f>
        <v>554.71258381301459</v>
      </c>
      <c r="O223" s="79">
        <f t="shared" si="14"/>
        <v>-111.00741618698544</v>
      </c>
      <c r="P223" s="79" t="str">
        <f>VLOOKUP(A223,'11'!A:C,3,0)</f>
        <v>Начисление услуг УКС00001714 от 30.11.2023 23:59:59</v>
      </c>
      <c r="Q223" s="79" t="str">
        <f>VLOOKUP(A223,'11'!A:B,2,0)</f>
        <v>НАС/КС/ДУ-ММ-3А-203</v>
      </c>
      <c r="R223" s="79">
        <v>665.72</v>
      </c>
      <c r="S223">
        <f>VLOOKUP(A223,РАСЧЕТ!A:BG,59,0)</f>
        <v>761.75709047091834</v>
      </c>
      <c r="T223" s="119">
        <f t="shared" si="15"/>
        <v>96.037090470918315</v>
      </c>
      <c r="U223" t="str">
        <f>VLOOKUP(A223,'12'!A:C,3,0)</f>
        <v>Начисление услуг УКС00001863 от 31.12.2023 23:59:59</v>
      </c>
      <c r="V223" t="str">
        <f>VLOOKUP(A223,'12'!A:B,2,0)</f>
        <v>НАС/КС/ДУ-ММ-3А-203</v>
      </c>
    </row>
    <row r="224" spans="1:22" x14ac:dyDescent="0.3">
      <c r="A224" s="77" t="s">
        <v>1914</v>
      </c>
      <c r="B224" s="77" t="s">
        <v>1123</v>
      </c>
      <c r="C224" s="80"/>
      <c r="D224" s="79">
        <f>VLOOKUP(A224,РАСЧЕТ!A:AY,51,0)</f>
        <v>0</v>
      </c>
      <c r="E224" s="79">
        <f t="shared" si="12"/>
        <v>0</v>
      </c>
      <c r="F224" s="79" t="e">
        <f>VLOOKUP(A224,'04'!A:C,3,0)</f>
        <v>#N/A</v>
      </c>
      <c r="G224" s="79" t="e">
        <f>VLOOKUP(A224,'04'!A:B,2,0)</f>
        <v>#N/A</v>
      </c>
      <c r="H224" s="80"/>
      <c r="I224" s="79">
        <f>VLOOKUP(A224,РАСЧЕТ!A:BE,57,0)</f>
        <v>0</v>
      </c>
      <c r="J224" s="79">
        <f t="shared" si="13"/>
        <v>0</v>
      </c>
      <c r="K224" s="79" t="e">
        <f>VLOOKUP(A224,'10'!A:C,3,0)</f>
        <v>#N/A</v>
      </c>
      <c r="L224" s="79" t="e">
        <f>VLOOKUP(A224,'10'!A:B,2,0)</f>
        <v>#N/A</v>
      </c>
      <c r="M224" s="80"/>
      <c r="N224" s="79">
        <f>VLOOKUP(A224,РАСЧЕТ!A:BF,58,0)</f>
        <v>0</v>
      </c>
      <c r="O224" s="79">
        <f t="shared" si="14"/>
        <v>0</v>
      </c>
      <c r="P224" s="79" t="e">
        <f>VLOOKUP(A224,'11'!A:C,3,0)</f>
        <v>#N/A</v>
      </c>
      <c r="Q224" s="79" t="e">
        <f>VLOOKUP(A224,'11'!A:B,2,0)</f>
        <v>#N/A</v>
      </c>
      <c r="R224" s="80"/>
      <c r="S224">
        <f>VLOOKUP(A224,РАСЧЕТ!A:BG,59,0)</f>
        <v>0</v>
      </c>
      <c r="T224" s="119">
        <f t="shared" si="15"/>
        <v>0</v>
      </c>
      <c r="U224" t="e">
        <f>VLOOKUP(A224,'12'!A:C,3,0)</f>
        <v>#N/A</v>
      </c>
      <c r="V224" t="e">
        <f>VLOOKUP(A224,'12'!A:B,2,0)</f>
        <v>#N/A</v>
      </c>
    </row>
    <row r="225" spans="1:22" x14ac:dyDescent="0.3">
      <c r="A225" s="77" t="s">
        <v>2534</v>
      </c>
      <c r="B225" s="77" t="s">
        <v>1123</v>
      </c>
      <c r="C225" s="79">
        <v>734.44</v>
      </c>
      <c r="D225" s="79">
        <f>VLOOKUP(A225,РАСЧЕТ!A:AY,51,0)</f>
        <v>519.81856620200688</v>
      </c>
      <c r="E225" s="79">
        <f t="shared" si="12"/>
        <v>-214.62143379799318</v>
      </c>
      <c r="F225" s="79" t="str">
        <f>VLOOKUP(A225,'04'!A:C,3,0)</f>
        <v>Начисление услуг УКС00000634 от 30.04.2023 0:00:04</v>
      </c>
      <c r="G225" s="79" t="str">
        <f>VLOOKUP(A225,'04'!A:B,2,0)</f>
        <v>НАС/КС/ДУ-3А-ММ-204</v>
      </c>
      <c r="H225" s="79">
        <v>734.44</v>
      </c>
      <c r="I225" s="79">
        <f>VLOOKUP(A225,РАСЧЕТ!A:BE,57,0)</f>
        <v>683.75001515274027</v>
      </c>
      <c r="J225" s="79">
        <f t="shared" si="13"/>
        <v>-50.68998484725978</v>
      </c>
      <c r="K225" s="79" t="str">
        <f>VLOOKUP(A225,'10'!A:C,3,0)</f>
        <v>Начисление услуг УКС00001636 от 31.10.2023 0:00:02</v>
      </c>
      <c r="L225" s="79" t="str">
        <f>VLOOKUP(A225,'10'!A:B,2,0)</f>
        <v>НАС/КС/ДУ-3А-ММ-204</v>
      </c>
      <c r="M225" s="79">
        <v>734.44</v>
      </c>
      <c r="N225" s="79">
        <f>VLOOKUP(A225,РАСЧЕТ!A:BF,58,0)</f>
        <v>611.97323762597091</v>
      </c>
      <c r="O225" s="79">
        <f t="shared" si="14"/>
        <v>-122.46676237402914</v>
      </c>
      <c r="P225" s="79" t="str">
        <f>VLOOKUP(A225,'11'!A:C,3,0)</f>
        <v>Начисление услуг УКС00001714 от 30.11.2023 23:59:59</v>
      </c>
      <c r="Q225" s="79" t="str">
        <f>VLOOKUP(A225,'11'!A:B,2,0)</f>
        <v>НАС/КС/ДУ-3А-ММ-204</v>
      </c>
      <c r="R225" s="79">
        <v>734.44</v>
      </c>
      <c r="S225">
        <f>VLOOKUP(A225,РАСЧЕТ!A:BG,59,0)</f>
        <v>840.39008045501328</v>
      </c>
      <c r="T225" s="119">
        <f t="shared" si="15"/>
        <v>105.95008045501322</v>
      </c>
      <c r="U225" t="str">
        <f>VLOOKUP(A225,'12'!A:C,3,0)</f>
        <v>Начисление услуг УКС00001863 от 31.12.2023 23:59:59</v>
      </c>
      <c r="V225" t="str">
        <f>VLOOKUP(A225,'12'!A:B,2,0)</f>
        <v>НАС/КС/ДУ-3А-ММ-204</v>
      </c>
    </row>
    <row r="226" spans="1:22" x14ac:dyDescent="0.3">
      <c r="A226" s="77" t="s">
        <v>1747</v>
      </c>
      <c r="B226" s="77" t="s">
        <v>882</v>
      </c>
      <c r="C226" s="80"/>
      <c r="D226" s="79">
        <f>VLOOKUP(A226,РАСЧЕТ!A:AY,51,0)</f>
        <v>0</v>
      </c>
      <c r="E226" s="79">
        <f t="shared" si="12"/>
        <v>0</v>
      </c>
      <c r="F226" s="79" t="e">
        <f>VLOOKUP(A226,'04'!A:C,3,0)</f>
        <v>#N/A</v>
      </c>
      <c r="G226" s="79" t="e">
        <f>VLOOKUP(A226,'04'!A:B,2,0)</f>
        <v>#N/A</v>
      </c>
      <c r="H226" s="80"/>
      <c r="I226" s="79">
        <f>VLOOKUP(A226,РАСЧЕТ!A:BE,57,0)</f>
        <v>0</v>
      </c>
      <c r="J226" s="79">
        <f t="shared" si="13"/>
        <v>0</v>
      </c>
      <c r="K226" s="79" t="e">
        <f>VLOOKUP(A226,'10'!A:C,3,0)</f>
        <v>#N/A</v>
      </c>
      <c r="L226" s="79" t="e">
        <f>VLOOKUP(A226,'10'!A:B,2,0)</f>
        <v>#N/A</v>
      </c>
      <c r="M226" s="80"/>
      <c r="N226" s="79">
        <f>VLOOKUP(A226,РАСЧЕТ!A:BF,58,0)</f>
        <v>0</v>
      </c>
      <c r="O226" s="79">
        <f t="shared" si="14"/>
        <v>0</v>
      </c>
      <c r="P226" s="79" t="e">
        <f>VLOOKUP(A226,'11'!A:C,3,0)</f>
        <v>#N/A</v>
      </c>
      <c r="Q226" s="79" t="e">
        <f>VLOOKUP(A226,'11'!A:B,2,0)</f>
        <v>#N/A</v>
      </c>
      <c r="R226" s="80"/>
      <c r="S226">
        <f>VLOOKUP(A226,РАСЧЕТ!A:BG,59,0)</f>
        <v>0</v>
      </c>
      <c r="T226" s="119">
        <f t="shared" si="15"/>
        <v>0</v>
      </c>
      <c r="U226" t="e">
        <f>VLOOKUP(A226,'12'!A:C,3,0)</f>
        <v>#N/A</v>
      </c>
      <c r="V226" t="e">
        <f>VLOOKUP(A226,'12'!A:B,2,0)</f>
        <v>#N/A</v>
      </c>
    </row>
    <row r="227" spans="1:22" x14ac:dyDescent="0.3">
      <c r="A227" s="77" t="s">
        <v>2516</v>
      </c>
      <c r="B227" s="77" t="s">
        <v>882</v>
      </c>
      <c r="C227" s="79">
        <v>584.12</v>
      </c>
      <c r="D227" s="79">
        <f>VLOOKUP(A227,РАСЧЕТ!A:AY,51,0)</f>
        <v>413.42295323668378</v>
      </c>
      <c r="E227" s="79">
        <f t="shared" si="12"/>
        <v>-170.69704676331622</v>
      </c>
      <c r="F227" s="79" t="str">
        <f>VLOOKUP(A227,'04'!A:C,3,0)</f>
        <v>Начисление услуг УКС00000634 от 30.04.2023 0:00:04</v>
      </c>
      <c r="G227" s="79" t="str">
        <f>VLOOKUP(A227,'04'!A:B,2,0)</f>
        <v>НАС/КС/ДУ/3А-ММ-205</v>
      </c>
      <c r="H227" s="79">
        <v>584.12</v>
      </c>
      <c r="I227" s="79">
        <f>VLOOKUP(A227,РАСЧЕТ!A:BE,57,0)</f>
        <v>543.80118164194539</v>
      </c>
      <c r="J227" s="79">
        <f t="shared" si="13"/>
        <v>-40.318818358054614</v>
      </c>
      <c r="K227" s="79" t="str">
        <f>VLOOKUP(A227,'10'!A:C,3,0)</f>
        <v>Начисление услуг УКС00001636 от 31.10.2023 0:00:02</v>
      </c>
      <c r="L227" s="79" t="str">
        <f>VLOOKUP(A227,'10'!A:B,2,0)</f>
        <v>НАС/КС/ДУ/3А-ММ-205</v>
      </c>
      <c r="M227" s="79">
        <v>584.12</v>
      </c>
      <c r="N227" s="79">
        <f>VLOOKUP(A227,РАСЧЕТ!A:BF,58,0)</f>
        <v>486.71555741012884</v>
      </c>
      <c r="O227" s="79">
        <f t="shared" si="14"/>
        <v>-97.404442589871167</v>
      </c>
      <c r="P227" s="79" t="str">
        <f>VLOOKUP(A227,'11'!A:C,3,0)</f>
        <v>Начисление услуг УКС00001714 от 30.11.2023 23:59:59</v>
      </c>
      <c r="Q227" s="79" t="str">
        <f>VLOOKUP(A227,'11'!A:B,2,0)</f>
        <v>НАС/КС/ДУ/3А-ММ-205</v>
      </c>
      <c r="R227" s="79">
        <v>584.12</v>
      </c>
      <c r="S227">
        <f>VLOOKUP(A227,РАСЧЕТ!A:BG,59,0)</f>
        <v>668.38041486480574</v>
      </c>
      <c r="T227" s="119">
        <f t="shared" si="15"/>
        <v>84.260414864805739</v>
      </c>
      <c r="U227" t="str">
        <f>VLOOKUP(A227,'12'!A:C,3,0)</f>
        <v>Начисление услуг УКС00001863 от 31.12.2023 23:59:59</v>
      </c>
      <c r="V227" t="str">
        <f>VLOOKUP(A227,'12'!A:B,2,0)</f>
        <v>НАС/КС/ДУ/3А-ММ-205</v>
      </c>
    </row>
    <row r="228" spans="1:22" x14ac:dyDescent="0.3">
      <c r="A228" s="77" t="s">
        <v>1858</v>
      </c>
      <c r="B228" s="77" t="s">
        <v>944</v>
      </c>
      <c r="C228" s="79">
        <v>199.72</v>
      </c>
      <c r="D228" s="79">
        <f>VLOOKUP(A228,РАСЧЕТ!A:AY,51,0)</f>
        <v>141.35417151107205</v>
      </c>
      <c r="E228" s="79">
        <f t="shared" si="12"/>
        <v>-58.365828488927946</v>
      </c>
      <c r="F228" s="79" t="str">
        <f>VLOOKUP(A228,'04'!A:C,3,0)</f>
        <v>Начисление услуг УКС00000634 от 30.04.2023 0:00:04</v>
      </c>
      <c r="G228" s="79" t="str">
        <f>VLOOKUP(A228,'04'!A:B,2,0)</f>
        <v>С24-НАСТР-3А-2021/паркинг/А/м 206</v>
      </c>
      <c r="H228" s="80"/>
      <c r="I228" s="79">
        <f>VLOOKUP(A228,РАСЧЕТ!A:BE,57,0)</f>
        <v>0</v>
      </c>
      <c r="J228" s="79">
        <f t="shared" si="13"/>
        <v>0</v>
      </c>
      <c r="K228" s="79" t="e">
        <f>VLOOKUP(A228,'10'!A:C,3,0)</f>
        <v>#N/A</v>
      </c>
      <c r="L228" s="79" t="e">
        <f>VLOOKUP(A228,'10'!A:B,2,0)</f>
        <v>#N/A</v>
      </c>
      <c r="M228" s="80"/>
      <c r="N228" s="79">
        <f>VLOOKUP(A228,РАСЧЕТ!A:BF,58,0)</f>
        <v>0</v>
      </c>
      <c r="O228" s="79">
        <f t="shared" si="14"/>
        <v>0</v>
      </c>
      <c r="P228" s="79" t="e">
        <f>VLOOKUP(A228,'11'!A:C,3,0)</f>
        <v>#N/A</v>
      </c>
      <c r="Q228" s="79" t="e">
        <f>VLOOKUP(A228,'11'!A:B,2,0)</f>
        <v>#N/A</v>
      </c>
      <c r="R228" s="80"/>
      <c r="S228">
        <f>VLOOKUP(A228,РАСЧЕТ!A:BG,59,0)</f>
        <v>0</v>
      </c>
      <c r="T228" s="119">
        <f t="shared" si="15"/>
        <v>0</v>
      </c>
      <c r="U228" t="e">
        <f>VLOOKUP(A228,'12'!A:C,3,0)</f>
        <v>#N/A</v>
      </c>
      <c r="V228" t="e">
        <f>VLOOKUP(A228,'12'!A:B,2,0)</f>
        <v>#N/A</v>
      </c>
    </row>
    <row r="229" spans="1:22" x14ac:dyDescent="0.3">
      <c r="A229" s="77" t="s">
        <v>2691</v>
      </c>
      <c r="B229" s="77" t="s">
        <v>944</v>
      </c>
      <c r="C229" s="79">
        <v>466</v>
      </c>
      <c r="D229" s="79">
        <f>VLOOKUP(A229,РАСЧЕТ!A:AY,51,0)</f>
        <v>329.82640019250147</v>
      </c>
      <c r="E229" s="79">
        <f t="shared" si="12"/>
        <v>-136.17359980749853</v>
      </c>
      <c r="F229" s="79" t="str">
        <f>VLOOKUP(A229,'04'!A:C,3,0)</f>
        <v>Начисление услуг УКС00000634 от 30.04.2023 0:00:04</v>
      </c>
      <c r="G229" s="79" t="str">
        <f>VLOOKUP(A229,'04'!A:B,2,0)</f>
        <v>НАС/КС/ДУ-3А-ММ-206</v>
      </c>
      <c r="H229" s="79">
        <v>665.72</v>
      </c>
      <c r="I229" s="79">
        <f>VLOOKUP(A229,РАСЧЕТ!A:BE,57,0)</f>
        <v>619.7734055478054</v>
      </c>
      <c r="J229" s="79">
        <f t="shared" si="13"/>
        <v>-45.946594452194631</v>
      </c>
      <c r="K229" s="79" t="str">
        <f>VLOOKUP(A229,'10'!A:C,3,0)</f>
        <v>Начисление услуг УКС00001636 от 31.10.2023 0:00:02</v>
      </c>
      <c r="L229" s="79" t="str">
        <f>VLOOKUP(A229,'10'!A:B,2,0)</f>
        <v>НАС/КС/ДУ-3А-ММ-206</v>
      </c>
      <c r="M229" s="79">
        <v>665.72</v>
      </c>
      <c r="N229" s="79">
        <f>VLOOKUP(A229,РАСЧЕТ!A:BF,58,0)</f>
        <v>554.71258381301459</v>
      </c>
      <c r="O229" s="79">
        <f t="shared" si="14"/>
        <v>-111.00741618698544</v>
      </c>
      <c r="P229" s="79" t="str">
        <f>VLOOKUP(A229,'11'!A:C,3,0)</f>
        <v>Начисление услуг УКС00001714 от 30.11.2023 23:59:59</v>
      </c>
      <c r="Q229" s="79" t="str">
        <f>VLOOKUP(A229,'11'!A:B,2,0)</f>
        <v>НАС/КС/ДУ-3А-ММ-206</v>
      </c>
      <c r="R229" s="79">
        <v>665.72</v>
      </c>
      <c r="S229">
        <f>VLOOKUP(A229,РАСЧЕТ!A:BG,59,0)</f>
        <v>761.75709047091834</v>
      </c>
      <c r="T229" s="119">
        <f t="shared" si="15"/>
        <v>96.037090470918315</v>
      </c>
      <c r="U229" t="str">
        <f>VLOOKUP(A229,'12'!A:C,3,0)</f>
        <v>Начисление услуг УКС00001863 от 31.12.2023 23:59:59</v>
      </c>
      <c r="V229" t="str">
        <f>VLOOKUP(A229,'12'!A:B,2,0)</f>
        <v>НАС/КС/ДУ-3А-ММ-206</v>
      </c>
    </row>
    <row r="230" spans="1:22" x14ac:dyDescent="0.3">
      <c r="A230" s="77" t="s">
        <v>2185</v>
      </c>
      <c r="B230" s="77" t="s">
        <v>991</v>
      </c>
      <c r="C230" s="80"/>
      <c r="D230" s="79">
        <f>VLOOKUP(A230,РАСЧЕТ!A:AY,51,0)</f>
        <v>0</v>
      </c>
      <c r="E230" s="79">
        <f t="shared" si="12"/>
        <v>0</v>
      </c>
      <c r="F230" s="79" t="e">
        <f>VLOOKUP(A230,'04'!A:C,3,0)</f>
        <v>#N/A</v>
      </c>
      <c r="G230" s="79" t="e">
        <f>VLOOKUP(A230,'04'!A:B,2,0)</f>
        <v>#N/A</v>
      </c>
      <c r="H230" s="80"/>
      <c r="I230" s="79">
        <f>VLOOKUP(A230,РАСЧЕТ!A:BE,57,0)</f>
        <v>0</v>
      </c>
      <c r="J230" s="79">
        <f t="shared" si="13"/>
        <v>0</v>
      </c>
      <c r="K230" s="79" t="e">
        <f>VLOOKUP(A230,'10'!A:C,3,0)</f>
        <v>#N/A</v>
      </c>
      <c r="L230" s="79" t="e">
        <f>VLOOKUP(A230,'10'!A:B,2,0)</f>
        <v>#N/A</v>
      </c>
      <c r="M230" s="80"/>
      <c r="N230" s="79">
        <f>VLOOKUP(A230,РАСЧЕТ!A:BF,58,0)</f>
        <v>0</v>
      </c>
      <c r="O230" s="79">
        <f t="shared" si="14"/>
        <v>0</v>
      </c>
      <c r="P230" s="79" t="e">
        <f>VLOOKUP(A230,'11'!A:C,3,0)</f>
        <v>#N/A</v>
      </c>
      <c r="Q230" s="79" t="e">
        <f>VLOOKUP(A230,'11'!A:B,2,0)</f>
        <v>#N/A</v>
      </c>
      <c r="R230" s="80"/>
      <c r="S230">
        <f>VLOOKUP(A230,РАСЧЕТ!A:BG,59,0)</f>
        <v>0</v>
      </c>
      <c r="T230" s="119">
        <f t="shared" si="15"/>
        <v>0</v>
      </c>
      <c r="U230" t="e">
        <f>VLOOKUP(A230,'12'!A:C,3,0)</f>
        <v>#N/A</v>
      </c>
      <c r="V230" t="e">
        <f>VLOOKUP(A230,'12'!A:B,2,0)</f>
        <v>#N/A</v>
      </c>
    </row>
    <row r="231" spans="1:22" x14ac:dyDescent="0.3">
      <c r="A231" s="77" t="s">
        <v>2571</v>
      </c>
      <c r="B231" s="77" t="s">
        <v>991</v>
      </c>
      <c r="C231" s="79">
        <v>670.02</v>
      </c>
      <c r="D231" s="79">
        <f>VLOOKUP(A231,РАСЧЕТ!A:AY,51,0)</f>
        <v>474.22044635972554</v>
      </c>
      <c r="E231" s="79">
        <f t="shared" si="12"/>
        <v>-195.79955364027444</v>
      </c>
      <c r="F231" s="79" t="str">
        <f>VLOOKUP(A231,'04'!A:C,3,0)</f>
        <v>Начисление услуг УКС00000634 от 30.04.2023 0:00:04</v>
      </c>
      <c r="G231" s="79" t="str">
        <f>VLOOKUP(A231,'04'!A:B,2,0)</f>
        <v>НАС/КС/ДУ/3А-ММ-207 Ваш Консалтинг</v>
      </c>
      <c r="H231" s="79">
        <v>670.02</v>
      </c>
      <c r="I231" s="79">
        <f>VLOOKUP(A231,РАСЧЕТ!A:BE,57,0)</f>
        <v>623.77194364811385</v>
      </c>
      <c r="J231" s="79">
        <f t="shared" si="13"/>
        <v>-46.248056351886135</v>
      </c>
      <c r="K231" s="79" t="str">
        <f>VLOOKUP(A231,'10'!A:C,3,0)</f>
        <v>Начисление услуг УКС00001636 от 31.10.2023 0:00:02</v>
      </c>
      <c r="L231" s="79" t="str">
        <f>VLOOKUP(A231,'10'!A:B,2,0)</f>
        <v>НАС/КС/ДУ/3А-ММ-207 Ваш Консалтинг</v>
      </c>
      <c r="M231" s="79">
        <v>670.02</v>
      </c>
      <c r="N231" s="79">
        <f>VLOOKUP(A231,РАСЧЕТ!A:BF,58,0)</f>
        <v>558.29137467632427</v>
      </c>
      <c r="O231" s="79">
        <f t="shared" si="14"/>
        <v>-111.72862532367571</v>
      </c>
      <c r="P231" s="79" t="str">
        <f>VLOOKUP(A231,'11'!A:C,3,0)</f>
        <v>Начисление услуг УКС00001714 от 30.11.2023 23:59:59</v>
      </c>
      <c r="Q231" s="79" t="str">
        <f>VLOOKUP(A231,'11'!A:B,2,0)</f>
        <v>НАС/КС/ДУ/3А-ММ-207 Ваш Консалтинг</v>
      </c>
      <c r="R231" s="79">
        <v>670.02</v>
      </c>
      <c r="S231">
        <f>VLOOKUP(A231,РАСЧЕТ!A:BG,59,0)</f>
        <v>766.67165234492438</v>
      </c>
      <c r="T231" s="119">
        <f t="shared" si="15"/>
        <v>96.6516523449244</v>
      </c>
      <c r="U231" t="str">
        <f>VLOOKUP(A231,'12'!A:C,3,0)</f>
        <v>Начисление услуг УКС00001863 от 31.12.2023 23:59:59</v>
      </c>
      <c r="V231" t="str">
        <f>VLOOKUP(A231,'12'!A:B,2,0)</f>
        <v>НАС/КС/ДУ/3А-ММ-207 Ваш Консалтинг</v>
      </c>
    </row>
    <row r="232" spans="1:22" x14ac:dyDescent="0.3">
      <c r="A232" s="77" t="s">
        <v>1877</v>
      </c>
      <c r="B232" s="77" t="s">
        <v>778</v>
      </c>
      <c r="C232" s="79">
        <v>233.54</v>
      </c>
      <c r="D232" s="79">
        <f>VLOOKUP(A232,РАСЧЕТ!A:AY,51,0)</f>
        <v>165.36918129467352</v>
      </c>
      <c r="E232" s="79">
        <f t="shared" si="12"/>
        <v>-68.170818705326468</v>
      </c>
      <c r="F232" s="79" t="str">
        <f>VLOOKUP(A232,'04'!A:C,3,0)</f>
        <v>Начисление услуг УКС00000634 от 30.04.2023 0:00:04</v>
      </c>
      <c r="G232" s="79" t="str">
        <f>VLOOKUP(A232,'04'!A:B,2,0)</f>
        <v>С24-НАСТР-3А-2021/паркинг/А/м 208</v>
      </c>
      <c r="H232" s="80"/>
      <c r="I232" s="79">
        <f>VLOOKUP(A232,РАСЧЕТ!A:BE,57,0)</f>
        <v>0</v>
      </c>
      <c r="J232" s="79">
        <f t="shared" si="13"/>
        <v>0</v>
      </c>
      <c r="K232" s="79" t="e">
        <f>VLOOKUP(A232,'10'!A:C,3,0)</f>
        <v>#N/A</v>
      </c>
      <c r="L232" s="79" t="e">
        <f>VLOOKUP(A232,'10'!A:B,2,0)</f>
        <v>#N/A</v>
      </c>
      <c r="M232" s="80"/>
      <c r="N232" s="79">
        <f>VLOOKUP(A232,РАСЧЕТ!A:BF,58,0)</f>
        <v>0</v>
      </c>
      <c r="O232" s="79">
        <f t="shared" si="14"/>
        <v>0</v>
      </c>
      <c r="P232" s="79" t="e">
        <f>VLOOKUP(A232,'11'!A:C,3,0)</f>
        <v>#N/A</v>
      </c>
      <c r="Q232" s="79" t="e">
        <f>VLOOKUP(A232,'11'!A:B,2,0)</f>
        <v>#N/A</v>
      </c>
      <c r="R232" s="80"/>
      <c r="S232">
        <f>VLOOKUP(A232,РАСЧЕТ!A:BG,59,0)</f>
        <v>0</v>
      </c>
      <c r="T232" s="119">
        <f t="shared" si="15"/>
        <v>0</v>
      </c>
      <c r="U232" t="e">
        <f>VLOOKUP(A232,'12'!A:C,3,0)</f>
        <v>#N/A</v>
      </c>
      <c r="V232" t="e">
        <f>VLOOKUP(A232,'12'!A:B,2,0)</f>
        <v>#N/A</v>
      </c>
    </row>
    <row r="233" spans="1:22" x14ac:dyDescent="0.3">
      <c r="A233" s="77" t="s">
        <v>2687</v>
      </c>
      <c r="B233" s="77" t="s">
        <v>778</v>
      </c>
      <c r="C233" s="79">
        <v>350.58</v>
      </c>
      <c r="D233" s="79">
        <f>VLOOKUP(A233,РАСЧЕТ!A:AY,51,0)</f>
        <v>248.05377194201029</v>
      </c>
      <c r="E233" s="79">
        <f t="shared" si="12"/>
        <v>-102.5262280579897</v>
      </c>
      <c r="F233" s="79" t="str">
        <f>VLOOKUP(A233,'04'!A:C,3,0)</f>
        <v>Начисление услуг УКС00000634 от 30.04.2023 0:00:04</v>
      </c>
      <c r="G233" s="79" t="str">
        <f>VLOOKUP(A233,'04'!A:B,2,0)</f>
        <v>НАС/КС/ДУ-ММ-3А-208</v>
      </c>
      <c r="H233" s="79">
        <v>584.12</v>
      </c>
      <c r="I233" s="79">
        <f>VLOOKUP(A233,РАСЧЕТ!A:BE,57,0)</f>
        <v>543.80118164194539</v>
      </c>
      <c r="J233" s="79">
        <f t="shared" si="13"/>
        <v>-40.318818358054614</v>
      </c>
      <c r="K233" s="79" t="str">
        <f>VLOOKUP(A233,'10'!A:C,3,0)</f>
        <v>Начисление услуг УКС00001636 от 31.10.2023 0:00:02</v>
      </c>
      <c r="L233" s="79" t="str">
        <f>VLOOKUP(A233,'10'!A:B,2,0)</f>
        <v>НАС/КС/ДУ-ММ-3А-208</v>
      </c>
      <c r="M233" s="79">
        <v>584.12</v>
      </c>
      <c r="N233" s="79">
        <f>VLOOKUP(A233,РАСЧЕТ!A:BF,58,0)</f>
        <v>486.71555741012884</v>
      </c>
      <c r="O233" s="79">
        <f t="shared" si="14"/>
        <v>-97.404442589871167</v>
      </c>
      <c r="P233" s="79" t="str">
        <f>VLOOKUP(A233,'11'!A:C,3,0)</f>
        <v>Начисление услуг УКС00001714 от 30.11.2023 23:59:59</v>
      </c>
      <c r="Q233" s="79" t="str">
        <f>VLOOKUP(A233,'11'!A:B,2,0)</f>
        <v>НАС/КС/ДУ-ММ-3А-208</v>
      </c>
      <c r="R233" s="79">
        <v>584.12</v>
      </c>
      <c r="S233">
        <f>VLOOKUP(A233,РАСЧЕТ!A:BG,59,0)</f>
        <v>668.38041486480574</v>
      </c>
      <c r="T233" s="119">
        <f t="shared" si="15"/>
        <v>84.260414864805739</v>
      </c>
      <c r="U233" t="str">
        <f>VLOOKUP(A233,'12'!A:C,3,0)</f>
        <v>Начисление услуг УКС00001863 от 31.12.2023 23:59:59</v>
      </c>
      <c r="V233" t="str">
        <f>VLOOKUP(A233,'12'!A:B,2,0)</f>
        <v>НАС/КС/ДУ-ММ-3А-208</v>
      </c>
    </row>
    <row r="234" spans="1:22" x14ac:dyDescent="0.3">
      <c r="A234" s="77" t="s">
        <v>1371</v>
      </c>
      <c r="B234" s="77" t="s">
        <v>817</v>
      </c>
      <c r="C234" s="80"/>
      <c r="D234" s="79">
        <f>VLOOKUP(A234,РАСЧЕТ!A:AY,51,0)</f>
        <v>0</v>
      </c>
      <c r="E234" s="79">
        <f t="shared" si="12"/>
        <v>0</v>
      </c>
      <c r="F234" s="79" t="e">
        <f>VLOOKUP(A234,'04'!A:C,3,0)</f>
        <v>#N/A</v>
      </c>
      <c r="G234" s="79" t="e">
        <f>VLOOKUP(A234,'04'!A:B,2,0)</f>
        <v>#N/A</v>
      </c>
      <c r="H234" s="80"/>
      <c r="I234" s="79">
        <f>VLOOKUP(A234,РАСЧЕТ!A:BE,57,0)</f>
        <v>0</v>
      </c>
      <c r="J234" s="79">
        <f t="shared" si="13"/>
        <v>0</v>
      </c>
      <c r="K234" s="79" t="e">
        <f>VLOOKUP(A234,'10'!A:C,3,0)</f>
        <v>#N/A</v>
      </c>
      <c r="L234" s="79" t="e">
        <f>VLOOKUP(A234,'10'!A:B,2,0)</f>
        <v>#N/A</v>
      </c>
      <c r="M234" s="80"/>
      <c r="N234" s="79">
        <f>VLOOKUP(A234,РАСЧЕТ!A:BF,58,0)</f>
        <v>0</v>
      </c>
      <c r="O234" s="79">
        <f t="shared" si="14"/>
        <v>0</v>
      </c>
      <c r="P234" s="79" t="e">
        <f>VLOOKUP(A234,'11'!A:C,3,0)</f>
        <v>#N/A</v>
      </c>
      <c r="Q234" s="79" t="e">
        <f>VLOOKUP(A234,'11'!A:B,2,0)</f>
        <v>#N/A</v>
      </c>
      <c r="R234" s="80"/>
      <c r="S234">
        <f>VLOOKUP(A234,РАСЧЕТ!A:BG,59,0)</f>
        <v>0</v>
      </c>
      <c r="T234" s="119">
        <f t="shared" si="15"/>
        <v>0</v>
      </c>
      <c r="U234" t="e">
        <f>VLOOKUP(A234,'12'!A:C,3,0)</f>
        <v>#N/A</v>
      </c>
      <c r="V234" t="e">
        <f>VLOOKUP(A234,'12'!A:B,2,0)</f>
        <v>#N/A</v>
      </c>
    </row>
    <row r="235" spans="1:22" x14ac:dyDescent="0.3">
      <c r="A235" s="77" t="s">
        <v>2524</v>
      </c>
      <c r="B235" s="77" t="s">
        <v>817</v>
      </c>
      <c r="C235" s="79">
        <v>743.03</v>
      </c>
      <c r="D235" s="79">
        <f>VLOOKUP(A235,РАСЧЕТ!A:AY,51,0)</f>
        <v>525.89831551431109</v>
      </c>
      <c r="E235" s="79">
        <f t="shared" si="12"/>
        <v>-217.13168448568888</v>
      </c>
      <c r="F235" s="79" t="str">
        <f>VLOOKUP(A235,'04'!A:C,3,0)</f>
        <v>Начисление услуг УКС00000634 от 30.04.2023 0:00:04</v>
      </c>
      <c r="G235" s="79" t="str">
        <f>VLOOKUP(A235,'04'!A:B,2,0)</f>
        <v>НАС/КС/ДУ/3А-ММ-209 Ваш Консалтинг</v>
      </c>
      <c r="H235" s="79">
        <v>743.03</v>
      </c>
      <c r="I235" s="79">
        <f>VLOOKUP(A235,РАСЧЕТ!A:BE,57,0)</f>
        <v>691.74709135335706</v>
      </c>
      <c r="J235" s="79">
        <f t="shared" si="13"/>
        <v>-51.282908646642909</v>
      </c>
      <c r="K235" s="79" t="str">
        <f>VLOOKUP(A235,'10'!A:C,3,0)</f>
        <v>Начисление услуг УКС00001636 от 31.10.2023 0:00:02</v>
      </c>
      <c r="L235" s="79" t="str">
        <f>VLOOKUP(A235,'10'!A:B,2,0)</f>
        <v>НАС/КС/ДУ/3А-ММ-209 Ваш Консалтинг</v>
      </c>
      <c r="M235" s="79">
        <v>743.03</v>
      </c>
      <c r="N235" s="79">
        <f>VLOOKUP(A235,РАСЧЕТ!A:BF,58,0)</f>
        <v>619.13081935259038</v>
      </c>
      <c r="O235" s="79">
        <f t="shared" si="14"/>
        <v>-123.89918064740959</v>
      </c>
      <c r="P235" s="79" t="str">
        <f>VLOOKUP(A235,'11'!A:C,3,0)</f>
        <v>Начисление услуг УКС00001714 от 30.11.2023 23:59:59</v>
      </c>
      <c r="Q235" s="79" t="str">
        <f>VLOOKUP(A235,'11'!A:B,2,0)</f>
        <v>НАС/КС/ДУ/3А-ММ-209 Ваш Консалтинг</v>
      </c>
      <c r="R235" s="79">
        <v>743.03</v>
      </c>
      <c r="S235">
        <f>VLOOKUP(A235,РАСЧЕТ!A:BG,59,0)</f>
        <v>850.21920420302501</v>
      </c>
      <c r="T235" s="119">
        <f t="shared" si="15"/>
        <v>107.18920420302504</v>
      </c>
      <c r="U235" t="str">
        <f>VLOOKUP(A235,'12'!A:C,3,0)</f>
        <v>Начисление услуг УКС00001863 от 31.12.2023 23:59:59</v>
      </c>
      <c r="V235" t="str">
        <f>VLOOKUP(A235,'12'!A:B,2,0)</f>
        <v>НАС/КС/ДУ/3А-ММ-209 Ваш Консалтинг</v>
      </c>
    </row>
    <row r="236" spans="1:22" x14ac:dyDescent="0.3">
      <c r="A236" s="77" t="s">
        <v>1604</v>
      </c>
      <c r="B236" s="77" t="s">
        <v>1197</v>
      </c>
      <c r="C236" s="80"/>
      <c r="D236" s="79">
        <f>VLOOKUP(A236,РАСЧЕТ!A:AY,51,0)</f>
        <v>0</v>
      </c>
      <c r="E236" s="79">
        <f t="shared" si="12"/>
        <v>0</v>
      </c>
      <c r="F236" s="79" t="e">
        <f>VLOOKUP(A236,'04'!A:C,3,0)</f>
        <v>#N/A</v>
      </c>
      <c r="G236" s="79" t="e">
        <f>VLOOKUP(A236,'04'!A:B,2,0)</f>
        <v>#N/A</v>
      </c>
      <c r="H236" s="80"/>
      <c r="I236" s="79">
        <f>VLOOKUP(A236,РАСЧЕТ!A:BE,57,0)</f>
        <v>0</v>
      </c>
      <c r="J236" s="79">
        <f t="shared" si="13"/>
        <v>0</v>
      </c>
      <c r="K236" s="79" t="e">
        <f>VLOOKUP(A236,'10'!A:C,3,0)</f>
        <v>#N/A</v>
      </c>
      <c r="L236" s="79" t="e">
        <f>VLOOKUP(A236,'10'!A:B,2,0)</f>
        <v>#N/A</v>
      </c>
      <c r="M236" s="80"/>
      <c r="N236" s="79">
        <f>VLOOKUP(A236,РАСЧЕТ!A:BF,58,0)</f>
        <v>0</v>
      </c>
      <c r="O236" s="79">
        <f t="shared" si="14"/>
        <v>0</v>
      </c>
      <c r="P236" s="79" t="e">
        <f>VLOOKUP(A236,'11'!A:C,3,0)</f>
        <v>#N/A</v>
      </c>
      <c r="Q236" s="79" t="e">
        <f>VLOOKUP(A236,'11'!A:B,2,0)</f>
        <v>#N/A</v>
      </c>
      <c r="R236" s="80"/>
      <c r="S236">
        <f>VLOOKUP(A236,РАСЧЕТ!A:BG,59,0)</f>
        <v>0</v>
      </c>
      <c r="T236" s="119">
        <f t="shared" si="15"/>
        <v>0</v>
      </c>
      <c r="U236" t="e">
        <f>VLOOKUP(A236,'12'!A:C,3,0)</f>
        <v>#N/A</v>
      </c>
      <c r="V236" t="e">
        <f>VLOOKUP(A236,'12'!A:B,2,0)</f>
        <v>#N/A</v>
      </c>
    </row>
    <row r="237" spans="1:22" x14ac:dyDescent="0.3">
      <c r="A237" s="77" t="s">
        <v>2494</v>
      </c>
      <c r="B237" s="77" t="s">
        <v>1197</v>
      </c>
      <c r="C237" s="79">
        <v>592.71</v>
      </c>
      <c r="D237" s="79">
        <f>VLOOKUP(A237,РАСЧЕТ!A:AY,51,0)</f>
        <v>419.50270254898805</v>
      </c>
      <c r="E237" s="79">
        <f t="shared" si="12"/>
        <v>-173.20729745101198</v>
      </c>
      <c r="F237" s="79" t="str">
        <f>VLOOKUP(A237,'04'!A:C,3,0)</f>
        <v>Начисление услуг УКС00000634 от 30.04.2023 0:00:04</v>
      </c>
      <c r="G237" s="79" t="str">
        <f>VLOOKUP(A237,'04'!A:B,2,0)</f>
        <v>НАС/КС/ДУ-3А-ММ-21 ВАШ Консалтинг</v>
      </c>
      <c r="H237" s="79">
        <v>592.71</v>
      </c>
      <c r="I237" s="79">
        <f>VLOOKUP(A237,РАСЧЕТ!A:BE,57,0)</f>
        <v>551.79825784256218</v>
      </c>
      <c r="J237" s="79">
        <f t="shared" si="13"/>
        <v>-40.911742157437857</v>
      </c>
      <c r="K237" s="79" t="str">
        <f>VLOOKUP(A237,'10'!A:C,3,0)</f>
        <v>Начисление услуг УКС00001636 от 31.10.2023 0:00:02</v>
      </c>
      <c r="L237" s="79" t="str">
        <f>VLOOKUP(A237,'10'!A:B,2,0)</f>
        <v>НАС/КС/ДУ-3А-ММ-21 ВАШ Консалтинг</v>
      </c>
      <c r="M237" s="79">
        <v>592.71</v>
      </c>
      <c r="N237" s="79">
        <f>VLOOKUP(A237,РАСЧЕТ!A:BF,58,0)</f>
        <v>493.87313913674848</v>
      </c>
      <c r="O237" s="79">
        <f t="shared" si="14"/>
        <v>-98.836860863251559</v>
      </c>
      <c r="P237" s="79" t="str">
        <f>VLOOKUP(A237,'11'!A:C,3,0)</f>
        <v>Начисление услуг УКС00001714 от 30.11.2023 23:59:59</v>
      </c>
      <c r="Q237" s="79" t="str">
        <f>VLOOKUP(A237,'11'!A:B,2,0)</f>
        <v>НАС/КС/ДУ-3А-ММ-21 ВАШ Консалтинг</v>
      </c>
      <c r="R237" s="79">
        <v>592.71</v>
      </c>
      <c r="S237">
        <f>VLOOKUP(A237,РАСЧЕТ!A:BG,59,0)</f>
        <v>678.20953861281771</v>
      </c>
      <c r="T237" s="119">
        <f t="shared" si="15"/>
        <v>85.499538612817673</v>
      </c>
      <c r="U237" t="str">
        <f>VLOOKUP(A237,'12'!A:C,3,0)</f>
        <v>Начисление услуг УКС00001863 от 31.12.2023 23:59:59</v>
      </c>
      <c r="V237" t="str">
        <f>VLOOKUP(A237,'12'!A:B,2,0)</f>
        <v>НАС/КС/ДУ-3А-ММ-21 ВАШ Консалтинг</v>
      </c>
    </row>
    <row r="238" spans="1:22" x14ac:dyDescent="0.3">
      <c r="A238" s="77" t="s">
        <v>1763</v>
      </c>
      <c r="B238" s="77" t="s">
        <v>1188</v>
      </c>
      <c r="C238" s="80"/>
      <c r="D238" s="79">
        <f>VLOOKUP(A238,РАСЧЕТ!A:AY,51,0)</f>
        <v>0</v>
      </c>
      <c r="E238" s="79">
        <f t="shared" si="12"/>
        <v>0</v>
      </c>
      <c r="F238" s="79" t="e">
        <f>VLOOKUP(A238,'04'!A:C,3,0)</f>
        <v>#N/A</v>
      </c>
      <c r="G238" s="79" t="e">
        <f>VLOOKUP(A238,'04'!A:B,2,0)</f>
        <v>#N/A</v>
      </c>
      <c r="H238" s="80"/>
      <c r="I238" s="79">
        <f>VLOOKUP(A238,РАСЧЕТ!A:BE,57,0)</f>
        <v>0</v>
      </c>
      <c r="J238" s="79">
        <f t="shared" si="13"/>
        <v>0</v>
      </c>
      <c r="K238" s="79" t="e">
        <f>VLOOKUP(A238,'10'!A:C,3,0)</f>
        <v>#N/A</v>
      </c>
      <c r="L238" s="79" t="e">
        <f>VLOOKUP(A238,'10'!A:B,2,0)</f>
        <v>#N/A</v>
      </c>
      <c r="M238" s="80"/>
      <c r="N238" s="79">
        <f>VLOOKUP(A238,РАСЧЕТ!A:BF,58,0)</f>
        <v>0</v>
      </c>
      <c r="O238" s="79">
        <f t="shared" si="14"/>
        <v>0</v>
      </c>
      <c r="P238" s="79" t="e">
        <f>VLOOKUP(A238,'11'!A:C,3,0)</f>
        <v>#N/A</v>
      </c>
      <c r="Q238" s="79" t="e">
        <f>VLOOKUP(A238,'11'!A:B,2,0)</f>
        <v>#N/A</v>
      </c>
      <c r="R238" s="80"/>
      <c r="S238">
        <f>VLOOKUP(A238,РАСЧЕТ!A:BG,59,0)</f>
        <v>0</v>
      </c>
      <c r="T238" s="119">
        <f t="shared" si="15"/>
        <v>0</v>
      </c>
      <c r="U238" t="e">
        <f>VLOOKUP(A238,'12'!A:C,3,0)</f>
        <v>#N/A</v>
      </c>
      <c r="V238" t="e">
        <f>VLOOKUP(A238,'12'!A:B,2,0)</f>
        <v>#N/A</v>
      </c>
    </row>
    <row r="239" spans="1:22" x14ac:dyDescent="0.3">
      <c r="A239" s="77" t="s">
        <v>2522</v>
      </c>
      <c r="B239" s="77" t="s">
        <v>1188</v>
      </c>
      <c r="C239" s="79">
        <v>670.02</v>
      </c>
      <c r="D239" s="79">
        <f>VLOOKUP(A239,РАСЧЕТ!A:AY,51,0)</f>
        <v>474.22044635972554</v>
      </c>
      <c r="E239" s="79">
        <f t="shared" si="12"/>
        <v>-195.79955364027444</v>
      </c>
      <c r="F239" s="79" t="str">
        <f>VLOOKUP(A239,'04'!A:C,3,0)</f>
        <v>Начисление услуг УКС00000634 от 30.04.2023 0:00:04</v>
      </c>
      <c r="G239" s="79" t="str">
        <f>VLOOKUP(A239,'04'!A:B,2,0)</f>
        <v>НАС/КС/ДУ/3А-ММ-210 Ваш Консалтинг</v>
      </c>
      <c r="H239" s="79">
        <v>670.02</v>
      </c>
      <c r="I239" s="79">
        <f>VLOOKUP(A239,РАСЧЕТ!A:BE,57,0)</f>
        <v>623.77194364811385</v>
      </c>
      <c r="J239" s="79">
        <f t="shared" si="13"/>
        <v>-46.248056351886135</v>
      </c>
      <c r="K239" s="79" t="str">
        <f>VLOOKUP(A239,'10'!A:C,3,0)</f>
        <v>Начисление услуг УКС00001636 от 31.10.2023 0:00:02</v>
      </c>
      <c r="L239" s="79" t="str">
        <f>VLOOKUP(A239,'10'!A:B,2,0)</f>
        <v>НАС/КС/ДУ/3А-ММ-210 Ваш Консалтинг</v>
      </c>
      <c r="M239" s="79">
        <v>670.02</v>
      </c>
      <c r="N239" s="79">
        <f>VLOOKUP(A239,РАСЧЕТ!A:BF,58,0)</f>
        <v>558.29137467632427</v>
      </c>
      <c r="O239" s="79">
        <f t="shared" si="14"/>
        <v>-111.72862532367571</v>
      </c>
      <c r="P239" s="79" t="str">
        <f>VLOOKUP(A239,'11'!A:C,3,0)</f>
        <v>Начисление услуг УКС00001714 от 30.11.2023 23:59:59</v>
      </c>
      <c r="Q239" s="79" t="str">
        <f>VLOOKUP(A239,'11'!A:B,2,0)</f>
        <v>НАС/КС/ДУ/3А-ММ-210 Ваш Консалтинг</v>
      </c>
      <c r="R239" s="79">
        <v>670.02</v>
      </c>
      <c r="S239">
        <f>VLOOKUP(A239,РАСЧЕТ!A:BG,59,0)</f>
        <v>766.67165234492438</v>
      </c>
      <c r="T239" s="119">
        <f t="shared" si="15"/>
        <v>96.6516523449244</v>
      </c>
      <c r="U239" t="str">
        <f>VLOOKUP(A239,'12'!A:C,3,0)</f>
        <v>Начисление услуг УКС00001863 от 31.12.2023 23:59:59</v>
      </c>
      <c r="V239" t="str">
        <f>VLOOKUP(A239,'12'!A:B,2,0)</f>
        <v>НАС/КС/ДУ/3А-ММ-210 Ваш Консалтинг</v>
      </c>
    </row>
    <row r="240" spans="1:22" x14ac:dyDescent="0.3">
      <c r="A240" s="77" t="s">
        <v>1867</v>
      </c>
      <c r="B240" s="77" t="s">
        <v>850</v>
      </c>
      <c r="C240" s="80"/>
      <c r="D240" s="79">
        <f>VLOOKUP(A240,РАСЧЕТ!A:AY,51,0)</f>
        <v>0</v>
      </c>
      <c r="E240" s="79">
        <f t="shared" si="12"/>
        <v>0</v>
      </c>
      <c r="F240" s="79" t="e">
        <f>VLOOKUP(A240,'04'!A:C,3,0)</f>
        <v>#N/A</v>
      </c>
      <c r="G240" s="79" t="e">
        <f>VLOOKUP(A240,'04'!A:B,2,0)</f>
        <v>#N/A</v>
      </c>
      <c r="H240" s="80"/>
      <c r="I240" s="79">
        <f>VLOOKUP(A240,РАСЧЕТ!A:BE,57,0)</f>
        <v>0</v>
      </c>
      <c r="J240" s="79">
        <f t="shared" si="13"/>
        <v>0</v>
      </c>
      <c r="K240" s="79" t="e">
        <f>VLOOKUP(A240,'10'!A:C,3,0)</f>
        <v>#N/A</v>
      </c>
      <c r="L240" s="79" t="e">
        <f>VLOOKUP(A240,'10'!A:B,2,0)</f>
        <v>#N/A</v>
      </c>
      <c r="M240" s="80"/>
      <c r="N240" s="79">
        <f>VLOOKUP(A240,РАСЧЕТ!A:BF,58,0)</f>
        <v>0</v>
      </c>
      <c r="O240" s="79">
        <f t="shared" si="14"/>
        <v>0</v>
      </c>
      <c r="P240" s="79" t="e">
        <f>VLOOKUP(A240,'11'!A:C,3,0)</f>
        <v>#N/A</v>
      </c>
      <c r="Q240" s="79" t="e">
        <f>VLOOKUP(A240,'11'!A:B,2,0)</f>
        <v>#N/A</v>
      </c>
      <c r="R240" s="80"/>
      <c r="S240">
        <f>VLOOKUP(A240,РАСЧЕТ!A:BG,59,0)</f>
        <v>0</v>
      </c>
      <c r="T240" s="119">
        <f t="shared" si="15"/>
        <v>0</v>
      </c>
      <c r="U240" t="e">
        <f>VLOOKUP(A240,'12'!A:C,3,0)</f>
        <v>#N/A</v>
      </c>
      <c r="V240" t="e">
        <f>VLOOKUP(A240,'12'!A:B,2,0)</f>
        <v>#N/A</v>
      </c>
    </row>
    <row r="241" spans="1:22" x14ac:dyDescent="0.3">
      <c r="A241" s="77" t="s">
        <v>2527</v>
      </c>
      <c r="B241" s="77" t="s">
        <v>850</v>
      </c>
      <c r="C241" s="79">
        <v>584.12</v>
      </c>
      <c r="D241" s="79">
        <f>VLOOKUP(A241,РАСЧЕТ!A:AY,51,0)</f>
        <v>413.42295323668378</v>
      </c>
      <c r="E241" s="79">
        <f t="shared" si="12"/>
        <v>-170.69704676331622</v>
      </c>
      <c r="F241" s="79" t="str">
        <f>VLOOKUP(A241,'04'!A:C,3,0)</f>
        <v>Начисление услуг УКС00000634 от 30.04.2023 0:00:04</v>
      </c>
      <c r="G241" s="79" t="str">
        <f>VLOOKUP(A241,'04'!A:B,2,0)</f>
        <v>НАС/КС/ДУ/3А-ММ-211 Ваш Консалтинг</v>
      </c>
      <c r="H241" s="79">
        <v>584.12</v>
      </c>
      <c r="I241" s="79">
        <f>VLOOKUP(A241,РАСЧЕТ!A:BE,57,0)</f>
        <v>543.80118164194539</v>
      </c>
      <c r="J241" s="79">
        <f t="shared" si="13"/>
        <v>-40.318818358054614</v>
      </c>
      <c r="K241" s="79" t="str">
        <f>VLOOKUP(A241,'10'!A:C,3,0)</f>
        <v>Начисление услуг УКС00001636 от 31.10.2023 0:00:02</v>
      </c>
      <c r="L241" s="79" t="str">
        <f>VLOOKUP(A241,'10'!A:B,2,0)</f>
        <v>НАС/КС/ДУ/3А-ММ-211 Ваш Консалтинг</v>
      </c>
      <c r="M241" s="79">
        <v>584.12</v>
      </c>
      <c r="N241" s="79">
        <f>VLOOKUP(A241,РАСЧЕТ!A:BF,58,0)</f>
        <v>486.71555741012884</v>
      </c>
      <c r="O241" s="79">
        <f t="shared" si="14"/>
        <v>-97.404442589871167</v>
      </c>
      <c r="P241" s="79" t="str">
        <f>VLOOKUP(A241,'11'!A:C,3,0)</f>
        <v>Начисление услуг УКС00001714 от 30.11.2023 23:59:59</v>
      </c>
      <c r="Q241" s="79" t="str">
        <f>VLOOKUP(A241,'11'!A:B,2,0)</f>
        <v>НАС/КС/ДУ/3А-ММ-211 Ваш Консалтинг</v>
      </c>
      <c r="R241" s="79">
        <v>584.12</v>
      </c>
      <c r="S241">
        <f>VLOOKUP(A241,РАСЧЕТ!A:BG,59,0)</f>
        <v>668.38041486480574</v>
      </c>
      <c r="T241" s="119">
        <f t="shared" si="15"/>
        <v>84.260414864805739</v>
      </c>
      <c r="U241" t="str">
        <f>VLOOKUP(A241,'12'!A:C,3,0)</f>
        <v>Начисление услуг УКС00001863 от 31.12.2023 23:59:59</v>
      </c>
      <c r="V241" t="str">
        <f>VLOOKUP(A241,'12'!A:B,2,0)</f>
        <v>НАС/КС/ДУ/3А-ММ-211 Ваш Консалтинг</v>
      </c>
    </row>
    <row r="242" spans="1:22" x14ac:dyDescent="0.3">
      <c r="A242" s="77" t="s">
        <v>1853</v>
      </c>
      <c r="B242" s="77" t="s">
        <v>1090</v>
      </c>
      <c r="C242" s="79">
        <v>743.03</v>
      </c>
      <c r="D242" s="79">
        <f>VLOOKUP(A242,РАСЧЕТ!A:AY,51,0)</f>
        <v>525.89831551431109</v>
      </c>
      <c r="E242" s="79">
        <f t="shared" si="12"/>
        <v>-217.13168448568888</v>
      </c>
      <c r="F242" s="79" t="str">
        <f>VLOOKUP(A242,'04'!A:C,3,0)</f>
        <v>Начисление услуг УКС00000634 от 30.04.2023 0:00:04</v>
      </c>
      <c r="G242" s="79" t="str">
        <f>VLOOKUP(A242,'04'!A:B,2,0)</f>
        <v>С24-НАСТР-3А-2021/паркинг/А/м 212</v>
      </c>
      <c r="H242" s="80"/>
      <c r="I242" s="79">
        <f>VLOOKUP(A242,РАСЧЕТ!A:BE,57,0)</f>
        <v>0</v>
      </c>
      <c r="J242" s="79">
        <f t="shared" si="13"/>
        <v>0</v>
      </c>
      <c r="K242" s="79" t="e">
        <f>VLOOKUP(A242,'10'!A:C,3,0)</f>
        <v>#N/A</v>
      </c>
      <c r="L242" s="79" t="e">
        <f>VLOOKUP(A242,'10'!A:B,2,0)</f>
        <v>#N/A</v>
      </c>
      <c r="M242" s="80"/>
      <c r="N242" s="79">
        <f>VLOOKUP(A242,РАСЧЕТ!A:BF,58,0)</f>
        <v>0</v>
      </c>
      <c r="O242" s="79">
        <f t="shared" si="14"/>
        <v>0</v>
      </c>
      <c r="P242" s="79" t="e">
        <f>VLOOKUP(A242,'11'!A:C,3,0)</f>
        <v>#N/A</v>
      </c>
      <c r="Q242" s="79" t="e">
        <f>VLOOKUP(A242,'11'!A:B,2,0)</f>
        <v>#N/A</v>
      </c>
      <c r="R242" s="80"/>
      <c r="S242">
        <f>VLOOKUP(A242,РАСЧЕТ!A:BG,59,0)</f>
        <v>0</v>
      </c>
      <c r="T242" s="119">
        <f t="shared" si="15"/>
        <v>0</v>
      </c>
      <c r="U242" t="e">
        <f>VLOOKUP(A242,'12'!A:C,3,0)</f>
        <v>#N/A</v>
      </c>
      <c r="V242" t="e">
        <f>VLOOKUP(A242,'12'!A:B,2,0)</f>
        <v>#N/A</v>
      </c>
    </row>
    <row r="243" spans="1:22" x14ac:dyDescent="0.3">
      <c r="A243" s="77" t="s">
        <v>2809</v>
      </c>
      <c r="B243" s="77" t="s">
        <v>1090</v>
      </c>
      <c r="C243" s="80"/>
      <c r="D243" s="79">
        <f>VLOOKUP(A243,РАСЧЕТ!A:AY,51,0)</f>
        <v>0</v>
      </c>
      <c r="E243" s="79">
        <f t="shared" si="12"/>
        <v>0</v>
      </c>
      <c r="F243" s="79" t="e">
        <f>VLOOKUP(A243,'04'!A:C,3,0)</f>
        <v>#N/A</v>
      </c>
      <c r="G243" s="79" t="e">
        <f>VLOOKUP(A243,'04'!A:B,2,0)</f>
        <v>#N/A</v>
      </c>
      <c r="H243" s="79">
        <v>743.03</v>
      </c>
      <c r="I243" s="79">
        <f>VLOOKUP(A243,РАСЧЕТ!A:BE,57,0)</f>
        <v>691.74709135335706</v>
      </c>
      <c r="J243" s="79">
        <f t="shared" si="13"/>
        <v>-51.282908646642909</v>
      </c>
      <c r="K243" s="79" t="str">
        <f>VLOOKUP(A243,'10'!A:C,3,0)</f>
        <v>Начисление услуг УКС00001636 от 31.10.2023 0:00:02</v>
      </c>
      <c r="L243" s="79" t="str">
        <f>VLOOKUP(A243,'10'!A:B,2,0)</f>
        <v>НАС/КС/ДУ-ММ-3А-212</v>
      </c>
      <c r="M243" s="79">
        <v>743.03</v>
      </c>
      <c r="N243" s="79">
        <f>VLOOKUP(A243,РАСЧЕТ!A:BF,58,0)</f>
        <v>619.13081935259038</v>
      </c>
      <c r="O243" s="79">
        <f t="shared" si="14"/>
        <v>-123.89918064740959</v>
      </c>
      <c r="P243" s="79" t="str">
        <f>VLOOKUP(A243,'11'!A:C,3,0)</f>
        <v>Начисление услуг УКС00001714 от 30.11.2023 23:59:59</v>
      </c>
      <c r="Q243" s="79" t="str">
        <f>VLOOKUP(A243,'11'!A:B,2,0)</f>
        <v>НАС/КС/ДУ-ММ-3А-212</v>
      </c>
      <c r="R243" s="79">
        <v>743.03</v>
      </c>
      <c r="S243">
        <f>VLOOKUP(A243,РАСЧЕТ!A:BG,59,0)</f>
        <v>850.21920420302501</v>
      </c>
      <c r="T243" s="119">
        <f t="shared" si="15"/>
        <v>107.18920420302504</v>
      </c>
      <c r="U243" t="str">
        <f>VLOOKUP(A243,'12'!A:C,3,0)</f>
        <v>Начисление услуг УКС00001863 от 31.12.2023 23:59:59</v>
      </c>
      <c r="V243" t="str">
        <f>VLOOKUP(A243,'12'!A:B,2,0)</f>
        <v>НАС/КС/ДУ-ММ-3А-212</v>
      </c>
    </row>
    <row r="244" spans="1:22" x14ac:dyDescent="0.3">
      <c r="A244" s="77" t="s">
        <v>1713</v>
      </c>
      <c r="B244" s="77" t="s">
        <v>553</v>
      </c>
      <c r="C244" s="80"/>
      <c r="D244" s="79">
        <f>VLOOKUP(A244,РАСЧЕТ!A:AY,51,0)</f>
        <v>0</v>
      </c>
      <c r="E244" s="79">
        <f t="shared" si="12"/>
        <v>0</v>
      </c>
      <c r="F244" s="79" t="e">
        <f>VLOOKUP(A244,'04'!A:C,3,0)</f>
        <v>#N/A</v>
      </c>
      <c r="G244" s="79" t="e">
        <f>VLOOKUP(A244,'04'!A:B,2,0)</f>
        <v>#N/A</v>
      </c>
      <c r="H244" s="80"/>
      <c r="I244" s="79">
        <f>VLOOKUP(A244,РАСЧЕТ!A:BE,57,0)</f>
        <v>0</v>
      </c>
      <c r="J244" s="79">
        <f t="shared" si="13"/>
        <v>0</v>
      </c>
      <c r="K244" s="79" t="e">
        <f>VLOOKUP(A244,'10'!A:C,3,0)</f>
        <v>#N/A</v>
      </c>
      <c r="L244" s="79" t="e">
        <f>VLOOKUP(A244,'10'!A:B,2,0)</f>
        <v>#N/A</v>
      </c>
      <c r="M244" s="80"/>
      <c r="N244" s="79">
        <f>VLOOKUP(A244,РАСЧЕТ!A:BF,58,0)</f>
        <v>0</v>
      </c>
      <c r="O244" s="79">
        <f t="shared" si="14"/>
        <v>0</v>
      </c>
      <c r="P244" s="79" t="e">
        <f>VLOOKUP(A244,'11'!A:C,3,0)</f>
        <v>#N/A</v>
      </c>
      <c r="Q244" s="79" t="e">
        <f>VLOOKUP(A244,'11'!A:B,2,0)</f>
        <v>#N/A</v>
      </c>
      <c r="R244" s="80"/>
      <c r="S244">
        <f>VLOOKUP(A244,РАСЧЕТ!A:BG,59,0)</f>
        <v>0</v>
      </c>
      <c r="T244" s="119">
        <f t="shared" si="15"/>
        <v>0</v>
      </c>
      <c r="U244" t="e">
        <f>VLOOKUP(A244,'12'!A:C,3,0)</f>
        <v>#N/A</v>
      </c>
      <c r="V244" t="e">
        <f>VLOOKUP(A244,'12'!A:B,2,0)</f>
        <v>#N/A</v>
      </c>
    </row>
    <row r="245" spans="1:22" x14ac:dyDescent="0.3">
      <c r="A245" s="77" t="s">
        <v>2644</v>
      </c>
      <c r="B245" s="77" t="s">
        <v>553</v>
      </c>
      <c r="C245" s="79">
        <v>747.32</v>
      </c>
      <c r="D245" s="79">
        <f>VLOOKUP(A245,РАСЧЕТ!A:AY,51,0)</f>
        <v>528.93819017046303</v>
      </c>
      <c r="E245" s="79">
        <f t="shared" si="12"/>
        <v>-218.38180982953702</v>
      </c>
      <c r="F245" s="79" t="str">
        <f>VLOOKUP(A245,'04'!A:C,3,0)</f>
        <v>Начисление услуг УКС00000634 от 30.04.2023 0:00:04</v>
      </c>
      <c r="G245" s="79" t="str">
        <f>VLOOKUP(A245,'04'!A:B,2,0)</f>
        <v>НАС/КС/ДУ-3А/ММ-213-Э(-1)</v>
      </c>
      <c r="H245" s="79">
        <v>747.33</v>
      </c>
      <c r="I245" s="79">
        <f>VLOOKUP(A245,РАСЧЕТ!A:BE,57,0)</f>
        <v>695.7456294536654</v>
      </c>
      <c r="J245" s="79">
        <f t="shared" si="13"/>
        <v>-51.58437054633464</v>
      </c>
      <c r="K245" s="79" t="str">
        <f>VLOOKUP(A245,'10'!A:C,3,0)</f>
        <v>Начисление услуг УКС00001636 от 31.10.2023 0:00:02</v>
      </c>
      <c r="L245" s="79" t="str">
        <f>VLOOKUP(A245,'10'!A:B,2,0)</f>
        <v>НАС/КС/ДУ-3А/ММ-213-Э(-1)</v>
      </c>
      <c r="M245" s="79">
        <v>747.33</v>
      </c>
      <c r="N245" s="79">
        <f>VLOOKUP(A245,РАСЧЕТ!A:BF,58,0)</f>
        <v>622.70961021590017</v>
      </c>
      <c r="O245" s="79">
        <f t="shared" si="14"/>
        <v>-124.62038978409987</v>
      </c>
      <c r="P245" s="79" t="str">
        <f>VLOOKUP(A245,'11'!A:C,3,0)</f>
        <v>Начисление услуг УКС00001714 от 30.11.2023 23:59:59</v>
      </c>
      <c r="Q245" s="79" t="str">
        <f>VLOOKUP(A245,'11'!A:B,2,0)</f>
        <v>НАС/КС/ДУ-3А/ММ-213-Э(-1)</v>
      </c>
      <c r="R245" s="79">
        <v>747.33</v>
      </c>
      <c r="S245">
        <f>VLOOKUP(A245,РАСЧЕТ!A:BG,59,0)</f>
        <v>855.13376607703083</v>
      </c>
      <c r="T245" s="119">
        <f t="shared" si="15"/>
        <v>107.80376607703079</v>
      </c>
      <c r="U245" t="str">
        <f>VLOOKUP(A245,'12'!A:C,3,0)</f>
        <v>Начисление услуг УКС00001863 от 31.12.2023 23:59:59</v>
      </c>
      <c r="V245" t="str">
        <f>VLOOKUP(A245,'12'!A:B,2,0)</f>
        <v>НАС/КС/ДУ-3А/ММ-213-Э(-1)</v>
      </c>
    </row>
    <row r="246" spans="1:22" x14ac:dyDescent="0.3">
      <c r="A246" s="77" t="s">
        <v>1727</v>
      </c>
      <c r="B246" s="77" t="s">
        <v>992</v>
      </c>
      <c r="C246" s="80"/>
      <c r="D246" s="79">
        <f>VLOOKUP(A246,РАСЧЕТ!A:AY,51,0)</f>
        <v>0</v>
      </c>
      <c r="E246" s="79">
        <f t="shared" si="12"/>
        <v>0</v>
      </c>
      <c r="F246" s="79" t="e">
        <f>VLOOKUP(A246,'04'!A:C,3,0)</f>
        <v>#N/A</v>
      </c>
      <c r="G246" s="79" t="e">
        <f>VLOOKUP(A246,'04'!A:B,2,0)</f>
        <v>#N/A</v>
      </c>
      <c r="H246" s="80"/>
      <c r="I246" s="79">
        <f>VLOOKUP(A246,РАСЧЕТ!A:BE,57,0)</f>
        <v>0</v>
      </c>
      <c r="J246" s="79">
        <f t="shared" si="13"/>
        <v>0</v>
      </c>
      <c r="K246" s="79" t="e">
        <f>VLOOKUP(A246,'10'!A:C,3,0)</f>
        <v>#N/A</v>
      </c>
      <c r="L246" s="79" t="e">
        <f>VLOOKUP(A246,'10'!A:B,2,0)</f>
        <v>#N/A</v>
      </c>
      <c r="M246" s="80"/>
      <c r="N246" s="79">
        <f>VLOOKUP(A246,РАСЧЕТ!A:BF,58,0)</f>
        <v>0</v>
      </c>
      <c r="O246" s="79">
        <f t="shared" si="14"/>
        <v>0</v>
      </c>
      <c r="P246" s="79" t="e">
        <f>VLOOKUP(A246,'11'!A:C,3,0)</f>
        <v>#N/A</v>
      </c>
      <c r="Q246" s="79" t="e">
        <f>VLOOKUP(A246,'11'!A:B,2,0)</f>
        <v>#N/A</v>
      </c>
      <c r="R246" s="80"/>
      <c r="S246">
        <f>VLOOKUP(A246,РАСЧЕТ!A:BG,59,0)</f>
        <v>0</v>
      </c>
      <c r="T246" s="119">
        <f t="shared" si="15"/>
        <v>0</v>
      </c>
      <c r="U246" t="e">
        <f>VLOOKUP(A246,'12'!A:C,3,0)</f>
        <v>#N/A</v>
      </c>
      <c r="V246" t="e">
        <f>VLOOKUP(A246,'12'!A:B,2,0)</f>
        <v>#N/A</v>
      </c>
    </row>
    <row r="247" spans="1:22" x14ac:dyDescent="0.3">
      <c r="A247" s="77" t="s">
        <v>2513</v>
      </c>
      <c r="B247" s="77" t="s">
        <v>992</v>
      </c>
      <c r="C247" s="79">
        <v>588.41</v>
      </c>
      <c r="D247" s="79">
        <f>VLOOKUP(A247,РАСЧЕТ!A:AY,51,0)</f>
        <v>416.46282789283595</v>
      </c>
      <c r="E247" s="79">
        <f t="shared" si="12"/>
        <v>-171.94717210716402</v>
      </c>
      <c r="F247" s="79" t="str">
        <f>VLOOKUP(A247,'04'!A:C,3,0)</f>
        <v>Начисление услуг УКС00000634 от 30.04.2023 0:00:04</v>
      </c>
      <c r="G247" s="79" t="str">
        <f>VLOOKUP(A247,'04'!A:B,2,0)</f>
        <v>НАС/КС/ДУ-3А-ММ-214</v>
      </c>
      <c r="H247" s="79">
        <v>588.41</v>
      </c>
      <c r="I247" s="79">
        <f>VLOOKUP(A247,РАСЧЕТ!A:BE,57,0)</f>
        <v>547.79971974225373</v>
      </c>
      <c r="J247" s="79">
        <f t="shared" si="13"/>
        <v>-40.61028025774624</v>
      </c>
      <c r="K247" s="79" t="str">
        <f>VLOOKUP(A247,'10'!A:C,3,0)</f>
        <v>Начисление услуг УКС00001636 от 31.10.2023 0:00:02</v>
      </c>
      <c r="L247" s="79" t="str">
        <f>VLOOKUP(A247,'10'!A:B,2,0)</f>
        <v>НАС/КС/ДУ-3А-ММ-214</v>
      </c>
      <c r="M247" s="79">
        <v>588.41</v>
      </c>
      <c r="N247" s="79">
        <f>VLOOKUP(A247,РАСЧЕТ!A:BF,58,0)</f>
        <v>490.29434827343869</v>
      </c>
      <c r="O247" s="79">
        <f t="shared" si="14"/>
        <v>-98.115651726561282</v>
      </c>
      <c r="P247" s="79" t="str">
        <f>VLOOKUP(A247,'11'!A:C,3,0)</f>
        <v>Начисление услуг УКС00001714 от 30.11.2023 23:59:59</v>
      </c>
      <c r="Q247" s="79" t="str">
        <f>VLOOKUP(A247,'11'!A:B,2,0)</f>
        <v>НАС/КС/ДУ-3А-ММ-214</v>
      </c>
      <c r="R247" s="79">
        <v>588.41</v>
      </c>
      <c r="S247">
        <f>VLOOKUP(A247,РАСЧЕТ!A:BG,59,0)</f>
        <v>673.29497673881178</v>
      </c>
      <c r="T247" s="119">
        <f t="shared" si="15"/>
        <v>84.884976738811815</v>
      </c>
      <c r="U247" t="str">
        <f>VLOOKUP(A247,'12'!A:C,3,0)</f>
        <v>Начисление услуг УКС00001863 от 31.12.2023 23:59:59</v>
      </c>
      <c r="V247" t="str">
        <f>VLOOKUP(A247,'12'!A:B,2,0)</f>
        <v>НАС/КС/ДУ-3А-ММ-214</v>
      </c>
    </row>
    <row r="248" spans="1:22" x14ac:dyDescent="0.3">
      <c r="A248" s="77" t="s">
        <v>1632</v>
      </c>
      <c r="B248" s="77" t="s">
        <v>892</v>
      </c>
      <c r="C248" s="80"/>
      <c r="D248" s="79">
        <f>VLOOKUP(A248,РАСЧЕТ!A:AY,51,0)</f>
        <v>0</v>
      </c>
      <c r="E248" s="79">
        <f t="shared" si="12"/>
        <v>0</v>
      </c>
      <c r="F248" s="79" t="e">
        <f>VLOOKUP(A248,'04'!A:C,3,0)</f>
        <v>#N/A</v>
      </c>
      <c r="G248" s="79" t="e">
        <f>VLOOKUP(A248,'04'!A:B,2,0)</f>
        <v>#N/A</v>
      </c>
      <c r="H248" s="80"/>
      <c r="I248" s="79">
        <f>VLOOKUP(A248,РАСЧЕТ!A:BE,57,0)</f>
        <v>0</v>
      </c>
      <c r="J248" s="79">
        <f t="shared" si="13"/>
        <v>0</v>
      </c>
      <c r="K248" s="79" t="e">
        <f>VLOOKUP(A248,'10'!A:C,3,0)</f>
        <v>#N/A</v>
      </c>
      <c r="L248" s="79" t="e">
        <f>VLOOKUP(A248,'10'!A:B,2,0)</f>
        <v>#N/A</v>
      </c>
      <c r="M248" s="80"/>
      <c r="N248" s="79">
        <f>VLOOKUP(A248,РАСЧЕТ!A:BF,58,0)</f>
        <v>0</v>
      </c>
      <c r="O248" s="79">
        <f t="shared" si="14"/>
        <v>0</v>
      </c>
      <c r="P248" s="79" t="e">
        <f>VLOOKUP(A248,'11'!A:C,3,0)</f>
        <v>#N/A</v>
      </c>
      <c r="Q248" s="79" t="e">
        <f>VLOOKUP(A248,'11'!A:B,2,0)</f>
        <v>#N/A</v>
      </c>
      <c r="R248" s="80"/>
      <c r="S248">
        <f>VLOOKUP(A248,РАСЧЕТ!A:BG,59,0)</f>
        <v>0</v>
      </c>
      <c r="T248" s="119">
        <f t="shared" si="15"/>
        <v>0</v>
      </c>
      <c r="U248" t="e">
        <f>VLOOKUP(A248,'12'!A:C,3,0)</f>
        <v>#N/A</v>
      </c>
      <c r="V248" t="e">
        <f>VLOOKUP(A248,'12'!A:B,2,0)</f>
        <v>#N/A</v>
      </c>
    </row>
    <row r="249" spans="1:22" x14ac:dyDescent="0.3">
      <c r="A249" s="77" t="s">
        <v>2684</v>
      </c>
      <c r="B249" s="77" t="s">
        <v>892</v>
      </c>
      <c r="C249" s="79">
        <v>678.61</v>
      </c>
      <c r="D249" s="79">
        <f>VLOOKUP(A249,РАСЧЕТ!A:AY,51,0)</f>
        <v>480.30019567202982</v>
      </c>
      <c r="E249" s="79">
        <f t="shared" si="12"/>
        <v>-198.3098043279702</v>
      </c>
      <c r="F249" s="79" t="str">
        <f>VLOOKUP(A249,'04'!A:C,3,0)</f>
        <v>Начисление услуг УКС00000634 от 30.04.2023 0:00:04</v>
      </c>
      <c r="G249" s="79" t="str">
        <f>VLOOKUP(A249,'04'!A:B,2,0)</f>
        <v>НАС/КС/ДУ-3А/ММ-215-Э(-1)</v>
      </c>
      <c r="H249" s="79">
        <v>678.61</v>
      </c>
      <c r="I249" s="79">
        <f>VLOOKUP(A249,РАСЧЕТ!A:BE,57,0)</f>
        <v>631.76901984873075</v>
      </c>
      <c r="J249" s="79">
        <f t="shared" si="13"/>
        <v>-46.840980151269264</v>
      </c>
      <c r="K249" s="79" t="str">
        <f>VLOOKUP(A249,'10'!A:C,3,0)</f>
        <v>Начисление услуг УКС00001636 от 31.10.2023 0:00:02</v>
      </c>
      <c r="L249" s="79" t="str">
        <f>VLOOKUP(A249,'10'!A:B,2,0)</f>
        <v>НАС/КС/ДУ-3А/ММ-215-Э(-1)</v>
      </c>
      <c r="M249" s="79">
        <v>678.61</v>
      </c>
      <c r="N249" s="79">
        <f>VLOOKUP(A249,РАСЧЕТ!A:BF,58,0)</f>
        <v>565.44895640294396</v>
      </c>
      <c r="O249" s="79">
        <f t="shared" si="14"/>
        <v>-113.16104359705605</v>
      </c>
      <c r="P249" s="79" t="str">
        <f>VLOOKUP(A249,'11'!A:C,3,0)</f>
        <v>Начисление услуг УКС00001714 от 30.11.2023 23:59:59</v>
      </c>
      <c r="Q249" s="79" t="str">
        <f>VLOOKUP(A249,'11'!A:B,2,0)</f>
        <v>НАС/КС/ДУ-3А/ММ-215-Э(-1)</v>
      </c>
      <c r="R249" s="79">
        <v>678.61</v>
      </c>
      <c r="S249">
        <f>VLOOKUP(A249,РАСЧЕТ!A:BG,59,0)</f>
        <v>776.50077609293623</v>
      </c>
      <c r="T249" s="119">
        <f t="shared" si="15"/>
        <v>97.890776092936221</v>
      </c>
      <c r="U249" t="str">
        <f>VLOOKUP(A249,'12'!A:C,3,0)</f>
        <v>Начисление услуг УКС00001863 от 31.12.2023 23:59:59</v>
      </c>
      <c r="V249" t="str">
        <f>VLOOKUP(A249,'12'!A:B,2,0)</f>
        <v>НАС/КС/ДУ-3А/ММ-215-Э(-1)</v>
      </c>
    </row>
    <row r="250" spans="1:22" x14ac:dyDescent="0.3">
      <c r="A250" s="77" t="s">
        <v>1926</v>
      </c>
      <c r="B250" s="77" t="s">
        <v>839</v>
      </c>
      <c r="C250" s="80"/>
      <c r="D250" s="79">
        <f>VLOOKUP(A250,РАСЧЕТ!A:AY,51,0)</f>
        <v>0</v>
      </c>
      <c r="E250" s="79">
        <f t="shared" si="12"/>
        <v>0</v>
      </c>
      <c r="F250" s="79" t="e">
        <f>VLOOKUP(A250,'04'!A:C,3,0)</f>
        <v>#N/A</v>
      </c>
      <c r="G250" s="79" t="e">
        <f>VLOOKUP(A250,'04'!A:B,2,0)</f>
        <v>#N/A</v>
      </c>
      <c r="H250" s="80"/>
      <c r="I250" s="79">
        <f>VLOOKUP(A250,РАСЧЕТ!A:BE,57,0)</f>
        <v>0</v>
      </c>
      <c r="J250" s="79">
        <f t="shared" si="13"/>
        <v>0</v>
      </c>
      <c r="K250" s="79" t="e">
        <f>VLOOKUP(A250,'10'!A:C,3,0)</f>
        <v>#N/A</v>
      </c>
      <c r="L250" s="79" t="e">
        <f>VLOOKUP(A250,'10'!A:B,2,0)</f>
        <v>#N/A</v>
      </c>
      <c r="M250" s="80"/>
      <c r="N250" s="79">
        <f>VLOOKUP(A250,РАСЧЕТ!A:BF,58,0)</f>
        <v>0</v>
      </c>
      <c r="O250" s="79">
        <f t="shared" si="14"/>
        <v>0</v>
      </c>
      <c r="P250" s="79" t="e">
        <f>VLOOKUP(A250,'11'!A:C,3,0)</f>
        <v>#N/A</v>
      </c>
      <c r="Q250" s="79" t="e">
        <f>VLOOKUP(A250,'11'!A:B,2,0)</f>
        <v>#N/A</v>
      </c>
      <c r="R250" s="80"/>
      <c r="S250">
        <f>VLOOKUP(A250,РАСЧЕТ!A:BG,59,0)</f>
        <v>0</v>
      </c>
      <c r="T250" s="119">
        <f t="shared" si="15"/>
        <v>0</v>
      </c>
      <c r="U250" t="e">
        <f>VLOOKUP(A250,'12'!A:C,3,0)</f>
        <v>#N/A</v>
      </c>
      <c r="V250" t="e">
        <f>VLOOKUP(A250,'12'!A:B,2,0)</f>
        <v>#N/A</v>
      </c>
    </row>
    <row r="251" spans="1:22" x14ac:dyDescent="0.3">
      <c r="A251" s="77" t="s">
        <v>2675</v>
      </c>
      <c r="B251" s="77" t="s">
        <v>839</v>
      </c>
      <c r="C251" s="79">
        <v>747.32</v>
      </c>
      <c r="D251" s="79">
        <f>VLOOKUP(A251,РАСЧЕТ!A:AY,51,0)</f>
        <v>528.93819017046303</v>
      </c>
      <c r="E251" s="79">
        <f t="shared" si="12"/>
        <v>-218.38180982953702</v>
      </c>
      <c r="F251" s="79" t="str">
        <f>VLOOKUP(A251,'04'!A:C,3,0)</f>
        <v>Начисление услуг УКС00000634 от 30.04.2023 0:00:04</v>
      </c>
      <c r="G251" s="79" t="str">
        <f>VLOOKUP(A251,'04'!A:B,2,0)</f>
        <v>НАС/КС/ДУ-3А/ММ-216-Э(-1)</v>
      </c>
      <c r="H251" s="79">
        <v>747.33</v>
      </c>
      <c r="I251" s="79">
        <f>VLOOKUP(A251,РАСЧЕТ!A:BE,57,0)</f>
        <v>695.7456294536654</v>
      </c>
      <c r="J251" s="79">
        <f t="shared" si="13"/>
        <v>-51.58437054633464</v>
      </c>
      <c r="K251" s="79" t="str">
        <f>VLOOKUP(A251,'10'!A:C,3,0)</f>
        <v>Начисление услуг УКС00001636 от 31.10.2023 0:00:02</v>
      </c>
      <c r="L251" s="79" t="str">
        <f>VLOOKUP(A251,'10'!A:B,2,0)</f>
        <v>НАС/КС/ДУ-3А/ММ-216-Э(-1)</v>
      </c>
      <c r="M251" s="79">
        <v>747.33</v>
      </c>
      <c r="N251" s="79">
        <f>VLOOKUP(A251,РАСЧЕТ!A:BF,58,0)</f>
        <v>622.70961021590017</v>
      </c>
      <c r="O251" s="79">
        <f t="shared" si="14"/>
        <v>-124.62038978409987</v>
      </c>
      <c r="P251" s="79" t="str">
        <f>VLOOKUP(A251,'11'!A:C,3,0)</f>
        <v>Начисление услуг УКС00001714 от 30.11.2023 23:59:59</v>
      </c>
      <c r="Q251" s="79" t="str">
        <f>VLOOKUP(A251,'11'!A:B,2,0)</f>
        <v>НАС/КС/ДУ-3А/ММ-216-Э(-1)</v>
      </c>
      <c r="R251" s="79">
        <v>747.33</v>
      </c>
      <c r="S251">
        <f>VLOOKUP(A251,РАСЧЕТ!A:BG,59,0)</f>
        <v>855.13376607703083</v>
      </c>
      <c r="T251" s="119">
        <f t="shared" si="15"/>
        <v>107.80376607703079</v>
      </c>
      <c r="U251" t="str">
        <f>VLOOKUP(A251,'12'!A:C,3,0)</f>
        <v>Начисление услуг УКС00001863 от 31.12.2023 23:59:59</v>
      </c>
      <c r="V251" t="str">
        <f>VLOOKUP(A251,'12'!A:B,2,0)</f>
        <v>НАС/КС/ДУ-3А/ММ-216-Э(-1)</v>
      </c>
    </row>
    <row r="252" spans="1:22" x14ac:dyDescent="0.3">
      <c r="A252" s="77" t="s">
        <v>1766</v>
      </c>
      <c r="B252" s="77" t="s">
        <v>859</v>
      </c>
      <c r="C252" s="80"/>
      <c r="D252" s="79">
        <f>VLOOKUP(A252,РАСЧЕТ!A:AY,51,0)</f>
        <v>0</v>
      </c>
      <c r="E252" s="79">
        <f t="shared" si="12"/>
        <v>0</v>
      </c>
      <c r="F252" s="79" t="e">
        <f>VLOOKUP(A252,'04'!A:C,3,0)</f>
        <v>#N/A</v>
      </c>
      <c r="G252" s="79" t="e">
        <f>VLOOKUP(A252,'04'!A:B,2,0)</f>
        <v>#N/A</v>
      </c>
      <c r="H252" s="80"/>
      <c r="I252" s="79">
        <f>VLOOKUP(A252,РАСЧЕТ!A:BE,57,0)</f>
        <v>0</v>
      </c>
      <c r="J252" s="79">
        <f t="shared" si="13"/>
        <v>0</v>
      </c>
      <c r="K252" s="79" t="e">
        <f>VLOOKUP(A252,'10'!A:C,3,0)</f>
        <v>#N/A</v>
      </c>
      <c r="L252" s="79" t="e">
        <f>VLOOKUP(A252,'10'!A:B,2,0)</f>
        <v>#N/A</v>
      </c>
      <c r="M252" s="80"/>
      <c r="N252" s="79">
        <f>VLOOKUP(A252,РАСЧЕТ!A:BF,58,0)</f>
        <v>0</v>
      </c>
      <c r="O252" s="79">
        <f t="shared" si="14"/>
        <v>0</v>
      </c>
      <c r="P252" s="79" t="e">
        <f>VLOOKUP(A252,'11'!A:C,3,0)</f>
        <v>#N/A</v>
      </c>
      <c r="Q252" s="79" t="e">
        <f>VLOOKUP(A252,'11'!A:B,2,0)</f>
        <v>#N/A</v>
      </c>
      <c r="R252" s="80"/>
      <c r="S252">
        <f>VLOOKUP(A252,РАСЧЕТ!A:BG,59,0)</f>
        <v>0</v>
      </c>
      <c r="T252" s="119">
        <f t="shared" si="15"/>
        <v>0</v>
      </c>
      <c r="U252" t="e">
        <f>VLOOKUP(A252,'12'!A:C,3,0)</f>
        <v>#N/A</v>
      </c>
      <c r="V252" t="e">
        <f>VLOOKUP(A252,'12'!A:B,2,0)</f>
        <v>#N/A</v>
      </c>
    </row>
    <row r="253" spans="1:22" x14ac:dyDescent="0.3">
      <c r="A253" s="77" t="s">
        <v>2525</v>
      </c>
      <c r="B253" s="77" t="s">
        <v>859</v>
      </c>
      <c r="C253" s="79">
        <v>588.41</v>
      </c>
      <c r="D253" s="79">
        <f>VLOOKUP(A253,РАСЧЕТ!A:AY,51,0)</f>
        <v>416.46282789283595</v>
      </c>
      <c r="E253" s="79">
        <f t="shared" si="12"/>
        <v>-171.94717210716402</v>
      </c>
      <c r="F253" s="79" t="str">
        <f>VLOOKUP(A253,'04'!A:C,3,0)</f>
        <v>Начисление услуг УКС00000634 от 30.04.2023 0:00:04</v>
      </c>
      <c r="G253" s="79" t="str">
        <f>VLOOKUP(A253,'04'!A:B,2,0)</f>
        <v>НАС/КС/ДУ-ММ-3А-217</v>
      </c>
      <c r="H253" s="79">
        <v>588.41</v>
      </c>
      <c r="I253" s="79">
        <f>VLOOKUP(A253,РАСЧЕТ!A:BE,57,0)</f>
        <v>547.79971974225373</v>
      </c>
      <c r="J253" s="79">
        <f t="shared" si="13"/>
        <v>-40.61028025774624</v>
      </c>
      <c r="K253" s="79" t="str">
        <f>VLOOKUP(A253,'10'!A:C,3,0)</f>
        <v>Начисление услуг УКС00001636 от 31.10.2023 0:00:02</v>
      </c>
      <c r="L253" s="79" t="str">
        <f>VLOOKUP(A253,'10'!A:B,2,0)</f>
        <v>НАС/КС/ДУ-ММ-3А-217</v>
      </c>
      <c r="M253" s="79">
        <v>588.41</v>
      </c>
      <c r="N253" s="79">
        <f>VLOOKUP(A253,РАСЧЕТ!A:BF,58,0)</f>
        <v>490.29434827343869</v>
      </c>
      <c r="O253" s="79">
        <f t="shared" si="14"/>
        <v>-98.115651726561282</v>
      </c>
      <c r="P253" s="79" t="str">
        <f>VLOOKUP(A253,'11'!A:C,3,0)</f>
        <v>Начисление услуг УКС00001714 от 30.11.2023 23:59:59</v>
      </c>
      <c r="Q253" s="79" t="str">
        <f>VLOOKUP(A253,'11'!A:B,2,0)</f>
        <v>НАС/КС/ДУ-ММ-3А-217</v>
      </c>
      <c r="R253" s="79">
        <v>588.41</v>
      </c>
      <c r="S253">
        <f>VLOOKUP(A253,РАСЧЕТ!A:BG,59,0)</f>
        <v>673.29497673881178</v>
      </c>
      <c r="T253" s="119">
        <f t="shared" si="15"/>
        <v>84.884976738811815</v>
      </c>
      <c r="U253" t="str">
        <f>VLOOKUP(A253,'12'!A:C,3,0)</f>
        <v>Начисление услуг УКС00001863 от 31.12.2023 23:59:59</v>
      </c>
      <c r="V253" t="str">
        <f>VLOOKUP(A253,'12'!A:B,2,0)</f>
        <v>НАС/КС/ДУ-ММ-3А-217</v>
      </c>
    </row>
    <row r="254" spans="1:22" x14ac:dyDescent="0.3">
      <c r="A254" s="77" t="s">
        <v>1652</v>
      </c>
      <c r="B254" s="77" t="s">
        <v>847</v>
      </c>
      <c r="C254" s="80"/>
      <c r="D254" s="79">
        <f>VLOOKUP(A254,РАСЧЕТ!A:AY,51,0)</f>
        <v>0</v>
      </c>
      <c r="E254" s="79">
        <f t="shared" si="12"/>
        <v>0</v>
      </c>
      <c r="F254" s="79" t="e">
        <f>VLOOKUP(A254,'04'!A:C,3,0)</f>
        <v>#N/A</v>
      </c>
      <c r="G254" s="79" t="e">
        <f>VLOOKUP(A254,'04'!A:B,2,0)</f>
        <v>#N/A</v>
      </c>
      <c r="H254" s="80"/>
      <c r="I254" s="79">
        <f>VLOOKUP(A254,РАСЧЕТ!A:BE,57,0)</f>
        <v>0</v>
      </c>
      <c r="J254" s="79">
        <f t="shared" si="13"/>
        <v>0</v>
      </c>
      <c r="K254" s="79" t="e">
        <f>VLOOKUP(A254,'10'!A:C,3,0)</f>
        <v>#N/A</v>
      </c>
      <c r="L254" s="79" t="e">
        <f>VLOOKUP(A254,'10'!A:B,2,0)</f>
        <v>#N/A</v>
      </c>
      <c r="M254" s="80"/>
      <c r="N254" s="79">
        <f>VLOOKUP(A254,РАСЧЕТ!A:BF,58,0)</f>
        <v>0</v>
      </c>
      <c r="O254" s="79">
        <f t="shared" si="14"/>
        <v>0</v>
      </c>
      <c r="P254" s="79" t="e">
        <f>VLOOKUP(A254,'11'!A:C,3,0)</f>
        <v>#N/A</v>
      </c>
      <c r="Q254" s="79" t="e">
        <f>VLOOKUP(A254,'11'!A:B,2,0)</f>
        <v>#N/A</v>
      </c>
      <c r="R254" s="80"/>
      <c r="S254">
        <f>VLOOKUP(A254,РАСЧЕТ!A:BG,59,0)</f>
        <v>0</v>
      </c>
      <c r="T254" s="119">
        <f t="shared" si="15"/>
        <v>0</v>
      </c>
      <c r="U254" t="e">
        <f>VLOOKUP(A254,'12'!A:C,3,0)</f>
        <v>#N/A</v>
      </c>
      <c r="V254" t="e">
        <f>VLOOKUP(A254,'12'!A:B,2,0)</f>
        <v>#N/A</v>
      </c>
    </row>
    <row r="255" spans="1:22" x14ac:dyDescent="0.3">
      <c r="A255" s="77" t="s">
        <v>2643</v>
      </c>
      <c r="B255" s="77" t="s">
        <v>847</v>
      </c>
      <c r="C255" s="79">
        <v>678.61</v>
      </c>
      <c r="D255" s="79">
        <f>VLOOKUP(A255,РАСЧЕТ!A:AY,51,0)</f>
        <v>480.30019567202982</v>
      </c>
      <c r="E255" s="79">
        <f t="shared" si="12"/>
        <v>-198.3098043279702</v>
      </c>
      <c r="F255" s="79" t="str">
        <f>VLOOKUP(A255,'04'!A:C,3,0)</f>
        <v>Начисление услуг УКС00000634 от 30.04.2023 0:00:04</v>
      </c>
      <c r="G255" s="79" t="str">
        <f>VLOOKUP(A255,'04'!A:B,2,0)</f>
        <v>НАС/КС/ДУ-3А/ММ-218-Э(-1)</v>
      </c>
      <c r="H255" s="79">
        <v>678.61</v>
      </c>
      <c r="I255" s="79">
        <f>VLOOKUP(A255,РАСЧЕТ!A:BE,57,0)</f>
        <v>631.76901984873075</v>
      </c>
      <c r="J255" s="79">
        <f t="shared" si="13"/>
        <v>-46.840980151269264</v>
      </c>
      <c r="K255" s="79" t="str">
        <f>VLOOKUP(A255,'10'!A:C,3,0)</f>
        <v>Начисление услуг УКС00001636 от 31.10.2023 0:00:02</v>
      </c>
      <c r="L255" s="79" t="str">
        <f>VLOOKUP(A255,'10'!A:B,2,0)</f>
        <v>НАС/КС/ДУ-3А/ММ-218-Э(-1)</v>
      </c>
      <c r="M255" s="79">
        <v>678.61</v>
      </c>
      <c r="N255" s="79">
        <f>VLOOKUP(A255,РАСЧЕТ!A:BF,58,0)</f>
        <v>565.44895640294396</v>
      </c>
      <c r="O255" s="79">
        <f t="shared" si="14"/>
        <v>-113.16104359705605</v>
      </c>
      <c r="P255" s="79" t="str">
        <f>VLOOKUP(A255,'11'!A:C,3,0)</f>
        <v>Начисление услуг УКС00001714 от 30.11.2023 23:59:59</v>
      </c>
      <c r="Q255" s="79" t="str">
        <f>VLOOKUP(A255,'11'!A:B,2,0)</f>
        <v>НАС/КС/ДУ-3А/ММ-218-Э(-1)</v>
      </c>
      <c r="R255" s="79">
        <v>678.61</v>
      </c>
      <c r="S255">
        <f>VLOOKUP(A255,РАСЧЕТ!A:BG,59,0)</f>
        <v>776.50077609293623</v>
      </c>
      <c r="T255" s="119">
        <f t="shared" si="15"/>
        <v>97.890776092936221</v>
      </c>
      <c r="U255" t="str">
        <f>VLOOKUP(A255,'12'!A:C,3,0)</f>
        <v>Начисление услуг УКС00001863 от 31.12.2023 23:59:59</v>
      </c>
      <c r="V255" t="str">
        <f>VLOOKUP(A255,'12'!A:B,2,0)</f>
        <v>НАС/КС/ДУ-3А/ММ-218-Э(-1)</v>
      </c>
    </row>
    <row r="256" spans="1:22" x14ac:dyDescent="0.3">
      <c r="A256" s="77" t="s">
        <v>1764</v>
      </c>
      <c r="B256" s="77" t="s">
        <v>1091</v>
      </c>
      <c r="C256" s="80"/>
      <c r="D256" s="79">
        <f>VLOOKUP(A256,РАСЧЕТ!A:AY,51,0)</f>
        <v>0</v>
      </c>
      <c r="E256" s="79">
        <f t="shared" si="12"/>
        <v>0</v>
      </c>
      <c r="F256" s="79" t="e">
        <f>VLOOKUP(A256,'04'!A:C,3,0)</f>
        <v>#N/A</v>
      </c>
      <c r="G256" s="79" t="e">
        <f>VLOOKUP(A256,'04'!A:B,2,0)</f>
        <v>#N/A</v>
      </c>
      <c r="H256" s="80"/>
      <c r="I256" s="79">
        <f>VLOOKUP(A256,РАСЧЕТ!A:BE,57,0)</f>
        <v>0</v>
      </c>
      <c r="J256" s="79">
        <f t="shared" si="13"/>
        <v>0</v>
      </c>
      <c r="K256" s="79" t="e">
        <f>VLOOKUP(A256,'10'!A:C,3,0)</f>
        <v>#N/A</v>
      </c>
      <c r="L256" s="79" t="e">
        <f>VLOOKUP(A256,'10'!A:B,2,0)</f>
        <v>#N/A</v>
      </c>
      <c r="M256" s="80"/>
      <c r="N256" s="79">
        <f>VLOOKUP(A256,РАСЧЕТ!A:BF,58,0)</f>
        <v>0</v>
      </c>
      <c r="O256" s="79">
        <f t="shared" si="14"/>
        <v>0</v>
      </c>
      <c r="P256" s="79" t="e">
        <f>VLOOKUP(A256,'11'!A:C,3,0)</f>
        <v>#N/A</v>
      </c>
      <c r="Q256" s="79" t="e">
        <f>VLOOKUP(A256,'11'!A:B,2,0)</f>
        <v>#N/A</v>
      </c>
      <c r="R256" s="80"/>
      <c r="S256">
        <f>VLOOKUP(A256,РАСЧЕТ!A:BG,59,0)</f>
        <v>0</v>
      </c>
      <c r="T256" s="119">
        <f t="shared" si="15"/>
        <v>0</v>
      </c>
      <c r="U256" t="e">
        <f>VLOOKUP(A256,'12'!A:C,3,0)</f>
        <v>#N/A</v>
      </c>
      <c r="V256" t="e">
        <f>VLOOKUP(A256,'12'!A:B,2,0)</f>
        <v>#N/A</v>
      </c>
    </row>
    <row r="257" spans="1:22" x14ac:dyDescent="0.3">
      <c r="A257" s="77" t="s">
        <v>2523</v>
      </c>
      <c r="B257" s="77" t="s">
        <v>1091</v>
      </c>
      <c r="C257" s="79">
        <v>957.78</v>
      </c>
      <c r="D257" s="79">
        <f>VLOOKUP(A257,РАСЧЕТ!A:AY,51,0)</f>
        <v>677.89204832191535</v>
      </c>
      <c r="E257" s="79">
        <f t="shared" si="12"/>
        <v>-279.88795167808462</v>
      </c>
      <c r="F257" s="79" t="str">
        <f>VLOOKUP(A257,'04'!A:C,3,0)</f>
        <v>Начисление услуг УКС00000634 от 30.04.2023 0:00:04</v>
      </c>
      <c r="G257" s="79" t="str">
        <f>VLOOKUP(A257,'04'!A:B,2,0)</f>
        <v>НАС/КС/ДУ-ММ-3А-219</v>
      </c>
      <c r="H257" s="79">
        <v>957.78</v>
      </c>
      <c r="I257" s="79">
        <f>VLOOKUP(A257,РАСЧЕТ!A:BE,57,0)</f>
        <v>891.67399636877815</v>
      </c>
      <c r="J257" s="79">
        <f t="shared" si="13"/>
        <v>-66.106003631221824</v>
      </c>
      <c r="K257" s="79" t="str">
        <f>VLOOKUP(A257,'10'!A:C,3,0)</f>
        <v>Начисление услуг УКС00001636 от 31.10.2023 0:00:02</v>
      </c>
      <c r="L257" s="79" t="str">
        <f>VLOOKUP(A257,'10'!A:B,2,0)</f>
        <v>НАС/КС/ДУ-ММ-3А-219</v>
      </c>
      <c r="M257" s="79">
        <v>957.78</v>
      </c>
      <c r="N257" s="79">
        <f>VLOOKUP(A257,РАСЧЕТ!A:BF,58,0)</f>
        <v>798.07036251807915</v>
      </c>
      <c r="O257" s="79">
        <f t="shared" si="14"/>
        <v>-159.70963748192082</v>
      </c>
      <c r="P257" s="79" t="str">
        <f>VLOOKUP(A257,'11'!A:C,3,0)</f>
        <v>Начисление услуг УКС00001714 от 30.11.2023 23:59:59</v>
      </c>
      <c r="Q257" s="79" t="str">
        <f>VLOOKUP(A257,'11'!A:B,2,0)</f>
        <v>НАС/КС/ДУ-ММ-3А-219</v>
      </c>
      <c r="R257" s="79">
        <v>957.78</v>
      </c>
      <c r="S257">
        <f>VLOOKUP(A257,РАСЧЕТ!A:BG,59,0)</f>
        <v>1095.9472979033212</v>
      </c>
      <c r="T257" s="119">
        <f t="shared" si="15"/>
        <v>138.16729790332124</v>
      </c>
      <c r="U257" t="str">
        <f>VLOOKUP(A257,'12'!A:C,3,0)</f>
        <v>Начисление услуг УКС00001863 от 31.12.2023 23:59:59</v>
      </c>
      <c r="V257" t="str">
        <f>VLOOKUP(A257,'12'!A:B,2,0)</f>
        <v>НАС/КС/ДУ-ММ-3А-219</v>
      </c>
    </row>
    <row r="258" spans="1:22" x14ac:dyDescent="0.3">
      <c r="A258" s="77" t="s">
        <v>1448</v>
      </c>
      <c r="B258" s="77" t="s">
        <v>557</v>
      </c>
      <c r="C258" s="79">
        <v>310.58</v>
      </c>
      <c r="D258" s="79">
        <f>VLOOKUP(A258,РАСЧЕТ!A:AY,51,0)</f>
        <v>219.88426679500094</v>
      </c>
      <c r="E258" s="79">
        <f t="shared" si="12"/>
        <v>-90.695733204999044</v>
      </c>
      <c r="F258" s="79" t="str">
        <f>VLOOKUP(A258,'04'!A:C,3,0)</f>
        <v>Начисление услуг УКС00000634 от 30.04.2023 0:00:04</v>
      </c>
      <c r="G258" s="79" t="str">
        <f>VLOOKUP(A258,'04'!A:B,2,0)</f>
        <v>С24-НАСТР-3А-2021/паркинг/А/м 22</v>
      </c>
      <c r="H258" s="80"/>
      <c r="I258" s="79">
        <f>VLOOKUP(A258,РАСЧЕТ!A:BE,57,0)</f>
        <v>0</v>
      </c>
      <c r="J258" s="79">
        <f t="shared" si="13"/>
        <v>0</v>
      </c>
      <c r="K258" s="79" t="e">
        <f>VLOOKUP(A258,'10'!A:C,3,0)</f>
        <v>#N/A</v>
      </c>
      <c r="L258" s="79" t="e">
        <f>VLOOKUP(A258,'10'!A:B,2,0)</f>
        <v>#N/A</v>
      </c>
      <c r="M258" s="80"/>
      <c r="N258" s="79">
        <f>VLOOKUP(A258,РАСЧЕТ!A:BF,58,0)</f>
        <v>0</v>
      </c>
      <c r="O258" s="79">
        <f t="shared" si="14"/>
        <v>0</v>
      </c>
      <c r="P258" s="79" t="e">
        <f>VLOOKUP(A258,'11'!A:C,3,0)</f>
        <v>#N/A</v>
      </c>
      <c r="Q258" s="79" t="e">
        <f>VLOOKUP(A258,'11'!A:B,2,0)</f>
        <v>#N/A</v>
      </c>
      <c r="R258" s="80"/>
      <c r="S258">
        <f>VLOOKUP(A258,РАСЧЕТ!A:BG,59,0)</f>
        <v>0</v>
      </c>
      <c r="T258" s="119">
        <f t="shared" si="15"/>
        <v>0</v>
      </c>
      <c r="U258" t="e">
        <f>VLOOKUP(A258,'12'!A:C,3,0)</f>
        <v>#N/A</v>
      </c>
      <c r="V258" t="e">
        <f>VLOOKUP(A258,'12'!A:B,2,0)</f>
        <v>#N/A</v>
      </c>
    </row>
    <row r="259" spans="1:22" x14ac:dyDescent="0.3">
      <c r="A259" s="77" t="s">
        <v>2651</v>
      </c>
      <c r="B259" s="77" t="s">
        <v>557</v>
      </c>
      <c r="C259" s="79">
        <v>355.14</v>
      </c>
      <c r="D259" s="79">
        <f>VLOOKUP(A259,РАСЧЕТ!A:AY,51,0)</f>
        <v>251.29630490857252</v>
      </c>
      <c r="E259" s="79">
        <f t="shared" ref="E259:E322" si="16">D259-C259</f>
        <v>-103.84369509142746</v>
      </c>
      <c r="F259" s="79" t="str">
        <f>VLOOKUP(A259,'04'!A:C,3,0)</f>
        <v>Начисление услуг УКС00000634 от 30.04.2023 0:00:04</v>
      </c>
      <c r="G259" s="79" t="str">
        <f>VLOOKUP(A259,'04'!A:B,2,0)</f>
        <v>НАС/КС/ДУ-ММ-3А-22</v>
      </c>
      <c r="H259" s="79">
        <v>665.72</v>
      </c>
      <c r="I259" s="79">
        <f>VLOOKUP(A259,РАСЧЕТ!A:BE,57,0)</f>
        <v>619.7734055478054</v>
      </c>
      <c r="J259" s="79">
        <f t="shared" ref="J259:J322" si="17">I259-H259</f>
        <v>-45.946594452194631</v>
      </c>
      <c r="K259" s="79" t="str">
        <f>VLOOKUP(A259,'10'!A:C,3,0)</f>
        <v>Начисление услуг УКС00001636 от 31.10.2023 0:00:02</v>
      </c>
      <c r="L259" s="79" t="str">
        <f>VLOOKUP(A259,'10'!A:B,2,0)</f>
        <v>НАС/КС/ДУ-ММ-3А-22</v>
      </c>
      <c r="M259" s="79">
        <v>665.72</v>
      </c>
      <c r="N259" s="79">
        <f>VLOOKUP(A259,РАСЧЕТ!A:BF,58,0)</f>
        <v>554.71258381301459</v>
      </c>
      <c r="O259" s="79">
        <f t="shared" ref="O259:O322" si="18">N259-M259</f>
        <v>-111.00741618698544</v>
      </c>
      <c r="P259" s="79" t="str">
        <f>VLOOKUP(A259,'11'!A:C,3,0)</f>
        <v>Начисление услуг УКС00001714 от 30.11.2023 23:59:59</v>
      </c>
      <c r="Q259" s="79" t="str">
        <f>VLOOKUP(A259,'11'!A:B,2,0)</f>
        <v>НАС/КС/ДУ-ММ-3А-22</v>
      </c>
      <c r="R259" s="79">
        <v>665.72</v>
      </c>
      <c r="S259">
        <f>VLOOKUP(A259,РАСЧЕТ!A:BG,59,0)</f>
        <v>761.75709047091834</v>
      </c>
      <c r="T259" s="119">
        <f t="shared" ref="T259:T322" si="19">S259-R259</f>
        <v>96.037090470918315</v>
      </c>
      <c r="U259" t="str">
        <f>VLOOKUP(A259,'12'!A:C,3,0)</f>
        <v>Начисление услуг УКС00001863 от 31.12.2023 23:59:59</v>
      </c>
      <c r="V259" t="str">
        <f>VLOOKUP(A259,'12'!A:B,2,0)</f>
        <v>НАС/КС/ДУ-ММ-3А-22</v>
      </c>
    </row>
    <row r="260" spans="1:22" x14ac:dyDescent="0.3">
      <c r="A260" s="77" t="s">
        <v>1724</v>
      </c>
      <c r="B260" s="77" t="s">
        <v>779</v>
      </c>
      <c r="C260" s="79">
        <v>657.13</v>
      </c>
      <c r="D260" s="79">
        <f>VLOOKUP(A260,РАСЧЕТ!A:AY,51,0)</f>
        <v>465.10082239126933</v>
      </c>
      <c r="E260" s="79">
        <f t="shared" si="16"/>
        <v>-192.02917760873066</v>
      </c>
      <c r="F260" s="79" t="str">
        <f>VLOOKUP(A260,'04'!A:C,3,0)</f>
        <v>Начисление услуг УКС00000634 от 30.04.2023 0:00:04</v>
      </c>
      <c r="G260" s="79" t="str">
        <f>VLOOKUP(A260,'04'!A:B,2,0)</f>
        <v>С24-НАСТР-3А-2021/паркинг/А/м 220</v>
      </c>
      <c r="H260" s="80"/>
      <c r="I260" s="79">
        <f>VLOOKUP(A260,РАСЧЕТ!A:BE,57,0)</f>
        <v>0</v>
      </c>
      <c r="J260" s="79">
        <f t="shared" si="17"/>
        <v>0</v>
      </c>
      <c r="K260" s="79" t="e">
        <f>VLOOKUP(A260,'10'!A:C,3,0)</f>
        <v>#N/A</v>
      </c>
      <c r="L260" s="79" t="e">
        <f>VLOOKUP(A260,'10'!A:B,2,0)</f>
        <v>#N/A</v>
      </c>
      <c r="M260" s="80"/>
      <c r="N260" s="79">
        <f>VLOOKUP(A260,РАСЧЕТ!A:BF,58,0)</f>
        <v>0</v>
      </c>
      <c r="O260" s="79">
        <f t="shared" si="18"/>
        <v>0</v>
      </c>
      <c r="P260" s="79" t="e">
        <f>VLOOKUP(A260,'11'!A:C,3,0)</f>
        <v>#N/A</v>
      </c>
      <c r="Q260" s="79" t="e">
        <f>VLOOKUP(A260,'11'!A:B,2,0)</f>
        <v>#N/A</v>
      </c>
      <c r="R260" s="80"/>
      <c r="S260">
        <f>VLOOKUP(A260,РАСЧЕТ!A:BG,59,0)</f>
        <v>0</v>
      </c>
      <c r="T260" s="119">
        <f t="shared" si="19"/>
        <v>0</v>
      </c>
      <c r="U260" t="e">
        <f>VLOOKUP(A260,'12'!A:C,3,0)</f>
        <v>#N/A</v>
      </c>
      <c r="V260" t="e">
        <f>VLOOKUP(A260,'12'!A:B,2,0)</f>
        <v>#N/A</v>
      </c>
    </row>
    <row r="261" spans="1:22" x14ac:dyDescent="0.3">
      <c r="A261" s="77" t="s">
        <v>2799</v>
      </c>
      <c r="B261" s="77" t="s">
        <v>779</v>
      </c>
      <c r="C261" s="80"/>
      <c r="D261" s="79">
        <f>VLOOKUP(A261,РАСЧЕТ!A:AY,51,0)</f>
        <v>0</v>
      </c>
      <c r="E261" s="79">
        <f t="shared" si="16"/>
        <v>0</v>
      </c>
      <c r="F261" s="79" t="e">
        <f>VLOOKUP(A261,'04'!A:C,3,0)</f>
        <v>#N/A</v>
      </c>
      <c r="G261" s="79" t="e">
        <f>VLOOKUP(A261,'04'!A:B,2,0)</f>
        <v>#N/A</v>
      </c>
      <c r="H261" s="79">
        <v>657.13</v>
      </c>
      <c r="I261" s="79">
        <f>VLOOKUP(A261,РАСЧЕТ!A:BE,57,0)</f>
        <v>611.77632934718861</v>
      </c>
      <c r="J261" s="79">
        <f t="shared" si="17"/>
        <v>-45.353670652811388</v>
      </c>
      <c r="K261" s="79" t="str">
        <f>VLOOKUP(A261,'10'!A:C,3,0)</f>
        <v>Начисление услуг УКС00001636 от 31.10.2023 0:00:02</v>
      </c>
      <c r="L261" s="79" t="str">
        <f>VLOOKUP(A261,'10'!A:B,2,0)</f>
        <v>НАС/КС/ДУ-ММ-3А-220</v>
      </c>
      <c r="M261" s="79">
        <v>657.13</v>
      </c>
      <c r="N261" s="79">
        <f>VLOOKUP(A261,РАСЧЕТ!A:BF,58,0)</f>
        <v>547.55500208639512</v>
      </c>
      <c r="O261" s="79">
        <f t="shared" si="18"/>
        <v>-109.57499791360488</v>
      </c>
      <c r="P261" s="79" t="str">
        <f>VLOOKUP(A261,'11'!A:C,3,0)</f>
        <v>Начисление услуг УКС00001714 от 30.11.2023 23:59:59</v>
      </c>
      <c r="Q261" s="79" t="str">
        <f>VLOOKUP(A261,'11'!A:B,2,0)</f>
        <v>НАС/КС/ДУ-ММ-3А-220</v>
      </c>
      <c r="R261" s="79">
        <v>657.13</v>
      </c>
      <c r="S261">
        <f>VLOOKUP(A261,РАСЧЕТ!A:BG,59,0)</f>
        <v>751.92796672290649</v>
      </c>
      <c r="T261" s="119">
        <f t="shared" si="19"/>
        <v>94.797966722906494</v>
      </c>
      <c r="U261" t="str">
        <f>VLOOKUP(A261,'12'!A:C,3,0)</f>
        <v>Начисление услуг УКС00001863 от 31.12.2023 23:59:59</v>
      </c>
      <c r="V261" t="str">
        <f>VLOOKUP(A261,'12'!A:B,2,0)</f>
        <v>НАС/КС/ДУ-ММ-3А-220</v>
      </c>
    </row>
    <row r="262" spans="1:22" x14ac:dyDescent="0.3">
      <c r="A262" s="77" t="s">
        <v>1291</v>
      </c>
      <c r="B262" s="77" t="s">
        <v>869</v>
      </c>
      <c r="C262" s="80"/>
      <c r="D262" s="79">
        <f>VLOOKUP(A262,РАСЧЕТ!A:AY,51,0)</f>
        <v>0</v>
      </c>
      <c r="E262" s="79">
        <f t="shared" si="16"/>
        <v>0</v>
      </c>
      <c r="F262" s="79" t="e">
        <f>VLOOKUP(A262,'04'!A:C,3,0)</f>
        <v>#N/A</v>
      </c>
      <c r="G262" s="79" t="e">
        <f>VLOOKUP(A262,'04'!A:B,2,0)</f>
        <v>#N/A</v>
      </c>
      <c r="H262" s="80"/>
      <c r="I262" s="79">
        <f>VLOOKUP(A262,РАСЧЕТ!A:BE,57,0)</f>
        <v>0</v>
      </c>
      <c r="J262" s="79">
        <f t="shared" si="17"/>
        <v>0</v>
      </c>
      <c r="K262" s="79" t="e">
        <f>VLOOKUP(A262,'10'!A:C,3,0)</f>
        <v>#N/A</v>
      </c>
      <c r="L262" s="79" t="e">
        <f>VLOOKUP(A262,'10'!A:B,2,0)</f>
        <v>#N/A</v>
      </c>
      <c r="M262" s="80"/>
      <c r="N262" s="79">
        <f>VLOOKUP(A262,РАСЧЕТ!A:BF,58,0)</f>
        <v>0</v>
      </c>
      <c r="O262" s="79">
        <f t="shared" si="18"/>
        <v>0</v>
      </c>
      <c r="P262" s="79" t="e">
        <f>VLOOKUP(A262,'11'!A:C,3,0)</f>
        <v>#N/A</v>
      </c>
      <c r="Q262" s="79" t="e">
        <f>VLOOKUP(A262,'11'!A:B,2,0)</f>
        <v>#N/A</v>
      </c>
      <c r="R262" s="80"/>
      <c r="S262">
        <f>VLOOKUP(A262,РАСЧЕТ!A:BG,59,0)</f>
        <v>0</v>
      </c>
      <c r="T262" s="119">
        <f t="shared" si="19"/>
        <v>0</v>
      </c>
      <c r="U262" t="e">
        <f>VLOOKUP(A262,'12'!A:C,3,0)</f>
        <v>#N/A</v>
      </c>
      <c r="V262" t="e">
        <f>VLOOKUP(A262,'12'!A:B,2,0)</f>
        <v>#N/A</v>
      </c>
    </row>
    <row r="263" spans="1:22" x14ac:dyDescent="0.3">
      <c r="A263" s="77" t="s">
        <v>2546</v>
      </c>
      <c r="B263" s="77" t="s">
        <v>869</v>
      </c>
      <c r="C263" s="79">
        <v>657.13</v>
      </c>
      <c r="D263" s="79">
        <f>VLOOKUP(A263,РАСЧЕТ!A:AY,51,0)</f>
        <v>465.10082239126933</v>
      </c>
      <c r="E263" s="79">
        <f t="shared" si="16"/>
        <v>-192.02917760873066</v>
      </c>
      <c r="F263" s="79" t="str">
        <f>VLOOKUP(A263,'04'!A:C,3,0)</f>
        <v>Начисление услуг УКС00000634 от 30.04.2023 0:00:04</v>
      </c>
      <c r="G263" s="79" t="str">
        <f>VLOOKUP(A263,'04'!A:B,2,0)</f>
        <v>НАС/КС/ДУ-3А-ММ-221</v>
      </c>
      <c r="H263" s="79">
        <v>657.13</v>
      </c>
      <c r="I263" s="79">
        <f>VLOOKUP(A263,РАСЧЕТ!A:BE,57,0)</f>
        <v>611.77632934718861</v>
      </c>
      <c r="J263" s="79">
        <f t="shared" si="17"/>
        <v>-45.353670652811388</v>
      </c>
      <c r="K263" s="79" t="str">
        <f>VLOOKUP(A263,'10'!A:C,3,0)</f>
        <v>Начисление услуг УКС00001636 от 31.10.2023 0:00:02</v>
      </c>
      <c r="L263" s="79" t="str">
        <f>VLOOKUP(A263,'10'!A:B,2,0)</f>
        <v>НАС/КС/ДУ-3А-ММ-221</v>
      </c>
      <c r="M263" s="79">
        <v>657.13</v>
      </c>
      <c r="N263" s="79">
        <f>VLOOKUP(A263,РАСЧЕТ!A:BF,58,0)</f>
        <v>547.55500208639512</v>
      </c>
      <c r="O263" s="79">
        <f t="shared" si="18"/>
        <v>-109.57499791360488</v>
      </c>
      <c r="P263" s="79" t="str">
        <f>VLOOKUP(A263,'11'!A:C,3,0)</f>
        <v>Начисление услуг УКС00001714 от 30.11.2023 23:59:59</v>
      </c>
      <c r="Q263" s="79" t="str">
        <f>VLOOKUP(A263,'11'!A:B,2,0)</f>
        <v>НАС/КС/ДУ-3А-ММ-221</v>
      </c>
      <c r="R263" s="79">
        <v>657.13</v>
      </c>
      <c r="S263">
        <f>VLOOKUP(A263,РАСЧЕТ!A:BG,59,0)</f>
        <v>751.92796672290649</v>
      </c>
      <c r="T263" s="119">
        <f t="shared" si="19"/>
        <v>94.797966722906494</v>
      </c>
      <c r="U263" t="str">
        <f>VLOOKUP(A263,'12'!A:C,3,0)</f>
        <v>Начисление услуг УКС00001863 от 31.12.2023 23:59:59</v>
      </c>
      <c r="V263" t="str">
        <f>VLOOKUP(A263,'12'!A:B,2,0)</f>
        <v>НАС/КС/ДУ-3А-ММ-221</v>
      </c>
    </row>
    <row r="264" spans="1:22" x14ac:dyDescent="0.3">
      <c r="A264" s="77" t="s">
        <v>1881</v>
      </c>
      <c r="B264" s="77" t="s">
        <v>761</v>
      </c>
      <c r="C264" s="79">
        <v>652.84</v>
      </c>
      <c r="D264" s="79">
        <f>VLOOKUP(A264,РАСЧЕТ!A:AY,51,0)</f>
        <v>462.06094773511722</v>
      </c>
      <c r="E264" s="79">
        <f t="shared" si="16"/>
        <v>-190.77905226488281</v>
      </c>
      <c r="F264" s="79" t="str">
        <f>VLOOKUP(A264,'04'!A:C,3,0)</f>
        <v>Начисление услуг УКС00000634 от 30.04.2023 0:00:04</v>
      </c>
      <c r="G264" s="79" t="str">
        <f>VLOOKUP(A264,'04'!A:B,2,0)</f>
        <v>С24-НАСТР-3А-2021/паркинг/А/м 222</v>
      </c>
      <c r="H264" s="80"/>
      <c r="I264" s="79">
        <f>VLOOKUP(A264,РАСЧЕТ!A:BE,57,0)</f>
        <v>0</v>
      </c>
      <c r="J264" s="79">
        <f t="shared" si="17"/>
        <v>0</v>
      </c>
      <c r="K264" s="79" t="e">
        <f>VLOOKUP(A264,'10'!A:C,3,0)</f>
        <v>#N/A</v>
      </c>
      <c r="L264" s="79" t="e">
        <f>VLOOKUP(A264,'10'!A:B,2,0)</f>
        <v>#N/A</v>
      </c>
      <c r="M264" s="80"/>
      <c r="N264" s="79">
        <f>VLOOKUP(A264,РАСЧЕТ!A:BF,58,0)</f>
        <v>0</v>
      </c>
      <c r="O264" s="79">
        <f t="shared" si="18"/>
        <v>0</v>
      </c>
      <c r="P264" s="79" t="e">
        <f>VLOOKUP(A264,'11'!A:C,3,0)</f>
        <v>#N/A</v>
      </c>
      <c r="Q264" s="79" t="e">
        <f>VLOOKUP(A264,'11'!A:B,2,0)</f>
        <v>#N/A</v>
      </c>
      <c r="R264" s="80"/>
      <c r="S264">
        <f>VLOOKUP(A264,РАСЧЕТ!A:BG,59,0)</f>
        <v>0</v>
      </c>
      <c r="T264" s="119">
        <f t="shared" si="19"/>
        <v>0</v>
      </c>
      <c r="U264" t="e">
        <f>VLOOKUP(A264,'12'!A:C,3,0)</f>
        <v>#N/A</v>
      </c>
      <c r="V264" t="e">
        <f>VLOOKUP(A264,'12'!A:B,2,0)</f>
        <v>#N/A</v>
      </c>
    </row>
    <row r="265" spans="1:22" x14ac:dyDescent="0.3">
      <c r="A265" s="77" t="s">
        <v>2806</v>
      </c>
      <c r="B265" s="77" t="s">
        <v>761</v>
      </c>
      <c r="C265" s="80"/>
      <c r="D265" s="79">
        <f>VLOOKUP(A265,РАСЧЕТ!A:AY,51,0)</f>
        <v>0</v>
      </c>
      <c r="E265" s="79">
        <f t="shared" si="16"/>
        <v>0</v>
      </c>
      <c r="F265" s="79" t="e">
        <f>VLOOKUP(A265,'04'!A:C,3,0)</f>
        <v>#N/A</v>
      </c>
      <c r="G265" s="79" t="e">
        <f>VLOOKUP(A265,'04'!A:B,2,0)</f>
        <v>#N/A</v>
      </c>
      <c r="H265" s="79">
        <v>652.84</v>
      </c>
      <c r="I265" s="79">
        <f>VLOOKUP(A265,РАСЧЕТ!A:BE,57,0)</f>
        <v>607.77779124688004</v>
      </c>
      <c r="J265" s="79">
        <f t="shared" si="17"/>
        <v>-45.06220875311999</v>
      </c>
      <c r="K265" s="79" t="str">
        <f>VLOOKUP(A265,'10'!A:C,3,0)</f>
        <v>Начисление услуг УКС00001636 от 31.10.2023 0:00:02</v>
      </c>
      <c r="L265" s="79" t="str">
        <f>VLOOKUP(A265,'10'!A:B,2,0)</f>
        <v>НАС/КС/ДУ-3А-ММ-222</v>
      </c>
      <c r="M265" s="79">
        <v>652.84</v>
      </c>
      <c r="N265" s="79">
        <f>VLOOKUP(A265,РАСЧЕТ!A:BF,58,0)</f>
        <v>543.97621122308522</v>
      </c>
      <c r="O265" s="79">
        <f t="shared" si="18"/>
        <v>-108.86378877691482</v>
      </c>
      <c r="P265" s="79" t="str">
        <f>VLOOKUP(A265,'11'!A:C,3,0)</f>
        <v>Начисление услуг УКС00001714 от 30.11.2023 23:59:59</v>
      </c>
      <c r="Q265" s="79" t="str">
        <f>VLOOKUP(A265,'11'!A:B,2,0)</f>
        <v>НАС/КС/ДУ-3А-ММ-222</v>
      </c>
      <c r="R265" s="79">
        <v>652.84</v>
      </c>
      <c r="S265">
        <f>VLOOKUP(A265,РАСЧЕТ!A:BG,59,0)</f>
        <v>747.01340484890056</v>
      </c>
      <c r="T265" s="119">
        <f t="shared" si="19"/>
        <v>94.173404848900532</v>
      </c>
      <c r="U265" t="str">
        <f>VLOOKUP(A265,'12'!A:C,3,0)</f>
        <v>Начисление услуг УКС00001863 от 31.12.2023 23:59:59</v>
      </c>
      <c r="V265" t="str">
        <f>VLOOKUP(A265,'12'!A:B,2,0)</f>
        <v>НАС/КС/ДУ-3А-ММ-222</v>
      </c>
    </row>
    <row r="266" spans="1:22" x14ac:dyDescent="0.3">
      <c r="A266" s="77" t="s">
        <v>1397</v>
      </c>
      <c r="B266" s="77" t="s">
        <v>775</v>
      </c>
      <c r="C266" s="79">
        <v>940.6</v>
      </c>
      <c r="D266" s="79">
        <f>VLOOKUP(A266,РАСЧЕТ!A:AY,51,0)</f>
        <v>665.73254969730704</v>
      </c>
      <c r="E266" s="79">
        <f t="shared" si="16"/>
        <v>-274.86745030269299</v>
      </c>
      <c r="F266" s="79" t="str">
        <f>VLOOKUP(A266,'04'!A:C,3,0)</f>
        <v>Начисление услуг УКС00000634 от 30.04.2023 0:00:04</v>
      </c>
      <c r="G266" s="79" t="str">
        <f>VLOOKUP(A266,'04'!A:B,2,0)</f>
        <v>С24-НАСТР-3А-2021/паркинг/А/м 223</v>
      </c>
      <c r="H266" s="80"/>
      <c r="I266" s="79">
        <f>VLOOKUP(A266,РАСЧЕТ!A:BE,57,0)</f>
        <v>0</v>
      </c>
      <c r="J266" s="79">
        <f t="shared" si="17"/>
        <v>0</v>
      </c>
      <c r="K266" s="79" t="e">
        <f>VLOOKUP(A266,'10'!A:C,3,0)</f>
        <v>#N/A</v>
      </c>
      <c r="L266" s="79" t="e">
        <f>VLOOKUP(A266,'10'!A:B,2,0)</f>
        <v>#N/A</v>
      </c>
      <c r="M266" s="80"/>
      <c r="N266" s="79">
        <f>VLOOKUP(A266,РАСЧЕТ!A:BF,58,0)</f>
        <v>0</v>
      </c>
      <c r="O266" s="79">
        <f t="shared" si="18"/>
        <v>0</v>
      </c>
      <c r="P266" s="79" t="e">
        <f>VLOOKUP(A266,'11'!A:C,3,0)</f>
        <v>#N/A</v>
      </c>
      <c r="Q266" s="79" t="e">
        <f>VLOOKUP(A266,'11'!A:B,2,0)</f>
        <v>#N/A</v>
      </c>
      <c r="R266" s="80"/>
      <c r="S266">
        <f>VLOOKUP(A266,РАСЧЕТ!A:BG,59,0)</f>
        <v>0</v>
      </c>
      <c r="T266" s="119">
        <f t="shared" si="19"/>
        <v>0</v>
      </c>
      <c r="U266" t="e">
        <f>VLOOKUP(A266,'12'!A:C,3,0)</f>
        <v>#N/A</v>
      </c>
      <c r="V266" t="e">
        <f>VLOOKUP(A266,'12'!A:B,2,0)</f>
        <v>#N/A</v>
      </c>
    </row>
    <row r="267" spans="1:22" x14ac:dyDescent="0.3">
      <c r="A267" s="77" t="s">
        <v>2779</v>
      </c>
      <c r="B267" s="77" t="s">
        <v>775</v>
      </c>
      <c r="C267" s="80"/>
      <c r="D267" s="79">
        <f>VLOOKUP(A267,РАСЧЕТ!A:AY,51,0)</f>
        <v>0</v>
      </c>
      <c r="E267" s="79">
        <f t="shared" si="16"/>
        <v>0</v>
      </c>
      <c r="F267" s="79" t="e">
        <f>VLOOKUP(A267,'04'!A:C,3,0)</f>
        <v>#N/A</v>
      </c>
      <c r="G267" s="79" t="e">
        <f>VLOOKUP(A267,'04'!A:B,2,0)</f>
        <v>#N/A</v>
      </c>
      <c r="H267" s="79">
        <v>940.6</v>
      </c>
      <c r="I267" s="79">
        <f>VLOOKUP(A267,РАСЧЕТ!A:BE,57,0)</f>
        <v>875.67984396754434</v>
      </c>
      <c r="J267" s="79">
        <f t="shared" si="17"/>
        <v>-64.920156032455679</v>
      </c>
      <c r="K267" s="79" t="str">
        <f>VLOOKUP(A267,'10'!A:C,3,0)</f>
        <v>Начисление услуг УКС00001636 от 31.10.2023 0:00:02</v>
      </c>
      <c r="L267" s="79" t="str">
        <f>VLOOKUP(A267,'10'!A:B,2,0)</f>
        <v>НАС/КС/ДУ-3А/ММ-223-Э(-1)</v>
      </c>
      <c r="M267" s="79">
        <v>940.6</v>
      </c>
      <c r="N267" s="79">
        <f>VLOOKUP(A267,РАСЧЕТ!A:BF,58,0)</f>
        <v>783.75519906483987</v>
      </c>
      <c r="O267" s="79">
        <f t="shared" si="18"/>
        <v>-156.84480093516015</v>
      </c>
      <c r="P267" s="79" t="str">
        <f>VLOOKUP(A267,'11'!A:C,3,0)</f>
        <v>Начисление услуг УКС00001714 от 30.11.2023 23:59:59</v>
      </c>
      <c r="Q267" s="79" t="str">
        <f>VLOOKUP(A267,'11'!A:B,2,0)</f>
        <v>НАС/КС/ДУ-3А/ММ-223-Э(-1)</v>
      </c>
      <c r="R267" s="79">
        <v>940.6</v>
      </c>
      <c r="S267">
        <f>VLOOKUP(A267,РАСЧЕТ!A:BG,59,0)</f>
        <v>1076.2890504072975</v>
      </c>
      <c r="T267" s="119">
        <f t="shared" si="19"/>
        <v>135.68905040729749</v>
      </c>
      <c r="U267" t="str">
        <f>VLOOKUP(A267,'12'!A:C,3,0)</f>
        <v>Начисление услуг УКС00001863 от 31.12.2023 23:59:59</v>
      </c>
      <c r="V267" t="str">
        <f>VLOOKUP(A267,'12'!A:B,2,0)</f>
        <v>НАС/КС/ДУ-3А/ММ-223-Э(-1)</v>
      </c>
    </row>
    <row r="268" spans="1:22" x14ac:dyDescent="0.3">
      <c r="A268" s="77" t="s">
        <v>1363</v>
      </c>
      <c r="B268" s="77" t="s">
        <v>758</v>
      </c>
      <c r="C268" s="80"/>
      <c r="D268" s="79">
        <f>VLOOKUP(A268,РАСЧЕТ!A:AY,51,0)</f>
        <v>0</v>
      </c>
      <c r="E268" s="79">
        <f t="shared" si="16"/>
        <v>0</v>
      </c>
      <c r="F268" s="79" t="e">
        <f>VLOOKUP(A268,'04'!A:C,3,0)</f>
        <v>#N/A</v>
      </c>
      <c r="G268" s="79" t="e">
        <f>VLOOKUP(A268,'04'!A:B,2,0)</f>
        <v>#N/A</v>
      </c>
      <c r="H268" s="80"/>
      <c r="I268" s="79">
        <f>VLOOKUP(A268,РАСЧЕТ!A:BE,57,0)</f>
        <v>0</v>
      </c>
      <c r="J268" s="79">
        <f t="shared" si="17"/>
        <v>0</v>
      </c>
      <c r="K268" s="79" t="e">
        <f>VLOOKUP(A268,'10'!A:C,3,0)</f>
        <v>#N/A</v>
      </c>
      <c r="L268" s="79" t="e">
        <f>VLOOKUP(A268,'10'!A:B,2,0)</f>
        <v>#N/A</v>
      </c>
      <c r="M268" s="80"/>
      <c r="N268" s="79">
        <f>VLOOKUP(A268,РАСЧЕТ!A:BF,58,0)</f>
        <v>0</v>
      </c>
      <c r="O268" s="79">
        <f t="shared" si="18"/>
        <v>0</v>
      </c>
      <c r="P268" s="79" t="e">
        <f>VLOOKUP(A268,'11'!A:C,3,0)</f>
        <v>#N/A</v>
      </c>
      <c r="Q268" s="79" t="e">
        <f>VLOOKUP(A268,'11'!A:B,2,0)</f>
        <v>#N/A</v>
      </c>
      <c r="R268" s="80"/>
      <c r="S268">
        <f>VLOOKUP(A268,РАСЧЕТ!A:BG,59,0)</f>
        <v>0</v>
      </c>
      <c r="T268" s="119">
        <f t="shared" si="19"/>
        <v>0</v>
      </c>
      <c r="U268" t="e">
        <f>VLOOKUP(A268,'12'!A:C,3,0)</f>
        <v>#N/A</v>
      </c>
      <c r="V268" t="e">
        <f>VLOOKUP(A268,'12'!A:B,2,0)</f>
        <v>#N/A</v>
      </c>
    </row>
    <row r="269" spans="1:22" x14ac:dyDescent="0.3">
      <c r="A269" s="77" t="s">
        <v>2471</v>
      </c>
      <c r="B269" s="77" t="s">
        <v>758</v>
      </c>
      <c r="C269" s="79">
        <v>850.4</v>
      </c>
      <c r="D269" s="79">
        <f>VLOOKUP(A269,РАСЧЕТ!A:AY,51,0)</f>
        <v>601.89518191811328</v>
      </c>
      <c r="E269" s="79">
        <f t="shared" si="16"/>
        <v>-248.5048180818867</v>
      </c>
      <c r="F269" s="79" t="str">
        <f>VLOOKUP(A269,'04'!A:C,3,0)</f>
        <v>Начисление услуг УКС00000634 от 30.04.2023 0:00:04</v>
      </c>
      <c r="G269" s="79" t="str">
        <f>VLOOKUP(A269,'04'!A:B,2,0)</f>
        <v>НАС/КС/ДУ-3А-ММ-224</v>
      </c>
      <c r="H269" s="79">
        <v>850.41</v>
      </c>
      <c r="I269" s="79">
        <f>VLOOKUP(A269,РАСЧЕТ!A:BE,57,0)</f>
        <v>791.71054386106744</v>
      </c>
      <c r="J269" s="79">
        <f t="shared" si="17"/>
        <v>-58.699456138932533</v>
      </c>
      <c r="K269" s="79" t="str">
        <f>VLOOKUP(A269,'10'!A:C,3,0)</f>
        <v>Начисление услуг УКС00001636 от 31.10.2023 0:00:02</v>
      </c>
      <c r="L269" s="79" t="str">
        <f>VLOOKUP(A269,'10'!A:B,2,0)</f>
        <v>НАС/КС/ДУ-3А-ММ-224</v>
      </c>
      <c r="M269" s="79">
        <v>850.41</v>
      </c>
      <c r="N269" s="79">
        <f>VLOOKUP(A269,РАСЧЕТ!A:BF,58,0)</f>
        <v>708.60059093533471</v>
      </c>
      <c r="O269" s="79">
        <f t="shared" si="18"/>
        <v>-141.80940906466526</v>
      </c>
      <c r="P269" s="79" t="str">
        <f>VLOOKUP(A269,'11'!A:C,3,0)</f>
        <v>Начисление услуг УКС00001714 от 30.11.2023 23:59:59</v>
      </c>
      <c r="Q269" s="79" t="str">
        <f>VLOOKUP(A269,'11'!A:B,2,0)</f>
        <v>НАС/КС/ДУ-3А-ММ-224</v>
      </c>
      <c r="R269" s="79">
        <v>850.41</v>
      </c>
      <c r="S269">
        <f>VLOOKUP(A269,РАСЧЕТ!A:BG,59,0)</f>
        <v>973.08325105317317</v>
      </c>
      <c r="T269" s="119">
        <f t="shared" si="19"/>
        <v>122.6732510531732</v>
      </c>
      <c r="U269" t="str">
        <f>VLOOKUP(A269,'12'!A:C,3,0)</f>
        <v>Начисление услуг УКС00001863 от 31.12.2023 23:59:59</v>
      </c>
      <c r="V269" t="str">
        <f>VLOOKUP(A269,'12'!A:B,2,0)</f>
        <v>НАС/КС/ДУ-3А-ММ-224</v>
      </c>
    </row>
    <row r="270" spans="1:22" x14ac:dyDescent="0.3">
      <c r="A270" s="77" t="s">
        <v>1275</v>
      </c>
      <c r="B270" s="77" t="s">
        <v>905</v>
      </c>
      <c r="C270" s="79">
        <v>687.2</v>
      </c>
      <c r="D270" s="79">
        <f>VLOOKUP(A270,РАСЧЕТ!A:AY,51,0)</f>
        <v>486.37994498433392</v>
      </c>
      <c r="E270" s="79">
        <f t="shared" si="16"/>
        <v>-200.82005501566613</v>
      </c>
      <c r="F270" s="79" t="str">
        <f>VLOOKUP(A270,'04'!A:C,3,0)</f>
        <v>Начисление услуг УКС00000634 от 30.04.2023 0:00:04</v>
      </c>
      <c r="G270" s="79" t="str">
        <f>VLOOKUP(A270,'04'!A:B,2,0)</f>
        <v>С24-НАСТР-3А-2021/паркинг/А/м 225</v>
      </c>
      <c r="H270" s="80"/>
      <c r="I270" s="79">
        <f>VLOOKUP(A270,РАСЧЕТ!A:BE,57,0)</f>
        <v>0</v>
      </c>
      <c r="J270" s="79">
        <f t="shared" si="17"/>
        <v>0</v>
      </c>
      <c r="K270" s="79" t="e">
        <f>VLOOKUP(A270,'10'!A:C,3,0)</f>
        <v>#N/A</v>
      </c>
      <c r="L270" s="79" t="e">
        <f>VLOOKUP(A270,'10'!A:B,2,0)</f>
        <v>#N/A</v>
      </c>
      <c r="M270" s="80"/>
      <c r="N270" s="79">
        <f>VLOOKUP(A270,РАСЧЕТ!A:BF,58,0)</f>
        <v>0</v>
      </c>
      <c r="O270" s="79">
        <f t="shared" si="18"/>
        <v>0</v>
      </c>
      <c r="P270" s="79" t="e">
        <f>VLOOKUP(A270,'11'!A:C,3,0)</f>
        <v>#N/A</v>
      </c>
      <c r="Q270" s="79" t="e">
        <f>VLOOKUP(A270,'11'!A:B,2,0)</f>
        <v>#N/A</v>
      </c>
      <c r="R270" s="80"/>
      <c r="S270">
        <f>VLOOKUP(A270,РАСЧЕТ!A:BG,59,0)</f>
        <v>0</v>
      </c>
      <c r="T270" s="119">
        <f t="shared" si="19"/>
        <v>0</v>
      </c>
      <c r="U270" t="e">
        <f>VLOOKUP(A270,'12'!A:C,3,0)</f>
        <v>#N/A</v>
      </c>
      <c r="V270" t="e">
        <f>VLOOKUP(A270,'12'!A:B,2,0)</f>
        <v>#N/A</v>
      </c>
    </row>
    <row r="271" spans="1:22" x14ac:dyDescent="0.3">
      <c r="A271" s="77" t="s">
        <v>2781</v>
      </c>
      <c r="B271" s="77" t="s">
        <v>905</v>
      </c>
      <c r="C271" s="80"/>
      <c r="D271" s="79">
        <f>VLOOKUP(A271,РАСЧЕТ!A:AY,51,0)</f>
        <v>0</v>
      </c>
      <c r="E271" s="79">
        <f t="shared" si="16"/>
        <v>0</v>
      </c>
      <c r="F271" s="79" t="e">
        <f>VLOOKUP(A271,'04'!A:C,3,0)</f>
        <v>#N/A</v>
      </c>
      <c r="G271" s="79" t="e">
        <f>VLOOKUP(A271,'04'!A:B,2,0)</f>
        <v>#N/A</v>
      </c>
      <c r="H271" s="79">
        <v>687.2</v>
      </c>
      <c r="I271" s="79">
        <f>VLOOKUP(A271,РАСЧЕТ!A:BE,57,0)</f>
        <v>639.76609604934754</v>
      </c>
      <c r="J271" s="79">
        <f t="shared" si="17"/>
        <v>-47.433903950652507</v>
      </c>
      <c r="K271" s="79" t="str">
        <f>VLOOKUP(A271,'10'!A:C,3,0)</f>
        <v>Начисление услуг УКС00001636 от 31.10.2023 0:00:02</v>
      </c>
      <c r="L271" s="79" t="str">
        <f>VLOOKUP(A271,'10'!A:B,2,0)</f>
        <v>НАС/КС/ДУ-3А-ММ-225</v>
      </c>
      <c r="M271" s="79">
        <v>687.2</v>
      </c>
      <c r="N271" s="79">
        <f>VLOOKUP(A271,РАСЧЕТ!A:BF,58,0)</f>
        <v>572.60653812956343</v>
      </c>
      <c r="O271" s="79">
        <f t="shared" si="18"/>
        <v>-114.59346187043661</v>
      </c>
      <c r="P271" s="79" t="str">
        <f>VLOOKUP(A271,'11'!A:C,3,0)</f>
        <v>Начисление услуг УКС00001714 от 30.11.2023 23:59:59</v>
      </c>
      <c r="Q271" s="79" t="str">
        <f>VLOOKUP(A271,'11'!A:B,2,0)</f>
        <v>НАС/КС/ДУ-3А-ММ-225</v>
      </c>
      <c r="R271" s="79">
        <v>687.2</v>
      </c>
      <c r="S271">
        <f>VLOOKUP(A271,РАСЧЕТ!A:BG,59,0)</f>
        <v>786.32989984094797</v>
      </c>
      <c r="T271" s="119">
        <f t="shared" si="19"/>
        <v>99.129899840947928</v>
      </c>
      <c r="U271" t="str">
        <f>VLOOKUP(A271,'12'!A:C,3,0)</f>
        <v>Начисление услуг УКС00001863 от 31.12.2023 23:59:59</v>
      </c>
      <c r="V271" t="str">
        <f>VLOOKUP(A271,'12'!A:B,2,0)</f>
        <v>НАС/КС/ДУ-3А-ММ-225</v>
      </c>
    </row>
    <row r="272" spans="1:22" x14ac:dyDescent="0.3">
      <c r="A272" s="77" t="s">
        <v>1398</v>
      </c>
      <c r="B272" s="77" t="s">
        <v>987</v>
      </c>
      <c r="C272" s="79">
        <v>92.07</v>
      </c>
      <c r="D272" s="79">
        <f>VLOOKUP(A272,РАСЧЕТ!A:AY,51,0)</f>
        <v>65.255975952064802</v>
      </c>
      <c r="E272" s="79">
        <f t="shared" si="16"/>
        <v>-26.814024047935192</v>
      </c>
      <c r="F272" s="79" t="str">
        <f>VLOOKUP(A272,'04'!A:C,3,0)</f>
        <v>Начисление услуг УКС00000634 от 30.04.2023 0:00:04</v>
      </c>
      <c r="G272" s="79" t="str">
        <f>VLOOKUP(A272,'04'!A:B,2,0)</f>
        <v>С24-НАСТР-3А-2021/паркинг/А/м 226</v>
      </c>
      <c r="H272" s="80"/>
      <c r="I272" s="79">
        <f>VLOOKUP(A272,РАСЧЕТ!A:BE,57,0)</f>
        <v>0</v>
      </c>
      <c r="J272" s="79">
        <f t="shared" si="17"/>
        <v>0</v>
      </c>
      <c r="K272" s="79" t="e">
        <f>VLOOKUP(A272,'10'!A:C,3,0)</f>
        <v>#N/A</v>
      </c>
      <c r="L272" s="79" t="e">
        <f>VLOOKUP(A272,'10'!A:B,2,0)</f>
        <v>#N/A</v>
      </c>
      <c r="M272" s="80"/>
      <c r="N272" s="79">
        <f>VLOOKUP(A272,РАСЧЕТ!A:BF,58,0)</f>
        <v>0</v>
      </c>
      <c r="O272" s="79">
        <f t="shared" si="18"/>
        <v>0</v>
      </c>
      <c r="P272" s="79" t="e">
        <f>VLOOKUP(A272,'11'!A:C,3,0)</f>
        <v>#N/A</v>
      </c>
      <c r="Q272" s="79" t="e">
        <f>VLOOKUP(A272,'11'!A:B,2,0)</f>
        <v>#N/A</v>
      </c>
      <c r="R272" s="80"/>
      <c r="S272">
        <f>VLOOKUP(A272,РАСЧЕТ!A:BG,59,0)</f>
        <v>0</v>
      </c>
      <c r="T272" s="119">
        <f t="shared" si="19"/>
        <v>0</v>
      </c>
      <c r="U272" t="e">
        <f>VLOOKUP(A272,'12'!A:C,3,0)</f>
        <v>#N/A</v>
      </c>
      <c r="V272" t="e">
        <f>VLOOKUP(A272,'12'!A:B,2,0)</f>
        <v>#N/A</v>
      </c>
    </row>
    <row r="273" spans="1:22" x14ac:dyDescent="0.3">
      <c r="A273" s="77" t="s">
        <v>2598</v>
      </c>
      <c r="B273" s="77" t="s">
        <v>987</v>
      </c>
      <c r="C273" s="79">
        <v>599.41999999999996</v>
      </c>
      <c r="D273" s="79">
        <f>VLOOKUP(A273,РАСЧЕТ!A:AY,51,0)</f>
        <v>424.16384368842125</v>
      </c>
      <c r="E273" s="79">
        <f t="shared" si="16"/>
        <v>-175.25615631157871</v>
      </c>
      <c r="F273" s="79" t="str">
        <f>VLOOKUP(A273,'04'!A:C,3,0)</f>
        <v>Начисление услуг УКС00000634 от 30.04.2023 0:00:04</v>
      </c>
      <c r="G273" s="79" t="str">
        <f>VLOOKUP(A273,'04'!A:B,2,0)</f>
        <v>НАС/КС/ДУ-3А-ММ-226</v>
      </c>
      <c r="H273" s="80"/>
      <c r="I273" s="79">
        <f>VLOOKUP(A273,РАСЧЕТ!A:BE,57,0)</f>
        <v>0</v>
      </c>
      <c r="J273" s="79">
        <f t="shared" si="17"/>
        <v>0</v>
      </c>
      <c r="K273" s="79" t="e">
        <f>VLOOKUP(A273,'10'!A:C,3,0)</f>
        <v>#N/A</v>
      </c>
      <c r="L273" s="79" t="e">
        <f>VLOOKUP(A273,'10'!A:B,2,0)</f>
        <v>#N/A</v>
      </c>
      <c r="M273" s="80"/>
      <c r="N273" s="79">
        <f>VLOOKUP(A273,РАСЧЕТ!A:BF,58,0)</f>
        <v>0</v>
      </c>
      <c r="O273" s="79">
        <f t="shared" si="18"/>
        <v>0</v>
      </c>
      <c r="P273" s="79" t="e">
        <f>VLOOKUP(A273,'11'!A:C,3,0)</f>
        <v>#N/A</v>
      </c>
      <c r="Q273" s="79" t="e">
        <f>VLOOKUP(A273,'11'!A:B,2,0)</f>
        <v>#N/A</v>
      </c>
      <c r="R273" s="80"/>
      <c r="S273">
        <f>VLOOKUP(A273,РАСЧЕТ!A:BG,59,0)</f>
        <v>0</v>
      </c>
      <c r="T273" s="119">
        <f t="shared" si="19"/>
        <v>0</v>
      </c>
      <c r="U273" t="e">
        <f>VLOOKUP(A273,'12'!A:C,3,0)</f>
        <v>#N/A</v>
      </c>
      <c r="V273" t="e">
        <f>VLOOKUP(A273,'12'!A:B,2,0)</f>
        <v>#N/A</v>
      </c>
    </row>
    <row r="274" spans="1:22" x14ac:dyDescent="0.3">
      <c r="A274" s="77" t="s">
        <v>2780</v>
      </c>
      <c r="B274" s="77" t="s">
        <v>987</v>
      </c>
      <c r="C274" s="80"/>
      <c r="D274" s="79">
        <f>VLOOKUP(A274,РАСЧЕТ!A:AY,51,0)</f>
        <v>0</v>
      </c>
      <c r="E274" s="79">
        <f t="shared" si="16"/>
        <v>0</v>
      </c>
      <c r="F274" s="79" t="e">
        <f>VLOOKUP(A274,'04'!A:C,3,0)</f>
        <v>#N/A</v>
      </c>
      <c r="G274" s="79" t="e">
        <f>VLOOKUP(A274,'04'!A:B,2,0)</f>
        <v>#N/A</v>
      </c>
      <c r="H274" s="79">
        <v>691.49</v>
      </c>
      <c r="I274" s="79">
        <f>VLOOKUP(A274,РАСЧЕТ!A:BE,57,0)</f>
        <v>643.76463414965599</v>
      </c>
      <c r="J274" s="79">
        <f t="shared" si="17"/>
        <v>-47.725365850344019</v>
      </c>
      <c r="K274" s="79" t="str">
        <f>VLOOKUP(A274,'10'!A:C,3,0)</f>
        <v>Начисление услуг УКС00001636 от 31.10.2023 0:00:02</v>
      </c>
      <c r="L274" s="79" t="str">
        <f>VLOOKUP(A274,'10'!A:B,2,0)</f>
        <v>НАС/КС/ДУ-3А-ММ-226/Втор</v>
      </c>
      <c r="M274" s="79">
        <v>691.49</v>
      </c>
      <c r="N274" s="79">
        <f>VLOOKUP(A274,РАСЧЕТ!A:BF,58,0)</f>
        <v>576.18532899287322</v>
      </c>
      <c r="O274" s="79">
        <f t="shared" si="18"/>
        <v>-115.30467100712679</v>
      </c>
      <c r="P274" s="79" t="str">
        <f>VLOOKUP(A274,'11'!A:C,3,0)</f>
        <v>Начисление услуг УКС00001714 от 30.11.2023 23:59:59</v>
      </c>
      <c r="Q274" s="79" t="str">
        <f>VLOOKUP(A274,'11'!A:B,2,0)</f>
        <v>НАС/КС/ДУ-3А-ММ-226/Втор</v>
      </c>
      <c r="R274" s="79">
        <v>691.49</v>
      </c>
      <c r="S274">
        <f>VLOOKUP(A274,РАСЧЕТ!A:BG,59,0)</f>
        <v>791.2444617149539</v>
      </c>
      <c r="T274" s="119">
        <f t="shared" si="19"/>
        <v>99.754461714953891</v>
      </c>
      <c r="U274" t="str">
        <f>VLOOKUP(A274,'12'!A:C,3,0)</f>
        <v>Начисление услуг УКС00001863 от 31.12.2023 23:59:59</v>
      </c>
      <c r="V274" t="str">
        <f>VLOOKUP(A274,'12'!A:B,2,0)</f>
        <v>НАС/КС/ДУ-3А-ММ-226/Втор</v>
      </c>
    </row>
    <row r="275" spans="1:22" x14ac:dyDescent="0.3">
      <c r="A275" s="77" t="s">
        <v>1854</v>
      </c>
      <c r="B275" s="77" t="s">
        <v>776</v>
      </c>
      <c r="C275" s="79">
        <v>300.92</v>
      </c>
      <c r="D275" s="79">
        <f>VLOOKUP(A275,РАСЧЕТ!A:AY,51,0)</f>
        <v>212.89255508585117</v>
      </c>
      <c r="E275" s="79">
        <f t="shared" si="16"/>
        <v>-88.027444914148845</v>
      </c>
      <c r="F275" s="79" t="str">
        <f>VLOOKUP(A275,'04'!A:C,3,0)</f>
        <v>Начисление услуг УКС00000634 от 30.04.2023 0:00:04</v>
      </c>
      <c r="G275" s="79" t="str">
        <f>VLOOKUP(A275,'04'!A:B,2,0)</f>
        <v>С24-НАСТР-3А-2021/паркинг/А/м 227</v>
      </c>
      <c r="H275" s="80"/>
      <c r="I275" s="79">
        <f>VLOOKUP(A275,РАСЧЕТ!A:BE,57,0)</f>
        <v>0</v>
      </c>
      <c r="J275" s="79">
        <f t="shared" si="17"/>
        <v>0</v>
      </c>
      <c r="K275" s="79" t="e">
        <f>VLOOKUP(A275,'10'!A:C,3,0)</f>
        <v>#N/A</v>
      </c>
      <c r="L275" s="79" t="e">
        <f>VLOOKUP(A275,'10'!A:B,2,0)</f>
        <v>#N/A</v>
      </c>
      <c r="M275" s="80"/>
      <c r="N275" s="79">
        <f>VLOOKUP(A275,РАСЧЕТ!A:BF,58,0)</f>
        <v>0</v>
      </c>
      <c r="O275" s="79">
        <f t="shared" si="18"/>
        <v>0</v>
      </c>
      <c r="P275" s="79" t="e">
        <f>VLOOKUP(A275,'11'!A:C,3,0)</f>
        <v>#N/A</v>
      </c>
      <c r="Q275" s="79" t="e">
        <f>VLOOKUP(A275,'11'!A:B,2,0)</f>
        <v>#N/A</v>
      </c>
      <c r="R275" s="80"/>
      <c r="S275">
        <f>VLOOKUP(A275,РАСЧЕТ!A:BG,59,0)</f>
        <v>0</v>
      </c>
      <c r="T275" s="119">
        <f t="shared" si="19"/>
        <v>0</v>
      </c>
      <c r="U275" t="e">
        <f>VLOOKUP(A275,'12'!A:C,3,0)</f>
        <v>#N/A</v>
      </c>
      <c r="V275" t="e">
        <f>VLOOKUP(A275,'12'!A:B,2,0)</f>
        <v>#N/A</v>
      </c>
    </row>
    <row r="276" spans="1:22" x14ac:dyDescent="0.3">
      <c r="A276" s="77" t="s">
        <v>2692</v>
      </c>
      <c r="B276" s="77" t="s">
        <v>776</v>
      </c>
      <c r="C276" s="79">
        <v>519.69000000000005</v>
      </c>
      <c r="D276" s="79">
        <f>VLOOKUP(A276,РАСЧЕТ!A:AY,51,0)</f>
        <v>367.7235042391975</v>
      </c>
      <c r="E276" s="79">
        <f t="shared" si="16"/>
        <v>-151.96649576080256</v>
      </c>
      <c r="F276" s="79" t="str">
        <f>VLOOKUP(A276,'04'!A:C,3,0)</f>
        <v>Начисление услуг УКС00000634 от 30.04.2023 0:00:04</v>
      </c>
      <c r="G276" s="79" t="str">
        <f>VLOOKUP(A276,'04'!A:B,2,0)</f>
        <v>НАС/КС/ДУ-3А/ММ-227-Э(-1)</v>
      </c>
      <c r="H276" s="79">
        <v>820.34</v>
      </c>
      <c r="I276" s="79">
        <f>VLOOKUP(A276,РАСЧЕТ!A:BE,57,0)</f>
        <v>763.72077715890862</v>
      </c>
      <c r="J276" s="79">
        <f t="shared" si="17"/>
        <v>-56.619222841091414</v>
      </c>
      <c r="K276" s="79" t="str">
        <f>VLOOKUP(A276,'10'!A:C,3,0)</f>
        <v>Начисление услуг УКС00001636 от 31.10.2023 0:00:02</v>
      </c>
      <c r="L276" s="79" t="str">
        <f>VLOOKUP(A276,'10'!A:B,2,0)</f>
        <v>НАС/КС/ДУ-3А/ММ-227-Э(-1)</v>
      </c>
      <c r="M276" s="79">
        <v>820.34</v>
      </c>
      <c r="N276" s="79">
        <f>VLOOKUP(A276,РАСЧЕТ!A:BF,58,0)</f>
        <v>683.54905489216628</v>
      </c>
      <c r="O276" s="79">
        <f t="shared" si="18"/>
        <v>-136.79094510783375</v>
      </c>
      <c r="P276" s="79" t="str">
        <f>VLOOKUP(A276,'11'!A:C,3,0)</f>
        <v>Начисление услуг УКС00001714 от 30.11.2023 23:59:59</v>
      </c>
      <c r="Q276" s="79" t="str">
        <f>VLOOKUP(A276,'11'!A:B,2,0)</f>
        <v>НАС/КС/ДУ-3А/ММ-227-Э(-1)</v>
      </c>
      <c r="R276" s="79">
        <v>820.34</v>
      </c>
      <c r="S276">
        <f>VLOOKUP(A276,РАСЧЕТ!A:BG,59,0)</f>
        <v>938.68131793513169</v>
      </c>
      <c r="T276" s="119">
        <f t="shared" si="19"/>
        <v>118.34131793513166</v>
      </c>
      <c r="U276" t="str">
        <f>VLOOKUP(A276,'12'!A:C,3,0)</f>
        <v>Начисление услуг УКС00001863 от 31.12.2023 23:59:59</v>
      </c>
      <c r="V276" t="str">
        <f>VLOOKUP(A276,'12'!A:B,2,0)</f>
        <v>НАС/КС/ДУ-3А/ММ-227-Э(-1)</v>
      </c>
    </row>
    <row r="277" spans="1:22" x14ac:dyDescent="0.3">
      <c r="A277" s="77" t="s">
        <v>1606</v>
      </c>
      <c r="B277" s="77" t="s">
        <v>885</v>
      </c>
      <c r="C277" s="80"/>
      <c r="D277" s="79">
        <f>VLOOKUP(A277,РАСЧЕТ!A:AY,51,0)</f>
        <v>0</v>
      </c>
      <c r="E277" s="79">
        <f t="shared" si="16"/>
        <v>0</v>
      </c>
      <c r="F277" s="79" t="e">
        <f>VLOOKUP(A277,'04'!A:C,3,0)</f>
        <v>#N/A</v>
      </c>
      <c r="G277" s="79" t="e">
        <f>VLOOKUP(A277,'04'!A:B,2,0)</f>
        <v>#N/A</v>
      </c>
      <c r="H277" s="80"/>
      <c r="I277" s="79">
        <f>VLOOKUP(A277,РАСЧЕТ!A:BE,57,0)</f>
        <v>0</v>
      </c>
      <c r="J277" s="79">
        <f t="shared" si="17"/>
        <v>0</v>
      </c>
      <c r="K277" s="79" t="e">
        <f>VLOOKUP(A277,'10'!A:C,3,0)</f>
        <v>#N/A</v>
      </c>
      <c r="L277" s="79" t="e">
        <f>VLOOKUP(A277,'10'!A:B,2,0)</f>
        <v>#N/A</v>
      </c>
      <c r="M277" s="80"/>
      <c r="N277" s="79">
        <f>VLOOKUP(A277,РАСЧЕТ!A:BF,58,0)</f>
        <v>0</v>
      </c>
      <c r="O277" s="79">
        <f t="shared" si="18"/>
        <v>0</v>
      </c>
      <c r="P277" s="79" t="e">
        <f>VLOOKUP(A277,'11'!A:C,3,0)</f>
        <v>#N/A</v>
      </c>
      <c r="Q277" s="79" t="e">
        <f>VLOOKUP(A277,'11'!A:B,2,0)</f>
        <v>#N/A</v>
      </c>
      <c r="R277" s="80"/>
      <c r="S277">
        <f>VLOOKUP(A277,РАСЧЕТ!A:BG,59,0)</f>
        <v>0</v>
      </c>
      <c r="T277" s="119">
        <f t="shared" si="19"/>
        <v>0</v>
      </c>
      <c r="U277" t="e">
        <f>VLOOKUP(A277,'12'!A:C,3,0)</f>
        <v>#N/A</v>
      </c>
      <c r="V277" t="e">
        <f>VLOOKUP(A277,'12'!A:B,2,0)</f>
        <v>#N/A</v>
      </c>
    </row>
    <row r="278" spans="1:22" x14ac:dyDescent="0.3">
      <c r="A278" s="77" t="s">
        <v>2572</v>
      </c>
      <c r="B278" s="77" t="s">
        <v>885</v>
      </c>
      <c r="C278" s="79">
        <v>687.2</v>
      </c>
      <c r="D278" s="79">
        <f>VLOOKUP(A278,РАСЧЕТ!A:AY,51,0)</f>
        <v>486.37994498433392</v>
      </c>
      <c r="E278" s="79">
        <f t="shared" si="16"/>
        <v>-200.82005501566613</v>
      </c>
      <c r="F278" s="79" t="str">
        <f>VLOOKUP(A278,'04'!A:C,3,0)</f>
        <v>Начисление услуг УКС00000634 от 30.04.2023 0:00:04</v>
      </c>
      <c r="G278" s="79" t="str">
        <f>VLOOKUP(A278,'04'!A:B,2,0)</f>
        <v>НАС/КС/ДУ-3А-ММ-228</v>
      </c>
      <c r="H278" s="79">
        <v>687.2</v>
      </c>
      <c r="I278" s="79">
        <f>VLOOKUP(A278,РАСЧЕТ!A:BE,57,0)</f>
        <v>639.76609604934754</v>
      </c>
      <c r="J278" s="79">
        <f t="shared" si="17"/>
        <v>-47.433903950652507</v>
      </c>
      <c r="K278" s="79" t="str">
        <f>VLOOKUP(A278,'10'!A:C,3,0)</f>
        <v>Начисление услуг УКС00001636 от 31.10.2023 0:00:02</v>
      </c>
      <c r="L278" s="79" t="str">
        <f>VLOOKUP(A278,'10'!A:B,2,0)</f>
        <v>НАС/КС/ДУ-3А-ММ-228</v>
      </c>
      <c r="M278" s="79">
        <v>687.2</v>
      </c>
      <c r="N278" s="79">
        <f>VLOOKUP(A278,РАСЧЕТ!A:BF,58,0)</f>
        <v>572.60653812956343</v>
      </c>
      <c r="O278" s="79">
        <f t="shared" si="18"/>
        <v>-114.59346187043661</v>
      </c>
      <c r="P278" s="79" t="str">
        <f>VLOOKUP(A278,'11'!A:C,3,0)</f>
        <v>Начисление услуг УКС00001714 от 30.11.2023 23:59:59</v>
      </c>
      <c r="Q278" s="79" t="str">
        <f>VLOOKUP(A278,'11'!A:B,2,0)</f>
        <v>НАС/КС/ДУ-3А-ММ-228</v>
      </c>
      <c r="R278" s="79">
        <v>687.2</v>
      </c>
      <c r="S278">
        <f>VLOOKUP(A278,РАСЧЕТ!A:BG,59,0)</f>
        <v>786.32989984094797</v>
      </c>
      <c r="T278" s="119">
        <f t="shared" si="19"/>
        <v>99.129899840947928</v>
      </c>
      <c r="U278" t="str">
        <f>VLOOKUP(A278,'12'!A:C,3,0)</f>
        <v>Начисление услуг УКС00001863 от 31.12.2023 23:59:59</v>
      </c>
      <c r="V278" t="str">
        <f>VLOOKUP(A278,'12'!A:B,2,0)</f>
        <v>НАС/КС/ДУ-3А-ММ-228</v>
      </c>
    </row>
    <row r="279" spans="1:22" x14ac:dyDescent="0.3">
      <c r="A279" s="77" t="s">
        <v>1666</v>
      </c>
      <c r="B279" s="77" t="s">
        <v>834</v>
      </c>
      <c r="C279" s="80"/>
      <c r="D279" s="79">
        <f>VLOOKUP(A279,РАСЧЕТ!A:AY,51,0)</f>
        <v>0</v>
      </c>
      <c r="E279" s="79">
        <f t="shared" si="16"/>
        <v>0</v>
      </c>
      <c r="F279" s="79" t="e">
        <f>VLOOKUP(A279,'04'!A:C,3,0)</f>
        <v>#N/A</v>
      </c>
      <c r="G279" s="79" t="e">
        <f>VLOOKUP(A279,'04'!A:B,2,0)</f>
        <v>#N/A</v>
      </c>
      <c r="H279" s="80"/>
      <c r="I279" s="79">
        <f>VLOOKUP(A279,РАСЧЕТ!A:BE,57,0)</f>
        <v>0</v>
      </c>
      <c r="J279" s="79">
        <f t="shared" si="17"/>
        <v>0</v>
      </c>
      <c r="K279" s="79" t="e">
        <f>VLOOKUP(A279,'10'!A:C,3,0)</f>
        <v>#N/A</v>
      </c>
      <c r="L279" s="79" t="e">
        <f>VLOOKUP(A279,'10'!A:B,2,0)</f>
        <v>#N/A</v>
      </c>
      <c r="M279" s="80"/>
      <c r="N279" s="79">
        <f>VLOOKUP(A279,РАСЧЕТ!A:BF,58,0)</f>
        <v>0</v>
      </c>
      <c r="O279" s="79">
        <f t="shared" si="18"/>
        <v>0</v>
      </c>
      <c r="P279" s="79" t="e">
        <f>VLOOKUP(A279,'11'!A:C,3,0)</f>
        <v>#N/A</v>
      </c>
      <c r="Q279" s="79" t="e">
        <f>VLOOKUP(A279,'11'!A:B,2,0)</f>
        <v>#N/A</v>
      </c>
      <c r="R279" s="80"/>
      <c r="S279">
        <f>VLOOKUP(A279,РАСЧЕТ!A:BG,59,0)</f>
        <v>0</v>
      </c>
      <c r="T279" s="119">
        <f t="shared" si="19"/>
        <v>0</v>
      </c>
      <c r="U279" t="e">
        <f>VLOOKUP(A279,'12'!A:C,3,0)</f>
        <v>#N/A</v>
      </c>
      <c r="V279" t="e">
        <f>VLOOKUP(A279,'12'!A:B,2,0)</f>
        <v>#N/A</v>
      </c>
    </row>
    <row r="280" spans="1:22" x14ac:dyDescent="0.3">
      <c r="A280" s="77" t="s">
        <v>2637</v>
      </c>
      <c r="B280" s="77" t="s">
        <v>834</v>
      </c>
      <c r="C280" s="79">
        <v>704.37</v>
      </c>
      <c r="D280" s="79">
        <f>VLOOKUP(A280,РАСЧЕТ!A:AY,51,0)</f>
        <v>498.53944360894224</v>
      </c>
      <c r="E280" s="79">
        <f t="shared" si="16"/>
        <v>-205.83055639105777</v>
      </c>
      <c r="F280" s="79" t="str">
        <f>VLOOKUP(A280,'04'!A:C,3,0)</f>
        <v>Начисление услуг УКС00000634 от 30.04.2023 0:00:04</v>
      </c>
      <c r="G280" s="79" t="str">
        <f>VLOOKUP(A280,'04'!A:B,2,0)</f>
        <v>НАС/КС/ДУ-3А-ММ-229</v>
      </c>
      <c r="H280" s="79">
        <v>704.38</v>
      </c>
      <c r="I280" s="79">
        <f>VLOOKUP(A280,РАСЧЕТ!A:BE,57,0)</f>
        <v>655.76024845058112</v>
      </c>
      <c r="J280" s="79">
        <f t="shared" si="17"/>
        <v>-48.619751549418879</v>
      </c>
      <c r="K280" s="79" t="str">
        <f>VLOOKUP(A280,'10'!A:C,3,0)</f>
        <v>Начисление услуг УКС00001636 от 31.10.2023 0:00:02</v>
      </c>
      <c r="L280" s="79" t="str">
        <f>VLOOKUP(A280,'10'!A:B,2,0)</f>
        <v>НАС/КС/ДУ-3А-ММ-229</v>
      </c>
      <c r="M280" s="79">
        <v>704.38</v>
      </c>
      <c r="N280" s="79">
        <f>VLOOKUP(A280,РАСЧЕТ!A:BF,58,0)</f>
        <v>586.92170158280248</v>
      </c>
      <c r="O280" s="79">
        <f t="shared" si="18"/>
        <v>-117.45829841719751</v>
      </c>
      <c r="P280" s="79" t="str">
        <f>VLOOKUP(A280,'11'!A:C,3,0)</f>
        <v>Начисление услуг УКС00001714 от 30.11.2023 23:59:59</v>
      </c>
      <c r="Q280" s="79" t="str">
        <f>VLOOKUP(A280,'11'!A:B,2,0)</f>
        <v>НАС/КС/ДУ-3А-ММ-229</v>
      </c>
      <c r="R280" s="79">
        <v>704.38</v>
      </c>
      <c r="S280">
        <f>VLOOKUP(A280,РАСЧЕТ!A:BG,59,0)</f>
        <v>805.98814733697168</v>
      </c>
      <c r="T280" s="119">
        <f t="shared" si="19"/>
        <v>101.60814733697168</v>
      </c>
      <c r="U280" t="str">
        <f>VLOOKUP(A280,'12'!A:C,3,0)</f>
        <v>Начисление услуг УКС00001863 от 31.12.2023 23:59:59</v>
      </c>
      <c r="V280" t="str">
        <f>VLOOKUP(A280,'12'!A:B,2,0)</f>
        <v>НАС/КС/ДУ-3А-ММ-229</v>
      </c>
    </row>
    <row r="281" spans="1:22" x14ac:dyDescent="0.3">
      <c r="A281" s="77" t="s">
        <v>1322</v>
      </c>
      <c r="B281" s="77" t="s">
        <v>1092</v>
      </c>
      <c r="C281" s="80"/>
      <c r="D281" s="79">
        <f>VLOOKUP(A281,РАСЧЕТ!A:AY,51,0)</f>
        <v>0</v>
      </c>
      <c r="E281" s="79">
        <f t="shared" si="16"/>
        <v>0</v>
      </c>
      <c r="F281" s="79" t="e">
        <f>VLOOKUP(A281,'04'!A:C,3,0)</f>
        <v>#N/A</v>
      </c>
      <c r="G281" s="79" t="e">
        <f>VLOOKUP(A281,'04'!A:B,2,0)</f>
        <v>#N/A</v>
      </c>
      <c r="H281" s="80"/>
      <c r="I281" s="79">
        <f>VLOOKUP(A281,РАСЧЕТ!A:BE,57,0)</f>
        <v>0</v>
      </c>
      <c r="J281" s="79">
        <f t="shared" si="17"/>
        <v>0</v>
      </c>
      <c r="K281" s="79" t="e">
        <f>VLOOKUP(A281,'10'!A:C,3,0)</f>
        <v>#N/A</v>
      </c>
      <c r="L281" s="79" t="e">
        <f>VLOOKUP(A281,'10'!A:B,2,0)</f>
        <v>#N/A</v>
      </c>
      <c r="M281" s="80"/>
      <c r="N281" s="79">
        <f>VLOOKUP(A281,РАСЧЕТ!A:BF,58,0)</f>
        <v>0</v>
      </c>
      <c r="O281" s="79">
        <f t="shared" si="18"/>
        <v>0</v>
      </c>
      <c r="P281" s="79" t="e">
        <f>VLOOKUP(A281,'11'!A:C,3,0)</f>
        <v>#N/A</v>
      </c>
      <c r="Q281" s="79" t="e">
        <f>VLOOKUP(A281,'11'!A:B,2,0)</f>
        <v>#N/A</v>
      </c>
      <c r="R281" s="80"/>
      <c r="S281">
        <f>VLOOKUP(A281,РАСЧЕТ!A:BG,59,0)</f>
        <v>0</v>
      </c>
      <c r="T281" s="119">
        <f t="shared" si="19"/>
        <v>0</v>
      </c>
      <c r="U281" t="e">
        <f>VLOOKUP(A281,'12'!A:C,3,0)</f>
        <v>#N/A</v>
      </c>
      <c r="V281" t="e">
        <f>VLOOKUP(A281,'12'!A:B,2,0)</f>
        <v>#N/A</v>
      </c>
    </row>
    <row r="282" spans="1:22" x14ac:dyDescent="0.3">
      <c r="A282" s="77" t="s">
        <v>2549</v>
      </c>
      <c r="B282" s="77" t="s">
        <v>1092</v>
      </c>
      <c r="C282" s="79">
        <v>627.07000000000005</v>
      </c>
      <c r="D282" s="79">
        <f>VLOOKUP(A282,РАСЧЕТ!A:AY,51,0)</f>
        <v>443.82169979820469</v>
      </c>
      <c r="E282" s="79">
        <f t="shared" si="16"/>
        <v>-183.24830020179536</v>
      </c>
      <c r="F282" s="79" t="str">
        <f>VLOOKUP(A282,'04'!A:C,3,0)</f>
        <v>Начисление услуг УКС00000634 от 30.04.2023 0:00:04</v>
      </c>
      <c r="G282" s="79" t="str">
        <f>VLOOKUP(A282,'04'!A:B,2,0)</f>
        <v>НАС/КС/ДУ-3А-ММ-23</v>
      </c>
      <c r="H282" s="79">
        <v>627.07000000000005</v>
      </c>
      <c r="I282" s="79">
        <f>VLOOKUP(A282,РАСЧЕТ!A:BE,57,0)</f>
        <v>583.78656264502956</v>
      </c>
      <c r="J282" s="79">
        <f t="shared" si="17"/>
        <v>-43.283437354970488</v>
      </c>
      <c r="K282" s="79" t="str">
        <f>VLOOKUP(A282,'10'!A:C,3,0)</f>
        <v>Начисление услуг УКС00001636 от 31.10.2023 0:00:02</v>
      </c>
      <c r="L282" s="79" t="str">
        <f>VLOOKUP(A282,'10'!A:B,2,0)</f>
        <v>НАС/КС/ДУ-3А-ММ-23</v>
      </c>
      <c r="M282" s="79">
        <v>627.07000000000005</v>
      </c>
      <c r="N282" s="79">
        <f>VLOOKUP(A282,РАСЧЕТ!A:BF,58,0)</f>
        <v>522.50346604322658</v>
      </c>
      <c r="O282" s="79">
        <f t="shared" si="18"/>
        <v>-104.56653395677347</v>
      </c>
      <c r="P282" s="79" t="str">
        <f>VLOOKUP(A282,'11'!A:C,3,0)</f>
        <v>Начисление услуг УКС00001714 от 30.11.2023 23:59:59</v>
      </c>
      <c r="Q282" s="79" t="str">
        <f>VLOOKUP(A282,'11'!A:B,2,0)</f>
        <v>НАС/КС/ДУ-3А-ММ-23</v>
      </c>
      <c r="R282" s="79">
        <v>627.07000000000005</v>
      </c>
      <c r="S282">
        <f>VLOOKUP(A282,РАСЧЕТ!A:BG,59,0)</f>
        <v>717.52603360486501</v>
      </c>
      <c r="T282" s="119">
        <f t="shared" si="19"/>
        <v>90.456033604864956</v>
      </c>
      <c r="U282" t="str">
        <f>VLOOKUP(A282,'12'!A:C,3,0)</f>
        <v>Начисление услуг УКС00001863 от 31.12.2023 23:59:59</v>
      </c>
      <c r="V282" t="str">
        <f>VLOOKUP(A282,'12'!A:B,2,0)</f>
        <v>НАС/КС/ДУ-3А-ММ-23</v>
      </c>
    </row>
    <row r="283" spans="1:22" x14ac:dyDescent="0.3">
      <c r="A283" s="77" t="s">
        <v>1922</v>
      </c>
      <c r="B283" s="77" t="s">
        <v>988</v>
      </c>
      <c r="C283" s="79">
        <v>859</v>
      </c>
      <c r="D283" s="79">
        <f>VLOOKUP(A283,РАСЧЕТ!A:AY,51,0)</f>
        <v>607.97493123041738</v>
      </c>
      <c r="E283" s="79">
        <f t="shared" si="16"/>
        <v>-251.02506876958262</v>
      </c>
      <c r="F283" s="79" t="str">
        <f>VLOOKUP(A283,'04'!A:C,3,0)</f>
        <v>Начисление услуг УКС00000634 от 30.04.2023 0:00:04</v>
      </c>
      <c r="G283" s="79" t="str">
        <f>VLOOKUP(A283,'04'!A:B,2,0)</f>
        <v>С24-НАСТР-3А-2021/паркинг/А/м 230</v>
      </c>
      <c r="H283" s="80"/>
      <c r="I283" s="79">
        <f>VLOOKUP(A283,РАСЧЕТ!A:BE,57,0)</f>
        <v>0</v>
      </c>
      <c r="J283" s="79">
        <f t="shared" si="17"/>
        <v>0</v>
      </c>
      <c r="K283" s="79" t="e">
        <f>VLOOKUP(A283,'10'!A:C,3,0)</f>
        <v>#N/A</v>
      </c>
      <c r="L283" s="79" t="e">
        <f>VLOOKUP(A283,'10'!A:B,2,0)</f>
        <v>#N/A</v>
      </c>
      <c r="M283" s="80"/>
      <c r="N283" s="79">
        <f>VLOOKUP(A283,РАСЧЕТ!A:BF,58,0)</f>
        <v>0</v>
      </c>
      <c r="O283" s="79">
        <f t="shared" si="18"/>
        <v>0</v>
      </c>
      <c r="P283" s="79" t="e">
        <f>VLOOKUP(A283,'11'!A:C,3,0)</f>
        <v>#N/A</v>
      </c>
      <c r="Q283" s="79" t="e">
        <f>VLOOKUP(A283,'11'!A:B,2,0)</f>
        <v>#N/A</v>
      </c>
      <c r="R283" s="80"/>
      <c r="S283">
        <f>VLOOKUP(A283,РАСЧЕТ!A:BG,59,0)</f>
        <v>0</v>
      </c>
      <c r="T283" s="119">
        <f t="shared" si="19"/>
        <v>0</v>
      </c>
      <c r="U283" t="e">
        <f>VLOOKUP(A283,'12'!A:C,3,0)</f>
        <v>#N/A</v>
      </c>
      <c r="V283" t="e">
        <f>VLOOKUP(A283,'12'!A:B,2,0)</f>
        <v>#N/A</v>
      </c>
    </row>
    <row r="284" spans="1:22" x14ac:dyDescent="0.3">
      <c r="A284" s="77" t="s">
        <v>2802</v>
      </c>
      <c r="B284" s="77" t="s">
        <v>988</v>
      </c>
      <c r="C284" s="80"/>
      <c r="D284" s="79">
        <f>VLOOKUP(A284,РАСЧЕТ!A:AY,51,0)</f>
        <v>0</v>
      </c>
      <c r="E284" s="79">
        <f t="shared" si="16"/>
        <v>0</v>
      </c>
      <c r="F284" s="79" t="e">
        <f>VLOOKUP(A284,'04'!A:C,3,0)</f>
        <v>#N/A</v>
      </c>
      <c r="G284" s="79" t="e">
        <f>VLOOKUP(A284,'04'!A:B,2,0)</f>
        <v>#N/A</v>
      </c>
      <c r="H284" s="79">
        <v>859</v>
      </c>
      <c r="I284" s="79">
        <f>VLOOKUP(A284,РАСЧЕТ!A:BE,57,0)</f>
        <v>799.70762006168434</v>
      </c>
      <c r="J284" s="79">
        <f t="shared" si="17"/>
        <v>-59.292379938315662</v>
      </c>
      <c r="K284" s="79" t="str">
        <f>VLOOKUP(A284,'10'!A:C,3,0)</f>
        <v>Начисление услуг УКС00001636 от 31.10.2023 0:00:02</v>
      </c>
      <c r="L284" s="79" t="str">
        <f>VLOOKUP(A284,'10'!A:B,2,0)</f>
        <v>НАС/КС/ДУ-3А-ММ-230</v>
      </c>
      <c r="M284" s="79">
        <v>859</v>
      </c>
      <c r="N284" s="79">
        <f>VLOOKUP(A284,РАСЧЕТ!A:BF,58,0)</f>
        <v>715.75817266195418</v>
      </c>
      <c r="O284" s="79">
        <f t="shared" si="18"/>
        <v>-143.24182733804582</v>
      </c>
      <c r="P284" s="79" t="str">
        <f>VLOOKUP(A284,'11'!A:C,3,0)</f>
        <v>Начисление услуг УКС00001714 от 30.11.2023 23:59:59</v>
      </c>
      <c r="Q284" s="79" t="str">
        <f>VLOOKUP(A284,'11'!A:B,2,0)</f>
        <v>НАС/КС/ДУ-3А-ММ-230</v>
      </c>
      <c r="R284" s="79">
        <v>859</v>
      </c>
      <c r="S284">
        <f>VLOOKUP(A284,РАСЧЕТ!A:BG,59,0)</f>
        <v>982.91237480118502</v>
      </c>
      <c r="T284" s="119">
        <f t="shared" si="19"/>
        <v>123.91237480118502</v>
      </c>
      <c r="U284" t="str">
        <f>VLOOKUP(A284,'12'!A:C,3,0)</f>
        <v>Начисление услуг УКС00001863 от 31.12.2023 23:59:59</v>
      </c>
      <c r="V284" t="str">
        <f>VLOOKUP(A284,'12'!A:B,2,0)</f>
        <v>НАС/КС/ДУ-3А-ММ-230</v>
      </c>
    </row>
    <row r="285" spans="1:22" x14ac:dyDescent="0.3">
      <c r="A285" s="77" t="s">
        <v>1872</v>
      </c>
      <c r="B285" s="77" t="s">
        <v>1191</v>
      </c>
      <c r="C285" s="79">
        <v>407.22</v>
      </c>
      <c r="D285" s="79">
        <f>VLOOKUP(A285,РАСЧЕТ!A:AY,51,0)</f>
        <v>288.18011740321788</v>
      </c>
      <c r="E285" s="79">
        <f t="shared" si="16"/>
        <v>-119.03988259678215</v>
      </c>
      <c r="F285" s="79" t="str">
        <f>VLOOKUP(A285,'04'!A:C,3,0)</f>
        <v>Начисление услуг УКС00000634 от 30.04.2023 0:00:04</v>
      </c>
      <c r="G285" s="79" t="str">
        <f>VLOOKUP(A285,'04'!A:B,2,0)</f>
        <v>С24-НАСТР-3А-2021/паркинг/А/м 231</v>
      </c>
      <c r="H285" s="80"/>
      <c r="I285" s="79">
        <f>VLOOKUP(A285,РАСЧЕТ!A:BE,57,0)</f>
        <v>0</v>
      </c>
      <c r="J285" s="79">
        <f t="shared" si="17"/>
        <v>0</v>
      </c>
      <c r="K285" s="79" t="e">
        <f>VLOOKUP(A285,'10'!A:C,3,0)</f>
        <v>#N/A</v>
      </c>
      <c r="L285" s="79" t="e">
        <f>VLOOKUP(A285,'10'!A:B,2,0)</f>
        <v>#N/A</v>
      </c>
      <c r="M285" s="80"/>
      <c r="N285" s="79">
        <f>VLOOKUP(A285,РАСЧЕТ!A:BF,58,0)</f>
        <v>0</v>
      </c>
      <c r="O285" s="79">
        <f t="shared" si="18"/>
        <v>0</v>
      </c>
      <c r="P285" s="79" t="e">
        <f>VLOOKUP(A285,'11'!A:C,3,0)</f>
        <v>#N/A</v>
      </c>
      <c r="Q285" s="79" t="e">
        <f>VLOOKUP(A285,'11'!A:B,2,0)</f>
        <v>#N/A</v>
      </c>
      <c r="R285" s="80"/>
      <c r="S285">
        <f>VLOOKUP(A285,РАСЧЕТ!A:BG,59,0)</f>
        <v>0</v>
      </c>
      <c r="T285" s="119">
        <f t="shared" si="19"/>
        <v>0</v>
      </c>
      <c r="U285" t="e">
        <f>VLOOKUP(A285,'12'!A:C,3,0)</f>
        <v>#N/A</v>
      </c>
      <c r="V285" t="e">
        <f>VLOOKUP(A285,'12'!A:B,2,0)</f>
        <v>#N/A</v>
      </c>
    </row>
    <row r="286" spans="1:22" x14ac:dyDescent="0.3">
      <c r="A286" s="77" t="s">
        <v>2689</v>
      </c>
      <c r="B286" s="77" t="s">
        <v>1191</v>
      </c>
      <c r="C286" s="79">
        <v>271.39</v>
      </c>
      <c r="D286" s="79">
        <f>VLOOKUP(A286,РАСЧЕТ!A:AY,51,0)</f>
        <v>192.12007826881191</v>
      </c>
      <c r="E286" s="79">
        <f t="shared" si="16"/>
        <v>-79.269921731188077</v>
      </c>
      <c r="F286" s="79" t="str">
        <f>VLOOKUP(A286,'04'!A:C,3,0)</f>
        <v>Начисление услуг УКС00000634 от 30.04.2023 0:00:04</v>
      </c>
      <c r="G286" s="79" t="str">
        <f>VLOOKUP(A286,'04'!A:B,2,0)</f>
        <v>НАС/КС/ДУ-3А/ММ-231-Э(-1)</v>
      </c>
      <c r="H286" s="79">
        <v>678.61</v>
      </c>
      <c r="I286" s="79">
        <f>VLOOKUP(A286,РАСЧЕТ!A:BE,57,0)</f>
        <v>631.76901984873075</v>
      </c>
      <c r="J286" s="79">
        <f t="shared" si="17"/>
        <v>-46.840980151269264</v>
      </c>
      <c r="K286" s="79" t="str">
        <f>VLOOKUP(A286,'10'!A:C,3,0)</f>
        <v>Начисление услуг УКС00001636 от 31.10.2023 0:00:02</v>
      </c>
      <c r="L286" s="79" t="str">
        <f>VLOOKUP(A286,'10'!A:B,2,0)</f>
        <v>НАС/КС/ДУ-3А/ММ-231-Э(-1)</v>
      </c>
      <c r="M286" s="79">
        <v>678.61</v>
      </c>
      <c r="N286" s="79">
        <f>VLOOKUP(A286,РАСЧЕТ!A:BF,58,0)</f>
        <v>565.44895640294396</v>
      </c>
      <c r="O286" s="79">
        <f t="shared" si="18"/>
        <v>-113.16104359705605</v>
      </c>
      <c r="P286" s="79" t="str">
        <f>VLOOKUP(A286,'11'!A:C,3,0)</f>
        <v>Начисление услуг УКС00001714 от 30.11.2023 23:59:59</v>
      </c>
      <c r="Q286" s="79" t="str">
        <f>VLOOKUP(A286,'11'!A:B,2,0)</f>
        <v>НАС/КС/ДУ-3А/ММ-231-Э(-1)</v>
      </c>
      <c r="R286" s="79">
        <v>678.61</v>
      </c>
      <c r="S286">
        <f>VLOOKUP(A286,РАСЧЕТ!A:BG,59,0)</f>
        <v>776.50077609293623</v>
      </c>
      <c r="T286" s="119">
        <f t="shared" si="19"/>
        <v>97.890776092936221</v>
      </c>
      <c r="U286" t="str">
        <f>VLOOKUP(A286,'12'!A:C,3,0)</f>
        <v>Начисление услуг УКС00001863 от 31.12.2023 23:59:59</v>
      </c>
      <c r="V286" t="str">
        <f>VLOOKUP(A286,'12'!A:B,2,0)</f>
        <v>НАС/КС/ДУ-3А/ММ-231-Э(-1)</v>
      </c>
    </row>
    <row r="287" spans="1:22" x14ac:dyDescent="0.3">
      <c r="A287" s="77" t="s">
        <v>1557</v>
      </c>
      <c r="B287" s="77" t="s">
        <v>759</v>
      </c>
      <c r="C287" s="79">
        <v>824.64</v>
      </c>
      <c r="D287" s="79">
        <f>VLOOKUP(A287,РАСЧЕТ!A:AY,51,0)</f>
        <v>583.65593398120075</v>
      </c>
      <c r="E287" s="79">
        <f t="shared" si="16"/>
        <v>-240.98406601879924</v>
      </c>
      <c r="F287" s="79" t="str">
        <f>VLOOKUP(A287,'04'!A:C,3,0)</f>
        <v>Начисление услуг УКС00000634 от 30.04.2023 0:00:04</v>
      </c>
      <c r="G287" s="79" t="str">
        <f>VLOOKUP(A287,'04'!A:B,2,0)</f>
        <v>С24-НАСТР-3А-2021/паркинг/А/м 232</v>
      </c>
      <c r="H287" s="80"/>
      <c r="I287" s="79">
        <f>VLOOKUP(A287,РАСЧЕТ!A:BE,57,0)</f>
        <v>0</v>
      </c>
      <c r="J287" s="79">
        <f t="shared" si="17"/>
        <v>0</v>
      </c>
      <c r="K287" s="79" t="e">
        <f>VLOOKUP(A287,'10'!A:C,3,0)</f>
        <v>#N/A</v>
      </c>
      <c r="L287" s="79" t="e">
        <f>VLOOKUP(A287,'10'!A:B,2,0)</f>
        <v>#N/A</v>
      </c>
      <c r="M287" s="80"/>
      <c r="N287" s="79">
        <f>VLOOKUP(A287,РАСЧЕТ!A:BF,58,0)</f>
        <v>0</v>
      </c>
      <c r="O287" s="79">
        <f t="shared" si="18"/>
        <v>0</v>
      </c>
      <c r="P287" s="79" t="e">
        <f>VLOOKUP(A287,'11'!A:C,3,0)</f>
        <v>#N/A</v>
      </c>
      <c r="Q287" s="79" t="e">
        <f>VLOOKUP(A287,'11'!A:B,2,0)</f>
        <v>#N/A</v>
      </c>
      <c r="R287" s="80"/>
      <c r="S287">
        <f>VLOOKUP(A287,РАСЧЕТ!A:BG,59,0)</f>
        <v>0</v>
      </c>
      <c r="T287" s="119">
        <f t="shared" si="19"/>
        <v>0</v>
      </c>
      <c r="U287" t="e">
        <f>VLOOKUP(A287,'12'!A:C,3,0)</f>
        <v>#N/A</v>
      </c>
      <c r="V287" t="e">
        <f>VLOOKUP(A287,'12'!A:B,2,0)</f>
        <v>#N/A</v>
      </c>
    </row>
    <row r="288" spans="1:22" x14ac:dyDescent="0.3">
      <c r="A288" s="77" t="s">
        <v>2839</v>
      </c>
      <c r="B288" s="77" t="s">
        <v>759</v>
      </c>
      <c r="C288" s="80"/>
      <c r="D288" s="79">
        <f>VLOOKUP(A288,РАСЧЕТ!A:AY,51,0)</f>
        <v>0</v>
      </c>
      <c r="E288" s="79">
        <f t="shared" si="16"/>
        <v>0</v>
      </c>
      <c r="F288" s="79" t="e">
        <f>VLOOKUP(A288,'04'!A:C,3,0)</f>
        <v>#N/A</v>
      </c>
      <c r="G288" s="79" t="e">
        <f>VLOOKUP(A288,'04'!A:B,2,0)</f>
        <v>#N/A</v>
      </c>
      <c r="H288" s="79">
        <v>824.64</v>
      </c>
      <c r="I288" s="79">
        <f>VLOOKUP(A288,РАСЧЕТ!A:BE,57,0)</f>
        <v>767.71931525921696</v>
      </c>
      <c r="J288" s="79">
        <f t="shared" si="17"/>
        <v>-56.920684740783031</v>
      </c>
      <c r="K288" s="79" t="str">
        <f>VLOOKUP(A288,'10'!A:C,3,0)</f>
        <v>Начисление услуг УКС00001636 от 31.10.2023 0:00:02</v>
      </c>
      <c r="L288" s="79" t="str">
        <f>VLOOKUP(A288,'10'!A:B,2,0)</f>
        <v>НАС/КС/ДУ-3А-ММ-232</v>
      </c>
      <c r="M288" s="79">
        <v>824.64</v>
      </c>
      <c r="N288" s="79">
        <f>VLOOKUP(A288,РАСЧЕТ!A:BF,58,0)</f>
        <v>687.12784575547607</v>
      </c>
      <c r="O288" s="79">
        <f t="shared" si="18"/>
        <v>-137.51215424452391</v>
      </c>
      <c r="P288" s="79" t="str">
        <f>VLOOKUP(A288,'11'!A:C,3,0)</f>
        <v>Начисление услуг УКС00001714 от 30.11.2023 23:59:59</v>
      </c>
      <c r="Q288" s="79" t="str">
        <f>VLOOKUP(A288,'11'!A:B,2,0)</f>
        <v>НАС/КС/ДУ-3А-ММ-232</v>
      </c>
      <c r="R288" s="79">
        <v>824.64</v>
      </c>
      <c r="S288">
        <f>VLOOKUP(A288,РАСЧЕТ!A:BG,59,0)</f>
        <v>943.59587980913761</v>
      </c>
      <c r="T288" s="119">
        <f t="shared" si="19"/>
        <v>118.95587980913763</v>
      </c>
      <c r="U288" t="str">
        <f>VLOOKUP(A288,'12'!A:C,3,0)</f>
        <v>Начисление услуг УКС00001863 от 31.12.2023 23:59:59</v>
      </c>
      <c r="V288" t="str">
        <f>VLOOKUP(A288,'12'!A:B,2,0)</f>
        <v>НАС/КС/ДУ-3А-ММ-232</v>
      </c>
    </row>
    <row r="289" spans="1:22" x14ac:dyDescent="0.3">
      <c r="A289" s="77" t="s">
        <v>1900</v>
      </c>
      <c r="B289" s="77" t="s">
        <v>851</v>
      </c>
      <c r="C289" s="80"/>
      <c r="D289" s="79">
        <f>VLOOKUP(A289,РАСЧЕТ!A:AY,51,0)</f>
        <v>0</v>
      </c>
      <c r="E289" s="79">
        <f t="shared" si="16"/>
        <v>0</v>
      </c>
      <c r="F289" s="79" t="e">
        <f>VLOOKUP(A289,'04'!A:C,3,0)</f>
        <v>#N/A</v>
      </c>
      <c r="G289" s="79" t="e">
        <f>VLOOKUP(A289,'04'!A:B,2,0)</f>
        <v>#N/A</v>
      </c>
      <c r="H289" s="80"/>
      <c r="I289" s="79">
        <f>VLOOKUP(A289,РАСЧЕТ!A:BE,57,0)</f>
        <v>0</v>
      </c>
      <c r="J289" s="79">
        <f t="shared" si="17"/>
        <v>0</v>
      </c>
      <c r="K289" s="79" t="e">
        <f>VLOOKUP(A289,'10'!A:C,3,0)</f>
        <v>#N/A</v>
      </c>
      <c r="L289" s="79" t="e">
        <f>VLOOKUP(A289,'10'!A:B,2,0)</f>
        <v>#N/A</v>
      </c>
      <c r="M289" s="80"/>
      <c r="N289" s="79">
        <f>VLOOKUP(A289,РАСЧЕТ!A:BF,58,0)</f>
        <v>0</v>
      </c>
      <c r="O289" s="79">
        <f t="shared" si="18"/>
        <v>0</v>
      </c>
      <c r="P289" s="79" t="e">
        <f>VLOOKUP(A289,'11'!A:C,3,0)</f>
        <v>#N/A</v>
      </c>
      <c r="Q289" s="79" t="e">
        <f>VLOOKUP(A289,'11'!A:B,2,0)</f>
        <v>#N/A</v>
      </c>
      <c r="R289" s="80"/>
      <c r="S289">
        <f>VLOOKUP(A289,РАСЧЕТ!A:BG,59,0)</f>
        <v>0</v>
      </c>
      <c r="T289" s="119">
        <f t="shared" si="19"/>
        <v>0</v>
      </c>
      <c r="U289" t="e">
        <f>VLOOKUP(A289,'12'!A:C,3,0)</f>
        <v>#N/A</v>
      </c>
      <c r="V289" t="e">
        <f>VLOOKUP(A289,'12'!A:B,2,0)</f>
        <v>#N/A</v>
      </c>
    </row>
    <row r="290" spans="1:22" x14ac:dyDescent="0.3">
      <c r="A290" s="77" t="s">
        <v>2531</v>
      </c>
      <c r="B290" s="77" t="s">
        <v>851</v>
      </c>
      <c r="C290" s="79">
        <v>730.15</v>
      </c>
      <c r="D290" s="79">
        <f>VLOOKUP(A290,РАСЧЕТ!A:AY,51,0)</f>
        <v>516.77869154585483</v>
      </c>
      <c r="E290" s="79">
        <f t="shared" si="16"/>
        <v>-213.37130845414515</v>
      </c>
      <c r="F290" s="79" t="str">
        <f>VLOOKUP(A290,'04'!A:C,3,0)</f>
        <v>Начисление услуг УКС00000634 от 30.04.2023 0:00:04</v>
      </c>
      <c r="G290" s="79" t="str">
        <f>VLOOKUP(A290,'04'!A:B,2,0)</f>
        <v>НАС/КС/ДУ/3А-ММ-233</v>
      </c>
      <c r="H290" s="79">
        <v>730.15</v>
      </c>
      <c r="I290" s="79">
        <f>VLOOKUP(A290,РАСЧЕТ!A:BE,57,0)</f>
        <v>679.75147705243171</v>
      </c>
      <c r="J290" s="79">
        <f t="shared" si="17"/>
        <v>-50.398522947568267</v>
      </c>
      <c r="K290" s="79" t="str">
        <f>VLOOKUP(A290,'10'!A:C,3,0)</f>
        <v>Начисление услуг УКС00001636 от 31.10.2023 0:00:02</v>
      </c>
      <c r="L290" s="79" t="str">
        <f>VLOOKUP(A290,'10'!A:B,2,0)</f>
        <v>НАС/КС/ДУ/3А-ММ-233</v>
      </c>
      <c r="M290" s="79">
        <v>730.15</v>
      </c>
      <c r="N290" s="79">
        <f>VLOOKUP(A290,РАСЧЕТ!A:BF,58,0)</f>
        <v>608.39444676266112</v>
      </c>
      <c r="O290" s="79">
        <f t="shared" si="18"/>
        <v>-121.75555323733886</v>
      </c>
      <c r="P290" s="79" t="str">
        <f>VLOOKUP(A290,'11'!A:C,3,0)</f>
        <v>Начисление услуг УКС00001714 от 30.11.2023 23:59:59</v>
      </c>
      <c r="Q290" s="79" t="str">
        <f>VLOOKUP(A290,'11'!A:B,2,0)</f>
        <v>НАС/КС/ДУ/3А-ММ-233</v>
      </c>
      <c r="R290" s="79">
        <v>730.15</v>
      </c>
      <c r="S290">
        <f>VLOOKUP(A290,РАСЧЕТ!A:BG,59,0)</f>
        <v>835.47551858100712</v>
      </c>
      <c r="T290" s="119">
        <f t="shared" si="19"/>
        <v>105.32551858100715</v>
      </c>
      <c r="U290" t="str">
        <f>VLOOKUP(A290,'12'!A:C,3,0)</f>
        <v>Начисление услуг УКС00001863 от 31.12.2023 23:59:59</v>
      </c>
      <c r="V290" t="str">
        <f>VLOOKUP(A290,'12'!A:B,2,0)</f>
        <v>НАС/КС/ДУ/3А-ММ-233</v>
      </c>
    </row>
    <row r="291" spans="1:22" x14ac:dyDescent="0.3">
      <c r="A291" s="77" t="s">
        <v>1932</v>
      </c>
      <c r="B291" s="77" t="s">
        <v>918</v>
      </c>
      <c r="C291" s="79">
        <v>191.93</v>
      </c>
      <c r="D291" s="79">
        <f>VLOOKUP(A291,РАСЧЕТ!A:AY,51,0)</f>
        <v>135.88239712999828</v>
      </c>
      <c r="E291" s="79">
        <f t="shared" si="16"/>
        <v>-56.047602870001725</v>
      </c>
      <c r="F291" s="79" t="str">
        <f>VLOOKUP(A291,'04'!A:C,3,0)</f>
        <v>Начисление услуг УКС00000634 от 30.04.2023 0:00:04</v>
      </c>
      <c r="G291" s="79" t="str">
        <f>VLOOKUP(A291,'04'!A:B,2,0)</f>
        <v>С24-НАСТР-3А-2021/паркинг/А/м 234</v>
      </c>
      <c r="H291" s="80"/>
      <c r="I291" s="79">
        <f>VLOOKUP(A291,РАСЧЕТ!A:BE,57,0)</f>
        <v>0</v>
      </c>
      <c r="J291" s="79">
        <f t="shared" si="17"/>
        <v>0</v>
      </c>
      <c r="K291" s="79" t="e">
        <f>VLOOKUP(A291,'10'!A:C,3,0)</f>
        <v>#N/A</v>
      </c>
      <c r="L291" s="79" t="e">
        <f>VLOOKUP(A291,'10'!A:B,2,0)</f>
        <v>#N/A</v>
      </c>
      <c r="M291" s="80"/>
      <c r="N291" s="79">
        <f>VLOOKUP(A291,РАСЧЕТ!A:BF,58,0)</f>
        <v>0</v>
      </c>
      <c r="O291" s="79">
        <f t="shared" si="18"/>
        <v>0</v>
      </c>
      <c r="P291" s="79" t="e">
        <f>VLOOKUP(A291,'11'!A:C,3,0)</f>
        <v>#N/A</v>
      </c>
      <c r="Q291" s="79" t="e">
        <f>VLOOKUP(A291,'11'!A:B,2,0)</f>
        <v>#N/A</v>
      </c>
      <c r="R291" s="80"/>
      <c r="S291">
        <f>VLOOKUP(A291,РАСЧЕТ!A:BG,59,0)</f>
        <v>0</v>
      </c>
      <c r="T291" s="119">
        <f t="shared" si="19"/>
        <v>0</v>
      </c>
      <c r="U291" t="e">
        <f>VLOOKUP(A291,'12'!A:C,3,0)</f>
        <v>#N/A</v>
      </c>
      <c r="V291" t="e">
        <f>VLOOKUP(A291,'12'!A:B,2,0)</f>
        <v>#N/A</v>
      </c>
    </row>
    <row r="292" spans="1:22" x14ac:dyDescent="0.3">
      <c r="A292" s="77" t="s">
        <v>2674</v>
      </c>
      <c r="B292" s="77" t="s">
        <v>918</v>
      </c>
      <c r="C292" s="79">
        <v>447.75</v>
      </c>
      <c r="D292" s="79">
        <f>VLOOKUP(A292,РАСЧЕТ!A:AY,51,0)</f>
        <v>317.0589266366627</v>
      </c>
      <c r="E292" s="79">
        <f t="shared" si="16"/>
        <v>-130.6910733633373</v>
      </c>
      <c r="F292" s="79" t="str">
        <f>VLOOKUP(A292,'04'!A:C,3,0)</f>
        <v>Начисление услуг УКС00000634 от 30.04.2023 0:00:04</v>
      </c>
      <c r="G292" s="79" t="str">
        <f>VLOOKUP(A292,'04'!A:B,2,0)</f>
        <v>НАС/КС/ДУ-3А-ММ-234</v>
      </c>
      <c r="H292" s="79">
        <v>639.95000000000005</v>
      </c>
      <c r="I292" s="79">
        <f>VLOOKUP(A292,РАСЧЕТ!A:BE,57,0)</f>
        <v>595.78217694595492</v>
      </c>
      <c r="J292" s="79">
        <f t="shared" si="17"/>
        <v>-44.16782305404513</v>
      </c>
      <c r="K292" s="79" t="str">
        <f>VLOOKUP(A292,'10'!A:C,3,0)</f>
        <v>Начисление услуг УКС00001636 от 31.10.2023 0:00:02</v>
      </c>
      <c r="L292" s="79" t="str">
        <f>VLOOKUP(A292,'10'!A:B,2,0)</f>
        <v>НАС/КС/ДУ-3А-ММ-234</v>
      </c>
      <c r="M292" s="79">
        <v>639.95000000000005</v>
      </c>
      <c r="N292" s="79">
        <f>VLOOKUP(A292,РАСЧЕТ!A:BF,58,0)</f>
        <v>533.23983863315595</v>
      </c>
      <c r="O292" s="79">
        <f t="shared" si="18"/>
        <v>-106.71016136684409</v>
      </c>
      <c r="P292" s="79" t="str">
        <f>VLOOKUP(A292,'11'!A:C,3,0)</f>
        <v>Начисление услуг УКС00001714 от 30.11.2023 23:59:59</v>
      </c>
      <c r="Q292" s="79" t="str">
        <f>VLOOKUP(A292,'11'!A:B,2,0)</f>
        <v>НАС/КС/ДУ-3А-ММ-234</v>
      </c>
      <c r="R292" s="79">
        <v>639.95000000000005</v>
      </c>
      <c r="S292">
        <f>VLOOKUP(A292,РАСЧЕТ!A:BG,59,0)</f>
        <v>732.26971922688278</v>
      </c>
      <c r="T292" s="119">
        <f t="shared" si="19"/>
        <v>92.319719226882739</v>
      </c>
      <c r="U292" t="str">
        <f>VLOOKUP(A292,'12'!A:C,3,0)</f>
        <v>Начисление услуг УКС00001863 от 31.12.2023 23:59:59</v>
      </c>
      <c r="V292" t="str">
        <f>VLOOKUP(A292,'12'!A:B,2,0)</f>
        <v>НАС/КС/ДУ-3А-ММ-234</v>
      </c>
    </row>
    <row r="293" spans="1:22" x14ac:dyDescent="0.3">
      <c r="A293" s="77" t="s">
        <v>1657</v>
      </c>
      <c r="B293" s="77" t="s">
        <v>1126</v>
      </c>
      <c r="C293" s="79">
        <v>632.79999999999995</v>
      </c>
      <c r="D293" s="79">
        <f>VLOOKUP(A293,РАСЧЕТ!A:AY,51,0)</f>
        <v>447.8748660064075</v>
      </c>
      <c r="E293" s="79">
        <f t="shared" si="16"/>
        <v>-184.92513399359245</v>
      </c>
      <c r="F293" s="79" t="str">
        <f>VLOOKUP(A293,'04'!A:C,3,0)</f>
        <v>Корректировка начислений УКС00001913 от 01.05.2023 0:00:00</v>
      </c>
      <c r="G293" s="79" t="str">
        <f>VLOOKUP(A293,'04'!A:B,2,0)</f>
        <v>С24-НАСТР-3А-2021/паркинг/А/м 235</v>
      </c>
      <c r="H293" s="80"/>
      <c r="I293" s="79">
        <f>VLOOKUP(A293,РАСЧЕТ!A:BE,57,0)</f>
        <v>0</v>
      </c>
      <c r="J293" s="79">
        <f t="shared" si="17"/>
        <v>0</v>
      </c>
      <c r="K293" s="79" t="e">
        <f>VLOOKUP(A293,'10'!A:C,3,0)</f>
        <v>#N/A</v>
      </c>
      <c r="L293" s="79" t="e">
        <f>VLOOKUP(A293,'10'!A:B,2,0)</f>
        <v>#N/A</v>
      </c>
      <c r="M293" s="80"/>
      <c r="N293" s="79">
        <f>VLOOKUP(A293,РАСЧЕТ!A:BF,58,0)</f>
        <v>0</v>
      </c>
      <c r="O293" s="79">
        <f t="shared" si="18"/>
        <v>0</v>
      </c>
      <c r="P293" s="79" t="e">
        <f>VLOOKUP(A293,'11'!A:C,3,0)</f>
        <v>#N/A</v>
      </c>
      <c r="Q293" s="79" t="e">
        <f>VLOOKUP(A293,'11'!A:B,2,0)</f>
        <v>#N/A</v>
      </c>
      <c r="R293" s="80"/>
      <c r="S293">
        <f>VLOOKUP(A293,РАСЧЕТ!A:BG,59,0)</f>
        <v>0</v>
      </c>
      <c r="T293" s="119">
        <f t="shared" si="19"/>
        <v>0</v>
      </c>
      <c r="U293" t="e">
        <f>VLOOKUP(A293,'12'!A:C,3,0)</f>
        <v>#N/A</v>
      </c>
      <c r="V293" t="e">
        <f>VLOOKUP(A293,'12'!A:B,2,0)</f>
        <v>#N/A</v>
      </c>
    </row>
    <row r="294" spans="1:22" x14ac:dyDescent="0.3">
      <c r="A294" s="77" t="s">
        <v>2642</v>
      </c>
      <c r="B294" s="77" t="s">
        <v>1126</v>
      </c>
      <c r="C294" s="79">
        <v>97.35</v>
      </c>
      <c r="D294" s="79">
        <f>VLOOKUP(A294,РАСЧЕТ!A:AY,51,0)</f>
        <v>68.903825539447311</v>
      </c>
      <c r="E294" s="79">
        <f t="shared" si="16"/>
        <v>-28.446174460552683</v>
      </c>
      <c r="F294" s="79" t="str">
        <f>VLOOKUP(A294,'04'!A:C,3,0)</f>
        <v>Ввод начального сальдо УКС00001471 от 01.05.2023 0:00:00</v>
      </c>
      <c r="G294" s="79" t="str">
        <f>VLOOKUP(A294,'04'!A:B,2,0)</f>
        <v>НАС/КС/ДУ-3А-ММ-235</v>
      </c>
      <c r="H294" s="79">
        <v>730.15</v>
      </c>
      <c r="I294" s="79">
        <f>VLOOKUP(A294,РАСЧЕТ!A:BE,57,0)</f>
        <v>679.75147705243171</v>
      </c>
      <c r="J294" s="79">
        <f t="shared" si="17"/>
        <v>-50.398522947568267</v>
      </c>
      <c r="K294" s="79" t="str">
        <f>VLOOKUP(A294,'10'!A:C,3,0)</f>
        <v>Начисление услуг УКС00001636 от 31.10.2023 0:00:02</v>
      </c>
      <c r="L294" s="79" t="str">
        <f>VLOOKUP(A294,'10'!A:B,2,0)</f>
        <v>НАС/КС/ДУ-3А-ММ-235</v>
      </c>
      <c r="M294" s="79">
        <v>730.15</v>
      </c>
      <c r="N294" s="79">
        <f>VLOOKUP(A294,РАСЧЕТ!A:BF,58,0)</f>
        <v>608.39444676266112</v>
      </c>
      <c r="O294" s="79">
        <f t="shared" si="18"/>
        <v>-121.75555323733886</v>
      </c>
      <c r="P294" s="79" t="str">
        <f>VLOOKUP(A294,'11'!A:C,3,0)</f>
        <v>Начисление услуг УКС00001714 от 30.11.2023 23:59:59</v>
      </c>
      <c r="Q294" s="79" t="str">
        <f>VLOOKUP(A294,'11'!A:B,2,0)</f>
        <v>НАС/КС/ДУ-3А-ММ-235</v>
      </c>
      <c r="R294" s="79">
        <v>730.15</v>
      </c>
      <c r="S294">
        <f>VLOOKUP(A294,РАСЧЕТ!A:BG,59,0)</f>
        <v>835.47551858100712</v>
      </c>
      <c r="T294" s="119">
        <f t="shared" si="19"/>
        <v>105.32551858100715</v>
      </c>
      <c r="U294" t="str">
        <f>VLOOKUP(A294,'12'!A:C,3,0)</f>
        <v>Начисление услуг УКС00001863 от 31.12.2023 23:59:59</v>
      </c>
      <c r="V294" t="str">
        <f>VLOOKUP(A294,'12'!A:B,2,0)</f>
        <v>НАС/КС/ДУ-3А-ММ-235</v>
      </c>
    </row>
    <row r="295" spans="1:22" x14ac:dyDescent="0.3">
      <c r="A295" s="77" t="s">
        <v>1859</v>
      </c>
      <c r="B295" s="77" t="s">
        <v>849</v>
      </c>
      <c r="C295" s="79">
        <v>708.67</v>
      </c>
      <c r="D295" s="79">
        <f>VLOOKUP(A295,РАСЧЕТ!A:AY,51,0)</f>
        <v>501.5793182650944</v>
      </c>
      <c r="E295" s="79">
        <f t="shared" si="16"/>
        <v>-207.09068173490556</v>
      </c>
      <c r="F295" s="79" t="str">
        <f>VLOOKUP(A295,'04'!A:C,3,0)</f>
        <v>Начисление услуг УКС00000634 от 30.04.2023 0:00:04</v>
      </c>
      <c r="G295" s="79" t="str">
        <f>VLOOKUP(A295,'04'!A:B,2,0)</f>
        <v>С24-НАСТР-3А-2021/паркинг/А/м 236</v>
      </c>
      <c r="H295" s="80"/>
      <c r="I295" s="79">
        <f>VLOOKUP(A295,РАСЧЕТ!A:BE,57,0)</f>
        <v>0</v>
      </c>
      <c r="J295" s="79">
        <f t="shared" si="17"/>
        <v>0</v>
      </c>
      <c r="K295" s="79" t="e">
        <f>VLOOKUP(A295,'10'!A:C,3,0)</f>
        <v>#N/A</v>
      </c>
      <c r="L295" s="79" t="e">
        <f>VLOOKUP(A295,'10'!A:B,2,0)</f>
        <v>#N/A</v>
      </c>
      <c r="M295" s="80"/>
      <c r="N295" s="79">
        <f>VLOOKUP(A295,РАСЧЕТ!A:BF,58,0)</f>
        <v>0</v>
      </c>
      <c r="O295" s="79">
        <f t="shared" si="18"/>
        <v>0</v>
      </c>
      <c r="P295" s="79" t="e">
        <f>VLOOKUP(A295,'11'!A:C,3,0)</f>
        <v>#N/A</v>
      </c>
      <c r="Q295" s="79" t="e">
        <f>VLOOKUP(A295,'11'!A:B,2,0)</f>
        <v>#N/A</v>
      </c>
      <c r="R295" s="80"/>
      <c r="S295">
        <f>VLOOKUP(A295,РАСЧЕТ!A:BG,59,0)</f>
        <v>0</v>
      </c>
      <c r="T295" s="119">
        <f t="shared" si="19"/>
        <v>0</v>
      </c>
      <c r="U295" t="e">
        <f>VLOOKUP(A295,'12'!A:C,3,0)</f>
        <v>#N/A</v>
      </c>
      <c r="V295" t="e">
        <f>VLOOKUP(A295,'12'!A:B,2,0)</f>
        <v>#N/A</v>
      </c>
    </row>
    <row r="296" spans="1:22" x14ac:dyDescent="0.3">
      <c r="A296" s="77" t="s">
        <v>2808</v>
      </c>
      <c r="B296" s="77" t="s">
        <v>849</v>
      </c>
      <c r="C296" s="80"/>
      <c r="D296" s="79">
        <f>VLOOKUP(A296,РАСЧЕТ!A:AY,51,0)</f>
        <v>0</v>
      </c>
      <c r="E296" s="79">
        <f t="shared" si="16"/>
        <v>0</v>
      </c>
      <c r="F296" s="79" t="e">
        <f>VLOOKUP(A296,'04'!A:C,3,0)</f>
        <v>#N/A</v>
      </c>
      <c r="G296" s="79" t="e">
        <f>VLOOKUP(A296,'04'!A:B,2,0)</f>
        <v>#N/A</v>
      </c>
      <c r="H296" s="79">
        <v>708.67</v>
      </c>
      <c r="I296" s="79">
        <f>VLOOKUP(A296,РАСЧЕТ!A:BE,57,0)</f>
        <v>659.75878655088968</v>
      </c>
      <c r="J296" s="79">
        <f t="shared" si="17"/>
        <v>-48.911213449110278</v>
      </c>
      <c r="K296" s="79" t="str">
        <f>VLOOKUP(A296,'10'!A:C,3,0)</f>
        <v>Начисление услуг УКС00001636 от 31.10.2023 0:00:02</v>
      </c>
      <c r="L296" s="79" t="str">
        <f>VLOOKUP(A296,'10'!A:B,2,0)</f>
        <v>НАС/КС/ДУ/3А-ММ-236</v>
      </c>
      <c r="M296" s="79">
        <v>708.67</v>
      </c>
      <c r="N296" s="79">
        <f>VLOOKUP(A296,РАСЧЕТ!A:BF,58,0)</f>
        <v>590.50049244611228</v>
      </c>
      <c r="O296" s="79">
        <f t="shared" si="18"/>
        <v>-118.16950755388768</v>
      </c>
      <c r="P296" s="79" t="str">
        <f>VLOOKUP(A296,'11'!A:C,3,0)</f>
        <v>Начисление услуг УКС00001714 от 30.11.2023 23:59:59</v>
      </c>
      <c r="Q296" s="79" t="str">
        <f>VLOOKUP(A296,'11'!A:B,2,0)</f>
        <v>НАС/КС/ДУ/3А-ММ-236</v>
      </c>
      <c r="R296" s="79">
        <v>708.67</v>
      </c>
      <c r="S296">
        <f>VLOOKUP(A296,РАСЧЕТ!A:BG,59,0)</f>
        <v>810.9027092109776</v>
      </c>
      <c r="T296" s="119">
        <f t="shared" si="19"/>
        <v>102.23270921097765</v>
      </c>
      <c r="U296" t="str">
        <f>VLOOKUP(A296,'12'!A:C,3,0)</f>
        <v>Начисление услуг УКС00001863 от 31.12.2023 23:59:59</v>
      </c>
      <c r="V296" t="str">
        <f>VLOOKUP(A296,'12'!A:B,2,0)</f>
        <v>НАС/КС/ДУ/3А-ММ-236</v>
      </c>
    </row>
    <row r="297" spans="1:22" x14ac:dyDescent="0.3">
      <c r="A297" s="77" t="s">
        <v>1737</v>
      </c>
      <c r="B297" s="77" t="s">
        <v>1127</v>
      </c>
      <c r="C297" s="80"/>
      <c r="D297" s="79">
        <f>VLOOKUP(A297,РАСЧЕТ!A:AY,51,0)</f>
        <v>0</v>
      </c>
      <c r="E297" s="79">
        <f t="shared" si="16"/>
        <v>0</v>
      </c>
      <c r="F297" s="79" t="e">
        <f>VLOOKUP(A297,'04'!A:C,3,0)</f>
        <v>#N/A</v>
      </c>
      <c r="G297" s="79" t="e">
        <f>VLOOKUP(A297,'04'!A:B,2,0)</f>
        <v>#N/A</v>
      </c>
      <c r="H297" s="80"/>
      <c r="I297" s="79">
        <f>VLOOKUP(A297,РАСЧЕТ!A:BE,57,0)</f>
        <v>0</v>
      </c>
      <c r="J297" s="79">
        <f t="shared" si="17"/>
        <v>0</v>
      </c>
      <c r="K297" s="79" t="e">
        <f>VLOOKUP(A297,'10'!A:C,3,0)</f>
        <v>#N/A</v>
      </c>
      <c r="L297" s="79" t="e">
        <f>VLOOKUP(A297,'10'!A:B,2,0)</f>
        <v>#N/A</v>
      </c>
      <c r="M297" s="80"/>
      <c r="N297" s="79">
        <f>VLOOKUP(A297,РАСЧЕТ!A:BF,58,0)</f>
        <v>0</v>
      </c>
      <c r="O297" s="79">
        <f t="shared" si="18"/>
        <v>0</v>
      </c>
      <c r="P297" s="79" t="e">
        <f>VLOOKUP(A297,'11'!A:C,3,0)</f>
        <v>#N/A</v>
      </c>
      <c r="Q297" s="79" t="e">
        <f>VLOOKUP(A297,'11'!A:B,2,0)</f>
        <v>#N/A</v>
      </c>
      <c r="R297" s="80"/>
      <c r="S297">
        <f>VLOOKUP(A297,РАСЧЕТ!A:BG,59,0)</f>
        <v>0</v>
      </c>
      <c r="T297" s="119">
        <f t="shared" si="19"/>
        <v>0</v>
      </c>
      <c r="U297" t="e">
        <f>VLOOKUP(A297,'12'!A:C,3,0)</f>
        <v>#N/A</v>
      </c>
      <c r="V297" t="e">
        <f>VLOOKUP(A297,'12'!A:B,2,0)</f>
        <v>#N/A</v>
      </c>
    </row>
    <row r="298" spans="1:22" x14ac:dyDescent="0.3">
      <c r="A298" s="77" t="s">
        <v>2515</v>
      </c>
      <c r="B298" s="77" t="s">
        <v>1127</v>
      </c>
      <c r="C298" s="79">
        <v>614.17999999999995</v>
      </c>
      <c r="D298" s="79">
        <f>VLOOKUP(A298,РАСЧЕТ!A:AY,51,0)</f>
        <v>434.70207582974842</v>
      </c>
      <c r="E298" s="79">
        <f t="shared" si="16"/>
        <v>-179.47792417025153</v>
      </c>
      <c r="F298" s="79" t="str">
        <f>VLOOKUP(A298,'04'!A:C,3,0)</f>
        <v>Начисление услуг УКС00000634 от 30.04.2023 0:00:04</v>
      </c>
      <c r="G298" s="79" t="str">
        <f>VLOOKUP(A298,'04'!A:B,2,0)</f>
        <v>НАС/КС/ДУ-3А-ММ-237</v>
      </c>
      <c r="H298" s="79">
        <v>614.17999999999995</v>
      </c>
      <c r="I298" s="79">
        <f>VLOOKUP(A298,РАСЧЕТ!A:BE,57,0)</f>
        <v>571.79094834410432</v>
      </c>
      <c r="J298" s="79">
        <f t="shared" si="17"/>
        <v>-42.389051655895628</v>
      </c>
      <c r="K298" s="79" t="str">
        <f>VLOOKUP(A298,'10'!A:C,3,0)</f>
        <v>Начисление услуг УКС00001636 от 31.10.2023 0:00:02</v>
      </c>
      <c r="L298" s="79" t="str">
        <f>VLOOKUP(A298,'10'!A:B,2,0)</f>
        <v>НАС/КС/ДУ-3А-ММ-237</v>
      </c>
      <c r="M298" s="79">
        <v>614.17999999999995</v>
      </c>
      <c r="N298" s="79">
        <f>VLOOKUP(A298,РАСЧЕТ!A:BF,58,0)</f>
        <v>511.76709345329738</v>
      </c>
      <c r="O298" s="79">
        <f t="shared" si="18"/>
        <v>-102.41290654670257</v>
      </c>
      <c r="P298" s="79" t="str">
        <f>VLOOKUP(A298,'11'!A:C,3,0)</f>
        <v>Начисление услуг УКС00001714 от 30.11.2023 23:59:59</v>
      </c>
      <c r="Q298" s="79" t="str">
        <f>VLOOKUP(A298,'11'!A:B,2,0)</f>
        <v>НАС/КС/ДУ-3А-ММ-237</v>
      </c>
      <c r="R298" s="79">
        <v>614.17999999999995</v>
      </c>
      <c r="S298">
        <f>VLOOKUP(A298,РАСЧЕТ!A:BG,59,0)</f>
        <v>702.78234798284734</v>
      </c>
      <c r="T298" s="119">
        <f t="shared" si="19"/>
        <v>88.602347982847391</v>
      </c>
      <c r="U298" t="str">
        <f>VLOOKUP(A298,'12'!A:C,3,0)</f>
        <v>Начисление услуг УКС00001863 от 31.12.2023 23:59:59</v>
      </c>
      <c r="V298" t="str">
        <f>VLOOKUP(A298,'12'!A:B,2,0)</f>
        <v>НАС/КС/ДУ-3А-ММ-237</v>
      </c>
    </row>
    <row r="299" spans="1:22" x14ac:dyDescent="0.3">
      <c r="A299" s="77" t="s">
        <v>1871</v>
      </c>
      <c r="B299" s="77" t="s">
        <v>1128</v>
      </c>
      <c r="C299" s="79">
        <v>708.67</v>
      </c>
      <c r="D299" s="79">
        <f>VLOOKUP(A299,РАСЧЕТ!A:AY,51,0)</f>
        <v>501.5793182650944</v>
      </c>
      <c r="E299" s="79">
        <f t="shared" si="16"/>
        <v>-207.09068173490556</v>
      </c>
      <c r="F299" s="79" t="str">
        <f>VLOOKUP(A299,'04'!A:C,3,0)</f>
        <v>Начисление услуг УКС00000634 от 30.04.2023 0:00:04</v>
      </c>
      <c r="G299" s="79" t="str">
        <f>VLOOKUP(A299,'04'!A:B,2,0)</f>
        <v>С24-НАСТР-3А-2021/паркинг/А/м 238</v>
      </c>
      <c r="H299" s="80"/>
      <c r="I299" s="79">
        <f>VLOOKUP(A299,РАСЧЕТ!A:BE,57,0)</f>
        <v>0</v>
      </c>
      <c r="J299" s="79">
        <f t="shared" si="17"/>
        <v>0</v>
      </c>
      <c r="K299" s="79" t="e">
        <f>VLOOKUP(A299,'10'!A:C,3,0)</f>
        <v>#N/A</v>
      </c>
      <c r="L299" s="79" t="e">
        <f>VLOOKUP(A299,'10'!A:B,2,0)</f>
        <v>#N/A</v>
      </c>
      <c r="M299" s="80"/>
      <c r="N299" s="79">
        <f>VLOOKUP(A299,РАСЧЕТ!A:BF,58,0)</f>
        <v>0</v>
      </c>
      <c r="O299" s="79">
        <f t="shared" si="18"/>
        <v>0</v>
      </c>
      <c r="P299" s="79" t="e">
        <f>VLOOKUP(A299,'11'!A:C,3,0)</f>
        <v>#N/A</v>
      </c>
      <c r="Q299" s="79" t="e">
        <f>VLOOKUP(A299,'11'!A:B,2,0)</f>
        <v>#N/A</v>
      </c>
      <c r="R299" s="80"/>
      <c r="S299">
        <f>VLOOKUP(A299,РАСЧЕТ!A:BG,59,0)</f>
        <v>0</v>
      </c>
      <c r="T299" s="119">
        <f t="shared" si="19"/>
        <v>0</v>
      </c>
      <c r="U299" t="e">
        <f>VLOOKUP(A299,'12'!A:C,3,0)</f>
        <v>#N/A</v>
      </c>
      <c r="V299" t="e">
        <f>VLOOKUP(A299,'12'!A:B,2,0)</f>
        <v>#N/A</v>
      </c>
    </row>
    <row r="300" spans="1:22" x14ac:dyDescent="0.3">
      <c r="A300" s="77" t="s">
        <v>2769</v>
      </c>
      <c r="B300" s="77" t="s">
        <v>1128</v>
      </c>
      <c r="C300" s="80"/>
      <c r="D300" s="79">
        <f>VLOOKUP(A300,РАСЧЕТ!A:AY,51,0)</f>
        <v>0</v>
      </c>
      <c r="E300" s="79">
        <f t="shared" si="16"/>
        <v>0</v>
      </c>
      <c r="F300" s="79" t="e">
        <f>VLOOKUP(A300,'04'!A:C,3,0)</f>
        <v>#N/A</v>
      </c>
      <c r="G300" s="79" t="e">
        <f>VLOOKUP(A300,'04'!A:B,2,0)</f>
        <v>#N/A</v>
      </c>
      <c r="H300" s="79">
        <v>708.67</v>
      </c>
      <c r="I300" s="79">
        <f>VLOOKUP(A300,РАСЧЕТ!A:BE,57,0)</f>
        <v>659.75878655088968</v>
      </c>
      <c r="J300" s="79">
        <f t="shared" si="17"/>
        <v>-48.911213449110278</v>
      </c>
      <c r="K300" s="79" t="str">
        <f>VLOOKUP(A300,'10'!A:C,3,0)</f>
        <v>Начисление услуг УКС00001636 от 31.10.2023 0:00:02</v>
      </c>
      <c r="L300" s="79" t="str">
        <f>VLOOKUP(A300,'10'!A:B,2,0)</f>
        <v>НАС/КС/ДУ-ММ-3А-238</v>
      </c>
      <c r="M300" s="79">
        <v>708.67</v>
      </c>
      <c r="N300" s="79">
        <f>VLOOKUP(A300,РАСЧЕТ!A:BF,58,0)</f>
        <v>590.50049244611228</v>
      </c>
      <c r="O300" s="79">
        <f t="shared" si="18"/>
        <v>-118.16950755388768</v>
      </c>
      <c r="P300" s="79" t="str">
        <f>VLOOKUP(A300,'11'!A:C,3,0)</f>
        <v>Начисление услуг УКС00001714 от 30.11.2023 23:59:59</v>
      </c>
      <c r="Q300" s="79" t="str">
        <f>VLOOKUP(A300,'11'!A:B,2,0)</f>
        <v>НАС/КС/ДУ-ММ-3А-238</v>
      </c>
      <c r="R300" s="79">
        <v>708.67</v>
      </c>
      <c r="S300">
        <f>VLOOKUP(A300,РАСЧЕТ!A:BG,59,0)</f>
        <v>810.9027092109776</v>
      </c>
      <c r="T300" s="119">
        <f t="shared" si="19"/>
        <v>102.23270921097765</v>
      </c>
      <c r="U300" t="str">
        <f>VLOOKUP(A300,'12'!A:C,3,0)</f>
        <v>Начисление услуг УКС00001863 от 31.12.2023 23:59:59</v>
      </c>
      <c r="V300" t="str">
        <f>VLOOKUP(A300,'12'!A:B,2,0)</f>
        <v>НАС/КС/ДУ-ММ-3А-238</v>
      </c>
    </row>
    <row r="301" spans="1:22" x14ac:dyDescent="0.3">
      <c r="A301" s="77" t="s">
        <v>1915</v>
      </c>
      <c r="B301" s="77" t="s">
        <v>919</v>
      </c>
      <c r="C301" s="80"/>
      <c r="D301" s="79">
        <f>VLOOKUP(A301,РАСЧЕТ!A:AY,51,0)</f>
        <v>0</v>
      </c>
      <c r="E301" s="79">
        <f t="shared" si="16"/>
        <v>0</v>
      </c>
      <c r="F301" s="79" t="e">
        <f>VLOOKUP(A301,'04'!A:C,3,0)</f>
        <v>#N/A</v>
      </c>
      <c r="G301" s="79" t="e">
        <f>VLOOKUP(A301,'04'!A:B,2,0)</f>
        <v>#N/A</v>
      </c>
      <c r="H301" s="80"/>
      <c r="I301" s="79">
        <f>VLOOKUP(A301,РАСЧЕТ!A:BE,57,0)</f>
        <v>0</v>
      </c>
      <c r="J301" s="79">
        <f t="shared" si="17"/>
        <v>0</v>
      </c>
      <c r="K301" s="79" t="e">
        <f>VLOOKUP(A301,'10'!A:C,3,0)</f>
        <v>#N/A</v>
      </c>
      <c r="L301" s="79" t="e">
        <f>VLOOKUP(A301,'10'!A:B,2,0)</f>
        <v>#N/A</v>
      </c>
      <c r="M301" s="80"/>
      <c r="N301" s="79">
        <f>VLOOKUP(A301,РАСЧЕТ!A:BF,58,0)</f>
        <v>0</v>
      </c>
      <c r="O301" s="79">
        <f t="shared" si="18"/>
        <v>0</v>
      </c>
      <c r="P301" s="79" t="e">
        <f>VLOOKUP(A301,'11'!A:C,3,0)</f>
        <v>#N/A</v>
      </c>
      <c r="Q301" s="79" t="e">
        <f>VLOOKUP(A301,'11'!A:B,2,0)</f>
        <v>#N/A</v>
      </c>
      <c r="R301" s="80"/>
      <c r="S301">
        <f>VLOOKUP(A301,РАСЧЕТ!A:BG,59,0)</f>
        <v>0</v>
      </c>
      <c r="T301" s="119">
        <f t="shared" si="19"/>
        <v>0</v>
      </c>
      <c r="U301" t="e">
        <f>VLOOKUP(A301,'12'!A:C,3,0)</f>
        <v>#N/A</v>
      </c>
      <c r="V301" t="e">
        <f>VLOOKUP(A301,'12'!A:B,2,0)</f>
        <v>#N/A</v>
      </c>
    </row>
    <row r="302" spans="1:22" x14ac:dyDescent="0.3">
      <c r="A302" s="77" t="s">
        <v>2678</v>
      </c>
      <c r="B302" s="77" t="s">
        <v>919</v>
      </c>
      <c r="C302" s="79">
        <v>781.69</v>
      </c>
      <c r="D302" s="79">
        <f>VLOOKUP(A302,РАСЧЕТ!A:AY,51,0)</f>
        <v>553.25718741967978</v>
      </c>
      <c r="E302" s="79">
        <f t="shared" si="16"/>
        <v>-228.43281258032027</v>
      </c>
      <c r="F302" s="79" t="str">
        <f>VLOOKUP(A302,'04'!A:C,3,0)</f>
        <v>Начисление услуг УКС00000634 от 30.04.2023 0:00:04</v>
      </c>
      <c r="G302" s="79" t="str">
        <f>VLOOKUP(A302,'04'!A:B,2,0)</f>
        <v>НАС/КС/ДУ/3А-ММ-239</v>
      </c>
      <c r="H302" s="80"/>
      <c r="I302" s="79">
        <f>VLOOKUP(A302,РАСЧЕТ!A:BE,57,0)</f>
        <v>0</v>
      </c>
      <c r="J302" s="79">
        <f t="shared" si="17"/>
        <v>0</v>
      </c>
      <c r="K302" s="79" t="e">
        <f>VLOOKUP(A302,'10'!A:C,3,0)</f>
        <v>#N/A</v>
      </c>
      <c r="L302" s="79" t="e">
        <f>VLOOKUP(A302,'10'!A:B,2,0)</f>
        <v>#N/A</v>
      </c>
      <c r="M302" s="80"/>
      <c r="N302" s="79">
        <f>VLOOKUP(A302,РАСЧЕТ!A:BF,58,0)</f>
        <v>0</v>
      </c>
      <c r="O302" s="79">
        <f t="shared" si="18"/>
        <v>0</v>
      </c>
      <c r="P302" s="79" t="e">
        <f>VLOOKUP(A302,'11'!A:C,3,0)</f>
        <v>#N/A</v>
      </c>
      <c r="Q302" s="79" t="e">
        <f>VLOOKUP(A302,'11'!A:B,2,0)</f>
        <v>#N/A</v>
      </c>
      <c r="R302" s="80"/>
      <c r="S302">
        <f>VLOOKUP(A302,РАСЧЕТ!A:BG,59,0)</f>
        <v>0</v>
      </c>
      <c r="T302" s="119">
        <f t="shared" si="19"/>
        <v>0</v>
      </c>
      <c r="U302" t="e">
        <f>VLOOKUP(A302,'12'!A:C,3,0)</f>
        <v>#N/A</v>
      </c>
      <c r="V302" t="e">
        <f>VLOOKUP(A302,'12'!A:B,2,0)</f>
        <v>#N/A</v>
      </c>
    </row>
    <row r="303" spans="1:22" x14ac:dyDescent="0.3">
      <c r="A303" s="77" t="s">
        <v>2888</v>
      </c>
      <c r="B303" s="77" t="s">
        <v>919</v>
      </c>
      <c r="C303" s="80"/>
      <c r="D303" s="79">
        <f>VLOOKUP(A303,РАСЧЕТ!A:AY,51,0)</f>
        <v>0</v>
      </c>
      <c r="E303" s="79">
        <f t="shared" si="16"/>
        <v>0</v>
      </c>
      <c r="F303" s="79" t="e">
        <f>VLOOKUP(A303,'04'!A:C,3,0)</f>
        <v>#N/A</v>
      </c>
      <c r="G303" s="79" t="e">
        <f>VLOOKUP(A303,'04'!A:B,2,0)</f>
        <v>#N/A</v>
      </c>
      <c r="H303" s="79">
        <v>781.69</v>
      </c>
      <c r="I303" s="79">
        <f>VLOOKUP(A303,РАСЧЕТ!A:BE,57,0)</f>
        <v>727.73393425613267</v>
      </c>
      <c r="J303" s="79">
        <f t="shared" si="17"/>
        <v>-53.956065743867384</v>
      </c>
      <c r="K303" s="79" t="str">
        <f>VLOOKUP(A303,'10'!A:C,3,0)</f>
        <v>Начисление услуг УКС00001636 от 31.10.2023 0:00:02</v>
      </c>
      <c r="L303" s="79" t="str">
        <f>VLOOKUP(A303,'10'!A:B,2,0)</f>
        <v>НАС/КС/ДУ/ММ-3А-239</v>
      </c>
      <c r="M303" s="79">
        <v>781.69</v>
      </c>
      <c r="N303" s="79">
        <f>VLOOKUP(A303,РАСЧЕТ!A:BF,58,0)</f>
        <v>651.33993712237839</v>
      </c>
      <c r="O303" s="79">
        <f t="shared" si="18"/>
        <v>-130.35006287762167</v>
      </c>
      <c r="P303" s="79" t="str">
        <f>VLOOKUP(A303,'11'!A:C,3,0)</f>
        <v>Начисление услуг УКС00001714 от 30.11.2023 23:59:59</v>
      </c>
      <c r="Q303" s="79" t="str">
        <f>VLOOKUP(A303,'11'!A:B,2,0)</f>
        <v>НАС/КС/ДУ/ММ-3А-239</v>
      </c>
      <c r="R303" s="79">
        <v>781.69</v>
      </c>
      <c r="S303">
        <f>VLOOKUP(A303,РАСЧЕТ!A:BG,59,0)</f>
        <v>894.45026106907824</v>
      </c>
      <c r="T303" s="119">
        <f t="shared" si="19"/>
        <v>112.76026106907818</v>
      </c>
      <c r="U303" t="str">
        <f>VLOOKUP(A303,'12'!A:C,3,0)</f>
        <v>Начисление услуг УКС00001863 от 31.12.2023 23:59:59</v>
      </c>
      <c r="V303" t="str">
        <f>VLOOKUP(A303,'12'!A:B,2,0)</f>
        <v>НАС/КС/ДУ/ММ-3А-239</v>
      </c>
    </row>
    <row r="304" spans="1:22" x14ac:dyDescent="0.3">
      <c r="A304" s="77" t="s">
        <v>1503</v>
      </c>
      <c r="B304" s="77" t="s">
        <v>593</v>
      </c>
      <c r="C304" s="79">
        <v>263.07</v>
      </c>
      <c r="D304" s="79">
        <f>VLOOKUP(A304,РАСЧЕТ!A:AY,51,0)</f>
        <v>186.14165811171279</v>
      </c>
      <c r="E304" s="79">
        <f t="shared" si="16"/>
        <v>-76.928341888287207</v>
      </c>
      <c r="F304" s="79" t="str">
        <f>VLOOKUP(A304,'04'!A:C,3,0)</f>
        <v>Начисление услуг УКС00000634 от 30.04.2023 0:00:04</v>
      </c>
      <c r="G304" s="79" t="str">
        <f>VLOOKUP(A304,'04'!A:B,2,0)</f>
        <v>С24-НАСТР-3А-2021/паркинг/А/м 24</v>
      </c>
      <c r="H304" s="80"/>
      <c r="I304" s="79">
        <f>VLOOKUP(A304,РАСЧЕТ!A:BE,57,0)</f>
        <v>0</v>
      </c>
      <c r="J304" s="79">
        <f t="shared" si="17"/>
        <v>0</v>
      </c>
      <c r="K304" s="79" t="e">
        <f>VLOOKUP(A304,'10'!A:C,3,0)</f>
        <v>#N/A</v>
      </c>
      <c r="L304" s="79" t="e">
        <f>VLOOKUP(A304,'10'!A:B,2,0)</f>
        <v>#N/A</v>
      </c>
      <c r="M304" s="80"/>
      <c r="N304" s="79">
        <f>VLOOKUP(A304,РАСЧЕТ!A:BF,58,0)</f>
        <v>0</v>
      </c>
      <c r="O304" s="79">
        <f t="shared" si="18"/>
        <v>0</v>
      </c>
      <c r="P304" s="79" t="e">
        <f>VLOOKUP(A304,'11'!A:C,3,0)</f>
        <v>#N/A</v>
      </c>
      <c r="Q304" s="79" t="e">
        <f>VLOOKUP(A304,'11'!A:B,2,0)</f>
        <v>#N/A</v>
      </c>
      <c r="R304" s="80"/>
      <c r="S304">
        <f>VLOOKUP(A304,РАСЧЕТ!A:BG,59,0)</f>
        <v>0</v>
      </c>
      <c r="T304" s="119">
        <f t="shared" si="19"/>
        <v>0</v>
      </c>
      <c r="U304" t="e">
        <f>VLOOKUP(A304,'12'!A:C,3,0)</f>
        <v>#N/A</v>
      </c>
      <c r="V304" t="e">
        <f>VLOOKUP(A304,'12'!A:B,2,0)</f>
        <v>#N/A</v>
      </c>
    </row>
    <row r="305" spans="1:22" x14ac:dyDescent="0.3">
      <c r="A305" s="77" t="s">
        <v>2633</v>
      </c>
      <c r="B305" s="77" t="s">
        <v>593</v>
      </c>
      <c r="C305" s="79">
        <v>454.19</v>
      </c>
      <c r="D305" s="79">
        <f>VLOOKUP(A305,РАСЧЕТ!A:AY,51,0)</f>
        <v>321.51740946568572</v>
      </c>
      <c r="E305" s="79">
        <f t="shared" si="16"/>
        <v>-132.67259053431428</v>
      </c>
      <c r="F305" s="79" t="str">
        <f>VLOOKUP(A305,'04'!A:C,3,0)</f>
        <v>Начисление услуг УКС00000634 от 30.04.2023 0:00:04</v>
      </c>
      <c r="G305" s="79" t="str">
        <f>VLOOKUP(A305,'04'!A:B,2,0)</f>
        <v>НАС/КС/ДУ-3А/ММ-24-Э(-1)</v>
      </c>
      <c r="H305" s="79">
        <v>717.26</v>
      </c>
      <c r="I305" s="79">
        <f>VLOOKUP(A305,РАСЧЕТ!A:BE,57,0)</f>
        <v>667.75586275150647</v>
      </c>
      <c r="J305" s="79">
        <f t="shared" si="17"/>
        <v>-49.504137248493521</v>
      </c>
      <c r="K305" s="79" t="str">
        <f>VLOOKUP(A305,'10'!A:C,3,0)</f>
        <v>Начисление услуг УКС00001636 от 31.10.2023 0:00:02</v>
      </c>
      <c r="L305" s="79" t="str">
        <f>VLOOKUP(A305,'10'!A:B,2,0)</f>
        <v>НАС/КС/ДУ-3А/ММ-24-Э(-1)</v>
      </c>
      <c r="M305" s="79">
        <v>717.26</v>
      </c>
      <c r="N305" s="79">
        <f>VLOOKUP(A305,РАСЧЕТ!A:BF,58,0)</f>
        <v>597.65807417273174</v>
      </c>
      <c r="O305" s="79">
        <f t="shared" si="18"/>
        <v>-119.60192582726825</v>
      </c>
      <c r="P305" s="79" t="str">
        <f>VLOOKUP(A305,'11'!A:C,3,0)</f>
        <v>Начисление услуг УКС00001714 от 30.11.2023 23:59:59</v>
      </c>
      <c r="Q305" s="79" t="str">
        <f>VLOOKUP(A305,'11'!A:B,2,0)</f>
        <v>НАС/КС/ДУ-3А/ММ-24-Э(-1)</v>
      </c>
      <c r="R305" s="79">
        <v>717.26</v>
      </c>
      <c r="S305">
        <f>VLOOKUP(A305,РАСЧЕТ!A:BG,59,0)</f>
        <v>820.73183295898946</v>
      </c>
      <c r="T305" s="119">
        <f t="shared" si="19"/>
        <v>103.47183295898947</v>
      </c>
      <c r="U305" t="str">
        <f>VLOOKUP(A305,'12'!A:C,3,0)</f>
        <v>Начисление услуг УКС00001863 от 31.12.2023 23:59:59</v>
      </c>
      <c r="V305" t="str">
        <f>VLOOKUP(A305,'12'!A:B,2,0)</f>
        <v>НАС/КС/ДУ-3А/ММ-24-Э(-1)</v>
      </c>
    </row>
    <row r="306" spans="1:22" x14ac:dyDescent="0.3">
      <c r="A306" s="77" t="s">
        <v>1304</v>
      </c>
      <c r="B306" s="77" t="s">
        <v>1000</v>
      </c>
      <c r="C306" s="80"/>
      <c r="D306" s="79">
        <f>VLOOKUP(A306,РАСЧЕТ!A:AY,51,0)</f>
        <v>0</v>
      </c>
      <c r="E306" s="79">
        <f t="shared" si="16"/>
        <v>0</v>
      </c>
      <c r="F306" s="79" t="e">
        <f>VLOOKUP(A306,'04'!A:C,3,0)</f>
        <v>#N/A</v>
      </c>
      <c r="G306" s="79" t="e">
        <f>VLOOKUP(A306,'04'!A:B,2,0)</f>
        <v>#N/A</v>
      </c>
      <c r="H306" s="80"/>
      <c r="I306" s="79">
        <f>VLOOKUP(A306,РАСЧЕТ!A:BE,57,0)</f>
        <v>0</v>
      </c>
      <c r="J306" s="79">
        <f t="shared" si="17"/>
        <v>0</v>
      </c>
      <c r="K306" s="79" t="e">
        <f>VLOOKUP(A306,'10'!A:C,3,0)</f>
        <v>#N/A</v>
      </c>
      <c r="L306" s="79" t="e">
        <f>VLOOKUP(A306,'10'!A:B,2,0)</f>
        <v>#N/A</v>
      </c>
      <c r="M306" s="80"/>
      <c r="N306" s="79">
        <f>VLOOKUP(A306,РАСЧЕТ!A:BF,58,0)</f>
        <v>0</v>
      </c>
      <c r="O306" s="79">
        <f t="shared" si="18"/>
        <v>0</v>
      </c>
      <c r="P306" s="79" t="e">
        <f>VLOOKUP(A306,'11'!A:C,3,0)</f>
        <v>#N/A</v>
      </c>
      <c r="Q306" s="79" t="e">
        <f>VLOOKUP(A306,'11'!A:B,2,0)</f>
        <v>#N/A</v>
      </c>
      <c r="R306" s="80"/>
      <c r="S306">
        <f>VLOOKUP(A306,РАСЧЕТ!A:BG,59,0)</f>
        <v>0</v>
      </c>
      <c r="T306" s="119">
        <f t="shared" si="19"/>
        <v>0</v>
      </c>
      <c r="U306" t="e">
        <f>VLOOKUP(A306,'12'!A:C,3,0)</f>
        <v>#N/A</v>
      </c>
      <c r="V306" t="e">
        <f>VLOOKUP(A306,'12'!A:B,2,0)</f>
        <v>#N/A</v>
      </c>
    </row>
    <row r="307" spans="1:22" x14ac:dyDescent="0.3">
      <c r="A307" s="77" t="s">
        <v>2610</v>
      </c>
      <c r="B307" s="77" t="s">
        <v>1000</v>
      </c>
      <c r="C307" s="79">
        <v>734.44</v>
      </c>
      <c r="D307" s="79">
        <f>VLOOKUP(A307,РАСЧЕТ!A:AY,51,0)</f>
        <v>519.81856620200688</v>
      </c>
      <c r="E307" s="79">
        <f t="shared" si="16"/>
        <v>-214.62143379799318</v>
      </c>
      <c r="F307" s="79" t="str">
        <f>VLOOKUP(A307,'04'!A:C,3,0)</f>
        <v>Начисление услуг УКС00000634 от 30.04.2023 0:00:04</v>
      </c>
      <c r="G307" s="79" t="str">
        <f>VLOOKUP(A307,'04'!A:B,2,0)</f>
        <v>НАС/КС/ДУ-3А/ММ-240-Э(-1)</v>
      </c>
      <c r="H307" s="79">
        <v>734.44</v>
      </c>
      <c r="I307" s="79">
        <f>VLOOKUP(A307,РАСЧЕТ!A:BE,57,0)</f>
        <v>683.75001515274027</v>
      </c>
      <c r="J307" s="79">
        <f t="shared" si="17"/>
        <v>-50.68998484725978</v>
      </c>
      <c r="K307" s="79" t="str">
        <f>VLOOKUP(A307,'10'!A:C,3,0)</f>
        <v>Начисление услуг УКС00001636 от 31.10.2023 0:00:02</v>
      </c>
      <c r="L307" s="79" t="str">
        <f>VLOOKUP(A307,'10'!A:B,2,0)</f>
        <v>НАС/КС/ДУ-3А/ММ-240-Э(-1)</v>
      </c>
      <c r="M307" s="79">
        <v>734.44</v>
      </c>
      <c r="N307" s="79">
        <f>VLOOKUP(A307,РАСЧЕТ!A:BF,58,0)</f>
        <v>611.97323762597091</v>
      </c>
      <c r="O307" s="79">
        <f t="shared" si="18"/>
        <v>-122.46676237402914</v>
      </c>
      <c r="P307" s="79" t="str">
        <f>VLOOKUP(A307,'11'!A:C,3,0)</f>
        <v>Начисление услуг УКС00001714 от 30.11.2023 23:59:59</v>
      </c>
      <c r="Q307" s="79" t="str">
        <f>VLOOKUP(A307,'11'!A:B,2,0)</f>
        <v>НАС/КС/ДУ-3А/ММ-240-Э(-1)</v>
      </c>
      <c r="R307" s="79">
        <v>734.44</v>
      </c>
      <c r="S307">
        <f>VLOOKUP(A307,РАСЧЕТ!A:BG,59,0)</f>
        <v>840.39008045501328</v>
      </c>
      <c r="T307" s="119">
        <f t="shared" si="19"/>
        <v>105.95008045501322</v>
      </c>
      <c r="U307" t="str">
        <f>VLOOKUP(A307,'12'!A:C,3,0)</f>
        <v>Начисление услуг УКС00001863 от 31.12.2023 23:59:59</v>
      </c>
      <c r="V307" t="str">
        <f>VLOOKUP(A307,'12'!A:B,2,0)</f>
        <v>НАС/КС/ДУ-3А/ММ-240-Э(-1)</v>
      </c>
    </row>
    <row r="308" spans="1:22" x14ac:dyDescent="0.3">
      <c r="A308" s="77" t="s">
        <v>1711</v>
      </c>
      <c r="B308" s="77" t="s">
        <v>840</v>
      </c>
      <c r="C308" s="79">
        <v>777.39</v>
      </c>
      <c r="D308" s="79">
        <f>VLOOKUP(A308,РАСЧЕТ!A:AY,51,0)</f>
        <v>550.21731276352784</v>
      </c>
      <c r="E308" s="79">
        <f t="shared" si="16"/>
        <v>-227.17268723647214</v>
      </c>
      <c r="F308" s="79" t="str">
        <f>VLOOKUP(A308,'04'!A:C,3,0)</f>
        <v>Начисление услуг УКС00000634 от 30.04.2023 0:00:04</v>
      </c>
      <c r="G308" s="79" t="str">
        <f>VLOOKUP(A308,'04'!A:B,2,0)</f>
        <v>С24-НАСТР-3А-2021/паркинг/А/м 241</v>
      </c>
      <c r="H308" s="80"/>
      <c r="I308" s="79">
        <f>VLOOKUP(A308,РАСЧЕТ!A:BE,57,0)</f>
        <v>0</v>
      </c>
      <c r="J308" s="79">
        <f t="shared" si="17"/>
        <v>0</v>
      </c>
      <c r="K308" s="79" t="e">
        <f>VLOOKUP(A308,'10'!A:C,3,0)</f>
        <v>#N/A</v>
      </c>
      <c r="L308" s="79" t="e">
        <f>VLOOKUP(A308,'10'!A:B,2,0)</f>
        <v>#N/A</v>
      </c>
      <c r="M308" s="80"/>
      <c r="N308" s="79">
        <f>VLOOKUP(A308,РАСЧЕТ!A:BF,58,0)</f>
        <v>0</v>
      </c>
      <c r="O308" s="79">
        <f t="shared" si="18"/>
        <v>0</v>
      </c>
      <c r="P308" s="79" t="e">
        <f>VLOOKUP(A308,'11'!A:C,3,0)</f>
        <v>#N/A</v>
      </c>
      <c r="Q308" s="79" t="e">
        <f>VLOOKUP(A308,'11'!A:B,2,0)</f>
        <v>#N/A</v>
      </c>
      <c r="R308" s="80"/>
      <c r="S308">
        <f>VLOOKUP(A308,РАСЧЕТ!A:BG,59,0)</f>
        <v>0</v>
      </c>
      <c r="T308" s="119">
        <f t="shared" si="19"/>
        <v>0</v>
      </c>
      <c r="U308" t="e">
        <f>VLOOKUP(A308,'12'!A:C,3,0)</f>
        <v>#N/A</v>
      </c>
      <c r="V308" t="e">
        <f>VLOOKUP(A308,'12'!A:B,2,0)</f>
        <v>#N/A</v>
      </c>
    </row>
    <row r="309" spans="1:22" x14ac:dyDescent="0.3">
      <c r="A309" s="77" t="s">
        <v>2801</v>
      </c>
      <c r="B309" s="77" t="s">
        <v>840</v>
      </c>
      <c r="C309" s="80"/>
      <c r="D309" s="79">
        <f>VLOOKUP(A309,РАСЧЕТ!A:AY,51,0)</f>
        <v>0</v>
      </c>
      <c r="E309" s="79">
        <f t="shared" si="16"/>
        <v>0</v>
      </c>
      <c r="F309" s="79" t="e">
        <f>VLOOKUP(A309,'04'!A:C,3,0)</f>
        <v>#N/A</v>
      </c>
      <c r="G309" s="79" t="e">
        <f>VLOOKUP(A309,'04'!A:B,2,0)</f>
        <v>#N/A</v>
      </c>
      <c r="H309" s="79">
        <v>777.39</v>
      </c>
      <c r="I309" s="79">
        <f>VLOOKUP(A309,РАСЧЕТ!A:BE,57,0)</f>
        <v>723.73539615582433</v>
      </c>
      <c r="J309" s="79">
        <f t="shared" si="17"/>
        <v>-53.654603844175654</v>
      </c>
      <c r="K309" s="79" t="str">
        <f>VLOOKUP(A309,'10'!A:C,3,0)</f>
        <v>Начисление услуг УКС00001636 от 31.10.2023 0:00:02</v>
      </c>
      <c r="L309" s="79" t="str">
        <f>VLOOKUP(A309,'10'!A:B,2,0)</f>
        <v>НАС/КС/ДУ/3А-ММ-241</v>
      </c>
      <c r="M309" s="79">
        <v>777.39</v>
      </c>
      <c r="N309" s="79">
        <f>VLOOKUP(A309,РАСЧЕТ!A:BF,58,0)</f>
        <v>647.76114625906871</v>
      </c>
      <c r="O309" s="79">
        <f t="shared" si="18"/>
        <v>-129.62885374093128</v>
      </c>
      <c r="P309" s="79" t="str">
        <f>VLOOKUP(A309,'11'!A:C,3,0)</f>
        <v>Начисление услуг УКС00001714 от 30.11.2023 23:59:59</v>
      </c>
      <c r="Q309" s="79" t="str">
        <f>VLOOKUP(A309,'11'!A:B,2,0)</f>
        <v>НАС/КС/ДУ/3А-ММ-241</v>
      </c>
      <c r="R309" s="79">
        <v>777.39</v>
      </c>
      <c r="S309">
        <f>VLOOKUP(A309,РАСЧЕТ!A:BG,59,0)</f>
        <v>889.53569919507243</v>
      </c>
      <c r="T309" s="119">
        <f t="shared" si="19"/>
        <v>112.14569919507244</v>
      </c>
      <c r="U309" t="str">
        <f>VLOOKUP(A309,'12'!A:C,3,0)</f>
        <v>Начисление услуг УКС00001863 от 31.12.2023 23:59:59</v>
      </c>
      <c r="V309" t="str">
        <f>VLOOKUP(A309,'12'!A:B,2,0)</f>
        <v>НАС/КС/ДУ/3А-ММ-241</v>
      </c>
    </row>
    <row r="310" spans="1:22" x14ac:dyDescent="0.3">
      <c r="A310" s="77" t="s">
        <v>1279</v>
      </c>
      <c r="B310" s="77" t="s">
        <v>783</v>
      </c>
      <c r="C310" s="79">
        <v>734.44</v>
      </c>
      <c r="D310" s="79">
        <f>VLOOKUP(A310,РАСЧЕТ!A:AY,51,0)</f>
        <v>519.81856620200688</v>
      </c>
      <c r="E310" s="79">
        <f t="shared" si="16"/>
        <v>-214.62143379799318</v>
      </c>
      <c r="F310" s="79" t="str">
        <f>VLOOKUP(A310,'04'!A:C,3,0)</f>
        <v>Начисление услуг УКС00000634 от 30.04.2023 0:00:04</v>
      </c>
      <c r="G310" s="79" t="str">
        <f>VLOOKUP(A310,'04'!A:B,2,0)</f>
        <v>С24-НАСТР-3А-2021/паркинг/А/м 242</v>
      </c>
      <c r="H310" s="79">
        <v>734.44</v>
      </c>
      <c r="I310" s="79">
        <f>VLOOKUP(A310,РАСЧЕТ!A:BE,57,0)</f>
        <v>683.75001515274027</v>
      </c>
      <c r="J310" s="79">
        <f t="shared" si="17"/>
        <v>-50.68998484725978</v>
      </c>
      <c r="K310" s="79" t="str">
        <f>VLOOKUP(A310,'10'!A:C,3,0)</f>
        <v>Начисление услуг УКС00001636 от 31.10.2023 0:00:02</v>
      </c>
      <c r="L310" s="79" t="str">
        <f>VLOOKUP(A310,'10'!A:B,2,0)</f>
        <v>С24-НАСТР-3А-2021/паркинг/А/м 242</v>
      </c>
      <c r="M310" s="79">
        <v>734.44</v>
      </c>
      <c r="N310" s="79">
        <f>VLOOKUP(A310,РАСЧЕТ!A:BF,58,0)</f>
        <v>611.97323762597091</v>
      </c>
      <c r="O310" s="79">
        <f t="shared" si="18"/>
        <v>-122.46676237402914</v>
      </c>
      <c r="P310" s="79" t="str">
        <f>VLOOKUP(A310,'11'!A:C,3,0)</f>
        <v>Начисление услуг УКС00001714 от 30.11.2023 23:59:59</v>
      </c>
      <c r="Q310" s="79" t="str">
        <f>VLOOKUP(A310,'11'!A:B,2,0)</f>
        <v>С24-НАСТР-3А-2021/паркинг/А/м 242</v>
      </c>
      <c r="R310" s="79">
        <v>734.44</v>
      </c>
      <c r="S310">
        <f>VLOOKUP(A310,РАСЧЕТ!A:BG,59,0)</f>
        <v>840.39008045501328</v>
      </c>
      <c r="T310" s="119">
        <f t="shared" si="19"/>
        <v>105.95008045501322</v>
      </c>
      <c r="U310" t="str">
        <f>VLOOKUP(A310,'12'!A:C,3,0)</f>
        <v>Начисление услуг УКС00001863 от 31.12.2023 23:59:59</v>
      </c>
      <c r="V310" t="str">
        <f>VLOOKUP(A310,'12'!A:B,2,0)</f>
        <v>С24-НАСТР-3А-2021/паркинг/А/м 242</v>
      </c>
    </row>
    <row r="311" spans="1:22" x14ac:dyDescent="0.3">
      <c r="A311" s="77" t="s">
        <v>1738</v>
      </c>
      <c r="B311" s="77" t="s">
        <v>702</v>
      </c>
      <c r="C311" s="79">
        <v>633.94000000000005</v>
      </c>
      <c r="D311" s="79">
        <f>VLOOKUP(A311,РАСЧЕТ!A:AY,51,0)</f>
        <v>448.68549924804802</v>
      </c>
      <c r="E311" s="79">
        <f t="shared" si="16"/>
        <v>-185.25450075195204</v>
      </c>
      <c r="F311" s="79" t="str">
        <f>VLOOKUP(A311,'04'!A:C,3,0)</f>
        <v>Корректировка начислений УКС00001914 от 01.05.2023 0:00:00</v>
      </c>
      <c r="G311" s="79" t="str">
        <f>VLOOKUP(A311,'04'!A:B,2,0)</f>
        <v>С24-НАСТР-3А-2021/паркинг/А/м 243</v>
      </c>
      <c r="H311" s="80"/>
      <c r="I311" s="79">
        <f>VLOOKUP(A311,РАСЧЕТ!A:BE,57,0)</f>
        <v>0</v>
      </c>
      <c r="J311" s="79">
        <f t="shared" si="17"/>
        <v>0</v>
      </c>
      <c r="K311" s="79" t="e">
        <f>VLOOKUP(A311,'10'!A:C,3,0)</f>
        <v>#N/A</v>
      </c>
      <c r="L311" s="79" t="e">
        <f>VLOOKUP(A311,'10'!A:B,2,0)</f>
        <v>#N/A</v>
      </c>
      <c r="M311" s="80"/>
      <c r="N311" s="79">
        <f>VLOOKUP(A311,РАСЧЕТ!A:BF,58,0)</f>
        <v>0</v>
      </c>
      <c r="O311" s="79">
        <f t="shared" si="18"/>
        <v>0</v>
      </c>
      <c r="P311" s="79" t="e">
        <f>VLOOKUP(A311,'11'!A:C,3,0)</f>
        <v>#N/A</v>
      </c>
      <c r="Q311" s="79" t="e">
        <f>VLOOKUP(A311,'11'!A:B,2,0)</f>
        <v>#N/A</v>
      </c>
      <c r="R311" s="80"/>
      <c r="S311">
        <f>VLOOKUP(A311,РАСЧЕТ!A:BG,59,0)</f>
        <v>0</v>
      </c>
      <c r="T311" s="119">
        <f t="shared" si="19"/>
        <v>0</v>
      </c>
      <c r="U311" t="e">
        <f>VLOOKUP(A311,'12'!A:C,3,0)</f>
        <v>#N/A</v>
      </c>
      <c r="V311" t="e">
        <f>VLOOKUP(A311,'12'!A:B,2,0)</f>
        <v>#N/A</v>
      </c>
    </row>
    <row r="312" spans="1:22" x14ac:dyDescent="0.3">
      <c r="A312" s="77" t="s">
        <v>2662</v>
      </c>
      <c r="B312" s="77" t="s">
        <v>702</v>
      </c>
      <c r="C312" s="79">
        <v>70.44</v>
      </c>
      <c r="D312" s="79">
        <f>VLOOKUP(A312,РАСЧЕТ!A:AY,51,0)</f>
        <v>49.853944360894225</v>
      </c>
      <c r="E312" s="79">
        <f t="shared" si="16"/>
        <v>-20.586055639105773</v>
      </c>
      <c r="F312" s="79" t="str">
        <f>VLOOKUP(A312,'04'!A:C,3,0)</f>
        <v>Ввод начального сальдо УКС00001472 от 01.05.2023 0:00:00</v>
      </c>
      <c r="G312" s="79" t="str">
        <f>VLOOKUP(A312,'04'!A:B,2,0)</f>
        <v>НАС/КС/ДУ-3А-ММ-243</v>
      </c>
      <c r="H312" s="79">
        <v>704.38</v>
      </c>
      <c r="I312" s="79">
        <f>VLOOKUP(A312,РАСЧЕТ!A:BE,57,0)</f>
        <v>655.76024845058112</v>
      </c>
      <c r="J312" s="79">
        <f t="shared" si="17"/>
        <v>-48.619751549418879</v>
      </c>
      <c r="K312" s="79" t="str">
        <f>VLOOKUP(A312,'10'!A:C,3,0)</f>
        <v>Начисление услуг УКС00001636 от 31.10.2023 0:00:02</v>
      </c>
      <c r="L312" s="79" t="str">
        <f>VLOOKUP(A312,'10'!A:B,2,0)</f>
        <v>НАС/КС/ДУ-3А-ММ-243</v>
      </c>
      <c r="M312" s="79">
        <v>704.38</v>
      </c>
      <c r="N312" s="79">
        <f>VLOOKUP(A312,РАСЧЕТ!A:BF,58,0)</f>
        <v>586.92170158280248</v>
      </c>
      <c r="O312" s="79">
        <f t="shared" si="18"/>
        <v>-117.45829841719751</v>
      </c>
      <c r="P312" s="79" t="str">
        <f>VLOOKUP(A312,'11'!A:C,3,0)</f>
        <v>Начисление услуг УКС00001714 от 30.11.2023 23:59:59</v>
      </c>
      <c r="Q312" s="79" t="str">
        <f>VLOOKUP(A312,'11'!A:B,2,0)</f>
        <v>НАС/КС/ДУ-3А-ММ-243</v>
      </c>
      <c r="R312" s="79">
        <v>704.38</v>
      </c>
      <c r="S312">
        <f>VLOOKUP(A312,РАСЧЕТ!A:BG,59,0)</f>
        <v>805.98814733697168</v>
      </c>
      <c r="T312" s="119">
        <f t="shared" si="19"/>
        <v>101.60814733697168</v>
      </c>
      <c r="U312" t="str">
        <f>VLOOKUP(A312,'12'!A:C,3,0)</f>
        <v>Начисление услуг УКС00001863 от 31.12.2023 23:59:59</v>
      </c>
      <c r="V312" t="str">
        <f>VLOOKUP(A312,'12'!A:B,2,0)</f>
        <v>НАС/КС/ДУ-3А-ММ-243</v>
      </c>
    </row>
    <row r="313" spans="1:22" x14ac:dyDescent="0.3">
      <c r="A313" s="77" t="s">
        <v>1761</v>
      </c>
      <c r="B313" s="77" t="s">
        <v>995</v>
      </c>
      <c r="C313" s="80"/>
      <c r="D313" s="79">
        <f>VLOOKUP(A313,РАСЧЕТ!A:AY,51,0)</f>
        <v>0</v>
      </c>
      <c r="E313" s="79">
        <f t="shared" si="16"/>
        <v>0</v>
      </c>
      <c r="F313" s="79" t="e">
        <f>VLOOKUP(A313,'04'!A:C,3,0)</f>
        <v>#N/A</v>
      </c>
      <c r="G313" s="79" t="e">
        <f>VLOOKUP(A313,'04'!A:B,2,0)</f>
        <v>#N/A</v>
      </c>
      <c r="H313" s="80"/>
      <c r="I313" s="79">
        <f>VLOOKUP(A313,РАСЧЕТ!A:BE,57,0)</f>
        <v>0</v>
      </c>
      <c r="J313" s="79">
        <f t="shared" si="17"/>
        <v>0</v>
      </c>
      <c r="K313" s="79" t="e">
        <f>VLOOKUP(A313,'10'!A:C,3,0)</f>
        <v>#N/A</v>
      </c>
      <c r="L313" s="79" t="e">
        <f>VLOOKUP(A313,'10'!A:B,2,0)</f>
        <v>#N/A</v>
      </c>
      <c r="M313" s="80"/>
      <c r="N313" s="79">
        <f>VLOOKUP(A313,РАСЧЕТ!A:BF,58,0)</f>
        <v>0</v>
      </c>
      <c r="O313" s="79">
        <f t="shared" si="18"/>
        <v>0</v>
      </c>
      <c r="P313" s="79" t="e">
        <f>VLOOKUP(A313,'11'!A:C,3,0)</f>
        <v>#N/A</v>
      </c>
      <c r="Q313" s="79" t="e">
        <f>VLOOKUP(A313,'11'!A:B,2,0)</f>
        <v>#N/A</v>
      </c>
      <c r="R313" s="80"/>
      <c r="S313">
        <f>VLOOKUP(A313,РАСЧЕТ!A:BG,59,0)</f>
        <v>0</v>
      </c>
      <c r="T313" s="119">
        <f t="shared" si="19"/>
        <v>0</v>
      </c>
      <c r="U313" t="e">
        <f>VLOOKUP(A313,'12'!A:C,3,0)</f>
        <v>#N/A</v>
      </c>
      <c r="V313" t="e">
        <f>VLOOKUP(A313,'12'!A:B,2,0)</f>
        <v>#N/A</v>
      </c>
    </row>
    <row r="314" spans="1:22" x14ac:dyDescent="0.3">
      <c r="A314" s="77" t="s">
        <v>2520</v>
      </c>
      <c r="B314" s="77" t="s">
        <v>995</v>
      </c>
      <c r="C314" s="79">
        <v>884.77</v>
      </c>
      <c r="D314" s="79">
        <f>VLOOKUP(A314,РАСЧЕТ!A:AY,51,0)</f>
        <v>626.21417916733003</v>
      </c>
      <c r="E314" s="79">
        <f t="shared" si="16"/>
        <v>-258.55582083266995</v>
      </c>
      <c r="F314" s="79" t="str">
        <f>VLOOKUP(A314,'04'!A:C,3,0)</f>
        <v>Начисление услуг УКС00000634 от 30.04.2023 0:00:04</v>
      </c>
      <c r="G314" s="79" t="str">
        <f>VLOOKUP(A314,'04'!A:B,2,0)</f>
        <v>НАС/КС/ДУ/3А-ММ-244</v>
      </c>
      <c r="H314" s="79">
        <v>884.77</v>
      </c>
      <c r="I314" s="79">
        <f>VLOOKUP(A314,РАСЧЕТ!A:BE,57,0)</f>
        <v>823.69884866353493</v>
      </c>
      <c r="J314" s="79">
        <f t="shared" si="17"/>
        <v>-61.07115133646505</v>
      </c>
      <c r="K314" s="79" t="str">
        <f>VLOOKUP(A314,'10'!A:C,3,0)</f>
        <v>Начисление услуг УКС00001636 от 31.10.2023 0:00:02</v>
      </c>
      <c r="L314" s="79" t="str">
        <f>VLOOKUP(A314,'10'!A:B,2,0)</f>
        <v>НАС/КС/ДУ/3А-ММ-244</v>
      </c>
      <c r="M314" s="79">
        <v>884.77</v>
      </c>
      <c r="N314" s="79">
        <f>VLOOKUP(A314,РАСЧЕТ!A:BF,58,0)</f>
        <v>737.23091784181292</v>
      </c>
      <c r="O314" s="79">
        <f t="shared" si="18"/>
        <v>-147.53908215818706</v>
      </c>
      <c r="P314" s="79" t="str">
        <f>VLOOKUP(A314,'11'!A:C,3,0)</f>
        <v>Начисление услуг УКС00001714 от 30.11.2023 23:59:59</v>
      </c>
      <c r="Q314" s="79" t="str">
        <f>VLOOKUP(A314,'11'!A:B,2,0)</f>
        <v>НАС/КС/ДУ/3А-ММ-244</v>
      </c>
      <c r="R314" s="79">
        <v>884.77</v>
      </c>
      <c r="S314">
        <f>VLOOKUP(A314,РАСЧЕТ!A:BG,59,0)</f>
        <v>1012.3997460452206</v>
      </c>
      <c r="T314" s="119">
        <f t="shared" si="19"/>
        <v>127.6297460452206</v>
      </c>
      <c r="U314" t="str">
        <f>VLOOKUP(A314,'12'!A:C,3,0)</f>
        <v>Начисление услуг УКС00001863 от 31.12.2023 23:59:59</v>
      </c>
      <c r="V314" t="str">
        <f>VLOOKUP(A314,'12'!A:B,2,0)</f>
        <v>НАС/КС/ДУ/3А-ММ-244</v>
      </c>
    </row>
    <row r="315" spans="1:22" x14ac:dyDescent="0.3">
      <c r="A315" s="77" t="s">
        <v>1364</v>
      </c>
      <c r="B315" s="77" t="s">
        <v>827</v>
      </c>
      <c r="C315" s="80"/>
      <c r="D315" s="79">
        <f>VLOOKUP(A315,РАСЧЕТ!A:AY,51,0)</f>
        <v>0</v>
      </c>
      <c r="E315" s="79">
        <f t="shared" si="16"/>
        <v>0</v>
      </c>
      <c r="F315" s="79" t="e">
        <f>VLOOKUP(A315,'04'!A:C,3,0)</f>
        <v>#N/A</v>
      </c>
      <c r="G315" s="79" t="e">
        <f>VLOOKUP(A315,'04'!A:B,2,0)</f>
        <v>#N/A</v>
      </c>
      <c r="H315" s="80"/>
      <c r="I315" s="79">
        <f>VLOOKUP(A315,РАСЧЕТ!A:BE,57,0)</f>
        <v>0</v>
      </c>
      <c r="J315" s="79">
        <f t="shared" si="17"/>
        <v>0</v>
      </c>
      <c r="K315" s="79" t="e">
        <f>VLOOKUP(A315,'10'!A:C,3,0)</f>
        <v>#N/A</v>
      </c>
      <c r="L315" s="79" t="e">
        <f>VLOOKUP(A315,'10'!A:B,2,0)</f>
        <v>#N/A</v>
      </c>
      <c r="M315" s="80"/>
      <c r="N315" s="79">
        <f>VLOOKUP(A315,РАСЧЕТ!A:BF,58,0)</f>
        <v>0</v>
      </c>
      <c r="O315" s="79">
        <f t="shared" si="18"/>
        <v>0</v>
      </c>
      <c r="P315" s="79" t="e">
        <f>VLOOKUP(A315,'11'!A:C,3,0)</f>
        <v>#N/A</v>
      </c>
      <c r="Q315" s="79" t="e">
        <f>VLOOKUP(A315,'11'!A:B,2,0)</f>
        <v>#N/A</v>
      </c>
      <c r="R315" s="80"/>
      <c r="S315">
        <f>VLOOKUP(A315,РАСЧЕТ!A:BG,59,0)</f>
        <v>0</v>
      </c>
      <c r="T315" s="119">
        <f t="shared" si="19"/>
        <v>0</v>
      </c>
      <c r="U315" t="e">
        <f>VLOOKUP(A315,'12'!A:C,3,0)</f>
        <v>#N/A</v>
      </c>
      <c r="V315" t="e">
        <f>VLOOKUP(A315,'12'!A:B,2,0)</f>
        <v>#N/A</v>
      </c>
    </row>
    <row r="316" spans="1:22" x14ac:dyDescent="0.3">
      <c r="A316" s="77" t="s">
        <v>2604</v>
      </c>
      <c r="B316" s="77" t="s">
        <v>827</v>
      </c>
      <c r="C316" s="79">
        <v>893.36</v>
      </c>
      <c r="D316" s="79">
        <f>VLOOKUP(A316,РАСЧЕТ!A:AY,51,0)</f>
        <v>632.29392847963413</v>
      </c>
      <c r="E316" s="79">
        <f t="shared" si="16"/>
        <v>-261.06607152036588</v>
      </c>
      <c r="F316" s="79" t="str">
        <f>VLOOKUP(A316,'04'!A:C,3,0)</f>
        <v>Начисление услуг УКС00000634 от 30.04.2023 0:00:04</v>
      </c>
      <c r="G316" s="79" t="str">
        <f>VLOOKUP(A316,'04'!A:B,2,0)</f>
        <v>НАС/КС/ДУ-3А/ММ-245-Э(-1)</v>
      </c>
      <c r="H316" s="79">
        <v>893.36</v>
      </c>
      <c r="I316" s="79">
        <f>VLOOKUP(A316,РАСЧЕТ!A:BE,57,0)</f>
        <v>831.69592486415172</v>
      </c>
      <c r="J316" s="79">
        <f t="shared" si="17"/>
        <v>-61.664075135848293</v>
      </c>
      <c r="K316" s="79" t="str">
        <f>VLOOKUP(A316,'10'!A:C,3,0)</f>
        <v>Начисление услуг УКС00001636 от 31.10.2023 0:00:02</v>
      </c>
      <c r="L316" s="79" t="str">
        <f>VLOOKUP(A316,'10'!A:B,2,0)</f>
        <v>НАС/КС/ДУ-3А/ММ-245-Э(-1)</v>
      </c>
      <c r="M316" s="79">
        <v>893.36</v>
      </c>
      <c r="N316" s="79">
        <f>VLOOKUP(A316,РАСЧЕТ!A:BF,58,0)</f>
        <v>744.38849956843239</v>
      </c>
      <c r="O316" s="79">
        <f t="shared" si="18"/>
        <v>-148.97150043156762</v>
      </c>
      <c r="P316" s="79" t="str">
        <f>VLOOKUP(A316,'11'!A:C,3,0)</f>
        <v>Начисление услуг УКС00001714 от 30.11.2023 23:59:59</v>
      </c>
      <c r="Q316" s="79" t="str">
        <f>VLOOKUP(A316,'11'!A:B,2,0)</f>
        <v>НАС/КС/ДУ-3А/ММ-245-Э(-1)</v>
      </c>
      <c r="R316" s="79">
        <v>893.36</v>
      </c>
      <c r="S316">
        <f>VLOOKUP(A316,РАСЧЕТ!A:BG,59,0)</f>
        <v>1022.2288697932323</v>
      </c>
      <c r="T316" s="119">
        <f t="shared" si="19"/>
        <v>128.86886979323231</v>
      </c>
      <c r="U316" t="str">
        <f>VLOOKUP(A316,'12'!A:C,3,0)</f>
        <v>Начисление услуг УКС00001863 от 31.12.2023 23:59:59</v>
      </c>
      <c r="V316" t="str">
        <f>VLOOKUP(A316,'12'!A:B,2,0)</f>
        <v>НАС/КС/ДУ-3А/ММ-245-Э(-1)</v>
      </c>
    </row>
    <row r="317" spans="1:22" x14ac:dyDescent="0.3">
      <c r="A317" s="77" t="s">
        <v>1762</v>
      </c>
      <c r="B317" s="77" t="s">
        <v>989</v>
      </c>
      <c r="C317" s="80"/>
      <c r="D317" s="79">
        <f>VLOOKUP(A317,РАСЧЕТ!A:AY,51,0)</f>
        <v>0</v>
      </c>
      <c r="E317" s="79">
        <f t="shared" si="16"/>
        <v>0</v>
      </c>
      <c r="F317" s="79" t="e">
        <f>VLOOKUP(A317,'04'!A:C,3,0)</f>
        <v>#N/A</v>
      </c>
      <c r="G317" s="79" t="e">
        <f>VLOOKUP(A317,'04'!A:B,2,0)</f>
        <v>#N/A</v>
      </c>
      <c r="H317" s="80"/>
      <c r="I317" s="79">
        <f>VLOOKUP(A317,РАСЧЕТ!A:BE,57,0)</f>
        <v>0</v>
      </c>
      <c r="J317" s="79">
        <f t="shared" si="17"/>
        <v>0</v>
      </c>
      <c r="K317" s="79" t="e">
        <f>VLOOKUP(A317,'10'!A:C,3,0)</f>
        <v>#N/A</v>
      </c>
      <c r="L317" s="79" t="e">
        <f>VLOOKUP(A317,'10'!A:B,2,0)</f>
        <v>#N/A</v>
      </c>
      <c r="M317" s="80"/>
      <c r="N317" s="79">
        <f>VLOOKUP(A317,РАСЧЕТ!A:BF,58,0)</f>
        <v>0</v>
      </c>
      <c r="O317" s="79">
        <f t="shared" si="18"/>
        <v>0</v>
      </c>
      <c r="P317" s="79" t="e">
        <f>VLOOKUP(A317,'11'!A:C,3,0)</f>
        <v>#N/A</v>
      </c>
      <c r="Q317" s="79" t="e">
        <f>VLOOKUP(A317,'11'!A:B,2,0)</f>
        <v>#N/A</v>
      </c>
      <c r="R317" s="80"/>
      <c r="S317">
        <f>VLOOKUP(A317,РАСЧЕТ!A:BG,59,0)</f>
        <v>0</v>
      </c>
      <c r="T317" s="119">
        <f t="shared" si="19"/>
        <v>0</v>
      </c>
      <c r="U317" t="e">
        <f>VLOOKUP(A317,'12'!A:C,3,0)</f>
        <v>#N/A</v>
      </c>
      <c r="V317" t="e">
        <f>VLOOKUP(A317,'12'!A:B,2,0)</f>
        <v>#N/A</v>
      </c>
    </row>
    <row r="318" spans="1:22" x14ac:dyDescent="0.3">
      <c r="A318" s="77" t="s">
        <v>2656</v>
      </c>
      <c r="B318" s="77" t="s">
        <v>989</v>
      </c>
      <c r="C318" s="79">
        <v>708.67</v>
      </c>
      <c r="D318" s="79">
        <f>VLOOKUP(A318,РАСЧЕТ!A:AY,51,0)</f>
        <v>501.5793182650944</v>
      </c>
      <c r="E318" s="79">
        <f t="shared" si="16"/>
        <v>-207.09068173490556</v>
      </c>
      <c r="F318" s="79" t="str">
        <f>VLOOKUP(A318,'04'!A:C,3,0)</f>
        <v>Начисление услуг УКС00000634 от 30.04.2023 0:00:04</v>
      </c>
      <c r="G318" s="79" t="str">
        <f>VLOOKUP(A318,'04'!A:B,2,0)</f>
        <v>НАС/КС/ДУ-3А/ММ-25-Э(-1)</v>
      </c>
      <c r="H318" s="79">
        <v>708.67</v>
      </c>
      <c r="I318" s="79">
        <f>VLOOKUP(A318,РАСЧЕТ!A:BE,57,0)</f>
        <v>659.75878655088968</v>
      </c>
      <c r="J318" s="79">
        <f t="shared" si="17"/>
        <v>-48.911213449110278</v>
      </c>
      <c r="K318" s="79" t="str">
        <f>VLOOKUP(A318,'10'!A:C,3,0)</f>
        <v>Начисление услуг УКС00001636 от 31.10.2023 0:00:02</v>
      </c>
      <c r="L318" s="79" t="str">
        <f>VLOOKUP(A318,'10'!A:B,2,0)</f>
        <v>НАС/КС/ДУ-3А/ММ-25-Э(-1)</v>
      </c>
      <c r="M318" s="79">
        <v>708.67</v>
      </c>
      <c r="N318" s="79">
        <f>VLOOKUP(A318,РАСЧЕТ!A:BF,58,0)</f>
        <v>590.50049244611228</v>
      </c>
      <c r="O318" s="79">
        <f t="shared" si="18"/>
        <v>-118.16950755388768</v>
      </c>
      <c r="P318" s="79" t="str">
        <f>VLOOKUP(A318,'11'!A:C,3,0)</f>
        <v>Начисление услуг УКС00001714 от 30.11.2023 23:59:59</v>
      </c>
      <c r="Q318" s="79" t="str">
        <f>VLOOKUP(A318,'11'!A:B,2,0)</f>
        <v>НАС/КС/ДУ-3А/ММ-25-Э(-1)</v>
      </c>
      <c r="R318" s="79">
        <v>708.67</v>
      </c>
      <c r="S318">
        <f>VLOOKUP(A318,РАСЧЕТ!A:BG,59,0)</f>
        <v>810.9027092109776</v>
      </c>
      <c r="T318" s="119">
        <f t="shared" si="19"/>
        <v>102.23270921097765</v>
      </c>
      <c r="U318" t="str">
        <f>VLOOKUP(A318,'12'!A:C,3,0)</f>
        <v>Начисление услуг УКС00001863 от 31.12.2023 23:59:59</v>
      </c>
      <c r="V318" t="str">
        <f>VLOOKUP(A318,'12'!A:B,2,0)</f>
        <v>НАС/КС/ДУ-3А/ММ-25-Э(-1)</v>
      </c>
    </row>
    <row r="319" spans="1:22" x14ac:dyDescent="0.3">
      <c r="A319" s="77" t="s">
        <v>1882</v>
      </c>
      <c r="B319" s="77" t="s">
        <v>585</v>
      </c>
      <c r="C319" s="80"/>
      <c r="D319" s="79">
        <f>VLOOKUP(A319,РАСЧЕТ!A:AY,51,0)</f>
        <v>0</v>
      </c>
      <c r="E319" s="79">
        <f t="shared" si="16"/>
        <v>0</v>
      </c>
      <c r="F319" s="79" t="e">
        <f>VLOOKUP(A319,'04'!A:C,3,0)</f>
        <v>#N/A</v>
      </c>
      <c r="G319" s="79" t="e">
        <f>VLOOKUP(A319,'04'!A:B,2,0)</f>
        <v>#N/A</v>
      </c>
      <c r="H319" s="80"/>
      <c r="I319" s="79">
        <f>VLOOKUP(A319,РАСЧЕТ!A:BE,57,0)</f>
        <v>0</v>
      </c>
      <c r="J319" s="79">
        <f t="shared" si="17"/>
        <v>0</v>
      </c>
      <c r="K319" s="79" t="e">
        <f>VLOOKUP(A319,'10'!A:C,3,0)</f>
        <v>#N/A</v>
      </c>
      <c r="L319" s="79" t="e">
        <f>VLOOKUP(A319,'10'!A:B,2,0)</f>
        <v>#N/A</v>
      </c>
      <c r="M319" s="80"/>
      <c r="N319" s="79">
        <f>VLOOKUP(A319,РАСЧЕТ!A:BF,58,0)</f>
        <v>0</v>
      </c>
      <c r="O319" s="79">
        <f t="shared" si="18"/>
        <v>0</v>
      </c>
      <c r="P319" s="79" t="e">
        <f>VLOOKUP(A319,'11'!A:C,3,0)</f>
        <v>#N/A</v>
      </c>
      <c r="Q319" s="79" t="e">
        <f>VLOOKUP(A319,'11'!A:B,2,0)</f>
        <v>#N/A</v>
      </c>
      <c r="R319" s="80"/>
      <c r="S319">
        <f>VLOOKUP(A319,РАСЧЕТ!A:BG,59,0)</f>
        <v>0</v>
      </c>
      <c r="T319" s="119">
        <f t="shared" si="19"/>
        <v>0</v>
      </c>
      <c r="U319" t="e">
        <f>VLOOKUP(A319,'12'!A:C,3,0)</f>
        <v>#N/A</v>
      </c>
      <c r="V319" t="e">
        <f>VLOOKUP(A319,'12'!A:B,2,0)</f>
        <v>#N/A</v>
      </c>
    </row>
    <row r="320" spans="1:22" x14ac:dyDescent="0.3">
      <c r="A320" s="77" t="s">
        <v>2686</v>
      </c>
      <c r="B320" s="77" t="s">
        <v>585</v>
      </c>
      <c r="C320" s="79">
        <v>730.15</v>
      </c>
      <c r="D320" s="79">
        <f>VLOOKUP(A320,РАСЧЕТ!A:AY,51,0)</f>
        <v>516.77869154585483</v>
      </c>
      <c r="E320" s="79">
        <f t="shared" si="16"/>
        <v>-213.37130845414515</v>
      </c>
      <c r="F320" s="79" t="str">
        <f>VLOOKUP(A320,'04'!A:C,3,0)</f>
        <v>Начисление услуг УКС00000634 от 30.04.2023 0:00:04</v>
      </c>
      <c r="G320" s="79" t="str">
        <f>VLOOKUP(A320,'04'!A:B,2,0)</f>
        <v>НАС/КС/ДУ-3А/ММ-26-Э(-1)</v>
      </c>
      <c r="H320" s="79">
        <v>730.15</v>
      </c>
      <c r="I320" s="79">
        <f>VLOOKUP(A320,РАСЧЕТ!A:BE,57,0)</f>
        <v>679.75147705243171</v>
      </c>
      <c r="J320" s="79">
        <f t="shared" si="17"/>
        <v>-50.398522947568267</v>
      </c>
      <c r="K320" s="79" t="str">
        <f>VLOOKUP(A320,'10'!A:C,3,0)</f>
        <v>Начисление услуг УКС00001636 от 31.10.2023 0:00:02</v>
      </c>
      <c r="L320" s="79" t="str">
        <f>VLOOKUP(A320,'10'!A:B,2,0)</f>
        <v>НАС/КС/ДУ-3А/ММ-26-Э(-1)</v>
      </c>
      <c r="M320" s="79">
        <v>730.15</v>
      </c>
      <c r="N320" s="79">
        <f>VLOOKUP(A320,РАСЧЕТ!A:BF,58,0)</f>
        <v>608.39444676266112</v>
      </c>
      <c r="O320" s="79">
        <f t="shared" si="18"/>
        <v>-121.75555323733886</v>
      </c>
      <c r="P320" s="79" t="str">
        <f>VLOOKUP(A320,'11'!A:C,3,0)</f>
        <v>Начисление услуг УКС00001714 от 30.11.2023 23:59:59</v>
      </c>
      <c r="Q320" s="79" t="str">
        <f>VLOOKUP(A320,'11'!A:B,2,0)</f>
        <v>НАС/КС/ДУ-3А/ММ-26-Э(-1)</v>
      </c>
      <c r="R320" s="79">
        <v>730.15</v>
      </c>
      <c r="S320">
        <f>VLOOKUP(A320,РАСЧЕТ!A:BG,59,0)</f>
        <v>835.47551858100712</v>
      </c>
      <c r="T320" s="119">
        <f t="shared" si="19"/>
        <v>105.32551858100715</v>
      </c>
      <c r="U320" t="str">
        <f>VLOOKUP(A320,'12'!A:C,3,0)</f>
        <v>Начисление услуг УКС00001863 от 31.12.2023 23:59:59</v>
      </c>
      <c r="V320" t="str">
        <f>VLOOKUP(A320,'12'!A:B,2,0)</f>
        <v>НАС/КС/ДУ-3А/ММ-26-Э(-1)</v>
      </c>
    </row>
    <row r="321" spans="1:22" x14ac:dyDescent="0.3">
      <c r="A321" s="77" t="s">
        <v>2061</v>
      </c>
      <c r="B321" s="77" t="s">
        <v>545</v>
      </c>
      <c r="C321" s="79">
        <v>504.66</v>
      </c>
      <c r="D321" s="79">
        <f>VLOOKUP(A321,РАСЧЕТ!A:AY,51,0)</f>
        <v>357.18527209787015</v>
      </c>
      <c r="E321" s="79">
        <f t="shared" si="16"/>
        <v>-147.47472790212987</v>
      </c>
      <c r="F321" s="79" t="str">
        <f>VLOOKUP(A321,'04'!A:C,3,0)</f>
        <v>Корректировка начислений УКС00001910 от 01.05.2023 0:00:00</v>
      </c>
      <c r="G321" s="79" t="str">
        <f>VLOOKUP(A321,'04'!A:B,2,0)</f>
        <v>С24-НАСТР-3А-2021/паркинг/А/м 27</v>
      </c>
      <c r="H321" s="80"/>
      <c r="I321" s="79">
        <f>VLOOKUP(A321,РАСЧЕТ!A:BE,57,0)</f>
        <v>0</v>
      </c>
      <c r="J321" s="79">
        <f t="shared" si="17"/>
        <v>0</v>
      </c>
      <c r="K321" s="79" t="e">
        <f>VLOOKUP(A321,'10'!A:C,3,0)</f>
        <v>#N/A</v>
      </c>
      <c r="L321" s="79" t="e">
        <f>VLOOKUP(A321,'10'!A:B,2,0)</f>
        <v>#N/A</v>
      </c>
      <c r="M321" s="80"/>
      <c r="N321" s="79">
        <f>VLOOKUP(A321,РАСЧЕТ!A:BF,58,0)</f>
        <v>0</v>
      </c>
      <c r="O321" s="79">
        <f t="shared" si="18"/>
        <v>0</v>
      </c>
      <c r="P321" s="79" t="e">
        <f>VLOOKUP(A321,'11'!A:C,3,0)</f>
        <v>#N/A</v>
      </c>
      <c r="Q321" s="79" t="e">
        <f>VLOOKUP(A321,'11'!A:B,2,0)</f>
        <v>#N/A</v>
      </c>
      <c r="R321" s="80"/>
      <c r="S321">
        <f>VLOOKUP(A321,РАСЧЕТ!A:BG,59,0)</f>
        <v>0</v>
      </c>
      <c r="T321" s="119">
        <f t="shared" si="19"/>
        <v>0</v>
      </c>
      <c r="U321" t="e">
        <f>VLOOKUP(A321,'12'!A:C,3,0)</f>
        <v>#N/A</v>
      </c>
      <c r="V321" t="e">
        <f>VLOOKUP(A321,'12'!A:B,2,0)</f>
        <v>#N/A</v>
      </c>
    </row>
    <row r="322" spans="1:22" x14ac:dyDescent="0.3">
      <c r="A322" s="77" t="s">
        <v>2698</v>
      </c>
      <c r="B322" s="77" t="s">
        <v>545</v>
      </c>
      <c r="C322" s="79">
        <v>100.93</v>
      </c>
      <c r="D322" s="79">
        <f>VLOOKUP(A322,РАСЧЕТ!A:AY,51,0)</f>
        <v>71.437054419574039</v>
      </c>
      <c r="E322" s="79">
        <f t="shared" si="16"/>
        <v>-29.492945580425967</v>
      </c>
      <c r="F322" s="79" t="str">
        <f>VLOOKUP(A322,'04'!A:C,3,0)</f>
        <v>Ввод начального сальдо УКС00001468 от 01.05.2023 0:00:00</v>
      </c>
      <c r="G322" s="79" t="str">
        <f>VLOOKUP(A322,'04'!A:B,2,0)</f>
        <v>НАС/КС/ДУ-3А-ММ-27</v>
      </c>
      <c r="H322" s="79">
        <v>605.59</v>
      </c>
      <c r="I322" s="79">
        <f>VLOOKUP(A322,РАСЧЕТ!A:BE,57,0)</f>
        <v>563.79387214348753</v>
      </c>
      <c r="J322" s="79">
        <f t="shared" si="17"/>
        <v>-41.796127856512499</v>
      </c>
      <c r="K322" s="79" t="str">
        <f>VLOOKUP(A322,'10'!A:C,3,0)</f>
        <v>Начисление услуг УКС00001636 от 31.10.2023 0:00:02</v>
      </c>
      <c r="L322" s="79" t="str">
        <f>VLOOKUP(A322,'10'!A:B,2,0)</f>
        <v>НАС/КС/ДУ-3А-ММ-27</v>
      </c>
      <c r="M322" s="79">
        <v>605.59</v>
      </c>
      <c r="N322" s="79">
        <f>VLOOKUP(A322,РАСЧЕТ!A:BF,58,0)</f>
        <v>504.60951172667774</v>
      </c>
      <c r="O322" s="79">
        <f t="shared" si="18"/>
        <v>-100.98048827332229</v>
      </c>
      <c r="P322" s="79" t="str">
        <f>VLOOKUP(A322,'11'!A:C,3,0)</f>
        <v>Начисление услуг УКС00001714 от 30.11.2023 23:59:59</v>
      </c>
      <c r="Q322" s="79" t="str">
        <f>VLOOKUP(A322,'11'!A:B,2,0)</f>
        <v>НАС/КС/ДУ-3А-ММ-27</v>
      </c>
      <c r="R322" s="79">
        <v>605.59</v>
      </c>
      <c r="S322">
        <f>VLOOKUP(A322,РАСЧЕТ!A:BG,59,0)</f>
        <v>692.95322423483537</v>
      </c>
      <c r="T322" s="119">
        <f t="shared" si="19"/>
        <v>87.363224234835343</v>
      </c>
      <c r="U322" t="str">
        <f>VLOOKUP(A322,'12'!A:C,3,0)</f>
        <v>Начисление услуг УКС00001863 от 31.12.2023 23:59:59</v>
      </c>
      <c r="V322" t="str">
        <f>VLOOKUP(A322,'12'!A:B,2,0)</f>
        <v>НАС/КС/ДУ-3А-ММ-27</v>
      </c>
    </row>
    <row r="323" spans="1:22" x14ac:dyDescent="0.3">
      <c r="A323" s="77" t="s">
        <v>1283</v>
      </c>
      <c r="B323" s="77" t="s">
        <v>856</v>
      </c>
      <c r="C323" s="79">
        <v>522.55999999999995</v>
      </c>
      <c r="D323" s="79">
        <f>VLOOKUP(A323,РАСЧЕТ!A:AY,51,0)</f>
        <v>369.85141649850391</v>
      </c>
      <c r="E323" s="79">
        <f t="shared" ref="E323:E386" si="20">D323-C323</f>
        <v>-152.70858350149604</v>
      </c>
      <c r="F323" s="79" t="str">
        <f>VLOOKUP(A323,'04'!A:C,3,0)</f>
        <v>Корректировка начислений УКС00001911 от 01.05.2023 0:00:00</v>
      </c>
      <c r="G323" s="79" t="str">
        <f>VLOOKUP(A323,'04'!A:B,2,0)</f>
        <v>С24-НАСТР-3А-2021/паркинг/А/м 28</v>
      </c>
      <c r="H323" s="80"/>
      <c r="I323" s="79">
        <f>VLOOKUP(A323,РАСЧЕТ!A:BE,57,0)</f>
        <v>0</v>
      </c>
      <c r="J323" s="79">
        <f t="shared" ref="J323:J386" si="21">I323-H323</f>
        <v>0</v>
      </c>
      <c r="K323" s="79" t="e">
        <f>VLOOKUP(A323,'10'!A:C,3,0)</f>
        <v>#N/A</v>
      </c>
      <c r="L323" s="79" t="e">
        <f>VLOOKUP(A323,'10'!A:B,2,0)</f>
        <v>#N/A</v>
      </c>
      <c r="M323" s="80"/>
      <c r="N323" s="79">
        <f>VLOOKUP(A323,РАСЧЕТ!A:BF,58,0)</f>
        <v>0</v>
      </c>
      <c r="O323" s="79">
        <f t="shared" ref="O323:O386" si="22">N323-M323</f>
        <v>0</v>
      </c>
      <c r="P323" s="79" t="e">
        <f>VLOOKUP(A323,'11'!A:C,3,0)</f>
        <v>#N/A</v>
      </c>
      <c r="Q323" s="79" t="e">
        <f>VLOOKUP(A323,'11'!A:B,2,0)</f>
        <v>#N/A</v>
      </c>
      <c r="R323" s="80"/>
      <c r="S323">
        <f>VLOOKUP(A323,РАСЧЕТ!A:BG,59,0)</f>
        <v>0</v>
      </c>
      <c r="T323" s="119">
        <f t="shared" ref="T323:T386" si="23">S323-R323</f>
        <v>0</v>
      </c>
      <c r="U323" t="e">
        <f>VLOOKUP(A323,'12'!A:C,3,0)</f>
        <v>#N/A</v>
      </c>
      <c r="V323" t="e">
        <f>VLOOKUP(A323,'12'!A:B,2,0)</f>
        <v>#N/A</v>
      </c>
    </row>
    <row r="324" spans="1:22" x14ac:dyDescent="0.3">
      <c r="A324" s="77" t="s">
        <v>2612</v>
      </c>
      <c r="B324" s="77" t="s">
        <v>856</v>
      </c>
      <c r="C324" s="79">
        <v>104.51</v>
      </c>
      <c r="D324" s="79">
        <f>VLOOKUP(A324,РАСЧЕТ!A:AY,51,0)</f>
        <v>73.970283299700782</v>
      </c>
      <c r="E324" s="79">
        <f t="shared" si="20"/>
        <v>-30.539716700299223</v>
      </c>
      <c r="F324" s="79" t="str">
        <f>VLOOKUP(A324,'04'!A:C,3,0)</f>
        <v>Ввод начального сальдо УКС00001469 от 01.05.2023 0:00:00</v>
      </c>
      <c r="G324" s="79" t="str">
        <f>VLOOKUP(A324,'04'!A:B,2,0)</f>
        <v>НАС/КС/ДУ-3А-ММ-28</v>
      </c>
      <c r="H324" s="79">
        <v>627.07000000000005</v>
      </c>
      <c r="I324" s="79">
        <f>VLOOKUP(A324,РАСЧЕТ!A:BE,57,0)</f>
        <v>583.78656264502956</v>
      </c>
      <c r="J324" s="79">
        <f t="shared" si="21"/>
        <v>-43.283437354970488</v>
      </c>
      <c r="K324" s="79" t="str">
        <f>VLOOKUP(A324,'10'!A:C,3,0)</f>
        <v>Начисление услуг УКС00001636 от 31.10.2023 0:00:02</v>
      </c>
      <c r="L324" s="79" t="str">
        <f>VLOOKUP(A324,'10'!A:B,2,0)</f>
        <v>НАС/КС/ДУ-3А-ММ-28</v>
      </c>
      <c r="M324" s="79">
        <v>627.07000000000005</v>
      </c>
      <c r="N324" s="79">
        <f>VLOOKUP(A324,РАСЧЕТ!A:BF,58,0)</f>
        <v>522.50346604322658</v>
      </c>
      <c r="O324" s="79">
        <f t="shared" si="22"/>
        <v>-104.56653395677347</v>
      </c>
      <c r="P324" s="79" t="str">
        <f>VLOOKUP(A324,'11'!A:C,3,0)</f>
        <v>Начисление услуг УКС00001714 от 30.11.2023 23:59:59</v>
      </c>
      <c r="Q324" s="79" t="str">
        <f>VLOOKUP(A324,'11'!A:B,2,0)</f>
        <v>НАС/КС/ДУ-3А-ММ-28</v>
      </c>
      <c r="R324" s="79">
        <v>627.07000000000005</v>
      </c>
      <c r="S324">
        <f>VLOOKUP(A324,РАСЧЕТ!A:BG,59,0)</f>
        <v>717.52603360486501</v>
      </c>
      <c r="T324" s="119">
        <f t="shared" si="23"/>
        <v>90.456033604864956</v>
      </c>
      <c r="U324" t="str">
        <f>VLOOKUP(A324,'12'!A:C,3,0)</f>
        <v>Начисление услуг УКС00001863 от 31.12.2023 23:59:59</v>
      </c>
      <c r="V324" t="str">
        <f>VLOOKUP(A324,'12'!A:B,2,0)</f>
        <v>НАС/КС/ДУ-3А-ММ-28</v>
      </c>
    </row>
    <row r="325" spans="1:22" x14ac:dyDescent="0.3">
      <c r="A325" s="77" t="s">
        <v>1985</v>
      </c>
      <c r="B325" s="77" t="s">
        <v>1094</v>
      </c>
      <c r="C325" s="80"/>
      <c r="D325" s="79">
        <f>VLOOKUP(A325,РАСЧЕТ!A:AY,51,0)</f>
        <v>0</v>
      </c>
      <c r="E325" s="79">
        <f t="shared" si="20"/>
        <v>0</v>
      </c>
      <c r="F325" s="79" t="e">
        <f>VLOOKUP(A325,'04'!A:C,3,0)</f>
        <v>#N/A</v>
      </c>
      <c r="G325" s="79" t="e">
        <f>VLOOKUP(A325,'04'!A:B,2,0)</f>
        <v>#N/A</v>
      </c>
      <c r="H325" s="80"/>
      <c r="I325" s="79">
        <f>VLOOKUP(A325,РАСЧЕТ!A:BE,57,0)</f>
        <v>0</v>
      </c>
      <c r="J325" s="79">
        <f t="shared" si="21"/>
        <v>0</v>
      </c>
      <c r="K325" s="79" t="e">
        <f>VLOOKUP(A325,'10'!A:C,3,0)</f>
        <v>#N/A</v>
      </c>
      <c r="L325" s="79" t="e">
        <f>VLOOKUP(A325,'10'!A:B,2,0)</f>
        <v>#N/A</v>
      </c>
      <c r="M325" s="80"/>
      <c r="N325" s="79">
        <f>VLOOKUP(A325,РАСЧЕТ!A:BF,58,0)</f>
        <v>0</v>
      </c>
      <c r="O325" s="79">
        <f t="shared" si="22"/>
        <v>0</v>
      </c>
      <c r="P325" s="79" t="e">
        <f>VLOOKUP(A325,'11'!A:C,3,0)</f>
        <v>#N/A</v>
      </c>
      <c r="Q325" s="79" t="e">
        <f>VLOOKUP(A325,'11'!A:B,2,0)</f>
        <v>#N/A</v>
      </c>
      <c r="R325" s="80"/>
      <c r="S325">
        <f>VLOOKUP(A325,РАСЧЕТ!A:BG,59,0)</f>
        <v>0</v>
      </c>
      <c r="T325" s="119">
        <f t="shared" si="23"/>
        <v>0</v>
      </c>
      <c r="U325" t="e">
        <f>VLOOKUP(A325,'12'!A:C,3,0)</f>
        <v>#N/A</v>
      </c>
      <c r="V325" t="e">
        <f>VLOOKUP(A325,'12'!A:B,2,0)</f>
        <v>#N/A</v>
      </c>
    </row>
    <row r="326" spans="1:22" x14ac:dyDescent="0.3">
      <c r="A326" s="77" t="s">
        <v>2606</v>
      </c>
      <c r="B326" s="77" t="s">
        <v>1094</v>
      </c>
      <c r="C326" s="79">
        <v>644.24</v>
      </c>
      <c r="D326" s="79">
        <f>VLOOKUP(A326,РАСЧЕТ!A:AY,51,0)</f>
        <v>455.98119842281301</v>
      </c>
      <c r="E326" s="79">
        <f t="shared" si="20"/>
        <v>-188.258801577187</v>
      </c>
      <c r="F326" s="79" t="str">
        <f>VLOOKUP(A326,'04'!A:C,3,0)</f>
        <v>Начисление услуг УКС00000634 от 30.04.2023 0:00:04</v>
      </c>
      <c r="G326" s="79" t="str">
        <f>VLOOKUP(A326,'04'!A:B,2,0)</f>
        <v>НАС/КС/ДУ-3А-ММ-29</v>
      </c>
      <c r="H326" s="79">
        <v>644.25</v>
      </c>
      <c r="I326" s="79">
        <f>VLOOKUP(A326,РАСЧЕТ!A:BE,57,0)</f>
        <v>599.78071504626325</v>
      </c>
      <c r="J326" s="79">
        <f t="shared" si="21"/>
        <v>-44.469284953736747</v>
      </c>
      <c r="K326" s="79" t="str">
        <f>VLOOKUP(A326,'10'!A:C,3,0)</f>
        <v>Начисление услуг УКС00001636 от 31.10.2023 0:00:02</v>
      </c>
      <c r="L326" s="79" t="str">
        <f>VLOOKUP(A326,'10'!A:B,2,0)</f>
        <v>НАС/КС/ДУ-3А-ММ-29</v>
      </c>
      <c r="M326" s="79">
        <v>644.25</v>
      </c>
      <c r="N326" s="79">
        <f>VLOOKUP(A326,РАСЧЕТ!A:BF,58,0)</f>
        <v>536.81862949646575</v>
      </c>
      <c r="O326" s="79">
        <f t="shared" si="22"/>
        <v>-107.43137050353425</v>
      </c>
      <c r="P326" s="79" t="str">
        <f>VLOOKUP(A326,'11'!A:C,3,0)</f>
        <v>Начисление услуг УКС00001714 от 30.11.2023 23:59:59</v>
      </c>
      <c r="Q326" s="79" t="str">
        <f>VLOOKUP(A326,'11'!A:B,2,0)</f>
        <v>НАС/КС/ДУ-3А-ММ-29</v>
      </c>
      <c r="R326" s="79">
        <v>644.25</v>
      </c>
      <c r="S326">
        <f>VLOOKUP(A326,РАСЧЕТ!A:BG,59,0)</f>
        <v>737.18428110088882</v>
      </c>
      <c r="T326" s="119">
        <f t="shared" si="23"/>
        <v>92.934281100888825</v>
      </c>
      <c r="U326" t="str">
        <f>VLOOKUP(A326,'12'!A:C,3,0)</f>
        <v>Начисление услуг УКС00001863 от 31.12.2023 23:59:59</v>
      </c>
      <c r="V326" t="str">
        <f>VLOOKUP(A326,'12'!A:B,2,0)</f>
        <v>НАС/КС/ДУ-3А-ММ-29</v>
      </c>
    </row>
    <row r="327" spans="1:22" x14ac:dyDescent="0.3">
      <c r="A327" s="77" t="s">
        <v>1672</v>
      </c>
      <c r="B327" s="77" t="s">
        <v>1119</v>
      </c>
      <c r="C327" s="80"/>
      <c r="D327" s="79">
        <f>VLOOKUP(A327,РАСЧЕТ!A:AY,51,0)</f>
        <v>0</v>
      </c>
      <c r="E327" s="79">
        <f t="shared" si="20"/>
        <v>0</v>
      </c>
      <c r="F327" s="79" t="e">
        <f>VLOOKUP(A327,'04'!A:C,3,0)</f>
        <v>#N/A</v>
      </c>
      <c r="G327" s="79" t="e">
        <f>VLOOKUP(A327,'04'!A:B,2,0)</f>
        <v>#N/A</v>
      </c>
      <c r="H327" s="80"/>
      <c r="I327" s="79">
        <f>VLOOKUP(A327,РАСЧЕТ!A:BE,57,0)</f>
        <v>0</v>
      </c>
      <c r="J327" s="79">
        <f t="shared" si="21"/>
        <v>0</v>
      </c>
      <c r="K327" s="79" t="e">
        <f>VLOOKUP(A327,'10'!A:C,3,0)</f>
        <v>#N/A</v>
      </c>
      <c r="L327" s="79" t="e">
        <f>VLOOKUP(A327,'10'!A:B,2,0)</f>
        <v>#N/A</v>
      </c>
      <c r="M327" s="80"/>
      <c r="N327" s="79">
        <f>VLOOKUP(A327,РАСЧЕТ!A:BF,58,0)</f>
        <v>0</v>
      </c>
      <c r="O327" s="79">
        <f t="shared" si="22"/>
        <v>0</v>
      </c>
      <c r="P327" s="79" t="e">
        <f>VLOOKUP(A327,'11'!A:C,3,0)</f>
        <v>#N/A</v>
      </c>
      <c r="Q327" s="79" t="e">
        <f>VLOOKUP(A327,'11'!A:B,2,0)</f>
        <v>#N/A</v>
      </c>
      <c r="R327" s="80"/>
      <c r="S327">
        <f>VLOOKUP(A327,РАСЧЕТ!A:BG,59,0)</f>
        <v>0</v>
      </c>
      <c r="T327" s="119">
        <f t="shared" si="23"/>
        <v>0</v>
      </c>
      <c r="U327" t="e">
        <f>VLOOKUP(A327,'12'!A:C,3,0)</f>
        <v>#N/A</v>
      </c>
      <c r="V327" t="e">
        <f>VLOOKUP(A327,'12'!A:B,2,0)</f>
        <v>#N/A</v>
      </c>
    </row>
    <row r="328" spans="1:22" x14ac:dyDescent="0.3">
      <c r="A328" s="77" t="s">
        <v>2504</v>
      </c>
      <c r="B328" s="77" t="s">
        <v>1119</v>
      </c>
      <c r="C328" s="79">
        <v>665.72</v>
      </c>
      <c r="D328" s="79">
        <f>VLOOKUP(A328,РАСЧЕТ!A:AY,51,0)</f>
        <v>471.18057170357349</v>
      </c>
      <c r="E328" s="79">
        <f t="shared" si="20"/>
        <v>-194.53942829642654</v>
      </c>
      <c r="F328" s="79" t="str">
        <f>VLOOKUP(A328,'04'!A:C,3,0)</f>
        <v>Начисление услуг УКС00000634 от 30.04.2023 0:00:04</v>
      </c>
      <c r="G328" s="79" t="str">
        <f>VLOOKUP(A328,'04'!A:B,2,0)</f>
        <v>НАС/КС/ДУ-ММ-3А-3</v>
      </c>
      <c r="H328" s="79">
        <v>665.72</v>
      </c>
      <c r="I328" s="79">
        <f>VLOOKUP(A328,РАСЧЕТ!A:BE,57,0)</f>
        <v>619.7734055478054</v>
      </c>
      <c r="J328" s="79">
        <f t="shared" si="21"/>
        <v>-45.946594452194631</v>
      </c>
      <c r="K328" s="79" t="str">
        <f>VLOOKUP(A328,'10'!A:C,3,0)</f>
        <v>Начисление услуг УКС00001636 от 31.10.2023 0:00:02</v>
      </c>
      <c r="L328" s="79" t="str">
        <f>VLOOKUP(A328,'10'!A:B,2,0)</f>
        <v>НАС/КС/ДУ-ММ-3А-3</v>
      </c>
      <c r="M328" s="79">
        <v>665.72</v>
      </c>
      <c r="N328" s="79">
        <f>VLOOKUP(A328,РАСЧЕТ!A:BF,58,0)</f>
        <v>554.71258381301459</v>
      </c>
      <c r="O328" s="79">
        <f t="shared" si="22"/>
        <v>-111.00741618698544</v>
      </c>
      <c r="P328" s="79" t="str">
        <f>VLOOKUP(A328,'11'!A:C,3,0)</f>
        <v>Начисление услуг УКС00001714 от 30.11.2023 23:59:59</v>
      </c>
      <c r="Q328" s="79" t="str">
        <f>VLOOKUP(A328,'11'!A:B,2,0)</f>
        <v>НАС/КС/ДУ-ММ-3А-3</v>
      </c>
      <c r="R328" s="79">
        <v>665.72</v>
      </c>
      <c r="S328">
        <f>VLOOKUP(A328,РАСЧЕТ!A:BG,59,0)</f>
        <v>761.75709047091834</v>
      </c>
      <c r="T328" s="119">
        <f t="shared" si="23"/>
        <v>96.037090470918315</v>
      </c>
      <c r="U328" t="str">
        <f>VLOOKUP(A328,'12'!A:C,3,0)</f>
        <v>Начисление услуг УКС00001863 от 31.12.2023 23:59:59</v>
      </c>
      <c r="V328" t="str">
        <f>VLOOKUP(A328,'12'!A:B,2,0)</f>
        <v>НАС/КС/ДУ-ММ-3А-3</v>
      </c>
    </row>
    <row r="329" spans="1:22" x14ac:dyDescent="0.3">
      <c r="A329" s="77" t="s">
        <v>1529</v>
      </c>
      <c r="B329" s="77" t="s">
        <v>661</v>
      </c>
      <c r="C329" s="80"/>
      <c r="D329" s="79">
        <f>VLOOKUP(A329,РАСЧЕТ!A:AY,51,0)</f>
        <v>0</v>
      </c>
      <c r="E329" s="79">
        <f t="shared" si="20"/>
        <v>0</v>
      </c>
      <c r="F329" s="79" t="e">
        <f>VLOOKUP(A329,'04'!A:C,3,0)</f>
        <v>#N/A</v>
      </c>
      <c r="G329" s="79" t="e">
        <f>VLOOKUP(A329,'04'!A:B,2,0)</f>
        <v>#N/A</v>
      </c>
      <c r="H329" s="80"/>
      <c r="I329" s="79">
        <f>VLOOKUP(A329,РАСЧЕТ!A:BE,57,0)</f>
        <v>0</v>
      </c>
      <c r="J329" s="79">
        <f t="shared" si="21"/>
        <v>0</v>
      </c>
      <c r="K329" s="79" t="e">
        <f>VLOOKUP(A329,'10'!A:C,3,0)</f>
        <v>#N/A</v>
      </c>
      <c r="L329" s="79" t="e">
        <f>VLOOKUP(A329,'10'!A:B,2,0)</f>
        <v>#N/A</v>
      </c>
      <c r="M329" s="80"/>
      <c r="N329" s="79">
        <f>VLOOKUP(A329,РАСЧЕТ!A:BF,58,0)</f>
        <v>0</v>
      </c>
      <c r="O329" s="79">
        <f t="shared" si="22"/>
        <v>0</v>
      </c>
      <c r="P329" s="79" t="e">
        <f>VLOOKUP(A329,'11'!A:C,3,0)</f>
        <v>#N/A</v>
      </c>
      <c r="Q329" s="79" t="e">
        <f>VLOOKUP(A329,'11'!A:B,2,0)</f>
        <v>#N/A</v>
      </c>
      <c r="R329" s="80"/>
      <c r="S329">
        <f>VLOOKUP(A329,РАСЧЕТ!A:BG,59,0)</f>
        <v>0</v>
      </c>
      <c r="T329" s="119">
        <f t="shared" si="23"/>
        <v>0</v>
      </c>
      <c r="U329" t="e">
        <f>VLOOKUP(A329,'12'!A:C,3,0)</f>
        <v>#N/A</v>
      </c>
      <c r="V329" t="e">
        <f>VLOOKUP(A329,'12'!A:B,2,0)</f>
        <v>#N/A</v>
      </c>
    </row>
    <row r="330" spans="1:22" x14ac:dyDescent="0.3">
      <c r="A330" s="77" t="s">
        <v>2640</v>
      </c>
      <c r="B330" s="77" t="s">
        <v>661</v>
      </c>
      <c r="C330" s="79">
        <v>665.72</v>
      </c>
      <c r="D330" s="79">
        <f>VLOOKUP(A330,РАСЧЕТ!A:AY,51,0)</f>
        <v>471.18057170357349</v>
      </c>
      <c r="E330" s="79">
        <f t="shared" si="20"/>
        <v>-194.53942829642654</v>
      </c>
      <c r="F330" s="79" t="str">
        <f>VLOOKUP(A330,'04'!A:C,3,0)</f>
        <v>Начисление услуг УКС00000634 от 30.04.2023 0:00:04</v>
      </c>
      <c r="G330" s="79" t="str">
        <f>VLOOKUP(A330,'04'!A:B,2,0)</f>
        <v>НАС/КС/ДУ-3А-ММ-30</v>
      </c>
      <c r="H330" s="79">
        <v>665.72</v>
      </c>
      <c r="I330" s="79">
        <f>VLOOKUP(A330,РАСЧЕТ!A:BE,57,0)</f>
        <v>619.7734055478054</v>
      </c>
      <c r="J330" s="79">
        <f t="shared" si="21"/>
        <v>-45.946594452194631</v>
      </c>
      <c r="K330" s="79" t="str">
        <f>VLOOKUP(A330,'10'!A:C,3,0)</f>
        <v>Начисление услуг УКС00001636 от 31.10.2023 0:00:02</v>
      </c>
      <c r="L330" s="79" t="str">
        <f>VLOOKUP(A330,'10'!A:B,2,0)</f>
        <v>НАС/КС/ДУ-3А-ММ-30</v>
      </c>
      <c r="M330" s="79">
        <v>665.72</v>
      </c>
      <c r="N330" s="79">
        <f>VLOOKUP(A330,РАСЧЕТ!A:BF,58,0)</f>
        <v>554.71258381301459</v>
      </c>
      <c r="O330" s="79">
        <f t="shared" si="22"/>
        <v>-111.00741618698544</v>
      </c>
      <c r="P330" s="79" t="str">
        <f>VLOOKUP(A330,'11'!A:C,3,0)</f>
        <v>Начисление услуг УКС00001714 от 30.11.2023 23:59:59</v>
      </c>
      <c r="Q330" s="79" t="str">
        <f>VLOOKUP(A330,'11'!A:B,2,0)</f>
        <v>НАС/КС/ДУ-3А-ММ-30</v>
      </c>
      <c r="R330" s="79">
        <v>665.72</v>
      </c>
      <c r="S330">
        <f>VLOOKUP(A330,РАСЧЕТ!A:BG,59,0)</f>
        <v>761.75709047091834</v>
      </c>
      <c r="T330" s="119">
        <f t="shared" si="23"/>
        <v>96.037090470918315</v>
      </c>
      <c r="U330" t="str">
        <f>VLOOKUP(A330,'12'!A:C,3,0)</f>
        <v>Начисление услуг УКС00001863 от 31.12.2023 23:59:59</v>
      </c>
      <c r="V330" t="str">
        <f>VLOOKUP(A330,'12'!A:B,2,0)</f>
        <v>НАС/КС/ДУ-3А-ММ-30</v>
      </c>
    </row>
    <row r="331" spans="1:22" x14ac:dyDescent="0.3">
      <c r="A331" s="77" t="s">
        <v>1474</v>
      </c>
      <c r="B331" s="77" t="s">
        <v>955</v>
      </c>
      <c r="C331" s="80"/>
      <c r="D331" s="79">
        <f>VLOOKUP(A331,РАСЧЕТ!A:AY,51,0)</f>
        <v>0</v>
      </c>
      <c r="E331" s="79">
        <f t="shared" si="20"/>
        <v>0</v>
      </c>
      <c r="F331" s="79" t="e">
        <f>VLOOKUP(A331,'04'!A:C,3,0)</f>
        <v>#N/A</v>
      </c>
      <c r="G331" s="79" t="e">
        <f>VLOOKUP(A331,'04'!A:B,2,0)</f>
        <v>#N/A</v>
      </c>
      <c r="H331" s="80"/>
      <c r="I331" s="79">
        <f>VLOOKUP(A331,РАСЧЕТ!A:BE,57,0)</f>
        <v>0</v>
      </c>
      <c r="J331" s="79">
        <f t="shared" si="21"/>
        <v>0</v>
      </c>
      <c r="K331" s="79" t="e">
        <f>VLOOKUP(A331,'10'!A:C,3,0)</f>
        <v>#N/A</v>
      </c>
      <c r="L331" s="79" t="e">
        <f>VLOOKUP(A331,'10'!A:B,2,0)</f>
        <v>#N/A</v>
      </c>
      <c r="M331" s="80"/>
      <c r="N331" s="79">
        <f>VLOOKUP(A331,РАСЧЕТ!A:BF,58,0)</f>
        <v>0</v>
      </c>
      <c r="O331" s="79">
        <f t="shared" si="22"/>
        <v>0</v>
      </c>
      <c r="P331" s="79" t="e">
        <f>VLOOKUP(A331,'11'!A:C,3,0)</f>
        <v>#N/A</v>
      </c>
      <c r="Q331" s="79" t="e">
        <f>VLOOKUP(A331,'11'!A:B,2,0)</f>
        <v>#N/A</v>
      </c>
      <c r="R331" s="80"/>
      <c r="S331">
        <f>VLOOKUP(A331,РАСЧЕТ!A:BG,59,0)</f>
        <v>0</v>
      </c>
      <c r="T331" s="119">
        <f t="shared" si="23"/>
        <v>0</v>
      </c>
      <c r="U331" t="e">
        <f>VLOOKUP(A331,'12'!A:C,3,0)</f>
        <v>#N/A</v>
      </c>
      <c r="V331" t="e">
        <f>VLOOKUP(A331,'12'!A:B,2,0)</f>
        <v>#N/A</v>
      </c>
    </row>
    <row r="332" spans="1:22" x14ac:dyDescent="0.3">
      <c r="A332" s="77" t="s">
        <v>2483</v>
      </c>
      <c r="B332" s="77" t="s">
        <v>955</v>
      </c>
      <c r="C332" s="79">
        <v>725.85</v>
      </c>
      <c r="D332" s="79">
        <f>VLOOKUP(A332,РАСЧЕТ!A:AY,51,0)</f>
        <v>513.73881688970266</v>
      </c>
      <c r="E332" s="79">
        <f t="shared" si="20"/>
        <v>-212.11118311029736</v>
      </c>
      <c r="F332" s="79" t="str">
        <f>VLOOKUP(A332,'04'!A:C,3,0)</f>
        <v>Начисление услуг УКС00000634 от 30.04.2023 0:00:04</v>
      </c>
      <c r="G332" s="79" t="str">
        <f>VLOOKUP(A332,'04'!A:B,2,0)</f>
        <v>НАС/КС/ДУ-3А-ММ-31 ВАШ Консалтинг</v>
      </c>
      <c r="H332" s="79">
        <v>725.85</v>
      </c>
      <c r="I332" s="79">
        <f>VLOOKUP(A332,РАСЧЕТ!A:BE,57,0)</f>
        <v>675.75293895212326</v>
      </c>
      <c r="J332" s="79">
        <f t="shared" si="21"/>
        <v>-50.097061047876764</v>
      </c>
      <c r="K332" s="79" t="str">
        <f>VLOOKUP(A332,'10'!A:C,3,0)</f>
        <v>Начисление услуг УКС00001636 от 31.10.2023 0:00:02</v>
      </c>
      <c r="L332" s="79" t="str">
        <f>VLOOKUP(A332,'10'!A:B,2,0)</f>
        <v>НАС/КС/ДУ-3А-ММ-31 ВАШ Консалтинг</v>
      </c>
      <c r="M332" s="79">
        <v>725.85</v>
      </c>
      <c r="N332" s="79">
        <f>VLOOKUP(A332,РАСЧЕТ!A:BF,58,0)</f>
        <v>604.81565589935133</v>
      </c>
      <c r="O332" s="79">
        <f t="shared" si="22"/>
        <v>-121.0343441006487</v>
      </c>
      <c r="P332" s="79" t="str">
        <f>VLOOKUP(A332,'11'!A:C,3,0)</f>
        <v>Начисление услуг УКС00001714 от 30.11.2023 23:59:59</v>
      </c>
      <c r="Q332" s="79" t="str">
        <f>VLOOKUP(A332,'11'!A:B,2,0)</f>
        <v>НАС/КС/ДУ-3А-ММ-31 ВАШ Консалтинг</v>
      </c>
      <c r="R332" s="79">
        <v>725.85</v>
      </c>
      <c r="S332">
        <f>VLOOKUP(A332,РАСЧЕТ!A:BG,59,0)</f>
        <v>830.5609567070012</v>
      </c>
      <c r="T332" s="119">
        <f t="shared" si="23"/>
        <v>104.71095670700117</v>
      </c>
      <c r="U332" t="str">
        <f>VLOOKUP(A332,'12'!A:C,3,0)</f>
        <v>Начисление услуг УКС00001863 от 31.12.2023 23:59:59</v>
      </c>
      <c r="V332" t="str">
        <f>VLOOKUP(A332,'12'!A:B,2,0)</f>
        <v>НАС/КС/ДУ-3А-ММ-31 ВАШ Консалтинг</v>
      </c>
    </row>
    <row r="333" spans="1:22" x14ac:dyDescent="0.3">
      <c r="A333" s="77" t="s">
        <v>1933</v>
      </c>
      <c r="B333" s="77" t="s">
        <v>638</v>
      </c>
      <c r="C333" s="80"/>
      <c r="D333" s="79">
        <f>VLOOKUP(A333,РАСЧЕТ!A:AY,51,0)</f>
        <v>0</v>
      </c>
      <c r="E333" s="79">
        <f t="shared" si="20"/>
        <v>0</v>
      </c>
      <c r="F333" s="79" t="e">
        <f>VLOOKUP(A333,'04'!A:C,3,0)</f>
        <v>#N/A</v>
      </c>
      <c r="G333" s="79" t="e">
        <f>VLOOKUP(A333,'04'!A:B,2,0)</f>
        <v>#N/A</v>
      </c>
      <c r="H333" s="80"/>
      <c r="I333" s="79">
        <f>VLOOKUP(A333,РАСЧЕТ!A:BE,57,0)</f>
        <v>0</v>
      </c>
      <c r="J333" s="79">
        <f t="shared" si="21"/>
        <v>0</v>
      </c>
      <c r="K333" s="79" t="e">
        <f>VLOOKUP(A333,'10'!A:C,3,0)</f>
        <v>#N/A</v>
      </c>
      <c r="L333" s="79" t="e">
        <f>VLOOKUP(A333,'10'!A:B,2,0)</f>
        <v>#N/A</v>
      </c>
      <c r="M333" s="80"/>
      <c r="N333" s="79">
        <f>VLOOKUP(A333,РАСЧЕТ!A:BF,58,0)</f>
        <v>0</v>
      </c>
      <c r="O333" s="79">
        <f t="shared" si="22"/>
        <v>0</v>
      </c>
      <c r="P333" s="79" t="e">
        <f>VLOOKUP(A333,'11'!A:C,3,0)</f>
        <v>#N/A</v>
      </c>
      <c r="Q333" s="79" t="e">
        <f>VLOOKUP(A333,'11'!A:B,2,0)</f>
        <v>#N/A</v>
      </c>
      <c r="R333" s="80"/>
      <c r="S333">
        <f>VLOOKUP(A333,РАСЧЕТ!A:BG,59,0)</f>
        <v>0</v>
      </c>
      <c r="T333" s="119">
        <f t="shared" si="23"/>
        <v>0</v>
      </c>
      <c r="U333" t="e">
        <f>VLOOKUP(A333,'12'!A:C,3,0)</f>
        <v>#N/A</v>
      </c>
      <c r="V333" t="e">
        <f>VLOOKUP(A333,'12'!A:B,2,0)</f>
        <v>#N/A</v>
      </c>
    </row>
    <row r="334" spans="1:22" x14ac:dyDescent="0.3">
      <c r="A334" s="77" t="s">
        <v>2536</v>
      </c>
      <c r="B334" s="77" t="s">
        <v>638</v>
      </c>
      <c r="C334" s="79">
        <v>747.33</v>
      </c>
      <c r="D334" s="79">
        <f>VLOOKUP(A334,РАСЧЕТ!A:AY,51,0)</f>
        <v>528.93819017046303</v>
      </c>
      <c r="E334" s="79">
        <f t="shared" si="20"/>
        <v>-218.39180982953701</v>
      </c>
      <c r="F334" s="79" t="str">
        <f>VLOOKUP(A334,'04'!A:C,3,0)</f>
        <v>Начисление услуг УКС00000634 от 30.04.2023 0:00:04</v>
      </c>
      <c r="G334" s="79" t="str">
        <f>VLOOKUP(A334,'04'!A:B,2,0)</f>
        <v>НАС/КС/ДУ-3А-ММ-32 ВАШ Консалтинг</v>
      </c>
      <c r="H334" s="79">
        <v>747.33</v>
      </c>
      <c r="I334" s="79">
        <f>VLOOKUP(A334,РАСЧЕТ!A:BE,57,0)</f>
        <v>695.7456294536654</v>
      </c>
      <c r="J334" s="79">
        <f t="shared" si="21"/>
        <v>-51.58437054633464</v>
      </c>
      <c r="K334" s="79" t="str">
        <f>VLOOKUP(A334,'10'!A:C,3,0)</f>
        <v>Начисление услуг УКС00001636 от 31.10.2023 0:00:02</v>
      </c>
      <c r="L334" s="79" t="str">
        <f>VLOOKUP(A334,'10'!A:B,2,0)</f>
        <v>НАС/КС/ДУ-3А-ММ-32 ВАШ Консалтинг</v>
      </c>
      <c r="M334" s="79">
        <v>747.33</v>
      </c>
      <c r="N334" s="79">
        <f>VLOOKUP(A334,РАСЧЕТ!A:BF,58,0)</f>
        <v>622.70961021590017</v>
      </c>
      <c r="O334" s="79">
        <f t="shared" si="22"/>
        <v>-124.62038978409987</v>
      </c>
      <c r="P334" s="79" t="str">
        <f>VLOOKUP(A334,'11'!A:C,3,0)</f>
        <v>Начисление услуг УКС00001714 от 30.11.2023 23:59:59</v>
      </c>
      <c r="Q334" s="79" t="str">
        <f>VLOOKUP(A334,'11'!A:B,2,0)</f>
        <v>НАС/КС/ДУ-3А-ММ-32 ВАШ Консалтинг</v>
      </c>
      <c r="R334" s="79">
        <v>747.33</v>
      </c>
      <c r="S334">
        <f>VLOOKUP(A334,РАСЧЕТ!A:BG,59,0)</f>
        <v>855.13376607703083</v>
      </c>
      <c r="T334" s="119">
        <f t="shared" si="23"/>
        <v>107.80376607703079</v>
      </c>
      <c r="U334" t="str">
        <f>VLOOKUP(A334,'12'!A:C,3,0)</f>
        <v>Начисление услуг УКС00001863 от 31.12.2023 23:59:59</v>
      </c>
      <c r="V334" t="str">
        <f>VLOOKUP(A334,'12'!A:B,2,0)</f>
        <v>НАС/КС/ДУ-3А-ММ-32 ВАШ Консалтинг</v>
      </c>
    </row>
    <row r="335" spans="1:22" x14ac:dyDescent="0.3">
      <c r="A335" s="77" t="s">
        <v>1638</v>
      </c>
      <c r="B335" s="77" t="s">
        <v>1066</v>
      </c>
      <c r="C335" s="80"/>
      <c r="D335" s="79">
        <f>VLOOKUP(A335,РАСЧЕТ!A:AY,51,0)</f>
        <v>0</v>
      </c>
      <c r="E335" s="79">
        <f t="shared" si="20"/>
        <v>0</v>
      </c>
      <c r="F335" s="79" t="e">
        <f>VLOOKUP(A335,'04'!A:C,3,0)</f>
        <v>#N/A</v>
      </c>
      <c r="G335" s="79" t="e">
        <f>VLOOKUP(A335,'04'!A:B,2,0)</f>
        <v>#N/A</v>
      </c>
      <c r="H335" s="80"/>
      <c r="I335" s="79">
        <f>VLOOKUP(A335,РАСЧЕТ!A:BE,57,0)</f>
        <v>0</v>
      </c>
      <c r="J335" s="79">
        <f t="shared" si="21"/>
        <v>0</v>
      </c>
      <c r="K335" s="79" t="e">
        <f>VLOOKUP(A335,'10'!A:C,3,0)</f>
        <v>#N/A</v>
      </c>
      <c r="L335" s="79" t="e">
        <f>VLOOKUP(A335,'10'!A:B,2,0)</f>
        <v>#N/A</v>
      </c>
      <c r="M335" s="80"/>
      <c r="N335" s="79">
        <f>VLOOKUP(A335,РАСЧЕТ!A:BF,58,0)</f>
        <v>0</v>
      </c>
      <c r="O335" s="79">
        <f t="shared" si="22"/>
        <v>0</v>
      </c>
      <c r="P335" s="79" t="e">
        <f>VLOOKUP(A335,'11'!A:C,3,0)</f>
        <v>#N/A</v>
      </c>
      <c r="Q335" s="79" t="e">
        <f>VLOOKUP(A335,'11'!A:B,2,0)</f>
        <v>#N/A</v>
      </c>
      <c r="R335" s="80"/>
      <c r="S335">
        <f>VLOOKUP(A335,РАСЧЕТ!A:BG,59,0)</f>
        <v>0</v>
      </c>
      <c r="T335" s="119">
        <f t="shared" si="23"/>
        <v>0</v>
      </c>
      <c r="U335" t="e">
        <f>VLOOKUP(A335,'12'!A:C,3,0)</f>
        <v>#N/A</v>
      </c>
      <c r="V335" t="e">
        <f>VLOOKUP(A335,'12'!A:B,2,0)</f>
        <v>#N/A</v>
      </c>
    </row>
    <row r="336" spans="1:22" x14ac:dyDescent="0.3">
      <c r="A336" s="77" t="s">
        <v>2500</v>
      </c>
      <c r="B336" s="77" t="s">
        <v>1066</v>
      </c>
      <c r="C336" s="79">
        <v>571.23</v>
      </c>
      <c r="D336" s="79">
        <f>VLOOKUP(A336,РАСЧЕТ!A:AY,51,0)</f>
        <v>404.30332926822763</v>
      </c>
      <c r="E336" s="79">
        <f t="shared" si="20"/>
        <v>-166.92667073177239</v>
      </c>
      <c r="F336" s="79" t="str">
        <f>VLOOKUP(A336,'04'!A:C,3,0)</f>
        <v>Начисление услуг УКС00000634 от 30.04.2023 0:00:04</v>
      </c>
      <c r="G336" s="79" t="str">
        <f>VLOOKUP(A336,'04'!A:B,2,0)</f>
        <v>НАС/КС/ДУ-3А-ММ-33 ВАШ Консалтинг</v>
      </c>
      <c r="H336" s="79">
        <v>571.23</v>
      </c>
      <c r="I336" s="79">
        <f>VLOOKUP(A336,РАСЧЕТ!A:BE,57,0)</f>
        <v>531.80556734102015</v>
      </c>
      <c r="J336" s="79">
        <f t="shared" si="21"/>
        <v>-39.424432658979867</v>
      </c>
      <c r="K336" s="79" t="str">
        <f>VLOOKUP(A336,'10'!A:C,3,0)</f>
        <v>Начисление услуг УКС00001636 от 31.10.2023 0:00:02</v>
      </c>
      <c r="L336" s="79" t="str">
        <f>VLOOKUP(A336,'10'!A:B,2,0)</f>
        <v>НАС/КС/ДУ-3А-ММ-33 ВАШ Консалтинг</v>
      </c>
      <c r="M336" s="79">
        <v>571.23</v>
      </c>
      <c r="N336" s="79">
        <f>VLOOKUP(A336,РАСЧЕТ!A:BF,58,0)</f>
        <v>475.97918482019963</v>
      </c>
      <c r="O336" s="79">
        <f t="shared" si="22"/>
        <v>-95.250815179800384</v>
      </c>
      <c r="P336" s="79" t="str">
        <f>VLOOKUP(A336,'11'!A:C,3,0)</f>
        <v>Начисление услуг УКС00001714 от 30.11.2023 23:59:59</v>
      </c>
      <c r="Q336" s="79" t="str">
        <f>VLOOKUP(A336,'11'!A:B,2,0)</f>
        <v>НАС/КС/ДУ-3А-ММ-33 ВАШ Консалтинг</v>
      </c>
      <c r="R336" s="79">
        <v>571.23</v>
      </c>
      <c r="S336">
        <f>VLOOKUP(A336,РАСЧЕТ!A:BG,59,0)</f>
        <v>653.63672924278808</v>
      </c>
      <c r="T336" s="119">
        <f t="shared" si="23"/>
        <v>82.40672924278806</v>
      </c>
      <c r="U336" t="str">
        <f>VLOOKUP(A336,'12'!A:C,3,0)</f>
        <v>Начисление услуг УКС00001863 от 31.12.2023 23:59:59</v>
      </c>
      <c r="V336" t="str">
        <f>VLOOKUP(A336,'12'!A:B,2,0)</f>
        <v>НАС/КС/ДУ-3А-ММ-33 ВАШ Консалтинг</v>
      </c>
    </row>
    <row r="337" spans="1:22" x14ac:dyDescent="0.3">
      <c r="A337" s="77" t="s">
        <v>1901</v>
      </c>
      <c r="B337" s="77" t="s">
        <v>958</v>
      </c>
      <c r="C337" s="80"/>
      <c r="D337" s="79">
        <f>VLOOKUP(A337,РАСЧЕТ!A:AY,51,0)</f>
        <v>0</v>
      </c>
      <c r="E337" s="79">
        <f t="shared" si="20"/>
        <v>0</v>
      </c>
      <c r="F337" s="79" t="e">
        <f>VLOOKUP(A337,'04'!A:C,3,0)</f>
        <v>#N/A</v>
      </c>
      <c r="G337" s="79" t="e">
        <f>VLOOKUP(A337,'04'!A:B,2,0)</f>
        <v>#N/A</v>
      </c>
      <c r="H337" s="80"/>
      <c r="I337" s="79">
        <f>VLOOKUP(A337,РАСЧЕТ!A:BE,57,0)</f>
        <v>0</v>
      </c>
      <c r="J337" s="79">
        <f t="shared" si="21"/>
        <v>0</v>
      </c>
      <c r="K337" s="79" t="e">
        <f>VLOOKUP(A337,'10'!A:C,3,0)</f>
        <v>#N/A</v>
      </c>
      <c r="L337" s="79" t="e">
        <f>VLOOKUP(A337,'10'!A:B,2,0)</f>
        <v>#N/A</v>
      </c>
      <c r="M337" s="80"/>
      <c r="N337" s="79">
        <f>VLOOKUP(A337,РАСЧЕТ!A:BF,58,0)</f>
        <v>0</v>
      </c>
      <c r="O337" s="79">
        <f t="shared" si="22"/>
        <v>0</v>
      </c>
      <c r="P337" s="79" t="e">
        <f>VLOOKUP(A337,'11'!A:C,3,0)</f>
        <v>#N/A</v>
      </c>
      <c r="Q337" s="79" t="e">
        <f>VLOOKUP(A337,'11'!A:B,2,0)</f>
        <v>#N/A</v>
      </c>
      <c r="R337" s="80"/>
      <c r="S337">
        <f>VLOOKUP(A337,РАСЧЕТ!A:BG,59,0)</f>
        <v>0</v>
      </c>
      <c r="T337" s="119">
        <f t="shared" si="23"/>
        <v>0</v>
      </c>
      <c r="U337" t="e">
        <f>VLOOKUP(A337,'12'!A:C,3,0)</f>
        <v>#N/A</v>
      </c>
      <c r="V337" t="e">
        <f>VLOOKUP(A337,'12'!A:B,2,0)</f>
        <v>#N/A</v>
      </c>
    </row>
    <row r="338" spans="1:22" x14ac:dyDescent="0.3">
      <c r="A338" s="77" t="s">
        <v>2532</v>
      </c>
      <c r="B338" s="77" t="s">
        <v>958</v>
      </c>
      <c r="C338" s="79">
        <v>592.71</v>
      </c>
      <c r="D338" s="79">
        <f>VLOOKUP(A338,РАСЧЕТ!A:AY,51,0)</f>
        <v>419.50270254898805</v>
      </c>
      <c r="E338" s="79">
        <f t="shared" si="20"/>
        <v>-173.20729745101198</v>
      </c>
      <c r="F338" s="79" t="str">
        <f>VLOOKUP(A338,'04'!A:C,3,0)</f>
        <v>Начисление услуг УКС00000634 от 30.04.2023 0:00:04</v>
      </c>
      <c r="G338" s="79" t="str">
        <f>VLOOKUP(A338,'04'!A:B,2,0)</f>
        <v>НАС/КС/ДУ-3А-ММ-34 ВАШ Консалтинг</v>
      </c>
      <c r="H338" s="79">
        <v>592.71</v>
      </c>
      <c r="I338" s="79">
        <f>VLOOKUP(A338,РАСЧЕТ!A:BE,57,0)</f>
        <v>551.79825784256218</v>
      </c>
      <c r="J338" s="79">
        <f t="shared" si="21"/>
        <v>-40.911742157437857</v>
      </c>
      <c r="K338" s="79" t="str">
        <f>VLOOKUP(A338,'10'!A:C,3,0)</f>
        <v>Начисление услуг УКС00001636 от 31.10.2023 0:00:02</v>
      </c>
      <c r="L338" s="79" t="str">
        <f>VLOOKUP(A338,'10'!A:B,2,0)</f>
        <v>НАС/КС/ДУ-3А-ММ-34 ВАШ Консалтинг</v>
      </c>
      <c r="M338" s="79">
        <v>592.71</v>
      </c>
      <c r="N338" s="79">
        <f>VLOOKUP(A338,РАСЧЕТ!A:BF,58,0)</f>
        <v>493.87313913674848</v>
      </c>
      <c r="O338" s="79">
        <f t="shared" si="22"/>
        <v>-98.836860863251559</v>
      </c>
      <c r="P338" s="79" t="str">
        <f>VLOOKUP(A338,'11'!A:C,3,0)</f>
        <v>Начисление услуг УКС00001714 от 30.11.2023 23:59:59</v>
      </c>
      <c r="Q338" s="79" t="str">
        <f>VLOOKUP(A338,'11'!A:B,2,0)</f>
        <v>НАС/КС/ДУ-3А-ММ-34 ВАШ Консалтинг</v>
      </c>
      <c r="R338" s="79">
        <v>592.71</v>
      </c>
      <c r="S338">
        <f>VLOOKUP(A338,РАСЧЕТ!A:BG,59,0)</f>
        <v>678.20953861281771</v>
      </c>
      <c r="T338" s="119">
        <f t="shared" si="23"/>
        <v>85.499538612817673</v>
      </c>
      <c r="U338" t="str">
        <f>VLOOKUP(A338,'12'!A:C,3,0)</f>
        <v>Начисление услуг УКС00001863 от 31.12.2023 23:59:59</v>
      </c>
      <c r="V338" t="str">
        <f>VLOOKUP(A338,'12'!A:B,2,0)</f>
        <v>НАС/КС/ДУ-3А-ММ-34 ВАШ Консалтинг</v>
      </c>
    </row>
    <row r="339" spans="1:22" x14ac:dyDescent="0.3">
      <c r="A339" s="77" t="s">
        <v>1885</v>
      </c>
      <c r="B339" s="77" t="s">
        <v>554</v>
      </c>
      <c r="C339" s="80"/>
      <c r="D339" s="79">
        <f>VLOOKUP(A339,РАСЧЕТ!A:AY,51,0)</f>
        <v>0</v>
      </c>
      <c r="E339" s="79">
        <f t="shared" si="20"/>
        <v>0</v>
      </c>
      <c r="F339" s="79" t="e">
        <f>VLOOKUP(A339,'04'!A:C,3,0)</f>
        <v>#N/A</v>
      </c>
      <c r="G339" s="79" t="e">
        <f>VLOOKUP(A339,'04'!A:B,2,0)</f>
        <v>#N/A</v>
      </c>
      <c r="H339" s="80"/>
      <c r="I339" s="79">
        <f>VLOOKUP(A339,РАСЧЕТ!A:BE,57,0)</f>
        <v>0</v>
      </c>
      <c r="J339" s="79">
        <f t="shared" si="21"/>
        <v>0</v>
      </c>
      <c r="K339" s="79" t="e">
        <f>VLOOKUP(A339,'10'!A:C,3,0)</f>
        <v>#N/A</v>
      </c>
      <c r="L339" s="79" t="e">
        <f>VLOOKUP(A339,'10'!A:B,2,0)</f>
        <v>#N/A</v>
      </c>
      <c r="M339" s="80"/>
      <c r="N339" s="79">
        <f>VLOOKUP(A339,РАСЧЕТ!A:BF,58,0)</f>
        <v>0</v>
      </c>
      <c r="O339" s="79">
        <f t="shared" si="22"/>
        <v>0</v>
      </c>
      <c r="P339" s="79" t="e">
        <f>VLOOKUP(A339,'11'!A:C,3,0)</f>
        <v>#N/A</v>
      </c>
      <c r="Q339" s="79" t="e">
        <f>VLOOKUP(A339,'11'!A:B,2,0)</f>
        <v>#N/A</v>
      </c>
      <c r="R339" s="80"/>
      <c r="S339">
        <f>VLOOKUP(A339,РАСЧЕТ!A:BG,59,0)</f>
        <v>0</v>
      </c>
      <c r="T339" s="119">
        <f t="shared" si="23"/>
        <v>0</v>
      </c>
      <c r="U339" t="e">
        <f>VLOOKUP(A339,'12'!A:C,3,0)</f>
        <v>#N/A</v>
      </c>
      <c r="V339" t="e">
        <f>VLOOKUP(A339,'12'!A:B,2,0)</f>
        <v>#N/A</v>
      </c>
    </row>
    <row r="340" spans="1:22" x14ac:dyDescent="0.3">
      <c r="A340" s="77" t="s">
        <v>2529</v>
      </c>
      <c r="B340" s="77" t="s">
        <v>554</v>
      </c>
      <c r="C340" s="79">
        <v>725.85</v>
      </c>
      <c r="D340" s="79">
        <f>VLOOKUP(A340,РАСЧЕТ!A:AY,51,0)</f>
        <v>513.73881688970266</v>
      </c>
      <c r="E340" s="79">
        <f t="shared" si="20"/>
        <v>-212.11118311029736</v>
      </c>
      <c r="F340" s="79" t="str">
        <f>VLOOKUP(A340,'04'!A:C,3,0)</f>
        <v>Начисление услуг УКС00000634 от 30.04.2023 0:00:04</v>
      </c>
      <c r="G340" s="79" t="str">
        <f>VLOOKUP(A340,'04'!A:B,2,0)</f>
        <v>НАС/КС/ДУ-3А-ММ-35 ВАШ Консалтинг</v>
      </c>
      <c r="H340" s="79">
        <v>725.85</v>
      </c>
      <c r="I340" s="79">
        <f>VLOOKUP(A340,РАСЧЕТ!A:BE,57,0)</f>
        <v>675.75293895212326</v>
      </c>
      <c r="J340" s="79">
        <f t="shared" si="21"/>
        <v>-50.097061047876764</v>
      </c>
      <c r="K340" s="79" t="str">
        <f>VLOOKUP(A340,'10'!A:C,3,0)</f>
        <v>Начисление услуг УКС00001636 от 31.10.2023 0:00:02</v>
      </c>
      <c r="L340" s="79" t="str">
        <f>VLOOKUP(A340,'10'!A:B,2,0)</f>
        <v>НАС/КС/ДУ-3А-ММ-35 ВАШ Консалтинг</v>
      </c>
      <c r="M340" s="79">
        <v>725.85</v>
      </c>
      <c r="N340" s="79">
        <f>VLOOKUP(A340,РАСЧЕТ!A:BF,58,0)</f>
        <v>604.81565589935133</v>
      </c>
      <c r="O340" s="79">
        <f t="shared" si="22"/>
        <v>-121.0343441006487</v>
      </c>
      <c r="P340" s="79" t="str">
        <f>VLOOKUP(A340,'11'!A:C,3,0)</f>
        <v>Начисление услуг УКС00001714 от 30.11.2023 23:59:59</v>
      </c>
      <c r="Q340" s="79" t="str">
        <f>VLOOKUP(A340,'11'!A:B,2,0)</f>
        <v>НАС/КС/ДУ-3А-ММ-35 ВАШ Консалтинг</v>
      </c>
      <c r="R340" s="79">
        <v>725.85</v>
      </c>
      <c r="S340">
        <f>VLOOKUP(A340,РАСЧЕТ!A:BG,59,0)</f>
        <v>830.5609567070012</v>
      </c>
      <c r="T340" s="119">
        <f t="shared" si="23"/>
        <v>104.71095670700117</v>
      </c>
      <c r="U340" t="str">
        <f>VLOOKUP(A340,'12'!A:C,3,0)</f>
        <v>Начисление услуг УКС00001863 от 31.12.2023 23:59:59</v>
      </c>
      <c r="V340" t="str">
        <f>VLOOKUP(A340,'12'!A:B,2,0)</f>
        <v>НАС/КС/ДУ-3А-ММ-35 ВАШ Консалтинг</v>
      </c>
    </row>
    <row r="341" spans="1:22" x14ac:dyDescent="0.3">
      <c r="A341" s="77" t="s">
        <v>1970</v>
      </c>
      <c r="B341" s="77" t="s">
        <v>540</v>
      </c>
      <c r="C341" s="80"/>
      <c r="D341" s="79">
        <f>VLOOKUP(A341,РАСЧЕТ!A:AY,51,0)</f>
        <v>0</v>
      </c>
      <c r="E341" s="79">
        <f t="shared" si="20"/>
        <v>0</v>
      </c>
      <c r="F341" s="79" t="e">
        <f>VLOOKUP(A341,'04'!A:C,3,0)</f>
        <v>#N/A</v>
      </c>
      <c r="G341" s="79" t="e">
        <f>VLOOKUP(A341,'04'!A:B,2,0)</f>
        <v>#N/A</v>
      </c>
      <c r="H341" s="80"/>
      <c r="I341" s="79">
        <f>VLOOKUP(A341,РАСЧЕТ!A:BE,57,0)</f>
        <v>0</v>
      </c>
      <c r="J341" s="79">
        <f t="shared" si="21"/>
        <v>0</v>
      </c>
      <c r="K341" s="79" t="e">
        <f>VLOOKUP(A341,'10'!A:C,3,0)</f>
        <v>#N/A</v>
      </c>
      <c r="L341" s="79" t="e">
        <f>VLOOKUP(A341,'10'!A:B,2,0)</f>
        <v>#N/A</v>
      </c>
      <c r="M341" s="80"/>
      <c r="N341" s="79">
        <f>VLOOKUP(A341,РАСЧЕТ!A:BF,58,0)</f>
        <v>0</v>
      </c>
      <c r="O341" s="79">
        <f t="shared" si="22"/>
        <v>0</v>
      </c>
      <c r="P341" s="79" t="e">
        <f>VLOOKUP(A341,'11'!A:C,3,0)</f>
        <v>#N/A</v>
      </c>
      <c r="Q341" s="79" t="e">
        <f>VLOOKUP(A341,'11'!A:B,2,0)</f>
        <v>#N/A</v>
      </c>
      <c r="R341" s="80"/>
      <c r="S341">
        <f>VLOOKUP(A341,РАСЧЕТ!A:BG,59,0)</f>
        <v>0</v>
      </c>
      <c r="T341" s="119">
        <f t="shared" si="23"/>
        <v>0</v>
      </c>
      <c r="U341" t="e">
        <f>VLOOKUP(A341,'12'!A:C,3,0)</f>
        <v>#N/A</v>
      </c>
      <c r="V341" t="e">
        <f>VLOOKUP(A341,'12'!A:B,2,0)</f>
        <v>#N/A</v>
      </c>
    </row>
    <row r="342" spans="1:22" x14ac:dyDescent="0.3">
      <c r="A342" s="77" t="s">
        <v>2543</v>
      </c>
      <c r="B342" s="77" t="s">
        <v>540</v>
      </c>
      <c r="C342" s="79">
        <v>747.33</v>
      </c>
      <c r="D342" s="79">
        <f>VLOOKUP(A342,РАСЧЕТ!A:AY,51,0)</f>
        <v>528.93819017046303</v>
      </c>
      <c r="E342" s="79">
        <f t="shared" si="20"/>
        <v>-218.39180982953701</v>
      </c>
      <c r="F342" s="79" t="str">
        <f>VLOOKUP(A342,'04'!A:C,3,0)</f>
        <v>Начисление услуг УКС00000634 от 30.04.2023 0:00:04</v>
      </c>
      <c r="G342" s="79" t="str">
        <f>VLOOKUP(A342,'04'!A:B,2,0)</f>
        <v>НАС/КС/ДУ-3А-ММ-36 ВАШ Консалтинг</v>
      </c>
      <c r="H342" s="79">
        <v>747.33</v>
      </c>
      <c r="I342" s="79">
        <f>VLOOKUP(A342,РАСЧЕТ!A:BE,57,0)</f>
        <v>695.7456294536654</v>
      </c>
      <c r="J342" s="79">
        <f t="shared" si="21"/>
        <v>-51.58437054633464</v>
      </c>
      <c r="K342" s="79" t="str">
        <f>VLOOKUP(A342,'10'!A:C,3,0)</f>
        <v>Начисление услуг УКС00001636 от 31.10.2023 0:00:02</v>
      </c>
      <c r="L342" s="79" t="str">
        <f>VLOOKUP(A342,'10'!A:B,2,0)</f>
        <v>НАС/КС/ДУ-3А-ММ-36 ВАШ Консалтинг</v>
      </c>
      <c r="M342" s="79">
        <v>747.33</v>
      </c>
      <c r="N342" s="79">
        <f>VLOOKUP(A342,РАСЧЕТ!A:BF,58,0)</f>
        <v>622.70961021590017</v>
      </c>
      <c r="O342" s="79">
        <f t="shared" si="22"/>
        <v>-124.62038978409987</v>
      </c>
      <c r="P342" s="79" t="str">
        <f>VLOOKUP(A342,'11'!A:C,3,0)</f>
        <v>Начисление услуг УКС00001714 от 30.11.2023 23:59:59</v>
      </c>
      <c r="Q342" s="79" t="str">
        <f>VLOOKUP(A342,'11'!A:B,2,0)</f>
        <v>НАС/КС/ДУ-3А-ММ-36 ВАШ Консалтинг</v>
      </c>
      <c r="R342" s="79">
        <v>747.33</v>
      </c>
      <c r="S342">
        <f>VLOOKUP(A342,РАСЧЕТ!A:BG,59,0)</f>
        <v>855.13376607703083</v>
      </c>
      <c r="T342" s="119">
        <f t="shared" si="23"/>
        <v>107.80376607703079</v>
      </c>
      <c r="U342" t="str">
        <f>VLOOKUP(A342,'12'!A:C,3,0)</f>
        <v>Начисление услуг УКС00001863 от 31.12.2023 23:59:59</v>
      </c>
      <c r="V342" t="str">
        <f>VLOOKUP(A342,'12'!A:B,2,0)</f>
        <v>НАС/КС/ДУ-3А-ММ-36 ВАШ Консалтинг</v>
      </c>
    </row>
    <row r="343" spans="1:22" x14ac:dyDescent="0.3">
      <c r="A343" s="77" t="s">
        <v>1712</v>
      </c>
      <c r="B343" s="77" t="s">
        <v>956</v>
      </c>
      <c r="C343" s="80"/>
      <c r="D343" s="79">
        <f>VLOOKUP(A343,РАСЧЕТ!A:AY,51,0)</f>
        <v>0</v>
      </c>
      <c r="E343" s="79">
        <f t="shared" si="20"/>
        <v>0</v>
      </c>
      <c r="F343" s="79" t="e">
        <f>VLOOKUP(A343,'04'!A:C,3,0)</f>
        <v>#N/A</v>
      </c>
      <c r="G343" s="79" t="e">
        <f>VLOOKUP(A343,'04'!A:B,2,0)</f>
        <v>#N/A</v>
      </c>
      <c r="H343" s="80"/>
      <c r="I343" s="79">
        <f>VLOOKUP(A343,РАСЧЕТ!A:BE,57,0)</f>
        <v>0</v>
      </c>
      <c r="J343" s="79">
        <f t="shared" si="21"/>
        <v>0</v>
      </c>
      <c r="K343" s="79" t="e">
        <f>VLOOKUP(A343,'10'!A:C,3,0)</f>
        <v>#N/A</v>
      </c>
      <c r="L343" s="79" t="e">
        <f>VLOOKUP(A343,'10'!A:B,2,0)</f>
        <v>#N/A</v>
      </c>
      <c r="M343" s="80"/>
      <c r="N343" s="79">
        <f>VLOOKUP(A343,РАСЧЕТ!A:BF,58,0)</f>
        <v>0</v>
      </c>
      <c r="O343" s="79">
        <f t="shared" si="22"/>
        <v>0</v>
      </c>
      <c r="P343" s="79" t="e">
        <f>VLOOKUP(A343,'11'!A:C,3,0)</f>
        <v>#N/A</v>
      </c>
      <c r="Q343" s="79" t="e">
        <f>VLOOKUP(A343,'11'!A:B,2,0)</f>
        <v>#N/A</v>
      </c>
      <c r="R343" s="80"/>
      <c r="S343">
        <f>VLOOKUP(A343,РАСЧЕТ!A:BG,59,0)</f>
        <v>0</v>
      </c>
      <c r="T343" s="119">
        <f t="shared" si="23"/>
        <v>0</v>
      </c>
      <c r="U343" t="e">
        <f>VLOOKUP(A343,'12'!A:C,3,0)</f>
        <v>#N/A</v>
      </c>
      <c r="V343" t="e">
        <f>VLOOKUP(A343,'12'!A:B,2,0)</f>
        <v>#N/A</v>
      </c>
    </row>
    <row r="344" spans="1:22" x14ac:dyDescent="0.3">
      <c r="A344" s="77" t="s">
        <v>2518</v>
      </c>
      <c r="B344" s="77" t="s">
        <v>956</v>
      </c>
      <c r="C344" s="79">
        <v>614.17999999999995</v>
      </c>
      <c r="D344" s="79">
        <f>VLOOKUP(A344,РАСЧЕТ!A:AY,51,0)</f>
        <v>434.70207582974842</v>
      </c>
      <c r="E344" s="79">
        <f t="shared" si="20"/>
        <v>-179.47792417025153</v>
      </c>
      <c r="F344" s="79" t="str">
        <f>VLOOKUP(A344,'04'!A:C,3,0)</f>
        <v>Начисление услуг УКС00000634 от 30.04.2023 0:00:04</v>
      </c>
      <c r="G344" s="79" t="str">
        <f>VLOOKUP(A344,'04'!A:B,2,0)</f>
        <v>НАС/КС/ДУ-3А-ММ-37 ВАШ Консалтинг</v>
      </c>
      <c r="H344" s="79">
        <v>614.17999999999995</v>
      </c>
      <c r="I344" s="79">
        <f>VLOOKUP(A344,РАСЧЕТ!A:BE,57,0)</f>
        <v>571.79094834410432</v>
      </c>
      <c r="J344" s="79">
        <f t="shared" si="21"/>
        <v>-42.389051655895628</v>
      </c>
      <c r="K344" s="79" t="str">
        <f>VLOOKUP(A344,'10'!A:C,3,0)</f>
        <v>Начисление услуг УКС00001636 от 31.10.2023 0:00:02</v>
      </c>
      <c r="L344" s="79" t="str">
        <f>VLOOKUP(A344,'10'!A:B,2,0)</f>
        <v>НАС/КС/ДУ-3А-ММ-37 ВАШ Консалтинг</v>
      </c>
      <c r="M344" s="79">
        <v>614.17999999999995</v>
      </c>
      <c r="N344" s="79">
        <f>VLOOKUP(A344,РАСЧЕТ!A:BF,58,0)</f>
        <v>511.76709345329738</v>
      </c>
      <c r="O344" s="79">
        <f t="shared" si="22"/>
        <v>-102.41290654670257</v>
      </c>
      <c r="P344" s="79" t="str">
        <f>VLOOKUP(A344,'11'!A:C,3,0)</f>
        <v>Начисление услуг УКС00001714 от 30.11.2023 23:59:59</v>
      </c>
      <c r="Q344" s="79" t="str">
        <f>VLOOKUP(A344,'11'!A:B,2,0)</f>
        <v>НАС/КС/ДУ-3А-ММ-37 ВАШ Консалтинг</v>
      </c>
      <c r="R344" s="79">
        <v>614.17999999999995</v>
      </c>
      <c r="S344">
        <f>VLOOKUP(A344,РАСЧЕТ!A:BG,59,0)</f>
        <v>702.78234798284734</v>
      </c>
      <c r="T344" s="119">
        <f t="shared" si="23"/>
        <v>88.602347982847391</v>
      </c>
      <c r="U344" t="str">
        <f>VLOOKUP(A344,'12'!A:C,3,0)</f>
        <v>Начисление услуг УКС00001863 от 31.12.2023 23:59:59</v>
      </c>
      <c r="V344" t="str">
        <f>VLOOKUP(A344,'12'!A:B,2,0)</f>
        <v>НАС/КС/ДУ-3А-ММ-37 ВАШ Консалтинг</v>
      </c>
    </row>
    <row r="345" spans="1:22" x14ac:dyDescent="0.3">
      <c r="A345" s="77" t="s">
        <v>1532</v>
      </c>
      <c r="B345" s="77" t="s">
        <v>1005</v>
      </c>
      <c r="C345" s="80"/>
      <c r="D345" s="79">
        <f>VLOOKUP(A345,РАСЧЕТ!A:AY,51,0)</f>
        <v>0</v>
      </c>
      <c r="E345" s="79">
        <f t="shared" si="20"/>
        <v>0</v>
      </c>
      <c r="F345" s="79" t="e">
        <f>VLOOKUP(A345,'04'!A:C,3,0)</f>
        <v>#N/A</v>
      </c>
      <c r="G345" s="79" t="e">
        <f>VLOOKUP(A345,'04'!A:B,2,0)</f>
        <v>#N/A</v>
      </c>
      <c r="H345" s="80"/>
      <c r="I345" s="79">
        <f>VLOOKUP(A345,РАСЧЕТ!A:BE,57,0)</f>
        <v>0</v>
      </c>
      <c r="J345" s="79">
        <f t="shared" si="21"/>
        <v>0</v>
      </c>
      <c r="K345" s="79" t="e">
        <f>VLOOKUP(A345,'10'!A:C,3,0)</f>
        <v>#N/A</v>
      </c>
      <c r="L345" s="79" t="e">
        <f>VLOOKUP(A345,'10'!A:B,2,0)</f>
        <v>#N/A</v>
      </c>
      <c r="M345" s="80"/>
      <c r="N345" s="79">
        <f>VLOOKUP(A345,РАСЧЕТ!A:BF,58,0)</f>
        <v>0</v>
      </c>
      <c r="O345" s="79">
        <f t="shared" si="22"/>
        <v>0</v>
      </c>
      <c r="P345" s="79" t="e">
        <f>VLOOKUP(A345,'11'!A:C,3,0)</f>
        <v>#N/A</v>
      </c>
      <c r="Q345" s="79" t="e">
        <f>VLOOKUP(A345,'11'!A:B,2,0)</f>
        <v>#N/A</v>
      </c>
      <c r="R345" s="80"/>
      <c r="S345">
        <f>VLOOKUP(A345,РАСЧЕТ!A:BG,59,0)</f>
        <v>0</v>
      </c>
      <c r="T345" s="119">
        <f t="shared" si="23"/>
        <v>0</v>
      </c>
      <c r="U345" t="e">
        <f>VLOOKUP(A345,'12'!A:C,3,0)</f>
        <v>#N/A</v>
      </c>
      <c r="V345" t="e">
        <f>VLOOKUP(A345,'12'!A:B,2,0)</f>
        <v>#N/A</v>
      </c>
    </row>
    <row r="346" spans="1:22" x14ac:dyDescent="0.3">
      <c r="A346" s="77" t="s">
        <v>2485</v>
      </c>
      <c r="B346" s="77" t="s">
        <v>1005</v>
      </c>
      <c r="C346" s="79">
        <v>592.71</v>
      </c>
      <c r="D346" s="79">
        <f>VLOOKUP(A346,РАСЧЕТ!A:AY,51,0)</f>
        <v>419.50270254898805</v>
      </c>
      <c r="E346" s="79">
        <f t="shared" si="20"/>
        <v>-173.20729745101198</v>
      </c>
      <c r="F346" s="79" t="str">
        <f>VLOOKUP(A346,'04'!A:C,3,0)</f>
        <v>Начисление услуг УКС00000634 от 30.04.2023 0:00:04</v>
      </c>
      <c r="G346" s="79" t="str">
        <f>VLOOKUP(A346,'04'!A:B,2,0)</f>
        <v>НАС/КС/ДУ-3А-ММ-38 ВАШ Консалтинг</v>
      </c>
      <c r="H346" s="79">
        <v>592.71</v>
      </c>
      <c r="I346" s="79">
        <f>VLOOKUP(A346,РАСЧЕТ!A:BE,57,0)</f>
        <v>551.79825784256218</v>
      </c>
      <c r="J346" s="79">
        <f t="shared" si="21"/>
        <v>-40.911742157437857</v>
      </c>
      <c r="K346" s="79" t="str">
        <f>VLOOKUP(A346,'10'!A:C,3,0)</f>
        <v>Начисление услуг УКС00001636 от 31.10.2023 0:00:02</v>
      </c>
      <c r="L346" s="79" t="str">
        <f>VLOOKUP(A346,'10'!A:B,2,0)</f>
        <v>НАС/КС/ДУ-3А-ММ-38 ВАШ Консалтинг</v>
      </c>
      <c r="M346" s="79">
        <v>592.71</v>
      </c>
      <c r="N346" s="79">
        <f>VLOOKUP(A346,РАСЧЕТ!A:BF,58,0)</f>
        <v>493.87313913674848</v>
      </c>
      <c r="O346" s="79">
        <f t="shared" si="22"/>
        <v>-98.836860863251559</v>
      </c>
      <c r="P346" s="79" t="str">
        <f>VLOOKUP(A346,'11'!A:C,3,0)</f>
        <v>Начисление услуг УКС00001714 от 30.11.2023 23:59:59</v>
      </c>
      <c r="Q346" s="79" t="str">
        <f>VLOOKUP(A346,'11'!A:B,2,0)</f>
        <v>НАС/КС/ДУ-3А-ММ-38 ВАШ Консалтинг</v>
      </c>
      <c r="R346" s="79">
        <v>592.71</v>
      </c>
      <c r="S346">
        <f>VLOOKUP(A346,РАСЧЕТ!A:BG,59,0)</f>
        <v>678.20953861281771</v>
      </c>
      <c r="T346" s="119">
        <f t="shared" si="23"/>
        <v>85.499538612817673</v>
      </c>
      <c r="U346" t="str">
        <f>VLOOKUP(A346,'12'!A:C,3,0)</f>
        <v>Начисление услуг УКС00001863 от 31.12.2023 23:59:59</v>
      </c>
      <c r="V346" t="str">
        <f>VLOOKUP(A346,'12'!A:B,2,0)</f>
        <v>НАС/КС/ДУ-3А-ММ-38 ВАШ Консалтинг</v>
      </c>
    </row>
    <row r="347" spans="1:22" x14ac:dyDescent="0.3">
      <c r="A347" s="77" t="s">
        <v>2037</v>
      </c>
      <c r="B347" s="77" t="s">
        <v>787</v>
      </c>
      <c r="C347" s="80"/>
      <c r="D347" s="79">
        <f>VLOOKUP(A347,РАСЧЕТ!A:AY,51,0)</f>
        <v>0</v>
      </c>
      <c r="E347" s="79">
        <f t="shared" si="20"/>
        <v>0</v>
      </c>
      <c r="F347" s="79" t="e">
        <f>VLOOKUP(A347,'04'!A:C,3,0)</f>
        <v>#N/A</v>
      </c>
      <c r="G347" s="79" t="e">
        <f>VLOOKUP(A347,'04'!A:B,2,0)</f>
        <v>#N/A</v>
      </c>
      <c r="H347" s="80"/>
      <c r="I347" s="79">
        <f>VLOOKUP(A347,РАСЧЕТ!A:BE,57,0)</f>
        <v>0</v>
      </c>
      <c r="J347" s="79">
        <f t="shared" si="21"/>
        <v>0</v>
      </c>
      <c r="K347" s="79" t="e">
        <f>VLOOKUP(A347,'10'!A:C,3,0)</f>
        <v>#N/A</v>
      </c>
      <c r="L347" s="79" t="e">
        <f>VLOOKUP(A347,'10'!A:B,2,0)</f>
        <v>#N/A</v>
      </c>
      <c r="M347" s="80"/>
      <c r="N347" s="79">
        <f>VLOOKUP(A347,РАСЧЕТ!A:BF,58,0)</f>
        <v>0</v>
      </c>
      <c r="O347" s="79">
        <f t="shared" si="22"/>
        <v>0</v>
      </c>
      <c r="P347" s="79" t="e">
        <f>VLOOKUP(A347,'11'!A:C,3,0)</f>
        <v>#N/A</v>
      </c>
      <c r="Q347" s="79" t="e">
        <f>VLOOKUP(A347,'11'!A:B,2,0)</f>
        <v>#N/A</v>
      </c>
      <c r="R347" s="80"/>
      <c r="S347">
        <f>VLOOKUP(A347,РАСЧЕТ!A:BG,59,0)</f>
        <v>0</v>
      </c>
      <c r="T347" s="119">
        <f t="shared" si="23"/>
        <v>0</v>
      </c>
      <c r="U347" t="e">
        <f>VLOOKUP(A347,'12'!A:C,3,0)</f>
        <v>#N/A</v>
      </c>
      <c r="V347" t="e">
        <f>VLOOKUP(A347,'12'!A:B,2,0)</f>
        <v>#N/A</v>
      </c>
    </row>
    <row r="348" spans="1:22" x14ac:dyDescent="0.3">
      <c r="A348" s="77" t="s">
        <v>2512</v>
      </c>
      <c r="B348" s="77" t="s">
        <v>787</v>
      </c>
      <c r="C348" s="79">
        <v>747.33</v>
      </c>
      <c r="D348" s="79">
        <f>VLOOKUP(A348,РАСЧЕТ!A:AY,51,0)</f>
        <v>528.93819017046303</v>
      </c>
      <c r="E348" s="79">
        <f t="shared" si="20"/>
        <v>-218.39180982953701</v>
      </c>
      <c r="F348" s="79" t="str">
        <f>VLOOKUP(A348,'04'!A:C,3,0)</f>
        <v>Начисление услуг УКС00000634 от 30.04.2023 0:00:04</v>
      </c>
      <c r="G348" s="79" t="str">
        <f>VLOOKUP(A348,'04'!A:B,2,0)</f>
        <v>НАС/КС/ДУ-3А-ММ-39 ВАШ Консалтинг</v>
      </c>
      <c r="H348" s="79">
        <v>747.33</v>
      </c>
      <c r="I348" s="79">
        <f>VLOOKUP(A348,РАСЧЕТ!A:BE,57,0)</f>
        <v>695.7456294536654</v>
      </c>
      <c r="J348" s="79">
        <f t="shared" si="21"/>
        <v>-51.58437054633464</v>
      </c>
      <c r="K348" s="79" t="str">
        <f>VLOOKUP(A348,'10'!A:C,3,0)</f>
        <v>Начисление услуг УКС00001636 от 31.10.2023 0:00:02</v>
      </c>
      <c r="L348" s="79" t="str">
        <f>VLOOKUP(A348,'10'!A:B,2,0)</f>
        <v>НАС/КС/ДУ-3А-ММ-39 ВАШ Консалтинг</v>
      </c>
      <c r="M348" s="79">
        <v>747.33</v>
      </c>
      <c r="N348" s="79">
        <f>VLOOKUP(A348,РАСЧЕТ!A:BF,58,0)</f>
        <v>622.70961021590017</v>
      </c>
      <c r="O348" s="79">
        <f t="shared" si="22"/>
        <v>-124.62038978409987</v>
      </c>
      <c r="P348" s="79" t="str">
        <f>VLOOKUP(A348,'11'!A:C,3,0)</f>
        <v>Начисление услуг УКС00001714 от 30.11.2023 23:59:59</v>
      </c>
      <c r="Q348" s="79" t="str">
        <f>VLOOKUP(A348,'11'!A:B,2,0)</f>
        <v>НАС/КС/ДУ-3А-ММ-39 ВАШ Консалтинг</v>
      </c>
      <c r="R348" s="79">
        <v>747.33</v>
      </c>
      <c r="S348">
        <f>VLOOKUP(A348,РАСЧЕТ!A:BG,59,0)</f>
        <v>855.13376607703083</v>
      </c>
      <c r="T348" s="119">
        <f t="shared" si="23"/>
        <v>107.80376607703079</v>
      </c>
      <c r="U348" t="str">
        <f>VLOOKUP(A348,'12'!A:C,3,0)</f>
        <v>Начисление услуг УКС00001863 от 31.12.2023 23:59:59</v>
      </c>
      <c r="V348" t="str">
        <f>VLOOKUP(A348,'12'!A:B,2,0)</f>
        <v>НАС/КС/ДУ-3А-ММ-39 ВАШ Консалтинг</v>
      </c>
    </row>
    <row r="349" spans="1:22" x14ac:dyDescent="0.3">
      <c r="A349" s="77" t="s">
        <v>1469</v>
      </c>
      <c r="B349" s="77" t="s">
        <v>1162</v>
      </c>
      <c r="C349" s="80"/>
      <c r="D349" s="79">
        <f>VLOOKUP(A349,РАСЧЕТ!A:AY,51,0)</f>
        <v>0</v>
      </c>
      <c r="E349" s="79">
        <f t="shared" si="20"/>
        <v>0</v>
      </c>
      <c r="F349" s="79" t="e">
        <f>VLOOKUP(A349,'04'!A:C,3,0)</f>
        <v>#N/A</v>
      </c>
      <c r="G349" s="79" t="e">
        <f>VLOOKUP(A349,'04'!A:B,2,0)</f>
        <v>#N/A</v>
      </c>
      <c r="H349" s="80"/>
      <c r="I349" s="79">
        <f>VLOOKUP(A349,РАСЧЕТ!A:BE,57,0)</f>
        <v>0</v>
      </c>
      <c r="J349" s="79">
        <f t="shared" si="21"/>
        <v>0</v>
      </c>
      <c r="K349" s="79" t="e">
        <f>VLOOKUP(A349,'10'!A:C,3,0)</f>
        <v>#N/A</v>
      </c>
      <c r="L349" s="79" t="e">
        <f>VLOOKUP(A349,'10'!A:B,2,0)</f>
        <v>#N/A</v>
      </c>
      <c r="M349" s="80"/>
      <c r="N349" s="79">
        <f>VLOOKUP(A349,РАСЧЕТ!A:BF,58,0)</f>
        <v>0</v>
      </c>
      <c r="O349" s="79">
        <f t="shared" si="22"/>
        <v>0</v>
      </c>
      <c r="P349" s="79" t="e">
        <f>VLOOKUP(A349,'11'!A:C,3,0)</f>
        <v>#N/A</v>
      </c>
      <c r="Q349" s="79" t="e">
        <f>VLOOKUP(A349,'11'!A:B,2,0)</f>
        <v>#N/A</v>
      </c>
      <c r="R349" s="80"/>
      <c r="S349">
        <f>VLOOKUP(A349,РАСЧЕТ!A:BG,59,0)</f>
        <v>0</v>
      </c>
      <c r="T349" s="119">
        <f t="shared" si="23"/>
        <v>0</v>
      </c>
      <c r="U349" t="e">
        <f>VLOOKUP(A349,'12'!A:C,3,0)</f>
        <v>#N/A</v>
      </c>
      <c r="V349" t="e">
        <f>VLOOKUP(A349,'12'!A:B,2,0)</f>
        <v>#N/A</v>
      </c>
    </row>
    <row r="350" spans="1:22" x14ac:dyDescent="0.3">
      <c r="A350" s="77" t="s">
        <v>2481</v>
      </c>
      <c r="B350" s="77" t="s">
        <v>1162</v>
      </c>
      <c r="C350" s="79">
        <v>592.71</v>
      </c>
      <c r="D350" s="79">
        <f>VLOOKUP(A350,РАСЧЕТ!A:AY,51,0)</f>
        <v>419.50270254898805</v>
      </c>
      <c r="E350" s="79">
        <f t="shared" si="20"/>
        <v>-173.20729745101198</v>
      </c>
      <c r="F350" s="79" t="str">
        <f>VLOOKUP(A350,'04'!A:C,3,0)</f>
        <v>Начисление услуг УКС00000634 от 30.04.2023 0:00:04</v>
      </c>
      <c r="G350" s="79" t="str">
        <f>VLOOKUP(A350,'04'!A:B,2,0)</f>
        <v>НАС/КС/ДУ-3А-ММ-4 ВАШ Консалтинг</v>
      </c>
      <c r="H350" s="79">
        <v>592.71</v>
      </c>
      <c r="I350" s="79">
        <f>VLOOKUP(A350,РАСЧЕТ!A:BE,57,0)</f>
        <v>551.79825784256218</v>
      </c>
      <c r="J350" s="79">
        <f t="shared" si="21"/>
        <v>-40.911742157437857</v>
      </c>
      <c r="K350" s="79" t="str">
        <f>VLOOKUP(A350,'10'!A:C,3,0)</f>
        <v>Начисление услуг УКС00001636 от 31.10.2023 0:00:02</v>
      </c>
      <c r="L350" s="79" t="str">
        <f>VLOOKUP(A350,'10'!A:B,2,0)</f>
        <v>НАС/КС/ДУ-3А-ММ-4 ВАШ Консалтинг</v>
      </c>
      <c r="M350" s="79">
        <v>592.71</v>
      </c>
      <c r="N350" s="79">
        <f>VLOOKUP(A350,РАСЧЕТ!A:BF,58,0)</f>
        <v>493.87313913674848</v>
      </c>
      <c r="O350" s="79">
        <f t="shared" si="22"/>
        <v>-98.836860863251559</v>
      </c>
      <c r="P350" s="79" t="str">
        <f>VLOOKUP(A350,'11'!A:C,3,0)</f>
        <v>Начисление услуг УКС00001714 от 30.11.2023 23:59:59</v>
      </c>
      <c r="Q350" s="79" t="str">
        <f>VLOOKUP(A350,'11'!A:B,2,0)</f>
        <v>НАС/КС/ДУ-3А-ММ-4 ВАШ Консалтинг</v>
      </c>
      <c r="R350" s="79">
        <v>592.71</v>
      </c>
      <c r="S350">
        <f>VLOOKUP(A350,РАСЧЕТ!A:BG,59,0)</f>
        <v>678.20953861281771</v>
      </c>
      <c r="T350" s="119">
        <f t="shared" si="23"/>
        <v>85.499538612817673</v>
      </c>
      <c r="U350" t="str">
        <f>VLOOKUP(A350,'12'!A:C,3,0)</f>
        <v>Начисление услуг УКС00001863 от 31.12.2023 23:59:59</v>
      </c>
      <c r="V350" t="str">
        <f>VLOOKUP(A350,'12'!A:B,2,0)</f>
        <v>НАС/КС/ДУ-3А-ММ-4 ВАШ Консалтинг</v>
      </c>
    </row>
    <row r="351" spans="1:22" x14ac:dyDescent="0.3">
      <c r="A351" s="77" t="s">
        <v>1753</v>
      </c>
      <c r="B351" s="77" t="s">
        <v>1058</v>
      </c>
      <c r="C351" s="80"/>
      <c r="D351" s="79">
        <f>VLOOKUP(A351,РАСЧЕТ!A:AY,51,0)</f>
        <v>0</v>
      </c>
      <c r="E351" s="79">
        <f t="shared" si="20"/>
        <v>0</v>
      </c>
      <c r="F351" s="79" t="e">
        <f>VLOOKUP(A351,'04'!A:C,3,0)</f>
        <v>#N/A</v>
      </c>
      <c r="G351" s="79" t="e">
        <f>VLOOKUP(A351,'04'!A:B,2,0)</f>
        <v>#N/A</v>
      </c>
      <c r="H351" s="80"/>
      <c r="I351" s="79">
        <f>VLOOKUP(A351,РАСЧЕТ!A:BE,57,0)</f>
        <v>0</v>
      </c>
      <c r="J351" s="79">
        <f t="shared" si="21"/>
        <v>0</v>
      </c>
      <c r="K351" s="79" t="e">
        <f>VLOOKUP(A351,'10'!A:C,3,0)</f>
        <v>#N/A</v>
      </c>
      <c r="L351" s="79" t="e">
        <f>VLOOKUP(A351,'10'!A:B,2,0)</f>
        <v>#N/A</v>
      </c>
      <c r="M351" s="80"/>
      <c r="N351" s="79">
        <f>VLOOKUP(A351,РАСЧЕТ!A:BF,58,0)</f>
        <v>0</v>
      </c>
      <c r="O351" s="79">
        <f t="shared" si="22"/>
        <v>0</v>
      </c>
      <c r="P351" s="79" t="e">
        <f>VLOOKUP(A351,'11'!A:C,3,0)</f>
        <v>#N/A</v>
      </c>
      <c r="Q351" s="79" t="e">
        <f>VLOOKUP(A351,'11'!A:B,2,0)</f>
        <v>#N/A</v>
      </c>
      <c r="R351" s="80"/>
      <c r="S351">
        <f>VLOOKUP(A351,РАСЧЕТ!A:BG,59,0)</f>
        <v>0</v>
      </c>
      <c r="T351" s="119">
        <f t="shared" si="23"/>
        <v>0</v>
      </c>
      <c r="U351" t="e">
        <f>VLOOKUP(A351,'12'!A:C,3,0)</f>
        <v>#N/A</v>
      </c>
      <c r="V351" t="e">
        <f>VLOOKUP(A351,'12'!A:B,2,0)</f>
        <v>#N/A</v>
      </c>
    </row>
    <row r="352" spans="1:22" x14ac:dyDescent="0.3">
      <c r="A352" s="77" t="s">
        <v>2517</v>
      </c>
      <c r="B352" s="77" t="s">
        <v>1058</v>
      </c>
      <c r="C352" s="79">
        <v>768.8</v>
      </c>
      <c r="D352" s="79">
        <f>VLOOKUP(A352,РАСЧЕТ!A:AY,51,0)</f>
        <v>544.13756345122351</v>
      </c>
      <c r="E352" s="79">
        <f t="shared" si="20"/>
        <v>-224.66243654877644</v>
      </c>
      <c r="F352" s="79" t="str">
        <f>VLOOKUP(A352,'04'!A:C,3,0)</f>
        <v>Начисление услуг УКС00000634 от 30.04.2023 0:00:04</v>
      </c>
      <c r="G352" s="79" t="str">
        <f>VLOOKUP(A352,'04'!A:B,2,0)</f>
        <v>НАС/КС/ДУ-3А-ММ-40 ВАШ Консалтинг</v>
      </c>
      <c r="H352" s="79">
        <v>768.8</v>
      </c>
      <c r="I352" s="79">
        <f>VLOOKUP(A352,РАСЧЕТ!A:BE,57,0)</f>
        <v>715.73831995520743</v>
      </c>
      <c r="J352" s="79">
        <f t="shared" si="21"/>
        <v>-53.061680044792524</v>
      </c>
      <c r="K352" s="79" t="str">
        <f>VLOOKUP(A352,'10'!A:C,3,0)</f>
        <v>Начисление услуг УКС00001636 от 31.10.2023 0:00:02</v>
      </c>
      <c r="L352" s="79" t="str">
        <f>VLOOKUP(A352,'10'!A:B,2,0)</f>
        <v>НАС/КС/ДУ-3А-ММ-40 ВАШ Консалтинг</v>
      </c>
      <c r="M352" s="79">
        <v>768.8</v>
      </c>
      <c r="N352" s="79">
        <f>VLOOKUP(A352,РАСЧЕТ!A:BF,58,0)</f>
        <v>640.60356453244901</v>
      </c>
      <c r="O352" s="79">
        <f t="shared" si="22"/>
        <v>-128.19643546755094</v>
      </c>
      <c r="P352" s="79" t="str">
        <f>VLOOKUP(A352,'11'!A:C,3,0)</f>
        <v>Начисление услуг УКС00001714 от 30.11.2023 23:59:59</v>
      </c>
      <c r="Q352" s="79" t="str">
        <f>VLOOKUP(A352,'11'!A:B,2,0)</f>
        <v>НАС/КС/ДУ-3А-ММ-40 ВАШ Консалтинг</v>
      </c>
      <c r="R352" s="79">
        <v>768.8</v>
      </c>
      <c r="S352">
        <f>VLOOKUP(A352,РАСЧЕТ!A:BG,59,0)</f>
        <v>879.70657544706046</v>
      </c>
      <c r="T352" s="119">
        <f t="shared" si="23"/>
        <v>110.9065754470605</v>
      </c>
      <c r="U352" t="str">
        <f>VLOOKUP(A352,'12'!A:C,3,0)</f>
        <v>Начисление услуг УКС00001863 от 31.12.2023 23:59:59</v>
      </c>
      <c r="V352" t="str">
        <f>VLOOKUP(A352,'12'!A:B,2,0)</f>
        <v>НАС/КС/ДУ-3А-ММ-40 ВАШ Консалтинг</v>
      </c>
    </row>
    <row r="353" spans="1:22" x14ac:dyDescent="0.3">
      <c r="A353" s="77" t="s">
        <v>1892</v>
      </c>
      <c r="B353" s="77" t="s">
        <v>835</v>
      </c>
      <c r="C353" s="80"/>
      <c r="D353" s="79">
        <f>VLOOKUP(A353,РАСЧЕТ!A:AY,51,0)</f>
        <v>0</v>
      </c>
      <c r="E353" s="79">
        <f t="shared" si="20"/>
        <v>0</v>
      </c>
      <c r="F353" s="79" t="e">
        <f>VLOOKUP(A353,'04'!A:C,3,0)</f>
        <v>#N/A</v>
      </c>
      <c r="G353" s="79" t="e">
        <f>VLOOKUP(A353,'04'!A:B,2,0)</f>
        <v>#N/A</v>
      </c>
      <c r="H353" s="80"/>
      <c r="I353" s="79">
        <f>VLOOKUP(A353,РАСЧЕТ!A:BE,57,0)</f>
        <v>0</v>
      </c>
      <c r="J353" s="79">
        <f t="shared" si="21"/>
        <v>0</v>
      </c>
      <c r="K353" s="79" t="e">
        <f>VLOOKUP(A353,'10'!A:C,3,0)</f>
        <v>#N/A</v>
      </c>
      <c r="L353" s="79" t="e">
        <f>VLOOKUP(A353,'10'!A:B,2,0)</f>
        <v>#N/A</v>
      </c>
      <c r="M353" s="80"/>
      <c r="N353" s="79">
        <f>VLOOKUP(A353,РАСЧЕТ!A:BF,58,0)</f>
        <v>0</v>
      </c>
      <c r="O353" s="79">
        <f t="shared" si="22"/>
        <v>0</v>
      </c>
      <c r="P353" s="79" t="e">
        <f>VLOOKUP(A353,'11'!A:C,3,0)</f>
        <v>#N/A</v>
      </c>
      <c r="Q353" s="79" t="e">
        <f>VLOOKUP(A353,'11'!A:B,2,0)</f>
        <v>#N/A</v>
      </c>
      <c r="R353" s="80"/>
      <c r="S353">
        <f>VLOOKUP(A353,РАСЧЕТ!A:BG,59,0)</f>
        <v>0</v>
      </c>
      <c r="T353" s="119">
        <f t="shared" si="23"/>
        <v>0</v>
      </c>
      <c r="U353" t="e">
        <f>VLOOKUP(A353,'12'!A:C,3,0)</f>
        <v>#N/A</v>
      </c>
      <c r="V353" t="e">
        <f>VLOOKUP(A353,'12'!A:B,2,0)</f>
        <v>#N/A</v>
      </c>
    </row>
    <row r="354" spans="1:22" x14ac:dyDescent="0.3">
      <c r="A354" s="77" t="s">
        <v>2521</v>
      </c>
      <c r="B354" s="77" t="s">
        <v>835</v>
      </c>
      <c r="C354" s="79">
        <v>601.29999999999995</v>
      </c>
      <c r="D354" s="79">
        <f>VLOOKUP(A354,РАСЧЕТ!A:AY,51,0)</f>
        <v>425.58245186129221</v>
      </c>
      <c r="E354" s="79">
        <f t="shared" si="20"/>
        <v>-175.71754813870774</v>
      </c>
      <c r="F354" s="79" t="str">
        <f>VLOOKUP(A354,'04'!A:C,3,0)</f>
        <v>Начисление услуг УКС00000634 от 30.04.2023 0:00:04</v>
      </c>
      <c r="G354" s="79" t="str">
        <f>VLOOKUP(A354,'04'!A:B,2,0)</f>
        <v>НАС/КС/ДУ-3А-ММ-41 ВАШ Консалтинг</v>
      </c>
      <c r="H354" s="79">
        <v>601.29999999999995</v>
      </c>
      <c r="I354" s="79">
        <f>VLOOKUP(A354,РАСЧЕТ!A:BE,57,0)</f>
        <v>559.79533404317908</v>
      </c>
      <c r="J354" s="79">
        <f t="shared" si="21"/>
        <v>-41.504665956820872</v>
      </c>
      <c r="K354" s="79" t="str">
        <f>VLOOKUP(A354,'10'!A:C,3,0)</f>
        <v>Начисление услуг УКС00001636 от 31.10.2023 0:00:02</v>
      </c>
      <c r="L354" s="79" t="str">
        <f>VLOOKUP(A354,'10'!A:B,2,0)</f>
        <v>НАС/КС/ДУ-3А-ММ-41 ВАШ Консалтинг</v>
      </c>
      <c r="M354" s="79">
        <v>601.29999999999995</v>
      </c>
      <c r="N354" s="79">
        <f>VLOOKUP(A354,РАСЧЕТ!A:BF,58,0)</f>
        <v>501.030720863368</v>
      </c>
      <c r="O354" s="79">
        <f t="shared" si="22"/>
        <v>-100.26927913663195</v>
      </c>
      <c r="P354" s="79" t="str">
        <f>VLOOKUP(A354,'11'!A:C,3,0)</f>
        <v>Начисление услуг УКС00001714 от 30.11.2023 23:59:59</v>
      </c>
      <c r="Q354" s="79" t="str">
        <f>VLOOKUP(A354,'11'!A:B,2,0)</f>
        <v>НАС/КС/ДУ-3А-ММ-41 ВАШ Консалтинг</v>
      </c>
      <c r="R354" s="79">
        <v>601.29999999999995</v>
      </c>
      <c r="S354">
        <f>VLOOKUP(A354,РАСЧЕТ!A:BG,59,0)</f>
        <v>688.03866236082945</v>
      </c>
      <c r="T354" s="119">
        <f t="shared" si="23"/>
        <v>86.738662360829494</v>
      </c>
      <c r="U354" t="str">
        <f>VLOOKUP(A354,'12'!A:C,3,0)</f>
        <v>Начисление услуг УКС00001863 от 31.12.2023 23:59:59</v>
      </c>
      <c r="V354" t="str">
        <f>VLOOKUP(A354,'12'!A:B,2,0)</f>
        <v>НАС/КС/ДУ-3А-ММ-41 ВАШ Консалтинг</v>
      </c>
    </row>
    <row r="355" spans="1:22" x14ac:dyDescent="0.3">
      <c r="A355" s="77" t="s">
        <v>1868</v>
      </c>
      <c r="B355" s="77" t="s">
        <v>974</v>
      </c>
      <c r="C355" s="80"/>
      <c r="D355" s="79">
        <f>VLOOKUP(A355,РАСЧЕТ!A:AY,51,0)</f>
        <v>0</v>
      </c>
      <c r="E355" s="79">
        <f t="shared" si="20"/>
        <v>0</v>
      </c>
      <c r="F355" s="79" t="e">
        <f>VLOOKUP(A355,'04'!A:C,3,0)</f>
        <v>#N/A</v>
      </c>
      <c r="G355" s="79" t="e">
        <f>VLOOKUP(A355,'04'!A:B,2,0)</f>
        <v>#N/A</v>
      </c>
      <c r="H355" s="80"/>
      <c r="I355" s="79">
        <f>VLOOKUP(A355,РАСЧЕТ!A:BE,57,0)</f>
        <v>0</v>
      </c>
      <c r="J355" s="79">
        <f t="shared" si="21"/>
        <v>0</v>
      </c>
      <c r="K355" s="79" t="e">
        <f>VLOOKUP(A355,'10'!A:C,3,0)</f>
        <v>#N/A</v>
      </c>
      <c r="L355" s="79" t="e">
        <f>VLOOKUP(A355,'10'!A:B,2,0)</f>
        <v>#N/A</v>
      </c>
      <c r="M355" s="80"/>
      <c r="N355" s="79">
        <f>VLOOKUP(A355,РАСЧЕТ!A:BF,58,0)</f>
        <v>0</v>
      </c>
      <c r="O355" s="79">
        <f t="shared" si="22"/>
        <v>0</v>
      </c>
      <c r="P355" s="79" t="e">
        <f>VLOOKUP(A355,'11'!A:C,3,0)</f>
        <v>#N/A</v>
      </c>
      <c r="Q355" s="79" t="e">
        <f>VLOOKUP(A355,'11'!A:B,2,0)</f>
        <v>#N/A</v>
      </c>
      <c r="R355" s="80"/>
      <c r="S355">
        <f>VLOOKUP(A355,РАСЧЕТ!A:BG,59,0)</f>
        <v>0</v>
      </c>
      <c r="T355" s="119">
        <f t="shared" si="23"/>
        <v>0</v>
      </c>
      <c r="U355" t="e">
        <f>VLOOKUP(A355,'12'!A:C,3,0)</f>
        <v>#N/A</v>
      </c>
      <c r="V355" t="e">
        <f>VLOOKUP(A355,'12'!A:B,2,0)</f>
        <v>#N/A</v>
      </c>
    </row>
    <row r="356" spans="1:22" x14ac:dyDescent="0.3">
      <c r="A356" s="77" t="s">
        <v>2594</v>
      </c>
      <c r="B356" s="77" t="s">
        <v>974</v>
      </c>
      <c r="C356" s="79">
        <v>781.69</v>
      </c>
      <c r="D356" s="79">
        <f>VLOOKUP(A356,РАСЧЕТ!A:AY,51,0)</f>
        <v>553.25718741967978</v>
      </c>
      <c r="E356" s="79">
        <f t="shared" si="20"/>
        <v>-228.43281258032027</v>
      </c>
      <c r="F356" s="79" t="str">
        <f>VLOOKUP(A356,'04'!A:C,3,0)</f>
        <v>Начисление услуг УКС00000634 от 30.04.2023 0:00:04</v>
      </c>
      <c r="G356" s="79" t="str">
        <f>VLOOKUP(A356,'04'!A:B,2,0)</f>
        <v>НАС\КС/ДУ/3А-ММ-42 Ваш Консалтинг</v>
      </c>
      <c r="H356" s="79">
        <v>781.69</v>
      </c>
      <c r="I356" s="79">
        <f>VLOOKUP(A356,РАСЧЕТ!A:BE,57,0)</f>
        <v>727.73393425613267</v>
      </c>
      <c r="J356" s="79">
        <f t="shared" si="21"/>
        <v>-53.956065743867384</v>
      </c>
      <c r="K356" s="79" t="str">
        <f>VLOOKUP(A356,'10'!A:C,3,0)</f>
        <v>Начисление услуг УКС00001636 от 31.10.2023 0:00:02</v>
      </c>
      <c r="L356" s="79" t="str">
        <f>VLOOKUP(A356,'10'!A:B,2,0)</f>
        <v>НАС\КС/ДУ/3А-ММ-42 Ваш Консалтинг</v>
      </c>
      <c r="M356" s="79">
        <v>781.69</v>
      </c>
      <c r="N356" s="79">
        <f>VLOOKUP(A356,РАСЧЕТ!A:BF,58,0)</f>
        <v>651.33993712237839</v>
      </c>
      <c r="O356" s="79">
        <f t="shared" si="22"/>
        <v>-130.35006287762167</v>
      </c>
      <c r="P356" s="79" t="str">
        <f>VLOOKUP(A356,'11'!A:C,3,0)</f>
        <v>Начисление услуг УКС00001714 от 30.11.2023 23:59:59</v>
      </c>
      <c r="Q356" s="79" t="str">
        <f>VLOOKUP(A356,'11'!A:B,2,0)</f>
        <v>НАС\КС/ДУ/3А-ММ-42 Ваш Консалтинг</v>
      </c>
      <c r="R356" s="79">
        <v>781.69</v>
      </c>
      <c r="S356">
        <f>VLOOKUP(A356,РАСЧЕТ!A:BG,59,0)</f>
        <v>894.45026106907824</v>
      </c>
      <c r="T356" s="119">
        <f t="shared" si="23"/>
        <v>112.76026106907818</v>
      </c>
      <c r="U356" t="str">
        <f>VLOOKUP(A356,'12'!A:C,3,0)</f>
        <v>Начисление услуг УКС00001863 от 31.12.2023 23:59:59</v>
      </c>
      <c r="V356" t="str">
        <f>VLOOKUP(A356,'12'!A:B,2,0)</f>
        <v>НАС\КС/ДУ/3А-ММ-42 Ваш Консалтинг</v>
      </c>
    </row>
    <row r="357" spans="1:22" x14ac:dyDescent="0.3">
      <c r="A357" s="77" t="s">
        <v>1759</v>
      </c>
      <c r="B357" s="77" t="s">
        <v>1207</v>
      </c>
      <c r="C357" s="80"/>
      <c r="D357" s="79">
        <f>VLOOKUP(A357,РАСЧЕТ!A:AY,51,0)</f>
        <v>0</v>
      </c>
      <c r="E357" s="79">
        <f t="shared" si="20"/>
        <v>0</v>
      </c>
      <c r="F357" s="79" t="e">
        <f>VLOOKUP(A357,'04'!A:C,3,0)</f>
        <v>#N/A</v>
      </c>
      <c r="G357" s="79" t="e">
        <f>VLOOKUP(A357,'04'!A:B,2,0)</f>
        <v>#N/A</v>
      </c>
      <c r="H357" s="80"/>
      <c r="I357" s="79">
        <f>VLOOKUP(A357,РАСЧЕТ!A:BE,57,0)</f>
        <v>0</v>
      </c>
      <c r="J357" s="79">
        <f t="shared" si="21"/>
        <v>0</v>
      </c>
      <c r="K357" s="79" t="e">
        <f>VLOOKUP(A357,'10'!A:C,3,0)</f>
        <v>#N/A</v>
      </c>
      <c r="L357" s="79" t="e">
        <f>VLOOKUP(A357,'10'!A:B,2,0)</f>
        <v>#N/A</v>
      </c>
      <c r="M357" s="80"/>
      <c r="N357" s="79">
        <f>VLOOKUP(A357,РАСЧЕТ!A:BF,58,0)</f>
        <v>0</v>
      </c>
      <c r="O357" s="79">
        <f t="shared" si="22"/>
        <v>0</v>
      </c>
      <c r="P357" s="79" t="e">
        <f>VLOOKUP(A357,'11'!A:C,3,0)</f>
        <v>#N/A</v>
      </c>
      <c r="Q357" s="79" t="e">
        <f>VLOOKUP(A357,'11'!A:B,2,0)</f>
        <v>#N/A</v>
      </c>
      <c r="R357" s="80"/>
      <c r="S357">
        <f>VLOOKUP(A357,РАСЧЕТ!A:BG,59,0)</f>
        <v>0</v>
      </c>
      <c r="T357" s="119">
        <f t="shared" si="23"/>
        <v>0</v>
      </c>
      <c r="U357" t="e">
        <f>VLOOKUP(A357,'12'!A:C,3,0)</f>
        <v>#N/A</v>
      </c>
      <c r="V357" t="e">
        <f>VLOOKUP(A357,'12'!A:B,2,0)</f>
        <v>#N/A</v>
      </c>
    </row>
    <row r="358" spans="1:22" x14ac:dyDescent="0.3">
      <c r="A358" s="77" t="s">
        <v>2658</v>
      </c>
      <c r="B358" s="77" t="s">
        <v>1207</v>
      </c>
      <c r="C358" s="79">
        <v>777.39</v>
      </c>
      <c r="D358" s="79">
        <f>VLOOKUP(A358,РАСЧЕТ!A:AY,51,0)</f>
        <v>550.21731276352784</v>
      </c>
      <c r="E358" s="79">
        <f t="shared" si="20"/>
        <v>-227.17268723647214</v>
      </c>
      <c r="F358" s="79" t="str">
        <f>VLOOKUP(A358,'04'!A:C,3,0)</f>
        <v>Начисление услуг УКС00000634 от 30.04.2023 0:00:04</v>
      </c>
      <c r="G358" s="79" t="str">
        <f>VLOOKUP(A358,'04'!A:B,2,0)</f>
        <v>НАС/КС/ДУ-3А-ММ-43</v>
      </c>
      <c r="H358" s="79">
        <v>777.39</v>
      </c>
      <c r="I358" s="79">
        <f>VLOOKUP(A358,РАСЧЕТ!A:BE,57,0)</f>
        <v>723.73539615582433</v>
      </c>
      <c r="J358" s="79">
        <f t="shared" si="21"/>
        <v>-53.654603844175654</v>
      </c>
      <c r="K358" s="79" t="str">
        <f>VLOOKUP(A358,'10'!A:C,3,0)</f>
        <v>Начисление услуг УКС00001636 от 31.10.2023 0:00:02</v>
      </c>
      <c r="L358" s="79" t="str">
        <f>VLOOKUP(A358,'10'!A:B,2,0)</f>
        <v>НАС/КС/ДУ-3А-ММ-43</v>
      </c>
      <c r="M358" s="79">
        <v>777.39</v>
      </c>
      <c r="N358" s="79">
        <f>VLOOKUP(A358,РАСЧЕТ!A:BF,58,0)</f>
        <v>647.76114625906871</v>
      </c>
      <c r="O358" s="79">
        <f t="shared" si="22"/>
        <v>-129.62885374093128</v>
      </c>
      <c r="P358" s="79" t="str">
        <f>VLOOKUP(A358,'11'!A:C,3,0)</f>
        <v>Начисление услуг УКС00001714 от 30.11.2023 23:59:59</v>
      </c>
      <c r="Q358" s="79" t="str">
        <f>VLOOKUP(A358,'11'!A:B,2,0)</f>
        <v>НАС/КС/ДУ-3А-ММ-43</v>
      </c>
      <c r="R358" s="79">
        <v>777.39</v>
      </c>
      <c r="S358">
        <f>VLOOKUP(A358,РАСЧЕТ!A:BG,59,0)</f>
        <v>889.53569919507243</v>
      </c>
      <c r="T358" s="119">
        <f t="shared" si="23"/>
        <v>112.14569919507244</v>
      </c>
      <c r="U358" t="str">
        <f>VLOOKUP(A358,'12'!A:C,3,0)</f>
        <v>Начисление услуг УКС00001863 от 31.12.2023 23:59:59</v>
      </c>
      <c r="V358" t="str">
        <f>VLOOKUP(A358,'12'!A:B,2,0)</f>
        <v>НАС/КС/ДУ-3А-ММ-43</v>
      </c>
    </row>
    <row r="359" spans="1:22" x14ac:dyDescent="0.3">
      <c r="A359" s="77" t="s">
        <v>2014</v>
      </c>
      <c r="B359" s="77" t="s">
        <v>813</v>
      </c>
      <c r="C359" s="80"/>
      <c r="D359" s="79">
        <f>VLOOKUP(A359,РАСЧЕТ!A:AY,51,0)</f>
        <v>0</v>
      </c>
      <c r="E359" s="79">
        <f t="shared" si="20"/>
        <v>0</v>
      </c>
      <c r="F359" s="79" t="e">
        <f>VLOOKUP(A359,'04'!A:C,3,0)</f>
        <v>#N/A</v>
      </c>
      <c r="G359" s="79" t="e">
        <f>VLOOKUP(A359,'04'!A:B,2,0)</f>
        <v>#N/A</v>
      </c>
      <c r="H359" s="80"/>
      <c r="I359" s="79">
        <f>VLOOKUP(A359,РАСЧЕТ!A:BE,57,0)</f>
        <v>0</v>
      </c>
      <c r="J359" s="79">
        <f t="shared" si="21"/>
        <v>0</v>
      </c>
      <c r="K359" s="79" t="e">
        <f>VLOOKUP(A359,'10'!A:C,3,0)</f>
        <v>#N/A</v>
      </c>
      <c r="L359" s="79" t="e">
        <f>VLOOKUP(A359,'10'!A:B,2,0)</f>
        <v>#N/A</v>
      </c>
      <c r="M359" s="80"/>
      <c r="N359" s="79">
        <f>VLOOKUP(A359,РАСЧЕТ!A:BF,58,0)</f>
        <v>0</v>
      </c>
      <c r="O359" s="79">
        <f t="shared" si="22"/>
        <v>0</v>
      </c>
      <c r="P359" s="79" t="e">
        <f>VLOOKUP(A359,'11'!A:C,3,0)</f>
        <v>#N/A</v>
      </c>
      <c r="Q359" s="79" t="e">
        <f>VLOOKUP(A359,'11'!A:B,2,0)</f>
        <v>#N/A</v>
      </c>
      <c r="R359" s="80"/>
      <c r="S359">
        <f>VLOOKUP(A359,РАСЧЕТ!A:BG,59,0)</f>
        <v>0</v>
      </c>
      <c r="T359" s="119">
        <f t="shared" si="23"/>
        <v>0</v>
      </c>
      <c r="U359" t="e">
        <f>VLOOKUP(A359,'12'!A:C,3,0)</f>
        <v>#N/A</v>
      </c>
      <c r="V359" t="e">
        <f>VLOOKUP(A359,'12'!A:B,2,0)</f>
        <v>#N/A</v>
      </c>
    </row>
    <row r="360" spans="1:22" x14ac:dyDescent="0.3">
      <c r="A360" s="77" t="s">
        <v>2551</v>
      </c>
      <c r="B360" s="77" t="s">
        <v>813</v>
      </c>
      <c r="C360" s="79">
        <v>614.17999999999995</v>
      </c>
      <c r="D360" s="79">
        <f>VLOOKUP(A360,РАСЧЕТ!A:AY,51,0)</f>
        <v>434.70207582974842</v>
      </c>
      <c r="E360" s="79">
        <f t="shared" si="20"/>
        <v>-179.47792417025153</v>
      </c>
      <c r="F360" s="79" t="str">
        <f>VLOOKUP(A360,'04'!A:C,3,0)</f>
        <v>Начисление услуг УКС00000634 от 30.04.2023 0:00:04</v>
      </c>
      <c r="G360" s="79" t="str">
        <f>VLOOKUP(A360,'04'!A:B,2,0)</f>
        <v>НАС/КС/ДУ-ММ-3А-44</v>
      </c>
      <c r="H360" s="79">
        <v>614.17999999999995</v>
      </c>
      <c r="I360" s="79">
        <f>VLOOKUP(A360,РАСЧЕТ!A:BE,57,0)</f>
        <v>571.79094834410432</v>
      </c>
      <c r="J360" s="79">
        <f t="shared" si="21"/>
        <v>-42.389051655895628</v>
      </c>
      <c r="K360" s="79" t="str">
        <f>VLOOKUP(A360,'10'!A:C,3,0)</f>
        <v>Начисление услуг УКС00001636 от 31.10.2023 0:00:02</v>
      </c>
      <c r="L360" s="79" t="str">
        <f>VLOOKUP(A360,'10'!A:B,2,0)</f>
        <v>НАС/КС/ДУ-ММ-3А-44</v>
      </c>
      <c r="M360" s="79">
        <v>614.17999999999995</v>
      </c>
      <c r="N360" s="79">
        <f>VLOOKUP(A360,РАСЧЕТ!A:BF,58,0)</f>
        <v>511.76709345329738</v>
      </c>
      <c r="O360" s="79">
        <f t="shared" si="22"/>
        <v>-102.41290654670257</v>
      </c>
      <c r="P360" s="79" t="str">
        <f>VLOOKUP(A360,'11'!A:C,3,0)</f>
        <v>Начисление услуг УКС00001714 от 30.11.2023 23:59:59</v>
      </c>
      <c r="Q360" s="79" t="str">
        <f>VLOOKUP(A360,'11'!A:B,2,0)</f>
        <v>НАС/КС/ДУ-ММ-3А-44</v>
      </c>
      <c r="R360" s="79">
        <v>614.17999999999995</v>
      </c>
      <c r="S360">
        <f>VLOOKUP(A360,РАСЧЕТ!A:BG,59,0)</f>
        <v>702.78234798284734</v>
      </c>
      <c r="T360" s="119">
        <f t="shared" si="23"/>
        <v>88.602347982847391</v>
      </c>
      <c r="U360" t="str">
        <f>VLOOKUP(A360,'12'!A:C,3,0)</f>
        <v>Начисление услуг УКС00001863 от 31.12.2023 23:59:59</v>
      </c>
      <c r="V360" t="str">
        <f>VLOOKUP(A360,'12'!A:B,2,0)</f>
        <v>НАС/КС/ДУ-ММ-3А-44</v>
      </c>
    </row>
    <row r="361" spans="1:22" x14ac:dyDescent="0.3">
      <c r="A361" s="77" t="s">
        <v>2064</v>
      </c>
      <c r="B361" s="77" t="s">
        <v>1031</v>
      </c>
      <c r="C361" s="79">
        <v>708.67</v>
      </c>
      <c r="D361" s="79">
        <f>VLOOKUP(A361,РАСЧЕТ!A:AY,51,0)</f>
        <v>501.5793182650944</v>
      </c>
      <c r="E361" s="79">
        <f t="shared" si="20"/>
        <v>-207.09068173490556</v>
      </c>
      <c r="F361" s="79" t="str">
        <f>VLOOKUP(A361,'04'!A:C,3,0)</f>
        <v>Начисление услуг УКС00000634 от 30.04.2023 0:00:04</v>
      </c>
      <c r="G361" s="79" t="str">
        <f>VLOOKUP(A361,'04'!A:B,2,0)</f>
        <v>С24-НАСТР-3А-2021/паркинг/А/м 45</v>
      </c>
      <c r="H361" s="80"/>
      <c r="I361" s="79">
        <f>VLOOKUP(A361,РАСЧЕТ!A:BE,57,0)</f>
        <v>0</v>
      </c>
      <c r="J361" s="79">
        <f t="shared" si="21"/>
        <v>0</v>
      </c>
      <c r="K361" s="79" t="e">
        <f>VLOOKUP(A361,'10'!A:C,3,0)</f>
        <v>#N/A</v>
      </c>
      <c r="L361" s="79" t="e">
        <f>VLOOKUP(A361,'10'!A:B,2,0)</f>
        <v>#N/A</v>
      </c>
      <c r="M361" s="80"/>
      <c r="N361" s="79">
        <f>VLOOKUP(A361,РАСЧЕТ!A:BF,58,0)</f>
        <v>0</v>
      </c>
      <c r="O361" s="79">
        <f t="shared" si="22"/>
        <v>0</v>
      </c>
      <c r="P361" s="79" t="e">
        <f>VLOOKUP(A361,'11'!A:C,3,0)</f>
        <v>#N/A</v>
      </c>
      <c r="Q361" s="79" t="e">
        <f>VLOOKUP(A361,'11'!A:B,2,0)</f>
        <v>#N/A</v>
      </c>
      <c r="R361" s="80"/>
      <c r="S361">
        <f>VLOOKUP(A361,РАСЧЕТ!A:BG,59,0)</f>
        <v>0</v>
      </c>
      <c r="T361" s="119">
        <f t="shared" si="23"/>
        <v>0</v>
      </c>
      <c r="U361" t="e">
        <f>VLOOKUP(A361,'12'!A:C,3,0)</f>
        <v>#N/A</v>
      </c>
      <c r="V361" t="e">
        <f>VLOOKUP(A361,'12'!A:B,2,0)</f>
        <v>#N/A</v>
      </c>
    </row>
    <row r="362" spans="1:22" x14ac:dyDescent="0.3">
      <c r="A362" s="77" t="s">
        <v>2811</v>
      </c>
      <c r="B362" s="77" t="s">
        <v>1031</v>
      </c>
      <c r="C362" s="80"/>
      <c r="D362" s="79">
        <f>VLOOKUP(A362,РАСЧЕТ!A:AY,51,0)</f>
        <v>0</v>
      </c>
      <c r="E362" s="79">
        <f t="shared" si="20"/>
        <v>0</v>
      </c>
      <c r="F362" s="79" t="e">
        <f>VLOOKUP(A362,'04'!A:C,3,0)</f>
        <v>#N/A</v>
      </c>
      <c r="G362" s="79" t="e">
        <f>VLOOKUP(A362,'04'!A:B,2,0)</f>
        <v>#N/A</v>
      </c>
      <c r="H362" s="79">
        <v>708.67</v>
      </c>
      <c r="I362" s="79">
        <f>VLOOKUP(A362,РАСЧЕТ!A:BE,57,0)</f>
        <v>659.75878655088968</v>
      </c>
      <c r="J362" s="79">
        <f t="shared" si="21"/>
        <v>-48.911213449110278</v>
      </c>
      <c r="K362" s="79" t="str">
        <f>VLOOKUP(A362,'10'!A:C,3,0)</f>
        <v>Начисление услуг УКС00001636 от 31.10.2023 0:00:02</v>
      </c>
      <c r="L362" s="79" t="str">
        <f>VLOOKUP(A362,'10'!A:B,2,0)</f>
        <v>НАС/КС/ДУ-3А/ММ-45-Э(-1)</v>
      </c>
      <c r="M362" s="79">
        <v>708.67</v>
      </c>
      <c r="N362" s="79">
        <f>VLOOKUP(A362,РАСЧЕТ!A:BF,58,0)</f>
        <v>590.50049244611228</v>
      </c>
      <c r="O362" s="79">
        <f t="shared" si="22"/>
        <v>-118.16950755388768</v>
      </c>
      <c r="P362" s="79" t="str">
        <f>VLOOKUP(A362,'11'!A:C,3,0)</f>
        <v>Начисление услуг УКС00001714 от 30.11.2023 23:59:59</v>
      </c>
      <c r="Q362" s="79" t="str">
        <f>VLOOKUP(A362,'11'!A:B,2,0)</f>
        <v>НАС/КС/ДУ-3А/ММ-45-Э(-1)</v>
      </c>
      <c r="R362" s="79">
        <v>708.67</v>
      </c>
      <c r="S362">
        <f>VLOOKUP(A362,РАСЧЕТ!A:BG,59,0)</f>
        <v>810.9027092109776</v>
      </c>
      <c r="T362" s="119">
        <f t="shared" si="23"/>
        <v>102.23270921097765</v>
      </c>
      <c r="U362" t="str">
        <f>VLOOKUP(A362,'12'!A:C,3,0)</f>
        <v>Начисление услуг УКС00001863 от 31.12.2023 23:59:59</v>
      </c>
      <c r="V362" t="str">
        <f>VLOOKUP(A362,'12'!A:B,2,0)</f>
        <v>НАС/КС/ДУ-3А/ММ-45-Э(-1)</v>
      </c>
    </row>
    <row r="363" spans="1:22" x14ac:dyDescent="0.3">
      <c r="A363" s="77" t="s">
        <v>1893</v>
      </c>
      <c r="B363" s="77" t="s">
        <v>1032</v>
      </c>
      <c r="C363" s="79">
        <v>743.03</v>
      </c>
      <c r="D363" s="79">
        <f>VLOOKUP(A363,РАСЧЕТ!A:AY,51,0)</f>
        <v>525.89831551431109</v>
      </c>
      <c r="E363" s="79">
        <f t="shared" si="20"/>
        <v>-217.13168448568888</v>
      </c>
      <c r="F363" s="79" t="str">
        <f>VLOOKUP(A363,'04'!A:C,3,0)</f>
        <v>Начисление услуг УКС00000634 от 30.04.2023 0:00:04</v>
      </c>
      <c r="G363" s="79" t="str">
        <f>VLOOKUP(A363,'04'!A:B,2,0)</f>
        <v>С24-НАСТР-3А-2021/паркинг/А/м 46</v>
      </c>
      <c r="H363" s="80"/>
      <c r="I363" s="79">
        <f>VLOOKUP(A363,РАСЧЕТ!A:BE,57,0)</f>
        <v>0</v>
      </c>
      <c r="J363" s="79">
        <f t="shared" si="21"/>
        <v>0</v>
      </c>
      <c r="K363" s="79" t="e">
        <f>VLOOKUP(A363,'10'!A:C,3,0)</f>
        <v>#N/A</v>
      </c>
      <c r="L363" s="79" t="e">
        <f>VLOOKUP(A363,'10'!A:B,2,0)</f>
        <v>#N/A</v>
      </c>
      <c r="M363" s="80"/>
      <c r="N363" s="79">
        <f>VLOOKUP(A363,РАСЧЕТ!A:BF,58,0)</f>
        <v>0</v>
      </c>
      <c r="O363" s="79">
        <f t="shared" si="22"/>
        <v>0</v>
      </c>
      <c r="P363" s="79" t="e">
        <f>VLOOKUP(A363,'11'!A:C,3,0)</f>
        <v>#N/A</v>
      </c>
      <c r="Q363" s="79" t="e">
        <f>VLOOKUP(A363,'11'!A:B,2,0)</f>
        <v>#N/A</v>
      </c>
      <c r="R363" s="80"/>
      <c r="S363">
        <f>VLOOKUP(A363,РАСЧЕТ!A:BG,59,0)</f>
        <v>0</v>
      </c>
      <c r="T363" s="119">
        <f t="shared" si="23"/>
        <v>0</v>
      </c>
      <c r="U363" t="e">
        <f>VLOOKUP(A363,'12'!A:C,3,0)</f>
        <v>#N/A</v>
      </c>
      <c r="V363" t="e">
        <f>VLOOKUP(A363,'12'!A:B,2,0)</f>
        <v>#N/A</v>
      </c>
    </row>
    <row r="364" spans="1:22" x14ac:dyDescent="0.3">
      <c r="A364" s="77" t="s">
        <v>2867</v>
      </c>
      <c r="B364" s="77" t="s">
        <v>1032</v>
      </c>
      <c r="C364" s="80"/>
      <c r="D364" s="79">
        <f>VLOOKUP(A364,РАСЧЕТ!A:AY,51,0)</f>
        <v>0</v>
      </c>
      <c r="E364" s="79">
        <f t="shared" si="20"/>
        <v>0</v>
      </c>
      <c r="F364" s="79" t="e">
        <f>VLOOKUP(A364,'04'!A:C,3,0)</f>
        <v>#N/A</v>
      </c>
      <c r="G364" s="79" t="e">
        <f>VLOOKUP(A364,'04'!A:B,2,0)</f>
        <v>#N/A</v>
      </c>
      <c r="H364" s="79">
        <v>743.03</v>
      </c>
      <c r="I364" s="79">
        <f>VLOOKUP(A364,РАСЧЕТ!A:BE,57,0)</f>
        <v>691.74709135335706</v>
      </c>
      <c r="J364" s="79">
        <f t="shared" si="21"/>
        <v>-51.282908646642909</v>
      </c>
      <c r="K364" s="79" t="str">
        <f>VLOOKUP(A364,'10'!A:C,3,0)</f>
        <v>Начисление услуг УКС00001636 от 31.10.2023 0:00:02</v>
      </c>
      <c r="L364" s="79" t="str">
        <f>VLOOKUP(A364,'10'!A:B,2,0)</f>
        <v>НАС/КС/ДУ-3А-ММ-46</v>
      </c>
      <c r="M364" s="79">
        <v>743.03</v>
      </c>
      <c r="N364" s="79">
        <f>VLOOKUP(A364,РАСЧЕТ!A:BF,58,0)</f>
        <v>619.13081935259038</v>
      </c>
      <c r="O364" s="79">
        <f t="shared" si="22"/>
        <v>-123.89918064740959</v>
      </c>
      <c r="P364" s="79" t="str">
        <f>VLOOKUP(A364,'11'!A:C,3,0)</f>
        <v>Начисление услуг УКС00001714 от 30.11.2023 23:59:59</v>
      </c>
      <c r="Q364" s="79" t="str">
        <f>VLOOKUP(A364,'11'!A:B,2,0)</f>
        <v>НАС/КС/ДУ-3А-ММ-46</v>
      </c>
      <c r="R364" s="79">
        <v>743.03</v>
      </c>
      <c r="S364">
        <f>VLOOKUP(A364,РАСЧЕТ!A:BG,59,0)</f>
        <v>850.21920420302501</v>
      </c>
      <c r="T364" s="119">
        <f t="shared" si="23"/>
        <v>107.18920420302504</v>
      </c>
      <c r="U364" t="str">
        <f>VLOOKUP(A364,'12'!A:C,3,0)</f>
        <v>Начисление услуг УКС00001863 от 31.12.2023 23:59:59</v>
      </c>
      <c r="V364" t="str">
        <f>VLOOKUP(A364,'12'!A:B,2,0)</f>
        <v>НАС/КС/ДУ-3А-ММ-46</v>
      </c>
    </row>
    <row r="365" spans="1:22" x14ac:dyDescent="0.3">
      <c r="A365" s="77" t="s">
        <v>1743</v>
      </c>
      <c r="B365" s="77" t="s">
        <v>1115</v>
      </c>
      <c r="C365" s="79">
        <v>122.94</v>
      </c>
      <c r="D365" s="79">
        <f>VLOOKUP(A365,РАСЧЕТ!A:AY,51,0)</f>
        <v>86.940415165949688</v>
      </c>
      <c r="E365" s="79">
        <f t="shared" si="20"/>
        <v>-35.99958483405031</v>
      </c>
      <c r="F365" s="79" t="str">
        <f>VLOOKUP(A365,'04'!A:C,3,0)</f>
        <v>Начисление услуг УКС00000634 от 30.04.2023 0:00:04</v>
      </c>
      <c r="G365" s="79" t="str">
        <f>VLOOKUP(A365,'04'!A:B,2,0)</f>
        <v>С24-НАСТР-3А-2021/паркинг/А/м 47</v>
      </c>
      <c r="H365" s="80"/>
      <c r="I365" s="79">
        <f>VLOOKUP(A365,РАСЧЕТ!A:BE,57,0)</f>
        <v>0</v>
      </c>
      <c r="J365" s="79">
        <f t="shared" si="21"/>
        <v>0</v>
      </c>
      <c r="K365" s="79" t="e">
        <f>VLOOKUP(A365,'10'!A:C,3,0)</f>
        <v>#N/A</v>
      </c>
      <c r="L365" s="79" t="e">
        <f>VLOOKUP(A365,'10'!A:B,2,0)</f>
        <v>#N/A</v>
      </c>
      <c r="M365" s="80"/>
      <c r="N365" s="79">
        <f>VLOOKUP(A365,РАСЧЕТ!A:BF,58,0)</f>
        <v>0</v>
      </c>
      <c r="O365" s="79">
        <f t="shared" si="22"/>
        <v>0</v>
      </c>
      <c r="P365" s="79" t="e">
        <f>VLOOKUP(A365,'11'!A:C,3,0)</f>
        <v>#N/A</v>
      </c>
      <c r="Q365" s="79" t="e">
        <f>VLOOKUP(A365,'11'!A:B,2,0)</f>
        <v>#N/A</v>
      </c>
      <c r="R365" s="80"/>
      <c r="S365">
        <f>VLOOKUP(A365,РАСЧЕТ!A:BG,59,0)</f>
        <v>0</v>
      </c>
      <c r="T365" s="119">
        <f t="shared" si="23"/>
        <v>0</v>
      </c>
      <c r="U365" t="e">
        <f>VLOOKUP(A365,'12'!A:C,3,0)</f>
        <v>#N/A</v>
      </c>
      <c r="V365" t="e">
        <f>VLOOKUP(A365,'12'!A:B,2,0)</f>
        <v>#N/A</v>
      </c>
    </row>
    <row r="366" spans="1:22" x14ac:dyDescent="0.3">
      <c r="A366" s="77" t="s">
        <v>2671</v>
      </c>
      <c r="B366" s="77" t="s">
        <v>1115</v>
      </c>
      <c r="C366" s="79">
        <v>491.24</v>
      </c>
      <c r="D366" s="79">
        <f>VLOOKUP(A366,РАСЧЕТ!A:AY,51,0)</f>
        <v>347.76166066379875</v>
      </c>
      <c r="E366" s="79">
        <f t="shared" si="20"/>
        <v>-143.47833933620126</v>
      </c>
      <c r="F366" s="79" t="str">
        <f>VLOOKUP(A366,'04'!A:C,3,0)</f>
        <v>Начисление услуг УКС00000634 от 30.04.2023 0:00:04</v>
      </c>
      <c r="G366" s="79" t="str">
        <f>VLOOKUP(A366,'04'!A:B,2,0)</f>
        <v>НАС/КС/ДУ-3А/ММ-47</v>
      </c>
      <c r="H366" s="79">
        <v>614.17999999999995</v>
      </c>
      <c r="I366" s="79">
        <f>VLOOKUP(A366,РАСЧЕТ!A:BE,57,0)</f>
        <v>571.79094834410432</v>
      </c>
      <c r="J366" s="79">
        <f t="shared" si="21"/>
        <v>-42.389051655895628</v>
      </c>
      <c r="K366" s="79" t="str">
        <f>VLOOKUP(A366,'10'!A:C,3,0)</f>
        <v>Начисление услуг УКС00001636 от 31.10.2023 0:00:02</v>
      </c>
      <c r="L366" s="79" t="str">
        <f>VLOOKUP(A366,'10'!A:B,2,0)</f>
        <v>НАС/КС/ДУ-3А/ММ-47</v>
      </c>
      <c r="M366" s="79">
        <v>614.17999999999995</v>
      </c>
      <c r="N366" s="79">
        <f>VLOOKUP(A366,РАСЧЕТ!A:BF,58,0)</f>
        <v>511.76709345329738</v>
      </c>
      <c r="O366" s="79">
        <f t="shared" si="22"/>
        <v>-102.41290654670257</v>
      </c>
      <c r="P366" s="79" t="str">
        <f>VLOOKUP(A366,'11'!A:C,3,0)</f>
        <v>Начисление услуг УКС00001714 от 30.11.2023 23:59:59</v>
      </c>
      <c r="Q366" s="79" t="str">
        <f>VLOOKUP(A366,'11'!A:B,2,0)</f>
        <v>НАС/КС/ДУ-3А/ММ-47</v>
      </c>
      <c r="R366" s="79">
        <v>614.17999999999995</v>
      </c>
      <c r="S366">
        <f>VLOOKUP(A366,РАСЧЕТ!A:BG,59,0)</f>
        <v>702.78234798284734</v>
      </c>
      <c r="T366" s="119">
        <f t="shared" si="23"/>
        <v>88.602347982847391</v>
      </c>
      <c r="U366" t="str">
        <f>VLOOKUP(A366,'12'!A:C,3,0)</f>
        <v>Начисление услуг УКС00001863 от 31.12.2023 23:59:59</v>
      </c>
      <c r="V366" t="str">
        <f>VLOOKUP(A366,'12'!A:B,2,0)</f>
        <v>НАС/КС/ДУ-3А/ММ-47</v>
      </c>
    </row>
    <row r="367" spans="1:22" x14ac:dyDescent="0.3">
      <c r="A367" s="77" t="s">
        <v>1862</v>
      </c>
      <c r="B367" s="77" t="s">
        <v>760</v>
      </c>
      <c r="C367" s="79">
        <v>661.43</v>
      </c>
      <c r="D367" s="79">
        <f>VLOOKUP(A367,РАСЧЕТ!A:AY,51,0)</f>
        <v>31.209379803161426</v>
      </c>
      <c r="E367" s="79">
        <f t="shared" si="20"/>
        <v>-630.22062019683858</v>
      </c>
      <c r="F367" s="79" t="str">
        <f>VLOOKUP(A367,'04'!A:C,3,0)</f>
        <v>Начисление услуг УКС00000634 от 30.04.2023 0:00:04</v>
      </c>
      <c r="G367" s="79" t="str">
        <f>VLOOKUP(A367,'04'!A:B,2,0)</f>
        <v>С24-НАСТР-3А-2021/паркинг/А/м 48</v>
      </c>
      <c r="H367" s="80"/>
      <c r="I367" s="79">
        <f>VLOOKUP(A367,РАСЧЕТ!A:BE,57,0)</f>
        <v>0</v>
      </c>
      <c r="J367" s="79">
        <f t="shared" si="21"/>
        <v>0</v>
      </c>
      <c r="K367" s="79" t="e">
        <f>VLOOKUP(A367,'10'!A:C,3,0)</f>
        <v>#N/A</v>
      </c>
      <c r="L367" s="79" t="e">
        <f>VLOOKUP(A367,'10'!A:B,2,0)</f>
        <v>#N/A</v>
      </c>
      <c r="M367" s="80"/>
      <c r="N367" s="79">
        <f>VLOOKUP(A367,РАСЧЕТ!A:BF,58,0)</f>
        <v>0</v>
      </c>
      <c r="O367" s="79">
        <f t="shared" si="22"/>
        <v>0</v>
      </c>
      <c r="P367" s="79" t="e">
        <f>VLOOKUP(A367,'11'!A:C,3,0)</f>
        <v>#N/A</v>
      </c>
      <c r="Q367" s="79" t="e">
        <f>VLOOKUP(A367,'11'!A:B,2,0)</f>
        <v>#N/A</v>
      </c>
      <c r="R367" s="80"/>
      <c r="S367">
        <f>VLOOKUP(A367,РАСЧЕТ!A:BG,59,0)</f>
        <v>0</v>
      </c>
      <c r="T367" s="119">
        <f t="shared" si="23"/>
        <v>0</v>
      </c>
      <c r="U367" t="e">
        <f>VLOOKUP(A367,'12'!A:C,3,0)</f>
        <v>#N/A</v>
      </c>
      <c r="V367" t="e">
        <f>VLOOKUP(A367,'12'!A:B,2,0)</f>
        <v>#N/A</v>
      </c>
    </row>
    <row r="368" spans="1:22" x14ac:dyDescent="0.3">
      <c r="A368" s="77" t="s">
        <v>2768</v>
      </c>
      <c r="B368" s="77" t="s">
        <v>760</v>
      </c>
      <c r="C368" s="80"/>
      <c r="D368" s="79">
        <f>VLOOKUP(A368,РАСЧЕТ!A:AY,51,0)</f>
        <v>436.93131724426001</v>
      </c>
      <c r="E368" s="79">
        <f t="shared" si="20"/>
        <v>436.93131724426001</v>
      </c>
      <c r="F368" s="79" t="e">
        <f>VLOOKUP(A368,'04'!A:C,3,0)</f>
        <v>#N/A</v>
      </c>
      <c r="G368" s="79" t="e">
        <f>VLOOKUP(A368,'04'!A:B,2,0)</f>
        <v>#N/A</v>
      </c>
      <c r="H368" s="79">
        <v>661.43</v>
      </c>
      <c r="I368" s="79">
        <f>VLOOKUP(A368,РАСЧЕТ!A:BE,57,0)</f>
        <v>615.77486744749694</v>
      </c>
      <c r="J368" s="79">
        <f t="shared" si="21"/>
        <v>-45.655132552503005</v>
      </c>
      <c r="K368" s="79" t="str">
        <f>VLOOKUP(A368,'10'!A:C,3,0)</f>
        <v>Начисление услуг УКС00001636 от 31.10.2023 0:00:02</v>
      </c>
      <c r="L368" s="79" t="str">
        <f>VLOOKUP(A368,'10'!A:B,2,0)</f>
        <v>НАС/КС/ДУ-3А-ММ-48</v>
      </c>
      <c r="M368" s="79">
        <v>661.43</v>
      </c>
      <c r="N368" s="79">
        <f>VLOOKUP(A368,РАСЧЕТ!A:BF,58,0)</f>
        <v>551.1337929497048</v>
      </c>
      <c r="O368" s="79">
        <f t="shared" si="22"/>
        <v>-110.29620705029515</v>
      </c>
      <c r="P368" s="79" t="str">
        <f>VLOOKUP(A368,'11'!A:C,3,0)</f>
        <v>Начисление услуг УКС00001714 от 30.11.2023 23:59:59</v>
      </c>
      <c r="Q368" s="79" t="str">
        <f>VLOOKUP(A368,'11'!A:B,2,0)</f>
        <v>НАС/КС/ДУ-3А-ММ-48</v>
      </c>
      <c r="R368" s="79">
        <v>661.43</v>
      </c>
      <c r="S368">
        <f>VLOOKUP(A368,РАСЧЕТ!A:BG,59,0)</f>
        <v>756.84252859691242</v>
      </c>
      <c r="T368" s="119">
        <f t="shared" si="23"/>
        <v>95.412528596912466</v>
      </c>
      <c r="U368" t="str">
        <f>VLOOKUP(A368,'12'!A:C,3,0)</f>
        <v>Начисление услуг УКС00001863 от 31.12.2023 23:59:59</v>
      </c>
      <c r="V368" t="str">
        <f>VLOOKUP(A368,'12'!A:B,2,0)</f>
        <v>НАС/КС/ДУ-3А-ММ-48</v>
      </c>
    </row>
    <row r="369" spans="1:22" x14ac:dyDescent="0.3">
      <c r="A369" s="77" t="s">
        <v>1478</v>
      </c>
      <c r="B369" s="77" t="s">
        <v>789</v>
      </c>
      <c r="C369" s="79">
        <v>751.62</v>
      </c>
      <c r="D369" s="79">
        <f>VLOOKUP(A369,РАСЧЕТ!A:AY,51,0)</f>
        <v>531.9780648266152</v>
      </c>
      <c r="E369" s="79">
        <f t="shared" si="20"/>
        <v>-219.64193517338481</v>
      </c>
      <c r="F369" s="79" t="str">
        <f>VLOOKUP(A369,'04'!A:C,3,0)</f>
        <v>Начисление услуг УКС00000634 от 30.04.2023 0:00:04</v>
      </c>
      <c r="G369" s="79" t="str">
        <f>VLOOKUP(A369,'04'!A:B,2,0)</f>
        <v>С24-НАСТР-3А-2021/паркинг/А/м 49</v>
      </c>
      <c r="H369" s="79">
        <v>412.18</v>
      </c>
      <c r="I369" s="79">
        <f>VLOOKUP(A369,РАСЧЕТ!A:BE,57,0)</f>
        <v>383.73067252959856</v>
      </c>
      <c r="J369" s="79">
        <f t="shared" si="21"/>
        <v>-28.449327470401442</v>
      </c>
      <c r="K369" s="79" t="str">
        <f>VLOOKUP(A369,'10'!A:C,3,0)</f>
        <v>Начисление услуг УКС00001636 от 31.10.2023 0:00:02</v>
      </c>
      <c r="L369" s="79" t="str">
        <f>VLOOKUP(A369,'10'!A:B,2,0)</f>
        <v>С24-НАСТР-3А-2021/паркинг/А/м 49</v>
      </c>
      <c r="M369" s="80"/>
      <c r="N369" s="79">
        <f>VLOOKUP(A369,РАСЧЕТ!A:BF,58,0)</f>
        <v>0</v>
      </c>
      <c r="O369" s="79">
        <f t="shared" si="22"/>
        <v>0</v>
      </c>
      <c r="P369" s="79" t="e">
        <f>VLOOKUP(A369,'11'!A:C,3,0)</f>
        <v>#N/A</v>
      </c>
      <c r="Q369" s="79" t="e">
        <f>VLOOKUP(A369,'11'!A:B,2,0)</f>
        <v>#N/A</v>
      </c>
      <c r="R369" s="80"/>
      <c r="S369">
        <f>VLOOKUP(A369,РАСЧЕТ!A:BG,59,0)</f>
        <v>0</v>
      </c>
      <c r="T369" s="119">
        <f t="shared" si="23"/>
        <v>0</v>
      </c>
      <c r="U369" t="e">
        <f>VLOOKUP(A369,'12'!A:C,3,0)</f>
        <v>#N/A</v>
      </c>
      <c r="V369" t="e">
        <f>VLOOKUP(A369,'12'!A:B,2,0)</f>
        <v>#N/A</v>
      </c>
    </row>
    <row r="370" spans="1:22" x14ac:dyDescent="0.3">
      <c r="A370" s="77" t="s">
        <v>2905</v>
      </c>
      <c r="B370" s="77" t="s">
        <v>789</v>
      </c>
      <c r="C370" s="80"/>
      <c r="D370" s="79">
        <f>VLOOKUP(A370,РАСЧЕТ!A:AY,51,0)</f>
        <v>0</v>
      </c>
      <c r="E370" s="79">
        <f t="shared" si="20"/>
        <v>0</v>
      </c>
      <c r="F370" s="79" t="e">
        <f>VLOOKUP(A370,'04'!A:C,3,0)</f>
        <v>#N/A</v>
      </c>
      <c r="G370" s="79" t="e">
        <f>VLOOKUP(A370,'04'!A:B,2,0)</f>
        <v>#N/A</v>
      </c>
      <c r="H370" s="79">
        <v>339.44</v>
      </c>
      <c r="I370" s="79">
        <f>VLOOKUP(A370,РАСЧЕТ!A:BE,57,0)</f>
        <v>316.01349502437523</v>
      </c>
      <c r="J370" s="79">
        <f t="shared" si="21"/>
        <v>-23.426504975624766</v>
      </c>
      <c r="K370" s="79" t="str">
        <f>VLOOKUP(A370,'10'!A:C,3,0)</f>
        <v>Начисление услуг УКС00001636 от 31.10.2023 0:00:02</v>
      </c>
      <c r="L370" s="79" t="str">
        <f>VLOOKUP(A370,'10'!A:B,2,0)</f>
        <v>НАС/КС/ДУ-3А/ММ-49</v>
      </c>
      <c r="M370" s="79">
        <v>751.62</v>
      </c>
      <c r="N370" s="79">
        <f>VLOOKUP(A370,РАСЧЕТ!A:BF,58,0)</f>
        <v>626.28840107920996</v>
      </c>
      <c r="O370" s="79">
        <f t="shared" si="22"/>
        <v>-125.33159892079004</v>
      </c>
      <c r="P370" s="79" t="str">
        <f>VLOOKUP(A370,'11'!A:C,3,0)</f>
        <v>Начисление услуг УКС00001714 от 30.11.2023 23:59:59</v>
      </c>
      <c r="Q370" s="79" t="str">
        <f>VLOOKUP(A370,'11'!A:B,2,0)</f>
        <v>НАС/КС/ДУ-3А/ММ-49</v>
      </c>
      <c r="R370" s="79">
        <v>751.62</v>
      </c>
      <c r="S370">
        <f>VLOOKUP(A370,РАСЧЕТ!A:BG,59,0)</f>
        <v>860.04832795103687</v>
      </c>
      <c r="T370" s="119">
        <f t="shared" si="23"/>
        <v>108.42832795103686</v>
      </c>
      <c r="U370" t="str">
        <f>VLOOKUP(A370,'12'!A:C,3,0)</f>
        <v>Начисление услуг УКС00001863 от 31.12.2023 23:59:59</v>
      </c>
      <c r="V370" t="str">
        <f>VLOOKUP(A370,'12'!A:B,2,0)</f>
        <v>НАС/КС/ДУ-3А/ММ-49</v>
      </c>
    </row>
    <row r="371" spans="1:22" x14ac:dyDescent="0.3">
      <c r="A371" s="77" t="s">
        <v>1733</v>
      </c>
      <c r="B371" s="77" t="s">
        <v>977</v>
      </c>
      <c r="C371" s="80"/>
      <c r="D371" s="79">
        <f>VLOOKUP(A371,РАСЧЕТ!A:AY,51,0)</f>
        <v>0</v>
      </c>
      <c r="E371" s="79">
        <f t="shared" si="20"/>
        <v>0</v>
      </c>
      <c r="F371" s="79" t="e">
        <f>VLOOKUP(A371,'04'!A:C,3,0)</f>
        <v>#N/A</v>
      </c>
      <c r="G371" s="79" t="e">
        <f>VLOOKUP(A371,'04'!A:B,2,0)</f>
        <v>#N/A</v>
      </c>
      <c r="H371" s="80"/>
      <c r="I371" s="79">
        <f>VLOOKUP(A371,РАСЧЕТ!A:BE,57,0)</f>
        <v>0</v>
      </c>
      <c r="J371" s="79">
        <f t="shared" si="21"/>
        <v>0</v>
      </c>
      <c r="K371" s="79" t="e">
        <f>VLOOKUP(A371,'10'!A:C,3,0)</f>
        <v>#N/A</v>
      </c>
      <c r="L371" s="79" t="e">
        <f>VLOOKUP(A371,'10'!A:B,2,0)</f>
        <v>#N/A</v>
      </c>
      <c r="M371" s="80"/>
      <c r="N371" s="79">
        <f>VLOOKUP(A371,РАСЧЕТ!A:BF,58,0)</f>
        <v>0</v>
      </c>
      <c r="O371" s="79">
        <f t="shared" si="22"/>
        <v>0</v>
      </c>
      <c r="P371" s="79" t="e">
        <f>VLOOKUP(A371,'11'!A:C,3,0)</f>
        <v>#N/A</v>
      </c>
      <c r="Q371" s="79" t="e">
        <f>VLOOKUP(A371,'11'!A:B,2,0)</f>
        <v>#N/A</v>
      </c>
      <c r="R371" s="80"/>
      <c r="S371">
        <f>VLOOKUP(A371,РАСЧЕТ!A:BG,59,0)</f>
        <v>0</v>
      </c>
      <c r="T371" s="119">
        <f t="shared" si="23"/>
        <v>0</v>
      </c>
      <c r="U371" t="e">
        <f>VLOOKUP(A371,'12'!A:C,3,0)</f>
        <v>#N/A</v>
      </c>
      <c r="V371" t="e">
        <f>VLOOKUP(A371,'12'!A:B,2,0)</f>
        <v>#N/A</v>
      </c>
    </row>
    <row r="372" spans="1:22" x14ac:dyDescent="0.3">
      <c r="A372" s="77" t="s">
        <v>2514</v>
      </c>
      <c r="B372" s="77" t="s">
        <v>977</v>
      </c>
      <c r="C372" s="79">
        <v>592.71</v>
      </c>
      <c r="D372" s="79">
        <f>VLOOKUP(A372,РАСЧЕТ!A:AY,51,0)</f>
        <v>419.50270254898805</v>
      </c>
      <c r="E372" s="79">
        <f t="shared" si="20"/>
        <v>-173.20729745101198</v>
      </c>
      <c r="F372" s="79" t="str">
        <f>VLOOKUP(A372,'04'!A:C,3,0)</f>
        <v>Начисление услуг УКС00000634 от 30.04.2023 0:00:04</v>
      </c>
      <c r="G372" s="79" t="str">
        <f>VLOOKUP(A372,'04'!A:B,2,0)</f>
        <v>НАС/КС/ДУ-ММ-3А-5</v>
      </c>
      <c r="H372" s="80"/>
      <c r="I372" s="79">
        <f>VLOOKUP(A372,РАСЧЕТ!A:BE,57,0)</f>
        <v>0</v>
      </c>
      <c r="J372" s="79">
        <f t="shared" si="21"/>
        <v>0</v>
      </c>
      <c r="K372" s="79" t="e">
        <f>VLOOKUP(A372,'10'!A:C,3,0)</f>
        <v>#N/A</v>
      </c>
      <c r="L372" s="79" t="e">
        <f>VLOOKUP(A372,'10'!A:B,2,0)</f>
        <v>#N/A</v>
      </c>
      <c r="M372" s="80"/>
      <c r="N372" s="79">
        <f>VLOOKUP(A372,РАСЧЕТ!A:BF,58,0)</f>
        <v>0</v>
      </c>
      <c r="O372" s="79">
        <f t="shared" si="22"/>
        <v>0</v>
      </c>
      <c r="P372" s="79" t="e">
        <f>VLOOKUP(A372,'11'!A:C,3,0)</f>
        <v>#N/A</v>
      </c>
      <c r="Q372" s="79" t="e">
        <f>VLOOKUP(A372,'11'!A:B,2,0)</f>
        <v>#N/A</v>
      </c>
      <c r="R372" s="80"/>
      <c r="S372">
        <f>VLOOKUP(A372,РАСЧЕТ!A:BG,59,0)</f>
        <v>0</v>
      </c>
      <c r="T372" s="119">
        <f t="shared" si="23"/>
        <v>0</v>
      </c>
      <c r="U372" t="e">
        <f>VLOOKUP(A372,'12'!A:C,3,0)</f>
        <v>#N/A</v>
      </c>
      <c r="V372" t="e">
        <f>VLOOKUP(A372,'12'!A:B,2,0)</f>
        <v>#N/A</v>
      </c>
    </row>
    <row r="373" spans="1:22" x14ac:dyDescent="0.3">
      <c r="A373" s="77" t="s">
        <v>2798</v>
      </c>
      <c r="B373" s="77" t="s">
        <v>977</v>
      </c>
      <c r="C373" s="80"/>
      <c r="D373" s="79">
        <f>VLOOKUP(A373,РАСЧЕТ!A:AY,51,0)</f>
        <v>0</v>
      </c>
      <c r="E373" s="79">
        <f t="shared" si="20"/>
        <v>0</v>
      </c>
      <c r="F373" s="79" t="e">
        <f>VLOOKUP(A373,'04'!A:C,3,0)</f>
        <v>#N/A</v>
      </c>
      <c r="G373" s="79" t="e">
        <f>VLOOKUP(A373,'04'!A:B,2,0)</f>
        <v>#N/A</v>
      </c>
      <c r="H373" s="79">
        <v>592.71</v>
      </c>
      <c r="I373" s="79">
        <f>VLOOKUP(A373,РАСЧЕТ!A:BE,57,0)</f>
        <v>551.79825784256218</v>
      </c>
      <c r="J373" s="79">
        <f t="shared" si="21"/>
        <v>-40.911742157437857</v>
      </c>
      <c r="K373" s="79" t="str">
        <f>VLOOKUP(A373,'10'!A:C,3,0)</f>
        <v>Ввод начального сальдо УКС00002367 от 30.11.2023 0:00:00</v>
      </c>
      <c r="L373" s="79" t="str">
        <f>VLOOKUP(A373,'10'!A:B,2,0)</f>
        <v>НАС/КС/ММ/ДУ_3А-5/ВТОР</v>
      </c>
      <c r="M373" s="79">
        <v>592.71</v>
      </c>
      <c r="N373" s="79">
        <f>VLOOKUP(A373,РАСЧЕТ!A:BF,58,0)</f>
        <v>493.87313913674848</v>
      </c>
      <c r="O373" s="79">
        <f t="shared" si="22"/>
        <v>-98.836860863251559</v>
      </c>
      <c r="P373" s="79" t="str">
        <f>VLOOKUP(A373,'11'!A:C,3,0)</f>
        <v>Начисление услуг УКС00001714 от 30.11.2023 23:59:59</v>
      </c>
      <c r="Q373" s="79" t="str">
        <f>VLOOKUP(A373,'11'!A:B,2,0)</f>
        <v>НАС/КС/ММ/ДУ_3А-5/ВТОР</v>
      </c>
      <c r="R373" s="79">
        <v>592.71</v>
      </c>
      <c r="S373">
        <f>VLOOKUP(A373,РАСЧЕТ!A:BG,59,0)</f>
        <v>678.20953861281771</v>
      </c>
      <c r="T373" s="119">
        <f t="shared" si="23"/>
        <v>85.499538612817673</v>
      </c>
      <c r="U373" t="str">
        <f>VLOOKUP(A373,'12'!A:C,3,0)</f>
        <v>Начисление услуг УКС00001863 от 31.12.2023 23:59:59</v>
      </c>
      <c r="V373" t="str">
        <f>VLOOKUP(A373,'12'!A:B,2,0)</f>
        <v>НАС/КС/ММ/ДУ_3А-5/ВТОР</v>
      </c>
    </row>
    <row r="374" spans="1:22" x14ac:dyDescent="0.3">
      <c r="A374" s="77" t="s">
        <v>1875</v>
      </c>
      <c r="B374" s="77" t="s">
        <v>657</v>
      </c>
      <c r="C374" s="80"/>
      <c r="D374" s="79">
        <f>VLOOKUP(A374,РАСЧЕТ!A:AY,51,0)</f>
        <v>0</v>
      </c>
      <c r="E374" s="79">
        <f t="shared" si="20"/>
        <v>0</v>
      </c>
      <c r="F374" s="79" t="e">
        <f>VLOOKUP(A374,'04'!A:C,3,0)</f>
        <v>#N/A</v>
      </c>
      <c r="G374" s="79" t="e">
        <f>VLOOKUP(A374,'04'!A:B,2,0)</f>
        <v>#N/A</v>
      </c>
      <c r="H374" s="80"/>
      <c r="I374" s="79">
        <f>VLOOKUP(A374,РАСЧЕТ!A:BE,57,0)</f>
        <v>0</v>
      </c>
      <c r="J374" s="79">
        <f t="shared" si="21"/>
        <v>0</v>
      </c>
      <c r="K374" s="79" t="e">
        <f>VLOOKUP(A374,'10'!A:C,3,0)</f>
        <v>#N/A</v>
      </c>
      <c r="L374" s="79" t="e">
        <f>VLOOKUP(A374,'10'!A:B,2,0)</f>
        <v>#N/A</v>
      </c>
      <c r="M374" s="80"/>
      <c r="N374" s="79">
        <f>VLOOKUP(A374,РАСЧЕТ!A:BF,58,0)</f>
        <v>0</v>
      </c>
      <c r="O374" s="79">
        <f t="shared" si="22"/>
        <v>0</v>
      </c>
      <c r="P374" s="79" t="e">
        <f>VLOOKUP(A374,'11'!A:C,3,0)</f>
        <v>#N/A</v>
      </c>
      <c r="Q374" s="79" t="e">
        <f>VLOOKUP(A374,'11'!A:B,2,0)</f>
        <v>#N/A</v>
      </c>
      <c r="R374" s="80"/>
      <c r="S374">
        <f>VLOOKUP(A374,РАСЧЕТ!A:BG,59,0)</f>
        <v>0</v>
      </c>
      <c r="T374" s="119">
        <f t="shared" si="23"/>
        <v>0</v>
      </c>
      <c r="U374" t="e">
        <f>VLOOKUP(A374,'12'!A:C,3,0)</f>
        <v>#N/A</v>
      </c>
      <c r="V374" t="e">
        <f>VLOOKUP(A374,'12'!A:B,2,0)</f>
        <v>#N/A</v>
      </c>
    </row>
    <row r="375" spans="1:22" x14ac:dyDescent="0.3">
      <c r="A375" s="77" t="s">
        <v>2477</v>
      </c>
      <c r="B375" s="77" t="s">
        <v>657</v>
      </c>
      <c r="C375" s="79">
        <v>614.17999999999995</v>
      </c>
      <c r="D375" s="79">
        <f>VLOOKUP(A375,РАСЧЕТ!A:AY,51,0)</f>
        <v>434.70207582974842</v>
      </c>
      <c r="E375" s="79">
        <f t="shared" si="20"/>
        <v>-179.47792417025153</v>
      </c>
      <c r="F375" s="79" t="str">
        <f>VLOOKUP(A375,'04'!A:C,3,0)</f>
        <v>Начисление услуг УКС00000634 от 30.04.2023 0:00:04</v>
      </c>
      <c r="G375" s="79" t="str">
        <f>VLOOKUP(A375,'04'!A:B,2,0)</f>
        <v>НАС/КС/ДУ-ММ-3А-50</v>
      </c>
      <c r="H375" s="79">
        <v>614.17999999999995</v>
      </c>
      <c r="I375" s="79">
        <f>VLOOKUP(A375,РАСЧЕТ!A:BE,57,0)</f>
        <v>571.79094834410432</v>
      </c>
      <c r="J375" s="79">
        <f t="shared" si="21"/>
        <v>-42.389051655895628</v>
      </c>
      <c r="K375" s="79" t="str">
        <f>VLOOKUP(A375,'10'!A:C,3,0)</f>
        <v>Начисление услуг УКС00001636 от 31.10.2023 0:00:02</v>
      </c>
      <c r="L375" s="79" t="str">
        <f>VLOOKUP(A375,'10'!A:B,2,0)</f>
        <v>НАС/КС/ДУ-ММ-3А-50</v>
      </c>
      <c r="M375" s="79">
        <v>614.17999999999995</v>
      </c>
      <c r="N375" s="79">
        <f>VLOOKUP(A375,РАСЧЕТ!A:BF,58,0)</f>
        <v>511.76709345329738</v>
      </c>
      <c r="O375" s="79">
        <f t="shared" si="22"/>
        <v>-102.41290654670257</v>
      </c>
      <c r="P375" s="79" t="str">
        <f>VLOOKUP(A375,'11'!A:C,3,0)</f>
        <v>Начисление услуг УКС00001714 от 30.11.2023 23:59:59</v>
      </c>
      <c r="Q375" s="79" t="str">
        <f>VLOOKUP(A375,'11'!A:B,2,0)</f>
        <v>НАС/КС/ДУ-ММ-3А-50</v>
      </c>
      <c r="R375" s="79">
        <v>614.17999999999995</v>
      </c>
      <c r="S375">
        <f>VLOOKUP(A375,РАСЧЕТ!A:BG,59,0)</f>
        <v>702.78234798284734</v>
      </c>
      <c r="T375" s="119">
        <f t="shared" si="23"/>
        <v>88.602347982847391</v>
      </c>
      <c r="U375" t="str">
        <f>VLOOKUP(A375,'12'!A:C,3,0)</f>
        <v>Начисление услуг УКС00001863 от 31.12.2023 23:59:59</v>
      </c>
      <c r="V375" t="str">
        <f>VLOOKUP(A375,'12'!A:B,2,0)</f>
        <v>НАС/КС/ДУ-ММ-3А-50</v>
      </c>
    </row>
    <row r="376" spans="1:22" x14ac:dyDescent="0.3">
      <c r="A376" s="77" t="s">
        <v>2046</v>
      </c>
      <c r="B376" s="77" t="s">
        <v>541</v>
      </c>
      <c r="C376" s="80"/>
      <c r="D376" s="79">
        <f>VLOOKUP(A376,РАСЧЕТ!A:AY,51,0)</f>
        <v>0</v>
      </c>
      <c r="E376" s="79">
        <f t="shared" si="20"/>
        <v>0</v>
      </c>
      <c r="F376" s="79" t="e">
        <f>VLOOKUP(A376,'04'!A:C,3,0)</f>
        <v>#N/A</v>
      </c>
      <c r="G376" s="79" t="e">
        <f>VLOOKUP(A376,'04'!A:B,2,0)</f>
        <v>#N/A</v>
      </c>
      <c r="H376" s="80"/>
      <c r="I376" s="79">
        <f>VLOOKUP(A376,РАСЧЕТ!A:BE,57,0)</f>
        <v>0</v>
      </c>
      <c r="J376" s="79">
        <f t="shared" si="21"/>
        <v>0</v>
      </c>
      <c r="K376" s="79" t="e">
        <f>VLOOKUP(A376,'10'!A:C,3,0)</f>
        <v>#N/A</v>
      </c>
      <c r="L376" s="79" t="e">
        <f>VLOOKUP(A376,'10'!A:B,2,0)</f>
        <v>#N/A</v>
      </c>
      <c r="M376" s="80"/>
      <c r="N376" s="79">
        <f>VLOOKUP(A376,РАСЧЕТ!A:BF,58,0)</f>
        <v>0</v>
      </c>
      <c r="O376" s="79">
        <f t="shared" si="22"/>
        <v>0</v>
      </c>
      <c r="P376" s="79" t="e">
        <f>VLOOKUP(A376,'11'!A:C,3,0)</f>
        <v>#N/A</v>
      </c>
      <c r="Q376" s="79" t="e">
        <f>VLOOKUP(A376,'11'!A:B,2,0)</f>
        <v>#N/A</v>
      </c>
      <c r="R376" s="80"/>
      <c r="S376">
        <f>VLOOKUP(A376,РАСЧЕТ!A:BG,59,0)</f>
        <v>0</v>
      </c>
      <c r="T376" s="119">
        <f t="shared" si="23"/>
        <v>0</v>
      </c>
      <c r="U376" t="e">
        <f>VLOOKUP(A376,'12'!A:C,3,0)</f>
        <v>#N/A</v>
      </c>
      <c r="V376" t="e">
        <f>VLOOKUP(A376,'12'!A:B,2,0)</f>
        <v>#N/A</v>
      </c>
    </row>
    <row r="377" spans="1:22" x14ac:dyDescent="0.3">
      <c r="A377" s="77" t="s">
        <v>2556</v>
      </c>
      <c r="B377" s="77" t="s">
        <v>541</v>
      </c>
      <c r="C377" s="79">
        <v>734.44</v>
      </c>
      <c r="D377" s="79">
        <f>VLOOKUP(A377,РАСЧЕТ!A:AY,51,0)</f>
        <v>519.81856620200688</v>
      </c>
      <c r="E377" s="79">
        <f t="shared" si="20"/>
        <v>-214.62143379799318</v>
      </c>
      <c r="F377" s="79" t="str">
        <f>VLOOKUP(A377,'04'!A:C,3,0)</f>
        <v>Начисление услуг УКС00000634 от 30.04.2023 0:00:04</v>
      </c>
      <c r="G377" s="79" t="str">
        <f>VLOOKUP(A377,'04'!A:B,2,0)</f>
        <v>НАС/КС/ДУ-ММ-3А-51</v>
      </c>
      <c r="H377" s="79">
        <v>734.44</v>
      </c>
      <c r="I377" s="79">
        <f>VLOOKUP(A377,РАСЧЕТ!A:BE,57,0)</f>
        <v>683.75001515274027</v>
      </c>
      <c r="J377" s="79">
        <f t="shared" si="21"/>
        <v>-50.68998484725978</v>
      </c>
      <c r="K377" s="79" t="str">
        <f>VLOOKUP(A377,'10'!A:C,3,0)</f>
        <v>Начисление услуг УКС00001636 от 31.10.2023 0:00:02</v>
      </c>
      <c r="L377" s="79" t="str">
        <f>VLOOKUP(A377,'10'!A:B,2,0)</f>
        <v>НАС/КС/ДУ-ММ-3А-51</v>
      </c>
      <c r="M377" s="79">
        <v>734.44</v>
      </c>
      <c r="N377" s="79">
        <f>VLOOKUP(A377,РАСЧЕТ!A:BF,58,0)</f>
        <v>611.97323762597091</v>
      </c>
      <c r="O377" s="79">
        <f t="shared" si="22"/>
        <v>-122.46676237402914</v>
      </c>
      <c r="P377" s="79" t="str">
        <f>VLOOKUP(A377,'11'!A:C,3,0)</f>
        <v>Начисление услуг УКС00001714 от 30.11.2023 23:59:59</v>
      </c>
      <c r="Q377" s="79" t="str">
        <f>VLOOKUP(A377,'11'!A:B,2,0)</f>
        <v>НАС/КС/ДУ-ММ-3А-51</v>
      </c>
      <c r="R377" s="79">
        <v>734.44</v>
      </c>
      <c r="S377">
        <f>VLOOKUP(A377,РАСЧЕТ!A:BG,59,0)</f>
        <v>840.39008045501328</v>
      </c>
      <c r="T377" s="119">
        <f t="shared" si="23"/>
        <v>105.95008045501322</v>
      </c>
      <c r="U377" t="str">
        <f>VLOOKUP(A377,'12'!A:C,3,0)</f>
        <v>Начисление услуг УКС00001863 от 31.12.2023 23:59:59</v>
      </c>
      <c r="V377" t="str">
        <f>VLOOKUP(A377,'12'!A:B,2,0)</f>
        <v>НАС/КС/ДУ-ММ-3А-51</v>
      </c>
    </row>
    <row r="378" spans="1:22" x14ac:dyDescent="0.3">
      <c r="A378" s="77" t="s">
        <v>1949</v>
      </c>
      <c r="B378" s="77" t="s">
        <v>1129</v>
      </c>
      <c r="C378" s="79">
        <v>704.38</v>
      </c>
      <c r="D378" s="79">
        <f>VLOOKUP(A378,РАСЧЕТ!A:AY,51,0)</f>
        <v>498.53944360894224</v>
      </c>
      <c r="E378" s="79">
        <f t="shared" si="20"/>
        <v>-205.84055639105776</v>
      </c>
      <c r="F378" s="79" t="str">
        <f>VLOOKUP(A378,'04'!A:C,3,0)</f>
        <v>Начисление услуг УКС00000634 от 30.04.2023 0:00:04</v>
      </c>
      <c r="G378" s="79" t="str">
        <f>VLOOKUP(A378,'04'!A:B,2,0)</f>
        <v>С24-НАСТР-3А-2021/паркинг/А/м 52</v>
      </c>
      <c r="H378" s="80"/>
      <c r="I378" s="79">
        <f>VLOOKUP(A378,РАСЧЕТ!A:BE,57,0)</f>
        <v>0</v>
      </c>
      <c r="J378" s="79">
        <f t="shared" si="21"/>
        <v>0</v>
      </c>
      <c r="K378" s="79" t="e">
        <f>VLOOKUP(A378,'10'!A:C,3,0)</f>
        <v>#N/A</v>
      </c>
      <c r="L378" s="79" t="e">
        <f>VLOOKUP(A378,'10'!A:B,2,0)</f>
        <v>#N/A</v>
      </c>
      <c r="M378" s="80"/>
      <c r="N378" s="79">
        <f>VLOOKUP(A378,РАСЧЕТ!A:BF,58,0)</f>
        <v>0</v>
      </c>
      <c r="O378" s="79">
        <f t="shared" si="22"/>
        <v>0</v>
      </c>
      <c r="P378" s="79" t="e">
        <f>VLOOKUP(A378,'11'!A:C,3,0)</f>
        <v>#N/A</v>
      </c>
      <c r="Q378" s="79" t="e">
        <f>VLOOKUP(A378,'11'!A:B,2,0)</f>
        <v>#N/A</v>
      </c>
      <c r="R378" s="80"/>
      <c r="S378">
        <f>VLOOKUP(A378,РАСЧЕТ!A:BG,59,0)</f>
        <v>0</v>
      </c>
      <c r="T378" s="119">
        <f t="shared" si="23"/>
        <v>0</v>
      </c>
      <c r="U378" t="e">
        <f>VLOOKUP(A378,'12'!A:C,3,0)</f>
        <v>#N/A</v>
      </c>
      <c r="V378" t="e">
        <f>VLOOKUP(A378,'12'!A:B,2,0)</f>
        <v>#N/A</v>
      </c>
    </row>
    <row r="379" spans="1:22" x14ac:dyDescent="0.3">
      <c r="A379" s="77" t="s">
        <v>2842</v>
      </c>
      <c r="B379" s="77" t="s">
        <v>1129</v>
      </c>
      <c r="C379" s="80"/>
      <c r="D379" s="79">
        <f>VLOOKUP(A379,РАСЧЕТ!A:AY,51,0)</f>
        <v>0</v>
      </c>
      <c r="E379" s="79">
        <f t="shared" si="20"/>
        <v>0</v>
      </c>
      <c r="F379" s="79" t="e">
        <f>VLOOKUP(A379,'04'!A:C,3,0)</f>
        <v>#N/A</v>
      </c>
      <c r="G379" s="79" t="e">
        <f>VLOOKUP(A379,'04'!A:B,2,0)</f>
        <v>#N/A</v>
      </c>
      <c r="H379" s="79">
        <v>704.38</v>
      </c>
      <c r="I379" s="79">
        <f>VLOOKUP(A379,РАСЧЕТ!A:BE,57,0)</f>
        <v>655.76024845058112</v>
      </c>
      <c r="J379" s="79">
        <f t="shared" si="21"/>
        <v>-48.619751549418879</v>
      </c>
      <c r="K379" s="79" t="str">
        <f>VLOOKUP(A379,'10'!A:C,3,0)</f>
        <v>Начисление услуг УКС00001636 от 31.10.2023 0:00:02</v>
      </c>
      <c r="L379" s="79" t="str">
        <f>VLOOKUP(A379,'10'!A:B,2,0)</f>
        <v>НАС/КС/ДУ-ММ-3А-52</v>
      </c>
      <c r="M379" s="79">
        <v>704.38</v>
      </c>
      <c r="N379" s="79">
        <f>VLOOKUP(A379,РАСЧЕТ!A:BF,58,0)</f>
        <v>586.92170158280248</v>
      </c>
      <c r="O379" s="79">
        <f t="shared" si="22"/>
        <v>-117.45829841719751</v>
      </c>
      <c r="P379" s="79" t="str">
        <f>VLOOKUP(A379,'11'!A:C,3,0)</f>
        <v>Начисление услуг УКС00001714 от 30.11.2023 23:59:59</v>
      </c>
      <c r="Q379" s="79" t="str">
        <f>VLOOKUP(A379,'11'!A:B,2,0)</f>
        <v>НАС/КС/ДУ-ММ-3А-52</v>
      </c>
      <c r="R379" s="79">
        <v>704.38</v>
      </c>
      <c r="S379">
        <f>VLOOKUP(A379,РАСЧЕТ!A:BG,59,0)</f>
        <v>805.98814733697168</v>
      </c>
      <c r="T379" s="119">
        <f t="shared" si="23"/>
        <v>101.60814733697168</v>
      </c>
      <c r="U379" t="str">
        <f>VLOOKUP(A379,'12'!A:C,3,0)</f>
        <v>Начисление услуг УКС00001863 от 31.12.2023 23:59:59</v>
      </c>
      <c r="V379" t="str">
        <f>VLOOKUP(A379,'12'!A:B,2,0)</f>
        <v>НАС/КС/ДУ-ММ-3А-52</v>
      </c>
    </row>
    <row r="380" spans="1:22" x14ac:dyDescent="0.3">
      <c r="A380" s="77" t="s">
        <v>2047</v>
      </c>
      <c r="B380" s="77" t="s">
        <v>978</v>
      </c>
      <c r="C380" s="80"/>
      <c r="D380" s="79">
        <f>VLOOKUP(A380,РАСЧЕТ!A:AY,51,0)</f>
        <v>0</v>
      </c>
      <c r="E380" s="79">
        <f t="shared" si="20"/>
        <v>0</v>
      </c>
      <c r="F380" s="79" t="e">
        <f>VLOOKUP(A380,'04'!A:C,3,0)</f>
        <v>#N/A</v>
      </c>
      <c r="G380" s="79" t="e">
        <f>VLOOKUP(A380,'04'!A:B,2,0)</f>
        <v>#N/A</v>
      </c>
      <c r="H380" s="80"/>
      <c r="I380" s="79">
        <f>VLOOKUP(A380,РАСЧЕТ!A:BE,57,0)</f>
        <v>0</v>
      </c>
      <c r="J380" s="79">
        <f t="shared" si="21"/>
        <v>0</v>
      </c>
      <c r="K380" s="79" t="e">
        <f>VLOOKUP(A380,'10'!A:C,3,0)</f>
        <v>#N/A</v>
      </c>
      <c r="L380" s="79" t="e">
        <f>VLOOKUP(A380,'10'!A:B,2,0)</f>
        <v>#N/A</v>
      </c>
      <c r="M380" s="80"/>
      <c r="N380" s="79">
        <f>VLOOKUP(A380,РАСЧЕТ!A:BF,58,0)</f>
        <v>0</v>
      </c>
      <c r="O380" s="79">
        <f t="shared" si="22"/>
        <v>0</v>
      </c>
      <c r="P380" s="79" t="e">
        <f>VLOOKUP(A380,'11'!A:C,3,0)</f>
        <v>#N/A</v>
      </c>
      <c r="Q380" s="79" t="e">
        <f>VLOOKUP(A380,'11'!A:B,2,0)</f>
        <v>#N/A</v>
      </c>
      <c r="R380" s="80"/>
      <c r="S380">
        <f>VLOOKUP(A380,РАСЧЕТ!A:BG,59,0)</f>
        <v>0</v>
      </c>
      <c r="T380" s="119">
        <f t="shared" si="23"/>
        <v>0</v>
      </c>
      <c r="U380" t="e">
        <f>VLOOKUP(A380,'12'!A:C,3,0)</f>
        <v>#N/A</v>
      </c>
      <c r="V380" t="e">
        <f>VLOOKUP(A380,'12'!A:B,2,0)</f>
        <v>#N/A</v>
      </c>
    </row>
    <row r="381" spans="1:22" x14ac:dyDescent="0.3">
      <c r="A381" s="77" t="s">
        <v>2557</v>
      </c>
      <c r="B381" s="77" t="s">
        <v>978</v>
      </c>
      <c r="C381" s="79">
        <v>755.92</v>
      </c>
      <c r="D381" s="79">
        <f>VLOOKUP(A381,РАСЧЕТ!A:AY,51,0)</f>
        <v>535.01793948276736</v>
      </c>
      <c r="E381" s="79">
        <f t="shared" si="20"/>
        <v>-220.9020605172326</v>
      </c>
      <c r="F381" s="79" t="str">
        <f>VLOOKUP(A381,'04'!A:C,3,0)</f>
        <v>Начисление услуг УКС00000634 от 30.04.2023 0:00:04</v>
      </c>
      <c r="G381" s="79" t="str">
        <f>VLOOKUP(A381,'04'!A:B,2,0)</f>
        <v>НАС/КС/ДУ-ММ-3А-53</v>
      </c>
      <c r="H381" s="79">
        <v>755.92</v>
      </c>
      <c r="I381" s="79">
        <f>VLOOKUP(A381,РАСЧЕТ!A:BE,57,0)</f>
        <v>703.7427056542823</v>
      </c>
      <c r="J381" s="79">
        <f t="shared" si="21"/>
        <v>-52.177294345717655</v>
      </c>
      <c r="K381" s="79" t="str">
        <f>VLOOKUP(A381,'10'!A:C,3,0)</f>
        <v>Начисление услуг УКС00001636 от 31.10.2023 0:00:02</v>
      </c>
      <c r="L381" s="79" t="str">
        <f>VLOOKUP(A381,'10'!A:B,2,0)</f>
        <v>НАС/КС/ДУ-ММ-3А-53</v>
      </c>
      <c r="M381" s="79">
        <v>755.92</v>
      </c>
      <c r="N381" s="79">
        <f>VLOOKUP(A381,РАСЧЕТ!A:BF,58,0)</f>
        <v>629.86719194251975</v>
      </c>
      <c r="O381" s="79">
        <f t="shared" si="22"/>
        <v>-126.05280805748021</v>
      </c>
      <c r="P381" s="79" t="str">
        <f>VLOOKUP(A381,'11'!A:C,3,0)</f>
        <v>Начисление услуг УКС00001714 от 30.11.2023 23:59:59</v>
      </c>
      <c r="Q381" s="79" t="str">
        <f>VLOOKUP(A381,'11'!A:B,2,0)</f>
        <v>НАС/КС/ДУ-ММ-3А-53</v>
      </c>
      <c r="R381" s="79">
        <v>755.92</v>
      </c>
      <c r="S381">
        <f>VLOOKUP(A381,РАСЧЕТ!A:BG,59,0)</f>
        <v>864.96288982504291</v>
      </c>
      <c r="T381" s="119">
        <f t="shared" si="23"/>
        <v>109.04288982504295</v>
      </c>
      <c r="U381" t="str">
        <f>VLOOKUP(A381,'12'!A:C,3,0)</f>
        <v>Начисление услуг УКС00001863 от 31.12.2023 23:59:59</v>
      </c>
      <c r="V381" t="str">
        <f>VLOOKUP(A381,'12'!A:B,2,0)</f>
        <v>НАС/КС/ДУ-ММ-3А-53</v>
      </c>
    </row>
    <row r="382" spans="1:22" x14ac:dyDescent="0.3">
      <c r="A382" s="77" t="s">
        <v>1748</v>
      </c>
      <c r="B382" s="77" t="s">
        <v>807</v>
      </c>
      <c r="C382" s="80"/>
      <c r="D382" s="79">
        <f>VLOOKUP(A382,РАСЧЕТ!A:AY,51,0)</f>
        <v>0</v>
      </c>
      <c r="E382" s="79">
        <f t="shared" si="20"/>
        <v>0</v>
      </c>
      <c r="F382" s="79" t="e">
        <f>VLOOKUP(A382,'04'!A:C,3,0)</f>
        <v>#N/A</v>
      </c>
      <c r="G382" s="79" t="e">
        <f>VLOOKUP(A382,'04'!A:B,2,0)</f>
        <v>#N/A</v>
      </c>
      <c r="H382" s="80"/>
      <c r="I382" s="79">
        <f>VLOOKUP(A382,РАСЧЕТ!A:BE,57,0)</f>
        <v>0</v>
      </c>
      <c r="J382" s="79">
        <f t="shared" si="21"/>
        <v>0</v>
      </c>
      <c r="K382" s="79" t="e">
        <f>VLOOKUP(A382,'10'!A:C,3,0)</f>
        <v>#N/A</v>
      </c>
      <c r="L382" s="79" t="e">
        <f>VLOOKUP(A382,'10'!A:B,2,0)</f>
        <v>#N/A</v>
      </c>
      <c r="M382" s="80"/>
      <c r="N382" s="79">
        <f>VLOOKUP(A382,РАСЧЕТ!A:BF,58,0)</f>
        <v>0</v>
      </c>
      <c r="O382" s="79">
        <f t="shared" si="22"/>
        <v>0</v>
      </c>
      <c r="P382" s="79" t="e">
        <f>VLOOKUP(A382,'11'!A:C,3,0)</f>
        <v>#N/A</v>
      </c>
      <c r="Q382" s="79" t="e">
        <f>VLOOKUP(A382,'11'!A:B,2,0)</f>
        <v>#N/A</v>
      </c>
      <c r="R382" s="80"/>
      <c r="S382">
        <f>VLOOKUP(A382,РАСЧЕТ!A:BG,59,0)</f>
        <v>0</v>
      </c>
      <c r="T382" s="119">
        <f t="shared" si="23"/>
        <v>0</v>
      </c>
      <c r="U382" t="e">
        <f>VLOOKUP(A382,'12'!A:C,3,0)</f>
        <v>#N/A</v>
      </c>
      <c r="V382" t="e">
        <f>VLOOKUP(A382,'12'!A:B,2,0)</f>
        <v>#N/A</v>
      </c>
    </row>
    <row r="383" spans="1:22" x14ac:dyDescent="0.3">
      <c r="A383" s="77" t="s">
        <v>2588</v>
      </c>
      <c r="B383" s="77" t="s">
        <v>807</v>
      </c>
      <c r="C383" s="79">
        <v>708.67</v>
      </c>
      <c r="D383" s="79">
        <f>VLOOKUP(A383,РАСЧЕТ!A:AY,51,0)</f>
        <v>501.5793182650944</v>
      </c>
      <c r="E383" s="79">
        <f t="shared" si="20"/>
        <v>-207.09068173490556</v>
      </c>
      <c r="F383" s="79" t="str">
        <f>VLOOKUP(A383,'04'!A:C,3,0)</f>
        <v>Начисление услуг УКС00000634 от 30.04.2023 0:00:04</v>
      </c>
      <c r="G383" s="79" t="str">
        <f>VLOOKUP(A383,'04'!A:B,2,0)</f>
        <v>НАС/КС/ДУ-ММ-3А-54</v>
      </c>
      <c r="H383" s="79">
        <v>708.67</v>
      </c>
      <c r="I383" s="79">
        <f>VLOOKUP(A383,РАСЧЕТ!A:BE,57,0)</f>
        <v>659.75878655088968</v>
      </c>
      <c r="J383" s="79">
        <f t="shared" si="21"/>
        <v>-48.911213449110278</v>
      </c>
      <c r="K383" s="79" t="str">
        <f>VLOOKUP(A383,'10'!A:C,3,0)</f>
        <v>Начисление услуг УКС00001636 от 31.10.2023 0:00:02</v>
      </c>
      <c r="L383" s="79" t="str">
        <f>VLOOKUP(A383,'10'!A:B,2,0)</f>
        <v>НАС/КС/ДУ-ММ-3А-54</v>
      </c>
      <c r="M383" s="79">
        <v>708.67</v>
      </c>
      <c r="N383" s="79">
        <f>VLOOKUP(A383,РАСЧЕТ!A:BF,58,0)</f>
        <v>590.50049244611228</v>
      </c>
      <c r="O383" s="79">
        <f t="shared" si="22"/>
        <v>-118.16950755388768</v>
      </c>
      <c r="P383" s="79" t="str">
        <f>VLOOKUP(A383,'11'!A:C,3,0)</f>
        <v>Начисление услуг УКС00001714 от 30.11.2023 23:59:59</v>
      </c>
      <c r="Q383" s="79" t="str">
        <f>VLOOKUP(A383,'11'!A:B,2,0)</f>
        <v>НАС/КС/ДУ-ММ-3А-54</v>
      </c>
      <c r="R383" s="79">
        <v>708.67</v>
      </c>
      <c r="S383">
        <f>VLOOKUP(A383,РАСЧЕТ!A:BG,59,0)</f>
        <v>810.9027092109776</v>
      </c>
      <c r="T383" s="119">
        <f t="shared" si="23"/>
        <v>102.23270921097765</v>
      </c>
      <c r="U383" t="str">
        <f>VLOOKUP(A383,'12'!A:C,3,0)</f>
        <v>Начисление услуг УКС00001863 от 31.12.2023 23:59:59</v>
      </c>
      <c r="V383" t="str">
        <f>VLOOKUP(A383,'12'!A:B,2,0)</f>
        <v>НАС/КС/ДУ-ММ-3А-54</v>
      </c>
    </row>
    <row r="384" spans="1:22" x14ac:dyDescent="0.3">
      <c r="A384" s="77" t="s">
        <v>2348</v>
      </c>
      <c r="B384" s="77" t="s">
        <v>1131</v>
      </c>
      <c r="C384" s="79">
        <v>893.36</v>
      </c>
      <c r="D384" s="79">
        <f>VLOOKUP(A384,РАСЧЕТ!A:AY,51,0)</f>
        <v>632.29392847963413</v>
      </c>
      <c r="E384" s="79">
        <f t="shared" si="20"/>
        <v>-261.06607152036588</v>
      </c>
      <c r="F384" s="79" t="str">
        <f>VLOOKUP(A384,'04'!A:C,3,0)</f>
        <v>Начисление услуг УКС00000634 от 30.04.2023 0:00:04</v>
      </c>
      <c r="G384" s="79" t="str">
        <f>VLOOKUP(A384,'04'!A:B,2,0)</f>
        <v>С24-НАСТР-3А-2021/паркинг/А/м 55</v>
      </c>
      <c r="H384" s="80"/>
      <c r="I384" s="79">
        <f>VLOOKUP(A384,РАСЧЕТ!A:BE,57,0)</f>
        <v>0</v>
      </c>
      <c r="J384" s="79">
        <f t="shared" si="21"/>
        <v>0</v>
      </c>
      <c r="K384" s="79" t="e">
        <f>VLOOKUP(A384,'10'!A:C,3,0)</f>
        <v>#N/A</v>
      </c>
      <c r="L384" s="79" t="e">
        <f>VLOOKUP(A384,'10'!A:B,2,0)</f>
        <v>#N/A</v>
      </c>
      <c r="M384" s="80"/>
      <c r="N384" s="79">
        <f>VLOOKUP(A384,РАСЧЕТ!A:BF,58,0)</f>
        <v>0</v>
      </c>
      <c r="O384" s="79">
        <f t="shared" si="22"/>
        <v>0</v>
      </c>
      <c r="P384" s="79" t="e">
        <f>VLOOKUP(A384,'11'!A:C,3,0)</f>
        <v>#N/A</v>
      </c>
      <c r="Q384" s="79" t="e">
        <f>VLOOKUP(A384,'11'!A:B,2,0)</f>
        <v>#N/A</v>
      </c>
      <c r="R384" s="80"/>
      <c r="S384">
        <f>VLOOKUP(A384,РАСЧЕТ!A:BG,59,0)</f>
        <v>0</v>
      </c>
      <c r="T384" s="119">
        <f t="shared" si="23"/>
        <v>0</v>
      </c>
      <c r="U384" t="e">
        <f>VLOOKUP(A384,'12'!A:C,3,0)</f>
        <v>#N/A</v>
      </c>
      <c r="V384" t="e">
        <f>VLOOKUP(A384,'12'!A:B,2,0)</f>
        <v>#N/A</v>
      </c>
    </row>
    <row r="385" spans="1:22" x14ac:dyDescent="0.3">
      <c r="A385" s="77" t="s">
        <v>2889</v>
      </c>
      <c r="B385" s="77" t="s">
        <v>1131</v>
      </c>
      <c r="C385" s="80"/>
      <c r="D385" s="79">
        <f>VLOOKUP(A385,РАСЧЕТ!A:AY,51,0)</f>
        <v>0</v>
      </c>
      <c r="E385" s="79">
        <f t="shared" si="20"/>
        <v>0</v>
      </c>
      <c r="F385" s="79" t="e">
        <f>VLOOKUP(A385,'04'!A:C,3,0)</f>
        <v>#N/A</v>
      </c>
      <c r="G385" s="79" t="e">
        <f>VLOOKUP(A385,'04'!A:B,2,0)</f>
        <v>#N/A</v>
      </c>
      <c r="H385" s="79">
        <v>893.36</v>
      </c>
      <c r="I385" s="79">
        <f>VLOOKUP(A385,РАСЧЕТ!A:BE,57,0)</f>
        <v>831.69592486415172</v>
      </c>
      <c r="J385" s="79">
        <f t="shared" si="21"/>
        <v>-61.664075135848293</v>
      </c>
      <c r="K385" s="79" t="str">
        <f>VLOOKUP(A385,'10'!A:C,3,0)</f>
        <v>Начисление услуг УКС00001636 от 31.10.2023 0:00:02</v>
      </c>
      <c r="L385" s="79" t="str">
        <f>VLOOKUP(A385,'10'!A:B,2,0)</f>
        <v>НАС/КС/ДУ-3А-ММ-55</v>
      </c>
      <c r="M385" s="79">
        <v>893.36</v>
      </c>
      <c r="N385" s="79">
        <f>VLOOKUP(A385,РАСЧЕТ!A:BF,58,0)</f>
        <v>744.38849956843239</v>
      </c>
      <c r="O385" s="79">
        <f t="shared" si="22"/>
        <v>-148.97150043156762</v>
      </c>
      <c r="P385" s="79" t="str">
        <f>VLOOKUP(A385,'11'!A:C,3,0)</f>
        <v>Начисление услуг УКС00001714 от 30.11.2023 23:59:59</v>
      </c>
      <c r="Q385" s="79" t="str">
        <f>VLOOKUP(A385,'11'!A:B,2,0)</f>
        <v>НАС/КС/ДУ-3А-ММ-55</v>
      </c>
      <c r="R385" s="79">
        <v>893.36</v>
      </c>
      <c r="S385">
        <f>VLOOKUP(A385,РАСЧЕТ!A:BG,59,0)</f>
        <v>1022.2288697932323</v>
      </c>
      <c r="T385" s="119">
        <f t="shared" si="23"/>
        <v>128.86886979323231</v>
      </c>
      <c r="U385" t="str">
        <f>VLOOKUP(A385,'12'!A:C,3,0)</f>
        <v>Начисление услуг УКС00001863 от 31.12.2023 23:59:59</v>
      </c>
      <c r="V385" t="str">
        <f>VLOOKUP(A385,'12'!A:B,2,0)</f>
        <v>НАС/КС/ДУ-3А-ММ-55</v>
      </c>
    </row>
    <row r="386" spans="1:22" x14ac:dyDescent="0.3">
      <c r="A386" s="77" t="s">
        <v>1432</v>
      </c>
      <c r="B386" s="77" t="s">
        <v>587</v>
      </c>
      <c r="C386" s="80"/>
      <c r="D386" s="79">
        <f>VLOOKUP(A386,РАСЧЕТ!A:AY,51,0)</f>
        <v>0</v>
      </c>
      <c r="E386" s="79">
        <f t="shared" si="20"/>
        <v>0</v>
      </c>
      <c r="F386" s="79" t="e">
        <f>VLOOKUP(A386,'04'!A:C,3,0)</f>
        <v>#N/A</v>
      </c>
      <c r="G386" s="79" t="e">
        <f>VLOOKUP(A386,'04'!A:B,2,0)</f>
        <v>#N/A</v>
      </c>
      <c r="H386" s="80"/>
      <c r="I386" s="79">
        <f>VLOOKUP(A386,РАСЧЕТ!A:BE,57,0)</f>
        <v>0</v>
      </c>
      <c r="J386" s="79">
        <f t="shared" si="21"/>
        <v>0</v>
      </c>
      <c r="K386" s="79" t="e">
        <f>VLOOKUP(A386,'10'!A:C,3,0)</f>
        <v>#N/A</v>
      </c>
      <c r="L386" s="79" t="e">
        <f>VLOOKUP(A386,'10'!A:B,2,0)</f>
        <v>#N/A</v>
      </c>
      <c r="M386" s="80"/>
      <c r="N386" s="79">
        <f>VLOOKUP(A386,РАСЧЕТ!A:BF,58,0)</f>
        <v>0</v>
      </c>
      <c r="O386" s="79">
        <f t="shared" si="22"/>
        <v>0</v>
      </c>
      <c r="P386" s="79" t="e">
        <f>VLOOKUP(A386,'11'!A:C,3,0)</f>
        <v>#N/A</v>
      </c>
      <c r="Q386" s="79" t="e">
        <f>VLOOKUP(A386,'11'!A:B,2,0)</f>
        <v>#N/A</v>
      </c>
      <c r="R386" s="80"/>
      <c r="S386">
        <f>VLOOKUP(A386,РАСЧЕТ!A:BG,59,0)</f>
        <v>0</v>
      </c>
      <c r="T386" s="119">
        <f t="shared" si="23"/>
        <v>0</v>
      </c>
      <c r="U386" t="e">
        <f>VLOOKUP(A386,'12'!A:C,3,0)</f>
        <v>#N/A</v>
      </c>
      <c r="V386" t="e">
        <f>VLOOKUP(A386,'12'!A:B,2,0)</f>
        <v>#N/A</v>
      </c>
    </row>
    <row r="387" spans="1:22" x14ac:dyDescent="0.3">
      <c r="A387" s="77" t="s">
        <v>2632</v>
      </c>
      <c r="B387" s="77" t="s">
        <v>587</v>
      </c>
      <c r="C387" s="79">
        <v>760.21</v>
      </c>
      <c r="D387" s="79">
        <f>VLOOKUP(A387,РАСЧЕТ!A:AY,51,0)</f>
        <v>538.05781413891941</v>
      </c>
      <c r="E387" s="79">
        <f t="shared" ref="E387:E450" si="24">D387-C387</f>
        <v>-222.15218586108062</v>
      </c>
      <c r="F387" s="79" t="str">
        <f>VLOOKUP(A387,'04'!A:C,3,0)</f>
        <v>Начисление услуг УКС00000634 от 30.04.2023 0:00:04</v>
      </c>
      <c r="G387" s="79" t="str">
        <f>VLOOKUP(A387,'04'!A:B,2,0)</f>
        <v>НАС/КС/ДУ-3А-ММ-56</v>
      </c>
      <c r="H387" s="79">
        <v>760.21</v>
      </c>
      <c r="I387" s="79">
        <f>VLOOKUP(A387,РАСЧЕТ!A:BE,57,0)</f>
        <v>707.74124375459064</v>
      </c>
      <c r="J387" s="79">
        <f t="shared" ref="J387:J450" si="25">I387-H387</f>
        <v>-52.468756245409395</v>
      </c>
      <c r="K387" s="79" t="str">
        <f>VLOOKUP(A387,'10'!A:C,3,0)</f>
        <v>Начисление услуг УКС00001636 от 31.10.2023 0:00:02</v>
      </c>
      <c r="L387" s="79" t="str">
        <f>VLOOKUP(A387,'10'!A:B,2,0)</f>
        <v>НАС/КС/ДУ-3А-ММ-56</v>
      </c>
      <c r="M387" s="79">
        <v>760.21</v>
      </c>
      <c r="N387" s="79">
        <f>VLOOKUP(A387,РАСЧЕТ!A:BF,58,0)</f>
        <v>633.44598280582943</v>
      </c>
      <c r="O387" s="79">
        <f t="shared" ref="O387:O450" si="26">N387-M387</f>
        <v>-126.76401719417061</v>
      </c>
      <c r="P387" s="79" t="str">
        <f>VLOOKUP(A387,'11'!A:C,3,0)</f>
        <v>Начисление услуг УКС00001714 от 30.11.2023 23:59:59</v>
      </c>
      <c r="Q387" s="79" t="str">
        <f>VLOOKUP(A387,'11'!A:B,2,0)</f>
        <v>НАС/КС/ДУ-3А-ММ-56</v>
      </c>
      <c r="R387" s="79">
        <v>760.21</v>
      </c>
      <c r="S387">
        <f>VLOOKUP(A387,РАСЧЕТ!A:BG,59,0)</f>
        <v>869.87745169904872</v>
      </c>
      <c r="T387" s="119">
        <f t="shared" ref="T387:T450" si="27">S387-R387</f>
        <v>109.66745169904868</v>
      </c>
      <c r="U387" t="str">
        <f>VLOOKUP(A387,'12'!A:C,3,0)</f>
        <v>Начисление услуг УКС00001863 от 31.12.2023 23:59:59</v>
      </c>
      <c r="V387" t="str">
        <f>VLOOKUP(A387,'12'!A:B,2,0)</f>
        <v>НАС/КС/ДУ-3А-ММ-56</v>
      </c>
    </row>
    <row r="388" spans="1:22" x14ac:dyDescent="0.3">
      <c r="A388" s="77" t="s">
        <v>1886</v>
      </c>
      <c r="B388" s="77" t="s">
        <v>1017</v>
      </c>
      <c r="C388" s="79">
        <v>555.49</v>
      </c>
      <c r="D388" s="79">
        <f>VLOOKUP(A388,РАСЧЕТ!A:AY,51,0)</f>
        <v>393.1571221956699</v>
      </c>
      <c r="E388" s="79">
        <f t="shared" si="24"/>
        <v>-162.33287780433011</v>
      </c>
      <c r="F388" s="79" t="str">
        <f>VLOOKUP(A388,'04'!A:C,3,0)</f>
        <v>Корректировка начислений УКС00001900 от 01.05.2023 0:00:00</v>
      </c>
      <c r="G388" s="79" t="str">
        <f>VLOOKUP(A388,'04'!A:B,2,0)</f>
        <v>С24-НАСТР-3А-2021/паркинг/А/м 57</v>
      </c>
      <c r="H388" s="80"/>
      <c r="I388" s="79">
        <f>VLOOKUP(A388,РАСЧЕТ!A:BE,57,0)</f>
        <v>0</v>
      </c>
      <c r="J388" s="79">
        <f t="shared" si="25"/>
        <v>0</v>
      </c>
      <c r="K388" s="79" t="e">
        <f>VLOOKUP(A388,'10'!A:C,3,0)</f>
        <v>#N/A</v>
      </c>
      <c r="L388" s="79" t="e">
        <f>VLOOKUP(A388,'10'!A:B,2,0)</f>
        <v>#N/A</v>
      </c>
      <c r="M388" s="80"/>
      <c r="N388" s="79">
        <f>VLOOKUP(A388,РАСЧЕТ!A:BF,58,0)</f>
        <v>0</v>
      </c>
      <c r="O388" s="79">
        <f t="shared" si="26"/>
        <v>0</v>
      </c>
      <c r="P388" s="79" t="e">
        <f>VLOOKUP(A388,'11'!A:C,3,0)</f>
        <v>#N/A</v>
      </c>
      <c r="Q388" s="79" t="e">
        <f>VLOOKUP(A388,'11'!A:B,2,0)</f>
        <v>#N/A</v>
      </c>
      <c r="R388" s="80"/>
      <c r="S388">
        <f>VLOOKUP(A388,РАСЧЕТ!A:BG,59,0)</f>
        <v>0</v>
      </c>
      <c r="T388" s="119">
        <f t="shared" si="27"/>
        <v>0</v>
      </c>
      <c r="U388" t="e">
        <f>VLOOKUP(A388,'12'!A:C,3,0)</f>
        <v>#N/A</v>
      </c>
      <c r="V388" t="e">
        <f>VLOOKUP(A388,'12'!A:B,2,0)</f>
        <v>#N/A</v>
      </c>
    </row>
    <row r="389" spans="1:22" x14ac:dyDescent="0.3">
      <c r="A389" s="77" t="s">
        <v>2685</v>
      </c>
      <c r="B389" s="77" t="s">
        <v>1017</v>
      </c>
      <c r="C389" s="79">
        <v>277.74</v>
      </c>
      <c r="D389" s="79">
        <f>VLOOKUP(A389,РАСЧЕТ!A:AY,51,0)</f>
        <v>196.57856109783495</v>
      </c>
      <c r="E389" s="79">
        <f t="shared" si="24"/>
        <v>-81.16143890216506</v>
      </c>
      <c r="F389" s="79" t="str">
        <f>VLOOKUP(A389,'04'!A:C,3,0)</f>
        <v>Ввод начального сальдо УКС00001458 от 01.05.2023 0:00:00</v>
      </c>
      <c r="G389" s="79" t="str">
        <f>VLOOKUP(A389,'04'!A:B,2,0)</f>
        <v>НАС/КС/ДУ-3А/ММ-57-Э(-1)</v>
      </c>
      <c r="H389" s="79">
        <v>833.23</v>
      </c>
      <c r="I389" s="79">
        <f>VLOOKUP(A389,РАСЧЕТ!A:BE,57,0)</f>
        <v>775.71639145983374</v>
      </c>
      <c r="J389" s="79">
        <f t="shared" si="25"/>
        <v>-57.513608540166274</v>
      </c>
      <c r="K389" s="79" t="str">
        <f>VLOOKUP(A389,'10'!A:C,3,0)</f>
        <v>Начисление услуг УКС00001636 от 31.10.2023 0:00:02</v>
      </c>
      <c r="L389" s="79" t="str">
        <f>VLOOKUP(A389,'10'!A:B,2,0)</f>
        <v>НАС/КС/ДУ-3А/ММ-57-Э(-1)</v>
      </c>
      <c r="M389" s="79">
        <v>833.23</v>
      </c>
      <c r="N389" s="79">
        <f>VLOOKUP(A389,РАСЧЕТ!A:BF,58,0)</f>
        <v>694.28542748209566</v>
      </c>
      <c r="O389" s="79">
        <f t="shared" si="26"/>
        <v>-138.94457251790436</v>
      </c>
      <c r="P389" s="79" t="str">
        <f>VLOOKUP(A389,'11'!A:C,3,0)</f>
        <v>Начисление услуг УКС00001714 от 30.11.2023 23:59:59</v>
      </c>
      <c r="Q389" s="79" t="str">
        <f>VLOOKUP(A389,'11'!A:B,2,0)</f>
        <v>НАС/КС/ДУ-3А/ММ-57-Э(-1)</v>
      </c>
      <c r="R389" s="79">
        <v>833.23</v>
      </c>
      <c r="S389">
        <f>VLOOKUP(A389,РАСЧЕТ!A:BG,59,0)</f>
        <v>953.42500355714935</v>
      </c>
      <c r="T389" s="119">
        <f t="shared" si="27"/>
        <v>120.19500355714933</v>
      </c>
      <c r="U389" t="str">
        <f>VLOOKUP(A389,'12'!A:C,3,0)</f>
        <v>Начисление услуг УКС00001863 от 31.12.2023 23:59:59</v>
      </c>
      <c r="V389" t="str">
        <f>VLOOKUP(A389,'12'!A:B,2,0)</f>
        <v>НАС/КС/ДУ-3А/ММ-57-Э(-1)</v>
      </c>
    </row>
    <row r="390" spans="1:22" x14ac:dyDescent="0.3">
      <c r="A390" s="77" t="s">
        <v>1716</v>
      </c>
      <c r="B390" s="77" t="s">
        <v>830</v>
      </c>
      <c r="C390" s="79">
        <v>867.59</v>
      </c>
      <c r="D390" s="79">
        <f>VLOOKUP(A390,РАСЧЕТ!A:AY,51,0)</f>
        <v>614.05468054272148</v>
      </c>
      <c r="E390" s="79">
        <f t="shared" si="24"/>
        <v>-253.53531945727855</v>
      </c>
      <c r="F390" s="79" t="str">
        <f>VLOOKUP(A390,'04'!A:C,3,0)</f>
        <v>Начисление услуг УКС00000634 от 30.04.2023 0:00:04</v>
      </c>
      <c r="G390" s="79" t="str">
        <f>VLOOKUP(A390,'04'!A:B,2,0)</f>
        <v>С24-НАСТР-3А-2021/паркинг/А/м 58</v>
      </c>
      <c r="H390" s="80"/>
      <c r="I390" s="79">
        <f>VLOOKUP(A390,РАСЧЕТ!A:BE,57,0)</f>
        <v>0</v>
      </c>
      <c r="J390" s="79">
        <f t="shared" si="25"/>
        <v>0</v>
      </c>
      <c r="K390" s="79" t="e">
        <f>VLOOKUP(A390,'10'!A:C,3,0)</f>
        <v>#N/A</v>
      </c>
      <c r="L390" s="79" t="e">
        <f>VLOOKUP(A390,'10'!A:B,2,0)</f>
        <v>#N/A</v>
      </c>
      <c r="M390" s="80"/>
      <c r="N390" s="79">
        <f>VLOOKUP(A390,РАСЧЕТ!A:BF,58,0)</f>
        <v>0</v>
      </c>
      <c r="O390" s="79">
        <f t="shared" si="26"/>
        <v>0</v>
      </c>
      <c r="P390" s="79" t="e">
        <f>VLOOKUP(A390,'11'!A:C,3,0)</f>
        <v>#N/A</v>
      </c>
      <c r="Q390" s="79" t="e">
        <f>VLOOKUP(A390,'11'!A:B,2,0)</f>
        <v>#N/A</v>
      </c>
      <c r="R390" s="80"/>
      <c r="S390">
        <f>VLOOKUP(A390,РАСЧЕТ!A:BG,59,0)</f>
        <v>0</v>
      </c>
      <c r="T390" s="119">
        <f t="shared" si="27"/>
        <v>0</v>
      </c>
      <c r="U390" t="e">
        <f>VLOOKUP(A390,'12'!A:C,3,0)</f>
        <v>#N/A</v>
      </c>
      <c r="V390" t="e">
        <f>VLOOKUP(A390,'12'!A:B,2,0)</f>
        <v>#N/A</v>
      </c>
    </row>
    <row r="391" spans="1:22" x14ac:dyDescent="0.3">
      <c r="A391" s="77" t="s">
        <v>2765</v>
      </c>
      <c r="B391" s="77" t="s">
        <v>830</v>
      </c>
      <c r="C391" s="80"/>
      <c r="D391" s="79">
        <f>VLOOKUP(A391,РАСЧЕТ!A:AY,51,0)</f>
        <v>0</v>
      </c>
      <c r="E391" s="79">
        <f t="shared" si="24"/>
        <v>0</v>
      </c>
      <c r="F391" s="79" t="e">
        <f>VLOOKUP(A391,'04'!A:C,3,0)</f>
        <v>#N/A</v>
      </c>
      <c r="G391" s="79" t="e">
        <f>VLOOKUP(A391,'04'!A:B,2,0)</f>
        <v>#N/A</v>
      </c>
      <c r="H391" s="79">
        <v>867.59</v>
      </c>
      <c r="I391" s="79">
        <f>VLOOKUP(A391,РАСЧЕТ!A:BE,57,0)</f>
        <v>807.70469626230124</v>
      </c>
      <c r="J391" s="79">
        <f t="shared" si="25"/>
        <v>-59.885303737698791</v>
      </c>
      <c r="K391" s="79" t="str">
        <f>VLOOKUP(A391,'10'!A:C,3,0)</f>
        <v>Начисление услуг УКС00001636 от 31.10.2023 0:00:02</v>
      </c>
      <c r="L391" s="79" t="str">
        <f>VLOOKUP(A391,'10'!A:B,2,0)</f>
        <v>НАС/КС/ДУ-3А-ММ-58</v>
      </c>
      <c r="M391" s="79">
        <v>867.59</v>
      </c>
      <c r="N391" s="79">
        <f>VLOOKUP(A391,РАСЧЕТ!A:BF,58,0)</f>
        <v>722.91575438857387</v>
      </c>
      <c r="O391" s="79">
        <f t="shared" si="26"/>
        <v>-144.67424561142616</v>
      </c>
      <c r="P391" s="79" t="str">
        <f>VLOOKUP(A391,'11'!A:C,3,0)</f>
        <v>Начисление услуг УКС00001714 от 30.11.2023 23:59:59</v>
      </c>
      <c r="Q391" s="79" t="str">
        <f>VLOOKUP(A391,'11'!A:B,2,0)</f>
        <v>НАС/КС/ДУ-3А-ММ-58</v>
      </c>
      <c r="R391" s="79">
        <v>867.59</v>
      </c>
      <c r="S391">
        <f>VLOOKUP(A391,РАСЧЕТ!A:BG,59,0)</f>
        <v>992.74149854919676</v>
      </c>
      <c r="T391" s="119">
        <f t="shared" si="27"/>
        <v>125.15149854919673</v>
      </c>
      <c r="U391" t="str">
        <f>VLOOKUP(A391,'12'!A:C,3,0)</f>
        <v>Начисление услуг УКС00001863 от 31.12.2023 23:59:59</v>
      </c>
      <c r="V391" t="str">
        <f>VLOOKUP(A391,'12'!A:B,2,0)</f>
        <v>НАС/КС/ДУ-3А-ММ-58</v>
      </c>
    </row>
    <row r="392" spans="1:22" x14ac:dyDescent="0.3">
      <c r="A392" s="77" t="s">
        <v>2003</v>
      </c>
      <c r="B392" s="77" t="s">
        <v>814</v>
      </c>
      <c r="C392" s="80"/>
      <c r="D392" s="79">
        <f>VLOOKUP(A392,РАСЧЕТ!A:AY,51,0)</f>
        <v>0</v>
      </c>
      <c r="E392" s="79">
        <f t="shared" si="24"/>
        <v>0</v>
      </c>
      <c r="F392" s="79" t="e">
        <f>VLOOKUP(A392,'04'!A:C,3,0)</f>
        <v>#N/A</v>
      </c>
      <c r="G392" s="79" t="e">
        <f>VLOOKUP(A392,'04'!A:B,2,0)</f>
        <v>#N/A</v>
      </c>
      <c r="H392" s="80"/>
      <c r="I392" s="79">
        <f>VLOOKUP(A392,РАСЧЕТ!A:BE,57,0)</f>
        <v>0</v>
      </c>
      <c r="J392" s="79">
        <f t="shared" si="25"/>
        <v>0</v>
      </c>
      <c r="K392" s="79" t="e">
        <f>VLOOKUP(A392,'10'!A:C,3,0)</f>
        <v>#N/A</v>
      </c>
      <c r="L392" s="79" t="e">
        <f>VLOOKUP(A392,'10'!A:B,2,0)</f>
        <v>#N/A</v>
      </c>
      <c r="M392" s="80"/>
      <c r="N392" s="79">
        <f>VLOOKUP(A392,РАСЧЕТ!A:BF,58,0)</f>
        <v>0</v>
      </c>
      <c r="O392" s="79">
        <f t="shared" si="26"/>
        <v>0</v>
      </c>
      <c r="P392" s="79" t="e">
        <f>VLOOKUP(A392,'11'!A:C,3,0)</f>
        <v>#N/A</v>
      </c>
      <c r="Q392" s="79" t="e">
        <f>VLOOKUP(A392,'11'!A:B,2,0)</f>
        <v>#N/A</v>
      </c>
      <c r="R392" s="80"/>
      <c r="S392">
        <f>VLOOKUP(A392,РАСЧЕТ!A:BG,59,0)</f>
        <v>0</v>
      </c>
      <c r="T392" s="119">
        <f t="shared" si="27"/>
        <v>0</v>
      </c>
      <c r="U392" t="e">
        <f>VLOOKUP(A392,'12'!A:C,3,0)</f>
        <v>#N/A</v>
      </c>
      <c r="V392" t="e">
        <f>VLOOKUP(A392,'12'!A:B,2,0)</f>
        <v>#N/A</v>
      </c>
    </row>
    <row r="393" spans="1:22" x14ac:dyDescent="0.3">
      <c r="A393" s="77" t="s">
        <v>2707</v>
      </c>
      <c r="B393" s="77" t="s">
        <v>814</v>
      </c>
      <c r="C393" s="79">
        <v>760.21</v>
      </c>
      <c r="D393" s="79">
        <f>VLOOKUP(A393,РАСЧЕТ!A:AY,51,0)</f>
        <v>538.05781413891941</v>
      </c>
      <c r="E393" s="79">
        <f t="shared" si="24"/>
        <v>-222.15218586108062</v>
      </c>
      <c r="F393" s="79" t="str">
        <f>VLOOKUP(A393,'04'!A:C,3,0)</f>
        <v>Начисление услуг УКС00000634 от 30.04.2023 0:00:04</v>
      </c>
      <c r="G393" s="79" t="str">
        <f>VLOOKUP(A393,'04'!A:B,2,0)</f>
        <v>НАС/КС/ДУ-3А-ММ-59.</v>
      </c>
      <c r="H393" s="79">
        <v>760.21</v>
      </c>
      <c r="I393" s="79">
        <f>VLOOKUP(A393,РАСЧЕТ!A:BE,57,0)</f>
        <v>707.74124375459064</v>
      </c>
      <c r="J393" s="79">
        <f t="shared" si="25"/>
        <v>-52.468756245409395</v>
      </c>
      <c r="K393" s="79" t="str">
        <f>VLOOKUP(A393,'10'!A:C,3,0)</f>
        <v>Начисление услуг УКС00001636 от 31.10.2023 0:00:02</v>
      </c>
      <c r="L393" s="79" t="str">
        <f>VLOOKUP(A393,'10'!A:B,2,0)</f>
        <v>НАС/КС/ДУ-3А-ММ-59.</v>
      </c>
      <c r="M393" s="79">
        <v>760.21</v>
      </c>
      <c r="N393" s="79">
        <f>VLOOKUP(A393,РАСЧЕТ!A:BF,58,0)</f>
        <v>633.44598280582943</v>
      </c>
      <c r="O393" s="79">
        <f t="shared" si="26"/>
        <v>-126.76401719417061</v>
      </c>
      <c r="P393" s="79" t="str">
        <f>VLOOKUP(A393,'11'!A:C,3,0)</f>
        <v>Начисление услуг УКС00001714 от 30.11.2023 23:59:59</v>
      </c>
      <c r="Q393" s="79" t="str">
        <f>VLOOKUP(A393,'11'!A:B,2,0)</f>
        <v>НАС/КС/ДУ-3А-ММ-59.</v>
      </c>
      <c r="R393" s="79">
        <v>760.21</v>
      </c>
      <c r="S393">
        <f>VLOOKUP(A393,РАСЧЕТ!A:BG,59,0)</f>
        <v>869.87745169904872</v>
      </c>
      <c r="T393" s="119">
        <f t="shared" si="27"/>
        <v>109.66745169904868</v>
      </c>
      <c r="U393" t="str">
        <f>VLOOKUP(A393,'12'!A:C,3,0)</f>
        <v>Начисление услуг УКС00001863 от 31.12.2023 23:59:59</v>
      </c>
      <c r="V393" t="str">
        <f>VLOOKUP(A393,'12'!A:B,2,0)</f>
        <v>НАС/КС/ДУ-3А-ММ-59.</v>
      </c>
    </row>
    <row r="394" spans="1:22" x14ac:dyDescent="0.3">
      <c r="A394" s="77" t="s">
        <v>1950</v>
      </c>
      <c r="B394" s="77" t="s">
        <v>966</v>
      </c>
      <c r="C394" s="80"/>
      <c r="D394" s="79">
        <f>VLOOKUP(A394,РАСЧЕТ!A:AY,51,0)</f>
        <v>0</v>
      </c>
      <c r="E394" s="79">
        <f t="shared" si="24"/>
        <v>0</v>
      </c>
      <c r="F394" s="79" t="e">
        <f>VLOOKUP(A394,'04'!A:C,3,0)</f>
        <v>#N/A</v>
      </c>
      <c r="G394" s="79" t="e">
        <f>VLOOKUP(A394,'04'!A:B,2,0)</f>
        <v>#N/A</v>
      </c>
      <c r="H394" s="80"/>
      <c r="I394" s="79">
        <f>VLOOKUP(A394,РАСЧЕТ!A:BE,57,0)</f>
        <v>0</v>
      </c>
      <c r="J394" s="79">
        <f t="shared" si="25"/>
        <v>0</v>
      </c>
      <c r="K394" s="79" t="e">
        <f>VLOOKUP(A394,'10'!A:C,3,0)</f>
        <v>#N/A</v>
      </c>
      <c r="L394" s="79" t="e">
        <f>VLOOKUP(A394,'10'!A:B,2,0)</f>
        <v>#N/A</v>
      </c>
      <c r="M394" s="80"/>
      <c r="N394" s="79">
        <f>VLOOKUP(A394,РАСЧЕТ!A:BF,58,0)</f>
        <v>0</v>
      </c>
      <c r="O394" s="79">
        <f t="shared" si="26"/>
        <v>0</v>
      </c>
      <c r="P394" s="79" t="e">
        <f>VLOOKUP(A394,'11'!A:C,3,0)</f>
        <v>#N/A</v>
      </c>
      <c r="Q394" s="79" t="e">
        <f>VLOOKUP(A394,'11'!A:B,2,0)</f>
        <v>#N/A</v>
      </c>
      <c r="R394" s="80"/>
      <c r="S394">
        <f>VLOOKUP(A394,РАСЧЕТ!A:BG,59,0)</f>
        <v>0</v>
      </c>
      <c r="T394" s="119">
        <f t="shared" si="27"/>
        <v>0</v>
      </c>
      <c r="U394" t="e">
        <f>VLOOKUP(A394,'12'!A:C,3,0)</f>
        <v>#N/A</v>
      </c>
      <c r="V394" t="e">
        <f>VLOOKUP(A394,'12'!A:B,2,0)</f>
        <v>#N/A</v>
      </c>
    </row>
    <row r="395" spans="1:22" x14ac:dyDescent="0.3">
      <c r="A395" s="77" t="s">
        <v>2537</v>
      </c>
      <c r="B395" s="77" t="s">
        <v>966</v>
      </c>
      <c r="C395" s="79">
        <v>652.84</v>
      </c>
      <c r="D395" s="79">
        <f>VLOOKUP(A395,РАСЧЕТ!A:AY,51,0)</f>
        <v>462.06094773511722</v>
      </c>
      <c r="E395" s="79">
        <f t="shared" si="24"/>
        <v>-190.77905226488281</v>
      </c>
      <c r="F395" s="79" t="str">
        <f>VLOOKUP(A395,'04'!A:C,3,0)</f>
        <v>Начисление услуг УКС00000634 от 30.04.2023 0:00:04</v>
      </c>
      <c r="G395" s="79" t="str">
        <f>VLOOKUP(A395,'04'!A:B,2,0)</f>
        <v>НАС/КС/ДУ-ММ-3А-6</v>
      </c>
      <c r="H395" s="79">
        <v>652.84</v>
      </c>
      <c r="I395" s="79">
        <f>VLOOKUP(A395,РАСЧЕТ!A:BE,57,0)</f>
        <v>607.77779124688004</v>
      </c>
      <c r="J395" s="79">
        <f t="shared" si="25"/>
        <v>-45.06220875311999</v>
      </c>
      <c r="K395" s="79" t="str">
        <f>VLOOKUP(A395,'10'!A:C,3,0)</f>
        <v>Начисление услуг УКС00001636 от 31.10.2023 0:00:02</v>
      </c>
      <c r="L395" s="79" t="str">
        <f>VLOOKUP(A395,'10'!A:B,2,0)</f>
        <v>НАС/КС/ДУ-ММ-3А-6</v>
      </c>
      <c r="M395" s="79">
        <v>652.84</v>
      </c>
      <c r="N395" s="79">
        <f>VLOOKUP(A395,РАСЧЕТ!A:BF,58,0)</f>
        <v>543.97621122308522</v>
      </c>
      <c r="O395" s="79">
        <f t="shared" si="26"/>
        <v>-108.86378877691482</v>
      </c>
      <c r="P395" s="79" t="str">
        <f>VLOOKUP(A395,'11'!A:C,3,0)</f>
        <v>Начисление услуг УКС00001714 от 30.11.2023 23:59:59</v>
      </c>
      <c r="Q395" s="79" t="str">
        <f>VLOOKUP(A395,'11'!A:B,2,0)</f>
        <v>НАС/КС/ДУ-ММ-3А-6</v>
      </c>
      <c r="R395" s="79">
        <v>652.84</v>
      </c>
      <c r="S395">
        <f>VLOOKUP(A395,РАСЧЕТ!A:BG,59,0)</f>
        <v>747.01340484890056</v>
      </c>
      <c r="T395" s="119">
        <f t="shared" si="27"/>
        <v>94.173404848900532</v>
      </c>
      <c r="U395" t="str">
        <f>VLOOKUP(A395,'12'!A:C,3,0)</f>
        <v>Начисление услуг УКС00001863 от 31.12.2023 23:59:59</v>
      </c>
      <c r="V395" t="str">
        <f>VLOOKUP(A395,'12'!A:B,2,0)</f>
        <v>НАС/КС/ДУ-ММ-3А-6</v>
      </c>
    </row>
    <row r="396" spans="1:22" x14ac:dyDescent="0.3">
      <c r="A396" s="77" t="s">
        <v>1910</v>
      </c>
      <c r="B396" s="77" t="s">
        <v>1078</v>
      </c>
      <c r="C396" s="79">
        <v>764.51</v>
      </c>
      <c r="D396" s="79">
        <f>VLOOKUP(A396,РАСЧЕТ!A:AY,51,0)</f>
        <v>541.09768879507158</v>
      </c>
      <c r="E396" s="79">
        <f t="shared" si="24"/>
        <v>-223.41231120492841</v>
      </c>
      <c r="F396" s="79" t="str">
        <f>VLOOKUP(A396,'04'!A:C,3,0)</f>
        <v>Начисление услуг УКС00000634 от 30.04.2023 0:00:04</v>
      </c>
      <c r="G396" s="79" t="str">
        <f>VLOOKUP(A396,'04'!A:B,2,0)</f>
        <v>С24-НАСТР-3А-2021/паркинг/А/м 60</v>
      </c>
      <c r="H396" s="80"/>
      <c r="I396" s="79">
        <f>VLOOKUP(A396,РАСЧЕТ!A:BE,57,0)</f>
        <v>0</v>
      </c>
      <c r="J396" s="79">
        <f t="shared" si="25"/>
        <v>0</v>
      </c>
      <c r="K396" s="79" t="e">
        <f>VLOOKUP(A396,'10'!A:C,3,0)</f>
        <v>#N/A</v>
      </c>
      <c r="L396" s="79" t="e">
        <f>VLOOKUP(A396,'10'!A:B,2,0)</f>
        <v>#N/A</v>
      </c>
      <c r="M396" s="80"/>
      <c r="N396" s="79">
        <f>VLOOKUP(A396,РАСЧЕТ!A:BF,58,0)</f>
        <v>0</v>
      </c>
      <c r="O396" s="79">
        <f t="shared" si="26"/>
        <v>0</v>
      </c>
      <c r="P396" s="79" t="e">
        <f>VLOOKUP(A396,'11'!A:C,3,0)</f>
        <v>#N/A</v>
      </c>
      <c r="Q396" s="79" t="e">
        <f>VLOOKUP(A396,'11'!A:B,2,0)</f>
        <v>#N/A</v>
      </c>
      <c r="R396" s="80"/>
      <c r="S396">
        <f>VLOOKUP(A396,РАСЧЕТ!A:BG,59,0)</f>
        <v>0</v>
      </c>
      <c r="T396" s="119">
        <f t="shared" si="27"/>
        <v>0</v>
      </c>
      <c r="U396" t="e">
        <f>VLOOKUP(A396,'12'!A:C,3,0)</f>
        <v>#N/A</v>
      </c>
      <c r="V396" t="e">
        <f>VLOOKUP(A396,'12'!A:B,2,0)</f>
        <v>#N/A</v>
      </c>
    </row>
    <row r="397" spans="1:22" x14ac:dyDescent="0.3">
      <c r="A397" s="77" t="s">
        <v>2805</v>
      </c>
      <c r="B397" s="77" t="s">
        <v>1078</v>
      </c>
      <c r="C397" s="80"/>
      <c r="D397" s="79">
        <f>VLOOKUP(A397,РАСЧЕТ!A:AY,51,0)</f>
        <v>0</v>
      </c>
      <c r="E397" s="79">
        <f t="shared" si="24"/>
        <v>0</v>
      </c>
      <c r="F397" s="79" t="e">
        <f>VLOOKUP(A397,'04'!A:C,3,0)</f>
        <v>#N/A</v>
      </c>
      <c r="G397" s="79" t="e">
        <f>VLOOKUP(A397,'04'!A:B,2,0)</f>
        <v>#N/A</v>
      </c>
      <c r="H397" s="79">
        <v>764.51</v>
      </c>
      <c r="I397" s="79">
        <f>VLOOKUP(A397,РАСЧЕТ!A:BE,57,0)</f>
        <v>711.73978185489909</v>
      </c>
      <c r="J397" s="79">
        <f t="shared" si="25"/>
        <v>-52.770218145100898</v>
      </c>
      <c r="K397" s="79" t="str">
        <f>VLOOKUP(A397,'10'!A:C,3,0)</f>
        <v>Начисление услуг УКС00001636 от 31.10.2023 0:00:02</v>
      </c>
      <c r="L397" s="79" t="str">
        <f>VLOOKUP(A397,'10'!A:B,2,0)</f>
        <v>НАС/КС/ДУ-3А/ММ-60-Э(-1)</v>
      </c>
      <c r="M397" s="79">
        <v>764.51</v>
      </c>
      <c r="N397" s="79">
        <f>VLOOKUP(A397,РАСЧЕТ!A:BF,58,0)</f>
        <v>637.02477366913934</v>
      </c>
      <c r="O397" s="79">
        <f t="shared" si="26"/>
        <v>-127.48522633086066</v>
      </c>
      <c r="P397" s="79" t="str">
        <f>VLOOKUP(A397,'11'!A:C,3,0)</f>
        <v>Начисление услуг УКС00001714 от 30.11.2023 23:59:59</v>
      </c>
      <c r="Q397" s="79" t="str">
        <f>VLOOKUP(A397,'11'!A:B,2,0)</f>
        <v>НАС/КС/ДУ-3А/ММ-60-Э(-1)</v>
      </c>
      <c r="R397" s="79">
        <v>764.51</v>
      </c>
      <c r="S397">
        <f>VLOOKUP(A397,РАСЧЕТ!A:BG,59,0)</f>
        <v>874.79201357305465</v>
      </c>
      <c r="T397" s="119">
        <f t="shared" si="27"/>
        <v>110.28201357305466</v>
      </c>
      <c r="U397" t="str">
        <f>VLOOKUP(A397,'12'!A:C,3,0)</f>
        <v>Начисление услуг УКС00001863 от 31.12.2023 23:59:59</v>
      </c>
      <c r="V397" t="str">
        <f>VLOOKUP(A397,'12'!A:B,2,0)</f>
        <v>НАС/КС/ДУ-3А/ММ-60-Э(-1)</v>
      </c>
    </row>
    <row r="398" spans="1:22" x14ac:dyDescent="0.3">
      <c r="A398" s="77" t="s">
        <v>1960</v>
      </c>
      <c r="B398" s="77" t="s">
        <v>1006</v>
      </c>
      <c r="C398" s="79">
        <v>475.31</v>
      </c>
      <c r="D398" s="79">
        <f>VLOOKUP(A398,РАСЧЕТ!A:AY,51,0)</f>
        <v>336.41279528083101</v>
      </c>
      <c r="E398" s="79">
        <f t="shared" si="24"/>
        <v>-138.897204719169</v>
      </c>
      <c r="F398" s="79" t="str">
        <f>VLOOKUP(A398,'04'!A:C,3,0)</f>
        <v>Корректировка начислений УКС00001901 от 01.05.2023 0:00:00</v>
      </c>
      <c r="G398" s="79" t="str">
        <f>VLOOKUP(A398,'04'!A:B,2,0)</f>
        <v>С24-НАСТР-3А-2021/паркинг/А/м 61</v>
      </c>
      <c r="H398" s="80"/>
      <c r="I398" s="79">
        <f>VLOOKUP(A398,РАСЧЕТ!A:BE,57,0)</f>
        <v>0</v>
      </c>
      <c r="J398" s="79">
        <f t="shared" si="25"/>
        <v>0</v>
      </c>
      <c r="K398" s="79" t="e">
        <f>VLOOKUP(A398,'10'!A:C,3,0)</f>
        <v>#N/A</v>
      </c>
      <c r="L398" s="79" t="e">
        <f>VLOOKUP(A398,'10'!A:B,2,0)</f>
        <v>#N/A</v>
      </c>
      <c r="M398" s="80"/>
      <c r="N398" s="79">
        <f>VLOOKUP(A398,РАСЧЕТ!A:BF,58,0)</f>
        <v>0</v>
      </c>
      <c r="O398" s="79">
        <f t="shared" si="26"/>
        <v>0</v>
      </c>
      <c r="P398" s="79" t="e">
        <f>VLOOKUP(A398,'11'!A:C,3,0)</f>
        <v>#N/A</v>
      </c>
      <c r="Q398" s="79" t="e">
        <f>VLOOKUP(A398,'11'!A:B,2,0)</f>
        <v>#N/A</v>
      </c>
      <c r="R398" s="80"/>
      <c r="S398">
        <f>VLOOKUP(A398,РАСЧЕТ!A:BG,59,0)</f>
        <v>0</v>
      </c>
      <c r="T398" s="119">
        <f t="shared" si="27"/>
        <v>0</v>
      </c>
      <c r="U398" t="e">
        <f>VLOOKUP(A398,'12'!A:C,3,0)</f>
        <v>#N/A</v>
      </c>
      <c r="V398" t="e">
        <f>VLOOKUP(A398,'12'!A:B,2,0)</f>
        <v>#N/A</v>
      </c>
    </row>
    <row r="399" spans="1:22" x14ac:dyDescent="0.3">
      <c r="A399" s="77" t="s">
        <v>2716</v>
      </c>
      <c r="B399" s="77" t="s">
        <v>1006</v>
      </c>
      <c r="C399" s="79">
        <v>237.66</v>
      </c>
      <c r="D399" s="79">
        <f>VLOOKUP(A399,РАСЧЕТ!A:AY,51,0)</f>
        <v>168.2063976404155</v>
      </c>
      <c r="E399" s="79">
        <f t="shared" si="24"/>
        <v>-69.453602359584494</v>
      </c>
      <c r="F399" s="79" t="str">
        <f>VLOOKUP(A399,'04'!A:C,3,0)</f>
        <v>Ввод начального сальдо УКС00001459 от 01.05.2023 0:00:00</v>
      </c>
      <c r="G399" s="79" t="str">
        <f>VLOOKUP(A399,'04'!A:B,2,0)</f>
        <v>НАС/КС/ДУ-3А/ММ-61-Э(-1)</v>
      </c>
      <c r="H399" s="79">
        <v>712.97</v>
      </c>
      <c r="I399" s="79">
        <f>VLOOKUP(A399,РАСЧЕТ!A:BE,57,0)</f>
        <v>663.75732465119802</v>
      </c>
      <c r="J399" s="79">
        <f t="shared" si="25"/>
        <v>-49.212675348802009</v>
      </c>
      <c r="K399" s="79" t="str">
        <f>VLOOKUP(A399,'10'!A:C,3,0)</f>
        <v>Начисление услуг УКС00001636 от 31.10.2023 0:00:02</v>
      </c>
      <c r="L399" s="79" t="str">
        <f>VLOOKUP(A399,'10'!A:B,2,0)</f>
        <v>НАС/КС/ДУ-3А/ММ-61-Э(-1)</v>
      </c>
      <c r="M399" s="79">
        <v>712.97</v>
      </c>
      <c r="N399" s="79">
        <f>VLOOKUP(A399,РАСЧЕТ!A:BF,58,0)</f>
        <v>594.07928330942207</v>
      </c>
      <c r="O399" s="79">
        <f t="shared" si="26"/>
        <v>-118.89071669057796</v>
      </c>
      <c r="P399" s="79" t="str">
        <f>VLOOKUP(A399,'11'!A:C,3,0)</f>
        <v>Начисление услуг УКС00001714 от 30.11.2023 23:59:59</v>
      </c>
      <c r="Q399" s="79" t="str">
        <f>VLOOKUP(A399,'11'!A:B,2,0)</f>
        <v>НАС/КС/ДУ-3А/ММ-61-Э(-1)</v>
      </c>
      <c r="R399" s="79">
        <v>712.97</v>
      </c>
      <c r="S399">
        <f>VLOOKUP(A399,РАСЧЕТ!A:BG,59,0)</f>
        <v>815.81727108498353</v>
      </c>
      <c r="T399" s="119">
        <f t="shared" si="27"/>
        <v>102.8472710849835</v>
      </c>
      <c r="U399" t="str">
        <f>VLOOKUP(A399,'12'!A:C,3,0)</f>
        <v>Начисление услуг УКС00001863 от 31.12.2023 23:59:59</v>
      </c>
      <c r="V399" t="str">
        <f>VLOOKUP(A399,'12'!A:B,2,0)</f>
        <v>НАС/КС/ДУ-3А/ММ-61-Э(-1)</v>
      </c>
    </row>
    <row r="400" spans="1:22" x14ac:dyDescent="0.3">
      <c r="A400" s="77" t="s">
        <v>2010</v>
      </c>
      <c r="B400" s="77" t="s">
        <v>762</v>
      </c>
      <c r="C400" s="79">
        <v>503.32</v>
      </c>
      <c r="D400" s="79">
        <f>VLOOKUP(A400,РАСЧЕТ!A:AY,51,0)</f>
        <v>356.17198054581957</v>
      </c>
      <c r="E400" s="79">
        <f t="shared" si="24"/>
        <v>-147.14801945418043</v>
      </c>
      <c r="F400" s="79" t="str">
        <f>VLOOKUP(A400,'04'!A:C,3,0)</f>
        <v>Начисление услуг УКС00000634 от 30.04.2023 0:00:04</v>
      </c>
      <c r="G400" s="79" t="str">
        <f>VLOOKUP(A400,'04'!A:B,2,0)</f>
        <v>С24-НАСТР-3А-2021/паркинг/А/м 62</v>
      </c>
      <c r="H400" s="80"/>
      <c r="I400" s="79">
        <f>VLOOKUP(A400,РАСЧЕТ!A:BE,57,0)</f>
        <v>0</v>
      </c>
      <c r="J400" s="79">
        <f t="shared" si="25"/>
        <v>0</v>
      </c>
      <c r="K400" s="79" t="e">
        <f>VLOOKUP(A400,'10'!A:C,3,0)</f>
        <v>#N/A</v>
      </c>
      <c r="L400" s="79" t="e">
        <f>VLOOKUP(A400,'10'!A:B,2,0)</f>
        <v>#N/A</v>
      </c>
      <c r="M400" s="80"/>
      <c r="N400" s="79">
        <f>VLOOKUP(A400,РАСЧЕТ!A:BF,58,0)</f>
        <v>0</v>
      </c>
      <c r="O400" s="79">
        <f t="shared" si="26"/>
        <v>0</v>
      </c>
      <c r="P400" s="79" t="e">
        <f>VLOOKUP(A400,'11'!A:C,3,0)</f>
        <v>#N/A</v>
      </c>
      <c r="Q400" s="79" t="e">
        <f>VLOOKUP(A400,'11'!A:B,2,0)</f>
        <v>#N/A</v>
      </c>
      <c r="R400" s="80"/>
      <c r="S400">
        <f>VLOOKUP(A400,РАСЧЕТ!A:BG,59,0)</f>
        <v>0</v>
      </c>
      <c r="T400" s="119">
        <f t="shared" si="27"/>
        <v>0</v>
      </c>
      <c r="U400" t="e">
        <f>VLOOKUP(A400,'12'!A:C,3,0)</f>
        <v>#N/A</v>
      </c>
      <c r="V400" t="e">
        <f>VLOOKUP(A400,'12'!A:B,2,0)</f>
        <v>#N/A</v>
      </c>
    </row>
    <row r="401" spans="1:22" x14ac:dyDescent="0.3">
      <c r="A401" s="77" t="s">
        <v>2704</v>
      </c>
      <c r="B401" s="77" t="s">
        <v>762</v>
      </c>
      <c r="C401" s="79">
        <v>291.52999999999997</v>
      </c>
      <c r="D401" s="79">
        <f>VLOOKUP(A401,РАСЧЕТ!A:AY,51,0)</f>
        <v>206.2048308423166</v>
      </c>
      <c r="E401" s="79">
        <f t="shared" si="24"/>
        <v>-85.325169157683376</v>
      </c>
      <c r="F401" s="79" t="str">
        <f>VLOOKUP(A401,'04'!A:C,3,0)</f>
        <v>Начисление услуг УКС00000634 от 30.04.2023 0:00:04</v>
      </c>
      <c r="G401" s="79" t="str">
        <f>VLOOKUP(A401,'04'!A:B,2,0)</f>
        <v>НАС/КС/ДУ-3А-ММ-62</v>
      </c>
      <c r="H401" s="79">
        <v>794.57</v>
      </c>
      <c r="I401" s="79">
        <f>VLOOKUP(A401,РАСЧЕТ!A:BE,57,0)</f>
        <v>739.72954855705814</v>
      </c>
      <c r="J401" s="79">
        <f t="shared" si="25"/>
        <v>-54.840451442941912</v>
      </c>
      <c r="K401" s="79" t="str">
        <f>VLOOKUP(A401,'10'!A:C,3,0)</f>
        <v>Начисление услуг УКС00001636 от 31.10.2023 0:00:02</v>
      </c>
      <c r="L401" s="79" t="str">
        <f>VLOOKUP(A401,'10'!A:B,2,0)</f>
        <v>НАС/КС/ДУ-3А-ММ-62</v>
      </c>
      <c r="M401" s="79">
        <v>794.57</v>
      </c>
      <c r="N401" s="79">
        <f>VLOOKUP(A401,РАСЧЕТ!A:BF,58,0)</f>
        <v>662.07630971230776</v>
      </c>
      <c r="O401" s="79">
        <f t="shared" si="26"/>
        <v>-132.49369028769229</v>
      </c>
      <c r="P401" s="79" t="str">
        <f>VLOOKUP(A401,'11'!A:C,3,0)</f>
        <v>Начисление услуг УКС00001714 от 30.11.2023 23:59:59</v>
      </c>
      <c r="Q401" s="79" t="str">
        <f>VLOOKUP(A401,'11'!A:B,2,0)</f>
        <v>НАС/КС/ДУ-3А-ММ-62</v>
      </c>
      <c r="R401" s="79">
        <v>794.57</v>
      </c>
      <c r="S401">
        <f>VLOOKUP(A401,РАСЧЕТ!A:BG,59,0)</f>
        <v>909.19394669109613</v>
      </c>
      <c r="T401" s="119">
        <f t="shared" si="27"/>
        <v>114.62394669109608</v>
      </c>
      <c r="U401" t="str">
        <f>VLOOKUP(A401,'12'!A:C,3,0)</f>
        <v>Начисление услуг УКС00001863 от 31.12.2023 23:59:59</v>
      </c>
      <c r="V401" t="str">
        <f>VLOOKUP(A401,'12'!A:B,2,0)</f>
        <v>НАС/КС/ДУ-3А-ММ-62</v>
      </c>
    </row>
    <row r="402" spans="1:22" x14ac:dyDescent="0.3">
      <c r="A402" s="77" t="s">
        <v>1911</v>
      </c>
      <c r="B402" s="77" t="s">
        <v>844</v>
      </c>
      <c r="C402" s="80"/>
      <c r="D402" s="79">
        <f>VLOOKUP(A402,РАСЧЕТ!A:AY,51,0)</f>
        <v>0</v>
      </c>
      <c r="E402" s="79">
        <f t="shared" si="24"/>
        <v>0</v>
      </c>
      <c r="F402" s="79" t="e">
        <f>VLOOKUP(A402,'04'!A:C,3,0)</f>
        <v>#N/A</v>
      </c>
      <c r="G402" s="79" t="e">
        <f>VLOOKUP(A402,'04'!A:B,2,0)</f>
        <v>#N/A</v>
      </c>
      <c r="H402" s="80"/>
      <c r="I402" s="79">
        <f>VLOOKUP(A402,РАСЧЕТ!A:BE,57,0)</f>
        <v>0</v>
      </c>
      <c r="J402" s="79">
        <f t="shared" si="25"/>
        <v>0</v>
      </c>
      <c r="K402" s="79" t="e">
        <f>VLOOKUP(A402,'10'!A:C,3,0)</f>
        <v>#N/A</v>
      </c>
      <c r="L402" s="79" t="e">
        <f>VLOOKUP(A402,'10'!A:B,2,0)</f>
        <v>#N/A</v>
      </c>
      <c r="M402" s="80"/>
      <c r="N402" s="79">
        <f>VLOOKUP(A402,РАСЧЕТ!A:BF,58,0)</f>
        <v>0</v>
      </c>
      <c r="O402" s="79">
        <f t="shared" si="26"/>
        <v>0</v>
      </c>
      <c r="P402" s="79" t="e">
        <f>VLOOKUP(A402,'11'!A:C,3,0)</f>
        <v>#N/A</v>
      </c>
      <c r="Q402" s="79" t="e">
        <f>VLOOKUP(A402,'11'!A:B,2,0)</f>
        <v>#N/A</v>
      </c>
      <c r="R402" s="80"/>
      <c r="S402">
        <f>VLOOKUP(A402,РАСЧЕТ!A:BG,59,0)</f>
        <v>0</v>
      </c>
      <c r="T402" s="119">
        <f t="shared" si="27"/>
        <v>0</v>
      </c>
      <c r="U402" t="e">
        <f>VLOOKUP(A402,'12'!A:C,3,0)</f>
        <v>#N/A</v>
      </c>
      <c r="V402" t="e">
        <f>VLOOKUP(A402,'12'!A:B,2,0)</f>
        <v>#N/A</v>
      </c>
    </row>
    <row r="403" spans="1:22" x14ac:dyDescent="0.3">
      <c r="A403" s="77" t="s">
        <v>2533</v>
      </c>
      <c r="B403" s="77" t="s">
        <v>844</v>
      </c>
      <c r="C403" s="79">
        <v>657.13</v>
      </c>
      <c r="D403" s="79">
        <f>VLOOKUP(A403,РАСЧЕТ!A:AY,51,0)</f>
        <v>465.10082239126933</v>
      </c>
      <c r="E403" s="79">
        <f t="shared" si="24"/>
        <v>-192.02917760873066</v>
      </c>
      <c r="F403" s="79" t="str">
        <f>VLOOKUP(A403,'04'!A:C,3,0)</f>
        <v>Начисление услуг УКС00000634 от 30.04.2023 0:00:04</v>
      </c>
      <c r="G403" s="79" t="str">
        <f>VLOOKUP(A403,'04'!A:B,2,0)</f>
        <v>НАС/КС/ДУ-ММ-3А-63</v>
      </c>
      <c r="H403" s="79">
        <v>657.13</v>
      </c>
      <c r="I403" s="79">
        <f>VLOOKUP(A403,РАСЧЕТ!A:BE,57,0)</f>
        <v>611.77632934718861</v>
      </c>
      <c r="J403" s="79">
        <f t="shared" si="25"/>
        <v>-45.353670652811388</v>
      </c>
      <c r="K403" s="79" t="str">
        <f>VLOOKUP(A403,'10'!A:C,3,0)</f>
        <v>Начисление услуг УКС00001636 от 31.10.2023 0:00:02</v>
      </c>
      <c r="L403" s="79" t="str">
        <f>VLOOKUP(A403,'10'!A:B,2,0)</f>
        <v>НАС/КС/ДУ-ММ-3А-63</v>
      </c>
      <c r="M403" s="79">
        <v>657.13</v>
      </c>
      <c r="N403" s="79">
        <f>VLOOKUP(A403,РАСЧЕТ!A:BF,58,0)</f>
        <v>547.55500208639512</v>
      </c>
      <c r="O403" s="79">
        <f t="shared" si="26"/>
        <v>-109.57499791360488</v>
      </c>
      <c r="P403" s="79" t="str">
        <f>VLOOKUP(A403,'11'!A:C,3,0)</f>
        <v>Начисление услуг УКС00001714 от 30.11.2023 23:59:59</v>
      </c>
      <c r="Q403" s="79" t="str">
        <f>VLOOKUP(A403,'11'!A:B,2,0)</f>
        <v>НАС/КС/ДУ-ММ-3А-63</v>
      </c>
      <c r="R403" s="79">
        <v>657.13</v>
      </c>
      <c r="S403">
        <f>VLOOKUP(A403,РАСЧЕТ!A:BG,59,0)</f>
        <v>751.92796672290649</v>
      </c>
      <c r="T403" s="119">
        <f t="shared" si="27"/>
        <v>94.797966722906494</v>
      </c>
      <c r="U403" t="str">
        <f>VLOOKUP(A403,'12'!A:C,3,0)</f>
        <v>Начисление услуг УКС00001863 от 31.12.2023 23:59:59</v>
      </c>
      <c r="V403" t="str">
        <f>VLOOKUP(A403,'12'!A:B,2,0)</f>
        <v>НАС/КС/ДУ-ММ-3А-63</v>
      </c>
    </row>
    <row r="404" spans="1:22" x14ac:dyDescent="0.3">
      <c r="A404" s="77" t="s">
        <v>1993</v>
      </c>
      <c r="B404" s="77" t="s">
        <v>867</v>
      </c>
      <c r="C404" s="80"/>
      <c r="D404" s="79">
        <f>VLOOKUP(A404,РАСЧЕТ!A:AY,51,0)</f>
        <v>0</v>
      </c>
      <c r="E404" s="79">
        <f t="shared" si="24"/>
        <v>0</v>
      </c>
      <c r="F404" s="79" t="e">
        <f>VLOOKUP(A404,'04'!A:C,3,0)</f>
        <v>#N/A</v>
      </c>
      <c r="G404" s="79" t="e">
        <f>VLOOKUP(A404,'04'!A:B,2,0)</f>
        <v>#N/A</v>
      </c>
      <c r="H404" s="80"/>
      <c r="I404" s="79">
        <f>VLOOKUP(A404,РАСЧЕТ!A:BE,57,0)</f>
        <v>0</v>
      </c>
      <c r="J404" s="79">
        <f t="shared" si="25"/>
        <v>0</v>
      </c>
      <c r="K404" s="79" t="e">
        <f>VLOOKUP(A404,'10'!A:C,3,0)</f>
        <v>#N/A</v>
      </c>
      <c r="L404" s="79" t="e">
        <f>VLOOKUP(A404,'10'!A:B,2,0)</f>
        <v>#N/A</v>
      </c>
      <c r="M404" s="80"/>
      <c r="N404" s="79">
        <f>VLOOKUP(A404,РАСЧЕТ!A:BF,58,0)</f>
        <v>0</v>
      </c>
      <c r="O404" s="79">
        <f t="shared" si="26"/>
        <v>0</v>
      </c>
      <c r="P404" s="79" t="e">
        <f>VLOOKUP(A404,'11'!A:C,3,0)</f>
        <v>#N/A</v>
      </c>
      <c r="Q404" s="79" t="e">
        <f>VLOOKUP(A404,'11'!A:B,2,0)</f>
        <v>#N/A</v>
      </c>
      <c r="R404" s="80"/>
      <c r="S404">
        <f>VLOOKUP(A404,РАСЧЕТ!A:BG,59,0)</f>
        <v>0</v>
      </c>
      <c r="T404" s="119">
        <f t="shared" si="27"/>
        <v>0</v>
      </c>
      <c r="U404" t="e">
        <f>VLOOKUP(A404,'12'!A:C,3,0)</f>
        <v>#N/A</v>
      </c>
      <c r="V404" t="e">
        <f>VLOOKUP(A404,'12'!A:B,2,0)</f>
        <v>#N/A</v>
      </c>
    </row>
    <row r="405" spans="1:22" x14ac:dyDescent="0.3">
      <c r="A405" s="77" t="s">
        <v>2547</v>
      </c>
      <c r="B405" s="77" t="s">
        <v>867</v>
      </c>
      <c r="C405" s="79">
        <v>682.9</v>
      </c>
      <c r="D405" s="79">
        <f>VLOOKUP(A405,РАСЧЕТ!A:AY,51,0)</f>
        <v>483.34007032818187</v>
      </c>
      <c r="E405" s="79">
        <f t="shared" si="24"/>
        <v>-199.55992967181811</v>
      </c>
      <c r="F405" s="79" t="str">
        <f>VLOOKUP(A405,'04'!A:C,3,0)</f>
        <v>Начисление услуг УКС00000634 от 30.04.2023 0:00:04</v>
      </c>
      <c r="G405" s="79" t="str">
        <f>VLOOKUP(A405,'04'!A:B,2,0)</f>
        <v>НАС/КС/ДУ-ММ-3А-64</v>
      </c>
      <c r="H405" s="79">
        <v>682.9</v>
      </c>
      <c r="I405" s="79">
        <f>VLOOKUP(A405,РАСЧЕТ!A:BE,57,0)</f>
        <v>635.76755794903909</v>
      </c>
      <c r="J405" s="79">
        <f t="shared" si="25"/>
        <v>-47.13244205096089</v>
      </c>
      <c r="K405" s="79" t="str">
        <f>VLOOKUP(A405,'10'!A:C,3,0)</f>
        <v>Начисление услуг УКС00001636 от 31.10.2023 0:00:02</v>
      </c>
      <c r="L405" s="79" t="str">
        <f>VLOOKUP(A405,'10'!A:B,2,0)</f>
        <v>НАС/КС/ДУ-ММ-3А-64</v>
      </c>
      <c r="M405" s="79">
        <v>682.9</v>
      </c>
      <c r="N405" s="79">
        <f>VLOOKUP(A405,РАСЧЕТ!A:BF,58,0)</f>
        <v>569.02774726625364</v>
      </c>
      <c r="O405" s="79">
        <f t="shared" si="26"/>
        <v>-113.87225273374634</v>
      </c>
      <c r="P405" s="79" t="str">
        <f>VLOOKUP(A405,'11'!A:C,3,0)</f>
        <v>Начисление услуг УКС00001714 от 30.11.2023 23:59:59</v>
      </c>
      <c r="Q405" s="79" t="str">
        <f>VLOOKUP(A405,'11'!A:B,2,0)</f>
        <v>НАС/КС/ДУ-ММ-3А-64</v>
      </c>
      <c r="R405" s="79">
        <v>682.9</v>
      </c>
      <c r="S405">
        <f>VLOOKUP(A405,РАСЧЕТ!A:BG,59,0)</f>
        <v>781.41533796694205</v>
      </c>
      <c r="T405" s="119">
        <f t="shared" si="27"/>
        <v>98.51533796694207</v>
      </c>
      <c r="U405" t="str">
        <f>VLOOKUP(A405,'12'!A:C,3,0)</f>
        <v>Начисление услуг УКС00001863 от 31.12.2023 23:59:59</v>
      </c>
      <c r="V405" t="str">
        <f>VLOOKUP(A405,'12'!A:B,2,0)</f>
        <v>НАС/КС/ДУ-ММ-3А-64</v>
      </c>
    </row>
    <row r="406" spans="1:22" x14ac:dyDescent="0.3">
      <c r="A406" s="77" t="s">
        <v>1717</v>
      </c>
      <c r="B406" s="77" t="s">
        <v>1135</v>
      </c>
      <c r="C406" s="80"/>
      <c r="D406" s="79">
        <f>VLOOKUP(A406,РАСЧЕТ!A:AY,51,0)</f>
        <v>0</v>
      </c>
      <c r="E406" s="79">
        <f t="shared" si="24"/>
        <v>0</v>
      </c>
      <c r="F406" s="79" t="e">
        <f>VLOOKUP(A406,'04'!A:C,3,0)</f>
        <v>#N/A</v>
      </c>
      <c r="G406" s="79" t="e">
        <f>VLOOKUP(A406,'04'!A:B,2,0)</f>
        <v>#N/A</v>
      </c>
      <c r="H406" s="80"/>
      <c r="I406" s="79">
        <f>VLOOKUP(A406,РАСЧЕТ!A:BE,57,0)</f>
        <v>0</v>
      </c>
      <c r="J406" s="79">
        <f t="shared" si="25"/>
        <v>0</v>
      </c>
      <c r="K406" s="79" t="e">
        <f>VLOOKUP(A406,'10'!A:C,3,0)</f>
        <v>#N/A</v>
      </c>
      <c r="L406" s="79" t="e">
        <f>VLOOKUP(A406,'10'!A:B,2,0)</f>
        <v>#N/A</v>
      </c>
      <c r="M406" s="80"/>
      <c r="N406" s="79">
        <f>VLOOKUP(A406,РАСЧЕТ!A:BF,58,0)</f>
        <v>0</v>
      </c>
      <c r="O406" s="79">
        <f t="shared" si="26"/>
        <v>0</v>
      </c>
      <c r="P406" s="79" t="e">
        <f>VLOOKUP(A406,'11'!A:C,3,0)</f>
        <v>#N/A</v>
      </c>
      <c r="Q406" s="79" t="e">
        <f>VLOOKUP(A406,'11'!A:B,2,0)</f>
        <v>#N/A</v>
      </c>
      <c r="R406" s="80"/>
      <c r="S406">
        <f>VLOOKUP(A406,РАСЧЕТ!A:BG,59,0)</f>
        <v>0</v>
      </c>
      <c r="T406" s="119">
        <f t="shared" si="27"/>
        <v>0</v>
      </c>
      <c r="U406" t="e">
        <f>VLOOKUP(A406,'12'!A:C,3,0)</f>
        <v>#N/A</v>
      </c>
      <c r="V406" t="e">
        <f>VLOOKUP(A406,'12'!A:B,2,0)</f>
        <v>#N/A</v>
      </c>
    </row>
    <row r="407" spans="1:22" x14ac:dyDescent="0.3">
      <c r="A407" s="77" t="s">
        <v>2510</v>
      </c>
      <c r="B407" s="77" t="s">
        <v>1135</v>
      </c>
      <c r="C407" s="79">
        <v>657.13</v>
      </c>
      <c r="D407" s="79">
        <f>VLOOKUP(A407,РАСЧЕТ!A:AY,51,0)</f>
        <v>465.10082239126933</v>
      </c>
      <c r="E407" s="79">
        <f t="shared" si="24"/>
        <v>-192.02917760873066</v>
      </c>
      <c r="F407" s="79" t="str">
        <f>VLOOKUP(A407,'04'!A:C,3,0)</f>
        <v>Начисление услуг УКС00000634 от 30.04.2023 0:00:04</v>
      </c>
      <c r="G407" s="79" t="str">
        <f>VLOOKUP(A407,'04'!A:B,2,0)</f>
        <v>НАС/КС/ДУ-3А-ММ-65</v>
      </c>
      <c r="H407" s="79">
        <v>657.13</v>
      </c>
      <c r="I407" s="79">
        <f>VLOOKUP(A407,РАСЧЕТ!A:BE,57,0)</f>
        <v>611.77632934718861</v>
      </c>
      <c r="J407" s="79">
        <f t="shared" si="25"/>
        <v>-45.353670652811388</v>
      </c>
      <c r="K407" s="79" t="str">
        <f>VLOOKUP(A407,'10'!A:C,3,0)</f>
        <v>Начисление услуг УКС00001636 от 31.10.2023 0:00:02</v>
      </c>
      <c r="L407" s="79" t="str">
        <f>VLOOKUP(A407,'10'!A:B,2,0)</f>
        <v>НАС/КС/ДУ-3А-ММ-65</v>
      </c>
      <c r="M407" s="79">
        <v>657.13</v>
      </c>
      <c r="N407" s="79">
        <f>VLOOKUP(A407,РАСЧЕТ!A:BF,58,0)</f>
        <v>547.55500208639512</v>
      </c>
      <c r="O407" s="79">
        <f t="shared" si="26"/>
        <v>-109.57499791360488</v>
      </c>
      <c r="P407" s="79" t="str">
        <f>VLOOKUP(A407,'11'!A:C,3,0)</f>
        <v>Начисление услуг УКС00001714 от 30.11.2023 23:59:59</v>
      </c>
      <c r="Q407" s="79" t="str">
        <f>VLOOKUP(A407,'11'!A:B,2,0)</f>
        <v>НАС/КС/ДУ-3А-ММ-65</v>
      </c>
      <c r="R407" s="79">
        <v>657.13</v>
      </c>
      <c r="S407">
        <f>VLOOKUP(A407,РАСЧЕТ!A:BG,59,0)</f>
        <v>751.92796672290649</v>
      </c>
      <c r="T407" s="119">
        <f t="shared" si="27"/>
        <v>94.797966722906494</v>
      </c>
      <c r="U407" t="str">
        <f>VLOOKUP(A407,'12'!A:C,3,0)</f>
        <v>Начисление услуг УКС00001863 от 31.12.2023 23:59:59</v>
      </c>
      <c r="V407" t="str">
        <f>VLOOKUP(A407,'12'!A:B,2,0)</f>
        <v>НАС/КС/ДУ-3А-ММ-65</v>
      </c>
    </row>
    <row r="408" spans="1:22" x14ac:dyDescent="0.3">
      <c r="A408" s="77" t="s">
        <v>2015</v>
      </c>
      <c r="B408" s="77" t="s">
        <v>1159</v>
      </c>
      <c r="C408" s="80"/>
      <c r="D408" s="79">
        <f>VLOOKUP(A408,РАСЧЕТ!A:AY,51,0)</f>
        <v>0</v>
      </c>
      <c r="E408" s="79">
        <f t="shared" si="24"/>
        <v>0</v>
      </c>
      <c r="F408" s="79" t="e">
        <f>VLOOKUP(A408,'04'!A:C,3,0)</f>
        <v>#N/A</v>
      </c>
      <c r="G408" s="79" t="e">
        <f>VLOOKUP(A408,'04'!A:B,2,0)</f>
        <v>#N/A</v>
      </c>
      <c r="H408" s="80"/>
      <c r="I408" s="79">
        <f>VLOOKUP(A408,РАСЧЕТ!A:BE,57,0)</f>
        <v>0</v>
      </c>
      <c r="J408" s="79">
        <f t="shared" si="25"/>
        <v>0</v>
      </c>
      <c r="K408" s="79" t="e">
        <f>VLOOKUP(A408,'10'!A:C,3,0)</f>
        <v>#N/A</v>
      </c>
      <c r="L408" s="79" t="e">
        <f>VLOOKUP(A408,'10'!A:B,2,0)</f>
        <v>#N/A</v>
      </c>
      <c r="M408" s="80"/>
      <c r="N408" s="79">
        <f>VLOOKUP(A408,РАСЧЕТ!A:BF,58,0)</f>
        <v>0</v>
      </c>
      <c r="O408" s="79">
        <f t="shared" si="26"/>
        <v>0</v>
      </c>
      <c r="P408" s="79" t="e">
        <f>VLOOKUP(A408,'11'!A:C,3,0)</f>
        <v>#N/A</v>
      </c>
      <c r="Q408" s="79" t="e">
        <f>VLOOKUP(A408,'11'!A:B,2,0)</f>
        <v>#N/A</v>
      </c>
      <c r="R408" s="80"/>
      <c r="S408">
        <f>VLOOKUP(A408,РАСЧЕТ!A:BG,59,0)</f>
        <v>0</v>
      </c>
      <c r="T408" s="119">
        <f t="shared" si="27"/>
        <v>0</v>
      </c>
      <c r="U408" t="e">
        <f>VLOOKUP(A408,'12'!A:C,3,0)</f>
        <v>#N/A</v>
      </c>
      <c r="V408" t="e">
        <f>VLOOKUP(A408,'12'!A:B,2,0)</f>
        <v>#N/A</v>
      </c>
    </row>
    <row r="409" spans="1:22" x14ac:dyDescent="0.3">
      <c r="A409" s="77" t="s">
        <v>2552</v>
      </c>
      <c r="B409" s="77" t="s">
        <v>1159</v>
      </c>
      <c r="C409" s="79">
        <v>678.61</v>
      </c>
      <c r="D409" s="79">
        <f>VLOOKUP(A409,РАСЧЕТ!A:AY,51,0)</f>
        <v>480.30019567202982</v>
      </c>
      <c r="E409" s="79">
        <f t="shared" si="24"/>
        <v>-198.3098043279702</v>
      </c>
      <c r="F409" s="79" t="str">
        <f>VLOOKUP(A409,'04'!A:C,3,0)</f>
        <v>Начисление услуг УКС00000634 от 30.04.2023 0:00:04</v>
      </c>
      <c r="G409" s="79" t="str">
        <f>VLOOKUP(A409,'04'!A:B,2,0)</f>
        <v>НАС/КС/ДУ-3А-ММ-66</v>
      </c>
      <c r="H409" s="79">
        <v>678.61</v>
      </c>
      <c r="I409" s="79">
        <f>VLOOKUP(A409,РАСЧЕТ!A:BE,57,0)</f>
        <v>631.76901984873075</v>
      </c>
      <c r="J409" s="79">
        <f t="shared" si="25"/>
        <v>-46.840980151269264</v>
      </c>
      <c r="K409" s="79" t="str">
        <f>VLOOKUP(A409,'10'!A:C,3,0)</f>
        <v>Начисление услуг УКС00001636 от 31.10.2023 0:00:02</v>
      </c>
      <c r="L409" s="79" t="str">
        <f>VLOOKUP(A409,'10'!A:B,2,0)</f>
        <v>НАС/КС/ДУ-3А-ММ-66</v>
      </c>
      <c r="M409" s="79">
        <v>678.61</v>
      </c>
      <c r="N409" s="79">
        <f>VLOOKUP(A409,РАСЧЕТ!A:BF,58,0)</f>
        <v>565.44895640294396</v>
      </c>
      <c r="O409" s="79">
        <f t="shared" si="26"/>
        <v>-113.16104359705605</v>
      </c>
      <c r="P409" s="79" t="str">
        <f>VLOOKUP(A409,'11'!A:C,3,0)</f>
        <v>Начисление услуг УКС00001714 от 30.11.2023 23:59:59</v>
      </c>
      <c r="Q409" s="79" t="str">
        <f>VLOOKUP(A409,'11'!A:B,2,0)</f>
        <v>НАС/КС/ДУ-3А-ММ-66</v>
      </c>
      <c r="R409" s="79">
        <v>678.61</v>
      </c>
      <c r="S409">
        <f>VLOOKUP(A409,РАСЧЕТ!A:BG,59,0)</f>
        <v>776.50077609293623</v>
      </c>
      <c r="T409" s="119">
        <f t="shared" si="27"/>
        <v>97.890776092936221</v>
      </c>
      <c r="U409" t="str">
        <f>VLOOKUP(A409,'12'!A:C,3,0)</f>
        <v>Начисление услуг УКС00001863 от 31.12.2023 23:59:59</v>
      </c>
      <c r="V409" t="str">
        <f>VLOOKUP(A409,'12'!A:B,2,0)</f>
        <v>НАС/КС/ДУ-3А-ММ-66</v>
      </c>
    </row>
    <row r="410" spans="1:22" x14ac:dyDescent="0.3">
      <c r="A410" s="77" t="s">
        <v>1451</v>
      </c>
      <c r="B410" s="77" t="s">
        <v>765</v>
      </c>
      <c r="C410" s="79">
        <v>777.39</v>
      </c>
      <c r="D410" s="79">
        <f>VLOOKUP(A410,РАСЧЕТ!A:AY,51,0)</f>
        <v>550.21731276352784</v>
      </c>
      <c r="E410" s="79">
        <f t="shared" si="24"/>
        <v>-227.17268723647214</v>
      </c>
      <c r="F410" s="79" t="str">
        <f>VLOOKUP(A410,'04'!A:C,3,0)</f>
        <v>Начисление услуг УКС00000634 от 30.04.2023 0:00:04</v>
      </c>
      <c r="G410" s="79" t="str">
        <f>VLOOKUP(A410,'04'!A:B,2,0)</f>
        <v>С24-НАСТР-3А-2021/паркинг/А/м 67</v>
      </c>
      <c r="H410" s="80"/>
      <c r="I410" s="79">
        <f>VLOOKUP(A410,РАСЧЕТ!A:BE,57,0)</f>
        <v>0</v>
      </c>
      <c r="J410" s="79">
        <f t="shared" si="25"/>
        <v>0</v>
      </c>
      <c r="K410" s="79" t="e">
        <f>VLOOKUP(A410,'10'!A:C,3,0)</f>
        <v>#N/A</v>
      </c>
      <c r="L410" s="79" t="e">
        <f>VLOOKUP(A410,'10'!A:B,2,0)</f>
        <v>#N/A</v>
      </c>
      <c r="M410" s="80"/>
      <c r="N410" s="79">
        <f>VLOOKUP(A410,РАСЧЕТ!A:BF,58,0)</f>
        <v>0</v>
      </c>
      <c r="O410" s="79">
        <f t="shared" si="26"/>
        <v>0</v>
      </c>
      <c r="P410" s="79" t="e">
        <f>VLOOKUP(A410,'11'!A:C,3,0)</f>
        <v>#N/A</v>
      </c>
      <c r="Q410" s="79" t="e">
        <f>VLOOKUP(A410,'11'!A:B,2,0)</f>
        <v>#N/A</v>
      </c>
      <c r="R410" s="80"/>
      <c r="S410">
        <f>VLOOKUP(A410,РАСЧЕТ!A:BG,59,0)</f>
        <v>0</v>
      </c>
      <c r="T410" s="119">
        <f t="shared" si="27"/>
        <v>0</v>
      </c>
      <c r="U410" t="e">
        <f>VLOOKUP(A410,'12'!A:C,3,0)</f>
        <v>#N/A</v>
      </c>
      <c r="V410" t="e">
        <f>VLOOKUP(A410,'12'!A:B,2,0)</f>
        <v>#N/A</v>
      </c>
    </row>
    <row r="411" spans="1:22" x14ac:dyDescent="0.3">
      <c r="A411" s="77" t="s">
        <v>2758</v>
      </c>
      <c r="B411" s="77" t="s">
        <v>765</v>
      </c>
      <c r="C411" s="80"/>
      <c r="D411" s="79">
        <f>VLOOKUP(A411,РАСЧЕТ!A:AY,51,0)</f>
        <v>0</v>
      </c>
      <c r="E411" s="79">
        <f t="shared" si="24"/>
        <v>0</v>
      </c>
      <c r="F411" s="79" t="e">
        <f>VLOOKUP(A411,'04'!A:C,3,0)</f>
        <v>#N/A</v>
      </c>
      <c r="G411" s="79" t="e">
        <f>VLOOKUP(A411,'04'!A:B,2,0)</f>
        <v>#N/A</v>
      </c>
      <c r="H411" s="79">
        <v>777.39</v>
      </c>
      <c r="I411" s="79">
        <f>VLOOKUP(A411,РАСЧЕТ!A:BE,57,0)</f>
        <v>723.73539615582433</v>
      </c>
      <c r="J411" s="79">
        <f t="shared" si="25"/>
        <v>-53.654603844175654</v>
      </c>
      <c r="K411" s="79" t="str">
        <f>VLOOKUP(A411,'10'!A:C,3,0)</f>
        <v>Начисление услуг УКС00001636 от 31.10.2023 0:00:02</v>
      </c>
      <c r="L411" s="79" t="str">
        <f>VLOOKUP(A411,'10'!A:B,2,0)</f>
        <v>НАС/КС/ДУ-3А-ММ-67</v>
      </c>
      <c r="M411" s="79">
        <v>777.39</v>
      </c>
      <c r="N411" s="79">
        <f>VLOOKUP(A411,РАСЧЕТ!A:BF,58,0)</f>
        <v>647.76114625906871</v>
      </c>
      <c r="O411" s="79">
        <f t="shared" si="26"/>
        <v>-129.62885374093128</v>
      </c>
      <c r="P411" s="79" t="str">
        <f>VLOOKUP(A411,'11'!A:C,3,0)</f>
        <v>Начисление услуг УКС00001714 от 30.11.2023 23:59:59</v>
      </c>
      <c r="Q411" s="79" t="str">
        <f>VLOOKUP(A411,'11'!A:B,2,0)</f>
        <v>НАС/КС/ДУ-3А-ММ-67</v>
      </c>
      <c r="R411" s="79">
        <v>777.39</v>
      </c>
      <c r="S411">
        <f>VLOOKUP(A411,РАСЧЕТ!A:BG,59,0)</f>
        <v>889.53569919507243</v>
      </c>
      <c r="T411" s="119">
        <f t="shared" si="27"/>
        <v>112.14569919507244</v>
      </c>
      <c r="U411" t="str">
        <f>VLOOKUP(A411,'12'!A:C,3,0)</f>
        <v>Начисление услуг УКС00001863 от 31.12.2023 23:59:59</v>
      </c>
      <c r="V411" t="str">
        <f>VLOOKUP(A411,'12'!A:B,2,0)</f>
        <v>НАС/КС/ДУ-3А-ММ-67</v>
      </c>
    </row>
    <row r="412" spans="1:22" x14ac:dyDescent="0.3">
      <c r="A412" s="77" t="s">
        <v>1482</v>
      </c>
      <c r="B412" s="77" t="s">
        <v>975</v>
      </c>
      <c r="C412" s="79">
        <v>747.33</v>
      </c>
      <c r="D412" s="79">
        <f>VLOOKUP(A412,РАСЧЕТ!A:AY,51,0)</f>
        <v>528.93819017046303</v>
      </c>
      <c r="E412" s="79">
        <f t="shared" si="24"/>
        <v>-218.39180982953701</v>
      </c>
      <c r="F412" s="79" t="str">
        <f>VLOOKUP(A412,'04'!A:C,3,0)</f>
        <v>Начисление услуг УКС00000634 от 30.04.2023 0:00:04</v>
      </c>
      <c r="G412" s="79" t="str">
        <f>VLOOKUP(A412,'04'!A:B,2,0)</f>
        <v>С24-НАСТР-3А-2021/паркинг/А/м 68</v>
      </c>
      <c r="H412" s="80"/>
      <c r="I412" s="79">
        <f>VLOOKUP(A412,РАСЧЕТ!A:BE,57,0)</f>
        <v>0</v>
      </c>
      <c r="J412" s="79">
        <f t="shared" si="25"/>
        <v>0</v>
      </c>
      <c r="K412" s="79" t="e">
        <f>VLOOKUP(A412,'10'!A:C,3,0)</f>
        <v>#N/A</v>
      </c>
      <c r="L412" s="79" t="e">
        <f>VLOOKUP(A412,'10'!A:B,2,0)</f>
        <v>#N/A</v>
      </c>
      <c r="M412" s="80"/>
      <c r="N412" s="79">
        <f>VLOOKUP(A412,РАСЧЕТ!A:BF,58,0)</f>
        <v>0</v>
      </c>
      <c r="O412" s="79">
        <f t="shared" si="26"/>
        <v>0</v>
      </c>
      <c r="P412" s="79" t="e">
        <f>VLOOKUP(A412,'11'!A:C,3,0)</f>
        <v>#N/A</v>
      </c>
      <c r="Q412" s="79" t="e">
        <f>VLOOKUP(A412,'11'!A:B,2,0)</f>
        <v>#N/A</v>
      </c>
      <c r="R412" s="80"/>
      <c r="S412">
        <f>VLOOKUP(A412,РАСЧЕТ!A:BG,59,0)</f>
        <v>0</v>
      </c>
      <c r="T412" s="119">
        <f t="shared" si="27"/>
        <v>0</v>
      </c>
      <c r="U412" t="e">
        <f>VLOOKUP(A412,'12'!A:C,3,0)</f>
        <v>#N/A</v>
      </c>
      <c r="V412" t="e">
        <f>VLOOKUP(A412,'12'!A:B,2,0)</f>
        <v>#N/A</v>
      </c>
    </row>
    <row r="413" spans="1:22" x14ac:dyDescent="0.3">
      <c r="A413" s="77" t="s">
        <v>2761</v>
      </c>
      <c r="B413" s="77" t="s">
        <v>975</v>
      </c>
      <c r="C413" s="80"/>
      <c r="D413" s="79">
        <f>VLOOKUP(A413,РАСЧЕТ!A:AY,51,0)</f>
        <v>0</v>
      </c>
      <c r="E413" s="79">
        <f t="shared" si="24"/>
        <v>0</v>
      </c>
      <c r="F413" s="79" t="e">
        <f>VLOOKUP(A413,'04'!A:C,3,0)</f>
        <v>#N/A</v>
      </c>
      <c r="G413" s="79" t="e">
        <f>VLOOKUP(A413,'04'!A:B,2,0)</f>
        <v>#N/A</v>
      </c>
      <c r="H413" s="79">
        <v>747.33</v>
      </c>
      <c r="I413" s="79">
        <f>VLOOKUP(A413,РАСЧЕТ!A:BE,57,0)</f>
        <v>695.7456294536654</v>
      </c>
      <c r="J413" s="79">
        <f t="shared" si="25"/>
        <v>-51.58437054633464</v>
      </c>
      <c r="K413" s="79" t="str">
        <f>VLOOKUP(A413,'10'!A:C,3,0)</f>
        <v>Начисление услуг УКС00001636 от 31.10.2023 0:00:02</v>
      </c>
      <c r="L413" s="79" t="str">
        <f>VLOOKUP(A413,'10'!A:B,2,0)</f>
        <v>НАС/КС/ДУ-ММ-3А-68</v>
      </c>
      <c r="M413" s="79">
        <v>747.33</v>
      </c>
      <c r="N413" s="79">
        <f>VLOOKUP(A413,РАСЧЕТ!A:BF,58,0)</f>
        <v>622.70961021590017</v>
      </c>
      <c r="O413" s="79">
        <f t="shared" si="26"/>
        <v>-124.62038978409987</v>
      </c>
      <c r="P413" s="79" t="str">
        <f>VLOOKUP(A413,'11'!A:C,3,0)</f>
        <v>Начисление услуг УКС00001714 от 30.11.2023 23:59:59</v>
      </c>
      <c r="Q413" s="79" t="str">
        <f>VLOOKUP(A413,'11'!A:B,2,0)</f>
        <v>НАС/КС/ДУ-ММ-3А-68</v>
      </c>
      <c r="R413" s="79">
        <v>747.33</v>
      </c>
      <c r="S413">
        <f>VLOOKUP(A413,РАСЧЕТ!A:BG,59,0)</f>
        <v>855.13376607703083</v>
      </c>
      <c r="T413" s="119">
        <f t="shared" si="27"/>
        <v>107.80376607703079</v>
      </c>
      <c r="U413" t="str">
        <f>VLOOKUP(A413,'12'!A:C,3,0)</f>
        <v>Начисление услуг УКС00001863 от 31.12.2023 23:59:59</v>
      </c>
      <c r="V413" t="str">
        <f>VLOOKUP(A413,'12'!A:B,2,0)</f>
        <v>НАС/КС/ДУ-ММ-3А-68</v>
      </c>
    </row>
    <row r="414" spans="1:22" x14ac:dyDescent="0.3">
      <c r="A414" s="77" t="s">
        <v>1895</v>
      </c>
      <c r="B414" s="77" t="s">
        <v>815</v>
      </c>
      <c r="C414" s="80"/>
      <c r="D414" s="79">
        <f>VLOOKUP(A414,РАСЧЕТ!A:AY,51,0)</f>
        <v>0</v>
      </c>
      <c r="E414" s="79">
        <f t="shared" si="24"/>
        <v>0</v>
      </c>
      <c r="F414" s="79" t="e">
        <f>VLOOKUP(A414,'04'!A:C,3,0)</f>
        <v>#N/A</v>
      </c>
      <c r="G414" s="79" t="e">
        <f>VLOOKUP(A414,'04'!A:B,2,0)</f>
        <v>#N/A</v>
      </c>
      <c r="H414" s="80"/>
      <c r="I414" s="79">
        <f>VLOOKUP(A414,РАСЧЕТ!A:BE,57,0)</f>
        <v>0</v>
      </c>
      <c r="J414" s="79">
        <f t="shared" si="25"/>
        <v>0</v>
      </c>
      <c r="K414" s="79" t="e">
        <f>VLOOKUP(A414,'10'!A:C,3,0)</f>
        <v>#N/A</v>
      </c>
      <c r="L414" s="79" t="e">
        <f>VLOOKUP(A414,'10'!A:B,2,0)</f>
        <v>#N/A</v>
      </c>
      <c r="M414" s="80"/>
      <c r="N414" s="79">
        <f>VLOOKUP(A414,РАСЧЕТ!A:BF,58,0)</f>
        <v>0</v>
      </c>
      <c r="O414" s="79">
        <f t="shared" si="26"/>
        <v>0</v>
      </c>
      <c r="P414" s="79" t="e">
        <f>VLOOKUP(A414,'11'!A:C,3,0)</f>
        <v>#N/A</v>
      </c>
      <c r="Q414" s="79" t="e">
        <f>VLOOKUP(A414,'11'!A:B,2,0)</f>
        <v>#N/A</v>
      </c>
      <c r="R414" s="80"/>
      <c r="S414">
        <f>VLOOKUP(A414,РАСЧЕТ!A:BG,59,0)</f>
        <v>0</v>
      </c>
      <c r="T414" s="119">
        <f t="shared" si="27"/>
        <v>0</v>
      </c>
      <c r="U414" t="e">
        <f>VLOOKUP(A414,'12'!A:C,3,0)</f>
        <v>#N/A</v>
      </c>
      <c r="V414" t="e">
        <f>VLOOKUP(A414,'12'!A:B,2,0)</f>
        <v>#N/A</v>
      </c>
    </row>
    <row r="415" spans="1:22" x14ac:dyDescent="0.3">
      <c r="A415" s="77" t="s">
        <v>2530</v>
      </c>
      <c r="B415" s="77" t="s">
        <v>815</v>
      </c>
      <c r="C415" s="79">
        <v>773.1</v>
      </c>
      <c r="D415" s="79">
        <f>VLOOKUP(A415,РАСЧЕТ!A:AY,51,0)</f>
        <v>547.17743810737568</v>
      </c>
      <c r="E415" s="79">
        <f t="shared" si="24"/>
        <v>-225.92256189262434</v>
      </c>
      <c r="F415" s="79" t="str">
        <f>VLOOKUP(A415,'04'!A:C,3,0)</f>
        <v>Начисление услуг УКС00000634 от 30.04.2023 0:00:04</v>
      </c>
      <c r="G415" s="79" t="str">
        <f>VLOOKUP(A415,'04'!A:B,2,0)</f>
        <v>НАС/КС/ДУ-ММ-3А-69</v>
      </c>
      <c r="H415" s="79">
        <v>773.1</v>
      </c>
      <c r="I415" s="79">
        <f>VLOOKUP(A415,РАСЧЕТ!A:BE,57,0)</f>
        <v>719.73685805551588</v>
      </c>
      <c r="J415" s="79">
        <f t="shared" si="25"/>
        <v>-53.363141944484141</v>
      </c>
      <c r="K415" s="79" t="str">
        <f>VLOOKUP(A415,'10'!A:C,3,0)</f>
        <v>Начисление услуг УКС00001636 от 31.10.2023 0:00:02</v>
      </c>
      <c r="L415" s="79" t="str">
        <f>VLOOKUP(A415,'10'!A:B,2,0)</f>
        <v>НАС/КС/ДУ-ММ-3А-69</v>
      </c>
      <c r="M415" s="79">
        <v>773.1</v>
      </c>
      <c r="N415" s="79">
        <f>VLOOKUP(A415,РАСЧЕТ!A:BF,58,0)</f>
        <v>644.1823553957588</v>
      </c>
      <c r="O415" s="79">
        <f t="shared" si="26"/>
        <v>-128.91764460424122</v>
      </c>
      <c r="P415" s="79" t="str">
        <f>VLOOKUP(A415,'11'!A:C,3,0)</f>
        <v>Начисление услуг УКС00001714 от 30.11.2023 23:59:59</v>
      </c>
      <c r="Q415" s="79" t="str">
        <f>VLOOKUP(A415,'11'!A:B,2,0)</f>
        <v>НАС/КС/ДУ-ММ-3А-69</v>
      </c>
      <c r="R415" s="79">
        <v>773.1</v>
      </c>
      <c r="S415">
        <f>VLOOKUP(A415,РАСЧЕТ!A:BG,59,0)</f>
        <v>884.6211373210665</v>
      </c>
      <c r="T415" s="119">
        <f t="shared" si="27"/>
        <v>111.52113732106648</v>
      </c>
      <c r="U415" t="str">
        <f>VLOOKUP(A415,'12'!A:C,3,0)</f>
        <v>Начисление услуг УКС00001863 от 31.12.2023 23:59:59</v>
      </c>
      <c r="V415" t="str">
        <f>VLOOKUP(A415,'12'!A:B,2,0)</f>
        <v>НАС/КС/ДУ-ММ-3А-69</v>
      </c>
    </row>
    <row r="416" spans="1:22" x14ac:dyDescent="0.3">
      <c r="A416" s="77" t="s">
        <v>1857</v>
      </c>
      <c r="B416" s="77" t="s">
        <v>1198</v>
      </c>
      <c r="C416" s="80"/>
      <c r="D416" s="79">
        <f>VLOOKUP(A416,РАСЧЕТ!A:AY,51,0)</f>
        <v>0</v>
      </c>
      <c r="E416" s="79">
        <f t="shared" si="24"/>
        <v>0</v>
      </c>
      <c r="F416" s="79" t="e">
        <f>VLOOKUP(A416,'04'!A:C,3,0)</f>
        <v>#N/A</v>
      </c>
      <c r="G416" s="79" t="e">
        <f>VLOOKUP(A416,'04'!A:B,2,0)</f>
        <v>#N/A</v>
      </c>
      <c r="H416" s="80"/>
      <c r="I416" s="79">
        <f>VLOOKUP(A416,РАСЧЕТ!A:BE,57,0)</f>
        <v>0</v>
      </c>
      <c r="J416" s="79">
        <f t="shared" si="25"/>
        <v>0</v>
      </c>
      <c r="K416" s="79" t="e">
        <f>VLOOKUP(A416,'10'!A:C,3,0)</f>
        <v>#N/A</v>
      </c>
      <c r="L416" s="79" t="e">
        <f>VLOOKUP(A416,'10'!A:B,2,0)</f>
        <v>#N/A</v>
      </c>
      <c r="M416" s="80"/>
      <c r="N416" s="79">
        <f>VLOOKUP(A416,РАСЧЕТ!A:BF,58,0)</f>
        <v>0</v>
      </c>
      <c r="O416" s="79">
        <f t="shared" si="26"/>
        <v>0</v>
      </c>
      <c r="P416" s="79" t="e">
        <f>VLOOKUP(A416,'11'!A:C,3,0)</f>
        <v>#N/A</v>
      </c>
      <c r="Q416" s="79" t="e">
        <f>VLOOKUP(A416,'11'!A:B,2,0)</f>
        <v>#N/A</v>
      </c>
      <c r="R416" s="80"/>
      <c r="S416">
        <f>VLOOKUP(A416,РАСЧЕТ!A:BG,59,0)</f>
        <v>0</v>
      </c>
      <c r="T416" s="119">
        <f t="shared" si="27"/>
        <v>0</v>
      </c>
      <c r="U416" t="e">
        <f>VLOOKUP(A416,'12'!A:C,3,0)</f>
        <v>#N/A</v>
      </c>
      <c r="V416" t="e">
        <f>VLOOKUP(A416,'12'!A:B,2,0)</f>
        <v>#N/A</v>
      </c>
    </row>
    <row r="417" spans="1:22" x14ac:dyDescent="0.3">
      <c r="A417" s="77" t="s">
        <v>2568</v>
      </c>
      <c r="B417" s="77" t="s">
        <v>1198</v>
      </c>
      <c r="C417" s="79">
        <v>592.71</v>
      </c>
      <c r="D417" s="79">
        <f>VLOOKUP(A417,РАСЧЕТ!A:AY,51,0)</f>
        <v>419.50270254898805</v>
      </c>
      <c r="E417" s="79">
        <f t="shared" si="24"/>
        <v>-173.20729745101198</v>
      </c>
      <c r="F417" s="79" t="str">
        <f>VLOOKUP(A417,'04'!A:C,3,0)</f>
        <v>Начисление услуг УКС00000634 от 30.04.2023 0:00:04</v>
      </c>
      <c r="G417" s="79" t="str">
        <f>VLOOKUP(A417,'04'!A:B,2,0)</f>
        <v>НАС/КС/ДУ-ММ-3А-7</v>
      </c>
      <c r="H417" s="79">
        <v>592.71</v>
      </c>
      <c r="I417" s="79">
        <f>VLOOKUP(A417,РАСЧЕТ!A:BE,57,0)</f>
        <v>551.79825784256218</v>
      </c>
      <c r="J417" s="79">
        <f t="shared" si="25"/>
        <v>-40.911742157437857</v>
      </c>
      <c r="K417" s="79" t="str">
        <f>VLOOKUP(A417,'10'!A:C,3,0)</f>
        <v>Начисление услуг УКС00001636 от 31.10.2023 0:00:02</v>
      </c>
      <c r="L417" s="79" t="str">
        <f>VLOOKUP(A417,'10'!A:B,2,0)</f>
        <v>НАС/КС/ДУ-ММ-3А-7</v>
      </c>
      <c r="M417" s="79">
        <v>592.71</v>
      </c>
      <c r="N417" s="79">
        <f>VLOOKUP(A417,РАСЧЕТ!A:BF,58,0)</f>
        <v>493.87313913674848</v>
      </c>
      <c r="O417" s="79">
        <f t="shared" si="26"/>
        <v>-98.836860863251559</v>
      </c>
      <c r="P417" s="79" t="str">
        <f>VLOOKUP(A417,'11'!A:C,3,0)</f>
        <v>Начисление услуг УКС00001714 от 30.11.2023 23:59:59</v>
      </c>
      <c r="Q417" s="79" t="str">
        <f>VLOOKUP(A417,'11'!A:B,2,0)</f>
        <v>НАС/КС/ДУ-ММ-3А-7</v>
      </c>
      <c r="R417" s="79">
        <v>592.71</v>
      </c>
      <c r="S417">
        <f>VLOOKUP(A417,РАСЧЕТ!A:BG,59,0)</f>
        <v>678.20953861281771</v>
      </c>
      <c r="T417" s="119">
        <f t="shared" si="27"/>
        <v>85.499538612817673</v>
      </c>
      <c r="U417" t="str">
        <f>VLOOKUP(A417,'12'!A:C,3,0)</f>
        <v>Начисление услуг УКС00001863 от 31.12.2023 23:59:59</v>
      </c>
      <c r="V417" t="str">
        <f>VLOOKUP(A417,'12'!A:B,2,0)</f>
        <v>НАС/КС/ДУ-ММ-3А-7</v>
      </c>
    </row>
    <row r="418" spans="1:22" x14ac:dyDescent="0.3">
      <c r="A418" s="77" t="s">
        <v>1997</v>
      </c>
      <c r="B418" s="77" t="s">
        <v>1130</v>
      </c>
      <c r="C418" s="80"/>
      <c r="D418" s="79">
        <f>VLOOKUP(A418,РАСЧЕТ!A:AY,51,0)</f>
        <v>0</v>
      </c>
      <c r="E418" s="79">
        <f t="shared" si="24"/>
        <v>0</v>
      </c>
      <c r="F418" s="79" t="e">
        <f>VLOOKUP(A418,'04'!A:C,3,0)</f>
        <v>#N/A</v>
      </c>
      <c r="G418" s="79" t="e">
        <f>VLOOKUP(A418,'04'!A:B,2,0)</f>
        <v>#N/A</v>
      </c>
      <c r="H418" s="80"/>
      <c r="I418" s="79">
        <f>VLOOKUP(A418,РАСЧЕТ!A:BE,57,0)</f>
        <v>0</v>
      </c>
      <c r="J418" s="79">
        <f t="shared" si="25"/>
        <v>0</v>
      </c>
      <c r="K418" s="79" t="e">
        <f>VLOOKUP(A418,'10'!A:C,3,0)</f>
        <v>#N/A</v>
      </c>
      <c r="L418" s="79" t="e">
        <f>VLOOKUP(A418,'10'!A:B,2,0)</f>
        <v>#N/A</v>
      </c>
      <c r="M418" s="80"/>
      <c r="N418" s="79">
        <f>VLOOKUP(A418,РАСЧЕТ!A:BF,58,0)</f>
        <v>0</v>
      </c>
      <c r="O418" s="79">
        <f t="shared" si="26"/>
        <v>0</v>
      </c>
      <c r="P418" s="79" t="e">
        <f>VLOOKUP(A418,'11'!A:C,3,0)</f>
        <v>#N/A</v>
      </c>
      <c r="Q418" s="79" t="e">
        <f>VLOOKUP(A418,'11'!A:B,2,0)</f>
        <v>#N/A</v>
      </c>
      <c r="R418" s="80"/>
      <c r="S418">
        <f>VLOOKUP(A418,РАСЧЕТ!A:BG,59,0)</f>
        <v>0</v>
      </c>
      <c r="T418" s="119">
        <f t="shared" si="27"/>
        <v>0</v>
      </c>
      <c r="U418" t="e">
        <f>VLOOKUP(A418,'12'!A:C,3,0)</f>
        <v>#N/A</v>
      </c>
      <c r="V418" t="e">
        <f>VLOOKUP(A418,'12'!A:B,2,0)</f>
        <v>#N/A</v>
      </c>
    </row>
    <row r="419" spans="1:22" x14ac:dyDescent="0.3">
      <c r="A419" s="77" t="s">
        <v>2548</v>
      </c>
      <c r="B419" s="77" t="s">
        <v>1130</v>
      </c>
      <c r="C419" s="79">
        <v>614.17999999999995</v>
      </c>
      <c r="D419" s="79">
        <f>VLOOKUP(A419,РАСЧЕТ!A:AY,51,0)</f>
        <v>434.70207582974842</v>
      </c>
      <c r="E419" s="79">
        <f t="shared" si="24"/>
        <v>-179.47792417025153</v>
      </c>
      <c r="F419" s="79" t="str">
        <f>VLOOKUP(A419,'04'!A:C,3,0)</f>
        <v>Ввод начального сальдо УКС00001462 от 01.05.2023 0:00:00</v>
      </c>
      <c r="G419" s="79" t="str">
        <f>VLOOKUP(A419,'04'!A:B,2,0)</f>
        <v>НАС/КС/ДУ-3А/ММ-70-Э(-1)</v>
      </c>
      <c r="H419" s="79">
        <v>614.17999999999995</v>
      </c>
      <c r="I419" s="79">
        <f>VLOOKUP(A419,РАСЧЕТ!A:BE,57,0)</f>
        <v>571.79094834410432</v>
      </c>
      <c r="J419" s="79">
        <f t="shared" si="25"/>
        <v>-42.389051655895628</v>
      </c>
      <c r="K419" s="79" t="str">
        <f>VLOOKUP(A419,'10'!A:C,3,0)</f>
        <v>Начисление услуг УКС00001636 от 31.10.2023 0:00:02</v>
      </c>
      <c r="L419" s="79" t="str">
        <f>VLOOKUP(A419,'10'!A:B,2,0)</f>
        <v>НАС/КС/ДУ-3А/ММ-70-Э(-1)</v>
      </c>
      <c r="M419" s="79">
        <v>614.17999999999995</v>
      </c>
      <c r="N419" s="79">
        <f>VLOOKUP(A419,РАСЧЕТ!A:BF,58,0)</f>
        <v>511.76709345329738</v>
      </c>
      <c r="O419" s="79">
        <f t="shared" si="26"/>
        <v>-102.41290654670257</v>
      </c>
      <c r="P419" s="79" t="str">
        <f>VLOOKUP(A419,'11'!A:C,3,0)</f>
        <v>Начисление услуг УКС00001714 от 30.11.2023 23:59:59</v>
      </c>
      <c r="Q419" s="79" t="str">
        <f>VLOOKUP(A419,'11'!A:B,2,0)</f>
        <v>НАС/КС/ДУ-3А/ММ-70-Э(-1)</v>
      </c>
      <c r="R419" s="79">
        <v>614.17999999999995</v>
      </c>
      <c r="S419">
        <f>VLOOKUP(A419,РАСЧЕТ!A:BG,59,0)</f>
        <v>702.78234798284734</v>
      </c>
      <c r="T419" s="119">
        <f t="shared" si="27"/>
        <v>88.602347982847391</v>
      </c>
      <c r="U419" t="str">
        <f>VLOOKUP(A419,'12'!A:C,3,0)</f>
        <v>Начисление услуг УКС00001863 от 31.12.2023 23:59:59</v>
      </c>
      <c r="V419" t="str">
        <f>VLOOKUP(A419,'12'!A:B,2,0)</f>
        <v>НАС/КС/ДУ-3А/ММ-70-Э(-1)</v>
      </c>
    </row>
    <row r="420" spans="1:22" x14ac:dyDescent="0.3">
      <c r="A420" s="77" t="s">
        <v>1765</v>
      </c>
      <c r="B420" s="77" t="s">
        <v>1102</v>
      </c>
      <c r="C420" s="80"/>
      <c r="D420" s="79">
        <f>VLOOKUP(A420,РАСЧЕТ!A:AY,51,0)</f>
        <v>0</v>
      </c>
      <c r="E420" s="79">
        <f t="shared" si="24"/>
        <v>0</v>
      </c>
      <c r="F420" s="79" t="e">
        <f>VLOOKUP(A420,'04'!A:C,3,0)</f>
        <v>#N/A</v>
      </c>
      <c r="G420" s="79" t="e">
        <f>VLOOKUP(A420,'04'!A:B,2,0)</f>
        <v>#N/A</v>
      </c>
      <c r="H420" s="80"/>
      <c r="I420" s="79">
        <f>VLOOKUP(A420,РАСЧЕТ!A:BE,57,0)</f>
        <v>0</v>
      </c>
      <c r="J420" s="79">
        <f t="shared" si="25"/>
        <v>0</v>
      </c>
      <c r="K420" s="79" t="e">
        <f>VLOOKUP(A420,'10'!A:C,3,0)</f>
        <v>#N/A</v>
      </c>
      <c r="L420" s="79" t="e">
        <f>VLOOKUP(A420,'10'!A:B,2,0)</f>
        <v>#N/A</v>
      </c>
      <c r="M420" s="80"/>
      <c r="N420" s="79">
        <f>VLOOKUP(A420,РАСЧЕТ!A:BF,58,0)</f>
        <v>0</v>
      </c>
      <c r="O420" s="79">
        <f t="shared" si="26"/>
        <v>0</v>
      </c>
      <c r="P420" s="79" t="e">
        <f>VLOOKUP(A420,'11'!A:C,3,0)</f>
        <v>#N/A</v>
      </c>
      <c r="Q420" s="79" t="e">
        <f>VLOOKUP(A420,'11'!A:B,2,0)</f>
        <v>#N/A</v>
      </c>
      <c r="R420" s="80"/>
      <c r="S420">
        <f>VLOOKUP(A420,РАСЧЕТ!A:BG,59,0)</f>
        <v>0</v>
      </c>
      <c r="T420" s="119">
        <f t="shared" si="27"/>
        <v>0</v>
      </c>
      <c r="U420" t="e">
        <f>VLOOKUP(A420,'12'!A:C,3,0)</f>
        <v>#N/A</v>
      </c>
      <c r="V420" t="e">
        <f>VLOOKUP(A420,'12'!A:B,2,0)</f>
        <v>#N/A</v>
      </c>
    </row>
    <row r="421" spans="1:22" x14ac:dyDescent="0.3">
      <c r="A421" s="77" t="s">
        <v>2484</v>
      </c>
      <c r="B421" s="77" t="s">
        <v>1102</v>
      </c>
      <c r="C421" s="79">
        <v>614.17999999999995</v>
      </c>
      <c r="D421" s="79">
        <f>VLOOKUP(A421,РАСЧЕТ!A:AY,51,0)</f>
        <v>434.70207582974842</v>
      </c>
      <c r="E421" s="79">
        <f t="shared" si="24"/>
        <v>-179.47792417025153</v>
      </c>
      <c r="F421" s="79" t="str">
        <f>VLOOKUP(A421,'04'!A:C,3,0)</f>
        <v>Ввод начального сальдо УКС00001463 от 01.05.2023 0:00:00</v>
      </c>
      <c r="G421" s="79" t="str">
        <f>VLOOKUP(A421,'04'!A:B,2,0)</f>
        <v>НАС/КС/ДУ-3А/ММ-71-Э(-1)</v>
      </c>
      <c r="H421" s="79">
        <v>614.17999999999995</v>
      </c>
      <c r="I421" s="79">
        <f>VLOOKUP(A421,РАСЧЕТ!A:BE,57,0)</f>
        <v>571.79094834410432</v>
      </c>
      <c r="J421" s="79">
        <f t="shared" si="25"/>
        <v>-42.389051655895628</v>
      </c>
      <c r="K421" s="79" t="str">
        <f>VLOOKUP(A421,'10'!A:C,3,0)</f>
        <v>Начисление услуг УКС00001636 от 31.10.2023 0:00:02</v>
      </c>
      <c r="L421" s="79" t="str">
        <f>VLOOKUP(A421,'10'!A:B,2,0)</f>
        <v>НАС/КС/ДУ-3А/ММ-71-Э(-1)</v>
      </c>
      <c r="M421" s="79">
        <v>614.17999999999995</v>
      </c>
      <c r="N421" s="79">
        <f>VLOOKUP(A421,РАСЧЕТ!A:BF,58,0)</f>
        <v>511.76709345329738</v>
      </c>
      <c r="O421" s="79">
        <f t="shared" si="26"/>
        <v>-102.41290654670257</v>
      </c>
      <c r="P421" s="79" t="str">
        <f>VLOOKUP(A421,'11'!A:C,3,0)</f>
        <v>Начисление услуг УКС00001714 от 30.11.2023 23:59:59</v>
      </c>
      <c r="Q421" s="79" t="str">
        <f>VLOOKUP(A421,'11'!A:B,2,0)</f>
        <v>НАС/КС/ДУ-3А/ММ-71-Э(-1)</v>
      </c>
      <c r="R421" s="79">
        <v>614.17999999999995</v>
      </c>
      <c r="S421">
        <f>VLOOKUP(A421,РАСЧЕТ!A:BG,59,0)</f>
        <v>702.78234798284734</v>
      </c>
      <c r="T421" s="119">
        <f t="shared" si="27"/>
        <v>88.602347982847391</v>
      </c>
      <c r="U421" t="str">
        <f>VLOOKUP(A421,'12'!A:C,3,0)</f>
        <v>Начисление услуг УКС00001863 от 31.12.2023 23:59:59</v>
      </c>
      <c r="V421" t="str">
        <f>VLOOKUP(A421,'12'!A:B,2,0)</f>
        <v>НАС/КС/ДУ-3А/ММ-71-Э(-1)</v>
      </c>
    </row>
    <row r="422" spans="1:22" x14ac:dyDescent="0.3">
      <c r="A422" s="77" t="s">
        <v>1754</v>
      </c>
      <c r="B422" s="77" t="s">
        <v>976</v>
      </c>
      <c r="C422" s="79">
        <v>273.27</v>
      </c>
      <c r="D422" s="79">
        <f>VLOOKUP(A422,РАСЧЕТ!A:AY,51,0)</f>
        <v>193.33602813127277</v>
      </c>
      <c r="E422" s="79">
        <f t="shared" si="24"/>
        <v>-79.933971868727212</v>
      </c>
      <c r="F422" s="79" t="str">
        <f>VLOOKUP(A422,'04'!A:C,3,0)</f>
        <v>Начисление услуг УКС00000634 от 30.04.2023 0:00:04</v>
      </c>
      <c r="G422" s="79" t="str">
        <f>VLOOKUP(A422,'04'!A:B,2,0)</f>
        <v>С24-НАСТР-3А-2021/паркинг/А/м 72</v>
      </c>
      <c r="H422" s="80"/>
      <c r="I422" s="79">
        <f>VLOOKUP(A422,РАСЧЕТ!A:BE,57,0)</f>
        <v>0</v>
      </c>
      <c r="J422" s="79">
        <f t="shared" si="25"/>
        <v>0</v>
      </c>
      <c r="K422" s="79" t="e">
        <f>VLOOKUP(A422,'10'!A:C,3,0)</f>
        <v>#N/A</v>
      </c>
      <c r="L422" s="79" t="e">
        <f>VLOOKUP(A422,'10'!A:B,2,0)</f>
        <v>#N/A</v>
      </c>
      <c r="M422" s="80"/>
      <c r="N422" s="79">
        <f>VLOOKUP(A422,РАСЧЕТ!A:BF,58,0)</f>
        <v>0</v>
      </c>
      <c r="O422" s="79">
        <f t="shared" si="26"/>
        <v>0</v>
      </c>
      <c r="P422" s="79" t="e">
        <f>VLOOKUP(A422,'11'!A:C,3,0)</f>
        <v>#N/A</v>
      </c>
      <c r="Q422" s="79" t="e">
        <f>VLOOKUP(A422,'11'!A:B,2,0)</f>
        <v>#N/A</v>
      </c>
      <c r="R422" s="80"/>
      <c r="S422">
        <f>VLOOKUP(A422,РАСЧЕТ!A:BG,59,0)</f>
        <v>0</v>
      </c>
      <c r="T422" s="119">
        <f t="shared" si="27"/>
        <v>0</v>
      </c>
      <c r="U422" t="e">
        <f>VLOOKUP(A422,'12'!A:C,3,0)</f>
        <v>#N/A</v>
      </c>
      <c r="V422" t="e">
        <f>VLOOKUP(A422,'12'!A:B,2,0)</f>
        <v>#N/A</v>
      </c>
    </row>
    <row r="423" spans="1:22" x14ac:dyDescent="0.3">
      <c r="A423" s="77" t="s">
        <v>2659</v>
      </c>
      <c r="B423" s="77" t="s">
        <v>976</v>
      </c>
      <c r="C423" s="79">
        <v>409.9</v>
      </c>
      <c r="D423" s="79">
        <f>VLOOKUP(A423,РАСЧЕТ!A:AY,51,0)</f>
        <v>290.00404219690915</v>
      </c>
      <c r="E423" s="79">
        <f t="shared" si="24"/>
        <v>-119.89595780309082</v>
      </c>
      <c r="F423" s="79" t="str">
        <f>VLOOKUP(A423,'04'!A:C,3,0)</f>
        <v>Начисление услуг УКС00000634 от 30.04.2023 0:00:04</v>
      </c>
      <c r="G423" s="79" t="str">
        <f>VLOOKUP(A423,'04'!A:B,2,0)</f>
        <v>НАС/КС/ДУ-ММ-3А-72</v>
      </c>
      <c r="H423" s="79">
        <v>682.9</v>
      </c>
      <c r="I423" s="79">
        <f>VLOOKUP(A423,РАСЧЕТ!A:BE,57,0)</f>
        <v>635.76755794903909</v>
      </c>
      <c r="J423" s="79">
        <f t="shared" si="25"/>
        <v>-47.13244205096089</v>
      </c>
      <c r="K423" s="79" t="str">
        <f>VLOOKUP(A423,'10'!A:C,3,0)</f>
        <v>Начисление услуг УКС00001636 от 31.10.2023 0:00:02</v>
      </c>
      <c r="L423" s="79" t="str">
        <f>VLOOKUP(A423,'10'!A:B,2,0)</f>
        <v>НАС/КС/ДУ-ММ-3А-72</v>
      </c>
      <c r="M423" s="79">
        <v>682.9</v>
      </c>
      <c r="N423" s="79">
        <f>VLOOKUP(A423,РАСЧЕТ!A:BF,58,0)</f>
        <v>569.02774726625364</v>
      </c>
      <c r="O423" s="79">
        <f t="shared" si="26"/>
        <v>-113.87225273374634</v>
      </c>
      <c r="P423" s="79" t="str">
        <f>VLOOKUP(A423,'11'!A:C,3,0)</f>
        <v>Начисление услуг УКС00001714 от 30.11.2023 23:59:59</v>
      </c>
      <c r="Q423" s="79" t="str">
        <f>VLOOKUP(A423,'11'!A:B,2,0)</f>
        <v>НАС/КС/ДУ-ММ-3А-72</v>
      </c>
      <c r="R423" s="79">
        <v>682.9</v>
      </c>
      <c r="S423">
        <f>VLOOKUP(A423,РАСЧЕТ!A:BG,59,0)</f>
        <v>781.41533796694205</v>
      </c>
      <c r="T423" s="119">
        <f t="shared" si="27"/>
        <v>98.51533796694207</v>
      </c>
      <c r="U423" t="str">
        <f>VLOOKUP(A423,'12'!A:C,3,0)</f>
        <v>Начисление услуг УКС00001863 от 31.12.2023 23:59:59</v>
      </c>
      <c r="V423" t="str">
        <f>VLOOKUP(A423,'12'!A:B,2,0)</f>
        <v>НАС/КС/ДУ-ММ-3А-72</v>
      </c>
    </row>
    <row r="424" spans="1:22" x14ac:dyDescent="0.3">
      <c r="A424" s="77" t="s">
        <v>2051</v>
      </c>
      <c r="B424" s="77" t="s">
        <v>818</v>
      </c>
      <c r="C424" s="80"/>
      <c r="D424" s="79">
        <f>VLOOKUP(A424,РАСЧЕТ!A:AY,51,0)</f>
        <v>0</v>
      </c>
      <c r="E424" s="79">
        <f t="shared" si="24"/>
        <v>0</v>
      </c>
      <c r="F424" s="79" t="e">
        <f>VLOOKUP(A424,'04'!A:C,3,0)</f>
        <v>#N/A</v>
      </c>
      <c r="G424" s="79" t="e">
        <f>VLOOKUP(A424,'04'!A:B,2,0)</f>
        <v>#N/A</v>
      </c>
      <c r="H424" s="80"/>
      <c r="I424" s="79">
        <f>VLOOKUP(A424,РАСЧЕТ!A:BE,57,0)</f>
        <v>0</v>
      </c>
      <c r="J424" s="79">
        <f t="shared" si="25"/>
        <v>0</v>
      </c>
      <c r="K424" s="79" t="e">
        <f>VLOOKUP(A424,'10'!A:C,3,0)</f>
        <v>#N/A</v>
      </c>
      <c r="L424" s="79" t="e">
        <f>VLOOKUP(A424,'10'!A:B,2,0)</f>
        <v>#N/A</v>
      </c>
      <c r="M424" s="80"/>
      <c r="N424" s="79">
        <f>VLOOKUP(A424,РАСЧЕТ!A:BF,58,0)</f>
        <v>0</v>
      </c>
      <c r="O424" s="79">
        <f t="shared" si="26"/>
        <v>0</v>
      </c>
      <c r="P424" s="79" t="e">
        <f>VLOOKUP(A424,'11'!A:C,3,0)</f>
        <v>#N/A</v>
      </c>
      <c r="Q424" s="79" t="e">
        <f>VLOOKUP(A424,'11'!A:B,2,0)</f>
        <v>#N/A</v>
      </c>
      <c r="R424" s="80"/>
      <c r="S424">
        <f>VLOOKUP(A424,РАСЧЕТ!A:BG,59,0)</f>
        <v>0</v>
      </c>
      <c r="T424" s="119">
        <f t="shared" si="27"/>
        <v>0</v>
      </c>
      <c r="U424" t="e">
        <f>VLOOKUP(A424,'12'!A:C,3,0)</f>
        <v>#N/A</v>
      </c>
      <c r="V424" t="e">
        <f>VLOOKUP(A424,'12'!A:B,2,0)</f>
        <v>#N/A</v>
      </c>
    </row>
    <row r="425" spans="1:22" x14ac:dyDescent="0.3">
      <c r="A425" s="77" t="s">
        <v>2558</v>
      </c>
      <c r="B425" s="77" t="s">
        <v>818</v>
      </c>
      <c r="C425" s="79">
        <v>682.9</v>
      </c>
      <c r="D425" s="79">
        <f>VLOOKUP(A425,РАСЧЕТ!A:AY,51,0)</f>
        <v>483.34007032818187</v>
      </c>
      <c r="E425" s="79">
        <f t="shared" si="24"/>
        <v>-199.55992967181811</v>
      </c>
      <c r="F425" s="79" t="str">
        <f>VLOOKUP(A425,'04'!A:C,3,0)</f>
        <v>Начисление услуг УКС00000634 от 30.04.2023 0:00:04</v>
      </c>
      <c r="G425" s="79" t="str">
        <f>VLOOKUP(A425,'04'!A:B,2,0)</f>
        <v>НАС/КС/ДУ/3А-ММ-73</v>
      </c>
      <c r="H425" s="79">
        <v>682.9</v>
      </c>
      <c r="I425" s="79">
        <f>VLOOKUP(A425,РАСЧЕТ!A:BE,57,0)</f>
        <v>635.76755794903909</v>
      </c>
      <c r="J425" s="79">
        <f t="shared" si="25"/>
        <v>-47.13244205096089</v>
      </c>
      <c r="K425" s="79" t="str">
        <f>VLOOKUP(A425,'10'!A:C,3,0)</f>
        <v>Начисление услуг УКС00001636 от 31.10.2023 0:00:02</v>
      </c>
      <c r="L425" s="79" t="str">
        <f>VLOOKUP(A425,'10'!A:B,2,0)</f>
        <v>НАС/КС/ДУ/3А-ММ-73</v>
      </c>
      <c r="M425" s="79">
        <v>682.9</v>
      </c>
      <c r="N425" s="79">
        <f>VLOOKUP(A425,РАСЧЕТ!A:BF,58,0)</f>
        <v>569.02774726625364</v>
      </c>
      <c r="O425" s="79">
        <f t="shared" si="26"/>
        <v>-113.87225273374634</v>
      </c>
      <c r="P425" s="79" t="str">
        <f>VLOOKUP(A425,'11'!A:C,3,0)</f>
        <v>Начисление услуг УКС00001714 от 30.11.2023 23:59:59</v>
      </c>
      <c r="Q425" s="79" t="str">
        <f>VLOOKUP(A425,'11'!A:B,2,0)</f>
        <v>НАС/КС/ДУ/3А-ММ-73</v>
      </c>
      <c r="R425" s="79">
        <v>682.9</v>
      </c>
      <c r="S425">
        <f>VLOOKUP(A425,РАСЧЕТ!A:BG,59,0)</f>
        <v>781.41533796694205</v>
      </c>
      <c r="T425" s="119">
        <f t="shared" si="27"/>
        <v>98.51533796694207</v>
      </c>
      <c r="U425" t="str">
        <f>VLOOKUP(A425,'12'!A:C,3,0)</f>
        <v>Начисление услуг УКС00001863 от 31.12.2023 23:59:59</v>
      </c>
      <c r="V425" t="str">
        <f>VLOOKUP(A425,'12'!A:B,2,0)</f>
        <v>НАС/КС/ДУ/3А-ММ-73</v>
      </c>
    </row>
    <row r="426" spans="1:22" x14ac:dyDescent="0.3">
      <c r="A426" s="77" t="s">
        <v>2038</v>
      </c>
      <c r="B426" s="77" t="s">
        <v>967</v>
      </c>
      <c r="C426" s="79">
        <v>177.7</v>
      </c>
      <c r="D426" s="79">
        <f>VLOOKUP(A426,РАСЧЕТ!A:AY,51,0)</f>
        <v>125.85081076469643</v>
      </c>
      <c r="E426" s="79">
        <f t="shared" si="24"/>
        <v>-51.849189235303555</v>
      </c>
      <c r="F426" s="79" t="str">
        <f>VLOOKUP(A426,'04'!A:C,3,0)</f>
        <v>Начисление услуг УКС00000634 от 30.04.2023 0:00:04</v>
      </c>
      <c r="G426" s="79" t="str">
        <f>VLOOKUP(A426,'04'!A:B,2,0)</f>
        <v>С24-НАСТР-3А-2021/паркинг/А/м 74</v>
      </c>
      <c r="H426" s="80"/>
      <c r="I426" s="79">
        <f>VLOOKUP(A426,РАСЧЕТ!A:BE,57,0)</f>
        <v>0</v>
      </c>
      <c r="J426" s="79">
        <f t="shared" si="25"/>
        <v>0</v>
      </c>
      <c r="K426" s="79" t="e">
        <f>VLOOKUP(A426,'10'!A:C,3,0)</f>
        <v>#N/A</v>
      </c>
      <c r="L426" s="79" t="e">
        <f>VLOOKUP(A426,'10'!A:B,2,0)</f>
        <v>#N/A</v>
      </c>
      <c r="M426" s="80"/>
      <c r="N426" s="79">
        <f>VLOOKUP(A426,РАСЧЕТ!A:BF,58,0)</f>
        <v>0</v>
      </c>
      <c r="O426" s="79">
        <f t="shared" si="26"/>
        <v>0</v>
      </c>
      <c r="P426" s="79" t="e">
        <f>VLOOKUP(A426,'11'!A:C,3,0)</f>
        <v>#N/A</v>
      </c>
      <c r="Q426" s="79" t="e">
        <f>VLOOKUP(A426,'11'!A:B,2,0)</f>
        <v>#N/A</v>
      </c>
      <c r="R426" s="80"/>
      <c r="S426">
        <f>VLOOKUP(A426,РАСЧЕТ!A:BG,59,0)</f>
        <v>0</v>
      </c>
      <c r="T426" s="119">
        <f t="shared" si="27"/>
        <v>0</v>
      </c>
      <c r="U426" t="e">
        <f>VLOOKUP(A426,'12'!A:C,3,0)</f>
        <v>#N/A</v>
      </c>
      <c r="V426" t="e">
        <f>VLOOKUP(A426,'12'!A:B,2,0)</f>
        <v>#N/A</v>
      </c>
    </row>
    <row r="427" spans="1:22" x14ac:dyDescent="0.3">
      <c r="A427" s="77" t="s">
        <v>2700</v>
      </c>
      <c r="B427" s="77" t="s">
        <v>967</v>
      </c>
      <c r="C427" s="79">
        <v>415</v>
      </c>
      <c r="D427" s="79">
        <f>VLOOKUP(A427,РАСЧЕТ!A:AY,51,0)</f>
        <v>293.65189178429165</v>
      </c>
      <c r="E427" s="79">
        <f t="shared" si="24"/>
        <v>-121.34810821570835</v>
      </c>
      <c r="F427" s="79" t="str">
        <f>VLOOKUP(A427,'04'!A:C,3,0)</f>
        <v>Начисление услуг УКС00000634 от 30.04.2023 0:00:04</v>
      </c>
      <c r="G427" s="79" t="str">
        <f>VLOOKUP(A427,'04'!A:B,2,0)</f>
        <v>НАС/КС/ДУ-3А-ММ-74</v>
      </c>
      <c r="H427" s="79">
        <v>592.71</v>
      </c>
      <c r="I427" s="79">
        <f>VLOOKUP(A427,РАСЧЕТ!A:BE,57,0)</f>
        <v>551.79825784256218</v>
      </c>
      <c r="J427" s="79">
        <f t="shared" si="25"/>
        <v>-40.911742157437857</v>
      </c>
      <c r="K427" s="79" t="str">
        <f>VLOOKUP(A427,'10'!A:C,3,0)</f>
        <v>Начисление услуг УКС00001636 от 31.10.2023 0:00:02</v>
      </c>
      <c r="L427" s="79" t="str">
        <f>VLOOKUP(A427,'10'!A:B,2,0)</f>
        <v>НАС/КС/ДУ-3А-ММ-74</v>
      </c>
      <c r="M427" s="79">
        <v>592.71</v>
      </c>
      <c r="N427" s="79">
        <f>VLOOKUP(A427,РАСЧЕТ!A:BF,58,0)</f>
        <v>493.87313913674848</v>
      </c>
      <c r="O427" s="79">
        <f t="shared" si="26"/>
        <v>-98.836860863251559</v>
      </c>
      <c r="P427" s="79" t="str">
        <f>VLOOKUP(A427,'11'!A:C,3,0)</f>
        <v>Начисление услуг УКС00001714 от 30.11.2023 23:59:59</v>
      </c>
      <c r="Q427" s="79" t="str">
        <f>VLOOKUP(A427,'11'!A:B,2,0)</f>
        <v>НАС/КС/ДУ-3А-ММ-74</v>
      </c>
      <c r="R427" s="79">
        <v>592.71</v>
      </c>
      <c r="S427">
        <f>VLOOKUP(A427,РАСЧЕТ!A:BG,59,0)</f>
        <v>678.20953861281771</v>
      </c>
      <c r="T427" s="119">
        <f t="shared" si="27"/>
        <v>85.499538612817673</v>
      </c>
      <c r="U427" t="str">
        <f>VLOOKUP(A427,'12'!A:C,3,0)</f>
        <v>Начисление услуг УКС00001863 от 31.12.2023 23:59:59</v>
      </c>
      <c r="V427" t="str">
        <f>VLOOKUP(A427,'12'!A:B,2,0)</f>
        <v>НАС/КС/ДУ-3А-ММ-74</v>
      </c>
    </row>
    <row r="428" spans="1:22" x14ac:dyDescent="0.3">
      <c r="A428" s="77" t="s">
        <v>1485</v>
      </c>
      <c r="B428" s="77" t="s">
        <v>607</v>
      </c>
      <c r="C428" s="79">
        <v>409.63</v>
      </c>
      <c r="D428" s="79">
        <f>VLOOKUP(A428,РАСЧЕТ!A:AY,51,0)</f>
        <v>290.00404219690915</v>
      </c>
      <c r="E428" s="79">
        <f t="shared" si="24"/>
        <v>-119.62595780309084</v>
      </c>
      <c r="F428" s="79" t="str">
        <f>VLOOKUP(A428,'04'!A:C,3,0)</f>
        <v>Начисление услуг УКС00000634 от 30.04.2023 0:00:04</v>
      </c>
      <c r="G428" s="79" t="str">
        <f>VLOOKUP(A428,'04'!A:B,2,0)</f>
        <v>С24-НАСТР-3А-2021/паркинг/А/м 75</v>
      </c>
      <c r="H428" s="80"/>
      <c r="I428" s="79">
        <f>VLOOKUP(A428,РАСЧЕТ!A:BE,57,0)</f>
        <v>0</v>
      </c>
      <c r="J428" s="79">
        <f t="shared" si="25"/>
        <v>0</v>
      </c>
      <c r="K428" s="79" t="e">
        <f>VLOOKUP(A428,'10'!A:C,3,0)</f>
        <v>#N/A</v>
      </c>
      <c r="L428" s="79" t="e">
        <f>VLOOKUP(A428,'10'!A:B,2,0)</f>
        <v>#N/A</v>
      </c>
      <c r="M428" s="80"/>
      <c r="N428" s="79">
        <f>VLOOKUP(A428,РАСЧЕТ!A:BF,58,0)</f>
        <v>0</v>
      </c>
      <c r="O428" s="79">
        <f t="shared" si="26"/>
        <v>0</v>
      </c>
      <c r="P428" s="79" t="e">
        <f>VLOOKUP(A428,'11'!A:C,3,0)</f>
        <v>#N/A</v>
      </c>
      <c r="Q428" s="79" t="e">
        <f>VLOOKUP(A428,'11'!A:B,2,0)</f>
        <v>#N/A</v>
      </c>
      <c r="R428" s="80"/>
      <c r="S428">
        <f>VLOOKUP(A428,РАСЧЕТ!A:BG,59,0)</f>
        <v>0</v>
      </c>
      <c r="T428" s="119">
        <f t="shared" si="27"/>
        <v>0</v>
      </c>
      <c r="U428" t="e">
        <f>VLOOKUP(A428,'12'!A:C,3,0)</f>
        <v>#N/A</v>
      </c>
      <c r="V428" t="e">
        <f>VLOOKUP(A428,'12'!A:B,2,0)</f>
        <v>#N/A</v>
      </c>
    </row>
    <row r="429" spans="1:22" x14ac:dyDescent="0.3">
      <c r="A429" s="77" t="s">
        <v>2628</v>
      </c>
      <c r="B429" s="77" t="s">
        <v>607</v>
      </c>
      <c r="C429" s="79">
        <v>273.27</v>
      </c>
      <c r="D429" s="79">
        <f>VLOOKUP(A429,РАСЧЕТ!A:AY,51,0)</f>
        <v>193.33602813127277</v>
      </c>
      <c r="E429" s="79">
        <f t="shared" si="24"/>
        <v>-79.933971868727212</v>
      </c>
      <c r="F429" s="79" t="str">
        <f>VLOOKUP(A429,'04'!A:C,3,0)</f>
        <v>Начисление услуг УКС00000634 от 30.04.2023 0:00:04</v>
      </c>
      <c r="G429" s="79" t="str">
        <f>VLOOKUP(A429,'04'!A:B,2,0)</f>
        <v>НАС/КС/ДУ-3А/ММ-75-Э(-1)</v>
      </c>
      <c r="H429" s="79">
        <v>682.9</v>
      </c>
      <c r="I429" s="79">
        <f>VLOOKUP(A429,РАСЧЕТ!A:BE,57,0)</f>
        <v>635.76755794903909</v>
      </c>
      <c r="J429" s="79">
        <f t="shared" si="25"/>
        <v>-47.13244205096089</v>
      </c>
      <c r="K429" s="79" t="str">
        <f>VLOOKUP(A429,'10'!A:C,3,0)</f>
        <v>Начисление услуг УКС00001636 от 31.10.2023 0:00:02</v>
      </c>
      <c r="L429" s="79" t="str">
        <f>VLOOKUP(A429,'10'!A:B,2,0)</f>
        <v>НАС/КС/ДУ-3А/ММ-75-Э(-1)</v>
      </c>
      <c r="M429" s="79">
        <v>682.9</v>
      </c>
      <c r="N429" s="79">
        <f>VLOOKUP(A429,РАСЧЕТ!A:BF,58,0)</f>
        <v>569.02774726625364</v>
      </c>
      <c r="O429" s="79">
        <f t="shared" si="26"/>
        <v>-113.87225273374634</v>
      </c>
      <c r="P429" s="79" t="str">
        <f>VLOOKUP(A429,'11'!A:C,3,0)</f>
        <v>Начисление услуг УКС00001714 от 30.11.2023 23:59:59</v>
      </c>
      <c r="Q429" s="79" t="str">
        <f>VLOOKUP(A429,'11'!A:B,2,0)</f>
        <v>НАС/КС/ДУ-3А/ММ-75-Э(-1)</v>
      </c>
      <c r="R429" s="79">
        <v>682.9</v>
      </c>
      <c r="S429">
        <f>VLOOKUP(A429,РАСЧЕТ!A:BG,59,0)</f>
        <v>781.41533796694205</v>
      </c>
      <c r="T429" s="119">
        <f t="shared" si="27"/>
        <v>98.51533796694207</v>
      </c>
      <c r="U429" t="str">
        <f>VLOOKUP(A429,'12'!A:C,3,0)</f>
        <v>Начисление услуг УКС00001863 от 31.12.2023 23:59:59</v>
      </c>
      <c r="V429" t="str">
        <f>VLOOKUP(A429,'12'!A:B,2,0)</f>
        <v>НАС/КС/ДУ-3А/ММ-75-Э(-1)</v>
      </c>
    </row>
    <row r="430" spans="1:22" x14ac:dyDescent="0.3">
      <c r="A430" s="77" t="s">
        <v>1896</v>
      </c>
      <c r="B430" s="77" t="s">
        <v>1070</v>
      </c>
      <c r="C430" s="79">
        <v>409.63</v>
      </c>
      <c r="D430" s="79">
        <f>VLOOKUP(A430,РАСЧЕТ!A:AY,51,0)</f>
        <v>290.00404219690915</v>
      </c>
      <c r="E430" s="79">
        <f t="shared" si="24"/>
        <v>-119.62595780309084</v>
      </c>
      <c r="F430" s="79" t="str">
        <f>VLOOKUP(A430,'04'!A:C,3,0)</f>
        <v>Начисление услуг УКС00000634 от 30.04.2023 0:00:04</v>
      </c>
      <c r="G430" s="79" t="str">
        <f>VLOOKUP(A430,'04'!A:B,2,0)</f>
        <v>С24-НАСТР-3А-2021/паркинг/А/м 76</v>
      </c>
      <c r="H430" s="80"/>
      <c r="I430" s="79">
        <f>VLOOKUP(A430,РАСЧЕТ!A:BE,57,0)</f>
        <v>0</v>
      </c>
      <c r="J430" s="79">
        <f t="shared" si="25"/>
        <v>0</v>
      </c>
      <c r="K430" s="79" t="e">
        <f>VLOOKUP(A430,'10'!A:C,3,0)</f>
        <v>#N/A</v>
      </c>
      <c r="L430" s="79" t="e">
        <f>VLOOKUP(A430,'10'!A:B,2,0)</f>
        <v>#N/A</v>
      </c>
      <c r="M430" s="80"/>
      <c r="N430" s="79">
        <f>VLOOKUP(A430,РАСЧЕТ!A:BF,58,0)</f>
        <v>0</v>
      </c>
      <c r="O430" s="79">
        <f t="shared" si="26"/>
        <v>0</v>
      </c>
      <c r="P430" s="79" t="e">
        <f>VLOOKUP(A430,'11'!A:C,3,0)</f>
        <v>#N/A</v>
      </c>
      <c r="Q430" s="79" t="e">
        <f>VLOOKUP(A430,'11'!A:B,2,0)</f>
        <v>#N/A</v>
      </c>
      <c r="R430" s="80"/>
      <c r="S430">
        <f>VLOOKUP(A430,РАСЧЕТ!A:BG,59,0)</f>
        <v>0</v>
      </c>
      <c r="T430" s="119">
        <f t="shared" si="27"/>
        <v>0</v>
      </c>
      <c r="U430" t="e">
        <f>VLOOKUP(A430,'12'!A:C,3,0)</f>
        <v>#N/A</v>
      </c>
      <c r="V430" t="e">
        <f>VLOOKUP(A430,'12'!A:B,2,0)</f>
        <v>#N/A</v>
      </c>
    </row>
    <row r="431" spans="1:22" x14ac:dyDescent="0.3">
      <c r="A431" s="77" t="s">
        <v>2682</v>
      </c>
      <c r="B431" s="77" t="s">
        <v>1070</v>
      </c>
      <c r="C431" s="79">
        <v>273.27</v>
      </c>
      <c r="D431" s="79">
        <f>VLOOKUP(A431,РАСЧЕТ!A:AY,51,0)</f>
        <v>193.33602813127277</v>
      </c>
      <c r="E431" s="79">
        <f t="shared" si="24"/>
        <v>-79.933971868727212</v>
      </c>
      <c r="F431" s="79" t="str">
        <f>VLOOKUP(A431,'04'!A:C,3,0)</f>
        <v>Начисление услуг УКС00000634 от 30.04.2023 0:00:04</v>
      </c>
      <c r="G431" s="79" t="str">
        <f>VLOOKUP(A431,'04'!A:B,2,0)</f>
        <v>НАС/КС/ДУ-3А/ММ-76-Э(-1)</v>
      </c>
      <c r="H431" s="79">
        <v>682.9</v>
      </c>
      <c r="I431" s="79">
        <f>VLOOKUP(A431,РАСЧЕТ!A:BE,57,0)</f>
        <v>635.76755794903909</v>
      </c>
      <c r="J431" s="79">
        <f t="shared" si="25"/>
        <v>-47.13244205096089</v>
      </c>
      <c r="K431" s="79" t="str">
        <f>VLOOKUP(A431,'10'!A:C,3,0)</f>
        <v>Начисление услуг УКС00001636 от 31.10.2023 0:00:02</v>
      </c>
      <c r="L431" s="79" t="str">
        <f>VLOOKUP(A431,'10'!A:B,2,0)</f>
        <v>НАС/КС/ДУ-3А/ММ-76-Э(-1)</v>
      </c>
      <c r="M431" s="79">
        <v>682.9</v>
      </c>
      <c r="N431" s="79">
        <f>VLOOKUP(A431,РАСЧЕТ!A:BF,58,0)</f>
        <v>569.02774726625364</v>
      </c>
      <c r="O431" s="79">
        <f t="shared" si="26"/>
        <v>-113.87225273374634</v>
      </c>
      <c r="P431" s="79" t="str">
        <f>VLOOKUP(A431,'11'!A:C,3,0)</f>
        <v>Начисление услуг УКС00001714 от 30.11.2023 23:59:59</v>
      </c>
      <c r="Q431" s="79" t="str">
        <f>VLOOKUP(A431,'11'!A:B,2,0)</f>
        <v>НАС/КС/ДУ-3А/ММ-76-Э(-1)</v>
      </c>
      <c r="R431" s="79">
        <v>682.9</v>
      </c>
      <c r="S431">
        <f>VLOOKUP(A431,РАСЧЕТ!A:BG,59,0)</f>
        <v>781.41533796694205</v>
      </c>
      <c r="T431" s="119">
        <f t="shared" si="27"/>
        <v>98.51533796694207</v>
      </c>
      <c r="U431" t="str">
        <f>VLOOKUP(A431,'12'!A:C,3,0)</f>
        <v>Начисление услуг УКС00001863 от 31.12.2023 23:59:59</v>
      </c>
      <c r="V431" t="str">
        <f>VLOOKUP(A431,'12'!A:B,2,0)</f>
        <v>НАС/КС/ДУ-3А/ММ-76-Э(-1)</v>
      </c>
    </row>
    <row r="432" spans="1:22" x14ac:dyDescent="0.3">
      <c r="A432" s="77" t="s">
        <v>1494</v>
      </c>
      <c r="B432" s="77" t="s">
        <v>983</v>
      </c>
      <c r="C432" s="80"/>
      <c r="D432" s="79">
        <f>VLOOKUP(A432,РАСЧЕТ!A:AY,51,0)</f>
        <v>0</v>
      </c>
      <c r="E432" s="79">
        <f t="shared" si="24"/>
        <v>0</v>
      </c>
      <c r="F432" s="79" t="e">
        <f>VLOOKUP(A432,'04'!A:C,3,0)</f>
        <v>#N/A</v>
      </c>
      <c r="G432" s="79" t="e">
        <f>VLOOKUP(A432,'04'!A:B,2,0)</f>
        <v>#N/A</v>
      </c>
      <c r="H432" s="80"/>
      <c r="I432" s="79">
        <f>VLOOKUP(A432,РАСЧЕТ!A:BE,57,0)</f>
        <v>0</v>
      </c>
      <c r="J432" s="79">
        <f t="shared" si="25"/>
        <v>0</v>
      </c>
      <c r="K432" s="79" t="e">
        <f>VLOOKUP(A432,'10'!A:C,3,0)</f>
        <v>#N/A</v>
      </c>
      <c r="L432" s="79" t="e">
        <f>VLOOKUP(A432,'10'!A:B,2,0)</f>
        <v>#N/A</v>
      </c>
      <c r="M432" s="80"/>
      <c r="N432" s="79">
        <f>VLOOKUP(A432,РАСЧЕТ!A:BF,58,0)</f>
        <v>0</v>
      </c>
      <c r="O432" s="79">
        <f t="shared" si="26"/>
        <v>0</v>
      </c>
      <c r="P432" s="79" t="e">
        <f>VLOOKUP(A432,'11'!A:C,3,0)</f>
        <v>#N/A</v>
      </c>
      <c r="Q432" s="79" t="e">
        <f>VLOOKUP(A432,'11'!A:B,2,0)</f>
        <v>#N/A</v>
      </c>
      <c r="R432" s="80"/>
      <c r="S432">
        <f>VLOOKUP(A432,РАСЧЕТ!A:BG,59,0)</f>
        <v>0</v>
      </c>
      <c r="T432" s="119">
        <f t="shared" si="27"/>
        <v>0</v>
      </c>
      <c r="U432" t="e">
        <f>VLOOKUP(A432,'12'!A:C,3,0)</f>
        <v>#N/A</v>
      </c>
      <c r="V432" t="e">
        <f>VLOOKUP(A432,'12'!A:B,2,0)</f>
        <v>#N/A</v>
      </c>
    </row>
    <row r="433" spans="1:22" x14ac:dyDescent="0.3">
      <c r="A433" s="77" t="s">
        <v>2627</v>
      </c>
      <c r="B433" s="77" t="s">
        <v>983</v>
      </c>
      <c r="C433" s="79">
        <v>592.70000000000005</v>
      </c>
      <c r="D433" s="79">
        <f>VLOOKUP(A433,РАСЧЕТ!A:AY,51,0)</f>
        <v>419.50270254898805</v>
      </c>
      <c r="E433" s="79">
        <f t="shared" si="24"/>
        <v>-173.19729745101199</v>
      </c>
      <c r="F433" s="79" t="str">
        <f>VLOOKUP(A433,'04'!A:C,3,0)</f>
        <v>Начисление услуг УКС00000634 от 30.04.2023 0:00:04</v>
      </c>
      <c r="G433" s="79" t="str">
        <f>VLOOKUP(A433,'04'!A:B,2,0)</f>
        <v>НАС/КС/ДУ-3А-ММ-77</v>
      </c>
      <c r="H433" s="79">
        <v>592.71</v>
      </c>
      <c r="I433" s="79">
        <f>VLOOKUP(A433,РАСЧЕТ!A:BE,57,0)</f>
        <v>551.79825784256218</v>
      </c>
      <c r="J433" s="79">
        <f t="shared" si="25"/>
        <v>-40.911742157437857</v>
      </c>
      <c r="K433" s="79" t="str">
        <f>VLOOKUP(A433,'10'!A:C,3,0)</f>
        <v>Начисление услуг УКС00001636 от 31.10.2023 0:00:02</v>
      </c>
      <c r="L433" s="79" t="str">
        <f>VLOOKUP(A433,'10'!A:B,2,0)</f>
        <v>НАС/КС/ДУ-3А-ММ-77</v>
      </c>
      <c r="M433" s="79">
        <v>592.71</v>
      </c>
      <c r="N433" s="79">
        <f>VLOOKUP(A433,РАСЧЕТ!A:BF,58,0)</f>
        <v>493.87313913674848</v>
      </c>
      <c r="O433" s="79">
        <f t="shared" si="26"/>
        <v>-98.836860863251559</v>
      </c>
      <c r="P433" s="79" t="str">
        <f>VLOOKUP(A433,'11'!A:C,3,0)</f>
        <v>Начисление услуг УКС00001714 от 30.11.2023 23:59:59</v>
      </c>
      <c r="Q433" s="79" t="str">
        <f>VLOOKUP(A433,'11'!A:B,2,0)</f>
        <v>НАС/КС/ДУ-3А-ММ-77</v>
      </c>
      <c r="R433" s="79">
        <v>592.71</v>
      </c>
      <c r="S433">
        <f>VLOOKUP(A433,РАСЧЕТ!A:BG,59,0)</f>
        <v>678.20953861281771</v>
      </c>
      <c r="T433" s="119">
        <f t="shared" si="27"/>
        <v>85.499538612817673</v>
      </c>
      <c r="U433" t="str">
        <f>VLOOKUP(A433,'12'!A:C,3,0)</f>
        <v>Начисление услуг УКС00001863 от 31.12.2023 23:59:59</v>
      </c>
      <c r="V433" t="str">
        <f>VLOOKUP(A433,'12'!A:B,2,0)</f>
        <v>НАС/КС/ДУ-3А-ММ-77</v>
      </c>
    </row>
    <row r="434" spans="1:22" x14ac:dyDescent="0.3">
      <c r="A434" s="77" t="s">
        <v>1760</v>
      </c>
      <c r="B434" s="77" t="s">
        <v>945</v>
      </c>
      <c r="C434" s="80"/>
      <c r="D434" s="79">
        <f>VLOOKUP(A434,РАСЧЕТ!A:AY,51,0)</f>
        <v>0</v>
      </c>
      <c r="E434" s="79">
        <f t="shared" si="24"/>
        <v>0</v>
      </c>
      <c r="F434" s="79" t="e">
        <f>VLOOKUP(A434,'04'!A:C,3,0)</f>
        <v>#N/A</v>
      </c>
      <c r="G434" s="79" t="e">
        <f>VLOOKUP(A434,'04'!A:B,2,0)</f>
        <v>#N/A</v>
      </c>
      <c r="H434" s="80"/>
      <c r="I434" s="79">
        <f>VLOOKUP(A434,РАСЧЕТ!A:BE,57,0)</f>
        <v>0</v>
      </c>
      <c r="J434" s="79">
        <f t="shared" si="25"/>
        <v>0</v>
      </c>
      <c r="K434" s="79" t="e">
        <f>VLOOKUP(A434,'10'!A:C,3,0)</f>
        <v>#N/A</v>
      </c>
      <c r="L434" s="79" t="e">
        <f>VLOOKUP(A434,'10'!A:B,2,0)</f>
        <v>#N/A</v>
      </c>
      <c r="M434" s="80"/>
      <c r="N434" s="79">
        <f>VLOOKUP(A434,РАСЧЕТ!A:BF,58,0)</f>
        <v>0</v>
      </c>
      <c r="O434" s="79">
        <f t="shared" si="26"/>
        <v>0</v>
      </c>
      <c r="P434" s="79" t="e">
        <f>VLOOKUP(A434,'11'!A:C,3,0)</f>
        <v>#N/A</v>
      </c>
      <c r="Q434" s="79" t="e">
        <f>VLOOKUP(A434,'11'!A:B,2,0)</f>
        <v>#N/A</v>
      </c>
      <c r="R434" s="80"/>
      <c r="S434">
        <f>VLOOKUP(A434,РАСЧЕТ!A:BG,59,0)</f>
        <v>0</v>
      </c>
      <c r="T434" s="119">
        <f t="shared" si="27"/>
        <v>0</v>
      </c>
      <c r="U434" t="e">
        <f>VLOOKUP(A434,'12'!A:C,3,0)</f>
        <v>#N/A</v>
      </c>
      <c r="V434" t="e">
        <f>VLOOKUP(A434,'12'!A:B,2,0)</f>
        <v>#N/A</v>
      </c>
    </row>
    <row r="435" spans="1:22" x14ac:dyDescent="0.3">
      <c r="A435" s="77" t="s">
        <v>2519</v>
      </c>
      <c r="B435" s="77" t="s">
        <v>945</v>
      </c>
      <c r="C435" s="79">
        <v>674.31</v>
      </c>
      <c r="D435" s="79">
        <f>VLOOKUP(A435,РАСЧЕТ!A:AY,51,0)</f>
        <v>477.26032101587765</v>
      </c>
      <c r="E435" s="79">
        <f t="shared" si="24"/>
        <v>-197.04967898412229</v>
      </c>
      <c r="F435" s="79" t="str">
        <f>VLOOKUP(A435,'04'!A:C,3,0)</f>
        <v>Начисление услуг УКС00000634 от 30.04.2023 0:00:04</v>
      </c>
      <c r="G435" s="79" t="str">
        <f>VLOOKUP(A435,'04'!A:B,2,0)</f>
        <v>НАС/КС/ДУ-ММ-3А-78</v>
      </c>
      <c r="H435" s="79">
        <v>674.31</v>
      </c>
      <c r="I435" s="79">
        <f>VLOOKUP(A435,РАСЧЕТ!A:BE,57,0)</f>
        <v>627.77048174842218</v>
      </c>
      <c r="J435" s="79">
        <f t="shared" si="25"/>
        <v>-46.539518251577761</v>
      </c>
      <c r="K435" s="79" t="str">
        <f>VLOOKUP(A435,'10'!A:C,3,0)</f>
        <v>Начисление услуг УКС00001636 от 31.10.2023 0:00:02</v>
      </c>
      <c r="L435" s="79" t="str">
        <f>VLOOKUP(A435,'10'!A:B,2,0)</f>
        <v>НАС/КС/ДУ-ММ-3А-78</v>
      </c>
      <c r="M435" s="79">
        <v>674.31</v>
      </c>
      <c r="N435" s="79">
        <f>VLOOKUP(A435,РАСЧЕТ!A:BF,58,0)</f>
        <v>561.87016553963406</v>
      </c>
      <c r="O435" s="79">
        <f t="shared" si="26"/>
        <v>-112.43983446036589</v>
      </c>
      <c r="P435" s="79" t="str">
        <f>VLOOKUP(A435,'11'!A:C,3,0)</f>
        <v>Начисление услуг УКС00001714 от 30.11.2023 23:59:59</v>
      </c>
      <c r="Q435" s="79" t="str">
        <f>VLOOKUP(A435,'11'!A:B,2,0)</f>
        <v>НАС/КС/ДУ-ММ-3А-78</v>
      </c>
      <c r="R435" s="79">
        <v>674.31</v>
      </c>
      <c r="S435">
        <f>VLOOKUP(A435,РАСЧЕТ!A:BG,59,0)</f>
        <v>771.58621421893008</v>
      </c>
      <c r="T435" s="119">
        <f t="shared" si="27"/>
        <v>97.276214218930136</v>
      </c>
      <c r="U435" t="str">
        <f>VLOOKUP(A435,'12'!A:C,3,0)</f>
        <v>Начисление услуг УКС00001863 от 31.12.2023 23:59:59</v>
      </c>
      <c r="V435" t="str">
        <f>VLOOKUP(A435,'12'!A:B,2,0)</f>
        <v>НАС/КС/ДУ-ММ-3А-78</v>
      </c>
    </row>
    <row r="436" spans="1:22" x14ac:dyDescent="0.3">
      <c r="A436" s="77" t="s">
        <v>1460</v>
      </c>
      <c r="B436" s="77" t="s">
        <v>1036</v>
      </c>
      <c r="C436" s="79">
        <v>674.31</v>
      </c>
      <c r="D436" s="79">
        <f>VLOOKUP(A436,РАСЧЕТ!A:AY,51,0)</f>
        <v>477.26032101587765</v>
      </c>
      <c r="E436" s="79">
        <f t="shared" si="24"/>
        <v>-197.04967898412229</v>
      </c>
      <c r="F436" s="79" t="str">
        <f>VLOOKUP(A436,'04'!A:C,3,0)</f>
        <v>Начисление услуг УКС00000634 от 30.04.2023 0:00:04</v>
      </c>
      <c r="G436" s="79" t="str">
        <f>VLOOKUP(A436,'04'!A:B,2,0)</f>
        <v>С24-НАСТР-3А-2021/паркинг/А/м 79</v>
      </c>
      <c r="H436" s="80"/>
      <c r="I436" s="79">
        <f>VLOOKUP(A436,РАСЧЕТ!A:BE,57,0)</f>
        <v>0</v>
      </c>
      <c r="J436" s="79">
        <f t="shared" si="25"/>
        <v>0</v>
      </c>
      <c r="K436" s="79" t="e">
        <f>VLOOKUP(A436,'10'!A:C,3,0)</f>
        <v>#N/A</v>
      </c>
      <c r="L436" s="79" t="e">
        <f>VLOOKUP(A436,'10'!A:B,2,0)</f>
        <v>#N/A</v>
      </c>
      <c r="M436" s="80"/>
      <c r="N436" s="79">
        <f>VLOOKUP(A436,РАСЧЕТ!A:BF,58,0)</f>
        <v>0</v>
      </c>
      <c r="O436" s="79">
        <f t="shared" si="26"/>
        <v>0</v>
      </c>
      <c r="P436" s="79" t="e">
        <f>VLOOKUP(A436,'11'!A:C,3,0)</f>
        <v>#N/A</v>
      </c>
      <c r="Q436" s="79" t="e">
        <f>VLOOKUP(A436,'11'!A:B,2,0)</f>
        <v>#N/A</v>
      </c>
      <c r="R436" s="80"/>
      <c r="S436">
        <f>VLOOKUP(A436,РАСЧЕТ!A:BG,59,0)</f>
        <v>0</v>
      </c>
      <c r="T436" s="119">
        <f t="shared" si="27"/>
        <v>0</v>
      </c>
      <c r="U436" t="e">
        <f>VLOOKUP(A436,'12'!A:C,3,0)</f>
        <v>#N/A</v>
      </c>
      <c r="V436" t="e">
        <f>VLOOKUP(A436,'12'!A:B,2,0)</f>
        <v>#N/A</v>
      </c>
    </row>
    <row r="437" spans="1:22" x14ac:dyDescent="0.3">
      <c r="A437" s="77" t="s">
        <v>2803</v>
      </c>
      <c r="B437" s="77" t="s">
        <v>1036</v>
      </c>
      <c r="C437" s="80"/>
      <c r="D437" s="79">
        <f>VLOOKUP(A437,РАСЧЕТ!A:AY,51,0)</f>
        <v>0</v>
      </c>
      <c r="E437" s="79">
        <f t="shared" si="24"/>
        <v>0</v>
      </c>
      <c r="F437" s="79" t="e">
        <f>VLOOKUP(A437,'04'!A:C,3,0)</f>
        <v>#N/A</v>
      </c>
      <c r="G437" s="79" t="e">
        <f>VLOOKUP(A437,'04'!A:B,2,0)</f>
        <v>#N/A</v>
      </c>
      <c r="H437" s="79">
        <v>674.31</v>
      </c>
      <c r="I437" s="79">
        <f>VLOOKUP(A437,РАСЧЕТ!A:BE,57,0)</f>
        <v>627.77048174842218</v>
      </c>
      <c r="J437" s="79">
        <f t="shared" si="25"/>
        <v>-46.539518251577761</v>
      </c>
      <c r="K437" s="79" t="str">
        <f>VLOOKUP(A437,'10'!A:C,3,0)</f>
        <v>Начисление услуг УКС00001636 от 31.10.2023 0:00:02</v>
      </c>
      <c r="L437" s="79" t="str">
        <f>VLOOKUP(A437,'10'!A:B,2,0)</f>
        <v>НАС/КС/ДУ-3А/ММ-79-Э(-1)</v>
      </c>
      <c r="M437" s="79">
        <v>674.31</v>
      </c>
      <c r="N437" s="79">
        <f>VLOOKUP(A437,РАСЧЕТ!A:BF,58,0)</f>
        <v>561.87016553963406</v>
      </c>
      <c r="O437" s="79">
        <f t="shared" si="26"/>
        <v>-112.43983446036589</v>
      </c>
      <c r="P437" s="79" t="str">
        <f>VLOOKUP(A437,'11'!A:C,3,0)</f>
        <v>Начисление услуг УКС00001714 от 30.11.2023 23:59:59</v>
      </c>
      <c r="Q437" s="79" t="str">
        <f>VLOOKUP(A437,'11'!A:B,2,0)</f>
        <v>НАС/КС/ДУ-3А/ММ-79-Э(-1)</v>
      </c>
      <c r="R437" s="79">
        <v>674.31</v>
      </c>
      <c r="S437">
        <f>VLOOKUP(A437,РАСЧЕТ!A:BG,59,0)</f>
        <v>771.58621421893008</v>
      </c>
      <c r="T437" s="119">
        <f t="shared" si="27"/>
        <v>97.276214218930136</v>
      </c>
      <c r="U437" t="str">
        <f>VLOOKUP(A437,'12'!A:C,3,0)</f>
        <v>Начисление услуг УКС00001863 от 31.12.2023 23:59:59</v>
      </c>
      <c r="V437" t="str">
        <f>VLOOKUP(A437,'12'!A:B,2,0)</f>
        <v>НАС/КС/ДУ-3А/ММ-79-Э(-1)</v>
      </c>
    </row>
    <row r="438" spans="1:22" x14ac:dyDescent="0.3">
      <c r="A438" s="77" t="s">
        <v>1931</v>
      </c>
      <c r="B438" s="77" t="s">
        <v>816</v>
      </c>
      <c r="C438" s="79">
        <v>177.7</v>
      </c>
      <c r="D438" s="79">
        <f>VLOOKUP(A438,РАСЧЕТ!A:AY,51,0)</f>
        <v>125.85081076469643</v>
      </c>
      <c r="E438" s="79">
        <f t="shared" si="24"/>
        <v>-51.849189235303555</v>
      </c>
      <c r="F438" s="79" t="str">
        <f>VLOOKUP(A438,'04'!A:C,3,0)</f>
        <v>Начисление услуг УКС00000634 от 30.04.2023 0:00:04</v>
      </c>
      <c r="G438" s="79" t="str">
        <f>VLOOKUP(A438,'04'!A:B,2,0)</f>
        <v>С24-НАСТР-3А-2021/паркинг/А/м 8</v>
      </c>
      <c r="H438" s="80"/>
      <c r="I438" s="79">
        <f>VLOOKUP(A438,РАСЧЕТ!A:BE,57,0)</f>
        <v>0</v>
      </c>
      <c r="J438" s="79">
        <f t="shared" si="25"/>
        <v>0</v>
      </c>
      <c r="K438" s="79" t="e">
        <f>VLOOKUP(A438,'10'!A:C,3,0)</f>
        <v>#N/A</v>
      </c>
      <c r="L438" s="79" t="e">
        <f>VLOOKUP(A438,'10'!A:B,2,0)</f>
        <v>#N/A</v>
      </c>
      <c r="M438" s="80"/>
      <c r="N438" s="79">
        <f>VLOOKUP(A438,РАСЧЕТ!A:BF,58,0)</f>
        <v>0</v>
      </c>
      <c r="O438" s="79">
        <f t="shared" si="26"/>
        <v>0</v>
      </c>
      <c r="P438" s="79" t="e">
        <f>VLOOKUP(A438,'11'!A:C,3,0)</f>
        <v>#N/A</v>
      </c>
      <c r="Q438" s="79" t="e">
        <f>VLOOKUP(A438,'11'!A:B,2,0)</f>
        <v>#N/A</v>
      </c>
      <c r="R438" s="80"/>
      <c r="S438">
        <f>VLOOKUP(A438,РАСЧЕТ!A:BG,59,0)</f>
        <v>0</v>
      </c>
      <c r="T438" s="119">
        <f t="shared" si="27"/>
        <v>0</v>
      </c>
      <c r="U438" t="e">
        <f>VLOOKUP(A438,'12'!A:C,3,0)</f>
        <v>#N/A</v>
      </c>
      <c r="V438" t="e">
        <f>VLOOKUP(A438,'12'!A:B,2,0)</f>
        <v>#N/A</v>
      </c>
    </row>
    <row r="439" spans="1:22" x14ac:dyDescent="0.3">
      <c r="A439" s="77" t="s">
        <v>2676</v>
      </c>
      <c r="B439" s="77" t="s">
        <v>816</v>
      </c>
      <c r="C439" s="79">
        <v>415</v>
      </c>
      <c r="D439" s="79">
        <f>VLOOKUP(A439,РАСЧЕТ!A:AY,51,0)</f>
        <v>293.65189178429165</v>
      </c>
      <c r="E439" s="79">
        <f t="shared" si="24"/>
        <v>-121.34810821570835</v>
      </c>
      <c r="F439" s="79" t="str">
        <f>VLOOKUP(A439,'04'!A:C,3,0)</f>
        <v>Начисление услуг УКС00000634 от 30.04.2023 0:00:04</v>
      </c>
      <c r="G439" s="79" t="str">
        <f>VLOOKUP(A439,'04'!A:B,2,0)</f>
        <v>НАС/КС/ДУ-3А-ММ-8</v>
      </c>
      <c r="H439" s="79">
        <v>592.71</v>
      </c>
      <c r="I439" s="79">
        <f>VLOOKUP(A439,РАСЧЕТ!A:BE,57,0)</f>
        <v>551.79825784256218</v>
      </c>
      <c r="J439" s="79">
        <f t="shared" si="25"/>
        <v>-40.911742157437857</v>
      </c>
      <c r="K439" s="79" t="str">
        <f>VLOOKUP(A439,'10'!A:C,3,0)</f>
        <v>Начисление услуг УКС00001636 от 31.10.2023 0:00:02</v>
      </c>
      <c r="L439" s="79" t="str">
        <f>VLOOKUP(A439,'10'!A:B,2,0)</f>
        <v>НАС/КС/ДУ-3А-ММ-8</v>
      </c>
      <c r="M439" s="79">
        <v>592.71</v>
      </c>
      <c r="N439" s="79">
        <f>VLOOKUP(A439,РАСЧЕТ!A:BF,58,0)</f>
        <v>493.87313913674848</v>
      </c>
      <c r="O439" s="79">
        <f t="shared" si="26"/>
        <v>-98.836860863251559</v>
      </c>
      <c r="P439" s="79" t="str">
        <f>VLOOKUP(A439,'11'!A:C,3,0)</f>
        <v>Начисление услуг УКС00001714 от 30.11.2023 23:59:59</v>
      </c>
      <c r="Q439" s="79" t="str">
        <f>VLOOKUP(A439,'11'!A:B,2,0)</f>
        <v>НАС/КС/ДУ-3А-ММ-8</v>
      </c>
      <c r="R439" s="79">
        <v>592.71</v>
      </c>
      <c r="S439">
        <f>VLOOKUP(A439,РАСЧЕТ!A:BG,59,0)</f>
        <v>678.20953861281771</v>
      </c>
      <c r="T439" s="119">
        <f t="shared" si="27"/>
        <v>85.499538612817673</v>
      </c>
      <c r="U439" t="str">
        <f>VLOOKUP(A439,'12'!A:C,3,0)</f>
        <v>Начисление услуг УКС00001863 от 31.12.2023 23:59:59</v>
      </c>
      <c r="V439" t="str">
        <f>VLOOKUP(A439,'12'!A:B,2,0)</f>
        <v>НАС/КС/ДУ-3А-ММ-8</v>
      </c>
    </row>
    <row r="440" spans="1:22" x14ac:dyDescent="0.3">
      <c r="A440" s="77" t="s">
        <v>2127</v>
      </c>
      <c r="B440" s="77" t="s">
        <v>598</v>
      </c>
      <c r="C440" s="80"/>
      <c r="D440" s="79">
        <f>VLOOKUP(A440,РАСЧЕТ!A:AY,51,0)</f>
        <v>0</v>
      </c>
      <c r="E440" s="79">
        <f t="shared" si="24"/>
        <v>0</v>
      </c>
      <c r="F440" s="79" t="e">
        <f>VLOOKUP(A440,'04'!A:C,3,0)</f>
        <v>#N/A</v>
      </c>
      <c r="G440" s="79" t="e">
        <f>VLOOKUP(A440,'04'!A:B,2,0)</f>
        <v>#N/A</v>
      </c>
      <c r="H440" s="80"/>
      <c r="I440" s="79">
        <f>VLOOKUP(A440,РАСЧЕТ!A:BE,57,0)</f>
        <v>0</v>
      </c>
      <c r="J440" s="79">
        <f t="shared" si="25"/>
        <v>0</v>
      </c>
      <c r="K440" s="79" t="e">
        <f>VLOOKUP(A440,'10'!A:C,3,0)</f>
        <v>#N/A</v>
      </c>
      <c r="L440" s="79" t="e">
        <f>VLOOKUP(A440,'10'!A:B,2,0)</f>
        <v>#N/A</v>
      </c>
      <c r="M440" s="80"/>
      <c r="N440" s="79">
        <f>VLOOKUP(A440,РАСЧЕТ!A:BF,58,0)</f>
        <v>0</v>
      </c>
      <c r="O440" s="79">
        <f t="shared" si="26"/>
        <v>0</v>
      </c>
      <c r="P440" s="79" t="e">
        <f>VLOOKUP(A440,'11'!A:C,3,0)</f>
        <v>#N/A</v>
      </c>
      <c r="Q440" s="79" t="e">
        <f>VLOOKUP(A440,'11'!A:B,2,0)</f>
        <v>#N/A</v>
      </c>
      <c r="R440" s="80"/>
      <c r="S440">
        <f>VLOOKUP(A440,РАСЧЕТ!A:BG,59,0)</f>
        <v>0</v>
      </c>
      <c r="T440" s="119">
        <f t="shared" si="27"/>
        <v>0</v>
      </c>
      <c r="U440" t="e">
        <f>VLOOKUP(A440,'12'!A:C,3,0)</f>
        <v>#N/A</v>
      </c>
      <c r="V440" t="e">
        <f>VLOOKUP(A440,'12'!A:B,2,0)</f>
        <v>#N/A</v>
      </c>
    </row>
    <row r="441" spans="1:22" x14ac:dyDescent="0.3">
      <c r="A441" s="77" t="s">
        <v>2563</v>
      </c>
      <c r="B441" s="77" t="s">
        <v>598</v>
      </c>
      <c r="C441" s="79">
        <v>592.71</v>
      </c>
      <c r="D441" s="79">
        <f>VLOOKUP(A441,РАСЧЕТ!A:AY,51,0)</f>
        <v>419.50270254898805</v>
      </c>
      <c r="E441" s="79">
        <f t="shared" si="24"/>
        <v>-173.20729745101198</v>
      </c>
      <c r="F441" s="79" t="str">
        <f>VLOOKUP(A441,'04'!A:C,3,0)</f>
        <v>Начисление услуг УКС00000634 от 30.04.2023 0:00:04</v>
      </c>
      <c r="G441" s="79" t="str">
        <f>VLOOKUP(A441,'04'!A:B,2,0)</f>
        <v>НАС/КС/ДУ-3А-ММ-80</v>
      </c>
      <c r="H441" s="79">
        <v>592.71</v>
      </c>
      <c r="I441" s="79">
        <f>VLOOKUP(A441,РАСЧЕТ!A:BE,57,0)</f>
        <v>551.79825784256218</v>
      </c>
      <c r="J441" s="79">
        <f t="shared" si="25"/>
        <v>-40.911742157437857</v>
      </c>
      <c r="K441" s="79" t="str">
        <f>VLOOKUP(A441,'10'!A:C,3,0)</f>
        <v>Начисление услуг УКС00001636 от 31.10.2023 0:00:02</v>
      </c>
      <c r="L441" s="79" t="str">
        <f>VLOOKUP(A441,'10'!A:B,2,0)</f>
        <v>НАС/КС/ДУ-3А-ММ-80</v>
      </c>
      <c r="M441" s="79">
        <v>592.71</v>
      </c>
      <c r="N441" s="79">
        <f>VLOOKUP(A441,РАСЧЕТ!A:BF,58,0)</f>
        <v>493.87313913674848</v>
      </c>
      <c r="O441" s="79">
        <f t="shared" si="26"/>
        <v>-98.836860863251559</v>
      </c>
      <c r="P441" s="79" t="str">
        <f>VLOOKUP(A441,'11'!A:C,3,0)</f>
        <v>Начисление услуг УКС00001714 от 30.11.2023 23:59:59</v>
      </c>
      <c r="Q441" s="79" t="str">
        <f>VLOOKUP(A441,'11'!A:B,2,0)</f>
        <v>НАС/КС/ДУ-3А-ММ-80</v>
      </c>
      <c r="R441" s="79">
        <v>592.71</v>
      </c>
      <c r="S441">
        <f>VLOOKUP(A441,РАСЧЕТ!A:BG,59,0)</f>
        <v>678.20953861281771</v>
      </c>
      <c r="T441" s="119">
        <f t="shared" si="27"/>
        <v>85.499538612817673</v>
      </c>
      <c r="U441" t="str">
        <f>VLOOKUP(A441,'12'!A:C,3,0)</f>
        <v>Начисление услуг УКС00001863 от 31.12.2023 23:59:59</v>
      </c>
      <c r="V441" t="str">
        <f>VLOOKUP(A441,'12'!A:B,2,0)</f>
        <v>НАС/КС/ДУ-3А-ММ-80</v>
      </c>
    </row>
    <row r="442" spans="1:22" x14ac:dyDescent="0.3">
      <c r="A442" s="77" t="s">
        <v>2354</v>
      </c>
      <c r="B442" s="77" t="s">
        <v>1007</v>
      </c>
      <c r="C442" s="80"/>
      <c r="D442" s="79">
        <f>VLOOKUP(A442,РАСЧЕТ!A:AY,51,0)</f>
        <v>0</v>
      </c>
      <c r="E442" s="79">
        <f t="shared" si="24"/>
        <v>0</v>
      </c>
      <c r="F442" s="79" t="e">
        <f>VLOOKUP(A442,'04'!A:C,3,0)</f>
        <v>#N/A</v>
      </c>
      <c r="G442" s="79" t="e">
        <f>VLOOKUP(A442,'04'!A:B,2,0)</f>
        <v>#N/A</v>
      </c>
      <c r="H442" s="80"/>
      <c r="I442" s="79">
        <f>VLOOKUP(A442,РАСЧЕТ!A:BE,57,0)</f>
        <v>0</v>
      </c>
      <c r="J442" s="79">
        <f t="shared" si="25"/>
        <v>0</v>
      </c>
      <c r="K442" s="79" t="e">
        <f>VLOOKUP(A442,'10'!A:C,3,0)</f>
        <v>#N/A</v>
      </c>
      <c r="L442" s="79" t="e">
        <f>VLOOKUP(A442,'10'!A:B,2,0)</f>
        <v>#N/A</v>
      </c>
      <c r="M442" s="80"/>
      <c r="N442" s="79">
        <f>VLOOKUP(A442,РАСЧЕТ!A:BF,58,0)</f>
        <v>0</v>
      </c>
      <c r="O442" s="79">
        <f t="shared" si="26"/>
        <v>0</v>
      </c>
      <c r="P442" s="79" t="e">
        <f>VLOOKUP(A442,'11'!A:C,3,0)</f>
        <v>#N/A</v>
      </c>
      <c r="Q442" s="79" t="e">
        <f>VLOOKUP(A442,'11'!A:B,2,0)</f>
        <v>#N/A</v>
      </c>
      <c r="R442" s="80"/>
      <c r="S442">
        <f>VLOOKUP(A442,РАСЧЕТ!A:BG,59,0)</f>
        <v>0</v>
      </c>
      <c r="T442" s="119">
        <f t="shared" si="27"/>
        <v>0</v>
      </c>
      <c r="U442" t="e">
        <f>VLOOKUP(A442,'12'!A:C,3,0)</f>
        <v>#N/A</v>
      </c>
      <c r="V442" t="e">
        <f>VLOOKUP(A442,'12'!A:B,2,0)</f>
        <v>#N/A</v>
      </c>
    </row>
    <row r="443" spans="1:22" x14ac:dyDescent="0.3">
      <c r="A443" s="77" t="s">
        <v>2752</v>
      </c>
      <c r="B443" s="77" t="s">
        <v>1007</v>
      </c>
      <c r="C443" s="79">
        <v>682.9</v>
      </c>
      <c r="D443" s="79">
        <f>VLOOKUP(A443,РАСЧЕТ!A:AY,51,0)</f>
        <v>483.34007032818187</v>
      </c>
      <c r="E443" s="79">
        <f t="shared" si="24"/>
        <v>-199.55992967181811</v>
      </c>
      <c r="F443" s="79" t="str">
        <f>VLOOKUP(A443,'04'!A:C,3,0)</f>
        <v>Начисление услуг УКС00000634 от 30.04.2023 0:00:04</v>
      </c>
      <c r="G443" s="79" t="str">
        <f>VLOOKUP(A443,'04'!A:B,2,0)</f>
        <v>НАС/КС/ДУ-3А/ММ-81-Э(-1)</v>
      </c>
      <c r="H443" s="79">
        <v>682.9</v>
      </c>
      <c r="I443" s="79">
        <f>VLOOKUP(A443,РАСЧЕТ!A:BE,57,0)</f>
        <v>635.76755794903909</v>
      </c>
      <c r="J443" s="79">
        <f t="shared" si="25"/>
        <v>-47.13244205096089</v>
      </c>
      <c r="K443" s="79" t="str">
        <f>VLOOKUP(A443,'10'!A:C,3,0)</f>
        <v>Начисление услуг УКС00001636 от 31.10.2023 0:00:02</v>
      </c>
      <c r="L443" s="79" t="str">
        <f>VLOOKUP(A443,'10'!A:B,2,0)</f>
        <v>НАС/КС/ДУ-3А/ММ-81-Э(-1)</v>
      </c>
      <c r="M443" s="79">
        <v>682.9</v>
      </c>
      <c r="N443" s="79">
        <f>VLOOKUP(A443,РАСЧЕТ!A:BF,58,0)</f>
        <v>569.02774726625364</v>
      </c>
      <c r="O443" s="79">
        <f t="shared" si="26"/>
        <v>-113.87225273374634</v>
      </c>
      <c r="P443" s="79" t="str">
        <f>VLOOKUP(A443,'11'!A:C,3,0)</f>
        <v>Начисление услуг УКС00001714 от 30.11.2023 23:59:59</v>
      </c>
      <c r="Q443" s="79" t="str">
        <f>VLOOKUP(A443,'11'!A:B,2,0)</f>
        <v>НАС/КС/ДУ-3А/ММ-81-Э(-1)</v>
      </c>
      <c r="R443" s="79">
        <v>682.9</v>
      </c>
      <c r="S443">
        <f>VLOOKUP(A443,РАСЧЕТ!A:BG,59,0)</f>
        <v>781.41533796694205</v>
      </c>
      <c r="T443" s="119">
        <f t="shared" si="27"/>
        <v>98.51533796694207</v>
      </c>
      <c r="U443" t="str">
        <f>VLOOKUP(A443,'12'!A:C,3,0)</f>
        <v>Начисление услуг УКС00001863 от 31.12.2023 23:59:59</v>
      </c>
      <c r="V443" t="str">
        <f>VLOOKUP(A443,'12'!A:B,2,0)</f>
        <v>НАС/КС/ДУ-3А/ММ-81-Э(-1)</v>
      </c>
    </row>
    <row r="444" spans="1:22" x14ac:dyDescent="0.3">
      <c r="A444" s="77" t="s">
        <v>1904</v>
      </c>
      <c r="B444" s="77" t="s">
        <v>646</v>
      </c>
      <c r="C444" s="79">
        <v>136.63</v>
      </c>
      <c r="D444" s="79">
        <f>VLOOKUP(A444,РАСЧЕТ!A:AY,51,0)</f>
        <v>96.668014065636385</v>
      </c>
      <c r="E444" s="79">
        <f t="shared" si="24"/>
        <v>-39.961985934363611</v>
      </c>
      <c r="F444" s="79" t="str">
        <f>VLOOKUP(A444,'04'!A:C,3,0)</f>
        <v>Начисление услуг УКС00000634 от 30.04.2023 0:00:04</v>
      </c>
      <c r="G444" s="79" t="str">
        <f>VLOOKUP(A444,'04'!A:B,2,0)</f>
        <v>С24-НАСТР-3А-2021/паркинг/А/м 82</v>
      </c>
      <c r="H444" s="80"/>
      <c r="I444" s="79">
        <f>VLOOKUP(A444,РАСЧЕТ!A:BE,57,0)</f>
        <v>0</v>
      </c>
      <c r="J444" s="79">
        <f t="shared" si="25"/>
        <v>0</v>
      </c>
      <c r="K444" s="79" t="e">
        <f>VLOOKUP(A444,'10'!A:C,3,0)</f>
        <v>#N/A</v>
      </c>
      <c r="L444" s="79" t="e">
        <f>VLOOKUP(A444,'10'!A:B,2,0)</f>
        <v>#N/A</v>
      </c>
      <c r="M444" s="80"/>
      <c r="N444" s="79">
        <f>VLOOKUP(A444,РАСЧЕТ!A:BF,58,0)</f>
        <v>0</v>
      </c>
      <c r="O444" s="79">
        <f t="shared" si="26"/>
        <v>0</v>
      </c>
      <c r="P444" s="79" t="e">
        <f>VLOOKUP(A444,'11'!A:C,3,0)</f>
        <v>#N/A</v>
      </c>
      <c r="Q444" s="79" t="e">
        <f>VLOOKUP(A444,'11'!A:B,2,0)</f>
        <v>#N/A</v>
      </c>
      <c r="R444" s="80"/>
      <c r="S444">
        <f>VLOOKUP(A444,РАСЧЕТ!A:BG,59,0)</f>
        <v>0</v>
      </c>
      <c r="T444" s="119">
        <f t="shared" si="27"/>
        <v>0</v>
      </c>
      <c r="U444" t="e">
        <f>VLOOKUP(A444,'12'!A:C,3,0)</f>
        <v>#N/A</v>
      </c>
      <c r="V444" t="e">
        <f>VLOOKUP(A444,'12'!A:B,2,0)</f>
        <v>#N/A</v>
      </c>
    </row>
    <row r="445" spans="1:22" x14ac:dyDescent="0.3">
      <c r="A445" s="77" t="s">
        <v>2681</v>
      </c>
      <c r="B445" s="77" t="s">
        <v>646</v>
      </c>
      <c r="C445" s="79">
        <v>546.27</v>
      </c>
      <c r="D445" s="79">
        <f>VLOOKUP(A445,РАСЧЕТ!A:AY,51,0)</f>
        <v>386.67205626254554</v>
      </c>
      <c r="E445" s="79">
        <f t="shared" si="24"/>
        <v>-159.59794373745444</v>
      </c>
      <c r="F445" s="79" t="str">
        <f>VLOOKUP(A445,'04'!A:C,3,0)</f>
        <v>Начисление услуг УКС00000634 от 30.04.2023 0:00:04</v>
      </c>
      <c r="G445" s="79" t="str">
        <f>VLOOKUP(A445,'04'!A:B,2,0)</f>
        <v>НАС/КС/ДУ-3А/ММ-82-Э(-1)</v>
      </c>
      <c r="H445" s="79">
        <v>682.9</v>
      </c>
      <c r="I445" s="79">
        <f>VLOOKUP(A445,РАСЧЕТ!A:BE,57,0)</f>
        <v>635.76755794903909</v>
      </c>
      <c r="J445" s="79">
        <f t="shared" si="25"/>
        <v>-47.13244205096089</v>
      </c>
      <c r="K445" s="79" t="str">
        <f>VLOOKUP(A445,'10'!A:C,3,0)</f>
        <v>Начисление услуг УКС00001636 от 31.10.2023 0:00:02</v>
      </c>
      <c r="L445" s="79" t="str">
        <f>VLOOKUP(A445,'10'!A:B,2,0)</f>
        <v>НАС/КС/ДУ-3А/ММ-82-Э(-1)</v>
      </c>
      <c r="M445" s="79">
        <v>682.9</v>
      </c>
      <c r="N445" s="79">
        <f>VLOOKUP(A445,РАСЧЕТ!A:BF,58,0)</f>
        <v>569.02774726625364</v>
      </c>
      <c r="O445" s="79">
        <f t="shared" si="26"/>
        <v>-113.87225273374634</v>
      </c>
      <c r="P445" s="79" t="str">
        <f>VLOOKUP(A445,'11'!A:C,3,0)</f>
        <v>Начисление услуг УКС00001714 от 30.11.2023 23:59:59</v>
      </c>
      <c r="Q445" s="79" t="str">
        <f>VLOOKUP(A445,'11'!A:B,2,0)</f>
        <v>НАС/КС/ДУ-3А/ММ-82-Э(-1)</v>
      </c>
      <c r="R445" s="79">
        <v>682.9</v>
      </c>
      <c r="S445">
        <f>VLOOKUP(A445,РАСЧЕТ!A:BG,59,0)</f>
        <v>781.41533796694205</v>
      </c>
      <c r="T445" s="119">
        <f t="shared" si="27"/>
        <v>98.51533796694207</v>
      </c>
      <c r="U445" t="str">
        <f>VLOOKUP(A445,'12'!A:C,3,0)</f>
        <v>Начисление услуг УКС00001863 от 31.12.2023 23:59:59</v>
      </c>
      <c r="V445" t="str">
        <f>VLOOKUP(A445,'12'!A:B,2,0)</f>
        <v>НАС/КС/ДУ-3А/ММ-82-Э(-1)</v>
      </c>
    </row>
    <row r="446" spans="1:22" x14ac:dyDescent="0.3">
      <c r="A446" s="77" t="s">
        <v>2198</v>
      </c>
      <c r="B446" s="77" t="s">
        <v>599</v>
      </c>
      <c r="C446" s="80"/>
      <c r="D446" s="79">
        <f>VLOOKUP(A446,РАСЧЕТ!A:AY,51,0)</f>
        <v>0</v>
      </c>
      <c r="E446" s="79">
        <f t="shared" si="24"/>
        <v>0</v>
      </c>
      <c r="F446" s="79" t="e">
        <f>VLOOKUP(A446,'04'!A:C,3,0)</f>
        <v>#N/A</v>
      </c>
      <c r="G446" s="79" t="e">
        <f>VLOOKUP(A446,'04'!A:B,2,0)</f>
        <v>#N/A</v>
      </c>
      <c r="H446" s="80"/>
      <c r="I446" s="79">
        <f>VLOOKUP(A446,РАСЧЕТ!A:BE,57,0)</f>
        <v>0</v>
      </c>
      <c r="J446" s="79">
        <f t="shared" si="25"/>
        <v>0</v>
      </c>
      <c r="K446" s="79" t="e">
        <f>VLOOKUP(A446,'10'!A:C,3,0)</f>
        <v>#N/A</v>
      </c>
      <c r="L446" s="79" t="e">
        <f>VLOOKUP(A446,'10'!A:B,2,0)</f>
        <v>#N/A</v>
      </c>
      <c r="M446" s="80"/>
      <c r="N446" s="79">
        <f>VLOOKUP(A446,РАСЧЕТ!A:BF,58,0)</f>
        <v>0</v>
      </c>
      <c r="O446" s="79">
        <f t="shared" si="26"/>
        <v>0</v>
      </c>
      <c r="P446" s="79" t="e">
        <f>VLOOKUP(A446,'11'!A:C,3,0)</f>
        <v>#N/A</v>
      </c>
      <c r="Q446" s="79" t="e">
        <f>VLOOKUP(A446,'11'!A:B,2,0)</f>
        <v>#N/A</v>
      </c>
      <c r="R446" s="80"/>
      <c r="S446">
        <f>VLOOKUP(A446,РАСЧЕТ!A:BG,59,0)</f>
        <v>0</v>
      </c>
      <c r="T446" s="119">
        <f t="shared" si="27"/>
        <v>0</v>
      </c>
      <c r="U446" t="e">
        <f>VLOOKUP(A446,'12'!A:C,3,0)</f>
        <v>#N/A</v>
      </c>
      <c r="V446" t="e">
        <f>VLOOKUP(A446,'12'!A:B,2,0)</f>
        <v>#N/A</v>
      </c>
    </row>
    <row r="447" spans="1:22" x14ac:dyDescent="0.3">
      <c r="A447" s="77" t="s">
        <v>2727</v>
      </c>
      <c r="B447" s="77" t="s">
        <v>599</v>
      </c>
      <c r="C447" s="79">
        <v>592.70000000000005</v>
      </c>
      <c r="D447" s="79">
        <f>VLOOKUP(A447,РАСЧЕТ!A:AY,51,0)</f>
        <v>419.50270254898805</v>
      </c>
      <c r="E447" s="79">
        <f t="shared" si="24"/>
        <v>-173.19729745101199</v>
      </c>
      <c r="F447" s="79" t="str">
        <f>VLOOKUP(A447,'04'!A:C,3,0)</f>
        <v>Начисление услуг УКС00000634 от 30.04.2023 0:00:04</v>
      </c>
      <c r="G447" s="79" t="str">
        <f>VLOOKUP(A447,'04'!A:B,2,0)</f>
        <v>НАС/КС/ДУ-3А-ММ-83</v>
      </c>
      <c r="H447" s="79">
        <v>592.71</v>
      </c>
      <c r="I447" s="79">
        <f>VLOOKUP(A447,РАСЧЕТ!A:BE,57,0)</f>
        <v>551.79825784256218</v>
      </c>
      <c r="J447" s="79">
        <f t="shared" si="25"/>
        <v>-40.911742157437857</v>
      </c>
      <c r="K447" s="79" t="str">
        <f>VLOOKUP(A447,'10'!A:C,3,0)</f>
        <v>Начисление услуг УКС00001636 от 31.10.2023 0:00:02</v>
      </c>
      <c r="L447" s="79" t="str">
        <f>VLOOKUP(A447,'10'!A:B,2,0)</f>
        <v>НАС/КС/ДУ-3А-ММ-83</v>
      </c>
      <c r="M447" s="79">
        <v>592.71</v>
      </c>
      <c r="N447" s="79">
        <f>VLOOKUP(A447,РАСЧЕТ!A:BF,58,0)</f>
        <v>493.87313913674848</v>
      </c>
      <c r="O447" s="79">
        <f t="shared" si="26"/>
        <v>-98.836860863251559</v>
      </c>
      <c r="P447" s="79" t="str">
        <f>VLOOKUP(A447,'11'!A:C,3,0)</f>
        <v>Начисление услуг УКС00001714 от 30.11.2023 23:59:59</v>
      </c>
      <c r="Q447" s="79" t="str">
        <f>VLOOKUP(A447,'11'!A:B,2,0)</f>
        <v>НАС/КС/ДУ-3А-ММ-83</v>
      </c>
      <c r="R447" s="79">
        <v>592.71</v>
      </c>
      <c r="S447">
        <f>VLOOKUP(A447,РАСЧЕТ!A:BG,59,0)</f>
        <v>678.20953861281771</v>
      </c>
      <c r="T447" s="119">
        <f t="shared" si="27"/>
        <v>85.499538612817673</v>
      </c>
      <c r="U447" t="str">
        <f>VLOOKUP(A447,'12'!A:C,3,0)</f>
        <v>Начисление услуг УКС00001863 от 31.12.2023 23:59:59</v>
      </c>
      <c r="V447" t="str">
        <f>VLOOKUP(A447,'12'!A:B,2,0)</f>
        <v>НАС/КС/ДУ-3А-ММ-83</v>
      </c>
    </row>
    <row r="448" spans="1:22" x14ac:dyDescent="0.3">
      <c r="A448" s="77" t="s">
        <v>1758</v>
      </c>
      <c r="B448" s="77" t="s">
        <v>664</v>
      </c>
      <c r="C448" s="79">
        <v>682.9</v>
      </c>
      <c r="D448" s="79">
        <f>VLOOKUP(A448,РАСЧЕТ!A:AY,51,0)</f>
        <v>32.222671355212128</v>
      </c>
      <c r="E448" s="79">
        <f t="shared" si="24"/>
        <v>-650.67732864478785</v>
      </c>
      <c r="F448" s="79" t="str">
        <f>VLOOKUP(A448,'04'!A:C,3,0)</f>
        <v>Начисление услуг УКС00000634 от 30.04.2023 0:00:04</v>
      </c>
      <c r="G448" s="79" t="str">
        <f>VLOOKUP(A448,'04'!A:B,2,0)</f>
        <v>С24-НАСТР-3А-2021/паркинг/А/м 84</v>
      </c>
      <c r="H448" s="80"/>
      <c r="I448" s="79">
        <f>VLOOKUP(A448,РАСЧЕТ!A:BE,57,0)</f>
        <v>0</v>
      </c>
      <c r="J448" s="79">
        <f t="shared" si="25"/>
        <v>0</v>
      </c>
      <c r="K448" s="79" t="e">
        <f>VLOOKUP(A448,'10'!A:C,3,0)</f>
        <v>#N/A</v>
      </c>
      <c r="L448" s="79" t="e">
        <f>VLOOKUP(A448,'10'!A:B,2,0)</f>
        <v>#N/A</v>
      </c>
      <c r="M448" s="80"/>
      <c r="N448" s="79">
        <f>VLOOKUP(A448,РАСЧЕТ!A:BF,58,0)</f>
        <v>0</v>
      </c>
      <c r="O448" s="79">
        <f t="shared" si="26"/>
        <v>0</v>
      </c>
      <c r="P448" s="79" t="e">
        <f>VLOOKUP(A448,'11'!A:C,3,0)</f>
        <v>#N/A</v>
      </c>
      <c r="Q448" s="79" t="e">
        <f>VLOOKUP(A448,'11'!A:B,2,0)</f>
        <v>#N/A</v>
      </c>
      <c r="R448" s="80"/>
      <c r="S448">
        <f>VLOOKUP(A448,РАСЧЕТ!A:BG,59,0)</f>
        <v>0</v>
      </c>
      <c r="T448" s="119">
        <f t="shared" si="27"/>
        <v>0</v>
      </c>
      <c r="U448" t="e">
        <f>VLOOKUP(A448,'12'!A:C,3,0)</f>
        <v>#N/A</v>
      </c>
      <c r="V448" t="e">
        <f>VLOOKUP(A448,'12'!A:B,2,0)</f>
        <v>#N/A</v>
      </c>
    </row>
    <row r="449" spans="1:22" x14ac:dyDescent="0.3">
      <c r="A449" s="77" t="s">
        <v>2776</v>
      </c>
      <c r="B449" s="77" t="s">
        <v>664</v>
      </c>
      <c r="C449" s="80"/>
      <c r="D449" s="79">
        <f>VLOOKUP(A449,РАСЧЕТ!A:AY,51,0)</f>
        <v>451.1173989729698</v>
      </c>
      <c r="E449" s="79">
        <f t="shared" si="24"/>
        <v>451.1173989729698</v>
      </c>
      <c r="F449" s="79" t="e">
        <f>VLOOKUP(A449,'04'!A:C,3,0)</f>
        <v>#N/A</v>
      </c>
      <c r="G449" s="79" t="e">
        <f>VLOOKUP(A449,'04'!A:B,2,0)</f>
        <v>#N/A</v>
      </c>
      <c r="H449" s="79">
        <v>682.9</v>
      </c>
      <c r="I449" s="79">
        <f>VLOOKUP(A449,РАСЧЕТ!A:BE,57,0)</f>
        <v>635.76755794903909</v>
      </c>
      <c r="J449" s="79">
        <f t="shared" si="25"/>
        <v>-47.13244205096089</v>
      </c>
      <c r="K449" s="79" t="str">
        <f>VLOOKUP(A449,'10'!A:C,3,0)</f>
        <v>Начисление услуг УКС00001636 от 31.10.2023 0:00:02</v>
      </c>
      <c r="L449" s="79" t="str">
        <f>VLOOKUP(A449,'10'!A:B,2,0)</f>
        <v>НАС/КС/ДУ-3А-ММ-84</v>
      </c>
      <c r="M449" s="79">
        <v>682.9</v>
      </c>
      <c r="N449" s="79">
        <f>VLOOKUP(A449,РАСЧЕТ!A:BF,58,0)</f>
        <v>569.02774726625364</v>
      </c>
      <c r="O449" s="79">
        <f t="shared" si="26"/>
        <v>-113.87225273374634</v>
      </c>
      <c r="P449" s="79" t="str">
        <f>VLOOKUP(A449,'11'!A:C,3,0)</f>
        <v>Начисление услуг УКС00001714 от 30.11.2023 23:59:59</v>
      </c>
      <c r="Q449" s="79" t="str">
        <f>VLOOKUP(A449,'11'!A:B,2,0)</f>
        <v>НАС/КС/ДУ-3А-ММ-84</v>
      </c>
      <c r="R449" s="79">
        <v>682.9</v>
      </c>
      <c r="S449">
        <f>VLOOKUP(A449,РАСЧЕТ!A:BG,59,0)</f>
        <v>781.41533796694205</v>
      </c>
      <c r="T449" s="119">
        <f t="shared" si="27"/>
        <v>98.51533796694207</v>
      </c>
      <c r="U449" t="str">
        <f>VLOOKUP(A449,'12'!A:C,3,0)</f>
        <v>Начисление услуг УКС00001863 от 31.12.2023 23:59:59</v>
      </c>
      <c r="V449" t="str">
        <f>VLOOKUP(A449,'12'!A:B,2,0)</f>
        <v>НАС/КС/ДУ-3А-ММ-84</v>
      </c>
    </row>
    <row r="450" spans="1:22" x14ac:dyDescent="0.3">
      <c r="A450" s="77" t="s">
        <v>1734</v>
      </c>
      <c r="B450" s="77" t="s">
        <v>1213</v>
      </c>
      <c r="C450" s="80"/>
      <c r="D450" s="79">
        <f>VLOOKUP(A450,РАСЧЕТ!A:AY,51,0)</f>
        <v>0</v>
      </c>
      <c r="E450" s="79">
        <f t="shared" si="24"/>
        <v>0</v>
      </c>
      <c r="F450" s="79" t="e">
        <f>VLOOKUP(A450,'04'!A:C,3,0)</f>
        <v>#N/A</v>
      </c>
      <c r="G450" s="79" t="e">
        <f>VLOOKUP(A450,'04'!A:B,2,0)</f>
        <v>#N/A</v>
      </c>
      <c r="H450" s="80"/>
      <c r="I450" s="79">
        <f>VLOOKUP(A450,РАСЧЕТ!A:BE,57,0)</f>
        <v>0</v>
      </c>
      <c r="J450" s="79">
        <f t="shared" si="25"/>
        <v>0</v>
      </c>
      <c r="K450" s="79" t="e">
        <f>VLOOKUP(A450,'10'!A:C,3,0)</f>
        <v>#N/A</v>
      </c>
      <c r="L450" s="79" t="e">
        <f>VLOOKUP(A450,'10'!A:B,2,0)</f>
        <v>#N/A</v>
      </c>
      <c r="M450" s="80"/>
      <c r="N450" s="79">
        <f>VLOOKUP(A450,РАСЧЕТ!A:BF,58,0)</f>
        <v>0</v>
      </c>
      <c r="O450" s="79">
        <f t="shared" si="26"/>
        <v>0</v>
      </c>
      <c r="P450" s="79" t="e">
        <f>VLOOKUP(A450,'11'!A:C,3,0)</f>
        <v>#N/A</v>
      </c>
      <c r="Q450" s="79" t="e">
        <f>VLOOKUP(A450,'11'!A:B,2,0)</f>
        <v>#N/A</v>
      </c>
      <c r="R450" s="80"/>
      <c r="S450">
        <f>VLOOKUP(A450,РАСЧЕТ!A:BG,59,0)</f>
        <v>0</v>
      </c>
      <c r="T450" s="119">
        <f t="shared" si="27"/>
        <v>0</v>
      </c>
      <c r="U450" t="e">
        <f>VLOOKUP(A450,'12'!A:C,3,0)</f>
        <v>#N/A</v>
      </c>
      <c r="V450" t="e">
        <f>VLOOKUP(A450,'12'!A:B,2,0)</f>
        <v>#N/A</v>
      </c>
    </row>
    <row r="451" spans="1:22" x14ac:dyDescent="0.3">
      <c r="A451" s="77" t="s">
        <v>2553</v>
      </c>
      <c r="B451" s="77" t="s">
        <v>1213</v>
      </c>
      <c r="C451" s="79">
        <v>682.9</v>
      </c>
      <c r="D451" s="79">
        <f>VLOOKUP(A451,РАСЧЕТ!A:AY,51,0)</f>
        <v>483.34007032818187</v>
      </c>
      <c r="E451" s="79">
        <f t="shared" ref="E451:E514" si="28">D451-C451</f>
        <v>-199.55992967181811</v>
      </c>
      <c r="F451" s="79" t="str">
        <f>VLOOKUP(A451,'04'!A:C,3,0)</f>
        <v>Начисление услуг УКС00000634 от 30.04.2023 0:00:04</v>
      </c>
      <c r="G451" s="79" t="str">
        <f>VLOOKUP(A451,'04'!A:B,2,0)</f>
        <v>НАС/КС/ДУ-ММ-3А-85</v>
      </c>
      <c r="H451" s="79">
        <v>682.9</v>
      </c>
      <c r="I451" s="79">
        <f>VLOOKUP(A451,РАСЧЕТ!A:BE,57,0)</f>
        <v>635.76755794903909</v>
      </c>
      <c r="J451" s="79">
        <f t="shared" ref="J451:J514" si="29">I451-H451</f>
        <v>-47.13244205096089</v>
      </c>
      <c r="K451" s="79" t="str">
        <f>VLOOKUP(A451,'10'!A:C,3,0)</f>
        <v>Начисление услуг УКС00001636 от 31.10.2023 0:00:02</v>
      </c>
      <c r="L451" s="79" t="str">
        <f>VLOOKUP(A451,'10'!A:B,2,0)</f>
        <v>НАС/КС/ДУ-ММ-3А-85</v>
      </c>
      <c r="M451" s="79">
        <v>682.9</v>
      </c>
      <c r="N451" s="79">
        <f>VLOOKUP(A451,РАСЧЕТ!A:BF,58,0)</f>
        <v>569.02774726625364</v>
      </c>
      <c r="O451" s="79">
        <f t="shared" ref="O451:O514" si="30">N451-M451</f>
        <v>-113.87225273374634</v>
      </c>
      <c r="P451" s="79" t="str">
        <f>VLOOKUP(A451,'11'!A:C,3,0)</f>
        <v>Начисление услуг УКС00001714 от 30.11.2023 23:59:59</v>
      </c>
      <c r="Q451" s="79" t="str">
        <f>VLOOKUP(A451,'11'!A:B,2,0)</f>
        <v>НАС/КС/ДУ-ММ-3А-85</v>
      </c>
      <c r="R451" s="79">
        <v>682.9</v>
      </c>
      <c r="S451">
        <f>VLOOKUP(A451,РАСЧЕТ!A:BG,59,0)</f>
        <v>781.41533796694205</v>
      </c>
      <c r="T451" s="119">
        <f t="shared" ref="T451:T514" si="31">S451-R451</f>
        <v>98.51533796694207</v>
      </c>
      <c r="U451" t="str">
        <f>VLOOKUP(A451,'12'!A:C,3,0)</f>
        <v>Начисление услуг УКС00001863 от 31.12.2023 23:59:59</v>
      </c>
      <c r="V451" t="str">
        <f>VLOOKUP(A451,'12'!A:B,2,0)</f>
        <v>НАС/КС/ДУ-ММ-3А-85</v>
      </c>
    </row>
    <row r="452" spans="1:22" x14ac:dyDescent="0.3">
      <c r="A452" s="77" t="s">
        <v>1849</v>
      </c>
      <c r="B452" s="77" t="s">
        <v>1105</v>
      </c>
      <c r="C452" s="80"/>
      <c r="D452" s="79">
        <f>VLOOKUP(A452,РАСЧЕТ!A:AY,51,0)</f>
        <v>0</v>
      </c>
      <c r="E452" s="79">
        <f t="shared" si="28"/>
        <v>0</v>
      </c>
      <c r="F452" s="79" t="e">
        <f>VLOOKUP(A452,'04'!A:C,3,0)</f>
        <v>#N/A</v>
      </c>
      <c r="G452" s="79" t="e">
        <f>VLOOKUP(A452,'04'!A:B,2,0)</f>
        <v>#N/A</v>
      </c>
      <c r="H452" s="80"/>
      <c r="I452" s="79">
        <f>VLOOKUP(A452,РАСЧЕТ!A:BE,57,0)</f>
        <v>0</v>
      </c>
      <c r="J452" s="79">
        <f t="shared" si="29"/>
        <v>0</v>
      </c>
      <c r="K452" s="79" t="e">
        <f>VLOOKUP(A452,'10'!A:C,3,0)</f>
        <v>#N/A</v>
      </c>
      <c r="L452" s="79" t="e">
        <f>VLOOKUP(A452,'10'!A:B,2,0)</f>
        <v>#N/A</v>
      </c>
      <c r="M452" s="80"/>
      <c r="N452" s="79">
        <f>VLOOKUP(A452,РАСЧЕТ!A:BF,58,0)</f>
        <v>0</v>
      </c>
      <c r="O452" s="79">
        <f t="shared" si="30"/>
        <v>0</v>
      </c>
      <c r="P452" s="79" t="e">
        <f>VLOOKUP(A452,'11'!A:C,3,0)</f>
        <v>#N/A</v>
      </c>
      <c r="Q452" s="79" t="e">
        <f>VLOOKUP(A452,'11'!A:B,2,0)</f>
        <v>#N/A</v>
      </c>
      <c r="R452" s="80"/>
      <c r="S452">
        <f>VLOOKUP(A452,РАСЧЕТ!A:BG,59,0)</f>
        <v>0</v>
      </c>
      <c r="T452" s="119">
        <f t="shared" si="31"/>
        <v>0</v>
      </c>
      <c r="U452" t="e">
        <f>VLOOKUP(A452,'12'!A:C,3,0)</f>
        <v>#N/A</v>
      </c>
      <c r="V452" t="e">
        <f>VLOOKUP(A452,'12'!A:B,2,0)</f>
        <v>#N/A</v>
      </c>
    </row>
    <row r="453" spans="1:22" x14ac:dyDescent="0.3">
      <c r="A453" s="77" t="s">
        <v>2526</v>
      </c>
      <c r="B453" s="77" t="s">
        <v>1105</v>
      </c>
      <c r="C453" s="79">
        <v>592.71</v>
      </c>
      <c r="D453" s="79">
        <f>VLOOKUP(A453,РАСЧЕТ!A:AY,51,0)</f>
        <v>419.50270254898805</v>
      </c>
      <c r="E453" s="79">
        <f t="shared" si="28"/>
        <v>-173.20729745101198</v>
      </c>
      <c r="F453" s="79" t="str">
        <f>VLOOKUP(A453,'04'!A:C,3,0)</f>
        <v>Начисление услуг УКС00000634 от 30.04.2023 0:00:04</v>
      </c>
      <c r="G453" s="79" t="str">
        <f>VLOOKUP(A453,'04'!A:B,2,0)</f>
        <v>НАС/КС/ДУ-3А-ММ-86</v>
      </c>
      <c r="H453" s="79">
        <v>592.71</v>
      </c>
      <c r="I453" s="79">
        <f>VLOOKUP(A453,РАСЧЕТ!A:BE,57,0)</f>
        <v>551.79825784256218</v>
      </c>
      <c r="J453" s="79">
        <f t="shared" si="29"/>
        <v>-40.911742157437857</v>
      </c>
      <c r="K453" s="79" t="str">
        <f>VLOOKUP(A453,'10'!A:C,3,0)</f>
        <v>Начисление услуг УКС00001636 от 31.10.2023 0:00:02</v>
      </c>
      <c r="L453" s="79" t="str">
        <f>VLOOKUP(A453,'10'!A:B,2,0)</f>
        <v>НАС/КС/ДУ-3А-ММ-86</v>
      </c>
      <c r="M453" s="79">
        <v>592.71</v>
      </c>
      <c r="N453" s="79">
        <f>VLOOKUP(A453,РАСЧЕТ!A:BF,58,0)</f>
        <v>493.87313913674848</v>
      </c>
      <c r="O453" s="79">
        <f t="shared" si="30"/>
        <v>-98.836860863251559</v>
      </c>
      <c r="P453" s="79" t="str">
        <f>VLOOKUP(A453,'11'!A:C,3,0)</f>
        <v>Начисление услуг УКС00001714 от 30.11.2023 23:59:59</v>
      </c>
      <c r="Q453" s="79" t="str">
        <f>VLOOKUP(A453,'11'!A:B,2,0)</f>
        <v>НАС/КС/ДУ-3А-ММ-86</v>
      </c>
      <c r="R453" s="79">
        <v>592.71</v>
      </c>
      <c r="S453">
        <f>VLOOKUP(A453,РАСЧЕТ!A:BG,59,0)</f>
        <v>678.20953861281771</v>
      </c>
      <c r="T453" s="119">
        <f t="shared" si="31"/>
        <v>85.499538612817673</v>
      </c>
      <c r="U453" t="str">
        <f>VLOOKUP(A453,'12'!A:C,3,0)</f>
        <v>Начисление услуг УКС00001863 от 31.12.2023 23:59:59</v>
      </c>
      <c r="V453" t="str">
        <f>VLOOKUP(A453,'12'!A:B,2,0)</f>
        <v>НАС/КС/ДУ-3А-ММ-86</v>
      </c>
    </row>
    <row r="454" spans="1:22" x14ac:dyDescent="0.3">
      <c r="A454" s="77" t="s">
        <v>1878</v>
      </c>
      <c r="B454" s="77" t="s">
        <v>639</v>
      </c>
      <c r="C454" s="80"/>
      <c r="D454" s="79">
        <f>VLOOKUP(A454,РАСЧЕТ!A:AY,51,0)</f>
        <v>0</v>
      </c>
      <c r="E454" s="79">
        <f t="shared" si="28"/>
        <v>0</v>
      </c>
      <c r="F454" s="79" t="e">
        <f>VLOOKUP(A454,'04'!A:C,3,0)</f>
        <v>#N/A</v>
      </c>
      <c r="G454" s="79" t="e">
        <f>VLOOKUP(A454,'04'!A:B,2,0)</f>
        <v>#N/A</v>
      </c>
      <c r="H454" s="80"/>
      <c r="I454" s="79">
        <f>VLOOKUP(A454,РАСЧЕТ!A:BE,57,0)</f>
        <v>0</v>
      </c>
      <c r="J454" s="79">
        <f t="shared" si="29"/>
        <v>0</v>
      </c>
      <c r="K454" s="79" t="e">
        <f>VLOOKUP(A454,'10'!A:C,3,0)</f>
        <v>#N/A</v>
      </c>
      <c r="L454" s="79" t="e">
        <f>VLOOKUP(A454,'10'!A:B,2,0)</f>
        <v>#N/A</v>
      </c>
      <c r="M454" s="80"/>
      <c r="N454" s="79">
        <f>VLOOKUP(A454,РАСЧЕТ!A:BF,58,0)</f>
        <v>0</v>
      </c>
      <c r="O454" s="79">
        <f t="shared" si="30"/>
        <v>0</v>
      </c>
      <c r="P454" s="79" t="e">
        <f>VLOOKUP(A454,'11'!A:C,3,0)</f>
        <v>#N/A</v>
      </c>
      <c r="Q454" s="79" t="e">
        <f>VLOOKUP(A454,'11'!A:B,2,0)</f>
        <v>#N/A</v>
      </c>
      <c r="R454" s="80"/>
      <c r="S454">
        <f>VLOOKUP(A454,РАСЧЕТ!A:BG,59,0)</f>
        <v>0</v>
      </c>
      <c r="T454" s="119">
        <f t="shared" si="31"/>
        <v>0</v>
      </c>
      <c r="U454" t="e">
        <f>VLOOKUP(A454,'12'!A:C,3,0)</f>
        <v>#N/A</v>
      </c>
      <c r="V454" t="e">
        <f>VLOOKUP(A454,'12'!A:B,2,0)</f>
        <v>#N/A</v>
      </c>
    </row>
    <row r="455" spans="1:22" x14ac:dyDescent="0.3">
      <c r="A455" s="77" t="s">
        <v>2688</v>
      </c>
      <c r="B455" s="77" t="s">
        <v>639</v>
      </c>
      <c r="C455" s="79">
        <v>682.9</v>
      </c>
      <c r="D455" s="79">
        <f>VLOOKUP(A455,РАСЧЕТ!A:AY,51,0)</f>
        <v>483.34007032818187</v>
      </c>
      <c r="E455" s="79">
        <f t="shared" si="28"/>
        <v>-199.55992967181811</v>
      </c>
      <c r="F455" s="79" t="str">
        <f>VLOOKUP(A455,'04'!A:C,3,0)</f>
        <v>Начисление услуг УКС00000634 от 30.04.2023 0:00:04</v>
      </c>
      <c r="G455" s="79" t="str">
        <f>VLOOKUP(A455,'04'!A:B,2,0)</f>
        <v>НАС/КС/ДУ-3А-ММ-87</v>
      </c>
      <c r="H455" s="79">
        <v>682.9</v>
      </c>
      <c r="I455" s="79">
        <f>VLOOKUP(A455,РАСЧЕТ!A:BE,57,0)</f>
        <v>635.76755794903909</v>
      </c>
      <c r="J455" s="79">
        <f t="shared" si="29"/>
        <v>-47.13244205096089</v>
      </c>
      <c r="K455" s="79" t="str">
        <f>VLOOKUP(A455,'10'!A:C,3,0)</f>
        <v>Начисление услуг УКС00001636 от 31.10.2023 0:00:02</v>
      </c>
      <c r="L455" s="79" t="str">
        <f>VLOOKUP(A455,'10'!A:B,2,0)</f>
        <v>НАС/КС/ДУ-3А-ММ-87</v>
      </c>
      <c r="M455" s="79">
        <v>682.9</v>
      </c>
      <c r="N455" s="79">
        <f>VLOOKUP(A455,РАСЧЕТ!A:BF,58,0)</f>
        <v>569.02774726625364</v>
      </c>
      <c r="O455" s="79">
        <f t="shared" si="30"/>
        <v>-113.87225273374634</v>
      </c>
      <c r="P455" s="79" t="str">
        <f>VLOOKUP(A455,'11'!A:C,3,0)</f>
        <v>Начисление услуг УКС00001714 от 30.11.2023 23:59:59</v>
      </c>
      <c r="Q455" s="79" t="str">
        <f>VLOOKUP(A455,'11'!A:B,2,0)</f>
        <v>НАС/КС/ДУ-3А-ММ-87</v>
      </c>
      <c r="R455" s="79">
        <v>682.9</v>
      </c>
      <c r="S455">
        <f>VLOOKUP(A455,РАСЧЕТ!A:BG,59,0)</f>
        <v>781.41533796694205</v>
      </c>
      <c r="T455" s="119">
        <f t="shared" si="31"/>
        <v>98.51533796694207</v>
      </c>
      <c r="U455" t="str">
        <f>VLOOKUP(A455,'12'!A:C,3,0)</f>
        <v>Начисление услуг УКС00001863 от 31.12.2023 23:59:59</v>
      </c>
      <c r="V455" t="str">
        <f>VLOOKUP(A455,'12'!A:B,2,0)</f>
        <v>НАС/КС/ДУ-3А-ММ-87</v>
      </c>
    </row>
    <row r="456" spans="1:22" x14ac:dyDescent="0.3">
      <c r="A456" s="77" t="s">
        <v>1953</v>
      </c>
      <c r="B456" s="77" t="s">
        <v>1220</v>
      </c>
      <c r="C456" s="80"/>
      <c r="D456" s="79">
        <f>VLOOKUP(A456,РАСЧЕТ!A:AY,51,0)</f>
        <v>0</v>
      </c>
      <c r="E456" s="79">
        <f t="shared" si="28"/>
        <v>0</v>
      </c>
      <c r="F456" s="79" t="e">
        <f>VLOOKUP(A456,'04'!A:C,3,0)</f>
        <v>#N/A</v>
      </c>
      <c r="G456" s="79" t="e">
        <f>VLOOKUP(A456,'04'!A:B,2,0)</f>
        <v>#N/A</v>
      </c>
      <c r="H456" s="80"/>
      <c r="I456" s="79">
        <f>VLOOKUP(A456,РАСЧЕТ!A:BE,57,0)</f>
        <v>0</v>
      </c>
      <c r="J456" s="79">
        <f t="shared" si="29"/>
        <v>0</v>
      </c>
      <c r="K456" s="79" t="e">
        <f>VLOOKUP(A456,'10'!A:C,3,0)</f>
        <v>#N/A</v>
      </c>
      <c r="L456" s="79" t="e">
        <f>VLOOKUP(A456,'10'!A:B,2,0)</f>
        <v>#N/A</v>
      </c>
      <c r="M456" s="80"/>
      <c r="N456" s="79">
        <f>VLOOKUP(A456,РАСЧЕТ!A:BF,58,0)</f>
        <v>0</v>
      </c>
      <c r="O456" s="79">
        <f t="shared" si="30"/>
        <v>0</v>
      </c>
      <c r="P456" s="79" t="e">
        <f>VLOOKUP(A456,'11'!A:C,3,0)</f>
        <v>#N/A</v>
      </c>
      <c r="Q456" s="79" t="e">
        <f>VLOOKUP(A456,'11'!A:B,2,0)</f>
        <v>#N/A</v>
      </c>
      <c r="R456" s="80"/>
      <c r="S456">
        <f>VLOOKUP(A456,РАСЧЕТ!A:BG,59,0)</f>
        <v>0</v>
      </c>
      <c r="T456" s="119">
        <f t="shared" si="31"/>
        <v>0</v>
      </c>
      <c r="U456" t="e">
        <f>VLOOKUP(A456,'12'!A:C,3,0)</f>
        <v>#N/A</v>
      </c>
      <c r="V456" t="e">
        <f>VLOOKUP(A456,'12'!A:B,2,0)</f>
        <v>#N/A</v>
      </c>
    </row>
    <row r="457" spans="1:22" x14ac:dyDescent="0.3">
      <c r="A457" s="77" t="s">
        <v>2538</v>
      </c>
      <c r="B457" s="77" t="s">
        <v>1220</v>
      </c>
      <c r="C457" s="79">
        <v>682.9</v>
      </c>
      <c r="D457" s="79">
        <f>VLOOKUP(A457,РАСЧЕТ!A:AY,51,0)</f>
        <v>483.34007032818187</v>
      </c>
      <c r="E457" s="79">
        <f t="shared" si="28"/>
        <v>-199.55992967181811</v>
      </c>
      <c r="F457" s="79" t="str">
        <f>VLOOKUP(A457,'04'!A:C,3,0)</f>
        <v>Начисление услуг УКС00000634 от 30.04.2023 0:00:04</v>
      </c>
      <c r="G457" s="79" t="str">
        <f>VLOOKUP(A457,'04'!A:B,2,0)</f>
        <v>НАС/КС/ДУ-ММ-3А-88</v>
      </c>
      <c r="H457" s="79">
        <v>682.9</v>
      </c>
      <c r="I457" s="79">
        <f>VLOOKUP(A457,РАСЧЕТ!A:BE,57,0)</f>
        <v>635.76755794903909</v>
      </c>
      <c r="J457" s="79">
        <f t="shared" si="29"/>
        <v>-47.13244205096089</v>
      </c>
      <c r="K457" s="79" t="str">
        <f>VLOOKUP(A457,'10'!A:C,3,0)</f>
        <v>Начисление услуг УКС00001636 от 31.10.2023 0:00:02</v>
      </c>
      <c r="L457" s="79" t="str">
        <f>VLOOKUP(A457,'10'!A:B,2,0)</f>
        <v>НАС/КС/ДУ-ММ-3А-88</v>
      </c>
      <c r="M457" s="79">
        <v>682.9</v>
      </c>
      <c r="N457" s="79">
        <f>VLOOKUP(A457,РАСЧЕТ!A:BF,58,0)</f>
        <v>569.02774726625364</v>
      </c>
      <c r="O457" s="79">
        <f t="shared" si="30"/>
        <v>-113.87225273374634</v>
      </c>
      <c r="P457" s="79" t="str">
        <f>VLOOKUP(A457,'11'!A:C,3,0)</f>
        <v>Начисление услуг УКС00001714 от 30.11.2023 23:59:59</v>
      </c>
      <c r="Q457" s="79" t="str">
        <f>VLOOKUP(A457,'11'!A:B,2,0)</f>
        <v>НАС/КС/ДУ-ММ-3А-88</v>
      </c>
      <c r="R457" s="79">
        <v>682.9</v>
      </c>
      <c r="S457">
        <f>VLOOKUP(A457,РАСЧЕТ!A:BG,59,0)</f>
        <v>781.41533796694205</v>
      </c>
      <c r="T457" s="119">
        <f t="shared" si="31"/>
        <v>98.51533796694207</v>
      </c>
      <c r="U457" t="str">
        <f>VLOOKUP(A457,'12'!A:C,3,0)</f>
        <v>Начисление услуг УКС00001863 от 31.12.2023 23:59:59</v>
      </c>
      <c r="V457" t="str">
        <f>VLOOKUP(A457,'12'!A:B,2,0)</f>
        <v>НАС/КС/ДУ-ММ-3А-88</v>
      </c>
    </row>
    <row r="458" spans="1:22" x14ac:dyDescent="0.3">
      <c r="A458" s="77" t="s">
        <v>1850</v>
      </c>
      <c r="B458" s="77" t="s">
        <v>688</v>
      </c>
      <c r="C458" s="79">
        <v>355.68</v>
      </c>
      <c r="D458" s="79">
        <f>VLOOKUP(A458,РАСЧЕТ!A:AY,51,0)</f>
        <v>251.70162152939287</v>
      </c>
      <c r="E458" s="79">
        <f t="shared" si="28"/>
        <v>-103.97837847060714</v>
      </c>
      <c r="F458" s="79" t="str">
        <f>VLOOKUP(A458,'04'!A:C,3,0)</f>
        <v>Начисление услуг УКС00000634 от 30.04.2023 0:00:04</v>
      </c>
      <c r="G458" s="79" t="str">
        <f>VLOOKUP(A458,'04'!A:B,2,0)</f>
        <v>С24-НАСТР-3А-2021/паркинг/А/м 89</v>
      </c>
      <c r="H458" s="80"/>
      <c r="I458" s="79">
        <f>VLOOKUP(A458,РАСЧЕТ!A:BE,57,0)</f>
        <v>0</v>
      </c>
      <c r="J458" s="79">
        <f t="shared" si="29"/>
        <v>0</v>
      </c>
      <c r="K458" s="79" t="e">
        <f>VLOOKUP(A458,'10'!A:C,3,0)</f>
        <v>#N/A</v>
      </c>
      <c r="L458" s="79" t="e">
        <f>VLOOKUP(A458,'10'!A:B,2,0)</f>
        <v>#N/A</v>
      </c>
      <c r="M458" s="80"/>
      <c r="N458" s="79">
        <f>VLOOKUP(A458,РАСЧЕТ!A:BF,58,0)</f>
        <v>0</v>
      </c>
      <c r="O458" s="79">
        <f t="shared" si="30"/>
        <v>0</v>
      </c>
      <c r="P458" s="79" t="e">
        <f>VLOOKUP(A458,'11'!A:C,3,0)</f>
        <v>#N/A</v>
      </c>
      <c r="Q458" s="79" t="e">
        <f>VLOOKUP(A458,'11'!A:B,2,0)</f>
        <v>#N/A</v>
      </c>
      <c r="R458" s="80"/>
      <c r="S458">
        <f>VLOOKUP(A458,РАСЧЕТ!A:BG,59,0)</f>
        <v>0</v>
      </c>
      <c r="T458" s="119">
        <f t="shared" si="31"/>
        <v>0</v>
      </c>
      <c r="U458" t="e">
        <f>VLOOKUP(A458,'12'!A:C,3,0)</f>
        <v>#N/A</v>
      </c>
      <c r="V458" t="e">
        <f>VLOOKUP(A458,'12'!A:B,2,0)</f>
        <v>#N/A</v>
      </c>
    </row>
    <row r="459" spans="1:22" x14ac:dyDescent="0.3">
      <c r="A459" s="77" t="s">
        <v>2701</v>
      </c>
      <c r="B459" s="77" t="s">
        <v>688</v>
      </c>
      <c r="C459" s="79">
        <v>237.29</v>
      </c>
      <c r="D459" s="79">
        <f>VLOOKUP(A459,РАСЧЕТ!A:AY,51,0)</f>
        <v>167.80108101959522</v>
      </c>
      <c r="E459" s="79">
        <f t="shared" si="28"/>
        <v>-69.488918980404776</v>
      </c>
      <c r="F459" s="79" t="str">
        <f>VLOOKUP(A459,'04'!A:C,3,0)</f>
        <v>Начисление услуг УКС00000634 от 30.04.2023 0:00:04</v>
      </c>
      <c r="G459" s="79" t="str">
        <f>VLOOKUP(A459,'04'!A:B,2,0)</f>
        <v>НАС/КС/ДУ-3А/ММ-89-Э(-1)</v>
      </c>
      <c r="H459" s="79">
        <v>592.71</v>
      </c>
      <c r="I459" s="79">
        <f>VLOOKUP(A459,РАСЧЕТ!A:BE,57,0)</f>
        <v>551.79825784256218</v>
      </c>
      <c r="J459" s="79">
        <f t="shared" si="29"/>
        <v>-40.911742157437857</v>
      </c>
      <c r="K459" s="79" t="str">
        <f>VLOOKUP(A459,'10'!A:C,3,0)</f>
        <v>Начисление услуг УКС00001636 от 31.10.2023 0:00:02</v>
      </c>
      <c r="L459" s="79" t="str">
        <f>VLOOKUP(A459,'10'!A:B,2,0)</f>
        <v>НАС/КС/ДУ-3А/ММ-89-Э(-1)</v>
      </c>
      <c r="M459" s="79">
        <v>592.71</v>
      </c>
      <c r="N459" s="79">
        <f>VLOOKUP(A459,РАСЧЕТ!A:BF,58,0)</f>
        <v>493.87313913674848</v>
      </c>
      <c r="O459" s="79">
        <f t="shared" si="30"/>
        <v>-98.836860863251559</v>
      </c>
      <c r="P459" s="79" t="str">
        <f>VLOOKUP(A459,'11'!A:C,3,0)</f>
        <v>Начисление услуг УКС00001714 от 30.11.2023 23:59:59</v>
      </c>
      <c r="Q459" s="79" t="str">
        <f>VLOOKUP(A459,'11'!A:B,2,0)</f>
        <v>НАС/КС/ДУ-3А/ММ-89-Э(-1)</v>
      </c>
      <c r="R459" s="79">
        <v>592.71</v>
      </c>
      <c r="S459">
        <f>VLOOKUP(A459,РАСЧЕТ!A:BG,59,0)</f>
        <v>678.20953861281771</v>
      </c>
      <c r="T459" s="119">
        <f t="shared" si="31"/>
        <v>85.499538612817673</v>
      </c>
      <c r="U459" t="str">
        <f>VLOOKUP(A459,'12'!A:C,3,0)</f>
        <v>Начисление услуг УКС00001863 от 31.12.2023 23:59:59</v>
      </c>
      <c r="V459" t="str">
        <f>VLOOKUP(A459,'12'!A:B,2,0)</f>
        <v>НАС/КС/ДУ-3А/ММ-89-Э(-1)</v>
      </c>
    </row>
    <row r="460" spans="1:22" x14ac:dyDescent="0.3">
      <c r="A460" s="77" t="s">
        <v>1490</v>
      </c>
      <c r="B460" s="77" t="s">
        <v>689</v>
      </c>
      <c r="C460" s="79">
        <v>652.84</v>
      </c>
      <c r="D460" s="79">
        <f>VLOOKUP(A460,РАСЧЕТ!A:AY,51,0)</f>
        <v>462.06094773511722</v>
      </c>
      <c r="E460" s="79">
        <f t="shared" si="28"/>
        <v>-190.77905226488281</v>
      </c>
      <c r="F460" s="79" t="str">
        <f>VLOOKUP(A460,'04'!A:C,3,0)</f>
        <v>Начисление услуг УКС00000634 от 30.04.2023 0:00:04</v>
      </c>
      <c r="G460" s="79" t="str">
        <f>VLOOKUP(A460,'04'!A:B,2,0)</f>
        <v>С24-НАСТР-3А-2021/паркинг/А/м 9</v>
      </c>
      <c r="H460" s="80"/>
      <c r="I460" s="79">
        <f>VLOOKUP(A460,РАСЧЕТ!A:BE,57,0)</f>
        <v>0</v>
      </c>
      <c r="J460" s="79">
        <f t="shared" si="29"/>
        <v>0</v>
      </c>
      <c r="K460" s="79" t="e">
        <f>VLOOKUP(A460,'10'!A:C,3,0)</f>
        <v>#N/A</v>
      </c>
      <c r="L460" s="79" t="e">
        <f>VLOOKUP(A460,'10'!A:B,2,0)</f>
        <v>#N/A</v>
      </c>
      <c r="M460" s="80"/>
      <c r="N460" s="79">
        <f>VLOOKUP(A460,РАСЧЕТ!A:BF,58,0)</f>
        <v>0</v>
      </c>
      <c r="O460" s="79">
        <f t="shared" si="30"/>
        <v>0</v>
      </c>
      <c r="P460" s="79" t="e">
        <f>VLOOKUP(A460,'11'!A:C,3,0)</f>
        <v>#N/A</v>
      </c>
      <c r="Q460" s="79" t="e">
        <f>VLOOKUP(A460,'11'!A:B,2,0)</f>
        <v>#N/A</v>
      </c>
      <c r="R460" s="80"/>
      <c r="S460">
        <f>VLOOKUP(A460,РАСЧЕТ!A:BG,59,0)</f>
        <v>0</v>
      </c>
      <c r="T460" s="119">
        <f t="shared" si="31"/>
        <v>0</v>
      </c>
      <c r="U460" t="e">
        <f>VLOOKUP(A460,'12'!A:C,3,0)</f>
        <v>#N/A</v>
      </c>
      <c r="V460" t="e">
        <f>VLOOKUP(A460,'12'!A:B,2,0)</f>
        <v>#N/A</v>
      </c>
    </row>
    <row r="461" spans="1:22" x14ac:dyDescent="0.3">
      <c r="A461" s="77" t="s">
        <v>2786</v>
      </c>
      <c r="B461" s="77" t="s">
        <v>689</v>
      </c>
      <c r="C461" s="80"/>
      <c r="D461" s="79">
        <f>VLOOKUP(A461,РАСЧЕТ!A:AY,51,0)</f>
        <v>0</v>
      </c>
      <c r="E461" s="79">
        <f t="shared" si="28"/>
        <v>0</v>
      </c>
      <c r="F461" s="79" t="e">
        <f>VLOOKUP(A461,'04'!A:C,3,0)</f>
        <v>#N/A</v>
      </c>
      <c r="G461" s="79" t="e">
        <f>VLOOKUP(A461,'04'!A:B,2,0)</f>
        <v>#N/A</v>
      </c>
      <c r="H461" s="79">
        <v>652.84</v>
      </c>
      <c r="I461" s="79">
        <f>VLOOKUP(A461,РАСЧЕТ!A:BE,57,0)</f>
        <v>607.77779124688004</v>
      </c>
      <c r="J461" s="79">
        <f t="shared" si="29"/>
        <v>-45.06220875311999</v>
      </c>
      <c r="K461" s="79" t="str">
        <f>VLOOKUP(A461,'10'!A:C,3,0)</f>
        <v>Начисление услуг УКС00001636 от 31.10.2023 0:00:02</v>
      </c>
      <c r="L461" s="79" t="str">
        <f>VLOOKUP(A461,'10'!A:B,2,0)</f>
        <v>НАС/КС/ДУ-ММ-3А-9</v>
      </c>
      <c r="M461" s="79">
        <v>652.84</v>
      </c>
      <c r="N461" s="79">
        <f>VLOOKUP(A461,РАСЧЕТ!A:BF,58,0)</f>
        <v>543.97621122308522</v>
      </c>
      <c r="O461" s="79">
        <f t="shared" si="30"/>
        <v>-108.86378877691482</v>
      </c>
      <c r="P461" s="79" t="str">
        <f>VLOOKUP(A461,'11'!A:C,3,0)</f>
        <v>Начисление услуг УКС00001714 от 30.11.2023 23:59:59</v>
      </c>
      <c r="Q461" s="79" t="str">
        <f>VLOOKUP(A461,'11'!A:B,2,0)</f>
        <v>НАС/КС/ДУ-ММ-3А-9</v>
      </c>
      <c r="R461" s="79">
        <v>652.84</v>
      </c>
      <c r="S461">
        <f>VLOOKUP(A461,РАСЧЕТ!A:BG,59,0)</f>
        <v>747.01340484890056</v>
      </c>
      <c r="T461" s="119">
        <f t="shared" si="31"/>
        <v>94.173404848900532</v>
      </c>
      <c r="U461" t="str">
        <f>VLOOKUP(A461,'12'!A:C,3,0)</f>
        <v>Начисление услуг УКС00001863 от 31.12.2023 23:59:59</v>
      </c>
      <c r="V461" t="str">
        <f>VLOOKUP(A461,'12'!A:B,2,0)</f>
        <v>НАС/КС/ДУ-ММ-3А-9</v>
      </c>
    </row>
    <row r="462" spans="1:22" x14ac:dyDescent="0.3">
      <c r="A462" s="77" t="s">
        <v>1890</v>
      </c>
      <c r="B462" s="77" t="s">
        <v>980</v>
      </c>
      <c r="C462" s="79">
        <v>113.82</v>
      </c>
      <c r="D462" s="79">
        <f>VLOOKUP(A462,РАСЧЕТ!A:AY,51,0)</f>
        <v>80.556678388030321</v>
      </c>
      <c r="E462" s="79">
        <f t="shared" si="28"/>
        <v>-33.263321611969673</v>
      </c>
      <c r="F462" s="79" t="str">
        <f>VLOOKUP(A462,'04'!A:C,3,0)</f>
        <v>Начисление услуг УКС00000634 от 30.04.2023 0:00:04</v>
      </c>
      <c r="G462" s="79" t="str">
        <f>VLOOKUP(A462,'04'!A:B,2,0)</f>
        <v>С24-НАСТР-3А-2021/паркинг/А/м 90</v>
      </c>
      <c r="H462" s="80"/>
      <c r="I462" s="79">
        <f>VLOOKUP(A462,РАСЧЕТ!A:BE,57,0)</f>
        <v>0</v>
      </c>
      <c r="J462" s="79">
        <f t="shared" si="29"/>
        <v>0</v>
      </c>
      <c r="K462" s="79" t="e">
        <f>VLOOKUP(A462,'10'!A:C,3,0)</f>
        <v>#N/A</v>
      </c>
      <c r="L462" s="79" t="e">
        <f>VLOOKUP(A462,'10'!A:B,2,0)</f>
        <v>#N/A</v>
      </c>
      <c r="M462" s="80"/>
      <c r="N462" s="79">
        <f>VLOOKUP(A462,РАСЧЕТ!A:BF,58,0)</f>
        <v>0</v>
      </c>
      <c r="O462" s="79">
        <f t="shared" si="30"/>
        <v>0</v>
      </c>
      <c r="P462" s="79" t="e">
        <f>VLOOKUP(A462,'11'!A:C,3,0)</f>
        <v>#N/A</v>
      </c>
      <c r="Q462" s="79" t="e">
        <f>VLOOKUP(A462,'11'!A:B,2,0)</f>
        <v>#N/A</v>
      </c>
      <c r="R462" s="80"/>
      <c r="S462">
        <f>VLOOKUP(A462,РАСЧЕТ!A:BG,59,0)</f>
        <v>0</v>
      </c>
      <c r="T462" s="119">
        <f t="shared" si="31"/>
        <v>0</v>
      </c>
      <c r="U462" t="e">
        <f>VLOOKUP(A462,'12'!A:C,3,0)</f>
        <v>#N/A</v>
      </c>
      <c r="V462" t="e">
        <f>VLOOKUP(A462,'12'!A:B,2,0)</f>
        <v>#N/A</v>
      </c>
    </row>
    <row r="463" spans="1:22" x14ac:dyDescent="0.3">
      <c r="A463" s="77" t="s">
        <v>2683</v>
      </c>
      <c r="B463" s="77" t="s">
        <v>980</v>
      </c>
      <c r="C463" s="79">
        <v>569.09</v>
      </c>
      <c r="D463" s="79">
        <f>VLOOKUP(A463,РАСЧЕТ!A:AY,51,0)</f>
        <v>402.7833919401516</v>
      </c>
      <c r="E463" s="79">
        <f t="shared" si="28"/>
        <v>-166.30660805984843</v>
      </c>
      <c r="F463" s="79" t="str">
        <f>VLOOKUP(A463,'04'!A:C,3,0)</f>
        <v>Начисление услуг УКС00000634 от 30.04.2023 0:00:04</v>
      </c>
      <c r="G463" s="79" t="str">
        <f>VLOOKUP(A463,'04'!A:B,2,0)</f>
        <v>НАС/КС/ДУ-3А/ММ-90-Э(-1)</v>
      </c>
      <c r="H463" s="79">
        <v>682.9</v>
      </c>
      <c r="I463" s="79">
        <f>VLOOKUP(A463,РАСЧЕТ!A:BE,57,0)</f>
        <v>635.76755794903909</v>
      </c>
      <c r="J463" s="79">
        <f t="shared" si="29"/>
        <v>-47.13244205096089</v>
      </c>
      <c r="K463" s="79" t="str">
        <f>VLOOKUP(A463,'10'!A:C,3,0)</f>
        <v>Начисление услуг УКС00001636 от 31.10.2023 0:00:02</v>
      </c>
      <c r="L463" s="79" t="str">
        <f>VLOOKUP(A463,'10'!A:B,2,0)</f>
        <v>НАС/КС/ДУ-3А/ММ-90-Э(-1)</v>
      </c>
      <c r="M463" s="79">
        <v>682.9</v>
      </c>
      <c r="N463" s="79">
        <f>VLOOKUP(A463,РАСЧЕТ!A:BF,58,0)</f>
        <v>569.02774726625364</v>
      </c>
      <c r="O463" s="79">
        <f t="shared" si="30"/>
        <v>-113.87225273374634</v>
      </c>
      <c r="P463" s="79" t="str">
        <f>VLOOKUP(A463,'11'!A:C,3,0)</f>
        <v>Начисление услуг УКС00001714 от 30.11.2023 23:59:59</v>
      </c>
      <c r="Q463" s="79" t="str">
        <f>VLOOKUP(A463,'11'!A:B,2,0)</f>
        <v>НАС/КС/ДУ-3А/ММ-90-Э(-1)</v>
      </c>
      <c r="R463" s="79">
        <v>682.9</v>
      </c>
      <c r="S463">
        <f>VLOOKUP(A463,РАСЧЕТ!A:BG,59,0)</f>
        <v>781.41533796694205</v>
      </c>
      <c r="T463" s="119">
        <f t="shared" si="31"/>
        <v>98.51533796694207</v>
      </c>
      <c r="U463" t="str">
        <f>VLOOKUP(A463,'12'!A:C,3,0)</f>
        <v>Начисление услуг УКС00001863 от 31.12.2023 23:59:59</v>
      </c>
      <c r="V463" t="str">
        <f>VLOOKUP(A463,'12'!A:B,2,0)</f>
        <v>НАС/КС/ДУ-3А/ММ-90-Э(-1)</v>
      </c>
    </row>
    <row r="464" spans="1:22" x14ac:dyDescent="0.3">
      <c r="A464" s="77" t="s">
        <v>2128</v>
      </c>
      <c r="B464" s="77" t="s">
        <v>542</v>
      </c>
      <c r="C464" s="79">
        <v>115.96</v>
      </c>
      <c r="D464" s="79">
        <f>VLOOKUP(A464,РАСЧЕТ!A:AY,51,0)</f>
        <v>82.076615716106332</v>
      </c>
      <c r="E464" s="79">
        <f t="shared" si="28"/>
        <v>-33.883384283893662</v>
      </c>
      <c r="F464" s="79" t="str">
        <f>VLOOKUP(A464,'04'!A:C,3,0)</f>
        <v>Начисление услуг УКС00000634 от 30.04.2023 0:00:04</v>
      </c>
      <c r="G464" s="79" t="str">
        <f>VLOOKUP(A464,'04'!A:B,2,0)</f>
        <v>С24-НАСТР-3А-2021/паркинг/А/м 91</v>
      </c>
      <c r="H464" s="80"/>
      <c r="I464" s="79">
        <f>VLOOKUP(A464,РАСЧЕТ!A:BE,57,0)</f>
        <v>0</v>
      </c>
      <c r="J464" s="79">
        <f t="shared" si="29"/>
        <v>0</v>
      </c>
      <c r="K464" s="79" t="e">
        <f>VLOOKUP(A464,'10'!A:C,3,0)</f>
        <v>#N/A</v>
      </c>
      <c r="L464" s="79" t="e">
        <f>VLOOKUP(A464,'10'!A:B,2,0)</f>
        <v>#N/A</v>
      </c>
      <c r="M464" s="80"/>
      <c r="N464" s="79">
        <f>VLOOKUP(A464,РАСЧЕТ!A:BF,58,0)</f>
        <v>0</v>
      </c>
      <c r="O464" s="79">
        <f t="shared" si="30"/>
        <v>0</v>
      </c>
      <c r="P464" s="79" t="e">
        <f>VLOOKUP(A464,'11'!A:C,3,0)</f>
        <v>#N/A</v>
      </c>
      <c r="Q464" s="79" t="e">
        <f>VLOOKUP(A464,'11'!A:B,2,0)</f>
        <v>#N/A</v>
      </c>
      <c r="R464" s="80"/>
      <c r="S464">
        <f>VLOOKUP(A464,РАСЧЕТ!A:BG,59,0)</f>
        <v>0</v>
      </c>
      <c r="T464" s="119">
        <f t="shared" si="31"/>
        <v>0</v>
      </c>
      <c r="U464" t="e">
        <f>VLOOKUP(A464,'12'!A:C,3,0)</f>
        <v>#N/A</v>
      </c>
      <c r="V464" t="e">
        <f>VLOOKUP(A464,'12'!A:B,2,0)</f>
        <v>#N/A</v>
      </c>
    </row>
    <row r="465" spans="1:22" x14ac:dyDescent="0.3">
      <c r="A465" s="77" t="s">
        <v>2735</v>
      </c>
      <c r="B465" s="77" t="s">
        <v>542</v>
      </c>
      <c r="C465" s="79">
        <v>579.83000000000004</v>
      </c>
      <c r="D465" s="79">
        <f>VLOOKUP(A465,РАСЧЕТ!A:AY,51,0)</f>
        <v>410.38307858053173</v>
      </c>
      <c r="E465" s="79">
        <f t="shared" si="28"/>
        <v>-169.44692141946831</v>
      </c>
      <c r="F465" s="79" t="str">
        <f>VLOOKUP(A465,'04'!A:C,3,0)</f>
        <v>Начисление услуг УКС00000634 от 30.04.2023 0:00:04</v>
      </c>
      <c r="G465" s="79" t="str">
        <f>VLOOKUP(A465,'04'!A:B,2,0)</f>
        <v>НАС/КС/ДУ-3А/ММ-91-Э(-1)</v>
      </c>
      <c r="H465" s="79">
        <v>695.79</v>
      </c>
      <c r="I465" s="79">
        <f>VLOOKUP(A465,РАСЧЕТ!A:BE,57,0)</f>
        <v>647.76317224996433</v>
      </c>
      <c r="J465" s="79">
        <f t="shared" si="29"/>
        <v>-48.026827750035636</v>
      </c>
      <c r="K465" s="79" t="str">
        <f>VLOOKUP(A465,'10'!A:C,3,0)</f>
        <v>Начисление услуг УКС00001636 от 31.10.2023 0:00:02</v>
      </c>
      <c r="L465" s="79" t="str">
        <f>VLOOKUP(A465,'10'!A:B,2,0)</f>
        <v>НАС/КС/ДУ-3А/ММ-91-Э(-1)</v>
      </c>
      <c r="M465" s="79">
        <v>695.79</v>
      </c>
      <c r="N465" s="79">
        <f>VLOOKUP(A465,РАСЧЕТ!A:BF,58,0)</f>
        <v>579.7641198561829</v>
      </c>
      <c r="O465" s="79">
        <f t="shared" si="30"/>
        <v>-116.02588014381706</v>
      </c>
      <c r="P465" s="79" t="str">
        <f>VLOOKUP(A465,'11'!A:C,3,0)</f>
        <v>Начисление услуг УКС00001714 от 30.11.2023 23:59:59</v>
      </c>
      <c r="Q465" s="79" t="str">
        <f>VLOOKUP(A465,'11'!A:B,2,0)</f>
        <v>НАС/КС/ДУ-3А/ММ-91-Э(-1)</v>
      </c>
      <c r="R465" s="79">
        <v>695.79</v>
      </c>
      <c r="S465">
        <f>VLOOKUP(A465,РАСЧЕТ!A:BG,59,0)</f>
        <v>796.15902358895971</v>
      </c>
      <c r="T465" s="119">
        <f t="shared" si="31"/>
        <v>100.36902358895975</v>
      </c>
      <c r="U465" t="str">
        <f>VLOOKUP(A465,'12'!A:C,3,0)</f>
        <v>Начисление услуг УКС00001863 от 31.12.2023 23:59:59</v>
      </c>
      <c r="V465" t="str">
        <f>VLOOKUP(A465,'12'!A:B,2,0)</f>
        <v>НАС/КС/ДУ-3А/ММ-91-Э(-1)</v>
      </c>
    </row>
    <row r="466" spans="1:22" x14ac:dyDescent="0.3">
      <c r="A466" s="77" t="s">
        <v>1495</v>
      </c>
      <c r="B466" s="77" t="s">
        <v>1075</v>
      </c>
      <c r="C466" s="79">
        <v>115.96</v>
      </c>
      <c r="D466" s="79">
        <f>VLOOKUP(A466,РАСЧЕТ!A:AY,51,0)</f>
        <v>82.076615716106332</v>
      </c>
      <c r="E466" s="79">
        <f t="shared" si="28"/>
        <v>-33.883384283893662</v>
      </c>
      <c r="F466" s="79" t="str">
        <f>VLOOKUP(A466,'04'!A:C,3,0)</f>
        <v>Начисление услуг УКС00000634 от 30.04.2023 0:00:04</v>
      </c>
      <c r="G466" s="79" t="str">
        <f>VLOOKUP(A466,'04'!A:B,2,0)</f>
        <v>С24-НАСТР-3А-2021/паркинг/А/м 92</v>
      </c>
      <c r="H466" s="80"/>
      <c r="I466" s="79">
        <f>VLOOKUP(A466,РАСЧЕТ!A:BE,57,0)</f>
        <v>0</v>
      </c>
      <c r="J466" s="79">
        <f t="shared" si="29"/>
        <v>0</v>
      </c>
      <c r="K466" s="79" t="e">
        <f>VLOOKUP(A466,'10'!A:C,3,0)</f>
        <v>#N/A</v>
      </c>
      <c r="L466" s="79" t="e">
        <f>VLOOKUP(A466,'10'!A:B,2,0)</f>
        <v>#N/A</v>
      </c>
      <c r="M466" s="80"/>
      <c r="N466" s="79">
        <f>VLOOKUP(A466,РАСЧЕТ!A:BF,58,0)</f>
        <v>0</v>
      </c>
      <c r="O466" s="79">
        <f t="shared" si="30"/>
        <v>0</v>
      </c>
      <c r="P466" s="79" t="e">
        <f>VLOOKUP(A466,'11'!A:C,3,0)</f>
        <v>#N/A</v>
      </c>
      <c r="Q466" s="79" t="e">
        <f>VLOOKUP(A466,'11'!A:B,2,0)</f>
        <v>#N/A</v>
      </c>
      <c r="R466" s="80"/>
      <c r="S466">
        <f>VLOOKUP(A466,РАСЧЕТ!A:BG,59,0)</f>
        <v>0</v>
      </c>
      <c r="T466" s="119">
        <f t="shared" si="31"/>
        <v>0</v>
      </c>
      <c r="U466" t="e">
        <f>VLOOKUP(A466,'12'!A:C,3,0)</f>
        <v>#N/A</v>
      </c>
      <c r="V466" t="e">
        <f>VLOOKUP(A466,'12'!A:B,2,0)</f>
        <v>#N/A</v>
      </c>
    </row>
    <row r="467" spans="1:22" x14ac:dyDescent="0.3">
      <c r="A467" s="77" t="s">
        <v>2626</v>
      </c>
      <c r="B467" s="77" t="s">
        <v>1075</v>
      </c>
      <c r="C467" s="79">
        <v>579.83000000000004</v>
      </c>
      <c r="D467" s="79">
        <f>VLOOKUP(A467,РАСЧЕТ!A:AY,51,0)</f>
        <v>410.38307858053173</v>
      </c>
      <c r="E467" s="79">
        <f t="shared" si="28"/>
        <v>-169.44692141946831</v>
      </c>
      <c r="F467" s="79" t="str">
        <f>VLOOKUP(A467,'04'!A:C,3,0)</f>
        <v>Начисление услуг УКС00000634 от 30.04.2023 0:00:04</v>
      </c>
      <c r="G467" s="79" t="str">
        <f>VLOOKUP(A467,'04'!A:B,2,0)</f>
        <v>НАС/КС/ДУ-3А/ММ-92-Э(-1)</v>
      </c>
      <c r="H467" s="79">
        <v>695.79</v>
      </c>
      <c r="I467" s="79">
        <f>VLOOKUP(A467,РАСЧЕТ!A:BE,57,0)</f>
        <v>647.76317224996433</v>
      </c>
      <c r="J467" s="79">
        <f t="shared" si="29"/>
        <v>-48.026827750035636</v>
      </c>
      <c r="K467" s="79" t="str">
        <f>VLOOKUP(A467,'10'!A:C,3,0)</f>
        <v>Начисление услуг УКС00001636 от 31.10.2023 0:00:02</v>
      </c>
      <c r="L467" s="79" t="str">
        <f>VLOOKUP(A467,'10'!A:B,2,0)</f>
        <v>НАС/КС/ДУ-3А/ММ-92-Э(-1)</v>
      </c>
      <c r="M467" s="79">
        <v>695.79</v>
      </c>
      <c r="N467" s="79">
        <f>VLOOKUP(A467,РАСЧЕТ!A:BF,58,0)</f>
        <v>579.7641198561829</v>
      </c>
      <c r="O467" s="79">
        <f t="shared" si="30"/>
        <v>-116.02588014381706</v>
      </c>
      <c r="P467" s="79" t="str">
        <f>VLOOKUP(A467,'11'!A:C,3,0)</f>
        <v>Начисление услуг УКС00001714 от 30.11.2023 23:59:59</v>
      </c>
      <c r="Q467" s="79" t="str">
        <f>VLOOKUP(A467,'11'!A:B,2,0)</f>
        <v>НАС/КС/ДУ-3А/ММ-92-Э(-1)</v>
      </c>
      <c r="R467" s="79">
        <v>695.79</v>
      </c>
      <c r="S467">
        <f>VLOOKUP(A467,РАСЧЕТ!A:BG,59,0)</f>
        <v>796.15902358895971</v>
      </c>
      <c r="T467" s="119">
        <f t="shared" si="31"/>
        <v>100.36902358895975</v>
      </c>
      <c r="U467" t="str">
        <f>VLOOKUP(A467,'12'!A:C,3,0)</f>
        <v>Начисление услуг УКС00001863 от 31.12.2023 23:59:59</v>
      </c>
      <c r="V467" t="str">
        <f>VLOOKUP(A467,'12'!A:B,2,0)</f>
        <v>НАС/КС/ДУ-3А/ММ-92-Э(-1)</v>
      </c>
    </row>
    <row r="468" spans="1:22" x14ac:dyDescent="0.3">
      <c r="A468" s="77" t="s">
        <v>2024</v>
      </c>
      <c r="B468" s="77" t="s">
        <v>979</v>
      </c>
      <c r="C468" s="80"/>
      <c r="D468" s="79">
        <f>VLOOKUP(A468,РАСЧЕТ!A:AY,51,0)</f>
        <v>0</v>
      </c>
      <c r="E468" s="79">
        <f t="shared" si="28"/>
        <v>0</v>
      </c>
      <c r="F468" s="79" t="e">
        <f>VLOOKUP(A468,'04'!A:C,3,0)</f>
        <v>#N/A</v>
      </c>
      <c r="G468" s="79" t="e">
        <f>VLOOKUP(A468,'04'!A:B,2,0)</f>
        <v>#N/A</v>
      </c>
      <c r="H468" s="80"/>
      <c r="I468" s="79">
        <f>VLOOKUP(A468,РАСЧЕТ!A:BE,57,0)</f>
        <v>0</v>
      </c>
      <c r="J468" s="79">
        <f t="shared" si="29"/>
        <v>0</v>
      </c>
      <c r="K468" s="79" t="e">
        <f>VLOOKUP(A468,'10'!A:C,3,0)</f>
        <v>#N/A</v>
      </c>
      <c r="L468" s="79" t="e">
        <f>VLOOKUP(A468,'10'!A:B,2,0)</f>
        <v>#N/A</v>
      </c>
      <c r="M468" s="80"/>
      <c r="N468" s="79">
        <f>VLOOKUP(A468,РАСЧЕТ!A:BF,58,0)</f>
        <v>0</v>
      </c>
      <c r="O468" s="79">
        <f t="shared" si="30"/>
        <v>0</v>
      </c>
      <c r="P468" s="79" t="e">
        <f>VLOOKUP(A468,'11'!A:C,3,0)</f>
        <v>#N/A</v>
      </c>
      <c r="Q468" s="79" t="e">
        <f>VLOOKUP(A468,'11'!A:B,2,0)</f>
        <v>#N/A</v>
      </c>
      <c r="R468" s="80"/>
      <c r="S468">
        <f>VLOOKUP(A468,РАСЧЕТ!A:BG,59,0)</f>
        <v>0</v>
      </c>
      <c r="T468" s="119">
        <f t="shared" si="31"/>
        <v>0</v>
      </c>
      <c r="U468" t="e">
        <f>VLOOKUP(A468,'12'!A:C,3,0)</f>
        <v>#N/A</v>
      </c>
      <c r="V468" t="e">
        <f>VLOOKUP(A468,'12'!A:B,2,0)</f>
        <v>#N/A</v>
      </c>
    </row>
    <row r="469" spans="1:22" x14ac:dyDescent="0.3">
      <c r="A469" s="77" t="s">
        <v>2657</v>
      </c>
      <c r="B469" s="77" t="s">
        <v>979</v>
      </c>
      <c r="C469" s="79">
        <v>730.15</v>
      </c>
      <c r="D469" s="79">
        <f>VLOOKUP(A469,РАСЧЕТ!A:AY,51,0)</f>
        <v>516.77869154585483</v>
      </c>
      <c r="E469" s="79">
        <f t="shared" si="28"/>
        <v>-213.37130845414515</v>
      </c>
      <c r="F469" s="79" t="str">
        <f>VLOOKUP(A469,'04'!A:C,3,0)</f>
        <v>Начисление услуг УКС00000634 от 30.04.2023 0:00:04</v>
      </c>
      <c r="G469" s="79" t="str">
        <f>VLOOKUP(A469,'04'!A:B,2,0)</f>
        <v>НАС/КС/ДУ-3А-ММ-93</v>
      </c>
      <c r="H469" s="79">
        <v>730.15</v>
      </c>
      <c r="I469" s="79">
        <f>VLOOKUP(A469,РАСЧЕТ!A:BE,57,0)</f>
        <v>679.75147705243171</v>
      </c>
      <c r="J469" s="79">
        <f t="shared" si="29"/>
        <v>-50.398522947568267</v>
      </c>
      <c r="K469" s="79" t="str">
        <f>VLOOKUP(A469,'10'!A:C,3,0)</f>
        <v>Начисление услуг УКС00001636 от 31.10.2023 0:00:02</v>
      </c>
      <c r="L469" s="79" t="str">
        <f>VLOOKUP(A469,'10'!A:B,2,0)</f>
        <v>НАС/КС/ДУ-3А-ММ-93</v>
      </c>
      <c r="M469" s="79">
        <v>730.15</v>
      </c>
      <c r="N469" s="79">
        <f>VLOOKUP(A469,РАСЧЕТ!A:BF,58,0)</f>
        <v>608.39444676266112</v>
      </c>
      <c r="O469" s="79">
        <f t="shared" si="30"/>
        <v>-121.75555323733886</v>
      </c>
      <c r="P469" s="79" t="str">
        <f>VLOOKUP(A469,'11'!A:C,3,0)</f>
        <v>Начисление услуг УКС00001714 от 30.11.2023 23:59:59</v>
      </c>
      <c r="Q469" s="79" t="str">
        <f>VLOOKUP(A469,'11'!A:B,2,0)</f>
        <v>НАС/КС/ДУ-3А-ММ-93</v>
      </c>
      <c r="R469" s="79">
        <v>730.15</v>
      </c>
      <c r="S469">
        <f>VLOOKUP(A469,РАСЧЕТ!A:BG,59,0)</f>
        <v>835.47551858100712</v>
      </c>
      <c r="T469" s="119">
        <f t="shared" si="31"/>
        <v>105.32551858100715</v>
      </c>
      <c r="U469" t="str">
        <f>VLOOKUP(A469,'12'!A:C,3,0)</f>
        <v>Начисление услуг УКС00001863 от 31.12.2023 23:59:59</v>
      </c>
      <c r="V469" t="str">
        <f>VLOOKUP(A469,'12'!A:B,2,0)</f>
        <v>НАС/КС/ДУ-3А-ММ-93</v>
      </c>
    </row>
    <row r="470" spans="1:22" x14ac:dyDescent="0.3">
      <c r="A470" s="77" t="s">
        <v>1452</v>
      </c>
      <c r="B470" s="77" t="s">
        <v>1040</v>
      </c>
      <c r="C470" s="80"/>
      <c r="D470" s="79">
        <f>VLOOKUP(A470,РАСЧЕТ!A:AY,51,0)</f>
        <v>0</v>
      </c>
      <c r="E470" s="79">
        <f t="shared" si="28"/>
        <v>0</v>
      </c>
      <c r="F470" s="79" t="e">
        <f>VLOOKUP(A470,'04'!A:C,3,0)</f>
        <v>#N/A</v>
      </c>
      <c r="G470" s="79" t="e">
        <f>VLOOKUP(A470,'04'!A:B,2,0)</f>
        <v>#N/A</v>
      </c>
      <c r="H470" s="80"/>
      <c r="I470" s="79">
        <f>VLOOKUP(A470,РАСЧЕТ!A:BE,57,0)</f>
        <v>0</v>
      </c>
      <c r="J470" s="79">
        <f t="shared" si="29"/>
        <v>0</v>
      </c>
      <c r="K470" s="79" t="e">
        <f>VLOOKUP(A470,'10'!A:C,3,0)</f>
        <v>#N/A</v>
      </c>
      <c r="L470" s="79" t="e">
        <f>VLOOKUP(A470,'10'!A:B,2,0)</f>
        <v>#N/A</v>
      </c>
      <c r="M470" s="80"/>
      <c r="N470" s="79">
        <f>VLOOKUP(A470,РАСЧЕТ!A:BF,58,0)</f>
        <v>0</v>
      </c>
      <c r="O470" s="79">
        <f t="shared" si="30"/>
        <v>0</v>
      </c>
      <c r="P470" s="79" t="e">
        <f>VLOOKUP(A470,'11'!A:C,3,0)</f>
        <v>#N/A</v>
      </c>
      <c r="Q470" s="79" t="e">
        <f>VLOOKUP(A470,'11'!A:B,2,0)</f>
        <v>#N/A</v>
      </c>
      <c r="R470" s="80"/>
      <c r="S470">
        <f>VLOOKUP(A470,РАСЧЕТ!A:BG,59,0)</f>
        <v>0</v>
      </c>
      <c r="T470" s="119">
        <f t="shared" si="31"/>
        <v>0</v>
      </c>
      <c r="U470" t="e">
        <f>VLOOKUP(A470,'12'!A:C,3,0)</f>
        <v>#N/A</v>
      </c>
      <c r="V470" t="e">
        <f>VLOOKUP(A470,'12'!A:B,2,0)</f>
        <v>#N/A</v>
      </c>
    </row>
    <row r="471" spans="1:22" x14ac:dyDescent="0.3">
      <c r="A471" s="77" t="s">
        <v>2630</v>
      </c>
      <c r="B471" s="77" t="s">
        <v>1040</v>
      </c>
      <c r="C471" s="79">
        <v>695.79</v>
      </c>
      <c r="D471" s="79">
        <f>VLOOKUP(A471,РАСЧЕТ!A:AY,51,0)</f>
        <v>492.45969429663808</v>
      </c>
      <c r="E471" s="79">
        <f t="shared" si="28"/>
        <v>-203.33030570336189</v>
      </c>
      <c r="F471" s="79" t="str">
        <f>VLOOKUP(A471,'04'!A:C,3,0)</f>
        <v>Начисление услуг УКС00000634 от 30.04.2023 0:00:04</v>
      </c>
      <c r="G471" s="79" t="str">
        <f>VLOOKUP(A471,'04'!A:B,2,0)</f>
        <v>НАС/КС/ДУ-3А-ММ-94</v>
      </c>
      <c r="H471" s="79">
        <v>695.79</v>
      </c>
      <c r="I471" s="79">
        <f>VLOOKUP(A471,РАСЧЕТ!A:BE,57,0)</f>
        <v>647.76317224996433</v>
      </c>
      <c r="J471" s="79">
        <f t="shared" si="29"/>
        <v>-48.026827750035636</v>
      </c>
      <c r="K471" s="79" t="str">
        <f>VLOOKUP(A471,'10'!A:C,3,0)</f>
        <v>Начисление услуг УКС00001636 от 31.10.2023 0:00:02</v>
      </c>
      <c r="L471" s="79" t="str">
        <f>VLOOKUP(A471,'10'!A:B,2,0)</f>
        <v>НАС/КС/ДУ-3А-ММ-94</v>
      </c>
      <c r="M471" s="79">
        <v>695.79</v>
      </c>
      <c r="N471" s="79">
        <f>VLOOKUP(A471,РАСЧЕТ!A:BF,58,0)</f>
        <v>579.7641198561829</v>
      </c>
      <c r="O471" s="79">
        <f t="shared" si="30"/>
        <v>-116.02588014381706</v>
      </c>
      <c r="P471" s="79" t="str">
        <f>VLOOKUP(A471,'11'!A:C,3,0)</f>
        <v>Начисление услуг УКС00001714 от 30.11.2023 23:59:59</v>
      </c>
      <c r="Q471" s="79" t="str">
        <f>VLOOKUP(A471,'11'!A:B,2,0)</f>
        <v>НАС/КС/ДУ-3А-ММ-94</v>
      </c>
      <c r="R471" s="79">
        <v>695.79</v>
      </c>
      <c r="S471">
        <f>VLOOKUP(A471,РАСЧЕТ!A:BG,59,0)</f>
        <v>796.15902358895971</v>
      </c>
      <c r="T471" s="119">
        <f t="shared" si="31"/>
        <v>100.36902358895975</v>
      </c>
      <c r="U471" t="str">
        <f>VLOOKUP(A471,'12'!A:C,3,0)</f>
        <v>Начисление услуг УКС00001863 от 31.12.2023 23:59:59</v>
      </c>
      <c r="V471" t="str">
        <f>VLOOKUP(A471,'12'!A:B,2,0)</f>
        <v>НАС/КС/ДУ-3А-ММ-94</v>
      </c>
    </row>
    <row r="472" spans="1:22" x14ac:dyDescent="0.3">
      <c r="A472" s="77" t="s">
        <v>1472</v>
      </c>
      <c r="B472" s="77" t="s">
        <v>1079</v>
      </c>
      <c r="C472" s="80"/>
      <c r="D472" s="79">
        <f>VLOOKUP(A472,РАСЧЕТ!A:AY,51,0)</f>
        <v>0</v>
      </c>
      <c r="E472" s="79">
        <f t="shared" si="28"/>
        <v>0</v>
      </c>
      <c r="F472" s="79" t="e">
        <f>VLOOKUP(A472,'04'!A:C,3,0)</f>
        <v>#N/A</v>
      </c>
      <c r="G472" s="79" t="e">
        <f>VLOOKUP(A472,'04'!A:B,2,0)</f>
        <v>#N/A</v>
      </c>
      <c r="H472" s="80"/>
      <c r="I472" s="79">
        <f>VLOOKUP(A472,РАСЧЕТ!A:BE,57,0)</f>
        <v>0</v>
      </c>
      <c r="J472" s="79">
        <f t="shared" si="29"/>
        <v>0</v>
      </c>
      <c r="K472" s="79" t="e">
        <f>VLOOKUP(A472,'10'!A:C,3,0)</f>
        <v>#N/A</v>
      </c>
      <c r="L472" s="79" t="e">
        <f>VLOOKUP(A472,'10'!A:B,2,0)</f>
        <v>#N/A</v>
      </c>
      <c r="M472" s="80"/>
      <c r="N472" s="79">
        <f>VLOOKUP(A472,РАСЧЕТ!A:BF,58,0)</f>
        <v>0</v>
      </c>
      <c r="O472" s="79">
        <f t="shared" si="30"/>
        <v>0</v>
      </c>
      <c r="P472" s="79" t="e">
        <f>VLOOKUP(A472,'11'!A:C,3,0)</f>
        <v>#N/A</v>
      </c>
      <c r="Q472" s="79" t="e">
        <f>VLOOKUP(A472,'11'!A:B,2,0)</f>
        <v>#N/A</v>
      </c>
      <c r="R472" s="80"/>
      <c r="S472">
        <f>VLOOKUP(A472,РАСЧЕТ!A:BG,59,0)</f>
        <v>0</v>
      </c>
      <c r="T472" s="119">
        <f t="shared" si="31"/>
        <v>0</v>
      </c>
      <c r="U472" t="e">
        <f>VLOOKUP(A472,'12'!A:C,3,0)</f>
        <v>#N/A</v>
      </c>
      <c r="V472" t="e">
        <f>VLOOKUP(A472,'12'!A:B,2,0)</f>
        <v>#N/A</v>
      </c>
    </row>
    <row r="473" spans="1:22" x14ac:dyDescent="0.3">
      <c r="A473" s="77" t="s">
        <v>2482</v>
      </c>
      <c r="B473" s="77" t="s">
        <v>1079</v>
      </c>
      <c r="C473" s="79">
        <v>820.34</v>
      </c>
      <c r="D473" s="79">
        <f>VLOOKUP(A473,РАСЧЕТ!A:AY,51,0)</f>
        <v>580.61605932504858</v>
      </c>
      <c r="E473" s="79">
        <f t="shared" si="28"/>
        <v>-239.72394067495145</v>
      </c>
      <c r="F473" s="79" t="str">
        <f>VLOOKUP(A473,'04'!A:C,3,0)</f>
        <v>Начисление услуг УКС00000634 от 30.04.2023 0:00:04</v>
      </c>
      <c r="G473" s="79" t="str">
        <f>VLOOKUP(A473,'04'!A:B,2,0)</f>
        <v>НАС/КС/ДУ-3А-ММ-95</v>
      </c>
      <c r="H473" s="79">
        <v>820.34</v>
      </c>
      <c r="I473" s="79">
        <f>VLOOKUP(A473,РАСЧЕТ!A:BE,57,0)</f>
        <v>763.72077715890862</v>
      </c>
      <c r="J473" s="79">
        <f t="shared" si="29"/>
        <v>-56.619222841091414</v>
      </c>
      <c r="K473" s="79" t="str">
        <f>VLOOKUP(A473,'10'!A:C,3,0)</f>
        <v>Начисление услуг УКС00001636 от 31.10.2023 0:00:02</v>
      </c>
      <c r="L473" s="79" t="str">
        <f>VLOOKUP(A473,'10'!A:B,2,0)</f>
        <v>НАС/КС/ДУ-3А-ММ-95</v>
      </c>
      <c r="M473" s="79">
        <v>820.34</v>
      </c>
      <c r="N473" s="79">
        <f>VLOOKUP(A473,РАСЧЕТ!A:BF,58,0)</f>
        <v>683.54905489216628</v>
      </c>
      <c r="O473" s="79">
        <f t="shared" si="30"/>
        <v>-136.79094510783375</v>
      </c>
      <c r="P473" s="79" t="str">
        <f>VLOOKUP(A473,'11'!A:C,3,0)</f>
        <v>Начисление услуг УКС00001714 от 30.11.2023 23:59:59</v>
      </c>
      <c r="Q473" s="79" t="str">
        <f>VLOOKUP(A473,'11'!A:B,2,0)</f>
        <v>НАС/КС/ДУ-3А-ММ-95</v>
      </c>
      <c r="R473" s="79">
        <v>820.34</v>
      </c>
      <c r="S473">
        <f>VLOOKUP(A473,РАСЧЕТ!A:BG,59,0)</f>
        <v>938.68131793513169</v>
      </c>
      <c r="T473" s="119">
        <f t="shared" si="31"/>
        <v>118.34131793513166</v>
      </c>
      <c r="U473" t="str">
        <f>VLOOKUP(A473,'12'!A:C,3,0)</f>
        <v>Начисление услуг УКС00001863 от 31.12.2023 23:59:59</v>
      </c>
      <c r="V473" t="str">
        <f>VLOOKUP(A473,'12'!A:B,2,0)</f>
        <v>НАС/КС/ДУ-3А-ММ-95</v>
      </c>
    </row>
    <row r="474" spans="1:22" x14ac:dyDescent="0.3">
      <c r="A474" s="77" t="s">
        <v>1718</v>
      </c>
      <c r="B474" s="77" t="s">
        <v>658</v>
      </c>
      <c r="C474" s="80"/>
      <c r="D474" s="79">
        <f>VLOOKUP(A474,РАСЧЕТ!A:AY,51,0)</f>
        <v>0</v>
      </c>
      <c r="E474" s="79">
        <f t="shared" si="28"/>
        <v>0</v>
      </c>
      <c r="F474" s="79" t="e">
        <f>VLOOKUP(A474,'04'!A:C,3,0)</f>
        <v>#N/A</v>
      </c>
      <c r="G474" s="79" t="e">
        <f>VLOOKUP(A474,'04'!A:B,2,0)</f>
        <v>#N/A</v>
      </c>
      <c r="H474" s="80"/>
      <c r="I474" s="79">
        <f>VLOOKUP(A474,РАСЧЕТ!A:BE,57,0)</f>
        <v>0</v>
      </c>
      <c r="J474" s="79">
        <f t="shared" si="29"/>
        <v>0</v>
      </c>
      <c r="K474" s="79" t="e">
        <f>VLOOKUP(A474,'10'!A:C,3,0)</f>
        <v>#N/A</v>
      </c>
      <c r="L474" s="79" t="e">
        <f>VLOOKUP(A474,'10'!A:B,2,0)</f>
        <v>#N/A</v>
      </c>
      <c r="M474" s="80"/>
      <c r="N474" s="79">
        <f>VLOOKUP(A474,РАСЧЕТ!A:BF,58,0)</f>
        <v>0</v>
      </c>
      <c r="O474" s="79">
        <f t="shared" si="30"/>
        <v>0</v>
      </c>
      <c r="P474" s="79" t="e">
        <f>VLOOKUP(A474,'11'!A:C,3,0)</f>
        <v>#N/A</v>
      </c>
      <c r="Q474" s="79" t="e">
        <f>VLOOKUP(A474,'11'!A:B,2,0)</f>
        <v>#N/A</v>
      </c>
      <c r="R474" s="80"/>
      <c r="S474">
        <f>VLOOKUP(A474,РАСЧЕТ!A:BG,59,0)</f>
        <v>0</v>
      </c>
      <c r="T474" s="119">
        <f t="shared" si="31"/>
        <v>0</v>
      </c>
      <c r="U474" t="e">
        <f>VLOOKUP(A474,'12'!A:C,3,0)</f>
        <v>#N/A</v>
      </c>
      <c r="V474" t="e">
        <f>VLOOKUP(A474,'12'!A:B,2,0)</f>
        <v>#N/A</v>
      </c>
    </row>
    <row r="475" spans="1:22" x14ac:dyDescent="0.3">
      <c r="A475" s="77" t="s">
        <v>2591</v>
      </c>
      <c r="B475" s="77" t="s">
        <v>658</v>
      </c>
      <c r="C475" s="79">
        <v>820.34</v>
      </c>
      <c r="D475" s="79">
        <f>VLOOKUP(A475,РАСЧЕТ!A:AY,51,0)</f>
        <v>580.61605932504858</v>
      </c>
      <c r="E475" s="79">
        <f t="shared" si="28"/>
        <v>-239.72394067495145</v>
      </c>
      <c r="F475" s="79" t="str">
        <f>VLOOKUP(A475,'04'!A:C,3,0)</f>
        <v>Начисление услуг УКС00000634 от 30.04.2023 0:00:04</v>
      </c>
      <c r="G475" s="79" t="str">
        <f>VLOOKUP(A475,'04'!A:B,2,0)</f>
        <v>НАС/КС/ДУ-3А-ММ-96</v>
      </c>
      <c r="H475" s="79">
        <v>820.34</v>
      </c>
      <c r="I475" s="79">
        <f>VLOOKUP(A475,РАСЧЕТ!A:BE,57,0)</f>
        <v>763.72077715890862</v>
      </c>
      <c r="J475" s="79">
        <f t="shared" si="29"/>
        <v>-56.619222841091414</v>
      </c>
      <c r="K475" s="79" t="str">
        <f>VLOOKUP(A475,'10'!A:C,3,0)</f>
        <v>Начисление услуг УКС00001636 от 31.10.2023 0:00:02</v>
      </c>
      <c r="L475" s="79" t="str">
        <f>VLOOKUP(A475,'10'!A:B,2,0)</f>
        <v>НАС/КС/ДУ-3А-ММ-96</v>
      </c>
      <c r="M475" s="79">
        <v>820.34</v>
      </c>
      <c r="N475" s="79">
        <f>VLOOKUP(A475,РАСЧЕТ!A:BF,58,0)</f>
        <v>683.54905489216628</v>
      </c>
      <c r="O475" s="79">
        <f t="shared" si="30"/>
        <v>-136.79094510783375</v>
      </c>
      <c r="P475" s="79" t="str">
        <f>VLOOKUP(A475,'11'!A:C,3,0)</f>
        <v>Начисление услуг УКС00001714 от 30.11.2023 23:59:59</v>
      </c>
      <c r="Q475" s="79" t="str">
        <f>VLOOKUP(A475,'11'!A:B,2,0)</f>
        <v>НАС/КС/ДУ-3А-ММ-96</v>
      </c>
      <c r="R475" s="79">
        <v>820.34</v>
      </c>
      <c r="S475">
        <f>VLOOKUP(A475,РАСЧЕТ!A:BG,59,0)</f>
        <v>938.68131793513169</v>
      </c>
      <c r="T475" s="119">
        <f t="shared" si="31"/>
        <v>118.34131793513166</v>
      </c>
      <c r="U475" t="str">
        <f>VLOOKUP(A475,'12'!A:C,3,0)</f>
        <v>Начисление услуг УКС00001863 от 31.12.2023 23:59:59</v>
      </c>
      <c r="V475" t="str">
        <f>VLOOKUP(A475,'12'!A:B,2,0)</f>
        <v>НАС/КС/ДУ-3А-ММ-96</v>
      </c>
    </row>
    <row r="476" spans="1:22" x14ac:dyDescent="0.3">
      <c r="A476" s="77" t="s">
        <v>2033</v>
      </c>
      <c r="B476" s="77" t="s">
        <v>1138</v>
      </c>
      <c r="C476" s="80"/>
      <c r="D476" s="79">
        <f>VLOOKUP(A476,РАСЧЕТ!A:AY,51,0)</f>
        <v>0</v>
      </c>
      <c r="E476" s="79">
        <f t="shared" si="28"/>
        <v>0</v>
      </c>
      <c r="F476" s="79" t="e">
        <f>VLOOKUP(A476,'04'!A:C,3,0)</f>
        <v>#N/A</v>
      </c>
      <c r="G476" s="79" t="e">
        <f>VLOOKUP(A476,'04'!A:B,2,0)</f>
        <v>#N/A</v>
      </c>
      <c r="H476" s="80"/>
      <c r="I476" s="79">
        <f>VLOOKUP(A476,РАСЧЕТ!A:BE,57,0)</f>
        <v>0</v>
      </c>
      <c r="J476" s="79">
        <f t="shared" si="29"/>
        <v>0</v>
      </c>
      <c r="K476" s="79" t="e">
        <f>VLOOKUP(A476,'10'!A:C,3,0)</f>
        <v>#N/A</v>
      </c>
      <c r="L476" s="79" t="e">
        <f>VLOOKUP(A476,'10'!A:B,2,0)</f>
        <v>#N/A</v>
      </c>
      <c r="M476" s="80"/>
      <c r="N476" s="79">
        <f>VLOOKUP(A476,РАСЧЕТ!A:BF,58,0)</f>
        <v>0</v>
      </c>
      <c r="O476" s="79">
        <f t="shared" si="30"/>
        <v>0</v>
      </c>
      <c r="P476" s="79" t="e">
        <f>VLOOKUP(A476,'11'!A:C,3,0)</f>
        <v>#N/A</v>
      </c>
      <c r="Q476" s="79" t="e">
        <f>VLOOKUP(A476,'11'!A:B,2,0)</f>
        <v>#N/A</v>
      </c>
      <c r="R476" s="80"/>
      <c r="S476">
        <f>VLOOKUP(A476,РАСЧЕТ!A:BG,59,0)</f>
        <v>0</v>
      </c>
      <c r="T476" s="119">
        <f t="shared" si="31"/>
        <v>0</v>
      </c>
      <c r="U476" t="e">
        <f>VLOOKUP(A476,'12'!A:C,3,0)</f>
        <v>#N/A</v>
      </c>
      <c r="V476" t="e">
        <f>VLOOKUP(A476,'12'!A:B,2,0)</f>
        <v>#N/A</v>
      </c>
    </row>
    <row r="477" spans="1:22" x14ac:dyDescent="0.3">
      <c r="A477" s="77" t="s">
        <v>2703</v>
      </c>
      <c r="B477" s="77" t="s">
        <v>1138</v>
      </c>
      <c r="C477" s="79">
        <v>678.61</v>
      </c>
      <c r="D477" s="79">
        <f>VLOOKUP(A477,РАСЧЕТ!A:AY,51,0)</f>
        <v>480.30019567202982</v>
      </c>
      <c r="E477" s="79">
        <f t="shared" si="28"/>
        <v>-198.3098043279702</v>
      </c>
      <c r="F477" s="79" t="str">
        <f>VLOOKUP(A477,'04'!A:C,3,0)</f>
        <v>Начисление услуг УКС00000634 от 30.04.2023 0:00:04</v>
      </c>
      <c r="G477" s="79" t="str">
        <f>VLOOKUP(A477,'04'!A:B,2,0)</f>
        <v>НАС/КС/ДУ-3А/ММ-97</v>
      </c>
      <c r="H477" s="79">
        <v>678.61</v>
      </c>
      <c r="I477" s="79">
        <f>VLOOKUP(A477,РАСЧЕТ!A:BE,57,0)</f>
        <v>631.76901984873075</v>
      </c>
      <c r="J477" s="79">
        <f t="shared" si="29"/>
        <v>-46.840980151269264</v>
      </c>
      <c r="K477" s="79" t="str">
        <f>VLOOKUP(A477,'10'!A:C,3,0)</f>
        <v>Начисление услуг УКС00001636 от 31.10.2023 0:00:02</v>
      </c>
      <c r="L477" s="79" t="str">
        <f>VLOOKUP(A477,'10'!A:B,2,0)</f>
        <v>НАС/КС/ДУ-3А/ММ-97</v>
      </c>
      <c r="M477" s="79">
        <v>678.61</v>
      </c>
      <c r="N477" s="79">
        <f>VLOOKUP(A477,РАСЧЕТ!A:BF,58,0)</f>
        <v>565.44895640294396</v>
      </c>
      <c r="O477" s="79">
        <f t="shared" si="30"/>
        <v>-113.16104359705605</v>
      </c>
      <c r="P477" s="79" t="str">
        <f>VLOOKUP(A477,'11'!A:C,3,0)</f>
        <v>Начисление услуг УКС00001714 от 30.11.2023 23:59:59</v>
      </c>
      <c r="Q477" s="79" t="str">
        <f>VLOOKUP(A477,'11'!A:B,2,0)</f>
        <v>НАС/КС/ДУ-3А/ММ-97</v>
      </c>
      <c r="R477" s="79">
        <v>678.61</v>
      </c>
      <c r="S477">
        <f>VLOOKUP(A477,РАСЧЕТ!A:BG,59,0)</f>
        <v>776.50077609293623</v>
      </c>
      <c r="T477" s="119">
        <f t="shared" si="31"/>
        <v>97.890776092936221</v>
      </c>
      <c r="U477" t="str">
        <f>VLOOKUP(A477,'12'!A:C,3,0)</f>
        <v>Начисление услуг УКС00001863 от 31.12.2023 23:59:59</v>
      </c>
      <c r="V477" t="str">
        <f>VLOOKUP(A477,'12'!A:B,2,0)</f>
        <v>НАС/КС/ДУ-3А/ММ-97</v>
      </c>
    </row>
    <row r="478" spans="1:22" x14ac:dyDescent="0.3">
      <c r="A478" s="77" t="s">
        <v>1463</v>
      </c>
      <c r="B478" s="77" t="s">
        <v>1132</v>
      </c>
      <c r="C478" s="80"/>
      <c r="D478" s="79">
        <f>VLOOKUP(A478,РАСЧЕТ!A:AY,51,0)</f>
        <v>0</v>
      </c>
      <c r="E478" s="79">
        <f t="shared" si="28"/>
        <v>0</v>
      </c>
      <c r="F478" s="79" t="e">
        <f>VLOOKUP(A478,'04'!A:C,3,0)</f>
        <v>#N/A</v>
      </c>
      <c r="G478" s="79" t="e">
        <f>VLOOKUP(A478,'04'!A:B,2,0)</f>
        <v>#N/A</v>
      </c>
      <c r="H478" s="80"/>
      <c r="I478" s="79">
        <f>VLOOKUP(A478,РАСЧЕТ!A:BE,57,0)</f>
        <v>0</v>
      </c>
      <c r="J478" s="79">
        <f t="shared" si="29"/>
        <v>0</v>
      </c>
      <c r="K478" s="79" t="e">
        <f>VLOOKUP(A478,'10'!A:C,3,0)</f>
        <v>#N/A</v>
      </c>
      <c r="L478" s="79" t="e">
        <f>VLOOKUP(A478,'10'!A:B,2,0)</f>
        <v>#N/A</v>
      </c>
      <c r="M478" s="80"/>
      <c r="N478" s="79">
        <f>VLOOKUP(A478,РАСЧЕТ!A:BF,58,0)</f>
        <v>0</v>
      </c>
      <c r="O478" s="79">
        <f t="shared" si="30"/>
        <v>0</v>
      </c>
      <c r="P478" s="79" t="e">
        <f>VLOOKUP(A478,'11'!A:C,3,0)</f>
        <v>#N/A</v>
      </c>
      <c r="Q478" s="79" t="e">
        <f>VLOOKUP(A478,'11'!A:B,2,0)</f>
        <v>#N/A</v>
      </c>
      <c r="R478" s="80"/>
      <c r="S478">
        <f>VLOOKUP(A478,РАСЧЕТ!A:BG,59,0)</f>
        <v>0</v>
      </c>
      <c r="T478" s="119">
        <f t="shared" si="31"/>
        <v>0</v>
      </c>
      <c r="U478" t="e">
        <f>VLOOKUP(A478,'12'!A:C,3,0)</f>
        <v>#N/A</v>
      </c>
      <c r="V478" t="e">
        <f>VLOOKUP(A478,'12'!A:B,2,0)</f>
        <v>#N/A</v>
      </c>
    </row>
    <row r="479" spans="1:22" x14ac:dyDescent="0.3">
      <c r="A479" s="77" t="s">
        <v>2480</v>
      </c>
      <c r="B479" s="77" t="s">
        <v>1132</v>
      </c>
      <c r="C479" s="79">
        <v>592.71</v>
      </c>
      <c r="D479" s="79">
        <f>VLOOKUP(A479,РАСЧЕТ!A:AY,51,0)</f>
        <v>419.50270254898805</v>
      </c>
      <c r="E479" s="79">
        <f t="shared" si="28"/>
        <v>-173.20729745101198</v>
      </c>
      <c r="F479" s="79" t="str">
        <f>VLOOKUP(A479,'04'!A:C,3,0)</f>
        <v>Начисление услуг УКС00000634 от 30.04.2023 0:00:04</v>
      </c>
      <c r="G479" s="79" t="str">
        <f>VLOOKUP(A479,'04'!A:B,2,0)</f>
        <v>НАС/КС/ДУ-ММ-3А-98</v>
      </c>
      <c r="H479" s="79">
        <v>592.71</v>
      </c>
      <c r="I479" s="79">
        <f>VLOOKUP(A479,РАСЧЕТ!A:BE,57,0)</f>
        <v>551.79825784256218</v>
      </c>
      <c r="J479" s="79">
        <f t="shared" si="29"/>
        <v>-40.911742157437857</v>
      </c>
      <c r="K479" s="79" t="str">
        <f>VLOOKUP(A479,'10'!A:C,3,0)</f>
        <v>Начисление услуг УКС00001636 от 31.10.2023 0:00:02</v>
      </c>
      <c r="L479" s="79" t="str">
        <f>VLOOKUP(A479,'10'!A:B,2,0)</f>
        <v>НАС/КС/ДУ-ММ-3А-98</v>
      </c>
      <c r="M479" s="79">
        <v>592.71</v>
      </c>
      <c r="N479" s="79">
        <f>VLOOKUP(A479,РАСЧЕТ!A:BF,58,0)</f>
        <v>493.87313913674848</v>
      </c>
      <c r="O479" s="79">
        <f t="shared" si="30"/>
        <v>-98.836860863251559</v>
      </c>
      <c r="P479" s="79" t="str">
        <f>VLOOKUP(A479,'11'!A:C,3,0)</f>
        <v>Начисление услуг УКС00001714 от 30.11.2023 23:59:59</v>
      </c>
      <c r="Q479" s="79" t="str">
        <f>VLOOKUP(A479,'11'!A:B,2,0)</f>
        <v>НАС/КС/ДУ-ММ-3А-98</v>
      </c>
      <c r="R479" s="79">
        <v>592.71</v>
      </c>
      <c r="S479">
        <f>VLOOKUP(A479,РАСЧЕТ!A:BG,59,0)</f>
        <v>678.20953861281771</v>
      </c>
      <c r="T479" s="119">
        <f t="shared" si="31"/>
        <v>85.499538612817673</v>
      </c>
      <c r="U479" t="str">
        <f>VLOOKUP(A479,'12'!A:C,3,0)</f>
        <v>Начисление услуг УКС00001863 от 31.12.2023 23:59:59</v>
      </c>
      <c r="V479" t="str">
        <f>VLOOKUP(A479,'12'!A:B,2,0)</f>
        <v>НАС/КС/ДУ-ММ-3А-98</v>
      </c>
    </row>
    <row r="480" spans="1:22" x14ac:dyDescent="0.3">
      <c r="A480" s="77" t="s">
        <v>1891</v>
      </c>
      <c r="B480" s="77" t="s">
        <v>690</v>
      </c>
      <c r="C480" s="79">
        <v>293.94</v>
      </c>
      <c r="D480" s="79">
        <f>VLOOKUP(A480,РАСЧЕТ!A:AY,51,0)</f>
        <v>208.13008479121294</v>
      </c>
      <c r="E480" s="79">
        <f t="shared" si="28"/>
        <v>-85.809915208787061</v>
      </c>
      <c r="F480" s="79" t="str">
        <f>VLOOKUP(A480,'04'!A:C,3,0)</f>
        <v>Начисление услуг УКС00000634 от 30.04.2023 0:00:04</v>
      </c>
      <c r="G480" s="79" t="str">
        <f>VLOOKUP(A480,'04'!A:B,2,0)</f>
        <v>С24-НАСТР-3А-2021/паркинг/А/м 99</v>
      </c>
      <c r="H480" s="80"/>
      <c r="I480" s="79">
        <f>VLOOKUP(A480,РАСЧЕТ!A:BE,57,0)</f>
        <v>0</v>
      </c>
      <c r="J480" s="79">
        <f t="shared" si="29"/>
        <v>0</v>
      </c>
      <c r="K480" s="79" t="e">
        <f>VLOOKUP(A480,'10'!A:C,3,0)</f>
        <v>#N/A</v>
      </c>
      <c r="L480" s="79" t="e">
        <f>VLOOKUP(A480,'10'!A:B,2,0)</f>
        <v>#N/A</v>
      </c>
      <c r="M480" s="80"/>
      <c r="N480" s="79">
        <f>VLOOKUP(A480,РАСЧЕТ!A:BF,58,0)</f>
        <v>0</v>
      </c>
      <c r="O480" s="79">
        <f t="shared" si="30"/>
        <v>0</v>
      </c>
      <c r="P480" s="79" t="e">
        <f>VLOOKUP(A480,'11'!A:C,3,0)</f>
        <v>#N/A</v>
      </c>
      <c r="Q480" s="79" t="e">
        <f>VLOOKUP(A480,'11'!A:B,2,0)</f>
        <v>#N/A</v>
      </c>
      <c r="R480" s="80"/>
      <c r="S480">
        <f>VLOOKUP(A480,РАСЧЕТ!A:BG,59,0)</f>
        <v>0</v>
      </c>
      <c r="T480" s="119">
        <f t="shared" si="31"/>
        <v>0</v>
      </c>
      <c r="U480" t="e">
        <f>VLOOKUP(A480,'12'!A:C,3,0)</f>
        <v>#N/A</v>
      </c>
      <c r="V480" t="e">
        <f>VLOOKUP(A480,'12'!A:B,2,0)</f>
        <v>#N/A</v>
      </c>
    </row>
    <row r="481" spans="1:22" x14ac:dyDescent="0.3">
      <c r="A481" s="77" t="s">
        <v>2738</v>
      </c>
      <c r="B481" s="77" t="s">
        <v>690</v>
      </c>
      <c r="C481" s="79">
        <v>384.4</v>
      </c>
      <c r="D481" s="79">
        <f>VLOOKUP(A481,РАСЧЕТ!A:AY,51,0)</f>
        <v>272.17011088081694</v>
      </c>
      <c r="E481" s="79">
        <f t="shared" si="28"/>
        <v>-112.22988911918304</v>
      </c>
      <c r="F481" s="79" t="str">
        <f>VLOOKUP(A481,'04'!A:C,3,0)</f>
        <v>Начисление услуг УКС00000634 от 30.04.2023 0:00:04</v>
      </c>
      <c r="G481" s="79" t="str">
        <f>VLOOKUP(A481,'04'!A:B,2,0)</f>
        <v>НАС/КС/ДУ-3А-ММ-99</v>
      </c>
      <c r="H481" s="79">
        <v>678.61</v>
      </c>
      <c r="I481" s="79">
        <f>VLOOKUP(A481,РАСЧЕТ!A:BE,57,0)</f>
        <v>631.76901984873075</v>
      </c>
      <c r="J481" s="79">
        <f t="shared" si="29"/>
        <v>-46.840980151269264</v>
      </c>
      <c r="K481" s="79" t="str">
        <f>VLOOKUP(A481,'10'!A:C,3,0)</f>
        <v>Начисление услуг УКС00001636 от 31.10.2023 0:00:02</v>
      </c>
      <c r="L481" s="79" t="str">
        <f>VLOOKUP(A481,'10'!A:B,2,0)</f>
        <v>НАС/КС/ДУ-3А-ММ-99</v>
      </c>
      <c r="M481" s="79">
        <v>678.61</v>
      </c>
      <c r="N481" s="79">
        <f>VLOOKUP(A481,РАСЧЕТ!A:BF,58,0)</f>
        <v>565.44895640294396</v>
      </c>
      <c r="O481" s="79">
        <f t="shared" si="30"/>
        <v>-113.16104359705605</v>
      </c>
      <c r="P481" s="79" t="str">
        <f>VLOOKUP(A481,'11'!A:C,3,0)</f>
        <v>Начисление услуг УКС00001714 от 30.11.2023 23:59:59</v>
      </c>
      <c r="Q481" s="79" t="str">
        <f>VLOOKUP(A481,'11'!A:B,2,0)</f>
        <v>НАС/КС/ДУ-3А-ММ-99</v>
      </c>
      <c r="R481" s="79">
        <v>678.61</v>
      </c>
      <c r="S481">
        <f>VLOOKUP(A481,РАСЧЕТ!A:BG,59,0)</f>
        <v>776.50077609293623</v>
      </c>
      <c r="T481" s="119">
        <f t="shared" si="31"/>
        <v>97.890776092936221</v>
      </c>
      <c r="U481" t="str">
        <f>VLOOKUP(A481,'12'!A:C,3,0)</f>
        <v>Начисление услуг УКС00001863 от 31.12.2023 23:59:59</v>
      </c>
      <c r="V481" t="str">
        <f>VLOOKUP(A481,'12'!A:B,2,0)</f>
        <v>НАС/КС/ДУ-3А-ММ-99</v>
      </c>
    </row>
    <row r="482" spans="1:22" x14ac:dyDescent="0.3">
      <c r="A482" s="77" t="s">
        <v>1978</v>
      </c>
      <c r="B482" s="77" t="s">
        <v>166</v>
      </c>
      <c r="C482" s="78">
        <v>3521.88</v>
      </c>
      <c r="D482" s="79">
        <f>VLOOKUP(A482,РАСЧЕТ!A:AY,51,0)</f>
        <v>3720.8505899973688</v>
      </c>
      <c r="E482" s="79">
        <f t="shared" si="28"/>
        <v>198.97058999736873</v>
      </c>
      <c r="F482" s="79" t="str">
        <f>VLOOKUP(A482,'04'!A:C,3,0)</f>
        <v>Начисление услуг УКС00000649 от 30.04.2023 0:00:15</v>
      </c>
      <c r="G482" s="79" t="str">
        <f>VLOOKUP(A482,'04'!A:B,2,0)</f>
        <v>ДУ ЗПИФ Развитие Красная сосна 3А/дом/Кв. 1</v>
      </c>
      <c r="H482" s="80"/>
      <c r="I482" s="79">
        <f>VLOOKUP(A482,РАСЧЕТ!A:BE,57,0)</f>
        <v>0</v>
      </c>
      <c r="J482" s="79">
        <f t="shared" si="29"/>
        <v>0</v>
      </c>
      <c r="K482" s="79" t="e">
        <f>VLOOKUP(A482,'10'!A:C,3,0)</f>
        <v>#N/A</v>
      </c>
      <c r="L482" s="79" t="e">
        <f>VLOOKUP(A482,'10'!A:B,2,0)</f>
        <v>#N/A</v>
      </c>
      <c r="M482" s="80"/>
      <c r="N482" s="79">
        <f>VLOOKUP(A482,РАСЧЕТ!A:BF,58,0)</f>
        <v>0</v>
      </c>
      <c r="O482" s="79">
        <f t="shared" si="30"/>
        <v>0</v>
      </c>
      <c r="P482" s="79" t="e">
        <f>VLOOKUP(A482,'11'!A:C,3,0)</f>
        <v>#N/A</v>
      </c>
      <c r="Q482" s="79" t="e">
        <f>VLOOKUP(A482,'11'!A:B,2,0)</f>
        <v>#N/A</v>
      </c>
      <c r="R482" s="80"/>
      <c r="S482">
        <f>VLOOKUP(A482,РАСЧЕТ!A:BG,59,0)</f>
        <v>0</v>
      </c>
      <c r="T482" s="119">
        <f t="shared" si="31"/>
        <v>0</v>
      </c>
      <c r="U482" t="e">
        <f>VLOOKUP(A482,'12'!A:C,3,0)</f>
        <v>#N/A</v>
      </c>
      <c r="V482" t="e">
        <f>VLOOKUP(A482,'12'!A:B,2,0)</f>
        <v>#N/A</v>
      </c>
    </row>
    <row r="483" spans="1:22" x14ac:dyDescent="0.3">
      <c r="A483" s="77" t="s">
        <v>2770</v>
      </c>
      <c r="B483" s="77" t="s">
        <v>166</v>
      </c>
      <c r="C483" s="80"/>
      <c r="D483" s="79">
        <f>VLOOKUP(A483,РАСЧЕТ!A:AY,51,0)</f>
        <v>0</v>
      </c>
      <c r="E483" s="79">
        <f t="shared" si="28"/>
        <v>0</v>
      </c>
      <c r="F483" s="79" t="e">
        <f>VLOOKUP(A483,'04'!A:C,3,0)</f>
        <v>#N/A</v>
      </c>
      <c r="G483" s="79" t="e">
        <f>VLOOKUP(A483,'04'!A:B,2,0)</f>
        <v>#N/A</v>
      </c>
      <c r="H483" s="78">
        <v>3521.88</v>
      </c>
      <c r="I483" s="79">
        <f>VLOOKUP(A483,РАСЧЕТ!A:BE,57,0)</f>
        <v>9650.1499668471461</v>
      </c>
      <c r="J483" s="79">
        <f t="shared" si="29"/>
        <v>6128.269966847146</v>
      </c>
      <c r="K483" s="79" t="str">
        <f>VLOOKUP(A483,'10'!A:C,3,0)</f>
        <v>Начисление услуг УКС00001638 от 31.10.2023 0:00:04</v>
      </c>
      <c r="L483" s="79" t="str">
        <f>VLOOKUP(A483,'10'!A:B,2,0)</f>
        <v>НАС/КС/ДУ-3А-1</v>
      </c>
      <c r="M483" s="78">
        <v>3521.88</v>
      </c>
      <c r="N483" s="79">
        <f>VLOOKUP(A483,РАСЧЕТ!A:BF,58,0)</f>
        <v>7369.7825622752525</v>
      </c>
      <c r="O483" s="79">
        <f t="shared" si="30"/>
        <v>3847.9025622752524</v>
      </c>
      <c r="P483" s="79" t="str">
        <f>VLOOKUP(A483,'11'!A:C,3,0)</f>
        <v>Начисление услуг УКС00001721 от 30.11.2023 23:59:59</v>
      </c>
      <c r="Q483" s="79" t="str">
        <f>VLOOKUP(A483,'11'!A:B,2,0)</f>
        <v>НАС/КС/ДУ-3А-1</v>
      </c>
      <c r="R483" s="78">
        <v>3521.88</v>
      </c>
      <c r="S483">
        <f>VLOOKUP(A483,РАСЧЕТ!A:BG,59,0)</f>
        <v>9661.0377457767263</v>
      </c>
      <c r="T483" s="119">
        <f t="shared" si="31"/>
        <v>6139.1577457767262</v>
      </c>
      <c r="U483" t="str">
        <f>VLOOKUP(A483,'12'!A:C,3,0)</f>
        <v>Начисление услуг УКС00001871 от 31.12.2023 23:59:59</v>
      </c>
      <c r="V483" t="str">
        <f>VLOOKUP(A483,'12'!A:B,2,0)</f>
        <v>НАС/КС/ДУ-3А-1</v>
      </c>
    </row>
    <row r="484" spans="1:22" x14ac:dyDescent="0.3">
      <c r="A484" s="77" t="s">
        <v>1839</v>
      </c>
      <c r="B484" s="77" t="s">
        <v>149</v>
      </c>
      <c r="C484" s="78">
        <v>2396.6</v>
      </c>
      <c r="D484" s="79">
        <f>VLOOKUP(A484,РАСЧЕТ!A:AY,51,0)</f>
        <v>2531.9934502665024</v>
      </c>
      <c r="E484" s="79">
        <f t="shared" si="28"/>
        <v>135.39345026650244</v>
      </c>
      <c r="F484" s="79" t="str">
        <f>VLOOKUP(A484,'04'!A:C,3,0)</f>
        <v>Начисление услуг УКС00000649 от 30.04.2023 0:00:15</v>
      </c>
      <c r="G484" s="79" t="str">
        <f>VLOOKUP(A484,'04'!A:B,2,0)</f>
        <v>НАС/КС/ДУ-3А-26 от 11.03.2022 г.</v>
      </c>
      <c r="H484" s="78">
        <v>2396.6</v>
      </c>
      <c r="I484" s="79">
        <f>VLOOKUP(A484,РАСЧЕТ!A:BE,57,0)</f>
        <v>6898.4200880284634</v>
      </c>
      <c r="J484" s="79">
        <f t="shared" si="29"/>
        <v>4501.8200880284639</v>
      </c>
      <c r="K484" s="79" t="str">
        <f>VLOOKUP(A484,'10'!A:C,3,0)</f>
        <v>Начисление услуг УКС00001638 от 31.10.2023 0:00:04</v>
      </c>
      <c r="L484" s="79" t="str">
        <f>VLOOKUP(A484,'10'!A:B,2,0)</f>
        <v>НАС/КС/ДУ-3А-26 от 11.03.2022 г.</v>
      </c>
      <c r="M484" s="78">
        <v>2396.6</v>
      </c>
      <c r="N484" s="79">
        <f>VLOOKUP(A484,РАСЧЕТ!A:BF,58,0)</f>
        <v>5245.8854511256859</v>
      </c>
      <c r="O484" s="79">
        <f t="shared" si="30"/>
        <v>2849.285451125686</v>
      </c>
      <c r="P484" s="79" t="str">
        <f>VLOOKUP(A484,'11'!A:C,3,0)</f>
        <v>Начисление услуг УКС00001721 от 30.11.2023 23:59:59</v>
      </c>
      <c r="Q484" s="79" t="str">
        <f>VLOOKUP(A484,'11'!A:B,2,0)</f>
        <v>НАС/КС/ДУ-3А-26 от 11.03.2022 г.</v>
      </c>
      <c r="R484" s="78">
        <v>2396.6</v>
      </c>
      <c r="S484">
        <f>VLOOKUP(A484,РАСЧЕТ!A:BG,59,0)</f>
        <v>6867.3010761064706</v>
      </c>
      <c r="T484" s="119">
        <f t="shared" si="31"/>
        <v>4470.7010761064703</v>
      </c>
      <c r="U484" t="str">
        <f>VLOOKUP(A484,'12'!A:C,3,0)</f>
        <v>Начисление услуг УКС00001871 от 31.12.2023 23:59:59</v>
      </c>
      <c r="V484" t="str">
        <f>VLOOKUP(A484,'12'!A:B,2,0)</f>
        <v>НАС/КС/ДУ-3А-26 от 11.03.2022 г.</v>
      </c>
    </row>
    <row r="485" spans="1:22" x14ac:dyDescent="0.3">
      <c r="A485" s="77" t="s">
        <v>1821</v>
      </c>
      <c r="B485" s="77" t="s">
        <v>46</v>
      </c>
      <c r="C485" s="78">
        <v>1438.82</v>
      </c>
      <c r="D485" s="79">
        <f>VLOOKUP(A485,РАСЧЕТ!A:AY,51,0)</f>
        <v>1520.1035946940472</v>
      </c>
      <c r="E485" s="79">
        <f t="shared" si="28"/>
        <v>81.283594694047224</v>
      </c>
      <c r="F485" s="79" t="str">
        <f>VLOOKUP(A485,'04'!A:C,3,0)</f>
        <v>Начисление услуг УКС00000649 от 30.04.2023 0:00:15</v>
      </c>
      <c r="G485" s="79" t="str">
        <f>VLOOKUP(A485,'04'!A:B,2,0)</f>
        <v>НАС/КС/ДУ-3А-100</v>
      </c>
      <c r="H485" s="78">
        <v>1438.82</v>
      </c>
      <c r="I485" s="79">
        <f>VLOOKUP(A485,РАСЧЕТ!A:BE,57,0)</f>
        <v>2911.7626626489678</v>
      </c>
      <c r="J485" s="79">
        <f t="shared" si="29"/>
        <v>1472.9426626489678</v>
      </c>
      <c r="K485" s="79" t="str">
        <f>VLOOKUP(A485,'10'!A:C,3,0)</f>
        <v>Начисление услуг УКС00001638 от 31.10.2023 0:00:04</v>
      </c>
      <c r="L485" s="79" t="str">
        <f>VLOOKUP(A485,'10'!A:B,2,0)</f>
        <v>НАС/КС/ДУ-3А-100</v>
      </c>
      <c r="M485" s="78">
        <v>1438.82</v>
      </c>
      <c r="N485" s="79">
        <f>VLOOKUP(A485,РАСЧЕТ!A:BF,58,0)</f>
        <v>2293.3591333027102</v>
      </c>
      <c r="O485" s="79">
        <f t="shared" si="30"/>
        <v>854.5391333027103</v>
      </c>
      <c r="P485" s="79" t="str">
        <f>VLOOKUP(A485,'11'!A:C,3,0)</f>
        <v>Начисление услуг УКС00001721 от 30.11.2023 23:59:59</v>
      </c>
      <c r="Q485" s="79" t="str">
        <f>VLOOKUP(A485,'11'!A:B,2,0)</f>
        <v>НАС/КС/ДУ-3А-100</v>
      </c>
      <c r="R485" s="78">
        <v>1438.82</v>
      </c>
      <c r="S485">
        <f>VLOOKUP(A485,РАСЧЕТ!A:BG,59,0)</f>
        <v>3035.9593297693041</v>
      </c>
      <c r="T485" s="119">
        <f t="shared" si="31"/>
        <v>1597.1393297693041</v>
      </c>
      <c r="U485" t="str">
        <f>VLOOKUP(A485,'12'!A:C,3,0)</f>
        <v>Начисление услуг УКС00001871 от 31.12.2023 23:59:59</v>
      </c>
      <c r="V485" t="str">
        <f>VLOOKUP(A485,'12'!A:B,2,0)</f>
        <v>НАС/КС/ДУ-3А-100</v>
      </c>
    </row>
    <row r="486" spans="1:22" x14ac:dyDescent="0.3">
      <c r="A486" s="77" t="s">
        <v>1435</v>
      </c>
      <c r="B486" s="77" t="s">
        <v>157</v>
      </c>
      <c r="C486" s="78">
        <v>1395.87</v>
      </c>
      <c r="D486" s="79">
        <f>VLOOKUP(A486,РАСЧЕТ!A:AY,51,0)</f>
        <v>987.95926324942832</v>
      </c>
      <c r="E486" s="79">
        <f t="shared" si="28"/>
        <v>-407.91073675057157</v>
      </c>
      <c r="F486" s="79" t="str">
        <f>VLOOKUP(A486,'04'!A:C,3,0)</f>
        <v>Начисление услуг УКС00000649 от 30.04.2023 0:00:15</v>
      </c>
      <c r="G486" s="79" t="str">
        <f>VLOOKUP(A486,'04'!A:B,2,0)</f>
        <v>НАС/КС/ДУ-3А-101</v>
      </c>
      <c r="H486" s="78">
        <v>1395.87</v>
      </c>
      <c r="I486" s="79">
        <f>VLOOKUP(A486,РАСЧЕТ!A:BE,57,0)</f>
        <v>4004.76956495075</v>
      </c>
      <c r="J486" s="79">
        <f t="shared" si="29"/>
        <v>2608.8995649507501</v>
      </c>
      <c r="K486" s="79" t="str">
        <f>VLOOKUP(A486,'10'!A:C,3,0)</f>
        <v>Начисление услуг УКС00001638 от 31.10.2023 0:00:04</v>
      </c>
      <c r="L486" s="79" t="str">
        <f>VLOOKUP(A486,'10'!A:B,2,0)</f>
        <v>НАС/КС/ДУ-3А-101</v>
      </c>
      <c r="M486" s="78">
        <v>1395.87</v>
      </c>
      <c r="N486" s="79">
        <f>VLOOKUP(A486,РАСЧЕТ!A:BF,58,0)</f>
        <v>3046.2610603566814</v>
      </c>
      <c r="O486" s="79">
        <f t="shared" si="30"/>
        <v>1650.3910603566815</v>
      </c>
      <c r="P486" s="79" t="str">
        <f>VLOOKUP(A486,'11'!A:C,3,0)</f>
        <v>Начисление услуг УКС00001721 от 30.11.2023 23:59:59</v>
      </c>
      <c r="Q486" s="79" t="str">
        <f>VLOOKUP(A486,'11'!A:B,2,0)</f>
        <v>НАС/КС/ДУ-3А-101</v>
      </c>
      <c r="R486" s="78">
        <v>1395.87</v>
      </c>
      <c r="S486">
        <f>VLOOKUP(A486,РАСЧЕТ!A:BG,59,0)</f>
        <v>3988.1698969204062</v>
      </c>
      <c r="T486" s="119">
        <f t="shared" si="31"/>
        <v>2592.2998969204064</v>
      </c>
      <c r="U486" t="str">
        <f>VLOOKUP(A486,'12'!A:C,3,0)</f>
        <v>Начисление услуг УКС00001871 от 31.12.2023 23:59:59</v>
      </c>
      <c r="V486" t="str">
        <f>VLOOKUP(A486,'12'!A:B,2,0)</f>
        <v>НАС/КС/ДУ-3А-101</v>
      </c>
    </row>
    <row r="487" spans="1:22" x14ac:dyDescent="0.3">
      <c r="A487" s="77" t="s">
        <v>1814</v>
      </c>
      <c r="B487" s="77" t="s">
        <v>85</v>
      </c>
      <c r="C487" s="79">
        <v>176.09</v>
      </c>
      <c r="D487" s="79">
        <f>VLOOKUP(A487,РАСЧЕТ!A:AY,51,0)</f>
        <v>186.04252949986844</v>
      </c>
      <c r="E487" s="79">
        <f t="shared" si="28"/>
        <v>9.952529499868433</v>
      </c>
      <c r="F487" s="79" t="str">
        <f>VLOOKUP(A487,'04'!A:C,3,0)</f>
        <v>Начисление услуг УКС00000649 от 30.04.2023 0:00:15</v>
      </c>
      <c r="G487" s="79" t="str">
        <f>VLOOKUP(A487,'04'!A:B,2,0)</f>
        <v>ДУ ЗПИФ Развитие Красная сосна 3А/дом/Кв. 102</v>
      </c>
      <c r="H487" s="80"/>
      <c r="I487" s="79">
        <f>VLOOKUP(A487,РАСЧЕТ!A:BE,57,0)</f>
        <v>0</v>
      </c>
      <c r="J487" s="79">
        <f t="shared" si="29"/>
        <v>0</v>
      </c>
      <c r="K487" s="79" t="e">
        <f>VLOOKUP(A487,'10'!A:C,3,0)</f>
        <v>#N/A</v>
      </c>
      <c r="L487" s="79" t="e">
        <f>VLOOKUP(A487,'10'!A:B,2,0)</f>
        <v>#N/A</v>
      </c>
      <c r="M487" s="80"/>
      <c r="N487" s="79">
        <f>VLOOKUP(A487,РАСЧЕТ!A:BF,58,0)</f>
        <v>0</v>
      </c>
      <c r="O487" s="79">
        <f t="shared" si="30"/>
        <v>0</v>
      </c>
      <c r="P487" s="79" t="e">
        <f>VLOOKUP(A487,'11'!A:C,3,0)</f>
        <v>#N/A</v>
      </c>
      <c r="Q487" s="79" t="e">
        <f>VLOOKUP(A487,'11'!A:B,2,0)</f>
        <v>#N/A</v>
      </c>
      <c r="R487" s="80"/>
      <c r="S487">
        <f>VLOOKUP(A487,РАСЧЕТ!A:BG,59,0)</f>
        <v>0</v>
      </c>
      <c r="T487" s="119">
        <f t="shared" si="31"/>
        <v>0</v>
      </c>
      <c r="U487" t="e">
        <f>VLOOKUP(A487,'12'!A:C,3,0)</f>
        <v>#N/A</v>
      </c>
      <c r="V487" t="e">
        <f>VLOOKUP(A487,'12'!A:B,2,0)</f>
        <v>#N/A</v>
      </c>
    </row>
    <row r="488" spans="1:22" x14ac:dyDescent="0.3">
      <c r="A488" s="77" t="s">
        <v>2693</v>
      </c>
      <c r="B488" s="77" t="s">
        <v>85</v>
      </c>
      <c r="C488" s="78">
        <v>2465.3200000000002</v>
      </c>
      <c r="D488" s="79">
        <f>VLOOKUP(A488,РАСЧЕТ!A:AY,51,0)</f>
        <v>2604.5954129981583</v>
      </c>
      <c r="E488" s="79">
        <f t="shared" si="28"/>
        <v>139.27541299815812</v>
      </c>
      <c r="F488" s="79" t="str">
        <f>VLOOKUP(A488,'04'!A:C,3,0)</f>
        <v>Начисление услуг УКС00000649 от 30.04.2023 0:00:15</v>
      </c>
      <c r="G488" s="79" t="str">
        <f>VLOOKUP(A488,'04'!A:B,2,0)</f>
        <v>НАС/КС/ДУ-3А-102</v>
      </c>
      <c r="H488" s="78">
        <v>2641.41</v>
      </c>
      <c r="I488" s="79">
        <f>VLOOKUP(A488,РАСЧЕТ!A:BE,57,0)</f>
        <v>5675.0735513969412</v>
      </c>
      <c r="J488" s="79">
        <f t="shared" si="29"/>
        <v>3033.6635513969413</v>
      </c>
      <c r="K488" s="79" t="str">
        <f>VLOOKUP(A488,'10'!A:C,3,0)</f>
        <v>Начисление услуг УКС00001638 от 31.10.2023 0:00:04</v>
      </c>
      <c r="L488" s="79" t="str">
        <f>VLOOKUP(A488,'10'!A:B,2,0)</f>
        <v>НАС/КС/ДУ-3А-102</v>
      </c>
      <c r="M488" s="78">
        <v>2641.41</v>
      </c>
      <c r="N488" s="79">
        <f>VLOOKUP(A488,РАСЧЕТ!A:BF,58,0)</f>
        <v>4439.6343970050448</v>
      </c>
      <c r="O488" s="79">
        <f t="shared" si="30"/>
        <v>1798.2243970050449</v>
      </c>
      <c r="P488" s="79" t="str">
        <f>VLOOKUP(A488,'11'!A:C,3,0)</f>
        <v>Начисление услуг УКС00001721 от 30.11.2023 23:59:59</v>
      </c>
      <c r="Q488" s="79" t="str">
        <f>VLOOKUP(A488,'11'!A:B,2,0)</f>
        <v>НАС/КС/ДУ-3А-102</v>
      </c>
      <c r="R488" s="78">
        <v>2641.41</v>
      </c>
      <c r="S488">
        <f>VLOOKUP(A488,РАСЧЕТ!A:BG,59,0)</f>
        <v>5864.7821277723542</v>
      </c>
      <c r="T488" s="119">
        <f t="shared" si="31"/>
        <v>3223.3721277723544</v>
      </c>
      <c r="U488" t="str">
        <f>VLOOKUP(A488,'12'!A:C,3,0)</f>
        <v>Начисление услуг УКС00001871 от 31.12.2023 23:59:59</v>
      </c>
      <c r="V488" t="str">
        <f>VLOOKUP(A488,'12'!A:B,2,0)</f>
        <v>НАС/КС/ДУ-3А-102</v>
      </c>
    </row>
    <row r="489" spans="1:22" x14ac:dyDescent="0.3">
      <c r="A489" s="77" t="s">
        <v>1444</v>
      </c>
      <c r="B489" s="77" t="s">
        <v>158</v>
      </c>
      <c r="C489" s="78">
        <v>1679.34</v>
      </c>
      <c r="D489" s="79">
        <f>VLOOKUP(A489,РАСЧЕТ!A:AY,51,0)</f>
        <v>1774.2104642548431</v>
      </c>
      <c r="E489" s="79">
        <f t="shared" si="28"/>
        <v>94.870464254843228</v>
      </c>
      <c r="F489" s="79" t="str">
        <f>VLOOKUP(A489,'04'!A:C,3,0)</f>
        <v>Начисление услуг УКС00000649 от 30.04.2023 0:00:15</v>
      </c>
      <c r="G489" s="79" t="str">
        <f>VLOOKUP(A489,'04'!A:B,2,0)</f>
        <v>НАС/КС/ДУ-3А-103</v>
      </c>
      <c r="H489" s="78">
        <v>1679.34</v>
      </c>
      <c r="I489" s="79">
        <f>VLOOKUP(A489,РАСЧЕТ!A:BE,57,0)</f>
        <v>4273.7091919109562</v>
      </c>
      <c r="J489" s="79">
        <f t="shared" si="29"/>
        <v>2594.369191910956</v>
      </c>
      <c r="K489" s="79" t="str">
        <f>VLOOKUP(A489,'10'!A:C,3,0)</f>
        <v>Начисление услуг УКС00001638 от 31.10.2023 0:00:04</v>
      </c>
      <c r="L489" s="79" t="str">
        <f>VLOOKUP(A489,'10'!A:B,2,0)</f>
        <v>НАС/КС/ДУ-3А-103</v>
      </c>
      <c r="M489" s="78">
        <v>1679.34</v>
      </c>
      <c r="N489" s="79">
        <f>VLOOKUP(A489,РАСЧЕТ!A:BF,58,0)</f>
        <v>3285.966956952278</v>
      </c>
      <c r="O489" s="79">
        <f t="shared" si="30"/>
        <v>1606.6269569522781</v>
      </c>
      <c r="P489" s="79" t="str">
        <f>VLOOKUP(A489,'11'!A:C,3,0)</f>
        <v>Начисление услуг УКС00001721 от 30.11.2023 23:59:59</v>
      </c>
      <c r="Q489" s="79" t="str">
        <f>VLOOKUP(A489,'11'!A:B,2,0)</f>
        <v>НАС/КС/ДУ-3А-103</v>
      </c>
      <c r="R489" s="78">
        <v>1679.34</v>
      </c>
      <c r="S489">
        <f>VLOOKUP(A489,РАСЧЕТ!A:BG,59,0)</f>
        <v>4316.981974948415</v>
      </c>
      <c r="T489" s="119">
        <f t="shared" si="31"/>
        <v>2637.6419749484148</v>
      </c>
      <c r="U489" t="str">
        <f>VLOOKUP(A489,'12'!A:C,3,0)</f>
        <v>Начисление услуг УКС00001871 от 31.12.2023 23:59:59</v>
      </c>
      <c r="V489" t="str">
        <f>VLOOKUP(A489,'12'!A:B,2,0)</f>
        <v>НАС/КС/ДУ-3А-103</v>
      </c>
    </row>
    <row r="490" spans="1:22" x14ac:dyDescent="0.3">
      <c r="A490" s="77" t="s">
        <v>1873</v>
      </c>
      <c r="B490" s="77" t="s">
        <v>171</v>
      </c>
      <c r="C490" s="78">
        <v>1365.8</v>
      </c>
      <c r="D490" s="79">
        <f>VLOOKUP(A490,РАСЧЕТ!A:AY,51,0)</f>
        <v>1442.9640092916627</v>
      </c>
      <c r="E490" s="79">
        <f t="shared" si="28"/>
        <v>77.164009291662751</v>
      </c>
      <c r="F490" s="79" t="str">
        <f>VLOOKUP(A490,'04'!A:C,3,0)</f>
        <v>Начисление услуг УКС00000649 от 30.04.2023 0:00:15</v>
      </c>
      <c r="G490" s="79" t="str">
        <f>VLOOKUP(A490,'04'!A:B,2,0)</f>
        <v>НАС/КС/ДУ-3А-104</v>
      </c>
      <c r="H490" s="78">
        <v>1365.8</v>
      </c>
      <c r="I490" s="79">
        <f>VLOOKUP(A490,РАСЧЕТ!A:BE,57,0)</f>
        <v>2795.3898647967867</v>
      </c>
      <c r="J490" s="79">
        <f t="shared" si="29"/>
        <v>1429.5898647967867</v>
      </c>
      <c r="K490" s="79" t="str">
        <f>VLOOKUP(A490,'10'!A:C,3,0)</f>
        <v>Начисление услуг УКС00001638 от 31.10.2023 0:00:04</v>
      </c>
      <c r="L490" s="79" t="str">
        <f>VLOOKUP(A490,'10'!A:B,2,0)</f>
        <v>НАС/КС/ДУ-3А-104</v>
      </c>
      <c r="M490" s="78">
        <v>1365.8</v>
      </c>
      <c r="N490" s="79">
        <f>VLOOKUP(A490,РАСЧЕТ!A:BF,58,0)</f>
        <v>2198.8294902866219</v>
      </c>
      <c r="O490" s="79">
        <f t="shared" si="30"/>
        <v>833.02949028662192</v>
      </c>
      <c r="P490" s="79" t="str">
        <f>VLOOKUP(A490,'11'!A:C,3,0)</f>
        <v>Начисление услуг УКС00001721 от 30.11.2023 23:59:59</v>
      </c>
      <c r="Q490" s="79" t="str">
        <f>VLOOKUP(A490,'11'!A:B,2,0)</f>
        <v>НАС/КС/ДУ-3А-104</v>
      </c>
      <c r="R490" s="78">
        <v>1365.8</v>
      </c>
      <c r="S490">
        <f>VLOOKUP(A490,РАСЧЕТ!A:BG,59,0)</f>
        <v>2909.6371826457639</v>
      </c>
      <c r="T490" s="119">
        <f t="shared" si="31"/>
        <v>1543.837182645764</v>
      </c>
      <c r="U490" t="str">
        <f>VLOOKUP(A490,'12'!A:C,3,0)</f>
        <v>Начисление услуг УКС00001871 от 31.12.2023 23:59:59</v>
      </c>
      <c r="V490" t="str">
        <f>VLOOKUP(A490,'12'!A:B,2,0)</f>
        <v>НАС/КС/ДУ-3А-104</v>
      </c>
    </row>
    <row r="491" spans="1:22" x14ac:dyDescent="0.3">
      <c r="A491" s="77" t="s">
        <v>1810</v>
      </c>
      <c r="B491" s="77" t="s">
        <v>100</v>
      </c>
      <c r="C491" s="78">
        <v>1378.69</v>
      </c>
      <c r="D491" s="79">
        <f>VLOOKUP(A491,РАСЧЕТ!A:AY,51,0)</f>
        <v>1456.5768773038481</v>
      </c>
      <c r="E491" s="79">
        <f t="shared" si="28"/>
        <v>77.886877303847996</v>
      </c>
      <c r="F491" s="79" t="str">
        <f>VLOOKUP(A491,'04'!A:C,3,0)</f>
        <v>Начисление услуг УКС00000649 от 30.04.2023 0:00:15</v>
      </c>
      <c r="G491" s="79" t="str">
        <f>VLOOKUP(A491,'04'!A:B,2,0)</f>
        <v>НАС/КС/ДУ-3А-105</v>
      </c>
      <c r="H491" s="78">
        <v>1378.69</v>
      </c>
      <c r="I491" s="79">
        <f>VLOOKUP(A491,РАСЧЕТ!A:BE,57,0)</f>
        <v>3908.5513103300077</v>
      </c>
      <c r="J491" s="79">
        <f t="shared" si="29"/>
        <v>2529.8613103300077</v>
      </c>
      <c r="K491" s="79" t="str">
        <f>VLOOKUP(A491,'10'!A:C,3,0)</f>
        <v>Начисление услуг УКС00001638 от 31.10.2023 0:00:04</v>
      </c>
      <c r="L491" s="79" t="str">
        <f>VLOOKUP(A491,'10'!A:B,2,0)</f>
        <v>НАС/КС/ДУ-3А-105</v>
      </c>
      <c r="M491" s="78">
        <v>1378.69</v>
      </c>
      <c r="N491" s="79">
        <f>VLOOKUP(A491,РАСЧЕТ!A:BF,58,0)</f>
        <v>2976.1009146118713</v>
      </c>
      <c r="O491" s="79">
        <f t="shared" si="30"/>
        <v>1597.4109146118712</v>
      </c>
      <c r="P491" s="79" t="str">
        <f>VLOOKUP(A491,'11'!A:C,3,0)</f>
        <v>Начисление услуг УКС00001721 от 30.11.2023 23:59:59</v>
      </c>
      <c r="Q491" s="79" t="str">
        <f>VLOOKUP(A491,'11'!A:B,2,0)</f>
        <v>НАС/КС/ДУ-3А-105</v>
      </c>
      <c r="R491" s="78">
        <v>1378.69</v>
      </c>
      <c r="S491">
        <f>VLOOKUP(A491,РАСЧЕТ!A:BG,59,0)</f>
        <v>3897.6083412564367</v>
      </c>
      <c r="T491" s="119">
        <f t="shared" si="31"/>
        <v>2518.9183412564366</v>
      </c>
      <c r="U491" t="str">
        <f>VLOOKUP(A491,'12'!A:C,3,0)</f>
        <v>Начисление услуг УКС00001871 от 31.12.2023 23:59:59</v>
      </c>
      <c r="V491" t="str">
        <f>VLOOKUP(A491,'12'!A:B,2,0)</f>
        <v>НАС/КС/ДУ-3А-105</v>
      </c>
    </row>
    <row r="492" spans="1:22" x14ac:dyDescent="0.3">
      <c r="A492" s="77" t="s">
        <v>1834</v>
      </c>
      <c r="B492" s="77" t="s">
        <v>124</v>
      </c>
      <c r="C492" s="78">
        <v>1687.93</v>
      </c>
      <c r="D492" s="79">
        <f>VLOOKUP(A492,РАСЧЕТ!A:AY,51,0)</f>
        <v>1194.6707398677702</v>
      </c>
      <c r="E492" s="79">
        <f t="shared" si="28"/>
        <v>-493.25926013222988</v>
      </c>
      <c r="F492" s="79" t="str">
        <f>VLOOKUP(A492,'04'!A:C,3,0)</f>
        <v>Начисление услуг УКС00000649 от 30.04.2023 0:00:15</v>
      </c>
      <c r="G492" s="79" t="str">
        <f>VLOOKUP(A492,'04'!A:B,2,0)</f>
        <v>НАС/КС/ДУ-3А-106</v>
      </c>
      <c r="H492" s="78">
        <v>1687.93</v>
      </c>
      <c r="I492" s="79">
        <f>VLOOKUP(A492,РАСЧЕТ!A:BE,57,0)</f>
        <v>3397.4656340078059</v>
      </c>
      <c r="J492" s="79">
        <f t="shared" si="29"/>
        <v>1709.5356340078058</v>
      </c>
      <c r="K492" s="79" t="str">
        <f>VLOOKUP(A492,'10'!A:C,3,0)</f>
        <v>Начисление услуг УКС00001638 от 31.10.2023 0:00:04</v>
      </c>
      <c r="L492" s="79" t="str">
        <f>VLOOKUP(A492,'10'!A:B,2,0)</f>
        <v>НАС/КС/ДУ-3А-106</v>
      </c>
      <c r="M492" s="78">
        <v>1687.93</v>
      </c>
      <c r="N492" s="79">
        <f>VLOOKUP(A492,РАСЧЕТ!A:BF,58,0)</f>
        <v>2677.5937793829189</v>
      </c>
      <c r="O492" s="79">
        <f t="shared" si="30"/>
        <v>989.66377938291885</v>
      </c>
      <c r="P492" s="79" t="str">
        <f>VLOOKUP(A492,'11'!A:C,3,0)</f>
        <v>Начисление услуг УКС00001721 от 30.11.2023 23:59:59</v>
      </c>
      <c r="Q492" s="79" t="str">
        <f>VLOOKUP(A492,'11'!A:B,2,0)</f>
        <v>НАС/КС/ДУ-3А-106</v>
      </c>
      <c r="R492" s="78">
        <v>1687.93</v>
      </c>
      <c r="S492">
        <f>VLOOKUP(A492,РАСЧЕТ!A:BG,59,0)</f>
        <v>3545.3054857955526</v>
      </c>
      <c r="T492" s="119">
        <f t="shared" si="31"/>
        <v>1857.3754857955525</v>
      </c>
      <c r="U492" t="str">
        <f>VLOOKUP(A492,'12'!A:C,3,0)</f>
        <v>Начисление услуг УКС00001871 от 31.12.2023 23:59:59</v>
      </c>
      <c r="V492" t="str">
        <f>VLOOKUP(A492,'12'!A:B,2,0)</f>
        <v>НАС/КС/ДУ-3А-106</v>
      </c>
    </row>
    <row r="493" spans="1:22" x14ac:dyDescent="0.3">
      <c r="A493" s="77" t="s">
        <v>1842</v>
      </c>
      <c r="B493" s="77" t="s">
        <v>156</v>
      </c>
      <c r="C493" s="78">
        <v>2534.04</v>
      </c>
      <c r="D493" s="79">
        <f>VLOOKUP(A493,РАСЧЕТ!A:AY,51,0)</f>
        <v>2677.1973757298142</v>
      </c>
      <c r="E493" s="79">
        <f t="shared" si="28"/>
        <v>143.15737572981425</v>
      </c>
      <c r="F493" s="79" t="str">
        <f>VLOOKUP(A493,'04'!A:C,3,0)</f>
        <v>Начисление услуг УКС00000649 от 30.04.2023 0:00:15</v>
      </c>
      <c r="G493" s="79" t="str">
        <f>VLOOKUP(A493,'04'!A:B,2,0)</f>
        <v>НАС/КС/ДУ-3А-107</v>
      </c>
      <c r="H493" s="78">
        <v>2534.04</v>
      </c>
      <c r="I493" s="79">
        <f>VLOOKUP(A493,РАСЧЕТ!A:BE,57,0)</f>
        <v>6727.9072911538133</v>
      </c>
      <c r="J493" s="79">
        <f t="shared" si="29"/>
        <v>4193.8672911538133</v>
      </c>
      <c r="K493" s="79" t="str">
        <f>VLOOKUP(A493,'10'!A:C,3,0)</f>
        <v>Начисление услуг УКС00001638 от 31.10.2023 0:00:04</v>
      </c>
      <c r="L493" s="79" t="str">
        <f>VLOOKUP(A493,'10'!A:B,2,0)</f>
        <v>НАС/КС/ДУ-3А-107</v>
      </c>
      <c r="M493" s="78">
        <v>2534.04</v>
      </c>
      <c r="N493" s="79">
        <f>VLOOKUP(A493,РАСЧЕТ!A:BF,58,0)</f>
        <v>5152.6409013379589</v>
      </c>
      <c r="O493" s="79">
        <f t="shared" si="30"/>
        <v>2618.6009013379589</v>
      </c>
      <c r="P493" s="79" t="str">
        <f>VLOOKUP(A493,'11'!A:C,3,0)</f>
        <v>Начисление услуг УКС00001721 от 30.11.2023 23:59:59</v>
      </c>
      <c r="Q493" s="79" t="str">
        <f>VLOOKUP(A493,'11'!A:B,2,0)</f>
        <v>НАС/КС/ДУ-3А-107</v>
      </c>
      <c r="R493" s="78">
        <v>2534.04</v>
      </c>
      <c r="S493">
        <f>VLOOKUP(A493,РАСЧЕТ!A:BG,59,0)</f>
        <v>6760.7781531063756</v>
      </c>
      <c r="T493" s="119">
        <f t="shared" si="31"/>
        <v>4226.7381531063756</v>
      </c>
      <c r="U493" t="str">
        <f>VLOOKUP(A493,'12'!A:C,3,0)</f>
        <v>Начисление услуг УКС00001871 от 31.12.2023 23:59:59</v>
      </c>
      <c r="V493" t="str">
        <f>VLOOKUP(A493,'12'!A:B,2,0)</f>
        <v>НАС/КС/ДУ-3А-107</v>
      </c>
    </row>
    <row r="494" spans="1:22" x14ac:dyDescent="0.3">
      <c r="A494" s="77" t="s">
        <v>1484</v>
      </c>
      <c r="B494" s="77" t="s">
        <v>70</v>
      </c>
      <c r="C494" s="78">
        <v>1438.82</v>
      </c>
      <c r="D494" s="79">
        <f>VLOOKUP(A494,РАСЧЕТ!A:AY,51,0)</f>
        <v>1018.3580098109492</v>
      </c>
      <c r="E494" s="79">
        <f t="shared" si="28"/>
        <v>-420.46199018905077</v>
      </c>
      <c r="F494" s="79" t="str">
        <f>VLOOKUP(A494,'04'!A:C,3,0)</f>
        <v>Начисление услуг УКС00000649 от 30.04.2023 0:00:15</v>
      </c>
      <c r="G494" s="79" t="str">
        <f>VLOOKUP(A494,'04'!A:B,2,0)</f>
        <v>НАС/КС/ДУ-3А-108 от 30.03.2022 г.</v>
      </c>
      <c r="H494" s="78">
        <v>1438.82</v>
      </c>
      <c r="I494" s="79">
        <f>VLOOKUP(A494,РАСЧЕТ!A:BE,57,0)</f>
        <v>3609.8348393297911</v>
      </c>
      <c r="J494" s="79">
        <f t="shared" si="29"/>
        <v>2171.0148393297914</v>
      </c>
      <c r="K494" s="79" t="str">
        <f>VLOOKUP(A494,'10'!A:C,3,0)</f>
        <v>Начисление услуг УКС00001638 от 31.10.2023 0:00:04</v>
      </c>
      <c r="L494" s="79" t="str">
        <f>VLOOKUP(A494,'10'!A:B,2,0)</f>
        <v>НАС/КС/ДУ-3А-108 от 30.03.2022 г.</v>
      </c>
      <c r="M494" s="78">
        <v>1438.82</v>
      </c>
      <c r="N494" s="79">
        <f>VLOOKUP(A494,РАСЧЕТ!A:BF,58,0)</f>
        <v>2779.2957442019101</v>
      </c>
      <c r="O494" s="79">
        <f t="shared" si="30"/>
        <v>1340.4757442019102</v>
      </c>
      <c r="P494" s="79" t="str">
        <f>VLOOKUP(A494,'11'!A:C,3,0)</f>
        <v>Начисление услуг УКС00001721 от 30.11.2023 23:59:59</v>
      </c>
      <c r="Q494" s="79" t="str">
        <f>VLOOKUP(A494,'11'!A:B,2,0)</f>
        <v>НАС/КС/ДУ-3А-108 от 30.03.2022 г.</v>
      </c>
      <c r="R494" s="78">
        <v>1438.82</v>
      </c>
      <c r="S494">
        <f>VLOOKUP(A494,РАСЧЕТ!A:BG,59,0)</f>
        <v>3652.9263670723799</v>
      </c>
      <c r="T494" s="119">
        <f t="shared" si="31"/>
        <v>2214.1063670723797</v>
      </c>
      <c r="U494" t="str">
        <f>VLOOKUP(A494,'12'!A:C,3,0)</f>
        <v>Начисление услуг УКС00001871 от 31.12.2023 23:59:59</v>
      </c>
      <c r="V494" t="str">
        <f>VLOOKUP(A494,'12'!A:B,2,0)</f>
        <v>НАС/КС/ДУ-3А-108 от 30.03.2022 г.</v>
      </c>
    </row>
    <row r="495" spans="1:22" x14ac:dyDescent="0.3">
      <c r="A495" s="77" t="s">
        <v>1894</v>
      </c>
      <c r="B495" s="77" t="s">
        <v>59</v>
      </c>
      <c r="C495" s="78">
        <v>1395.87</v>
      </c>
      <c r="D495" s="79">
        <f>VLOOKUP(A495,РАСЧЕТ!A:AY,51,0)</f>
        <v>987.95926324942832</v>
      </c>
      <c r="E495" s="79">
        <f t="shared" si="28"/>
        <v>-407.91073675057157</v>
      </c>
      <c r="F495" s="79" t="str">
        <f>VLOOKUP(A495,'04'!A:C,3,0)</f>
        <v>Начисление услуг УКС00000649 от 30.04.2023 0:00:15</v>
      </c>
      <c r="G495" s="79" t="str">
        <f>VLOOKUP(A495,'04'!A:B,2,0)</f>
        <v>НАС/КС/ДУ-3А-109</v>
      </c>
      <c r="H495" s="78">
        <v>1395.87</v>
      </c>
      <c r="I495" s="79">
        <f>VLOOKUP(A495,РАСЧЕТ!A:BE,57,0)</f>
        <v>2500.2373300742734</v>
      </c>
      <c r="J495" s="79">
        <f t="shared" si="29"/>
        <v>1104.3673300742735</v>
      </c>
      <c r="K495" s="79" t="str">
        <f>VLOOKUP(A495,'10'!A:C,3,0)</f>
        <v>Начисление услуг УКС00001638 от 31.10.2023 0:00:04</v>
      </c>
      <c r="L495" s="79" t="str">
        <f>VLOOKUP(A495,'10'!A:B,2,0)</f>
        <v>НАС/КС/ДУ-3А-109</v>
      </c>
      <c r="M495" s="78">
        <v>1395.87</v>
      </c>
      <c r="N495" s="79">
        <f>VLOOKUP(A495,РАСЧЕТ!A:BF,58,0)</f>
        <v>1998.9377037938611</v>
      </c>
      <c r="O495" s="79">
        <f t="shared" si="30"/>
        <v>603.06770379386126</v>
      </c>
      <c r="P495" s="79" t="str">
        <f>VLOOKUP(A495,'11'!A:C,3,0)</f>
        <v>Начисление услуг УКС00001721 от 30.11.2023 23:59:59</v>
      </c>
      <c r="Q495" s="79" t="str">
        <f>VLOOKUP(A495,'11'!A:B,2,0)</f>
        <v>НАС/КС/ДУ-3А-109</v>
      </c>
      <c r="R495" s="78">
        <v>1395.87</v>
      </c>
      <c r="S495">
        <f>VLOOKUP(A495,РАСЧЕТ!A:BG,59,0)</f>
        <v>2658.440928359706</v>
      </c>
      <c r="T495" s="119">
        <f t="shared" si="31"/>
        <v>1262.5709283597062</v>
      </c>
      <c r="U495" t="str">
        <f>VLOOKUP(A495,'12'!A:C,3,0)</f>
        <v>Начисление услуг УКС00001871 от 31.12.2023 23:59:59</v>
      </c>
      <c r="V495" t="str">
        <f>VLOOKUP(A495,'12'!A:B,2,0)</f>
        <v>НАС/КС/ДУ-3А-109</v>
      </c>
    </row>
    <row r="496" spans="1:22" x14ac:dyDescent="0.3">
      <c r="A496" s="77" t="s">
        <v>1822</v>
      </c>
      <c r="B496" s="77" t="s">
        <v>79</v>
      </c>
      <c r="C496" s="78">
        <v>2392.3000000000002</v>
      </c>
      <c r="D496" s="79">
        <f>VLOOKUP(A496,РАСЧЕТ!A:AY,51,0)</f>
        <v>2527.4558275957738</v>
      </c>
      <c r="E496" s="79">
        <f t="shared" si="28"/>
        <v>135.15582759577364</v>
      </c>
      <c r="F496" s="79" t="str">
        <f>VLOOKUP(A496,'04'!A:C,3,0)</f>
        <v>Начисление услуг УКС00000649 от 30.04.2023 0:00:15</v>
      </c>
      <c r="G496" s="79" t="str">
        <f>VLOOKUP(A496,'04'!A:B,2,0)</f>
        <v>НАС/КС/ДУ-3А-11</v>
      </c>
      <c r="H496" s="78">
        <v>2392.3000000000002</v>
      </c>
      <c r="I496" s="79">
        <f>VLOOKUP(A496,РАСЧЕТ!A:BE,57,0)</f>
        <v>2227.185721871791</v>
      </c>
      <c r="J496" s="79">
        <f t="shared" si="29"/>
        <v>-165.11427812820921</v>
      </c>
      <c r="K496" s="79" t="str">
        <f>VLOOKUP(A496,'10'!A:C,3,0)</f>
        <v>Начисление услуг УКС00001638 от 31.10.2023 0:00:04</v>
      </c>
      <c r="L496" s="79" t="str">
        <f>VLOOKUP(A496,'10'!A:B,2,0)</f>
        <v>НАС/КС/ДУ-3А-11</v>
      </c>
      <c r="M496" s="78">
        <v>2392.3000000000002</v>
      </c>
      <c r="N496" s="79">
        <f>VLOOKUP(A496,РАСЧЕТ!A:BF,58,0)</f>
        <v>1993.3865108635425</v>
      </c>
      <c r="O496" s="79">
        <f t="shared" si="30"/>
        <v>-398.91348913645766</v>
      </c>
      <c r="P496" s="79" t="str">
        <f>VLOOKUP(A496,'11'!A:C,3,0)</f>
        <v>Начисление услуг УКС00001721 от 30.11.2023 23:59:59</v>
      </c>
      <c r="Q496" s="79" t="str">
        <f>VLOOKUP(A496,'11'!A:B,2,0)</f>
        <v>НАС/КС/ДУ-3А-11</v>
      </c>
      <c r="R496" s="78">
        <v>2392.3000000000002</v>
      </c>
      <c r="S496">
        <f>VLOOKUP(A496,РАСЧЕТ!A:BG,59,0)</f>
        <v>2737.4109638212999</v>
      </c>
      <c r="T496" s="119">
        <f t="shared" si="31"/>
        <v>345.11096382129972</v>
      </c>
      <c r="U496" t="str">
        <f>VLOOKUP(A496,'12'!A:C,3,0)</f>
        <v>Начисление услуг УКС00001871 от 31.12.2023 23:59:59</v>
      </c>
      <c r="V496" t="str">
        <f>VLOOKUP(A496,'12'!A:B,2,0)</f>
        <v>НАС/КС/ДУ-3А-11</v>
      </c>
    </row>
    <row r="497" spans="1:22" x14ac:dyDescent="0.3">
      <c r="A497" s="77" t="s">
        <v>1793</v>
      </c>
      <c r="B497" s="77" t="s">
        <v>152</v>
      </c>
      <c r="C497" s="78">
        <v>2641.41</v>
      </c>
      <c r="D497" s="79">
        <f>VLOOKUP(A497,РАСЧЕТ!A:AY,51,0)</f>
        <v>4859.8999535335342</v>
      </c>
      <c r="E497" s="79">
        <f t="shared" si="28"/>
        <v>2218.4899535335344</v>
      </c>
      <c r="F497" s="79" t="str">
        <f>VLOOKUP(A497,'04'!A:C,3,0)</f>
        <v>Начисление услуг УКС00000649 от 30.04.2023 0:00:15</v>
      </c>
      <c r="G497" s="79" t="str">
        <f>VLOOKUP(A497,'04'!A:B,2,0)</f>
        <v>НАС/КС/ДУ-3А-110 от 26.02.2022 г.</v>
      </c>
      <c r="H497" s="78">
        <v>2641.41</v>
      </c>
      <c r="I497" s="79">
        <f>VLOOKUP(A497,РАСЧЕТ!A:BE,57,0)</f>
        <v>2459.1009316896793</v>
      </c>
      <c r="J497" s="79">
        <f t="shared" si="29"/>
        <v>-182.30906831032053</v>
      </c>
      <c r="K497" s="79" t="str">
        <f>VLOOKUP(A497,'10'!A:C,3,0)</f>
        <v>Начисление услуг УКС00001638 от 31.10.2023 0:00:04</v>
      </c>
      <c r="L497" s="79" t="str">
        <f>VLOOKUP(A497,'10'!A:B,2,0)</f>
        <v>НАС/КС/ДУ-3А-110 от 26.02.2022 г.</v>
      </c>
      <c r="M497" s="78">
        <v>2641.41</v>
      </c>
      <c r="N497" s="79">
        <f>VLOOKUP(A497,РАСЧЕТ!A:BF,58,0)</f>
        <v>2200.9563809355095</v>
      </c>
      <c r="O497" s="79">
        <f t="shared" si="30"/>
        <v>-440.45361906449034</v>
      </c>
      <c r="P497" s="79" t="str">
        <f>VLOOKUP(A497,'11'!A:C,3,0)</f>
        <v>Начисление услуг УКС00001721 от 30.11.2023 23:59:59</v>
      </c>
      <c r="Q497" s="79" t="str">
        <f>VLOOKUP(A497,'11'!A:B,2,0)</f>
        <v>НАС/КС/ДУ-3А-110 от 26.02.2022 г.</v>
      </c>
      <c r="R497" s="78">
        <v>2641.41</v>
      </c>
      <c r="S497">
        <f>VLOOKUP(A497,РАСЧЕТ!A:BG,59,0)</f>
        <v>3022.4555525136439</v>
      </c>
      <c r="T497" s="119">
        <f t="shared" si="31"/>
        <v>381.045552513644</v>
      </c>
      <c r="U497" t="str">
        <f>VLOOKUP(A497,'12'!A:C,3,0)</f>
        <v>Начисление услуг УКС00001871 от 31.12.2023 23:59:59</v>
      </c>
      <c r="V497" t="str">
        <f>VLOOKUP(A497,'12'!A:B,2,0)</f>
        <v>НАС/КС/ДУ-3А-110 от 26.02.2022 г.</v>
      </c>
    </row>
    <row r="498" spans="1:22" x14ac:dyDescent="0.3">
      <c r="A498" s="77" t="s">
        <v>1803</v>
      </c>
      <c r="B498" s="77" t="s">
        <v>141</v>
      </c>
      <c r="C498" s="78">
        <v>1679.34</v>
      </c>
      <c r="D498" s="79">
        <f>VLOOKUP(A498,РАСЧЕТ!A:AY,51,0)</f>
        <v>1774.2104642548431</v>
      </c>
      <c r="E498" s="79">
        <f t="shared" si="28"/>
        <v>94.870464254843228</v>
      </c>
      <c r="F498" s="79" t="str">
        <f>VLOOKUP(A498,'04'!A:C,3,0)</f>
        <v>Начисление услуг УКС00000649 от 30.04.2023 0:00:15</v>
      </c>
      <c r="G498" s="79" t="str">
        <f>VLOOKUP(A498,'04'!A:B,2,0)</f>
        <v>С24-НАСТР-3А-2021/дом/Кв. 111</v>
      </c>
      <c r="H498" s="78">
        <v>1679.34</v>
      </c>
      <c r="I498" s="79">
        <f>VLOOKUP(A498,РАСЧЕТ!A:BE,57,0)</f>
        <v>1563.4283972205928</v>
      </c>
      <c r="J498" s="79">
        <f t="shared" si="29"/>
        <v>-115.91160277940708</v>
      </c>
      <c r="K498" s="79" t="str">
        <f>VLOOKUP(A498,'10'!A:C,3,0)</f>
        <v>Начисление услуг УКС00001638 от 31.10.2023 0:00:04</v>
      </c>
      <c r="L498" s="79" t="str">
        <f>VLOOKUP(A498,'10'!A:B,2,0)</f>
        <v>С24-НАСТР-3А-2021/дом/Кв. 111</v>
      </c>
      <c r="M498" s="78">
        <v>1679.34</v>
      </c>
      <c r="N498" s="79">
        <f>VLOOKUP(A498,РАСЧЕТ!A:BF,58,0)</f>
        <v>1399.3072275541206</v>
      </c>
      <c r="O498" s="79">
        <f t="shared" si="30"/>
        <v>-280.03277244587935</v>
      </c>
      <c r="P498" s="79" t="str">
        <f>VLOOKUP(A498,'11'!A:C,3,0)</f>
        <v>Начисление услуг УКС00001721 от 30.11.2023 23:59:59</v>
      </c>
      <c r="Q498" s="79" t="str">
        <f>VLOOKUP(A498,'11'!A:B,2,0)</f>
        <v>С24-НАСТР-3А-2021/дом/Кв. 111</v>
      </c>
      <c r="R498" s="78">
        <v>1679.34</v>
      </c>
      <c r="S498">
        <f>VLOOKUP(A498,РАСЧЕТ!A:BG,59,0)</f>
        <v>1921.5936927363166</v>
      </c>
      <c r="T498" s="119">
        <f t="shared" si="31"/>
        <v>242.25369273631668</v>
      </c>
      <c r="U498" t="str">
        <f>VLOOKUP(A498,'12'!A:C,3,0)</f>
        <v>Начисление услуг УКС00001871 от 31.12.2023 23:59:59</v>
      </c>
      <c r="V498" t="str">
        <f>VLOOKUP(A498,'12'!A:B,2,0)</f>
        <v>С24-НАСТР-3А-2021/дом/Кв. 111</v>
      </c>
    </row>
    <row r="499" spans="1:22" x14ac:dyDescent="0.3">
      <c r="A499" s="77" t="s">
        <v>1819</v>
      </c>
      <c r="B499" s="77" t="s">
        <v>148</v>
      </c>
      <c r="C499" s="78">
        <v>1361.51</v>
      </c>
      <c r="D499" s="79">
        <f>VLOOKUP(A499,РАСЧЕТ!A:AY,51,0)</f>
        <v>1438.426386620934</v>
      </c>
      <c r="E499" s="79">
        <f t="shared" si="28"/>
        <v>76.916386620933963</v>
      </c>
      <c r="F499" s="79" t="str">
        <f>VLOOKUP(A499,'04'!A:C,3,0)</f>
        <v>Начисление услуг УКС00000649 от 30.04.2023 0:00:15</v>
      </c>
      <c r="G499" s="79" t="str">
        <f>VLOOKUP(A499,'04'!A:B,2,0)</f>
        <v>ДУ ЗПИФ Развитие Красная сосна 3А/дом/Кв. 112</v>
      </c>
      <c r="H499" s="80"/>
      <c r="I499" s="79">
        <f>VLOOKUP(A499,РАСЧЕТ!A:BE,57,0)</f>
        <v>0</v>
      </c>
      <c r="J499" s="79">
        <f t="shared" si="29"/>
        <v>0</v>
      </c>
      <c r="K499" s="79" t="e">
        <f>VLOOKUP(A499,'10'!A:C,3,0)</f>
        <v>#N/A</v>
      </c>
      <c r="L499" s="79" t="e">
        <f>VLOOKUP(A499,'10'!A:B,2,0)</f>
        <v>#N/A</v>
      </c>
      <c r="M499" s="80"/>
      <c r="N499" s="79">
        <f>VLOOKUP(A499,РАСЧЕТ!A:BF,58,0)</f>
        <v>0</v>
      </c>
      <c r="O499" s="79">
        <f t="shared" si="30"/>
        <v>0</v>
      </c>
      <c r="P499" s="79" t="e">
        <f>VLOOKUP(A499,'11'!A:C,3,0)</f>
        <v>#N/A</v>
      </c>
      <c r="Q499" s="79" t="e">
        <f>VLOOKUP(A499,'11'!A:B,2,0)</f>
        <v>#N/A</v>
      </c>
      <c r="R499" s="80"/>
      <c r="S499">
        <f>VLOOKUP(A499,РАСЧЕТ!A:BG,59,0)</f>
        <v>0</v>
      </c>
      <c r="T499" s="119">
        <f t="shared" si="31"/>
        <v>0</v>
      </c>
      <c r="U499" t="e">
        <f>VLOOKUP(A499,'12'!A:C,3,0)</f>
        <v>#N/A</v>
      </c>
      <c r="V499" t="e">
        <f>VLOOKUP(A499,'12'!A:B,2,0)</f>
        <v>#N/A</v>
      </c>
    </row>
    <row r="500" spans="1:22" x14ac:dyDescent="0.3">
      <c r="A500" s="77" t="s">
        <v>2766</v>
      </c>
      <c r="B500" s="77" t="s">
        <v>148</v>
      </c>
      <c r="C500" s="80"/>
      <c r="D500" s="79">
        <f>VLOOKUP(A500,РАСЧЕТ!A:AY,51,0)</f>
        <v>0</v>
      </c>
      <c r="E500" s="79">
        <f t="shared" si="28"/>
        <v>0</v>
      </c>
      <c r="F500" s="79" t="e">
        <f>VLOOKUP(A500,'04'!A:C,3,0)</f>
        <v>#N/A</v>
      </c>
      <c r="G500" s="79" t="e">
        <f>VLOOKUP(A500,'04'!A:B,2,0)</f>
        <v>#N/A</v>
      </c>
      <c r="H500" s="78">
        <v>1361.51</v>
      </c>
      <c r="I500" s="79">
        <f>VLOOKUP(A500,РАСЧЕТ!A:BE,57,0)</f>
        <v>1267.5365777977697</v>
      </c>
      <c r="J500" s="79">
        <f t="shared" si="29"/>
        <v>-93.973422202230267</v>
      </c>
      <c r="K500" s="79" t="str">
        <f>VLOOKUP(A500,'10'!A:C,3,0)</f>
        <v>Начисление услуг УКС00001638 от 31.10.2023 0:00:04</v>
      </c>
      <c r="L500" s="79" t="str">
        <f>VLOOKUP(A500,'10'!A:B,2,0)</f>
        <v>НАС/КС/ДУ-3А-112</v>
      </c>
      <c r="M500" s="78">
        <v>1361.51</v>
      </c>
      <c r="N500" s="79">
        <f>VLOOKUP(A500,РАСЧЕТ!A:BF,58,0)</f>
        <v>1134.4767036691976</v>
      </c>
      <c r="O500" s="79">
        <f t="shared" si="30"/>
        <v>-227.03329633080239</v>
      </c>
      <c r="P500" s="79" t="str">
        <f>VLOOKUP(A500,'11'!A:C,3,0)</f>
        <v>Начисление услуг УКС00001721 от 30.11.2023 23:59:59</v>
      </c>
      <c r="Q500" s="79" t="str">
        <f>VLOOKUP(A500,'11'!A:B,2,0)</f>
        <v>НАС/КС/ДУ-3А-112</v>
      </c>
      <c r="R500" s="78">
        <v>1361.51</v>
      </c>
      <c r="S500">
        <f>VLOOKUP(A500,РАСЧЕТ!A:BG,59,0)</f>
        <v>1557.9161140598783</v>
      </c>
      <c r="T500" s="119">
        <f t="shared" si="31"/>
        <v>196.40611405987829</v>
      </c>
      <c r="U500" t="str">
        <f>VLOOKUP(A500,'12'!A:C,3,0)</f>
        <v>Начисление услуг УКС00001871 от 31.12.2023 23:59:59</v>
      </c>
      <c r="V500" t="str">
        <f>VLOOKUP(A500,'12'!A:B,2,0)</f>
        <v>НАС/КС/ДУ-3А-112</v>
      </c>
    </row>
    <row r="501" spans="1:22" x14ac:dyDescent="0.3">
      <c r="A501" s="77" t="s">
        <v>1795</v>
      </c>
      <c r="B501" s="77" t="s">
        <v>324</v>
      </c>
      <c r="C501" s="78">
        <v>1378.69</v>
      </c>
      <c r="D501" s="79">
        <f>VLOOKUP(A501,РАСЧЕТ!A:AY,51,0)</f>
        <v>1456.5768773038481</v>
      </c>
      <c r="E501" s="79">
        <f t="shared" si="28"/>
        <v>77.886877303847996</v>
      </c>
      <c r="F501" s="79" t="str">
        <f>VLOOKUP(A501,'04'!A:C,3,0)</f>
        <v>Ввод начального сальдо УКС00002009 от 30.09.2023 0:00:00</v>
      </c>
      <c r="G501" s="79" t="str">
        <f>VLOOKUP(A501,'04'!A:B,2,0)</f>
        <v>НАС/КС/ДУ-3А-113</v>
      </c>
      <c r="H501" s="80"/>
      <c r="I501" s="79">
        <f>VLOOKUP(A501,РАСЧЕТ!A:BE,57,0)</f>
        <v>0</v>
      </c>
      <c r="J501" s="79">
        <f t="shared" si="29"/>
        <v>0</v>
      </c>
      <c r="K501" s="79" t="e">
        <f>VLOOKUP(A501,'10'!A:C,3,0)</f>
        <v>#N/A</v>
      </c>
      <c r="L501" s="79" t="e">
        <f>VLOOKUP(A501,'10'!A:B,2,0)</f>
        <v>#N/A</v>
      </c>
      <c r="M501" s="80"/>
      <c r="N501" s="79">
        <f>VLOOKUP(A501,РАСЧЕТ!A:BF,58,0)</f>
        <v>0</v>
      </c>
      <c r="O501" s="79">
        <f t="shared" si="30"/>
        <v>0</v>
      </c>
      <c r="P501" s="79" t="e">
        <f>VLOOKUP(A501,'11'!A:C,3,0)</f>
        <v>#N/A</v>
      </c>
      <c r="Q501" s="79" t="e">
        <f>VLOOKUP(A501,'11'!A:B,2,0)</f>
        <v>#N/A</v>
      </c>
      <c r="R501" s="80"/>
      <c r="S501">
        <f>VLOOKUP(A501,РАСЧЕТ!A:BG,59,0)</f>
        <v>0</v>
      </c>
      <c r="T501" s="119">
        <f t="shared" si="31"/>
        <v>0</v>
      </c>
      <c r="U501" t="e">
        <f>VLOOKUP(A501,'12'!A:C,3,0)</f>
        <v>#N/A</v>
      </c>
      <c r="V501" t="e">
        <f>VLOOKUP(A501,'12'!A:B,2,0)</f>
        <v>#N/A</v>
      </c>
    </row>
    <row r="502" spans="1:22" x14ac:dyDescent="0.3">
      <c r="A502" s="77" t="s">
        <v>1796</v>
      </c>
      <c r="B502" s="77" t="s">
        <v>324</v>
      </c>
      <c r="C502" s="80"/>
      <c r="D502" s="79">
        <f>VLOOKUP(A502,РАСЧЕТ!A:AY,51,0)</f>
        <v>0</v>
      </c>
      <c r="E502" s="79">
        <f t="shared" si="28"/>
        <v>0</v>
      </c>
      <c r="F502" s="79" t="str">
        <f>VLOOKUP(A502,'04'!A:C,3,0)</f>
        <v>Корректировка начислений УКС00002809 от 30.09.2023 0:00:00</v>
      </c>
      <c r="G502" s="79" t="str">
        <f>VLOOKUP(A502,'04'!A:B,2,0)</f>
        <v>С24-НАСТР-3А-2021/дом/Кв. 113</v>
      </c>
      <c r="H502" s="80"/>
      <c r="I502" s="79">
        <f>VLOOKUP(A502,РАСЧЕТ!A:BE,57,0)</f>
        <v>0</v>
      </c>
      <c r="J502" s="79">
        <f t="shared" si="29"/>
        <v>0</v>
      </c>
      <c r="K502" s="79" t="e">
        <f>VLOOKUP(A502,'10'!A:C,3,0)</f>
        <v>#N/A</v>
      </c>
      <c r="L502" s="79" t="e">
        <f>VLOOKUP(A502,'10'!A:B,2,0)</f>
        <v>#N/A</v>
      </c>
      <c r="M502" s="80"/>
      <c r="N502" s="79">
        <f>VLOOKUP(A502,РАСЧЕТ!A:BF,58,0)</f>
        <v>0</v>
      </c>
      <c r="O502" s="79">
        <f t="shared" si="30"/>
        <v>0</v>
      </c>
      <c r="P502" s="79" t="e">
        <f>VLOOKUP(A502,'11'!A:C,3,0)</f>
        <v>#N/A</v>
      </c>
      <c r="Q502" s="79" t="e">
        <f>VLOOKUP(A502,'11'!A:B,2,0)</f>
        <v>#N/A</v>
      </c>
      <c r="R502" s="80"/>
      <c r="S502">
        <f>VLOOKUP(A502,РАСЧЕТ!A:BG,59,0)</f>
        <v>0</v>
      </c>
      <c r="T502" s="119">
        <f t="shared" si="31"/>
        <v>0</v>
      </c>
      <c r="U502" t="e">
        <f>VLOOKUP(A502,'12'!A:C,3,0)</f>
        <v>#N/A</v>
      </c>
      <c r="V502" t="e">
        <f>VLOOKUP(A502,'12'!A:B,2,0)</f>
        <v>#N/A</v>
      </c>
    </row>
    <row r="503" spans="1:22" x14ac:dyDescent="0.3">
      <c r="A503" s="77" t="s">
        <v>2887</v>
      </c>
      <c r="B503" s="77" t="s">
        <v>324</v>
      </c>
      <c r="C503" s="80"/>
      <c r="D503" s="79">
        <f>VLOOKUP(A503,РАСЧЕТ!A:AY,51,0)</f>
        <v>0</v>
      </c>
      <c r="E503" s="79">
        <f t="shared" si="28"/>
        <v>0</v>
      </c>
      <c r="F503" s="79" t="e">
        <f>VLOOKUP(A503,'04'!A:C,3,0)</f>
        <v>#N/A</v>
      </c>
      <c r="G503" s="79" t="e">
        <f>VLOOKUP(A503,'04'!A:B,2,0)</f>
        <v>#N/A</v>
      </c>
      <c r="H503" s="78">
        <v>1378.69</v>
      </c>
      <c r="I503" s="79">
        <f>VLOOKUP(A503,РАСЧЕТ!A:BE,57,0)</f>
        <v>2183.4375859695651</v>
      </c>
      <c r="J503" s="79">
        <f t="shared" si="29"/>
        <v>804.74758596956508</v>
      </c>
      <c r="K503" s="79" t="str">
        <f>VLOOKUP(A503,'10'!A:C,3,0)</f>
        <v>Ввод начального сальдо УКС00002363 от 30.11.2023 0:00:00</v>
      </c>
      <c r="L503" s="79" t="str">
        <f>VLOOKUP(A503,'10'!A:B,2,0)</f>
        <v>НАС/КС/ДУ-3А-113ВТОР</v>
      </c>
      <c r="M503" s="78">
        <v>1378.69</v>
      </c>
      <c r="N503" s="79">
        <f>VLOOKUP(A503,РАСЧЕТ!A:BF,58,0)</f>
        <v>1775.2280756207529</v>
      </c>
      <c r="O503" s="79">
        <f t="shared" si="30"/>
        <v>396.53807562075281</v>
      </c>
      <c r="P503" s="79" t="str">
        <f>VLOOKUP(A503,'11'!A:C,3,0)</f>
        <v>Начисление услуг УКС00001721 от 30.11.2023 23:59:59</v>
      </c>
      <c r="Q503" s="79" t="str">
        <f>VLOOKUP(A503,'11'!A:B,2,0)</f>
        <v>НАС/КС/ДУ-3А-113ВТОР</v>
      </c>
      <c r="R503" s="78">
        <v>1378.69</v>
      </c>
      <c r="S503">
        <f>VLOOKUP(A503,РАСЧЕТ!A:BG,59,0)</f>
        <v>2372.926024607998</v>
      </c>
      <c r="T503" s="119">
        <f t="shared" si="31"/>
        <v>994.23602460799793</v>
      </c>
      <c r="U503" t="str">
        <f>VLOOKUP(A503,'12'!A:C,3,0)</f>
        <v>Начисление услуг УКС00001871 от 31.12.2023 23:59:59</v>
      </c>
      <c r="V503" t="str">
        <f>VLOOKUP(A503,'12'!A:B,2,0)</f>
        <v>НАС/КС/ДУ-3А-113ВТОР</v>
      </c>
    </row>
    <row r="504" spans="1:22" x14ac:dyDescent="0.3">
      <c r="A504" s="77" t="s">
        <v>1492</v>
      </c>
      <c r="B504" s="77" t="s">
        <v>58</v>
      </c>
      <c r="C504" s="78">
        <v>1687.93</v>
      </c>
      <c r="D504" s="79">
        <f>VLOOKUP(A504,РАСЧЕТ!A:AY,51,0)</f>
        <v>1783.2857095962997</v>
      </c>
      <c r="E504" s="79">
        <f t="shared" si="28"/>
        <v>95.355709596299675</v>
      </c>
      <c r="F504" s="79" t="str">
        <f>VLOOKUP(A504,'04'!A:C,3,0)</f>
        <v>Начисление услуг УКС00000649 от 30.04.2023 0:00:15</v>
      </c>
      <c r="G504" s="79" t="str">
        <f>VLOOKUP(A504,'04'!A:B,2,0)</f>
        <v>НАС/КС/ДУ-3А-114 от 26.03.2022 г.</v>
      </c>
      <c r="H504" s="78">
        <v>1687.93</v>
      </c>
      <c r="I504" s="79">
        <f>VLOOKUP(A504,РАСЧЕТ!A:BE,57,0)</f>
        <v>1786.5176892708459</v>
      </c>
      <c r="J504" s="79">
        <f t="shared" si="29"/>
        <v>98.587689270845885</v>
      </c>
      <c r="K504" s="79" t="str">
        <f>VLOOKUP(A504,'10'!A:C,3,0)</f>
        <v>Начисление услуг УКС00001638 от 31.10.2023 0:00:04</v>
      </c>
      <c r="L504" s="79" t="str">
        <f>VLOOKUP(A504,'10'!A:B,2,0)</f>
        <v>НАС/КС/ДУ-3А-114 от 26.03.2022 г.</v>
      </c>
      <c r="M504" s="78">
        <v>1687.93</v>
      </c>
      <c r="N504" s="79">
        <f>VLOOKUP(A504,РАСЧЕТ!A:BF,58,0)</f>
        <v>1556.1931409523249</v>
      </c>
      <c r="O504" s="79">
        <f t="shared" si="30"/>
        <v>-131.73685904767513</v>
      </c>
      <c r="P504" s="79" t="str">
        <f>VLOOKUP(A504,'11'!A:C,3,0)</f>
        <v>Начисление услуг УКС00001721 от 30.11.2023 23:59:59</v>
      </c>
      <c r="Q504" s="79" t="str">
        <f>VLOOKUP(A504,'11'!A:B,2,0)</f>
        <v>НАС/КС/ДУ-3А-114 от 26.03.2022 г.</v>
      </c>
      <c r="R504" s="78">
        <v>1687.93</v>
      </c>
      <c r="S504">
        <f>VLOOKUP(A504,РАСЧЕТ!A:BG,59,0)</f>
        <v>2121.5246592345798</v>
      </c>
      <c r="T504" s="119">
        <f t="shared" si="31"/>
        <v>433.59465923457969</v>
      </c>
      <c r="U504" t="str">
        <f>VLOOKUP(A504,'12'!A:C,3,0)</f>
        <v>Начисление услуг УКС00001871 от 31.12.2023 23:59:59</v>
      </c>
      <c r="V504" t="str">
        <f>VLOOKUP(A504,'12'!A:B,2,0)</f>
        <v>НАС/КС/ДУ-3А-114 от 26.03.2022 г.</v>
      </c>
    </row>
    <row r="505" spans="1:22" x14ac:dyDescent="0.3">
      <c r="A505" s="77" t="s">
        <v>1946</v>
      </c>
      <c r="B505" s="77" t="s">
        <v>71</v>
      </c>
      <c r="C505" s="78">
        <v>2534.04</v>
      </c>
      <c r="D505" s="79">
        <f>VLOOKUP(A505,РАСЧЕТ!A:AY,51,0)</f>
        <v>5777.116287129732</v>
      </c>
      <c r="E505" s="79">
        <f t="shared" si="28"/>
        <v>3243.076287129732</v>
      </c>
      <c r="F505" s="79" t="str">
        <f>VLOOKUP(A505,'04'!A:C,3,0)</f>
        <v>Начисление услуг УКС00000649 от 30.04.2023 0:00:15</v>
      </c>
      <c r="G505" s="79" t="str">
        <f>VLOOKUP(A505,'04'!A:B,2,0)</f>
        <v>НАС/КС/ДУ-3А-115</v>
      </c>
      <c r="H505" s="78">
        <v>2534.04</v>
      </c>
      <c r="I505" s="79">
        <f>VLOOKUP(A505,РАСЧЕТ!A:BE,57,0)</f>
        <v>4457.7830654515783</v>
      </c>
      <c r="J505" s="79">
        <f t="shared" si="29"/>
        <v>1923.7430654515783</v>
      </c>
      <c r="K505" s="79" t="str">
        <f>VLOOKUP(A505,'10'!A:C,3,0)</f>
        <v>Начисление услуг УКС00001638 от 31.10.2023 0:00:04</v>
      </c>
      <c r="L505" s="79" t="str">
        <f>VLOOKUP(A505,'10'!A:B,2,0)</f>
        <v>НАС/КС/ДУ-3А-115</v>
      </c>
      <c r="M505" s="78">
        <v>2534.04</v>
      </c>
      <c r="N505" s="79">
        <f>VLOOKUP(A505,РАСЧЕТ!A:BF,58,0)</f>
        <v>3572.3795624559534</v>
      </c>
      <c r="O505" s="79">
        <f t="shared" si="30"/>
        <v>1038.3395624559535</v>
      </c>
      <c r="P505" s="79" t="str">
        <f>VLOOKUP(A505,'11'!A:C,3,0)</f>
        <v>Начисление услуг УКС00001721 от 30.11.2023 23:59:59</v>
      </c>
      <c r="Q505" s="79" t="str">
        <f>VLOOKUP(A505,'11'!A:B,2,0)</f>
        <v>НАС/КС/ДУ-3А-115</v>
      </c>
      <c r="R505" s="78">
        <v>2534.04</v>
      </c>
      <c r="S505">
        <f>VLOOKUP(A505,РАСЧЕТ!A:BG,59,0)</f>
        <v>4754.4070862906983</v>
      </c>
      <c r="T505" s="119">
        <f t="shared" si="31"/>
        <v>2220.3670862906984</v>
      </c>
      <c r="U505" t="str">
        <f>VLOOKUP(A505,'12'!A:C,3,0)</f>
        <v>Начисление услуг УКС00001871 от 31.12.2023 23:59:59</v>
      </c>
      <c r="V505" t="str">
        <f>VLOOKUP(A505,'12'!A:B,2,0)</f>
        <v>НАС/КС/ДУ-3А-115</v>
      </c>
    </row>
    <row r="506" spans="1:22" x14ac:dyDescent="0.3">
      <c r="A506" s="77" t="s">
        <v>1475</v>
      </c>
      <c r="B506" s="77" t="s">
        <v>52</v>
      </c>
      <c r="C506" s="78">
        <v>1438.82</v>
      </c>
      <c r="D506" s="79">
        <f>VLOOKUP(A506,РАСЧЕТ!A:AY,51,0)</f>
        <v>1520.1035946940472</v>
      </c>
      <c r="E506" s="79">
        <f t="shared" si="28"/>
        <v>81.283594694047224</v>
      </c>
      <c r="F506" s="79" t="str">
        <f>VLOOKUP(A506,'04'!A:C,3,0)</f>
        <v>Начисление услуг УКС00000649 от 30.04.2023 0:00:15</v>
      </c>
      <c r="G506" s="79" t="str">
        <f>VLOOKUP(A506,'04'!A:B,2,0)</f>
        <v>НАС/КС/ДУ-3А-116</v>
      </c>
      <c r="H506" s="78">
        <v>1438.82</v>
      </c>
      <c r="I506" s="79">
        <f>VLOOKUP(A506,РАСЧЕТ!A:BE,57,0)</f>
        <v>1339.5102636033214</v>
      </c>
      <c r="J506" s="79">
        <f t="shared" si="29"/>
        <v>-99.309736396678545</v>
      </c>
      <c r="K506" s="79" t="str">
        <f>VLOOKUP(A506,'10'!A:C,3,0)</f>
        <v>Начисление услуг УКС00001638 от 31.10.2023 0:00:04</v>
      </c>
      <c r="L506" s="79" t="str">
        <f>VLOOKUP(A506,'10'!A:B,2,0)</f>
        <v>НАС/КС/ДУ-3А-116</v>
      </c>
      <c r="M506" s="78">
        <v>1438.82</v>
      </c>
      <c r="N506" s="79">
        <f>VLOOKUP(A506,РАСЧЕТ!A:BF,58,0)</f>
        <v>1198.8949392087734</v>
      </c>
      <c r="O506" s="79">
        <f t="shared" si="30"/>
        <v>-239.92506079122654</v>
      </c>
      <c r="P506" s="79" t="str">
        <f>VLOOKUP(A506,'11'!A:C,3,0)</f>
        <v>Начисление услуг УКС00001721 от 30.11.2023 23:59:59</v>
      </c>
      <c r="Q506" s="79" t="str">
        <f>VLOOKUP(A506,'11'!A:B,2,0)</f>
        <v>НАС/КС/ДУ-3А-116</v>
      </c>
      <c r="R506" s="78">
        <v>1438.82</v>
      </c>
      <c r="S506">
        <f>VLOOKUP(A506,РАСЧЕТ!A:BG,59,0)</f>
        <v>1646.3782277919847</v>
      </c>
      <c r="T506" s="119">
        <f t="shared" si="31"/>
        <v>207.55822779198479</v>
      </c>
      <c r="U506" t="str">
        <f>VLOOKUP(A506,'12'!A:C,3,0)</f>
        <v>Начисление услуг УКС00001871 от 31.12.2023 23:59:59</v>
      </c>
      <c r="V506" t="str">
        <f>VLOOKUP(A506,'12'!A:B,2,0)</f>
        <v>НАС/КС/ДУ-3А-116</v>
      </c>
    </row>
    <row r="507" spans="1:22" x14ac:dyDescent="0.3">
      <c r="A507" s="77" t="s">
        <v>1829</v>
      </c>
      <c r="B507" s="77" t="s">
        <v>146</v>
      </c>
      <c r="C507" s="78">
        <v>1395.87</v>
      </c>
      <c r="D507" s="79">
        <f>VLOOKUP(A507,РАСЧЕТ!A:AY,51,0)</f>
        <v>1474.7273679867619</v>
      </c>
      <c r="E507" s="79">
        <f t="shared" si="28"/>
        <v>78.857367986762029</v>
      </c>
      <c r="F507" s="79" t="str">
        <f>VLOOKUP(A507,'04'!A:C,3,0)</f>
        <v>Начисление услуг УКС00000649 от 30.04.2023 0:00:15</v>
      </c>
      <c r="G507" s="79" t="str">
        <f>VLOOKUP(A507,'04'!A:B,2,0)</f>
        <v>НАС/КС/ДУ-3А-117.</v>
      </c>
      <c r="H507" s="80"/>
      <c r="I507" s="79">
        <f>VLOOKUP(A507,РАСЧЕТ!A:BE,57,0)</f>
        <v>0</v>
      </c>
      <c r="J507" s="79">
        <f t="shared" si="29"/>
        <v>0</v>
      </c>
      <c r="K507" s="79" t="e">
        <f>VLOOKUP(A507,'10'!A:C,3,0)</f>
        <v>#N/A</v>
      </c>
      <c r="L507" s="79" t="e">
        <f>VLOOKUP(A507,'10'!A:B,2,0)</f>
        <v>#N/A</v>
      </c>
      <c r="M507" s="80"/>
      <c r="N507" s="79">
        <f>VLOOKUP(A507,РАСЧЕТ!A:BF,58,0)</f>
        <v>0</v>
      </c>
      <c r="O507" s="79">
        <f t="shared" si="30"/>
        <v>0</v>
      </c>
      <c r="P507" s="79" t="e">
        <f>VLOOKUP(A507,'11'!A:C,3,0)</f>
        <v>#N/A</v>
      </c>
      <c r="Q507" s="79" t="e">
        <f>VLOOKUP(A507,'11'!A:B,2,0)</f>
        <v>#N/A</v>
      </c>
      <c r="R507" s="80"/>
      <c r="S507">
        <f>VLOOKUP(A507,РАСЧЕТ!A:BG,59,0)</f>
        <v>0</v>
      </c>
      <c r="T507" s="119">
        <f t="shared" si="31"/>
        <v>0</v>
      </c>
      <c r="U507" t="e">
        <f>VLOOKUP(A507,'12'!A:C,3,0)</f>
        <v>#N/A</v>
      </c>
      <c r="V507" t="e">
        <f>VLOOKUP(A507,'12'!A:B,2,0)</f>
        <v>#N/A</v>
      </c>
    </row>
    <row r="508" spans="1:22" x14ac:dyDescent="0.3">
      <c r="A508" s="77" t="s">
        <v>2869</v>
      </c>
      <c r="B508" s="77" t="s">
        <v>146</v>
      </c>
      <c r="C508" s="80"/>
      <c r="D508" s="79">
        <f>VLOOKUP(A508,РАСЧЕТ!A:AY,51,0)</f>
        <v>0</v>
      </c>
      <c r="E508" s="79">
        <f t="shared" si="28"/>
        <v>0</v>
      </c>
      <c r="F508" s="79" t="e">
        <f>VLOOKUP(A508,'04'!A:C,3,0)</f>
        <v>#N/A</v>
      </c>
      <c r="G508" s="79" t="e">
        <f>VLOOKUP(A508,'04'!A:B,2,0)</f>
        <v>#N/A</v>
      </c>
      <c r="H508" s="78">
        <v>1395.87</v>
      </c>
      <c r="I508" s="79">
        <f>VLOOKUP(A508,РАСЧЕТ!A:BE,57,0)</f>
        <v>1299.5248826002371</v>
      </c>
      <c r="J508" s="79">
        <f t="shared" si="29"/>
        <v>-96.345117399762785</v>
      </c>
      <c r="K508" s="79" t="str">
        <f>VLOOKUP(A508,'10'!A:C,3,0)</f>
        <v>Начисление услуг УКС00001638 от 31.10.2023 0:00:04</v>
      </c>
      <c r="L508" s="79" t="str">
        <f>VLOOKUP(A508,'10'!A:B,2,0)</f>
        <v>НАС/КС/ДУ-3А-117</v>
      </c>
      <c r="M508" s="78">
        <v>1395.87</v>
      </c>
      <c r="N508" s="79">
        <f>VLOOKUP(A508,РАСЧЕТ!A:BF,58,0)</f>
        <v>1163.1070305756757</v>
      </c>
      <c r="O508" s="79">
        <f t="shared" si="30"/>
        <v>-232.76296942432418</v>
      </c>
      <c r="P508" s="79" t="str">
        <f>VLOOKUP(A508,'11'!A:C,3,0)</f>
        <v>Начисление услуг УКС00001721 от 30.11.2023 23:59:59</v>
      </c>
      <c r="Q508" s="79" t="str">
        <f>VLOOKUP(A508,'11'!A:B,2,0)</f>
        <v>НАС/КС/ДУ-3А-117</v>
      </c>
      <c r="R508" s="78">
        <v>1395.87</v>
      </c>
      <c r="S508">
        <f>VLOOKUP(A508,РАСЧЕТ!A:BG,59,0)</f>
        <v>1597.2326090519255</v>
      </c>
      <c r="T508" s="119">
        <f t="shared" si="31"/>
        <v>201.36260905192557</v>
      </c>
      <c r="U508" t="str">
        <f>VLOOKUP(A508,'12'!A:C,3,0)</f>
        <v>Начисление услуг УКС00001871 от 31.12.2023 23:59:59</v>
      </c>
      <c r="V508" t="str">
        <f>VLOOKUP(A508,'12'!A:B,2,0)</f>
        <v>НАС/КС/ДУ-3А-117</v>
      </c>
    </row>
    <row r="509" spans="1:22" x14ac:dyDescent="0.3">
      <c r="A509" s="77" t="s">
        <v>2301</v>
      </c>
      <c r="B509" s="77" t="s">
        <v>63</v>
      </c>
      <c r="C509" s="78">
        <v>2641.41</v>
      </c>
      <c r="D509" s="79">
        <f>VLOOKUP(A509,РАСЧЕТ!A:AY,51,0)</f>
        <v>2790.6379424980269</v>
      </c>
      <c r="E509" s="79">
        <f t="shared" si="28"/>
        <v>149.22794249802701</v>
      </c>
      <c r="F509" s="79" t="str">
        <f>VLOOKUP(A509,'04'!A:C,3,0)</f>
        <v>Начисление услуг УКС00000649 от 30.04.2023 0:00:15</v>
      </c>
      <c r="G509" s="79" t="str">
        <f>VLOOKUP(A509,'04'!A:B,2,0)</f>
        <v>НАС/КС/ДУ-3А-118</v>
      </c>
      <c r="H509" s="78">
        <v>2641.41</v>
      </c>
      <c r="I509" s="79">
        <f>VLOOKUP(A509,РАСЧЕТ!A:BE,57,0)</f>
        <v>6957.9838180654715</v>
      </c>
      <c r="J509" s="79">
        <f t="shared" si="29"/>
        <v>4316.5738180654716</v>
      </c>
      <c r="K509" s="79" t="str">
        <f>VLOOKUP(A509,'10'!A:C,3,0)</f>
        <v>Начисление услуг УКС00001638 от 31.10.2023 0:00:04</v>
      </c>
      <c r="L509" s="79" t="str">
        <f>VLOOKUP(A509,'10'!A:B,2,0)</f>
        <v>НАС/КС/ДУ-3А-118</v>
      </c>
      <c r="M509" s="78">
        <v>2641.41</v>
      </c>
      <c r="N509" s="79">
        <f>VLOOKUP(A509,РАСЧЕТ!A:BF,58,0)</f>
        <v>5332.6839811281134</v>
      </c>
      <c r="O509" s="79">
        <f t="shared" si="30"/>
        <v>2691.2739811281135</v>
      </c>
      <c r="P509" s="79" t="str">
        <f>VLOOKUP(A509,'11'!A:C,3,0)</f>
        <v>Начисление услуг УКС00001721 от 30.11.2023 23:59:59</v>
      </c>
      <c r="Q509" s="79" t="str">
        <f>VLOOKUP(A509,'11'!A:B,2,0)</f>
        <v>НАС/КС/ДУ-3А-118</v>
      </c>
      <c r="R509" s="78">
        <v>2641.41</v>
      </c>
      <c r="S509">
        <f>VLOOKUP(A509,РАСЧЕТ!A:BG,59,0)</f>
        <v>6998.6381569807527</v>
      </c>
      <c r="T509" s="119">
        <f t="shared" si="31"/>
        <v>4357.2281569807528</v>
      </c>
      <c r="U509" t="str">
        <f>VLOOKUP(A509,'12'!A:C,3,0)</f>
        <v>Начисление услуг УКС00001871 от 31.12.2023 23:59:59</v>
      </c>
      <c r="V509" t="str">
        <f>VLOOKUP(A509,'12'!A:B,2,0)</f>
        <v>НАС/КС/ДУ-3А-118</v>
      </c>
    </row>
    <row r="510" spans="1:22" x14ac:dyDescent="0.3">
      <c r="A510" s="77" t="s">
        <v>1835</v>
      </c>
      <c r="B510" s="77" t="s">
        <v>47</v>
      </c>
      <c r="C510" s="78">
        <v>1679.34</v>
      </c>
      <c r="D510" s="79">
        <f>VLOOKUP(A510,РАСЧЕТ!A:AY,51,0)</f>
        <v>1774.2104642548431</v>
      </c>
      <c r="E510" s="79">
        <f t="shared" si="28"/>
        <v>94.870464254843228</v>
      </c>
      <c r="F510" s="79" t="str">
        <f>VLOOKUP(A510,'04'!A:C,3,0)</f>
        <v>Начисление услуг УКС00000649 от 30.04.2023 0:00:15</v>
      </c>
      <c r="G510" s="79" t="str">
        <f>VLOOKUP(A510,'04'!A:B,2,0)</f>
        <v>НАС/КС/ДУ-3А-119</v>
      </c>
      <c r="H510" s="78">
        <v>1679.34</v>
      </c>
      <c r="I510" s="79">
        <f>VLOOKUP(A510,РАСЧЕТ!A:BE,57,0)</f>
        <v>4880.308287991862</v>
      </c>
      <c r="J510" s="79">
        <f t="shared" si="29"/>
        <v>3200.9682879918619</v>
      </c>
      <c r="K510" s="79" t="str">
        <f>VLOOKUP(A510,'10'!A:C,3,0)</f>
        <v>Начисление услуг УКС00001638 от 31.10.2023 0:00:04</v>
      </c>
      <c r="L510" s="79" t="str">
        <f>VLOOKUP(A510,'10'!A:B,2,0)</f>
        <v>НАС/КС/ДУ-3А-119</v>
      </c>
      <c r="M510" s="78">
        <v>1679.34</v>
      </c>
      <c r="N510" s="79">
        <f>VLOOKUP(A510,РАСЧЕТ!A:BF,58,0)</f>
        <v>3708.2280336300969</v>
      </c>
      <c r="O510" s="79">
        <f t="shared" si="30"/>
        <v>2028.888033630097</v>
      </c>
      <c r="P510" s="79" t="str">
        <f>VLOOKUP(A510,'11'!A:C,3,0)</f>
        <v>Начисление услуг УКС00001721 от 30.11.2023 23:59:59</v>
      </c>
      <c r="Q510" s="79" t="str">
        <f>VLOOKUP(A510,'11'!A:B,2,0)</f>
        <v>НАС/КС/ДУ-3А-119</v>
      </c>
      <c r="R510" s="78">
        <v>1679.34</v>
      </c>
      <c r="S510">
        <f>VLOOKUP(A510,РАСЧЕТ!A:BG,59,0)</f>
        <v>4853.1036821896951</v>
      </c>
      <c r="T510" s="119">
        <f t="shared" si="31"/>
        <v>3173.7636821896949</v>
      </c>
      <c r="U510" t="str">
        <f>VLOOKUP(A510,'12'!A:C,3,0)</f>
        <v>Начисление услуг УКС00001871 от 31.12.2023 23:59:59</v>
      </c>
      <c r="V510" t="str">
        <f>VLOOKUP(A510,'12'!A:B,2,0)</f>
        <v>НАС/КС/ДУ-3А-119</v>
      </c>
    </row>
    <row r="511" spans="1:22" x14ac:dyDescent="0.3">
      <c r="A511" s="77" t="s">
        <v>1826</v>
      </c>
      <c r="B511" s="77" t="s">
        <v>164</v>
      </c>
      <c r="C511" s="78">
        <v>3603.48</v>
      </c>
      <c r="D511" s="79">
        <f>VLOOKUP(A511,РАСЧЕТ!A:AY,51,0)</f>
        <v>3807.0654207412108</v>
      </c>
      <c r="E511" s="79">
        <f t="shared" si="28"/>
        <v>203.58542074121078</v>
      </c>
      <c r="F511" s="79" t="str">
        <f>VLOOKUP(A511,'04'!A:C,3,0)</f>
        <v>Начисление услуг УКС00000649 от 30.04.2023 0:00:15</v>
      </c>
      <c r="G511" s="79" t="str">
        <f>VLOOKUP(A511,'04'!A:B,2,0)</f>
        <v>НАС/КС/ДУ-3А-12.</v>
      </c>
      <c r="H511" s="80"/>
      <c r="I511" s="79">
        <f>VLOOKUP(A511,РАСЧЕТ!A:BE,57,0)</f>
        <v>0</v>
      </c>
      <c r="J511" s="79">
        <f t="shared" si="29"/>
        <v>0</v>
      </c>
      <c r="K511" s="79" t="e">
        <f>VLOOKUP(A511,'10'!A:C,3,0)</f>
        <v>#N/A</v>
      </c>
      <c r="L511" s="79" t="e">
        <f>VLOOKUP(A511,'10'!A:B,2,0)</f>
        <v>#N/A</v>
      </c>
      <c r="M511" s="80"/>
      <c r="N511" s="79">
        <f>VLOOKUP(A511,РАСЧЕТ!A:BF,58,0)</f>
        <v>0</v>
      </c>
      <c r="O511" s="79">
        <f t="shared" si="30"/>
        <v>0</v>
      </c>
      <c r="P511" s="79" t="e">
        <f>VLOOKUP(A511,'11'!A:C,3,0)</f>
        <v>#N/A</v>
      </c>
      <c r="Q511" s="79" t="e">
        <f>VLOOKUP(A511,'11'!A:B,2,0)</f>
        <v>#N/A</v>
      </c>
      <c r="R511" s="80"/>
      <c r="S511">
        <f>VLOOKUP(A511,РАСЧЕТ!A:BG,59,0)</f>
        <v>0</v>
      </c>
      <c r="T511" s="119">
        <f t="shared" si="31"/>
        <v>0</v>
      </c>
      <c r="U511" t="e">
        <f>VLOOKUP(A511,'12'!A:C,3,0)</f>
        <v>#N/A</v>
      </c>
      <c r="V511" t="e">
        <f>VLOOKUP(A511,'12'!A:B,2,0)</f>
        <v>#N/A</v>
      </c>
    </row>
    <row r="512" spans="1:22" x14ac:dyDescent="0.3">
      <c r="A512" s="77" t="s">
        <v>2810</v>
      </c>
      <c r="B512" s="77" t="s">
        <v>164</v>
      </c>
      <c r="C512" s="80"/>
      <c r="D512" s="79">
        <f>VLOOKUP(A512,РАСЧЕТ!A:AY,51,0)</f>
        <v>0</v>
      </c>
      <c r="E512" s="79">
        <f t="shared" si="28"/>
        <v>0</v>
      </c>
      <c r="F512" s="79" t="e">
        <f>VLOOKUP(A512,'04'!A:C,3,0)</f>
        <v>#N/A</v>
      </c>
      <c r="G512" s="79" t="e">
        <f>VLOOKUP(A512,'04'!A:B,2,0)</f>
        <v>#N/A</v>
      </c>
      <c r="H512" s="78">
        <v>3603.48</v>
      </c>
      <c r="I512" s="79">
        <f>VLOOKUP(A512,РАСЧЕТ!A:BE,57,0)</f>
        <v>9127.2214758494047</v>
      </c>
      <c r="J512" s="79">
        <f t="shared" si="29"/>
        <v>5523.7414758494051</v>
      </c>
      <c r="K512" s="79" t="str">
        <f>VLOOKUP(A512,'10'!A:C,3,0)</f>
        <v>Начисление услуг УКС00001638 от 31.10.2023 0:00:04</v>
      </c>
      <c r="L512" s="79" t="str">
        <f>VLOOKUP(A512,'10'!A:B,2,0)</f>
        <v>НАС/КС/ДУ-3А-12/ВТОР</v>
      </c>
      <c r="M512" s="78">
        <v>3603.48</v>
      </c>
      <c r="N512" s="79">
        <f>VLOOKUP(A512,РАСЧЕТ!A:BF,58,0)</f>
        <v>7020.877449634102</v>
      </c>
      <c r="O512" s="79">
        <f t="shared" si="30"/>
        <v>3417.397449634102</v>
      </c>
      <c r="P512" s="79" t="str">
        <f>VLOOKUP(A512,'11'!A:C,3,0)</f>
        <v>Начисление услуг УКС00001721 от 30.11.2023 23:59:59</v>
      </c>
      <c r="Q512" s="79" t="str">
        <f>VLOOKUP(A512,'11'!A:B,2,0)</f>
        <v>НАС/КС/ДУ-3А-12/ВТОР</v>
      </c>
      <c r="R512" s="78">
        <v>3603.48</v>
      </c>
      <c r="S512">
        <f>VLOOKUP(A512,РАСЧЕТ!A:BG,59,0)</f>
        <v>9225.0966630535131</v>
      </c>
      <c r="T512" s="119">
        <f t="shared" si="31"/>
        <v>5621.6166630535135</v>
      </c>
      <c r="U512" t="str">
        <f>VLOOKUP(A512,'12'!A:C,3,0)</f>
        <v>Начисление услуг УКС00001871 от 31.12.2023 23:59:59</v>
      </c>
      <c r="V512" t="str">
        <f>VLOOKUP(A512,'12'!A:B,2,0)</f>
        <v>НАС/КС/ДУ-3А-12/ВТОР</v>
      </c>
    </row>
    <row r="513" spans="1:22" x14ac:dyDescent="0.3">
      <c r="A513" s="77" t="s">
        <v>1929</v>
      </c>
      <c r="B513" s="77" t="s">
        <v>167</v>
      </c>
      <c r="C513" s="78">
        <v>1365.8</v>
      </c>
      <c r="D513" s="79">
        <f>VLOOKUP(A513,РАСЧЕТ!A:AY,51,0)</f>
        <v>1442.9640092916627</v>
      </c>
      <c r="E513" s="79">
        <f t="shared" si="28"/>
        <v>77.164009291662751</v>
      </c>
      <c r="F513" s="79" t="str">
        <f>VLOOKUP(A513,'04'!A:C,3,0)</f>
        <v>Начисление услуг УКС00000649 от 30.04.2023 0:00:15</v>
      </c>
      <c r="G513" s="79" t="str">
        <f>VLOOKUP(A513,'04'!A:B,2,0)</f>
        <v>НАС/КС/ДУ-3А-120</v>
      </c>
      <c r="H513" s="78">
        <v>1365.8</v>
      </c>
      <c r="I513" s="79">
        <f>VLOOKUP(A513,РАСЧЕТ!A:BE,57,0)</f>
        <v>2660.127630679262</v>
      </c>
      <c r="J513" s="79">
        <f t="shared" si="29"/>
        <v>1294.327630679262</v>
      </c>
      <c r="K513" s="79" t="str">
        <f>VLOOKUP(A513,'10'!A:C,3,0)</f>
        <v>Начисление услуг УКС00001638 от 31.10.2023 0:00:04</v>
      </c>
      <c r="L513" s="79" t="str">
        <f>VLOOKUP(A513,'10'!A:B,2,0)</f>
        <v>НАС/КС/ДУ-3А-120</v>
      </c>
      <c r="M513" s="78">
        <v>1365.8</v>
      </c>
      <c r="N513" s="79">
        <f>VLOOKUP(A513,РАСЧЕТ!A:BF,58,0)</f>
        <v>2104.6717887975724</v>
      </c>
      <c r="O513" s="79">
        <f t="shared" si="30"/>
        <v>738.87178879757244</v>
      </c>
      <c r="P513" s="79" t="str">
        <f>VLOOKUP(A513,'11'!A:C,3,0)</f>
        <v>Начисление услуг УКС00001721 от 30.11.2023 23:59:59</v>
      </c>
      <c r="Q513" s="79" t="str">
        <f>VLOOKUP(A513,'11'!A:B,2,0)</f>
        <v>НАС/КС/ДУ-3А-120</v>
      </c>
      <c r="R513" s="78">
        <v>1365.8</v>
      </c>
      <c r="S513">
        <f>VLOOKUP(A513,РАСЧЕТ!A:BG,59,0)</f>
        <v>2790.0903182523402</v>
      </c>
      <c r="T513" s="119">
        <f t="shared" si="31"/>
        <v>1424.2903182523403</v>
      </c>
      <c r="U513" t="str">
        <f>VLOOKUP(A513,'12'!A:C,3,0)</f>
        <v>Начисление услуг УКС00001871 от 31.12.2023 23:59:59</v>
      </c>
      <c r="V513" t="str">
        <f>VLOOKUP(A513,'12'!A:B,2,0)</f>
        <v>НАС/КС/ДУ-3А-120</v>
      </c>
    </row>
    <row r="514" spans="1:22" x14ac:dyDescent="0.3">
      <c r="A514" s="77" t="s">
        <v>1838</v>
      </c>
      <c r="B514" s="77" t="s">
        <v>49</v>
      </c>
      <c r="C514" s="78">
        <v>1378.69</v>
      </c>
      <c r="D514" s="79">
        <f>VLOOKUP(A514,РАСЧЕТ!A:AY,51,0)</f>
        <v>1381.13812462482</v>
      </c>
      <c r="E514" s="79">
        <f t="shared" si="28"/>
        <v>2.4481246248199113</v>
      </c>
      <c r="F514" s="79" t="str">
        <f>VLOOKUP(A514,'04'!A:C,3,0)</f>
        <v>Начисление услуг УКС00000649 от 30.04.2023 0:00:15</v>
      </c>
      <c r="G514" s="79" t="str">
        <f>VLOOKUP(A514,'04'!A:B,2,0)</f>
        <v>НАС/КС/ДУ-3А-121</v>
      </c>
      <c r="H514" s="78">
        <v>1378.69</v>
      </c>
      <c r="I514" s="79">
        <f>VLOOKUP(A514,РАСЧЕТ!A:BE,57,0)</f>
        <v>1603.9981771851421</v>
      </c>
      <c r="J514" s="79">
        <f t="shared" si="29"/>
        <v>225.30817718514209</v>
      </c>
      <c r="K514" s="79" t="str">
        <f>VLOOKUP(A514,'10'!A:C,3,0)</f>
        <v>Начисление услуг УКС00001638 от 31.10.2023 0:00:04</v>
      </c>
      <c r="L514" s="79" t="str">
        <f>VLOOKUP(A514,'10'!A:B,2,0)</f>
        <v>НАС/КС/ДУ-3А-121</v>
      </c>
      <c r="M514" s="78">
        <v>1378.69</v>
      </c>
      <c r="N514" s="79">
        <f>VLOOKUP(A514,РАСЧЕТ!A:BF,58,0)</f>
        <v>1371.873190650341</v>
      </c>
      <c r="O514" s="79">
        <f t="shared" si="30"/>
        <v>-6.8168093496590245</v>
      </c>
      <c r="P514" s="79" t="str">
        <f>VLOOKUP(A514,'11'!A:C,3,0)</f>
        <v>Начисление услуг УКС00001721 от 30.11.2023 23:59:59</v>
      </c>
      <c r="Q514" s="79" t="str">
        <f>VLOOKUP(A514,'11'!A:B,2,0)</f>
        <v>НАС/КС/ДУ-3А-121</v>
      </c>
      <c r="R514" s="78">
        <v>1378.69</v>
      </c>
      <c r="S514">
        <f>VLOOKUP(A514,РАСЧЕТ!A:BG,59,0)</f>
        <v>1860.8084710418614</v>
      </c>
      <c r="T514" s="119">
        <f t="shared" si="31"/>
        <v>482.11847104186131</v>
      </c>
      <c r="U514" t="str">
        <f>VLOOKUP(A514,'12'!A:C,3,0)</f>
        <v>Начисление услуг УКС00001871 от 31.12.2023 23:59:59</v>
      </c>
      <c r="V514" t="str">
        <f>VLOOKUP(A514,'12'!A:B,2,0)</f>
        <v>НАС/КС/ДУ-3А-121</v>
      </c>
    </row>
    <row r="515" spans="1:22" x14ac:dyDescent="0.3">
      <c r="A515" s="77" t="s">
        <v>1988</v>
      </c>
      <c r="B515" s="77" t="s">
        <v>54</v>
      </c>
      <c r="C515" s="78">
        <v>1687.93</v>
      </c>
      <c r="D515" s="79">
        <f>VLOOKUP(A515,РАСЧЕТ!A:AY,51,0)</f>
        <v>2552.9568998677701</v>
      </c>
      <c r="E515" s="79">
        <f t="shared" ref="E515:E578" si="32">D515-C515</f>
        <v>865.02689986777</v>
      </c>
      <c r="F515" s="79" t="str">
        <f>VLOOKUP(A515,'04'!A:C,3,0)</f>
        <v>Начисление услуг УКС00000649 от 30.04.2023 0:00:15</v>
      </c>
      <c r="G515" s="79" t="str">
        <f>VLOOKUP(A515,'04'!A:B,2,0)</f>
        <v>НАС/КС/ДУ-3А-122 от 02.03.2022 г.</v>
      </c>
      <c r="H515" s="78">
        <v>1687.93</v>
      </c>
      <c r="I515" s="79">
        <f>VLOOKUP(A515,РАСЧЕТ!A:BE,57,0)</f>
        <v>2846.0119102978933</v>
      </c>
      <c r="J515" s="79">
        <f t="shared" ref="J515:J578" si="33">I515-H515</f>
        <v>1158.0819102978933</v>
      </c>
      <c r="K515" s="79" t="str">
        <f>VLOOKUP(A515,'10'!A:C,3,0)</f>
        <v>Начисление услуг УКС00001638 от 31.10.2023 0:00:04</v>
      </c>
      <c r="L515" s="79" t="str">
        <f>VLOOKUP(A515,'10'!A:B,2,0)</f>
        <v>НАС/КС/ДУ-3А-122 от 02.03.2022 г.</v>
      </c>
      <c r="M515" s="78">
        <v>1687.93</v>
      </c>
      <c r="N515" s="79">
        <f>VLOOKUP(A515,РАСЧЕТ!A:BF,58,0)</f>
        <v>2293.7200733121754</v>
      </c>
      <c r="O515" s="79">
        <f t="shared" ref="O515:O578" si="34">N515-M515</f>
        <v>605.79007331217531</v>
      </c>
      <c r="P515" s="79" t="str">
        <f>VLOOKUP(A515,'11'!A:C,3,0)</f>
        <v>Начисление услуг УКС00001721 от 30.11.2023 23:59:59</v>
      </c>
      <c r="Q515" s="79" t="str">
        <f>VLOOKUP(A515,'11'!A:B,2,0)</f>
        <v>НАС/КС/ДУ-3А-122 от 02.03.2022 г.</v>
      </c>
      <c r="R515" s="78">
        <v>1687.93</v>
      </c>
      <c r="S515">
        <f>VLOOKUP(A515,РАСЧЕТ!A:BG,59,0)</f>
        <v>3057.9221155762084</v>
      </c>
      <c r="T515" s="119">
        <f t="shared" ref="T515:T578" si="35">S515-R515</f>
        <v>1369.9921155762083</v>
      </c>
      <c r="U515" t="str">
        <f>VLOOKUP(A515,'12'!A:C,3,0)</f>
        <v>Начисление услуг УКС00001871 от 31.12.2023 23:59:59</v>
      </c>
      <c r="V515" t="str">
        <f>VLOOKUP(A515,'12'!A:B,2,0)</f>
        <v>НАС/КС/ДУ-3А-122 от 02.03.2022 г.</v>
      </c>
    </row>
    <row r="516" spans="1:22" x14ac:dyDescent="0.3">
      <c r="A516" s="77" t="s">
        <v>1476</v>
      </c>
      <c r="B516" s="77" t="s">
        <v>145</v>
      </c>
      <c r="C516" s="78">
        <v>2534.04</v>
      </c>
      <c r="D516" s="79">
        <f>VLOOKUP(A516,РАСЧЕТ!A:AY,51,0)</f>
        <v>2677.1973757298142</v>
      </c>
      <c r="E516" s="79">
        <f t="shared" si="32"/>
        <v>143.15737572981425</v>
      </c>
      <c r="F516" s="79" t="str">
        <f>VLOOKUP(A516,'04'!A:C,3,0)</f>
        <v>Начисление услуг УКС00000649 от 30.04.2023 0:00:15</v>
      </c>
      <c r="G516" s="79" t="str">
        <f>VLOOKUP(A516,'04'!A:B,2,0)</f>
        <v>Договор Красная сосна 3А/дом/Кв. 123</v>
      </c>
      <c r="H516" s="80"/>
      <c r="I516" s="79">
        <f>VLOOKUP(A516,РАСЧЕТ!A:BE,57,0)</f>
        <v>0</v>
      </c>
      <c r="J516" s="79">
        <f t="shared" si="33"/>
        <v>0</v>
      </c>
      <c r="K516" s="79" t="e">
        <f>VLOOKUP(A516,'10'!A:C,3,0)</f>
        <v>#N/A</v>
      </c>
      <c r="L516" s="79" t="e">
        <f>VLOOKUP(A516,'10'!A:B,2,0)</f>
        <v>#N/A</v>
      </c>
      <c r="M516" s="80"/>
      <c r="N516" s="79">
        <f>VLOOKUP(A516,РАСЧЕТ!A:BF,58,0)</f>
        <v>0</v>
      </c>
      <c r="O516" s="79">
        <f t="shared" si="34"/>
        <v>0</v>
      </c>
      <c r="P516" s="79" t="e">
        <f>VLOOKUP(A516,'11'!A:C,3,0)</f>
        <v>#N/A</v>
      </c>
      <c r="Q516" s="79" t="e">
        <f>VLOOKUP(A516,'11'!A:B,2,0)</f>
        <v>#N/A</v>
      </c>
      <c r="R516" s="80"/>
      <c r="S516">
        <f>VLOOKUP(A516,РАСЧЕТ!A:BG,59,0)</f>
        <v>0</v>
      </c>
      <c r="T516" s="119">
        <f t="shared" si="35"/>
        <v>0</v>
      </c>
      <c r="U516" t="e">
        <f>VLOOKUP(A516,'12'!A:C,3,0)</f>
        <v>#N/A</v>
      </c>
      <c r="V516" t="e">
        <f>VLOOKUP(A516,'12'!A:B,2,0)</f>
        <v>#N/A</v>
      </c>
    </row>
    <row r="517" spans="1:22" x14ac:dyDescent="0.3">
      <c r="A517" s="77" t="s">
        <v>2788</v>
      </c>
      <c r="B517" s="77" t="s">
        <v>145</v>
      </c>
      <c r="C517" s="80"/>
      <c r="D517" s="79">
        <f>VLOOKUP(A517,РАСЧЕТ!A:AY,51,0)</f>
        <v>0</v>
      </c>
      <c r="E517" s="79">
        <f t="shared" si="32"/>
        <v>0</v>
      </c>
      <c r="F517" s="79" t="e">
        <f>VLOOKUP(A517,'04'!A:C,3,0)</f>
        <v>#N/A</v>
      </c>
      <c r="G517" s="79" t="e">
        <f>VLOOKUP(A517,'04'!A:B,2,0)</f>
        <v>#N/A</v>
      </c>
      <c r="H517" s="78">
        <v>2534.04</v>
      </c>
      <c r="I517" s="79">
        <f>VLOOKUP(A517,РАСЧЕТ!A:BE,57,0)</f>
        <v>5004.8745242413343</v>
      </c>
      <c r="J517" s="79">
        <f t="shared" si="33"/>
        <v>2470.8345242413343</v>
      </c>
      <c r="K517" s="79" t="str">
        <f>VLOOKUP(A517,'10'!A:C,3,0)</f>
        <v>Начисление услуг УКС00001638 от 31.10.2023 0:00:04</v>
      </c>
      <c r="L517" s="79" t="str">
        <f>VLOOKUP(A517,'10'!A:B,2,0)</f>
        <v>НАС/КС/ДУ-3А-123</v>
      </c>
      <c r="M517" s="78">
        <v>2534.04</v>
      </c>
      <c r="N517" s="79">
        <f>VLOOKUP(A517,РАСЧЕТ!A:BF,58,0)</f>
        <v>3953.2166423697499</v>
      </c>
      <c r="O517" s="79">
        <f t="shared" si="34"/>
        <v>1419.17664236975</v>
      </c>
      <c r="P517" s="79" t="str">
        <f>VLOOKUP(A517,'11'!A:C,3,0)</f>
        <v>Начисление услуг УКС00001721 от 30.11.2023 23:59:59</v>
      </c>
      <c r="Q517" s="79" t="str">
        <f>VLOOKUP(A517,'11'!A:B,2,0)</f>
        <v>НАС/КС/ДУ-3А-123</v>
      </c>
      <c r="R517" s="78">
        <v>2534.04</v>
      </c>
      <c r="S517">
        <f>VLOOKUP(A517,РАСЧЕТ!A:BG,59,0)</f>
        <v>5237.9350189870665</v>
      </c>
      <c r="T517" s="119">
        <f t="shared" si="35"/>
        <v>2703.8950189870666</v>
      </c>
      <c r="U517" t="str">
        <f>VLOOKUP(A517,'12'!A:C,3,0)</f>
        <v>Начисление услуг УКС00001871 от 31.12.2023 23:59:59</v>
      </c>
      <c r="V517" t="str">
        <f>VLOOKUP(A517,'12'!A:B,2,0)</f>
        <v>НАС/КС/ДУ-3А-123</v>
      </c>
    </row>
    <row r="518" spans="1:22" x14ac:dyDescent="0.3">
      <c r="A518" s="77" t="s">
        <v>1816</v>
      </c>
      <c r="B518" s="77" t="s">
        <v>101</v>
      </c>
      <c r="C518" s="78">
        <v>1438.82</v>
      </c>
      <c r="D518" s="79">
        <f>VLOOKUP(A518,РАСЧЕТ!A:AY,51,0)</f>
        <v>1520.1035946940472</v>
      </c>
      <c r="E518" s="79">
        <f t="shared" si="32"/>
        <v>81.283594694047224</v>
      </c>
      <c r="F518" s="79" t="str">
        <f>VLOOKUP(A518,'04'!A:C,3,0)</f>
        <v>Начисление услуг УКС00000649 от 30.04.2023 0:00:15</v>
      </c>
      <c r="G518" s="79" t="str">
        <f>VLOOKUP(A518,'04'!A:B,2,0)</f>
        <v>НАС/КС/ДУ-3А-124 от 10.03.2022 г.</v>
      </c>
      <c r="H518" s="78">
        <v>1438.82</v>
      </c>
      <c r="I518" s="79">
        <f>VLOOKUP(A518,РАСЧЕТ!A:BE,57,0)</f>
        <v>3634.8953758157413</v>
      </c>
      <c r="J518" s="79">
        <f t="shared" si="33"/>
        <v>2196.0753758157416</v>
      </c>
      <c r="K518" s="79" t="str">
        <f>VLOOKUP(A518,'10'!A:C,3,0)</f>
        <v>Начисление услуг УКС00001638 от 31.10.2023 0:00:04</v>
      </c>
      <c r="L518" s="79" t="str">
        <f>VLOOKUP(A518,'10'!A:B,2,0)</f>
        <v>НАС/КС/ДУ-3А-124 от 10.03.2022 г.</v>
      </c>
      <c r="M518" s="78">
        <v>1438.82</v>
      </c>
      <c r="N518" s="79">
        <f>VLOOKUP(A518,РАСЧЕТ!A:BF,58,0)</f>
        <v>2796.7406912634033</v>
      </c>
      <c r="O518" s="79">
        <f t="shared" si="34"/>
        <v>1357.9206912634033</v>
      </c>
      <c r="P518" s="79" t="str">
        <f>VLOOKUP(A518,'11'!A:C,3,0)</f>
        <v>Начисление услуг УКС00001721 от 30.11.2023 23:59:59</v>
      </c>
      <c r="Q518" s="79" t="str">
        <f>VLOOKUP(A518,'11'!A:B,2,0)</f>
        <v>НАС/КС/ДУ-3А-124 от 10.03.2022 г.</v>
      </c>
      <c r="R518" s="78">
        <v>1438.82</v>
      </c>
      <c r="S518">
        <f>VLOOKUP(A518,РАСЧЕТ!A:BG,59,0)</f>
        <v>3675.0752586418421</v>
      </c>
      <c r="T518" s="119">
        <f t="shared" si="35"/>
        <v>2236.2552586418424</v>
      </c>
      <c r="U518" t="str">
        <f>VLOOKUP(A518,'12'!A:C,3,0)</f>
        <v>Начисление услуг УКС00001871 от 31.12.2023 23:59:59</v>
      </c>
      <c r="V518" t="str">
        <f>VLOOKUP(A518,'12'!A:B,2,0)</f>
        <v>НАС/КС/ДУ-3А-124 от 10.03.2022 г.</v>
      </c>
    </row>
    <row r="519" spans="1:22" x14ac:dyDescent="0.3">
      <c r="A519" s="77" t="s">
        <v>1823</v>
      </c>
      <c r="B519" s="77" t="s">
        <v>56</v>
      </c>
      <c r="C519" s="78">
        <v>1395.87</v>
      </c>
      <c r="D519" s="79">
        <f>VLOOKUP(A519,РАСЧЕТ!A:AY,51,0)</f>
        <v>1474.7273679867619</v>
      </c>
      <c r="E519" s="79">
        <f t="shared" si="32"/>
        <v>78.857367986762029</v>
      </c>
      <c r="F519" s="79" t="str">
        <f>VLOOKUP(A519,'04'!A:C,3,0)</f>
        <v>Начисление услуг УКС00000649 от 30.04.2023 0:00:15</v>
      </c>
      <c r="G519" s="79" t="str">
        <f>VLOOKUP(A519,'04'!A:B,2,0)</f>
        <v>НАС/КС/ДУ-3А-125.</v>
      </c>
      <c r="H519" s="80"/>
      <c r="I519" s="79">
        <f>VLOOKUP(A519,РАСЧЕТ!A:BE,57,0)</f>
        <v>0</v>
      </c>
      <c r="J519" s="79">
        <f t="shared" si="33"/>
        <v>0</v>
      </c>
      <c r="K519" s="79" t="e">
        <f>VLOOKUP(A519,'10'!A:C,3,0)</f>
        <v>#N/A</v>
      </c>
      <c r="L519" s="79" t="e">
        <f>VLOOKUP(A519,'10'!A:B,2,0)</f>
        <v>#N/A</v>
      </c>
      <c r="M519" s="80"/>
      <c r="N519" s="79">
        <f>VLOOKUP(A519,РАСЧЕТ!A:BF,58,0)</f>
        <v>0</v>
      </c>
      <c r="O519" s="79">
        <f t="shared" si="34"/>
        <v>0</v>
      </c>
      <c r="P519" s="79" t="e">
        <f>VLOOKUP(A519,'11'!A:C,3,0)</f>
        <v>#N/A</v>
      </c>
      <c r="Q519" s="79" t="e">
        <f>VLOOKUP(A519,'11'!A:B,2,0)</f>
        <v>#N/A</v>
      </c>
      <c r="R519" s="80"/>
      <c r="S519">
        <f>VLOOKUP(A519,РАСЧЕТ!A:BG,59,0)</f>
        <v>0</v>
      </c>
      <c r="T519" s="119">
        <f t="shared" si="35"/>
        <v>0</v>
      </c>
      <c r="U519" t="e">
        <f>VLOOKUP(A519,'12'!A:C,3,0)</f>
        <v>#N/A</v>
      </c>
      <c r="V519" t="e">
        <f>VLOOKUP(A519,'12'!A:B,2,0)</f>
        <v>#N/A</v>
      </c>
    </row>
    <row r="520" spans="1:22" x14ac:dyDescent="0.3">
      <c r="A520" s="77" t="s">
        <v>2870</v>
      </c>
      <c r="B520" s="77" t="s">
        <v>56</v>
      </c>
      <c r="C520" s="80"/>
      <c r="D520" s="79">
        <f>VLOOKUP(A520,РАСЧЕТ!A:AY,51,0)</f>
        <v>0</v>
      </c>
      <c r="E520" s="79">
        <f t="shared" si="32"/>
        <v>0</v>
      </c>
      <c r="F520" s="79" t="e">
        <f>VLOOKUP(A520,'04'!A:C,3,0)</f>
        <v>#N/A</v>
      </c>
      <c r="G520" s="79" t="e">
        <f>VLOOKUP(A520,'04'!A:B,2,0)</f>
        <v>#N/A</v>
      </c>
      <c r="H520" s="78">
        <v>1395.87</v>
      </c>
      <c r="I520" s="79">
        <f>VLOOKUP(A520,РАСЧЕТ!A:BE,57,0)</f>
        <v>3191.8072435798967</v>
      </c>
      <c r="J520" s="79">
        <f t="shared" si="33"/>
        <v>1795.9372435798969</v>
      </c>
      <c r="K520" s="79" t="str">
        <f>VLOOKUP(A520,'10'!A:C,3,0)</f>
        <v>Начисление услуг УКС00001638 от 31.10.2023 0:00:04</v>
      </c>
      <c r="L520" s="79" t="str">
        <f>VLOOKUP(A520,'10'!A:B,2,0)</f>
        <v>НАС/КС/ДУ-3А-125</v>
      </c>
      <c r="M520" s="78">
        <v>1395.87</v>
      </c>
      <c r="N520" s="79">
        <f>VLOOKUP(A520,РАСЧЕТ!A:BF,58,0)</f>
        <v>2480.3480094826814</v>
      </c>
      <c r="O520" s="79">
        <f t="shared" si="34"/>
        <v>1084.4780094826815</v>
      </c>
      <c r="P520" s="79" t="str">
        <f>VLOOKUP(A520,'11'!A:C,3,0)</f>
        <v>Начисление услуг УКС00001721 от 30.11.2023 23:59:59</v>
      </c>
      <c r="Q520" s="79" t="str">
        <f>VLOOKUP(A520,'11'!A:B,2,0)</f>
        <v>НАС/КС/ДУ-3А-125</v>
      </c>
      <c r="R520" s="78">
        <v>1395.87</v>
      </c>
      <c r="S520">
        <f>VLOOKUP(A520,РАСЧЕТ!A:BG,59,0)</f>
        <v>3269.6611644279251</v>
      </c>
      <c r="T520" s="119">
        <f t="shared" si="35"/>
        <v>1873.7911644279252</v>
      </c>
      <c r="U520" t="str">
        <f>VLOOKUP(A520,'12'!A:C,3,0)</f>
        <v>Начисление услуг УКС00001871 от 31.12.2023 23:59:59</v>
      </c>
      <c r="V520" t="str">
        <f>VLOOKUP(A520,'12'!A:B,2,0)</f>
        <v>НАС/КС/ДУ-3А-125</v>
      </c>
    </row>
    <row r="521" spans="1:22" x14ac:dyDescent="0.3">
      <c r="A521" s="77" t="s">
        <v>1806</v>
      </c>
      <c r="B521" s="77" t="s">
        <v>64</v>
      </c>
      <c r="C521" s="78">
        <v>2641.41</v>
      </c>
      <c r="D521" s="79">
        <f>VLOOKUP(A521,РАСЧЕТ!A:AY,51,0)</f>
        <v>2790.6379424980269</v>
      </c>
      <c r="E521" s="79">
        <f t="shared" si="32"/>
        <v>149.22794249802701</v>
      </c>
      <c r="F521" s="79" t="str">
        <f>VLOOKUP(A521,'04'!A:C,3,0)</f>
        <v>Начисление услуг УКС00000649 от 30.04.2023 0:00:15</v>
      </c>
      <c r="G521" s="79" t="str">
        <f>VLOOKUP(A521,'04'!A:B,2,0)</f>
        <v>НАС/КС/ДУ-3А-126 от 19.02.2022 г.</v>
      </c>
      <c r="H521" s="78">
        <v>2641.41</v>
      </c>
      <c r="I521" s="79">
        <f>VLOOKUP(A521,РАСЧЕТ!A:BE,57,0)</f>
        <v>5301.5416894877744</v>
      </c>
      <c r="J521" s="79">
        <f t="shared" si="33"/>
        <v>2660.1316894877746</v>
      </c>
      <c r="K521" s="79" t="str">
        <f>VLOOKUP(A521,'10'!A:C,3,0)</f>
        <v>Начисление услуг УКС00001638 от 31.10.2023 0:00:04</v>
      </c>
      <c r="L521" s="79" t="str">
        <f>VLOOKUP(A521,'10'!A:B,2,0)</f>
        <v>НАС/КС/ДУ-3А-126 от 19.02.2022 г.</v>
      </c>
      <c r="M521" s="78">
        <v>2641.41</v>
      </c>
      <c r="N521" s="79">
        <f>VLOOKUP(A521,РАСЧЕТ!A:BF,58,0)</f>
        <v>4179.6142828929751</v>
      </c>
      <c r="O521" s="79">
        <f t="shared" si="34"/>
        <v>1538.2042828929752</v>
      </c>
      <c r="P521" s="79" t="str">
        <f>VLOOKUP(A521,'11'!A:C,3,0)</f>
        <v>Начисление услуг УКС00001721 от 30.11.2023 23:59:59</v>
      </c>
      <c r="Q521" s="79" t="str">
        <f>VLOOKUP(A521,'11'!A:B,2,0)</f>
        <v>НАС/КС/ДУ-3А-126 от 19.02.2022 г.</v>
      </c>
      <c r="R521" s="78">
        <v>2641.41</v>
      </c>
      <c r="S521">
        <f>VLOOKUP(A521,РАСЧЕТ!A:BG,59,0)</f>
        <v>5534.6488637935909</v>
      </c>
      <c r="T521" s="119">
        <f t="shared" si="35"/>
        <v>2893.238863793591</v>
      </c>
      <c r="U521" t="str">
        <f>VLOOKUP(A521,'12'!A:C,3,0)</f>
        <v>Начисление услуг УКС00001871 от 31.12.2023 23:59:59</v>
      </c>
      <c r="V521" t="str">
        <f>VLOOKUP(A521,'12'!A:B,2,0)</f>
        <v>НАС/КС/ДУ-3А-126 от 19.02.2022 г.</v>
      </c>
    </row>
    <row r="522" spans="1:22" x14ac:dyDescent="0.3">
      <c r="A522" s="77" t="s">
        <v>1863</v>
      </c>
      <c r="B522" s="77" t="s">
        <v>150</v>
      </c>
      <c r="C522" s="78">
        <v>1679.34</v>
      </c>
      <c r="D522" s="79">
        <f>VLOOKUP(A522,РАСЧЕТ!A:AY,51,0)</f>
        <v>1188.5909905554661</v>
      </c>
      <c r="E522" s="79">
        <f t="shared" si="32"/>
        <v>-490.74900944453384</v>
      </c>
      <c r="F522" s="79" t="str">
        <f>VLOOKUP(A522,'04'!A:C,3,0)</f>
        <v>Начисление услуг УКС00000649 от 30.04.2023 0:00:15</v>
      </c>
      <c r="G522" s="79" t="str">
        <f>VLOOKUP(A522,'04'!A:B,2,0)</f>
        <v>НАС/КС/ДУ-3А-127</v>
      </c>
      <c r="H522" s="78">
        <v>1679.34</v>
      </c>
      <c r="I522" s="79">
        <f>VLOOKUP(A522,РАСЧЕТ!A:BE,57,0)</f>
        <v>3301.0278662688074</v>
      </c>
      <c r="J522" s="79">
        <f t="shared" si="33"/>
        <v>1621.6878662688075</v>
      </c>
      <c r="K522" s="79" t="str">
        <f>VLOOKUP(A522,'10'!A:C,3,0)</f>
        <v>Начисление услуг УКС00001638 от 31.10.2023 0:00:04</v>
      </c>
      <c r="L522" s="79" t="str">
        <f>VLOOKUP(A522,'10'!A:B,2,0)</f>
        <v>НАС/КС/ДУ-3А-127</v>
      </c>
      <c r="M522" s="78">
        <v>1679.34</v>
      </c>
      <c r="N522" s="79">
        <f>VLOOKUP(A522,РАСЧЕТ!A:BF,58,0)</f>
        <v>2608.8715466826898</v>
      </c>
      <c r="O522" s="79">
        <f t="shared" si="34"/>
        <v>929.53154668268985</v>
      </c>
      <c r="P522" s="79" t="str">
        <f>VLOOKUP(A522,'11'!A:C,3,0)</f>
        <v>Начисление услуг УКС00001721 от 30.11.2023 23:59:59</v>
      </c>
      <c r="Q522" s="79" t="str">
        <f>VLOOKUP(A522,'11'!A:B,2,0)</f>
        <v>НАС/КС/ДУ-3А-127</v>
      </c>
      <c r="R522" s="78">
        <v>1679.34</v>
      </c>
      <c r="S522">
        <f>VLOOKUP(A522,РАСЧЕТ!A:BG,59,0)</f>
        <v>3457.3111045595338</v>
      </c>
      <c r="T522" s="119">
        <f t="shared" si="35"/>
        <v>1777.9711045595338</v>
      </c>
      <c r="U522" t="str">
        <f>VLOOKUP(A522,'12'!A:C,3,0)</f>
        <v>Начисление услуг УКС00001871 от 31.12.2023 23:59:59</v>
      </c>
      <c r="V522" t="str">
        <f>VLOOKUP(A522,'12'!A:B,2,0)</f>
        <v>НАС/КС/ДУ-3А-127</v>
      </c>
    </row>
    <row r="523" spans="1:22" x14ac:dyDescent="0.3">
      <c r="A523" s="77" t="s">
        <v>2018</v>
      </c>
      <c r="B523" s="77" t="s">
        <v>160</v>
      </c>
      <c r="C523" s="78">
        <v>1365.8</v>
      </c>
      <c r="D523" s="79">
        <f>VLOOKUP(A523,РАСЧЕТ!A:AY,51,0)</f>
        <v>1442.9640092916627</v>
      </c>
      <c r="E523" s="79">
        <f t="shared" si="32"/>
        <v>77.164009291662751</v>
      </c>
      <c r="F523" s="79" t="str">
        <f>VLOOKUP(A523,'04'!A:C,3,0)</f>
        <v>Начисление услуг УКС00000649 от 30.04.2023 0:00:15</v>
      </c>
      <c r="G523" s="79" t="str">
        <f>VLOOKUP(A523,'04'!A:B,2,0)</f>
        <v>НАС/КС/ДУ-3А-128 от 18.03.2022 г.</v>
      </c>
      <c r="H523" s="78">
        <v>1365.8</v>
      </c>
      <c r="I523" s="79">
        <f>VLOOKUP(A523,РАСЧЕТ!A:BE,57,0)</f>
        <v>3837.9495462257146</v>
      </c>
      <c r="J523" s="79">
        <f t="shared" si="33"/>
        <v>2472.1495462257144</v>
      </c>
      <c r="K523" s="79" t="str">
        <f>VLOOKUP(A523,'10'!A:C,3,0)</f>
        <v>Начисление услуг УКС00001638 от 31.10.2023 0:00:04</v>
      </c>
      <c r="L523" s="79" t="str">
        <f>VLOOKUP(A523,'10'!A:B,2,0)</f>
        <v>НАС/КС/ДУ-3А-128 от 18.03.2022 г.</v>
      </c>
      <c r="M523" s="78">
        <v>1365.8</v>
      </c>
      <c r="N523" s="79">
        <f>VLOOKUP(A523,РАСЧЕТ!A:BF,58,0)</f>
        <v>2924.5680817637635</v>
      </c>
      <c r="O523" s="79">
        <f t="shared" si="34"/>
        <v>1558.7680817637636</v>
      </c>
      <c r="P523" s="79" t="str">
        <f>VLOOKUP(A523,'11'!A:C,3,0)</f>
        <v>Начисление услуг УКС00001721 от 30.11.2023 23:59:59</v>
      </c>
      <c r="Q523" s="79" t="str">
        <f>VLOOKUP(A523,'11'!A:B,2,0)</f>
        <v>НАС/КС/ДУ-3А-128 от 18.03.2022 г.</v>
      </c>
      <c r="R523" s="78">
        <v>1365.8</v>
      </c>
      <c r="S523">
        <f>VLOOKUP(A523,РАСЧЕТ!A:BG,59,0)</f>
        <v>3831.0676297396935</v>
      </c>
      <c r="T523" s="119">
        <f t="shared" si="35"/>
        <v>2465.2676297396938</v>
      </c>
      <c r="U523" t="str">
        <f>VLOOKUP(A523,'12'!A:C,3,0)</f>
        <v>Начисление услуг УКС00001871 от 31.12.2023 23:59:59</v>
      </c>
      <c r="V523" t="str">
        <f>VLOOKUP(A523,'12'!A:B,2,0)</f>
        <v>НАС/КС/ДУ-3А-128 от 18.03.2022 г.</v>
      </c>
    </row>
    <row r="524" spans="1:22" x14ac:dyDescent="0.3">
      <c r="A524" s="77" t="s">
        <v>1820</v>
      </c>
      <c r="B524" s="77" t="s">
        <v>153</v>
      </c>
      <c r="C524" s="78">
        <v>1378.69</v>
      </c>
      <c r="D524" s="79">
        <f>VLOOKUP(A524,РАСЧЕТ!A:AY,51,0)</f>
        <v>1456.5768773038481</v>
      </c>
      <c r="E524" s="79">
        <f t="shared" si="32"/>
        <v>77.886877303847996</v>
      </c>
      <c r="F524" s="79" t="str">
        <f>VLOOKUP(A524,'04'!A:C,3,0)</f>
        <v>Начисление услуг УКС00000649 от 30.04.2023 0:00:15</v>
      </c>
      <c r="G524" s="79" t="str">
        <f>VLOOKUP(A524,'04'!A:B,2,0)</f>
        <v>НАС/КС/ДУ-3А-129</v>
      </c>
      <c r="H524" s="78">
        <v>1378.69</v>
      </c>
      <c r="I524" s="79">
        <f>VLOOKUP(A524,РАСЧЕТ!A:BE,57,0)</f>
        <v>5267.4165238491505</v>
      </c>
      <c r="J524" s="79">
        <f t="shared" si="33"/>
        <v>3888.7265238491505</v>
      </c>
      <c r="K524" s="79" t="str">
        <f>VLOOKUP(A524,'10'!A:C,3,0)</f>
        <v>Начисление услуг УКС00001638 от 31.10.2023 0:00:04</v>
      </c>
      <c r="L524" s="79" t="str">
        <f>VLOOKUP(A524,'10'!A:B,2,0)</f>
        <v>НАС/КС/ДУ-3А-129</v>
      </c>
      <c r="M524" s="78">
        <v>1378.69</v>
      </c>
      <c r="N524" s="79">
        <f>VLOOKUP(A524,РАСЧЕТ!A:BF,58,0)</f>
        <v>3922.0236695711001</v>
      </c>
      <c r="O524" s="79">
        <f t="shared" si="34"/>
        <v>2543.3336695711</v>
      </c>
      <c r="P524" s="79" t="str">
        <f>VLOOKUP(A524,'11'!A:C,3,0)</f>
        <v>Начисление услуг УКС00001721 от 30.11.2023 23:59:59</v>
      </c>
      <c r="Q524" s="79" t="str">
        <f>VLOOKUP(A524,'11'!A:B,2,0)</f>
        <v>НАС/КС/ДУ-3А-129</v>
      </c>
      <c r="R524" s="78">
        <v>1378.69</v>
      </c>
      <c r="S524">
        <f>VLOOKUP(A524,РАСЧЕТ!A:BG,59,0)</f>
        <v>5098.5945327780673</v>
      </c>
      <c r="T524" s="119">
        <f t="shared" si="35"/>
        <v>3719.9045327780673</v>
      </c>
      <c r="U524" t="str">
        <f>VLOOKUP(A524,'12'!A:C,3,0)</f>
        <v>Начисление услуг УКС00001871 от 31.12.2023 23:59:59</v>
      </c>
      <c r="V524" t="str">
        <f>VLOOKUP(A524,'12'!A:B,2,0)</f>
        <v>НАС/КС/ДУ-3А-129</v>
      </c>
    </row>
    <row r="525" spans="1:22" x14ac:dyDescent="0.3">
      <c r="A525" s="77" t="s">
        <v>1790</v>
      </c>
      <c r="B525" s="77" t="s">
        <v>325</v>
      </c>
      <c r="C525" s="78">
        <v>3466.05</v>
      </c>
      <c r="D525" s="79">
        <f>VLOOKUP(A525,РАСЧЕТ!A:AY,51,0)</f>
        <v>3661.8614952778989</v>
      </c>
      <c r="E525" s="79">
        <f t="shared" si="32"/>
        <v>195.81149527789876</v>
      </c>
      <c r="F525" s="79" t="str">
        <f>VLOOKUP(A525,'04'!A:C,3,0)</f>
        <v>Начисление услуг УКС00000649 от 30.04.2023 0:00:15</v>
      </c>
      <c r="G525" s="79" t="str">
        <f>VLOOKUP(A525,'04'!A:B,2,0)</f>
        <v>НАС/КС/ДУ-3А-13 от 25.02.2022 г.</v>
      </c>
      <c r="H525" s="78">
        <v>3466.05</v>
      </c>
      <c r="I525" s="79">
        <f>VLOOKUP(A525,РАСЧЕТ!A:BE,57,0)</f>
        <v>4905.8735788003987</v>
      </c>
      <c r="J525" s="79">
        <f t="shared" si="33"/>
        <v>1439.8235788003985</v>
      </c>
      <c r="K525" s="79" t="str">
        <f>VLOOKUP(A525,'10'!A:C,3,0)</f>
        <v>Начисление услуг УКС00001638 от 31.10.2023 0:00:04</v>
      </c>
      <c r="L525" s="79" t="str">
        <f>VLOOKUP(A525,'10'!A:B,2,0)</f>
        <v>НАС/КС/ДУ-3А-13 от 25.02.2022 г.</v>
      </c>
      <c r="M525" s="78">
        <v>3466.05</v>
      </c>
      <c r="N525" s="79">
        <f>VLOOKUP(A525,РАСЧЕТ!A:BF,58,0)</f>
        <v>4056.8938610735136</v>
      </c>
      <c r="O525" s="79">
        <f t="shared" si="34"/>
        <v>590.84386107351338</v>
      </c>
      <c r="P525" s="79" t="str">
        <f>VLOOKUP(A525,'11'!A:C,3,0)</f>
        <v>Начисление услуг УКС00001721 от 30.11.2023 23:59:59</v>
      </c>
      <c r="Q525" s="79" t="str">
        <f>VLOOKUP(A525,'11'!A:B,2,0)</f>
        <v>НАС/КС/ДУ-3А-13 от 25.02.2022 г.</v>
      </c>
      <c r="R525" s="78">
        <v>3466.05</v>
      </c>
      <c r="S525">
        <f>VLOOKUP(A525,РАСЧЕТ!A:BG,59,0)</f>
        <v>5450.0248583255889</v>
      </c>
      <c r="T525" s="119">
        <f t="shared" si="35"/>
        <v>1983.9748583255887</v>
      </c>
      <c r="U525" t="str">
        <f>VLOOKUP(A525,'12'!A:C,3,0)</f>
        <v>Начисление услуг УКС00001871 от 31.12.2023 23:59:59</v>
      </c>
      <c r="V525" t="str">
        <f>VLOOKUP(A525,'12'!A:B,2,0)</f>
        <v>НАС/КС/ДУ-3А-13 от 25.02.2022 г.</v>
      </c>
    </row>
    <row r="526" spans="1:22" x14ac:dyDescent="0.3">
      <c r="A526" s="77" t="s">
        <v>1845</v>
      </c>
      <c r="B526" s="77" t="s">
        <v>165</v>
      </c>
      <c r="C526" s="78">
        <v>1687.93</v>
      </c>
      <c r="D526" s="79">
        <f>VLOOKUP(A526,РАСЧЕТ!A:AY,51,0)</f>
        <v>1783.2857095962997</v>
      </c>
      <c r="E526" s="79">
        <f t="shared" si="32"/>
        <v>95.355709596299675</v>
      </c>
      <c r="F526" s="79" t="str">
        <f>VLOOKUP(A526,'04'!A:C,3,0)</f>
        <v>Начисление услуг УКС00000649 от 30.04.2023 0:00:15</v>
      </c>
      <c r="G526" s="79" t="str">
        <f>VLOOKUP(A526,'04'!A:B,2,0)</f>
        <v>НАС/КС/ДУ-3А-130 от 26.02.2022 г.</v>
      </c>
      <c r="H526" s="78">
        <v>1687.93</v>
      </c>
      <c r="I526" s="79">
        <f>VLOOKUP(A526,РАСЧЕТ!A:BE,57,0)</f>
        <v>4538.5839142005016</v>
      </c>
      <c r="J526" s="79">
        <f t="shared" si="33"/>
        <v>2850.6539142005013</v>
      </c>
      <c r="K526" s="79" t="str">
        <f>VLOOKUP(A526,'10'!A:C,3,0)</f>
        <v>Начисление услуг УКС00001638 от 31.10.2023 0:00:04</v>
      </c>
      <c r="L526" s="79" t="str">
        <f>VLOOKUP(A526,'10'!A:B,2,0)</f>
        <v>НАС/КС/ДУ-3А-130 от 26.02.2022 г.</v>
      </c>
      <c r="M526" s="78">
        <v>1687.93</v>
      </c>
      <c r="N526" s="79">
        <f>VLOOKUP(A526,РАСЧЕТ!A:BF,58,0)</f>
        <v>3471.9402212487703</v>
      </c>
      <c r="O526" s="79">
        <f t="shared" si="34"/>
        <v>1784.0102212487702</v>
      </c>
      <c r="P526" s="79" t="str">
        <f>VLOOKUP(A526,'11'!A:C,3,0)</f>
        <v>Начисление услуг УКС00001721 от 30.11.2023 23:59:59</v>
      </c>
      <c r="Q526" s="79" t="str">
        <f>VLOOKUP(A526,'11'!A:B,2,0)</f>
        <v>НАС/КС/ДУ-3А-130 от 26.02.2022 г.</v>
      </c>
      <c r="R526" s="78">
        <v>1687.93</v>
      </c>
      <c r="S526">
        <f>VLOOKUP(A526,РАСЧЕТ!A:BG,59,0)</f>
        <v>4553.8435540084756</v>
      </c>
      <c r="T526" s="119">
        <f t="shared" si="35"/>
        <v>2865.9135540084753</v>
      </c>
      <c r="U526" t="str">
        <f>VLOOKUP(A526,'12'!A:C,3,0)</f>
        <v>Начисление услуг УКС00001871 от 31.12.2023 23:59:59</v>
      </c>
      <c r="V526" t="str">
        <f>VLOOKUP(A526,'12'!A:B,2,0)</f>
        <v>НАС/КС/ДУ-3А-130 от 26.02.2022 г.</v>
      </c>
    </row>
    <row r="527" spans="1:22" x14ac:dyDescent="0.3">
      <c r="A527" s="77" t="s">
        <v>1811</v>
      </c>
      <c r="B527" s="77" t="s">
        <v>147</v>
      </c>
      <c r="C527" s="78">
        <v>2534.04</v>
      </c>
      <c r="D527" s="79">
        <f>VLOOKUP(A527,РАСЧЕТ!A:AY,51,0)</f>
        <v>2677.1973757298142</v>
      </c>
      <c r="E527" s="79">
        <f t="shared" si="32"/>
        <v>143.15737572981425</v>
      </c>
      <c r="F527" s="79" t="str">
        <f>VLOOKUP(A527,'04'!A:C,3,0)</f>
        <v>Начисление услуг УКС00000649 от 30.04.2023 0:00:15</v>
      </c>
      <c r="G527" s="79" t="str">
        <f>VLOOKUP(A527,'04'!A:B,2,0)</f>
        <v>НАС/КС/ДУ-3А-131</v>
      </c>
      <c r="H527" s="78">
        <v>2534.04</v>
      </c>
      <c r="I527" s="79">
        <f>VLOOKUP(A527,РАСЧЕТ!A:BE,57,0)</f>
        <v>3560.6900553557498</v>
      </c>
      <c r="J527" s="79">
        <f t="shared" si="33"/>
        <v>1026.6500553557498</v>
      </c>
      <c r="K527" s="79" t="str">
        <f>VLOOKUP(A527,'10'!A:C,3,0)</f>
        <v>Начисление услуг УКС00001638 от 31.10.2023 0:00:04</v>
      </c>
      <c r="L527" s="79" t="str">
        <f>VLOOKUP(A527,'10'!A:B,2,0)</f>
        <v>НАС/КС/ДУ-3А-131</v>
      </c>
      <c r="M527" s="78">
        <v>2534.04</v>
      </c>
      <c r="N527" s="79">
        <f>VLOOKUP(A527,РАСЧЕТ!A:BF,58,0)</f>
        <v>2947.9021064712729</v>
      </c>
      <c r="O527" s="79">
        <f t="shared" si="34"/>
        <v>413.86210647127291</v>
      </c>
      <c r="P527" s="79" t="str">
        <f>VLOOKUP(A527,'11'!A:C,3,0)</f>
        <v>Начисление услуг УКС00001721 от 30.11.2023 23:59:59</v>
      </c>
      <c r="Q527" s="79" t="str">
        <f>VLOOKUP(A527,'11'!A:B,2,0)</f>
        <v>НАС/КС/ДУ-3А-131</v>
      </c>
      <c r="R527" s="78">
        <v>2534.04</v>
      </c>
      <c r="S527">
        <f>VLOOKUP(A527,РАСЧЕТ!A:BG,59,0)</f>
        <v>3961.542343771122</v>
      </c>
      <c r="T527" s="119">
        <f t="shared" si="35"/>
        <v>1427.502343771122</v>
      </c>
      <c r="U527" t="str">
        <f>VLOOKUP(A527,'12'!A:C,3,0)</f>
        <v>Начисление услуг УКС00001871 от 31.12.2023 23:59:59</v>
      </c>
      <c r="V527" t="str">
        <f>VLOOKUP(A527,'12'!A:B,2,0)</f>
        <v>НАС/КС/ДУ-3А-131</v>
      </c>
    </row>
    <row r="528" spans="1:22" x14ac:dyDescent="0.3">
      <c r="A528" s="77" t="s">
        <v>1905</v>
      </c>
      <c r="B528" s="77" t="s">
        <v>140</v>
      </c>
      <c r="C528" s="78">
        <v>1438.82</v>
      </c>
      <c r="D528" s="79">
        <f>VLOOKUP(A528,РАСЧЕТ!A:AY,51,0)</f>
        <v>1018.3580098109492</v>
      </c>
      <c r="E528" s="79">
        <f t="shared" si="32"/>
        <v>-420.46199018905077</v>
      </c>
      <c r="F528" s="79" t="str">
        <f>VLOOKUP(A528,'04'!A:C,3,0)</f>
        <v>Начисление услуг УКС00000649 от 30.04.2023 0:00:15</v>
      </c>
      <c r="G528" s="79" t="str">
        <f>VLOOKUP(A528,'04'!A:B,2,0)</f>
        <v>НАС/КС//ДУ-3А-132</v>
      </c>
      <c r="H528" s="78">
        <v>1438.82</v>
      </c>
      <c r="I528" s="79">
        <f>VLOOKUP(A528,РАСЧЕТ!A:BE,57,0)</f>
        <v>4219.5553715826363</v>
      </c>
      <c r="J528" s="79">
        <f t="shared" si="33"/>
        <v>2780.7353715826366</v>
      </c>
      <c r="K528" s="79" t="str">
        <f>VLOOKUP(A528,'10'!A:C,3,0)</f>
        <v>Начисление услуг УКС00001638 от 31.10.2023 0:00:04</v>
      </c>
      <c r="L528" s="79" t="str">
        <f>VLOOKUP(A528,'10'!A:B,2,0)</f>
        <v>НАС/КС//ДУ-3А-132</v>
      </c>
      <c r="M528" s="78">
        <v>1438.82</v>
      </c>
      <c r="N528" s="79">
        <f>VLOOKUP(A528,РАСЧЕТ!A:BF,58,0)</f>
        <v>3203.7296909140896</v>
      </c>
      <c r="O528" s="79">
        <f t="shared" si="34"/>
        <v>1764.9096909140897</v>
      </c>
      <c r="P528" s="79" t="str">
        <f>VLOOKUP(A528,'11'!A:C,3,0)</f>
        <v>Начисление услуг УКС00001721 от 30.11.2023 23:59:59</v>
      </c>
      <c r="Q528" s="79" t="str">
        <f>VLOOKUP(A528,'11'!A:B,2,0)</f>
        <v>НАС/КС//ДУ-3А-132</v>
      </c>
      <c r="R528" s="78">
        <v>1438.82</v>
      </c>
      <c r="S528">
        <f>VLOOKUP(A528,РАСЧЕТ!A:BG,59,0)</f>
        <v>4191.8068481073515</v>
      </c>
      <c r="T528" s="119">
        <f t="shared" si="35"/>
        <v>2752.9868481073518</v>
      </c>
      <c r="U528" t="str">
        <f>VLOOKUP(A528,'12'!A:C,3,0)</f>
        <v>Начисление услуг УКС00001871 от 31.12.2023 23:59:59</v>
      </c>
      <c r="V528" t="str">
        <f>VLOOKUP(A528,'12'!A:B,2,0)</f>
        <v>НАС/КС//ДУ-3А-132</v>
      </c>
    </row>
    <row r="529" spans="1:22" x14ac:dyDescent="0.3">
      <c r="A529" s="77" t="s">
        <v>1855</v>
      </c>
      <c r="B529" s="77" t="s">
        <v>288</v>
      </c>
      <c r="C529" s="78">
        <v>1395.87</v>
      </c>
      <c r="D529" s="79">
        <f>VLOOKUP(A529,РАСЧЕТ!A:AY,51,0)</f>
        <v>1430.8786632494282</v>
      </c>
      <c r="E529" s="79">
        <f t="shared" si="32"/>
        <v>35.008663249428309</v>
      </c>
      <c r="F529" s="79" t="str">
        <f>VLOOKUP(A529,'04'!A:C,3,0)</f>
        <v>Начисление услуг УКС00000649 от 30.04.2023 0:00:15</v>
      </c>
      <c r="G529" s="79" t="str">
        <f>VLOOKUP(A529,'04'!A:B,2,0)</f>
        <v>НАС/КС/ДУ-3А-133</v>
      </c>
      <c r="H529" s="78">
        <v>1395.87</v>
      </c>
      <c r="I529" s="79">
        <f>VLOOKUP(A529,РАСЧЕТ!A:BE,57,0)</f>
        <v>1988.321797875637</v>
      </c>
      <c r="J529" s="79">
        <f t="shared" si="33"/>
        <v>592.45179787563711</v>
      </c>
      <c r="K529" s="79" t="str">
        <f>VLOOKUP(A529,'10'!A:C,3,0)</f>
        <v>Начисление услуг УКС00001638 от 31.10.2023 0:00:04</v>
      </c>
      <c r="L529" s="79" t="str">
        <f>VLOOKUP(A529,'10'!A:B,2,0)</f>
        <v>НАС/КС/ДУ-3А-133</v>
      </c>
      <c r="M529" s="78">
        <v>1395.87</v>
      </c>
      <c r="N529" s="79">
        <f>VLOOKUP(A529,РАСЧЕТ!A:BF,58,0)</f>
        <v>1642.587018158378</v>
      </c>
      <c r="O529" s="79">
        <f t="shared" si="34"/>
        <v>246.7170181583781</v>
      </c>
      <c r="P529" s="79" t="str">
        <f>VLOOKUP(A529,'11'!A:C,3,0)</f>
        <v>Начисление услуг УКС00001721 от 30.11.2023 23:59:59</v>
      </c>
      <c r="Q529" s="79" t="str">
        <f>VLOOKUP(A529,'11'!A:B,2,0)</f>
        <v>НАС/КС/ДУ-3А-133</v>
      </c>
      <c r="R529" s="78">
        <v>1395.87</v>
      </c>
      <c r="S529">
        <f>VLOOKUP(A529,РАСЧЕТ!A:BG,59,0)</f>
        <v>2206.0020261938234</v>
      </c>
      <c r="T529" s="119">
        <f t="shared" si="35"/>
        <v>810.13202619382355</v>
      </c>
      <c r="U529" t="str">
        <f>VLOOKUP(A529,'12'!A:C,3,0)</f>
        <v>Начисление услуг УКС00001871 от 31.12.2023 23:59:59</v>
      </c>
      <c r="V529" t="str">
        <f>VLOOKUP(A529,'12'!A:B,2,0)</f>
        <v>НАС/КС/ДУ-3А-133</v>
      </c>
    </row>
    <row r="530" spans="1:22" x14ac:dyDescent="0.3">
      <c r="A530" s="77" t="s">
        <v>1830</v>
      </c>
      <c r="B530" s="77" t="s">
        <v>68</v>
      </c>
      <c r="C530" s="78">
        <v>2641.41</v>
      </c>
      <c r="D530" s="79">
        <f>VLOOKUP(A530,РАСЧЕТ!A:AY,51,0)</f>
        <v>2790.6379424980269</v>
      </c>
      <c r="E530" s="79">
        <f t="shared" si="32"/>
        <v>149.22794249802701</v>
      </c>
      <c r="F530" s="79" t="str">
        <f>VLOOKUP(A530,'04'!A:C,3,0)</f>
        <v>Начисление услуг УКС00000649 от 30.04.2023 0:00:15</v>
      </c>
      <c r="G530" s="79" t="str">
        <f>VLOOKUP(A530,'04'!A:B,2,0)</f>
        <v>НАС/КС/ДУ-3А-134 от 10.03.2022 г.</v>
      </c>
      <c r="H530" s="78">
        <v>2641.41</v>
      </c>
      <c r="I530" s="79">
        <f>VLOOKUP(A530,РАСЧЕТ!A:BE,57,0)</f>
        <v>4517.0207316061233</v>
      </c>
      <c r="J530" s="79">
        <f t="shared" si="33"/>
        <v>1875.6107316061234</v>
      </c>
      <c r="K530" s="79" t="str">
        <f>VLOOKUP(A530,'10'!A:C,3,0)</f>
        <v>Начисление услуг УКС00001638 от 31.10.2023 0:00:04</v>
      </c>
      <c r="L530" s="79" t="str">
        <f>VLOOKUP(A530,'10'!A:B,2,0)</f>
        <v>НАС/КС/ДУ-3А-134 от 10.03.2022 г.</v>
      </c>
      <c r="M530" s="78">
        <v>2641.41</v>
      </c>
      <c r="N530" s="79">
        <f>VLOOKUP(A530,РАСЧЕТ!A:BF,58,0)</f>
        <v>3633.4996142564828</v>
      </c>
      <c r="O530" s="79">
        <f t="shared" si="34"/>
        <v>992.08961425648295</v>
      </c>
      <c r="P530" s="79" t="str">
        <f>VLOOKUP(A530,'11'!A:C,3,0)</f>
        <v>Начисление услуг УКС00001721 от 30.11.2023 23:59:59</v>
      </c>
      <c r="Q530" s="79" t="str">
        <f>VLOOKUP(A530,'11'!A:B,2,0)</f>
        <v>НАС/КС/ДУ-3А-134 от 10.03.2022 г.</v>
      </c>
      <c r="R530" s="78">
        <v>2641.41</v>
      </c>
      <c r="S530">
        <f>VLOOKUP(A530,РАСЧЕТ!A:BG,59,0)</f>
        <v>4841.2770503117308</v>
      </c>
      <c r="T530" s="119">
        <f t="shared" si="35"/>
        <v>2199.867050311731</v>
      </c>
      <c r="U530" t="str">
        <f>VLOOKUP(A530,'12'!A:C,3,0)</f>
        <v>Начисление услуг УКС00001871 от 31.12.2023 23:59:59</v>
      </c>
      <c r="V530" t="str">
        <f>VLOOKUP(A530,'12'!A:B,2,0)</f>
        <v>НАС/КС/ДУ-3А-134 от 10.03.2022 г.</v>
      </c>
    </row>
    <row r="531" spans="1:22" x14ac:dyDescent="0.3">
      <c r="A531" s="77" t="s">
        <v>1869</v>
      </c>
      <c r="B531" s="77" t="s">
        <v>88</v>
      </c>
      <c r="C531" s="78">
        <v>1679.34</v>
      </c>
      <c r="D531" s="79">
        <f>VLOOKUP(A531,РАСЧЕТ!A:AY,51,0)</f>
        <v>1774.2104642548431</v>
      </c>
      <c r="E531" s="79">
        <f t="shared" si="32"/>
        <v>94.870464254843228</v>
      </c>
      <c r="F531" s="79" t="str">
        <f>VLOOKUP(A531,'04'!A:C,3,0)</f>
        <v>Начисление услуг УКС00000649 от 30.04.2023 0:00:15</v>
      </c>
      <c r="G531" s="79" t="str">
        <f>VLOOKUP(A531,'04'!A:B,2,0)</f>
        <v>НАС/КС/ДУ-3А-135 от 02.03.2022 г.</v>
      </c>
      <c r="H531" s="78">
        <v>1679.34</v>
      </c>
      <c r="I531" s="79">
        <f>VLOOKUP(A531,РАСЧЕТ!A:BE,57,0)</f>
        <v>3271.7281807172858</v>
      </c>
      <c r="J531" s="79">
        <f t="shared" si="33"/>
        <v>1592.3881807172859</v>
      </c>
      <c r="K531" s="79" t="str">
        <f>VLOOKUP(A531,'10'!A:C,3,0)</f>
        <v>Начисление услуг УКС00001638 от 31.10.2023 0:00:04</v>
      </c>
      <c r="L531" s="79" t="str">
        <f>VLOOKUP(A531,'10'!A:B,2,0)</f>
        <v>НАС/КС/ДУ-3А-135 от 02.03.2022 г.</v>
      </c>
      <c r="M531" s="78">
        <v>1679.34</v>
      </c>
      <c r="N531" s="79">
        <f>VLOOKUP(A531,РАСЧЕТ!A:BF,58,0)</f>
        <v>2588.4756759218521</v>
      </c>
      <c r="O531" s="79">
        <f t="shared" si="34"/>
        <v>909.13567592185223</v>
      </c>
      <c r="P531" s="79" t="str">
        <f>VLOOKUP(A531,'11'!A:C,3,0)</f>
        <v>Начисление услуг УКС00001721 от 30.11.2023 23:59:59</v>
      </c>
      <c r="Q531" s="79" t="str">
        <f>VLOOKUP(A531,'11'!A:B,2,0)</f>
        <v>НАС/КС/ДУ-3А-135 от 02.03.2022 г.</v>
      </c>
      <c r="R531" s="78">
        <v>1679.34</v>
      </c>
      <c r="S531">
        <f>VLOOKUP(A531,РАСЧЕТ!A:BG,59,0)</f>
        <v>3431.4155871725125</v>
      </c>
      <c r="T531" s="119">
        <f t="shared" si="35"/>
        <v>1752.0755871725125</v>
      </c>
      <c r="U531" t="str">
        <f>VLOOKUP(A531,'12'!A:C,3,0)</f>
        <v>Начисление услуг УКС00001871 от 31.12.2023 23:59:59</v>
      </c>
      <c r="V531" t="str">
        <f>VLOOKUP(A531,'12'!A:B,2,0)</f>
        <v>НАС/КС/ДУ-3А-135 от 02.03.2022 г.</v>
      </c>
    </row>
    <row r="532" spans="1:22" x14ac:dyDescent="0.3">
      <c r="A532" s="77" t="s">
        <v>1908</v>
      </c>
      <c r="B532" s="77" t="s">
        <v>125</v>
      </c>
      <c r="C532" s="78">
        <v>1365.8</v>
      </c>
      <c r="D532" s="79">
        <f>VLOOKUP(A532,РАСЧЕТ!A:AY,51,0)</f>
        <v>1442.9640092916627</v>
      </c>
      <c r="E532" s="79">
        <f t="shared" si="32"/>
        <v>77.164009291662751</v>
      </c>
      <c r="F532" s="79" t="str">
        <f>VLOOKUP(A532,'04'!A:C,3,0)</f>
        <v>Начисление услуг УКС00000649 от 30.04.2023 0:00:15</v>
      </c>
      <c r="G532" s="79" t="str">
        <f>VLOOKUP(A532,'04'!A:B,2,0)</f>
        <v>НАС/КС/ДУ-3А-136</v>
      </c>
      <c r="H532" s="78">
        <v>1365.8</v>
      </c>
      <c r="I532" s="79">
        <f>VLOOKUP(A532,РАСЧЕТ!A:BE,57,0)</f>
        <v>3321.8720991311548</v>
      </c>
      <c r="J532" s="79">
        <f t="shared" si="33"/>
        <v>1956.0720991311548</v>
      </c>
      <c r="K532" s="79" t="str">
        <f>VLOOKUP(A532,'10'!A:C,3,0)</f>
        <v>Начисление услуг УКС00001638 от 31.10.2023 0:00:04</v>
      </c>
      <c r="L532" s="79" t="str">
        <f>VLOOKUP(A532,'10'!A:B,2,0)</f>
        <v>НАС/КС/ДУ-3А-136</v>
      </c>
      <c r="M532" s="78">
        <v>1365.8</v>
      </c>
      <c r="N532" s="79">
        <f>VLOOKUP(A532,РАСЧЕТ!A:BF,58,0)</f>
        <v>2565.3202360824635</v>
      </c>
      <c r="O532" s="79">
        <f t="shared" si="34"/>
        <v>1199.5202360824635</v>
      </c>
      <c r="P532" s="79" t="str">
        <f>VLOOKUP(A532,'11'!A:C,3,0)</f>
        <v>Начисление услуг УКС00001721 от 30.11.2023 23:59:59</v>
      </c>
      <c r="Q532" s="79" t="str">
        <f>VLOOKUP(A532,'11'!A:B,2,0)</f>
        <v>НАС/КС/ДУ-3А-136</v>
      </c>
      <c r="R532" s="78">
        <v>1365.8</v>
      </c>
      <c r="S532">
        <f>VLOOKUP(A532,РАСЧЕТ!A:BG,59,0)</f>
        <v>3374.9503625155517</v>
      </c>
      <c r="T532" s="119">
        <f t="shared" si="35"/>
        <v>2009.1503625155517</v>
      </c>
      <c r="U532" t="str">
        <f>VLOOKUP(A532,'12'!A:C,3,0)</f>
        <v>Начисление услуг УКС00001871 от 31.12.2023 23:59:59</v>
      </c>
      <c r="V532" t="str">
        <f>VLOOKUP(A532,'12'!A:B,2,0)</f>
        <v>НАС/КС/ДУ-3А-136</v>
      </c>
    </row>
    <row r="533" spans="1:22" x14ac:dyDescent="0.3">
      <c r="A533" s="77" t="s">
        <v>1807</v>
      </c>
      <c r="B533" s="77" t="s">
        <v>142</v>
      </c>
      <c r="C533" s="78">
        <v>1378.69</v>
      </c>
      <c r="D533" s="79">
        <f>VLOOKUP(A533,РАСЧЕТ!A:AY,51,0)</f>
        <v>2215.9740846248201</v>
      </c>
      <c r="E533" s="79">
        <f t="shared" si="32"/>
        <v>837.28408462482003</v>
      </c>
      <c r="F533" s="79" t="str">
        <f>VLOOKUP(A533,'04'!A:C,3,0)</f>
        <v>Начисление услуг УКС00000649 от 30.04.2023 0:00:15</v>
      </c>
      <c r="G533" s="79" t="str">
        <f>VLOOKUP(A533,'04'!A:B,2,0)</f>
        <v>НАС/ДУ-3А-137 от 05.03.2022 г.</v>
      </c>
      <c r="H533" s="78">
        <v>1378.69</v>
      </c>
      <c r="I533" s="79">
        <f>VLOOKUP(A533,РАСЧЕТ!A:BE,57,0)</f>
        <v>3728.6557315542759</v>
      </c>
      <c r="J533" s="79">
        <f t="shared" si="33"/>
        <v>2349.9657315542759</v>
      </c>
      <c r="K533" s="79" t="str">
        <f>VLOOKUP(A533,'10'!A:C,3,0)</f>
        <v>Начисление услуг УКС00001638 от 31.10.2023 0:00:04</v>
      </c>
      <c r="L533" s="79" t="str">
        <f>VLOOKUP(A533,'10'!A:B,2,0)</f>
        <v>НАС/ДУ-3А-137 от 05.03.2022 г.</v>
      </c>
      <c r="M533" s="78">
        <v>1378.69</v>
      </c>
      <c r="N533" s="79">
        <f>VLOOKUP(A533,РАСЧЕТ!A:BF,58,0)</f>
        <v>2850.8733940398847</v>
      </c>
      <c r="O533" s="79">
        <f t="shared" si="34"/>
        <v>1472.1833940398847</v>
      </c>
      <c r="P533" s="79" t="str">
        <f>VLOOKUP(A533,'11'!A:C,3,0)</f>
        <v>Начисление услуг УКС00001721 от 30.11.2023 23:59:59</v>
      </c>
      <c r="Q533" s="79" t="str">
        <f>VLOOKUP(A533,'11'!A:B,2,0)</f>
        <v>НАС/ДУ-3А-137 от 05.03.2022 г.</v>
      </c>
      <c r="R533" s="78">
        <v>1378.69</v>
      </c>
      <c r="S533">
        <f>VLOOKUP(A533,РАСЧЕТ!A:BG,59,0)</f>
        <v>3738.6138332831838</v>
      </c>
      <c r="T533" s="119">
        <f t="shared" si="35"/>
        <v>2359.9238332831837</v>
      </c>
      <c r="U533" t="str">
        <f>VLOOKUP(A533,'12'!A:C,3,0)</f>
        <v>Начисление услуг УКС00001871 от 31.12.2023 23:59:59</v>
      </c>
      <c r="V533" t="str">
        <f>VLOOKUP(A533,'12'!A:B,2,0)</f>
        <v>НАС/ДУ-3А-137 от 05.03.2022 г.</v>
      </c>
    </row>
    <row r="534" spans="1:22" x14ac:dyDescent="0.3">
      <c r="A534" s="77" t="s">
        <v>1423</v>
      </c>
      <c r="B534" s="77" t="s">
        <v>172</v>
      </c>
      <c r="C534" s="78">
        <v>1687.93</v>
      </c>
      <c r="D534" s="79">
        <f>VLOOKUP(A534,РАСЧЕТ!A:AY,51,0)</f>
        <v>1783.2857095962997</v>
      </c>
      <c r="E534" s="79">
        <f t="shared" si="32"/>
        <v>95.355709596299675</v>
      </c>
      <c r="F534" s="79" t="str">
        <f>VLOOKUP(A534,'04'!A:C,3,0)</f>
        <v>Начисление услуг УКС00000649 от 30.04.2023 0:00:15</v>
      </c>
      <c r="G534" s="79" t="str">
        <f>VLOOKUP(A534,'04'!A:B,2,0)</f>
        <v>НАС/КС/ДУ-3А-138</v>
      </c>
      <c r="H534" s="78">
        <v>1687.93</v>
      </c>
      <c r="I534" s="79">
        <f>VLOOKUP(A534,РАСЧЕТ!A:BE,57,0)</f>
        <v>3104.1716770693129</v>
      </c>
      <c r="J534" s="79">
        <f t="shared" si="33"/>
        <v>1416.2416770693128</v>
      </c>
      <c r="K534" s="79" t="str">
        <f>VLOOKUP(A534,'10'!A:C,3,0)</f>
        <v>Начисление услуг УКС00001638 от 31.10.2023 0:00:04</v>
      </c>
      <c r="L534" s="79" t="str">
        <f>VLOOKUP(A534,'10'!A:B,2,0)</f>
        <v>НАС/КС/ДУ-3А-138</v>
      </c>
      <c r="M534" s="78">
        <v>1687.93</v>
      </c>
      <c r="N534" s="79">
        <f>VLOOKUP(A534,РАСЧЕТ!A:BF,58,0)</f>
        <v>2473.4282558269329</v>
      </c>
      <c r="O534" s="79">
        <f t="shared" si="34"/>
        <v>785.49825582693279</v>
      </c>
      <c r="P534" s="79" t="str">
        <f>VLOOKUP(A534,'11'!A:C,3,0)</f>
        <v>Начисление услуг УКС00001721 от 30.11.2023 23:59:59</v>
      </c>
      <c r="Q534" s="79" t="str">
        <f>VLOOKUP(A534,'11'!A:B,2,0)</f>
        <v>НАС/КС/ДУ-3А-138</v>
      </c>
      <c r="R534" s="78">
        <v>1687.93</v>
      </c>
      <c r="S534">
        <f>VLOOKUP(A534,РАСЧЕТ!A:BG,59,0)</f>
        <v>3286.0877290707003</v>
      </c>
      <c r="T534" s="119">
        <f t="shared" si="35"/>
        <v>1598.1577290707003</v>
      </c>
      <c r="U534" t="str">
        <f>VLOOKUP(A534,'12'!A:C,3,0)</f>
        <v>Начисление услуг УКС00001871 от 31.12.2023 23:59:59</v>
      </c>
      <c r="V534" t="str">
        <f>VLOOKUP(A534,'12'!A:B,2,0)</f>
        <v>НАС/КС/ДУ-3А-138</v>
      </c>
    </row>
    <row r="535" spans="1:22" x14ac:dyDescent="0.3">
      <c r="A535" s="77" t="s">
        <v>1980</v>
      </c>
      <c r="B535" s="77" t="s">
        <v>162</v>
      </c>
      <c r="C535" s="78">
        <v>2534.04</v>
      </c>
      <c r="D535" s="79">
        <f>VLOOKUP(A535,РАСЧЕТ!A:AY,51,0)</f>
        <v>2582.7278871297317</v>
      </c>
      <c r="E535" s="79">
        <f t="shared" si="32"/>
        <v>48.687887129731735</v>
      </c>
      <c r="F535" s="79" t="str">
        <f>VLOOKUP(A535,'04'!A:C,3,0)</f>
        <v>Начисление услуг УКС00000649 от 30.04.2023 0:00:15</v>
      </c>
      <c r="G535" s="79" t="str">
        <f>VLOOKUP(A535,'04'!A:B,2,0)</f>
        <v>НАС/КС/ДУ-3А-139 от 26.02.2022 г.</v>
      </c>
      <c r="H535" s="78">
        <v>2534.04</v>
      </c>
      <c r="I535" s="79">
        <f>VLOOKUP(A535,РАСЧЕТ!A:BE,57,0)</f>
        <v>4708.5384379309908</v>
      </c>
      <c r="J535" s="79">
        <f t="shared" si="33"/>
        <v>2174.4984379309908</v>
      </c>
      <c r="K535" s="79" t="str">
        <f>VLOOKUP(A535,'10'!A:C,3,0)</f>
        <v>Начисление услуг УКС00001638 от 31.10.2023 0:00:04</v>
      </c>
      <c r="L535" s="79" t="str">
        <f>VLOOKUP(A535,'10'!A:B,2,0)</f>
        <v>НАС/КС/ДУ-3А-139 от 26.02.2022 г.</v>
      </c>
      <c r="M535" s="78">
        <v>2534.04</v>
      </c>
      <c r="N535" s="79">
        <f>VLOOKUP(A535,РАСЧЕТ!A:BF,58,0)</f>
        <v>3746.9334552164223</v>
      </c>
      <c r="O535" s="79">
        <f t="shared" si="34"/>
        <v>1212.8934552164224</v>
      </c>
      <c r="P535" s="79" t="str">
        <f>VLOOKUP(A535,'11'!A:C,3,0)</f>
        <v>Начисление услуг УКС00001721 от 30.11.2023 23:59:59</v>
      </c>
      <c r="Q535" s="79" t="str">
        <f>VLOOKUP(A535,'11'!A:B,2,0)</f>
        <v>НАС/КС/ДУ-3А-139 от 26.02.2022 г.</v>
      </c>
      <c r="R535" s="78">
        <v>2534.04</v>
      </c>
      <c r="S535">
        <f>VLOOKUP(A535,РАСЧЕТ!A:BG,59,0)</f>
        <v>4976.028581050814</v>
      </c>
      <c r="T535" s="119">
        <f t="shared" si="35"/>
        <v>2441.988581050814</v>
      </c>
      <c r="U535" t="str">
        <f>VLOOKUP(A535,'12'!A:C,3,0)</f>
        <v>Начисление услуг УКС00001871 от 31.12.2023 23:59:59</v>
      </c>
      <c r="V535" t="str">
        <f>VLOOKUP(A535,'12'!A:B,2,0)</f>
        <v>НАС/КС/ДУ-3А-139 от 26.02.2022 г.</v>
      </c>
    </row>
    <row r="536" spans="1:22" x14ac:dyDescent="0.3">
      <c r="A536" s="77" t="s">
        <v>1457</v>
      </c>
      <c r="B536" s="77" t="s">
        <v>87</v>
      </c>
      <c r="C536" s="78">
        <v>2396.6</v>
      </c>
      <c r="D536" s="79">
        <f>VLOOKUP(A536,РАСЧЕТ!A:AY,51,0)</f>
        <v>2531.9934502665024</v>
      </c>
      <c r="E536" s="79">
        <f t="shared" si="32"/>
        <v>135.39345026650244</v>
      </c>
      <c r="F536" s="79" t="str">
        <f>VLOOKUP(A536,'04'!A:C,3,0)</f>
        <v>Начисление услуг УКС00000649 от 30.04.2023 0:00:15</v>
      </c>
      <c r="G536" s="79" t="str">
        <f>VLOOKUP(A536,'04'!A:B,2,0)</f>
        <v>ЗПИФ Развитие К/С 3- 14</v>
      </c>
      <c r="H536" s="80"/>
      <c r="I536" s="79">
        <f>VLOOKUP(A536,РАСЧЕТ!A:BE,57,0)</f>
        <v>0</v>
      </c>
      <c r="J536" s="79">
        <f t="shared" si="33"/>
        <v>0</v>
      </c>
      <c r="K536" s="79" t="e">
        <f>VLOOKUP(A536,'10'!A:C,3,0)</f>
        <v>#N/A</v>
      </c>
      <c r="L536" s="79" t="e">
        <f>VLOOKUP(A536,'10'!A:B,2,0)</f>
        <v>#N/A</v>
      </c>
      <c r="M536" s="80"/>
      <c r="N536" s="79">
        <f>VLOOKUP(A536,РАСЧЕТ!A:BF,58,0)</f>
        <v>0</v>
      </c>
      <c r="O536" s="79">
        <f t="shared" si="34"/>
        <v>0</v>
      </c>
      <c r="P536" s="79" t="e">
        <f>VLOOKUP(A536,'11'!A:C,3,0)</f>
        <v>#N/A</v>
      </c>
      <c r="Q536" s="79" t="e">
        <f>VLOOKUP(A536,'11'!A:B,2,0)</f>
        <v>#N/A</v>
      </c>
      <c r="R536" s="80"/>
      <c r="S536">
        <f>VLOOKUP(A536,РАСЧЕТ!A:BG,59,0)</f>
        <v>0</v>
      </c>
      <c r="T536" s="119">
        <f t="shared" si="35"/>
        <v>0</v>
      </c>
      <c r="U536" t="e">
        <f>VLOOKUP(A536,'12'!A:C,3,0)</f>
        <v>#N/A</v>
      </c>
      <c r="V536" t="e">
        <f>VLOOKUP(A536,'12'!A:B,2,0)</f>
        <v>#N/A</v>
      </c>
    </row>
    <row r="537" spans="1:22" x14ac:dyDescent="0.3">
      <c r="A537" s="77" t="s">
        <v>2861</v>
      </c>
      <c r="B537" s="77" t="s">
        <v>87</v>
      </c>
      <c r="C537" s="80"/>
      <c r="D537" s="79">
        <f>VLOOKUP(A537,РАСЧЕТ!A:AY,51,0)</f>
        <v>0</v>
      </c>
      <c r="E537" s="79">
        <f t="shared" si="32"/>
        <v>0</v>
      </c>
      <c r="F537" s="79" t="e">
        <f>VLOOKUP(A537,'04'!A:C,3,0)</f>
        <v>#N/A</v>
      </c>
      <c r="G537" s="79" t="e">
        <f>VLOOKUP(A537,'04'!A:B,2,0)</f>
        <v>#N/A</v>
      </c>
      <c r="H537" s="78">
        <v>2396.6</v>
      </c>
      <c r="I537" s="79">
        <f>VLOOKUP(A537,РАСЧЕТ!A:BE,57,0)</f>
        <v>3591.7787032169513</v>
      </c>
      <c r="J537" s="79">
        <f t="shared" si="33"/>
        <v>1195.1787032169514</v>
      </c>
      <c r="K537" s="79" t="str">
        <f>VLOOKUP(A537,'10'!A:C,3,0)</f>
        <v>Начисление услуг УКС00001638 от 31.10.2023 0:00:04</v>
      </c>
      <c r="L537" s="79" t="str">
        <f>VLOOKUP(A537,'10'!A:B,2,0)</f>
        <v xml:space="preserve">НАС/КС/ДУ-3А-14 </v>
      </c>
      <c r="M537" s="78">
        <v>2396.6</v>
      </c>
      <c r="N537" s="79">
        <f>VLOOKUP(A537,РАСЧЕТ!A:BF,58,0)</f>
        <v>2944.0917947241342</v>
      </c>
      <c r="O537" s="79">
        <f t="shared" si="34"/>
        <v>547.49179472413425</v>
      </c>
      <c r="P537" s="79" t="str">
        <f>VLOOKUP(A537,'11'!A:C,3,0)</f>
        <v>Начисление услуг УКС00001721 от 30.11.2023 23:59:59</v>
      </c>
      <c r="Q537" s="79" t="str">
        <f>VLOOKUP(A537,'11'!A:B,2,0)</f>
        <v xml:space="preserve">НАС/КС/ДУ-3А-14 </v>
      </c>
      <c r="R537" s="78">
        <v>2396.6</v>
      </c>
      <c r="S537">
        <f>VLOOKUP(A537,РАСЧЕТ!A:BG,59,0)</f>
        <v>3944.8400373195363</v>
      </c>
      <c r="T537" s="119">
        <f t="shared" si="35"/>
        <v>1548.2400373195364</v>
      </c>
      <c r="U537" t="str">
        <f>VLOOKUP(A537,'12'!A:C,3,0)</f>
        <v>Начисление услуг УКС00001871 от 31.12.2023 23:59:59</v>
      </c>
      <c r="V537" t="str">
        <f>VLOOKUP(A537,'12'!A:B,2,0)</f>
        <v xml:space="preserve">НАС/КС/ДУ-3А-14 </v>
      </c>
    </row>
    <row r="538" spans="1:22" x14ac:dyDescent="0.3">
      <c r="A538" s="77" t="s">
        <v>1799</v>
      </c>
      <c r="B538" s="77" t="s">
        <v>139</v>
      </c>
      <c r="C538" s="78">
        <v>1438.82</v>
      </c>
      <c r="D538" s="79">
        <f>VLOOKUP(A538,РАСЧЕТ!A:AY,51,0)</f>
        <v>1018.3580098109492</v>
      </c>
      <c r="E538" s="79">
        <f t="shared" si="32"/>
        <v>-420.46199018905077</v>
      </c>
      <c r="F538" s="79" t="str">
        <f>VLOOKUP(A538,'04'!A:C,3,0)</f>
        <v>Начисление услуг УКС00000649 от 30.04.2023 0:00:15</v>
      </c>
      <c r="G538" s="79" t="str">
        <f>VLOOKUP(A538,'04'!A:B,2,0)</f>
        <v>НАС/ДУ-3А-140 от 05.03.2022 г.</v>
      </c>
      <c r="H538" s="78">
        <v>1438.82</v>
      </c>
      <c r="I538" s="79">
        <f>VLOOKUP(A538,РАСЧЕТ!A:BE,57,0)</f>
        <v>3668.1016478727242</v>
      </c>
      <c r="J538" s="79">
        <f t="shared" si="33"/>
        <v>2229.2816478727245</v>
      </c>
      <c r="K538" s="79" t="str">
        <f>VLOOKUP(A538,'10'!A:C,3,0)</f>
        <v>Начисление услуг УКС00001638 от 31.10.2023 0:00:04</v>
      </c>
      <c r="L538" s="79" t="str">
        <f>VLOOKUP(A538,'10'!A:B,2,0)</f>
        <v>НАС/ДУ-3А-140 от 05.03.2022 г.</v>
      </c>
      <c r="M538" s="78">
        <v>1438.82</v>
      </c>
      <c r="N538" s="79">
        <f>VLOOKUP(A538,РАСЧЕТ!A:BF,58,0)</f>
        <v>2819.8559848433465</v>
      </c>
      <c r="O538" s="79">
        <f t="shared" si="34"/>
        <v>1381.0359848433466</v>
      </c>
      <c r="P538" s="79" t="str">
        <f>VLOOKUP(A538,'11'!A:C,3,0)</f>
        <v>Начисление услуг УКС00001721 от 30.11.2023 23:59:59</v>
      </c>
      <c r="Q538" s="79" t="str">
        <f>VLOOKUP(A538,'11'!A:B,2,0)</f>
        <v>НАС/ДУ-3А-140 от 05.03.2022 г.</v>
      </c>
      <c r="R538" s="78">
        <v>1438.82</v>
      </c>
      <c r="S538">
        <f>VLOOKUP(A538,РАСЧЕТ!A:BG,59,0)</f>
        <v>3704.4234778880077</v>
      </c>
      <c r="T538" s="119">
        <f t="shared" si="35"/>
        <v>2265.6034778880075</v>
      </c>
      <c r="U538" t="str">
        <f>VLOOKUP(A538,'12'!A:C,3,0)</f>
        <v>Начисление услуг УКС00001871 от 31.12.2023 23:59:59</v>
      </c>
      <c r="V538" t="str">
        <f>VLOOKUP(A538,'12'!A:B,2,0)</f>
        <v>НАС/ДУ-3А-140 от 05.03.2022 г.</v>
      </c>
    </row>
    <row r="539" spans="1:22" x14ac:dyDescent="0.3">
      <c r="A539" s="77" t="s">
        <v>1797</v>
      </c>
      <c r="B539" s="77" t="s">
        <v>273</v>
      </c>
      <c r="C539" s="78">
        <v>1395.87</v>
      </c>
      <c r="D539" s="79">
        <f>VLOOKUP(A539,РАСЧЕТ!A:AY,51,0)</f>
        <v>987.95926324942832</v>
      </c>
      <c r="E539" s="79">
        <f t="shared" si="32"/>
        <v>-407.91073675057157</v>
      </c>
      <c r="F539" s="79" t="str">
        <f>VLOOKUP(A539,'04'!A:C,3,0)</f>
        <v>Начисление услуг УКС00000649 от 30.04.2023 0:00:15</v>
      </c>
      <c r="G539" s="79" t="str">
        <f>VLOOKUP(A539,'04'!A:B,2,0)</f>
        <v>НАС/КС/ДУ-3А-141 от 02.03.2022 г.</v>
      </c>
      <c r="H539" s="78">
        <v>1395.87</v>
      </c>
      <c r="I539" s="79">
        <f>VLOOKUP(A539,РАСЧЕТ!A:BE,57,0)</f>
        <v>3725.9212669238527</v>
      </c>
      <c r="J539" s="79">
        <f t="shared" si="33"/>
        <v>2330.0512669238528</v>
      </c>
      <c r="K539" s="79" t="str">
        <f>VLOOKUP(A539,'10'!A:C,3,0)</f>
        <v>Начисление услуг УКС00001638 от 31.10.2023 0:00:04</v>
      </c>
      <c r="L539" s="79" t="str">
        <f>VLOOKUP(A539,'10'!A:B,2,0)</f>
        <v>НАС/КС/ДУ-3А-141 от 02.03.2022 г.</v>
      </c>
      <c r="M539" s="78">
        <v>1395.87</v>
      </c>
      <c r="N539" s="79">
        <f>VLOOKUP(A539,РАСЧЕТ!A:BF,58,0)</f>
        <v>2852.1513372869472</v>
      </c>
      <c r="O539" s="79">
        <f t="shared" si="34"/>
        <v>1456.2813372869473</v>
      </c>
      <c r="P539" s="79" t="str">
        <f>VLOOKUP(A539,'11'!A:C,3,0)</f>
        <v>Начисление услуг УКС00001721 от 30.11.2023 23:59:59</v>
      </c>
      <c r="Q539" s="79" t="str">
        <f>VLOOKUP(A539,'11'!A:B,2,0)</f>
        <v>НАС/КС/ДУ-3А-141 от 02.03.2022 г.</v>
      </c>
      <c r="R539" s="78">
        <v>1395.87</v>
      </c>
      <c r="S539">
        <f>VLOOKUP(A539,РАСЧЕТ!A:BG,59,0)</f>
        <v>3741.7194380170404</v>
      </c>
      <c r="T539" s="119">
        <f t="shared" si="35"/>
        <v>2345.8494380170405</v>
      </c>
      <c r="U539" t="str">
        <f>VLOOKUP(A539,'12'!A:C,3,0)</f>
        <v>Начисление услуг УКС00001871 от 31.12.2023 23:59:59</v>
      </c>
      <c r="V539" t="str">
        <f>VLOOKUP(A539,'12'!A:B,2,0)</f>
        <v>НАС/КС/ДУ-3А-141 от 02.03.2022 г.</v>
      </c>
    </row>
    <row r="540" spans="1:22" x14ac:dyDescent="0.3">
      <c r="A540" s="77" t="s">
        <v>1848</v>
      </c>
      <c r="B540" s="77" t="s">
        <v>89</v>
      </c>
      <c r="C540" s="78">
        <v>2641.41</v>
      </c>
      <c r="D540" s="79">
        <f>VLOOKUP(A540,РАСЧЕТ!A:AY,51,0)</f>
        <v>2790.6379424980269</v>
      </c>
      <c r="E540" s="79">
        <f t="shared" si="32"/>
        <v>149.22794249802701</v>
      </c>
      <c r="F540" s="79" t="str">
        <f>VLOOKUP(A540,'04'!A:C,3,0)</f>
        <v>Начисление услуг УКС00000649 от 30.04.2023 0:00:15</v>
      </c>
      <c r="G540" s="79" t="str">
        <f>VLOOKUP(A540,'04'!A:B,2,0)</f>
        <v>НАС/КС/ДУ-3А-142.</v>
      </c>
      <c r="H540" s="80"/>
      <c r="I540" s="79">
        <f>VLOOKUP(A540,РАСЧЕТ!A:BE,57,0)</f>
        <v>0</v>
      </c>
      <c r="J540" s="79">
        <f t="shared" si="33"/>
        <v>0</v>
      </c>
      <c r="K540" s="79" t="e">
        <f>VLOOKUP(A540,'10'!A:C,3,0)</f>
        <v>#N/A</v>
      </c>
      <c r="L540" s="79" t="e">
        <f>VLOOKUP(A540,'10'!A:B,2,0)</f>
        <v>#N/A</v>
      </c>
      <c r="M540" s="80"/>
      <c r="N540" s="79">
        <f>VLOOKUP(A540,РАСЧЕТ!A:BF,58,0)</f>
        <v>0</v>
      </c>
      <c r="O540" s="79">
        <f t="shared" si="34"/>
        <v>0</v>
      </c>
      <c r="P540" s="79" t="e">
        <f>VLOOKUP(A540,'11'!A:C,3,0)</f>
        <v>#N/A</v>
      </c>
      <c r="Q540" s="79" t="e">
        <f>VLOOKUP(A540,'11'!A:B,2,0)</f>
        <v>#N/A</v>
      </c>
      <c r="R540" s="80"/>
      <c r="S540">
        <f>VLOOKUP(A540,РАСЧЕТ!A:BG,59,0)</f>
        <v>0</v>
      </c>
      <c r="T540" s="119">
        <f t="shared" si="35"/>
        <v>0</v>
      </c>
      <c r="U540" t="e">
        <f>VLOOKUP(A540,'12'!A:C,3,0)</f>
        <v>#N/A</v>
      </c>
      <c r="V540" t="e">
        <f>VLOOKUP(A540,'12'!A:B,2,0)</f>
        <v>#N/A</v>
      </c>
    </row>
    <row r="541" spans="1:22" x14ac:dyDescent="0.3">
      <c r="A541" s="77" t="s">
        <v>2767</v>
      </c>
      <c r="B541" s="77" t="s">
        <v>89</v>
      </c>
      <c r="C541" s="80"/>
      <c r="D541" s="79">
        <f>VLOOKUP(A541,РАСЧЕТ!A:AY,51,0)</f>
        <v>0</v>
      </c>
      <c r="E541" s="79">
        <f t="shared" si="32"/>
        <v>0</v>
      </c>
      <c r="F541" s="79" t="e">
        <f>VLOOKUP(A541,'04'!A:C,3,0)</f>
        <v>#N/A</v>
      </c>
      <c r="G541" s="79" t="e">
        <f>VLOOKUP(A541,'04'!A:B,2,0)</f>
        <v>#N/A</v>
      </c>
      <c r="H541" s="78">
        <v>2641.41</v>
      </c>
      <c r="I541" s="79">
        <f>VLOOKUP(A541,РАСЧЕТ!A:BE,57,0)</f>
        <v>4162.2174867286158</v>
      </c>
      <c r="J541" s="79">
        <f t="shared" si="33"/>
        <v>1520.8074867286159</v>
      </c>
      <c r="K541" s="79" t="str">
        <f>VLOOKUP(A541,'10'!A:C,3,0)</f>
        <v>Начисление услуг УКС00001638 от 31.10.2023 0:00:04</v>
      </c>
      <c r="L541" s="79" t="str">
        <f>VLOOKUP(A541,'10'!A:B,2,0)</f>
        <v>НАС/КС/ДУ-3А-142</v>
      </c>
      <c r="M541" s="78">
        <v>2641.41</v>
      </c>
      <c r="N541" s="79">
        <f>VLOOKUP(A541,РАСЧЕТ!A:BF,58,0)</f>
        <v>3386.5167203505898</v>
      </c>
      <c r="O541" s="79">
        <f t="shared" si="34"/>
        <v>745.10672035058997</v>
      </c>
      <c r="P541" s="79" t="str">
        <f>VLOOKUP(A541,'11'!A:C,3,0)</f>
        <v>Начисление услуг УКС00001721 от 30.11.2023 23:59:59</v>
      </c>
      <c r="Q541" s="79" t="str">
        <f>VLOOKUP(A541,'11'!A:B,2,0)</f>
        <v>НАС/КС/ДУ-3А-142</v>
      </c>
      <c r="R541" s="78">
        <v>2641.41</v>
      </c>
      <c r="S541">
        <f>VLOOKUP(A541,РАСЧЕТ!A:BG,59,0)</f>
        <v>4527.6964290951346</v>
      </c>
      <c r="T541" s="119">
        <f t="shared" si="35"/>
        <v>1886.2864290951347</v>
      </c>
      <c r="U541" t="str">
        <f>VLOOKUP(A541,'12'!A:C,3,0)</f>
        <v>Начисление услуг УКС00001871 от 31.12.2023 23:59:59</v>
      </c>
      <c r="V541" t="str">
        <f>VLOOKUP(A541,'12'!A:B,2,0)</f>
        <v>НАС/КС/ДУ-3А-142</v>
      </c>
    </row>
    <row r="542" spans="1:22" x14ac:dyDescent="0.3">
      <c r="A542" s="77" t="s">
        <v>1817</v>
      </c>
      <c r="B542" s="77" t="s">
        <v>155</v>
      </c>
      <c r="C542" s="78">
        <v>1679.34</v>
      </c>
      <c r="D542" s="79">
        <f>VLOOKUP(A542,РАСЧЕТ!A:AY,51,0)</f>
        <v>1774.2104642548431</v>
      </c>
      <c r="E542" s="79">
        <f t="shared" si="32"/>
        <v>94.870464254843228</v>
      </c>
      <c r="F542" s="79" t="str">
        <f>VLOOKUP(A542,'04'!A:C,3,0)</f>
        <v>Начисление услуг УКС00000649 от 30.04.2023 0:00:15</v>
      </c>
      <c r="G542" s="79" t="str">
        <f>VLOOKUP(A542,'04'!A:B,2,0)</f>
        <v>НАС/КС/ДУ-3А-143</v>
      </c>
      <c r="H542" s="78">
        <v>1679.34</v>
      </c>
      <c r="I542" s="79">
        <f>VLOOKUP(A542,РАСЧЕТ!A:BE,57,0)</f>
        <v>4377.7570643090539</v>
      </c>
      <c r="J542" s="79">
        <f t="shared" si="33"/>
        <v>2698.4170643090538</v>
      </c>
      <c r="K542" s="79" t="str">
        <f>VLOOKUP(A542,'10'!A:C,3,0)</f>
        <v>Начисление услуг УКС00001638 от 31.10.2023 0:00:04</v>
      </c>
      <c r="L542" s="79" t="str">
        <f>VLOOKUP(A542,'10'!A:B,2,0)</f>
        <v>НАС/КС/ДУ-3А-143</v>
      </c>
      <c r="M542" s="78">
        <v>1679.34</v>
      </c>
      <c r="N542" s="79">
        <f>VLOOKUP(A542,РАСЧЕТ!A:BF,58,0)</f>
        <v>3358.3959580977021</v>
      </c>
      <c r="O542" s="79">
        <f t="shared" si="34"/>
        <v>1679.0559580977022</v>
      </c>
      <c r="P542" s="79" t="str">
        <f>VLOOKUP(A542,'11'!A:C,3,0)</f>
        <v>Начисление услуг УКС00001721 от 30.11.2023 23:59:59</v>
      </c>
      <c r="Q542" s="79" t="str">
        <f>VLOOKUP(A542,'11'!A:B,2,0)</f>
        <v>НАС/КС/ДУ-3А-143</v>
      </c>
      <c r="R542" s="78">
        <v>1679.34</v>
      </c>
      <c r="S542">
        <f>VLOOKUP(A542,РАСЧЕТ!A:BG,59,0)</f>
        <v>4408.9411014048956</v>
      </c>
      <c r="T542" s="119">
        <f t="shared" si="35"/>
        <v>2729.6011014048954</v>
      </c>
      <c r="U542" t="str">
        <f>VLOOKUP(A542,'12'!A:C,3,0)</f>
        <v>Начисление услуг УКС00001871 от 31.12.2023 23:59:59</v>
      </c>
      <c r="V542" t="str">
        <f>VLOOKUP(A542,'12'!A:B,2,0)</f>
        <v>НАС/КС/ДУ-3А-143</v>
      </c>
    </row>
    <row r="543" spans="1:22" x14ac:dyDescent="0.3">
      <c r="A543" s="77" t="s">
        <v>1499</v>
      </c>
      <c r="B543" s="77" t="s">
        <v>245</v>
      </c>
      <c r="C543" s="78">
        <v>1365.8</v>
      </c>
      <c r="D543" s="79">
        <f>VLOOKUP(A543,РАСЧЕТ!A:AY,51,0)</f>
        <v>1442.9640092916627</v>
      </c>
      <c r="E543" s="79">
        <f t="shared" si="32"/>
        <v>77.164009291662751</v>
      </c>
      <c r="F543" s="79" t="str">
        <f>VLOOKUP(A543,'04'!A:C,3,0)</f>
        <v>Начисление услуг УКС00000649 от 30.04.2023 0:00:15</v>
      </c>
      <c r="G543" s="79" t="str">
        <f>VLOOKUP(A543,'04'!A:B,2,0)</f>
        <v>НАС/КС/ДУ-3А-144 от 25.02.2022 г.</v>
      </c>
      <c r="H543" s="78">
        <v>1365.8</v>
      </c>
      <c r="I543" s="79">
        <f>VLOOKUP(A543,РАСЧЕТ!A:BE,57,0)</f>
        <v>3189.7313011855722</v>
      </c>
      <c r="J543" s="79">
        <f t="shared" si="33"/>
        <v>1823.9313011855722</v>
      </c>
      <c r="K543" s="79" t="str">
        <f>VLOOKUP(A543,'10'!A:C,3,0)</f>
        <v>Начисление услуг УКС00001638 от 31.10.2023 0:00:04</v>
      </c>
      <c r="L543" s="79" t="str">
        <f>VLOOKUP(A543,'10'!A:B,2,0)</f>
        <v>НАС/КС/ДУ-3А-144 от 25.02.2022 г.</v>
      </c>
      <c r="M543" s="78">
        <v>1365.8</v>
      </c>
      <c r="N543" s="79">
        <f>VLOOKUP(A543,РАСЧЕТ!A:BF,58,0)</f>
        <v>2473.3354046277759</v>
      </c>
      <c r="O543" s="79">
        <f t="shared" si="34"/>
        <v>1107.535404627776</v>
      </c>
      <c r="P543" s="79" t="str">
        <f>VLOOKUP(A543,'11'!A:C,3,0)</f>
        <v>Начисление услуг УКС00001721 от 30.11.2023 23:59:59</v>
      </c>
      <c r="Q543" s="79" t="str">
        <f>VLOOKUP(A543,'11'!A:B,2,0)</f>
        <v>НАС/КС/ДУ-3А-144 от 25.02.2022 г.</v>
      </c>
      <c r="R543" s="78">
        <v>1365.8</v>
      </c>
      <c r="S543">
        <f>VLOOKUP(A543,РАСЧЕТ!A:BG,59,0)</f>
        <v>3258.1622719158227</v>
      </c>
      <c r="T543" s="119">
        <f t="shared" si="35"/>
        <v>1892.3622719158227</v>
      </c>
      <c r="U543" t="str">
        <f>VLOOKUP(A543,'12'!A:C,3,0)</f>
        <v>Начисление услуг УКС00001871 от 31.12.2023 23:59:59</v>
      </c>
      <c r="V543" t="str">
        <f>VLOOKUP(A543,'12'!A:B,2,0)</f>
        <v>НАС/КС/ДУ-3А-144 от 25.02.2022 г.</v>
      </c>
    </row>
    <row r="544" spans="1:22" x14ac:dyDescent="0.3">
      <c r="A544" s="77" t="s">
        <v>1449</v>
      </c>
      <c r="B544" s="77" t="s">
        <v>60</v>
      </c>
      <c r="C544" s="78">
        <v>1378.69</v>
      </c>
      <c r="D544" s="79">
        <f>VLOOKUP(A544,РАСЧЕТ!A:AY,51,0)</f>
        <v>1456.5768773038481</v>
      </c>
      <c r="E544" s="79">
        <f t="shared" si="32"/>
        <v>77.886877303847996</v>
      </c>
      <c r="F544" s="79" t="str">
        <f>VLOOKUP(A544,'04'!A:C,3,0)</f>
        <v>Начисление услуг УКС00000649 от 30.04.2023 0:00:15</v>
      </c>
      <c r="G544" s="79" t="str">
        <f>VLOOKUP(A544,'04'!A:B,2,0)</f>
        <v>НАС/КС/ДУ-3А-145</v>
      </c>
      <c r="H544" s="78">
        <v>1378.69</v>
      </c>
      <c r="I544" s="79">
        <f>VLOOKUP(A544,РАСЧЕТ!A:BE,57,0)</f>
        <v>2024.2443412004766</v>
      </c>
      <c r="J544" s="79">
        <f t="shared" si="33"/>
        <v>645.55434120047653</v>
      </c>
      <c r="K544" s="79" t="str">
        <f>VLOOKUP(A544,'10'!A:C,3,0)</f>
        <v>Начисление услуг УКС00001638 от 31.10.2023 0:00:04</v>
      </c>
      <c r="L544" s="79" t="str">
        <f>VLOOKUP(A544,'10'!A:B,2,0)</f>
        <v>НАС/КС/ДУ-3А-145</v>
      </c>
      <c r="M544" s="78">
        <v>1378.69</v>
      </c>
      <c r="N544" s="79">
        <f>VLOOKUP(A544,РАСЧЕТ!A:BF,58,0)</f>
        <v>1664.411703868255</v>
      </c>
      <c r="O544" s="79">
        <f t="shared" si="34"/>
        <v>285.72170386825496</v>
      </c>
      <c r="P544" s="79" t="str">
        <f>VLOOKUP(A544,'11'!A:C,3,0)</f>
        <v>Начисление услуг УКС00001721 от 30.11.2023 23:59:59</v>
      </c>
      <c r="Q544" s="79" t="str">
        <f>VLOOKUP(A544,'11'!A:B,2,0)</f>
        <v>НАС/КС/ДУ-3А-145</v>
      </c>
      <c r="R544" s="78">
        <v>1378.69</v>
      </c>
      <c r="S544">
        <f>VLOOKUP(A544,РАСЧЕТ!A:BG,59,0)</f>
        <v>2232.2285611295829</v>
      </c>
      <c r="T544" s="119">
        <f t="shared" si="35"/>
        <v>853.53856112958283</v>
      </c>
      <c r="U544" t="str">
        <f>VLOOKUP(A544,'12'!A:C,3,0)</f>
        <v>Начисление услуг УКС00001871 от 31.12.2023 23:59:59</v>
      </c>
      <c r="V544" t="str">
        <f>VLOOKUP(A544,'12'!A:B,2,0)</f>
        <v>НАС/КС/ДУ-3А-145</v>
      </c>
    </row>
    <row r="545" spans="1:22" x14ac:dyDescent="0.3">
      <c r="A545" s="77" t="s">
        <v>1856</v>
      </c>
      <c r="B545" s="77" t="s">
        <v>48</v>
      </c>
      <c r="C545" s="78">
        <v>1687.93</v>
      </c>
      <c r="D545" s="79">
        <f>VLOOKUP(A545,РАСЧЕТ!A:AY,51,0)</f>
        <v>1194.6707398677702</v>
      </c>
      <c r="E545" s="79">
        <f t="shared" si="32"/>
        <v>-493.25926013222988</v>
      </c>
      <c r="F545" s="79" t="str">
        <f>VLOOKUP(A545,'04'!A:C,3,0)</f>
        <v>Начисление услуг УКС00000649 от 30.04.2023 0:00:15</v>
      </c>
      <c r="G545" s="79" t="str">
        <f>VLOOKUP(A545,'04'!A:B,2,0)</f>
        <v>НАС/КС/ДУ-3А-146 от 12.03.2022 г.</v>
      </c>
      <c r="H545" s="78">
        <v>1687.93</v>
      </c>
      <c r="I545" s="79">
        <f>VLOOKUP(A545,РАСЧЕТ!A:BE,57,0)</f>
        <v>4283.9535068395899</v>
      </c>
      <c r="J545" s="79">
        <f t="shared" si="33"/>
        <v>2596.0235068395896</v>
      </c>
      <c r="K545" s="79" t="str">
        <f>VLOOKUP(A545,'10'!A:C,3,0)</f>
        <v>Начисление услуг УКС00001638 от 31.10.2023 0:00:04</v>
      </c>
      <c r="L545" s="79" t="str">
        <f>VLOOKUP(A545,'10'!A:B,2,0)</f>
        <v>НАС/КС/ДУ-3А-146 от 12.03.2022 г.</v>
      </c>
      <c r="M545" s="78">
        <v>1687.93</v>
      </c>
      <c r="N545" s="79">
        <f>VLOOKUP(A545,РАСЧЕТ!A:BF,58,0)</f>
        <v>3294.6888691419254</v>
      </c>
      <c r="O545" s="79">
        <f t="shared" si="34"/>
        <v>1606.7588691419253</v>
      </c>
      <c r="P545" s="79" t="str">
        <f>VLOOKUP(A545,'11'!A:C,3,0)</f>
        <v>Начисление услуг УКС00001721 от 30.11.2023 23:59:59</v>
      </c>
      <c r="Q545" s="79" t="str">
        <f>VLOOKUP(A545,'11'!A:B,2,0)</f>
        <v>НАС/КС/ДУ-3А-146 от 12.03.2022 г.</v>
      </c>
      <c r="R545" s="78">
        <v>1687.93</v>
      </c>
      <c r="S545">
        <f>VLOOKUP(A545,РАСЧЕТ!A:BG,59,0)</f>
        <v>4328.7972432047618</v>
      </c>
      <c r="T545" s="119">
        <f t="shared" si="35"/>
        <v>2640.8672432047615</v>
      </c>
      <c r="U545" t="str">
        <f>VLOOKUP(A545,'12'!A:C,3,0)</f>
        <v>Начисление услуг УКС00001871 от 31.12.2023 23:59:59</v>
      </c>
      <c r="V545" t="str">
        <f>VLOOKUP(A545,'12'!A:B,2,0)</f>
        <v>НАС/КС/ДУ-3А-146 от 12.03.2022 г.</v>
      </c>
    </row>
    <row r="546" spans="1:22" x14ac:dyDescent="0.3">
      <c r="A546" s="77" t="s">
        <v>1897</v>
      </c>
      <c r="B546" s="77" t="s">
        <v>200</v>
      </c>
      <c r="C546" s="78">
        <v>2534.04</v>
      </c>
      <c r="D546" s="79">
        <f>VLOOKUP(A546,РАСЧЕТ!A:AY,51,0)</f>
        <v>2367.9790871297314</v>
      </c>
      <c r="E546" s="79">
        <f t="shared" si="32"/>
        <v>-166.06091287026857</v>
      </c>
      <c r="F546" s="79" t="str">
        <f>VLOOKUP(A546,'04'!A:C,3,0)</f>
        <v>Начисление услуг УКС00000649 от 30.04.2023 0:00:15</v>
      </c>
      <c r="G546" s="79" t="str">
        <f>VLOOKUP(A546,'04'!A:B,2,0)</f>
        <v>НАС/КС/ДУ/3А-147</v>
      </c>
      <c r="H546" s="78">
        <v>2534.04</v>
      </c>
      <c r="I546" s="79">
        <f>VLOOKUP(A546,РАСЧЕТ!A:BE,57,0)</f>
        <v>4424.4877462841869</v>
      </c>
      <c r="J546" s="79">
        <f t="shared" si="33"/>
        <v>1890.4477462841869</v>
      </c>
      <c r="K546" s="79" t="str">
        <f>VLOOKUP(A546,'10'!A:C,3,0)</f>
        <v>Начисление услуг УКС00001638 от 31.10.2023 0:00:04</v>
      </c>
      <c r="L546" s="79" t="str">
        <f>VLOOKUP(A546,'10'!A:B,2,0)</f>
        <v>НАС/КС/ДУ/3А-147</v>
      </c>
      <c r="M546" s="78">
        <v>2534.04</v>
      </c>
      <c r="N546" s="79">
        <f>VLOOKUP(A546,РАСЧЕТ!A:BF,58,0)</f>
        <v>3549.2022820894172</v>
      </c>
      <c r="O546" s="79">
        <f t="shared" si="34"/>
        <v>1015.1622820894172</v>
      </c>
      <c r="P546" s="79" t="str">
        <f>VLOOKUP(A546,'11'!A:C,3,0)</f>
        <v>Начисление услуг УКС00001721 от 30.11.2023 23:59:59</v>
      </c>
      <c r="Q546" s="79" t="str">
        <f>VLOOKUP(A546,'11'!A:B,2,0)</f>
        <v>НАС/КС/ДУ/3А-147</v>
      </c>
      <c r="R546" s="78">
        <v>2534.04</v>
      </c>
      <c r="S546">
        <f>VLOOKUP(A546,РАСЧЕТ!A:BG,59,0)</f>
        <v>4724.9801658246242</v>
      </c>
      <c r="T546" s="119">
        <f t="shared" si="35"/>
        <v>2190.9401658246243</v>
      </c>
      <c r="U546" t="str">
        <f>VLOOKUP(A546,'12'!A:C,3,0)</f>
        <v>Начисление услуг УКС00001871 от 31.12.2023 23:59:59</v>
      </c>
      <c r="V546" t="str">
        <f>VLOOKUP(A546,'12'!A:B,2,0)</f>
        <v>НАС/КС/ДУ/3А-147</v>
      </c>
    </row>
    <row r="547" spans="1:22" x14ac:dyDescent="0.3">
      <c r="A547" s="77" t="s">
        <v>1930</v>
      </c>
      <c r="B547" s="77" t="s">
        <v>176</v>
      </c>
      <c r="C547" s="78">
        <v>1438.82</v>
      </c>
      <c r="D547" s="79">
        <f>VLOOKUP(A547,РАСЧЕТ!A:AY,51,0)</f>
        <v>1520.1035946940472</v>
      </c>
      <c r="E547" s="79">
        <f t="shared" si="32"/>
        <v>81.283594694047224</v>
      </c>
      <c r="F547" s="79" t="str">
        <f>VLOOKUP(A547,'04'!A:C,3,0)</f>
        <v>Начисление услуг УКС00000649 от 30.04.2023 0:00:15</v>
      </c>
      <c r="G547" s="79" t="str">
        <f>VLOOKUP(A547,'04'!A:B,2,0)</f>
        <v>НАС/КС/ДУ-3А-148 от 12.03.2022 г.</v>
      </c>
      <c r="H547" s="78">
        <v>1438.82</v>
      </c>
      <c r="I547" s="79">
        <f>VLOOKUP(A547,РАСЧЕТ!A:BE,57,0)</f>
        <v>3186.4490457799429</v>
      </c>
      <c r="J547" s="79">
        <f t="shared" si="33"/>
        <v>1747.629045779943</v>
      </c>
      <c r="K547" s="79" t="str">
        <f>VLOOKUP(A547,'10'!A:C,3,0)</f>
        <v>Начисление услуг УКС00001638 от 31.10.2023 0:00:04</v>
      </c>
      <c r="L547" s="79" t="str">
        <f>VLOOKUP(A547,'10'!A:B,2,0)</f>
        <v>НАС/КС/ДУ-3А-148 от 12.03.2022 г.</v>
      </c>
      <c r="M547" s="78">
        <v>1438.82</v>
      </c>
      <c r="N547" s="79">
        <f>VLOOKUP(A547,РАСЧЕТ!A:BF,58,0)</f>
        <v>2484.5716963266277</v>
      </c>
      <c r="O547" s="79">
        <f t="shared" si="34"/>
        <v>1045.7516963266278</v>
      </c>
      <c r="P547" s="79" t="str">
        <f>VLOOKUP(A547,'11'!A:C,3,0)</f>
        <v>Начисление услуг УКС00001721 от 30.11.2023 23:59:59</v>
      </c>
      <c r="Q547" s="79" t="str">
        <f>VLOOKUP(A547,'11'!A:B,2,0)</f>
        <v>НАС/КС/ДУ-3А-148 от 12.03.2022 г.</v>
      </c>
      <c r="R547" s="78">
        <v>1438.82</v>
      </c>
      <c r="S547">
        <f>VLOOKUP(A547,РАСЧЕТ!A:BG,59,0)</f>
        <v>3278.7314236144121</v>
      </c>
      <c r="T547" s="119">
        <f t="shared" si="35"/>
        <v>1839.9114236144121</v>
      </c>
      <c r="U547" t="str">
        <f>VLOOKUP(A547,'12'!A:C,3,0)</f>
        <v>Начисление услуг УКС00001871 от 31.12.2023 23:59:59</v>
      </c>
      <c r="V547" t="str">
        <f>VLOOKUP(A547,'12'!A:B,2,0)</f>
        <v>НАС/КС/ДУ-3А-148 от 12.03.2022 г.</v>
      </c>
    </row>
    <row r="548" spans="1:22" x14ac:dyDescent="0.3">
      <c r="A548" s="77" t="s">
        <v>1843</v>
      </c>
      <c r="B548" s="77" t="s">
        <v>346</v>
      </c>
      <c r="C548" s="78">
        <v>1395.87</v>
      </c>
      <c r="D548" s="79">
        <f>VLOOKUP(A548,РАСЧЕТ!A:AY,51,0)</f>
        <v>987.95926324942832</v>
      </c>
      <c r="E548" s="79">
        <f t="shared" si="32"/>
        <v>-407.91073675057157</v>
      </c>
      <c r="F548" s="79" t="str">
        <f>VLOOKUP(A548,'04'!A:C,3,0)</f>
        <v>Начисление услуг УКС00000649 от 30.04.2023 0:00:15</v>
      </c>
      <c r="G548" s="79" t="str">
        <f>VLOOKUP(A548,'04'!A:B,2,0)</f>
        <v>НАС/КС/ДУ-3А-149</v>
      </c>
      <c r="H548" s="78">
        <v>1395.87</v>
      </c>
      <c r="I548" s="79">
        <f>VLOOKUP(A548,РАСЧЕТ!A:BE,57,0)</f>
        <v>2113.179244753353</v>
      </c>
      <c r="J548" s="79">
        <f t="shared" si="33"/>
        <v>717.30924475335314</v>
      </c>
      <c r="K548" s="79" t="str">
        <f>VLOOKUP(A548,'10'!A:C,3,0)</f>
        <v>Начисление услуг УКС00001638 от 31.10.2023 0:00:04</v>
      </c>
      <c r="L548" s="79" t="str">
        <f>VLOOKUP(A548,'10'!A:B,2,0)</f>
        <v>НАС/КС/ДУ-3А-149</v>
      </c>
      <c r="M548" s="78">
        <v>1395.87</v>
      </c>
      <c r="N548" s="79">
        <f>VLOOKUP(A548,РАСЧЕТ!A:BF,58,0)</f>
        <v>1729.501819532886</v>
      </c>
      <c r="O548" s="79">
        <f t="shared" si="34"/>
        <v>333.63181953288608</v>
      </c>
      <c r="P548" s="79" t="str">
        <f>VLOOKUP(A548,'11'!A:C,3,0)</f>
        <v>Начисление услуг УКС00001721 от 30.11.2023 23:59:59</v>
      </c>
      <c r="Q548" s="79" t="str">
        <f>VLOOKUP(A548,'11'!A:B,2,0)</f>
        <v>НАС/КС/ДУ-3А-149</v>
      </c>
      <c r="R548" s="78">
        <v>1395.87</v>
      </c>
      <c r="S548">
        <f>VLOOKUP(A548,РАСЧЕТ!A:BG,59,0)</f>
        <v>2316.3529779415994</v>
      </c>
      <c r="T548" s="119">
        <f t="shared" si="35"/>
        <v>920.48297794159953</v>
      </c>
      <c r="U548" t="str">
        <f>VLOOKUP(A548,'12'!A:C,3,0)</f>
        <v>Начисление услуг УКС00001871 от 31.12.2023 23:59:59</v>
      </c>
      <c r="V548" t="str">
        <f>VLOOKUP(A548,'12'!A:B,2,0)</f>
        <v>НАС/КС/ДУ-3А-149</v>
      </c>
    </row>
    <row r="549" spans="1:22" x14ac:dyDescent="0.3">
      <c r="A549" s="77" t="s">
        <v>1808</v>
      </c>
      <c r="B549" s="77" t="s">
        <v>91</v>
      </c>
      <c r="C549" s="78">
        <v>2392.3000000000002</v>
      </c>
      <c r="D549" s="79">
        <f>VLOOKUP(A549,РАСЧЕТ!A:AY,51,0)</f>
        <v>2527.4558275957738</v>
      </c>
      <c r="E549" s="79">
        <f t="shared" si="32"/>
        <v>135.15582759577364</v>
      </c>
      <c r="F549" s="79" t="str">
        <f>VLOOKUP(A549,'04'!A:C,3,0)</f>
        <v>Начисление услуг УКС00000649 от 30.04.2023 0:00:15</v>
      </c>
      <c r="G549" s="79" t="str">
        <f>VLOOKUP(A549,'04'!A:B,2,0)</f>
        <v>НАС/КС/ДУ-3А-15</v>
      </c>
      <c r="H549" s="78">
        <v>2392.3000000000002</v>
      </c>
      <c r="I549" s="79">
        <f>VLOOKUP(A549,РАСЧЕТ!A:BE,57,0)</f>
        <v>7464.1439506749184</v>
      </c>
      <c r="J549" s="79">
        <f t="shared" si="33"/>
        <v>5071.8439506749182</v>
      </c>
      <c r="K549" s="79" t="str">
        <f>VLOOKUP(A549,'10'!A:C,3,0)</f>
        <v>Начисление услуг УКС00001638 от 31.10.2023 0:00:04</v>
      </c>
      <c r="L549" s="79" t="str">
        <f>VLOOKUP(A549,'10'!A:B,2,0)</f>
        <v>НАС/КС/ДУ-3А-15</v>
      </c>
      <c r="M549" s="78">
        <v>2392.3000000000002</v>
      </c>
      <c r="N549" s="79">
        <f>VLOOKUP(A549,РАСЧЕТ!A:BF,58,0)</f>
        <v>5638.8974166632306</v>
      </c>
      <c r="O549" s="79">
        <f t="shared" si="34"/>
        <v>3246.5974166632304</v>
      </c>
      <c r="P549" s="79" t="str">
        <f>VLOOKUP(A549,'11'!A:C,3,0)</f>
        <v>Начисление услуг УКС00001721 от 30.11.2023 23:59:59</v>
      </c>
      <c r="Q549" s="79" t="str">
        <f>VLOOKUP(A549,'11'!A:B,2,0)</f>
        <v>НАС/КС/ДУ-3А-15</v>
      </c>
      <c r="R549" s="78">
        <v>2392.3000000000002</v>
      </c>
      <c r="S549">
        <f>VLOOKUP(A549,РАСЧЕТ!A:BG,59,0)</f>
        <v>7365.9160250994209</v>
      </c>
      <c r="T549" s="119">
        <f t="shared" si="35"/>
        <v>4973.6160250994208</v>
      </c>
      <c r="U549" t="str">
        <f>VLOOKUP(A549,'12'!A:C,3,0)</f>
        <v>Начисление услуг УКС00001871 от 31.12.2023 23:59:59</v>
      </c>
      <c r="V549" t="str">
        <f>VLOOKUP(A549,'12'!A:B,2,0)</f>
        <v>НАС/КС/ДУ-3А-15</v>
      </c>
    </row>
    <row r="550" spans="1:22" x14ac:dyDescent="0.3">
      <c r="A550" s="77" t="s">
        <v>1977</v>
      </c>
      <c r="B550" s="77" t="s">
        <v>151</v>
      </c>
      <c r="C550" s="78">
        <v>2641.41</v>
      </c>
      <c r="D550" s="79">
        <f>VLOOKUP(A550,РАСЧЕТ!A:AY,51,0)</f>
        <v>2790.6379424980269</v>
      </c>
      <c r="E550" s="79">
        <f t="shared" si="32"/>
        <v>149.22794249802701</v>
      </c>
      <c r="F550" s="79" t="str">
        <f>VLOOKUP(A550,'04'!A:C,3,0)</f>
        <v>Начисление услуг УКС00000649 от 30.04.2023 0:00:15</v>
      </c>
      <c r="G550" s="79" t="str">
        <f>VLOOKUP(A550,'04'!A:B,2,0)</f>
        <v>НАС/КС/ДУ-3А-150</v>
      </c>
      <c r="H550" s="78">
        <v>2641.41</v>
      </c>
      <c r="I550" s="79">
        <f>VLOOKUP(A550,РАСЧЕТ!A:BE,57,0)</f>
        <v>3110.2934967838582</v>
      </c>
      <c r="J550" s="79">
        <f t="shared" si="33"/>
        <v>468.88349678385839</v>
      </c>
      <c r="K550" s="79" t="str">
        <f>VLOOKUP(A550,'10'!A:C,3,0)</f>
        <v>Начисление услуг УКС00001638 от 31.10.2023 0:00:04</v>
      </c>
      <c r="L550" s="79" t="str">
        <f>VLOOKUP(A550,'10'!A:B,2,0)</f>
        <v>НАС/КС/ДУ-3А-150</v>
      </c>
      <c r="M550" s="78">
        <v>2641.41</v>
      </c>
      <c r="N550" s="79">
        <f>VLOOKUP(A550,РАСЧЕТ!A:BF,58,0)</f>
        <v>2654.2595187703605</v>
      </c>
      <c r="O550" s="79">
        <f t="shared" si="34"/>
        <v>12.849518770360646</v>
      </c>
      <c r="P550" s="79" t="str">
        <f>VLOOKUP(A550,'11'!A:C,3,0)</f>
        <v>Начисление услуг УКС00001721 от 30.11.2023 23:59:59</v>
      </c>
      <c r="Q550" s="79" t="str">
        <f>VLOOKUP(A550,'11'!A:B,2,0)</f>
        <v>НАС/КС/ДУ-3А-150</v>
      </c>
      <c r="R550" s="78">
        <v>2641.41</v>
      </c>
      <c r="S550">
        <f>VLOOKUP(A550,РАСЧЕТ!A:BG,59,0)</f>
        <v>3597.9896606201214</v>
      </c>
      <c r="T550" s="119">
        <f t="shared" si="35"/>
        <v>956.57966062012156</v>
      </c>
      <c r="U550" t="str">
        <f>VLOOKUP(A550,'12'!A:C,3,0)</f>
        <v>Начисление услуг УКС00001871 от 31.12.2023 23:59:59</v>
      </c>
      <c r="V550" t="str">
        <f>VLOOKUP(A550,'12'!A:B,2,0)</f>
        <v>НАС/КС/ДУ-3А-150</v>
      </c>
    </row>
    <row r="551" spans="1:22" x14ac:dyDescent="0.3">
      <c r="A551" s="77" t="s">
        <v>1487</v>
      </c>
      <c r="B551" s="77" t="s">
        <v>300</v>
      </c>
      <c r="C551" s="78">
        <v>1679.34</v>
      </c>
      <c r="D551" s="79">
        <f>VLOOKUP(A551,РАСЧЕТ!A:AY,51,0)</f>
        <v>1774.2104642548431</v>
      </c>
      <c r="E551" s="79">
        <f t="shared" si="32"/>
        <v>94.870464254843228</v>
      </c>
      <c r="F551" s="79" t="str">
        <f>VLOOKUP(A551,'04'!A:C,3,0)</f>
        <v>Начисление услуг УКС00000649 от 30.04.2023 0:00:15</v>
      </c>
      <c r="G551" s="79" t="str">
        <f>VLOOKUP(A551,'04'!A:B,2,0)</f>
        <v>НАС/КС/ДУ-3А-151</v>
      </c>
      <c r="H551" s="78">
        <v>1679.34</v>
      </c>
      <c r="I551" s="79">
        <f>VLOOKUP(A551,РАСЧЕТ!A:BE,57,0)</f>
        <v>1563.4283972205928</v>
      </c>
      <c r="J551" s="79">
        <f t="shared" si="33"/>
        <v>-115.91160277940708</v>
      </c>
      <c r="K551" s="79" t="str">
        <f>VLOOKUP(A551,'10'!A:C,3,0)</f>
        <v>Начисление услуг УКС00001638 от 31.10.2023 0:00:04</v>
      </c>
      <c r="L551" s="79" t="str">
        <f>VLOOKUP(A551,'10'!A:B,2,0)</f>
        <v>НАС/КС/ДУ-3А-151</v>
      </c>
      <c r="M551" s="78">
        <v>1679.34</v>
      </c>
      <c r="N551" s="79">
        <f>VLOOKUP(A551,РАСЧЕТ!A:BF,58,0)</f>
        <v>1399.3072275541206</v>
      </c>
      <c r="O551" s="79">
        <f t="shared" si="34"/>
        <v>-280.03277244587935</v>
      </c>
      <c r="P551" s="79" t="str">
        <f>VLOOKUP(A551,'11'!A:C,3,0)</f>
        <v>Начисление услуг УКС00001721 от 30.11.2023 23:59:59</v>
      </c>
      <c r="Q551" s="79" t="str">
        <f>VLOOKUP(A551,'11'!A:B,2,0)</f>
        <v>НАС/КС/ДУ-3А-151</v>
      </c>
      <c r="R551" s="78">
        <v>1679.34</v>
      </c>
      <c r="S551">
        <f>VLOOKUP(A551,РАСЧЕТ!A:BG,59,0)</f>
        <v>1921.5936927363166</v>
      </c>
      <c r="T551" s="119">
        <f t="shared" si="35"/>
        <v>242.25369273631668</v>
      </c>
      <c r="U551" t="str">
        <f>VLOOKUP(A551,'12'!A:C,3,0)</f>
        <v>Начисление услуг УКС00001871 от 31.12.2023 23:59:59</v>
      </c>
      <c r="V551" t="str">
        <f>VLOOKUP(A551,'12'!A:B,2,0)</f>
        <v>НАС/КС/ДУ-3А-151</v>
      </c>
    </row>
    <row r="552" spans="1:22" x14ac:dyDescent="0.3">
      <c r="A552" s="77" t="s">
        <v>2073</v>
      </c>
      <c r="B552" s="77" t="s">
        <v>51</v>
      </c>
      <c r="C552" s="78">
        <v>1365.8</v>
      </c>
      <c r="D552" s="79">
        <f>VLOOKUP(A552,РАСЧЕТ!A:AY,51,0)</f>
        <v>1442.9640092916627</v>
      </c>
      <c r="E552" s="79">
        <f t="shared" si="32"/>
        <v>77.164009291662751</v>
      </c>
      <c r="F552" s="79" t="str">
        <f>VLOOKUP(A552,'04'!A:C,3,0)</f>
        <v>Начисление услуг УКС00000649 от 30.04.2023 0:00:15</v>
      </c>
      <c r="G552" s="79" t="str">
        <f>VLOOKUP(A552,'04'!A:B,2,0)</f>
        <v>НАС/КС/ДУ-3А-152.</v>
      </c>
      <c r="H552" s="79">
        <v>220.29</v>
      </c>
      <c r="I552" s="79">
        <f>VLOOKUP(A552,РАСЧЕТ!A:BE,57,0)</f>
        <v>487.78954581816112</v>
      </c>
      <c r="J552" s="79">
        <f t="shared" si="33"/>
        <v>267.4995458181611</v>
      </c>
      <c r="K552" s="79" t="str">
        <f>VLOOKUP(A552,'10'!A:C,3,0)</f>
        <v>Корректировка начислений УКС00003258 от 30.11.2023 0:00:00</v>
      </c>
      <c r="L552" s="79" t="str">
        <f>VLOOKUP(A552,'10'!A:B,2,0)</f>
        <v>НАС/КС/ДУ-3А-152.</v>
      </c>
      <c r="M552" s="80"/>
      <c r="N552" s="79">
        <f>VLOOKUP(A552,РАСЧЕТ!A:BF,58,0)</f>
        <v>0</v>
      </c>
      <c r="O552" s="79">
        <f t="shared" si="34"/>
        <v>0</v>
      </c>
      <c r="P552" s="79" t="e">
        <f>VLOOKUP(A552,'11'!A:C,3,0)</f>
        <v>#N/A</v>
      </c>
      <c r="Q552" s="79" t="e">
        <f>VLOOKUP(A552,'11'!A:B,2,0)</f>
        <v>#N/A</v>
      </c>
      <c r="R552" s="80"/>
      <c r="S552">
        <f>VLOOKUP(A552,РАСЧЕТ!A:BG,59,0)</f>
        <v>0</v>
      </c>
      <c r="T552" s="119">
        <f t="shared" si="35"/>
        <v>0</v>
      </c>
      <c r="U552" t="e">
        <f>VLOOKUP(A552,'12'!A:C,3,0)</f>
        <v>#N/A</v>
      </c>
      <c r="V552" t="e">
        <f>VLOOKUP(A552,'12'!A:B,2,0)</f>
        <v>#N/A</v>
      </c>
    </row>
    <row r="553" spans="1:22" x14ac:dyDescent="0.3">
      <c r="A553" s="77" t="s">
        <v>2907</v>
      </c>
      <c r="B553" s="77" t="s">
        <v>51</v>
      </c>
      <c r="C553" s="80"/>
      <c r="D553" s="79">
        <f>VLOOKUP(A553,РАСЧЕТ!A:AY,51,0)</f>
        <v>0</v>
      </c>
      <c r="E553" s="79">
        <f t="shared" si="32"/>
        <v>0</v>
      </c>
      <c r="F553" s="79" t="e">
        <f>VLOOKUP(A553,'04'!A:C,3,0)</f>
        <v>#N/A</v>
      </c>
      <c r="G553" s="79" t="e">
        <f>VLOOKUP(A553,'04'!A:B,2,0)</f>
        <v>#N/A</v>
      </c>
      <c r="H553" s="78">
        <v>1145.51</v>
      </c>
      <c r="I553" s="79">
        <f>VLOOKUP(A553,РАСЧЕТ!A:BE,57,0)</f>
        <v>2536.5056382544376</v>
      </c>
      <c r="J553" s="79">
        <f t="shared" si="33"/>
        <v>1390.9956382544376</v>
      </c>
      <c r="K553" s="79" t="str">
        <f>VLOOKUP(A553,'10'!A:C,3,0)</f>
        <v>Ввод начального сальдо УКС00002364 от 30.11.2023 0:00:00</v>
      </c>
      <c r="L553" s="79" t="str">
        <f>VLOOKUP(A553,'10'!A:B,2,0)</f>
        <v>НАС/КС/ДУ-3А-152</v>
      </c>
      <c r="M553" s="78">
        <v>1365.8</v>
      </c>
      <c r="N553" s="79">
        <f>VLOOKUP(A553,РАСЧЕТ!A:BF,58,0)</f>
        <v>2358.1732928065535</v>
      </c>
      <c r="O553" s="79">
        <f t="shared" si="34"/>
        <v>992.37329280655354</v>
      </c>
      <c r="P553" s="79" t="str">
        <f>VLOOKUP(A553,'11'!A:C,3,0)</f>
        <v>Начисление услуг УКС00001721 от 30.11.2023 23:59:59</v>
      </c>
      <c r="Q553" s="79" t="str">
        <f>VLOOKUP(A553,'11'!A:B,2,0)</f>
        <v>НАС/КС/ДУ-3А-152</v>
      </c>
      <c r="R553" s="78">
        <v>1365.8</v>
      </c>
      <c r="S553">
        <f>VLOOKUP(A553,РАСЧЕТ!A:BG,59,0)</f>
        <v>3111.9472608500196</v>
      </c>
      <c r="T553" s="119">
        <f t="shared" si="35"/>
        <v>1746.1472608500196</v>
      </c>
      <c r="U553" t="str">
        <f>VLOOKUP(A553,'12'!A:C,3,0)</f>
        <v>Начисление услуг УКС00001871 от 31.12.2023 23:59:59</v>
      </c>
      <c r="V553" t="str">
        <f>VLOOKUP(A553,'12'!A:B,2,0)</f>
        <v>НАС/КС/ДУ-3А-152</v>
      </c>
    </row>
    <row r="554" spans="1:22" x14ac:dyDescent="0.3">
      <c r="A554" s="77" t="s">
        <v>1426</v>
      </c>
      <c r="B554" s="77" t="s">
        <v>289</v>
      </c>
      <c r="C554" s="78">
        <v>1378.69</v>
      </c>
      <c r="D554" s="79">
        <f>VLOOKUP(A554,РАСЧЕТ!A:AY,51,0)</f>
        <v>1456.5768773038481</v>
      </c>
      <c r="E554" s="79">
        <f t="shared" si="32"/>
        <v>77.886877303847996</v>
      </c>
      <c r="F554" s="79" t="str">
        <f>VLOOKUP(A554,'04'!A:C,3,0)</f>
        <v>Начисление услуг УКС00000649 от 30.04.2023 0:00:15</v>
      </c>
      <c r="G554" s="79" t="str">
        <f>VLOOKUP(A554,'04'!A:B,2,0)</f>
        <v>НАС/КС/ДУ-3А-153.</v>
      </c>
      <c r="H554" s="78">
        <v>1378.69</v>
      </c>
      <c r="I554" s="79">
        <f>VLOOKUP(A554,РАСЧЕТ!A:BE,57,0)</f>
        <v>3025.1848736701677</v>
      </c>
      <c r="J554" s="79">
        <f t="shared" si="33"/>
        <v>1646.4948736701676</v>
      </c>
      <c r="K554" s="79" t="str">
        <f>VLOOKUP(A554,'10'!A:C,3,0)</f>
        <v>Начисление услуг УКС00001638 от 31.10.2023 0:00:04</v>
      </c>
      <c r="L554" s="79" t="str">
        <f>VLOOKUP(A554,'10'!A:B,2,0)</f>
        <v>НАС/КС/ДУ-3А-153.</v>
      </c>
      <c r="M554" s="78">
        <v>1378.69</v>
      </c>
      <c r="N554" s="79">
        <f>VLOOKUP(A554,РАСЧЕТ!A:BF,58,0)</f>
        <v>2361.1786948872277</v>
      </c>
      <c r="O554" s="79">
        <f t="shared" si="34"/>
        <v>982.48869488722767</v>
      </c>
      <c r="P554" s="79" t="str">
        <f>VLOOKUP(A554,'11'!A:C,3,0)</f>
        <v>Начисление услуг УКС00001721 от 30.11.2023 23:59:59</v>
      </c>
      <c r="Q554" s="79" t="str">
        <f>VLOOKUP(A554,'11'!A:B,2,0)</f>
        <v>НАС/КС/ДУ-3А-153.</v>
      </c>
      <c r="R554" s="78">
        <v>1378.69</v>
      </c>
      <c r="S554">
        <f>VLOOKUP(A554,РАСЧЕТ!A:BG,59,0)</f>
        <v>3116.8753576409217</v>
      </c>
      <c r="T554" s="119">
        <f t="shared" si="35"/>
        <v>1738.1853576409217</v>
      </c>
      <c r="U554" t="str">
        <f>VLOOKUP(A554,'12'!A:C,3,0)</f>
        <v>Начисление услуг УКС00001871 от 31.12.2023 23:59:59</v>
      </c>
      <c r="V554" t="str">
        <f>VLOOKUP(A554,'12'!A:B,2,0)</f>
        <v>НАС/КС/ДУ-3А-153.</v>
      </c>
    </row>
    <row r="555" spans="1:22" x14ac:dyDescent="0.3">
      <c r="A555" s="77" t="s">
        <v>1831</v>
      </c>
      <c r="B555" s="77" t="s">
        <v>53</v>
      </c>
      <c r="C555" s="78">
        <v>1687.93</v>
      </c>
      <c r="D555" s="79">
        <f>VLOOKUP(A555,РАСЧЕТ!A:AY,51,0)</f>
        <v>1783.2857095962997</v>
      </c>
      <c r="E555" s="79">
        <f t="shared" si="32"/>
        <v>95.355709596299675</v>
      </c>
      <c r="F555" s="79" t="str">
        <f>VLOOKUP(A555,'04'!A:C,3,0)</f>
        <v>Начисление услуг УКС00000649 от 30.04.2023 0:00:15</v>
      </c>
      <c r="G555" s="79" t="str">
        <f>VLOOKUP(A555,'04'!A:B,2,0)</f>
        <v>НАС/КС/ДУ-3А-154.</v>
      </c>
      <c r="H555" s="78">
        <v>1687.93</v>
      </c>
      <c r="I555" s="79">
        <f>VLOOKUP(A555,РАСЧЕТ!A:BE,57,0)</f>
        <v>4269.0999246894326</v>
      </c>
      <c r="J555" s="79">
        <f t="shared" si="33"/>
        <v>2581.1699246894323</v>
      </c>
      <c r="K555" s="79" t="str">
        <f>VLOOKUP(A555,'10'!A:C,3,0)</f>
        <v>Начисление услуг УКС00001638 от 31.10.2023 0:00:04</v>
      </c>
      <c r="L555" s="79" t="str">
        <f>VLOOKUP(A555,'10'!A:B,2,0)</f>
        <v>НАС/КС/ДУ-3А-154.</v>
      </c>
      <c r="M555" s="78">
        <v>1687.93</v>
      </c>
      <c r="N555" s="79">
        <f>VLOOKUP(A555,РАСЧЕТ!A:BF,58,0)</f>
        <v>3284.3491082821251</v>
      </c>
      <c r="O555" s="79">
        <f t="shared" si="34"/>
        <v>1596.4191082821251</v>
      </c>
      <c r="P555" s="79" t="str">
        <f>VLOOKUP(A555,'11'!A:C,3,0)</f>
        <v>Начисление услуг УКС00001721 от 30.11.2023 23:59:59</v>
      </c>
      <c r="Q555" s="79" t="str">
        <f>VLOOKUP(A555,'11'!A:B,2,0)</f>
        <v>НАС/КС/ДУ-3А-154.</v>
      </c>
      <c r="R555" s="78">
        <v>1687.93</v>
      </c>
      <c r="S555">
        <f>VLOOKUP(A555,РАСЧЕТ!A:BG,59,0)</f>
        <v>4315.6694164861947</v>
      </c>
      <c r="T555" s="119">
        <f t="shared" si="35"/>
        <v>2627.7394164861944</v>
      </c>
      <c r="U555" t="str">
        <f>VLOOKUP(A555,'12'!A:C,3,0)</f>
        <v>Начисление услуг УКС00001871 от 31.12.2023 23:59:59</v>
      </c>
      <c r="V555" t="str">
        <f>VLOOKUP(A555,'12'!A:B,2,0)</f>
        <v>НАС/КС/ДУ-3А-154.</v>
      </c>
    </row>
    <row r="556" spans="1:22" x14ac:dyDescent="0.3">
      <c r="A556" s="77" t="s">
        <v>1511</v>
      </c>
      <c r="B556" s="77" t="s">
        <v>74</v>
      </c>
      <c r="C556" s="78">
        <v>2534.04</v>
      </c>
      <c r="D556" s="79">
        <f>VLOOKUP(A556,РАСЧЕТ!A:AY,51,0)</f>
        <v>1793.5260471297315</v>
      </c>
      <c r="E556" s="79">
        <f t="shared" si="32"/>
        <v>-740.51395287026844</v>
      </c>
      <c r="F556" s="79" t="str">
        <f>VLOOKUP(A556,'04'!A:C,3,0)</f>
        <v>Начисление услуг УКС00000649 от 30.04.2023 0:00:15</v>
      </c>
      <c r="G556" s="79" t="str">
        <f>VLOOKUP(A556,'04'!A:B,2,0)</f>
        <v>НАС/ДУ-3А-155 от 05.03.2022 г.</v>
      </c>
      <c r="H556" s="78">
        <v>2534.04</v>
      </c>
      <c r="I556" s="79">
        <f>VLOOKUP(A556,РАСЧЕТ!A:BE,57,0)</f>
        <v>5029.0058849171301</v>
      </c>
      <c r="J556" s="79">
        <f t="shared" si="33"/>
        <v>2494.9658849171301</v>
      </c>
      <c r="K556" s="79" t="str">
        <f>VLOOKUP(A556,'10'!A:C,3,0)</f>
        <v>Начисление услуг УКС00001638 от 31.10.2023 0:00:04</v>
      </c>
      <c r="L556" s="79" t="str">
        <f>VLOOKUP(A556,'10'!A:B,2,0)</f>
        <v>НАС/ДУ-3А-155 от 05.03.2022 г.</v>
      </c>
      <c r="M556" s="78">
        <v>2534.04</v>
      </c>
      <c r="N556" s="79">
        <f>VLOOKUP(A556,РАСЧЕТ!A:BF,58,0)</f>
        <v>3970.0147787443279</v>
      </c>
      <c r="O556" s="79">
        <f t="shared" si="34"/>
        <v>1435.974778744328</v>
      </c>
      <c r="P556" s="79" t="str">
        <f>VLOOKUP(A556,'11'!A:C,3,0)</f>
        <v>Начисление услуг УКС00001721 от 30.11.2023 23:59:59</v>
      </c>
      <c r="Q556" s="79" t="str">
        <f>VLOOKUP(A556,'11'!A:B,2,0)</f>
        <v>НАС/ДУ-3А-155 от 05.03.2022 г.</v>
      </c>
      <c r="R556" s="78">
        <v>2534.04</v>
      </c>
      <c r="S556">
        <f>VLOOKUP(A556,РАСЧЕТ!A:BG,59,0)</f>
        <v>5259.2626905367742</v>
      </c>
      <c r="T556" s="119">
        <f t="shared" si="35"/>
        <v>2725.2226905367743</v>
      </c>
      <c r="U556" t="str">
        <f>VLOOKUP(A556,'12'!A:C,3,0)</f>
        <v>Начисление услуг УКС00001871 от 31.12.2023 23:59:59</v>
      </c>
      <c r="V556" t="str">
        <f>VLOOKUP(A556,'12'!A:B,2,0)</f>
        <v>НАС/ДУ-3А-155 от 05.03.2022 г.</v>
      </c>
    </row>
    <row r="557" spans="1:22" x14ac:dyDescent="0.3">
      <c r="A557" s="77" t="s">
        <v>2019</v>
      </c>
      <c r="B557" s="77" t="s">
        <v>80</v>
      </c>
      <c r="C557" s="78">
        <v>1438.82</v>
      </c>
      <c r="D557" s="79">
        <f>VLOOKUP(A557,РАСЧЕТ!A:AY,51,0)</f>
        <v>1520.1035946940472</v>
      </c>
      <c r="E557" s="79">
        <f t="shared" si="32"/>
        <v>81.283594694047224</v>
      </c>
      <c r="F557" s="79" t="str">
        <f>VLOOKUP(A557,'04'!A:C,3,0)</f>
        <v>Начисление услуг УКС00000649 от 30.04.2023 0:00:15</v>
      </c>
      <c r="G557" s="79" t="str">
        <f>VLOOKUP(A557,'04'!A:B,2,0)</f>
        <v>НАС/КС/ДУ-3А-156</v>
      </c>
      <c r="H557" s="78">
        <v>1438.82</v>
      </c>
      <c r="I557" s="79">
        <f>VLOOKUP(A557,РАСЧЕТ!A:BE,57,0)</f>
        <v>1339.5102636033214</v>
      </c>
      <c r="J557" s="79">
        <f t="shared" si="33"/>
        <v>-99.309736396678545</v>
      </c>
      <c r="K557" s="79" t="str">
        <f>VLOOKUP(A557,'10'!A:C,3,0)</f>
        <v>Начисление услуг УКС00001638 от 31.10.2023 0:00:04</v>
      </c>
      <c r="L557" s="79" t="str">
        <f>VLOOKUP(A557,'10'!A:B,2,0)</f>
        <v>НАС/КС/ДУ-3А-156</v>
      </c>
      <c r="M557" s="78">
        <v>1438.82</v>
      </c>
      <c r="N557" s="79">
        <f>VLOOKUP(A557,РАСЧЕТ!A:BF,58,0)</f>
        <v>1198.8949392087734</v>
      </c>
      <c r="O557" s="79">
        <f t="shared" si="34"/>
        <v>-239.92506079122654</v>
      </c>
      <c r="P557" s="79" t="str">
        <f>VLOOKUP(A557,'11'!A:C,3,0)</f>
        <v>Начисление услуг УКС00001721 от 30.11.2023 23:59:59</v>
      </c>
      <c r="Q557" s="79" t="str">
        <f>VLOOKUP(A557,'11'!A:B,2,0)</f>
        <v>НАС/КС/ДУ-3А-156</v>
      </c>
      <c r="R557" s="78">
        <v>1438.82</v>
      </c>
      <c r="S557">
        <f>VLOOKUP(A557,РАСЧЕТ!A:BG,59,0)</f>
        <v>1646.3782277919847</v>
      </c>
      <c r="T557" s="119">
        <f t="shared" si="35"/>
        <v>207.55822779198479</v>
      </c>
      <c r="U557" t="str">
        <f>VLOOKUP(A557,'12'!A:C,3,0)</f>
        <v>Начисление услуг УКС00001871 от 31.12.2023 23:59:59</v>
      </c>
      <c r="V557" t="str">
        <f>VLOOKUP(A557,'12'!A:B,2,0)</f>
        <v>НАС/КС/ДУ-3А-156</v>
      </c>
    </row>
    <row r="558" spans="1:22" x14ac:dyDescent="0.3">
      <c r="A558" s="77" t="s">
        <v>1800</v>
      </c>
      <c r="B558" s="77" t="s">
        <v>159</v>
      </c>
      <c r="C558" s="78">
        <v>1395.87</v>
      </c>
      <c r="D558" s="79">
        <f>VLOOKUP(A558,РАСЧЕТ!A:AY,51,0)</f>
        <v>1224.1829432494285</v>
      </c>
      <c r="E558" s="79">
        <f t="shared" si="32"/>
        <v>-171.6870567505714</v>
      </c>
      <c r="F558" s="79" t="str">
        <f>VLOOKUP(A558,'04'!A:C,3,0)</f>
        <v>Начисление услуг УКС00000649 от 30.04.2023 0:00:15</v>
      </c>
      <c r="G558" s="79" t="str">
        <f>VLOOKUP(A558,'04'!A:B,2,0)</f>
        <v>НАС/КС/ДУ-3А-157/Втор-1</v>
      </c>
      <c r="H558" s="78">
        <v>1395.87</v>
      </c>
      <c r="I558" s="79">
        <f>VLOOKUP(A558,РАСЧЕТ!A:BE,57,0)</f>
        <v>1785.4284466993479</v>
      </c>
      <c r="J558" s="79">
        <f t="shared" si="33"/>
        <v>389.558446699348</v>
      </c>
      <c r="K558" s="79" t="str">
        <f>VLOOKUP(A558,'10'!A:C,3,0)</f>
        <v>Начисление услуг УКС00001638 от 31.10.2023 0:00:04</v>
      </c>
      <c r="L558" s="79" t="str">
        <f>VLOOKUP(A558,'10'!A:B,2,0)</f>
        <v>НАС/КС/ДУ-3А-157/Втор-1</v>
      </c>
      <c r="M558" s="78">
        <v>1395.87</v>
      </c>
      <c r="N558" s="79">
        <f>VLOOKUP(A558,РАСЧЕТ!A:BF,58,0)</f>
        <v>1501.3504659248022</v>
      </c>
      <c r="O558" s="79">
        <f t="shared" si="34"/>
        <v>105.48046592480227</v>
      </c>
      <c r="P558" s="79" t="str">
        <f>VLOOKUP(A558,'11'!A:C,3,0)</f>
        <v>Начисление услуг УКС00001721 от 30.11.2023 23:59:59</v>
      </c>
      <c r="Q558" s="79" t="str">
        <f>VLOOKUP(A558,'11'!A:B,2,0)</f>
        <v>НАС/КС/ДУ-3А-157/Втор-1</v>
      </c>
      <c r="R558" s="78">
        <v>1395.87</v>
      </c>
      <c r="S558">
        <f>VLOOKUP(A558,РАСЧЕТ!A:BG,59,0)</f>
        <v>2026.6817296036872</v>
      </c>
      <c r="T558" s="119">
        <f t="shared" si="35"/>
        <v>630.81172960368735</v>
      </c>
      <c r="U558" t="str">
        <f>VLOOKUP(A558,'12'!A:C,3,0)</f>
        <v>Начисление услуг УКС00001871 от 31.12.2023 23:59:59</v>
      </c>
      <c r="V558" t="str">
        <f>VLOOKUP(A558,'12'!A:B,2,0)</f>
        <v>НАС/КС/ДУ-3А-157/Втор-1</v>
      </c>
    </row>
    <row r="559" spans="1:22" x14ac:dyDescent="0.3">
      <c r="A559" s="77" t="s">
        <v>1846</v>
      </c>
      <c r="B559" s="77" t="s">
        <v>177</v>
      </c>
      <c r="C559" s="78">
        <v>2641.41</v>
      </c>
      <c r="D559" s="79">
        <f>VLOOKUP(A559,РАСЧЕТ!A:AY,51,0)</f>
        <v>2790.6379424980269</v>
      </c>
      <c r="E559" s="79">
        <f t="shared" si="32"/>
        <v>149.22794249802701</v>
      </c>
      <c r="F559" s="79" t="str">
        <f>VLOOKUP(A559,'04'!A:C,3,0)</f>
        <v>Начисление услуг УКС00000649 от 30.04.2023 0:00:15</v>
      </c>
      <c r="G559" s="79" t="str">
        <f>VLOOKUP(A559,'04'!A:B,2,0)</f>
        <v>НАС/КС/ДУ-3А-158</v>
      </c>
      <c r="H559" s="78">
        <v>2641.41</v>
      </c>
      <c r="I559" s="79">
        <f>VLOOKUP(A559,РАСЧЕТ!A:BE,57,0)</f>
        <v>6487.6874348260762</v>
      </c>
      <c r="J559" s="79">
        <f t="shared" si="33"/>
        <v>3846.2774348260764</v>
      </c>
      <c r="K559" s="79" t="str">
        <f>VLOOKUP(A559,'10'!A:C,3,0)</f>
        <v>Начисление услуг УКС00001638 от 31.10.2023 0:00:04</v>
      </c>
      <c r="L559" s="79" t="str">
        <f>VLOOKUP(A559,'10'!A:B,2,0)</f>
        <v>НАС/КС/ДУ-3А-158</v>
      </c>
      <c r="M559" s="78">
        <v>2641.41</v>
      </c>
      <c r="N559" s="79">
        <f>VLOOKUP(A559,РАСЧЕТ!A:BF,58,0)</f>
        <v>5005.3048959508014</v>
      </c>
      <c r="O559" s="79">
        <f t="shared" si="34"/>
        <v>2363.8948959508016</v>
      </c>
      <c r="P559" s="79" t="str">
        <f>VLOOKUP(A559,'11'!A:C,3,0)</f>
        <v>Начисление услуг УКС00001721 от 30.11.2023 23:59:59</v>
      </c>
      <c r="Q559" s="79" t="str">
        <f>VLOOKUP(A559,'11'!A:B,2,0)</f>
        <v>НАС/КС/ДУ-3А-158</v>
      </c>
      <c r="R559" s="78">
        <v>2641.41</v>
      </c>
      <c r="S559">
        <f>VLOOKUP(A559,РАСЧЕТ!A:BG,59,0)</f>
        <v>6582.9829053974645</v>
      </c>
      <c r="T559" s="119">
        <f t="shared" si="35"/>
        <v>3941.5729053974646</v>
      </c>
      <c r="U559" t="str">
        <f>VLOOKUP(A559,'12'!A:C,3,0)</f>
        <v>Начисление услуг УКС00001871 от 31.12.2023 23:59:59</v>
      </c>
      <c r="V559" t="str">
        <f>VLOOKUP(A559,'12'!A:B,2,0)</f>
        <v>НАС/КС/ДУ-3А-158</v>
      </c>
    </row>
    <row r="560" spans="1:22" x14ac:dyDescent="0.3">
      <c r="A560" s="77" t="s">
        <v>1899</v>
      </c>
      <c r="B560" s="77" t="s">
        <v>266</v>
      </c>
      <c r="C560" s="78">
        <v>1679.34</v>
      </c>
      <c r="D560" s="79">
        <f>VLOOKUP(A560,РАСЧЕТ!A:AY,51,0)</f>
        <v>1188.5909905554661</v>
      </c>
      <c r="E560" s="79">
        <f t="shared" si="32"/>
        <v>-490.74900944453384</v>
      </c>
      <c r="F560" s="79" t="str">
        <f>VLOOKUP(A560,'04'!A:C,3,0)</f>
        <v>Начисление услуг УКС00000649 от 30.04.2023 0:00:15</v>
      </c>
      <c r="G560" s="79" t="str">
        <f>VLOOKUP(A560,'04'!A:B,2,0)</f>
        <v>НАС/КС/ДУ-3А-159</v>
      </c>
      <c r="H560" s="78">
        <v>1679.34</v>
      </c>
      <c r="I560" s="79">
        <f>VLOOKUP(A560,РАСЧЕТ!A:BE,57,0)</f>
        <v>2289.6825465593083</v>
      </c>
      <c r="J560" s="79">
        <f t="shared" si="33"/>
        <v>610.3425465593084</v>
      </c>
      <c r="K560" s="79" t="str">
        <f>VLOOKUP(A560,'10'!A:C,3,0)</f>
        <v>Начисление услуг УКС00001638 от 31.10.2023 0:00:04</v>
      </c>
      <c r="L560" s="79" t="str">
        <f>VLOOKUP(A560,'10'!A:B,2,0)</f>
        <v>НАС/КС/ДУ-3А-159</v>
      </c>
      <c r="M560" s="78">
        <v>1679.34</v>
      </c>
      <c r="N560" s="79">
        <f>VLOOKUP(A560,РАСЧЕТ!A:BF,58,0)</f>
        <v>1904.8616555491753</v>
      </c>
      <c r="O560" s="79">
        <f t="shared" si="34"/>
        <v>225.52165554917542</v>
      </c>
      <c r="P560" s="79" t="str">
        <f>VLOOKUP(A560,'11'!A:C,3,0)</f>
        <v>Начисление услуг УКС00001721 от 30.11.2023 23:59:59</v>
      </c>
      <c r="Q560" s="79" t="str">
        <f>VLOOKUP(A560,'11'!A:B,2,0)</f>
        <v>НАС/КС/ДУ-3А-159</v>
      </c>
      <c r="R560" s="78">
        <v>1679.34</v>
      </c>
      <c r="S560">
        <f>VLOOKUP(A560,РАСЧЕТ!A:BG,59,0)</f>
        <v>2563.4683954025477</v>
      </c>
      <c r="T560" s="119">
        <f t="shared" si="35"/>
        <v>884.12839540254777</v>
      </c>
      <c r="U560" t="str">
        <f>VLOOKUP(A560,'12'!A:C,3,0)</f>
        <v>Начисление услуг УКС00001871 от 31.12.2023 23:59:59</v>
      </c>
      <c r="V560" t="str">
        <f>VLOOKUP(A560,'12'!A:B,2,0)</f>
        <v>НАС/КС/ДУ-3А-159</v>
      </c>
    </row>
    <row r="561" spans="1:22" x14ac:dyDescent="0.3">
      <c r="A561" s="77" t="s">
        <v>1851</v>
      </c>
      <c r="B561" s="77" t="s">
        <v>203</v>
      </c>
      <c r="C561" s="80"/>
      <c r="D561" s="79">
        <f>VLOOKUP(A561,РАСЧЕТ!A:AY,51,0)</f>
        <v>0</v>
      </c>
      <c r="E561" s="79">
        <f t="shared" si="32"/>
        <v>0</v>
      </c>
      <c r="F561" s="79" t="e">
        <f>VLOOKUP(A561,'04'!A:C,3,0)</f>
        <v>#N/A</v>
      </c>
      <c r="G561" s="79" t="e">
        <f>VLOOKUP(A561,'04'!A:B,2,0)</f>
        <v>#N/A</v>
      </c>
      <c r="H561" s="80"/>
      <c r="I561" s="79">
        <f>VLOOKUP(A561,РАСЧЕТ!A:BE,57,0)</f>
        <v>0</v>
      </c>
      <c r="J561" s="79">
        <f t="shared" si="33"/>
        <v>0</v>
      </c>
      <c r="K561" s="79" t="e">
        <f>VLOOKUP(A561,'10'!A:C,3,0)</f>
        <v>#N/A</v>
      </c>
      <c r="L561" s="79" t="e">
        <f>VLOOKUP(A561,'10'!A:B,2,0)</f>
        <v>#N/A</v>
      </c>
      <c r="M561" s="80"/>
      <c r="N561" s="79">
        <f>VLOOKUP(A561,РАСЧЕТ!A:BF,58,0)</f>
        <v>0</v>
      </c>
      <c r="O561" s="79">
        <f t="shared" si="34"/>
        <v>0</v>
      </c>
      <c r="P561" s="79" t="e">
        <f>VLOOKUP(A561,'11'!A:C,3,0)</f>
        <v>#N/A</v>
      </c>
      <c r="Q561" s="79" t="e">
        <f>VLOOKUP(A561,'11'!A:B,2,0)</f>
        <v>#N/A</v>
      </c>
      <c r="R561" s="80"/>
      <c r="S561">
        <f>VLOOKUP(A561,РАСЧЕТ!A:BG,59,0)</f>
        <v>0</v>
      </c>
      <c r="T561" s="119">
        <f t="shared" si="35"/>
        <v>0</v>
      </c>
      <c r="U561" t="e">
        <f>VLOOKUP(A561,'12'!A:C,3,0)</f>
        <v>#N/A</v>
      </c>
      <c r="V561" t="e">
        <f>VLOOKUP(A561,'12'!A:B,2,0)</f>
        <v>#N/A</v>
      </c>
    </row>
    <row r="562" spans="1:22" x14ac:dyDescent="0.3">
      <c r="A562" s="77" t="s">
        <v>2453</v>
      </c>
      <c r="B562" s="77" t="s">
        <v>203</v>
      </c>
      <c r="C562" s="78">
        <v>3603.48</v>
      </c>
      <c r="D562" s="79">
        <f>VLOOKUP(A562,РАСЧЕТ!A:AY,51,0)</f>
        <v>3807.0654207412108</v>
      </c>
      <c r="E562" s="79">
        <f t="shared" si="32"/>
        <v>203.58542074121078</v>
      </c>
      <c r="F562" s="79" t="str">
        <f>VLOOKUP(A562,'04'!A:C,3,0)</f>
        <v>Начисление услуг УКС00000649 от 30.04.2023 0:00:15</v>
      </c>
      <c r="G562" s="79" t="str">
        <f>VLOOKUP(A562,'04'!A:B,2,0)</f>
        <v>НАС/КС/ДУ-3А-16</v>
      </c>
      <c r="H562" s="78">
        <v>3603.48</v>
      </c>
      <c r="I562" s="79">
        <f>VLOOKUP(A562,РАСЧЕТ!A:BE,57,0)</f>
        <v>6203.4762614628908</v>
      </c>
      <c r="J562" s="79">
        <f t="shared" si="33"/>
        <v>2599.9962614628907</v>
      </c>
      <c r="K562" s="79" t="str">
        <f>VLOOKUP(A562,'10'!A:C,3,0)</f>
        <v>Начисление услуг УКС00001638 от 31.10.2023 0:00:04</v>
      </c>
      <c r="L562" s="79" t="str">
        <f>VLOOKUP(A562,'10'!A:B,2,0)</f>
        <v>НАС/КС/ДУ-3А-16</v>
      </c>
      <c r="M562" s="78">
        <v>3603.48</v>
      </c>
      <c r="N562" s="79">
        <f>VLOOKUP(A562,РАСЧЕТ!A:BF,58,0)</f>
        <v>4985.6225174477077</v>
      </c>
      <c r="O562" s="79">
        <f t="shared" si="34"/>
        <v>1382.1425174477076</v>
      </c>
      <c r="P562" s="79" t="str">
        <f>VLOOKUP(A562,'11'!A:C,3,0)</f>
        <v>Начисление услуг УКС00001721 от 30.11.2023 23:59:59</v>
      </c>
      <c r="Q562" s="79" t="str">
        <f>VLOOKUP(A562,'11'!A:B,2,0)</f>
        <v>НАС/КС/ДУ-3А-16</v>
      </c>
      <c r="R562" s="78">
        <v>3603.48</v>
      </c>
      <c r="S562">
        <f>VLOOKUP(A562,РАСЧЕТ!A:BG,59,0)</f>
        <v>6641.0452096264244</v>
      </c>
      <c r="T562" s="119">
        <f t="shared" si="35"/>
        <v>3037.5652096264243</v>
      </c>
      <c r="U562" t="str">
        <f>VLOOKUP(A562,'12'!A:C,3,0)</f>
        <v>Начисление услуг УКС00001871 от 31.12.2023 23:59:59</v>
      </c>
      <c r="V562" t="str">
        <f>VLOOKUP(A562,'12'!A:B,2,0)</f>
        <v>НАС/КС/ДУ-3А-16</v>
      </c>
    </row>
    <row r="563" spans="1:22" x14ac:dyDescent="0.3">
      <c r="A563" s="77" t="s">
        <v>1902</v>
      </c>
      <c r="B563" s="77" t="s">
        <v>161</v>
      </c>
      <c r="C563" s="78">
        <v>1365.8</v>
      </c>
      <c r="D563" s="79">
        <f>VLOOKUP(A563,РАСЧЕТ!A:AY,51,0)</f>
        <v>1442.9640092916627</v>
      </c>
      <c r="E563" s="79">
        <f t="shared" si="32"/>
        <v>77.164009291662751</v>
      </c>
      <c r="F563" s="79" t="str">
        <f>VLOOKUP(A563,'04'!A:C,3,0)</f>
        <v>Начисление услуг УКС00000649 от 30.04.2023 0:00:15</v>
      </c>
      <c r="G563" s="79" t="str">
        <f>VLOOKUP(A563,'04'!A:B,2,0)</f>
        <v>НАС/КС/ДУ-3А-160 от 26.02.2022 г.</v>
      </c>
      <c r="H563" s="78">
        <v>1365.8</v>
      </c>
      <c r="I563" s="79">
        <f>VLOOKUP(A563,РАСЧЕТ!A:BE,57,0)</f>
        <v>2490.5295986703622</v>
      </c>
      <c r="J563" s="79">
        <f t="shared" si="33"/>
        <v>1124.7295986703623</v>
      </c>
      <c r="K563" s="79" t="str">
        <f>VLOOKUP(A563,'10'!A:C,3,0)</f>
        <v>Начисление услуг УКС00001638 от 31.10.2023 0:00:04</v>
      </c>
      <c r="L563" s="79" t="str">
        <f>VLOOKUP(A563,'10'!A:B,2,0)</f>
        <v>НАС/КС/ДУ-3А-160 от 26.02.2022 г.</v>
      </c>
      <c r="M563" s="78">
        <v>1365.8</v>
      </c>
      <c r="N563" s="79">
        <f>VLOOKUP(A563,РАСЧЕТ!A:BF,58,0)</f>
        <v>1986.612516930531</v>
      </c>
      <c r="O563" s="79">
        <f t="shared" si="34"/>
        <v>620.81251693053105</v>
      </c>
      <c r="P563" s="79" t="str">
        <f>VLOOKUP(A563,'11'!A:C,3,0)</f>
        <v>Начисление услуг УКС00001721 от 30.11.2023 23:59:59</v>
      </c>
      <c r="Q563" s="79" t="str">
        <f>VLOOKUP(A563,'11'!A:B,2,0)</f>
        <v>НАС/КС/ДУ-3А-160 от 26.02.2022 г.</v>
      </c>
      <c r="R563" s="78">
        <v>1365.8</v>
      </c>
      <c r="S563">
        <f>VLOOKUP(A563,РАСЧЕТ!A:BG,59,0)</f>
        <v>2640.1969421282761</v>
      </c>
      <c r="T563" s="119">
        <f t="shared" si="35"/>
        <v>1274.3969421282761</v>
      </c>
      <c r="U563" t="str">
        <f>VLOOKUP(A563,'12'!A:C,3,0)</f>
        <v>Начисление услуг УКС00001871 от 31.12.2023 23:59:59</v>
      </c>
      <c r="V563" t="str">
        <f>VLOOKUP(A563,'12'!A:B,2,0)</f>
        <v>НАС/КС/ДУ-3А-160 от 26.02.2022 г.</v>
      </c>
    </row>
    <row r="564" spans="1:22" x14ac:dyDescent="0.3">
      <c r="A564" s="77" t="s">
        <v>1840</v>
      </c>
      <c r="B564" s="77" t="s">
        <v>246</v>
      </c>
      <c r="C564" s="78">
        <v>1378.69</v>
      </c>
      <c r="D564" s="79">
        <f>VLOOKUP(A564,РАСЧЕТ!A:AY,51,0)</f>
        <v>1456.5768773038481</v>
      </c>
      <c r="E564" s="79">
        <f t="shared" si="32"/>
        <v>77.886877303847996</v>
      </c>
      <c r="F564" s="79" t="str">
        <f>VLOOKUP(A564,'04'!A:C,3,0)</f>
        <v>Начисление услуг УКС00000649 от 30.04.2023 0:00:15</v>
      </c>
      <c r="G564" s="79" t="str">
        <f>VLOOKUP(A564,'04'!A:B,2,0)</f>
        <v>НАС/КС/ДУ-3А-161.</v>
      </c>
      <c r="H564" s="78">
        <v>1378.69</v>
      </c>
      <c r="I564" s="79">
        <f>VLOOKUP(A564,РАСЧЕТ!A:BE,57,0)</f>
        <v>3863.8107251988258</v>
      </c>
      <c r="J564" s="79">
        <f t="shared" si="33"/>
        <v>2485.1207251988258</v>
      </c>
      <c r="K564" s="79" t="str">
        <f>VLOOKUP(A564,'10'!A:C,3,0)</f>
        <v>Начисление услуг УКС00001638 от 31.10.2023 0:00:04</v>
      </c>
      <c r="L564" s="79" t="str">
        <f>VLOOKUP(A564,'10'!A:B,2,0)</f>
        <v>НАС/КС/ДУ-3А-161.</v>
      </c>
      <c r="M564" s="78">
        <v>1378.69</v>
      </c>
      <c r="N564" s="79">
        <f>VLOOKUP(A564,РАСЧЕТ!A:BF,58,0)</f>
        <v>2944.9564441193388</v>
      </c>
      <c r="O564" s="79">
        <f t="shared" si="34"/>
        <v>1566.2664441193388</v>
      </c>
      <c r="P564" s="79" t="str">
        <f>VLOOKUP(A564,'11'!A:C,3,0)</f>
        <v>Начисление услуг УКС00001721 от 30.11.2023 23:59:59</v>
      </c>
      <c r="Q564" s="79" t="str">
        <f>VLOOKUP(A564,'11'!A:B,2,0)</f>
        <v>НАС/КС/ДУ-3А-161.</v>
      </c>
      <c r="R564" s="78">
        <v>1378.69</v>
      </c>
      <c r="S564">
        <f>VLOOKUP(A564,РАСЧЕТ!A:BG,59,0)</f>
        <v>3858.0659168801503</v>
      </c>
      <c r="T564" s="119">
        <f t="shared" si="35"/>
        <v>2479.3759168801503</v>
      </c>
      <c r="U564" t="str">
        <f>VLOOKUP(A564,'12'!A:C,3,0)</f>
        <v>Начисление услуг УКС00001871 от 31.12.2023 23:59:59</v>
      </c>
      <c r="V564" t="str">
        <f>VLOOKUP(A564,'12'!A:B,2,0)</f>
        <v>НАС/КС/ДУ-3А-161.</v>
      </c>
    </row>
    <row r="565" spans="1:22" x14ac:dyDescent="0.3">
      <c r="A565" s="77" t="s">
        <v>1947</v>
      </c>
      <c r="B565" s="77" t="s">
        <v>168</v>
      </c>
      <c r="C565" s="78">
        <v>1687.93</v>
      </c>
      <c r="D565" s="79">
        <f>VLOOKUP(A565,РАСЧЕТ!A:AY,51,0)</f>
        <v>1194.6707398677702</v>
      </c>
      <c r="E565" s="79">
        <f t="shared" si="32"/>
        <v>-493.25926013222988</v>
      </c>
      <c r="F565" s="79" t="str">
        <f>VLOOKUP(A565,'04'!A:C,3,0)</f>
        <v>Начисление услуг УКС00000649 от 30.04.2023 0:00:15</v>
      </c>
      <c r="G565" s="79" t="str">
        <f>VLOOKUP(A565,'04'!A:B,2,0)</f>
        <v>НАС/КС/ДУ-3А-162</v>
      </c>
      <c r="H565" s="78">
        <v>1687.93</v>
      </c>
      <c r="I565" s="79">
        <f>VLOOKUP(A565,РАСЧЕТ!A:BE,57,0)</f>
        <v>2848.0928677458551</v>
      </c>
      <c r="J565" s="79">
        <f t="shared" si="33"/>
        <v>1160.162867745855</v>
      </c>
      <c r="K565" s="79" t="str">
        <f>VLOOKUP(A565,'10'!A:C,3,0)</f>
        <v>Начисление услуг УКС00001638 от 31.10.2023 0:00:04</v>
      </c>
      <c r="L565" s="79" t="str">
        <f>VLOOKUP(A565,'10'!A:B,2,0)</f>
        <v>НАС/КС/ДУ-3А-162</v>
      </c>
      <c r="M565" s="78">
        <v>1687.93</v>
      </c>
      <c r="N565" s="79">
        <f>VLOOKUP(A565,РАСЧЕТ!A:BF,58,0)</f>
        <v>2295.1686533350839</v>
      </c>
      <c r="O565" s="79">
        <f t="shared" si="34"/>
        <v>607.23865333508388</v>
      </c>
      <c r="P565" s="79" t="str">
        <f>VLOOKUP(A565,'11'!A:C,3,0)</f>
        <v>Начисление услуг УКС00001721 от 30.11.2023 23:59:59</v>
      </c>
      <c r="Q565" s="79" t="str">
        <f>VLOOKUP(A565,'11'!A:B,2,0)</f>
        <v>НАС/КС/ДУ-3А-162</v>
      </c>
      <c r="R565" s="78">
        <v>1687.93</v>
      </c>
      <c r="S565">
        <f>VLOOKUP(A565,РАСЧЕТ!A:BG,59,0)</f>
        <v>3059.7612981053376</v>
      </c>
      <c r="T565" s="119">
        <f t="shared" si="35"/>
        <v>1371.8312981053375</v>
      </c>
      <c r="U565" t="str">
        <f>VLOOKUP(A565,'12'!A:C,3,0)</f>
        <v>Начисление услуг УКС00001871 от 31.12.2023 23:59:59</v>
      </c>
      <c r="V565" t="str">
        <f>VLOOKUP(A565,'12'!A:B,2,0)</f>
        <v>НАС/КС/ДУ-3А-162</v>
      </c>
    </row>
    <row r="566" spans="1:22" x14ac:dyDescent="0.3">
      <c r="A566" s="77" t="s">
        <v>1832</v>
      </c>
      <c r="B566" s="77" t="s">
        <v>44</v>
      </c>
      <c r="C566" s="78">
        <v>2534.04</v>
      </c>
      <c r="D566" s="79">
        <f>VLOOKUP(A566,РАСЧЕТ!A:AY,51,0)</f>
        <v>1793.5260471297315</v>
      </c>
      <c r="E566" s="79">
        <f t="shared" si="32"/>
        <v>-740.51395287026844</v>
      </c>
      <c r="F566" s="79" t="str">
        <f>VLOOKUP(A566,'04'!A:C,3,0)</f>
        <v>Начисление услуг УКС00000649 от 30.04.2023 0:00:15</v>
      </c>
      <c r="G566" s="79" t="str">
        <f>VLOOKUP(A566,'04'!A:B,2,0)</f>
        <v>НАС/КС/ДУ-3А-163.</v>
      </c>
      <c r="H566" s="80"/>
      <c r="I566" s="79">
        <f>VLOOKUP(A566,РАСЧЕТ!A:BE,57,0)</f>
        <v>0</v>
      </c>
      <c r="J566" s="79">
        <f t="shared" si="33"/>
        <v>0</v>
      </c>
      <c r="K566" s="79" t="e">
        <f>VLOOKUP(A566,'10'!A:C,3,0)</f>
        <v>#N/A</v>
      </c>
      <c r="L566" s="79" t="e">
        <f>VLOOKUP(A566,'10'!A:B,2,0)</f>
        <v>#N/A</v>
      </c>
      <c r="M566" s="80"/>
      <c r="N566" s="79">
        <f>VLOOKUP(A566,РАСЧЕТ!A:BF,58,0)</f>
        <v>0</v>
      </c>
      <c r="O566" s="79">
        <f t="shared" si="34"/>
        <v>0</v>
      </c>
      <c r="P566" s="79" t="e">
        <f>VLOOKUP(A566,'11'!A:C,3,0)</f>
        <v>#N/A</v>
      </c>
      <c r="Q566" s="79" t="e">
        <f>VLOOKUP(A566,'11'!A:B,2,0)</f>
        <v>#N/A</v>
      </c>
      <c r="R566" s="80"/>
      <c r="S566">
        <f>VLOOKUP(A566,РАСЧЕТ!A:BG,59,0)</f>
        <v>0</v>
      </c>
      <c r="T566" s="119">
        <f t="shared" si="35"/>
        <v>0</v>
      </c>
      <c r="U566" t="e">
        <f>VLOOKUP(A566,'12'!A:C,3,0)</f>
        <v>#N/A</v>
      </c>
      <c r="V566" t="e">
        <f>VLOOKUP(A566,'12'!A:B,2,0)</f>
        <v>#N/A</v>
      </c>
    </row>
    <row r="567" spans="1:22" x14ac:dyDescent="0.3">
      <c r="A567" s="77" t="s">
        <v>2868</v>
      </c>
      <c r="B567" s="77" t="s">
        <v>44</v>
      </c>
      <c r="C567" s="80"/>
      <c r="D567" s="79">
        <f>VLOOKUP(A567,РАСЧЕТ!A:AY,51,0)</f>
        <v>0</v>
      </c>
      <c r="E567" s="79">
        <f t="shared" si="32"/>
        <v>0</v>
      </c>
      <c r="F567" s="79" t="e">
        <f>VLOOKUP(A567,'04'!A:C,3,0)</f>
        <v>#N/A</v>
      </c>
      <c r="G567" s="79" t="e">
        <f>VLOOKUP(A567,'04'!A:B,2,0)</f>
        <v>#N/A</v>
      </c>
      <c r="H567" s="78">
        <v>2534.04</v>
      </c>
      <c r="I567" s="79">
        <f>VLOOKUP(A567,РАСЧЕТ!A:BE,57,0)</f>
        <v>7557.3691841908776</v>
      </c>
      <c r="J567" s="79">
        <f t="shared" si="33"/>
        <v>5023.3291841908776</v>
      </c>
      <c r="K567" s="79" t="str">
        <f>VLOOKUP(A567,'10'!A:C,3,0)</f>
        <v>Начисление услуг УКС00001638 от 31.10.2023 0:00:04</v>
      </c>
      <c r="L567" s="79" t="str">
        <f>VLOOKUP(A567,'10'!A:B,2,0)</f>
        <v>НАС/КС/ДУ-3А-163</v>
      </c>
      <c r="M567" s="78">
        <v>2534.04</v>
      </c>
      <c r="N567" s="79">
        <f>VLOOKUP(A567,РАСЧЕТ!A:BF,58,0)</f>
        <v>5730.0395065781122</v>
      </c>
      <c r="O567" s="79">
        <f t="shared" si="34"/>
        <v>3195.9995065781122</v>
      </c>
      <c r="P567" s="79" t="str">
        <f>VLOOKUP(A567,'11'!A:C,3,0)</f>
        <v>Начисление услуг УКС00001721 от 30.11.2023 23:59:59</v>
      </c>
      <c r="Q567" s="79" t="str">
        <f>VLOOKUP(A567,'11'!A:B,2,0)</f>
        <v>НАС/КС/ДУ-3А-163</v>
      </c>
      <c r="R567" s="78">
        <v>2534.04</v>
      </c>
      <c r="S567">
        <f>VLOOKUP(A567,РАСЧЕТ!A:BG,59,0)</f>
        <v>7493.8694634292369</v>
      </c>
      <c r="T567" s="119">
        <f t="shared" si="35"/>
        <v>4959.829463429237</v>
      </c>
      <c r="U567" t="str">
        <f>VLOOKUP(A567,'12'!A:C,3,0)</f>
        <v>Начисление услуг УКС00001871 от 31.12.2023 23:59:59</v>
      </c>
      <c r="V567" t="str">
        <f>VLOOKUP(A567,'12'!A:B,2,0)</f>
        <v>НАС/КС/ДУ-3А-163</v>
      </c>
    </row>
    <row r="568" spans="1:22" x14ac:dyDescent="0.3">
      <c r="A568" s="77" t="s">
        <v>1329</v>
      </c>
      <c r="B568" s="77" t="s">
        <v>144</v>
      </c>
      <c r="C568" s="78">
        <v>1438.82</v>
      </c>
      <c r="D568" s="79">
        <f>VLOOKUP(A568,РАСЧЕТ!A:AY,51,0)</f>
        <v>1018.3580098109492</v>
      </c>
      <c r="E568" s="79">
        <f t="shared" si="32"/>
        <v>-420.46199018905077</v>
      </c>
      <c r="F568" s="79" t="str">
        <f>VLOOKUP(A568,'04'!A:C,3,0)</f>
        <v>Начисление услуг УКС00000649 от 30.04.2023 0:00:15</v>
      </c>
      <c r="G568" s="79" t="str">
        <f>VLOOKUP(A568,'04'!A:B,2,0)</f>
        <v>НАС/КС/ДУ-3А-164</v>
      </c>
      <c r="H568" s="78">
        <v>1438.82</v>
      </c>
      <c r="I568" s="79">
        <f>VLOOKUP(A568,РАСЧЕТ!A:BE,57,0)</f>
        <v>3369.4842540901873</v>
      </c>
      <c r="J568" s="79">
        <f t="shared" si="33"/>
        <v>1930.6642540901873</v>
      </c>
      <c r="K568" s="79" t="str">
        <f>VLOOKUP(A568,'10'!A:C,3,0)</f>
        <v>Начисление услуг УКС00001638 от 31.10.2023 0:00:04</v>
      </c>
      <c r="L568" s="79" t="str">
        <f>VLOOKUP(A568,'10'!A:B,2,0)</f>
        <v>НАС/КС/ДУ-3А-164</v>
      </c>
      <c r="M568" s="78">
        <v>1438.82</v>
      </c>
      <c r="N568" s="79">
        <f>VLOOKUP(A568,РАСЧЕТ!A:BF,58,0)</f>
        <v>2611.9847515559818</v>
      </c>
      <c r="O568" s="79">
        <f t="shared" si="34"/>
        <v>1173.1647515559819</v>
      </c>
      <c r="P568" s="79" t="str">
        <f>VLOOKUP(A568,'11'!A:C,3,0)</f>
        <v>Начисление услуг УКС00001721 от 30.11.2023 23:59:59</v>
      </c>
      <c r="Q568" s="79" t="str">
        <f>VLOOKUP(A568,'11'!A:B,2,0)</f>
        <v>НАС/КС/ДУ-3А-164</v>
      </c>
      <c r="R568" s="78">
        <v>1438.82</v>
      </c>
      <c r="S568">
        <f>VLOOKUP(A568,РАСЧЕТ!A:BG,59,0)</f>
        <v>3440.5007849579101</v>
      </c>
      <c r="T568" s="119">
        <f t="shared" si="35"/>
        <v>2001.6807849579102</v>
      </c>
      <c r="U568" t="str">
        <f>VLOOKUP(A568,'12'!A:C,3,0)</f>
        <v>Начисление услуг УКС00001871 от 31.12.2023 23:59:59</v>
      </c>
      <c r="V568" t="str">
        <f>VLOOKUP(A568,'12'!A:B,2,0)</f>
        <v>НАС/КС/ДУ-3А-164</v>
      </c>
    </row>
    <row r="569" spans="1:22" x14ac:dyDescent="0.3">
      <c r="A569" s="77" t="s">
        <v>1634</v>
      </c>
      <c r="B569" s="77" t="s">
        <v>228</v>
      </c>
      <c r="C569" s="78">
        <v>1395.87</v>
      </c>
      <c r="D569" s="79">
        <f>VLOOKUP(A569,РАСЧЕТ!A:AY,51,0)</f>
        <v>987.95926324942832</v>
      </c>
      <c r="E569" s="79">
        <f t="shared" si="32"/>
        <v>-407.91073675057157</v>
      </c>
      <c r="F569" s="79" t="str">
        <f>VLOOKUP(A569,'04'!A:C,3,0)</f>
        <v>Начисление услуг УКС00000649 от 30.04.2023 0:00:15</v>
      </c>
      <c r="G569" s="79" t="str">
        <f>VLOOKUP(A569,'04'!A:B,2,0)</f>
        <v>НАС/КС/ДУ-3А-165</v>
      </c>
      <c r="H569" s="78">
        <v>1395.87</v>
      </c>
      <c r="I569" s="79">
        <f>VLOOKUP(A569,РАСЧЕТ!A:BE,57,0)</f>
        <v>2152.7174362646292</v>
      </c>
      <c r="J569" s="79">
        <f t="shared" si="33"/>
        <v>756.84743626462932</v>
      </c>
      <c r="K569" s="79" t="str">
        <f>VLOOKUP(A569,'10'!A:C,3,0)</f>
        <v>Начисление услуг УКС00001638 от 31.10.2023 0:00:04</v>
      </c>
      <c r="L569" s="79" t="str">
        <f>VLOOKUP(A569,'10'!A:B,2,0)</f>
        <v>НАС/КС/ДУ-3А-165</v>
      </c>
      <c r="M569" s="78">
        <v>1395.87</v>
      </c>
      <c r="N569" s="79">
        <f>VLOOKUP(A569,РАСЧЕТ!A:BF,58,0)</f>
        <v>1757.0248399681461</v>
      </c>
      <c r="O569" s="79">
        <f t="shared" si="34"/>
        <v>361.15483996814623</v>
      </c>
      <c r="P569" s="79" t="str">
        <f>VLOOKUP(A569,'11'!A:C,3,0)</f>
        <v>Начисление услуг УКС00001721 от 30.11.2023 23:59:59</v>
      </c>
      <c r="Q569" s="79" t="str">
        <f>VLOOKUP(A569,'11'!A:B,2,0)</f>
        <v>НАС/КС/ДУ-3А-165</v>
      </c>
      <c r="R569" s="78">
        <v>1395.87</v>
      </c>
      <c r="S569">
        <f>VLOOKUP(A569,РАСЧЕТ!A:BG,59,0)</f>
        <v>2351.2974459950615</v>
      </c>
      <c r="T569" s="119">
        <f t="shared" si="35"/>
        <v>955.42744599506159</v>
      </c>
      <c r="U569" t="str">
        <f>VLOOKUP(A569,'12'!A:C,3,0)</f>
        <v>Начисление услуг УКС00001871 от 31.12.2023 23:59:59</v>
      </c>
      <c r="V569" t="str">
        <f>VLOOKUP(A569,'12'!A:B,2,0)</f>
        <v>НАС/КС/ДУ-3А-165</v>
      </c>
    </row>
    <row r="570" spans="1:22" x14ac:dyDescent="0.3">
      <c r="A570" s="77" t="s">
        <v>1570</v>
      </c>
      <c r="B570" s="77" t="s">
        <v>98</v>
      </c>
      <c r="C570" s="78">
        <v>2641.41</v>
      </c>
      <c r="D570" s="79">
        <f>VLOOKUP(A570,РАСЧЕТ!A:AY,51,0)</f>
        <v>2790.6379424980269</v>
      </c>
      <c r="E570" s="79">
        <f t="shared" si="32"/>
        <v>149.22794249802701</v>
      </c>
      <c r="F570" s="79" t="str">
        <f>VLOOKUP(A570,'04'!A:C,3,0)</f>
        <v>Начисление услуг УКС00000649 от 30.04.2023 0:00:15</v>
      </c>
      <c r="G570" s="79" t="str">
        <f>VLOOKUP(A570,'04'!A:B,2,0)</f>
        <v>НАС/КС/ДУ-3А-166 от 09.03.2022 г.</v>
      </c>
      <c r="H570" s="78">
        <v>2641.41</v>
      </c>
      <c r="I570" s="79">
        <f>VLOOKUP(A570,РАСЧЕТ!A:BE,57,0)</f>
        <v>6685.3783923824576</v>
      </c>
      <c r="J570" s="79">
        <f t="shared" si="33"/>
        <v>4043.9683923824578</v>
      </c>
      <c r="K570" s="79" t="str">
        <f>VLOOKUP(A570,'10'!A:C,3,0)</f>
        <v>Начисление услуг УКС00001638 от 31.10.2023 0:00:04</v>
      </c>
      <c r="L570" s="79" t="str">
        <f>VLOOKUP(A570,'10'!A:B,2,0)</f>
        <v>НАС/КС/ДУ-3А-166 от 09.03.2022 г.</v>
      </c>
      <c r="M570" s="78">
        <v>2641.41</v>
      </c>
      <c r="N570" s="79">
        <f>VLOOKUP(A570,РАСЧЕТ!A:BF,58,0)</f>
        <v>5142.919998127104</v>
      </c>
      <c r="O570" s="79">
        <f t="shared" si="34"/>
        <v>2501.5099981271042</v>
      </c>
      <c r="P570" s="79" t="str">
        <f>VLOOKUP(A570,'11'!A:C,3,0)</f>
        <v>Начисление услуг УКС00001721 от 30.11.2023 23:59:59</v>
      </c>
      <c r="Q570" s="79" t="str">
        <f>VLOOKUP(A570,'11'!A:B,2,0)</f>
        <v>НАС/КС/ДУ-3А-166 от 09.03.2022 г.</v>
      </c>
      <c r="R570" s="78">
        <v>2641.41</v>
      </c>
      <c r="S570">
        <f>VLOOKUP(A570,РАСЧЕТ!A:BG,59,0)</f>
        <v>6757.7052456647734</v>
      </c>
      <c r="T570" s="119">
        <f t="shared" si="35"/>
        <v>4116.2952456647736</v>
      </c>
      <c r="U570" t="str">
        <f>VLOOKUP(A570,'12'!A:C,3,0)</f>
        <v>Начисление услуг УКС00001871 от 31.12.2023 23:59:59</v>
      </c>
      <c r="V570" t="str">
        <f>VLOOKUP(A570,'12'!A:B,2,0)</f>
        <v>НАС/КС/ДУ-3А-166 от 09.03.2022 г.</v>
      </c>
    </row>
    <row r="571" spans="1:22" x14ac:dyDescent="0.3">
      <c r="A571" s="77" t="s">
        <v>1330</v>
      </c>
      <c r="B571" s="77" t="s">
        <v>108</v>
      </c>
      <c r="C571" s="78">
        <v>1679.34</v>
      </c>
      <c r="D571" s="79">
        <f>VLOOKUP(A571,РАСЧЕТ!A:AY,51,0)</f>
        <v>1774.2104642548431</v>
      </c>
      <c r="E571" s="79">
        <f t="shared" si="32"/>
        <v>94.870464254843228</v>
      </c>
      <c r="F571" s="79" t="str">
        <f>VLOOKUP(A571,'04'!A:C,3,0)</f>
        <v>Начисление услуг УКС00000649 от 30.04.2023 0:00:15</v>
      </c>
      <c r="G571" s="79" t="str">
        <f>VLOOKUP(A571,'04'!A:B,2,0)</f>
        <v>НАС/КС/ДУ-3А-167</v>
      </c>
      <c r="H571" s="78">
        <v>1679.34</v>
      </c>
      <c r="I571" s="79">
        <f>VLOOKUP(A571,РАСЧЕТ!A:BE,57,0)</f>
        <v>3582.8313191875964</v>
      </c>
      <c r="J571" s="79">
        <f t="shared" si="33"/>
        <v>1903.4913191875964</v>
      </c>
      <c r="K571" s="79" t="str">
        <f>VLOOKUP(A571,'10'!A:C,3,0)</f>
        <v>Начисление услуг УКС00001638 от 31.10.2023 0:00:04</v>
      </c>
      <c r="L571" s="79" t="str">
        <f>VLOOKUP(A571,'10'!A:B,2,0)</f>
        <v>НАС/КС/ДУ-3А-167</v>
      </c>
      <c r="M571" s="78">
        <v>1679.34</v>
      </c>
      <c r="N571" s="79">
        <f>VLOOKUP(A571,РАСЧЕТ!A:BF,58,0)</f>
        <v>2805.0383893466692</v>
      </c>
      <c r="O571" s="79">
        <f t="shared" si="34"/>
        <v>1125.6983893466693</v>
      </c>
      <c r="P571" s="79" t="str">
        <f>VLOOKUP(A571,'11'!A:C,3,0)</f>
        <v>Начисление услуг УКС00001721 от 30.11.2023 23:59:59</v>
      </c>
      <c r="Q571" s="79" t="str">
        <f>VLOOKUP(A571,'11'!A:B,2,0)</f>
        <v>НАС/КС/ДУ-3А-167</v>
      </c>
      <c r="R571" s="78">
        <v>1679.34</v>
      </c>
      <c r="S571">
        <f>VLOOKUP(A571,РАСЧЕТ!A:BG,59,0)</f>
        <v>3706.3733752773887</v>
      </c>
      <c r="T571" s="119">
        <f t="shared" si="35"/>
        <v>2027.0333752773888</v>
      </c>
      <c r="U571" t="str">
        <f>VLOOKUP(A571,'12'!A:C,3,0)</f>
        <v>Начисление услуг УКС00001871 от 31.12.2023 23:59:59</v>
      </c>
      <c r="V571" t="str">
        <f>VLOOKUP(A571,'12'!A:B,2,0)</f>
        <v>НАС/КС/ДУ-3А-167</v>
      </c>
    </row>
    <row r="572" spans="1:22" x14ac:dyDescent="0.3">
      <c r="A572" s="77" t="s">
        <v>1622</v>
      </c>
      <c r="B572" s="77" t="s">
        <v>206</v>
      </c>
      <c r="C572" s="78">
        <v>1365.8</v>
      </c>
      <c r="D572" s="79">
        <f>VLOOKUP(A572,РАСЧЕТ!A:AY,51,0)</f>
        <v>1442.9640092916627</v>
      </c>
      <c r="E572" s="79">
        <f t="shared" si="32"/>
        <v>77.164009291662751</v>
      </c>
      <c r="F572" s="79" t="str">
        <f>VLOOKUP(A572,'04'!A:C,3,0)</f>
        <v>Начисление услуг УКС00000649 от 30.04.2023 0:00:15</v>
      </c>
      <c r="G572" s="79" t="str">
        <f>VLOOKUP(A572,'04'!A:B,2,0)</f>
        <v>НАС/КС/ДУ-3А-168</v>
      </c>
      <c r="H572" s="78">
        <v>1365.8</v>
      </c>
      <c r="I572" s="79">
        <f>VLOOKUP(A572,РАСЧЕТ!A:BE,57,0)</f>
        <v>2432.2627901274291</v>
      </c>
      <c r="J572" s="79">
        <f t="shared" si="33"/>
        <v>1066.4627901274291</v>
      </c>
      <c r="K572" s="79" t="str">
        <f>VLOOKUP(A572,'10'!A:C,3,0)</f>
        <v>Начисление услуг УКС00001638 от 31.10.2023 0:00:04</v>
      </c>
      <c r="L572" s="79" t="str">
        <f>VLOOKUP(A572,'10'!A:B,2,0)</f>
        <v>НАС/КС/ДУ-3А-168</v>
      </c>
      <c r="M572" s="78">
        <v>1365.8</v>
      </c>
      <c r="N572" s="79">
        <f>VLOOKUP(A572,РАСЧЕТ!A:BF,58,0)</f>
        <v>1946.0522762890951</v>
      </c>
      <c r="O572" s="79">
        <f t="shared" si="34"/>
        <v>580.25227628909511</v>
      </c>
      <c r="P572" s="79" t="str">
        <f>VLOOKUP(A572,'11'!A:C,3,0)</f>
        <v>Начисление услуг УКС00001721 от 30.11.2023 23:59:59</v>
      </c>
      <c r="Q572" s="79" t="str">
        <f>VLOOKUP(A572,'11'!A:B,2,0)</f>
        <v>НАС/КС/ДУ-3А-168</v>
      </c>
      <c r="R572" s="78">
        <v>1365.8</v>
      </c>
      <c r="S572">
        <f>VLOOKUP(A572,РАСЧЕТ!A:BG,59,0)</f>
        <v>2588.6998313126483</v>
      </c>
      <c r="T572" s="119">
        <f t="shared" si="35"/>
        <v>1222.8998313126483</v>
      </c>
      <c r="U572" t="str">
        <f>VLOOKUP(A572,'12'!A:C,3,0)</f>
        <v>Начисление услуг УКС00001871 от 31.12.2023 23:59:59</v>
      </c>
      <c r="V572" t="str">
        <f>VLOOKUP(A572,'12'!A:B,2,0)</f>
        <v>НАС/КС/ДУ-3А-168</v>
      </c>
    </row>
    <row r="573" spans="1:22" x14ac:dyDescent="0.3">
      <c r="A573" s="77" t="s">
        <v>1571</v>
      </c>
      <c r="B573" s="77" t="s">
        <v>337</v>
      </c>
      <c r="C573" s="78">
        <v>1378.69</v>
      </c>
      <c r="D573" s="79">
        <f>VLOOKUP(A573,РАСЧЕТ!A:AY,51,0)</f>
        <v>1456.5768773038481</v>
      </c>
      <c r="E573" s="79">
        <f t="shared" si="32"/>
        <v>77.886877303847996</v>
      </c>
      <c r="F573" s="79" t="str">
        <f>VLOOKUP(A573,'04'!A:C,3,0)</f>
        <v>Начисление услуг УКС00000649 от 30.04.2023 0:00:15</v>
      </c>
      <c r="G573" s="79" t="str">
        <f>VLOOKUP(A573,'04'!A:B,2,0)</f>
        <v>НАС/КС/ДУ-3А-169 ЮГ ИНВЕСТ</v>
      </c>
      <c r="H573" s="78">
        <v>1378.69</v>
      </c>
      <c r="I573" s="79">
        <f>VLOOKUP(A573,РАСЧЕТ!A:BE,57,0)</f>
        <v>1283.5307301990035</v>
      </c>
      <c r="J573" s="79">
        <f t="shared" si="33"/>
        <v>-95.159269800996526</v>
      </c>
      <c r="K573" s="79" t="str">
        <f>VLOOKUP(A573,'10'!A:C,3,0)</f>
        <v>Начисление услуг УКС00001638 от 31.10.2023 0:00:04</v>
      </c>
      <c r="L573" s="79" t="str">
        <f>VLOOKUP(A573,'10'!A:B,2,0)</f>
        <v>НАС/КС/ДУ-3А-169 ЮГ ИНВЕСТ</v>
      </c>
      <c r="M573" s="78">
        <v>1378.69</v>
      </c>
      <c r="N573" s="79">
        <f>VLOOKUP(A573,РАСЧЕТ!A:BF,58,0)</f>
        <v>1148.7918671224365</v>
      </c>
      <c r="O573" s="79">
        <f t="shared" si="34"/>
        <v>-229.89813287756351</v>
      </c>
      <c r="P573" s="79" t="str">
        <f>VLOOKUP(A573,'11'!A:C,3,0)</f>
        <v>Начисление услуг УКС00001721 от 30.11.2023 23:59:59</v>
      </c>
      <c r="Q573" s="79" t="str">
        <f>VLOOKUP(A573,'11'!A:B,2,0)</f>
        <v>НАС/КС/ДУ-3А-169 ЮГ ИНВЕСТ</v>
      </c>
      <c r="R573" s="78">
        <v>1378.69</v>
      </c>
      <c r="S573">
        <f>VLOOKUP(A573,РАСЧЕТ!A:BG,59,0)</f>
        <v>1577.574361555902</v>
      </c>
      <c r="T573" s="119">
        <f t="shared" si="35"/>
        <v>198.88436155590193</v>
      </c>
      <c r="U573" t="str">
        <f>VLOOKUP(A573,'12'!A:C,3,0)</f>
        <v>Начисление услуг УКС00001871 от 31.12.2023 23:59:59</v>
      </c>
      <c r="V573" t="str">
        <f>VLOOKUP(A573,'12'!A:B,2,0)</f>
        <v>НАС/КС/ДУ-3А-169 ЮГ ИНВЕСТ</v>
      </c>
    </row>
    <row r="574" spans="1:22" x14ac:dyDescent="0.3">
      <c r="A574" s="77" t="s">
        <v>1309</v>
      </c>
      <c r="B574" s="77" t="s">
        <v>208</v>
      </c>
      <c r="C574" s="78">
        <v>3448.87</v>
      </c>
      <c r="D574" s="79">
        <f>VLOOKUP(A574,РАСЧЕТ!A:AY,51,0)</f>
        <v>4328.1244288901262</v>
      </c>
      <c r="E574" s="79">
        <f t="shared" si="32"/>
        <v>879.25442889012629</v>
      </c>
      <c r="F574" s="79" t="str">
        <f>VLOOKUP(A574,'04'!A:C,3,0)</f>
        <v>Начисление услуг УКС00000649 от 30.04.2023 0:00:15</v>
      </c>
      <c r="G574" s="79" t="str">
        <f>VLOOKUP(A574,'04'!A:B,2,0)</f>
        <v>НАС/КС/ДУ-3А-17 от 19.02.2022 г.</v>
      </c>
      <c r="H574" s="78">
        <v>3448.87</v>
      </c>
      <c r="I574" s="79">
        <f>VLOOKUP(A574,РАСЧЕТ!A:BE,57,0)</f>
        <v>5776.6466278847247</v>
      </c>
      <c r="J574" s="79">
        <f t="shared" si="33"/>
        <v>2327.7766278847248</v>
      </c>
      <c r="K574" s="79" t="str">
        <f>VLOOKUP(A574,'10'!A:C,3,0)</f>
        <v>Начисление услуг УКС00001638 от 31.10.2023 0:00:04</v>
      </c>
      <c r="L574" s="79" t="str">
        <f>VLOOKUP(A574,'10'!A:B,2,0)</f>
        <v>НАС/КС/ДУ-3А-17 от 19.02.2022 г.</v>
      </c>
      <c r="M574" s="78">
        <v>3448.87</v>
      </c>
      <c r="N574" s="79">
        <f>VLOOKUP(A574,РАСЧЕТ!A:BF,58,0)</f>
        <v>4659.8682314838834</v>
      </c>
      <c r="O574" s="79">
        <f t="shared" si="34"/>
        <v>1210.9982314838835</v>
      </c>
      <c r="P574" s="79" t="str">
        <f>VLOOKUP(A574,'11'!A:C,3,0)</f>
        <v>Начисление услуг УКС00001721 от 30.11.2023 23:59:59</v>
      </c>
      <c r="Q574" s="79" t="str">
        <f>VLOOKUP(A574,'11'!A:B,2,0)</f>
        <v>НАС/КС/ДУ-3А-17 от 19.02.2022 г.</v>
      </c>
      <c r="R574" s="78">
        <v>3448.87</v>
      </c>
      <c r="S574">
        <f>VLOOKUP(A574,РАСЧЕТ!A:BG,59,0)</f>
        <v>6214.1052432435526</v>
      </c>
      <c r="T574" s="119">
        <f t="shared" si="35"/>
        <v>2765.2352432435528</v>
      </c>
      <c r="U574" t="str">
        <f>VLOOKUP(A574,'12'!A:C,3,0)</f>
        <v>Начисление услуг УКС00001871 от 31.12.2023 23:59:59</v>
      </c>
      <c r="V574" t="str">
        <f>VLOOKUP(A574,'12'!A:B,2,0)</f>
        <v>НАС/КС/ДУ-3А-17 от 19.02.2022 г.</v>
      </c>
    </row>
    <row r="575" spans="1:22" x14ac:dyDescent="0.3">
      <c r="A575" s="77" t="s">
        <v>1782</v>
      </c>
      <c r="B575" s="77" t="s">
        <v>61</v>
      </c>
      <c r="C575" s="78">
        <v>1687.93</v>
      </c>
      <c r="D575" s="79">
        <f>VLOOKUP(A575,РАСЧЕТ!A:AY,51,0)</f>
        <v>1783.2857095962997</v>
      </c>
      <c r="E575" s="79">
        <f t="shared" si="32"/>
        <v>95.355709596299675</v>
      </c>
      <c r="F575" s="79" t="str">
        <f>VLOOKUP(A575,'04'!A:C,3,0)</f>
        <v>Начисление услуг УКС00000649 от 30.04.2023 0:00:15</v>
      </c>
      <c r="G575" s="79" t="str">
        <f>VLOOKUP(A575,'04'!A:B,2,0)</f>
        <v>НАС/КС/ДУ-3А-170</v>
      </c>
      <c r="H575" s="78">
        <v>1687.93</v>
      </c>
      <c r="I575" s="79">
        <f>VLOOKUP(A575,РАСЧЕТ!A:BE,57,0)</f>
        <v>1873.9179020852457</v>
      </c>
      <c r="J575" s="79">
        <f t="shared" si="33"/>
        <v>185.98790208524565</v>
      </c>
      <c r="K575" s="79" t="str">
        <f>VLOOKUP(A575,'10'!A:C,3,0)</f>
        <v>Начисление услуг УКС00001638 от 31.10.2023 0:00:04</v>
      </c>
      <c r="L575" s="79" t="str">
        <f>VLOOKUP(A575,'10'!A:B,2,0)</f>
        <v>НАС/КС/ДУ-3А-170</v>
      </c>
      <c r="M575" s="78">
        <v>1687.93</v>
      </c>
      <c r="N575" s="79">
        <f>VLOOKUP(A575,РАСЧЕТ!A:BF,58,0)</f>
        <v>1617.0335019144795</v>
      </c>
      <c r="O575" s="79">
        <f t="shared" si="34"/>
        <v>-70.896498085520534</v>
      </c>
      <c r="P575" s="79" t="str">
        <f>VLOOKUP(A575,'11'!A:C,3,0)</f>
        <v>Начисление услуг УКС00001721 от 30.11.2023 23:59:59</v>
      </c>
      <c r="Q575" s="79" t="str">
        <f>VLOOKUP(A575,'11'!A:B,2,0)</f>
        <v>НАС/КС/ДУ-3А-170</v>
      </c>
      <c r="R575" s="78">
        <v>1687.93</v>
      </c>
      <c r="S575">
        <f>VLOOKUP(A575,РАСЧЕТ!A:BG,59,0)</f>
        <v>2198.7703254580219</v>
      </c>
      <c r="T575" s="119">
        <f t="shared" si="35"/>
        <v>510.84032545802188</v>
      </c>
      <c r="U575" t="str">
        <f>VLOOKUP(A575,'12'!A:C,3,0)</f>
        <v>Начисление услуг УКС00001871 от 31.12.2023 23:59:59</v>
      </c>
      <c r="V575" t="str">
        <f>VLOOKUP(A575,'12'!A:B,2,0)</f>
        <v>НАС/КС/ДУ-3А-170</v>
      </c>
    </row>
    <row r="576" spans="1:22" x14ac:dyDescent="0.3">
      <c r="A576" s="77" t="s">
        <v>1360</v>
      </c>
      <c r="B576" s="77" t="s">
        <v>201</v>
      </c>
      <c r="C576" s="78">
        <v>2534.04</v>
      </c>
      <c r="D576" s="79">
        <f>VLOOKUP(A576,РАСЧЕТ!A:AY,51,0)</f>
        <v>2677.1973757298142</v>
      </c>
      <c r="E576" s="79">
        <f t="shared" si="32"/>
        <v>143.15737572981425</v>
      </c>
      <c r="F576" s="79" t="str">
        <f>VLOOKUP(A576,'04'!A:C,3,0)</f>
        <v>Начисление услуг УКС00000649 от 30.04.2023 0:00:15</v>
      </c>
      <c r="G576" s="79" t="str">
        <f>VLOOKUP(A576,'04'!A:B,2,0)</f>
        <v>Договор Красная сосна 3А/дом/Кв. 171</v>
      </c>
      <c r="H576" s="80"/>
      <c r="I576" s="79">
        <f>VLOOKUP(A576,РАСЧЕТ!A:BE,57,0)</f>
        <v>0</v>
      </c>
      <c r="J576" s="79">
        <f t="shared" si="33"/>
        <v>0</v>
      </c>
      <c r="K576" s="79" t="e">
        <f>VLOOKUP(A576,'10'!A:C,3,0)</f>
        <v>#N/A</v>
      </c>
      <c r="L576" s="79" t="e">
        <f>VLOOKUP(A576,'10'!A:B,2,0)</f>
        <v>#N/A</v>
      </c>
      <c r="M576" s="80"/>
      <c r="N576" s="79">
        <f>VLOOKUP(A576,РАСЧЕТ!A:BF,58,0)</f>
        <v>0</v>
      </c>
      <c r="O576" s="79">
        <f t="shared" si="34"/>
        <v>0</v>
      </c>
      <c r="P576" s="79" t="e">
        <f>VLOOKUP(A576,'11'!A:C,3,0)</f>
        <v>#N/A</v>
      </c>
      <c r="Q576" s="79" t="e">
        <f>VLOOKUP(A576,'11'!A:B,2,0)</f>
        <v>#N/A</v>
      </c>
      <c r="R576" s="80"/>
      <c r="S576">
        <f>VLOOKUP(A576,РАСЧЕТ!A:BG,59,0)</f>
        <v>0</v>
      </c>
      <c r="T576" s="119">
        <f t="shared" si="35"/>
        <v>0</v>
      </c>
      <c r="U576" t="e">
        <f>VLOOKUP(A576,'12'!A:C,3,0)</f>
        <v>#N/A</v>
      </c>
      <c r="V576" t="e">
        <f>VLOOKUP(A576,'12'!A:B,2,0)</f>
        <v>#N/A</v>
      </c>
    </row>
    <row r="577" spans="1:22" x14ac:dyDescent="0.3">
      <c r="A577" s="77" t="s">
        <v>2756</v>
      </c>
      <c r="B577" s="77" t="s">
        <v>201</v>
      </c>
      <c r="C577" s="80"/>
      <c r="D577" s="79">
        <f>VLOOKUP(A577,РАСЧЕТ!A:AY,51,0)</f>
        <v>0</v>
      </c>
      <c r="E577" s="79">
        <f t="shared" si="32"/>
        <v>0</v>
      </c>
      <c r="F577" s="79" t="e">
        <f>VLOOKUP(A577,'04'!A:C,3,0)</f>
        <v>#N/A</v>
      </c>
      <c r="G577" s="79" t="e">
        <f>VLOOKUP(A577,'04'!A:B,2,0)</f>
        <v>#N/A</v>
      </c>
      <c r="H577" s="78">
        <v>2534.04</v>
      </c>
      <c r="I577" s="79">
        <f>VLOOKUP(A577,РАСЧЕТ!A:BE,57,0)</f>
        <v>5819.5693651184283</v>
      </c>
      <c r="J577" s="79">
        <f t="shared" si="33"/>
        <v>3285.5293651184284</v>
      </c>
      <c r="K577" s="79" t="str">
        <f>VLOOKUP(A577,'10'!A:C,3,0)</f>
        <v>Начисление услуг УКС00001638 от 31.10.2023 0:00:04</v>
      </c>
      <c r="L577" s="79" t="str">
        <f>VLOOKUP(A577,'10'!A:B,2,0)</f>
        <v>НАС/КС/ДУ-3А-171</v>
      </c>
      <c r="M577" s="78">
        <v>2534.04</v>
      </c>
      <c r="N577" s="79">
        <f>VLOOKUP(A577,РАСЧЕТ!A:BF,58,0)</f>
        <v>4520.3357213384134</v>
      </c>
      <c r="O577" s="79">
        <f t="shared" si="34"/>
        <v>1986.2957213384134</v>
      </c>
      <c r="P577" s="79" t="str">
        <f>VLOOKUP(A577,'11'!A:C,3,0)</f>
        <v>Начисление услуг УКС00001721 от 30.11.2023 23:59:59</v>
      </c>
      <c r="Q577" s="79" t="str">
        <f>VLOOKUP(A577,'11'!A:B,2,0)</f>
        <v>НАС/КС/ДУ-3А-171</v>
      </c>
      <c r="R577" s="78">
        <v>2534.04</v>
      </c>
      <c r="S577">
        <f>VLOOKUP(A577,РАСЧЕТ!A:BG,59,0)</f>
        <v>5957.9749791413033</v>
      </c>
      <c r="T577" s="119">
        <f t="shared" si="35"/>
        <v>3423.9349791413033</v>
      </c>
      <c r="U577" t="str">
        <f>VLOOKUP(A577,'12'!A:C,3,0)</f>
        <v>Начисление услуг УКС00001871 от 31.12.2023 23:59:59</v>
      </c>
      <c r="V577" t="str">
        <f>VLOOKUP(A577,'12'!A:B,2,0)</f>
        <v>НАС/КС/ДУ-3А-171</v>
      </c>
    </row>
    <row r="578" spans="1:22" x14ac:dyDescent="0.3">
      <c r="A578" s="77" t="s">
        <v>1740</v>
      </c>
      <c r="B578" s="77" t="s">
        <v>50</v>
      </c>
      <c r="C578" s="78">
        <v>1438.82</v>
      </c>
      <c r="D578" s="79">
        <f>VLOOKUP(A578,РАСЧЕТ!A:AY,51,0)</f>
        <v>1018.3580098109492</v>
      </c>
      <c r="E578" s="79">
        <f t="shared" si="32"/>
        <v>-420.46199018905077</v>
      </c>
      <c r="F578" s="79" t="str">
        <f>VLOOKUP(A578,'04'!A:C,3,0)</f>
        <v>Начисление услуг УКС00000649 от 30.04.2023 0:00:15</v>
      </c>
      <c r="G578" s="79" t="str">
        <f>VLOOKUP(A578,'04'!A:B,2,0)</f>
        <v>НАС/КС/ДУ-3А-172</v>
      </c>
      <c r="H578" s="78">
        <v>1438.82</v>
      </c>
      <c r="I578" s="79">
        <f>VLOOKUP(A578,РАСЧЕТ!A:BE,57,0)</f>
        <v>2368.5437216204978</v>
      </c>
      <c r="J578" s="79">
        <f t="shared" si="33"/>
        <v>929.72372162049783</v>
      </c>
      <c r="K578" s="79" t="str">
        <f>VLOOKUP(A578,'10'!A:C,3,0)</f>
        <v>Начисление услуг УКС00001638 от 31.10.2023 0:00:04</v>
      </c>
      <c r="L578" s="79" t="str">
        <f>VLOOKUP(A578,'10'!A:B,2,0)</f>
        <v>НАС/КС/ДУ-3А-172</v>
      </c>
      <c r="M578" s="78">
        <v>1438.82</v>
      </c>
      <c r="N578" s="79">
        <f>VLOOKUP(A578,РАСЧЕТ!A:BF,58,0)</f>
        <v>1915.2177605370102</v>
      </c>
      <c r="O578" s="79">
        <f t="shared" si="34"/>
        <v>476.3977605370103</v>
      </c>
      <c r="P578" s="79" t="str">
        <f>VLOOKUP(A578,'11'!A:C,3,0)</f>
        <v>Начисление услуг УКС00001721 от 30.11.2023 23:59:59</v>
      </c>
      <c r="Q578" s="79" t="str">
        <f>VLOOKUP(A578,'11'!A:B,2,0)</f>
        <v>НАС/КС/ДУ-3А-172</v>
      </c>
      <c r="R578" s="78">
        <v>1438.82</v>
      </c>
      <c r="S578">
        <f>VLOOKUP(A578,РАСЧЕТ!A:BG,59,0)</f>
        <v>2555.8539884465727</v>
      </c>
      <c r="T578" s="119">
        <f t="shared" si="35"/>
        <v>1117.0339884465727</v>
      </c>
      <c r="U578" t="str">
        <f>VLOOKUP(A578,'12'!A:C,3,0)</f>
        <v>Начисление услуг УКС00001871 от 31.12.2023 23:59:59</v>
      </c>
      <c r="V578" t="str">
        <f>VLOOKUP(A578,'12'!A:B,2,0)</f>
        <v>НАС/КС/ДУ-3А-172</v>
      </c>
    </row>
    <row r="579" spans="1:22" x14ac:dyDescent="0.3">
      <c r="A579" s="77" t="s">
        <v>1315</v>
      </c>
      <c r="B579" s="77" t="s">
        <v>207</v>
      </c>
      <c r="C579" s="78">
        <v>1395.87</v>
      </c>
      <c r="D579" s="79">
        <f>VLOOKUP(A579,РАСЧЕТ!A:AY,51,0)</f>
        <v>1474.7273679867619</v>
      </c>
      <c r="E579" s="79">
        <f t="shared" ref="E579:E642" si="36">D579-C579</f>
        <v>78.857367986762029</v>
      </c>
      <c r="F579" s="79" t="str">
        <f>VLOOKUP(A579,'04'!A:C,3,0)</f>
        <v>Начисление услуг УКС00000649 от 30.04.2023 0:00:15</v>
      </c>
      <c r="G579" s="79" t="str">
        <f>VLOOKUP(A579,'04'!A:B,2,0)</f>
        <v>НАС/КС/ДУ-3А-173</v>
      </c>
      <c r="H579" s="78">
        <v>1395.87</v>
      </c>
      <c r="I579" s="79">
        <f>VLOOKUP(A579,РАСЧЕТ!A:BE,57,0)</f>
        <v>3114.8118180053052</v>
      </c>
      <c r="J579" s="79">
        <f t="shared" ref="J579:J642" si="37">I579-H579</f>
        <v>1718.9418180053053</v>
      </c>
      <c r="K579" s="79" t="str">
        <f>VLOOKUP(A579,'10'!A:C,3,0)</f>
        <v>Начисление услуг УКС00001638 от 31.10.2023 0:00:04</v>
      </c>
      <c r="L579" s="79" t="str">
        <f>VLOOKUP(A579,'10'!A:B,2,0)</f>
        <v>НАС/КС/ДУ-3А-173</v>
      </c>
      <c r="M579" s="78">
        <v>1395.87</v>
      </c>
      <c r="N579" s="79">
        <f>VLOOKUP(A579,РАСЧЕТ!A:BF,58,0)</f>
        <v>2426.7505486350683</v>
      </c>
      <c r="O579" s="79">
        <f t="shared" ref="O579:O642" si="38">N579-M579</f>
        <v>1030.8805486350684</v>
      </c>
      <c r="P579" s="79" t="str">
        <f>VLOOKUP(A579,'11'!A:C,3,0)</f>
        <v>Начисление услуг УКС00001721 от 30.11.2023 23:59:59</v>
      </c>
      <c r="Q579" s="79" t="str">
        <f>VLOOKUP(A579,'11'!A:B,2,0)</f>
        <v>НАС/КС/ДУ-3А-173</v>
      </c>
      <c r="R579" s="78">
        <v>1395.87</v>
      </c>
      <c r="S579">
        <f>VLOOKUP(A579,РАСЧЕТ!A:BG,59,0)</f>
        <v>3201.6114108501297</v>
      </c>
      <c r="T579" s="119">
        <f t="shared" ref="T579:T642" si="39">S579-R579</f>
        <v>1805.7414108501298</v>
      </c>
      <c r="U579" t="str">
        <f>VLOOKUP(A579,'12'!A:C,3,0)</f>
        <v>Начисление услуг УКС00001871 от 31.12.2023 23:59:59</v>
      </c>
      <c r="V579" t="str">
        <f>VLOOKUP(A579,'12'!A:B,2,0)</f>
        <v>НАС/КС/ДУ-3А-173</v>
      </c>
    </row>
    <row r="580" spans="1:22" x14ac:dyDescent="0.3">
      <c r="A580" s="77" t="s">
        <v>1391</v>
      </c>
      <c r="B580" s="77" t="s">
        <v>204</v>
      </c>
      <c r="C580" s="78">
        <v>2641.41</v>
      </c>
      <c r="D580" s="79">
        <f>VLOOKUP(A580,РАСЧЕТ!A:AY,51,0)</f>
        <v>1869.5229135335335</v>
      </c>
      <c r="E580" s="79">
        <f t="shared" si="36"/>
        <v>-771.88708646646637</v>
      </c>
      <c r="F580" s="79" t="str">
        <f>VLOOKUP(A580,'04'!A:C,3,0)</f>
        <v>Начисление услуг УКС00000649 от 30.04.2023 0:00:15</v>
      </c>
      <c r="G580" s="79" t="str">
        <f>VLOOKUP(A580,'04'!A:B,2,0)</f>
        <v>НАС/КС/ДУ-3А-174</v>
      </c>
      <c r="H580" s="78">
        <v>2641.41</v>
      </c>
      <c r="I580" s="79">
        <f>VLOOKUP(A580,РАСЧЕТ!A:BE,57,0)</f>
        <v>2951.2473681326751</v>
      </c>
      <c r="J580" s="79">
        <f t="shared" si="37"/>
        <v>309.83736813267524</v>
      </c>
      <c r="K580" s="79" t="str">
        <f>VLOOKUP(A580,'10'!A:C,3,0)</f>
        <v>Начисление услуг УКС00001638 от 31.10.2023 0:00:04</v>
      </c>
      <c r="L580" s="79" t="str">
        <f>VLOOKUP(A580,'10'!A:B,2,0)</f>
        <v>НАС/КС/ДУ-3А-174</v>
      </c>
      <c r="M580" s="78">
        <v>2641.41</v>
      </c>
      <c r="N580" s="79">
        <f>VLOOKUP(A580,РАСЧЕТ!A:BF,58,0)</f>
        <v>2543.5455563533606</v>
      </c>
      <c r="O580" s="79">
        <f t="shared" si="38"/>
        <v>-97.864443646639302</v>
      </c>
      <c r="P580" s="79" t="str">
        <f>VLOOKUP(A580,'11'!A:C,3,0)</f>
        <v>Начисление услуг УКС00001721 от 30.11.2023 23:59:59</v>
      </c>
      <c r="Q580" s="79" t="str">
        <f>VLOOKUP(A580,'11'!A:B,2,0)</f>
        <v>НАС/КС/ДУ-3А-174</v>
      </c>
      <c r="R580" s="78">
        <v>2641.41</v>
      </c>
      <c r="S580">
        <f>VLOOKUP(A580,РАСЧЕТ!A:BG,59,0)</f>
        <v>3457.4222206527934</v>
      </c>
      <c r="T580" s="119">
        <f t="shared" si="39"/>
        <v>816.01222065279353</v>
      </c>
      <c r="U580" t="str">
        <f>VLOOKUP(A580,'12'!A:C,3,0)</f>
        <v>Начисление услуг УКС00001871 от 31.12.2023 23:59:59</v>
      </c>
      <c r="V580" t="str">
        <f>VLOOKUP(A580,'12'!A:B,2,0)</f>
        <v>НАС/КС/ДУ-3А-174</v>
      </c>
    </row>
    <row r="581" spans="1:22" x14ac:dyDescent="0.3">
      <c r="A581" s="77" t="s">
        <v>1306</v>
      </c>
      <c r="B581" s="77" t="s">
        <v>99</v>
      </c>
      <c r="C581" s="78">
        <v>1679.34</v>
      </c>
      <c r="D581" s="79">
        <f>VLOOKUP(A581,РАСЧЕТ!A:AY,51,0)</f>
        <v>2289.1785905554661</v>
      </c>
      <c r="E581" s="79">
        <f t="shared" si="36"/>
        <v>609.83859055546623</v>
      </c>
      <c r="F581" s="79" t="str">
        <f>VLOOKUP(A581,'04'!A:C,3,0)</f>
        <v>Начисление услуг УКС00000649 от 30.04.2023 0:00:15</v>
      </c>
      <c r="G581" s="79" t="str">
        <f>VLOOKUP(A581,'04'!A:B,2,0)</f>
        <v>НАС/КС/ДУ-3А-175 от 02.03.2022 г.</v>
      </c>
      <c r="H581" s="78">
        <v>1679.34</v>
      </c>
      <c r="I581" s="79">
        <f>VLOOKUP(A581,РАСЧЕТ!A:BE,57,0)</f>
        <v>3115.8226534001942</v>
      </c>
      <c r="J581" s="79">
        <f t="shared" si="37"/>
        <v>1436.4826534001943</v>
      </c>
      <c r="K581" s="79" t="str">
        <f>VLOOKUP(A581,'10'!A:C,3,0)</f>
        <v>Начисление услуг УКС00001638 от 31.10.2023 0:00:04</v>
      </c>
      <c r="L581" s="79" t="str">
        <f>VLOOKUP(A581,'10'!A:B,2,0)</f>
        <v>НАС/КС/ДУ-3А-175 от 02.03.2022 г.</v>
      </c>
      <c r="M581" s="78">
        <v>1679.34</v>
      </c>
      <c r="N581" s="79">
        <f>VLOOKUP(A581,РАСЧЕТ!A:BF,58,0)</f>
        <v>2479.9479246438359</v>
      </c>
      <c r="O581" s="79">
        <f t="shared" si="38"/>
        <v>800.60792464383599</v>
      </c>
      <c r="P581" s="79" t="str">
        <f>VLOOKUP(A581,'11'!A:C,3,0)</f>
        <v>Начисление услуг УКС00001721 от 30.11.2023 23:59:59</v>
      </c>
      <c r="Q581" s="79" t="str">
        <f>VLOOKUP(A581,'11'!A:B,2,0)</f>
        <v>НАС/КС/ДУ-3А-175 от 02.03.2022 г.</v>
      </c>
      <c r="R581" s="78">
        <v>1679.34</v>
      </c>
      <c r="S581">
        <f>VLOOKUP(A581,РАСЧЕТ!A:BG,59,0)</f>
        <v>3293.6238594669981</v>
      </c>
      <c r="T581" s="119">
        <f t="shared" si="39"/>
        <v>1614.2838594669981</v>
      </c>
      <c r="U581" t="str">
        <f>VLOOKUP(A581,'12'!A:C,3,0)</f>
        <v>Начисление услуг УКС00001871 от 31.12.2023 23:59:59</v>
      </c>
      <c r="V581" t="str">
        <f>VLOOKUP(A581,'12'!A:B,2,0)</f>
        <v>НАС/КС/ДУ-3А-175 от 02.03.2022 г.</v>
      </c>
    </row>
    <row r="582" spans="1:22" x14ac:dyDescent="0.3">
      <c r="A582" s="77" t="s">
        <v>1709</v>
      </c>
      <c r="B582" s="77" t="s">
        <v>258</v>
      </c>
      <c r="C582" s="78">
        <v>1365.8</v>
      </c>
      <c r="D582" s="79">
        <f>VLOOKUP(A582,РАСЧЕТ!A:AY,51,0)</f>
        <v>1442.9640092916627</v>
      </c>
      <c r="E582" s="79">
        <f t="shared" si="36"/>
        <v>77.164009291662751</v>
      </c>
      <c r="F582" s="79" t="str">
        <f>VLOOKUP(A582,'04'!A:C,3,0)</f>
        <v>Начисление услуг УКС00000649 от 30.04.2023 0:00:15</v>
      </c>
      <c r="G582" s="79" t="str">
        <f>VLOOKUP(A582,'04'!A:B,2,0)</f>
        <v>НАС/КС/ДУ-3А-176 от 19.02.2022 г.</v>
      </c>
      <c r="H582" s="78">
        <v>1365.8</v>
      </c>
      <c r="I582" s="79">
        <f>VLOOKUP(A582,РАСЧЕТ!A:BE,57,0)</f>
        <v>4398.7675784514568</v>
      </c>
      <c r="J582" s="79">
        <f t="shared" si="37"/>
        <v>3032.9675784514566</v>
      </c>
      <c r="K582" s="79" t="str">
        <f>VLOOKUP(A582,'10'!A:C,3,0)</f>
        <v>Начисление услуг УКС00001638 от 31.10.2023 0:00:04</v>
      </c>
      <c r="L582" s="79" t="str">
        <f>VLOOKUP(A582,'10'!A:B,2,0)</f>
        <v>НАС/КС/ДУ-3А-176 от 19.02.2022 г.</v>
      </c>
      <c r="M582" s="78">
        <v>1365.8</v>
      </c>
      <c r="N582" s="79">
        <f>VLOOKUP(A582,РАСЧЕТ!A:BF,58,0)</f>
        <v>3314.9603979375952</v>
      </c>
      <c r="O582" s="79">
        <f t="shared" si="38"/>
        <v>1949.1603979375952</v>
      </c>
      <c r="P582" s="79" t="str">
        <f>VLOOKUP(A582,'11'!A:C,3,0)</f>
        <v>Начисление услуг УКС00001721 от 30.11.2023 23:59:59</v>
      </c>
      <c r="Q582" s="79" t="str">
        <f>VLOOKUP(A582,'11'!A:B,2,0)</f>
        <v>НАС/КС/ДУ-3А-176 от 19.02.2022 г.</v>
      </c>
      <c r="R582" s="78">
        <v>1365.8</v>
      </c>
      <c r="S582">
        <f>VLOOKUP(A582,РАСЧЕТ!A:BG,59,0)</f>
        <v>4326.7273213401213</v>
      </c>
      <c r="T582" s="119">
        <f t="shared" si="39"/>
        <v>2960.9273213401211</v>
      </c>
      <c r="U582" t="str">
        <f>VLOOKUP(A582,'12'!A:C,3,0)</f>
        <v>Начисление услуг УКС00001871 от 31.12.2023 23:59:59</v>
      </c>
      <c r="V582" t="str">
        <f>VLOOKUP(A582,'12'!A:B,2,0)</f>
        <v>НАС/КС/ДУ-3А-176 от 19.02.2022 г.</v>
      </c>
    </row>
    <row r="583" spans="1:22" x14ac:dyDescent="0.3">
      <c r="A583" s="77" t="s">
        <v>1700</v>
      </c>
      <c r="B583" s="77" t="s">
        <v>163</v>
      </c>
      <c r="C583" s="78">
        <v>1378.69</v>
      </c>
      <c r="D583" s="79">
        <f>VLOOKUP(A583,РАСЧЕТ!A:AY,51,0)</f>
        <v>2924.6451246248198</v>
      </c>
      <c r="E583" s="79">
        <f t="shared" si="36"/>
        <v>1545.9551246248197</v>
      </c>
      <c r="F583" s="79" t="str">
        <f>VLOOKUP(A583,'04'!A:C,3,0)</f>
        <v>Начисление услуг УКС00000649 от 30.04.2023 0:00:15</v>
      </c>
      <c r="G583" s="79" t="str">
        <f>VLOOKUP(A583,'04'!A:B,2,0)</f>
        <v>НАС/КС/ДУ-3А-177</v>
      </c>
      <c r="H583" s="78">
        <v>1378.69</v>
      </c>
      <c r="I583" s="79">
        <f>VLOOKUP(A583,РАСЧЕТ!A:BE,57,0)</f>
        <v>2497.7694010847913</v>
      </c>
      <c r="J583" s="79">
        <f t="shared" si="37"/>
        <v>1119.0794010847912</v>
      </c>
      <c r="K583" s="79" t="str">
        <f>VLOOKUP(A583,'10'!A:C,3,0)</f>
        <v>Начисление услуг УКС00001638 от 31.10.2023 0:00:04</v>
      </c>
      <c r="L583" s="79" t="str">
        <f>VLOOKUP(A583,'10'!A:B,2,0)</f>
        <v>НАС/КС/ДУ-3А-177</v>
      </c>
      <c r="M583" s="78">
        <v>1378.69</v>
      </c>
      <c r="N583" s="79">
        <f>VLOOKUP(A583,РАСЧЕТ!A:BF,58,0)</f>
        <v>1994.0383104895266</v>
      </c>
      <c r="O583" s="79">
        <f t="shared" si="38"/>
        <v>615.34831048952651</v>
      </c>
      <c r="P583" s="79" t="str">
        <f>VLOOKUP(A583,'11'!A:C,3,0)</f>
        <v>Начисление услуг УКС00001721 от 30.11.2023 23:59:59</v>
      </c>
      <c r="Q583" s="79" t="str">
        <f>VLOOKUP(A583,'11'!A:B,2,0)</f>
        <v>НАС/КС/ДУ-3А-177</v>
      </c>
      <c r="R583" s="78">
        <v>1378.69</v>
      </c>
      <c r="S583">
        <f>VLOOKUP(A583,РАСЧЕТ!A:BG,59,0)</f>
        <v>2650.7373673030243</v>
      </c>
      <c r="T583" s="119">
        <f t="shared" si="39"/>
        <v>1272.0473673030242</v>
      </c>
      <c r="U583" t="str">
        <f>VLOOKUP(A583,'12'!A:C,3,0)</f>
        <v>Начисление услуг УКС00001871 от 31.12.2023 23:59:59</v>
      </c>
      <c r="V583" t="str">
        <f>VLOOKUP(A583,'12'!A:B,2,0)</f>
        <v>НАС/КС/ДУ-3А-177</v>
      </c>
    </row>
    <row r="584" spans="1:22" x14ac:dyDescent="0.3">
      <c r="A584" s="77" t="s">
        <v>1332</v>
      </c>
      <c r="B584" s="77" t="s">
        <v>90</v>
      </c>
      <c r="C584" s="80"/>
      <c r="D584" s="79">
        <f>VLOOKUP(A584,РАСЧЕТ!A:AY,51,0)</f>
        <v>0</v>
      </c>
      <c r="E584" s="79">
        <f t="shared" si="36"/>
        <v>0</v>
      </c>
      <c r="F584" s="79" t="e">
        <f>VLOOKUP(A584,'04'!A:C,3,0)</f>
        <v>#N/A</v>
      </c>
      <c r="G584" s="79" t="e">
        <f>VLOOKUP(A584,'04'!A:B,2,0)</f>
        <v>#N/A</v>
      </c>
      <c r="H584" s="80"/>
      <c r="I584" s="79">
        <f>VLOOKUP(A584,РАСЧЕТ!A:BE,57,0)</f>
        <v>0</v>
      </c>
      <c r="J584" s="79">
        <f t="shared" si="37"/>
        <v>0</v>
      </c>
      <c r="K584" s="79" t="e">
        <f>VLOOKUP(A584,'10'!A:C,3,0)</f>
        <v>#N/A</v>
      </c>
      <c r="L584" s="79" t="e">
        <f>VLOOKUP(A584,'10'!A:B,2,0)</f>
        <v>#N/A</v>
      </c>
      <c r="M584" s="80"/>
      <c r="N584" s="79">
        <f>VLOOKUP(A584,РАСЧЕТ!A:BF,58,0)</f>
        <v>0</v>
      </c>
      <c r="O584" s="79">
        <f t="shared" si="38"/>
        <v>0</v>
      </c>
      <c r="P584" s="79" t="e">
        <f>VLOOKUP(A584,'11'!A:C,3,0)</f>
        <v>#N/A</v>
      </c>
      <c r="Q584" s="79" t="e">
        <f>VLOOKUP(A584,'11'!A:B,2,0)</f>
        <v>#N/A</v>
      </c>
      <c r="R584" s="80"/>
      <c r="S584">
        <f>VLOOKUP(A584,РАСЧЕТ!A:BG,59,0)</f>
        <v>0</v>
      </c>
      <c r="T584" s="119">
        <f t="shared" si="39"/>
        <v>0</v>
      </c>
      <c r="U584" t="e">
        <f>VLOOKUP(A584,'12'!A:C,3,0)</f>
        <v>#N/A</v>
      </c>
      <c r="V584" t="e">
        <f>VLOOKUP(A584,'12'!A:B,2,0)</f>
        <v>#N/A</v>
      </c>
    </row>
    <row r="585" spans="1:22" x14ac:dyDescent="0.3">
      <c r="A585" s="77" t="s">
        <v>2464</v>
      </c>
      <c r="B585" s="77" t="s">
        <v>90</v>
      </c>
      <c r="C585" s="78">
        <v>1687.93</v>
      </c>
      <c r="D585" s="79">
        <f>VLOOKUP(A585,РАСЧЕТ!A:AY,51,0)</f>
        <v>1783.2857095962997</v>
      </c>
      <c r="E585" s="79">
        <f t="shared" si="36"/>
        <v>95.355709596299675</v>
      </c>
      <c r="F585" s="79" t="str">
        <f>VLOOKUP(A585,'04'!A:C,3,0)</f>
        <v>Начисление услуг УКС00000649 от 30.04.2023 0:00:15</v>
      </c>
      <c r="G585" s="79" t="str">
        <f>VLOOKUP(A585,'04'!A:B,2,0)</f>
        <v>НАС/КС/ДУ/3А-178-ВТОР</v>
      </c>
      <c r="H585" s="78">
        <v>1687.93</v>
      </c>
      <c r="I585" s="79">
        <f>VLOOKUP(A585,РАСЧЕТ!A:BE,57,0)</f>
        <v>3302.4951901111153</v>
      </c>
      <c r="J585" s="79">
        <f t="shared" si="37"/>
        <v>1614.5651901111153</v>
      </c>
      <c r="K585" s="79" t="str">
        <f>VLOOKUP(A585,'10'!A:C,3,0)</f>
        <v>Начисление услуг УКС00001638 от 31.10.2023 0:00:04</v>
      </c>
      <c r="L585" s="79" t="str">
        <f>VLOOKUP(A585,'10'!A:B,2,0)</f>
        <v>НАС/КС/ДУ/3А-178-ВТОР</v>
      </c>
      <c r="M585" s="78">
        <v>1687.93</v>
      </c>
      <c r="N585" s="79">
        <f>VLOOKUP(A585,РАСЧЕТ!A:BF,58,0)</f>
        <v>2611.4836876411428</v>
      </c>
      <c r="O585" s="79">
        <f t="shared" si="38"/>
        <v>923.55368764114269</v>
      </c>
      <c r="P585" s="79" t="str">
        <f>VLOOKUP(A585,'11'!A:C,3,0)</f>
        <v>Начисление услуг УКС00001721 от 30.11.2023 23:59:59</v>
      </c>
      <c r="Q585" s="79" t="str">
        <f>VLOOKUP(A585,'11'!A:B,2,0)</f>
        <v>НАС/КС/ДУ/3А-178-ВТОР</v>
      </c>
      <c r="R585" s="78">
        <v>1687.93</v>
      </c>
      <c r="S585">
        <f>VLOOKUP(A585,РАСЧЕТ!A:BG,59,0)</f>
        <v>3461.3691317054945</v>
      </c>
      <c r="T585" s="119">
        <f t="shared" si="39"/>
        <v>1773.4391317054944</v>
      </c>
      <c r="U585" t="str">
        <f>VLOOKUP(A585,'12'!A:C,3,0)</f>
        <v>Начисление услуг УКС00001871 от 31.12.2023 23:59:59</v>
      </c>
      <c r="V585" t="str">
        <f>VLOOKUP(A585,'12'!A:B,2,0)</f>
        <v>НАС/КС/ДУ/3А-178-ВТОР</v>
      </c>
    </row>
    <row r="586" spans="1:22" x14ac:dyDescent="0.3">
      <c r="A586" s="77" t="s">
        <v>1347</v>
      </c>
      <c r="B586" s="77" t="s">
        <v>134</v>
      </c>
      <c r="C586" s="78">
        <v>2534.04</v>
      </c>
      <c r="D586" s="79">
        <f>VLOOKUP(A586,РАСЧЕТ!A:AY,51,0)</f>
        <v>2677.1973757298142</v>
      </c>
      <c r="E586" s="79">
        <f t="shared" si="36"/>
        <v>143.15737572981425</v>
      </c>
      <c r="F586" s="79" t="str">
        <f>VLOOKUP(A586,'04'!A:C,3,0)</f>
        <v>Начисление услуг УКС00000649 от 30.04.2023 0:00:15</v>
      </c>
      <c r="G586" s="79" t="str">
        <f>VLOOKUP(A586,'04'!A:B,2,0)</f>
        <v>НАС/КС/ДУ-3А-179</v>
      </c>
      <c r="H586" s="78">
        <v>2534.04</v>
      </c>
      <c r="I586" s="79">
        <f>VLOOKUP(A586,РАСЧЕТ!A:BE,57,0)</f>
        <v>8458.2234091341616</v>
      </c>
      <c r="J586" s="79">
        <f t="shared" si="37"/>
        <v>5924.1834091341616</v>
      </c>
      <c r="K586" s="79" t="str">
        <f>VLOOKUP(A586,'10'!A:C,3,0)</f>
        <v>Начисление услуг УКС00001638 от 31.10.2023 0:00:04</v>
      </c>
      <c r="L586" s="79" t="str">
        <f>VLOOKUP(A586,'10'!A:B,2,0)</f>
        <v>НАС/КС/ДУ-3А-179</v>
      </c>
      <c r="M586" s="78">
        <v>2534.04</v>
      </c>
      <c r="N586" s="79">
        <f>VLOOKUP(A586,РАСЧЕТ!A:BF,58,0)</f>
        <v>6357.1351903863488</v>
      </c>
      <c r="O586" s="79">
        <f t="shared" si="38"/>
        <v>3823.0951903863488</v>
      </c>
      <c r="P586" s="79" t="str">
        <f>VLOOKUP(A586,'11'!A:C,3,0)</f>
        <v>Начисление услуг УКС00001721 от 30.11.2023 23:59:59</v>
      </c>
      <c r="Q586" s="79" t="str">
        <f>VLOOKUP(A586,'11'!A:B,2,0)</f>
        <v>НАС/КС/ДУ-3А-179</v>
      </c>
      <c r="R586" s="78">
        <v>2534.04</v>
      </c>
      <c r="S586">
        <f>VLOOKUP(A586,РАСЧЕТ!A:BG,59,0)</f>
        <v>8290.0584260776377</v>
      </c>
      <c r="T586" s="119">
        <f t="shared" si="39"/>
        <v>5756.0184260776377</v>
      </c>
      <c r="U586" t="str">
        <f>VLOOKUP(A586,'12'!A:C,3,0)</f>
        <v>Начисление услуг УКС00001871 от 31.12.2023 23:59:59</v>
      </c>
      <c r="V586" t="str">
        <f>VLOOKUP(A586,'12'!A:B,2,0)</f>
        <v>НАС/КС/ДУ-3А-179</v>
      </c>
    </row>
    <row r="587" spans="1:22" x14ac:dyDescent="0.3">
      <c r="A587" s="77" t="s">
        <v>1741</v>
      </c>
      <c r="B587" s="77" t="s">
        <v>274</v>
      </c>
      <c r="C587" s="78">
        <v>2396.6</v>
      </c>
      <c r="D587" s="79">
        <f>VLOOKUP(A587,РАСЧЕТ!A:AY,51,0)</f>
        <v>1696.2500581328645</v>
      </c>
      <c r="E587" s="79">
        <f t="shared" si="36"/>
        <v>-700.34994186713539</v>
      </c>
      <c r="F587" s="79" t="str">
        <f>VLOOKUP(A587,'04'!A:C,3,0)</f>
        <v>Начисление услуг УКС00000649 от 30.04.2023 0:00:15</v>
      </c>
      <c r="G587" s="79" t="str">
        <f>VLOOKUP(A587,'04'!A:B,2,0)</f>
        <v>НАС/КС/ДУ-3А-18</v>
      </c>
      <c r="H587" s="78">
        <v>2396.6</v>
      </c>
      <c r="I587" s="79">
        <f>VLOOKUP(A587,РАСЧЕТ!A:BE,57,0)</f>
        <v>4867.7573465398682</v>
      </c>
      <c r="J587" s="79">
        <f t="shared" si="37"/>
        <v>2471.1573465398683</v>
      </c>
      <c r="K587" s="79" t="str">
        <f>VLOOKUP(A587,'10'!A:C,3,0)</f>
        <v>Начисление услуг УКС00001638 от 31.10.2023 0:00:04</v>
      </c>
      <c r="L587" s="79" t="str">
        <f>VLOOKUP(A587,'10'!A:B,2,0)</f>
        <v>НАС/КС/ДУ-3А-18</v>
      </c>
      <c r="M587" s="78">
        <v>2396.6</v>
      </c>
      <c r="N587" s="79">
        <f>VLOOKUP(A587,РАСЧЕТ!A:BF,58,0)</f>
        <v>3832.3161907518779</v>
      </c>
      <c r="O587" s="79">
        <f t="shared" si="38"/>
        <v>1435.716190751878</v>
      </c>
      <c r="P587" s="79" t="str">
        <f>VLOOKUP(A587,'11'!A:C,3,0)</f>
        <v>Начисление услуг УКС00001721 от 30.11.2023 23:59:59</v>
      </c>
      <c r="Q587" s="79" t="str">
        <f>VLOOKUP(A587,'11'!A:B,2,0)</f>
        <v>НАС/КС/ДУ-3А-18</v>
      </c>
      <c r="R587" s="78">
        <v>2396.6</v>
      </c>
      <c r="S587">
        <f>VLOOKUP(A587,РАСЧЕТ!A:BG,59,0)</f>
        <v>5072.5697901025096</v>
      </c>
      <c r="T587" s="119">
        <f t="shared" si="39"/>
        <v>2675.9697901025097</v>
      </c>
      <c r="U587" t="str">
        <f>VLOOKUP(A587,'12'!A:C,3,0)</f>
        <v>Начисление услуг УКС00001871 от 31.12.2023 23:59:59</v>
      </c>
      <c r="V587" t="str">
        <f>VLOOKUP(A587,'12'!A:B,2,0)</f>
        <v>НАС/КС/ДУ-3А-18</v>
      </c>
    </row>
    <row r="588" spans="1:22" x14ac:dyDescent="0.3">
      <c r="A588" s="77" t="s">
        <v>1625</v>
      </c>
      <c r="B588" s="77" t="s">
        <v>57</v>
      </c>
      <c r="C588" s="78">
        <v>1438.82</v>
      </c>
      <c r="D588" s="79">
        <f>VLOOKUP(A588,РАСЧЕТ!A:AY,51,0)</f>
        <v>1520.1035946940472</v>
      </c>
      <c r="E588" s="79">
        <f t="shared" si="36"/>
        <v>81.283594694047224</v>
      </c>
      <c r="F588" s="79" t="str">
        <f>VLOOKUP(A588,'04'!A:C,3,0)</f>
        <v>Начисление услуг УКС00000649 от 30.04.2023 0:00:15</v>
      </c>
      <c r="G588" s="79" t="str">
        <f>VLOOKUP(A588,'04'!A:B,2,0)</f>
        <v>НАС/КС/ДУ-3А-180 от 25.02.2022 г.</v>
      </c>
      <c r="H588" s="78">
        <v>1438.82</v>
      </c>
      <c r="I588" s="79">
        <f>VLOOKUP(A588,РАСЧЕТ!A:BE,57,0)</f>
        <v>2009.6676089574689</v>
      </c>
      <c r="J588" s="79">
        <f t="shared" si="37"/>
        <v>570.84760895746899</v>
      </c>
      <c r="K588" s="79" t="str">
        <f>VLOOKUP(A588,'10'!A:C,3,0)</f>
        <v>Начисление услуг УКС00001638 от 31.10.2023 0:00:04</v>
      </c>
      <c r="L588" s="79" t="str">
        <f>VLOOKUP(A588,'10'!A:B,2,0)</f>
        <v>НАС/КС/ДУ-3А-180 от 25.02.2022 г.</v>
      </c>
      <c r="M588" s="78">
        <v>1438.82</v>
      </c>
      <c r="N588" s="79">
        <f>VLOOKUP(A588,РАСЧЕТ!A:BF,58,0)</f>
        <v>1665.3996933718895</v>
      </c>
      <c r="O588" s="79">
        <f t="shared" si="38"/>
        <v>226.57969337188956</v>
      </c>
      <c r="P588" s="79" t="str">
        <f>VLOOKUP(A588,'11'!A:C,3,0)</f>
        <v>Начисление услуг УКС00001721 от 30.11.2023 23:59:59</v>
      </c>
      <c r="Q588" s="79" t="str">
        <f>VLOOKUP(A588,'11'!A:B,2,0)</f>
        <v>НАС/КС/ДУ-3А-180 от 25.02.2022 г.</v>
      </c>
      <c r="R588" s="78">
        <v>1438.82</v>
      </c>
      <c r="S588">
        <f>VLOOKUP(A588,РАСЧЕТ!A:BG,59,0)</f>
        <v>2238.673703391622</v>
      </c>
      <c r="T588" s="119">
        <f t="shared" si="39"/>
        <v>799.85370339162205</v>
      </c>
      <c r="U588" t="str">
        <f>VLOOKUP(A588,'12'!A:C,3,0)</f>
        <v>Начисление услуг УКС00001871 от 31.12.2023 23:59:59</v>
      </c>
      <c r="V588" t="str">
        <f>VLOOKUP(A588,'12'!A:B,2,0)</f>
        <v>НАС/КС/ДУ-3А-180 от 25.02.2022 г.</v>
      </c>
    </row>
    <row r="589" spans="1:22" x14ac:dyDescent="0.3">
      <c r="A589" s="77" t="s">
        <v>1354</v>
      </c>
      <c r="B589" s="77" t="s">
        <v>94</v>
      </c>
      <c r="C589" s="78">
        <v>1395.87</v>
      </c>
      <c r="D589" s="79">
        <f>VLOOKUP(A589,РАСЧЕТ!A:AY,51,0)</f>
        <v>1474.7273679867619</v>
      </c>
      <c r="E589" s="79">
        <f t="shared" si="36"/>
        <v>78.857367986762029</v>
      </c>
      <c r="F589" s="79" t="str">
        <f>VLOOKUP(A589,'04'!A:C,3,0)</f>
        <v>Начисление услуг УКС00000649 от 30.04.2023 0:00:15</v>
      </c>
      <c r="G589" s="79" t="str">
        <f>VLOOKUP(A589,'04'!A:B,2,0)</f>
        <v>НАС/КС/ДУ-3А-181 от 09.03.2022 г.</v>
      </c>
      <c r="H589" s="78">
        <v>1395.87</v>
      </c>
      <c r="I589" s="79">
        <f>VLOOKUP(A589,РАСЧЕТ!A:BE,57,0)</f>
        <v>4008.5830419049557</v>
      </c>
      <c r="J589" s="79">
        <f t="shared" si="37"/>
        <v>2612.7130419049558</v>
      </c>
      <c r="K589" s="79" t="str">
        <f>VLOOKUP(A589,'10'!A:C,3,0)</f>
        <v>Начисление услуг УКС00001638 от 31.10.2023 0:00:04</v>
      </c>
      <c r="L589" s="79" t="str">
        <f>VLOOKUP(A589,'10'!A:B,2,0)</f>
        <v>НАС/КС/ДУ-3А-181 от 09.03.2022 г.</v>
      </c>
      <c r="M589" s="78">
        <v>1395.87</v>
      </c>
      <c r="N589" s="79">
        <f>VLOOKUP(A589,РАСЧЕТ!A:BF,58,0)</f>
        <v>3048.9156684742543</v>
      </c>
      <c r="O589" s="79">
        <f t="shared" si="38"/>
        <v>1653.0456684742544</v>
      </c>
      <c r="P589" s="79" t="str">
        <f>VLOOKUP(A589,'11'!A:C,3,0)</f>
        <v>Начисление услуг УКС00001721 от 30.11.2023 23:59:59</v>
      </c>
      <c r="Q589" s="79" t="str">
        <f>VLOOKUP(A589,'11'!A:B,2,0)</f>
        <v>НАС/КС/ДУ-3А-181 от 09.03.2022 г.</v>
      </c>
      <c r="R589" s="78">
        <v>1395.87</v>
      </c>
      <c r="S589">
        <f>VLOOKUP(A589,РАСЧЕТ!A:BG,59,0)</f>
        <v>3991.5403071112933</v>
      </c>
      <c r="T589" s="119">
        <f t="shared" si="39"/>
        <v>2595.6703071112934</v>
      </c>
      <c r="U589" t="str">
        <f>VLOOKUP(A589,'12'!A:C,3,0)</f>
        <v>Начисление услуг УКС00001871 от 31.12.2023 23:59:59</v>
      </c>
      <c r="V589" t="str">
        <f>VLOOKUP(A589,'12'!A:B,2,0)</f>
        <v>НАС/КС/ДУ-3А-181 от 09.03.2022 г.</v>
      </c>
    </row>
    <row r="590" spans="1:22" x14ac:dyDescent="0.3">
      <c r="A590" s="77" t="s">
        <v>1386</v>
      </c>
      <c r="B590" s="77" t="s">
        <v>281</v>
      </c>
      <c r="C590" s="79">
        <v>880.47</v>
      </c>
      <c r="D590" s="79">
        <f>VLOOKUP(A590,РАСЧЕТ!A:AY,51,0)</f>
        <v>623.17430451117787</v>
      </c>
      <c r="E590" s="79">
        <f t="shared" si="36"/>
        <v>-257.29569548882216</v>
      </c>
      <c r="F590" s="79" t="str">
        <f>VLOOKUP(A590,'04'!A:C,3,0)</f>
        <v>Начисление услуг УКС00000649 от 30.04.2023 0:00:15</v>
      </c>
      <c r="G590" s="79" t="str">
        <f>VLOOKUP(A590,'04'!A:B,2,0)</f>
        <v>ДУ ЗПИФ Развитие Красная сосна 3А/дом/Кв. 182</v>
      </c>
      <c r="H590" s="80"/>
      <c r="I590" s="79">
        <f>VLOOKUP(A590,РАСЧЕТ!A:BE,57,0)</f>
        <v>0</v>
      </c>
      <c r="J590" s="79">
        <f t="shared" si="37"/>
        <v>0</v>
      </c>
      <c r="K590" s="79" t="e">
        <f>VLOOKUP(A590,'10'!A:C,3,0)</f>
        <v>#N/A</v>
      </c>
      <c r="L590" s="79" t="e">
        <f>VLOOKUP(A590,'10'!A:B,2,0)</f>
        <v>#N/A</v>
      </c>
      <c r="M590" s="80"/>
      <c r="N590" s="79">
        <f>VLOOKUP(A590,РАСЧЕТ!A:BF,58,0)</f>
        <v>0</v>
      </c>
      <c r="O590" s="79">
        <f t="shared" si="38"/>
        <v>0</v>
      </c>
      <c r="P590" s="79" t="e">
        <f>VLOOKUP(A590,'11'!A:C,3,0)</f>
        <v>#N/A</v>
      </c>
      <c r="Q590" s="79" t="e">
        <f>VLOOKUP(A590,'11'!A:B,2,0)</f>
        <v>#N/A</v>
      </c>
      <c r="R590" s="80"/>
      <c r="S590">
        <f>VLOOKUP(A590,РАСЧЕТ!A:BG,59,0)</f>
        <v>0</v>
      </c>
      <c r="T590" s="119">
        <f t="shared" si="39"/>
        <v>0</v>
      </c>
      <c r="U590" t="e">
        <f>VLOOKUP(A590,'12'!A:C,3,0)</f>
        <v>#N/A</v>
      </c>
      <c r="V590" t="e">
        <f>VLOOKUP(A590,'12'!A:B,2,0)</f>
        <v>#N/A</v>
      </c>
    </row>
    <row r="591" spans="1:22" x14ac:dyDescent="0.3">
      <c r="A591" s="77" t="s">
        <v>2601</v>
      </c>
      <c r="B591" s="77" t="s">
        <v>281</v>
      </c>
      <c r="C591" s="78">
        <v>1760.94</v>
      </c>
      <c r="D591" s="79">
        <f>VLOOKUP(A591,РАСЧЕТ!A:AY,51,0)</f>
        <v>1246.3486090223557</v>
      </c>
      <c r="E591" s="79">
        <f t="shared" si="36"/>
        <v>-514.59139097764432</v>
      </c>
      <c r="F591" s="79" t="str">
        <f>VLOOKUP(A591,'04'!A:C,3,0)</f>
        <v>Начисление услуг УКС00000649 от 30.04.2023 0:00:15</v>
      </c>
      <c r="G591" s="79" t="str">
        <f>VLOOKUP(A591,'04'!A:B,2,0)</f>
        <v>НАС/КС/ДУ-3А-182</v>
      </c>
      <c r="H591" s="78">
        <v>2641.41</v>
      </c>
      <c r="I591" s="79">
        <f>VLOOKUP(A591,РАСЧЕТ!A:BE,57,0)</f>
        <v>5207.0052417234147</v>
      </c>
      <c r="J591" s="79">
        <f t="shared" si="37"/>
        <v>2565.5952417234148</v>
      </c>
      <c r="K591" s="79" t="str">
        <f>VLOOKUP(A591,'10'!A:C,3,0)</f>
        <v>Начисление услуг УКС00001638 от 31.10.2023 0:00:04</v>
      </c>
      <c r="L591" s="79" t="str">
        <f>VLOOKUP(A591,'10'!A:B,2,0)</f>
        <v>НАС/КС/ДУ-3А-182</v>
      </c>
      <c r="M591" s="78">
        <v>2641.41</v>
      </c>
      <c r="N591" s="79">
        <f>VLOOKUP(A591,РАСЧЕТ!A:BF,58,0)</f>
        <v>4113.8063011861404</v>
      </c>
      <c r="O591" s="79">
        <f t="shared" si="38"/>
        <v>1472.3963011861406</v>
      </c>
      <c r="P591" s="79" t="str">
        <f>VLOOKUP(A591,'11'!A:C,3,0)</f>
        <v>Начисление услуг УКС00001721 от 30.11.2023 23:59:59</v>
      </c>
      <c r="Q591" s="79" t="str">
        <f>VLOOKUP(A591,'11'!A:B,2,0)</f>
        <v>НАС/КС/ДУ-3А-182</v>
      </c>
      <c r="R591" s="78">
        <v>2641.41</v>
      </c>
      <c r="S591">
        <f>VLOOKUP(A591,РАСЧЕТ!A:BG,59,0)</f>
        <v>5451.0960822292827</v>
      </c>
      <c r="T591" s="119">
        <f t="shared" si="39"/>
        <v>2809.6860822292829</v>
      </c>
      <c r="U591" t="str">
        <f>VLOOKUP(A591,'12'!A:C,3,0)</f>
        <v>Начисление услуг УКС00001871 от 31.12.2023 23:59:59</v>
      </c>
      <c r="V591" t="str">
        <f>VLOOKUP(A591,'12'!A:B,2,0)</f>
        <v>НАС/КС/ДУ-3А-182</v>
      </c>
    </row>
    <row r="592" spans="1:22" x14ac:dyDescent="0.3">
      <c r="A592" s="77" t="s">
        <v>1586</v>
      </c>
      <c r="B592" s="77" t="s">
        <v>250</v>
      </c>
      <c r="C592" s="78">
        <v>1679.34</v>
      </c>
      <c r="D592" s="79">
        <f>VLOOKUP(A592,РАСЧЕТ!A:AY,51,0)</f>
        <v>1774.2104642548431</v>
      </c>
      <c r="E592" s="79">
        <f t="shared" si="36"/>
        <v>94.870464254843228</v>
      </c>
      <c r="F592" s="79" t="str">
        <f>VLOOKUP(A592,'04'!A:C,3,0)</f>
        <v>Начисление услуг УКС00000649 от 30.04.2023 0:00:15</v>
      </c>
      <c r="G592" s="79" t="str">
        <f>VLOOKUP(A592,'04'!A:B,2,0)</f>
        <v>НАС/КС/ДУ-3А-183.</v>
      </c>
      <c r="H592" s="80"/>
      <c r="I592" s="79">
        <f>VLOOKUP(A592,РАСЧЕТ!A:BE,57,0)</f>
        <v>0</v>
      </c>
      <c r="J592" s="79">
        <f t="shared" si="37"/>
        <v>0</v>
      </c>
      <c r="K592" s="79" t="e">
        <f>VLOOKUP(A592,'10'!A:C,3,0)</f>
        <v>#N/A</v>
      </c>
      <c r="L592" s="79" t="e">
        <f>VLOOKUP(A592,'10'!A:B,2,0)</f>
        <v>#N/A</v>
      </c>
      <c r="M592" s="80"/>
      <c r="N592" s="79">
        <f>VLOOKUP(A592,РАСЧЕТ!A:BF,58,0)</f>
        <v>0</v>
      </c>
      <c r="O592" s="79">
        <f t="shared" si="38"/>
        <v>0</v>
      </c>
      <c r="P592" s="79" t="e">
        <f>VLOOKUP(A592,'11'!A:C,3,0)</f>
        <v>#N/A</v>
      </c>
      <c r="Q592" s="79" t="e">
        <f>VLOOKUP(A592,'11'!A:B,2,0)</f>
        <v>#N/A</v>
      </c>
      <c r="R592" s="80"/>
      <c r="S592">
        <f>VLOOKUP(A592,РАСЧЕТ!A:BG,59,0)</f>
        <v>0</v>
      </c>
      <c r="T592" s="119">
        <f t="shared" si="39"/>
        <v>0</v>
      </c>
      <c r="U592" t="e">
        <f>VLOOKUP(A592,'12'!A:C,3,0)</f>
        <v>#N/A</v>
      </c>
      <c r="V592" t="e">
        <f>VLOOKUP(A592,'12'!A:B,2,0)</f>
        <v>#N/A</v>
      </c>
    </row>
    <row r="593" spans="1:22" x14ac:dyDescent="0.3">
      <c r="A593" s="77" t="s">
        <v>2795</v>
      </c>
      <c r="B593" s="77" t="s">
        <v>250</v>
      </c>
      <c r="C593" s="80"/>
      <c r="D593" s="79">
        <f>VLOOKUP(A593,РАСЧЕТ!A:AY,51,0)</f>
        <v>0</v>
      </c>
      <c r="E593" s="79">
        <f t="shared" si="36"/>
        <v>0</v>
      </c>
      <c r="F593" s="79" t="e">
        <f>VLOOKUP(A593,'04'!A:C,3,0)</f>
        <v>#N/A</v>
      </c>
      <c r="G593" s="79" t="e">
        <f>VLOOKUP(A593,'04'!A:B,2,0)</f>
        <v>#N/A</v>
      </c>
      <c r="H593" s="78">
        <v>1679.34</v>
      </c>
      <c r="I593" s="79">
        <f>VLOOKUP(A593,РАСЧЕТ!A:BE,57,0)</f>
        <v>4506.7764260826934</v>
      </c>
      <c r="J593" s="79">
        <f t="shared" si="37"/>
        <v>2827.4364260826933</v>
      </c>
      <c r="K593" s="79" t="str">
        <f>VLOOKUP(A593,'10'!A:C,3,0)</f>
        <v>Начисление услуг УКС00001638 от 31.10.2023 0:00:04</v>
      </c>
      <c r="L593" s="79" t="str">
        <f>VLOOKUP(A593,'10'!A:B,2,0)</f>
        <v>НАС/КС/ДУ-3А-183</v>
      </c>
      <c r="M593" s="78">
        <v>1679.34</v>
      </c>
      <c r="N593" s="79">
        <f>VLOOKUP(A593,РАСЧЕТ!A:BF,58,0)</f>
        <v>3448.2079195180263</v>
      </c>
      <c r="O593" s="79">
        <f t="shared" si="38"/>
        <v>1768.8679195180264</v>
      </c>
      <c r="P593" s="79" t="str">
        <f>VLOOKUP(A593,'11'!A:C,3,0)</f>
        <v>Начисление услуг УКС00001721 от 30.11.2023 23:59:59</v>
      </c>
      <c r="Q593" s="79" t="str">
        <f>VLOOKUP(A593,'11'!A:B,2,0)</f>
        <v>НАС/КС/ДУ-3А-183</v>
      </c>
      <c r="R593" s="78">
        <v>1679.34</v>
      </c>
      <c r="S593">
        <f>VLOOKUP(A593,РАСЧЕТ!A:BG,59,0)</f>
        <v>4522.9704182109299</v>
      </c>
      <c r="T593" s="119">
        <f t="shared" si="39"/>
        <v>2843.6304182109297</v>
      </c>
      <c r="U593" t="str">
        <f>VLOOKUP(A593,'12'!A:C,3,0)</f>
        <v>Начисление услуг УКС00001871 от 31.12.2023 23:59:59</v>
      </c>
      <c r="V593" t="str">
        <f>VLOOKUP(A593,'12'!A:B,2,0)</f>
        <v>НАС/КС/ДУ-3А-183</v>
      </c>
    </row>
    <row r="594" spans="1:22" x14ac:dyDescent="0.3">
      <c r="A594" s="77" t="s">
        <v>1555</v>
      </c>
      <c r="B594" s="77" t="s">
        <v>174</v>
      </c>
      <c r="C594" s="78">
        <v>1365.8</v>
      </c>
      <c r="D594" s="79">
        <f>VLOOKUP(A594,РАСЧЕТ!A:AY,51,0)</f>
        <v>1442.9640092916627</v>
      </c>
      <c r="E594" s="79">
        <f t="shared" si="36"/>
        <v>77.164009291662751</v>
      </c>
      <c r="F594" s="79" t="str">
        <f>VLOOKUP(A594,'04'!A:C,3,0)</f>
        <v>Начисление услуг УКС00000649 от 30.04.2023 0:00:15</v>
      </c>
      <c r="G594" s="79" t="str">
        <f>VLOOKUP(A594,'04'!A:B,2,0)</f>
        <v>НАС/КС/ДУ-3А-184 ЮГ ИНВЕСТ</v>
      </c>
      <c r="H594" s="78">
        <v>1365.8</v>
      </c>
      <c r="I594" s="79">
        <f>VLOOKUP(A594,РАСЧЕТ!A:BE,57,0)</f>
        <v>1271.5351158980782</v>
      </c>
      <c r="J594" s="79">
        <f t="shared" si="37"/>
        <v>-94.26488410192178</v>
      </c>
      <c r="K594" s="79" t="str">
        <f>VLOOKUP(A594,'10'!A:C,3,0)</f>
        <v>Начисление услуг УКС00001638 от 31.10.2023 0:00:04</v>
      </c>
      <c r="L594" s="79" t="str">
        <f>VLOOKUP(A594,'10'!A:B,2,0)</f>
        <v>НАС/КС/ДУ-3А-184 ЮГ ИНВЕСТ</v>
      </c>
      <c r="M594" s="78">
        <v>1365.8</v>
      </c>
      <c r="N594" s="79">
        <f>VLOOKUP(A594,РАСЧЕТ!A:BF,58,0)</f>
        <v>1138.0554945325073</v>
      </c>
      <c r="O594" s="79">
        <f t="shared" si="38"/>
        <v>-227.74450546749267</v>
      </c>
      <c r="P594" s="79" t="str">
        <f>VLOOKUP(A594,'11'!A:C,3,0)</f>
        <v>Начисление услуг УКС00001721 от 30.11.2023 23:59:59</v>
      </c>
      <c r="Q594" s="79" t="str">
        <f>VLOOKUP(A594,'11'!A:B,2,0)</f>
        <v>НАС/КС/ДУ-3А-184 ЮГ ИНВЕСТ</v>
      </c>
      <c r="R594" s="78">
        <v>1365.8</v>
      </c>
      <c r="S594">
        <f>VLOOKUP(A594,РАСЧЕТ!A:BG,59,0)</f>
        <v>1562.8306759338841</v>
      </c>
      <c r="T594" s="119">
        <f t="shared" si="39"/>
        <v>197.03067593388414</v>
      </c>
      <c r="U594" t="str">
        <f>VLOOKUP(A594,'12'!A:C,3,0)</f>
        <v>Начисление услуг УКС00001871 от 31.12.2023 23:59:59</v>
      </c>
      <c r="V594" t="str">
        <f>VLOOKUP(A594,'12'!A:B,2,0)</f>
        <v>НАС/КС/ДУ-3А-184 ЮГ ИНВЕСТ</v>
      </c>
    </row>
    <row r="595" spans="1:22" x14ac:dyDescent="0.3">
      <c r="A595" s="77" t="s">
        <v>1389</v>
      </c>
      <c r="B595" s="77" t="s">
        <v>67</v>
      </c>
      <c r="C595" s="78">
        <v>1378.69</v>
      </c>
      <c r="D595" s="79">
        <f>VLOOKUP(A595,РАСЧЕТ!A:AY,51,0)</f>
        <v>1456.5768773038481</v>
      </c>
      <c r="E595" s="79">
        <f t="shared" si="36"/>
        <v>77.886877303847996</v>
      </c>
      <c r="F595" s="79" t="str">
        <f>VLOOKUP(A595,'04'!A:C,3,0)</f>
        <v>Начисление услуг УКС00000649 от 30.04.2023 0:00:15</v>
      </c>
      <c r="G595" s="79" t="str">
        <f>VLOOKUP(A595,'04'!A:B,2,0)</f>
        <v>НАС/КС/ДУ-3А-185/Втор-1</v>
      </c>
      <c r="H595" s="78">
        <v>1378.69</v>
      </c>
      <c r="I595" s="79">
        <f>VLOOKUP(A595,РАСЧЕТ!A:BE,57,0)</f>
        <v>4674.3436511800001</v>
      </c>
      <c r="J595" s="79">
        <f t="shared" si="37"/>
        <v>3295.65365118</v>
      </c>
      <c r="K595" s="79" t="str">
        <f>VLOOKUP(A595,'10'!A:C,3,0)</f>
        <v>Начисление услуг УКС00001638 от 31.10.2023 0:00:04</v>
      </c>
      <c r="L595" s="79" t="str">
        <f>VLOOKUP(A595,'10'!A:B,2,0)</f>
        <v>НАС/КС/ДУ-3А-185/Втор-1</v>
      </c>
      <c r="M595" s="78">
        <v>1378.69</v>
      </c>
      <c r="N595" s="79">
        <f>VLOOKUP(A595,РАСЧЕТ!A:BF,58,0)</f>
        <v>3509.1783630421874</v>
      </c>
      <c r="O595" s="79">
        <f t="shared" si="38"/>
        <v>2130.4883630421873</v>
      </c>
      <c r="P595" s="79" t="str">
        <f>VLOOKUP(A595,'11'!A:C,3,0)</f>
        <v>Начисление услуг УКС00001721 от 30.11.2023 23:59:59</v>
      </c>
      <c r="Q595" s="79" t="str">
        <f>VLOOKUP(A595,'11'!A:B,2,0)</f>
        <v>НАС/КС/ДУ-3А-185/Втор-1</v>
      </c>
      <c r="R595" s="78">
        <v>1378.69</v>
      </c>
      <c r="S595">
        <f>VLOOKUP(A595,РАСЧЕТ!A:BG,59,0)</f>
        <v>4574.4275119761296</v>
      </c>
      <c r="T595" s="119">
        <f t="shared" si="39"/>
        <v>3195.7375119761296</v>
      </c>
      <c r="U595" t="str">
        <f>VLOOKUP(A595,'12'!A:C,3,0)</f>
        <v>Начисление услуг УКС00001871 от 31.12.2023 23:59:59</v>
      </c>
      <c r="V595" t="str">
        <f>VLOOKUP(A595,'12'!A:B,2,0)</f>
        <v>НАС/КС/ДУ-3А-185/Втор-1</v>
      </c>
    </row>
    <row r="596" spans="1:22" x14ac:dyDescent="0.3">
      <c r="A596" s="77" t="s">
        <v>1335</v>
      </c>
      <c r="B596" s="77" t="s">
        <v>243</v>
      </c>
      <c r="C596" s="78">
        <v>1687.93</v>
      </c>
      <c r="D596" s="79">
        <f>VLOOKUP(A596,РАСЧЕТ!A:AY,51,0)</f>
        <v>1783.2857095962997</v>
      </c>
      <c r="E596" s="79">
        <f t="shared" si="36"/>
        <v>95.355709596299675</v>
      </c>
      <c r="F596" s="79" t="str">
        <f>VLOOKUP(A596,'04'!A:C,3,0)</f>
        <v>Начисление услуг УКС00000649 от 30.04.2023 0:00:15</v>
      </c>
      <c r="G596" s="79" t="str">
        <f>VLOOKUP(A596,'04'!A:B,2,0)</f>
        <v>НАС/КС/ДУ-3А-186 от 24.02.2022 г.</v>
      </c>
      <c r="H596" s="78">
        <v>1687.93</v>
      </c>
      <c r="I596" s="79">
        <f>VLOOKUP(A596,РАСЧЕТ!A:BE,57,0)</f>
        <v>4779.9749781640858</v>
      </c>
      <c r="J596" s="79">
        <f t="shared" si="37"/>
        <v>3092.0449781640855</v>
      </c>
      <c r="K596" s="79" t="str">
        <f>VLOOKUP(A596,'10'!A:C,3,0)</f>
        <v>Начисление услуг УКС00001638 от 31.10.2023 0:00:04</v>
      </c>
      <c r="L596" s="79" t="str">
        <f>VLOOKUP(A596,'10'!A:B,2,0)</f>
        <v>НАС/КС/ДУ-3А-186 от 24.02.2022 г.</v>
      </c>
      <c r="M596" s="78">
        <v>1687.93</v>
      </c>
      <c r="N596" s="79">
        <f>VLOOKUP(A596,РАСЧЕТ!A:BF,58,0)</f>
        <v>3639.9755039061529</v>
      </c>
      <c r="O596" s="79">
        <f t="shared" si="38"/>
        <v>1952.0455039061528</v>
      </c>
      <c r="P596" s="79" t="str">
        <f>VLOOKUP(A596,'11'!A:C,3,0)</f>
        <v>Начисление услуг УКС00001721 от 30.11.2023 23:59:59</v>
      </c>
      <c r="Q596" s="79" t="str">
        <f>VLOOKUP(A596,'11'!A:B,2,0)</f>
        <v>НАС/КС/ДУ-3А-186 от 24.02.2022 г.</v>
      </c>
      <c r="R596" s="78">
        <v>1687.93</v>
      </c>
      <c r="S596">
        <f>VLOOKUP(A596,РАСЧЕТ!A:BG,59,0)</f>
        <v>4767.1887273875091</v>
      </c>
      <c r="T596" s="119">
        <f t="shared" si="39"/>
        <v>3079.2587273875088</v>
      </c>
      <c r="U596" t="str">
        <f>VLOOKUP(A596,'12'!A:C,3,0)</f>
        <v>Начисление услуг УКС00001871 от 31.12.2023 23:59:59</v>
      </c>
      <c r="V596" t="str">
        <f>VLOOKUP(A596,'12'!A:B,2,0)</f>
        <v>НАС/КС/ДУ-3А-186 от 24.02.2022 г.</v>
      </c>
    </row>
    <row r="597" spans="1:22" x14ac:dyDescent="0.3">
      <c r="A597" s="77" t="s">
        <v>1773</v>
      </c>
      <c r="B597" s="77" t="s">
        <v>251</v>
      </c>
      <c r="C597" s="78">
        <v>2534.04</v>
      </c>
      <c r="D597" s="79">
        <f>VLOOKUP(A597,РАСЧЕТ!A:AY,51,0)</f>
        <v>1793.5260471297315</v>
      </c>
      <c r="E597" s="79">
        <f t="shared" si="36"/>
        <v>-740.51395287026844</v>
      </c>
      <c r="F597" s="79" t="str">
        <f>VLOOKUP(A597,'04'!A:C,3,0)</f>
        <v>Начисление услуг УКС00000649 от 30.04.2023 0:00:15</v>
      </c>
      <c r="G597" s="79" t="str">
        <f>VLOOKUP(A597,'04'!A:B,2,0)</f>
        <v>НАС/КС/ДУ-3А-187 от 26.02.2022 г.</v>
      </c>
      <c r="H597" s="78">
        <v>2534.04</v>
      </c>
      <c r="I597" s="79">
        <f>VLOOKUP(A597,РАСЧЕТ!A:BE,57,0)</f>
        <v>6549.1453006533229</v>
      </c>
      <c r="J597" s="79">
        <f t="shared" si="37"/>
        <v>4015.105300653323</v>
      </c>
      <c r="K597" s="79" t="str">
        <f>VLOOKUP(A597,'10'!A:C,3,0)</f>
        <v>Начисление услуг УКС00001638 от 31.10.2023 0:00:04</v>
      </c>
      <c r="L597" s="79" t="str">
        <f>VLOOKUP(A597,'10'!A:B,2,0)</f>
        <v>НАС/КС/ДУ-3А-187 от 26.02.2022 г.</v>
      </c>
      <c r="M597" s="78">
        <v>2534.04</v>
      </c>
      <c r="N597" s="79">
        <f>VLOOKUP(A597,РАСЧЕТ!A:BF,58,0)</f>
        <v>5028.2024854789624</v>
      </c>
      <c r="O597" s="79">
        <f t="shared" si="38"/>
        <v>2494.1624854789625</v>
      </c>
      <c r="P597" s="79" t="str">
        <f>VLOOKUP(A597,'11'!A:C,3,0)</f>
        <v>Начисление услуг УКС00001721 от 30.11.2023 23:59:59</v>
      </c>
      <c r="Q597" s="79" t="str">
        <f>VLOOKUP(A597,'11'!A:B,2,0)</f>
        <v>НАС/КС/ДУ-3А-187 от 26.02.2022 г.</v>
      </c>
      <c r="R597" s="78">
        <v>2534.04</v>
      </c>
      <c r="S597">
        <f>VLOOKUP(A597,РАСЧЕТ!A:BG,59,0)</f>
        <v>6602.7855280659487</v>
      </c>
      <c r="T597" s="119">
        <f t="shared" si="39"/>
        <v>4068.7455280659487</v>
      </c>
      <c r="U597" t="str">
        <f>VLOOKUP(A597,'12'!A:C,3,0)</f>
        <v>Начисление услуг УКС00001871 от 31.12.2023 23:59:59</v>
      </c>
      <c r="V597" t="str">
        <f>VLOOKUP(A597,'12'!A:B,2,0)</f>
        <v>НАС/КС/ДУ-3А-187 от 26.02.2022 г.</v>
      </c>
    </row>
    <row r="598" spans="1:22" x14ac:dyDescent="0.3">
      <c r="A598" s="77" t="s">
        <v>1642</v>
      </c>
      <c r="B598" s="77" t="s">
        <v>188</v>
      </c>
      <c r="C598" s="78">
        <v>1438.82</v>
      </c>
      <c r="D598" s="79">
        <f>VLOOKUP(A598,РАСЧЕТ!A:AY,51,0)</f>
        <v>1072.0452098109492</v>
      </c>
      <c r="E598" s="79">
        <f t="shared" si="36"/>
        <v>-366.77479018905069</v>
      </c>
      <c r="F598" s="79" t="str">
        <f>VLOOKUP(A598,'04'!A:C,3,0)</f>
        <v>Начисление услуг УКС00000649 от 30.04.2023 0:00:15</v>
      </c>
      <c r="G598" s="79" t="str">
        <f>VLOOKUP(A598,'04'!A:B,2,0)</f>
        <v>НАС/КС/ДУ-3А-188</v>
      </c>
      <c r="H598" s="78">
        <v>1438.82</v>
      </c>
      <c r="I598" s="79">
        <f>VLOOKUP(A598,РАСЧЕТ!A:BE,57,0)</f>
        <v>1934.6640937204343</v>
      </c>
      <c r="J598" s="79">
        <f t="shared" si="37"/>
        <v>495.84409372043433</v>
      </c>
      <c r="K598" s="79" t="str">
        <f>VLOOKUP(A598,'10'!A:C,3,0)</f>
        <v>Начисление услуг УКС00001638 от 31.10.2023 0:00:04</v>
      </c>
      <c r="L598" s="79" t="str">
        <f>VLOOKUP(A598,'10'!A:B,2,0)</f>
        <v>НАС/КС/ДУ-3А-188</v>
      </c>
      <c r="M598" s="78">
        <v>1438.82</v>
      </c>
      <c r="N598" s="79">
        <f>VLOOKUP(A598,РАСЧЕТ!A:BF,58,0)</f>
        <v>1613.1888257605949</v>
      </c>
      <c r="O598" s="79">
        <f t="shared" si="38"/>
        <v>174.36882576059497</v>
      </c>
      <c r="P598" s="79" t="str">
        <f>VLOOKUP(A598,'11'!A:C,3,0)</f>
        <v>Начисление услуг УКС00001721 от 30.11.2023 23:59:59</v>
      </c>
      <c r="Q598" s="79" t="str">
        <f>VLOOKUP(A598,'11'!A:B,2,0)</f>
        <v>НАС/КС/ДУ-3А-188</v>
      </c>
      <c r="R598" s="78">
        <v>1438.82</v>
      </c>
      <c r="S598">
        <f>VLOOKUP(A598,РАСЧЕТ!A:BG,59,0)</f>
        <v>2172.3844311230509</v>
      </c>
      <c r="T598" s="119">
        <f t="shared" si="39"/>
        <v>733.56443112305101</v>
      </c>
      <c r="U598" t="str">
        <f>VLOOKUP(A598,'12'!A:C,3,0)</f>
        <v>Начисление услуг УКС00001871 от 31.12.2023 23:59:59</v>
      </c>
      <c r="V598" t="str">
        <f>VLOOKUP(A598,'12'!A:B,2,0)</f>
        <v>НАС/КС/ДУ-3А-188</v>
      </c>
    </row>
    <row r="599" spans="1:22" x14ac:dyDescent="0.3">
      <c r="A599" s="77" t="s">
        <v>1390</v>
      </c>
      <c r="B599" s="77" t="s">
        <v>218</v>
      </c>
      <c r="C599" s="78">
        <v>1395.87</v>
      </c>
      <c r="D599" s="79">
        <f>VLOOKUP(A599,РАСЧЕТ!A:AY,51,0)</f>
        <v>1704.6833832494285</v>
      </c>
      <c r="E599" s="79">
        <f t="shared" si="36"/>
        <v>308.81338324942863</v>
      </c>
      <c r="F599" s="79" t="str">
        <f>VLOOKUP(A599,'04'!A:C,3,0)</f>
        <v>Начисление услуг УКС00000649 от 30.04.2023 0:00:15</v>
      </c>
      <c r="G599" s="79" t="str">
        <f>VLOOKUP(A599,'04'!A:B,2,0)</f>
        <v>НАС/КС/ДУ-3А-189</v>
      </c>
      <c r="H599" s="78">
        <v>1395.87</v>
      </c>
      <c r="I599" s="79">
        <f>VLOOKUP(A599,РАСЧЕТ!A:BE,57,0)</f>
        <v>2404.5132874680248</v>
      </c>
      <c r="J599" s="79">
        <f t="shared" si="37"/>
        <v>1008.6432874680249</v>
      </c>
      <c r="K599" s="79" t="str">
        <f>VLOOKUP(A599,'10'!A:C,3,0)</f>
        <v>Начисление услуг УКС00001638 от 31.10.2023 0:00:04</v>
      </c>
      <c r="L599" s="79" t="str">
        <f>VLOOKUP(A599,'10'!A:B,2,0)</f>
        <v>НАС/КС/ДУ-3А-189</v>
      </c>
      <c r="M599" s="78">
        <v>1395.87</v>
      </c>
      <c r="N599" s="79">
        <f>VLOOKUP(A599,РАСЧЕТ!A:BF,58,0)</f>
        <v>1932.303022740072</v>
      </c>
      <c r="O599" s="79">
        <f t="shared" si="38"/>
        <v>536.43302274007215</v>
      </c>
      <c r="P599" s="79" t="str">
        <f>VLOOKUP(A599,'11'!A:C,3,0)</f>
        <v>Начисление услуг УКС00001721 от 30.11.2023 23:59:59</v>
      </c>
      <c r="Q599" s="79" t="str">
        <f>VLOOKUP(A599,'11'!A:B,2,0)</f>
        <v>НАС/КС/ДУ-3А-189</v>
      </c>
      <c r="R599" s="78">
        <v>1395.87</v>
      </c>
      <c r="S599">
        <f>VLOOKUP(A599,РАСЧЕТ!A:BG,59,0)</f>
        <v>2573.8385320197449</v>
      </c>
      <c r="T599" s="119">
        <f t="shared" si="39"/>
        <v>1177.968532019745</v>
      </c>
      <c r="U599" t="str">
        <f>VLOOKUP(A599,'12'!A:C,3,0)</f>
        <v>Начисление услуг УКС00001871 от 31.12.2023 23:59:59</v>
      </c>
      <c r="V599" t="str">
        <f>VLOOKUP(A599,'12'!A:B,2,0)</f>
        <v>НАС/КС/ДУ-3А-189</v>
      </c>
    </row>
    <row r="600" spans="1:22" x14ac:dyDescent="0.3">
      <c r="A600" s="77" t="s">
        <v>1369</v>
      </c>
      <c r="B600" s="77" t="s">
        <v>282</v>
      </c>
      <c r="C600" s="78">
        <v>2392.3000000000002</v>
      </c>
      <c r="D600" s="79">
        <f>VLOOKUP(A600,РАСЧЕТ!A:AY,51,0)</f>
        <v>2527.4558275957738</v>
      </c>
      <c r="E600" s="79">
        <f t="shared" si="36"/>
        <v>135.15582759577364</v>
      </c>
      <c r="F600" s="79" t="str">
        <f>VLOOKUP(A600,'04'!A:C,3,0)</f>
        <v>Начисление услуг УКС00000649 от 30.04.2023 0:00:15</v>
      </c>
      <c r="G600" s="79" t="str">
        <f>VLOOKUP(A600,'04'!A:B,2,0)</f>
        <v>НАС/КС/ДУ-3А-19</v>
      </c>
      <c r="H600" s="78">
        <v>2392.3000000000002</v>
      </c>
      <c r="I600" s="79">
        <f>VLOOKUP(A600,РАСЧЕТ!A:BE,57,0)</f>
        <v>4705.8348534013758</v>
      </c>
      <c r="J600" s="79">
        <f t="shared" si="37"/>
        <v>2313.5348534013756</v>
      </c>
      <c r="K600" s="79" t="str">
        <f>VLOOKUP(A600,'10'!A:C,3,0)</f>
        <v>Начисление услуг УКС00001638 от 31.10.2023 0:00:04</v>
      </c>
      <c r="L600" s="79" t="str">
        <f>VLOOKUP(A600,'10'!A:B,2,0)</f>
        <v>НАС/КС/ДУ-3А-19</v>
      </c>
      <c r="M600" s="78">
        <v>2392.3000000000002</v>
      </c>
      <c r="N600" s="79">
        <f>VLOOKUP(A600,РАСЧЕТ!A:BF,58,0)</f>
        <v>3718.8045962980586</v>
      </c>
      <c r="O600" s="79">
        <f t="shared" si="38"/>
        <v>1326.5045962980585</v>
      </c>
      <c r="P600" s="79" t="str">
        <f>VLOOKUP(A600,'11'!A:C,3,0)</f>
        <v>Начисление услуг УКС00001721 от 30.11.2023 23:59:59</v>
      </c>
      <c r="Q600" s="79" t="str">
        <f>VLOOKUP(A600,'11'!A:B,2,0)</f>
        <v>НАС/КС/ДУ-3А-19</v>
      </c>
      <c r="R600" s="78">
        <v>2392.3000000000002</v>
      </c>
      <c r="S600">
        <f>VLOOKUP(A600,РАСЧЕТ!A:BG,59,0)</f>
        <v>4928.0795827381353</v>
      </c>
      <c r="T600" s="119">
        <f t="shared" si="39"/>
        <v>2535.7795827381351</v>
      </c>
      <c r="U600" t="str">
        <f>VLOOKUP(A600,'12'!A:C,3,0)</f>
        <v>Начисление услуг УКС00001871 от 31.12.2023 23:59:59</v>
      </c>
      <c r="V600" t="str">
        <f>VLOOKUP(A600,'12'!A:B,2,0)</f>
        <v>НАС/КС/ДУ-3А-19</v>
      </c>
    </row>
    <row r="601" spans="1:22" x14ac:dyDescent="0.3">
      <c r="A601" s="77" t="s">
        <v>1292</v>
      </c>
      <c r="B601" s="77" t="s">
        <v>352</v>
      </c>
      <c r="C601" s="80"/>
      <c r="D601" s="79" t="e">
        <f>VLOOKUP(A601,РАСЧЕТ!A:AY,51,0)</f>
        <v>#N/A</v>
      </c>
      <c r="E601" s="79" t="e">
        <f t="shared" si="36"/>
        <v>#N/A</v>
      </c>
      <c r="F601" s="79" t="e">
        <f>VLOOKUP(A601,'04'!A:C,3,0)</f>
        <v>#N/A</v>
      </c>
      <c r="G601" s="79" t="e">
        <f>VLOOKUP(A601,'04'!A:B,2,0)</f>
        <v>#N/A</v>
      </c>
      <c r="H601" s="80"/>
      <c r="I601" s="79" t="e">
        <f>VLOOKUP(A601,РАСЧЕТ!A:BE,57,0)</f>
        <v>#N/A</v>
      </c>
      <c r="J601" s="79" t="e">
        <f t="shared" si="37"/>
        <v>#N/A</v>
      </c>
      <c r="K601" s="79" t="e">
        <f>VLOOKUP(A601,'10'!A:C,3,0)</f>
        <v>#N/A</v>
      </c>
      <c r="L601" s="79" t="e">
        <f>VLOOKUP(A601,'10'!A:B,2,0)</f>
        <v>#N/A</v>
      </c>
      <c r="M601" s="80"/>
      <c r="N601" s="79" t="e">
        <f>VLOOKUP(A601,РАСЧЕТ!A:BF,58,0)</f>
        <v>#N/A</v>
      </c>
      <c r="O601" s="79" t="e">
        <f t="shared" si="38"/>
        <v>#N/A</v>
      </c>
      <c r="P601" s="79" t="e">
        <f>VLOOKUP(A601,'11'!A:C,3,0)</f>
        <v>#N/A</v>
      </c>
      <c r="Q601" s="79" t="e">
        <f>VLOOKUP(A601,'11'!A:B,2,0)</f>
        <v>#N/A</v>
      </c>
      <c r="R601" s="80"/>
      <c r="S601" t="e">
        <f>VLOOKUP(A601,РАСЧЕТ!A:BG,59,0)</f>
        <v>#N/A</v>
      </c>
      <c r="T601" s="119" t="e">
        <f t="shared" si="39"/>
        <v>#N/A</v>
      </c>
      <c r="U601" t="e">
        <f>VLOOKUP(A601,'12'!A:C,3,0)</f>
        <v>#N/A</v>
      </c>
      <c r="V601" t="e">
        <f>VLOOKUP(A601,'12'!A:B,2,0)</f>
        <v>#N/A</v>
      </c>
    </row>
    <row r="602" spans="1:22" x14ac:dyDescent="0.3">
      <c r="A602" s="77" t="s">
        <v>2447</v>
      </c>
      <c r="B602" s="77" t="s">
        <v>352</v>
      </c>
      <c r="C602" s="78">
        <v>2641.41</v>
      </c>
      <c r="D602" s="79">
        <f>VLOOKUP(A602,РАСЧЕТ!A:AY,51,0)</f>
        <v>2790.6379424980269</v>
      </c>
      <c r="E602" s="79">
        <f t="shared" si="36"/>
        <v>149.22794249802701</v>
      </c>
      <c r="F602" s="79" t="str">
        <f>VLOOKUP(A602,'04'!A:C,3,0)</f>
        <v>Начисление услуг УКС00000649 от 30.04.2023 0:00:15</v>
      </c>
      <c r="G602" s="79" t="str">
        <f>VLOOKUP(A602,'04'!A:B,2,0)</f>
        <v>НАС/КС/ДУ-3А-190/Втор-1</v>
      </c>
      <c r="H602" s="78">
        <v>2641.41</v>
      </c>
      <c r="I602" s="79">
        <f>VLOOKUP(A602,РАСЧЕТ!A:BE,57,0)</f>
        <v>2844.9714221687109</v>
      </c>
      <c r="J602" s="79">
        <f t="shared" si="37"/>
        <v>203.56142216871103</v>
      </c>
      <c r="K602" s="79" t="str">
        <f>VLOOKUP(A602,'10'!A:C,3,0)</f>
        <v>Начисление услуг УКС00001638 от 31.10.2023 0:00:04</v>
      </c>
      <c r="L602" s="79" t="str">
        <f>VLOOKUP(A602,'10'!A:B,2,0)</f>
        <v>НАС/КС/ДУ-3А-190/Втор-1</v>
      </c>
      <c r="M602" s="78">
        <v>2641.41</v>
      </c>
      <c r="N602" s="79">
        <f>VLOOKUP(A602,РАСЧЕТ!A:BF,58,0)</f>
        <v>2469.5655658495302</v>
      </c>
      <c r="O602" s="79">
        <f t="shared" si="38"/>
        <v>-171.84443415046962</v>
      </c>
      <c r="P602" s="79" t="str">
        <f>VLOOKUP(A602,'11'!A:C,3,0)</f>
        <v>Начисление услуг УКС00001721 от 30.11.2023 23:59:59</v>
      </c>
      <c r="Q602" s="79" t="str">
        <f>VLOOKUP(A602,'11'!A:B,2,0)</f>
        <v>НАС/КС/ДУ-3А-190/Втор-1</v>
      </c>
      <c r="R602" s="78">
        <v>2641.41</v>
      </c>
      <c r="S602">
        <f>VLOOKUP(A602,РАСЧЕТ!A:BG,59,0)</f>
        <v>3363.4938881560965</v>
      </c>
      <c r="T602" s="119">
        <f t="shared" si="39"/>
        <v>722.08388815609669</v>
      </c>
      <c r="U602" t="str">
        <f>VLOOKUP(A602,'12'!A:C,3,0)</f>
        <v>Начисление услуг УКС00001871 от 31.12.2023 23:59:59</v>
      </c>
      <c r="V602" t="str">
        <f>VLOOKUP(A602,'12'!A:B,2,0)</f>
        <v>НАС/КС/ДУ-3А-190/Втор-1</v>
      </c>
    </row>
    <row r="603" spans="1:22" x14ac:dyDescent="0.3">
      <c r="A603" s="77" t="s">
        <v>1287</v>
      </c>
      <c r="B603" s="77" t="s">
        <v>86</v>
      </c>
      <c r="C603" s="78">
        <v>1679.34</v>
      </c>
      <c r="D603" s="79">
        <f>VLOOKUP(A603,РАСЧЕТ!A:AY,51,0)</f>
        <v>1188.5909905554661</v>
      </c>
      <c r="E603" s="79">
        <f t="shared" si="36"/>
        <v>-490.74900944453384</v>
      </c>
      <c r="F603" s="79" t="str">
        <f>VLOOKUP(A603,'04'!A:C,3,0)</f>
        <v>Начисление услуг УКС00000649 от 30.04.2023 0:00:15</v>
      </c>
      <c r="G603" s="79" t="str">
        <f>VLOOKUP(A603,'04'!A:B,2,0)</f>
        <v>НАС/КС/ДУ-3А-191</v>
      </c>
      <c r="H603" s="78">
        <v>1679.34</v>
      </c>
      <c r="I603" s="79">
        <f>VLOOKUP(A603,РАСЧЕТ!A:BE,57,0)</f>
        <v>4007.5129198518844</v>
      </c>
      <c r="J603" s="79">
        <f t="shared" si="37"/>
        <v>2328.1729198518842</v>
      </c>
      <c r="K603" s="79" t="str">
        <f>VLOOKUP(A603,'10'!A:C,3,0)</f>
        <v>Начисление услуг УКС00001638 от 31.10.2023 0:00:04</v>
      </c>
      <c r="L603" s="79" t="str">
        <f>VLOOKUP(A603,'10'!A:B,2,0)</f>
        <v>НАС/КС/ДУ-3А-191</v>
      </c>
      <c r="M603" s="78">
        <v>1679.34</v>
      </c>
      <c r="N603" s="79">
        <f>VLOOKUP(A603,РАСЧЕТ!A:BF,58,0)</f>
        <v>3100.6644644601142</v>
      </c>
      <c r="O603" s="79">
        <f t="shared" si="38"/>
        <v>1421.3244644601143</v>
      </c>
      <c r="P603" s="79" t="str">
        <f>VLOOKUP(A603,'11'!A:C,3,0)</f>
        <v>Начисление услуг УКС00001721 от 30.11.2023 23:59:59</v>
      </c>
      <c r="Q603" s="79" t="str">
        <f>VLOOKUP(A603,'11'!A:B,2,0)</f>
        <v>НАС/КС/ДУ-3А-191</v>
      </c>
      <c r="R603" s="78">
        <v>1679.34</v>
      </c>
      <c r="S603">
        <f>VLOOKUP(A603,РАСЧЕТ!A:BG,59,0)</f>
        <v>4081.7135731990334</v>
      </c>
      <c r="T603" s="119">
        <f t="shared" si="39"/>
        <v>2402.3735731990337</v>
      </c>
      <c r="U603" t="str">
        <f>VLOOKUP(A603,'12'!A:C,3,0)</f>
        <v>Начисление услуг УКС00001871 от 31.12.2023 23:59:59</v>
      </c>
      <c r="V603" t="str">
        <f>VLOOKUP(A603,'12'!A:B,2,0)</f>
        <v>НАС/КС/ДУ-3А-191</v>
      </c>
    </row>
    <row r="604" spans="1:22" x14ac:dyDescent="0.3">
      <c r="A604" s="77" t="s">
        <v>1742</v>
      </c>
      <c r="B604" s="77" t="s">
        <v>92</v>
      </c>
      <c r="C604" s="78">
        <v>1365.8</v>
      </c>
      <c r="D604" s="79">
        <f>VLOOKUP(A604,РАСЧЕТ!A:AY,51,0)</f>
        <v>2461.8686606563638</v>
      </c>
      <c r="E604" s="79">
        <f t="shared" si="36"/>
        <v>1096.0686606563638</v>
      </c>
      <c r="F604" s="79" t="str">
        <f>VLOOKUP(A604,'04'!A:C,3,0)</f>
        <v>Начисление услуг УКС00000649 от 30.04.2023 0:00:15</v>
      </c>
      <c r="G604" s="79" t="str">
        <f>VLOOKUP(A604,'04'!A:B,2,0)</f>
        <v>НАС/КС/ДУ-3А-192 от26.02.2022 г.</v>
      </c>
      <c r="H604" s="78">
        <v>1365.8</v>
      </c>
      <c r="I604" s="79">
        <f>VLOOKUP(A604,РАСЧЕТ!A:BE,57,0)</f>
        <v>1603.4478288480063</v>
      </c>
      <c r="J604" s="79">
        <f t="shared" si="37"/>
        <v>237.64782884800638</v>
      </c>
      <c r="K604" s="79" t="str">
        <f>VLOOKUP(A604,'10'!A:C,3,0)</f>
        <v>Начисление услуг УКС00001638 от 31.10.2023 0:00:04</v>
      </c>
      <c r="L604" s="79" t="str">
        <f>VLOOKUP(A604,'10'!A:B,2,0)</f>
        <v>НАС/КС/ДУ-3А-192 от26.02.2022 г.</v>
      </c>
      <c r="M604" s="78">
        <v>1365.8</v>
      </c>
      <c r="N604" s="79">
        <f>VLOOKUP(A604,РАСЧЕТ!A:BF,58,0)</f>
        <v>1369.1040081864076</v>
      </c>
      <c r="O604" s="79">
        <f t="shared" si="38"/>
        <v>3.3040081864076001</v>
      </c>
      <c r="P604" s="79" t="str">
        <f>VLOOKUP(A604,'11'!A:C,3,0)</f>
        <v>Начисление услуг УКС00001721 от 30.11.2023 23:59:59</v>
      </c>
      <c r="Q604" s="79" t="str">
        <f>VLOOKUP(A604,'11'!A:B,2,0)</f>
        <v>НАС/КС/ДУ-3А-192 от26.02.2022 г.</v>
      </c>
      <c r="R604" s="78">
        <v>1365.8</v>
      </c>
      <c r="S604">
        <f>VLOOKUP(A604,РАСЧЕТ!A:BG,59,0)</f>
        <v>1856.1802893300553</v>
      </c>
      <c r="T604" s="119">
        <f t="shared" si="39"/>
        <v>490.38028933005535</v>
      </c>
      <c r="U604" t="str">
        <f>VLOOKUP(A604,'12'!A:C,3,0)</f>
        <v>Начисление услуг УКС00001871 от 31.12.2023 23:59:59</v>
      </c>
      <c r="V604" t="str">
        <f>VLOOKUP(A604,'12'!A:B,2,0)</f>
        <v>НАС/КС/ДУ-3А-192 от26.02.2022 г.</v>
      </c>
    </row>
    <row r="605" spans="1:22" x14ac:dyDescent="0.3">
      <c r="A605" s="77" t="s">
        <v>1396</v>
      </c>
      <c r="B605" s="77" t="s">
        <v>72</v>
      </c>
      <c r="C605" s="78">
        <v>1378.69</v>
      </c>
      <c r="D605" s="79">
        <f>VLOOKUP(A605,РАСЧЕТ!A:AY,51,0)</f>
        <v>1456.5768773038481</v>
      </c>
      <c r="E605" s="79">
        <f t="shared" si="36"/>
        <v>77.886877303847996</v>
      </c>
      <c r="F605" s="79" t="str">
        <f>VLOOKUP(A605,'04'!A:C,3,0)</f>
        <v>Начисление услуг УКС00000649 от 30.04.2023 0:00:15</v>
      </c>
      <c r="G605" s="79" t="str">
        <f>VLOOKUP(A605,'04'!A:B,2,0)</f>
        <v>НАС/КС/ДУ-3А-193.</v>
      </c>
      <c r="H605" s="80"/>
      <c r="I605" s="79">
        <f>VLOOKUP(A605,РАСЧЕТ!A:BE,57,0)</f>
        <v>0</v>
      </c>
      <c r="J605" s="79">
        <f t="shared" si="37"/>
        <v>0</v>
      </c>
      <c r="K605" s="79" t="e">
        <f>VLOOKUP(A605,'10'!A:C,3,0)</f>
        <v>#N/A</v>
      </c>
      <c r="L605" s="79" t="e">
        <f>VLOOKUP(A605,'10'!A:B,2,0)</f>
        <v>#N/A</v>
      </c>
      <c r="M605" s="80"/>
      <c r="N605" s="79">
        <f>VLOOKUP(A605,РАСЧЕТ!A:BF,58,0)</f>
        <v>0</v>
      </c>
      <c r="O605" s="79">
        <f t="shared" si="38"/>
        <v>0</v>
      </c>
      <c r="P605" s="79" t="e">
        <f>VLOOKUP(A605,'11'!A:C,3,0)</f>
        <v>#N/A</v>
      </c>
      <c r="Q605" s="79" t="e">
        <f>VLOOKUP(A605,'11'!A:B,2,0)</f>
        <v>#N/A</v>
      </c>
      <c r="R605" s="80"/>
      <c r="S605">
        <f>VLOOKUP(A605,РАСЧЕТ!A:BG,59,0)</f>
        <v>0</v>
      </c>
      <c r="T605" s="119">
        <f t="shared" si="39"/>
        <v>0</v>
      </c>
      <c r="U605" t="e">
        <f>VLOOKUP(A605,'12'!A:C,3,0)</f>
        <v>#N/A</v>
      </c>
      <c r="V605" t="e">
        <f>VLOOKUP(A605,'12'!A:B,2,0)</f>
        <v>#N/A</v>
      </c>
    </row>
    <row r="606" spans="1:22" x14ac:dyDescent="0.3">
      <c r="A606" s="77" t="s">
        <v>2882</v>
      </c>
      <c r="B606" s="77" t="s">
        <v>72</v>
      </c>
      <c r="C606" s="80"/>
      <c r="D606" s="79">
        <f>VLOOKUP(A606,РАСЧЕТ!A:AY,51,0)</f>
        <v>0</v>
      </c>
      <c r="E606" s="79">
        <f t="shared" si="36"/>
        <v>0</v>
      </c>
      <c r="F606" s="79" t="e">
        <f>VLOOKUP(A606,'04'!A:C,3,0)</f>
        <v>#N/A</v>
      </c>
      <c r="G606" s="79" t="e">
        <f>VLOOKUP(A606,'04'!A:B,2,0)</f>
        <v>#N/A</v>
      </c>
      <c r="H606" s="78">
        <v>1378.69</v>
      </c>
      <c r="I606" s="79">
        <f>VLOOKUP(A606,РАСЧЕТ!A:BE,57,0)</f>
        <v>2724.4865224396676</v>
      </c>
      <c r="J606" s="79">
        <f t="shared" si="37"/>
        <v>1345.7965224396676</v>
      </c>
      <c r="K606" s="79" t="str">
        <f>VLOOKUP(A606,'10'!A:C,3,0)</f>
        <v>Ввод начального сальдо УКС00002361 от 30.11.2023 0:00:00</v>
      </c>
      <c r="L606" s="79" t="str">
        <f>VLOOKUP(A606,'10'!A:B,2,0)</f>
        <v>НАС/КС/ДУ-3А-193</v>
      </c>
      <c r="M606" s="78">
        <v>1378.69</v>
      </c>
      <c r="N606" s="79">
        <f>VLOOKUP(A606,РАСЧЕТ!A:BF,58,0)</f>
        <v>2151.858881576954</v>
      </c>
      <c r="O606" s="79">
        <f t="shared" si="38"/>
        <v>773.16888157695394</v>
      </c>
      <c r="P606" s="79" t="str">
        <f>VLOOKUP(A606,'11'!A:C,3,0)</f>
        <v>Начисление услуг УКС00001721 от 30.11.2023 23:59:59</v>
      </c>
      <c r="Q606" s="79" t="str">
        <f>VLOOKUP(A606,'11'!A:B,2,0)</f>
        <v>НАС/КС/ДУ-3А-193</v>
      </c>
      <c r="R606" s="78">
        <v>1378.69</v>
      </c>
      <c r="S606">
        <f>VLOOKUP(A606,РАСЧЕТ!A:BG,59,0)</f>
        <v>2851.1134821816936</v>
      </c>
      <c r="T606" s="119">
        <f t="shared" si="39"/>
        <v>1472.4234821816935</v>
      </c>
      <c r="U606" t="str">
        <f>VLOOKUP(A606,'12'!A:C,3,0)</f>
        <v>Начисление услуг УКС00001871 от 31.12.2023 23:59:59</v>
      </c>
      <c r="V606" t="str">
        <f>VLOOKUP(A606,'12'!A:B,2,0)</f>
        <v>НАС/КС/ДУ-3А-193</v>
      </c>
    </row>
    <row r="607" spans="1:22" x14ac:dyDescent="0.3">
      <c r="A607" s="77" t="s">
        <v>1659</v>
      </c>
      <c r="B607" s="77" t="s">
        <v>327</v>
      </c>
      <c r="C607" s="78">
        <v>1687.93</v>
      </c>
      <c r="D607" s="79">
        <f>VLOOKUP(A607,РАСЧЕТ!A:AY,51,0)</f>
        <v>1783.2857095962997</v>
      </c>
      <c r="E607" s="79">
        <f t="shared" si="36"/>
        <v>95.355709596299675</v>
      </c>
      <c r="F607" s="79" t="str">
        <f>VLOOKUP(A607,'04'!A:C,3,0)</f>
        <v>Начисление услуг УКС00000649 от 30.04.2023 0:00:15</v>
      </c>
      <c r="G607" s="79" t="str">
        <f>VLOOKUP(A607,'04'!A:B,2,0)</f>
        <v>НАС/КС/ДУ 3А-194</v>
      </c>
      <c r="H607" s="78">
        <v>1687.93</v>
      </c>
      <c r="I607" s="79">
        <f>VLOOKUP(A607,РАСЧЕТ!A:BE,57,0)</f>
        <v>3164.1115198216448</v>
      </c>
      <c r="J607" s="79">
        <f t="shared" si="37"/>
        <v>1476.1815198216448</v>
      </c>
      <c r="K607" s="79" t="str">
        <f>VLOOKUP(A607,'10'!A:C,3,0)</f>
        <v>Начисление услуг УКС00001638 от 31.10.2023 0:00:04</v>
      </c>
      <c r="L607" s="79" t="str">
        <f>VLOOKUP(A607,'10'!A:B,2,0)</f>
        <v>НАС/КС/ДУ 3А-194</v>
      </c>
      <c r="M607" s="78">
        <v>1687.93</v>
      </c>
      <c r="N607" s="79">
        <f>VLOOKUP(A607,РАСЧЕТ!A:BF,58,0)</f>
        <v>2515.153116117729</v>
      </c>
      <c r="O607" s="79">
        <f t="shared" si="38"/>
        <v>827.22311611772898</v>
      </c>
      <c r="P607" s="79" t="str">
        <f>VLOOKUP(A607,'11'!A:C,3,0)</f>
        <v>Начисление услуг УКС00001721 от 30.11.2023 23:59:59</v>
      </c>
      <c r="Q607" s="79" t="str">
        <f>VLOOKUP(A607,'11'!A:B,2,0)</f>
        <v>НАС/КС/ДУ 3А-194</v>
      </c>
      <c r="R607" s="78">
        <v>1687.93</v>
      </c>
      <c r="S607">
        <f>VLOOKUP(A607,РАСЧЕТ!A:BG,59,0)</f>
        <v>3339.0634935183748</v>
      </c>
      <c r="T607" s="119">
        <f t="shared" si="39"/>
        <v>1651.1334935183747</v>
      </c>
      <c r="U607" t="str">
        <f>VLOOKUP(A607,'12'!A:C,3,0)</f>
        <v>Начисление услуг УКС00001871 от 31.12.2023 23:59:59</v>
      </c>
      <c r="V607" t="str">
        <f>VLOOKUP(A607,'12'!A:B,2,0)</f>
        <v>НАС/КС/ДУ 3А-194</v>
      </c>
    </row>
    <row r="608" spans="1:22" x14ac:dyDescent="0.3">
      <c r="A608" s="77" t="s">
        <v>1392</v>
      </c>
      <c r="B608" s="77" t="s">
        <v>216</v>
      </c>
      <c r="C608" s="78">
        <v>2534.04</v>
      </c>
      <c r="D608" s="79">
        <f>VLOOKUP(A608,РАСЧЕТ!A:AY,51,0)</f>
        <v>2677.1973757298142</v>
      </c>
      <c r="E608" s="79">
        <f t="shared" si="36"/>
        <v>143.15737572981425</v>
      </c>
      <c r="F608" s="79" t="str">
        <f>VLOOKUP(A608,'04'!A:C,3,0)</f>
        <v>Начисление услуг УКС00000649 от 30.04.2023 0:00:15</v>
      </c>
      <c r="G608" s="79" t="str">
        <f>VLOOKUP(A608,'04'!A:B,2,0)</f>
        <v>НАС/КС/ДУ-3А-195 от 12.03.2022 г.</v>
      </c>
      <c r="H608" s="78">
        <v>2534.04</v>
      </c>
      <c r="I608" s="79">
        <f>VLOOKUP(A608,РАСЧЕТ!A:BE,57,0)</f>
        <v>5039.2103221327034</v>
      </c>
      <c r="J608" s="79">
        <f t="shared" si="37"/>
        <v>2505.1703221327034</v>
      </c>
      <c r="K608" s="79" t="str">
        <f>VLOOKUP(A608,'10'!A:C,3,0)</f>
        <v>Начисление услуг УКС00001638 от 31.10.2023 0:00:04</v>
      </c>
      <c r="L608" s="79" t="str">
        <f>VLOOKUP(A608,'10'!A:B,2,0)</f>
        <v>НАС/КС/ДУ-3А-195 от 12.03.2022 г.</v>
      </c>
      <c r="M608" s="78">
        <v>2534.04</v>
      </c>
      <c r="N608" s="79">
        <f>VLOOKUP(A608,РАСЧЕТ!A:BF,58,0)</f>
        <v>3977.1182127477377</v>
      </c>
      <c r="O608" s="79">
        <f t="shared" si="38"/>
        <v>1443.0782127477378</v>
      </c>
      <c r="P608" s="79" t="str">
        <f>VLOOKUP(A608,'11'!A:C,3,0)</f>
        <v>Начисление услуг УКС00001721 от 30.11.2023 23:59:59</v>
      </c>
      <c r="Q608" s="79" t="str">
        <f>VLOOKUP(A608,'11'!A:B,2,0)</f>
        <v>НАС/КС/ДУ-3А-195 от 12.03.2022 г.</v>
      </c>
      <c r="R608" s="78">
        <v>2534.04</v>
      </c>
      <c r="S608">
        <f>VLOOKUP(A608,РАСЧЕТ!A:BG,59,0)</f>
        <v>5268.2815307177034</v>
      </c>
      <c r="T608" s="119">
        <f t="shared" si="39"/>
        <v>2734.2415307177034</v>
      </c>
      <c r="U608" t="str">
        <f>VLOOKUP(A608,'12'!A:C,3,0)</f>
        <v>Начисление услуг УКС00001871 от 31.12.2023 23:59:59</v>
      </c>
      <c r="V608" t="str">
        <f>VLOOKUP(A608,'12'!A:B,2,0)</f>
        <v>НАС/КС/ДУ-3А-195 от 12.03.2022 г.</v>
      </c>
    </row>
    <row r="609" spans="1:22" x14ac:dyDescent="0.3">
      <c r="A609" s="77" t="s">
        <v>1609</v>
      </c>
      <c r="B609" s="77" t="s">
        <v>109</v>
      </c>
      <c r="C609" s="78">
        <v>1438.82</v>
      </c>
      <c r="D609" s="79">
        <f>VLOOKUP(A609,РАСЧЕТ!A:AY,51,0)</f>
        <v>1520.1035946940472</v>
      </c>
      <c r="E609" s="79">
        <f t="shared" si="36"/>
        <v>81.283594694047224</v>
      </c>
      <c r="F609" s="79" t="str">
        <f>VLOOKUP(A609,'04'!A:C,3,0)</f>
        <v>Начисление услуг УКС00000649 от 30.04.2023 0:00:15</v>
      </c>
      <c r="G609" s="79" t="str">
        <f>VLOOKUP(A609,'04'!A:B,2,0)</f>
        <v>НАС/КС/ДУ-3А-196 ЮГ ИНВЕСТ</v>
      </c>
      <c r="H609" s="78">
        <v>1438.82</v>
      </c>
      <c r="I609" s="79">
        <f>VLOOKUP(A609,РАСЧЕТ!A:BE,57,0)</f>
        <v>1339.5102636033214</v>
      </c>
      <c r="J609" s="79">
        <f t="shared" si="37"/>
        <v>-99.309736396678545</v>
      </c>
      <c r="K609" s="79" t="str">
        <f>VLOOKUP(A609,'10'!A:C,3,0)</f>
        <v>Начисление услуг УКС00001638 от 31.10.2023 0:00:04</v>
      </c>
      <c r="L609" s="79" t="str">
        <f>VLOOKUP(A609,'10'!A:B,2,0)</f>
        <v>НАС/КС/ДУ-3А-196 ЮГ ИНВЕСТ</v>
      </c>
      <c r="M609" s="78">
        <v>1438.82</v>
      </c>
      <c r="N609" s="79">
        <f>VLOOKUP(A609,РАСЧЕТ!A:BF,58,0)</f>
        <v>1198.8949392087734</v>
      </c>
      <c r="O609" s="79">
        <f t="shared" si="38"/>
        <v>-239.92506079122654</v>
      </c>
      <c r="P609" s="79" t="str">
        <f>VLOOKUP(A609,'11'!A:C,3,0)</f>
        <v>Начисление услуг УКС00001721 от 30.11.2023 23:59:59</v>
      </c>
      <c r="Q609" s="79" t="str">
        <f>VLOOKUP(A609,'11'!A:B,2,0)</f>
        <v>НАС/КС/ДУ-3А-196 ЮГ ИНВЕСТ</v>
      </c>
      <c r="R609" s="78">
        <v>1438.82</v>
      </c>
      <c r="S609">
        <f>VLOOKUP(A609,РАСЧЕТ!A:BG,59,0)</f>
        <v>1646.3782277919847</v>
      </c>
      <c r="T609" s="119">
        <f t="shared" si="39"/>
        <v>207.55822779198479</v>
      </c>
      <c r="U609" t="str">
        <f>VLOOKUP(A609,'12'!A:C,3,0)</f>
        <v>Начисление услуг УКС00001871 от 31.12.2023 23:59:59</v>
      </c>
      <c r="V609" t="str">
        <f>VLOOKUP(A609,'12'!A:B,2,0)</f>
        <v>НАС/КС/ДУ-3А-196 ЮГ ИНВЕСТ</v>
      </c>
    </row>
    <row r="610" spans="1:22" x14ac:dyDescent="0.3">
      <c r="A610" s="77" t="s">
        <v>1774</v>
      </c>
      <c r="B610" s="77" t="s">
        <v>121</v>
      </c>
      <c r="C610" s="78">
        <v>1395.87</v>
      </c>
      <c r="D610" s="79">
        <f>VLOOKUP(A610,РАСЧЕТ!A:AY,51,0)</f>
        <v>1474.7273679867619</v>
      </c>
      <c r="E610" s="79">
        <f t="shared" si="36"/>
        <v>78.857367986762029</v>
      </c>
      <c r="F610" s="79" t="str">
        <f>VLOOKUP(A610,'04'!A:C,3,0)</f>
        <v>Начисление услуг УКС00000649 от 30.04.2023 0:00:15</v>
      </c>
      <c r="G610" s="79" t="str">
        <f>VLOOKUP(A610,'04'!A:B,2,0)</f>
        <v>НАС/КС/ДУ-3А-197</v>
      </c>
      <c r="H610" s="78">
        <v>1395.87</v>
      </c>
      <c r="I610" s="79">
        <f>VLOOKUP(A610,РАСЧЕТ!A:BE,57,0)</f>
        <v>4388.3577761580091</v>
      </c>
      <c r="J610" s="79">
        <f t="shared" si="37"/>
        <v>2992.4877761580092</v>
      </c>
      <c r="K610" s="79" t="str">
        <f>VLOOKUP(A610,'10'!A:C,3,0)</f>
        <v>Начисление услуг УКС00001638 от 31.10.2023 0:00:04</v>
      </c>
      <c r="L610" s="79" t="str">
        <f>VLOOKUP(A610,'10'!A:B,2,0)</f>
        <v>НАС/КС/ДУ-3А-197</v>
      </c>
      <c r="M610" s="78">
        <v>1395.87</v>
      </c>
      <c r="N610" s="79">
        <f>VLOOKUP(A610,РАСЧЕТ!A:BF,58,0)</f>
        <v>3313.2815226550497</v>
      </c>
      <c r="O610" s="79">
        <f t="shared" si="38"/>
        <v>1917.4115226550498</v>
      </c>
      <c r="P610" s="79" t="str">
        <f>VLOOKUP(A610,'11'!A:C,3,0)</f>
        <v>Начисление услуг УКС00001721 от 30.11.2023 23:59:59</v>
      </c>
      <c r="Q610" s="79" t="str">
        <f>VLOOKUP(A610,'11'!A:B,2,0)</f>
        <v>НАС/КС/ДУ-3А-197</v>
      </c>
      <c r="R610" s="78">
        <v>1395.87</v>
      </c>
      <c r="S610">
        <f>VLOOKUP(A610,РАСЧЕТ!A:BG,59,0)</f>
        <v>4327.191118677446</v>
      </c>
      <c r="T610" s="119">
        <f t="shared" si="39"/>
        <v>2931.3211186774461</v>
      </c>
      <c r="U610" t="str">
        <f>VLOOKUP(A610,'12'!A:C,3,0)</f>
        <v>Начисление услуг УКС00001871 от 31.12.2023 23:59:59</v>
      </c>
      <c r="V610" t="str">
        <f>VLOOKUP(A610,'12'!A:B,2,0)</f>
        <v>НАС/КС/ДУ-3А-197</v>
      </c>
    </row>
    <row r="611" spans="1:22" x14ac:dyDescent="0.3">
      <c r="A611" s="77" t="s">
        <v>1628</v>
      </c>
      <c r="B611" s="77" t="s">
        <v>182</v>
      </c>
      <c r="C611" s="78">
        <v>2641.41</v>
      </c>
      <c r="D611" s="79">
        <f>VLOOKUP(A611,РАСЧЕТ!A:AY,51,0)</f>
        <v>3064.0631135335339</v>
      </c>
      <c r="E611" s="79">
        <f t="shared" si="36"/>
        <v>422.653113533534</v>
      </c>
      <c r="F611" s="79" t="str">
        <f>VLOOKUP(A611,'04'!A:C,3,0)</f>
        <v>Начисление услуг УКС00000649 от 30.04.2023 0:00:15</v>
      </c>
      <c r="G611" s="79" t="str">
        <f>VLOOKUP(A611,'04'!A:B,2,0)</f>
        <v>НАС/КС/ДУ-3А-198</v>
      </c>
      <c r="H611" s="78">
        <v>2641.41</v>
      </c>
      <c r="I611" s="79">
        <f>VLOOKUP(A611,РАСЧЕТ!A:BE,57,0)</f>
        <v>3338.3054534535968</v>
      </c>
      <c r="J611" s="79">
        <f t="shared" si="37"/>
        <v>696.89545345359693</v>
      </c>
      <c r="K611" s="79" t="str">
        <f>VLOOKUP(A611,'10'!A:C,3,0)</f>
        <v>Начисление услуг УКС00001638 от 31.10.2023 0:00:04</v>
      </c>
      <c r="L611" s="79" t="str">
        <f>VLOOKUP(A611,'10'!A:B,2,0)</f>
        <v>НАС/КС/ДУ-3А-198</v>
      </c>
      <c r="M611" s="78">
        <v>2641.41</v>
      </c>
      <c r="N611" s="79">
        <f>VLOOKUP(A611,РАСЧЕТ!A:BF,58,0)</f>
        <v>2812.9814406143369</v>
      </c>
      <c r="O611" s="79">
        <f t="shared" si="38"/>
        <v>171.57144061433701</v>
      </c>
      <c r="P611" s="79" t="str">
        <f>VLOOKUP(A611,'11'!A:C,3,0)</f>
        <v>Начисление услуг УКС00001721 от 30.11.2023 23:59:59</v>
      </c>
      <c r="Q611" s="79" t="str">
        <f>VLOOKUP(A611,'11'!A:B,2,0)</f>
        <v>НАС/КС/ДУ-3А-198</v>
      </c>
      <c r="R611" s="78">
        <v>2641.41</v>
      </c>
      <c r="S611">
        <f>VLOOKUP(A611,РАСЧЕТ!A:BG,59,0)</f>
        <v>3799.5101710709009</v>
      </c>
      <c r="T611" s="119">
        <f t="shared" si="39"/>
        <v>1158.1001710709011</v>
      </c>
      <c r="U611" t="str">
        <f>VLOOKUP(A611,'12'!A:C,3,0)</f>
        <v>Начисление услуг УКС00001871 от 31.12.2023 23:59:59</v>
      </c>
      <c r="V611" t="str">
        <f>VLOOKUP(A611,'12'!A:B,2,0)</f>
        <v>НАС/КС/ДУ-3А-198</v>
      </c>
    </row>
    <row r="612" spans="1:22" x14ac:dyDescent="0.3">
      <c r="A612" s="77" t="s">
        <v>1399</v>
      </c>
      <c r="B612" s="77" t="s">
        <v>269</v>
      </c>
      <c r="C612" s="78">
        <v>1679.34</v>
      </c>
      <c r="D612" s="79">
        <f>VLOOKUP(A612,РАСЧЕТ!A:AY,51,0)</f>
        <v>1774.2104642548431</v>
      </c>
      <c r="E612" s="79">
        <f t="shared" si="36"/>
        <v>94.870464254843228</v>
      </c>
      <c r="F612" s="79" t="str">
        <f>VLOOKUP(A612,'04'!A:C,3,0)</f>
        <v>Начисление услуг УКС00000649 от 30.04.2023 0:00:15</v>
      </c>
      <c r="G612" s="79" t="str">
        <f>VLOOKUP(A612,'04'!A:B,2,0)</f>
        <v>НАС/КС/ДУ-3А-199</v>
      </c>
      <c r="H612" s="78">
        <v>1679.34</v>
      </c>
      <c r="I612" s="79">
        <f>VLOOKUP(A612,РАСЧЕТ!A:BE,57,0)</f>
        <v>5297.5402563082271</v>
      </c>
      <c r="J612" s="79">
        <f t="shared" si="37"/>
        <v>3618.2002563082269</v>
      </c>
      <c r="K612" s="79" t="str">
        <f>VLOOKUP(A612,'10'!A:C,3,0)</f>
        <v>Начисление услуг УКС00001638 от 31.10.2023 0:00:04</v>
      </c>
      <c r="L612" s="79" t="str">
        <f>VLOOKUP(A612,'10'!A:B,2,0)</f>
        <v>НАС/КС/ДУ-3А-199</v>
      </c>
      <c r="M612" s="78">
        <v>1679.34</v>
      </c>
      <c r="N612" s="79">
        <f>VLOOKUP(A612,РАСЧЕТ!A:BF,58,0)</f>
        <v>3998.668328223243</v>
      </c>
      <c r="O612" s="79">
        <f t="shared" si="38"/>
        <v>2319.3283282232433</v>
      </c>
      <c r="P612" s="79" t="str">
        <f>VLOOKUP(A612,'11'!A:C,3,0)</f>
        <v>Начисление услуг УКС00001721 от 30.11.2023 23:59:59</v>
      </c>
      <c r="Q612" s="79" t="str">
        <f>VLOOKUP(A612,'11'!A:B,2,0)</f>
        <v>НАС/КС/ДУ-3А-199</v>
      </c>
      <c r="R612" s="78">
        <v>1679.34</v>
      </c>
      <c r="S612">
        <f>VLOOKUP(A612,РАСЧЕТ!A:BG,59,0)</f>
        <v>5221.8597792801784</v>
      </c>
      <c r="T612" s="119">
        <f t="shared" si="39"/>
        <v>3542.5197792801782</v>
      </c>
      <c r="U612" t="str">
        <f>VLOOKUP(A612,'12'!A:C,3,0)</f>
        <v>Начисление услуг УКС00001871 от 31.12.2023 23:59:59</v>
      </c>
      <c r="V612" t="str">
        <f>VLOOKUP(A612,'12'!A:B,2,0)</f>
        <v>НАС/КС/ДУ-3А-199</v>
      </c>
    </row>
    <row r="613" spans="1:22" x14ac:dyDescent="0.3">
      <c r="A613" s="77" t="s">
        <v>1338</v>
      </c>
      <c r="B613" s="77" t="s">
        <v>69</v>
      </c>
      <c r="C613" s="78">
        <v>2456.73</v>
      </c>
      <c r="D613" s="79">
        <f>VLOOKUP(A613,РАСЧЕТ!A:AY,51,0)</f>
        <v>2595.5201676567012</v>
      </c>
      <c r="E613" s="79">
        <f t="shared" si="36"/>
        <v>138.79016765670121</v>
      </c>
      <c r="F613" s="79" t="str">
        <f>VLOOKUP(A613,'04'!A:C,3,0)</f>
        <v>Начисление услуг УКС00000649 от 30.04.2023 0:00:15</v>
      </c>
      <c r="G613" s="79" t="str">
        <f>VLOOKUP(A613,'04'!A:B,2,0)</f>
        <v>НАС/КС/ДУ-3А-2 от 09.04.2022 г.</v>
      </c>
      <c r="H613" s="78">
        <v>2456.73</v>
      </c>
      <c r="I613" s="79">
        <f>VLOOKUP(A613,РАСЧЕТ!A:BE,57,0)</f>
        <v>6436.4375044736453</v>
      </c>
      <c r="J613" s="79">
        <f t="shared" si="37"/>
        <v>3979.7075044736453</v>
      </c>
      <c r="K613" s="79" t="str">
        <f>VLOOKUP(A613,'10'!A:C,3,0)</f>
        <v>Начисление услуг УКС00001638 от 31.10.2023 0:00:04</v>
      </c>
      <c r="L613" s="79" t="str">
        <f>VLOOKUP(A613,'10'!A:B,2,0)</f>
        <v>НАС/КС/ДУ-3А-2 от 09.04.2022 г.</v>
      </c>
      <c r="M613" s="78">
        <v>2456.73</v>
      </c>
      <c r="N613" s="79">
        <f>VLOOKUP(A613,РАСЧЕТ!A:BF,58,0)</f>
        <v>4935.4287357040048</v>
      </c>
      <c r="O613" s="79">
        <f t="shared" si="38"/>
        <v>2478.6987357040048</v>
      </c>
      <c r="P613" s="79" t="str">
        <f>VLOOKUP(A613,'11'!A:C,3,0)</f>
        <v>Начисление услуг УКС00001721 от 30.11.2023 23:59:59</v>
      </c>
      <c r="Q613" s="79" t="str">
        <f>VLOOKUP(A613,'11'!A:B,2,0)</f>
        <v>НАС/КС/ДУ-3А-2 от 09.04.2022 г.</v>
      </c>
      <c r="R613" s="78">
        <v>2456.73</v>
      </c>
      <c r="S613">
        <f>VLOOKUP(A613,РАСЧЕТ!A:BG,59,0)</f>
        <v>6478.3219746056502</v>
      </c>
      <c r="T613" s="119">
        <f t="shared" si="39"/>
        <v>4021.5919746056502</v>
      </c>
      <c r="U613" t="str">
        <f>VLOOKUP(A613,'12'!A:C,3,0)</f>
        <v>Начисление услуг УКС00001871 от 31.12.2023 23:59:59</v>
      </c>
      <c r="V613" t="str">
        <f>VLOOKUP(A613,'12'!A:B,2,0)</f>
        <v>НАС/КС/ДУ-3А-2 от 09.04.2022 г.</v>
      </c>
    </row>
    <row r="614" spans="1:22" x14ac:dyDescent="0.3">
      <c r="A614" s="77" t="s">
        <v>1710</v>
      </c>
      <c r="B614" s="77" t="s">
        <v>180</v>
      </c>
      <c r="C614" s="78">
        <v>3603.48</v>
      </c>
      <c r="D614" s="79">
        <f>VLOOKUP(A614,РАСЧЕТ!A:AY,51,0)</f>
        <v>3807.0654207412108</v>
      </c>
      <c r="E614" s="79">
        <f t="shared" si="36"/>
        <v>203.58542074121078</v>
      </c>
      <c r="F614" s="79" t="str">
        <f>VLOOKUP(A614,'04'!A:C,3,0)</f>
        <v>Начисление услуг УКС00000649 от 30.04.2023 0:00:15</v>
      </c>
      <c r="G614" s="79" t="str">
        <f>VLOOKUP(A614,'04'!A:B,2,0)</f>
        <v>НАС/КС/ДУ-3А-20</v>
      </c>
      <c r="H614" s="78">
        <v>3603.48</v>
      </c>
      <c r="I614" s="79">
        <f>VLOOKUP(A614,РАСЧЕТ!A:BE,57,0)</f>
        <v>4715.5916861701089</v>
      </c>
      <c r="J614" s="79">
        <f t="shared" si="37"/>
        <v>1112.1116861701089</v>
      </c>
      <c r="K614" s="79" t="str">
        <f>VLOOKUP(A614,'10'!A:C,3,0)</f>
        <v>Начисление услуг УКС00001638 от 31.10.2023 0:00:04</v>
      </c>
      <c r="L614" s="79" t="str">
        <f>VLOOKUP(A614,'10'!A:B,2,0)</f>
        <v>НАС/КС/ДУ-3А-20</v>
      </c>
      <c r="M614" s="78">
        <v>3603.48</v>
      </c>
      <c r="N614" s="79">
        <f>VLOOKUP(A614,РАСЧЕТ!A:BF,58,0)</f>
        <v>3949.8878010681547</v>
      </c>
      <c r="O614" s="79">
        <f t="shared" si="38"/>
        <v>346.40780106815464</v>
      </c>
      <c r="P614" s="79" t="str">
        <f>VLOOKUP(A614,'11'!A:C,3,0)</f>
        <v>Начисление услуг УКС00001721 от 30.11.2023 23:59:59</v>
      </c>
      <c r="Q614" s="79" t="str">
        <f>VLOOKUP(A614,'11'!A:B,2,0)</f>
        <v>НАС/КС/ДУ-3А-20</v>
      </c>
      <c r="R614" s="78">
        <v>3603.48</v>
      </c>
      <c r="S614">
        <f>VLOOKUP(A614,РАСЧЕТ!A:BG,59,0)</f>
        <v>5326.0297012987603</v>
      </c>
      <c r="T614" s="119">
        <f t="shared" si="39"/>
        <v>1722.5497012987603</v>
      </c>
      <c r="U614" t="str">
        <f>VLOOKUP(A614,'12'!A:C,3,0)</f>
        <v>Начисление услуг УКС00001871 от 31.12.2023 23:59:59</v>
      </c>
      <c r="V614" t="str">
        <f>VLOOKUP(A614,'12'!A:B,2,0)</f>
        <v>НАС/КС/ДУ-3А-20</v>
      </c>
    </row>
    <row r="615" spans="1:22" x14ac:dyDescent="0.3">
      <c r="A615" s="77" t="s">
        <v>1344</v>
      </c>
      <c r="B615" s="77" t="s">
        <v>65</v>
      </c>
      <c r="C615" s="78">
        <v>1365.8</v>
      </c>
      <c r="D615" s="79">
        <f>VLOOKUP(A615,РАСЧЕТ!A:AY,51,0)</f>
        <v>1442.9640092916627</v>
      </c>
      <c r="E615" s="79">
        <f t="shared" si="36"/>
        <v>77.164009291662751</v>
      </c>
      <c r="F615" s="79" t="str">
        <f>VLOOKUP(A615,'04'!A:C,3,0)</f>
        <v>Начисление услуг УКС00000649 от 30.04.2023 0:00:15</v>
      </c>
      <c r="G615" s="79" t="str">
        <f>VLOOKUP(A615,'04'!A:B,2,0)</f>
        <v>НАС/КС/ДУ-3А-200</v>
      </c>
      <c r="H615" s="78">
        <v>1365.8</v>
      </c>
      <c r="I615" s="79">
        <f>VLOOKUP(A615,РАСЧЕТ!A:BE,57,0)</f>
        <v>4685.9397062702028</v>
      </c>
      <c r="J615" s="79">
        <f t="shared" si="37"/>
        <v>3320.1397062702026</v>
      </c>
      <c r="K615" s="79" t="str">
        <f>VLOOKUP(A615,'10'!A:C,3,0)</f>
        <v>Начисление услуг УКС00001638 от 31.10.2023 0:00:04</v>
      </c>
      <c r="L615" s="79" t="str">
        <f>VLOOKUP(A615,'10'!A:B,2,0)</f>
        <v>НАС/КС/ДУ-3А-200</v>
      </c>
      <c r="M615" s="78">
        <v>1365.8</v>
      </c>
      <c r="N615" s="79">
        <f>VLOOKUP(A615,РАСЧЕТ!A:BF,58,0)</f>
        <v>3514.8644410989641</v>
      </c>
      <c r="O615" s="79">
        <f t="shared" si="38"/>
        <v>2149.0644410989644</v>
      </c>
      <c r="P615" s="79" t="str">
        <f>VLOOKUP(A615,'11'!A:C,3,0)</f>
        <v>Начисление услуг УКС00001721 от 30.11.2023 23:59:59</v>
      </c>
      <c r="Q615" s="79" t="str">
        <f>VLOOKUP(A615,'11'!A:B,2,0)</f>
        <v>НАС/КС/ДУ-3А-200</v>
      </c>
      <c r="R615" s="78">
        <v>1365.8</v>
      </c>
      <c r="S615">
        <f>VLOOKUP(A615,РАСЧЕТ!A:BG,59,0)</f>
        <v>4580.5345103600066</v>
      </c>
      <c r="T615" s="119">
        <f t="shared" si="39"/>
        <v>3214.7345103600064</v>
      </c>
      <c r="U615" t="str">
        <f>VLOOKUP(A615,'12'!A:C,3,0)</f>
        <v>Начисление услуг УКС00001871 от 31.12.2023 23:59:59</v>
      </c>
      <c r="V615" t="str">
        <f>VLOOKUP(A615,'12'!A:B,2,0)</f>
        <v>НАС/КС/ДУ-3А-200</v>
      </c>
    </row>
    <row r="616" spans="1:22" x14ac:dyDescent="0.3">
      <c r="A616" s="77" t="s">
        <v>1288</v>
      </c>
      <c r="B616" s="77" t="s">
        <v>301</v>
      </c>
      <c r="C616" s="78">
        <v>1378.69</v>
      </c>
      <c r="D616" s="79">
        <f>VLOOKUP(A616,РАСЧЕТ!A:AY,51,0)</f>
        <v>1437.5096846248198</v>
      </c>
      <c r="E616" s="79">
        <f t="shared" si="36"/>
        <v>58.819684624819729</v>
      </c>
      <c r="F616" s="79" t="str">
        <f>VLOOKUP(A616,'04'!A:C,3,0)</f>
        <v>Начисление услуг УКС00000649 от 30.04.2023 0:00:15</v>
      </c>
      <c r="G616" s="79" t="str">
        <f>VLOOKUP(A616,'04'!A:B,2,0)</f>
        <v>НАС/КС/ДУ-3А-201</v>
      </c>
      <c r="H616" s="78">
        <v>1378.69</v>
      </c>
      <c r="I616" s="79">
        <f>VLOOKUP(A616,РАСЧЕТ!A:BE,57,0)</f>
        <v>1738.2199325786862</v>
      </c>
      <c r="J616" s="79">
        <f t="shared" si="37"/>
        <v>359.52993257868616</v>
      </c>
      <c r="K616" s="79" t="str">
        <f>VLOOKUP(A616,'10'!A:C,3,0)</f>
        <v>Начисление услуг УКС00001638 от 31.10.2023 0:00:04</v>
      </c>
      <c r="L616" s="79" t="str">
        <f>VLOOKUP(A616,'10'!A:B,2,0)</f>
        <v>НАС/КС/ДУ-3А-201</v>
      </c>
      <c r="M616" s="78">
        <v>1378.69</v>
      </c>
      <c r="N616" s="79">
        <f>VLOOKUP(A616,РАСЧЕТ!A:BF,58,0)</f>
        <v>1465.3066021279367</v>
      </c>
      <c r="O616" s="79">
        <f t="shared" si="38"/>
        <v>86.61660212793663</v>
      </c>
      <c r="P616" s="79" t="str">
        <f>VLOOKUP(A616,'11'!A:C,3,0)</f>
        <v>Начисление услуг УКС00001721 от 30.11.2023 23:59:59</v>
      </c>
      <c r="Q616" s="79" t="str">
        <f>VLOOKUP(A616,'11'!A:B,2,0)</f>
        <v>НАС/КС/ДУ-3А-201</v>
      </c>
      <c r="R616" s="78">
        <v>1378.69</v>
      </c>
      <c r="S616">
        <f>VLOOKUP(A616,РАСЧЕТ!A:BG,59,0)</f>
        <v>1979.4357441707202</v>
      </c>
      <c r="T616" s="119">
        <f t="shared" si="39"/>
        <v>600.74574417072017</v>
      </c>
      <c r="U616" t="str">
        <f>VLOOKUP(A616,'12'!A:C,3,0)</f>
        <v>Начисление услуг УКС00001871 от 31.12.2023 23:59:59</v>
      </c>
      <c r="V616" t="str">
        <f>VLOOKUP(A616,'12'!A:B,2,0)</f>
        <v>НАС/КС/ДУ-3А-201</v>
      </c>
    </row>
    <row r="617" spans="1:22" x14ac:dyDescent="0.3">
      <c r="A617" s="77" t="s">
        <v>1560</v>
      </c>
      <c r="B617" s="77" t="s">
        <v>82</v>
      </c>
      <c r="C617" s="78">
        <v>1687.93</v>
      </c>
      <c r="D617" s="79">
        <f>VLOOKUP(A617,РАСЧЕТ!A:AY,51,0)</f>
        <v>2104.6687798677699</v>
      </c>
      <c r="E617" s="79">
        <f t="shared" si="36"/>
        <v>416.73877986776984</v>
      </c>
      <c r="F617" s="79" t="str">
        <f>VLOOKUP(A617,'04'!A:C,3,0)</f>
        <v>Начисление услуг УКС00000649 от 30.04.2023 0:00:15</v>
      </c>
      <c r="G617" s="79" t="str">
        <f>VLOOKUP(A617,'04'!A:B,2,0)</f>
        <v>НАС/КС/ДУ-3А-202</v>
      </c>
      <c r="H617" s="78">
        <v>1687.93</v>
      </c>
      <c r="I617" s="79">
        <f>VLOOKUP(A617,РАСЧЕТ!A:BE,57,0)</f>
        <v>2986.4765380353238</v>
      </c>
      <c r="J617" s="79">
        <f t="shared" si="37"/>
        <v>1298.5465380353237</v>
      </c>
      <c r="K617" s="79" t="str">
        <f>VLOOKUP(A617,'10'!A:C,3,0)</f>
        <v>Начисление услуг УКС00001638 от 31.10.2023 0:00:04</v>
      </c>
      <c r="L617" s="79" t="str">
        <f>VLOOKUP(A617,'10'!A:B,2,0)</f>
        <v>НАС/КС/ДУ-3А-202</v>
      </c>
      <c r="M617" s="78">
        <v>1687.93</v>
      </c>
      <c r="N617" s="79">
        <f>VLOOKUP(A617,РАСЧЕТ!A:BF,58,0)</f>
        <v>2391.4992248584967</v>
      </c>
      <c r="O617" s="79">
        <f t="shared" si="38"/>
        <v>703.56922485849668</v>
      </c>
      <c r="P617" s="79" t="str">
        <f>VLOOKUP(A617,'11'!A:C,3,0)</f>
        <v>Начисление услуг УКС00001721 от 30.11.2023 23:59:59</v>
      </c>
      <c r="Q617" s="79" t="str">
        <f>VLOOKUP(A617,'11'!A:B,2,0)</f>
        <v>НАС/КС/ДУ-3А-202</v>
      </c>
      <c r="R617" s="78">
        <v>1687.93</v>
      </c>
      <c r="S617">
        <f>VLOOKUP(A617,РАСЧЕТ!A:BG,59,0)</f>
        <v>3182.0669362924564</v>
      </c>
      <c r="T617" s="119">
        <f t="shared" si="39"/>
        <v>1494.1369362924563</v>
      </c>
      <c r="U617" t="str">
        <f>VLOOKUP(A617,'12'!A:C,3,0)</f>
        <v>Начисление услуг УКС00001871 от 31.12.2023 23:59:59</v>
      </c>
      <c r="V617" t="str">
        <f>VLOOKUP(A617,'12'!A:B,2,0)</f>
        <v>НАС/КС/ДУ-3А-202</v>
      </c>
    </row>
    <row r="618" spans="1:22" x14ac:dyDescent="0.3">
      <c r="A618" s="77" t="s">
        <v>1623</v>
      </c>
      <c r="B618" s="77" t="s">
        <v>119</v>
      </c>
      <c r="C618" s="78">
        <v>2534.04</v>
      </c>
      <c r="D618" s="79">
        <f>VLOOKUP(A618,РАСЧЕТ!A:AY,51,0)</f>
        <v>1793.5260471297315</v>
      </c>
      <c r="E618" s="79">
        <f t="shared" si="36"/>
        <v>-740.51395287026844</v>
      </c>
      <c r="F618" s="79" t="str">
        <f>VLOOKUP(A618,'04'!A:C,3,0)</f>
        <v>Начисление услуг УКС00000649 от 30.04.2023 0:00:15</v>
      </c>
      <c r="G618" s="79" t="str">
        <f>VLOOKUP(A618,'04'!A:B,2,0)</f>
        <v>НАС/ДУ-3А-203 от 05.03.2022 г.</v>
      </c>
      <c r="H618" s="78">
        <v>2534.04</v>
      </c>
      <c r="I618" s="79">
        <f>VLOOKUP(A618,РАСЧЕТ!A:BE,57,0)</f>
        <v>6380.5877473684086</v>
      </c>
      <c r="J618" s="79">
        <f t="shared" si="37"/>
        <v>3846.5477473684086</v>
      </c>
      <c r="K618" s="79" t="str">
        <f>VLOOKUP(A618,'10'!A:C,3,0)</f>
        <v>Начисление услуг УКС00001638 от 31.10.2023 0:00:04</v>
      </c>
      <c r="L618" s="79" t="str">
        <f>VLOOKUP(A618,'10'!A:B,2,0)</f>
        <v>НАС/ДУ-3А-203 от 05.03.2022 г.</v>
      </c>
      <c r="M618" s="78">
        <v>2534.04</v>
      </c>
      <c r="N618" s="79">
        <f>VLOOKUP(A618,РАСЧЕТ!A:BF,58,0)</f>
        <v>4910.8675036233772</v>
      </c>
      <c r="O618" s="79">
        <f t="shared" si="38"/>
        <v>2376.8275036233772</v>
      </c>
      <c r="P618" s="79" t="str">
        <f>VLOOKUP(A618,'11'!A:C,3,0)</f>
        <v>Начисление услуг УКС00001721 от 30.11.2023 23:59:59</v>
      </c>
      <c r="Q618" s="79" t="str">
        <f>VLOOKUP(A618,'11'!A:B,2,0)</f>
        <v>НАС/ДУ-3А-203 от 05.03.2022 г.</v>
      </c>
      <c r="R618" s="78">
        <v>2534.04</v>
      </c>
      <c r="S618">
        <f>VLOOKUP(A618,РАСЧЕТ!A:BG,59,0)</f>
        <v>6453.8117432064519</v>
      </c>
      <c r="T618" s="119">
        <f t="shared" si="39"/>
        <v>3919.7717432064519</v>
      </c>
      <c r="U618" t="str">
        <f>VLOOKUP(A618,'12'!A:C,3,0)</f>
        <v>Начисление услуг УКС00001871 от 31.12.2023 23:59:59</v>
      </c>
      <c r="V618" t="str">
        <f>VLOOKUP(A618,'12'!A:B,2,0)</f>
        <v>НАС/ДУ-3А-203 от 05.03.2022 г.</v>
      </c>
    </row>
    <row r="619" spans="1:22" x14ac:dyDescent="0.3">
      <c r="A619" s="77" t="s">
        <v>1377</v>
      </c>
      <c r="B619" s="77" t="s">
        <v>120</v>
      </c>
      <c r="C619" s="78">
        <v>1438.82</v>
      </c>
      <c r="D619" s="79">
        <f>VLOOKUP(A619,РАСЧЕТ!A:AY,51,0)</f>
        <v>1114.9949698109492</v>
      </c>
      <c r="E619" s="79">
        <f t="shared" si="36"/>
        <v>-323.82503018905072</v>
      </c>
      <c r="F619" s="79" t="str">
        <f>VLOOKUP(A619,'04'!A:C,3,0)</f>
        <v>Начисление услуг УКС00000649 от 30.04.2023 0:00:15</v>
      </c>
      <c r="G619" s="79" t="str">
        <f>VLOOKUP(A619,'04'!A:B,2,0)</f>
        <v>НАС/КС/ДУ-3А-204</v>
      </c>
      <c r="H619" s="78">
        <v>1438.82</v>
      </c>
      <c r="I619" s="79">
        <f>VLOOKUP(A619,РАСЧЕТ!A:BE,57,0)</f>
        <v>3053.1787219999742</v>
      </c>
      <c r="J619" s="79">
        <f t="shared" si="37"/>
        <v>1614.3587219999743</v>
      </c>
      <c r="K619" s="79" t="str">
        <f>VLOOKUP(A619,'10'!A:C,3,0)</f>
        <v>Начисление услуг УКС00001638 от 31.10.2023 0:00:04</v>
      </c>
      <c r="L619" s="79" t="str">
        <f>VLOOKUP(A619,'10'!A:B,2,0)</f>
        <v>НАС/КС/ДУ-3А-204</v>
      </c>
      <c r="M619" s="78">
        <v>1438.82</v>
      </c>
      <c r="N619" s="79">
        <f>VLOOKUP(A619,РАСЧЕТ!A:BF,58,0)</f>
        <v>2391.8005880738951</v>
      </c>
      <c r="O619" s="79">
        <f t="shared" si="38"/>
        <v>952.98058807389521</v>
      </c>
      <c r="P619" s="79" t="str">
        <f>VLOOKUP(A619,'11'!A:C,3,0)</f>
        <v>Начисление услуг УКС00001721 от 30.11.2023 23:59:59</v>
      </c>
      <c r="Q619" s="79" t="str">
        <f>VLOOKUP(A619,'11'!A:B,2,0)</f>
        <v>НАС/КС/ДУ-3А-204</v>
      </c>
      <c r="R619" s="78">
        <v>1438.82</v>
      </c>
      <c r="S619">
        <f>VLOOKUP(A619,РАСЧЕТ!A:BG,59,0)</f>
        <v>3160.9450405302114</v>
      </c>
      <c r="T619" s="119">
        <f t="shared" si="39"/>
        <v>1722.1250405302114</v>
      </c>
      <c r="U619" t="str">
        <f>VLOOKUP(A619,'12'!A:C,3,0)</f>
        <v>Начисление услуг УКС00001871 от 31.12.2023 23:59:59</v>
      </c>
      <c r="V619" t="str">
        <f>VLOOKUP(A619,'12'!A:B,2,0)</f>
        <v>НАС/КС/ДУ-3А-204</v>
      </c>
    </row>
    <row r="620" spans="1:22" x14ac:dyDescent="0.3">
      <c r="A620" s="77" t="s">
        <v>1783</v>
      </c>
      <c r="B620" s="77" t="s">
        <v>81</v>
      </c>
      <c r="C620" s="78">
        <v>1395.87</v>
      </c>
      <c r="D620" s="79">
        <f>VLOOKUP(A620,РАСЧЕТ!A:AY,51,0)</f>
        <v>1474.7273679867619</v>
      </c>
      <c r="E620" s="79">
        <f t="shared" si="36"/>
        <v>78.857367986762029</v>
      </c>
      <c r="F620" s="79" t="str">
        <f>VLOOKUP(A620,'04'!A:C,3,0)</f>
        <v>Начисление услуг УКС00000649 от 30.04.2023 0:00:15</v>
      </c>
      <c r="G620" s="79" t="str">
        <f>VLOOKUP(A620,'04'!A:B,2,0)</f>
        <v>НАС/КС/ДУ-3А-205</v>
      </c>
      <c r="H620" s="78">
        <v>1395.87</v>
      </c>
      <c r="I620" s="79">
        <f>VLOOKUP(A620,РАСЧЕТ!A:BE,57,0)</f>
        <v>4102.2261270632425</v>
      </c>
      <c r="J620" s="79">
        <f t="shared" si="37"/>
        <v>2706.3561270632426</v>
      </c>
      <c r="K620" s="79" t="str">
        <f>VLOOKUP(A620,'10'!A:C,3,0)</f>
        <v>Начисление услуг УКС00001638 от 31.10.2023 0:00:04</v>
      </c>
      <c r="L620" s="79" t="str">
        <f>VLOOKUP(A620,'10'!A:B,2,0)</f>
        <v>НАС/КС/ДУ-3А-205</v>
      </c>
      <c r="M620" s="78">
        <v>1395.87</v>
      </c>
      <c r="N620" s="79">
        <f>VLOOKUP(A620,РАСЧЕТ!A:BF,58,0)</f>
        <v>3114.1017695051355</v>
      </c>
      <c r="O620" s="79">
        <f t="shared" si="38"/>
        <v>1718.2317695051356</v>
      </c>
      <c r="P620" s="79" t="str">
        <f>VLOOKUP(A620,'11'!A:C,3,0)</f>
        <v>Начисление услуг УКС00001721 от 30.11.2023 23:59:59</v>
      </c>
      <c r="Q620" s="79" t="str">
        <f>VLOOKUP(A620,'11'!A:B,2,0)</f>
        <v>НАС/КС/ДУ-3А-205</v>
      </c>
      <c r="R620" s="78">
        <v>1395.87</v>
      </c>
      <c r="S620">
        <f>VLOOKUP(A620,РАСЧЕТ!A:BG,59,0)</f>
        <v>4074.3035209221257</v>
      </c>
      <c r="T620" s="119">
        <f t="shared" si="39"/>
        <v>2678.4335209221258</v>
      </c>
      <c r="U620" t="str">
        <f>VLOOKUP(A620,'12'!A:C,3,0)</f>
        <v>Начисление услуг УКС00001871 от 31.12.2023 23:59:59</v>
      </c>
      <c r="V620" t="str">
        <f>VLOOKUP(A620,'12'!A:B,2,0)</f>
        <v>НАС/КС/ДУ-3А-205</v>
      </c>
    </row>
    <row r="621" spans="1:22" x14ac:dyDescent="0.3">
      <c r="A621" s="77" t="s">
        <v>1361</v>
      </c>
      <c r="B621" s="77" t="s">
        <v>122</v>
      </c>
      <c r="C621" s="78">
        <v>2641.41</v>
      </c>
      <c r="D621" s="79">
        <f>VLOOKUP(A621,РАСЧЕТ!A:AY,51,0)</f>
        <v>1869.5229135335335</v>
      </c>
      <c r="E621" s="79">
        <f t="shared" si="36"/>
        <v>-771.88708646646637</v>
      </c>
      <c r="F621" s="79" t="str">
        <f>VLOOKUP(A621,'04'!A:C,3,0)</f>
        <v>Начисление услуг УКС00000649 от 30.04.2023 0:00:15</v>
      </c>
      <c r="G621" s="79" t="str">
        <f>VLOOKUP(A621,'04'!A:B,2,0)</f>
        <v>НАС/КС/ДУ-3А-206.</v>
      </c>
      <c r="H621" s="80"/>
      <c r="I621" s="79">
        <f>VLOOKUP(A621,РАСЧЕТ!A:BE,57,0)</f>
        <v>0</v>
      </c>
      <c r="J621" s="79">
        <f t="shared" si="37"/>
        <v>0</v>
      </c>
      <c r="K621" s="79" t="e">
        <f>VLOOKUP(A621,'10'!A:C,3,0)</f>
        <v>#N/A</v>
      </c>
      <c r="L621" s="79" t="e">
        <f>VLOOKUP(A621,'10'!A:B,2,0)</f>
        <v>#N/A</v>
      </c>
      <c r="M621" s="80"/>
      <c r="N621" s="79">
        <f>VLOOKUP(A621,РАСЧЕТ!A:BF,58,0)</f>
        <v>0</v>
      </c>
      <c r="O621" s="79">
        <f t="shared" si="38"/>
        <v>0</v>
      </c>
      <c r="P621" s="79" t="e">
        <f>VLOOKUP(A621,'11'!A:C,3,0)</f>
        <v>#N/A</v>
      </c>
      <c r="Q621" s="79" t="e">
        <f>VLOOKUP(A621,'11'!A:B,2,0)</f>
        <v>#N/A</v>
      </c>
      <c r="R621" s="80"/>
      <c r="S621">
        <f>VLOOKUP(A621,РАСЧЕТ!A:BG,59,0)</f>
        <v>0</v>
      </c>
      <c r="T621" s="119">
        <f t="shared" si="39"/>
        <v>0</v>
      </c>
      <c r="U621" t="e">
        <f>VLOOKUP(A621,'12'!A:C,3,0)</f>
        <v>#N/A</v>
      </c>
      <c r="V621" t="e">
        <f>VLOOKUP(A621,'12'!A:B,2,0)</f>
        <v>#N/A</v>
      </c>
    </row>
    <row r="622" spans="1:22" x14ac:dyDescent="0.3">
      <c r="A622" s="77" t="s">
        <v>2835</v>
      </c>
      <c r="B622" s="77" t="s">
        <v>122</v>
      </c>
      <c r="C622" s="80"/>
      <c r="D622" s="79">
        <f>VLOOKUP(A622,РАСЧЕТ!A:AY,51,0)</f>
        <v>0</v>
      </c>
      <c r="E622" s="79">
        <f t="shared" si="36"/>
        <v>0</v>
      </c>
      <c r="F622" s="79" t="e">
        <f>VLOOKUP(A622,'04'!A:C,3,0)</f>
        <v>#N/A</v>
      </c>
      <c r="G622" s="79" t="e">
        <f>VLOOKUP(A622,'04'!A:B,2,0)</f>
        <v>#N/A</v>
      </c>
      <c r="H622" s="78">
        <v>2641.41</v>
      </c>
      <c r="I622" s="79">
        <f>VLOOKUP(A622,РАСЧЕТ!A:BE,57,0)</f>
        <v>7577.2157749520557</v>
      </c>
      <c r="J622" s="79">
        <f t="shared" si="37"/>
        <v>4935.8057749520558</v>
      </c>
      <c r="K622" s="79" t="str">
        <f>VLOOKUP(A622,'10'!A:C,3,0)</f>
        <v>Начисление услуг УКС00001638 от 31.10.2023 0:00:04</v>
      </c>
      <c r="L622" s="79" t="str">
        <f>VLOOKUP(A622,'10'!A:B,2,0)</f>
        <v>НАС/КС/ДУ-3А-206/ВТОР</v>
      </c>
      <c r="M622" s="78">
        <v>2641.41</v>
      </c>
      <c r="N622" s="79">
        <f>VLOOKUP(A622,РАСЧЕТ!A:BF,58,0)</f>
        <v>5763.7389472788818</v>
      </c>
      <c r="O622" s="79">
        <f t="shared" si="38"/>
        <v>3122.328947278882</v>
      </c>
      <c r="P622" s="79" t="str">
        <f>VLOOKUP(A622,'11'!A:C,3,0)</f>
        <v>Начисление услуг УКС00001721 от 30.11.2023 23:59:59</v>
      </c>
      <c r="Q622" s="79" t="str">
        <f>VLOOKUP(A622,'11'!A:B,2,0)</f>
        <v>НАС/КС/ДУ-3А-206/ВТОР</v>
      </c>
      <c r="R622" s="78">
        <v>2641.41</v>
      </c>
      <c r="S622">
        <f>VLOOKUP(A622,РАСЧЕТ!A:BG,59,0)</f>
        <v>7545.9249829078981</v>
      </c>
      <c r="T622" s="119">
        <f t="shared" si="39"/>
        <v>4904.5149829078982</v>
      </c>
      <c r="U622" t="str">
        <f>VLOOKUP(A622,'12'!A:C,3,0)</f>
        <v>Начисление услуг УКС00001871 от 31.12.2023 23:59:59</v>
      </c>
      <c r="V622" t="str">
        <f>VLOOKUP(A622,'12'!A:B,2,0)</f>
        <v>НАС/КС/ДУ-3А-206/ВТОР</v>
      </c>
    </row>
    <row r="623" spans="1:22" x14ac:dyDescent="0.3">
      <c r="A623" s="77" t="s">
        <v>1565</v>
      </c>
      <c r="B623" s="77" t="s">
        <v>107</v>
      </c>
      <c r="C623" s="78">
        <v>1679.34</v>
      </c>
      <c r="D623" s="79">
        <f>VLOOKUP(A623,РАСЧЕТ!A:AY,51,0)</f>
        <v>1774.2104642548431</v>
      </c>
      <c r="E623" s="79">
        <f t="shared" si="36"/>
        <v>94.870464254843228</v>
      </c>
      <c r="F623" s="79" t="str">
        <f>VLOOKUP(A623,'04'!A:C,3,0)</f>
        <v>Начисление услуг УКС00000649 от 30.04.2023 0:00:15</v>
      </c>
      <c r="G623" s="79" t="str">
        <f>VLOOKUP(A623,'04'!A:B,2,0)</f>
        <v>НАС/КС/ДУ-3А-207/втор</v>
      </c>
      <c r="H623" s="78">
        <v>1679.34</v>
      </c>
      <c r="I623" s="79">
        <f>VLOOKUP(A623,РАСЧЕТ!A:BE,57,0)</f>
        <v>3305.0234998846763</v>
      </c>
      <c r="J623" s="79">
        <f t="shared" si="37"/>
        <v>1625.6834998846764</v>
      </c>
      <c r="K623" s="79" t="str">
        <f>VLOOKUP(A623,'10'!A:C,3,0)</f>
        <v>Начисление услуг УКС00001638 от 31.10.2023 0:00:04</v>
      </c>
      <c r="L623" s="79" t="str">
        <f>VLOOKUP(A623,'10'!A:B,2,0)</f>
        <v>НАС/КС/ДУ-3А-207/втор</v>
      </c>
      <c r="M623" s="78">
        <v>1679.34</v>
      </c>
      <c r="N623" s="79">
        <f>VLOOKUP(A623,РАСЧЕТ!A:BF,58,0)</f>
        <v>2611.6529562883875</v>
      </c>
      <c r="O623" s="79">
        <f t="shared" si="38"/>
        <v>932.31295628838757</v>
      </c>
      <c r="P623" s="79" t="str">
        <f>VLOOKUP(A623,'11'!A:C,3,0)</f>
        <v>Начисление услуг УКС00001721 от 30.11.2023 23:59:59</v>
      </c>
      <c r="Q623" s="79" t="str">
        <f>VLOOKUP(A623,'11'!A:B,2,0)</f>
        <v>НАС/КС/ДУ-3А-207/втор</v>
      </c>
      <c r="R623" s="78">
        <v>1679.34</v>
      </c>
      <c r="S623">
        <f>VLOOKUP(A623,РАСЧЕТ!A:BG,59,0)</f>
        <v>3460.8425076385856</v>
      </c>
      <c r="T623" s="119">
        <f t="shared" si="39"/>
        <v>1781.5025076385857</v>
      </c>
      <c r="U623" t="str">
        <f>VLOOKUP(A623,'12'!A:C,3,0)</f>
        <v>Начисление услуг УКС00001871 от 31.12.2023 23:59:59</v>
      </c>
      <c r="V623" t="str">
        <f>VLOOKUP(A623,'12'!A:B,2,0)</f>
        <v>НАС/КС/ДУ-3А-207/втор</v>
      </c>
    </row>
    <row r="624" spans="1:22" x14ac:dyDescent="0.3">
      <c r="A624" s="77" t="s">
        <v>1556</v>
      </c>
      <c r="B624" s="77" t="s">
        <v>83</v>
      </c>
      <c r="C624" s="78">
        <v>1365.8</v>
      </c>
      <c r="D624" s="79">
        <f>VLOOKUP(A624,РАСЧЕТ!A:AY,51,0)</f>
        <v>2633.6677006563636</v>
      </c>
      <c r="E624" s="79">
        <f t="shared" si="36"/>
        <v>1267.8677006563637</v>
      </c>
      <c r="F624" s="79" t="str">
        <f>VLOOKUP(A624,'04'!A:C,3,0)</f>
        <v>Начисление услуг УКС00000649 от 30.04.2023 0:00:15</v>
      </c>
      <c r="G624" s="79" t="str">
        <f>VLOOKUP(A624,'04'!A:B,2,0)</f>
        <v>НАС/КС/ДУ-3А-208</v>
      </c>
      <c r="H624" s="78">
        <v>1365.8</v>
      </c>
      <c r="I624" s="79">
        <f>VLOOKUP(A624,РАСЧЕТ!A:BE,57,0)</f>
        <v>1271.5351158980782</v>
      </c>
      <c r="J624" s="79">
        <f t="shared" si="37"/>
        <v>-94.26488410192178</v>
      </c>
      <c r="K624" s="79" t="str">
        <f>VLOOKUP(A624,'10'!A:C,3,0)</f>
        <v>Начисление услуг УКС00001638 от 31.10.2023 0:00:04</v>
      </c>
      <c r="L624" s="79" t="str">
        <f>VLOOKUP(A624,'10'!A:B,2,0)</f>
        <v>НАС/КС/ДУ-3А-208</v>
      </c>
      <c r="M624" s="78">
        <v>1365.8</v>
      </c>
      <c r="N624" s="79">
        <f>VLOOKUP(A624,РАСЧЕТ!A:BF,58,0)</f>
        <v>1138.0554945325073</v>
      </c>
      <c r="O624" s="79">
        <f t="shared" si="38"/>
        <v>-227.74450546749267</v>
      </c>
      <c r="P624" s="79" t="str">
        <f>VLOOKUP(A624,'11'!A:C,3,0)</f>
        <v>Начисление услуг УКС00001721 от 30.11.2023 23:59:59</v>
      </c>
      <c r="Q624" s="79" t="str">
        <f>VLOOKUP(A624,'11'!A:B,2,0)</f>
        <v>НАС/КС/ДУ-3А-208</v>
      </c>
      <c r="R624" s="78">
        <v>1365.8</v>
      </c>
      <c r="S624">
        <f>VLOOKUP(A624,РАСЧЕТ!A:BG,59,0)</f>
        <v>1562.8306759338841</v>
      </c>
      <c r="T624" s="119">
        <f t="shared" si="39"/>
        <v>197.03067593388414</v>
      </c>
      <c r="U624" t="str">
        <f>VLOOKUP(A624,'12'!A:C,3,0)</f>
        <v>Начисление услуг УКС00001871 от 31.12.2023 23:59:59</v>
      </c>
      <c r="V624" t="str">
        <f>VLOOKUP(A624,'12'!A:B,2,0)</f>
        <v>НАС/КС/ДУ-3А-208</v>
      </c>
    </row>
    <row r="625" spans="1:22" x14ac:dyDescent="0.3">
      <c r="A625" s="77" t="s">
        <v>1393</v>
      </c>
      <c r="B625" s="77" t="s">
        <v>236</v>
      </c>
      <c r="C625" s="78">
        <v>1378.69</v>
      </c>
      <c r="D625" s="79">
        <f>VLOOKUP(A625,РАСЧЕТ!A:AY,51,0)</f>
        <v>1456.5768773038481</v>
      </c>
      <c r="E625" s="79">
        <f t="shared" si="36"/>
        <v>77.886877303847996</v>
      </c>
      <c r="F625" s="79" t="str">
        <f>VLOOKUP(A625,'04'!A:C,3,0)</f>
        <v>Начисление услуг УКС00000649 от 30.04.2023 0:00:15</v>
      </c>
      <c r="G625" s="79" t="str">
        <f>VLOOKUP(A625,'04'!A:B,2,0)</f>
        <v>НАС/КС/ДУ-3А-209</v>
      </c>
      <c r="H625" s="78">
        <v>1378.69</v>
      </c>
      <c r="I625" s="79">
        <f>VLOOKUP(A625,РАСЧЕТ!A:BE,57,0)</f>
        <v>1324.0021599612862</v>
      </c>
      <c r="J625" s="79">
        <f t="shared" si="37"/>
        <v>-54.68784003871383</v>
      </c>
      <c r="K625" s="79" t="str">
        <f>VLOOKUP(A625,'10'!A:C,3,0)</f>
        <v>Начисление услуг УКС00001638 от 31.10.2023 0:00:04</v>
      </c>
      <c r="L625" s="79" t="str">
        <f>VLOOKUP(A625,'10'!A:B,2,0)</f>
        <v>НАС/КС/ДУ-3А-209</v>
      </c>
      <c r="M625" s="78">
        <v>1378.69</v>
      </c>
      <c r="N625" s="79">
        <f>VLOOKUP(A625,РАСЧЕТ!A:BF,58,0)</f>
        <v>1176.9645261595563</v>
      </c>
      <c r="O625" s="79">
        <f t="shared" si="38"/>
        <v>-201.72547384044378</v>
      </c>
      <c r="P625" s="79" t="str">
        <f>VLOOKUP(A625,'11'!A:C,3,0)</f>
        <v>Начисление услуг УКС00001721 от 30.11.2023 23:59:59</v>
      </c>
      <c r="Q625" s="79" t="str">
        <f>VLOOKUP(A625,'11'!A:B,2,0)</f>
        <v>НАС/КС/ДУ-3А-209</v>
      </c>
      <c r="R625" s="78">
        <v>1378.69</v>
      </c>
      <c r="S625">
        <f>VLOOKUP(A625,РАСЧЕТ!A:BG,59,0)</f>
        <v>1613.3436400774724</v>
      </c>
      <c r="T625" s="119">
        <f t="shared" si="39"/>
        <v>234.65364007747235</v>
      </c>
      <c r="U625" t="str">
        <f>VLOOKUP(A625,'12'!A:C,3,0)</f>
        <v>Начисление услуг УКС00001871 от 31.12.2023 23:59:59</v>
      </c>
      <c r="V625" t="str">
        <f>VLOOKUP(A625,'12'!A:B,2,0)</f>
        <v>НАС/КС/ДУ-3А-209</v>
      </c>
    </row>
    <row r="626" spans="1:22" x14ac:dyDescent="0.3">
      <c r="A626" s="77" t="s">
        <v>1345</v>
      </c>
      <c r="B626" s="77" t="s">
        <v>75</v>
      </c>
      <c r="C626" s="78">
        <v>3466.05</v>
      </c>
      <c r="D626" s="79">
        <f>VLOOKUP(A626,РАСЧЕТ!A:AY,51,0)</f>
        <v>3661.8614952778989</v>
      </c>
      <c r="E626" s="79">
        <f t="shared" si="36"/>
        <v>195.81149527789876</v>
      </c>
      <c r="F626" s="79" t="str">
        <f>VLOOKUP(A626,'04'!A:C,3,0)</f>
        <v>Начисление услуг УКС00000649 от 30.04.2023 0:00:15</v>
      </c>
      <c r="G626" s="79" t="str">
        <f>VLOOKUP(A626,'04'!A:B,2,0)</f>
        <v>НАС/КС/ДУ-3А-21</v>
      </c>
      <c r="H626" s="78">
        <v>3466.05</v>
      </c>
      <c r="I626" s="79">
        <f>VLOOKUP(A626,РАСЧЕТ!A:BE,57,0)</f>
        <v>6400.0010264370658</v>
      </c>
      <c r="J626" s="79">
        <f t="shared" si="37"/>
        <v>2933.9510264370656</v>
      </c>
      <c r="K626" s="79" t="str">
        <f>VLOOKUP(A626,'10'!A:C,3,0)</f>
        <v>Начисление услуг УКС00001638 от 31.10.2023 0:00:04</v>
      </c>
      <c r="L626" s="79" t="str">
        <f>VLOOKUP(A626,'10'!A:B,2,0)</f>
        <v>НАС/КС/ДУ-3А-21</v>
      </c>
      <c r="M626" s="78">
        <v>3466.05</v>
      </c>
      <c r="N626" s="79">
        <f>VLOOKUP(A626,РАСЧЕТ!A:BF,58,0)</f>
        <v>5096.9743175217909</v>
      </c>
      <c r="O626" s="79">
        <f t="shared" si="38"/>
        <v>1630.9243175217907</v>
      </c>
      <c r="P626" s="79" t="str">
        <f>VLOOKUP(A626,'11'!A:C,3,0)</f>
        <v>Начисление услуг УКС00001721 от 30.11.2023 23:59:59</v>
      </c>
      <c r="Q626" s="79" t="str">
        <f>VLOOKUP(A626,'11'!A:B,2,0)</f>
        <v>НАС/КС/ДУ-3А-21</v>
      </c>
      <c r="R626" s="78">
        <v>3466.05</v>
      </c>
      <c r="S626">
        <f>VLOOKUP(A626,РАСЧЕТ!A:BG,59,0)</f>
        <v>6770.5579142406405</v>
      </c>
      <c r="T626" s="119">
        <f t="shared" si="39"/>
        <v>3304.5079142406403</v>
      </c>
      <c r="U626" t="str">
        <f>VLOOKUP(A626,'12'!A:C,3,0)</f>
        <v>Начисление услуг УКС00001871 от 31.12.2023 23:59:59</v>
      </c>
      <c r="V626" t="str">
        <f>VLOOKUP(A626,'12'!A:B,2,0)</f>
        <v>НАС/КС/ДУ-3А-21</v>
      </c>
    </row>
    <row r="627" spans="1:22" x14ac:dyDescent="0.3">
      <c r="A627" s="77" t="s">
        <v>1340</v>
      </c>
      <c r="B627" s="77" t="s">
        <v>244</v>
      </c>
      <c r="C627" s="78">
        <v>1687.93</v>
      </c>
      <c r="D627" s="79">
        <f>VLOOKUP(A627,РАСЧЕТ!A:AY,51,0)</f>
        <v>1903.3417798677701</v>
      </c>
      <c r="E627" s="79">
        <f t="shared" si="36"/>
        <v>215.41177986777006</v>
      </c>
      <c r="F627" s="79" t="str">
        <f>VLOOKUP(A627,'04'!A:C,3,0)</f>
        <v>Начисление услуг УКС00000649 от 30.04.2023 0:00:15</v>
      </c>
      <c r="G627" s="79" t="str">
        <f>VLOOKUP(A627,'04'!A:B,2,0)</f>
        <v>НАС/КС/ДУ-3А-210</v>
      </c>
      <c r="H627" s="78">
        <v>1687.93</v>
      </c>
      <c r="I627" s="79">
        <f>VLOOKUP(A627,РАСЧЕТ!A:BE,57,0)</f>
        <v>3269.4867509581468</v>
      </c>
      <c r="J627" s="79">
        <f t="shared" si="37"/>
        <v>1581.5567509581467</v>
      </c>
      <c r="K627" s="79" t="str">
        <f>VLOOKUP(A627,'10'!A:C,3,0)</f>
        <v>Начисление услуг УКС00001638 от 31.10.2023 0:00:04</v>
      </c>
      <c r="L627" s="79" t="str">
        <f>VLOOKUP(A627,'10'!A:B,2,0)</f>
        <v>НАС/КС/ДУ-3А-210</v>
      </c>
      <c r="M627" s="78">
        <v>1687.93</v>
      </c>
      <c r="N627" s="79">
        <f>VLOOKUP(A627,РАСЧЕТ!A:BF,58,0)</f>
        <v>2588.5061079740481</v>
      </c>
      <c r="O627" s="79">
        <f t="shared" si="38"/>
        <v>900.576107974048</v>
      </c>
      <c r="P627" s="79" t="str">
        <f>VLOOKUP(A627,'11'!A:C,3,0)</f>
        <v>Начисление услуг УКС00001721 от 30.11.2023 23:59:59</v>
      </c>
      <c r="Q627" s="79" t="str">
        <f>VLOOKUP(A627,'11'!A:B,2,0)</f>
        <v>НАС/КС/ДУ-3А-210</v>
      </c>
      <c r="R627" s="78">
        <v>1687.93</v>
      </c>
      <c r="S627">
        <f>VLOOKUP(A627,РАСЧЕТ!A:BG,59,0)</f>
        <v>3432.1957602540824</v>
      </c>
      <c r="T627" s="119">
        <f t="shared" si="39"/>
        <v>1744.2657602540824</v>
      </c>
      <c r="U627" t="str">
        <f>VLOOKUP(A627,'12'!A:C,3,0)</f>
        <v>Начисление услуг УКС00001871 от 31.12.2023 23:59:59</v>
      </c>
      <c r="V627" t="str">
        <f>VLOOKUP(A627,'12'!A:B,2,0)</f>
        <v>НАС/КС/ДУ-3А-210</v>
      </c>
    </row>
    <row r="628" spans="1:22" x14ac:dyDescent="0.3">
      <c r="A628" s="77" t="s">
        <v>1281</v>
      </c>
      <c r="B628" s="77" t="s">
        <v>328</v>
      </c>
      <c r="C628" s="78">
        <v>2534.04</v>
      </c>
      <c r="D628" s="79">
        <f>VLOOKUP(A628,РАСЧЕТ!A:AY,51,0)</f>
        <v>2677.1973757298142</v>
      </c>
      <c r="E628" s="79">
        <f t="shared" si="36"/>
        <v>143.15737572981425</v>
      </c>
      <c r="F628" s="79" t="str">
        <f>VLOOKUP(A628,'04'!A:C,3,0)</f>
        <v>Начисление услуг УКС00000649 от 30.04.2023 0:00:15</v>
      </c>
      <c r="G628" s="79" t="str">
        <f>VLOOKUP(A628,'04'!A:B,2,0)</f>
        <v>НАС/ДУ-3А-211 от 05.03.2022 г.</v>
      </c>
      <c r="H628" s="78">
        <v>2534.04</v>
      </c>
      <c r="I628" s="79">
        <f>VLOOKUP(A628,РАСЧЕТ!A:BE,57,0)</f>
        <v>7047.3342594159722</v>
      </c>
      <c r="J628" s="79">
        <f t="shared" si="37"/>
        <v>4513.2942594159722</v>
      </c>
      <c r="K628" s="79" t="str">
        <f>VLOOKUP(A628,'10'!A:C,3,0)</f>
        <v>Начисление услуг УКС00001638 от 31.10.2023 0:00:04</v>
      </c>
      <c r="L628" s="79" t="str">
        <f>VLOOKUP(A628,'10'!A:B,2,0)</f>
        <v>НАС/ДУ-3А-211 от 05.03.2022 г.</v>
      </c>
      <c r="M628" s="78">
        <v>2534.04</v>
      </c>
      <c r="N628" s="79">
        <f>VLOOKUP(A628,РАСЧЕТ!A:BF,58,0)</f>
        <v>5374.9979348544093</v>
      </c>
      <c r="O628" s="79">
        <f t="shared" si="38"/>
        <v>2840.9579348544094</v>
      </c>
      <c r="P628" s="79" t="str">
        <f>VLOOKUP(A628,'11'!A:C,3,0)</f>
        <v>Начисление услуг УКС00001721 от 30.11.2023 23:59:59</v>
      </c>
      <c r="Q628" s="79" t="str">
        <f>VLOOKUP(A628,'11'!A:B,2,0)</f>
        <v>НАС/ДУ-3А-211 от 05.03.2022 г.</v>
      </c>
      <c r="R628" s="78">
        <v>2534.04</v>
      </c>
      <c r="S628">
        <f>VLOOKUP(A628,РАСЧЕТ!A:BG,59,0)</f>
        <v>7043.0926713277713</v>
      </c>
      <c r="T628" s="119">
        <f t="shared" si="39"/>
        <v>4509.0526713277713</v>
      </c>
      <c r="U628" t="str">
        <f>VLOOKUP(A628,'12'!A:C,3,0)</f>
        <v>Начисление услуг УКС00001871 от 31.12.2023 23:59:59</v>
      </c>
      <c r="V628" t="str">
        <f>VLOOKUP(A628,'12'!A:B,2,0)</f>
        <v>НАС/ДУ-3А-211 от 05.03.2022 г.</v>
      </c>
    </row>
    <row r="629" spans="1:22" x14ac:dyDescent="0.3">
      <c r="A629" s="77" t="s">
        <v>1316</v>
      </c>
      <c r="B629" s="77" t="s">
        <v>179</v>
      </c>
      <c r="C629" s="78">
        <v>1438.82</v>
      </c>
      <c r="D629" s="79">
        <f>VLOOKUP(A629,РАСЧЕТ!A:AY,51,0)</f>
        <v>1520.1035946940472</v>
      </c>
      <c r="E629" s="79">
        <f t="shared" si="36"/>
        <v>81.283594694047224</v>
      </c>
      <c r="F629" s="79" t="str">
        <f>VLOOKUP(A629,'04'!A:C,3,0)</f>
        <v>Начисление услуг УКС00000649 от 30.04.2023 0:00:15</v>
      </c>
      <c r="G629" s="79" t="str">
        <f>VLOOKUP(A629,'04'!A:B,2,0)</f>
        <v>НАС/КС/ДУ-3А-212</v>
      </c>
      <c r="H629" s="78">
        <v>1438.82</v>
      </c>
      <c r="I629" s="79">
        <f>VLOOKUP(A629,РАСЧЕТ!A:BE,57,0)</f>
        <v>1339.5102636033214</v>
      </c>
      <c r="J629" s="79">
        <f t="shared" si="37"/>
        <v>-99.309736396678545</v>
      </c>
      <c r="K629" s="79" t="str">
        <f>VLOOKUP(A629,'10'!A:C,3,0)</f>
        <v>Начисление услуг УКС00001638 от 31.10.2023 0:00:04</v>
      </c>
      <c r="L629" s="79" t="str">
        <f>VLOOKUP(A629,'10'!A:B,2,0)</f>
        <v>НАС/КС/ДУ-3А-212</v>
      </c>
      <c r="M629" s="78">
        <v>1438.82</v>
      </c>
      <c r="N629" s="79">
        <f>VLOOKUP(A629,РАСЧЕТ!A:BF,58,0)</f>
        <v>1198.8949392087734</v>
      </c>
      <c r="O629" s="79">
        <f t="shared" si="38"/>
        <v>-239.92506079122654</v>
      </c>
      <c r="P629" s="79" t="str">
        <f>VLOOKUP(A629,'11'!A:C,3,0)</f>
        <v>Начисление услуг УКС00001721 от 30.11.2023 23:59:59</v>
      </c>
      <c r="Q629" s="79" t="str">
        <f>VLOOKUP(A629,'11'!A:B,2,0)</f>
        <v>НАС/КС/ДУ-3А-212</v>
      </c>
      <c r="R629" s="78">
        <v>1438.82</v>
      </c>
      <c r="S629">
        <f>VLOOKUP(A629,РАСЧЕТ!A:BG,59,0)</f>
        <v>1646.3782277919847</v>
      </c>
      <c r="T629" s="119">
        <f t="shared" si="39"/>
        <v>207.55822779198479</v>
      </c>
      <c r="U629" t="str">
        <f>VLOOKUP(A629,'12'!A:C,3,0)</f>
        <v>Начисление услуг УКС00001871 от 31.12.2023 23:59:59</v>
      </c>
      <c r="V629" t="str">
        <f>VLOOKUP(A629,'12'!A:B,2,0)</f>
        <v>НАС/КС/ДУ-3А-212</v>
      </c>
    </row>
    <row r="630" spans="1:22" x14ac:dyDescent="0.3">
      <c r="A630" s="77" t="s">
        <v>1324</v>
      </c>
      <c r="B630" s="77" t="s">
        <v>226</v>
      </c>
      <c r="C630" s="78">
        <v>1395.87</v>
      </c>
      <c r="D630" s="79">
        <f>VLOOKUP(A630,РАСЧЕТ!A:AY,51,0)</f>
        <v>1474.7273679867619</v>
      </c>
      <c r="E630" s="79">
        <f t="shared" si="36"/>
        <v>78.857367986762029</v>
      </c>
      <c r="F630" s="79" t="str">
        <f>VLOOKUP(A630,'04'!A:C,3,0)</f>
        <v>Начисление услуг УКС00000649 от 30.04.2023 0:00:15</v>
      </c>
      <c r="G630" s="79" t="str">
        <f>VLOOKUP(A630,'04'!A:B,2,0)</f>
        <v>НАС/КС/ДУ-3А-213 от 09.03.2022 г.</v>
      </c>
      <c r="H630" s="78">
        <v>1395.87</v>
      </c>
      <c r="I630" s="79">
        <f>VLOOKUP(A630,РАСЧЕТ!A:BE,57,0)</f>
        <v>2787.0610199513021</v>
      </c>
      <c r="J630" s="79">
        <f t="shared" si="37"/>
        <v>1391.1910199513022</v>
      </c>
      <c r="K630" s="79" t="str">
        <f>VLOOKUP(A630,'10'!A:C,3,0)</f>
        <v>Начисление услуг УКС00001638 от 31.10.2023 0:00:04</v>
      </c>
      <c r="L630" s="79" t="str">
        <f>VLOOKUP(A630,'10'!A:B,2,0)</f>
        <v>НАС/КС/ДУ-3А-213 от 09.03.2022 г.</v>
      </c>
      <c r="M630" s="78">
        <v>1395.87</v>
      </c>
      <c r="N630" s="79">
        <f>VLOOKUP(A630,РАСЧЕТ!A:BF,58,0)</f>
        <v>2198.5991950269859</v>
      </c>
      <c r="O630" s="79">
        <f t="shared" si="38"/>
        <v>802.72919502698596</v>
      </c>
      <c r="P630" s="79" t="str">
        <f>VLOOKUP(A630,'11'!A:C,3,0)</f>
        <v>Начисление услуг УКС00001721 от 30.11.2023 23:59:59</v>
      </c>
      <c r="Q630" s="79" t="str">
        <f>VLOOKUP(A630,'11'!A:B,2,0)</f>
        <v>НАС/КС/ДУ-3А-213 от 09.03.2022 г.</v>
      </c>
      <c r="R630" s="78">
        <v>1395.87</v>
      </c>
      <c r="S630">
        <f>VLOOKUP(A630,РАСЧЕТ!A:BG,59,0)</f>
        <v>2911.9401625122196</v>
      </c>
      <c r="T630" s="119">
        <f t="shared" si="39"/>
        <v>1516.0701625122197</v>
      </c>
      <c r="U630" t="str">
        <f>VLOOKUP(A630,'12'!A:C,3,0)</f>
        <v>Начисление услуг УКС00001871 от 31.12.2023 23:59:59</v>
      </c>
      <c r="V630" t="str">
        <f>VLOOKUP(A630,'12'!A:B,2,0)</f>
        <v>НАС/КС/ДУ-3А-213 от 09.03.2022 г.</v>
      </c>
    </row>
    <row r="631" spans="1:22" x14ac:dyDescent="0.3">
      <c r="A631" s="77" t="s">
        <v>1559</v>
      </c>
      <c r="B631" s="77" t="s">
        <v>183</v>
      </c>
      <c r="C631" s="78">
        <v>2641.41</v>
      </c>
      <c r="D631" s="79">
        <f>VLOOKUP(A631,РАСЧЕТ!A:AY,51,0)</f>
        <v>2790.6379424980269</v>
      </c>
      <c r="E631" s="79">
        <f t="shared" si="36"/>
        <v>149.22794249802701</v>
      </c>
      <c r="F631" s="79" t="str">
        <f>VLOOKUP(A631,'04'!A:C,3,0)</f>
        <v>Начисление услуг УКС00000649 от 30.04.2023 0:00:15</v>
      </c>
      <c r="G631" s="79" t="str">
        <f>VLOOKUP(A631,'04'!A:B,2,0)</f>
        <v>НАС/КС/ДУ-3А-214</v>
      </c>
      <c r="H631" s="78">
        <v>2641.41</v>
      </c>
      <c r="I631" s="79">
        <f>VLOOKUP(A631,РАСЧЕТ!A:BE,57,0)</f>
        <v>4479.5634975428093</v>
      </c>
      <c r="J631" s="79">
        <f t="shared" si="37"/>
        <v>1838.1534975428094</v>
      </c>
      <c r="K631" s="79" t="str">
        <f>VLOOKUP(A631,'10'!A:C,3,0)</f>
        <v>Начисление услуг УКС00001638 от 31.10.2023 0:00:04</v>
      </c>
      <c r="L631" s="79" t="str">
        <f>VLOOKUP(A631,'10'!A:B,2,0)</f>
        <v>НАС/КС/ДУ-3А-214</v>
      </c>
      <c r="M631" s="78">
        <v>2641.41</v>
      </c>
      <c r="N631" s="79">
        <f>VLOOKUP(A631,РАСЧЕТ!A:BF,58,0)</f>
        <v>3607.4251738441308</v>
      </c>
      <c r="O631" s="79">
        <f t="shared" si="38"/>
        <v>966.01517384413091</v>
      </c>
      <c r="P631" s="79" t="str">
        <f>VLOOKUP(A631,'11'!A:C,3,0)</f>
        <v>Начисление услуг УКС00001721 от 30.11.2023 23:59:59</v>
      </c>
      <c r="Q631" s="79" t="str">
        <f>VLOOKUP(A631,'11'!A:B,2,0)</f>
        <v>НАС/КС/ДУ-3А-214</v>
      </c>
      <c r="R631" s="78">
        <v>2641.41</v>
      </c>
      <c r="S631">
        <f>VLOOKUP(A631,РАСЧЕТ!A:BG,59,0)</f>
        <v>4808.1717647873984</v>
      </c>
      <c r="T631" s="119">
        <f t="shared" si="39"/>
        <v>2166.7617647873985</v>
      </c>
      <c r="U631" t="str">
        <f>VLOOKUP(A631,'12'!A:C,3,0)</f>
        <v>Начисление услуг УКС00001871 от 31.12.2023 23:59:59</v>
      </c>
      <c r="V631" t="str">
        <f>VLOOKUP(A631,'12'!A:B,2,0)</f>
        <v>НАС/КС/ДУ-3А-214</v>
      </c>
    </row>
    <row r="632" spans="1:22" x14ac:dyDescent="0.3">
      <c r="A632" s="77" t="s">
        <v>1331</v>
      </c>
      <c r="B632" s="77" t="s">
        <v>45</v>
      </c>
      <c r="C632" s="78">
        <v>1679.34</v>
      </c>
      <c r="D632" s="79">
        <f>VLOOKUP(A632,РАСЧЕТ!A:AY,51,0)</f>
        <v>2799.2069905554663</v>
      </c>
      <c r="E632" s="79">
        <f t="shared" si="36"/>
        <v>1119.8669905554664</v>
      </c>
      <c r="F632" s="79" t="str">
        <f>VLOOKUP(A632,'04'!A:C,3,0)</f>
        <v>Начисление услуг УКС00000649 от 30.04.2023 0:00:15</v>
      </c>
      <c r="G632" s="79" t="str">
        <f>VLOOKUP(A632,'04'!A:B,2,0)</f>
        <v>НАС/КС/ДУ-3А-215</v>
      </c>
      <c r="H632" s="78">
        <v>1679.34</v>
      </c>
      <c r="I632" s="79">
        <f>VLOOKUP(A632,РАСЧЕТ!A:BE,57,0)</f>
        <v>1785.0503654285399</v>
      </c>
      <c r="J632" s="79">
        <f t="shared" si="37"/>
        <v>105.71036542853994</v>
      </c>
      <c r="K632" s="79" t="str">
        <f>VLOOKUP(A632,'10'!A:C,3,0)</f>
        <v>Начисление услуг УКС00001638 от 31.10.2023 0:00:04</v>
      </c>
      <c r="L632" s="79" t="str">
        <f>VLOOKUP(A632,'10'!A:B,2,0)</f>
        <v>НАС/КС/ДУ-3А-215</v>
      </c>
      <c r="M632" s="78">
        <v>1679.34</v>
      </c>
      <c r="N632" s="79">
        <f>VLOOKUP(A632,РАСЧЕТ!A:BF,58,0)</f>
        <v>1553.5809999938729</v>
      </c>
      <c r="O632" s="79">
        <f t="shared" si="38"/>
        <v>-125.75900000612705</v>
      </c>
      <c r="P632" s="79" t="str">
        <f>VLOOKUP(A632,'11'!A:C,3,0)</f>
        <v>Начисление услуг УКС00001721 от 30.11.2023 23:59:59</v>
      </c>
      <c r="Q632" s="79" t="str">
        <f>VLOOKUP(A632,'11'!A:B,2,0)</f>
        <v>НАС/КС/ДУ-3А-215</v>
      </c>
      <c r="R632" s="78">
        <v>1679.34</v>
      </c>
      <c r="S632">
        <f>VLOOKUP(A632,РАСЧЕТ!A:BG,59,0)</f>
        <v>2117.4666320886199</v>
      </c>
      <c r="T632" s="119">
        <f t="shared" si="39"/>
        <v>438.12663208862</v>
      </c>
      <c r="U632" t="str">
        <f>VLOOKUP(A632,'12'!A:C,3,0)</f>
        <v>Начисление услуг УКС00001871 от 31.12.2023 23:59:59</v>
      </c>
      <c r="V632" t="str">
        <f>VLOOKUP(A632,'12'!A:B,2,0)</f>
        <v>НАС/КС/ДУ-3А-215</v>
      </c>
    </row>
    <row r="633" spans="1:22" x14ac:dyDescent="0.3">
      <c r="A633" s="77" t="s">
        <v>1333</v>
      </c>
      <c r="B633" s="77" t="s">
        <v>95</v>
      </c>
      <c r="C633" s="78">
        <v>1365.8</v>
      </c>
      <c r="D633" s="79">
        <f>VLOOKUP(A633,РАСЧЕТ!A:AY,51,0)</f>
        <v>1442.9640092916627</v>
      </c>
      <c r="E633" s="79">
        <f t="shared" si="36"/>
        <v>77.164009291662751</v>
      </c>
      <c r="F633" s="79" t="str">
        <f>VLOOKUP(A633,'04'!A:C,3,0)</f>
        <v>Начисление услуг УКС00000649 от 30.04.2023 0:00:15</v>
      </c>
      <c r="G633" s="79" t="str">
        <f>VLOOKUP(A633,'04'!A:B,2,0)</f>
        <v>НАС/КС/ДУ-3А-216</v>
      </c>
      <c r="H633" s="78">
        <v>1365.8</v>
      </c>
      <c r="I633" s="79">
        <f>VLOOKUP(A633,РАСЧЕТ!A:BE,57,0)</f>
        <v>3108.5739607150576</v>
      </c>
      <c r="J633" s="79">
        <f t="shared" si="37"/>
        <v>1742.7739607150577</v>
      </c>
      <c r="K633" s="79" t="str">
        <f>VLOOKUP(A633,'10'!A:C,3,0)</f>
        <v>Начисление услуг УКС00001638 от 31.10.2023 0:00:04</v>
      </c>
      <c r="L633" s="79" t="str">
        <f>VLOOKUP(A633,'10'!A:B,2,0)</f>
        <v>НАС/КС/ДУ-3А-216</v>
      </c>
      <c r="M633" s="78">
        <v>1365.8</v>
      </c>
      <c r="N633" s="79">
        <f>VLOOKUP(A633,РАСЧЕТ!A:BF,58,0)</f>
        <v>2416.8407837343466</v>
      </c>
      <c r="O633" s="79">
        <f t="shared" si="38"/>
        <v>1051.0407837343466</v>
      </c>
      <c r="P633" s="79" t="str">
        <f>VLOOKUP(A633,'11'!A:C,3,0)</f>
        <v>Начисление услуг УКС00001721 от 30.11.2023 23:59:59</v>
      </c>
      <c r="Q633" s="79" t="str">
        <f>VLOOKUP(A633,'11'!A:B,2,0)</f>
        <v>НАС/КС/ДУ-3А-216</v>
      </c>
      <c r="R633" s="78">
        <v>1365.8</v>
      </c>
      <c r="S633">
        <f>VLOOKUP(A633,РАСЧЕТ!A:BG,59,0)</f>
        <v>3186.434153279768</v>
      </c>
      <c r="T633" s="119">
        <f t="shared" si="39"/>
        <v>1820.634153279768</v>
      </c>
      <c r="U633" t="str">
        <f>VLOOKUP(A633,'12'!A:C,3,0)</f>
        <v>Начисление услуг УКС00001871 от 31.12.2023 23:59:59</v>
      </c>
      <c r="V633" t="str">
        <f>VLOOKUP(A633,'12'!A:B,2,0)</f>
        <v>НАС/КС/ДУ-3А-216</v>
      </c>
    </row>
    <row r="634" spans="1:22" x14ac:dyDescent="0.3">
      <c r="A634" s="77" t="s">
        <v>1629</v>
      </c>
      <c r="B634" s="77" t="s">
        <v>73</v>
      </c>
      <c r="C634" s="78">
        <v>1378.69</v>
      </c>
      <c r="D634" s="79">
        <f>VLOOKUP(A634,РАСЧЕТ!A:AY,51,0)</f>
        <v>1456.5768773038481</v>
      </c>
      <c r="E634" s="79">
        <f t="shared" si="36"/>
        <v>77.886877303847996</v>
      </c>
      <c r="F634" s="79" t="str">
        <f>VLOOKUP(A634,'04'!A:C,3,0)</f>
        <v>Начисление услуг УКС00000649 от 30.04.2023 0:00:15</v>
      </c>
      <c r="G634" s="79" t="str">
        <f>VLOOKUP(A634,'04'!A:B,2,0)</f>
        <v>НАС/КС/ДУ-3А-217</v>
      </c>
      <c r="H634" s="78">
        <v>1378.69</v>
      </c>
      <c r="I634" s="79">
        <f>VLOOKUP(A634,РАСЧЕТ!A:BE,57,0)</f>
        <v>3797.2200868640443</v>
      </c>
      <c r="J634" s="79">
        <f t="shared" si="37"/>
        <v>2418.5300868640443</v>
      </c>
      <c r="K634" s="79" t="str">
        <f>VLOOKUP(A634,'10'!A:C,3,0)</f>
        <v>Начисление услуг УКС00001638 от 31.10.2023 0:00:04</v>
      </c>
      <c r="L634" s="79" t="str">
        <f>VLOOKUP(A634,'10'!A:B,2,0)</f>
        <v>НАС/КС/ДУ-3А-217</v>
      </c>
      <c r="M634" s="78">
        <v>1378.69</v>
      </c>
      <c r="N634" s="79">
        <f>VLOOKUP(A634,РАСЧЕТ!A:BF,58,0)</f>
        <v>2898.6018833862681</v>
      </c>
      <c r="O634" s="79">
        <f t="shared" si="38"/>
        <v>1519.9118833862681</v>
      </c>
      <c r="P634" s="79" t="str">
        <f>VLOOKUP(A634,'11'!A:C,3,0)</f>
        <v>Начисление услуг УКС00001721 от 30.11.2023 23:59:59</v>
      </c>
      <c r="Q634" s="79" t="str">
        <f>VLOOKUP(A634,'11'!A:B,2,0)</f>
        <v>НАС/КС/ДУ-3А-217</v>
      </c>
      <c r="R634" s="78">
        <v>1378.69</v>
      </c>
      <c r="S634">
        <f>VLOOKUP(A634,РАСЧЕТ!A:BG,59,0)</f>
        <v>3799.2120759480035</v>
      </c>
      <c r="T634" s="119">
        <f t="shared" si="39"/>
        <v>2420.5220759480035</v>
      </c>
      <c r="U634" t="str">
        <f>VLOOKUP(A634,'12'!A:C,3,0)</f>
        <v>Начисление услуг УКС00001871 от 31.12.2023 23:59:59</v>
      </c>
      <c r="V634" t="str">
        <f>VLOOKUP(A634,'12'!A:B,2,0)</f>
        <v>НАС/КС/ДУ-3А-217</v>
      </c>
    </row>
    <row r="635" spans="1:22" x14ac:dyDescent="0.3">
      <c r="A635" s="77" t="s">
        <v>1779</v>
      </c>
      <c r="B635" s="77" t="s">
        <v>114</v>
      </c>
      <c r="C635" s="78">
        <v>1687.93</v>
      </c>
      <c r="D635" s="79">
        <f>VLOOKUP(A635,РАСЧЕТ!A:AY,51,0)</f>
        <v>1783.2857095962997</v>
      </c>
      <c r="E635" s="79">
        <f t="shared" si="36"/>
        <v>95.355709596299675</v>
      </c>
      <c r="F635" s="79" t="str">
        <f>VLOOKUP(A635,'04'!A:C,3,0)</f>
        <v>Начисление услуг УКС00000649 от 30.04.2023 0:00:15</v>
      </c>
      <c r="G635" s="79" t="str">
        <f>VLOOKUP(A635,'04'!A:B,2,0)</f>
        <v>НАС/КС/ДУ-3А-218.</v>
      </c>
      <c r="H635" s="78">
        <v>1687.93</v>
      </c>
      <c r="I635" s="79">
        <f>VLOOKUP(A635,РАСЧЕТ!A:BE,57,0)</f>
        <v>4006.8992862462273</v>
      </c>
      <c r="J635" s="79">
        <f t="shared" si="37"/>
        <v>2318.9692862462271</v>
      </c>
      <c r="K635" s="79" t="str">
        <f>VLOOKUP(A635,'10'!A:C,3,0)</f>
        <v>Начисление услуг УКС00001638 от 31.10.2023 0:00:04</v>
      </c>
      <c r="L635" s="79" t="str">
        <f>VLOOKUP(A635,'10'!A:B,2,0)</f>
        <v>НАС/КС/ДУ-3А-218.</v>
      </c>
      <c r="M635" s="78">
        <v>1687.93</v>
      </c>
      <c r="N635" s="79">
        <f>VLOOKUP(A635,РАСЧЕТ!A:BF,58,0)</f>
        <v>3101.8280253956568</v>
      </c>
      <c r="O635" s="79">
        <f t="shared" si="38"/>
        <v>1413.8980253956568</v>
      </c>
      <c r="P635" s="79" t="str">
        <f>VLOOKUP(A635,'11'!A:C,3,0)</f>
        <v>Начисление услуг УКС00001721 от 30.11.2023 23:59:59</v>
      </c>
      <c r="Q635" s="79" t="str">
        <f>VLOOKUP(A635,'11'!A:B,2,0)</f>
        <v>НАС/КС/ДУ-3А-218.</v>
      </c>
      <c r="R635" s="78">
        <v>1687.93</v>
      </c>
      <c r="S635">
        <f>VLOOKUP(A635,РАСЧЕТ!A:BG,59,0)</f>
        <v>4083.9324178158627</v>
      </c>
      <c r="T635" s="119">
        <f t="shared" si="39"/>
        <v>2396.0024178158628</v>
      </c>
      <c r="U635" t="str">
        <f>VLOOKUP(A635,'12'!A:C,3,0)</f>
        <v>Начисление услуг УКС00001871 от 31.12.2023 23:59:59</v>
      </c>
      <c r="V635" t="str">
        <f>VLOOKUP(A635,'12'!A:B,2,0)</f>
        <v>НАС/КС/ДУ-3А-218.</v>
      </c>
    </row>
    <row r="636" spans="1:22" x14ac:dyDescent="0.3">
      <c r="A636" s="77" t="s">
        <v>1439</v>
      </c>
      <c r="B636" s="77" t="s">
        <v>111</v>
      </c>
      <c r="C636" s="78">
        <v>2534.04</v>
      </c>
      <c r="D636" s="79">
        <f>VLOOKUP(A636,РАСЧЕТ!A:AY,51,0)</f>
        <v>2990.7506071297312</v>
      </c>
      <c r="E636" s="79">
        <f t="shared" si="36"/>
        <v>456.71060712973122</v>
      </c>
      <c r="F636" s="79" t="str">
        <f>VLOOKUP(A636,'04'!A:C,3,0)</f>
        <v>Начисление услуг УКС00000649 от 30.04.2023 0:00:15</v>
      </c>
      <c r="G636" s="79" t="str">
        <f>VLOOKUP(A636,'04'!A:B,2,0)</f>
        <v>НСТ/КС/ДУ-3А-219</v>
      </c>
      <c r="H636" s="78">
        <v>2534.04</v>
      </c>
      <c r="I636" s="79">
        <f>VLOOKUP(A636,РАСЧЕТ!A:BE,57,0)</f>
        <v>4151.8823206011739</v>
      </c>
      <c r="J636" s="79">
        <f t="shared" si="37"/>
        <v>1617.8423206011739</v>
      </c>
      <c r="K636" s="79" t="str">
        <f>VLOOKUP(A636,'10'!A:C,3,0)</f>
        <v>Начисление услуг УКС00001638 от 31.10.2023 0:00:04</v>
      </c>
      <c r="L636" s="79" t="str">
        <f>VLOOKUP(A636,'10'!A:B,2,0)</f>
        <v>НСТ/КС/ДУ-3А-219</v>
      </c>
      <c r="M636" s="78">
        <v>2534.04</v>
      </c>
      <c r="N636" s="79">
        <f>VLOOKUP(A636,РАСЧЕТ!A:BF,58,0)</f>
        <v>3359.4382990884083</v>
      </c>
      <c r="O636" s="79">
        <f t="shared" si="38"/>
        <v>825.39829908840829</v>
      </c>
      <c r="P636" s="79" t="str">
        <f>VLOOKUP(A636,'11'!A:C,3,0)</f>
        <v>Начисление услуг УКС00001721 от 30.11.2023 23:59:59</v>
      </c>
      <c r="Q636" s="79" t="str">
        <f>VLOOKUP(A636,'11'!A:B,2,0)</f>
        <v>НСТ/КС/ДУ-3А-219</v>
      </c>
      <c r="R636" s="78">
        <v>2534.04</v>
      </c>
      <c r="S636">
        <f>VLOOKUP(A636,РАСЧЕТ!A:BG,59,0)</f>
        <v>4484.0472545086459</v>
      </c>
      <c r="T636" s="119">
        <f t="shared" si="39"/>
        <v>1950.0072545086459</v>
      </c>
      <c r="U636" t="str">
        <f>VLOOKUP(A636,'12'!A:C,3,0)</f>
        <v>Начисление услуг УКС00001871 от 31.12.2023 23:59:59</v>
      </c>
      <c r="V636" t="str">
        <f>VLOOKUP(A636,'12'!A:B,2,0)</f>
        <v>НСТ/КС/ДУ-3А-219</v>
      </c>
    </row>
    <row r="637" spans="1:22" x14ac:dyDescent="0.3">
      <c r="A637" s="77" t="s">
        <v>1714</v>
      </c>
      <c r="B637" s="77" t="s">
        <v>271</v>
      </c>
      <c r="C637" s="78">
        <v>2396.6</v>
      </c>
      <c r="D637" s="79">
        <f>VLOOKUP(A637,РАСЧЕТ!A:AY,51,0)</f>
        <v>2531.9934502665024</v>
      </c>
      <c r="E637" s="79">
        <f t="shared" si="36"/>
        <v>135.39345026650244</v>
      </c>
      <c r="F637" s="79" t="str">
        <f>VLOOKUP(A637,'04'!A:C,3,0)</f>
        <v>Начисление услуг УКС00000649 от 30.04.2023 0:00:15</v>
      </c>
      <c r="G637" s="79" t="str">
        <f>VLOOKUP(A637,'04'!A:B,2,0)</f>
        <v>НАС/КС/ДУ/3А-22</v>
      </c>
      <c r="H637" s="78">
        <v>2396.6</v>
      </c>
      <c r="I637" s="79">
        <f>VLOOKUP(A637,РАСЧЕТ!A:BE,57,0)</f>
        <v>5632.1574809436279</v>
      </c>
      <c r="J637" s="79">
        <f t="shared" si="37"/>
        <v>3235.557480943628</v>
      </c>
      <c r="K637" s="79" t="str">
        <f>VLOOKUP(A637,'10'!A:C,3,0)</f>
        <v>Начисление услуг УКС00001638 от 31.10.2023 0:00:04</v>
      </c>
      <c r="L637" s="79" t="str">
        <f>VLOOKUP(A637,'10'!A:B,2,0)</f>
        <v>НАС/КС/ДУ/3А-22</v>
      </c>
      <c r="M637" s="78">
        <v>2396.6</v>
      </c>
      <c r="N637" s="79">
        <f>VLOOKUP(A637,РАСЧЕТ!A:BF,58,0)</f>
        <v>4364.424507185885</v>
      </c>
      <c r="O637" s="79">
        <f t="shared" si="38"/>
        <v>1967.8245071858851</v>
      </c>
      <c r="P637" s="79" t="str">
        <f>VLOOKUP(A637,'11'!A:C,3,0)</f>
        <v>Начисление услуг УКС00001721 от 30.11.2023 23:59:59</v>
      </c>
      <c r="Q637" s="79" t="str">
        <f>VLOOKUP(A637,'11'!A:B,2,0)</f>
        <v>НАС/КС/ДУ/3А-22</v>
      </c>
      <c r="R637" s="78">
        <v>2396.6</v>
      </c>
      <c r="S637">
        <f>VLOOKUP(A637,РАСЧЕТ!A:BG,59,0)</f>
        <v>5748.158507131111</v>
      </c>
      <c r="T637" s="119">
        <f t="shared" si="39"/>
        <v>3351.5585071311111</v>
      </c>
      <c r="U637" t="str">
        <f>VLOOKUP(A637,'12'!A:C,3,0)</f>
        <v>Начисление услуг УКС00001871 от 31.12.2023 23:59:59</v>
      </c>
      <c r="V637" t="str">
        <f>VLOOKUP(A637,'12'!A:B,2,0)</f>
        <v>НАС/КС/ДУ/3А-22</v>
      </c>
    </row>
    <row r="638" spans="1:22" x14ac:dyDescent="0.3">
      <c r="A638" s="77" t="s">
        <v>1307</v>
      </c>
      <c r="B638" s="77" t="s">
        <v>310</v>
      </c>
      <c r="C638" s="78">
        <v>1438.82</v>
      </c>
      <c r="D638" s="79">
        <f>VLOOKUP(A638,РАСЧЕТ!A:AY,51,0)</f>
        <v>1018.3580098109492</v>
      </c>
      <c r="E638" s="79">
        <f t="shared" si="36"/>
        <v>-420.46199018905077</v>
      </c>
      <c r="F638" s="79" t="str">
        <f>VLOOKUP(A638,'04'!A:C,3,0)</f>
        <v>Начисление услуг УКС00000649 от 30.04.2023 0:00:15</v>
      </c>
      <c r="G638" s="79" t="str">
        <f>VLOOKUP(A638,'04'!A:B,2,0)</f>
        <v>НАС/КС/ДУ-3А-220</v>
      </c>
      <c r="H638" s="78">
        <v>1438.82</v>
      </c>
      <c r="I638" s="79">
        <f>VLOOKUP(A638,РАСЧЕТ!A:BE,57,0)</f>
        <v>4105.1027119447299</v>
      </c>
      <c r="J638" s="79">
        <f t="shared" si="37"/>
        <v>2666.2827119447302</v>
      </c>
      <c r="K638" s="79" t="str">
        <f>VLOOKUP(A638,'10'!A:C,3,0)</f>
        <v>Начисление услуг УКС00001638 от 31.10.2023 0:00:04</v>
      </c>
      <c r="L638" s="79" t="str">
        <f>VLOOKUP(A638,'10'!A:B,2,0)</f>
        <v>НАС/КС/ДУ-3А-220</v>
      </c>
      <c r="M638" s="78">
        <v>1438.82</v>
      </c>
      <c r="N638" s="79">
        <f>VLOOKUP(A638,РАСЧЕТ!A:BF,58,0)</f>
        <v>3124.0577896541245</v>
      </c>
      <c r="O638" s="79">
        <f t="shared" si="38"/>
        <v>1685.2377896541245</v>
      </c>
      <c r="P638" s="79" t="str">
        <f>VLOOKUP(A638,'11'!A:C,3,0)</f>
        <v>Начисление услуг УКС00001721 от 30.11.2023 23:59:59</v>
      </c>
      <c r="Q638" s="79" t="str">
        <f>VLOOKUP(A638,'11'!A:B,2,0)</f>
        <v>НАС/КС/ДУ-3А-220</v>
      </c>
      <c r="R638" s="78">
        <v>1438.82</v>
      </c>
      <c r="S638">
        <f>VLOOKUP(A638,РАСЧЕТ!A:BG,59,0)</f>
        <v>4090.6518090052241</v>
      </c>
      <c r="T638" s="119">
        <f t="shared" si="39"/>
        <v>2651.8318090052244</v>
      </c>
      <c r="U638" t="str">
        <f>VLOOKUP(A638,'12'!A:C,3,0)</f>
        <v>Начисление услуг УКС00001871 от 31.12.2023 23:59:59</v>
      </c>
      <c r="V638" t="str">
        <f>VLOOKUP(A638,'12'!A:B,2,0)</f>
        <v>НАС/КС/ДУ-3А-220</v>
      </c>
    </row>
    <row r="639" spans="1:22" x14ac:dyDescent="0.3">
      <c r="A639" s="77" t="s">
        <v>1669</v>
      </c>
      <c r="B639" s="77" t="s">
        <v>191</v>
      </c>
      <c r="C639" s="78">
        <v>1395.87</v>
      </c>
      <c r="D639" s="79">
        <f>VLOOKUP(A639,РАСЧЕТ!A:AY,51,0)</f>
        <v>1474.7273679867619</v>
      </c>
      <c r="E639" s="79">
        <f t="shared" si="36"/>
        <v>78.857367986762029</v>
      </c>
      <c r="F639" s="79" t="str">
        <f>VLOOKUP(A639,'04'!A:C,3,0)</f>
        <v>Начисление услуг УКС00000649 от 30.04.2023 0:00:15</v>
      </c>
      <c r="G639" s="79" t="str">
        <f>VLOOKUP(A639,'04'!A:B,2,0)</f>
        <v>НАС/КС/ДУ-3А-221</v>
      </c>
      <c r="H639" s="78">
        <v>1395.87</v>
      </c>
      <c r="I639" s="79">
        <f>VLOOKUP(A639,РАСЧЕТ!A:BE,57,0)</f>
        <v>1617.5629341966951</v>
      </c>
      <c r="J639" s="79">
        <f t="shared" si="37"/>
        <v>221.69293419669521</v>
      </c>
      <c r="K639" s="79" t="str">
        <f>VLOOKUP(A639,'10'!A:C,3,0)</f>
        <v>Начисление услуг УКС00001638 от 31.10.2023 0:00:04</v>
      </c>
      <c r="L639" s="79" t="str">
        <f>VLOOKUP(A639,'10'!A:B,2,0)</f>
        <v>НАС/КС/ДУ-3А-221</v>
      </c>
      <c r="M639" s="78">
        <v>1395.87</v>
      </c>
      <c r="N639" s="79">
        <f>VLOOKUP(A639,РАСЧЕТ!A:BF,58,0)</f>
        <v>1384.4972221524274</v>
      </c>
      <c r="O639" s="79">
        <f t="shared" si="38"/>
        <v>-11.372777847572479</v>
      </c>
      <c r="P639" s="79" t="str">
        <f>VLOOKUP(A639,'11'!A:C,3,0)</f>
        <v>Начисление услуг УКС00001721 от 30.11.2023 23:59:59</v>
      </c>
      <c r="Q639" s="79" t="str">
        <f>VLOOKUP(A639,'11'!A:B,2,0)</f>
        <v>НАС/КС/ДУ-3А-221</v>
      </c>
      <c r="R639" s="78">
        <v>1395.87</v>
      </c>
      <c r="S639">
        <f>VLOOKUP(A639,РАСЧЕТ!A:BG,59,0)</f>
        <v>1878.319581141383</v>
      </c>
      <c r="T639" s="119">
        <f t="shared" si="39"/>
        <v>482.44958114138308</v>
      </c>
      <c r="U639" t="str">
        <f>VLOOKUP(A639,'12'!A:C,3,0)</f>
        <v>Начисление услуг УКС00001871 от 31.12.2023 23:59:59</v>
      </c>
      <c r="V639" t="str">
        <f>VLOOKUP(A639,'12'!A:B,2,0)</f>
        <v>НАС/КС/ДУ-3А-221</v>
      </c>
    </row>
    <row r="640" spans="1:22" x14ac:dyDescent="0.3">
      <c r="A640" s="77" t="s">
        <v>1701</v>
      </c>
      <c r="B640" s="77" t="s">
        <v>154</v>
      </c>
      <c r="C640" s="78">
        <v>2641.41</v>
      </c>
      <c r="D640" s="79">
        <f>VLOOKUP(A640,РАСЧЕТ!A:AY,51,0)</f>
        <v>2790.6379424980269</v>
      </c>
      <c r="E640" s="79">
        <f t="shared" si="36"/>
        <v>149.22794249802701</v>
      </c>
      <c r="F640" s="79" t="str">
        <f>VLOOKUP(A640,'04'!A:C,3,0)</f>
        <v>Начисление услуг УКС00000649 от 30.04.2023 0:00:15</v>
      </c>
      <c r="G640" s="79" t="str">
        <f>VLOOKUP(A640,'04'!A:B,2,0)</f>
        <v>НАС/КС/ДК-3А-222 от 19.02.2022 г.</v>
      </c>
      <c r="H640" s="78">
        <v>2641.41</v>
      </c>
      <c r="I640" s="79">
        <f>VLOOKUP(A640,РАСЧЕТ!A:BE,57,0)</f>
        <v>3803.2523269551821</v>
      </c>
      <c r="J640" s="79">
        <f t="shared" si="37"/>
        <v>1161.8423269551822</v>
      </c>
      <c r="K640" s="79" t="str">
        <f>VLOOKUP(A640,'10'!A:C,3,0)</f>
        <v>Начисление услуг УКС00001638 от 31.10.2023 0:00:04</v>
      </c>
      <c r="L640" s="79" t="str">
        <f>VLOOKUP(A640,'10'!A:B,2,0)</f>
        <v>НАС/КС/ДК-3А-222 от 19.02.2022 г.</v>
      </c>
      <c r="M640" s="78">
        <v>2641.41</v>
      </c>
      <c r="N640" s="79">
        <f>VLOOKUP(A640,РАСЧЕТ!A:BF,58,0)</f>
        <v>3136.6366663988797</v>
      </c>
      <c r="O640" s="79">
        <f t="shared" si="38"/>
        <v>495.22666639887984</v>
      </c>
      <c r="P640" s="79" t="str">
        <f>VLOOKUP(A640,'11'!A:C,3,0)</f>
        <v>Начисление услуг УКС00001721 от 30.11.2023 23:59:59</v>
      </c>
      <c r="Q640" s="79" t="str">
        <f>VLOOKUP(A640,'11'!A:B,2,0)</f>
        <v>НАС/КС/ДК-3А-222 от 19.02.2022 г.</v>
      </c>
      <c r="R640" s="78">
        <v>2641.41</v>
      </c>
      <c r="S640">
        <f>VLOOKUP(A640,РАСЧЕТ!A:BG,59,0)</f>
        <v>4210.4374428202791</v>
      </c>
      <c r="T640" s="119">
        <f t="shared" si="39"/>
        <v>1569.0274428202792</v>
      </c>
      <c r="U640" t="str">
        <f>VLOOKUP(A640,'12'!A:C,3,0)</f>
        <v>Начисление услуг УКС00001871 от 31.12.2023 23:59:59</v>
      </c>
      <c r="V640" t="str">
        <f>VLOOKUP(A640,'12'!A:B,2,0)</f>
        <v>НАС/КС/ДК-3А-222 от 19.02.2022 г.</v>
      </c>
    </row>
    <row r="641" spans="1:22" x14ac:dyDescent="0.3">
      <c r="A641" s="77" t="s">
        <v>1589</v>
      </c>
      <c r="B641" s="77" t="s">
        <v>117</v>
      </c>
      <c r="C641" s="80"/>
      <c r="D641" s="79">
        <f>VLOOKUP(A641,РАСЧЕТ!A:AY,51,0)</f>
        <v>0</v>
      </c>
      <c r="E641" s="79">
        <f t="shared" si="36"/>
        <v>0</v>
      </c>
      <c r="F641" s="79" t="str">
        <f>VLOOKUP(A641,'04'!A:C,3,0)</f>
        <v>Корректировка начислений УКС00002522 от 01.07.2023 0:00:00</v>
      </c>
      <c r="G641" s="79" t="str">
        <f>VLOOKUP(A641,'04'!A:B,2,0)</f>
        <v>НАС/КС/ДУ-3А-223</v>
      </c>
      <c r="H641" s="80"/>
      <c r="I641" s="79">
        <f>VLOOKUP(A641,РАСЧЕТ!A:BE,57,0)</f>
        <v>0</v>
      </c>
      <c r="J641" s="79">
        <f t="shared" si="37"/>
        <v>0</v>
      </c>
      <c r="K641" s="79" t="e">
        <f>VLOOKUP(A641,'10'!A:C,3,0)</f>
        <v>#N/A</v>
      </c>
      <c r="L641" s="79" t="e">
        <f>VLOOKUP(A641,'10'!A:B,2,0)</f>
        <v>#N/A</v>
      </c>
      <c r="M641" s="80"/>
      <c r="N641" s="79">
        <f>VLOOKUP(A641,РАСЧЕТ!A:BF,58,0)</f>
        <v>0</v>
      </c>
      <c r="O641" s="79">
        <f t="shared" si="38"/>
        <v>0</v>
      </c>
      <c r="P641" s="79" t="e">
        <f>VLOOKUP(A641,'11'!A:C,3,0)</f>
        <v>#N/A</v>
      </c>
      <c r="Q641" s="79" t="e">
        <f>VLOOKUP(A641,'11'!A:B,2,0)</f>
        <v>#N/A</v>
      </c>
      <c r="R641" s="80"/>
      <c r="S641">
        <f>VLOOKUP(A641,РАСЧЕТ!A:BG,59,0)</f>
        <v>0</v>
      </c>
      <c r="T641" s="119">
        <f t="shared" si="39"/>
        <v>0</v>
      </c>
      <c r="U641" t="e">
        <f>VLOOKUP(A641,'12'!A:C,3,0)</f>
        <v>#N/A</v>
      </c>
      <c r="V641" t="e">
        <f>VLOOKUP(A641,'12'!A:B,2,0)</f>
        <v>#N/A</v>
      </c>
    </row>
    <row r="642" spans="1:22" x14ac:dyDescent="0.3">
      <c r="A642" s="77" t="s">
        <v>2492</v>
      </c>
      <c r="B642" s="77" t="s">
        <v>117</v>
      </c>
      <c r="C642" s="78">
        <v>1679.34</v>
      </c>
      <c r="D642" s="79">
        <f>VLOOKUP(A642,РАСЧЕТ!A:AY,51,0)</f>
        <v>1774.2104642548431</v>
      </c>
      <c r="E642" s="79">
        <f t="shared" si="36"/>
        <v>94.870464254843228</v>
      </c>
      <c r="F642" s="79" t="str">
        <f>VLOOKUP(A642,'04'!A:C,3,0)</f>
        <v>Ввод начального сальдо УКС00001835 от 01.07.2023 0:00:00</v>
      </c>
      <c r="G642" s="79" t="str">
        <f>VLOOKUP(A642,'04'!A:B,2,0)</f>
        <v>НАС/КС/ДУ-3А-223/втор</v>
      </c>
      <c r="H642" s="78">
        <v>1679.34</v>
      </c>
      <c r="I642" s="79">
        <f>VLOOKUP(A642,РАСЧЕТ!A:BE,57,0)</f>
        <v>2102.2300949626806</v>
      </c>
      <c r="J642" s="79">
        <f t="shared" si="37"/>
        <v>422.89009496268068</v>
      </c>
      <c r="K642" s="79" t="str">
        <f>VLOOKUP(A642,'10'!A:C,3,0)</f>
        <v>Начисление услуг УКС00001638 от 31.10.2023 0:00:04</v>
      </c>
      <c r="L642" s="79" t="str">
        <f>VLOOKUP(A642,'10'!A:B,2,0)</f>
        <v>НАС/КС/ДУ-3А-223/втор</v>
      </c>
      <c r="M642" s="78">
        <v>1679.34</v>
      </c>
      <c r="N642" s="79">
        <f>VLOOKUP(A642,РАСЧЕТ!A:BF,58,0)</f>
        <v>1774.3737030472951</v>
      </c>
      <c r="O642" s="79">
        <f t="shared" si="38"/>
        <v>95.033703047295148</v>
      </c>
      <c r="P642" s="79" t="str">
        <f>VLOOKUP(A642,'11'!A:C,3,0)</f>
        <v>Начисление услуг УКС00001721 от 30.11.2023 23:59:59</v>
      </c>
      <c r="Q642" s="79" t="str">
        <f>VLOOKUP(A642,'11'!A:B,2,0)</f>
        <v>НАС/КС/ДУ-3А-223/втор</v>
      </c>
      <c r="R642" s="78">
        <v>1679.34</v>
      </c>
      <c r="S642">
        <f>VLOOKUP(A642,РАСЧЕТ!A:BG,59,0)</f>
        <v>2397.7950058016777</v>
      </c>
      <c r="T642" s="119">
        <f t="shared" si="39"/>
        <v>718.45500580167777</v>
      </c>
      <c r="U642" t="str">
        <f>VLOOKUP(A642,'12'!A:C,3,0)</f>
        <v>Начисление услуг УКС00001871 от 31.12.2023 23:59:59</v>
      </c>
      <c r="V642" t="str">
        <f>VLOOKUP(A642,'12'!A:B,2,0)</f>
        <v>НАС/КС/ДУ-3А-223/втор</v>
      </c>
    </row>
    <row r="643" spans="1:22" x14ac:dyDescent="0.3">
      <c r="A643" s="77" t="s">
        <v>1355</v>
      </c>
      <c r="B643" s="77" t="s">
        <v>285</v>
      </c>
      <c r="C643" s="78">
        <v>1365.8</v>
      </c>
      <c r="D643" s="79">
        <f>VLOOKUP(A643,РАСЧЕТ!A:AY,51,0)</f>
        <v>1442.9640092916627</v>
      </c>
      <c r="E643" s="79">
        <f t="shared" ref="E643:E706" si="40">D643-C643</f>
        <v>77.164009291662751</v>
      </c>
      <c r="F643" s="79" t="str">
        <f>VLOOKUP(A643,'04'!A:C,3,0)</f>
        <v>Начисление услуг УКС00000649 от 30.04.2023 0:00:15</v>
      </c>
      <c r="G643" s="79" t="str">
        <f>VLOOKUP(A643,'04'!A:B,2,0)</f>
        <v>НАС/КС/ДУ-3А-224.</v>
      </c>
      <c r="H643" s="80"/>
      <c r="I643" s="79">
        <f>VLOOKUP(A643,РАСЧЕТ!A:BE,57,0)</f>
        <v>0</v>
      </c>
      <c r="J643" s="79">
        <f t="shared" ref="J643:J706" si="41">I643-H643</f>
        <v>0</v>
      </c>
      <c r="K643" s="79" t="e">
        <f>VLOOKUP(A643,'10'!A:C,3,0)</f>
        <v>#N/A</v>
      </c>
      <c r="L643" s="79" t="e">
        <f>VLOOKUP(A643,'10'!A:B,2,0)</f>
        <v>#N/A</v>
      </c>
      <c r="M643" s="80"/>
      <c r="N643" s="79">
        <f>VLOOKUP(A643,РАСЧЕТ!A:BF,58,0)</f>
        <v>0</v>
      </c>
      <c r="O643" s="79">
        <f t="shared" ref="O643:O706" si="42">N643-M643</f>
        <v>0</v>
      </c>
      <c r="P643" s="79" t="e">
        <f>VLOOKUP(A643,'11'!A:C,3,0)</f>
        <v>#N/A</v>
      </c>
      <c r="Q643" s="79" t="e">
        <f>VLOOKUP(A643,'11'!A:B,2,0)</f>
        <v>#N/A</v>
      </c>
      <c r="R643" s="80"/>
      <c r="S643">
        <f>VLOOKUP(A643,РАСЧЕТ!A:BG,59,0)</f>
        <v>0</v>
      </c>
      <c r="T643" s="119">
        <f t="shared" ref="T643:T706" si="43">S643-R643</f>
        <v>0</v>
      </c>
      <c r="U643" t="e">
        <f>VLOOKUP(A643,'12'!A:C,3,0)</f>
        <v>#N/A</v>
      </c>
      <c r="V643" t="e">
        <f>VLOOKUP(A643,'12'!A:B,2,0)</f>
        <v>#N/A</v>
      </c>
    </row>
    <row r="644" spans="1:22" x14ac:dyDescent="0.3">
      <c r="A644" s="77" t="s">
        <v>2881</v>
      </c>
      <c r="B644" s="77" t="s">
        <v>285</v>
      </c>
      <c r="C644" s="80"/>
      <c r="D644" s="79">
        <f>VLOOKUP(A644,РАСЧЕТ!A:AY,51,0)</f>
        <v>0</v>
      </c>
      <c r="E644" s="79">
        <f t="shared" si="40"/>
        <v>0</v>
      </c>
      <c r="F644" s="79" t="e">
        <f>VLOOKUP(A644,'04'!A:C,3,0)</f>
        <v>#N/A</v>
      </c>
      <c r="G644" s="79" t="e">
        <f>VLOOKUP(A644,'04'!A:B,2,0)</f>
        <v>#N/A</v>
      </c>
      <c r="H644" s="78">
        <v>1365.8</v>
      </c>
      <c r="I644" s="79">
        <f>VLOOKUP(A644,РАСЧЕТ!A:BE,57,0)</f>
        <v>3754.7112483072387</v>
      </c>
      <c r="J644" s="79">
        <f t="shared" si="41"/>
        <v>2388.9112483072386</v>
      </c>
      <c r="K644" s="79" t="str">
        <f>VLOOKUP(A644,'10'!A:C,3,0)</f>
        <v>Начисление услуг УКС00001638 от 31.10.2023 0:00:04</v>
      </c>
      <c r="L644" s="79" t="str">
        <f>VLOOKUP(A644,'10'!A:B,2,0)</f>
        <v>НАС/КС/ДУ-3А-224</v>
      </c>
      <c r="M644" s="78">
        <v>1365.8</v>
      </c>
      <c r="N644" s="79">
        <f>VLOOKUP(A644,РАСЧЕТ!A:BF,58,0)</f>
        <v>2866.6248808474252</v>
      </c>
      <c r="O644" s="79">
        <f t="shared" si="42"/>
        <v>1500.8248808474252</v>
      </c>
      <c r="P644" s="79" t="str">
        <f>VLOOKUP(A644,'11'!A:C,3,0)</f>
        <v>Начисление услуг УКС00001721 от 30.11.2023 23:59:59</v>
      </c>
      <c r="Q644" s="79" t="str">
        <f>VLOOKUP(A644,'11'!A:B,2,0)</f>
        <v>НАС/КС/ДУ-3А-224</v>
      </c>
      <c r="R644" s="78">
        <v>1365.8</v>
      </c>
      <c r="S644">
        <f>VLOOKUP(A644,РАСЧЕТ!A:BG,59,0)</f>
        <v>3757.5003285745101</v>
      </c>
      <c r="T644" s="119">
        <f t="shared" si="43"/>
        <v>2391.7003285745104</v>
      </c>
      <c r="U644" t="str">
        <f>VLOOKUP(A644,'12'!A:C,3,0)</f>
        <v>Начисление услуг УКС00001871 от 31.12.2023 23:59:59</v>
      </c>
      <c r="V644" t="str">
        <f>VLOOKUP(A644,'12'!A:B,2,0)</f>
        <v>НАС/КС/ДУ-3А-224</v>
      </c>
    </row>
    <row r="645" spans="1:22" x14ac:dyDescent="0.3">
      <c r="A645" s="77" t="s">
        <v>1285</v>
      </c>
      <c r="B645" s="77" t="s">
        <v>311</v>
      </c>
      <c r="C645" s="78">
        <v>1378.69</v>
      </c>
      <c r="D645" s="79">
        <f>VLOOKUP(A645,РАСЧЕТ!A:AY,51,0)</f>
        <v>1875.0603646248198</v>
      </c>
      <c r="E645" s="79">
        <f t="shared" si="40"/>
        <v>496.37036462481979</v>
      </c>
      <c r="F645" s="79" t="str">
        <f>VLOOKUP(A645,'04'!A:C,3,0)</f>
        <v>Начисление услуг УКС00000649 от 30.04.2023 0:00:15</v>
      </c>
      <c r="G645" s="79" t="str">
        <f>VLOOKUP(A645,'04'!A:B,2,0)</f>
        <v>НАС/КС/ДУ-3А-225</v>
      </c>
      <c r="H645" s="78">
        <v>1378.69</v>
      </c>
      <c r="I645" s="79">
        <f>VLOOKUP(A645,РАСЧЕТ!A:BE,57,0)</f>
        <v>1291.8545599908502</v>
      </c>
      <c r="J645" s="79">
        <f t="shared" si="41"/>
        <v>-86.835440009149806</v>
      </c>
      <c r="K645" s="79" t="str">
        <f>VLOOKUP(A645,'10'!A:C,3,0)</f>
        <v>Начисление услуг УКС00001638 от 31.10.2023 0:00:04</v>
      </c>
      <c r="L645" s="79" t="str">
        <f>VLOOKUP(A645,'10'!A:B,2,0)</f>
        <v>НАС/КС/ДУ-3А-225</v>
      </c>
      <c r="M645" s="78">
        <v>1378.69</v>
      </c>
      <c r="N645" s="79">
        <f>VLOOKUP(A645,РАСЧЕТ!A:BF,58,0)</f>
        <v>1154.5861872140699</v>
      </c>
      <c r="O645" s="79">
        <f t="shared" si="42"/>
        <v>-224.10381278593013</v>
      </c>
      <c r="P645" s="79" t="str">
        <f>VLOOKUP(A645,'11'!A:C,3,0)</f>
        <v>Начисление услуг УКС00001721 от 30.11.2023 23:59:59</v>
      </c>
      <c r="Q645" s="79" t="str">
        <f>VLOOKUP(A645,'11'!A:B,2,0)</f>
        <v>НАС/КС/ДУ-3А-225</v>
      </c>
      <c r="R645" s="78">
        <v>1378.69</v>
      </c>
      <c r="S645">
        <f>VLOOKUP(A645,РАСЧЕТ!A:BG,59,0)</f>
        <v>1584.9310916724198</v>
      </c>
      <c r="T645" s="119">
        <f t="shared" si="43"/>
        <v>206.24109167241977</v>
      </c>
      <c r="U645" t="str">
        <f>VLOOKUP(A645,'12'!A:C,3,0)</f>
        <v>Начисление услуг УКС00001871 от 31.12.2023 23:59:59</v>
      </c>
      <c r="V645" t="str">
        <f>VLOOKUP(A645,'12'!A:B,2,0)</f>
        <v>НАС/КС/ДУ-3А-225</v>
      </c>
    </row>
    <row r="646" spans="1:22" x14ac:dyDescent="0.3">
      <c r="A646" s="77" t="s">
        <v>1635</v>
      </c>
      <c r="B646" s="77" t="s">
        <v>238</v>
      </c>
      <c r="C646" s="78">
        <v>1687.93</v>
      </c>
      <c r="D646" s="79">
        <f>VLOOKUP(A646,РАСЧЕТ!A:AY,51,0)</f>
        <v>1783.2857095962997</v>
      </c>
      <c r="E646" s="79">
        <f t="shared" si="40"/>
        <v>95.355709596299675</v>
      </c>
      <c r="F646" s="79" t="str">
        <f>VLOOKUP(A646,'04'!A:C,3,0)</f>
        <v>Начисление услуг УКС00000649 от 30.04.2023 0:00:15</v>
      </c>
      <c r="G646" s="79" t="str">
        <f>VLOOKUP(A646,'04'!A:B,2,0)</f>
        <v>НАС/ДУ-3А-226 от 05.03.2022 г.</v>
      </c>
      <c r="H646" s="78">
        <v>1687.93</v>
      </c>
      <c r="I646" s="79">
        <f>VLOOKUP(A646,РАСЧЕТ!A:BE,57,0)</f>
        <v>5065.0661485348719</v>
      </c>
      <c r="J646" s="79">
        <f t="shared" si="41"/>
        <v>3377.1361485348716</v>
      </c>
      <c r="K646" s="79" t="str">
        <f>VLOOKUP(A646,'10'!A:C,3,0)</f>
        <v>Начисление услуг УКС00001638 от 31.10.2023 0:00:04</v>
      </c>
      <c r="L646" s="79" t="str">
        <f>VLOOKUP(A646,'10'!A:B,2,0)</f>
        <v>НАС/ДУ-3А-226 от 05.03.2022 г.</v>
      </c>
      <c r="M646" s="78">
        <v>1687.93</v>
      </c>
      <c r="N646" s="79">
        <f>VLOOKUP(A646,РАСЧЕТ!A:BF,58,0)</f>
        <v>3838.4309670446128</v>
      </c>
      <c r="O646" s="79">
        <f t="shared" si="42"/>
        <v>2150.5009670446125</v>
      </c>
      <c r="P646" s="79" t="str">
        <f>VLOOKUP(A646,'11'!A:C,3,0)</f>
        <v>Начисление услуг УКС00001721 от 30.11.2023 23:59:59</v>
      </c>
      <c r="Q646" s="79" t="str">
        <f>VLOOKUP(A646,'11'!A:B,2,0)</f>
        <v>НАС/ДУ-3А-226 от 05.03.2022 г.</v>
      </c>
      <c r="R646" s="78">
        <v>1687.93</v>
      </c>
      <c r="S646">
        <f>VLOOKUP(A646,РАСЧЕТ!A:BG,59,0)</f>
        <v>5019.1567338782661</v>
      </c>
      <c r="T646" s="119">
        <f t="shared" si="43"/>
        <v>3331.2267338782658</v>
      </c>
      <c r="U646" t="str">
        <f>VLOOKUP(A646,'12'!A:C,3,0)</f>
        <v>Начисление услуг УКС00001871 от 31.12.2023 23:59:59</v>
      </c>
      <c r="V646" t="str">
        <f>VLOOKUP(A646,'12'!A:B,2,0)</f>
        <v>НАС/ДУ-3А-226 от 05.03.2022 г.</v>
      </c>
    </row>
    <row r="647" spans="1:22" x14ac:dyDescent="0.3">
      <c r="A647" s="77" t="s">
        <v>1780</v>
      </c>
      <c r="B647" s="77" t="s">
        <v>239</v>
      </c>
      <c r="C647" s="80"/>
      <c r="D647" s="79">
        <f>VLOOKUP(A647,РАСЧЕТ!A:AY,51,0)</f>
        <v>0</v>
      </c>
      <c r="E647" s="79">
        <f t="shared" si="40"/>
        <v>0</v>
      </c>
      <c r="F647" s="79" t="e">
        <f>VLOOKUP(A647,'04'!A:C,3,0)</f>
        <v>#N/A</v>
      </c>
      <c r="G647" s="79" t="e">
        <f>VLOOKUP(A647,'04'!A:B,2,0)</f>
        <v>#N/A</v>
      </c>
      <c r="H647" s="80"/>
      <c r="I647" s="79">
        <f>VLOOKUP(A647,РАСЧЕТ!A:BE,57,0)</f>
        <v>0</v>
      </c>
      <c r="J647" s="79">
        <f t="shared" si="41"/>
        <v>0</v>
      </c>
      <c r="K647" s="79" t="e">
        <f>VLOOKUP(A647,'10'!A:C,3,0)</f>
        <v>#N/A</v>
      </c>
      <c r="L647" s="79" t="e">
        <f>VLOOKUP(A647,'10'!A:B,2,0)</f>
        <v>#N/A</v>
      </c>
      <c r="M647" s="80"/>
      <c r="N647" s="79">
        <f>VLOOKUP(A647,РАСЧЕТ!A:BF,58,0)</f>
        <v>0</v>
      </c>
      <c r="O647" s="79">
        <f t="shared" si="42"/>
        <v>0</v>
      </c>
      <c r="P647" s="79" t="e">
        <f>VLOOKUP(A647,'11'!A:C,3,0)</f>
        <v>#N/A</v>
      </c>
      <c r="Q647" s="79" t="e">
        <f>VLOOKUP(A647,'11'!A:B,2,0)</f>
        <v>#N/A</v>
      </c>
      <c r="R647" s="80"/>
      <c r="S647">
        <f>VLOOKUP(A647,РАСЧЕТ!A:BG,59,0)</f>
        <v>0</v>
      </c>
      <c r="T647" s="119">
        <f t="shared" si="43"/>
        <v>0</v>
      </c>
      <c r="U647" t="e">
        <f>VLOOKUP(A647,'12'!A:C,3,0)</f>
        <v>#N/A</v>
      </c>
      <c r="V647" t="e">
        <f>VLOOKUP(A647,'12'!A:B,2,0)</f>
        <v>#N/A</v>
      </c>
    </row>
    <row r="648" spans="1:22" x14ac:dyDescent="0.3">
      <c r="A648" s="77" t="s">
        <v>2449</v>
      </c>
      <c r="B648" s="77" t="s">
        <v>239</v>
      </c>
      <c r="C648" s="78">
        <v>2534.04</v>
      </c>
      <c r="D648" s="79">
        <f>VLOOKUP(A648,РАСЧЕТ!A:AY,51,0)</f>
        <v>2677.1973757298142</v>
      </c>
      <c r="E648" s="79">
        <f t="shared" si="40"/>
        <v>143.15737572981425</v>
      </c>
      <c r="F648" s="79" t="str">
        <f>VLOOKUP(A648,'04'!A:C,3,0)</f>
        <v>Начисление услуг УКС00000649 от 30.04.2023 0:00:15</v>
      </c>
      <c r="G648" s="79" t="str">
        <f>VLOOKUP(A648,'04'!A:B,2,0)</f>
        <v>НАС/КС/ДУ-3А-227</v>
      </c>
      <c r="H648" s="78">
        <v>2534.04</v>
      </c>
      <c r="I648" s="79">
        <f>VLOOKUP(A648,РАСЧЕТ!A:BE,57,0)</f>
        <v>2647.149735700461</v>
      </c>
      <c r="J648" s="79">
        <f t="shared" si="41"/>
        <v>113.10973570046099</v>
      </c>
      <c r="K648" s="79" t="str">
        <f>VLOOKUP(A648,'10'!A:C,3,0)</f>
        <v>Начисление услуг УКС00001638 от 31.10.2023 0:00:04</v>
      </c>
      <c r="L648" s="79" t="str">
        <f>VLOOKUP(A648,'10'!A:B,2,0)</f>
        <v>НАС/КС/ДУ-3А-227</v>
      </c>
      <c r="M648" s="78">
        <v>2534.04</v>
      </c>
      <c r="N648" s="79">
        <f>VLOOKUP(A648,РАСЧЕТ!A:BF,58,0)</f>
        <v>2311.9754764144564</v>
      </c>
      <c r="O648" s="79">
        <f t="shared" si="42"/>
        <v>-222.06452358554361</v>
      </c>
      <c r="P648" s="79" t="str">
        <f>VLOOKUP(A648,'11'!A:C,3,0)</f>
        <v>Начисление услуг УКС00001721 от 30.11.2023 23:59:59</v>
      </c>
      <c r="Q648" s="79" t="str">
        <f>VLOOKUP(A648,'11'!A:B,2,0)</f>
        <v>НАС/КС/ДУ-3А-227</v>
      </c>
      <c r="R648" s="78">
        <v>2534.04</v>
      </c>
      <c r="S648">
        <f>VLOOKUP(A648,РАСЧЕТ!A:BG,59,0)</f>
        <v>3154.1412134832271</v>
      </c>
      <c r="T648" s="119">
        <f t="shared" si="43"/>
        <v>620.10121348322718</v>
      </c>
      <c r="U648" t="str">
        <f>VLOOKUP(A648,'12'!A:C,3,0)</f>
        <v>Начисление услуг УКС00001871 от 31.12.2023 23:59:59</v>
      </c>
      <c r="V648" t="str">
        <f>VLOOKUP(A648,'12'!A:B,2,0)</f>
        <v>НАС/КС/ДУ-3А-227</v>
      </c>
    </row>
    <row r="649" spans="1:22" x14ac:dyDescent="0.3">
      <c r="A649" s="77" t="s">
        <v>1587</v>
      </c>
      <c r="B649" s="77" t="s">
        <v>96</v>
      </c>
      <c r="C649" s="78">
        <v>1438.82</v>
      </c>
      <c r="D649" s="79">
        <f>VLOOKUP(A649,РАСЧЕТ!A:AY,51,0)</f>
        <v>1018.3580098109492</v>
      </c>
      <c r="E649" s="79">
        <f t="shared" si="40"/>
        <v>-420.46199018905077</v>
      </c>
      <c r="F649" s="79" t="str">
        <f>VLOOKUP(A649,'04'!A:C,3,0)</f>
        <v>Начисление услуг УКС00000649 от 30.04.2023 0:00:15</v>
      </c>
      <c r="G649" s="79" t="str">
        <f>VLOOKUP(A649,'04'!A:B,2,0)</f>
        <v>НАС/КС/ДУ-3А-228</v>
      </c>
      <c r="H649" s="78">
        <v>1438.82</v>
      </c>
      <c r="I649" s="79">
        <f>VLOOKUP(A649,РАСЧЕТ!A:BE,57,0)</f>
        <v>5260.0340955636029</v>
      </c>
      <c r="J649" s="79">
        <f t="shared" si="41"/>
        <v>3821.2140955636032</v>
      </c>
      <c r="K649" s="79" t="str">
        <f>VLOOKUP(A649,'10'!A:C,3,0)</f>
        <v>Начисление услуг УКС00001638 от 31.10.2023 0:00:04</v>
      </c>
      <c r="L649" s="79" t="str">
        <f>VLOOKUP(A649,'10'!A:B,2,0)</f>
        <v>НАС/КС/ДУ-3А-228</v>
      </c>
      <c r="M649" s="78">
        <v>1438.82</v>
      </c>
      <c r="N649" s="79">
        <f>VLOOKUP(A649,РАСЧЕТ!A:BF,58,0)</f>
        <v>3928.0197023683227</v>
      </c>
      <c r="O649" s="79">
        <f t="shared" si="42"/>
        <v>2489.1997023683225</v>
      </c>
      <c r="P649" s="79" t="str">
        <f>VLOOKUP(A649,'11'!A:C,3,0)</f>
        <v>Начисление услуг УКС00001721 от 30.11.2023 23:59:59</v>
      </c>
      <c r="Q649" s="79" t="str">
        <f>VLOOKUP(A649,'11'!A:B,2,0)</f>
        <v>НАС/КС/ДУ-3А-228</v>
      </c>
      <c r="R649" s="78">
        <v>1438.82</v>
      </c>
      <c r="S649">
        <f>VLOOKUP(A649,РАСЧЕТ!A:BG,59,0)</f>
        <v>5111.3981126721519</v>
      </c>
      <c r="T649" s="119">
        <f t="shared" si="43"/>
        <v>3672.5781126721522</v>
      </c>
      <c r="U649" t="str">
        <f>VLOOKUP(A649,'12'!A:C,3,0)</f>
        <v>Начисление услуг УКС00001871 от 31.12.2023 23:59:59</v>
      </c>
      <c r="V649" t="str">
        <f>VLOOKUP(A649,'12'!A:B,2,0)</f>
        <v>НАС/КС/ДУ-3А-228</v>
      </c>
    </row>
    <row r="650" spans="1:22" x14ac:dyDescent="0.3">
      <c r="A650" s="77" t="s">
        <v>1563</v>
      </c>
      <c r="B650" s="77" t="s">
        <v>102</v>
      </c>
      <c r="C650" s="78">
        <v>1395.87</v>
      </c>
      <c r="D650" s="79">
        <f>VLOOKUP(A650,РАСЧЕТ!A:AY,51,0)</f>
        <v>2123.4435432494283</v>
      </c>
      <c r="E650" s="79">
        <f t="shared" si="40"/>
        <v>727.57354324942844</v>
      </c>
      <c r="F650" s="79" t="str">
        <f>VLOOKUP(A650,'04'!A:C,3,0)</f>
        <v>Начисление услуг УКС00000649 от 30.04.2023 0:00:15</v>
      </c>
      <c r="G650" s="79" t="str">
        <f>VLOOKUP(A650,'04'!A:B,2,0)</f>
        <v>НАС/КС/ДУ-3А-229 от 03.05.2022 г.</v>
      </c>
      <c r="H650" s="78">
        <v>1395.87</v>
      </c>
      <c r="I650" s="79">
        <f>VLOOKUP(A650,РАСЧЕТ!A:BE,57,0)</f>
        <v>2268.2105746265161</v>
      </c>
      <c r="J650" s="79">
        <f t="shared" si="41"/>
        <v>872.34057462651617</v>
      </c>
      <c r="K650" s="79" t="str">
        <f>VLOOKUP(A650,'10'!A:C,3,0)</f>
        <v>Начисление услуг УКС00001638 от 31.10.2023 0:00:04</v>
      </c>
      <c r="L650" s="79" t="str">
        <f>VLOOKUP(A650,'10'!A:B,2,0)</f>
        <v>НАС/КС/ДУ-3А-229 от 03.05.2022 г.</v>
      </c>
      <c r="M650" s="78">
        <v>1395.87</v>
      </c>
      <c r="N650" s="79">
        <f>VLOOKUP(A650,РАСЧЕТ!A:BF,58,0)</f>
        <v>1837.421031239566</v>
      </c>
      <c r="O650" s="79">
        <f t="shared" si="42"/>
        <v>441.5510312395661</v>
      </c>
      <c r="P650" s="79" t="str">
        <f>VLOOKUP(A650,'11'!A:C,3,0)</f>
        <v>Начисление услуг УКС00001721 от 30.11.2023 23:59:59</v>
      </c>
      <c r="Q650" s="79" t="str">
        <f>VLOOKUP(A650,'11'!A:B,2,0)</f>
        <v>НАС/КС/ДУ-3А-229 от 03.05.2022 г.</v>
      </c>
      <c r="R650" s="78">
        <v>1395.87</v>
      </c>
      <c r="S650">
        <f>VLOOKUP(A650,РАСЧЕТ!A:BG,59,0)</f>
        <v>2453.3720763617544</v>
      </c>
      <c r="T650" s="119">
        <f t="shared" si="43"/>
        <v>1057.5020763617545</v>
      </c>
      <c r="U650" t="str">
        <f>VLOOKUP(A650,'12'!A:C,3,0)</f>
        <v>Начисление услуг УКС00001871 от 31.12.2023 23:59:59</v>
      </c>
      <c r="V650" t="str">
        <f>VLOOKUP(A650,'12'!A:B,2,0)</f>
        <v>НАС/КС/ДУ-3А-229 от 03.05.2022 г.</v>
      </c>
    </row>
    <row r="651" spans="1:22" x14ac:dyDescent="0.3">
      <c r="A651" s="77" t="s">
        <v>1341</v>
      </c>
      <c r="B651" s="77" t="s">
        <v>198</v>
      </c>
      <c r="C651" s="78">
        <v>2392.3000000000002</v>
      </c>
      <c r="D651" s="79">
        <f>VLOOKUP(A651,РАСЧЕТ!A:AY,51,0)</f>
        <v>1693.2101834767125</v>
      </c>
      <c r="E651" s="79">
        <f t="shared" si="40"/>
        <v>-699.08981652328771</v>
      </c>
      <c r="F651" s="79" t="str">
        <f>VLOOKUP(A651,'04'!A:C,3,0)</f>
        <v>Начисление услуг УКС00000649 от 30.04.2023 0:00:15</v>
      </c>
      <c r="G651" s="79" t="str">
        <f>VLOOKUP(A651,'04'!A:B,2,0)</f>
        <v>НАС/КС/ДУ-3А-23</v>
      </c>
      <c r="H651" s="78">
        <v>2392.3000000000002</v>
      </c>
      <c r="I651" s="79">
        <f>VLOOKUP(A651,РАСЧЕТ!A:BE,57,0)</f>
        <v>4736.8204041138833</v>
      </c>
      <c r="J651" s="79">
        <f t="shared" si="41"/>
        <v>2344.5204041138832</v>
      </c>
      <c r="K651" s="79" t="str">
        <f>VLOOKUP(A651,'10'!A:C,3,0)</f>
        <v>Начисление услуг УКС00001638 от 31.10.2023 0:00:04</v>
      </c>
      <c r="L651" s="79" t="str">
        <f>VLOOKUP(A651,'10'!A:B,2,0)</f>
        <v>НАС/КС/ДУ-3А-23</v>
      </c>
      <c r="M651" s="78">
        <v>2392.3000000000002</v>
      </c>
      <c r="N651" s="79">
        <f>VLOOKUP(A651,РАСЧЕТ!A:BF,58,0)</f>
        <v>3740.374018491153</v>
      </c>
      <c r="O651" s="79">
        <f t="shared" si="42"/>
        <v>1348.0740184911529</v>
      </c>
      <c r="P651" s="79" t="str">
        <f>VLOOKUP(A651,'11'!A:C,3,0)</f>
        <v>Начисление услуг УКС00001721 от 30.11.2023 23:59:59</v>
      </c>
      <c r="Q651" s="79" t="str">
        <f>VLOOKUP(A651,'11'!A:B,2,0)</f>
        <v>НАС/КС/ДУ-3А-23</v>
      </c>
      <c r="R651" s="78">
        <v>2392.3000000000002</v>
      </c>
      <c r="S651">
        <f>VLOOKUP(A651,РАСЧЕТ!A:BG,59,0)</f>
        <v>4955.4650939515996</v>
      </c>
      <c r="T651" s="119">
        <f t="shared" si="43"/>
        <v>2563.1650939515994</v>
      </c>
      <c r="U651" t="str">
        <f>VLOOKUP(A651,'12'!A:C,3,0)</f>
        <v>Начисление услуг УКС00001871 от 31.12.2023 23:59:59</v>
      </c>
      <c r="V651" t="str">
        <f>VLOOKUP(A651,'12'!A:B,2,0)</f>
        <v>НАС/КС/ДУ-3А-23</v>
      </c>
    </row>
    <row r="652" spans="1:22" x14ac:dyDescent="0.3">
      <c r="A652" s="77" t="s">
        <v>1564</v>
      </c>
      <c r="B652" s="77" t="s">
        <v>291</v>
      </c>
      <c r="C652" s="78">
        <v>2641.41</v>
      </c>
      <c r="D652" s="79">
        <f>VLOOKUP(A652,РАСЧЕТ!A:AY,51,0)</f>
        <v>1869.5229135335335</v>
      </c>
      <c r="E652" s="79">
        <f t="shared" si="40"/>
        <v>-771.88708646646637</v>
      </c>
      <c r="F652" s="79" t="str">
        <f>VLOOKUP(A652,'04'!A:C,3,0)</f>
        <v>Начисление услуг УКС00000649 от 30.04.2023 0:00:15</v>
      </c>
      <c r="G652" s="79" t="str">
        <f>VLOOKUP(A652,'04'!A:B,2,0)</f>
        <v>НС/КС/ДУ-3А-230 от 29.04.2022 г.</v>
      </c>
      <c r="H652" s="78">
        <v>2641.41</v>
      </c>
      <c r="I652" s="79">
        <f>VLOOKUP(A652,РАСЧЕТ!A:BE,57,0)</f>
        <v>3923.0544963308994</v>
      </c>
      <c r="J652" s="79">
        <f t="shared" si="41"/>
        <v>1281.6444963308995</v>
      </c>
      <c r="K652" s="79" t="str">
        <f>VLOOKUP(A652,'10'!A:C,3,0)</f>
        <v>Начисление услуг УКС00001638 от 31.10.2023 0:00:04</v>
      </c>
      <c r="L652" s="79" t="str">
        <f>VLOOKUP(A652,'10'!A:B,2,0)</f>
        <v>НС/КС/ДУ-3А-230 от 29.04.2022 г.</v>
      </c>
      <c r="M652" s="78">
        <v>2641.41</v>
      </c>
      <c r="N652" s="79">
        <f>VLOOKUP(A652,РАСЧЕТ!A:BF,58,0)</f>
        <v>3220.0324270516153</v>
      </c>
      <c r="O652" s="79">
        <f t="shared" si="42"/>
        <v>578.62242705161543</v>
      </c>
      <c r="P652" s="79" t="str">
        <f>VLOOKUP(A652,'11'!A:C,3,0)</f>
        <v>Начисление услуг УКС00001721 от 30.11.2023 23:59:59</v>
      </c>
      <c r="Q652" s="79" t="str">
        <f>VLOOKUP(A652,'11'!A:B,2,0)</f>
        <v>НС/КС/ДУ-3А-230 от 29.04.2022 г.</v>
      </c>
      <c r="R652" s="78">
        <v>2641.41</v>
      </c>
      <c r="S652">
        <f>VLOOKUP(A652,РАСЧЕТ!A:BG,59,0)</f>
        <v>4316.3204617563179</v>
      </c>
      <c r="T652" s="119">
        <f t="shared" si="43"/>
        <v>1674.910461756318</v>
      </c>
      <c r="U652" t="str">
        <f>VLOOKUP(A652,'12'!A:C,3,0)</f>
        <v>Начисление услуг УКС00001871 от 31.12.2023 23:59:59</v>
      </c>
      <c r="V652" t="str">
        <f>VLOOKUP(A652,'12'!A:B,2,0)</f>
        <v>НС/КС/ДУ-3А-230 от 29.04.2022 г.</v>
      </c>
    </row>
    <row r="653" spans="1:22" x14ac:dyDescent="0.3">
      <c r="A653" s="77" t="s">
        <v>1327</v>
      </c>
      <c r="B653" s="77" t="s">
        <v>118</v>
      </c>
      <c r="C653" s="78">
        <v>1679.34</v>
      </c>
      <c r="D653" s="79">
        <f>VLOOKUP(A653,РАСЧЕТ!A:AY,51,0)</f>
        <v>1774.2104642548431</v>
      </c>
      <c r="E653" s="79">
        <f t="shared" si="40"/>
        <v>94.870464254843228</v>
      </c>
      <c r="F653" s="79" t="str">
        <f>VLOOKUP(A653,'04'!A:C,3,0)</f>
        <v>Начисление услуг УКС00000649 от 30.04.2023 0:00:15</v>
      </c>
      <c r="G653" s="79" t="str">
        <f>VLOOKUP(A653,'04'!A:B,2,0)</f>
        <v>НАС/КС/ДУ-3А-231</v>
      </c>
      <c r="H653" s="78">
        <v>1679.34</v>
      </c>
      <c r="I653" s="79">
        <f>VLOOKUP(A653,РАСЧЕТ!A:BE,57,0)</f>
        <v>5409.9119584981736</v>
      </c>
      <c r="J653" s="79">
        <f t="shared" si="41"/>
        <v>3730.5719584981734</v>
      </c>
      <c r="K653" s="79" t="str">
        <f>VLOOKUP(A653,'10'!A:C,3,0)</f>
        <v>Начисление услуг УКС00001638 от 31.10.2023 0:00:04</v>
      </c>
      <c r="L653" s="79" t="str">
        <f>VLOOKUP(A653,'10'!A:B,2,0)</f>
        <v>НАС/КС/ДУ-3А-231</v>
      </c>
      <c r="M653" s="78">
        <v>1679.34</v>
      </c>
      <c r="N653" s="79">
        <f>VLOOKUP(A653,РАСЧЕТ!A:BF,58,0)</f>
        <v>4076.8916494603018</v>
      </c>
      <c r="O653" s="79">
        <f t="shared" si="42"/>
        <v>2397.5516494603016</v>
      </c>
      <c r="P653" s="79" t="str">
        <f>VLOOKUP(A653,'11'!A:C,3,0)</f>
        <v>Начисление услуг УКС00001721 от 30.11.2023 23:59:59</v>
      </c>
      <c r="Q653" s="79" t="str">
        <f>VLOOKUP(A653,'11'!A:B,2,0)</f>
        <v>НАС/КС/ДУ-3А-231</v>
      </c>
      <c r="R653" s="78">
        <v>1679.34</v>
      </c>
      <c r="S653">
        <f>VLOOKUP(A653,РАСЧЕТ!A:BG,59,0)</f>
        <v>5321.1756358531784</v>
      </c>
      <c r="T653" s="119">
        <f t="shared" si="43"/>
        <v>3641.8356358531782</v>
      </c>
      <c r="U653" t="str">
        <f>VLOOKUP(A653,'12'!A:C,3,0)</f>
        <v>Начисление услуг УКС00001871 от 31.12.2023 23:59:59</v>
      </c>
      <c r="V653" t="str">
        <f>VLOOKUP(A653,'12'!A:B,2,0)</f>
        <v>НАС/КС/ДУ-3А-231</v>
      </c>
    </row>
    <row r="654" spans="1:22" x14ac:dyDescent="0.3">
      <c r="A654" s="77" t="s">
        <v>1401</v>
      </c>
      <c r="B654" s="77" t="s">
        <v>209</v>
      </c>
      <c r="C654" s="78">
        <v>1365.8</v>
      </c>
      <c r="D654" s="79">
        <f>VLOOKUP(A654,РАСЧЕТ!A:AY,51,0)</f>
        <v>966.68014065636373</v>
      </c>
      <c r="E654" s="79">
        <f t="shared" si="40"/>
        <v>-399.11985934363622</v>
      </c>
      <c r="F654" s="79" t="str">
        <f>VLOOKUP(A654,'04'!A:C,3,0)</f>
        <v>Начисление услуг УКС00000649 от 30.04.2023 0:00:15</v>
      </c>
      <c r="G654" s="79" t="str">
        <f>VLOOKUP(A654,'04'!A:B,2,0)</f>
        <v>НАС/КС/ДУ-3А-232</v>
      </c>
      <c r="H654" s="78">
        <v>1365.8</v>
      </c>
      <c r="I654" s="79">
        <f>VLOOKUP(A654,РАСЧЕТ!A:BE,57,0)</f>
        <v>1426.5664457712423</v>
      </c>
      <c r="J654" s="79">
        <f t="shared" si="41"/>
        <v>60.766445771242388</v>
      </c>
      <c r="K654" s="79" t="str">
        <f>VLOOKUP(A654,'10'!A:C,3,0)</f>
        <v>Начисление услуг УКС00001638 от 31.10.2023 0:00:04</v>
      </c>
      <c r="L654" s="79" t="str">
        <f>VLOOKUP(A654,'10'!A:B,2,0)</f>
        <v>НАС/КС/ДУ-3А-232</v>
      </c>
      <c r="M654" s="78">
        <v>1365.8</v>
      </c>
      <c r="N654" s="79">
        <f>VLOOKUP(A654,РАСЧЕТ!A:BF,58,0)</f>
        <v>1245.9747062391882</v>
      </c>
      <c r="O654" s="79">
        <f t="shared" si="42"/>
        <v>-119.82529376081175</v>
      </c>
      <c r="P654" s="79" t="str">
        <f>VLOOKUP(A654,'11'!A:C,3,0)</f>
        <v>Начисление услуг УКС00001721 от 30.11.2023 23:59:59</v>
      </c>
      <c r="Q654" s="79" t="str">
        <f>VLOOKUP(A654,'11'!A:B,2,0)</f>
        <v>НАС/КС/ДУ-3А-232</v>
      </c>
      <c r="R654" s="78">
        <v>1365.8</v>
      </c>
      <c r="S654">
        <f>VLOOKUP(A654,РАСЧЕТ!A:BG,59,0)</f>
        <v>1699.8497743540395</v>
      </c>
      <c r="T654" s="119">
        <f t="shared" si="43"/>
        <v>334.04977435403953</v>
      </c>
      <c r="U654" t="str">
        <f>VLOOKUP(A654,'12'!A:C,3,0)</f>
        <v>Начисление услуг УКС00001871 от 31.12.2023 23:59:59</v>
      </c>
      <c r="V654" t="str">
        <f>VLOOKUP(A654,'12'!A:B,2,0)</f>
        <v>НАС/КС/ДУ-3А-232</v>
      </c>
    </row>
    <row r="655" spans="1:22" x14ac:dyDescent="0.3">
      <c r="A655" s="77" t="s">
        <v>1566</v>
      </c>
      <c r="B655" s="77" t="s">
        <v>187</v>
      </c>
      <c r="C655" s="78">
        <v>1378.69</v>
      </c>
      <c r="D655" s="79">
        <f>VLOOKUP(A655,РАСЧЕТ!A:AY,51,0)</f>
        <v>1456.5768773038481</v>
      </c>
      <c r="E655" s="79">
        <f t="shared" si="40"/>
        <v>77.886877303847996</v>
      </c>
      <c r="F655" s="79" t="str">
        <f>VLOOKUP(A655,'04'!A:C,3,0)</f>
        <v>Начисление услуг УКС00000649 от 30.04.2023 0:00:15</v>
      </c>
      <c r="G655" s="79" t="str">
        <f>VLOOKUP(A655,'04'!A:B,2,0)</f>
        <v>НАС/КС/ДУ-3А-233 от 11.03.2022 г.</v>
      </c>
      <c r="H655" s="78">
        <v>1378.69</v>
      </c>
      <c r="I655" s="79">
        <f>VLOOKUP(A655,РАСЧЕТ!A:BE,57,0)</f>
        <v>3075.1278524212526</v>
      </c>
      <c r="J655" s="79">
        <f t="shared" si="41"/>
        <v>1696.4378524212525</v>
      </c>
      <c r="K655" s="79" t="str">
        <f>VLOOKUP(A655,'10'!A:C,3,0)</f>
        <v>Начисление услуг УКС00001638 от 31.10.2023 0:00:04</v>
      </c>
      <c r="L655" s="79" t="str">
        <f>VLOOKUP(A655,'10'!A:B,2,0)</f>
        <v>НАС/КС/ДУ-3А-233 от 11.03.2022 г.</v>
      </c>
      <c r="M655" s="78">
        <v>1378.69</v>
      </c>
      <c r="N655" s="79">
        <f>VLOOKUP(A655,РАСЧЕТ!A:BF,58,0)</f>
        <v>2395.9446154370303</v>
      </c>
      <c r="O655" s="79">
        <f t="shared" si="42"/>
        <v>1017.2546154370302</v>
      </c>
      <c r="P655" s="79" t="str">
        <f>VLOOKUP(A655,'11'!A:C,3,0)</f>
        <v>Начисление услуг УКС00001721 от 30.11.2023 23:59:59</v>
      </c>
      <c r="Q655" s="79" t="str">
        <f>VLOOKUP(A655,'11'!A:B,2,0)</f>
        <v>НАС/КС/ДУ-3А-233 от 11.03.2022 г.</v>
      </c>
      <c r="R655" s="78">
        <v>1378.69</v>
      </c>
      <c r="S655">
        <f>VLOOKUP(A655,РАСЧЕТ!A:BG,59,0)</f>
        <v>3161.015738340031</v>
      </c>
      <c r="T655" s="119">
        <f t="shared" si="43"/>
        <v>1782.325738340031</v>
      </c>
      <c r="U655" t="str">
        <f>VLOOKUP(A655,'12'!A:C,3,0)</f>
        <v>Начисление услуг УКС00001871 от 31.12.2023 23:59:59</v>
      </c>
      <c r="V655" t="str">
        <f>VLOOKUP(A655,'12'!A:B,2,0)</f>
        <v>НАС/КС/ДУ-3А-233 от 11.03.2022 г.</v>
      </c>
    </row>
    <row r="656" spans="1:22" x14ac:dyDescent="0.3">
      <c r="A656" s="77" t="s">
        <v>1366</v>
      </c>
      <c r="B656" s="77" t="s">
        <v>295</v>
      </c>
      <c r="C656" s="78">
        <v>1687.93</v>
      </c>
      <c r="D656" s="79">
        <f>VLOOKUP(A656,РАСЧЕТ!A:AY,51,0)</f>
        <v>1783.2857095962997</v>
      </c>
      <c r="E656" s="79">
        <f t="shared" si="40"/>
        <v>95.355709596299675</v>
      </c>
      <c r="F656" s="79" t="str">
        <f>VLOOKUP(A656,'04'!A:C,3,0)</f>
        <v>Начисление услуг УКС00000649 от 30.04.2023 0:00:15</v>
      </c>
      <c r="G656" s="79" t="str">
        <f>VLOOKUP(A656,'04'!A:B,2,0)</f>
        <v>НАС/КС/ДУ-3А-234</v>
      </c>
      <c r="H656" s="78">
        <v>1687.93</v>
      </c>
      <c r="I656" s="79">
        <f>VLOOKUP(A656,РАСЧЕТ!A:BE,57,0)</f>
        <v>2862.3726898671648</v>
      </c>
      <c r="J656" s="79">
        <f t="shared" si="41"/>
        <v>1174.4426898671647</v>
      </c>
      <c r="K656" s="79" t="str">
        <f>VLOOKUP(A656,'10'!A:C,3,0)</f>
        <v>Начисление услуг УКС00001638 от 31.10.2023 0:00:04</v>
      </c>
      <c r="L656" s="79" t="str">
        <f>VLOOKUP(A656,'10'!A:B,2,0)</f>
        <v>НАС/КС/ДУ-3А-234</v>
      </c>
      <c r="M656" s="78">
        <v>1687.93</v>
      </c>
      <c r="N656" s="79">
        <f>VLOOKUP(A656,РАСЧЕТ!A:BF,58,0)</f>
        <v>2305.109012796001</v>
      </c>
      <c r="O656" s="79">
        <f t="shared" si="42"/>
        <v>617.17901279600096</v>
      </c>
      <c r="P656" s="79" t="str">
        <f>VLOOKUP(A656,'11'!A:C,3,0)</f>
        <v>Начисление услуг УКС00001721 от 30.11.2023 23:59:59</v>
      </c>
      <c r="Q656" s="79" t="str">
        <f>VLOOKUP(A656,'11'!A:B,2,0)</f>
        <v>НАС/КС/ДУ-3А-234</v>
      </c>
      <c r="R656" s="78">
        <v>1687.93</v>
      </c>
      <c r="S656">
        <f>VLOOKUP(A656,РАСЧЕТ!A:BG,59,0)</f>
        <v>3072.3820267945825</v>
      </c>
      <c r="T656" s="119">
        <f t="shared" si="43"/>
        <v>1384.4520267945825</v>
      </c>
      <c r="U656" t="str">
        <f>VLOOKUP(A656,'12'!A:C,3,0)</f>
        <v>Начисление услуг УКС00001871 от 31.12.2023 23:59:59</v>
      </c>
      <c r="V656" t="str">
        <f>VLOOKUP(A656,'12'!A:B,2,0)</f>
        <v>НАС/КС/ДУ-3А-234</v>
      </c>
    </row>
    <row r="657" spans="1:22" x14ac:dyDescent="0.3">
      <c r="A657" s="77" t="s">
        <v>1339</v>
      </c>
      <c r="B657" s="77" t="s">
        <v>353</v>
      </c>
      <c r="C657" s="78">
        <v>2534.04</v>
      </c>
      <c r="D657" s="79">
        <f>VLOOKUP(A657,РАСЧЕТ!A:AY,51,0)</f>
        <v>2677.1973757298142</v>
      </c>
      <c r="E657" s="79">
        <f t="shared" si="40"/>
        <v>143.15737572981425</v>
      </c>
      <c r="F657" s="79" t="str">
        <f>VLOOKUP(A657,'04'!A:C,3,0)</f>
        <v>Начисление услуг УКС00000649 от 30.04.2023 0:00:15</v>
      </c>
      <c r="G657" s="79" t="str">
        <f>VLOOKUP(A657,'04'!A:B,2,0)</f>
        <v>НАС/КС/ДУ-3А-235</v>
      </c>
      <c r="H657" s="78">
        <v>2534.04</v>
      </c>
      <c r="I657" s="79">
        <f>VLOOKUP(A657,РАСЧЕТ!A:BE,57,0)</f>
        <v>2359.137479181969</v>
      </c>
      <c r="J657" s="79">
        <f t="shared" si="41"/>
        <v>-174.90252081803101</v>
      </c>
      <c r="K657" s="79" t="str">
        <f>VLOOKUP(A657,'10'!A:C,3,0)</f>
        <v>Начисление услуг УКС00001638 от 31.10.2023 0:00:04</v>
      </c>
      <c r="L657" s="79" t="str">
        <f>VLOOKUP(A657,'10'!A:B,2,0)</f>
        <v>НАС/КС/ДУ-3А-235</v>
      </c>
      <c r="M657" s="78">
        <v>2534.04</v>
      </c>
      <c r="N657" s="79">
        <f>VLOOKUP(A657,РАСЧЕТ!A:BF,58,0)</f>
        <v>2111.4866093527653</v>
      </c>
      <c r="O657" s="79">
        <f t="shared" si="42"/>
        <v>-422.55339064723466</v>
      </c>
      <c r="P657" s="79" t="str">
        <f>VLOOKUP(A657,'11'!A:C,3,0)</f>
        <v>Начисление услуг УКС00001721 от 30.11.2023 23:59:59</v>
      </c>
      <c r="Q657" s="79" t="str">
        <f>VLOOKUP(A657,'11'!A:B,2,0)</f>
        <v>НАС/КС/ДУ-3А-235</v>
      </c>
      <c r="R657" s="78">
        <v>2534.04</v>
      </c>
      <c r="S657">
        <f>VLOOKUP(A657,РАСЧЕТ!A:BG,59,0)</f>
        <v>2899.5915056634958</v>
      </c>
      <c r="T657" s="119">
        <f t="shared" si="43"/>
        <v>365.55150566349585</v>
      </c>
      <c r="U657" t="str">
        <f>VLOOKUP(A657,'12'!A:C,3,0)</f>
        <v>Начисление услуг УКС00001871 от 31.12.2023 23:59:59</v>
      </c>
      <c r="V657" t="str">
        <f>VLOOKUP(A657,'12'!A:B,2,0)</f>
        <v>НАС/КС/ДУ-3А-235</v>
      </c>
    </row>
    <row r="658" spans="1:22" x14ac:dyDescent="0.3">
      <c r="A658" s="77" t="s">
        <v>1400</v>
      </c>
      <c r="B658" s="77" t="s">
        <v>62</v>
      </c>
      <c r="C658" s="78">
        <v>1438.82</v>
      </c>
      <c r="D658" s="79">
        <f>VLOOKUP(A658,РАСЧЕТ!A:AY,51,0)</f>
        <v>1520.1035946940472</v>
      </c>
      <c r="E658" s="79">
        <f t="shared" si="40"/>
        <v>81.283594694047224</v>
      </c>
      <c r="F658" s="79" t="str">
        <f>VLOOKUP(A658,'04'!A:C,3,0)</f>
        <v>Начисление услуг УКС00000649 от 30.04.2023 0:00:15</v>
      </c>
      <c r="G658" s="79" t="str">
        <f>VLOOKUP(A658,'04'!A:B,2,0)</f>
        <v>НАС/КС/ДУ-3А-236 ЮГ ИНВЕСТ</v>
      </c>
      <c r="H658" s="78">
        <v>1438.82</v>
      </c>
      <c r="I658" s="79">
        <f>VLOOKUP(A658,РАСЧЕТ!A:BE,57,0)</f>
        <v>1339.5102636033214</v>
      </c>
      <c r="J658" s="79">
        <f t="shared" si="41"/>
        <v>-99.309736396678545</v>
      </c>
      <c r="K658" s="79" t="str">
        <f>VLOOKUP(A658,'10'!A:C,3,0)</f>
        <v>Начисление услуг УКС00001638 от 31.10.2023 0:00:04</v>
      </c>
      <c r="L658" s="79" t="str">
        <f>VLOOKUP(A658,'10'!A:B,2,0)</f>
        <v>НАС/КС/ДУ-3А-236 ЮГ ИНВЕСТ</v>
      </c>
      <c r="M658" s="78">
        <v>1438.82</v>
      </c>
      <c r="N658" s="79">
        <f>VLOOKUP(A658,РАСЧЕТ!A:BF,58,0)</f>
        <v>1198.8949392087734</v>
      </c>
      <c r="O658" s="79">
        <f t="shared" si="42"/>
        <v>-239.92506079122654</v>
      </c>
      <c r="P658" s="79" t="str">
        <f>VLOOKUP(A658,'11'!A:C,3,0)</f>
        <v>Начисление услуг УКС00001721 от 30.11.2023 23:59:59</v>
      </c>
      <c r="Q658" s="79" t="str">
        <f>VLOOKUP(A658,'11'!A:B,2,0)</f>
        <v>НАС/КС/ДУ-3А-236 ЮГ ИНВЕСТ</v>
      </c>
      <c r="R658" s="78">
        <v>1438.82</v>
      </c>
      <c r="S658">
        <f>VLOOKUP(A658,РАСЧЕТ!A:BG,59,0)</f>
        <v>1646.3782277919847</v>
      </c>
      <c r="T658" s="119">
        <f t="shared" si="43"/>
        <v>207.55822779198479</v>
      </c>
      <c r="U658" t="str">
        <f>VLOOKUP(A658,'12'!A:C,3,0)</f>
        <v>Начисление услуг УКС00001871 от 31.12.2023 23:59:59</v>
      </c>
      <c r="V658" t="str">
        <f>VLOOKUP(A658,'12'!A:B,2,0)</f>
        <v>НАС/КС/ДУ-3А-236 ЮГ ИНВЕСТ</v>
      </c>
    </row>
    <row r="659" spans="1:22" x14ac:dyDescent="0.3">
      <c r="A659" s="77" t="s">
        <v>1775</v>
      </c>
      <c r="B659" s="77" t="s">
        <v>210</v>
      </c>
      <c r="C659" s="78">
        <v>1395.87</v>
      </c>
      <c r="D659" s="79">
        <f>VLOOKUP(A659,РАСЧЕТ!A:AY,51,0)</f>
        <v>1474.7273679867619</v>
      </c>
      <c r="E659" s="79">
        <f t="shared" si="40"/>
        <v>78.857367986762029</v>
      </c>
      <c r="F659" s="79" t="str">
        <f>VLOOKUP(A659,'04'!A:C,3,0)</f>
        <v>Начисление услуг УКС00000649 от 30.04.2023 0:00:15</v>
      </c>
      <c r="G659" s="79" t="str">
        <f>VLOOKUP(A659,'04'!A:B,2,0)</f>
        <v>НАС/КС/ДУ-3А-237</v>
      </c>
      <c r="H659" s="78">
        <v>1395.87</v>
      </c>
      <c r="I659" s="79">
        <f>VLOOKUP(A659,РАСЧЕТ!A:BE,57,0)</f>
        <v>2855.7326157340435</v>
      </c>
      <c r="J659" s="79">
        <f t="shared" si="41"/>
        <v>1459.8626157340436</v>
      </c>
      <c r="K659" s="79" t="str">
        <f>VLOOKUP(A659,'10'!A:C,3,0)</f>
        <v>Начисление услуг УКС00001638 от 31.10.2023 0:00:04</v>
      </c>
      <c r="L659" s="79" t="str">
        <f>VLOOKUP(A659,'10'!A:B,2,0)</f>
        <v>НАС/КС/ДУ-3А-237</v>
      </c>
      <c r="M659" s="78">
        <v>1395.87</v>
      </c>
      <c r="N659" s="79">
        <f>VLOOKUP(A659,РАСЧЕТ!A:BF,58,0)</f>
        <v>2246.4023357829637</v>
      </c>
      <c r="O659" s="79">
        <f t="shared" si="42"/>
        <v>850.53233578296386</v>
      </c>
      <c r="P659" s="79" t="str">
        <f>VLOOKUP(A659,'11'!A:C,3,0)</f>
        <v>Начисление услуг УКС00001721 от 30.11.2023 23:59:59</v>
      </c>
      <c r="Q659" s="79" t="str">
        <f>VLOOKUP(A659,'11'!A:B,2,0)</f>
        <v>НАС/КС/ДУ-3А-237</v>
      </c>
      <c r="R659" s="78">
        <v>1395.87</v>
      </c>
      <c r="S659">
        <f>VLOOKUP(A659,РАСЧЕТ!A:BG,59,0)</f>
        <v>2972.6331859734942</v>
      </c>
      <c r="T659" s="119">
        <f t="shared" si="43"/>
        <v>1576.7631859734943</v>
      </c>
      <c r="U659" t="str">
        <f>VLOOKUP(A659,'12'!A:C,3,0)</f>
        <v>Начисление услуг УКС00001871 от 31.12.2023 23:59:59</v>
      </c>
      <c r="V659" t="str">
        <f>VLOOKUP(A659,'12'!A:B,2,0)</f>
        <v>НАС/КС/ДУ-3А-237</v>
      </c>
    </row>
    <row r="660" spans="1:22" x14ac:dyDescent="0.3">
      <c r="A660" s="77" t="s">
        <v>1784</v>
      </c>
      <c r="B660" s="77" t="s">
        <v>116</v>
      </c>
      <c r="C660" s="78">
        <v>2641.41</v>
      </c>
      <c r="D660" s="79">
        <f>VLOOKUP(A660,РАСЧЕТ!A:AY,51,0)</f>
        <v>2790.6379424980269</v>
      </c>
      <c r="E660" s="79">
        <f t="shared" si="40"/>
        <v>149.22794249802701</v>
      </c>
      <c r="F660" s="79" t="str">
        <f>VLOOKUP(A660,'04'!A:C,3,0)</f>
        <v>Начисление услуг УКС00000649 от 30.04.2023 0:00:15</v>
      </c>
      <c r="G660" s="79" t="str">
        <f>VLOOKUP(A660,'04'!A:B,2,0)</f>
        <v>НАС/КС/ДУ-3А-238</v>
      </c>
      <c r="H660" s="78">
        <v>2641.41</v>
      </c>
      <c r="I660" s="79">
        <f>VLOOKUP(A660,РАСЧЕТ!A:BE,57,0)</f>
        <v>3654.4638694259052</v>
      </c>
      <c r="J660" s="79">
        <f t="shared" si="41"/>
        <v>1013.0538694259053</v>
      </c>
      <c r="K660" s="79" t="str">
        <f>VLOOKUP(A660,'10'!A:C,3,0)</f>
        <v>Начисление услуг УКС00001638 от 31.10.2023 0:00:04</v>
      </c>
      <c r="L660" s="79" t="str">
        <f>VLOOKUP(A660,'10'!A:B,2,0)</f>
        <v>НАС/КС/ДУ-3А-238</v>
      </c>
      <c r="M660" s="78">
        <v>2641.41</v>
      </c>
      <c r="N660" s="79">
        <f>VLOOKUP(A660,РАСЧЕТ!A:BF,58,0)</f>
        <v>3033.0631947609259</v>
      </c>
      <c r="O660" s="79">
        <f t="shared" si="42"/>
        <v>391.653194760926</v>
      </c>
      <c r="P660" s="79" t="str">
        <f>VLOOKUP(A660,'11'!A:C,3,0)</f>
        <v>Начисление услуг УКС00001721 от 30.11.2023 23:59:59</v>
      </c>
      <c r="Q660" s="79" t="str">
        <f>VLOOKUP(A660,'11'!A:B,2,0)</f>
        <v>НАС/КС/ДУ-3А-238</v>
      </c>
      <c r="R660" s="78">
        <v>2641.41</v>
      </c>
      <c r="S660">
        <f>VLOOKUP(A660,РАСЧЕТ!A:BG,59,0)</f>
        <v>4078.9358919875135</v>
      </c>
      <c r="T660" s="119">
        <f t="shared" si="43"/>
        <v>1437.5258919875137</v>
      </c>
      <c r="U660" t="str">
        <f>VLOOKUP(A660,'12'!A:C,3,0)</f>
        <v>Начисление услуг УКС00001871 от 31.12.2023 23:59:59</v>
      </c>
      <c r="V660" t="str">
        <f>VLOOKUP(A660,'12'!A:B,2,0)</f>
        <v>НАС/КС/ДУ-3А-238</v>
      </c>
    </row>
    <row r="661" spans="1:22" x14ac:dyDescent="0.3">
      <c r="A661" s="77" t="s">
        <v>1626</v>
      </c>
      <c r="B661" s="77" t="s">
        <v>175</v>
      </c>
      <c r="C661" s="78">
        <v>1679.34</v>
      </c>
      <c r="D661" s="79">
        <f>VLOOKUP(A661,РАСЧЕТ!A:AY,51,0)</f>
        <v>1475.8175105554662</v>
      </c>
      <c r="E661" s="79">
        <f t="shared" si="40"/>
        <v>-203.52248944453368</v>
      </c>
      <c r="F661" s="79" t="str">
        <f>VLOOKUP(A661,'04'!A:C,3,0)</f>
        <v>Начисление услуг УКС00000649 от 30.04.2023 0:00:15</v>
      </c>
      <c r="G661" s="79" t="str">
        <f>VLOOKUP(A661,'04'!A:B,2,0)</f>
        <v>НАС/КС/ДУ-3А-239</v>
      </c>
      <c r="H661" s="78">
        <v>1679.34</v>
      </c>
      <c r="I661" s="79">
        <f>VLOOKUP(A661,РАСЧЕТ!A:BE,57,0)</f>
        <v>2586.2189828938835</v>
      </c>
      <c r="J661" s="79">
        <f t="shared" si="41"/>
        <v>906.87898289388363</v>
      </c>
      <c r="K661" s="79" t="str">
        <f>VLOOKUP(A661,'10'!A:C,3,0)</f>
        <v>Начисление услуг УКС00001638 от 31.10.2023 0:00:04</v>
      </c>
      <c r="L661" s="79" t="str">
        <f>VLOOKUP(A661,'10'!A:B,2,0)</f>
        <v>НАС/КС/ДУ-3А-239</v>
      </c>
      <c r="M661" s="78">
        <v>1679.34</v>
      </c>
      <c r="N661" s="79">
        <f>VLOOKUP(A661,РАСЧЕТ!A:BF,58,0)</f>
        <v>2111.2843088136319</v>
      </c>
      <c r="O661" s="79">
        <f t="shared" si="42"/>
        <v>431.94430881363201</v>
      </c>
      <c r="P661" s="79" t="str">
        <f>VLOOKUP(A661,'11'!A:C,3,0)</f>
        <v>Начисление услуг УКС00001721 от 30.11.2023 23:59:59</v>
      </c>
      <c r="Q661" s="79" t="str">
        <f>VLOOKUP(A661,'11'!A:B,2,0)</f>
        <v>НАС/КС/ДУ-3А-239</v>
      </c>
      <c r="R661" s="78">
        <v>1679.34</v>
      </c>
      <c r="S661">
        <f>VLOOKUP(A661,РАСЧЕТ!A:BG,59,0)</f>
        <v>2825.5519058035161</v>
      </c>
      <c r="T661" s="119">
        <f t="shared" si="43"/>
        <v>1146.2119058035162</v>
      </c>
      <c r="U661" t="str">
        <f>VLOOKUP(A661,'12'!A:C,3,0)</f>
        <v>Начисление услуг УКС00001871 от 31.12.2023 23:59:59</v>
      </c>
      <c r="V661" t="str">
        <f>VLOOKUP(A661,'12'!A:B,2,0)</f>
        <v>НАС/КС/ДУ-3А-239</v>
      </c>
    </row>
    <row r="662" spans="1:22" x14ac:dyDescent="0.3">
      <c r="A662" s="77" t="s">
        <v>1286</v>
      </c>
      <c r="B662" s="77" t="s">
        <v>189</v>
      </c>
      <c r="C662" s="78">
        <v>3603.48</v>
      </c>
      <c r="D662" s="79">
        <f>VLOOKUP(A662,РАСЧЕТ!A:AY,51,0)</f>
        <v>3807.0654207412108</v>
      </c>
      <c r="E662" s="79">
        <f t="shared" si="40"/>
        <v>203.58542074121078</v>
      </c>
      <c r="F662" s="79" t="str">
        <f>VLOOKUP(A662,'04'!A:C,3,0)</f>
        <v>Начисление услуг УКС00000649 от 30.04.2023 0:00:15</v>
      </c>
      <c r="G662" s="79" t="str">
        <f>VLOOKUP(A662,'04'!A:B,2,0)</f>
        <v>НАС/КС/ДУ-3А-24</v>
      </c>
      <c r="H662" s="78">
        <v>3603.48</v>
      </c>
      <c r="I662" s="79">
        <f>VLOOKUP(A662,РАСЧЕТ!A:BE,57,0)</f>
        <v>3354.773466158766</v>
      </c>
      <c r="J662" s="79">
        <f t="shared" si="41"/>
        <v>-248.70653384123398</v>
      </c>
      <c r="K662" s="79" t="str">
        <f>VLOOKUP(A662,'10'!A:C,3,0)</f>
        <v>Начисление услуг УКС00001638 от 31.10.2023 0:00:04</v>
      </c>
      <c r="L662" s="79" t="str">
        <f>VLOOKUP(A662,'10'!A:B,2,0)</f>
        <v>НАС/КС/ДУ-3А-24</v>
      </c>
      <c r="M662" s="78">
        <v>3603.48</v>
      </c>
      <c r="N662" s="79">
        <f>VLOOKUP(A662,РАСЧЕТ!A:BF,58,0)</f>
        <v>3002.6055343168987</v>
      </c>
      <c r="O662" s="79">
        <f t="shared" si="42"/>
        <v>-600.87446568310133</v>
      </c>
      <c r="P662" s="79" t="str">
        <f>VLOOKUP(A662,'11'!A:C,3,0)</f>
        <v>Начисление услуг УКС00001721 от 30.11.2023 23:59:59</v>
      </c>
      <c r="Q662" s="79" t="str">
        <f>VLOOKUP(A662,'11'!A:B,2,0)</f>
        <v>НАС/КС/ДУ-3А-24</v>
      </c>
      <c r="R662" s="78">
        <v>3603.48</v>
      </c>
      <c r="S662">
        <f>VLOOKUP(A662,РАСЧЕТ!A:BG,59,0)</f>
        <v>4123.3174122909713</v>
      </c>
      <c r="T662" s="119">
        <f t="shared" si="43"/>
        <v>519.83741229097132</v>
      </c>
      <c r="U662" t="str">
        <f>VLOOKUP(A662,'12'!A:C,3,0)</f>
        <v>Начисление услуг УКС00001871 от 31.12.2023 23:59:59</v>
      </c>
      <c r="V662" t="str">
        <f>VLOOKUP(A662,'12'!A:B,2,0)</f>
        <v>НАС/КС/ДУ-3А-24</v>
      </c>
    </row>
    <row r="663" spans="1:22" x14ac:dyDescent="0.3">
      <c r="A663" s="77" t="s">
        <v>1308</v>
      </c>
      <c r="B663" s="77" t="s">
        <v>133</v>
      </c>
      <c r="C663" s="78">
        <v>1365.8</v>
      </c>
      <c r="D663" s="79">
        <f>VLOOKUP(A663,РАСЧЕТ!A:AY,51,0)</f>
        <v>1442.9640092916627</v>
      </c>
      <c r="E663" s="79">
        <f t="shared" si="40"/>
        <v>77.164009291662751</v>
      </c>
      <c r="F663" s="79" t="str">
        <f>VLOOKUP(A663,'04'!A:C,3,0)</f>
        <v>Начисление услуг УКС00000649 от 30.04.2023 0:00:15</v>
      </c>
      <c r="G663" s="79" t="str">
        <f>VLOOKUP(A663,'04'!A:B,2,0)</f>
        <v>НАС/КС/ДУ-3А-240.</v>
      </c>
      <c r="H663" s="80"/>
      <c r="I663" s="79">
        <f>VLOOKUP(A663,РАСЧЕТ!A:BE,57,0)</f>
        <v>0</v>
      </c>
      <c r="J663" s="79">
        <f t="shared" si="41"/>
        <v>0</v>
      </c>
      <c r="K663" s="79" t="e">
        <f>VLOOKUP(A663,'10'!A:C,3,0)</f>
        <v>#N/A</v>
      </c>
      <c r="L663" s="79" t="e">
        <f>VLOOKUP(A663,'10'!A:B,2,0)</f>
        <v>#N/A</v>
      </c>
      <c r="M663" s="80"/>
      <c r="N663" s="79">
        <f>VLOOKUP(A663,РАСЧЕТ!A:BF,58,0)</f>
        <v>0</v>
      </c>
      <c r="O663" s="79">
        <f t="shared" si="42"/>
        <v>0</v>
      </c>
      <c r="P663" s="79" t="e">
        <f>VLOOKUP(A663,'11'!A:C,3,0)</f>
        <v>#N/A</v>
      </c>
      <c r="Q663" s="79" t="e">
        <f>VLOOKUP(A663,'11'!A:B,2,0)</f>
        <v>#N/A</v>
      </c>
      <c r="R663" s="80"/>
      <c r="S663">
        <f>VLOOKUP(A663,РАСЧЕТ!A:BG,59,0)</f>
        <v>0</v>
      </c>
      <c r="T663" s="119">
        <f t="shared" si="43"/>
        <v>0</v>
      </c>
      <c r="U663" t="e">
        <f>VLOOKUP(A663,'12'!A:C,3,0)</f>
        <v>#N/A</v>
      </c>
      <c r="V663" t="e">
        <f>VLOOKUP(A663,'12'!A:B,2,0)</f>
        <v>#N/A</v>
      </c>
    </row>
    <row r="664" spans="1:22" x14ac:dyDescent="0.3">
      <c r="A664" s="77" t="s">
        <v>2859</v>
      </c>
      <c r="B664" s="77" t="s">
        <v>133</v>
      </c>
      <c r="C664" s="80"/>
      <c r="D664" s="79">
        <f>VLOOKUP(A664,РАСЧЕТ!A:AY,51,0)</f>
        <v>0</v>
      </c>
      <c r="E664" s="79">
        <f t="shared" si="40"/>
        <v>0</v>
      </c>
      <c r="F664" s="79" t="e">
        <f>VLOOKUP(A664,'04'!A:C,3,0)</f>
        <v>#N/A</v>
      </c>
      <c r="G664" s="79" t="e">
        <f>VLOOKUP(A664,'04'!A:B,2,0)</f>
        <v>#N/A</v>
      </c>
      <c r="H664" s="78">
        <v>1365.8</v>
      </c>
      <c r="I664" s="79">
        <f>VLOOKUP(A664,РАСЧЕТ!A:BE,57,0)</f>
        <v>4238.5338549583876</v>
      </c>
      <c r="J664" s="79">
        <f t="shared" si="41"/>
        <v>2872.7338549583874</v>
      </c>
      <c r="K664" s="79" t="str">
        <f>VLOOKUP(A664,'10'!A:C,3,0)</f>
        <v>Начисление услуг УКС00001638 от 31.10.2023 0:00:04</v>
      </c>
      <c r="L664" s="79" t="str">
        <f>VLOOKUP(A664,'10'!A:B,2,0)</f>
        <v>НАС/КС/ДУ-3А-240</v>
      </c>
      <c r="M664" s="78">
        <v>1365.8</v>
      </c>
      <c r="N664" s="79">
        <f>VLOOKUP(A664,РАСЧЕТ!A:BF,58,0)</f>
        <v>3203.4197361736433</v>
      </c>
      <c r="O664" s="79">
        <f t="shared" si="42"/>
        <v>1837.6197361736433</v>
      </c>
      <c r="P664" s="79" t="str">
        <f>VLOOKUP(A664,'11'!A:C,3,0)</f>
        <v>Начисление услуг УКС00001721 от 30.11.2023 23:59:59</v>
      </c>
      <c r="Q664" s="79" t="str">
        <f>VLOOKUP(A664,'11'!A:B,2,0)</f>
        <v>НАС/КС/ДУ-3А-240</v>
      </c>
      <c r="R664" s="78">
        <v>1365.8</v>
      </c>
      <c r="S664">
        <f>VLOOKUP(A664,РАСЧЕТ!A:BG,59,0)</f>
        <v>4185.1102665971421</v>
      </c>
      <c r="T664" s="119">
        <f t="shared" si="43"/>
        <v>2819.3102665971419</v>
      </c>
      <c r="U664" t="str">
        <f>VLOOKUP(A664,'12'!A:C,3,0)</f>
        <v>Начисление услуг УКС00001871 от 31.12.2023 23:59:59</v>
      </c>
      <c r="V664" t="str">
        <f>VLOOKUP(A664,'12'!A:B,2,0)</f>
        <v>НАС/КС/ДУ-3А-240</v>
      </c>
    </row>
    <row r="665" spans="1:22" x14ac:dyDescent="0.3">
      <c r="A665" s="77" t="s">
        <v>1293</v>
      </c>
      <c r="B665" s="77" t="s">
        <v>219</v>
      </c>
      <c r="C665" s="78">
        <v>1378.69</v>
      </c>
      <c r="D665" s="79">
        <f>VLOOKUP(A665,РАСЧЕТ!A:AY,51,0)</f>
        <v>989.22156462481996</v>
      </c>
      <c r="E665" s="79">
        <f t="shared" si="40"/>
        <v>-389.46843537518009</v>
      </c>
      <c r="F665" s="79" t="str">
        <f>VLOOKUP(A665,'04'!A:C,3,0)</f>
        <v>Начисление услуг УКС00000649 от 30.04.2023 0:00:15</v>
      </c>
      <c r="G665" s="79" t="str">
        <f>VLOOKUP(A665,'04'!A:B,2,0)</f>
        <v>НАС/КС/ДУ-3А-241</v>
      </c>
      <c r="H665" s="78">
        <v>1378.69</v>
      </c>
      <c r="I665" s="79">
        <f>VLOOKUP(A665,РАСЧЕТ!A:BE,57,0)</f>
        <v>1914.0608369314673</v>
      </c>
      <c r="J665" s="79">
        <f t="shared" si="41"/>
        <v>535.37083693146724</v>
      </c>
      <c r="K665" s="79" t="str">
        <f>VLOOKUP(A665,'10'!A:C,3,0)</f>
        <v>Начисление услуг УКС00001638 от 31.10.2023 0:00:04</v>
      </c>
      <c r="L665" s="79" t="str">
        <f>VLOOKUP(A665,'10'!A:B,2,0)</f>
        <v>НАС/КС/ДУ-3А-241</v>
      </c>
      <c r="M665" s="78">
        <v>1378.69</v>
      </c>
      <c r="N665" s="79">
        <f>VLOOKUP(A665,РАСЧЕТ!A:BF,58,0)</f>
        <v>1587.7116140637006</v>
      </c>
      <c r="O665" s="79">
        <f t="shared" si="42"/>
        <v>209.02161406370055</v>
      </c>
      <c r="P665" s="79" t="str">
        <f>VLOOKUP(A665,'11'!A:C,3,0)</f>
        <v>Начисление услуг УКС00001721 от 30.11.2023 23:59:59</v>
      </c>
      <c r="Q665" s="79" t="str">
        <f>VLOOKUP(A665,'11'!A:B,2,0)</f>
        <v>НАС/КС/ДУ-3А-241</v>
      </c>
      <c r="R665" s="78">
        <v>1378.69</v>
      </c>
      <c r="S665">
        <f>VLOOKUP(A665,РАСЧЕТ!A:BG,59,0)</f>
        <v>2134.8466678821692</v>
      </c>
      <c r="T665" s="119">
        <f t="shared" si="43"/>
        <v>756.15666788216913</v>
      </c>
      <c r="U665" t="str">
        <f>VLOOKUP(A665,'12'!A:C,3,0)</f>
        <v>Начисление услуг УКС00001871 от 31.12.2023 23:59:59</v>
      </c>
      <c r="V665" t="str">
        <f>VLOOKUP(A665,'12'!A:B,2,0)</f>
        <v>НАС/КС/ДУ-3А-241</v>
      </c>
    </row>
    <row r="666" spans="1:22" x14ac:dyDescent="0.3">
      <c r="A666" s="77" t="s">
        <v>1624</v>
      </c>
      <c r="B666" s="77" t="s">
        <v>66</v>
      </c>
      <c r="C666" s="78">
        <v>1687.93</v>
      </c>
      <c r="D666" s="79">
        <f>VLOOKUP(A666,РАСЧЕТ!A:AY,51,0)</f>
        <v>1194.6707398677702</v>
      </c>
      <c r="E666" s="79">
        <f t="shared" si="40"/>
        <v>-493.25926013222988</v>
      </c>
      <c r="F666" s="79" t="str">
        <f>VLOOKUP(A666,'04'!A:C,3,0)</f>
        <v>Начисление услуг УКС00000649 от 30.04.2023 0:00:15</v>
      </c>
      <c r="G666" s="79" t="str">
        <f>VLOOKUP(A666,'04'!A:B,2,0)</f>
        <v>НАС/КС/ДУ-3А-242 от 25.02.2022 г.</v>
      </c>
      <c r="H666" s="78">
        <v>1687.93</v>
      </c>
      <c r="I666" s="79">
        <f>VLOOKUP(A666,РАСЧЕТ!A:BE,57,0)</f>
        <v>5130.9031881600959</v>
      </c>
      <c r="J666" s="79">
        <f t="shared" si="41"/>
        <v>3442.9731881600956</v>
      </c>
      <c r="K666" s="79" t="str">
        <f>VLOOKUP(A666,'10'!A:C,3,0)</f>
        <v>Начисление услуг УКС00001638 от 31.10.2023 0:00:04</v>
      </c>
      <c r="L666" s="79" t="str">
        <f>VLOOKUP(A666,'10'!A:B,2,0)</f>
        <v>НАС/КС/ДУ-3А-242 от 25.02.2022 г.</v>
      </c>
      <c r="M666" s="78">
        <v>1687.93</v>
      </c>
      <c r="N666" s="79">
        <f>VLOOKUP(A666,РАСЧЕТ!A:BF,58,0)</f>
        <v>3884.2609384656712</v>
      </c>
      <c r="O666" s="79">
        <f t="shared" si="42"/>
        <v>2196.3309384656714</v>
      </c>
      <c r="P666" s="79" t="str">
        <f>VLOOKUP(A666,'11'!A:C,3,0)</f>
        <v>Начисление услуг УКС00001721 от 30.11.2023 23:59:59</v>
      </c>
      <c r="Q666" s="79" t="str">
        <f>VLOOKUP(A666,'11'!A:B,2,0)</f>
        <v>НАС/КС/ДУ-3А-242 от 25.02.2022 г.</v>
      </c>
      <c r="R666" s="78">
        <v>1687.93</v>
      </c>
      <c r="S666">
        <f>VLOOKUP(A666,РАСЧЕТ!A:BG,59,0)</f>
        <v>5077.3445325605098</v>
      </c>
      <c r="T666" s="119">
        <f t="shared" si="43"/>
        <v>3389.4145325605095</v>
      </c>
      <c r="U666" t="str">
        <f>VLOOKUP(A666,'12'!A:C,3,0)</f>
        <v>Начисление услуг УКС00001871 от 31.12.2023 23:59:59</v>
      </c>
      <c r="V666" t="str">
        <f>VLOOKUP(A666,'12'!A:B,2,0)</f>
        <v>НАС/КС/ДУ-3А-242 от 25.02.2022 г.</v>
      </c>
    </row>
    <row r="667" spans="1:22" x14ac:dyDescent="0.3">
      <c r="A667" s="77" t="s">
        <v>1602</v>
      </c>
      <c r="B667" s="77" t="s">
        <v>292</v>
      </c>
      <c r="C667" s="78">
        <v>2534.04</v>
      </c>
      <c r="D667" s="79">
        <f>VLOOKUP(A667,РАСЧЕТ!A:AY,51,0)</f>
        <v>2677.1973757298142</v>
      </c>
      <c r="E667" s="79">
        <f t="shared" si="40"/>
        <v>143.15737572981425</v>
      </c>
      <c r="F667" s="79" t="str">
        <f>VLOOKUP(A667,'04'!A:C,3,0)</f>
        <v>Начисление услуг УКС00000649 от 30.04.2023 0:00:15</v>
      </c>
      <c r="G667" s="79" t="str">
        <f>VLOOKUP(A667,'04'!A:B,2,0)</f>
        <v>НАС/КС/ДУ-3А-243 от 02.03.2022 г.</v>
      </c>
      <c r="H667" s="78">
        <v>2534.04</v>
      </c>
      <c r="I667" s="79">
        <f>VLOOKUP(A667,РАСЧЕТ!A:BE,57,0)</f>
        <v>14086.172827147209</v>
      </c>
      <c r="J667" s="79">
        <f t="shared" si="41"/>
        <v>11552.132827147208</v>
      </c>
      <c r="K667" s="79" t="str">
        <f>VLOOKUP(A667,'10'!A:C,3,0)</f>
        <v>Начисление услуг УКС00001638 от 31.10.2023 0:00:04</v>
      </c>
      <c r="L667" s="79" t="str">
        <f>VLOOKUP(A667,'10'!A:B,2,0)</f>
        <v>НАС/КС/ДУ-3А-243 от 02.03.2022 г.</v>
      </c>
      <c r="M667" s="78">
        <v>2534.04</v>
      </c>
      <c r="N667" s="79">
        <f>VLOOKUP(A667,РАСЧЕТ!A:BF,58,0)</f>
        <v>10274.819862342296</v>
      </c>
      <c r="O667" s="79">
        <f t="shared" si="42"/>
        <v>7740.7798623422959</v>
      </c>
      <c r="P667" s="79" t="str">
        <f>VLOOKUP(A667,'11'!A:C,3,0)</f>
        <v>Начисление услуг УКС00001721 от 30.11.2023 23:59:59</v>
      </c>
      <c r="Q667" s="79" t="str">
        <f>VLOOKUP(A667,'11'!A:B,2,0)</f>
        <v>НАС/КС/ДУ-3А-243 от 02.03.2022 г.</v>
      </c>
      <c r="R667" s="78">
        <v>2534.04</v>
      </c>
      <c r="S667">
        <f>VLOOKUP(A667,РАСЧЕТ!A:BG,59,0)</f>
        <v>13264.127576108645</v>
      </c>
      <c r="T667" s="119">
        <f t="shared" si="43"/>
        <v>10730.087576108646</v>
      </c>
      <c r="U667" t="str">
        <f>VLOOKUP(A667,'12'!A:C,3,0)</f>
        <v>Начисление услуг УКС00001871 от 31.12.2023 23:59:59</v>
      </c>
      <c r="V667" t="str">
        <f>VLOOKUP(A667,'12'!A:B,2,0)</f>
        <v>НАС/КС/ДУ-3А-243 от 02.03.2022 г.</v>
      </c>
    </row>
    <row r="668" spans="1:22" x14ac:dyDescent="0.3">
      <c r="A668" s="77" t="s">
        <v>1630</v>
      </c>
      <c r="B668" s="77" t="s">
        <v>77</v>
      </c>
      <c r="C668" s="78">
        <v>1438.82</v>
      </c>
      <c r="D668" s="79">
        <f>VLOOKUP(A668,РАСЧЕТ!A:AY,51,0)</f>
        <v>1520.1035946940472</v>
      </c>
      <c r="E668" s="79">
        <f t="shared" si="40"/>
        <v>81.283594694047224</v>
      </c>
      <c r="F668" s="79" t="str">
        <f>VLOOKUP(A668,'04'!A:C,3,0)</f>
        <v>Начисление услуг УКС00000649 от 30.04.2023 0:00:15</v>
      </c>
      <c r="G668" s="79" t="str">
        <f>VLOOKUP(A668,'04'!A:B,2,0)</f>
        <v>НАС/КС/ДУ-3А-244 от 12.03.2022 г.</v>
      </c>
      <c r="H668" s="78">
        <v>1438.82</v>
      </c>
      <c r="I668" s="79">
        <f>VLOOKUP(A668,РАСЧЕТ!A:BE,57,0)</f>
        <v>1800.5313854372948</v>
      </c>
      <c r="J668" s="79">
        <f t="shared" si="41"/>
        <v>361.71138543729489</v>
      </c>
      <c r="K668" s="79" t="str">
        <f>VLOOKUP(A668,'10'!A:C,3,0)</f>
        <v>Начисление услуг УКС00001638 от 31.10.2023 0:00:04</v>
      </c>
      <c r="L668" s="79" t="str">
        <f>VLOOKUP(A668,'10'!A:B,2,0)</f>
        <v>НАС/КС/ДУ-3А-244 от 12.03.2022 г.</v>
      </c>
      <c r="M668" s="78">
        <v>1438.82</v>
      </c>
      <c r="N668" s="79">
        <f>VLOOKUP(A668,РАСЧЕТ!A:BF,58,0)</f>
        <v>1519.8174010695891</v>
      </c>
      <c r="O668" s="79">
        <f t="shared" si="42"/>
        <v>80.997401069589159</v>
      </c>
      <c r="P668" s="79" t="str">
        <f>VLOOKUP(A668,'11'!A:C,3,0)</f>
        <v>Начисление услуг УКС00001721 от 30.11.2023 23:59:59</v>
      </c>
      <c r="Q668" s="79" t="str">
        <f>VLOOKUP(A668,'11'!A:B,2,0)</f>
        <v>НАС/КС/ДУ-3А-244 от 12.03.2022 г.</v>
      </c>
      <c r="R668" s="78">
        <v>1438.82</v>
      </c>
      <c r="S668">
        <f>VLOOKUP(A668,РАСЧЕТ!A:BG,59,0)</f>
        <v>2053.8358592140971</v>
      </c>
      <c r="T668" s="119">
        <f t="shared" si="43"/>
        <v>615.01585921409719</v>
      </c>
      <c r="U668" t="str">
        <f>VLOOKUP(A668,'12'!A:C,3,0)</f>
        <v>Начисление услуг УКС00001871 от 31.12.2023 23:59:59</v>
      </c>
      <c r="V668" t="str">
        <f>VLOOKUP(A668,'12'!A:B,2,0)</f>
        <v>НАС/КС/ДУ-3А-244 от 12.03.2022 г.</v>
      </c>
    </row>
    <row r="669" spans="1:22" x14ac:dyDescent="0.3">
      <c r="A669" s="77" t="s">
        <v>1351</v>
      </c>
      <c r="B669" s="77" t="s">
        <v>272</v>
      </c>
      <c r="C669" s="78">
        <v>1988.57</v>
      </c>
      <c r="D669" s="79">
        <f>VLOOKUP(A669,РАСЧЕТ!A:AY,51,0)</f>
        <v>2481.2059657984164</v>
      </c>
      <c r="E669" s="79">
        <f t="shared" si="40"/>
        <v>492.63596579841646</v>
      </c>
      <c r="F669" s="79" t="str">
        <f>VLOOKUP(A669,'04'!A:C,3,0)</f>
        <v>Начисление услуг УКС00000649 от 30.04.2023 0:00:15</v>
      </c>
      <c r="G669" s="79" t="str">
        <f>VLOOKUP(A669,'04'!A:B,2,0)</f>
        <v>НАС/КС/ДУ-3А-245</v>
      </c>
      <c r="H669" s="78">
        <v>1988.57</v>
      </c>
      <c r="I669" s="79">
        <f>VLOOKUP(A669,РАСЧЕТ!A:BE,57,0)</f>
        <v>3399.5554817264779</v>
      </c>
      <c r="J669" s="79">
        <f t="shared" si="41"/>
        <v>1410.9854817264779</v>
      </c>
      <c r="K669" s="79" t="str">
        <f>VLOOKUP(A669,'10'!A:C,3,0)</f>
        <v>Начисление услуг УКС00001638 от 31.10.2023 0:00:04</v>
      </c>
      <c r="L669" s="79" t="str">
        <f>VLOOKUP(A669,'10'!A:B,2,0)</f>
        <v>НАС/КС/ДУ-3А-245</v>
      </c>
      <c r="M669" s="78">
        <v>1988.57</v>
      </c>
      <c r="N669" s="79">
        <f>VLOOKUP(A669,РАСЧЕТ!A:BF,58,0)</f>
        <v>2734.7237067563233</v>
      </c>
      <c r="O669" s="79">
        <f t="shared" si="42"/>
        <v>746.15370675632334</v>
      </c>
      <c r="P669" s="79" t="str">
        <f>VLOOKUP(A669,'11'!A:C,3,0)</f>
        <v>Начисление услуг УКС00001721 от 30.11.2023 23:59:59</v>
      </c>
      <c r="Q669" s="79" t="str">
        <f>VLOOKUP(A669,'11'!A:B,2,0)</f>
        <v>НАС/КС/ДУ-3А-245</v>
      </c>
      <c r="R669" s="78">
        <v>1988.57</v>
      </c>
      <c r="S669">
        <f>VLOOKUP(A669,РАСЧЕТ!A:BG,59,0)</f>
        <v>3643.7939493371659</v>
      </c>
      <c r="T669" s="119">
        <f t="shared" si="43"/>
        <v>1655.223949337166</v>
      </c>
      <c r="U669" t="str">
        <f>VLOOKUP(A669,'12'!A:C,3,0)</f>
        <v>Начисление услуг УКС00001871 от 31.12.2023 23:59:59</v>
      </c>
      <c r="V669" t="str">
        <f>VLOOKUP(A669,'12'!A:B,2,0)</f>
        <v>НАС/КС/ДУ-3А-245</v>
      </c>
    </row>
    <row r="670" spans="1:22" x14ac:dyDescent="0.3">
      <c r="A670" s="77" t="s">
        <v>1276</v>
      </c>
      <c r="B670" s="77" t="s">
        <v>106</v>
      </c>
      <c r="C670" s="78">
        <v>3655.02</v>
      </c>
      <c r="D670" s="79">
        <f>VLOOKUP(A670,РАСЧЕТ!A:AY,51,0)</f>
        <v>3861.5168927899522</v>
      </c>
      <c r="E670" s="79">
        <f t="shared" si="40"/>
        <v>206.4968927899522</v>
      </c>
      <c r="F670" s="79" t="str">
        <f>VLOOKUP(A670,'04'!A:C,3,0)</f>
        <v>Начисление услуг УКС00000649 от 30.04.2023 0:00:15</v>
      </c>
      <c r="G670" s="79" t="str">
        <f>VLOOKUP(A670,'04'!A:B,2,0)</f>
        <v>НАС/КС/ДУ-3А-246</v>
      </c>
      <c r="H670" s="78">
        <v>3655.02</v>
      </c>
      <c r="I670" s="79">
        <f>VLOOKUP(A670,РАСЧЕТ!A:BE,57,0)</f>
        <v>3402.7559233624665</v>
      </c>
      <c r="J670" s="79">
        <f t="shared" si="41"/>
        <v>-252.26407663753344</v>
      </c>
      <c r="K670" s="79" t="str">
        <f>VLOOKUP(A670,'10'!A:C,3,0)</f>
        <v>Начисление услуг УКС00001638 от 31.10.2023 0:00:04</v>
      </c>
      <c r="L670" s="79" t="str">
        <f>VLOOKUP(A670,'10'!A:B,2,0)</f>
        <v>НАС/КС/ДУ-3А-246</v>
      </c>
      <c r="M670" s="78">
        <v>3655.02</v>
      </c>
      <c r="N670" s="79">
        <f>VLOOKUP(A670,РАСЧЕТ!A:BF,58,0)</f>
        <v>3045.5510246766153</v>
      </c>
      <c r="O670" s="79">
        <f t="shared" si="42"/>
        <v>-609.46897532338471</v>
      </c>
      <c r="P670" s="79" t="str">
        <f>VLOOKUP(A670,'11'!A:C,3,0)</f>
        <v>Начисление услуг УКС00001721 от 30.11.2023 23:59:59</v>
      </c>
      <c r="Q670" s="79" t="str">
        <f>VLOOKUP(A670,'11'!A:B,2,0)</f>
        <v>НАС/КС/ДУ-3А-246</v>
      </c>
      <c r="R670" s="78">
        <v>3655.02</v>
      </c>
      <c r="S670">
        <f>VLOOKUP(A670,РАСЧЕТ!A:BG,59,0)</f>
        <v>4182.292154779042</v>
      </c>
      <c r="T670" s="119">
        <f t="shared" si="43"/>
        <v>527.27215477904201</v>
      </c>
      <c r="U670" t="str">
        <f>VLOOKUP(A670,'12'!A:C,3,0)</f>
        <v>Начисление услуг УКС00001871 от 31.12.2023 23:59:59</v>
      </c>
      <c r="V670" t="str">
        <f>VLOOKUP(A670,'12'!A:B,2,0)</f>
        <v>НАС/КС/ДУ-3А-246</v>
      </c>
    </row>
    <row r="671" spans="1:22" x14ac:dyDescent="0.3">
      <c r="A671" s="77" t="s">
        <v>1567</v>
      </c>
      <c r="B671" s="77" t="s">
        <v>229</v>
      </c>
      <c r="C671" s="78">
        <v>2413.7800000000002</v>
      </c>
      <c r="D671" s="79">
        <f>VLOOKUP(A671,РАСЧЕТ!A:AY,51,0)</f>
        <v>2550.1439409494164</v>
      </c>
      <c r="E671" s="79">
        <f t="shared" si="40"/>
        <v>136.36394094941625</v>
      </c>
      <c r="F671" s="79" t="str">
        <f>VLOOKUP(A671,'04'!A:C,3,0)</f>
        <v>Начисление услуг УКС00000649 от 30.04.2023 0:00:15</v>
      </c>
      <c r="G671" s="79" t="str">
        <f>VLOOKUP(A671,'04'!A:B,2,0)</f>
        <v>НАС/КС/ДУ-3А-247</v>
      </c>
      <c r="H671" s="78">
        <v>2413.7800000000002</v>
      </c>
      <c r="I671" s="79">
        <f>VLOOKUP(A671,РАСЧЕТ!A:BE,57,0)</f>
        <v>2352.7143170283966</v>
      </c>
      <c r="J671" s="79">
        <f t="shared" si="41"/>
        <v>-61.065682971603565</v>
      </c>
      <c r="K671" s="79" t="str">
        <f>VLOOKUP(A671,'10'!A:C,3,0)</f>
        <v>Начисление услуг УКС00001638 от 31.10.2023 0:00:04</v>
      </c>
      <c r="L671" s="79" t="str">
        <f>VLOOKUP(A671,'10'!A:B,2,0)</f>
        <v>НАС/КС/ДУ-3А-247</v>
      </c>
      <c r="M671" s="78">
        <v>2413.7800000000002</v>
      </c>
      <c r="N671" s="79">
        <f>VLOOKUP(A671,РАСЧЕТ!A:BF,58,0)</f>
        <v>2084.7453038449207</v>
      </c>
      <c r="O671" s="79">
        <f t="shared" si="42"/>
        <v>-329.03469615507947</v>
      </c>
      <c r="P671" s="79" t="str">
        <f>VLOOKUP(A671,'11'!A:C,3,0)</f>
        <v>Начисление услуг УКС00001721 от 30.11.2023 23:59:59</v>
      </c>
      <c r="Q671" s="79" t="str">
        <f>VLOOKUP(A671,'11'!A:B,2,0)</f>
        <v>НАС/КС/ДУ-3А-247</v>
      </c>
      <c r="R671" s="78">
        <v>2413.7800000000002</v>
      </c>
      <c r="S671">
        <f>VLOOKUP(A671,РАСЧЕТ!A:BG,59,0)</f>
        <v>2855.2580456794958</v>
      </c>
      <c r="T671" s="119">
        <f t="shared" si="43"/>
        <v>441.47804567949561</v>
      </c>
      <c r="U671" t="str">
        <f>VLOOKUP(A671,'12'!A:C,3,0)</f>
        <v>Начисление услуг УКС00001871 от 31.12.2023 23:59:59</v>
      </c>
      <c r="V671" t="str">
        <f>VLOOKUP(A671,'12'!A:B,2,0)</f>
        <v>НАС/КС/ДУ-3А-247</v>
      </c>
    </row>
    <row r="672" spans="1:22" x14ac:dyDescent="0.3">
      <c r="A672" s="77" t="s">
        <v>1588</v>
      </c>
      <c r="B672" s="77" t="s">
        <v>307</v>
      </c>
      <c r="C672" s="78">
        <v>1954.21</v>
      </c>
      <c r="D672" s="79">
        <f>VLOOKUP(A672,РАСЧЕТ!A:AY,51,0)</f>
        <v>2064.6183151814671</v>
      </c>
      <c r="E672" s="79">
        <f t="shared" si="40"/>
        <v>110.40831518146706</v>
      </c>
      <c r="F672" s="79" t="str">
        <f>VLOOKUP(A672,'04'!A:C,3,0)</f>
        <v>Начисление услуг УКС00000649 от 30.04.2023 0:00:15</v>
      </c>
      <c r="G672" s="79" t="str">
        <f>VLOOKUP(A672,'04'!A:B,2,0)</f>
        <v>НАС/КС/ДУ-3А-248</v>
      </c>
      <c r="H672" s="78">
        <v>1954.21</v>
      </c>
      <c r="I672" s="79">
        <f>VLOOKUP(A672,РАСЧЕТ!A:BE,57,0)</f>
        <v>1819.3348356403319</v>
      </c>
      <c r="J672" s="79">
        <f t="shared" si="41"/>
        <v>-134.87516435966813</v>
      </c>
      <c r="K672" s="79" t="str">
        <f>VLOOKUP(A672,'10'!A:C,3,0)</f>
        <v>Начисление услуг УКС00001638 от 31.10.2023 0:00:04</v>
      </c>
      <c r="L672" s="79" t="str">
        <f>VLOOKUP(A672,'10'!A:B,2,0)</f>
        <v>НАС/КС/ДУ-3А-248</v>
      </c>
      <c r="M672" s="78">
        <v>1954.21</v>
      </c>
      <c r="N672" s="79">
        <f>VLOOKUP(A672,РАСЧЕТ!A:BF,58,0)</f>
        <v>1628.3498428059461</v>
      </c>
      <c r="O672" s="79">
        <f t="shared" si="42"/>
        <v>-325.86015719405395</v>
      </c>
      <c r="P672" s="79" t="str">
        <f>VLOOKUP(A672,'11'!A:C,3,0)</f>
        <v>Начисление услуг УКС00001721 от 30.11.2023 23:59:59</v>
      </c>
      <c r="Q672" s="79" t="str">
        <f>VLOOKUP(A672,'11'!A:B,2,0)</f>
        <v>НАС/КС/ДУ-3А-248</v>
      </c>
      <c r="R672" s="78">
        <v>1954.21</v>
      </c>
      <c r="S672">
        <f>VLOOKUP(A672,РАСЧЕТ!A:BG,59,0)</f>
        <v>2236.1256526726961</v>
      </c>
      <c r="T672" s="119">
        <f t="shared" si="43"/>
        <v>281.91565267269607</v>
      </c>
      <c r="U672" t="str">
        <f>VLOOKUP(A672,'12'!A:C,3,0)</f>
        <v>Начисление услуг УКС00001871 от 31.12.2023 23:59:59</v>
      </c>
      <c r="V672" t="str">
        <f>VLOOKUP(A672,'12'!A:B,2,0)</f>
        <v>НАС/КС/ДУ-3А-248</v>
      </c>
    </row>
    <row r="673" spans="1:22" x14ac:dyDescent="0.3">
      <c r="A673" s="77" t="s">
        <v>1343</v>
      </c>
      <c r="B673" s="77" t="s">
        <v>315</v>
      </c>
      <c r="C673" s="78">
        <v>1971.39</v>
      </c>
      <c r="D673" s="79">
        <f>VLOOKUP(A673,РАСЧЕТ!A:AY,51,0)</f>
        <v>2082.7688058643807</v>
      </c>
      <c r="E673" s="79">
        <f t="shared" si="40"/>
        <v>111.37880586438064</v>
      </c>
      <c r="F673" s="79" t="str">
        <f>VLOOKUP(A673,'04'!A:C,3,0)</f>
        <v>Начисление услуг УКС00000649 от 30.04.2023 0:00:15</v>
      </c>
      <c r="G673" s="79" t="str">
        <f>VLOOKUP(A673,'04'!A:B,2,0)</f>
        <v>НАС/КС/ДУ-3А-249 от 02.04.2022 г.</v>
      </c>
      <c r="H673" s="78">
        <v>1971.39</v>
      </c>
      <c r="I673" s="79">
        <f>VLOOKUP(A673,РАСЧЕТ!A:BE,57,0)</f>
        <v>1835.3289880415655</v>
      </c>
      <c r="J673" s="79">
        <f t="shared" si="41"/>
        <v>-136.06101195843462</v>
      </c>
      <c r="K673" s="79" t="str">
        <f>VLOOKUP(A673,'10'!A:C,3,0)</f>
        <v>Начисление услуг УКС00001638 от 31.10.2023 0:00:04</v>
      </c>
      <c r="L673" s="79" t="str">
        <f>VLOOKUP(A673,'10'!A:B,2,0)</f>
        <v>НАС/КС/ДУ-3А-249 от 02.04.2022 г.</v>
      </c>
      <c r="M673" s="78">
        <v>1971.39</v>
      </c>
      <c r="N673" s="79">
        <f>VLOOKUP(A673,РАСЧЕТ!A:BF,58,0)</f>
        <v>1642.665006259185</v>
      </c>
      <c r="O673" s="79">
        <f t="shared" si="42"/>
        <v>-328.72499374081508</v>
      </c>
      <c r="P673" s="79" t="str">
        <f>VLOOKUP(A673,'11'!A:C,3,0)</f>
        <v>Начисление услуг УКС00001721 от 30.11.2023 23:59:59</v>
      </c>
      <c r="Q673" s="79" t="str">
        <f>VLOOKUP(A673,'11'!A:B,2,0)</f>
        <v>НАС/КС/ДУ-3А-249 от 02.04.2022 г.</v>
      </c>
      <c r="R673" s="78">
        <v>1971.39</v>
      </c>
      <c r="S673">
        <f>VLOOKUP(A673,РАСЧЕТ!A:BG,59,0)</f>
        <v>2255.7839001687194</v>
      </c>
      <c r="T673" s="119">
        <f t="shared" si="43"/>
        <v>284.39390016871926</v>
      </c>
      <c r="U673" t="str">
        <f>VLOOKUP(A673,'12'!A:C,3,0)</f>
        <v>Начисление услуг УКС00001871 от 31.12.2023 23:59:59</v>
      </c>
      <c r="V673" t="str">
        <f>VLOOKUP(A673,'12'!A:B,2,0)</f>
        <v>НАС/КС/ДУ-3А-249 от 02.04.2022 г.</v>
      </c>
    </row>
    <row r="674" spans="1:22" x14ac:dyDescent="0.3">
      <c r="A674" s="77" t="s">
        <v>1346</v>
      </c>
      <c r="B674" s="77" t="s">
        <v>143</v>
      </c>
      <c r="C674" s="78">
        <v>3466.05</v>
      </c>
      <c r="D674" s="79">
        <f>VLOOKUP(A674,РАСЧЕТ!A:AY,51,0)</f>
        <v>3661.8614952778989</v>
      </c>
      <c r="E674" s="79">
        <f t="shared" si="40"/>
        <v>195.81149527789876</v>
      </c>
      <c r="F674" s="79" t="str">
        <f>VLOOKUP(A674,'04'!A:C,3,0)</f>
        <v>Начисление услуг УКС00000649 от 30.04.2023 0:00:15</v>
      </c>
      <c r="G674" s="79" t="str">
        <f>VLOOKUP(A674,'04'!A:B,2,0)</f>
        <v>НАС/КС/ДУ-3А-25</v>
      </c>
      <c r="H674" s="78">
        <v>3466.05</v>
      </c>
      <c r="I674" s="79">
        <f>VLOOKUP(A674,РАСЧЕТ!A:BE,57,0)</f>
        <v>8519.4561871862952</v>
      </c>
      <c r="J674" s="79">
        <f t="shared" si="41"/>
        <v>5053.406187186295</v>
      </c>
      <c r="K674" s="79" t="str">
        <f>VLOOKUP(A674,'10'!A:C,3,0)</f>
        <v>Начисление услуг УКС00001638 от 31.10.2023 0:00:04</v>
      </c>
      <c r="L674" s="79" t="str">
        <f>VLOOKUP(A674,'10'!A:B,2,0)</f>
        <v>НАС/КС/ДУ-3А-25</v>
      </c>
      <c r="M674" s="78">
        <v>3466.05</v>
      </c>
      <c r="N674" s="79">
        <f>VLOOKUP(A674,РАСЧЕТ!A:BF,58,0)</f>
        <v>6572.3530708540638</v>
      </c>
      <c r="O674" s="79">
        <f t="shared" si="42"/>
        <v>3106.3030708540637</v>
      </c>
      <c r="P674" s="79" t="str">
        <f>VLOOKUP(A674,'11'!A:C,3,0)</f>
        <v>Начисление услуг УКС00001721 от 30.11.2023 23:59:59</v>
      </c>
      <c r="Q674" s="79" t="str">
        <f>VLOOKUP(A674,'11'!A:B,2,0)</f>
        <v>НАС/КС/ДУ-3А-25</v>
      </c>
      <c r="R674" s="78">
        <v>3466.05</v>
      </c>
      <c r="S674">
        <f>VLOOKUP(A674,РАСЧЕТ!A:BG,59,0)</f>
        <v>8643.7653201591402</v>
      </c>
      <c r="T674" s="119">
        <f t="shared" si="43"/>
        <v>5177.71532015914</v>
      </c>
      <c r="U674" t="str">
        <f>VLOOKUP(A674,'12'!A:C,3,0)</f>
        <v>Начисление услуг УКС00001871 от 31.12.2023 23:59:59</v>
      </c>
      <c r="V674" t="str">
        <f>VLOOKUP(A674,'12'!A:B,2,0)</f>
        <v>НАС/КС/ДУ-3А-25</v>
      </c>
    </row>
    <row r="675" spans="1:22" x14ac:dyDescent="0.3">
      <c r="A675" s="77" t="s">
        <v>1670</v>
      </c>
      <c r="B675" s="77" t="s">
        <v>202</v>
      </c>
      <c r="C675" s="78">
        <v>2400.89</v>
      </c>
      <c r="D675" s="79">
        <f>VLOOKUP(A675,РАСЧЕТ!A:AY,51,0)</f>
        <v>2536.5310729372309</v>
      </c>
      <c r="E675" s="79">
        <f t="shared" si="40"/>
        <v>135.641072937231</v>
      </c>
      <c r="F675" s="79" t="str">
        <f>VLOOKUP(A675,'04'!A:C,3,0)</f>
        <v>Начисление услуг УКС00000649 от 30.04.2023 0:00:15</v>
      </c>
      <c r="G675" s="79" t="str">
        <f>VLOOKUP(A675,'04'!A:B,2,0)</f>
        <v>НАС/КС/ДУ-3А-250 ВАШ Консалтинг</v>
      </c>
      <c r="H675" s="78">
        <v>2400.89</v>
      </c>
      <c r="I675" s="79">
        <f>VLOOKUP(A675,РАСЧЕТ!A:BE,57,0)</f>
        <v>2235.1827980724074</v>
      </c>
      <c r="J675" s="79">
        <f t="shared" si="41"/>
        <v>-165.70720192759245</v>
      </c>
      <c r="K675" s="79" t="str">
        <f>VLOOKUP(A675,'10'!A:C,3,0)</f>
        <v>Начисление услуг УКС00001638 от 31.10.2023 0:00:04</v>
      </c>
      <c r="L675" s="79" t="str">
        <f>VLOOKUP(A675,'10'!A:B,2,0)</f>
        <v>НАС/КС/ДУ-3А-250 ВАШ Консалтинг</v>
      </c>
      <c r="M675" s="78">
        <v>2400.89</v>
      </c>
      <c r="N675" s="79">
        <f>VLOOKUP(A675,РАСЧЕТ!A:BF,58,0)</f>
        <v>2000.5440925901623</v>
      </c>
      <c r="O675" s="79">
        <f t="shared" si="42"/>
        <v>-400.34590740983754</v>
      </c>
      <c r="P675" s="79" t="str">
        <f>VLOOKUP(A675,'11'!A:C,3,0)</f>
        <v>Начисление услуг УКС00001721 от 30.11.2023 23:59:59</v>
      </c>
      <c r="Q675" s="79" t="str">
        <f>VLOOKUP(A675,'11'!A:B,2,0)</f>
        <v>НАС/КС/ДУ-3А-250 ВАШ Консалтинг</v>
      </c>
      <c r="R675" s="78">
        <v>2400.89</v>
      </c>
      <c r="S675">
        <f>VLOOKUP(A675,РАСЧЕТ!A:BG,59,0)</f>
        <v>2747.2400875693115</v>
      </c>
      <c r="T675" s="119">
        <f t="shared" si="43"/>
        <v>346.35008756931165</v>
      </c>
      <c r="U675" t="str">
        <f>VLOOKUP(A675,'12'!A:C,3,0)</f>
        <v>Начисление услуг УКС00001871 от 31.12.2023 23:59:59</v>
      </c>
      <c r="V675" t="str">
        <f>VLOOKUP(A675,'12'!A:B,2,0)</f>
        <v>НАС/КС/ДУ-3А-250 ВАШ Консалтинг</v>
      </c>
    </row>
    <row r="676" spans="1:22" x14ac:dyDescent="0.3">
      <c r="A676" s="77" t="s">
        <v>1702</v>
      </c>
      <c r="B676" s="77" t="s">
        <v>55</v>
      </c>
      <c r="C676" s="78">
        <v>3564.83</v>
      </c>
      <c r="D676" s="79">
        <f>VLOOKUP(A676,РАСЧЕТ!A:AY,51,0)</f>
        <v>3766.2268167046541</v>
      </c>
      <c r="E676" s="79">
        <f t="shared" si="40"/>
        <v>201.39681670465416</v>
      </c>
      <c r="F676" s="79" t="str">
        <f>VLOOKUP(A676,'04'!A:C,3,0)</f>
        <v>Начисление услуг УКС00000649 от 30.04.2023 0:00:15</v>
      </c>
      <c r="G676" s="79" t="str">
        <f>VLOOKUP(A676,'04'!A:B,2,0)</f>
        <v>НАС/КС/ДУ-3А-251</v>
      </c>
      <c r="H676" s="78">
        <v>3564.83</v>
      </c>
      <c r="I676" s="79">
        <f>VLOOKUP(A676,РАСЧЕТ!A:BE,57,0)</f>
        <v>5424.610064580389</v>
      </c>
      <c r="J676" s="79">
        <f t="shared" si="41"/>
        <v>1859.7800645803891</v>
      </c>
      <c r="K676" s="79" t="str">
        <f>VLOOKUP(A676,'10'!A:C,3,0)</f>
        <v>Начисление услуг УКС00001638 от 31.10.2023 0:00:04</v>
      </c>
      <c r="L676" s="79" t="str">
        <f>VLOOKUP(A676,'10'!A:B,2,0)</f>
        <v>НАС/КС/ДУ-3А-251</v>
      </c>
      <c r="M676" s="78">
        <v>3564.83</v>
      </c>
      <c r="N676" s="79">
        <f>VLOOKUP(A676,РАСЧЕТ!A:BF,58,0)</f>
        <v>4436.2859626608297</v>
      </c>
      <c r="O676" s="79">
        <f t="shared" si="42"/>
        <v>871.45596266082975</v>
      </c>
      <c r="P676" s="79" t="str">
        <f>VLOOKUP(A676,'11'!A:C,3,0)</f>
        <v>Начисление услуг УКС00001721 от 30.11.2023 23:59:59</v>
      </c>
      <c r="Q676" s="79" t="str">
        <f>VLOOKUP(A676,'11'!A:B,2,0)</f>
        <v>НАС/КС/ДУ-3А-251</v>
      </c>
      <c r="R676" s="78">
        <v>3564.83</v>
      </c>
      <c r="S676">
        <f>VLOOKUP(A676,РАСЧЕТ!A:BG,59,0)</f>
        <v>5940.2458358883814</v>
      </c>
      <c r="T676" s="119">
        <f t="shared" si="43"/>
        <v>2375.4158358883815</v>
      </c>
      <c r="U676" t="str">
        <f>VLOOKUP(A676,'12'!A:C,3,0)</f>
        <v>Начисление услуг УКС00001871 от 31.12.2023 23:59:59</v>
      </c>
      <c r="V676" t="str">
        <f>VLOOKUP(A676,'12'!A:B,2,0)</f>
        <v>НАС/КС/ДУ-3А-251</v>
      </c>
    </row>
    <row r="677" spans="1:22" x14ac:dyDescent="0.3">
      <c r="A677" s="77" t="s">
        <v>1655</v>
      </c>
      <c r="B677" s="77" t="s">
        <v>115</v>
      </c>
      <c r="C677" s="78">
        <v>2035.82</v>
      </c>
      <c r="D677" s="79">
        <f>VLOOKUP(A677,РАСЧЕТ!A:AY,51,0)</f>
        <v>1440.900587016089</v>
      </c>
      <c r="E677" s="79">
        <f t="shared" si="40"/>
        <v>-594.91941298391089</v>
      </c>
      <c r="F677" s="79" t="str">
        <f>VLOOKUP(A677,'04'!A:C,3,0)</f>
        <v>Начисление услуг УКС00000649 от 30.04.2023 0:00:15</v>
      </c>
      <c r="G677" s="79" t="str">
        <f>VLOOKUP(A677,'04'!A:B,2,0)</f>
        <v>НАС/КС/ДУ-36А-252 от 05.05.2022 г.</v>
      </c>
      <c r="H677" s="78">
        <v>2035.82</v>
      </c>
      <c r="I677" s="79">
        <f>VLOOKUP(A677,РАСЧЕТ!A:BE,57,0)</f>
        <v>4694.1948270549938</v>
      </c>
      <c r="J677" s="79">
        <f t="shared" si="41"/>
        <v>2658.3748270549941</v>
      </c>
      <c r="K677" s="79" t="str">
        <f>VLOOKUP(A677,'10'!A:C,3,0)</f>
        <v>Начисление услуг УКС00001638 от 31.10.2023 0:00:04</v>
      </c>
      <c r="L677" s="79" t="str">
        <f>VLOOKUP(A677,'10'!A:B,2,0)</f>
        <v>НАС/КС/ДУ-36А-252 от 05.05.2022 г.</v>
      </c>
      <c r="M677" s="78">
        <v>2035.82</v>
      </c>
      <c r="N677" s="79">
        <f>VLOOKUP(A677,РАСЧЕТ!A:BF,58,0)</f>
        <v>3644.6870000207196</v>
      </c>
      <c r="O677" s="79">
        <f t="shared" si="42"/>
        <v>1608.8670000207196</v>
      </c>
      <c r="P677" s="79" t="str">
        <f>VLOOKUP(A677,'11'!A:C,3,0)</f>
        <v>Начисление услуг УКС00001721 от 30.11.2023 23:59:59</v>
      </c>
      <c r="Q677" s="79" t="str">
        <f>VLOOKUP(A677,'11'!A:B,2,0)</f>
        <v>НАС/КС/ДУ-36А-252 от 05.05.2022 г.</v>
      </c>
      <c r="R677" s="78">
        <v>2035.82</v>
      </c>
      <c r="S677">
        <f>VLOOKUP(A677,РАСЧЕТ!A:BG,59,0)</f>
        <v>4803.2028299581225</v>
      </c>
      <c r="T677" s="119">
        <f t="shared" si="43"/>
        <v>2767.3828299581228</v>
      </c>
      <c r="U677" t="str">
        <f>VLOOKUP(A677,'12'!A:C,3,0)</f>
        <v>Начисление услуг УКС00001871 от 31.12.2023 23:59:59</v>
      </c>
      <c r="V677" t="str">
        <f>VLOOKUP(A677,'12'!A:B,2,0)</f>
        <v>НАС/КС/ДУ-36А-252 от 05.05.2022 г.</v>
      </c>
    </row>
    <row r="678" spans="1:22" x14ac:dyDescent="0.3">
      <c r="A678" s="77" t="s">
        <v>1374</v>
      </c>
      <c r="B678" s="77" t="s">
        <v>338</v>
      </c>
      <c r="C678" s="78">
        <v>2289.2199999999998</v>
      </c>
      <c r="D678" s="79">
        <f>VLOOKUP(A678,РАСЧЕТ!A:AY,51,0)</f>
        <v>2418.5528834982897</v>
      </c>
      <c r="E678" s="79">
        <f t="shared" si="40"/>
        <v>129.3328834982899</v>
      </c>
      <c r="F678" s="79" t="str">
        <f>VLOOKUP(A678,'04'!A:C,3,0)</f>
        <v>Начисление услуг УКС00000649 от 30.04.2023 0:00:15</v>
      </c>
      <c r="G678" s="79" t="str">
        <f>VLOOKUP(A678,'04'!A:B,2,0)</f>
        <v>НАС/КС/ДУ-3А-253 от 25.03.2022</v>
      </c>
      <c r="H678" s="78">
        <v>2289.2199999999998</v>
      </c>
      <c r="I678" s="79">
        <f>VLOOKUP(A678,РАСЧЕТ!A:BE,57,0)</f>
        <v>2798.8031866315887</v>
      </c>
      <c r="J678" s="79">
        <f t="shared" si="41"/>
        <v>509.58318663158889</v>
      </c>
      <c r="K678" s="79" t="str">
        <f>VLOOKUP(A678,'10'!A:C,3,0)</f>
        <v>Начисление услуг УКС00001638 от 31.10.2023 0:00:04</v>
      </c>
      <c r="L678" s="79" t="str">
        <f>VLOOKUP(A678,'10'!A:B,2,0)</f>
        <v>НАС/КС/ДУ-3А-253 от 25.03.2022</v>
      </c>
      <c r="M678" s="78">
        <v>2289.2199999999998</v>
      </c>
      <c r="N678" s="79">
        <f>VLOOKUP(A678,РАСЧЕТ!A:BF,58,0)</f>
        <v>2372.2078187372385</v>
      </c>
      <c r="O678" s="79">
        <f t="shared" si="42"/>
        <v>82.98781873723874</v>
      </c>
      <c r="P678" s="79" t="str">
        <f>VLOOKUP(A678,'11'!A:C,3,0)</f>
        <v>Начисление услуг УКС00001721 от 30.11.2023 23:59:59</v>
      </c>
      <c r="Q678" s="79" t="str">
        <f>VLOOKUP(A678,'11'!A:B,2,0)</f>
        <v>НАС/КС/ДУ-3А-253 от 25.03.2022</v>
      </c>
      <c r="R678" s="78">
        <v>2289.2199999999998</v>
      </c>
      <c r="S678">
        <f>VLOOKUP(A678,РАСЧЕТ!A:BG,59,0)</f>
        <v>3209.4811593156001</v>
      </c>
      <c r="T678" s="119">
        <f t="shared" si="43"/>
        <v>920.26115931560025</v>
      </c>
      <c r="U678" t="str">
        <f>VLOOKUP(A678,'12'!A:C,3,0)</f>
        <v>Начисление услуг УКС00001871 от 31.12.2023 23:59:59</v>
      </c>
      <c r="V678" t="str">
        <f>VLOOKUP(A678,'12'!A:B,2,0)</f>
        <v>НАС/КС/ДУ-3А-253 от 25.03.2022</v>
      </c>
    </row>
    <row r="679" spans="1:22" x14ac:dyDescent="0.3">
      <c r="A679" s="77" t="s">
        <v>1359</v>
      </c>
      <c r="B679" s="77" t="s">
        <v>268</v>
      </c>
      <c r="C679" s="78">
        <v>2637.12</v>
      </c>
      <c r="D679" s="79">
        <f>VLOOKUP(A679,РАСЧЕТ!A:AY,51,0)</f>
        <v>2786.1003198272983</v>
      </c>
      <c r="E679" s="79">
        <f t="shared" si="40"/>
        <v>148.98031982729844</v>
      </c>
      <c r="F679" s="79" t="str">
        <f>VLOOKUP(A679,'04'!A:C,3,0)</f>
        <v>Начисление услуг УКС00000649 от 30.04.2023 0:00:15</v>
      </c>
      <c r="G679" s="79" t="str">
        <f>VLOOKUP(A679,'04'!A:B,2,0)</f>
        <v>НАС/КС/ДУ-3А-254</v>
      </c>
      <c r="H679" s="78">
        <v>2637.12</v>
      </c>
      <c r="I679" s="79">
        <f>VLOOKUP(A679,РАСЧЕТ!A:BE,57,0)</f>
        <v>6814.1011909569088</v>
      </c>
      <c r="J679" s="79">
        <f t="shared" si="41"/>
        <v>4176.9811909569089</v>
      </c>
      <c r="K679" s="79" t="str">
        <f>VLOOKUP(A679,'10'!A:C,3,0)</f>
        <v>Начисление услуг УКС00001638 от 31.10.2023 0:00:04</v>
      </c>
      <c r="L679" s="79" t="str">
        <f>VLOOKUP(A679,'10'!A:B,2,0)</f>
        <v>НАС/КС/ДУ-3А-254</v>
      </c>
      <c r="M679" s="78">
        <v>2637.12</v>
      </c>
      <c r="N679" s="79">
        <f>VLOOKUP(A679,РАСЧЕТ!A:BF,58,0)</f>
        <v>5231.7301588538712</v>
      </c>
      <c r="O679" s="79">
        <f t="shared" si="42"/>
        <v>2594.6101588538713</v>
      </c>
      <c r="P679" s="79" t="str">
        <f>VLOOKUP(A679,'11'!A:C,3,0)</f>
        <v>Начисление услуг УКС00001721 от 30.11.2023 23:59:59</v>
      </c>
      <c r="Q679" s="79" t="str">
        <f>VLOOKUP(A679,'11'!A:B,2,0)</f>
        <v>НАС/КС/ДУ-3А-254</v>
      </c>
      <c r="R679" s="78">
        <v>2637.12</v>
      </c>
      <c r="S679">
        <f>VLOOKUP(A679,РАСЧЕТ!A:BG,59,0)</f>
        <v>6870.0918635405096</v>
      </c>
      <c r="T679" s="119">
        <f t="shared" si="43"/>
        <v>4232.9718635405097</v>
      </c>
      <c r="U679" t="str">
        <f>VLOOKUP(A679,'12'!A:C,3,0)</f>
        <v>Начисление услуг УКС00001871 от 31.12.2023 23:59:59</v>
      </c>
      <c r="V679" t="str">
        <f>VLOOKUP(A679,'12'!A:B,2,0)</f>
        <v>НАС/КС/ДУ-3А-254</v>
      </c>
    </row>
    <row r="680" spans="1:22" x14ac:dyDescent="0.3">
      <c r="A680" s="77" t="s">
        <v>1367</v>
      </c>
      <c r="B680" s="77" t="s">
        <v>76</v>
      </c>
      <c r="C680" s="78">
        <v>3427.39</v>
      </c>
      <c r="D680" s="79">
        <f>VLOOKUP(A680,РАСЧЕТ!A:AY,51,0)</f>
        <v>3621.0228912413422</v>
      </c>
      <c r="E680" s="79">
        <f t="shared" si="40"/>
        <v>193.63289124134235</v>
      </c>
      <c r="F680" s="79" t="str">
        <f>VLOOKUP(A680,'04'!A:C,3,0)</f>
        <v>Начисление услуг УКС00000649 от 30.04.2023 0:00:15</v>
      </c>
      <c r="G680" s="79" t="str">
        <f>VLOOKUP(A680,'04'!A:B,2,0)</f>
        <v>НАС/КС/ДУ-3А-255</v>
      </c>
      <c r="H680" s="78">
        <v>3427.39</v>
      </c>
      <c r="I680" s="79">
        <f>VLOOKUP(A680,РАСЧЕТ!A:BE,57,0)</f>
        <v>6846.8187664041388</v>
      </c>
      <c r="J680" s="79">
        <f t="shared" si="41"/>
        <v>3419.428766404139</v>
      </c>
      <c r="K680" s="79" t="str">
        <f>VLOOKUP(A680,'10'!A:C,3,0)</f>
        <v>Начисление услуг УКС00001638 от 31.10.2023 0:00:04</v>
      </c>
      <c r="L680" s="79" t="str">
        <f>VLOOKUP(A680,'10'!A:B,2,0)</f>
        <v>НАС/КС/ДУ-3А-255</v>
      </c>
      <c r="M680" s="78">
        <v>3427.39</v>
      </c>
      <c r="N680" s="79">
        <f>VLOOKUP(A680,РАСЧЕТ!A:BF,58,0)</f>
        <v>5400.8513962279976</v>
      </c>
      <c r="O680" s="79">
        <f t="shared" si="42"/>
        <v>1973.4613962279977</v>
      </c>
      <c r="P680" s="79" t="str">
        <f>VLOOKUP(A680,'11'!A:C,3,0)</f>
        <v>Начисление услуг УКС00001721 от 30.11.2023 23:59:59</v>
      </c>
      <c r="Q680" s="79" t="str">
        <f>VLOOKUP(A680,'11'!A:B,2,0)</f>
        <v>НАС/КС/ДУ-3А-255</v>
      </c>
      <c r="R680" s="78">
        <v>3427.39</v>
      </c>
      <c r="S680">
        <f>VLOOKUP(A680,РАСЧЕТ!A:BG,59,0)</f>
        <v>7153.03705015993</v>
      </c>
      <c r="T680" s="119">
        <f t="shared" si="43"/>
        <v>3725.6470501599301</v>
      </c>
      <c r="U680" t="str">
        <f>VLOOKUP(A680,'12'!A:C,3,0)</f>
        <v>Начисление услуг УКС00001871 от 31.12.2023 23:59:59</v>
      </c>
      <c r="V680" t="str">
        <f>VLOOKUP(A680,'12'!A:B,2,0)</f>
        <v>НАС/КС/ДУ-3А-255</v>
      </c>
    </row>
    <row r="681" spans="1:22" x14ac:dyDescent="0.3">
      <c r="A681" s="77" t="s">
        <v>1721</v>
      </c>
      <c r="B681" s="77" t="s">
        <v>78</v>
      </c>
      <c r="C681" s="78">
        <v>1348.62</v>
      </c>
      <c r="D681" s="79">
        <f>VLOOKUP(A681,РАСЧЕТ!A:AY,51,0)</f>
        <v>1424.8135186087486</v>
      </c>
      <c r="E681" s="79">
        <f t="shared" si="40"/>
        <v>76.193518608748718</v>
      </c>
      <c r="F681" s="79" t="str">
        <f>VLOOKUP(A681,'04'!A:C,3,0)</f>
        <v>Начисление услуг УКС00000649 от 30.04.2023 0:00:15</v>
      </c>
      <c r="G681" s="79" t="str">
        <f>VLOOKUP(A681,'04'!A:B,2,0)</f>
        <v>ДУ ЗПИФ Развитие Красная сосна 3А/дом/Кв. 256</v>
      </c>
      <c r="H681" s="80"/>
      <c r="I681" s="79">
        <f>VLOOKUP(A681,РАСЧЕТ!A:BE,57,0)</f>
        <v>0</v>
      </c>
      <c r="J681" s="79">
        <f t="shared" si="41"/>
        <v>0</v>
      </c>
      <c r="K681" s="79" t="e">
        <f>VLOOKUP(A681,'10'!A:C,3,0)</f>
        <v>#N/A</v>
      </c>
      <c r="L681" s="79" t="e">
        <f>VLOOKUP(A681,'10'!A:B,2,0)</f>
        <v>#N/A</v>
      </c>
      <c r="M681" s="80"/>
      <c r="N681" s="79">
        <f>VLOOKUP(A681,РАСЧЕТ!A:BF,58,0)</f>
        <v>0</v>
      </c>
      <c r="O681" s="79">
        <f t="shared" si="42"/>
        <v>0</v>
      </c>
      <c r="P681" s="79" t="e">
        <f>VLOOKUP(A681,'11'!A:C,3,0)</f>
        <v>#N/A</v>
      </c>
      <c r="Q681" s="79" t="e">
        <f>VLOOKUP(A681,'11'!A:B,2,0)</f>
        <v>#N/A</v>
      </c>
      <c r="R681" s="80"/>
      <c r="S681">
        <f>VLOOKUP(A681,РАСЧЕТ!A:BG,59,0)</f>
        <v>0</v>
      </c>
      <c r="T681" s="119">
        <f t="shared" si="43"/>
        <v>0</v>
      </c>
      <c r="U681" t="e">
        <f>VLOOKUP(A681,'12'!A:C,3,0)</f>
        <v>#N/A</v>
      </c>
      <c r="V681" t="e">
        <f>VLOOKUP(A681,'12'!A:B,2,0)</f>
        <v>#N/A</v>
      </c>
    </row>
    <row r="682" spans="1:22" x14ac:dyDescent="0.3">
      <c r="A682" s="77" t="s">
        <v>2866</v>
      </c>
      <c r="B682" s="77" t="s">
        <v>78</v>
      </c>
      <c r="C682" s="80"/>
      <c r="D682" s="79">
        <f>VLOOKUP(A682,РАСЧЕТ!A:AY,51,0)</f>
        <v>0</v>
      </c>
      <c r="E682" s="79">
        <f t="shared" si="40"/>
        <v>0</v>
      </c>
      <c r="F682" s="79" t="e">
        <f>VLOOKUP(A682,'04'!A:C,3,0)</f>
        <v>#N/A</v>
      </c>
      <c r="G682" s="79" t="e">
        <f>VLOOKUP(A682,'04'!A:B,2,0)</f>
        <v>#N/A</v>
      </c>
      <c r="H682" s="78">
        <v>1348.62</v>
      </c>
      <c r="I682" s="79">
        <f>VLOOKUP(A682,РАСЧЕТ!A:BE,57,0)</f>
        <v>3339.4144633660544</v>
      </c>
      <c r="J682" s="79">
        <f t="shared" si="41"/>
        <v>1990.7944633660545</v>
      </c>
      <c r="K682" s="79" t="str">
        <f>VLOOKUP(A682,'10'!A:C,3,0)</f>
        <v>Начисление услуг УКС00001638 от 31.10.2023 0:00:04</v>
      </c>
      <c r="L682" s="79" t="str">
        <f>VLOOKUP(A682,'10'!A:B,2,0)</f>
        <v>НАС/КС/ДУ-3А-256</v>
      </c>
      <c r="M682" s="78">
        <v>1348.62</v>
      </c>
      <c r="N682" s="79">
        <f>VLOOKUP(A682,РАСЧЕТ!A:BF,58,0)</f>
        <v>2574.3502535144075</v>
      </c>
      <c r="O682" s="79">
        <f t="shared" si="42"/>
        <v>1225.7302535144077</v>
      </c>
      <c r="P682" s="79" t="str">
        <f>VLOOKUP(A682,'11'!A:C,3,0)</f>
        <v>Начисление услуг УКС00001721 от 30.11.2023 23:59:59</v>
      </c>
      <c r="Q682" s="79" t="str">
        <f>VLOOKUP(A682,'11'!A:B,2,0)</f>
        <v>НАС/КС/ДУ-3А-256</v>
      </c>
      <c r="R682" s="78">
        <v>1348.62</v>
      </c>
      <c r="S682">
        <f>VLOOKUP(A682,РАСЧЕТ!A:BG,59,0)</f>
        <v>3384.9322095565162</v>
      </c>
      <c r="T682" s="119">
        <f t="shared" si="43"/>
        <v>2036.3122095565163</v>
      </c>
      <c r="U682" t="str">
        <f>VLOOKUP(A682,'12'!A:C,3,0)</f>
        <v>Начисление услуг УКС00001871 от 31.12.2023 23:59:59</v>
      </c>
      <c r="V682" t="str">
        <f>VLOOKUP(A682,'12'!A:B,2,0)</f>
        <v>НАС/КС/ДУ-3А-256</v>
      </c>
    </row>
    <row r="683" spans="1:22" x14ac:dyDescent="0.3">
      <c r="A683" s="77" t="s">
        <v>1684</v>
      </c>
      <c r="B683" s="77" t="s">
        <v>222</v>
      </c>
      <c r="C683" s="78">
        <v>2233.39</v>
      </c>
      <c r="D683" s="79">
        <f>VLOOKUP(A683,РАСЧЕТ!A:AY,51,0)</f>
        <v>2359.5637887788193</v>
      </c>
      <c r="E683" s="79">
        <f t="shared" si="40"/>
        <v>126.17378877881947</v>
      </c>
      <c r="F683" s="79" t="str">
        <f>VLOOKUP(A683,'04'!A:C,3,0)</f>
        <v>Начисление услуг УКС00000649 от 30.04.2023 0:00:15</v>
      </c>
      <c r="G683" s="79" t="str">
        <f>VLOOKUP(A683,'04'!A:B,2,0)</f>
        <v>НАС/КС/ДУ-3А-257 от 02.04.2022 г.</v>
      </c>
      <c r="H683" s="78">
        <v>2233.39</v>
      </c>
      <c r="I683" s="79">
        <f>VLOOKUP(A683,РАСЧЕТ!A:BE,57,0)</f>
        <v>6821.6005268484696</v>
      </c>
      <c r="J683" s="79">
        <f t="shared" si="41"/>
        <v>4588.2105268484702</v>
      </c>
      <c r="K683" s="79" t="str">
        <f>VLOOKUP(A683,'10'!A:C,3,0)</f>
        <v>Начисление услуг УКС00001638 от 31.10.2023 0:00:04</v>
      </c>
      <c r="L683" s="79" t="str">
        <f>VLOOKUP(A683,'10'!A:B,2,0)</f>
        <v>НАС/КС/ДУ-3А-257 от 02.04.2022 г.</v>
      </c>
      <c r="M683" s="78">
        <v>2233.39</v>
      </c>
      <c r="N683" s="79">
        <f>VLOOKUP(A683,РАСЧЕТ!A:BF,58,0)</f>
        <v>5162.1867540488684</v>
      </c>
      <c r="O683" s="79">
        <f t="shared" si="42"/>
        <v>2928.7967540488685</v>
      </c>
      <c r="P683" s="79" t="str">
        <f>VLOOKUP(A683,'11'!A:C,3,0)</f>
        <v>Начисление услуг УКС00001721 от 30.11.2023 23:59:59</v>
      </c>
      <c r="Q683" s="79" t="str">
        <f>VLOOKUP(A683,'11'!A:B,2,0)</f>
        <v>НАС/КС/ДУ-3А-257 от 02.04.2022 г.</v>
      </c>
      <c r="R683" s="78">
        <v>2233.39</v>
      </c>
      <c r="S683">
        <f>VLOOKUP(A683,РАСЧЕТ!A:BG,59,0)</f>
        <v>6746.9442670874732</v>
      </c>
      <c r="T683" s="119">
        <f t="shared" si="43"/>
        <v>4513.5542670874729</v>
      </c>
      <c r="U683" t="str">
        <f>VLOOKUP(A683,'12'!A:C,3,0)</f>
        <v>Начисление услуг УКС00001871 от 31.12.2023 23:59:59</v>
      </c>
      <c r="V683" t="str">
        <f>VLOOKUP(A683,'12'!A:B,2,0)</f>
        <v>НАС/КС/ДУ-3А-257 от 02.04.2022 г.</v>
      </c>
    </row>
    <row r="684" spans="1:22" x14ac:dyDescent="0.3">
      <c r="A684" s="77" t="s">
        <v>1722</v>
      </c>
      <c r="B684" s="77" t="s">
        <v>317</v>
      </c>
      <c r="C684" s="78">
        <v>2576.9899999999998</v>
      </c>
      <c r="D684" s="79">
        <f>VLOOKUP(A684,РАСЧЕТ!A:AY,51,0)</f>
        <v>2722.5736024370985</v>
      </c>
      <c r="E684" s="79">
        <f t="shared" si="40"/>
        <v>145.58360243709876</v>
      </c>
      <c r="F684" s="79" t="str">
        <f>VLOOKUP(A684,'04'!A:C,3,0)</f>
        <v>Начисление услуг УКС00000649 от 30.04.2023 0:00:15</v>
      </c>
      <c r="G684" s="79" t="str">
        <f>VLOOKUP(A684,'04'!A:B,2,0)</f>
        <v>НАС/КС/ДУ-3А-258</v>
      </c>
      <c r="H684" s="78">
        <v>2576.9899999999998</v>
      </c>
      <c r="I684" s="79">
        <f>VLOOKUP(A684,РАСЧЕТ!A:BE,57,0)</f>
        <v>5865.1946247935448</v>
      </c>
      <c r="J684" s="79">
        <f t="shared" si="41"/>
        <v>3288.204624793545</v>
      </c>
      <c r="K684" s="79" t="str">
        <f>VLOOKUP(A684,'10'!A:C,3,0)</f>
        <v>Начисление услуг УКС00001638 от 31.10.2023 0:00:04</v>
      </c>
      <c r="L684" s="79" t="str">
        <f>VLOOKUP(A684,'10'!A:B,2,0)</f>
        <v>НАС/КС/ДУ-3А-258</v>
      </c>
      <c r="M684" s="78">
        <v>2576.9899999999998</v>
      </c>
      <c r="N684" s="79">
        <f>VLOOKUP(A684,РАСЧЕТ!A:BF,58,0)</f>
        <v>4560.0496187436183</v>
      </c>
      <c r="O684" s="79">
        <f t="shared" si="42"/>
        <v>1983.0596187436186</v>
      </c>
      <c r="P684" s="79" t="str">
        <f>VLOOKUP(A684,'11'!A:C,3,0)</f>
        <v>Начисление услуг УКС00001721 от 30.11.2023 23:59:59</v>
      </c>
      <c r="Q684" s="79" t="str">
        <f>VLOOKUP(A684,'11'!A:B,2,0)</f>
        <v>НАС/КС/ДУ-3А-258</v>
      </c>
      <c r="R684" s="78">
        <v>2576.9899999999998</v>
      </c>
      <c r="S684">
        <f>VLOOKUP(A684,РАСЧЕТ!A:BG,59,0)</f>
        <v>6012.1052102914682</v>
      </c>
      <c r="T684" s="119">
        <f t="shared" si="43"/>
        <v>3435.1152102914684</v>
      </c>
      <c r="U684" t="str">
        <f>VLOOKUP(A684,'12'!A:C,3,0)</f>
        <v>Начисление услуг УКС00001871 от 31.12.2023 23:59:59</v>
      </c>
      <c r="V684" t="str">
        <f>VLOOKUP(A684,'12'!A:B,2,0)</f>
        <v>НАС/КС/ДУ-3А-258</v>
      </c>
    </row>
    <row r="685" spans="1:22" x14ac:dyDescent="0.3">
      <c r="A685" s="77" t="s">
        <v>1627</v>
      </c>
      <c r="B685" s="77" t="s">
        <v>186</v>
      </c>
      <c r="C685" s="78">
        <v>3367.26</v>
      </c>
      <c r="D685" s="79">
        <f>VLOOKUP(A685,РАСЧЕТ!A:AY,51,0)</f>
        <v>3557.4961738511433</v>
      </c>
      <c r="E685" s="79">
        <f t="shared" si="40"/>
        <v>190.23617385114312</v>
      </c>
      <c r="F685" s="79" t="str">
        <f>VLOOKUP(A685,'04'!A:C,3,0)</f>
        <v>Начисление услуг УКС00000649 от 30.04.2023 0:00:15</v>
      </c>
      <c r="G685" s="79" t="str">
        <f>VLOOKUP(A685,'04'!A:B,2,0)</f>
        <v>НАС/КС/ДУ-3А-259</v>
      </c>
      <c r="H685" s="78">
        <v>3367.26</v>
      </c>
      <c r="I685" s="79">
        <f>VLOOKUP(A685,РАСЧЕТ!A:BE,57,0)</f>
        <v>7419.0920947009436</v>
      </c>
      <c r="J685" s="79">
        <f t="shared" si="41"/>
        <v>4051.8320947009433</v>
      </c>
      <c r="K685" s="79" t="str">
        <f>VLOOKUP(A685,'10'!A:C,3,0)</f>
        <v>Начисление услуг УКС00001638 от 31.10.2023 0:00:04</v>
      </c>
      <c r="L685" s="79" t="str">
        <f>VLOOKUP(A685,'10'!A:B,2,0)</f>
        <v>НАС/КС/ДУ-3А-259</v>
      </c>
      <c r="M685" s="78">
        <v>3367.26</v>
      </c>
      <c r="N685" s="79">
        <f>VLOOKUP(A685,РАСЧЕТ!A:BF,58,0)</f>
        <v>5788.0828528638303</v>
      </c>
      <c r="O685" s="79">
        <f t="shared" si="42"/>
        <v>2420.8228528638301</v>
      </c>
      <c r="P685" s="79" t="str">
        <f>VLOOKUP(A685,'11'!A:C,3,0)</f>
        <v>Начисление услуг УКС00001721 от 30.11.2023 23:59:59</v>
      </c>
      <c r="Q685" s="79" t="str">
        <f>VLOOKUP(A685,'11'!A:B,2,0)</f>
        <v>НАС/КС/ДУ-3А-259</v>
      </c>
      <c r="R685" s="78">
        <v>3367.26</v>
      </c>
      <c r="S685">
        <f>VLOOKUP(A685,РАСЧЕТ!A:BG,59,0)</f>
        <v>7639.4928257046231</v>
      </c>
      <c r="T685" s="119">
        <f t="shared" si="43"/>
        <v>4272.2328257046229</v>
      </c>
      <c r="U685" t="str">
        <f>VLOOKUP(A685,'12'!A:C,3,0)</f>
        <v>Начисление услуг УКС00001871 от 31.12.2023 23:59:59</v>
      </c>
      <c r="V685" t="str">
        <f>VLOOKUP(A685,'12'!A:B,2,0)</f>
        <v>НАС/КС/ДУ-3А-259</v>
      </c>
    </row>
    <row r="686" spans="1:22" x14ac:dyDescent="0.3">
      <c r="A686" s="77" t="s">
        <v>1776</v>
      </c>
      <c r="B686" s="77" t="s">
        <v>240</v>
      </c>
      <c r="C686" s="78">
        <v>2396.6</v>
      </c>
      <c r="D686" s="79">
        <f>VLOOKUP(A686,РАСЧЕТ!A:AY,51,0)</f>
        <v>4917.4820581328649</v>
      </c>
      <c r="E686" s="79">
        <f t="shared" si="40"/>
        <v>2520.882058132865</v>
      </c>
      <c r="F686" s="79" t="str">
        <f>VLOOKUP(A686,'04'!A:C,3,0)</f>
        <v>Начисление услуг УКС00000649 от 30.04.2023 0:00:15</v>
      </c>
      <c r="G686" s="79" t="str">
        <f>VLOOKUP(A686,'04'!A:B,2,0)</f>
        <v>НАС/КС/ДУ-3А-26 от 12.03.2022 г.</v>
      </c>
      <c r="H686" s="78">
        <v>2396.6</v>
      </c>
      <c r="I686" s="79">
        <f>VLOOKUP(A686,РАСЧЕТ!A:BE,57,0)</f>
        <v>2231.184259972099</v>
      </c>
      <c r="J686" s="79">
        <f t="shared" si="41"/>
        <v>-165.41574002790094</v>
      </c>
      <c r="K686" s="79" t="str">
        <f>VLOOKUP(A686,'10'!A:C,3,0)</f>
        <v>Начисление услуг УКС00001638 от 31.10.2023 0:00:04</v>
      </c>
      <c r="L686" s="79" t="str">
        <f>VLOOKUP(A686,'10'!A:B,2,0)</f>
        <v>НАС/КС/ДУ-3А-26 от 12.03.2022 г.</v>
      </c>
      <c r="M686" s="78">
        <v>2396.6</v>
      </c>
      <c r="N686" s="79">
        <f>VLOOKUP(A686,РАСЧЕТ!A:BF,58,0)</f>
        <v>1996.9653017268522</v>
      </c>
      <c r="O686" s="79">
        <f t="shared" si="42"/>
        <v>-399.63469827314771</v>
      </c>
      <c r="P686" s="79" t="str">
        <f>VLOOKUP(A686,'11'!A:C,3,0)</f>
        <v>Начисление услуг УКС00001721 от 30.11.2023 23:59:59</v>
      </c>
      <c r="Q686" s="79" t="str">
        <f>VLOOKUP(A686,'11'!A:B,2,0)</f>
        <v>НАС/КС/ДУ-3А-26 от 12.03.2022 г.</v>
      </c>
      <c r="R686" s="78">
        <v>2396.6</v>
      </c>
      <c r="S686">
        <f>VLOOKUP(A686,РАСЧЕТ!A:BG,59,0)</f>
        <v>2742.3255256953062</v>
      </c>
      <c r="T686" s="119">
        <f t="shared" si="43"/>
        <v>345.72552569530626</v>
      </c>
      <c r="U686" t="str">
        <f>VLOOKUP(A686,'12'!A:C,3,0)</f>
        <v>Начисление услуг УКС00001871 от 31.12.2023 23:59:59</v>
      </c>
      <c r="V686" t="str">
        <f>VLOOKUP(A686,'12'!A:B,2,0)</f>
        <v>НАС/КС/ДУ-3А-26 от 12.03.2022 г.</v>
      </c>
    </row>
    <row r="687" spans="1:22" x14ac:dyDescent="0.3">
      <c r="A687" s="77" t="s">
        <v>1735</v>
      </c>
      <c r="B687" s="77" t="s">
        <v>113</v>
      </c>
      <c r="C687" s="78">
        <v>1297.08</v>
      </c>
      <c r="D687" s="79">
        <f>VLOOKUP(A687,РАСЧЕТ!A:AY,51,0)</f>
        <v>1370.3620465600065</v>
      </c>
      <c r="E687" s="79">
        <f t="shared" si="40"/>
        <v>73.28204656000662</v>
      </c>
      <c r="F687" s="79" t="str">
        <f>VLOOKUP(A687,'04'!A:C,3,0)</f>
        <v>Начисление услуг УКС00000649 от 30.04.2023 0:00:15</v>
      </c>
      <c r="G687" s="79" t="str">
        <f>VLOOKUP(A687,'04'!A:B,2,0)</f>
        <v>НАС/КС/ДУ-3А-260</v>
      </c>
      <c r="H687" s="78">
        <v>1297.08</v>
      </c>
      <c r="I687" s="79">
        <f>VLOOKUP(A687,РАСЧЕТ!A:BE,57,0)</f>
        <v>3270.3055453649836</v>
      </c>
      <c r="J687" s="79">
        <f t="shared" si="41"/>
        <v>1973.2255453649836</v>
      </c>
      <c r="K687" s="79" t="str">
        <f>VLOOKUP(A687,'10'!A:C,3,0)</f>
        <v>Начисление услуг УКС00001638 от 31.10.2023 0:00:04</v>
      </c>
      <c r="L687" s="79" t="str">
        <f>VLOOKUP(A687,'10'!A:B,2,0)</f>
        <v>НАС/КС/ДУ-3А-260</v>
      </c>
      <c r="M687" s="78">
        <v>1297.08</v>
      </c>
      <c r="N687" s="79">
        <f>VLOOKUP(A687,РАСЧЕТ!A:BF,58,0)</f>
        <v>2516.698374470096</v>
      </c>
      <c r="O687" s="79">
        <f t="shared" si="42"/>
        <v>1219.6183744700961</v>
      </c>
      <c r="P687" s="79" t="str">
        <f>VLOOKUP(A687,'11'!A:C,3,0)</f>
        <v>Начисление услуг УКС00001721 от 30.11.2023 23:59:59</v>
      </c>
      <c r="Q687" s="79" t="str">
        <f>VLOOKUP(A687,'11'!A:B,2,0)</f>
        <v>НАС/КС/ДУ-3А-260</v>
      </c>
      <c r="R687" s="78">
        <v>1297.08</v>
      </c>
      <c r="S687">
        <f>VLOOKUP(A687,РАСЧЕТ!A:BG,59,0)</f>
        <v>3307.2855727253291</v>
      </c>
      <c r="T687" s="119">
        <f t="shared" si="43"/>
        <v>2010.2055727253291</v>
      </c>
      <c r="U687" t="str">
        <f>VLOOKUP(A687,'12'!A:C,3,0)</f>
        <v>Начисление услуг УКС00001871 от 31.12.2023 23:59:59</v>
      </c>
      <c r="V687" t="str">
        <f>VLOOKUP(A687,'12'!A:B,2,0)</f>
        <v>НАС/КС/ДУ-3А-260</v>
      </c>
    </row>
    <row r="688" spans="1:22" x14ac:dyDescent="0.3">
      <c r="A688" s="77" t="s">
        <v>1319</v>
      </c>
      <c r="B688" s="77" t="s">
        <v>126</v>
      </c>
      <c r="C688" s="78">
        <v>2233.39</v>
      </c>
      <c r="D688" s="79">
        <f>VLOOKUP(A688,РАСЧЕТ!A:AY,51,0)</f>
        <v>2359.5637887788193</v>
      </c>
      <c r="E688" s="79">
        <f t="shared" si="40"/>
        <v>126.17378877881947</v>
      </c>
      <c r="F688" s="79" t="str">
        <f>VLOOKUP(A688,'04'!A:C,3,0)</f>
        <v>Начисление услуг УКС00000649 от 30.04.2023 0:00:15</v>
      </c>
      <c r="G688" s="79" t="str">
        <f>VLOOKUP(A688,'04'!A:B,2,0)</f>
        <v>НАС/КС/ДУ-3А-261</v>
      </c>
      <c r="H688" s="78">
        <v>2233.39</v>
      </c>
      <c r="I688" s="79">
        <f>VLOOKUP(A688,РАСЧЕТ!A:BE,57,0)</f>
        <v>2079.2398121603792</v>
      </c>
      <c r="J688" s="79">
        <f t="shared" si="41"/>
        <v>-154.15018783962068</v>
      </c>
      <c r="K688" s="79" t="str">
        <f>VLOOKUP(A688,'10'!A:C,3,0)</f>
        <v>Начисление услуг УКС00001638 от 31.10.2023 0:00:04</v>
      </c>
      <c r="L688" s="79" t="str">
        <f>VLOOKUP(A688,'10'!A:B,2,0)</f>
        <v>НАС/КС/ДУ-3А-261</v>
      </c>
      <c r="M688" s="79">
        <v>670.02</v>
      </c>
      <c r="N688" s="79">
        <f>VLOOKUP(A688,РАСЧЕТ!A:BF,58,0)</f>
        <v>558.29137467632427</v>
      </c>
      <c r="O688" s="79">
        <f t="shared" si="42"/>
        <v>-111.72862532367571</v>
      </c>
      <c r="P688" s="79" t="str">
        <f>VLOOKUP(A688,'11'!A:C,3,0)</f>
        <v>Начисление услуг УКС00001721 от 30.11.2023 23:59:59</v>
      </c>
      <c r="Q688" s="79" t="str">
        <f>VLOOKUP(A688,'11'!A:B,2,0)</f>
        <v>НАС/КС/ДУ-3А-261</v>
      </c>
      <c r="R688" s="80"/>
      <c r="S688">
        <f>VLOOKUP(A688,РАСЧЕТ!A:BG,59,0)</f>
        <v>0</v>
      </c>
      <c r="T688" s="119">
        <f t="shared" si="43"/>
        <v>0</v>
      </c>
      <c r="U688" t="e">
        <f>VLOOKUP(A688,'12'!A:C,3,0)</f>
        <v>#N/A</v>
      </c>
      <c r="V688" t="e">
        <f>VLOOKUP(A688,'12'!A:B,2,0)</f>
        <v>#N/A</v>
      </c>
    </row>
    <row r="689" spans="1:22" x14ac:dyDescent="0.3">
      <c r="A689" s="77" t="s">
        <v>2913</v>
      </c>
      <c r="B689" s="77" t="s">
        <v>126</v>
      </c>
      <c r="C689" s="80"/>
      <c r="D689" s="79">
        <f>VLOOKUP(A689,РАСЧЕТ!A:AY,51,0)</f>
        <v>0</v>
      </c>
      <c r="E689" s="79">
        <f t="shared" si="40"/>
        <v>0</v>
      </c>
      <c r="F689" s="79" t="e">
        <f>VLOOKUP(A689,'04'!A:C,3,0)</f>
        <v>#N/A</v>
      </c>
      <c r="G689" s="79" t="e">
        <f>VLOOKUP(A689,'04'!A:B,2,0)</f>
        <v>#N/A</v>
      </c>
      <c r="H689" s="80"/>
      <c r="I689" s="79">
        <f>VLOOKUP(A689,РАСЧЕТ!A:BE,57,0)</f>
        <v>0</v>
      </c>
      <c r="J689" s="79">
        <f t="shared" si="41"/>
        <v>0</v>
      </c>
      <c r="K689" s="79" t="e">
        <f>VLOOKUP(A689,'10'!A:C,3,0)</f>
        <v>#N/A</v>
      </c>
      <c r="L689" s="79" t="e">
        <f>VLOOKUP(A689,'10'!A:B,2,0)</f>
        <v>#N/A</v>
      </c>
      <c r="M689" s="78">
        <v>1563.37</v>
      </c>
      <c r="N689" s="79">
        <f>VLOOKUP(A689,РАСЧЕТ!A:BF,58,0)</f>
        <v>1302.6798742447568</v>
      </c>
      <c r="O689" s="79">
        <f t="shared" si="42"/>
        <v>-260.69012575524312</v>
      </c>
      <c r="P689" s="79" t="str">
        <f>VLOOKUP(A689,'11'!A:C,3,0)</f>
        <v>Начисление услуг УКС00001721 от 30.11.2023 23:59:59</v>
      </c>
      <c r="Q689" s="79" t="str">
        <f>VLOOKUP(A689,'11'!A:B,2,0)</f>
        <v>НАС/КС/ДУ-3А-261/Втор</v>
      </c>
      <c r="R689" s="78">
        <v>2233.39</v>
      </c>
      <c r="S689">
        <f>VLOOKUP(A689,РАСЧЕТ!A:BG,59,0)</f>
        <v>2555.5721744830812</v>
      </c>
      <c r="T689" s="119">
        <f t="shared" si="43"/>
        <v>322.18217448308133</v>
      </c>
      <c r="U689" t="str">
        <f>VLOOKUP(A689,'12'!A:C,3,0)</f>
        <v>Начисление услуг УКС00001871 от 31.12.2023 23:59:59</v>
      </c>
      <c r="V689" t="str">
        <f>VLOOKUP(A689,'12'!A:B,2,0)</f>
        <v>НАС/КС/ДУ-3А-261/Втор</v>
      </c>
    </row>
    <row r="690" spans="1:22" x14ac:dyDescent="0.3">
      <c r="A690" s="77" t="s">
        <v>1380</v>
      </c>
      <c r="B690" s="77" t="s">
        <v>123</v>
      </c>
      <c r="C690" s="78">
        <v>2576.9899999999998</v>
      </c>
      <c r="D690" s="79">
        <f>VLOOKUP(A690,РАСЧЕТ!A:AY,51,0)</f>
        <v>1823.924793691252</v>
      </c>
      <c r="E690" s="79">
        <f t="shared" si="40"/>
        <v>-753.06520630874775</v>
      </c>
      <c r="F690" s="79" t="str">
        <f>VLOOKUP(A690,'04'!A:C,3,0)</f>
        <v>Начисление услуг УКС00000649 от 30.04.2023 0:00:15</v>
      </c>
      <c r="G690" s="79" t="str">
        <f>VLOOKUP(A690,'04'!A:B,2,0)</f>
        <v>НАС/КС/ДУ-3А-262 от 26.03.2022 г.</v>
      </c>
      <c r="H690" s="78">
        <v>2576.9899999999998</v>
      </c>
      <c r="I690" s="79">
        <f>VLOOKUP(A690,РАСЧЕТ!A:BE,57,0)</f>
        <v>5534.0852555397059</v>
      </c>
      <c r="J690" s="79">
        <f t="shared" si="41"/>
        <v>2957.0952555397062</v>
      </c>
      <c r="K690" s="79" t="str">
        <f>VLOOKUP(A690,'10'!A:C,3,0)</f>
        <v>Начисление услуг УКС00001638 от 31.10.2023 0:00:04</v>
      </c>
      <c r="L690" s="79" t="str">
        <f>VLOOKUP(A690,'10'!A:B,2,0)</f>
        <v>НАС/КС/ДУ-3А-262 от 26.03.2022 г.</v>
      </c>
      <c r="M690" s="78">
        <v>2576.9899999999998</v>
      </c>
      <c r="N690" s="79">
        <f>VLOOKUP(A690,РАСЧЕТ!A:BF,58,0)</f>
        <v>4329.5603224974666</v>
      </c>
      <c r="O690" s="79">
        <f t="shared" si="42"/>
        <v>1752.5703224974668</v>
      </c>
      <c r="P690" s="79" t="str">
        <f>VLOOKUP(A690,'11'!A:C,3,0)</f>
        <v>Начисление услуг УКС00001721 от 30.11.2023 23:59:59</v>
      </c>
      <c r="Q690" s="79" t="str">
        <f>VLOOKUP(A690,'11'!A:B,2,0)</f>
        <v>НАС/КС/ДУ-3А-262 от 26.03.2022 г.</v>
      </c>
      <c r="R690" s="78">
        <v>2576.9899999999998</v>
      </c>
      <c r="S690">
        <f>VLOOKUP(A690,РАСЧЕТ!A:BG,59,0)</f>
        <v>5719.4656045372985</v>
      </c>
      <c r="T690" s="119">
        <f t="shared" si="43"/>
        <v>3142.4756045372988</v>
      </c>
      <c r="U690" t="str">
        <f>VLOOKUP(A690,'12'!A:C,3,0)</f>
        <v>Начисление услуг УКС00001871 от 31.12.2023 23:59:59</v>
      </c>
      <c r="V690" t="str">
        <f>VLOOKUP(A690,'12'!A:B,2,0)</f>
        <v>НАС/КС/ДУ-3А-262 от 26.03.2022 г.</v>
      </c>
    </row>
    <row r="691" spans="1:22" x14ac:dyDescent="0.3">
      <c r="A691" s="77" t="s">
        <v>1334</v>
      </c>
      <c r="B691" s="77" t="s">
        <v>185</v>
      </c>
      <c r="C691" s="78">
        <v>3367.26</v>
      </c>
      <c r="D691" s="79">
        <f>VLOOKUP(A691,РАСЧЕТ!A:AY,51,0)</f>
        <v>3557.4961738511433</v>
      </c>
      <c r="E691" s="79">
        <f t="shared" si="40"/>
        <v>190.23617385114312</v>
      </c>
      <c r="F691" s="79" t="str">
        <f>VLOOKUP(A691,'04'!A:C,3,0)</f>
        <v>Начисление услуг УКС00000649 от 30.04.2023 0:00:15</v>
      </c>
      <c r="G691" s="79" t="str">
        <f>VLOOKUP(A691,'04'!A:B,2,0)</f>
        <v>НАС/КС/ДУ-3А-263 от 26.03.2022 г.</v>
      </c>
      <c r="H691" s="78">
        <v>3367.26</v>
      </c>
      <c r="I691" s="79">
        <f>VLOOKUP(A691,РАСЧЕТ!A:BE,57,0)</f>
        <v>6140.3437429283395</v>
      </c>
      <c r="J691" s="79">
        <f t="shared" si="41"/>
        <v>2773.0837429283392</v>
      </c>
      <c r="K691" s="79" t="str">
        <f>VLOOKUP(A691,'10'!A:C,3,0)</f>
        <v>Начисление услуг УКС00001638 от 31.10.2023 0:00:04</v>
      </c>
      <c r="L691" s="79" t="str">
        <f>VLOOKUP(A691,'10'!A:B,2,0)</f>
        <v>НАС/КС/ДУ-3А-263 от 26.03.2022 г.</v>
      </c>
      <c r="M691" s="78">
        <v>3367.26</v>
      </c>
      <c r="N691" s="79">
        <f>VLOOKUP(A691,РАСЧЕТ!A:BF,58,0)</f>
        <v>4897.9304287865807</v>
      </c>
      <c r="O691" s="79">
        <f t="shared" si="42"/>
        <v>1530.6704287865805</v>
      </c>
      <c r="P691" s="79" t="str">
        <f>VLOOKUP(A691,'11'!A:C,3,0)</f>
        <v>Начисление услуг УКС00001721 от 30.11.2023 23:59:59</v>
      </c>
      <c r="Q691" s="79" t="str">
        <f>VLOOKUP(A691,'11'!A:B,2,0)</f>
        <v>НАС/КС/ДУ-3А-263 от 26.03.2022 г.</v>
      </c>
      <c r="R691" s="78">
        <v>3367.26</v>
      </c>
      <c r="S691">
        <f>VLOOKUP(A691,РАСЧЕТ!A:BG,59,0)</f>
        <v>6509.3151615544857</v>
      </c>
      <c r="T691" s="119">
        <f t="shared" si="43"/>
        <v>3142.0551615544855</v>
      </c>
      <c r="U691" t="str">
        <f>VLOOKUP(A691,'12'!A:C,3,0)</f>
        <v>Начисление услуг УКС00001871 от 31.12.2023 23:59:59</v>
      </c>
      <c r="V691" t="str">
        <f>VLOOKUP(A691,'12'!A:B,2,0)</f>
        <v>НАС/КС/ДУ-3А-263 от 26.03.2022 г.</v>
      </c>
    </row>
    <row r="692" spans="1:22" x14ac:dyDescent="0.3">
      <c r="A692" s="77" t="s">
        <v>1750</v>
      </c>
      <c r="B692" s="77" t="s">
        <v>350</v>
      </c>
      <c r="C692" s="79">
        <v>864.72</v>
      </c>
      <c r="D692" s="79">
        <f>VLOOKUP(A692,РАСЧЕТ!A:AY,51,0)</f>
        <v>913.57469770667103</v>
      </c>
      <c r="E692" s="79">
        <f t="shared" si="40"/>
        <v>48.854697706671004</v>
      </c>
      <c r="F692" s="79" t="str">
        <f>VLOOKUP(A692,'04'!A:C,3,0)</f>
        <v>Корректировка начислений УКС00001896 от 01.05.2023 0:00:00</v>
      </c>
      <c r="G692" s="79" t="str">
        <f>VLOOKUP(A692,'04'!A:B,2,0)</f>
        <v>ДУ ЗПИФ Развитие Красная сосна 3А/дом/Кв. 264</v>
      </c>
      <c r="H692" s="80"/>
      <c r="I692" s="79">
        <f>VLOOKUP(A692,РАСЧЕТ!A:BE,57,0)</f>
        <v>0</v>
      </c>
      <c r="J692" s="79">
        <f t="shared" si="41"/>
        <v>0</v>
      </c>
      <c r="K692" s="79" t="e">
        <f>VLOOKUP(A692,'10'!A:C,3,0)</f>
        <v>#N/A</v>
      </c>
      <c r="L692" s="79" t="e">
        <f>VLOOKUP(A692,'10'!A:B,2,0)</f>
        <v>#N/A</v>
      </c>
      <c r="M692" s="80"/>
      <c r="N692" s="79">
        <f>VLOOKUP(A692,РАСЧЕТ!A:BF,58,0)</f>
        <v>0</v>
      </c>
      <c r="O692" s="79">
        <f t="shared" si="42"/>
        <v>0</v>
      </c>
      <c r="P692" s="79" t="e">
        <f>VLOOKUP(A692,'11'!A:C,3,0)</f>
        <v>#N/A</v>
      </c>
      <c r="Q692" s="79" t="e">
        <f>VLOOKUP(A692,'11'!A:B,2,0)</f>
        <v>#N/A</v>
      </c>
      <c r="R692" s="80"/>
      <c r="S692">
        <f>VLOOKUP(A692,РАСЧЕТ!A:BG,59,0)</f>
        <v>0</v>
      </c>
      <c r="T692" s="119">
        <f t="shared" si="43"/>
        <v>0</v>
      </c>
      <c r="U692" t="e">
        <f>VLOOKUP(A692,'12'!A:C,3,0)</f>
        <v>#N/A</v>
      </c>
      <c r="V692" t="e">
        <f>VLOOKUP(A692,'12'!A:B,2,0)</f>
        <v>#N/A</v>
      </c>
    </row>
    <row r="693" spans="1:22" x14ac:dyDescent="0.3">
      <c r="A693" s="77" t="s">
        <v>2660</v>
      </c>
      <c r="B693" s="77" t="s">
        <v>350</v>
      </c>
      <c r="C693" s="79">
        <v>432.36</v>
      </c>
      <c r="D693" s="79">
        <f>VLOOKUP(A693,РАСЧЕТ!A:AY,51,0)</f>
        <v>456.78734885333552</v>
      </c>
      <c r="E693" s="79">
        <f t="shared" si="40"/>
        <v>24.427348853335502</v>
      </c>
      <c r="F693" s="79" t="str">
        <f>VLOOKUP(A693,'04'!A:C,3,0)</f>
        <v>Ввод начального сальдо УКС00001454 от 01.05.2023 0:00:00</v>
      </c>
      <c r="G693" s="79" t="str">
        <f>VLOOKUP(A693,'04'!A:B,2,0)</f>
        <v>НАС/КС/ДУ-3А-264</v>
      </c>
      <c r="H693" s="78">
        <v>1297.08</v>
      </c>
      <c r="I693" s="79">
        <f>VLOOKUP(A693,РАСЧЕТ!A:BE,57,0)</f>
        <v>1207.5585062931434</v>
      </c>
      <c r="J693" s="79">
        <f t="shared" si="41"/>
        <v>-89.521493706856518</v>
      </c>
      <c r="K693" s="79" t="str">
        <f>VLOOKUP(A693,'10'!A:C,3,0)</f>
        <v>Начисление услуг УКС00001638 от 31.10.2023 0:00:04</v>
      </c>
      <c r="L693" s="79" t="str">
        <f>VLOOKUP(A693,'10'!A:B,2,0)</f>
        <v>НАС/КС/ДУ-3А-264</v>
      </c>
      <c r="M693" s="78">
        <v>1297.08</v>
      </c>
      <c r="N693" s="79">
        <f>VLOOKUP(A693,РАСЧЕТ!A:BF,58,0)</f>
        <v>1080.7948407195508</v>
      </c>
      <c r="O693" s="79">
        <f t="shared" si="42"/>
        <v>-216.28515928044908</v>
      </c>
      <c r="P693" s="79" t="str">
        <f>VLOOKUP(A693,'11'!A:C,3,0)</f>
        <v>Начисление услуг УКС00001721 от 30.11.2023 23:59:59</v>
      </c>
      <c r="Q693" s="79" t="str">
        <f>VLOOKUP(A693,'11'!A:B,2,0)</f>
        <v>НАС/КС/ДУ-3А-264</v>
      </c>
      <c r="R693" s="78">
        <v>1297.08</v>
      </c>
      <c r="S693">
        <f>VLOOKUP(A693,РАСЧЕТ!A:BG,59,0)</f>
        <v>1484.1976859497893</v>
      </c>
      <c r="T693" s="119">
        <f t="shared" si="43"/>
        <v>187.11768594978935</v>
      </c>
      <c r="U693" t="str">
        <f>VLOOKUP(A693,'12'!A:C,3,0)</f>
        <v>Начисление услуг УКС00001871 от 31.12.2023 23:59:59</v>
      </c>
      <c r="V693" t="str">
        <f>VLOOKUP(A693,'12'!A:B,2,0)</f>
        <v>НАС/КС/ДУ-3А-264</v>
      </c>
    </row>
    <row r="694" spans="1:22" x14ac:dyDescent="0.3">
      <c r="A694" s="77" t="s">
        <v>1725</v>
      </c>
      <c r="B694" s="77" t="s">
        <v>178</v>
      </c>
      <c r="C694" s="78">
        <v>2233.39</v>
      </c>
      <c r="D694" s="79">
        <f>VLOOKUP(A694,РАСЧЕТ!A:AY,51,0)</f>
        <v>2359.5637887788193</v>
      </c>
      <c r="E694" s="79">
        <f t="shared" si="40"/>
        <v>126.17378877881947</v>
      </c>
      <c r="F694" s="79" t="str">
        <f>VLOOKUP(A694,'04'!A:C,3,0)</f>
        <v>Начисление услуг УКС00000649 от 30.04.2023 0:00:15</v>
      </c>
      <c r="G694" s="79" t="str">
        <f>VLOOKUP(A694,'04'!A:B,2,0)</f>
        <v>НАС/КС/ДУ-3А-265</v>
      </c>
      <c r="H694" s="78">
        <v>2233.39</v>
      </c>
      <c r="I694" s="79">
        <f>VLOOKUP(A694,РАСЧЕТ!A:BE,57,0)</f>
        <v>6351.3041436090707</v>
      </c>
      <c r="J694" s="79">
        <f t="shared" si="41"/>
        <v>4117.9141436090704</v>
      </c>
      <c r="K694" s="79" t="str">
        <f>VLOOKUP(A694,'10'!A:C,3,0)</f>
        <v>Начисление услуг УКС00001638 от 31.10.2023 0:00:04</v>
      </c>
      <c r="L694" s="79" t="str">
        <f>VLOOKUP(A694,'10'!A:B,2,0)</f>
        <v>НАС/КС/ДУ-3А-265</v>
      </c>
      <c r="M694" s="78">
        <v>2233.39</v>
      </c>
      <c r="N694" s="79">
        <f>VLOOKUP(A694,РАСЧЕТ!A:BF,58,0)</f>
        <v>4834.8076688715528</v>
      </c>
      <c r="O694" s="79">
        <f t="shared" si="42"/>
        <v>2601.4176688715529</v>
      </c>
      <c r="P694" s="79" t="str">
        <f>VLOOKUP(A694,'11'!A:C,3,0)</f>
        <v>Начисление услуг УКС00001721 от 30.11.2023 23:59:59</v>
      </c>
      <c r="Q694" s="79" t="str">
        <f>VLOOKUP(A694,'11'!A:B,2,0)</f>
        <v>НАС/КС/ДУ-3А-265</v>
      </c>
      <c r="R694" s="78">
        <v>2233.39</v>
      </c>
      <c r="S694">
        <f>VLOOKUP(A694,РАСЧЕТ!A:BG,59,0)</f>
        <v>6331.2890155041823</v>
      </c>
      <c r="T694" s="119">
        <f t="shared" si="43"/>
        <v>4097.8990155041829</v>
      </c>
      <c r="U694" t="str">
        <f>VLOOKUP(A694,'12'!A:C,3,0)</f>
        <v>Начисление услуг УКС00001871 от 31.12.2023 23:59:59</v>
      </c>
      <c r="V694" t="str">
        <f>VLOOKUP(A694,'12'!A:B,2,0)</f>
        <v>НАС/КС/ДУ-3А-265</v>
      </c>
    </row>
    <row r="695" spans="1:22" x14ac:dyDescent="0.3">
      <c r="A695" s="77" t="s">
        <v>1289</v>
      </c>
      <c r="B695" s="77" t="s">
        <v>267</v>
      </c>
      <c r="C695" s="78">
        <v>2576.9899999999998</v>
      </c>
      <c r="D695" s="79">
        <f>VLOOKUP(A695,РАСЧЕТ!A:AY,51,0)</f>
        <v>2722.5736024370985</v>
      </c>
      <c r="E695" s="79">
        <f t="shared" si="40"/>
        <v>145.58360243709876</v>
      </c>
      <c r="F695" s="79" t="str">
        <f>VLOOKUP(A695,'04'!A:C,3,0)</f>
        <v>Начисление услуг УКС00000649 от 30.04.2023 0:00:15</v>
      </c>
      <c r="G695" s="79" t="str">
        <f>VLOOKUP(A695,'04'!A:B,2,0)</f>
        <v>НАС/КС/ДУ-3А-266 от 19.04.2022 г.</v>
      </c>
      <c r="H695" s="78">
        <v>2576.9899999999998</v>
      </c>
      <c r="I695" s="79">
        <f>VLOOKUP(A695,РАСЧЕТ!A:BE,57,0)</f>
        <v>5000.556805165359</v>
      </c>
      <c r="J695" s="79">
        <f t="shared" si="41"/>
        <v>2423.5668051653593</v>
      </c>
      <c r="K695" s="79" t="str">
        <f>VLOOKUP(A695,'10'!A:C,3,0)</f>
        <v>Начисление услуг УКС00001638 от 31.10.2023 0:00:04</v>
      </c>
      <c r="L695" s="79" t="str">
        <f>VLOOKUP(A695,'10'!A:B,2,0)</f>
        <v>НАС/КС/ДУ-3А-266 от 19.04.2022 г.</v>
      </c>
      <c r="M695" s="78">
        <v>2576.9899999999998</v>
      </c>
      <c r="N695" s="79">
        <f>VLOOKUP(A695,РАСЧЕТ!A:BF,58,0)</f>
        <v>3958.1646192251483</v>
      </c>
      <c r="O695" s="79">
        <f t="shared" si="42"/>
        <v>1381.1746192251485</v>
      </c>
      <c r="P695" s="79" t="str">
        <f>VLOOKUP(A695,'11'!A:C,3,0)</f>
        <v>Начисление услуг УКС00001721 от 30.11.2023 23:59:59</v>
      </c>
      <c r="Q695" s="79" t="str">
        <f>VLOOKUP(A695,'11'!A:B,2,0)</f>
        <v>НАС/КС/ДУ-3А-266 от 19.04.2022 г.</v>
      </c>
      <c r="R695" s="78">
        <v>2576.9899999999998</v>
      </c>
      <c r="S695">
        <f>VLOOKUP(A695,РАСЧЕТ!A:BG,59,0)</f>
        <v>5247.9248694381167</v>
      </c>
      <c r="T695" s="119">
        <f t="shared" si="43"/>
        <v>2670.9348694381169</v>
      </c>
      <c r="U695" t="str">
        <f>VLOOKUP(A695,'12'!A:C,3,0)</f>
        <v>Начисление услуг УКС00001871 от 31.12.2023 23:59:59</v>
      </c>
      <c r="V695" t="str">
        <f>VLOOKUP(A695,'12'!A:B,2,0)</f>
        <v>НАС/КС/ДУ-3А-266 от 19.04.2022 г.</v>
      </c>
    </row>
    <row r="696" spans="1:22" x14ac:dyDescent="0.3">
      <c r="A696" s="77" t="s">
        <v>1605</v>
      </c>
      <c r="B696" s="77" t="s">
        <v>233</v>
      </c>
      <c r="C696" s="78">
        <v>3367.26</v>
      </c>
      <c r="D696" s="79">
        <f>VLOOKUP(A696,РАСЧЕТ!A:AY,51,0)</f>
        <v>3557.4961738511433</v>
      </c>
      <c r="E696" s="79">
        <f t="shared" si="40"/>
        <v>190.23617385114312</v>
      </c>
      <c r="F696" s="79" t="str">
        <f>VLOOKUP(A696,'04'!A:C,3,0)</f>
        <v>Начисление услуг УКС00000649 от 30.04.2023 0:00:15</v>
      </c>
      <c r="G696" s="79" t="str">
        <f>VLOOKUP(A696,'04'!A:B,2,0)</f>
        <v>НАС/КС/ДУ-3А-267</v>
      </c>
      <c r="H696" s="78">
        <v>3367.26</v>
      </c>
      <c r="I696" s="79">
        <f>VLOOKUP(A696,РАСЧЕТ!A:BE,57,0)</f>
        <v>4218.5795397354914</v>
      </c>
      <c r="J696" s="79">
        <f t="shared" si="41"/>
        <v>851.31953973549116</v>
      </c>
      <c r="K696" s="79" t="str">
        <f>VLOOKUP(A696,'10'!A:C,3,0)</f>
        <v>Начисление услуг УКС00001638 от 31.10.2023 0:00:04</v>
      </c>
      <c r="L696" s="79" t="str">
        <f>VLOOKUP(A696,'10'!A:B,2,0)</f>
        <v>НАС/КС/ДУ-3А-267</v>
      </c>
      <c r="M696" s="78">
        <v>3367.26</v>
      </c>
      <c r="N696" s="79">
        <f>VLOOKUP(A696,РАСЧЕТ!A:BF,58,0)</f>
        <v>3560.1667776306108</v>
      </c>
      <c r="O696" s="79">
        <f t="shared" si="42"/>
        <v>192.90677763061058</v>
      </c>
      <c r="P696" s="79" t="str">
        <f>VLOOKUP(A696,'11'!A:C,3,0)</f>
        <v>Начисление услуг УКС00001721 от 30.11.2023 23:59:59</v>
      </c>
      <c r="Q696" s="79" t="str">
        <f>VLOOKUP(A696,'11'!A:B,2,0)</f>
        <v>НАС/КС/ДУ-3А-267</v>
      </c>
      <c r="R696" s="78">
        <v>3367.26</v>
      </c>
      <c r="S696">
        <f>VLOOKUP(A696,РАСЧЕТ!A:BG,59,0)</f>
        <v>4810.8300959032986</v>
      </c>
      <c r="T696" s="119">
        <f t="shared" si="43"/>
        <v>1443.5700959032984</v>
      </c>
      <c r="U696" t="str">
        <f>VLOOKUP(A696,'12'!A:C,3,0)</f>
        <v>Начисление услуг УКС00001871 от 31.12.2023 23:59:59</v>
      </c>
      <c r="V696" t="str">
        <f>VLOOKUP(A696,'12'!A:B,2,0)</f>
        <v>НАС/КС/ДУ-3А-267</v>
      </c>
    </row>
    <row r="697" spans="1:22" x14ac:dyDescent="0.3">
      <c r="A697" s="77" t="s">
        <v>1617</v>
      </c>
      <c r="B697" s="77" t="s">
        <v>255</v>
      </c>
      <c r="C697" s="78">
        <v>1297.08</v>
      </c>
      <c r="D697" s="79">
        <f>VLOOKUP(A697,РАСЧЕТ!A:AY,51,0)</f>
        <v>918.04214615793035</v>
      </c>
      <c r="E697" s="79">
        <f t="shared" si="40"/>
        <v>-379.03785384206958</v>
      </c>
      <c r="F697" s="79" t="str">
        <f>VLOOKUP(A697,'04'!A:C,3,0)</f>
        <v>Начисление услуг УКС00000649 от 30.04.2023 0:00:15</v>
      </c>
      <c r="G697" s="79" t="str">
        <f>VLOOKUP(A697,'04'!A:B,2,0)</f>
        <v>НАС/КС/ДУ-3А-268 от 25.03.2022 г.</v>
      </c>
      <c r="H697" s="78">
        <v>1297.08</v>
      </c>
      <c r="I697" s="79">
        <f>VLOOKUP(A697,РАСЧЕТ!A:BE,57,0)</f>
        <v>3201.1157414406762</v>
      </c>
      <c r="J697" s="79">
        <f t="shared" si="41"/>
        <v>1904.0357414406762</v>
      </c>
      <c r="K697" s="79" t="str">
        <f>VLOOKUP(A697,'10'!A:C,3,0)</f>
        <v>Начисление услуг УКС00001638 от 31.10.2023 0:00:04</v>
      </c>
      <c r="L697" s="79" t="str">
        <f>VLOOKUP(A697,'10'!A:B,2,0)</f>
        <v>НАС/КС/ДУ-3А-268 от 25.03.2022 г.</v>
      </c>
      <c r="M697" s="78">
        <v>1297.08</v>
      </c>
      <c r="N697" s="79">
        <f>VLOOKUP(A697,РАСЧЕТ!A:BF,58,0)</f>
        <v>2468.534502665862</v>
      </c>
      <c r="O697" s="79">
        <f t="shared" si="42"/>
        <v>1171.454502665862</v>
      </c>
      <c r="P697" s="79" t="str">
        <f>VLOOKUP(A697,'11'!A:C,3,0)</f>
        <v>Начисление услуг УКС00001721 от 30.11.2023 23:59:59</v>
      </c>
      <c r="Q697" s="79" t="str">
        <f>VLOOKUP(A697,'11'!A:B,2,0)</f>
        <v>НАС/КС/ДУ-3А-268 от 25.03.2022 г.</v>
      </c>
      <c r="R697" s="78">
        <v>1297.08</v>
      </c>
      <c r="S697">
        <f>VLOOKUP(A697,РАСЧЕТ!A:BG,59,0)</f>
        <v>3246.1345488559468</v>
      </c>
      <c r="T697" s="119">
        <f t="shared" si="43"/>
        <v>1949.0545488559469</v>
      </c>
      <c r="U697" t="str">
        <f>VLOOKUP(A697,'12'!A:C,3,0)</f>
        <v>Начисление услуг УКС00001871 от 31.12.2023 23:59:59</v>
      </c>
      <c r="V697" t="str">
        <f>VLOOKUP(A697,'12'!A:B,2,0)</f>
        <v>НАС/КС/ДУ-3А-268 от 25.03.2022 г.</v>
      </c>
    </row>
    <row r="698" spans="1:22" x14ac:dyDescent="0.3">
      <c r="A698" s="77" t="s">
        <v>1296</v>
      </c>
      <c r="B698" s="77" t="s">
        <v>329</v>
      </c>
      <c r="C698" s="78">
        <v>2233.39</v>
      </c>
      <c r="D698" s="79">
        <f>VLOOKUP(A698,РАСЧЕТ!A:AY,51,0)</f>
        <v>2359.5637887788193</v>
      </c>
      <c r="E698" s="79">
        <f t="shared" si="40"/>
        <v>126.17378877881947</v>
      </c>
      <c r="F698" s="79" t="str">
        <f>VLOOKUP(A698,'04'!A:C,3,0)</f>
        <v>Начисление услуг УКС00000649 от 30.04.2023 0:00:15</v>
      </c>
      <c r="G698" s="79" t="str">
        <f>VLOOKUP(A698,'04'!A:B,2,0)</f>
        <v>НАС/КС/ДУ-3А-269</v>
      </c>
      <c r="H698" s="78">
        <v>2233.39</v>
      </c>
      <c r="I698" s="79">
        <f>VLOOKUP(A698,РАСЧЕТ!A:BE,57,0)</f>
        <v>4520.0615894025705</v>
      </c>
      <c r="J698" s="79">
        <f t="shared" si="41"/>
        <v>2286.6715894025706</v>
      </c>
      <c r="K698" s="79" t="str">
        <f>VLOOKUP(A698,'10'!A:C,3,0)</f>
        <v>Начисление услуг УКС00001638 от 31.10.2023 0:00:04</v>
      </c>
      <c r="L698" s="79" t="str">
        <f>VLOOKUP(A698,'10'!A:B,2,0)</f>
        <v>НАС/КС/ДУ-3А-269</v>
      </c>
      <c r="M698" s="78">
        <v>2233.39</v>
      </c>
      <c r="N698" s="79">
        <f>VLOOKUP(A698,РАСЧЕТ!A:BF,58,0)</f>
        <v>3560.0572487121035</v>
      </c>
      <c r="O698" s="79">
        <f t="shared" si="42"/>
        <v>1326.6672487121036</v>
      </c>
      <c r="P698" s="79" t="str">
        <f>VLOOKUP(A698,'11'!A:C,3,0)</f>
        <v>Начисление услуг УКС00001721 от 30.11.2023 23:59:59</v>
      </c>
      <c r="Q698" s="79" t="str">
        <f>VLOOKUP(A698,'11'!A:B,2,0)</f>
        <v>НАС/КС/ДУ-3А-269</v>
      </c>
      <c r="R698" s="78">
        <v>2233.39</v>
      </c>
      <c r="S698">
        <f>VLOOKUP(A698,РАСЧЕТ!A:BG,59,0)</f>
        <v>4712.8083898701334</v>
      </c>
      <c r="T698" s="119">
        <f t="shared" si="43"/>
        <v>2479.4183898701335</v>
      </c>
      <c r="U698" t="str">
        <f>VLOOKUP(A698,'12'!A:C,3,0)</f>
        <v>Начисление услуг УКС00001871 от 31.12.2023 23:59:59</v>
      </c>
      <c r="V698" t="str">
        <f>VLOOKUP(A698,'12'!A:B,2,0)</f>
        <v>НАС/КС/ДУ-3А-269</v>
      </c>
    </row>
    <row r="699" spans="1:22" x14ac:dyDescent="0.3">
      <c r="A699" s="77" t="s">
        <v>1812</v>
      </c>
      <c r="B699" s="77" t="s">
        <v>336</v>
      </c>
      <c r="C699" s="78">
        <v>2392.3000000000002</v>
      </c>
      <c r="D699" s="79">
        <f>VLOOKUP(A699,РАСЧЕТ!A:AY,51,0)</f>
        <v>2527.4558275957738</v>
      </c>
      <c r="E699" s="79">
        <f t="shared" si="40"/>
        <v>135.15582759577364</v>
      </c>
      <c r="F699" s="79" t="str">
        <f>VLOOKUP(A699,'04'!A:C,3,0)</f>
        <v>Начисление услуг УКС00000649 от 30.04.2023 0:00:15</v>
      </c>
      <c r="G699" s="79" t="str">
        <f>VLOOKUP(A699,'04'!A:B,2,0)</f>
        <v>НАС/КС/ДУ-3А-27</v>
      </c>
      <c r="H699" s="78">
        <v>2392.3000000000002</v>
      </c>
      <c r="I699" s="79">
        <f>VLOOKUP(A699,РАСЧЕТ!A:BE,57,0)</f>
        <v>8146.6979936064354</v>
      </c>
      <c r="J699" s="79">
        <f t="shared" si="41"/>
        <v>5754.3979936064352</v>
      </c>
      <c r="K699" s="79" t="str">
        <f>VLOOKUP(A699,'10'!A:C,3,0)</f>
        <v>Начисление услуг УКС00001638 от 31.10.2023 0:00:04</v>
      </c>
      <c r="L699" s="79" t="str">
        <f>VLOOKUP(A699,'10'!A:B,2,0)</f>
        <v>НАС/КС/ДУ-3А-27</v>
      </c>
      <c r="M699" s="78">
        <v>2392.3000000000002</v>
      </c>
      <c r="N699" s="79">
        <f>VLOOKUP(A699,РАСЧЕТ!A:BF,58,0)</f>
        <v>6114.0316641772079</v>
      </c>
      <c r="O699" s="79">
        <f t="shared" si="42"/>
        <v>3721.7316641772077</v>
      </c>
      <c r="P699" s="79" t="str">
        <f>VLOOKUP(A699,'11'!A:C,3,0)</f>
        <v>Начисление услуг УКС00001721 от 30.11.2023 23:59:59</v>
      </c>
      <c r="Q699" s="79" t="str">
        <f>VLOOKUP(A699,'11'!A:B,2,0)</f>
        <v>НАС/КС/ДУ-3А-27</v>
      </c>
      <c r="R699" s="78">
        <v>2392.3000000000002</v>
      </c>
      <c r="S699">
        <f>VLOOKUP(A699,РАСЧЕТ!A:BG,59,0)</f>
        <v>7969.1678946539323</v>
      </c>
      <c r="T699" s="119">
        <f t="shared" si="43"/>
        <v>5576.8678946539321</v>
      </c>
      <c r="U699" t="str">
        <f>VLOOKUP(A699,'12'!A:C,3,0)</f>
        <v>Начисление услуг УКС00001871 от 31.12.2023 23:59:59</v>
      </c>
      <c r="V699" t="str">
        <f>VLOOKUP(A699,'12'!A:B,2,0)</f>
        <v>НАС/КС/ДУ-3А-27</v>
      </c>
    </row>
    <row r="700" spans="1:22" x14ac:dyDescent="0.3">
      <c r="A700" s="77" t="s">
        <v>1636</v>
      </c>
      <c r="B700" s="77" t="s">
        <v>84</v>
      </c>
      <c r="C700" s="78">
        <v>2576.9899999999998</v>
      </c>
      <c r="D700" s="79">
        <f>VLOOKUP(A700,РАСЧЕТ!A:AY,51,0)</f>
        <v>2722.5736024370985</v>
      </c>
      <c r="E700" s="79">
        <f t="shared" si="40"/>
        <v>145.58360243709876</v>
      </c>
      <c r="F700" s="79" t="str">
        <f>VLOOKUP(A700,'04'!A:C,3,0)</f>
        <v>Начисление услуг УКС00000649 от 30.04.2023 0:00:15</v>
      </c>
      <c r="G700" s="79" t="str">
        <f>VLOOKUP(A700,'04'!A:B,2,0)</f>
        <v>НАС/КС/ДУ-3А-270</v>
      </c>
      <c r="H700" s="78">
        <v>2576.9899999999998</v>
      </c>
      <c r="I700" s="79">
        <f>VLOOKUP(A700,РАСЧЕТ!A:BE,57,0)</f>
        <v>2399.122860185053</v>
      </c>
      <c r="J700" s="79">
        <f t="shared" si="41"/>
        <v>-177.86713981494677</v>
      </c>
      <c r="K700" s="79" t="str">
        <f>VLOOKUP(A700,'10'!A:C,3,0)</f>
        <v>Начисление услуг УКС00001638 от 31.10.2023 0:00:04</v>
      </c>
      <c r="L700" s="79" t="str">
        <f>VLOOKUP(A700,'10'!A:B,2,0)</f>
        <v>НАС/КС/ДУ-3А-270</v>
      </c>
      <c r="M700" s="78">
        <v>2576.9899999999998</v>
      </c>
      <c r="N700" s="79">
        <f>VLOOKUP(A700,РАСЧЕТ!A:BF,58,0)</f>
        <v>2147.274517985863</v>
      </c>
      <c r="O700" s="79">
        <f t="shared" si="42"/>
        <v>-429.7154820141368</v>
      </c>
      <c r="P700" s="79" t="str">
        <f>VLOOKUP(A700,'11'!A:C,3,0)</f>
        <v>Начисление услуг УКС00001721 от 30.11.2023 23:59:59</v>
      </c>
      <c r="Q700" s="79" t="str">
        <f>VLOOKUP(A700,'11'!A:B,2,0)</f>
        <v>НАС/КС/ДУ-3А-270</v>
      </c>
      <c r="R700" s="78">
        <v>2576.9899999999998</v>
      </c>
      <c r="S700">
        <f>VLOOKUP(A700,РАСЧЕТ!A:BG,59,0)</f>
        <v>2948.7371244035553</v>
      </c>
      <c r="T700" s="119">
        <f t="shared" si="43"/>
        <v>371.74712440355552</v>
      </c>
      <c r="U700" t="str">
        <f>VLOOKUP(A700,'12'!A:C,3,0)</f>
        <v>Начисление услуг УКС00001871 от 31.12.2023 23:59:59</v>
      </c>
      <c r="V700" t="str">
        <f>VLOOKUP(A700,'12'!A:B,2,0)</f>
        <v>НАС/КС/ДУ-3А-270</v>
      </c>
    </row>
    <row r="701" spans="1:22" x14ac:dyDescent="0.3">
      <c r="A701" s="77" t="s">
        <v>1695</v>
      </c>
      <c r="B701" s="77" t="s">
        <v>199</v>
      </c>
      <c r="C701" s="78">
        <v>3367.26</v>
      </c>
      <c r="D701" s="79">
        <f>VLOOKUP(A701,РАСЧЕТ!A:AY,51,0)</f>
        <v>3557.4961738511433</v>
      </c>
      <c r="E701" s="79">
        <f t="shared" si="40"/>
        <v>190.23617385114312</v>
      </c>
      <c r="F701" s="79" t="str">
        <f>VLOOKUP(A701,'04'!A:C,3,0)</f>
        <v>Начисление услуг УКС00000649 от 30.04.2023 0:00:15</v>
      </c>
      <c r="G701" s="79" t="str">
        <f>VLOOKUP(A701,'04'!A:B,2,0)</f>
        <v>НАС/КС/ДУ-3А-271</v>
      </c>
      <c r="H701" s="78">
        <v>3367.26</v>
      </c>
      <c r="I701" s="79">
        <f>VLOOKUP(A701,РАСЧЕТ!A:BE,57,0)</f>
        <v>3134.8538706418026</v>
      </c>
      <c r="J701" s="79">
        <f t="shared" si="41"/>
        <v>-232.40612935819763</v>
      </c>
      <c r="K701" s="79" t="str">
        <f>VLOOKUP(A701,'10'!A:C,3,0)</f>
        <v>Начисление услуг УКС00001638 от 31.10.2023 0:00:04</v>
      </c>
      <c r="L701" s="79" t="str">
        <f>VLOOKUP(A701,'10'!A:B,2,0)</f>
        <v>НАС/КС/ДУ-3А-271</v>
      </c>
      <c r="M701" s="78">
        <v>3367.26</v>
      </c>
      <c r="N701" s="79">
        <f>VLOOKUP(A701,РАСЧЕТ!A:BF,58,0)</f>
        <v>2805.772036834861</v>
      </c>
      <c r="O701" s="79">
        <f t="shared" si="42"/>
        <v>-561.48796316513926</v>
      </c>
      <c r="P701" s="79" t="str">
        <f>VLOOKUP(A701,'11'!A:C,3,0)</f>
        <v>Начисление услуг УКС00001721 от 30.11.2023 23:59:59</v>
      </c>
      <c r="Q701" s="79" t="str">
        <f>VLOOKUP(A701,'11'!A:B,2,0)</f>
        <v>НАС/КС/ДУ-3А-271</v>
      </c>
      <c r="R701" s="78">
        <v>3367.26</v>
      </c>
      <c r="S701">
        <f>VLOOKUP(A701,РАСЧЕТ!A:BG,59,0)</f>
        <v>3853.0165092206457</v>
      </c>
      <c r="T701" s="119">
        <f t="shared" si="43"/>
        <v>485.75650922064551</v>
      </c>
      <c r="U701" t="str">
        <f>VLOOKUP(A701,'12'!A:C,3,0)</f>
        <v>Начисление услуг УКС00001871 от 31.12.2023 23:59:59</v>
      </c>
      <c r="V701" t="str">
        <f>VLOOKUP(A701,'12'!A:B,2,0)</f>
        <v>НАС/КС/ДУ-3А-271</v>
      </c>
    </row>
    <row r="702" spans="1:22" x14ac:dyDescent="0.3">
      <c r="A702" s="77" t="s">
        <v>1662</v>
      </c>
      <c r="B702" s="77" t="s">
        <v>105</v>
      </c>
      <c r="C702" s="78">
        <v>1297.08</v>
      </c>
      <c r="D702" s="79">
        <f>VLOOKUP(A702,РАСЧЕТ!A:AY,51,0)</f>
        <v>1370.3620465600065</v>
      </c>
      <c r="E702" s="79">
        <f t="shared" si="40"/>
        <v>73.28204656000662</v>
      </c>
      <c r="F702" s="79" t="str">
        <f>VLOOKUP(A702,'04'!A:C,3,0)</f>
        <v>Начисление услуг УКС00000649 от 30.04.2023 0:00:15</v>
      </c>
      <c r="G702" s="79" t="str">
        <f>VLOOKUP(A702,'04'!A:B,2,0)</f>
        <v>НАС/КС/ДУ-3А-272 от 02.04.2022 г.</v>
      </c>
      <c r="H702" s="78">
        <v>1297.08</v>
      </c>
      <c r="I702" s="79">
        <f>VLOOKUP(A702,РАСЧЕТ!A:BE,57,0)</f>
        <v>4355.5248544771302</v>
      </c>
      <c r="J702" s="79">
        <f t="shared" si="41"/>
        <v>3058.4448544771303</v>
      </c>
      <c r="K702" s="79" t="str">
        <f>VLOOKUP(A702,'10'!A:C,3,0)</f>
        <v>Начисление услуг УКС00001638 от 31.10.2023 0:00:04</v>
      </c>
      <c r="L702" s="79" t="str">
        <f>VLOOKUP(A702,'10'!A:B,2,0)</f>
        <v>НАС/КС/ДУ-3А-272 от 02.04.2022 г.</v>
      </c>
      <c r="M702" s="78">
        <v>1297.08</v>
      </c>
      <c r="N702" s="79">
        <f>VLOOKUP(A702,РАСЧЕТ!A:BF,58,0)</f>
        <v>3272.1328564168607</v>
      </c>
      <c r="O702" s="79">
        <f t="shared" si="42"/>
        <v>1975.0528564168608</v>
      </c>
      <c r="P702" s="79" t="str">
        <f>VLOOKUP(A702,'11'!A:C,3,0)</f>
        <v>Начисление услуг УКС00001721 от 30.11.2023 23:59:59</v>
      </c>
      <c r="Q702" s="79" t="str">
        <f>VLOOKUP(A702,'11'!A:B,2,0)</f>
        <v>НАС/КС/ДУ-3А-272 от 02.04.2022 г.</v>
      </c>
      <c r="R702" s="78">
        <v>1297.08</v>
      </c>
      <c r="S702">
        <f>VLOOKUP(A702,РАСЧЕТ!A:BG,59,0)</f>
        <v>4266.4192616664159</v>
      </c>
      <c r="T702" s="119">
        <f t="shared" si="43"/>
        <v>2969.339261666416</v>
      </c>
      <c r="U702" t="str">
        <f>VLOOKUP(A702,'12'!A:C,3,0)</f>
        <v>Начисление услуг УКС00001871 от 31.12.2023 23:59:59</v>
      </c>
      <c r="V702" t="str">
        <f>VLOOKUP(A702,'12'!A:B,2,0)</f>
        <v>НАС/КС/ДУ-3А-272 от 02.04.2022 г.</v>
      </c>
    </row>
    <row r="703" spans="1:22" x14ac:dyDescent="0.3">
      <c r="A703" s="77" t="s">
        <v>1777</v>
      </c>
      <c r="B703" s="77" t="s">
        <v>302</v>
      </c>
      <c r="C703" s="78">
        <v>2233.39</v>
      </c>
      <c r="D703" s="79">
        <f>VLOOKUP(A703,РАСЧЕТ!A:AY,51,0)</f>
        <v>1580.7348211990854</v>
      </c>
      <c r="E703" s="79">
        <f t="shared" si="40"/>
        <v>-652.65517880091443</v>
      </c>
      <c r="F703" s="79" t="str">
        <f>VLOOKUP(A703,'04'!A:C,3,0)</f>
        <v>Начисление услуг УКС00000649 от 30.04.2023 0:00:15</v>
      </c>
      <c r="G703" s="79" t="str">
        <f>VLOOKUP(A703,'04'!A:B,2,0)</f>
        <v>НАС/КС/ДУ-3А-273 от 09.04.2022 г.</v>
      </c>
      <c r="H703" s="78">
        <v>2233.39</v>
      </c>
      <c r="I703" s="79">
        <f>VLOOKUP(A703,РАСЧЕТ!A:BE,57,0)</f>
        <v>2079.2398121603792</v>
      </c>
      <c r="J703" s="79">
        <f t="shared" si="41"/>
        <v>-154.15018783962068</v>
      </c>
      <c r="K703" s="79" t="str">
        <f>VLOOKUP(A703,'10'!A:C,3,0)</f>
        <v>Начисление услуг УКС00001638 от 31.10.2023 0:00:04</v>
      </c>
      <c r="L703" s="79" t="str">
        <f>VLOOKUP(A703,'10'!A:B,2,0)</f>
        <v>НАС/КС/ДУ-3А-273 от 09.04.2022 г.</v>
      </c>
      <c r="M703" s="78">
        <v>2233.39</v>
      </c>
      <c r="N703" s="79">
        <f>VLOOKUP(A703,РАСЧЕТ!A:BF,58,0)</f>
        <v>1860.971248921081</v>
      </c>
      <c r="O703" s="79">
        <f t="shared" si="42"/>
        <v>-372.41875107891883</v>
      </c>
      <c r="P703" s="79" t="str">
        <f>VLOOKUP(A703,'11'!A:C,3,0)</f>
        <v>Начисление услуг УКС00001721 от 30.11.2023 23:59:59</v>
      </c>
      <c r="Q703" s="79" t="str">
        <f>VLOOKUP(A703,'11'!A:B,2,0)</f>
        <v>НАС/КС/ДУ-3А-273 от 09.04.2022 г.</v>
      </c>
      <c r="R703" s="78">
        <v>2233.39</v>
      </c>
      <c r="S703">
        <f>VLOOKUP(A703,РАСЧЕТ!A:BG,59,0)</f>
        <v>2555.5721744830812</v>
      </c>
      <c r="T703" s="119">
        <f t="shared" si="43"/>
        <v>322.18217448308133</v>
      </c>
      <c r="U703" t="str">
        <f>VLOOKUP(A703,'12'!A:C,3,0)</f>
        <v>Начисление услуг УКС00001871 от 31.12.2023 23:59:59</v>
      </c>
      <c r="V703" t="str">
        <f>VLOOKUP(A703,'12'!A:B,2,0)</f>
        <v>НАС/КС/ДУ-3А-273 от 09.04.2022 г.</v>
      </c>
    </row>
    <row r="704" spans="1:22" x14ac:dyDescent="0.3">
      <c r="A704" s="77" t="s">
        <v>1597</v>
      </c>
      <c r="B704" s="77" t="s">
        <v>181</v>
      </c>
      <c r="C704" s="78">
        <v>2576.9899999999998</v>
      </c>
      <c r="D704" s="79">
        <f>VLOOKUP(A704,РАСЧЕТ!A:AY,51,0)</f>
        <v>2722.5736024370985</v>
      </c>
      <c r="E704" s="79">
        <f t="shared" si="40"/>
        <v>145.58360243709876</v>
      </c>
      <c r="F704" s="79" t="str">
        <f>VLOOKUP(A704,'04'!A:C,3,0)</f>
        <v>Начисление услуг УКС00000649 от 30.04.2023 0:00:15</v>
      </c>
      <c r="G704" s="79" t="str">
        <f>VLOOKUP(A704,'04'!A:B,2,0)</f>
        <v>НАС/КС/ДУ-3А-274</v>
      </c>
      <c r="H704" s="78">
        <v>2576.9899999999998</v>
      </c>
      <c r="I704" s="79">
        <f>VLOOKUP(A704,РАСЧЕТ!A:BE,57,0)</f>
        <v>2399.122860185053</v>
      </c>
      <c r="J704" s="79">
        <f t="shared" si="41"/>
        <v>-177.86713981494677</v>
      </c>
      <c r="K704" s="79" t="str">
        <f>VLOOKUP(A704,'10'!A:C,3,0)</f>
        <v>Начисление услуг УКС00001638 от 31.10.2023 0:00:04</v>
      </c>
      <c r="L704" s="79" t="str">
        <f>VLOOKUP(A704,'10'!A:B,2,0)</f>
        <v>НАС/КС/ДУ-3А-274</v>
      </c>
      <c r="M704" s="78">
        <v>2576.9899999999998</v>
      </c>
      <c r="N704" s="79">
        <f>VLOOKUP(A704,РАСЧЕТ!A:BF,58,0)</f>
        <v>2147.274517985863</v>
      </c>
      <c r="O704" s="79">
        <f t="shared" si="42"/>
        <v>-429.7154820141368</v>
      </c>
      <c r="P704" s="79" t="str">
        <f>VLOOKUP(A704,'11'!A:C,3,0)</f>
        <v>Начисление услуг УКС00001721 от 30.11.2023 23:59:59</v>
      </c>
      <c r="Q704" s="79" t="str">
        <f>VLOOKUP(A704,'11'!A:B,2,0)</f>
        <v>НАС/КС/ДУ-3А-274</v>
      </c>
      <c r="R704" s="78">
        <v>2576.9899999999998</v>
      </c>
      <c r="S704">
        <f>VLOOKUP(A704,РАСЧЕТ!A:BG,59,0)</f>
        <v>2948.7371244035553</v>
      </c>
      <c r="T704" s="119">
        <f t="shared" si="43"/>
        <v>371.74712440355552</v>
      </c>
      <c r="U704" t="str">
        <f>VLOOKUP(A704,'12'!A:C,3,0)</f>
        <v>Начисление услуг УКС00001871 от 31.12.2023 23:59:59</v>
      </c>
      <c r="V704" t="str">
        <f>VLOOKUP(A704,'12'!A:B,2,0)</f>
        <v>НАС/КС/ДУ-3А-274</v>
      </c>
    </row>
    <row r="705" spans="1:22" x14ac:dyDescent="0.3">
      <c r="A705" s="77" t="s">
        <v>1767</v>
      </c>
      <c r="B705" s="77" t="s">
        <v>242</v>
      </c>
      <c r="C705" s="78">
        <v>3367.26</v>
      </c>
      <c r="D705" s="79">
        <f>VLOOKUP(A705,РАСЧЕТ!A:AY,51,0)</f>
        <v>3557.4961738511433</v>
      </c>
      <c r="E705" s="79">
        <f t="shared" si="40"/>
        <v>190.23617385114312</v>
      </c>
      <c r="F705" s="79" t="str">
        <f>VLOOKUP(A705,'04'!A:C,3,0)</f>
        <v>Начисление услуг УКС00000649 от 30.04.2023 0:00:15</v>
      </c>
      <c r="G705" s="79" t="str">
        <f>VLOOKUP(A705,'04'!A:B,2,0)</f>
        <v>НАС/КС/ДУ-3А-275 от 24.03.2022 г.</v>
      </c>
      <c r="H705" s="78">
        <v>3367.26</v>
      </c>
      <c r="I705" s="79">
        <f>VLOOKUP(A705,РАСЧЕТ!A:BE,57,0)</f>
        <v>7393.0801266014178</v>
      </c>
      <c r="J705" s="79">
        <f t="shared" si="41"/>
        <v>4025.8201266014175</v>
      </c>
      <c r="K705" s="79" t="str">
        <f>VLOOKUP(A705,'10'!A:C,3,0)</f>
        <v>Начисление услуг УКС00001638 от 31.10.2023 0:00:04</v>
      </c>
      <c r="L705" s="79" t="str">
        <f>VLOOKUP(A705,'10'!A:B,2,0)</f>
        <v>НАС/КС/ДУ-3А-275 от 24.03.2022 г.</v>
      </c>
      <c r="M705" s="78">
        <v>3367.26</v>
      </c>
      <c r="N705" s="79">
        <f>VLOOKUP(A705,РАСЧЕТ!A:BF,58,0)</f>
        <v>5769.9756025774741</v>
      </c>
      <c r="O705" s="79">
        <f t="shared" si="42"/>
        <v>2402.7156025774739</v>
      </c>
      <c r="P705" s="79" t="str">
        <f>VLOOKUP(A705,'11'!A:C,3,0)</f>
        <v>Начисление услуг УКС00001721 от 30.11.2023 23:59:59</v>
      </c>
      <c r="Q705" s="79" t="str">
        <f>VLOOKUP(A705,'11'!A:B,2,0)</f>
        <v>НАС/КС/ДУ-3А-275 от 24.03.2022 г.</v>
      </c>
      <c r="R705" s="78">
        <v>3367.26</v>
      </c>
      <c r="S705">
        <f>VLOOKUP(A705,РАСЧЕТ!A:BG,59,0)</f>
        <v>7616.5030440905011</v>
      </c>
      <c r="T705" s="119">
        <f t="shared" si="43"/>
        <v>4249.2430440905009</v>
      </c>
      <c r="U705" t="str">
        <f>VLOOKUP(A705,'12'!A:C,3,0)</f>
        <v>Начисление услуг УКС00001871 от 31.12.2023 23:59:59</v>
      </c>
      <c r="V705" t="str">
        <f>VLOOKUP(A705,'12'!A:B,2,0)</f>
        <v>НАС/КС/ДУ-3А-275 от 24.03.2022 г.</v>
      </c>
    </row>
    <row r="706" spans="1:22" x14ac:dyDescent="0.3">
      <c r="A706" s="77" t="s">
        <v>1663</v>
      </c>
      <c r="B706" s="77" t="s">
        <v>241</v>
      </c>
      <c r="C706" s="78">
        <v>1297.08</v>
      </c>
      <c r="D706" s="79">
        <f>VLOOKUP(A706,РАСЧЕТ!A:AY,51,0)</f>
        <v>1370.3620465600065</v>
      </c>
      <c r="E706" s="79">
        <f t="shared" si="40"/>
        <v>73.28204656000662</v>
      </c>
      <c r="F706" s="79" t="str">
        <f>VLOOKUP(A706,'04'!A:C,3,0)</f>
        <v>Начисление услуг УКС00000649 от 30.04.2023 0:00:15</v>
      </c>
      <c r="G706" s="79" t="str">
        <f>VLOOKUP(A706,'04'!A:B,2,0)</f>
        <v>НАС/КС/ДУ-3А-276 ЮГ ИНВЕСТ</v>
      </c>
      <c r="H706" s="78">
        <v>1297.08</v>
      </c>
      <c r="I706" s="79">
        <f>VLOOKUP(A706,РАСЧЕТ!A:BE,57,0)</f>
        <v>1207.5585062931434</v>
      </c>
      <c r="J706" s="79">
        <f t="shared" si="41"/>
        <v>-89.521493706856518</v>
      </c>
      <c r="K706" s="79" t="str">
        <f>VLOOKUP(A706,'10'!A:C,3,0)</f>
        <v>Начисление услуг УКС00001638 от 31.10.2023 0:00:04</v>
      </c>
      <c r="L706" s="79" t="str">
        <f>VLOOKUP(A706,'10'!A:B,2,0)</f>
        <v>НАС/КС/ДУ-3А-276 ЮГ ИНВЕСТ</v>
      </c>
      <c r="M706" s="78">
        <v>1297.08</v>
      </c>
      <c r="N706" s="79">
        <f>VLOOKUP(A706,РАСЧЕТ!A:BF,58,0)</f>
        <v>1080.7948407195508</v>
      </c>
      <c r="O706" s="79">
        <f t="shared" si="42"/>
        <v>-216.28515928044908</v>
      </c>
      <c r="P706" s="79" t="str">
        <f>VLOOKUP(A706,'11'!A:C,3,0)</f>
        <v>Начисление услуг УКС00001721 от 30.11.2023 23:59:59</v>
      </c>
      <c r="Q706" s="79" t="str">
        <f>VLOOKUP(A706,'11'!A:B,2,0)</f>
        <v>НАС/КС/ДУ-3А-276 ЮГ ИНВЕСТ</v>
      </c>
      <c r="R706" s="78">
        <v>1297.08</v>
      </c>
      <c r="S706">
        <f>VLOOKUP(A706,РАСЧЕТ!A:BG,59,0)</f>
        <v>1484.1976859497893</v>
      </c>
      <c r="T706" s="119">
        <f t="shared" si="43"/>
        <v>187.11768594978935</v>
      </c>
      <c r="U706" t="str">
        <f>VLOOKUP(A706,'12'!A:C,3,0)</f>
        <v>Начисление услуг УКС00001871 от 31.12.2023 23:59:59</v>
      </c>
      <c r="V706" t="str">
        <f>VLOOKUP(A706,'12'!A:B,2,0)</f>
        <v>НАС/КС/ДУ-3А-276 ЮГ ИНВЕСТ</v>
      </c>
    </row>
    <row r="707" spans="1:22" x14ac:dyDescent="0.3">
      <c r="A707" s="77" t="s">
        <v>1656</v>
      </c>
      <c r="B707" s="77" t="s">
        <v>318</v>
      </c>
      <c r="C707" s="78">
        <v>2233.39</v>
      </c>
      <c r="D707" s="79">
        <f>VLOOKUP(A707,РАСЧЕТ!A:AY,51,0)</f>
        <v>2359.5637887788193</v>
      </c>
      <c r="E707" s="79">
        <f t="shared" ref="E707:E770" si="44">D707-C707</f>
        <v>126.17378877881947</v>
      </c>
      <c r="F707" s="79" t="str">
        <f>VLOOKUP(A707,'04'!A:C,3,0)</f>
        <v>Начисление услуг УКС00000649 от 30.04.2023 0:00:15</v>
      </c>
      <c r="G707" s="79" t="str">
        <f>VLOOKUP(A707,'04'!A:B,2,0)</f>
        <v>НАС/КС/ДУ-3А-277</v>
      </c>
      <c r="H707" s="78">
        <v>2233.39</v>
      </c>
      <c r="I707" s="79">
        <f>VLOOKUP(A707,РАСЧЕТ!A:BE,57,0)</f>
        <v>2079.2398121603792</v>
      </c>
      <c r="J707" s="79">
        <f t="shared" ref="J707:J770" si="45">I707-H707</f>
        <v>-154.15018783962068</v>
      </c>
      <c r="K707" s="79" t="str">
        <f>VLOOKUP(A707,'10'!A:C,3,0)</f>
        <v>Начисление услуг УКС00001638 от 31.10.2023 0:00:04</v>
      </c>
      <c r="L707" s="79" t="str">
        <f>VLOOKUP(A707,'10'!A:B,2,0)</f>
        <v>НАС/КС/ДУ-3А-277</v>
      </c>
      <c r="M707" s="78">
        <v>2233.39</v>
      </c>
      <c r="N707" s="79">
        <f>VLOOKUP(A707,РАСЧЕТ!A:BF,58,0)</f>
        <v>1860.971248921081</v>
      </c>
      <c r="O707" s="79">
        <f t="shared" ref="O707:O770" si="46">N707-M707</f>
        <v>-372.41875107891883</v>
      </c>
      <c r="P707" s="79" t="str">
        <f>VLOOKUP(A707,'11'!A:C,3,0)</f>
        <v>Начисление услуг УКС00001721 от 30.11.2023 23:59:59</v>
      </c>
      <c r="Q707" s="79" t="str">
        <f>VLOOKUP(A707,'11'!A:B,2,0)</f>
        <v>НАС/КС/ДУ-3А-277</v>
      </c>
      <c r="R707" s="78">
        <v>2233.39</v>
      </c>
      <c r="S707">
        <f>VLOOKUP(A707,РАСЧЕТ!A:BG,59,0)</f>
        <v>2555.5721744830812</v>
      </c>
      <c r="T707" s="119">
        <f t="shared" ref="T707:T770" si="47">S707-R707</f>
        <v>322.18217448308133</v>
      </c>
      <c r="U707" t="str">
        <f>VLOOKUP(A707,'12'!A:C,3,0)</f>
        <v>Начисление услуг УКС00001871 от 31.12.2023 23:59:59</v>
      </c>
      <c r="V707" t="str">
        <f>VLOOKUP(A707,'12'!A:B,2,0)</f>
        <v>НАС/КС/ДУ-3А-277</v>
      </c>
    </row>
    <row r="708" spans="1:22" x14ac:dyDescent="0.3">
      <c r="A708" s="77" t="s">
        <v>1277</v>
      </c>
      <c r="B708" s="77" t="s">
        <v>128</v>
      </c>
      <c r="C708" s="78">
        <v>2576.9899999999998</v>
      </c>
      <c r="D708" s="79">
        <f>VLOOKUP(A708,РАСЧЕТ!A:AY,51,0)</f>
        <v>6062.5292336912526</v>
      </c>
      <c r="E708" s="79">
        <f t="shared" si="44"/>
        <v>3485.5392336912528</v>
      </c>
      <c r="F708" s="79" t="str">
        <f>VLOOKUP(A708,'04'!A:C,3,0)</f>
        <v>Начисление услуг УКС00000649 от 30.04.2023 0:00:15</v>
      </c>
      <c r="G708" s="79" t="str">
        <f>VLOOKUP(A708,'04'!A:B,2,0)</f>
        <v>НАС/КС/ДУ-3А-278</v>
      </c>
      <c r="H708" s="78">
        <v>2576.9899999999998</v>
      </c>
      <c r="I708" s="79">
        <f>VLOOKUP(A708,РАСЧЕТ!A:BE,57,0)</f>
        <v>4040.9982866270179</v>
      </c>
      <c r="J708" s="79">
        <f t="shared" si="45"/>
        <v>1464.0082866270182</v>
      </c>
      <c r="K708" s="79" t="str">
        <f>VLOOKUP(A708,'10'!A:C,3,0)</f>
        <v>Начисление услуг УКС00001638 от 31.10.2023 0:00:04</v>
      </c>
      <c r="L708" s="79" t="str">
        <f>VLOOKUP(A708,'10'!A:B,2,0)</f>
        <v>НАС/КС/ДУ-3А-278</v>
      </c>
      <c r="M708" s="78">
        <v>2576.9899999999998</v>
      </c>
      <c r="N708" s="79">
        <f>VLOOKUP(A708,РАСЧЕТ!A:BF,58,0)</f>
        <v>3290.2041560606422</v>
      </c>
      <c r="O708" s="79">
        <f t="shared" si="46"/>
        <v>713.21415606064238</v>
      </c>
      <c r="P708" s="79" t="str">
        <f>VLOOKUP(A708,'11'!A:C,3,0)</f>
        <v>Начисление услуг УКС00001721 от 30.11.2023 23:59:59</v>
      </c>
      <c r="Q708" s="79" t="str">
        <f>VLOOKUP(A708,'11'!A:B,2,0)</f>
        <v>НАС/КС/ДУ-3А-278</v>
      </c>
      <c r="R708" s="78">
        <v>2576.9899999999998</v>
      </c>
      <c r="S708">
        <f>VLOOKUP(A708,РАСЧЕТ!A:BG,59,0)</f>
        <v>4399.8521398868097</v>
      </c>
      <c r="T708" s="119">
        <f t="shared" si="47"/>
        <v>1822.8621398868099</v>
      </c>
      <c r="U708" t="str">
        <f>VLOOKUP(A708,'12'!A:C,3,0)</f>
        <v>Начисление услуг УКС00001871 от 31.12.2023 23:59:59</v>
      </c>
      <c r="V708" t="str">
        <f>VLOOKUP(A708,'12'!A:B,2,0)</f>
        <v>НАС/КС/ДУ-3А-278</v>
      </c>
    </row>
    <row r="709" spans="1:22" x14ac:dyDescent="0.3">
      <c r="A709" s="77" t="s">
        <v>1614</v>
      </c>
      <c r="B709" s="77" t="s">
        <v>129</v>
      </c>
      <c r="C709" s="78">
        <v>3367.26</v>
      </c>
      <c r="D709" s="79">
        <f>VLOOKUP(A709,РАСЧЕТ!A:AY,51,0)</f>
        <v>3557.4961738511433</v>
      </c>
      <c r="E709" s="79">
        <f t="shared" si="44"/>
        <v>190.23617385114312</v>
      </c>
      <c r="F709" s="79" t="str">
        <f>VLOOKUP(A709,'04'!A:C,3,0)</f>
        <v>Начисление услуг УКС00000649 от 30.04.2023 0:00:15</v>
      </c>
      <c r="G709" s="79" t="str">
        <f>VLOOKUP(A709,'04'!A:B,2,0)</f>
        <v>НАС/КС/ДУ-3А-279</v>
      </c>
      <c r="H709" s="78">
        <v>3367.26</v>
      </c>
      <c r="I709" s="79">
        <f>VLOOKUP(A709,РАСЧЕТ!A:BE,57,0)</f>
        <v>5072.8125721238648</v>
      </c>
      <c r="J709" s="79">
        <f t="shared" si="45"/>
        <v>1705.5525721238646</v>
      </c>
      <c r="K709" s="79" t="str">
        <f>VLOOKUP(A709,'10'!A:C,3,0)</f>
        <v>Начисление услуг УКС00001638 от 31.10.2023 0:00:04</v>
      </c>
      <c r="L709" s="79" t="str">
        <f>VLOOKUP(A709,'10'!A:B,2,0)</f>
        <v>НАС/КС/ДУ-3А-279</v>
      </c>
      <c r="M709" s="78">
        <v>3367.26</v>
      </c>
      <c r="N709" s="79">
        <f>VLOOKUP(A709,РАСЧЕТ!A:BF,58,0)</f>
        <v>4154.8088770345366</v>
      </c>
      <c r="O709" s="79">
        <f t="shared" si="46"/>
        <v>787.54887703453642</v>
      </c>
      <c r="P709" s="79" t="str">
        <f>VLOOKUP(A709,'11'!A:C,3,0)</f>
        <v>Начисление услуг УКС00001721 от 30.11.2023 23:59:59</v>
      </c>
      <c r="Q709" s="79" t="str">
        <f>VLOOKUP(A709,'11'!A:B,2,0)</f>
        <v>НАС/КС/ДУ-3А-279</v>
      </c>
      <c r="R709" s="78">
        <v>3367.26</v>
      </c>
      <c r="S709">
        <f>VLOOKUP(A709,РАСЧЕТ!A:BG,59,0)</f>
        <v>5565.8145241109996</v>
      </c>
      <c r="T709" s="119">
        <f t="shared" si="47"/>
        <v>2198.5545241109994</v>
      </c>
      <c r="U709" t="str">
        <f>VLOOKUP(A709,'12'!A:C,3,0)</f>
        <v>Начисление услуг УКС00001871 от 31.12.2023 23:59:59</v>
      </c>
      <c r="V709" t="str">
        <f>VLOOKUP(A709,'12'!A:B,2,0)</f>
        <v>НАС/КС/ДУ-3А-279</v>
      </c>
    </row>
    <row r="710" spans="1:22" x14ac:dyDescent="0.3">
      <c r="A710" s="77" t="s">
        <v>1320</v>
      </c>
      <c r="B710" s="77" t="s">
        <v>356</v>
      </c>
      <c r="C710" s="78">
        <v>3603.48</v>
      </c>
      <c r="D710" s="79">
        <f>VLOOKUP(A710,РАСЧЕТ!A:AY,51,0)</f>
        <v>2550.4548365116011</v>
      </c>
      <c r="E710" s="79">
        <f t="shared" si="44"/>
        <v>-1053.0251634883989</v>
      </c>
      <c r="F710" s="79" t="str">
        <f>VLOOKUP(A710,'04'!A:C,3,0)</f>
        <v>Начисление услуг УКС00000649 от 30.04.2023 0:00:15</v>
      </c>
      <c r="G710" s="79" t="str">
        <f>VLOOKUP(A710,'04'!A:B,2,0)</f>
        <v>НАС/КС/ДУ-3А-28</v>
      </c>
      <c r="H710" s="78">
        <v>3603.48</v>
      </c>
      <c r="I710" s="79">
        <f>VLOOKUP(A710,РАСЧЕТ!A:BE,57,0)</f>
        <v>3354.773466158766</v>
      </c>
      <c r="J710" s="79">
        <f t="shared" si="45"/>
        <v>-248.70653384123398</v>
      </c>
      <c r="K710" s="79" t="str">
        <f>VLOOKUP(A710,'10'!A:C,3,0)</f>
        <v>Начисление услуг УКС00001638 от 31.10.2023 0:00:04</v>
      </c>
      <c r="L710" s="79" t="str">
        <f>VLOOKUP(A710,'10'!A:B,2,0)</f>
        <v>НАС/КС/ДУ-3А-28</v>
      </c>
      <c r="M710" s="78">
        <v>3603.48</v>
      </c>
      <c r="N710" s="79">
        <f>VLOOKUP(A710,РАСЧЕТ!A:BF,58,0)</f>
        <v>3002.6055343168987</v>
      </c>
      <c r="O710" s="79">
        <f t="shared" si="46"/>
        <v>-600.87446568310133</v>
      </c>
      <c r="P710" s="79" t="str">
        <f>VLOOKUP(A710,'11'!A:C,3,0)</f>
        <v>Начисление услуг УКС00001721 от 30.11.2023 23:59:59</v>
      </c>
      <c r="Q710" s="79" t="str">
        <f>VLOOKUP(A710,'11'!A:B,2,0)</f>
        <v>НАС/КС/ДУ-3А-28</v>
      </c>
      <c r="R710" s="78">
        <v>3603.48</v>
      </c>
      <c r="S710">
        <f>VLOOKUP(A710,РАСЧЕТ!A:BG,59,0)</f>
        <v>4123.3174122909713</v>
      </c>
      <c r="T710" s="119">
        <f t="shared" si="47"/>
        <v>519.83741229097132</v>
      </c>
      <c r="U710" t="str">
        <f>VLOOKUP(A710,'12'!A:C,3,0)</f>
        <v>Начисление услуг УКС00001871 от 31.12.2023 23:59:59</v>
      </c>
      <c r="V710" t="str">
        <f>VLOOKUP(A710,'12'!A:B,2,0)</f>
        <v>НАС/КС/ДУ-3А-28</v>
      </c>
    </row>
    <row r="711" spans="1:22" x14ac:dyDescent="0.3">
      <c r="A711" s="77" t="s">
        <v>1362</v>
      </c>
      <c r="B711" s="77" t="s">
        <v>330</v>
      </c>
      <c r="C711" s="78">
        <v>1297.08</v>
      </c>
      <c r="D711" s="79">
        <f>VLOOKUP(A711,РАСЧЕТ!A:AY,51,0)</f>
        <v>1370.3620465600065</v>
      </c>
      <c r="E711" s="79">
        <f t="shared" si="44"/>
        <v>73.28204656000662</v>
      </c>
      <c r="F711" s="79" t="str">
        <f>VLOOKUP(A711,'04'!A:C,3,0)</f>
        <v>Начисление услуг УКС00000649 от 30.04.2023 0:00:15</v>
      </c>
      <c r="G711" s="79" t="str">
        <f>VLOOKUP(A711,'04'!A:B,2,0)</f>
        <v>НАС/КС/ДУ-3А-280</v>
      </c>
      <c r="H711" s="78">
        <v>1297.08</v>
      </c>
      <c r="I711" s="79">
        <f>VLOOKUP(A711,РАСЧЕТ!A:BE,57,0)</f>
        <v>4466.8560779430954</v>
      </c>
      <c r="J711" s="79">
        <f t="shared" si="45"/>
        <v>3169.7760779430955</v>
      </c>
      <c r="K711" s="79" t="str">
        <f>VLOOKUP(A711,'10'!A:C,3,0)</f>
        <v>Начисление услуг УКС00001638 от 31.10.2023 0:00:04</v>
      </c>
      <c r="L711" s="79" t="str">
        <f>VLOOKUP(A711,'10'!A:B,2,0)</f>
        <v>НАС/КС/ДУ-3А-280</v>
      </c>
      <c r="M711" s="78">
        <v>1297.08</v>
      </c>
      <c r="N711" s="79">
        <f>VLOOKUP(A711,РАСЧЕТ!A:BF,58,0)</f>
        <v>3349.6318876424648</v>
      </c>
      <c r="O711" s="79">
        <f t="shared" si="46"/>
        <v>2052.5518876424649</v>
      </c>
      <c r="P711" s="79" t="str">
        <f>VLOOKUP(A711,'11'!A:C,3,0)</f>
        <v>Начисление услуг УКС00001721 от 30.11.2023 23:59:59</v>
      </c>
      <c r="Q711" s="79" t="str">
        <f>VLOOKUP(A711,'11'!A:B,2,0)</f>
        <v>НАС/КС/ДУ-3А-280</v>
      </c>
      <c r="R711" s="78">
        <v>1297.08</v>
      </c>
      <c r="S711">
        <f>VLOOKUP(A711,РАСЧЕТ!A:BG,59,0)</f>
        <v>4364.8155269748504</v>
      </c>
      <c r="T711" s="119">
        <f t="shared" si="47"/>
        <v>3067.7355269748505</v>
      </c>
      <c r="U711" t="str">
        <f>VLOOKUP(A711,'12'!A:C,3,0)</f>
        <v>Начисление услуг УКС00001871 от 31.12.2023 23:59:59</v>
      </c>
      <c r="V711" t="str">
        <f>VLOOKUP(A711,'12'!A:B,2,0)</f>
        <v>НАС/КС/ДУ-3А-280</v>
      </c>
    </row>
    <row r="712" spans="1:22" x14ac:dyDescent="0.3">
      <c r="A712" s="77" t="s">
        <v>1643</v>
      </c>
      <c r="B712" s="77" t="s">
        <v>303</v>
      </c>
      <c r="C712" s="78">
        <v>2233.39</v>
      </c>
      <c r="D712" s="79">
        <f>VLOOKUP(A712,РАСЧЕТ!A:AY,51,0)</f>
        <v>1580.7348211990854</v>
      </c>
      <c r="E712" s="79">
        <f t="shared" si="44"/>
        <v>-652.65517880091443</v>
      </c>
      <c r="F712" s="79" t="str">
        <f>VLOOKUP(A712,'04'!A:C,3,0)</f>
        <v>Начисление услуг УКС00000649 от 30.04.2023 0:00:15</v>
      </c>
      <c r="G712" s="79" t="str">
        <f>VLOOKUP(A712,'04'!A:B,2,0)</f>
        <v>НАС/КС/ДУ-3А-281</v>
      </c>
      <c r="H712" s="78">
        <v>2233.39</v>
      </c>
      <c r="I712" s="79">
        <f>VLOOKUP(A712,РАСЧЕТ!A:BE,57,0)</f>
        <v>2993.8206105396507</v>
      </c>
      <c r="J712" s="79">
        <f t="shared" si="45"/>
        <v>760.43061053965084</v>
      </c>
      <c r="K712" s="79" t="str">
        <f>VLOOKUP(A712,'10'!A:C,3,0)</f>
        <v>Начисление услуг УКС00001638 от 31.10.2023 0:00:04</v>
      </c>
      <c r="L712" s="79" t="str">
        <f>VLOOKUP(A712,'10'!A:B,2,0)</f>
        <v>НАС/КС/ДУ-3А-281</v>
      </c>
      <c r="M712" s="78">
        <v>2233.39</v>
      </c>
      <c r="N712" s="79">
        <f>VLOOKUP(A712,РАСЧЕТ!A:BF,58,0)</f>
        <v>2497.6221689893528</v>
      </c>
      <c r="O712" s="79">
        <f t="shared" si="46"/>
        <v>264.23216898935289</v>
      </c>
      <c r="P712" s="79" t="str">
        <f>VLOOKUP(A712,'11'!A:C,3,0)</f>
        <v>Начисление услуг УКС00001721 от 30.11.2023 23:59:59</v>
      </c>
      <c r="Q712" s="79" t="str">
        <f>VLOOKUP(A712,'11'!A:B,2,0)</f>
        <v>НАС/КС/ДУ-3А-281</v>
      </c>
      <c r="R712" s="78">
        <v>2233.39</v>
      </c>
      <c r="S712">
        <f>VLOOKUP(A712,РАСЧЕТ!A:BG,59,0)</f>
        <v>3363.8928960355415</v>
      </c>
      <c r="T712" s="119">
        <f t="shared" si="47"/>
        <v>1130.5028960355417</v>
      </c>
      <c r="U712" t="str">
        <f>VLOOKUP(A712,'12'!A:C,3,0)</f>
        <v>Начисление услуг УКС00001871 от 31.12.2023 23:59:59</v>
      </c>
      <c r="V712" t="str">
        <f>VLOOKUP(A712,'12'!A:B,2,0)</f>
        <v>НАС/КС/ДУ-3А-281</v>
      </c>
    </row>
    <row r="713" spans="1:22" x14ac:dyDescent="0.3">
      <c r="A713" s="77" t="s">
        <v>1620</v>
      </c>
      <c r="B713" s="77" t="s">
        <v>358</v>
      </c>
      <c r="C713" s="78">
        <v>2576.9899999999998</v>
      </c>
      <c r="D713" s="79">
        <f>VLOOKUP(A713,РАСЧЕТ!A:AY,51,0)</f>
        <v>2722.5736024370985</v>
      </c>
      <c r="E713" s="79">
        <f t="shared" si="44"/>
        <v>145.58360243709876</v>
      </c>
      <c r="F713" s="79" t="str">
        <f>VLOOKUP(A713,'04'!A:C,3,0)</f>
        <v>Начисление услуг УКС00000649 от 30.04.2023 0:00:15</v>
      </c>
      <c r="G713" s="79" t="str">
        <f>VLOOKUP(A713,'04'!A:B,2,0)</f>
        <v>ДУ ЗПИФ Развитие Красная сосна 3А/дом/Кв. 282</v>
      </c>
      <c r="H713" s="80"/>
      <c r="I713" s="79">
        <f>VLOOKUP(A713,РАСЧЕТ!A:BE,57,0)</f>
        <v>0</v>
      </c>
      <c r="J713" s="79">
        <f t="shared" si="45"/>
        <v>0</v>
      </c>
      <c r="K713" s="79" t="e">
        <f>VLOOKUP(A713,'10'!A:C,3,0)</f>
        <v>#N/A</v>
      </c>
      <c r="L713" s="79" t="e">
        <f>VLOOKUP(A713,'10'!A:B,2,0)</f>
        <v>#N/A</v>
      </c>
      <c r="M713" s="80"/>
      <c r="N713" s="79">
        <f>VLOOKUP(A713,РАСЧЕТ!A:BF,58,0)</f>
        <v>0</v>
      </c>
      <c r="O713" s="79">
        <f t="shared" si="46"/>
        <v>0</v>
      </c>
      <c r="P713" s="79" t="e">
        <f>VLOOKUP(A713,'11'!A:C,3,0)</f>
        <v>#N/A</v>
      </c>
      <c r="Q713" s="79" t="e">
        <f>VLOOKUP(A713,'11'!A:B,2,0)</f>
        <v>#N/A</v>
      </c>
      <c r="R713" s="80"/>
      <c r="S713">
        <f>VLOOKUP(A713,РАСЧЕТ!A:BG,59,0)</f>
        <v>0</v>
      </c>
      <c r="T713" s="119">
        <f t="shared" si="47"/>
        <v>0</v>
      </c>
      <c r="U713" t="e">
        <f>VLOOKUP(A713,'12'!A:C,3,0)</f>
        <v>#N/A</v>
      </c>
      <c r="V713" t="e">
        <f>VLOOKUP(A713,'12'!A:B,2,0)</f>
        <v>#N/A</v>
      </c>
    </row>
    <row r="714" spans="1:22" x14ac:dyDescent="0.3">
      <c r="A714" s="77" t="s">
        <v>2764</v>
      </c>
      <c r="B714" s="77" t="s">
        <v>358</v>
      </c>
      <c r="C714" s="80"/>
      <c r="D714" s="79">
        <f>VLOOKUP(A714,РАСЧЕТ!A:AY,51,0)</f>
        <v>0</v>
      </c>
      <c r="E714" s="79">
        <f t="shared" si="44"/>
        <v>0</v>
      </c>
      <c r="F714" s="79" t="e">
        <f>VLOOKUP(A714,'04'!A:C,3,0)</f>
        <v>#N/A</v>
      </c>
      <c r="G714" s="79" t="e">
        <f>VLOOKUP(A714,'04'!A:B,2,0)</f>
        <v>#N/A</v>
      </c>
      <c r="H714" s="78">
        <v>2576.9899999999998</v>
      </c>
      <c r="I714" s="79">
        <f>VLOOKUP(A714,РАСЧЕТ!A:BE,57,0)</f>
        <v>6471.793720874447</v>
      </c>
      <c r="J714" s="79">
        <f t="shared" si="45"/>
        <v>3894.8037208744472</v>
      </c>
      <c r="K714" s="79" t="str">
        <f>VLOOKUP(A714,'10'!A:C,3,0)</f>
        <v>Начисление услуг УКС00001638 от 31.10.2023 0:00:04</v>
      </c>
      <c r="L714" s="79" t="str">
        <f>VLOOKUP(A714,'10'!A:B,2,0)</f>
        <v>НАС/КС/ДУ-3А-282</v>
      </c>
      <c r="M714" s="78">
        <v>2576.9899999999998</v>
      </c>
      <c r="N714" s="79">
        <f>VLOOKUP(A714,РАСЧЕТ!A:BF,58,0)</f>
        <v>4982.3106954214354</v>
      </c>
      <c r="O714" s="79">
        <f t="shared" si="46"/>
        <v>2405.3206954214356</v>
      </c>
      <c r="P714" s="79" t="str">
        <f>VLOOKUP(A714,'11'!A:C,3,0)</f>
        <v>Начисление услуг УКС00001721 от 30.11.2023 23:59:59</v>
      </c>
      <c r="Q714" s="79" t="str">
        <f>VLOOKUP(A714,'11'!A:B,2,0)</f>
        <v>НАС/КС/ДУ-3А-282</v>
      </c>
      <c r="R714" s="78">
        <v>2576.9899999999998</v>
      </c>
      <c r="S714">
        <f>VLOOKUP(A714,РАСЧЕТ!A:BG,59,0)</f>
        <v>6548.2269175327447</v>
      </c>
      <c r="T714" s="119">
        <f t="shared" si="47"/>
        <v>3971.2369175327449</v>
      </c>
      <c r="U714" t="str">
        <f>VLOOKUP(A714,'12'!A:C,3,0)</f>
        <v>Начисление услуг УКС00001871 от 31.12.2023 23:59:59</v>
      </c>
      <c r="V714" t="str">
        <f>VLOOKUP(A714,'12'!A:B,2,0)</f>
        <v>НАС/КС/ДУ-3А-282</v>
      </c>
    </row>
    <row r="715" spans="1:22" x14ac:dyDescent="0.3">
      <c r="A715" s="77" t="s">
        <v>1402</v>
      </c>
      <c r="B715" s="77" t="s">
        <v>112</v>
      </c>
      <c r="C715" s="78">
        <v>3367.26</v>
      </c>
      <c r="D715" s="79">
        <f>VLOOKUP(A715,РАСЧЕТ!A:AY,51,0)</f>
        <v>2410.1053304232364</v>
      </c>
      <c r="E715" s="79">
        <f t="shared" si="44"/>
        <v>-957.15466957676381</v>
      </c>
      <c r="F715" s="79" t="str">
        <f>VLOOKUP(A715,'04'!A:C,3,0)</f>
        <v>Начисление услуг УКС00000649 от 30.04.2023 0:00:15</v>
      </c>
      <c r="G715" s="79" t="str">
        <f>VLOOKUP(A715,'04'!A:B,2,0)</f>
        <v>НАС/КС/ДУ-3А-283 от 30.03.2022 г.</v>
      </c>
      <c r="H715" s="78">
        <v>3367.26</v>
      </c>
      <c r="I715" s="79">
        <f>VLOOKUP(A715,РАСЧЕТ!A:BE,57,0)</f>
        <v>4315.7972223602001</v>
      </c>
      <c r="J715" s="79">
        <f t="shared" si="45"/>
        <v>948.53722236019985</v>
      </c>
      <c r="K715" s="79" t="str">
        <f>VLOOKUP(A715,'10'!A:C,3,0)</f>
        <v>Начисление услуг УКС00001638 от 31.10.2023 0:00:04</v>
      </c>
      <c r="L715" s="79" t="str">
        <f>VLOOKUP(A715,'10'!A:B,2,0)</f>
        <v>НАС/КС/ДУ-3А-283 от 30.03.2022 г.</v>
      </c>
      <c r="M715" s="78">
        <v>3367.26</v>
      </c>
      <c r="N715" s="79">
        <f>VLOOKUP(A715,РАСЧЕТ!A:BF,58,0)</f>
        <v>3627.8411998354154</v>
      </c>
      <c r="O715" s="79">
        <f t="shared" si="46"/>
        <v>260.58119983541519</v>
      </c>
      <c r="P715" s="79" t="str">
        <f>VLOOKUP(A715,'11'!A:C,3,0)</f>
        <v>Начисление услуг УКС00001721 от 30.11.2023 23:59:59</v>
      </c>
      <c r="Q715" s="79" t="str">
        <f>VLOOKUP(A715,'11'!A:B,2,0)</f>
        <v>НАС/КС/ДУ-3А-283 от 30.03.2022 г.</v>
      </c>
      <c r="R715" s="78">
        <v>3367.26</v>
      </c>
      <c r="S715">
        <f>VLOOKUP(A715,РАСЧЕТ!A:BG,59,0)</f>
        <v>4896.7525945016941</v>
      </c>
      <c r="T715" s="119">
        <f t="shared" si="47"/>
        <v>1529.4925945016939</v>
      </c>
      <c r="U715" t="str">
        <f>VLOOKUP(A715,'12'!A:C,3,0)</f>
        <v>Начисление услуг УКС00001871 от 31.12.2023 23:59:59</v>
      </c>
      <c r="V715" t="str">
        <f>VLOOKUP(A715,'12'!A:B,2,0)</f>
        <v>НАС/КС/ДУ-3А-283 от 30.03.2022 г.</v>
      </c>
    </row>
    <row r="716" spans="1:22" x14ac:dyDescent="0.3">
      <c r="A716" s="77" t="s">
        <v>1768</v>
      </c>
      <c r="B716" s="77" t="s">
        <v>169</v>
      </c>
      <c r="C716" s="78">
        <v>1297.08</v>
      </c>
      <c r="D716" s="79">
        <f>VLOOKUP(A716,РАСЧЕТ!A:AY,51,0)</f>
        <v>1986.4174261579305</v>
      </c>
      <c r="E716" s="79">
        <f t="shared" si="44"/>
        <v>689.33742615793062</v>
      </c>
      <c r="F716" s="79" t="str">
        <f>VLOOKUP(A716,'04'!A:C,3,0)</f>
        <v>Начисление услуг УКС00000649 от 30.04.2023 0:00:15</v>
      </c>
      <c r="G716" s="79" t="str">
        <f>VLOOKUP(A716,'04'!A:B,2,0)</f>
        <v>НАС/КС/ДУ-3А-284 от 26.03.2022 г.</v>
      </c>
      <c r="H716" s="78">
        <v>1297.08</v>
      </c>
      <c r="I716" s="79">
        <f>VLOOKUP(A716,РАСЧЕТ!A:BE,57,0)</f>
        <v>2708.96930499768</v>
      </c>
      <c r="J716" s="79">
        <f t="shared" si="45"/>
        <v>1411.88930499768</v>
      </c>
      <c r="K716" s="79" t="str">
        <f>VLOOKUP(A716,'10'!A:C,3,0)</f>
        <v>Начисление услуг УКС00001638 от 31.10.2023 0:00:04</v>
      </c>
      <c r="L716" s="79" t="str">
        <f>VLOOKUP(A716,'10'!A:B,2,0)</f>
        <v>НАС/КС/ДУ-3А-284 от 26.03.2022 г.</v>
      </c>
      <c r="M716" s="78">
        <v>1297.08</v>
      </c>
      <c r="N716" s="79">
        <f>VLOOKUP(A716,РАСЧЕТ!A:BF,58,0)</f>
        <v>2125.9453272480105</v>
      </c>
      <c r="O716" s="79">
        <f t="shared" si="46"/>
        <v>828.86532724801054</v>
      </c>
      <c r="P716" s="79" t="str">
        <f>VLOOKUP(A716,'11'!A:C,3,0)</f>
        <v>Начисление услуг УКС00001721 от 30.11.2023 23:59:59</v>
      </c>
      <c r="Q716" s="79" t="str">
        <f>VLOOKUP(A716,'11'!A:B,2,0)</f>
        <v>НАС/КС/ДУ-3А-284 от 26.03.2022 г.</v>
      </c>
      <c r="R716" s="78">
        <v>1297.08</v>
      </c>
      <c r="S716">
        <f>VLOOKUP(A716,РАСЧЕТ!A:BG,59,0)</f>
        <v>2811.1678807167978</v>
      </c>
      <c r="T716" s="119">
        <f t="shared" si="47"/>
        <v>1514.0878807167978</v>
      </c>
      <c r="U716" t="str">
        <f>VLOOKUP(A716,'12'!A:C,3,0)</f>
        <v>Начисление услуг УКС00001871 от 31.12.2023 23:59:59</v>
      </c>
      <c r="V716" t="str">
        <f>VLOOKUP(A716,'12'!A:B,2,0)</f>
        <v>НАС/КС/ДУ-3А-284 от 26.03.2022 г.</v>
      </c>
    </row>
    <row r="717" spans="1:22" x14ac:dyDescent="0.3">
      <c r="A717" s="77" t="s">
        <v>1600</v>
      </c>
      <c r="B717" s="77" t="s">
        <v>130</v>
      </c>
      <c r="C717" s="78">
        <v>2233.39</v>
      </c>
      <c r="D717" s="79">
        <f>VLOOKUP(A717,РАСЧЕТ!A:AY,51,0)</f>
        <v>1580.7348211990854</v>
      </c>
      <c r="E717" s="79">
        <f t="shared" si="44"/>
        <v>-652.65517880091443</v>
      </c>
      <c r="F717" s="79" t="str">
        <f>VLOOKUP(A717,'04'!A:C,3,0)</f>
        <v>Начисление услуг УКС00000649 от 30.04.2023 0:00:15</v>
      </c>
      <c r="G717" s="79" t="str">
        <f>VLOOKUP(A717,'04'!A:B,2,0)</f>
        <v>НАС/КС/ДУ-3А-285</v>
      </c>
      <c r="H717" s="78">
        <v>2233.39</v>
      </c>
      <c r="I717" s="79">
        <f>VLOOKUP(A717,РАСЧЕТ!A:BE,57,0)</f>
        <v>3624.3507172721143</v>
      </c>
      <c r="J717" s="79">
        <f t="shared" si="45"/>
        <v>1390.9607172721144</v>
      </c>
      <c r="K717" s="79" t="str">
        <f>VLOOKUP(A717,'10'!A:C,3,0)</f>
        <v>Начисление услуг УКС00001638 от 31.10.2023 0:00:04</v>
      </c>
      <c r="L717" s="79" t="str">
        <f>VLOOKUP(A717,'10'!A:B,2,0)</f>
        <v>НАС/КС/ДУ-3А-285</v>
      </c>
      <c r="M717" s="78">
        <v>2233.39</v>
      </c>
      <c r="N717" s="79">
        <f>VLOOKUP(A717,РАСЧЕТ!A:BF,58,0)</f>
        <v>2936.5419159306166</v>
      </c>
      <c r="O717" s="79">
        <f t="shared" si="46"/>
        <v>703.15191593061672</v>
      </c>
      <c r="P717" s="79" t="str">
        <f>VLOOKUP(A717,'11'!A:C,3,0)</f>
        <v>Начисление услуг УКС00001721 от 30.11.2023 23:59:59</v>
      </c>
      <c r="Q717" s="79" t="str">
        <f>VLOOKUP(A717,'11'!A:B,2,0)</f>
        <v>НАС/КС/ДУ-3А-285</v>
      </c>
      <c r="R717" s="78">
        <v>2233.39</v>
      </c>
      <c r="S717">
        <f>VLOOKUP(A717,РАСЧЕТ!A:BG,59,0)</f>
        <v>3921.1652023618094</v>
      </c>
      <c r="T717" s="119">
        <f t="shared" si="47"/>
        <v>1687.7752023618095</v>
      </c>
      <c r="U717" t="str">
        <f>VLOOKUP(A717,'12'!A:C,3,0)</f>
        <v>Начисление услуг УКС00001871 от 31.12.2023 23:59:59</v>
      </c>
      <c r="V717" t="str">
        <f>VLOOKUP(A717,'12'!A:B,2,0)</f>
        <v>НАС/КС/ДУ-3А-285</v>
      </c>
    </row>
    <row r="718" spans="1:22" x14ac:dyDescent="0.3">
      <c r="A718" s="77" t="s">
        <v>1297</v>
      </c>
      <c r="B718" s="77" t="s">
        <v>326</v>
      </c>
      <c r="C718" s="78">
        <v>2576.9899999999998</v>
      </c>
      <c r="D718" s="79">
        <f>VLOOKUP(A718,РАСЧЕТ!A:AY,51,0)</f>
        <v>1823.924793691252</v>
      </c>
      <c r="E718" s="79">
        <f t="shared" si="44"/>
        <v>-753.06520630874775</v>
      </c>
      <c r="F718" s="79" t="str">
        <f>VLOOKUP(A718,'04'!A:C,3,0)</f>
        <v>Начисление услуг УКС00000649 от 30.04.2023 0:00:15</v>
      </c>
      <c r="G718" s="79" t="str">
        <f>VLOOKUP(A718,'04'!A:B,2,0)</f>
        <v>НАС/КС/ДУ-3А-286 от 09.04.2022 г.</v>
      </c>
      <c r="H718" s="78">
        <v>2576.9899999999998</v>
      </c>
      <c r="I718" s="79">
        <f>VLOOKUP(A718,РАСЧЕТ!A:BE,57,0)</f>
        <v>7855.3932887412448</v>
      </c>
      <c r="J718" s="79">
        <f t="shared" si="45"/>
        <v>5278.403288741245</v>
      </c>
      <c r="K718" s="79" t="str">
        <f>VLOOKUP(A718,'10'!A:C,3,0)</f>
        <v>Начисление услуг УКС00001638 от 31.10.2023 0:00:04</v>
      </c>
      <c r="L718" s="79" t="str">
        <f>VLOOKUP(A718,'10'!A:B,2,0)</f>
        <v>НАС/КС/ДУ-3А-286 от 09.04.2022 г.</v>
      </c>
      <c r="M718" s="78">
        <v>2576.9899999999998</v>
      </c>
      <c r="N718" s="79">
        <f>VLOOKUP(A718,РАСЧЕТ!A:BF,58,0)</f>
        <v>5945.451338051862</v>
      </c>
      <c r="O718" s="79">
        <f t="shared" si="46"/>
        <v>3368.4613380518622</v>
      </c>
      <c r="P718" s="79" t="str">
        <f>VLOOKUP(A718,'11'!A:C,3,0)</f>
        <v>Начисление услуг УКС00001721 от 30.11.2023 23:59:59</v>
      </c>
      <c r="Q718" s="79" t="str">
        <f>VLOOKUP(A718,'11'!A:B,2,0)</f>
        <v>НАС/КС/ДУ-3А-286 от 09.04.2022 г.</v>
      </c>
      <c r="R718" s="78">
        <v>2576.9899999999998</v>
      </c>
      <c r="S718">
        <f>VLOOKUP(A718,РАСЧЕТ!A:BG,59,0)</f>
        <v>7771.0737157813701</v>
      </c>
      <c r="T718" s="119">
        <f t="shared" si="47"/>
        <v>5194.0837157813703</v>
      </c>
      <c r="U718" t="str">
        <f>VLOOKUP(A718,'12'!A:C,3,0)</f>
        <v>Начисление услуг УКС00001871 от 31.12.2023 23:59:59</v>
      </c>
      <c r="V718" t="str">
        <f>VLOOKUP(A718,'12'!A:B,2,0)</f>
        <v>НАС/КС/ДУ-3А-286 от 09.04.2022 г.</v>
      </c>
    </row>
    <row r="719" spans="1:22" x14ac:dyDescent="0.3">
      <c r="A719" s="77" t="s">
        <v>1579</v>
      </c>
      <c r="B719" s="77" t="s">
        <v>220</v>
      </c>
      <c r="C719" s="78">
        <v>3367.26</v>
      </c>
      <c r="D719" s="79" t="e">
        <f>VLOOKUP(A719,РАСЧЕТ!A:AY,51,0)</f>
        <v>#N/A</v>
      </c>
      <c r="E719" s="79" t="e">
        <f t="shared" si="44"/>
        <v>#N/A</v>
      </c>
      <c r="F719" s="79" t="str">
        <f>VLOOKUP(A719,'04'!A:C,3,0)</f>
        <v>Корректировка начислений УКС00000258 от 01.02.2024 0:00:00</v>
      </c>
      <c r="G719" s="79" t="str">
        <f>VLOOKUP(A719,'04'!A:B,2,0)</f>
        <v>НАС/КС/ДУ-3А-287 от 30.03.2022 г.</v>
      </c>
      <c r="H719" s="78">
        <v>3367.26</v>
      </c>
      <c r="I719" s="79" t="e">
        <f>VLOOKUP(A719,РАСЧЕТ!A:BE,57,0)</f>
        <v>#N/A</v>
      </c>
      <c r="J719" s="79" t="e">
        <f t="shared" si="45"/>
        <v>#N/A</v>
      </c>
      <c r="K719" s="79" t="e">
        <f>VLOOKUP(A719,'10'!A:C,3,0)</f>
        <v>#N/A</v>
      </c>
      <c r="L719" s="79" t="e">
        <f>VLOOKUP(A719,'10'!A:B,2,0)</f>
        <v>#N/A</v>
      </c>
      <c r="M719" s="78">
        <v>3367.26</v>
      </c>
      <c r="N719" s="79" t="e">
        <f>VLOOKUP(A719,РАСЧЕТ!A:BF,58,0)</f>
        <v>#N/A</v>
      </c>
      <c r="O719" s="79" t="e">
        <f t="shared" si="46"/>
        <v>#N/A</v>
      </c>
      <c r="P719" s="79" t="e">
        <f>VLOOKUP(A719,'11'!A:C,3,0)</f>
        <v>#N/A</v>
      </c>
      <c r="Q719" s="79" t="e">
        <f>VLOOKUP(A719,'11'!A:B,2,0)</f>
        <v>#N/A</v>
      </c>
      <c r="R719" s="78">
        <v>3367.26</v>
      </c>
      <c r="S719" t="e">
        <f>VLOOKUP(A719,РАСЧЕТ!A:BG,59,0)</f>
        <v>#N/A</v>
      </c>
      <c r="T719" s="119" t="e">
        <f t="shared" si="47"/>
        <v>#N/A</v>
      </c>
      <c r="U719" t="e">
        <f>VLOOKUP(A719,'12'!A:C,3,0)</f>
        <v>#N/A</v>
      </c>
      <c r="V719" t="e">
        <f>VLOOKUP(A719,'12'!A:B,2,0)</f>
        <v>#N/A</v>
      </c>
    </row>
    <row r="720" spans="1:22" x14ac:dyDescent="0.3">
      <c r="A720" s="77" t="s">
        <v>2926</v>
      </c>
      <c r="B720" s="77" t="s">
        <v>220</v>
      </c>
      <c r="C720" s="80"/>
      <c r="D720" s="79">
        <f>VLOOKUP(A720,РАСЧЕТ!A:AY,51,0)</f>
        <v>3557.4961738511433</v>
      </c>
      <c r="E720" s="79">
        <f t="shared" si="44"/>
        <v>3557.4961738511433</v>
      </c>
      <c r="F720" s="79" t="str">
        <f>VLOOKUP(A720,'04'!A:C,3,0)</f>
        <v>Ввод начального сальдо УКС00000194 от 01.02.2024 0:00:00</v>
      </c>
      <c r="G720" s="79" t="str">
        <f>VLOOKUP(A720,'04'!A:B,2,0)</f>
        <v>НАС/КС/ДУ_3А-287/ВТОР</v>
      </c>
      <c r="H720" s="80"/>
      <c r="I720" s="79">
        <f>VLOOKUP(A720,РАСЧЕТ!A:BE,57,0)</f>
        <v>9784.1002343096807</v>
      </c>
      <c r="J720" s="79">
        <f t="shared" si="45"/>
        <v>9784.1002343096807</v>
      </c>
      <c r="K720" s="79" t="str">
        <f>VLOOKUP(A720,'10'!A:C,3,0)</f>
        <v>Ввод начального сальдо УКС00000194 от 01.02.2024 0:00:00</v>
      </c>
      <c r="L720" s="79" t="str">
        <f>VLOOKUP(A720,'10'!A:B,2,0)</f>
        <v>НАС/КС/ДУ_3А-287/ВТОР</v>
      </c>
      <c r="M720" s="80"/>
      <c r="N720" s="79">
        <f>VLOOKUP(A720,РАСЧЕТ!A:BF,58,0)</f>
        <v>7434.3940488993021</v>
      </c>
      <c r="O720" s="79">
        <f t="shared" si="46"/>
        <v>7434.3940488993021</v>
      </c>
      <c r="P720" s="79" t="str">
        <f>VLOOKUP(A720,'11'!A:C,3,0)</f>
        <v>Ввод начального сальдо УКС00000194 от 01.02.2024 0:00:00</v>
      </c>
      <c r="Q720" s="79" t="str">
        <f>VLOOKUP(A720,'11'!A:B,2,0)</f>
        <v>НАС/КС/ДУ_3А-287/ВТОР</v>
      </c>
      <c r="R720" s="80"/>
      <c r="S720">
        <f>VLOOKUP(A720,РАСЧЕТ!A:BG,59,0)</f>
        <v>9729.7237700604146</v>
      </c>
      <c r="T720" s="119">
        <f t="shared" si="47"/>
        <v>9729.7237700604146</v>
      </c>
      <c r="U720" t="str">
        <f>VLOOKUP(A720,'12'!A:C,3,0)</f>
        <v>Ввод начального сальдо УКС00000194 от 01.02.2024 0:00:00</v>
      </c>
      <c r="V720" t="str">
        <f>VLOOKUP(A720,'12'!A:B,2,0)</f>
        <v>НАС/КС/ДУ_3А-287/ВТОР</v>
      </c>
    </row>
    <row r="721" spans="1:22" x14ac:dyDescent="0.3">
      <c r="A721" s="77" t="s">
        <v>1639</v>
      </c>
      <c r="B721" s="77" t="s">
        <v>227</v>
      </c>
      <c r="C721" s="78">
        <v>1297.08</v>
      </c>
      <c r="D721" s="79">
        <f>VLOOKUP(A721,РАСЧЕТ!A:AY,51,0)</f>
        <v>2072.3169461579305</v>
      </c>
      <c r="E721" s="79">
        <f t="shared" si="44"/>
        <v>775.23694615793056</v>
      </c>
      <c r="F721" s="79" t="str">
        <f>VLOOKUP(A721,'04'!A:C,3,0)</f>
        <v>Начисление услуг УКС00000649 от 30.04.2023 0:00:15</v>
      </c>
      <c r="G721" s="79" t="str">
        <f>VLOOKUP(A721,'04'!A:B,2,0)</f>
        <v>НАС/КС/ДУ-3А-288</v>
      </c>
      <c r="H721" s="78">
        <v>1297.08</v>
      </c>
      <c r="I721" s="79">
        <f>VLOOKUP(A721,РАСЧЕТ!A:BE,57,0)</f>
        <v>1727.7978682836267</v>
      </c>
      <c r="J721" s="79">
        <f t="shared" si="45"/>
        <v>430.71786828362679</v>
      </c>
      <c r="K721" s="79" t="str">
        <f>VLOOKUP(A721,'10'!A:C,3,0)</f>
        <v>Начисление услуг УКС00001638 от 31.10.2023 0:00:04</v>
      </c>
      <c r="L721" s="79" t="str">
        <f>VLOOKUP(A721,'10'!A:B,2,0)</f>
        <v>НАС/КС/ДУ-3А-288</v>
      </c>
      <c r="M721" s="78">
        <v>1297.08</v>
      </c>
      <c r="N721" s="79">
        <f>VLOOKUP(A721,РАСЧЕТ!A:BF,58,0)</f>
        <v>1442.9398464466674</v>
      </c>
      <c r="O721" s="79">
        <f t="shared" si="46"/>
        <v>145.85984644666746</v>
      </c>
      <c r="P721" s="79" t="str">
        <f>VLOOKUP(A721,'11'!A:C,3,0)</f>
        <v>Начисление услуг УКС00001721 от 30.11.2023 23:59:59</v>
      </c>
      <c r="Q721" s="79" t="str">
        <f>VLOOKUP(A721,'11'!A:B,2,0)</f>
        <v>НАС/КС/ДУ-3А-288</v>
      </c>
      <c r="R721" s="78">
        <v>1297.08</v>
      </c>
      <c r="S721">
        <f>VLOOKUP(A721,РАСЧЕТ!A:BG,59,0)</f>
        <v>1943.9933182321895</v>
      </c>
      <c r="T721" s="119">
        <f t="shared" si="47"/>
        <v>646.91331823218957</v>
      </c>
      <c r="U721" t="str">
        <f>VLOOKUP(A721,'12'!A:C,3,0)</f>
        <v>Начисление услуг УКС00001871 от 31.12.2023 23:59:59</v>
      </c>
      <c r="V721" t="str">
        <f>VLOOKUP(A721,'12'!A:B,2,0)</f>
        <v>НАС/КС/ДУ-3А-288</v>
      </c>
    </row>
    <row r="722" spans="1:22" x14ac:dyDescent="0.3">
      <c r="A722" s="77" t="s">
        <v>1328</v>
      </c>
      <c r="B722" s="77" t="s">
        <v>296</v>
      </c>
      <c r="C722" s="78">
        <v>2233.39</v>
      </c>
      <c r="D722" s="79">
        <f>VLOOKUP(A722,РАСЧЕТ!A:AY,51,0)</f>
        <v>2359.5637887788193</v>
      </c>
      <c r="E722" s="79">
        <f t="shared" si="44"/>
        <v>126.17378877881947</v>
      </c>
      <c r="F722" s="79" t="str">
        <f>VLOOKUP(A722,'04'!A:C,3,0)</f>
        <v>Начисление услуг УКС00000649 от 30.04.2023 0:00:15</v>
      </c>
      <c r="G722" s="79" t="str">
        <f>VLOOKUP(A722,'04'!A:B,2,0)</f>
        <v>НАС/КС/ДУ-3А-289 от 02.04.2022 г.</v>
      </c>
      <c r="H722" s="78">
        <v>2233.39</v>
      </c>
      <c r="I722" s="79">
        <f>VLOOKUP(A722,РАСЧЕТ!A:BE,57,0)</f>
        <v>5662.5072283336713</v>
      </c>
      <c r="J722" s="79">
        <f t="shared" si="45"/>
        <v>3429.1172283336714</v>
      </c>
      <c r="K722" s="79" t="str">
        <f>VLOOKUP(A722,'10'!A:C,3,0)</f>
        <v>Начисление услуг УКС00001638 от 31.10.2023 0:00:04</v>
      </c>
      <c r="L722" s="79" t="str">
        <f>VLOOKUP(A722,'10'!A:B,2,0)</f>
        <v>НАС/КС/ДУ-3А-289 от 02.04.2022 г.</v>
      </c>
      <c r="M722" s="78">
        <v>2233.39</v>
      </c>
      <c r="N722" s="79">
        <f>VLOOKUP(A722,РАСЧЕТ!A:BF,58,0)</f>
        <v>4355.3276812888507</v>
      </c>
      <c r="O722" s="79">
        <f t="shared" si="46"/>
        <v>2121.9376812888509</v>
      </c>
      <c r="P722" s="79" t="str">
        <f>VLOOKUP(A722,'11'!A:C,3,0)</f>
        <v>Начисление услуг УКС00001721 от 30.11.2023 23:59:59</v>
      </c>
      <c r="Q722" s="79" t="str">
        <f>VLOOKUP(A722,'11'!A:B,2,0)</f>
        <v>НАС/КС/ДУ-3А-289 от 02.04.2022 г.</v>
      </c>
      <c r="R722" s="78">
        <v>2233.39</v>
      </c>
      <c r="S722">
        <f>VLOOKUP(A722,РАСЧЕТ!A:BG,59,0)</f>
        <v>5722.5195983622843</v>
      </c>
      <c r="T722" s="119">
        <f t="shared" si="47"/>
        <v>3489.1295983622845</v>
      </c>
      <c r="U722" t="str">
        <f>VLOOKUP(A722,'12'!A:C,3,0)</f>
        <v>Начисление услуг УКС00001871 от 31.12.2023 23:59:59</v>
      </c>
      <c r="V722" t="str">
        <f>VLOOKUP(A722,'12'!A:B,2,0)</f>
        <v>НАС/КС/ДУ-3А-289 от 02.04.2022 г.</v>
      </c>
    </row>
    <row r="723" spans="1:22" x14ac:dyDescent="0.3">
      <c r="A723" s="77" t="s">
        <v>1696</v>
      </c>
      <c r="B723" s="77" t="s">
        <v>173</v>
      </c>
      <c r="C723" s="78">
        <v>3466.05</v>
      </c>
      <c r="D723" s="79">
        <f>VLOOKUP(A723,РАСЧЕТ!A:AY,51,0)</f>
        <v>3661.8614952778989</v>
      </c>
      <c r="E723" s="79">
        <f t="shared" si="44"/>
        <v>195.81149527789876</v>
      </c>
      <c r="F723" s="79" t="str">
        <f>VLOOKUP(A723,'04'!A:C,3,0)</f>
        <v>Начисление услуг УКС00000649 от 30.04.2023 0:00:15</v>
      </c>
      <c r="G723" s="79" t="str">
        <f>VLOOKUP(A723,'04'!A:B,2,0)</f>
        <v>НАС/КС/ДУ-3А-29</v>
      </c>
      <c r="H723" s="78">
        <v>3466.05</v>
      </c>
      <c r="I723" s="79">
        <f>VLOOKUP(A723,РАСЧЕТ!A:BE,57,0)</f>
        <v>5164.9527810716609</v>
      </c>
      <c r="J723" s="79">
        <f t="shared" si="45"/>
        <v>1698.9027810716607</v>
      </c>
      <c r="K723" s="79" t="str">
        <f>VLOOKUP(A723,'10'!A:C,3,0)</f>
        <v>Начисление услуг УКС00001638 от 31.10.2023 0:00:04</v>
      </c>
      <c r="L723" s="79" t="str">
        <f>VLOOKUP(A723,'10'!A:B,2,0)</f>
        <v>НАС/КС/ДУ-3А-29</v>
      </c>
      <c r="M723" s="78">
        <v>3466.05</v>
      </c>
      <c r="N723" s="79">
        <f>VLOOKUP(A723,РАСЧЕТ!A:BF,58,0)</f>
        <v>4237.2420739256177</v>
      </c>
      <c r="O723" s="79">
        <f t="shared" si="46"/>
        <v>771.19207392561748</v>
      </c>
      <c r="P723" s="79" t="str">
        <f>VLOOKUP(A723,'11'!A:C,3,0)</f>
        <v>Начисление услуг УКС00001721 от 30.11.2023 23:59:59</v>
      </c>
      <c r="Q723" s="79" t="str">
        <f>VLOOKUP(A723,'11'!A:B,2,0)</f>
        <v>НАС/КС/ДУ-3А-29</v>
      </c>
      <c r="R723" s="78">
        <v>3466.05</v>
      </c>
      <c r="S723">
        <f>VLOOKUP(A723,РАСЧЕТ!A:BG,59,0)</f>
        <v>5679.0030832022248</v>
      </c>
      <c r="T723" s="119">
        <f t="shared" si="47"/>
        <v>2212.9530832022247</v>
      </c>
      <c r="U723" t="str">
        <f>VLOOKUP(A723,'12'!A:C,3,0)</f>
        <v>Начисление услуг УКС00001871 от 31.12.2023 23:59:59</v>
      </c>
      <c r="V723" t="str">
        <f>VLOOKUP(A723,'12'!A:B,2,0)</f>
        <v>НАС/КС/ДУ-3А-29</v>
      </c>
    </row>
    <row r="724" spans="1:22" x14ac:dyDescent="0.3">
      <c r="A724" s="77" t="s">
        <v>1647</v>
      </c>
      <c r="B724" s="77" t="s">
        <v>230</v>
      </c>
      <c r="C724" s="78">
        <v>2576.9899999999998</v>
      </c>
      <c r="D724" s="79">
        <f>VLOOKUP(A724,РАСЧЕТ!A:AY,51,0)</f>
        <v>1823.924793691252</v>
      </c>
      <c r="E724" s="79">
        <f t="shared" si="44"/>
        <v>-753.06520630874775</v>
      </c>
      <c r="F724" s="79" t="str">
        <f>VLOOKUP(A724,'04'!A:C,3,0)</f>
        <v>Начисление услуг УКС00000649 от 30.04.2023 0:00:15</v>
      </c>
      <c r="G724" s="79" t="str">
        <f>VLOOKUP(A724,'04'!A:B,2,0)</f>
        <v>НАС/КС/ДУ-3А-290</v>
      </c>
      <c r="H724" s="78">
        <v>2576.9899999999998</v>
      </c>
      <c r="I724" s="79">
        <f>VLOOKUP(A724,РАСЧЕТ!A:BE,57,0)</f>
        <v>5972.1267983356938</v>
      </c>
      <c r="J724" s="79">
        <f t="shared" si="45"/>
        <v>3395.136798335694</v>
      </c>
      <c r="K724" s="79" t="str">
        <f>VLOOKUP(A724,'10'!A:C,3,0)</f>
        <v>Начисление услуг УКС00001638 от 31.10.2023 0:00:04</v>
      </c>
      <c r="L724" s="79" t="str">
        <f>VLOOKUP(A724,'10'!A:B,2,0)</f>
        <v>НАС/КС/ДУ-3А-290</v>
      </c>
      <c r="M724" s="78">
        <v>2576.9899999999998</v>
      </c>
      <c r="N724" s="79">
        <f>VLOOKUP(A724,РАСЧЕТ!A:BF,58,0)</f>
        <v>4634.4864173196993</v>
      </c>
      <c r="O724" s="79">
        <f t="shared" si="46"/>
        <v>2057.4964173196995</v>
      </c>
      <c r="P724" s="79" t="str">
        <f>VLOOKUP(A724,'11'!A:C,3,0)</f>
        <v>Начисление услуг УКС00001721 от 30.11.2023 23:59:59</v>
      </c>
      <c r="Q724" s="79" t="str">
        <f>VLOOKUP(A724,'11'!A:B,2,0)</f>
        <v>НАС/КС/ДУ-3А-290</v>
      </c>
      <c r="R724" s="78">
        <v>2576.9899999999998</v>
      </c>
      <c r="S724">
        <f>VLOOKUP(A724,РАСЧЕТ!A:BG,59,0)</f>
        <v>6106.6135269190809</v>
      </c>
      <c r="T724" s="119">
        <f t="shared" si="47"/>
        <v>3529.6235269190811</v>
      </c>
      <c r="U724" t="str">
        <f>VLOOKUP(A724,'12'!A:C,3,0)</f>
        <v>Начисление услуг УКС00001871 от 31.12.2023 23:59:59</v>
      </c>
      <c r="V724" t="str">
        <f>VLOOKUP(A724,'12'!A:B,2,0)</f>
        <v>НАС/КС/ДУ-3А-290</v>
      </c>
    </row>
    <row r="725" spans="1:22" x14ac:dyDescent="0.3">
      <c r="A725" s="77" t="s">
        <v>1665</v>
      </c>
      <c r="B725" s="77" t="s">
        <v>278</v>
      </c>
      <c r="C725" s="78">
        <v>3367.26</v>
      </c>
      <c r="D725" s="79">
        <f>VLOOKUP(A725,РАСЧЕТ!A:AY,51,0)</f>
        <v>4522.6966504232369</v>
      </c>
      <c r="E725" s="79">
        <f t="shared" si="44"/>
        <v>1155.4366504232366</v>
      </c>
      <c r="F725" s="79" t="str">
        <f>VLOOKUP(A725,'04'!A:C,3,0)</f>
        <v>Начисление услуг УКС00000649 от 30.04.2023 0:00:15</v>
      </c>
      <c r="G725" s="79" t="str">
        <f>VLOOKUP(A725,'04'!A:B,2,0)</f>
        <v>НАС/КС/ДУ-3А-291</v>
      </c>
      <c r="H725" s="78">
        <v>3367.26</v>
      </c>
      <c r="I725" s="79">
        <f>VLOOKUP(A725,РАСЧЕТ!A:BE,57,0)</f>
        <v>4568.6335522875752</v>
      </c>
      <c r="J725" s="79">
        <f t="shared" si="45"/>
        <v>1201.373552287575</v>
      </c>
      <c r="K725" s="79" t="str">
        <f>VLOOKUP(A725,'10'!A:C,3,0)</f>
        <v>Начисление услуг УКС00001638 от 31.10.2023 0:00:04</v>
      </c>
      <c r="L725" s="79" t="str">
        <f>VLOOKUP(A725,'10'!A:B,2,0)</f>
        <v>НАС/КС/ДУ-3А-291</v>
      </c>
      <c r="M725" s="78">
        <v>3367.26</v>
      </c>
      <c r="N725" s="79">
        <f>VLOOKUP(A725,РАСЧЕТ!A:BF,58,0)</f>
        <v>3803.8436726187942</v>
      </c>
      <c r="O725" s="79">
        <f t="shared" si="46"/>
        <v>436.58367261879403</v>
      </c>
      <c r="P725" s="79" t="str">
        <f>VLOOKUP(A725,'11'!A:C,3,0)</f>
        <v>Начисление услуг УКС00001721 от 30.11.2023 23:59:59</v>
      </c>
      <c r="Q725" s="79" t="str">
        <f>VLOOKUP(A725,'11'!A:B,2,0)</f>
        <v>НАС/КС/ДУ-3А-291</v>
      </c>
      <c r="R725" s="78">
        <v>3367.26</v>
      </c>
      <c r="S725">
        <f>VLOOKUP(A725,РАСЧЕТ!A:BG,59,0)</f>
        <v>5120.2132717909408</v>
      </c>
      <c r="T725" s="119">
        <f t="shared" si="47"/>
        <v>1752.9532717909406</v>
      </c>
      <c r="U725" t="str">
        <f>VLOOKUP(A725,'12'!A:C,3,0)</f>
        <v>Начисление услуг УКС00001871 от 31.12.2023 23:59:59</v>
      </c>
      <c r="V725" t="str">
        <f>VLOOKUP(A725,'12'!A:B,2,0)</f>
        <v>НАС/КС/ДУ-3А-291</v>
      </c>
    </row>
    <row r="726" spans="1:22" x14ac:dyDescent="0.3">
      <c r="A726" s="77" t="s">
        <v>1751</v>
      </c>
      <c r="B726" s="77" t="s">
        <v>313</v>
      </c>
      <c r="C726" s="78">
        <v>1297.08</v>
      </c>
      <c r="D726" s="79">
        <f>VLOOKUP(A726,РАСЧЕТ!A:AY,51,0)</f>
        <v>1269.6933061579302</v>
      </c>
      <c r="E726" s="79">
        <f t="shared" si="44"/>
        <v>-27.38669384206969</v>
      </c>
      <c r="F726" s="79" t="str">
        <f>VLOOKUP(A726,'04'!A:C,3,0)</f>
        <v>Начисление услуг УКС00000649 от 30.04.2023 0:00:15</v>
      </c>
      <c r="G726" s="79" t="str">
        <f>VLOOKUP(A726,'04'!A:B,2,0)</f>
        <v>НАС/КС/ДУ-3А-292</v>
      </c>
      <c r="H726" s="78">
        <v>1297.08</v>
      </c>
      <c r="I726" s="79">
        <f>VLOOKUP(A726,РАСЧЕТ!A:BE,57,0)</f>
        <v>2260.5229749618811</v>
      </c>
      <c r="J726" s="79">
        <f t="shared" si="45"/>
        <v>963.44297496188119</v>
      </c>
      <c r="K726" s="79" t="str">
        <f>VLOOKUP(A726,'10'!A:C,3,0)</f>
        <v>Начисление услуг УКС00001638 от 31.10.2023 0:00:04</v>
      </c>
      <c r="L726" s="79" t="str">
        <f>VLOOKUP(A726,'10'!A:B,2,0)</f>
        <v>НАС/КС/ДУ-3А-292</v>
      </c>
      <c r="M726" s="78">
        <v>1297.08</v>
      </c>
      <c r="N726" s="79">
        <f>VLOOKUP(A726,РАСЧЕТ!A:BF,58,0)</f>
        <v>1813.7763323112342</v>
      </c>
      <c r="O726" s="79">
        <f t="shared" si="46"/>
        <v>516.6963323112343</v>
      </c>
      <c r="P726" s="79" t="str">
        <f>VLOOKUP(A726,'11'!A:C,3,0)</f>
        <v>Начисление услуг УКС00001721 от 30.11.2023 23:59:59</v>
      </c>
      <c r="Q726" s="79" t="str">
        <f>VLOOKUP(A726,'11'!A:B,2,0)</f>
        <v>НАС/КС/ДУ-3А-292</v>
      </c>
      <c r="R726" s="78">
        <v>1297.08</v>
      </c>
      <c r="S726">
        <f>VLOOKUP(A726,РАСЧЕТ!A:BG,59,0)</f>
        <v>2414.8240456893668</v>
      </c>
      <c r="T726" s="119">
        <f t="shared" si="47"/>
        <v>1117.7440456893669</v>
      </c>
      <c r="U726" t="str">
        <f>VLOOKUP(A726,'12'!A:C,3,0)</f>
        <v>Начисление услуг УКС00001871 от 31.12.2023 23:59:59</v>
      </c>
      <c r="V726" t="str">
        <f>VLOOKUP(A726,'12'!A:B,2,0)</f>
        <v>НАС/КС/ДУ-3А-292</v>
      </c>
    </row>
    <row r="727" spans="1:22" x14ac:dyDescent="0.3">
      <c r="A727" s="77" t="s">
        <v>1323</v>
      </c>
      <c r="B727" s="77" t="s">
        <v>110</v>
      </c>
      <c r="C727" s="78">
        <v>2233.39</v>
      </c>
      <c r="D727" s="79">
        <f>VLOOKUP(A727,РАСЧЕТ!A:AY,51,0)</f>
        <v>2359.5637887788193</v>
      </c>
      <c r="E727" s="79">
        <f t="shared" si="44"/>
        <v>126.17378877881947</v>
      </c>
      <c r="F727" s="79" t="str">
        <f>VLOOKUP(A727,'04'!A:C,3,0)</f>
        <v>Начисление услуг УКС00000649 от 30.04.2023 0:00:15</v>
      </c>
      <c r="G727" s="79" t="str">
        <f>VLOOKUP(A727,'04'!A:B,2,0)</f>
        <v>НАС/КС/ДУ-3А-293 от 26.03.2022 г.</v>
      </c>
      <c r="H727" s="78">
        <v>2233.39</v>
      </c>
      <c r="I727" s="79">
        <f>VLOOKUP(A727,РАСЧЕТ!A:BE,57,0)</f>
        <v>6094.305898785773</v>
      </c>
      <c r="J727" s="79">
        <f t="shared" si="45"/>
        <v>3860.9158987857732</v>
      </c>
      <c r="K727" s="79" t="str">
        <f>VLOOKUP(A727,'10'!A:C,3,0)</f>
        <v>Начисление услуг УКС00001638 от 31.10.2023 0:00:04</v>
      </c>
      <c r="L727" s="79" t="str">
        <f>VLOOKUP(A727,'10'!A:B,2,0)</f>
        <v>НАС/КС/ДУ-3А-293 от 26.03.2022 г.</v>
      </c>
      <c r="M727" s="78">
        <v>2233.39</v>
      </c>
      <c r="N727" s="79">
        <f>VLOOKUP(A727,РАСЧЕТ!A:BF,58,0)</f>
        <v>4655.9080360423577</v>
      </c>
      <c r="O727" s="79">
        <f t="shared" si="46"/>
        <v>2422.5180360423578</v>
      </c>
      <c r="P727" s="79" t="str">
        <f>VLOOKUP(A727,'11'!A:C,3,0)</f>
        <v>Начисление услуг УКС00001721 от 30.11.2023 23:59:59</v>
      </c>
      <c r="Q727" s="79" t="str">
        <f>VLOOKUP(A727,'11'!A:B,2,0)</f>
        <v>НАС/КС/ДУ-3А-293 от 26.03.2022 г.</v>
      </c>
      <c r="R727" s="78">
        <v>2233.39</v>
      </c>
      <c r="S727">
        <f>VLOOKUP(A727,РАСЧЕТ!A:BG,59,0)</f>
        <v>6104.1499731566764</v>
      </c>
      <c r="T727" s="119">
        <f t="shared" si="47"/>
        <v>3870.7599731566766</v>
      </c>
      <c r="U727" t="str">
        <f>VLOOKUP(A727,'12'!A:C,3,0)</f>
        <v>Начисление услуг УКС00001871 от 31.12.2023 23:59:59</v>
      </c>
      <c r="V727" t="str">
        <f>VLOOKUP(A727,'12'!A:B,2,0)</f>
        <v>НАС/КС/ДУ-3А-293 от 26.03.2022 г.</v>
      </c>
    </row>
    <row r="728" spans="1:22" x14ac:dyDescent="0.3">
      <c r="A728" s="77" t="s">
        <v>1726</v>
      </c>
      <c r="B728" s="77" t="s">
        <v>275</v>
      </c>
      <c r="C728" s="80"/>
      <c r="D728" s="79">
        <f>VLOOKUP(A728,РАСЧЕТ!A:AY,51,0)</f>
        <v>0</v>
      </c>
      <c r="E728" s="79">
        <f t="shared" si="44"/>
        <v>0</v>
      </c>
      <c r="F728" s="79" t="e">
        <f>VLOOKUP(A728,'04'!A:C,3,0)</f>
        <v>#N/A</v>
      </c>
      <c r="G728" s="79" t="e">
        <f>VLOOKUP(A728,'04'!A:B,2,0)</f>
        <v>#N/A</v>
      </c>
      <c r="H728" s="80"/>
      <c r="I728" s="79">
        <f>VLOOKUP(A728,РАСЧЕТ!A:BE,57,0)</f>
        <v>0</v>
      </c>
      <c r="J728" s="79">
        <f t="shared" si="45"/>
        <v>0</v>
      </c>
      <c r="K728" s="79" t="e">
        <f>VLOOKUP(A728,'10'!A:C,3,0)</f>
        <v>#N/A</v>
      </c>
      <c r="L728" s="79" t="e">
        <f>VLOOKUP(A728,'10'!A:B,2,0)</f>
        <v>#N/A</v>
      </c>
      <c r="M728" s="80"/>
      <c r="N728" s="79">
        <f>VLOOKUP(A728,РАСЧЕТ!A:BF,58,0)</f>
        <v>0</v>
      </c>
      <c r="O728" s="79">
        <f t="shared" si="46"/>
        <v>0</v>
      </c>
      <c r="P728" s="79" t="e">
        <f>VLOOKUP(A728,'11'!A:C,3,0)</f>
        <v>#N/A</v>
      </c>
      <c r="Q728" s="79" t="e">
        <f>VLOOKUP(A728,'11'!A:B,2,0)</f>
        <v>#N/A</v>
      </c>
      <c r="R728" s="80"/>
      <c r="S728">
        <f>VLOOKUP(A728,РАСЧЕТ!A:BG,59,0)</f>
        <v>0</v>
      </c>
      <c r="T728" s="119">
        <f t="shared" si="47"/>
        <v>0</v>
      </c>
      <c r="U728" t="e">
        <f>VLOOKUP(A728,'12'!A:C,3,0)</f>
        <v>#N/A</v>
      </c>
      <c r="V728" t="e">
        <f>VLOOKUP(A728,'12'!A:B,2,0)</f>
        <v>#N/A</v>
      </c>
    </row>
    <row r="729" spans="1:22" x14ac:dyDescent="0.3">
      <c r="A729" s="77" t="s">
        <v>2511</v>
      </c>
      <c r="B729" s="77" t="s">
        <v>275</v>
      </c>
      <c r="C729" s="78">
        <v>2576.9899999999998</v>
      </c>
      <c r="D729" s="79">
        <f>VLOOKUP(A729,РАСЧЕТ!A:AY,51,0)</f>
        <v>1823.924793691252</v>
      </c>
      <c r="E729" s="79">
        <f t="shared" si="44"/>
        <v>-753.06520630874775</v>
      </c>
      <c r="F729" s="79" t="str">
        <f>VLOOKUP(A729,'04'!A:C,3,0)</f>
        <v>Начисление услуг УКС00000649 от 30.04.2023 0:00:15</v>
      </c>
      <c r="G729" s="79" t="str">
        <f>VLOOKUP(A729,'04'!A:B,2,0)</f>
        <v>НАС/КС/ДУ/3А-294</v>
      </c>
      <c r="H729" s="78">
        <v>2576.9899999999998</v>
      </c>
      <c r="I729" s="79">
        <f>VLOOKUP(A729,РАСЧЕТ!A:BE,57,0)</f>
        <v>7787.7621716824788</v>
      </c>
      <c r="J729" s="79">
        <f t="shared" si="45"/>
        <v>5210.772171682479</v>
      </c>
      <c r="K729" s="79" t="str">
        <f>VLOOKUP(A729,'10'!A:C,3,0)</f>
        <v>Начисление услуг УКС00001638 от 31.10.2023 0:00:04</v>
      </c>
      <c r="L729" s="79" t="str">
        <f>VLOOKUP(A729,'10'!A:B,2,0)</f>
        <v>НАС/КС/ДУ/3А-294</v>
      </c>
      <c r="M729" s="78">
        <v>2576.9899999999998</v>
      </c>
      <c r="N729" s="79">
        <f>VLOOKUP(A729,РАСЧЕТ!A:BF,58,0)</f>
        <v>5898.3724873073352</v>
      </c>
      <c r="O729" s="79">
        <f t="shared" si="46"/>
        <v>3321.3824873073354</v>
      </c>
      <c r="P729" s="79" t="str">
        <f>VLOOKUP(A729,'11'!A:C,3,0)</f>
        <v>Начисление услуг УКС00001721 от 30.11.2023 23:59:59</v>
      </c>
      <c r="Q729" s="79" t="str">
        <f>VLOOKUP(A729,'11'!A:B,2,0)</f>
        <v>НАС/КС/ДУ/3А-294</v>
      </c>
      <c r="R729" s="78">
        <v>2576.9899999999998</v>
      </c>
      <c r="S729">
        <f>VLOOKUP(A729,РАСЧЕТ!A:BG,59,0)</f>
        <v>7711.3002835846555</v>
      </c>
      <c r="T729" s="119">
        <f t="shared" si="47"/>
        <v>5134.3102835846557</v>
      </c>
      <c r="U729" t="str">
        <f>VLOOKUP(A729,'12'!A:C,3,0)</f>
        <v>Начисление услуг УКС00001871 от 31.12.2023 23:59:59</v>
      </c>
      <c r="V729" t="str">
        <f>VLOOKUP(A729,'12'!A:B,2,0)</f>
        <v>НАС/КС/ДУ/3А-294</v>
      </c>
    </row>
    <row r="730" spans="1:22" x14ac:dyDescent="0.3">
      <c r="A730" s="77" t="s">
        <v>1781</v>
      </c>
      <c r="B730" s="77" t="s">
        <v>319</v>
      </c>
      <c r="C730" s="78">
        <v>3367.26</v>
      </c>
      <c r="D730" s="79">
        <f>VLOOKUP(A730,РАСЧЕТ!A:AY,51,0)</f>
        <v>3557.4961738511433</v>
      </c>
      <c r="E730" s="79">
        <f t="shared" si="44"/>
        <v>190.23617385114312</v>
      </c>
      <c r="F730" s="79" t="str">
        <f>VLOOKUP(A730,'04'!A:C,3,0)</f>
        <v>Начисление услуг УКС00000649 от 30.04.2023 0:00:15</v>
      </c>
      <c r="G730" s="79" t="str">
        <f>VLOOKUP(A730,'04'!A:B,2,0)</f>
        <v>НАС/КС/ДУ-3А-295 от 25.03.2022 г.</v>
      </c>
      <c r="H730" s="78">
        <v>3367.26</v>
      </c>
      <c r="I730" s="79">
        <f>VLOOKUP(A730,РАСЧЕТ!A:BE,57,0)</f>
        <v>4020.8885821791091</v>
      </c>
      <c r="J730" s="79">
        <f t="shared" si="45"/>
        <v>653.62858217910889</v>
      </c>
      <c r="K730" s="79" t="str">
        <f>VLOOKUP(A730,'10'!A:C,3,0)</f>
        <v>Начисление услуг УКС00001638 от 31.10.2023 0:00:04</v>
      </c>
      <c r="L730" s="79" t="str">
        <f>VLOOKUP(A730,'10'!A:B,2,0)</f>
        <v>НАС/КС/ДУ-3А-295 от 25.03.2022 г.</v>
      </c>
      <c r="M730" s="78">
        <v>3367.26</v>
      </c>
      <c r="N730" s="79">
        <f>VLOOKUP(A730,РАСЧЕТ!A:BF,58,0)</f>
        <v>3422.5516754543082</v>
      </c>
      <c r="O730" s="79">
        <f t="shared" si="46"/>
        <v>55.291675454308006</v>
      </c>
      <c r="P730" s="79" t="str">
        <f>VLOOKUP(A730,'11'!A:C,3,0)</f>
        <v>Начисление услуг УКС00001721 от 30.11.2023 23:59:59</v>
      </c>
      <c r="Q730" s="79" t="str">
        <f>VLOOKUP(A730,'11'!A:B,2,0)</f>
        <v>НАС/КС/ДУ-3А-295 от 25.03.2022 г.</v>
      </c>
      <c r="R730" s="78">
        <v>3367.26</v>
      </c>
      <c r="S730">
        <f>VLOOKUP(A730,РАСЧЕТ!A:BG,59,0)</f>
        <v>4636.1077556359878</v>
      </c>
      <c r="T730" s="119">
        <f t="shared" si="47"/>
        <v>1268.8477556359876</v>
      </c>
      <c r="U730" t="str">
        <f>VLOOKUP(A730,'12'!A:C,3,0)</f>
        <v>Начисление услуг УКС00001871 от 31.12.2023 23:59:59</v>
      </c>
      <c r="V730" t="str">
        <f>VLOOKUP(A730,'12'!A:B,2,0)</f>
        <v>НАС/КС/ДУ-3А-295 от 25.03.2022 г.</v>
      </c>
    </row>
    <row r="731" spans="1:22" x14ac:dyDescent="0.3">
      <c r="A731" s="77" t="s">
        <v>1384</v>
      </c>
      <c r="B731" s="77" t="s">
        <v>235</v>
      </c>
      <c r="C731" s="78">
        <v>1297.08</v>
      </c>
      <c r="D731" s="79">
        <f>VLOOKUP(A731,РАСЧЕТ!A:AY,51,0)</f>
        <v>918.04214615793035</v>
      </c>
      <c r="E731" s="79">
        <f t="shared" si="44"/>
        <v>-379.03785384206958</v>
      </c>
      <c r="F731" s="79" t="str">
        <f>VLOOKUP(A731,'04'!A:C,3,0)</f>
        <v>Начисление услуг УКС00000649 от 30.04.2023 0:00:15</v>
      </c>
      <c r="G731" s="79" t="str">
        <f>VLOOKUP(A731,'04'!A:B,2,0)</f>
        <v>НАС/КС/ДУ-3А-296</v>
      </c>
      <c r="H731" s="78">
        <v>1297.08</v>
      </c>
      <c r="I731" s="79">
        <f>VLOOKUP(A731,РАСЧЕТ!A:BE,57,0)</f>
        <v>1738.2026555234363</v>
      </c>
      <c r="J731" s="79">
        <f t="shared" si="45"/>
        <v>441.12265552343638</v>
      </c>
      <c r="K731" s="79" t="str">
        <f>VLOOKUP(A731,'10'!A:C,3,0)</f>
        <v>Начисление услуг УКС00001638 от 31.10.2023 0:00:04</v>
      </c>
      <c r="L731" s="79" t="str">
        <f>VLOOKUP(A731,'10'!A:B,2,0)</f>
        <v>НАС/КС/ДУ-3А-296</v>
      </c>
      <c r="M731" s="78">
        <v>1297.08</v>
      </c>
      <c r="N731" s="79">
        <f>VLOOKUP(A731,РАСЧЕТ!A:BF,58,0)</f>
        <v>1450.1827465612098</v>
      </c>
      <c r="O731" s="79">
        <f t="shared" si="46"/>
        <v>153.10274656120987</v>
      </c>
      <c r="P731" s="79" t="str">
        <f>VLOOKUP(A731,'11'!A:C,3,0)</f>
        <v>Начисление услуг УКС00001721 от 30.11.2023 23:59:59</v>
      </c>
      <c r="Q731" s="79" t="str">
        <f>VLOOKUP(A731,'11'!A:B,2,0)</f>
        <v>НАС/КС/ДУ-3А-296</v>
      </c>
      <c r="R731" s="78">
        <v>1297.08</v>
      </c>
      <c r="S731">
        <f>VLOOKUP(A731,РАСЧЕТ!A:BG,59,0)</f>
        <v>1953.1892308778374</v>
      </c>
      <c r="T731" s="119">
        <f t="shared" si="47"/>
        <v>656.10923087783749</v>
      </c>
      <c r="U731" t="str">
        <f>VLOOKUP(A731,'12'!A:C,3,0)</f>
        <v>Начисление услуг УКС00001871 от 31.12.2023 23:59:59</v>
      </c>
      <c r="V731" t="str">
        <f>VLOOKUP(A731,'12'!A:B,2,0)</f>
        <v>НАС/КС/ДУ-3А-296</v>
      </c>
    </row>
    <row r="732" spans="1:22" x14ac:dyDescent="0.3">
      <c r="A732" s="77" t="s">
        <v>1769</v>
      </c>
      <c r="B732" s="77" t="s">
        <v>170</v>
      </c>
      <c r="C732" s="78">
        <v>2233.39</v>
      </c>
      <c r="D732" s="79">
        <f>VLOOKUP(A732,РАСЧЕТ!A:AY,51,0)</f>
        <v>3626.2171411990857</v>
      </c>
      <c r="E732" s="79">
        <f t="shared" si="44"/>
        <v>1392.8271411990859</v>
      </c>
      <c r="F732" s="79" t="str">
        <f>VLOOKUP(A732,'04'!A:C,3,0)</f>
        <v>Начисление услуг УКС00000649 от 30.04.2023 0:00:15</v>
      </c>
      <c r="G732" s="79" t="str">
        <f>VLOOKUP(A732,'04'!A:B,2,0)</f>
        <v>НАС/КС/ДУ-3А-297 от 25.03.2022 г.</v>
      </c>
      <c r="H732" s="78">
        <v>2233.39</v>
      </c>
      <c r="I732" s="79">
        <f>VLOOKUP(A732,РАСЧЕТ!A:BE,57,0)</f>
        <v>5518.0219949174743</v>
      </c>
      <c r="J732" s="79">
        <f t="shared" si="45"/>
        <v>3284.6319949174745</v>
      </c>
      <c r="K732" s="79" t="str">
        <f>VLOOKUP(A732,'10'!A:C,3,0)</f>
        <v>Начисление услуг УКС00001638 от 31.10.2023 0:00:04</v>
      </c>
      <c r="L732" s="79" t="str">
        <f>VLOOKUP(A732,'10'!A:B,2,0)</f>
        <v>НАС/КС/ДУ-3А-297 от 25.03.2022 г.</v>
      </c>
      <c r="M732" s="78">
        <v>2233.39</v>
      </c>
      <c r="N732" s="79">
        <f>VLOOKUP(A732,РАСЧЕТ!A:BF,58,0)</f>
        <v>4254.7497367773212</v>
      </c>
      <c r="O732" s="79">
        <f t="shared" si="46"/>
        <v>2021.3597367773214</v>
      </c>
      <c r="P732" s="79" t="str">
        <f>VLOOKUP(A732,'11'!A:C,3,0)</f>
        <v>Начисление услуг УКС00001721 от 30.11.2023 23:59:59</v>
      </c>
      <c r="Q732" s="79" t="str">
        <f>VLOOKUP(A732,'11'!A:B,2,0)</f>
        <v>НАС/КС/ДУ-3А-297 от 25.03.2022 г.</v>
      </c>
      <c r="R732" s="78">
        <v>2233.39</v>
      </c>
      <c r="S732">
        <f>VLOOKUP(A732,РАСЧЕТ!A:BG,59,0)</f>
        <v>5594.8213038697459</v>
      </c>
      <c r="T732" s="119">
        <f t="shared" si="47"/>
        <v>3361.431303869746</v>
      </c>
      <c r="U732" t="str">
        <f>VLOOKUP(A732,'12'!A:C,3,0)</f>
        <v>Начисление услуг УКС00001871 от 31.12.2023 23:59:59</v>
      </c>
      <c r="V732" t="str">
        <f>VLOOKUP(A732,'12'!A:B,2,0)</f>
        <v>НАС/КС/ДУ-3А-297 от 25.03.2022 г.</v>
      </c>
    </row>
    <row r="733" spans="1:22" x14ac:dyDescent="0.3">
      <c r="A733" s="77" t="s">
        <v>1601</v>
      </c>
      <c r="B733" s="77" t="s">
        <v>299</v>
      </c>
      <c r="C733" s="78">
        <v>2576.9899999999998</v>
      </c>
      <c r="D733" s="79">
        <f>VLOOKUP(A733,РАСЧЕТ!A:AY,51,0)</f>
        <v>2722.5736024370985</v>
      </c>
      <c r="E733" s="79">
        <f t="shared" si="44"/>
        <v>145.58360243709876</v>
      </c>
      <c r="F733" s="79" t="str">
        <f>VLOOKUP(A733,'04'!A:C,3,0)</f>
        <v>Начисление услуг УКС00000649 от 30.04.2023 0:00:15</v>
      </c>
      <c r="G733" s="79" t="str">
        <f>VLOOKUP(A733,'04'!A:B,2,0)</f>
        <v>НАС/КС/ДУ-3А-298 от 25.03.2022 г.</v>
      </c>
      <c r="H733" s="78">
        <v>2576.9899999999998</v>
      </c>
      <c r="I733" s="79">
        <f>VLOOKUP(A733,РАСЧЕТ!A:BE,57,0)</f>
        <v>5127.4952094910386</v>
      </c>
      <c r="J733" s="79">
        <f t="shared" si="45"/>
        <v>2550.5052094910388</v>
      </c>
      <c r="K733" s="79" t="str">
        <f>VLOOKUP(A733,'10'!A:C,3,0)</f>
        <v>Начисление услуг УКС00001638 от 31.10.2023 0:00:04</v>
      </c>
      <c r="L733" s="79" t="str">
        <f>VLOOKUP(A733,'10'!A:B,2,0)</f>
        <v>НАС/КС/ДУ-3А-298 от 25.03.2022 г.</v>
      </c>
      <c r="M733" s="78">
        <v>2576.9899999999998</v>
      </c>
      <c r="N733" s="79">
        <f>VLOOKUP(A733,РАСЧЕТ!A:BF,58,0)</f>
        <v>4046.5280006225662</v>
      </c>
      <c r="O733" s="79">
        <f t="shared" si="46"/>
        <v>1469.5380006225664</v>
      </c>
      <c r="P733" s="79" t="str">
        <f>VLOOKUP(A733,'11'!A:C,3,0)</f>
        <v>Начисление услуг УКС00001721 от 30.11.2023 23:59:59</v>
      </c>
      <c r="Q733" s="79" t="str">
        <f>VLOOKUP(A733,'11'!A:B,2,0)</f>
        <v>НАС/КС/ДУ-3А-298 от 25.03.2022 г.</v>
      </c>
      <c r="R733" s="78">
        <v>2576.9899999999998</v>
      </c>
      <c r="S733">
        <f>VLOOKUP(A733,РАСЧЕТ!A:BG,59,0)</f>
        <v>5360.1150037150237</v>
      </c>
      <c r="T733" s="119">
        <f t="shared" si="47"/>
        <v>2783.1250037150239</v>
      </c>
      <c r="U733" t="str">
        <f>VLOOKUP(A733,'12'!A:C,3,0)</f>
        <v>Начисление услуг УКС00001871 от 31.12.2023 23:59:59</v>
      </c>
      <c r="V733" t="str">
        <f>VLOOKUP(A733,'12'!A:B,2,0)</f>
        <v>НАС/КС/ДУ-3А-298 от 25.03.2022 г.</v>
      </c>
    </row>
    <row r="734" spans="1:22" x14ac:dyDescent="0.3">
      <c r="A734" s="77" t="s">
        <v>1574</v>
      </c>
      <c r="B734" s="77" t="s">
        <v>305</v>
      </c>
      <c r="C734" s="78">
        <v>3367.26</v>
      </c>
      <c r="D734" s="79">
        <f>VLOOKUP(A734,РАСЧЕТ!A:AY,51,0)</f>
        <v>2383.2617304232363</v>
      </c>
      <c r="E734" s="79">
        <f t="shared" si="44"/>
        <v>-983.99826957676396</v>
      </c>
      <c r="F734" s="79" t="str">
        <f>VLOOKUP(A734,'04'!A:C,3,0)</f>
        <v>Начисление услуг УКС00000649 от 30.04.2023 0:00:15</v>
      </c>
      <c r="G734" s="79" t="str">
        <f>VLOOKUP(A734,'04'!A:B,2,0)</f>
        <v>НАС/КС/ДУ-3А-299</v>
      </c>
      <c r="H734" s="78">
        <v>3367.26</v>
      </c>
      <c r="I734" s="79">
        <f>VLOOKUP(A734,РАСЧЕТ!A:BE,57,0)</f>
        <v>9910.4513212058591</v>
      </c>
      <c r="J734" s="79">
        <f t="shared" si="45"/>
        <v>6543.1913212058589</v>
      </c>
      <c r="K734" s="79" t="str">
        <f>VLOOKUP(A734,'10'!A:C,3,0)</f>
        <v>Начисление услуг УКС00001638 от 31.10.2023 0:00:04</v>
      </c>
      <c r="L734" s="79" t="str">
        <f>VLOOKUP(A734,'10'!A:B,2,0)</f>
        <v>НАС/КС/ДУ-3А-299</v>
      </c>
      <c r="M734" s="78">
        <v>3367.26</v>
      </c>
      <c r="N734" s="79">
        <f>VLOOKUP(A734,РАСЧЕТ!A:BF,58,0)</f>
        <v>7522.3485914248276</v>
      </c>
      <c r="O734" s="79">
        <f t="shared" si="46"/>
        <v>4155.0885914248274</v>
      </c>
      <c r="P734" s="79" t="str">
        <f>VLOOKUP(A734,'11'!A:C,3,0)</f>
        <v>Начисление услуг УКС00001721 от 30.11.2023 23:59:59</v>
      </c>
      <c r="Q734" s="79" t="str">
        <f>VLOOKUP(A734,'11'!A:B,2,0)</f>
        <v>НАС/КС/ДУ-3А-299</v>
      </c>
      <c r="R734" s="78">
        <v>3367.26</v>
      </c>
      <c r="S734">
        <f>VLOOKUP(A734,РАСЧЕТ!A:BG,59,0)</f>
        <v>9841.3948240666268</v>
      </c>
      <c r="T734" s="119">
        <f t="shared" si="47"/>
        <v>6474.1348240666266</v>
      </c>
      <c r="U734" t="str">
        <f>VLOOKUP(A734,'12'!A:C,3,0)</f>
        <v>Начисление услуг УКС00001871 от 31.12.2023 23:59:59</v>
      </c>
      <c r="V734" t="str">
        <f>VLOOKUP(A734,'12'!A:B,2,0)</f>
        <v>НАС/КС/ДУ-3А-299</v>
      </c>
    </row>
    <row r="735" spans="1:22" x14ac:dyDescent="0.3">
      <c r="A735" s="77" t="s">
        <v>1406</v>
      </c>
      <c r="B735" s="77" t="s">
        <v>103</v>
      </c>
      <c r="C735" s="78">
        <v>2456.73</v>
      </c>
      <c r="D735" s="79">
        <f>VLOOKUP(A735,РАСЧЕТ!A:AY,51,0)</f>
        <v>2595.5201676567012</v>
      </c>
      <c r="E735" s="79">
        <f t="shared" si="44"/>
        <v>138.79016765670121</v>
      </c>
      <c r="F735" s="79" t="str">
        <f>VLOOKUP(A735,'04'!A:C,3,0)</f>
        <v>Начисление услуг УКС00000649 от 30.04.2023 0:00:15</v>
      </c>
      <c r="G735" s="79" t="str">
        <f>VLOOKUP(A735,'04'!A:B,2,0)</f>
        <v>Договор Красная сосна 3А/дом/Кв. 3</v>
      </c>
      <c r="H735" s="80"/>
      <c r="I735" s="79">
        <f>VLOOKUP(A735,РАСЧЕТ!A:BE,57,0)</f>
        <v>0</v>
      </c>
      <c r="J735" s="79">
        <f t="shared" si="45"/>
        <v>0</v>
      </c>
      <c r="K735" s="79" t="e">
        <f>VLOOKUP(A735,'10'!A:C,3,0)</f>
        <v>#N/A</v>
      </c>
      <c r="L735" s="79" t="e">
        <f>VLOOKUP(A735,'10'!A:B,2,0)</f>
        <v>#N/A</v>
      </c>
      <c r="M735" s="80"/>
      <c r="N735" s="79">
        <f>VLOOKUP(A735,РАСЧЕТ!A:BF,58,0)</f>
        <v>0</v>
      </c>
      <c r="O735" s="79">
        <f t="shared" si="46"/>
        <v>0</v>
      </c>
      <c r="P735" s="79" t="e">
        <f>VLOOKUP(A735,'11'!A:C,3,0)</f>
        <v>#N/A</v>
      </c>
      <c r="Q735" s="79" t="e">
        <f>VLOOKUP(A735,'11'!A:B,2,0)</f>
        <v>#N/A</v>
      </c>
      <c r="R735" s="80"/>
      <c r="S735">
        <f>VLOOKUP(A735,РАСЧЕТ!A:BG,59,0)</f>
        <v>0</v>
      </c>
      <c r="T735" s="119">
        <f t="shared" si="47"/>
        <v>0</v>
      </c>
      <c r="U735" t="e">
        <f>VLOOKUP(A735,'12'!A:C,3,0)</f>
        <v>#N/A</v>
      </c>
      <c r="V735" t="e">
        <f>VLOOKUP(A735,'12'!A:B,2,0)</f>
        <v>#N/A</v>
      </c>
    </row>
    <row r="736" spans="1:22" x14ac:dyDescent="0.3">
      <c r="A736" s="77" t="s">
        <v>2858</v>
      </c>
      <c r="B736" s="77" t="s">
        <v>103</v>
      </c>
      <c r="C736" s="80"/>
      <c r="D736" s="79">
        <f>VLOOKUP(A736,РАСЧЕТ!A:AY,51,0)</f>
        <v>0</v>
      </c>
      <c r="E736" s="79">
        <f t="shared" si="44"/>
        <v>0</v>
      </c>
      <c r="F736" s="79" t="e">
        <f>VLOOKUP(A736,'04'!A:C,3,0)</f>
        <v>#N/A</v>
      </c>
      <c r="G736" s="79" t="e">
        <f>VLOOKUP(A736,'04'!A:B,2,0)</f>
        <v>#N/A</v>
      </c>
      <c r="H736" s="78">
        <v>2456.73</v>
      </c>
      <c r="I736" s="79">
        <f>VLOOKUP(A736,РАСЧЕТ!A:BE,57,0)</f>
        <v>4194.2058542946561</v>
      </c>
      <c r="J736" s="79">
        <f t="shared" si="45"/>
        <v>1737.4758542946561</v>
      </c>
      <c r="K736" s="79" t="str">
        <f>VLOOKUP(A736,'10'!A:C,3,0)</f>
        <v>Начисление услуг УКС00001638 от 31.10.2023 0:00:04</v>
      </c>
      <c r="L736" s="79" t="str">
        <f>VLOOKUP(A736,'10'!A:B,2,0)</f>
        <v>НАС/КС/ДУ-3А-3</v>
      </c>
      <c r="M736" s="78">
        <v>2456.73</v>
      </c>
      <c r="N736" s="79">
        <f>VLOOKUP(A736,РАСЧЕТ!A:BF,58,0)</f>
        <v>3374.5837610201288</v>
      </c>
      <c r="O736" s="79">
        <f t="shared" si="46"/>
        <v>917.85376102012879</v>
      </c>
      <c r="P736" s="79" t="str">
        <f>VLOOKUP(A736,'11'!A:C,3,0)</f>
        <v>Начисление услуг УКС00001721 от 30.11.2023 23:59:59</v>
      </c>
      <c r="Q736" s="79" t="str">
        <f>VLOOKUP(A736,'11'!A:B,2,0)</f>
        <v>НАС/КС/ДУ-3А-3</v>
      </c>
      <c r="R736" s="78">
        <v>2456.73</v>
      </c>
      <c r="S736">
        <f>VLOOKUP(A736,РАСЧЕТ!A:BG,59,0)</f>
        <v>4496.602799468501</v>
      </c>
      <c r="T736" s="119">
        <f t="shared" si="47"/>
        <v>2039.8727994685009</v>
      </c>
      <c r="U736" t="str">
        <f>VLOOKUP(A736,'12'!A:C,3,0)</f>
        <v>Начисление услуг УКС00001871 от 31.12.2023 23:59:59</v>
      </c>
      <c r="V736" t="str">
        <f>VLOOKUP(A736,'12'!A:B,2,0)</f>
        <v>НАС/КС/ДУ-3А-3</v>
      </c>
    </row>
    <row r="737" spans="1:22" x14ac:dyDescent="0.3">
      <c r="A737" s="77" t="s">
        <v>1615</v>
      </c>
      <c r="B737" s="77" t="s">
        <v>304</v>
      </c>
      <c r="C737" s="78">
        <v>2396.6</v>
      </c>
      <c r="D737" s="79">
        <f>VLOOKUP(A737,РАСЧЕТ!A:AY,51,0)</f>
        <v>2531.9934502665024</v>
      </c>
      <c r="E737" s="79">
        <f t="shared" si="44"/>
        <v>135.39345026650244</v>
      </c>
      <c r="F737" s="79" t="str">
        <f>VLOOKUP(A737,'04'!A:C,3,0)</f>
        <v>Начисление услуг УКС00000649 от 30.04.2023 0:00:15</v>
      </c>
      <c r="G737" s="79" t="str">
        <f>VLOOKUP(A737,'04'!A:B,2,0)</f>
        <v>НАС/КС/ДУ/3А-30</v>
      </c>
      <c r="H737" s="78">
        <v>2396.6</v>
      </c>
      <c r="I737" s="79">
        <f>VLOOKUP(A737,РАСЧЕТ!A:BE,57,0)</f>
        <v>7222.008971186543</v>
      </c>
      <c r="J737" s="79">
        <f t="shared" si="45"/>
        <v>4825.4089711865436</v>
      </c>
      <c r="K737" s="79" t="str">
        <f>VLOOKUP(A737,'10'!A:C,3,0)</f>
        <v>Начисление услуг УКС00001638 от 31.10.2023 0:00:04</v>
      </c>
      <c r="L737" s="79" t="str">
        <f>VLOOKUP(A737,'10'!A:B,2,0)</f>
        <v>НАС/КС/ДУ/3А-30</v>
      </c>
      <c r="M737" s="78">
        <v>2396.6</v>
      </c>
      <c r="N737" s="79">
        <f>VLOOKUP(A737,РАСЧЕТ!A:BF,58,0)</f>
        <v>5471.1396446879526</v>
      </c>
      <c r="O737" s="79">
        <f t="shared" si="46"/>
        <v>3074.5396446879527</v>
      </c>
      <c r="P737" s="79" t="str">
        <f>VLOOKUP(A737,'11'!A:C,3,0)</f>
        <v>Начисление услуг УКС00001721 от 30.11.2023 23:59:59</v>
      </c>
      <c r="Q737" s="79" t="str">
        <f>VLOOKUP(A737,'11'!A:B,2,0)</f>
        <v>НАС/КС/ДУ/3А-30</v>
      </c>
      <c r="R737" s="78">
        <v>2396.6</v>
      </c>
      <c r="S737">
        <f>VLOOKUP(A737,РАСЧЕТ!A:BG,59,0)</f>
        <v>7153.2939593861238</v>
      </c>
      <c r="T737" s="119">
        <f t="shared" si="47"/>
        <v>4756.6939593861243</v>
      </c>
      <c r="U737" t="str">
        <f>VLOOKUP(A737,'12'!A:C,3,0)</f>
        <v>Начисление услуг УКС00001871 от 31.12.2023 23:59:59</v>
      </c>
      <c r="V737" t="str">
        <f>VLOOKUP(A737,'12'!A:B,2,0)</f>
        <v>НАС/КС/ДУ/3А-30</v>
      </c>
    </row>
    <row r="738" spans="1:22" x14ac:dyDescent="0.3">
      <c r="A738" s="77" t="s">
        <v>1752</v>
      </c>
      <c r="B738" s="77" t="s">
        <v>306</v>
      </c>
      <c r="C738" s="78">
        <v>1297.08</v>
      </c>
      <c r="D738" s="79">
        <f>VLOOKUP(A738,РАСЧЕТ!A:AY,51,0)</f>
        <v>1370.3620465600065</v>
      </c>
      <c r="E738" s="79">
        <f t="shared" si="44"/>
        <v>73.28204656000662</v>
      </c>
      <c r="F738" s="79" t="str">
        <f>VLOOKUP(A738,'04'!A:C,3,0)</f>
        <v>Начисление услуг УКС00000649 от 30.04.2023 0:00:15</v>
      </c>
      <c r="G738" s="79" t="str">
        <f>VLOOKUP(A738,'04'!A:B,2,0)</f>
        <v>НАС/КС/ДУ-3А-300 ЮГ ИНВЕСТ</v>
      </c>
      <c r="H738" s="78">
        <v>1297.08</v>
      </c>
      <c r="I738" s="79">
        <f>VLOOKUP(A738,РАСЧЕТ!A:BE,57,0)</f>
        <v>1207.5585062931434</v>
      </c>
      <c r="J738" s="79">
        <f t="shared" si="45"/>
        <v>-89.521493706856518</v>
      </c>
      <c r="K738" s="79" t="str">
        <f>VLOOKUP(A738,'10'!A:C,3,0)</f>
        <v>Начисление услуг УКС00001638 от 31.10.2023 0:00:04</v>
      </c>
      <c r="L738" s="79" t="str">
        <f>VLOOKUP(A738,'10'!A:B,2,0)</f>
        <v>НАС/КС/ДУ-3А-300 ЮГ ИНВЕСТ</v>
      </c>
      <c r="M738" s="78">
        <v>1297.08</v>
      </c>
      <c r="N738" s="79">
        <f>VLOOKUP(A738,РАСЧЕТ!A:BF,58,0)</f>
        <v>1080.7948407195508</v>
      </c>
      <c r="O738" s="79">
        <f t="shared" si="46"/>
        <v>-216.28515928044908</v>
      </c>
      <c r="P738" s="79" t="str">
        <f>VLOOKUP(A738,'11'!A:C,3,0)</f>
        <v>Начисление услуг УКС00001721 от 30.11.2023 23:59:59</v>
      </c>
      <c r="Q738" s="79" t="str">
        <f>VLOOKUP(A738,'11'!A:B,2,0)</f>
        <v>НАС/КС/ДУ-3А-300 ЮГ ИНВЕСТ</v>
      </c>
      <c r="R738" s="78">
        <v>1297.08</v>
      </c>
      <c r="S738">
        <f>VLOOKUP(A738,РАСЧЕТ!A:BG,59,0)</f>
        <v>1484.1976859497893</v>
      </c>
      <c r="T738" s="119">
        <f t="shared" si="47"/>
        <v>187.11768594978935</v>
      </c>
      <c r="U738" t="str">
        <f>VLOOKUP(A738,'12'!A:C,3,0)</f>
        <v>Начисление услуг УКС00001871 от 31.12.2023 23:59:59</v>
      </c>
      <c r="V738" t="str">
        <f>VLOOKUP(A738,'12'!A:B,2,0)</f>
        <v>НАС/КС/ДУ-3А-300 ЮГ ИНВЕСТ</v>
      </c>
    </row>
    <row r="739" spans="1:22" x14ac:dyDescent="0.3">
      <c r="A739" s="77" t="s">
        <v>1368</v>
      </c>
      <c r="B739" s="77" t="s">
        <v>290</v>
      </c>
      <c r="C739" s="78">
        <v>2233.39</v>
      </c>
      <c r="D739" s="79">
        <f>VLOOKUP(A739,РАСЧЕТ!A:AY,51,0)</f>
        <v>2359.5637887788193</v>
      </c>
      <c r="E739" s="79">
        <f t="shared" si="44"/>
        <v>126.17378877881947</v>
      </c>
      <c r="F739" s="79" t="str">
        <f>VLOOKUP(A739,'04'!A:C,3,0)</f>
        <v>Начисление услуг УКС00000649 от 30.04.2023 0:00:15</v>
      </c>
      <c r="G739" s="79" t="str">
        <f>VLOOKUP(A739,'04'!A:B,2,0)</f>
        <v>С24-НАСТР-3А-2021/дом/Кв. 301</v>
      </c>
      <c r="H739" s="80"/>
      <c r="I739" s="79">
        <f>VLOOKUP(A739,РАСЧЕТ!A:BE,57,0)</f>
        <v>0</v>
      </c>
      <c r="J739" s="79">
        <f t="shared" si="45"/>
        <v>0</v>
      </c>
      <c r="K739" s="79" t="e">
        <f>VLOOKUP(A739,'10'!A:C,3,0)</f>
        <v>#N/A</v>
      </c>
      <c r="L739" s="79" t="e">
        <f>VLOOKUP(A739,'10'!A:B,2,0)</f>
        <v>#N/A</v>
      </c>
      <c r="M739" s="80"/>
      <c r="N739" s="79">
        <f>VLOOKUP(A739,РАСЧЕТ!A:BF,58,0)</f>
        <v>0</v>
      </c>
      <c r="O739" s="79">
        <f t="shared" si="46"/>
        <v>0</v>
      </c>
      <c r="P739" s="79" t="e">
        <f>VLOOKUP(A739,'11'!A:C,3,0)</f>
        <v>#N/A</v>
      </c>
      <c r="Q739" s="79" t="e">
        <f>VLOOKUP(A739,'11'!A:B,2,0)</f>
        <v>#N/A</v>
      </c>
      <c r="R739" s="80"/>
      <c r="S739">
        <f>VLOOKUP(A739,РАСЧЕТ!A:BG,59,0)</f>
        <v>0</v>
      </c>
      <c r="T739" s="119">
        <f t="shared" si="47"/>
        <v>0</v>
      </c>
      <c r="U739" t="e">
        <f>VLOOKUP(A739,'12'!A:C,3,0)</f>
        <v>#N/A</v>
      </c>
      <c r="V739" t="e">
        <f>VLOOKUP(A739,'12'!A:B,2,0)</f>
        <v>#N/A</v>
      </c>
    </row>
    <row r="740" spans="1:22" x14ac:dyDescent="0.3">
      <c r="A740" s="77" t="s">
        <v>2836</v>
      </c>
      <c r="B740" s="77" t="s">
        <v>290</v>
      </c>
      <c r="C740" s="80"/>
      <c r="D740" s="79">
        <f>VLOOKUP(A740,РАСЧЕТ!A:AY,51,0)</f>
        <v>0</v>
      </c>
      <c r="E740" s="79">
        <f t="shared" si="44"/>
        <v>0</v>
      </c>
      <c r="F740" s="79" t="e">
        <f>VLOOKUP(A740,'04'!A:C,3,0)</f>
        <v>#N/A</v>
      </c>
      <c r="G740" s="79" t="e">
        <f>VLOOKUP(A740,'04'!A:B,2,0)</f>
        <v>#N/A</v>
      </c>
      <c r="H740" s="78">
        <v>2233.39</v>
      </c>
      <c r="I740" s="79">
        <f>VLOOKUP(A740,РАСЧЕТ!A:BE,57,0)</f>
        <v>3320.3896206525164</v>
      </c>
      <c r="J740" s="79">
        <f t="shared" si="45"/>
        <v>1086.9996206525166</v>
      </c>
      <c r="K740" s="79" t="str">
        <f>VLOOKUP(A740,'10'!A:C,3,0)</f>
        <v>Начисление услуг УКС00001638 от 31.10.2023 0:00:04</v>
      </c>
      <c r="L740" s="79" t="str">
        <f>VLOOKUP(A740,'10'!A:B,2,0)</f>
        <v>НАС/КС/ДУ-3А-301</v>
      </c>
      <c r="M740" s="78">
        <v>2233.39</v>
      </c>
      <c r="N740" s="79">
        <f>VLOOKUP(A740,РАСЧЕТ!A:BF,58,0)</f>
        <v>2724.9508655053733</v>
      </c>
      <c r="O740" s="79">
        <f t="shared" si="46"/>
        <v>491.56086550537339</v>
      </c>
      <c r="P740" s="79" t="str">
        <f>VLOOKUP(A740,'11'!A:C,3,0)</f>
        <v>Начисление услуг УКС00001721 от 30.11.2023 23:59:59</v>
      </c>
      <c r="Q740" s="79" t="str">
        <f>VLOOKUP(A740,'11'!A:B,2,0)</f>
        <v>НАС/КС/ДУ-3А-301</v>
      </c>
      <c r="R740" s="78">
        <v>2233.39</v>
      </c>
      <c r="S740">
        <f>VLOOKUP(A740,РАСЧЕТ!A:BG,59,0)</f>
        <v>3652.5196618269192</v>
      </c>
      <c r="T740" s="119">
        <f t="shared" si="47"/>
        <v>1419.1296618269193</v>
      </c>
      <c r="U740" t="str">
        <f>VLOOKUP(A740,'12'!A:C,3,0)</f>
        <v>Начисление услуг УКС00001871 от 31.12.2023 23:59:59</v>
      </c>
      <c r="V740" t="str">
        <f>VLOOKUP(A740,'12'!A:B,2,0)</f>
        <v>НАС/КС/ДУ-3А-301</v>
      </c>
    </row>
    <row r="741" spans="1:22" x14ac:dyDescent="0.3">
      <c r="A741" s="77" t="s">
        <v>1770</v>
      </c>
      <c r="B741" s="77" t="s">
        <v>194</v>
      </c>
      <c r="C741" s="78">
        <v>2576.9899999999998</v>
      </c>
      <c r="D741" s="79">
        <f>VLOOKUP(A741,РАСЧЕТ!A:AY,51,0)</f>
        <v>2722.5736024370985</v>
      </c>
      <c r="E741" s="79">
        <f t="shared" si="44"/>
        <v>145.58360243709876</v>
      </c>
      <c r="F741" s="79" t="str">
        <f>VLOOKUP(A741,'04'!A:C,3,0)</f>
        <v>Начисление услуг УКС00000649 от 30.04.2023 0:00:15</v>
      </c>
      <c r="G741" s="79" t="str">
        <f>VLOOKUP(A741,'04'!A:B,2,0)</f>
        <v>НАС/КС/ДУ-3А-302</v>
      </c>
      <c r="H741" s="78">
        <v>2576.9899999999998</v>
      </c>
      <c r="I741" s="79">
        <f>VLOOKUP(A741,РАСЧЕТ!A:BE,57,0)</f>
        <v>2399.122860185053</v>
      </c>
      <c r="J741" s="79">
        <f t="shared" si="45"/>
        <v>-177.86713981494677</v>
      </c>
      <c r="K741" s="79" t="str">
        <f>VLOOKUP(A741,'10'!A:C,3,0)</f>
        <v>Начисление услуг УКС00001638 от 31.10.2023 0:00:04</v>
      </c>
      <c r="L741" s="79" t="str">
        <f>VLOOKUP(A741,'10'!A:B,2,0)</f>
        <v>НАС/КС/ДУ-3А-302</v>
      </c>
      <c r="M741" s="78">
        <v>2576.9899999999998</v>
      </c>
      <c r="N741" s="79">
        <f>VLOOKUP(A741,РАСЧЕТ!A:BF,58,0)</f>
        <v>2147.274517985863</v>
      </c>
      <c r="O741" s="79">
        <f t="shared" si="46"/>
        <v>-429.7154820141368</v>
      </c>
      <c r="P741" s="79" t="str">
        <f>VLOOKUP(A741,'11'!A:C,3,0)</f>
        <v>Начисление услуг УКС00001721 от 30.11.2023 23:59:59</v>
      </c>
      <c r="Q741" s="79" t="str">
        <f>VLOOKUP(A741,'11'!A:B,2,0)</f>
        <v>НАС/КС/ДУ-3А-302</v>
      </c>
      <c r="R741" s="78">
        <v>2576.9899999999998</v>
      </c>
      <c r="S741">
        <f>VLOOKUP(A741,РАСЧЕТ!A:BG,59,0)</f>
        <v>2948.7371244035553</v>
      </c>
      <c r="T741" s="119">
        <f t="shared" si="47"/>
        <v>371.74712440355552</v>
      </c>
      <c r="U741" t="str">
        <f>VLOOKUP(A741,'12'!A:C,3,0)</f>
        <v>Начисление услуг УКС00001871 от 31.12.2023 23:59:59</v>
      </c>
      <c r="V741" t="str">
        <f>VLOOKUP(A741,'12'!A:B,2,0)</f>
        <v>НАС/КС/ДУ-3А-302</v>
      </c>
    </row>
    <row r="742" spans="1:22" x14ac:dyDescent="0.3">
      <c r="A742" s="77" t="s">
        <v>1640</v>
      </c>
      <c r="B742" s="77" t="s">
        <v>254</v>
      </c>
      <c r="C742" s="78">
        <v>3367.26</v>
      </c>
      <c r="D742" s="79">
        <f>VLOOKUP(A742,РАСЧЕТ!A:AY,51,0)</f>
        <v>3873.0815304232365</v>
      </c>
      <c r="E742" s="79">
        <f t="shared" si="44"/>
        <v>505.82153042323625</v>
      </c>
      <c r="F742" s="79" t="str">
        <f>VLOOKUP(A742,'04'!A:C,3,0)</f>
        <v>Начисление услуг УКС00000649 от 30.04.2023 0:00:15</v>
      </c>
      <c r="G742" s="79" t="str">
        <f>VLOOKUP(A742,'04'!A:B,2,0)</f>
        <v>НАС/КС/ДУ-3А-303</v>
      </c>
      <c r="H742" s="78">
        <v>3367.26</v>
      </c>
      <c r="I742" s="79">
        <f>VLOOKUP(A742,РАСЧЕТ!A:BE,57,0)</f>
        <v>5309.4544037620235</v>
      </c>
      <c r="J742" s="79">
        <f t="shared" si="45"/>
        <v>1942.1944037620233</v>
      </c>
      <c r="K742" s="79" t="str">
        <f>VLOOKUP(A742,'10'!A:C,3,0)</f>
        <v>Начисление услуг УКС00001638 от 31.10.2023 0:00:04</v>
      </c>
      <c r="L742" s="79" t="str">
        <f>VLOOKUP(A742,'10'!A:B,2,0)</f>
        <v>НАС/КС/ДУ-3А-303</v>
      </c>
      <c r="M742" s="78">
        <v>3367.26</v>
      </c>
      <c r="N742" s="79">
        <f>VLOOKUP(A742,РАСЧЕТ!A:BF,58,0)</f>
        <v>4319.5381607742074</v>
      </c>
      <c r="O742" s="79">
        <f t="shared" si="46"/>
        <v>952.27816077420721</v>
      </c>
      <c r="P742" s="79" t="str">
        <f>VLOOKUP(A742,'11'!A:C,3,0)</f>
        <v>Начисление услуг УКС00001721 от 30.11.2023 23:59:59</v>
      </c>
      <c r="Q742" s="79" t="str">
        <f>VLOOKUP(A742,'11'!A:B,2,0)</f>
        <v>НАС/КС/ДУ-3А-303</v>
      </c>
      <c r="R742" s="78">
        <v>3367.26</v>
      </c>
      <c r="S742">
        <f>VLOOKUP(A742,РАСЧЕТ!A:BG,59,0)</f>
        <v>5774.962252161079</v>
      </c>
      <c r="T742" s="119">
        <f t="shared" si="47"/>
        <v>2407.7022521610788</v>
      </c>
      <c r="U742" t="str">
        <f>VLOOKUP(A742,'12'!A:C,3,0)</f>
        <v>Начисление услуг УКС00001871 от 31.12.2023 23:59:59</v>
      </c>
      <c r="V742" t="str">
        <f>VLOOKUP(A742,'12'!A:B,2,0)</f>
        <v>НАС/КС/ДУ-3А-303</v>
      </c>
    </row>
    <row r="743" spans="1:22" x14ac:dyDescent="0.3">
      <c r="A743" s="77" t="s">
        <v>1608</v>
      </c>
      <c r="B743" s="77" t="s">
        <v>195</v>
      </c>
      <c r="C743" s="78">
        <v>1297.08</v>
      </c>
      <c r="D743" s="79">
        <f>VLOOKUP(A743,РАСЧЕТ!A:AY,51,0)</f>
        <v>918.04214615793035</v>
      </c>
      <c r="E743" s="79">
        <f t="shared" si="44"/>
        <v>-379.03785384206958</v>
      </c>
      <c r="F743" s="79" t="str">
        <f>VLOOKUP(A743,'04'!A:C,3,0)</f>
        <v>Начисление услуг УКС00000649 от 30.04.2023 0:00:15</v>
      </c>
      <c r="G743" s="79" t="str">
        <f>VLOOKUP(A743,'04'!A:B,2,0)</f>
        <v>НАС/КС/ДУ-3А-304</v>
      </c>
      <c r="H743" s="78">
        <v>1297.08</v>
      </c>
      <c r="I743" s="79">
        <f>VLOOKUP(A743,РАСЧЕТ!A:BE,57,0)</f>
        <v>2775.5599433324619</v>
      </c>
      <c r="J743" s="79">
        <f t="shared" si="45"/>
        <v>1478.479943332462</v>
      </c>
      <c r="K743" s="79" t="str">
        <f>VLOOKUP(A743,'10'!A:C,3,0)</f>
        <v>Начисление услуг УКС00001638 от 31.10.2023 0:00:04</v>
      </c>
      <c r="L743" s="79" t="str">
        <f>VLOOKUP(A743,'10'!A:B,2,0)</f>
        <v>НАС/КС/ДУ-3А-304</v>
      </c>
      <c r="M743" s="78">
        <v>1297.08</v>
      </c>
      <c r="N743" s="79">
        <f>VLOOKUP(A743,РАСЧЕТ!A:BF,58,0)</f>
        <v>2172.2998879810812</v>
      </c>
      <c r="O743" s="79">
        <f t="shared" si="46"/>
        <v>875.21988798108123</v>
      </c>
      <c r="P743" s="79" t="str">
        <f>VLOOKUP(A743,'11'!A:C,3,0)</f>
        <v>Начисление услуг УКС00001721 от 30.11.2023 23:59:59</v>
      </c>
      <c r="Q743" s="79" t="str">
        <f>VLOOKUP(A743,'11'!A:B,2,0)</f>
        <v>НАС/КС/ДУ-3А-304</v>
      </c>
      <c r="R743" s="78">
        <v>1297.08</v>
      </c>
      <c r="S743">
        <f>VLOOKUP(A743,РАСЧЕТ!A:BG,59,0)</f>
        <v>2870.021721648945</v>
      </c>
      <c r="T743" s="119">
        <f t="shared" si="47"/>
        <v>1572.9417216489451</v>
      </c>
      <c r="U743" t="str">
        <f>VLOOKUP(A743,'12'!A:C,3,0)</f>
        <v>Начисление услуг УКС00001871 от 31.12.2023 23:59:59</v>
      </c>
      <c r="V743" t="str">
        <f>VLOOKUP(A743,'12'!A:B,2,0)</f>
        <v>НАС/КС/ДУ-3А-304</v>
      </c>
    </row>
    <row r="744" spans="1:22" x14ac:dyDescent="0.3">
      <c r="A744" s="77" t="s">
        <v>1745</v>
      </c>
      <c r="B744" s="77" t="s">
        <v>312</v>
      </c>
      <c r="C744" s="78">
        <v>2233.39</v>
      </c>
      <c r="D744" s="79">
        <f>VLOOKUP(A744,РАСЧЕТ!A:AY,51,0)</f>
        <v>2359.5637887788193</v>
      </c>
      <c r="E744" s="79">
        <f t="shared" si="44"/>
        <v>126.17378877881947</v>
      </c>
      <c r="F744" s="79" t="str">
        <f>VLOOKUP(A744,'04'!A:C,3,0)</f>
        <v>Начисление услуг УКС00000649 от 30.04.2023 0:00:15</v>
      </c>
      <c r="G744" s="79" t="str">
        <f>VLOOKUP(A744,'04'!A:B,2,0)</f>
        <v>НАС/КС/ДУ-3А-305</v>
      </c>
      <c r="H744" s="78">
        <v>2233.39</v>
      </c>
      <c r="I744" s="79">
        <f>VLOOKUP(A744,РАСЧЕТ!A:BE,57,0)</f>
        <v>2213.3202583367679</v>
      </c>
      <c r="J744" s="79">
        <f t="shared" si="45"/>
        <v>-20.06974166323198</v>
      </c>
      <c r="K744" s="79" t="str">
        <f>VLOOKUP(A744,'10'!A:C,3,0)</f>
        <v>Начисление услуг УКС00001638 от 31.10.2023 0:00:04</v>
      </c>
      <c r="L744" s="79" t="str">
        <f>VLOOKUP(A744,'10'!A:B,2,0)</f>
        <v>НАС/КС/ДУ-3А-305</v>
      </c>
      <c r="M744" s="78">
        <v>2233.39</v>
      </c>
      <c r="N744" s="79">
        <f>VLOOKUP(A744,РАСЧЕТ!A:BF,58,0)</f>
        <v>1954.3062933180695</v>
      </c>
      <c r="O744" s="79">
        <f t="shared" si="46"/>
        <v>-279.08370668193038</v>
      </c>
      <c r="P744" s="79" t="str">
        <f>VLOOKUP(A744,'11'!A:C,3,0)</f>
        <v>Начисление услуг УКС00001721 от 30.11.2023 23:59:59</v>
      </c>
      <c r="Q744" s="79" t="str">
        <f>VLOOKUP(A744,'11'!A:B,2,0)</f>
        <v>НАС/КС/ДУ-3А-305</v>
      </c>
      <c r="R744" s="78">
        <v>2233.39</v>
      </c>
      <c r="S744">
        <f>VLOOKUP(A744,РАСЧЕТ!A:BG,59,0)</f>
        <v>2674.0745563299715</v>
      </c>
      <c r="T744" s="119">
        <f t="shared" si="47"/>
        <v>440.68455632997166</v>
      </c>
      <c r="U744" t="str">
        <f>VLOOKUP(A744,'12'!A:C,3,0)</f>
        <v>Начисление услуг УКС00001871 от 31.12.2023 23:59:59</v>
      </c>
      <c r="V744" t="str">
        <f>VLOOKUP(A744,'12'!A:B,2,0)</f>
        <v>НАС/КС/ДУ-3А-305</v>
      </c>
    </row>
    <row r="745" spans="1:22" x14ac:dyDescent="0.3">
      <c r="A745" s="77" t="s">
        <v>1552</v>
      </c>
      <c r="B745" s="77" t="s">
        <v>270</v>
      </c>
      <c r="C745" s="80"/>
      <c r="D745" s="79">
        <f>VLOOKUP(A745,РАСЧЕТ!A:AY,51,0)</f>
        <v>0</v>
      </c>
      <c r="E745" s="79">
        <f t="shared" si="44"/>
        <v>0</v>
      </c>
      <c r="F745" s="79" t="e">
        <f>VLOOKUP(A745,'04'!A:C,3,0)</f>
        <v>#N/A</v>
      </c>
      <c r="G745" s="79" t="e">
        <f>VLOOKUP(A745,'04'!A:B,2,0)</f>
        <v>#N/A</v>
      </c>
      <c r="H745" s="80"/>
      <c r="I745" s="79">
        <f>VLOOKUP(A745,РАСЧЕТ!A:BE,57,0)</f>
        <v>0</v>
      </c>
      <c r="J745" s="79">
        <f t="shared" si="45"/>
        <v>0</v>
      </c>
      <c r="K745" s="79" t="e">
        <f>VLOOKUP(A745,'10'!A:C,3,0)</f>
        <v>#N/A</v>
      </c>
      <c r="L745" s="79" t="e">
        <f>VLOOKUP(A745,'10'!A:B,2,0)</f>
        <v>#N/A</v>
      </c>
      <c r="M745" s="80"/>
      <c r="N745" s="79">
        <f>VLOOKUP(A745,РАСЧЕТ!A:BF,58,0)</f>
        <v>0</v>
      </c>
      <c r="O745" s="79">
        <f t="shared" si="46"/>
        <v>0</v>
      </c>
      <c r="P745" s="79" t="e">
        <f>VLOOKUP(A745,'11'!A:C,3,0)</f>
        <v>#N/A</v>
      </c>
      <c r="Q745" s="79" t="e">
        <f>VLOOKUP(A745,'11'!A:B,2,0)</f>
        <v>#N/A</v>
      </c>
      <c r="R745" s="80"/>
      <c r="S745">
        <f>VLOOKUP(A745,РАСЧЕТ!A:BG,59,0)</f>
        <v>0</v>
      </c>
      <c r="T745" s="119">
        <f t="shared" si="47"/>
        <v>0</v>
      </c>
      <c r="U745" t="e">
        <f>VLOOKUP(A745,'12'!A:C,3,0)</f>
        <v>#N/A</v>
      </c>
      <c r="V745" t="e">
        <f>VLOOKUP(A745,'12'!A:B,2,0)</f>
        <v>#N/A</v>
      </c>
    </row>
    <row r="746" spans="1:22" x14ac:dyDescent="0.3">
      <c r="A746" s="77" t="s">
        <v>2486</v>
      </c>
      <c r="B746" s="77" t="s">
        <v>270</v>
      </c>
      <c r="C746" s="78">
        <v>2576.9899999999998</v>
      </c>
      <c r="D746" s="79">
        <f>VLOOKUP(A746,РАСЧЕТ!A:AY,51,0)</f>
        <v>2722.5736024370985</v>
      </c>
      <c r="E746" s="79">
        <f t="shared" si="44"/>
        <v>145.58360243709876</v>
      </c>
      <c r="F746" s="79" t="str">
        <f>VLOOKUP(A746,'04'!A:C,3,0)</f>
        <v>Начисление услуг УКС00000649 от 30.04.2023 0:00:15</v>
      </c>
      <c r="G746" s="79" t="str">
        <f>VLOOKUP(A746,'04'!A:B,2,0)</f>
        <v>НАС/КС/ДУ-3А-306 втор</v>
      </c>
      <c r="H746" s="78">
        <v>2576.9899999999998</v>
      </c>
      <c r="I746" s="79">
        <f>VLOOKUP(A746,РАСЧЕТ!A:BE,57,0)</f>
        <v>2399.122860185053</v>
      </c>
      <c r="J746" s="79">
        <f t="shared" si="45"/>
        <v>-177.86713981494677</v>
      </c>
      <c r="K746" s="79" t="str">
        <f>VLOOKUP(A746,'10'!A:C,3,0)</f>
        <v>Начисление услуг УКС00001638 от 31.10.2023 0:00:04</v>
      </c>
      <c r="L746" s="79" t="str">
        <f>VLOOKUP(A746,'10'!A:B,2,0)</f>
        <v>НАС/КС/ДУ-3А-306 втор</v>
      </c>
      <c r="M746" s="78">
        <v>2576.9899999999998</v>
      </c>
      <c r="N746" s="79">
        <f>VLOOKUP(A746,РАСЧЕТ!A:BF,58,0)</f>
        <v>2147.274517985863</v>
      </c>
      <c r="O746" s="79">
        <f t="shared" si="46"/>
        <v>-429.7154820141368</v>
      </c>
      <c r="P746" s="79" t="str">
        <f>VLOOKUP(A746,'11'!A:C,3,0)</f>
        <v>Начисление услуг УКС00001721 от 30.11.2023 23:59:59</v>
      </c>
      <c r="Q746" s="79" t="str">
        <f>VLOOKUP(A746,'11'!A:B,2,0)</f>
        <v>НАС/КС/ДУ-3А-306 втор</v>
      </c>
      <c r="R746" s="78">
        <v>2576.9899999999998</v>
      </c>
      <c r="S746">
        <f>VLOOKUP(A746,РАСЧЕТ!A:BG,59,0)</f>
        <v>2948.7371244035553</v>
      </c>
      <c r="T746" s="119">
        <f t="shared" si="47"/>
        <v>371.74712440355552</v>
      </c>
      <c r="U746" t="str">
        <f>VLOOKUP(A746,'12'!A:C,3,0)</f>
        <v>Начисление услуг УКС00001871 от 31.12.2023 23:59:59</v>
      </c>
      <c r="V746" t="str">
        <f>VLOOKUP(A746,'12'!A:B,2,0)</f>
        <v>НАС/КС/ДУ-3А-306 втор</v>
      </c>
    </row>
    <row r="747" spans="1:22" x14ac:dyDescent="0.3">
      <c r="A747" s="77" t="s">
        <v>1664</v>
      </c>
      <c r="B747" s="77" t="s">
        <v>196</v>
      </c>
      <c r="C747" s="78">
        <v>3367.26</v>
      </c>
      <c r="D747" s="79">
        <f>VLOOKUP(A747,РАСЧЕТ!A:AY,51,0)</f>
        <v>3557.4961738511433</v>
      </c>
      <c r="E747" s="79">
        <f t="shared" si="44"/>
        <v>190.23617385114312</v>
      </c>
      <c r="F747" s="79" t="str">
        <f>VLOOKUP(A747,'04'!A:C,3,0)</f>
        <v>Начисление услуг УКС00000649 от 30.04.2023 0:00:15</v>
      </c>
      <c r="G747" s="79" t="str">
        <f>VLOOKUP(A747,'04'!A:B,2,0)</f>
        <v>НАС/КС/ДУ-3А-307</v>
      </c>
      <c r="H747" s="78">
        <v>3367.26</v>
      </c>
      <c r="I747" s="79">
        <f>VLOOKUP(A747,РАСЧЕТ!A:BE,57,0)</f>
        <v>3728.514060740456</v>
      </c>
      <c r="J747" s="79">
        <f t="shared" si="45"/>
        <v>361.25406074045577</v>
      </c>
      <c r="K747" s="79" t="str">
        <f>VLOOKUP(A747,'10'!A:C,3,0)</f>
        <v>Начисление услуг УКС00001638 от 31.10.2023 0:00:04</v>
      </c>
      <c r="L747" s="79" t="str">
        <f>VLOOKUP(A747,'10'!A:B,2,0)</f>
        <v>НАС/КС/ДУ-3А-307</v>
      </c>
      <c r="M747" s="78">
        <v>3367.26</v>
      </c>
      <c r="N747" s="79">
        <f>VLOOKUP(A747,РАСЧЕТ!A:BF,58,0)</f>
        <v>3219.026182235667</v>
      </c>
      <c r="O747" s="79">
        <f t="shared" si="46"/>
        <v>-148.23381776433325</v>
      </c>
      <c r="P747" s="79" t="str">
        <f>VLOOKUP(A747,'11'!A:C,3,0)</f>
        <v>Начисление услуг УКС00001721 от 30.11.2023 23:59:59</v>
      </c>
      <c r="Q747" s="79" t="str">
        <f>VLOOKUP(A747,'11'!A:B,2,0)</f>
        <v>НАС/КС/ДУ-3А-307</v>
      </c>
      <c r="R747" s="78">
        <v>3367.26</v>
      </c>
      <c r="S747">
        <f>VLOOKUP(A747,РАСЧЕТ!A:BG,59,0)</f>
        <v>4377.7026102932778</v>
      </c>
      <c r="T747" s="119">
        <f t="shared" si="47"/>
        <v>1010.4426102932775</v>
      </c>
      <c r="U747" t="str">
        <f>VLOOKUP(A747,'12'!A:C,3,0)</f>
        <v>Начисление услуг УКС00001871 от 31.12.2023 23:59:59</v>
      </c>
      <c r="V747" t="str">
        <f>VLOOKUP(A747,'12'!A:B,2,0)</f>
        <v>НАС/КС/ДУ-3А-307</v>
      </c>
    </row>
    <row r="748" spans="1:22" x14ac:dyDescent="0.3">
      <c r="A748" s="77" t="s">
        <v>1668</v>
      </c>
      <c r="B748" s="77" t="s">
        <v>344</v>
      </c>
      <c r="C748" s="78">
        <v>1297.08</v>
      </c>
      <c r="D748" s="79">
        <f>VLOOKUP(A748,РАСЧЕТ!A:AY,51,0)</f>
        <v>1370.3620465600065</v>
      </c>
      <c r="E748" s="79">
        <f t="shared" si="44"/>
        <v>73.28204656000662</v>
      </c>
      <c r="F748" s="79" t="str">
        <f>VLOOKUP(A748,'04'!A:C,3,0)</f>
        <v>Начисление услуг УКС00000649 от 30.04.2023 0:00:15</v>
      </c>
      <c r="G748" s="79" t="str">
        <f>VLOOKUP(A748,'04'!A:B,2,0)</f>
        <v>НАС/КС/ДУ-3А-308</v>
      </c>
      <c r="H748" s="78">
        <v>1297.08</v>
      </c>
      <c r="I748" s="79">
        <f>VLOOKUP(A748,РАСЧЕТ!A:BE,57,0)</f>
        <v>1207.5585062931434</v>
      </c>
      <c r="J748" s="79">
        <f t="shared" si="45"/>
        <v>-89.521493706856518</v>
      </c>
      <c r="K748" s="79" t="str">
        <f>VLOOKUP(A748,'10'!A:C,3,0)</f>
        <v>Начисление услуг УКС00001638 от 31.10.2023 0:00:04</v>
      </c>
      <c r="L748" s="79" t="str">
        <f>VLOOKUP(A748,'10'!A:B,2,0)</f>
        <v>НАС/КС/ДУ-3А-308</v>
      </c>
      <c r="M748" s="78">
        <v>1297.08</v>
      </c>
      <c r="N748" s="79">
        <f>VLOOKUP(A748,РАСЧЕТ!A:BF,58,0)</f>
        <v>1080.7948407195508</v>
      </c>
      <c r="O748" s="79">
        <f t="shared" si="46"/>
        <v>-216.28515928044908</v>
      </c>
      <c r="P748" s="79" t="str">
        <f>VLOOKUP(A748,'11'!A:C,3,0)</f>
        <v>Начисление услуг УКС00001721 от 30.11.2023 23:59:59</v>
      </c>
      <c r="Q748" s="79" t="str">
        <f>VLOOKUP(A748,'11'!A:B,2,0)</f>
        <v>НАС/КС/ДУ-3А-308</v>
      </c>
      <c r="R748" s="78">
        <v>1297.08</v>
      </c>
      <c r="S748">
        <f>VLOOKUP(A748,РАСЧЕТ!A:BG,59,0)</f>
        <v>1484.1976859497893</v>
      </c>
      <c r="T748" s="119">
        <f t="shared" si="47"/>
        <v>187.11768594978935</v>
      </c>
      <c r="U748" t="str">
        <f>VLOOKUP(A748,'12'!A:C,3,0)</f>
        <v>Начисление услуг УКС00001871 от 31.12.2023 23:59:59</v>
      </c>
      <c r="V748" t="str">
        <f>VLOOKUP(A748,'12'!A:B,2,0)</f>
        <v>НАС/КС/ДУ-3А-308</v>
      </c>
    </row>
    <row r="749" spans="1:22" x14ac:dyDescent="0.3">
      <c r="A749" s="77" t="s">
        <v>1553</v>
      </c>
      <c r="B749" s="77" t="s">
        <v>104</v>
      </c>
      <c r="C749" s="78">
        <v>2233.39</v>
      </c>
      <c r="D749" s="79">
        <f>VLOOKUP(A749,РАСЧЕТ!A:AY,51,0)</f>
        <v>3454.4181011990854</v>
      </c>
      <c r="E749" s="79">
        <f t="shared" si="44"/>
        <v>1221.0281011990855</v>
      </c>
      <c r="F749" s="79" t="str">
        <f>VLOOKUP(A749,'04'!A:C,3,0)</f>
        <v>Начисление услуг УКС00000649 от 30.04.2023 0:00:15</v>
      </c>
      <c r="G749" s="79" t="str">
        <f>VLOOKUP(A749,'04'!A:B,2,0)</f>
        <v>НАС/КС/ДУ-3А-309</v>
      </c>
      <c r="H749" s="78">
        <v>2233.39</v>
      </c>
      <c r="I749" s="79">
        <f>VLOOKUP(A749,РАСЧЕТ!A:BE,57,0)</f>
        <v>3333.0166745574443</v>
      </c>
      <c r="J749" s="79">
        <f t="shared" si="45"/>
        <v>1099.6266745574444</v>
      </c>
      <c r="K749" s="79" t="str">
        <f>VLOOKUP(A749,'10'!A:C,3,0)</f>
        <v>Начисление услуг УКС00001638 от 31.10.2023 0:00:04</v>
      </c>
      <c r="L749" s="79" t="str">
        <f>VLOOKUP(A749,'10'!A:B,2,0)</f>
        <v>НАС/КС/ДУ-3А-309</v>
      </c>
      <c r="M749" s="78">
        <v>2233.39</v>
      </c>
      <c r="N749" s="79">
        <f>VLOOKUP(A749,РАСЧЕТ!A:BF,58,0)</f>
        <v>2733.7407127234319</v>
      </c>
      <c r="O749" s="79">
        <f t="shared" si="46"/>
        <v>500.35071272343203</v>
      </c>
      <c r="P749" s="79" t="str">
        <f>VLOOKUP(A749,'11'!A:C,3,0)</f>
        <v>Начисление услуг УКС00001721 от 30.11.2023 23:59:59</v>
      </c>
      <c r="Q749" s="79" t="str">
        <f>VLOOKUP(A749,'11'!A:B,2,0)</f>
        <v>НАС/КС/ДУ-3А-309</v>
      </c>
      <c r="R749" s="78">
        <v>2233.39</v>
      </c>
      <c r="S749">
        <f>VLOOKUP(A749,РАСЧЕТ!A:BG,59,0)</f>
        <v>3663.6796482836658</v>
      </c>
      <c r="T749" s="119">
        <f t="shared" si="47"/>
        <v>1430.2896482836659</v>
      </c>
      <c r="U749" t="str">
        <f>VLOOKUP(A749,'12'!A:C,3,0)</f>
        <v>Начисление услуг УКС00001871 от 31.12.2023 23:59:59</v>
      </c>
      <c r="V749" t="str">
        <f>VLOOKUP(A749,'12'!A:B,2,0)</f>
        <v>НАС/КС/ДУ-3А-309</v>
      </c>
    </row>
    <row r="750" spans="1:22" x14ac:dyDescent="0.3">
      <c r="A750" s="77" t="s">
        <v>1278</v>
      </c>
      <c r="B750" s="77" t="s">
        <v>359</v>
      </c>
      <c r="C750" s="78">
        <v>2392.3000000000002</v>
      </c>
      <c r="D750" s="79">
        <f>VLOOKUP(A750,РАСЧЕТ!A:AY,51,0)</f>
        <v>1693.2101834767125</v>
      </c>
      <c r="E750" s="79">
        <f t="shared" si="44"/>
        <v>-699.08981652328771</v>
      </c>
      <c r="F750" s="79" t="str">
        <f>VLOOKUP(A750,'04'!A:C,3,0)</f>
        <v>Начисление услуг УКС00000649 от 30.04.2023 0:00:15</v>
      </c>
      <c r="G750" s="79" t="str">
        <f>VLOOKUP(A750,'04'!A:B,2,0)</f>
        <v>НАС/КС/ДУ-3А-31 от 07.06.2022</v>
      </c>
      <c r="H750" s="78">
        <v>2392.3000000000002</v>
      </c>
      <c r="I750" s="79">
        <f>VLOOKUP(A750,РАСЧЕТ!A:BE,57,0)</f>
        <v>4095.885510141607</v>
      </c>
      <c r="J750" s="79">
        <f t="shared" si="45"/>
        <v>1703.5855101416068</v>
      </c>
      <c r="K750" s="79" t="str">
        <f>VLOOKUP(A750,'10'!A:C,3,0)</f>
        <v>Начисление услуг УКС00001638 от 31.10.2023 0:00:04</v>
      </c>
      <c r="L750" s="79" t="str">
        <f>VLOOKUP(A750,'10'!A:B,2,0)</f>
        <v>НАС/КС/ДУ-3А-31 от 07.06.2022</v>
      </c>
      <c r="M750" s="78">
        <v>2392.3000000000002</v>
      </c>
      <c r="N750" s="79">
        <f>VLOOKUP(A750,РАСЧЕТ!A:BF,58,0)</f>
        <v>3294.211371435345</v>
      </c>
      <c r="O750" s="79">
        <f t="shared" si="46"/>
        <v>901.91137143534479</v>
      </c>
      <c r="P750" s="79" t="str">
        <f>VLOOKUP(A750,'11'!A:C,3,0)</f>
        <v>Начисление услуг УКС00001721 от 30.11.2023 23:59:59</v>
      </c>
      <c r="Q750" s="79" t="str">
        <f>VLOOKUP(A750,'11'!A:B,2,0)</f>
        <v>НАС/КС/ДУ-3А-31 от 07.06.2022</v>
      </c>
      <c r="R750" s="78">
        <v>2392.3000000000002</v>
      </c>
      <c r="S750">
        <f>VLOOKUP(A750,РАСЧЕТ!A:BG,59,0)</f>
        <v>4388.9968749796817</v>
      </c>
      <c r="T750" s="119">
        <f t="shared" si="47"/>
        <v>1996.6968749796815</v>
      </c>
      <c r="U750" t="str">
        <f>VLOOKUP(A750,'12'!A:C,3,0)</f>
        <v>Начисление услуг УКС00001871 от 31.12.2023 23:59:59</v>
      </c>
      <c r="V750" t="str">
        <f>VLOOKUP(A750,'12'!A:B,2,0)</f>
        <v>НАС/КС/ДУ-3А-31 от 07.06.2022</v>
      </c>
    </row>
    <row r="751" spans="1:22" x14ac:dyDescent="0.3">
      <c r="A751" s="77" t="s">
        <v>1771</v>
      </c>
      <c r="B751" s="77" t="s">
        <v>211</v>
      </c>
      <c r="C751" s="78">
        <v>2576.9899999999998</v>
      </c>
      <c r="D751" s="79">
        <f>VLOOKUP(A751,РАСЧЕТ!A:AY,51,0)</f>
        <v>5364.5956336912523</v>
      </c>
      <c r="E751" s="79">
        <f t="shared" si="44"/>
        <v>2787.6056336912525</v>
      </c>
      <c r="F751" s="79" t="str">
        <f>VLOOKUP(A751,'04'!A:C,3,0)</f>
        <v>Начисление услуг УКС00000649 от 30.04.2023 0:00:15</v>
      </c>
      <c r="G751" s="79" t="str">
        <f>VLOOKUP(A751,'04'!A:B,2,0)</f>
        <v>НАС/КС/ДУ-3А-310 от 26.03.2022 г.</v>
      </c>
      <c r="H751" s="78">
        <v>2576.9899999999998</v>
      </c>
      <c r="I751" s="79">
        <f>VLOOKUP(A751,РАСЧЕТ!A:BE,57,0)</f>
        <v>10711.507386068997</v>
      </c>
      <c r="J751" s="79">
        <f t="shared" si="45"/>
        <v>8134.5173860689974</v>
      </c>
      <c r="K751" s="79" t="str">
        <f>VLOOKUP(A751,'10'!A:C,3,0)</f>
        <v>Начисление услуг УКС00001638 от 31.10.2023 0:00:04</v>
      </c>
      <c r="L751" s="79" t="str">
        <f>VLOOKUP(A751,'10'!A:B,2,0)</f>
        <v>НАС/КС/ДУ-3А-310 от 26.03.2022 г.</v>
      </c>
      <c r="M751" s="78">
        <v>2576.9899999999998</v>
      </c>
      <c r="N751" s="79">
        <f>VLOOKUP(A751,РАСЧЕТ!A:BF,58,0)</f>
        <v>7933.6274194937314</v>
      </c>
      <c r="O751" s="79">
        <f t="shared" si="46"/>
        <v>5356.6374194937316</v>
      </c>
      <c r="P751" s="79" t="str">
        <f>VLOOKUP(A751,'11'!A:C,3,0)</f>
        <v>Начисление услуг УКС00001721 от 30.11.2023 23:59:59</v>
      </c>
      <c r="Q751" s="79" t="str">
        <f>VLOOKUP(A751,'11'!A:B,2,0)</f>
        <v>НАС/КС/ДУ-3А-310 от 26.03.2022 г.</v>
      </c>
      <c r="R751" s="78">
        <v>2576.9899999999998</v>
      </c>
      <c r="S751">
        <f>VLOOKUP(A751,РАСЧЕТ!A:BG,59,0)</f>
        <v>10295.351737011746</v>
      </c>
      <c r="T751" s="119">
        <f t="shared" si="47"/>
        <v>7718.3617370117463</v>
      </c>
      <c r="U751" t="str">
        <f>VLOOKUP(A751,'12'!A:C,3,0)</f>
        <v>Начисление услуг УКС00001871 от 31.12.2023 23:59:59</v>
      </c>
      <c r="V751" t="str">
        <f>VLOOKUP(A751,'12'!A:B,2,0)</f>
        <v>НАС/КС/ДУ-3А-310 от 26.03.2022 г.</v>
      </c>
    </row>
    <row r="752" spans="1:22" x14ac:dyDescent="0.3">
      <c r="A752" s="77" t="s">
        <v>1582</v>
      </c>
      <c r="B752" s="77" t="s">
        <v>316</v>
      </c>
      <c r="C752" s="78">
        <v>3367.26</v>
      </c>
      <c r="D752" s="79">
        <f>VLOOKUP(A752,РАСЧЕТ!A:AY,51,0)</f>
        <v>7612.3950104232363</v>
      </c>
      <c r="E752" s="79">
        <f t="shared" si="44"/>
        <v>4245.1350104232361</v>
      </c>
      <c r="F752" s="79" t="str">
        <f>VLOOKUP(A752,'04'!A:C,3,0)</f>
        <v>Начисление услуг УКС00000649 от 30.04.2023 0:00:15</v>
      </c>
      <c r="G752" s="79" t="str">
        <f>VLOOKUP(A752,'04'!A:B,2,0)</f>
        <v>НАС/КС/ДУ-3А-311 от 26.03.2022 г.</v>
      </c>
      <c r="H752" s="78">
        <v>3367.26</v>
      </c>
      <c r="I752" s="79">
        <f>VLOOKUP(A752,РАСЧЕТ!A:BE,57,0)</f>
        <v>3599.947860261294</v>
      </c>
      <c r="J752" s="79">
        <f t="shared" si="45"/>
        <v>232.68786026129374</v>
      </c>
      <c r="K752" s="79" t="str">
        <f>VLOOKUP(A752,'10'!A:C,3,0)</f>
        <v>Начисление услуг УКС00001638 от 31.10.2023 0:00:04</v>
      </c>
      <c r="L752" s="79" t="str">
        <f>VLOOKUP(A752,'10'!A:B,2,0)</f>
        <v>НАС/КС/ДУ-3А-311 от 26.03.2022 г.</v>
      </c>
      <c r="M752" s="78">
        <v>3367.26</v>
      </c>
      <c r="N752" s="79">
        <f>VLOOKUP(A752,РАСЧЕТ!A:BF,58,0)</f>
        <v>3129.5296719549028</v>
      </c>
      <c r="O752" s="79">
        <f t="shared" si="46"/>
        <v>-237.73032804509739</v>
      </c>
      <c r="P752" s="79" t="str">
        <f>VLOOKUP(A752,'11'!A:C,3,0)</f>
        <v>Начисление услуг УКС00001721 от 30.11.2023 23:59:59</v>
      </c>
      <c r="Q752" s="79" t="str">
        <f>VLOOKUP(A752,'11'!A:B,2,0)</f>
        <v>НАС/КС/ДУ-3А-311 от 26.03.2022 г.</v>
      </c>
      <c r="R752" s="78">
        <v>3367.26</v>
      </c>
      <c r="S752">
        <f>VLOOKUP(A752,РАСЧЕТ!A:BG,59,0)</f>
        <v>4264.0738044811105</v>
      </c>
      <c r="T752" s="119">
        <f t="shared" si="47"/>
        <v>896.81380448111031</v>
      </c>
      <c r="U752" t="str">
        <f>VLOOKUP(A752,'12'!A:C,3,0)</f>
        <v>Начисление услуг УКС00001871 от 31.12.2023 23:59:59</v>
      </c>
      <c r="V752" t="str">
        <f>VLOOKUP(A752,'12'!A:B,2,0)</f>
        <v>НАС/КС/ДУ-3А-311 от 26.03.2022 г.</v>
      </c>
    </row>
    <row r="753" spans="1:22" x14ac:dyDescent="0.3">
      <c r="A753" s="77" t="s">
        <v>1573</v>
      </c>
      <c r="B753" s="77" t="s">
        <v>280</v>
      </c>
      <c r="C753" s="78">
        <v>1297.08</v>
      </c>
      <c r="D753" s="79">
        <f>VLOOKUP(A753,РАСЧЕТ!A:AY,51,0)</f>
        <v>1370.3620465600065</v>
      </c>
      <c r="E753" s="79">
        <f t="shared" si="44"/>
        <v>73.28204656000662</v>
      </c>
      <c r="F753" s="79" t="str">
        <f>VLOOKUP(A753,'04'!A:C,3,0)</f>
        <v>Начисление услуг УКС00000649 от 30.04.2023 0:00:15</v>
      </c>
      <c r="G753" s="79" t="str">
        <f>VLOOKUP(A753,'04'!A:B,2,0)</f>
        <v>НАС/КС/ДУ-3А-312</v>
      </c>
      <c r="H753" s="78">
        <v>1297.08</v>
      </c>
      <c r="I753" s="79">
        <f>VLOOKUP(A753,РАСЧЕТ!A:BE,57,0)</f>
        <v>5651.9613445574169</v>
      </c>
      <c r="J753" s="79">
        <f t="shared" si="45"/>
        <v>4354.8813445574169</v>
      </c>
      <c r="K753" s="79" t="str">
        <f>VLOOKUP(A753,'10'!A:C,3,0)</f>
        <v>Начисление услуг УКС00001638 от 31.10.2023 0:00:04</v>
      </c>
      <c r="L753" s="79" t="str">
        <f>VLOOKUP(A753,'10'!A:B,2,0)</f>
        <v>НАС/КС/ДУ-3А-312</v>
      </c>
      <c r="M753" s="78">
        <v>1297.08</v>
      </c>
      <c r="N753" s="79">
        <f>VLOOKUP(A753,РАСЧЕТ!A:BF,58,0)</f>
        <v>4174.5982106888359</v>
      </c>
      <c r="O753" s="79">
        <f t="shared" si="46"/>
        <v>2877.518210688836</v>
      </c>
      <c r="P753" s="79" t="str">
        <f>VLOOKUP(A753,'11'!A:C,3,0)</f>
        <v>Начисление услуг УКС00001721 от 30.11.2023 23:59:59</v>
      </c>
      <c r="Q753" s="79" t="str">
        <f>VLOOKUP(A753,'11'!A:B,2,0)</f>
        <v>НАС/КС/ДУ-3А-312</v>
      </c>
      <c r="R753" s="78">
        <v>1297.08</v>
      </c>
      <c r="S753">
        <f>VLOOKUP(A753,РАСЧЕТ!A:BG,59,0)</f>
        <v>5412.2299773141576</v>
      </c>
      <c r="T753" s="119">
        <f t="shared" si="47"/>
        <v>4115.1499773141577</v>
      </c>
      <c r="U753" t="str">
        <f>VLOOKUP(A753,'12'!A:C,3,0)</f>
        <v>Начисление услуг УКС00001871 от 31.12.2023 23:59:59</v>
      </c>
      <c r="V753" t="str">
        <f>VLOOKUP(A753,'12'!A:B,2,0)</f>
        <v>НАС/КС/ДУ-3А-312</v>
      </c>
    </row>
    <row r="754" spans="1:22" x14ac:dyDescent="0.3">
      <c r="A754" s="77" t="s">
        <v>1685</v>
      </c>
      <c r="B754" s="77" t="s">
        <v>263</v>
      </c>
      <c r="C754" s="78">
        <v>2233.39</v>
      </c>
      <c r="D754" s="79">
        <f>VLOOKUP(A754,РАСЧЕТ!A:AY,51,0)</f>
        <v>4587.2180211990863</v>
      </c>
      <c r="E754" s="79">
        <f t="shared" si="44"/>
        <v>2353.8280211990864</v>
      </c>
      <c r="F754" s="79" t="str">
        <f>VLOOKUP(A754,'04'!A:C,3,0)</f>
        <v>Начисление услуг УКС00000649 от 30.04.2023 0:00:15</v>
      </c>
      <c r="G754" s="79" t="str">
        <f>VLOOKUP(A754,'04'!A:B,2,0)</f>
        <v>НАС/КС/ДУ-3А-313</v>
      </c>
      <c r="H754" s="78">
        <v>2233.39</v>
      </c>
      <c r="I754" s="79">
        <f>VLOOKUP(A754,РАСЧЕТ!A:BE,57,0)</f>
        <v>12633.855988223304</v>
      </c>
      <c r="J754" s="79">
        <f t="shared" si="45"/>
        <v>10400.465988223305</v>
      </c>
      <c r="K754" s="79" t="str">
        <f>VLOOKUP(A754,'10'!A:C,3,0)</f>
        <v>Начисление услуг УКС00001638 от 31.10.2023 0:00:04</v>
      </c>
      <c r="L754" s="79" t="str">
        <f>VLOOKUP(A754,'10'!A:B,2,0)</f>
        <v>НАС/КС/ДУ-3А-313</v>
      </c>
      <c r="M754" s="78">
        <v>2233.39</v>
      </c>
      <c r="N754" s="79">
        <f>VLOOKUP(A754,РАСЧЕТ!A:BF,58,0)</f>
        <v>9208.1691251128195</v>
      </c>
      <c r="O754" s="79">
        <f t="shared" si="46"/>
        <v>6974.7791251128201</v>
      </c>
      <c r="P754" s="79" t="str">
        <f>VLOOKUP(A754,'11'!A:C,3,0)</f>
        <v>Начисление услуг УКС00001721 от 30.11.2023 23:59:59</v>
      </c>
      <c r="Q754" s="79" t="str">
        <f>VLOOKUP(A754,'11'!A:B,2,0)</f>
        <v>НАС/КС/ДУ-3А-313</v>
      </c>
      <c r="R754" s="78">
        <v>2233.39</v>
      </c>
      <c r="S754">
        <f>VLOOKUP(A754,РАСЧЕТ!A:BG,59,0)</f>
        <v>11883.905962228415</v>
      </c>
      <c r="T754" s="119">
        <f t="shared" si="47"/>
        <v>9650.5159622284154</v>
      </c>
      <c r="U754" t="str">
        <f>VLOOKUP(A754,'12'!A:C,3,0)</f>
        <v>Начисление услуг УКС00001871 от 31.12.2023 23:59:59</v>
      </c>
      <c r="V754" t="str">
        <f>VLOOKUP(A754,'12'!A:B,2,0)</f>
        <v>НАС/КС/ДУ-3А-313</v>
      </c>
    </row>
    <row r="755" spans="1:22" x14ac:dyDescent="0.3">
      <c r="A755" s="77" t="s">
        <v>1703</v>
      </c>
      <c r="B755" s="77" t="s">
        <v>131</v>
      </c>
      <c r="C755" s="78">
        <v>2576.9899999999998</v>
      </c>
      <c r="D755" s="79">
        <f>VLOOKUP(A755,РАСЧЕТ!A:AY,51,0)</f>
        <v>2722.5736024370985</v>
      </c>
      <c r="E755" s="79">
        <f t="shared" si="44"/>
        <v>145.58360243709876</v>
      </c>
      <c r="F755" s="79" t="str">
        <f>VLOOKUP(A755,'04'!A:C,3,0)</f>
        <v>Начисление услуг УКС00000649 от 30.04.2023 0:00:15</v>
      </c>
      <c r="G755" s="79" t="str">
        <f>VLOOKUP(A755,'04'!A:B,2,0)</f>
        <v>НАС/КС/ДУ-3А-314</v>
      </c>
      <c r="H755" s="78">
        <v>2576.9899999999998</v>
      </c>
      <c r="I755" s="79">
        <f>VLOOKUP(A755,РАСЧЕТ!A:BE,57,0)</f>
        <v>2399.122860185053</v>
      </c>
      <c r="J755" s="79">
        <f t="shared" si="45"/>
        <v>-177.86713981494677</v>
      </c>
      <c r="K755" s="79" t="str">
        <f>VLOOKUP(A755,'10'!A:C,3,0)</f>
        <v>Начисление услуг УКС00001638 от 31.10.2023 0:00:04</v>
      </c>
      <c r="L755" s="79" t="str">
        <f>VLOOKUP(A755,'10'!A:B,2,0)</f>
        <v>НАС/КС/ДУ-3А-314</v>
      </c>
      <c r="M755" s="78">
        <v>2576.9899999999998</v>
      </c>
      <c r="N755" s="79">
        <f>VLOOKUP(A755,РАСЧЕТ!A:BF,58,0)</f>
        <v>2147.274517985863</v>
      </c>
      <c r="O755" s="79">
        <f t="shared" si="46"/>
        <v>-429.7154820141368</v>
      </c>
      <c r="P755" s="79" t="str">
        <f>VLOOKUP(A755,'11'!A:C,3,0)</f>
        <v>Начисление услуг УКС00001721 от 30.11.2023 23:59:59</v>
      </c>
      <c r="Q755" s="79" t="str">
        <f>VLOOKUP(A755,'11'!A:B,2,0)</f>
        <v>НАС/КС/ДУ-3А-314</v>
      </c>
      <c r="R755" s="78">
        <v>2576.9899999999998</v>
      </c>
      <c r="S755">
        <f>VLOOKUP(A755,РАСЧЕТ!A:BG,59,0)</f>
        <v>2948.7371244035553</v>
      </c>
      <c r="T755" s="119">
        <f t="shared" si="47"/>
        <v>371.74712440355552</v>
      </c>
      <c r="U755" t="str">
        <f>VLOOKUP(A755,'12'!A:C,3,0)</f>
        <v>Начисление услуг УКС00001871 от 31.12.2023 23:59:59</v>
      </c>
      <c r="V755" t="str">
        <f>VLOOKUP(A755,'12'!A:B,2,0)</f>
        <v>НАС/КС/ДУ-3А-314</v>
      </c>
    </row>
    <row r="756" spans="1:22" x14ac:dyDescent="0.3">
      <c r="A756" s="77" t="s">
        <v>1575</v>
      </c>
      <c r="B756" s="77" t="s">
        <v>97</v>
      </c>
      <c r="C756" s="78">
        <v>3367.26</v>
      </c>
      <c r="D756" s="79">
        <f>VLOOKUP(A756,РАСЧЕТ!A:AY,51,0)</f>
        <v>3557.4961738511433</v>
      </c>
      <c r="E756" s="79">
        <f t="shared" si="44"/>
        <v>190.23617385114312</v>
      </c>
      <c r="F756" s="79" t="str">
        <f>VLOOKUP(A756,'04'!A:C,3,0)</f>
        <v>Начисление услуг УКС00000649 от 30.04.2023 0:00:15</v>
      </c>
      <c r="G756" s="79" t="str">
        <f>VLOOKUP(A756,'04'!A:B,2,0)</f>
        <v>НАС/КС/ДУ-3А-315</v>
      </c>
      <c r="H756" s="78">
        <v>3367.26</v>
      </c>
      <c r="I756" s="79">
        <f>VLOOKUP(A756,РАСЧЕТ!A:BE,57,0)</f>
        <v>7328.5704457146003</v>
      </c>
      <c r="J756" s="79">
        <f t="shared" si="45"/>
        <v>3961.3104457146001</v>
      </c>
      <c r="K756" s="79" t="str">
        <f>VLOOKUP(A756,'10'!A:C,3,0)</f>
        <v>Начисление услуг УКС00001638 от 31.10.2023 0:00:04</v>
      </c>
      <c r="L756" s="79" t="str">
        <f>VLOOKUP(A756,'10'!A:B,2,0)</f>
        <v>НАС/КС/ДУ-3А-315</v>
      </c>
      <c r="M756" s="78">
        <v>3367.26</v>
      </c>
      <c r="N756" s="79">
        <f>VLOOKUP(A756,РАСЧЕТ!A:BF,58,0)</f>
        <v>5725.0696218673129</v>
      </c>
      <c r="O756" s="79">
        <f t="shared" si="46"/>
        <v>2357.8096218673127</v>
      </c>
      <c r="P756" s="79" t="str">
        <f>VLOOKUP(A756,'11'!A:C,3,0)</f>
        <v>Начисление услуг УКС00001721 от 30.11.2023 23:59:59</v>
      </c>
      <c r="Q756" s="79" t="str">
        <f>VLOOKUP(A756,'11'!A:B,2,0)</f>
        <v>НАС/КС/ДУ-3А-315</v>
      </c>
      <c r="R756" s="78">
        <v>3367.26</v>
      </c>
      <c r="S756">
        <f>VLOOKUP(A756,РАСЧЕТ!A:BG,59,0)</f>
        <v>7559.4883856874849</v>
      </c>
      <c r="T756" s="119">
        <f t="shared" si="47"/>
        <v>4192.2283856874847</v>
      </c>
      <c r="U756" t="str">
        <f>VLOOKUP(A756,'12'!A:C,3,0)</f>
        <v>Начисление услуг УКС00001871 от 31.12.2023 23:59:59</v>
      </c>
      <c r="V756" t="str">
        <f>VLOOKUP(A756,'12'!A:B,2,0)</f>
        <v>НАС/КС/ДУ-3А-315</v>
      </c>
    </row>
    <row r="757" spans="1:22" x14ac:dyDescent="0.3">
      <c r="A757" s="77" t="s">
        <v>1576</v>
      </c>
      <c r="B757" s="77" t="s">
        <v>259</v>
      </c>
      <c r="C757" s="78">
        <v>1297.08</v>
      </c>
      <c r="D757" s="79">
        <f>VLOOKUP(A757,РАСЧЕТ!A:AY,51,0)</f>
        <v>1370.3620465600065</v>
      </c>
      <c r="E757" s="79">
        <f t="shared" si="44"/>
        <v>73.28204656000662</v>
      </c>
      <c r="F757" s="79" t="str">
        <f>VLOOKUP(A757,'04'!A:C,3,0)</f>
        <v>Начисление услуг УКС00000649 от 30.04.2023 0:00:15</v>
      </c>
      <c r="G757" s="79" t="str">
        <f>VLOOKUP(A757,'04'!A:B,2,0)</f>
        <v>НАС/КС/ДУ-3А-316</v>
      </c>
      <c r="H757" s="78">
        <v>1297.08</v>
      </c>
      <c r="I757" s="79">
        <f>VLOOKUP(A757,РАСЧЕТ!A:BE,57,0)</f>
        <v>1207.5585062931434</v>
      </c>
      <c r="J757" s="79">
        <f t="shared" si="45"/>
        <v>-89.521493706856518</v>
      </c>
      <c r="K757" s="79" t="str">
        <f>VLOOKUP(A757,'10'!A:C,3,0)</f>
        <v>Начисление услуг УКС00001638 от 31.10.2023 0:00:04</v>
      </c>
      <c r="L757" s="79" t="str">
        <f>VLOOKUP(A757,'10'!A:B,2,0)</f>
        <v>НАС/КС/ДУ-3А-316</v>
      </c>
      <c r="M757" s="78">
        <v>1297.08</v>
      </c>
      <c r="N757" s="79">
        <f>VLOOKUP(A757,РАСЧЕТ!A:BF,58,0)</f>
        <v>1080.7948407195508</v>
      </c>
      <c r="O757" s="79">
        <f t="shared" si="46"/>
        <v>-216.28515928044908</v>
      </c>
      <c r="P757" s="79" t="str">
        <f>VLOOKUP(A757,'11'!A:C,3,0)</f>
        <v>Начисление услуг УКС00001721 от 30.11.2023 23:59:59</v>
      </c>
      <c r="Q757" s="79" t="str">
        <f>VLOOKUP(A757,'11'!A:B,2,0)</f>
        <v>НАС/КС/ДУ-3А-316</v>
      </c>
      <c r="R757" s="78">
        <v>1297.08</v>
      </c>
      <c r="S757">
        <f>VLOOKUP(A757,РАСЧЕТ!A:BG,59,0)</f>
        <v>1484.1976859497893</v>
      </c>
      <c r="T757" s="119">
        <f t="shared" si="47"/>
        <v>187.11768594978935</v>
      </c>
      <c r="U757" t="str">
        <f>VLOOKUP(A757,'12'!A:C,3,0)</f>
        <v>Начисление услуг УКС00001871 от 31.12.2023 23:59:59</v>
      </c>
      <c r="V757" t="str">
        <f>VLOOKUP(A757,'12'!A:B,2,0)</f>
        <v>НАС/КС/ДУ-3А-316</v>
      </c>
    </row>
    <row r="758" spans="1:22" x14ac:dyDescent="0.3">
      <c r="A758" s="77" t="s">
        <v>1704</v>
      </c>
      <c r="B758" s="77" t="s">
        <v>286</v>
      </c>
      <c r="C758" s="78">
        <v>2233.39</v>
      </c>
      <c r="D758" s="79">
        <f>VLOOKUP(A758,РАСЧЕТ!A:AY,51,0)</f>
        <v>2359.5637887788193</v>
      </c>
      <c r="E758" s="79">
        <f t="shared" si="44"/>
        <v>126.17378877881947</v>
      </c>
      <c r="F758" s="79" t="str">
        <f>VLOOKUP(A758,'04'!A:C,3,0)</f>
        <v>Начисление услуг УКС00000649 от 30.04.2023 0:00:15</v>
      </c>
      <c r="G758" s="79" t="str">
        <f>VLOOKUP(A758,'04'!A:B,2,0)</f>
        <v>НАС/КС/ДУ-3А-317</v>
      </c>
      <c r="H758" s="78">
        <v>2233.39</v>
      </c>
      <c r="I758" s="79">
        <f>VLOOKUP(A758,РАСЧЕТ!A:BE,57,0)</f>
        <v>4671.9714831037918</v>
      </c>
      <c r="J758" s="79">
        <f t="shared" si="45"/>
        <v>2438.5814831037919</v>
      </c>
      <c r="K758" s="79" t="str">
        <f>VLOOKUP(A758,'10'!A:C,3,0)</f>
        <v>Начисление услуг УКС00001638 от 31.10.2023 0:00:04</v>
      </c>
      <c r="L758" s="79" t="str">
        <f>VLOOKUP(A758,'10'!A:B,2,0)</f>
        <v>НАС/КС/ДУ-3А-317</v>
      </c>
      <c r="M758" s="78">
        <v>2233.39</v>
      </c>
      <c r="N758" s="79">
        <f>VLOOKUP(A758,РАСЧЕТ!A:BF,58,0)</f>
        <v>3665.803590384422</v>
      </c>
      <c r="O758" s="79">
        <f t="shared" si="46"/>
        <v>1432.4135903844222</v>
      </c>
      <c r="P758" s="79" t="str">
        <f>VLOOKUP(A758,'11'!A:C,3,0)</f>
        <v>Начисление услуг УКС00001721 от 30.11.2023 23:59:59</v>
      </c>
      <c r="Q758" s="79" t="str">
        <f>VLOOKUP(A758,'11'!A:B,2,0)</f>
        <v>НАС/КС/ДУ-3А-317</v>
      </c>
      <c r="R758" s="78">
        <v>2233.39</v>
      </c>
      <c r="S758">
        <f>VLOOKUP(A758,РАСЧЕТ!A:BG,59,0)</f>
        <v>4847.068714496595</v>
      </c>
      <c r="T758" s="119">
        <f t="shared" si="47"/>
        <v>2613.6787144965951</v>
      </c>
      <c r="U758" t="str">
        <f>VLOOKUP(A758,'12'!A:C,3,0)</f>
        <v>Начисление услуг УКС00001871 от 31.12.2023 23:59:59</v>
      </c>
      <c r="V758" t="str">
        <f>VLOOKUP(A758,'12'!A:B,2,0)</f>
        <v>НАС/КС/ДУ-3А-317</v>
      </c>
    </row>
    <row r="759" spans="1:22" x14ac:dyDescent="0.3">
      <c r="A759" s="77" t="s">
        <v>1689</v>
      </c>
      <c r="B759" s="77" t="s">
        <v>197</v>
      </c>
      <c r="C759" s="78">
        <v>2576.9899999999998</v>
      </c>
      <c r="D759" s="79">
        <f>VLOOKUP(A759,РАСЧЕТ!A:AY,51,0)</f>
        <v>1823.924793691252</v>
      </c>
      <c r="E759" s="79">
        <f t="shared" si="44"/>
        <v>-753.06520630874775</v>
      </c>
      <c r="F759" s="79" t="str">
        <f>VLOOKUP(A759,'04'!A:C,3,0)</f>
        <v>Начисление услуг УКС00000649 от 30.04.2023 0:00:15</v>
      </c>
      <c r="G759" s="79" t="str">
        <f>VLOOKUP(A759,'04'!A:B,2,0)</f>
        <v>НАС/КС/ДУ-3А-318</v>
      </c>
      <c r="H759" s="78">
        <v>2576.9899999999998</v>
      </c>
      <c r="I759" s="79">
        <f>VLOOKUP(A759,РАСЧЕТ!A:BE,57,0)</f>
        <v>4411.4087123642421</v>
      </c>
      <c r="J759" s="79">
        <f t="shared" si="45"/>
        <v>1834.4187123642423</v>
      </c>
      <c r="K759" s="79" t="str">
        <f>VLOOKUP(A759,'10'!A:C,3,0)</f>
        <v>Начисление услуг УКС00001638 от 31.10.2023 0:00:04</v>
      </c>
      <c r="L759" s="79" t="str">
        <f>VLOOKUP(A759,'10'!A:B,2,0)</f>
        <v>НАС/КС/ДУ-3А-318</v>
      </c>
      <c r="M759" s="78">
        <v>2576.9899999999998</v>
      </c>
      <c r="N759" s="79">
        <f>VLOOKUP(A759,РАСЧЕТ!A:BF,58,0)</f>
        <v>3548.0514001383494</v>
      </c>
      <c r="O759" s="79">
        <f t="shared" si="46"/>
        <v>971.06140013834965</v>
      </c>
      <c r="P759" s="79" t="str">
        <f>VLOOKUP(A759,'11'!A:C,3,0)</f>
        <v>Начисление услуг УКС00001721 от 30.11.2023 23:59:59</v>
      </c>
      <c r="Q759" s="79" t="str">
        <f>VLOOKUP(A759,'11'!A:B,2,0)</f>
        <v>НАС/КС/ДУ-3А-318</v>
      </c>
      <c r="R759" s="78">
        <v>2576.9899999999998</v>
      </c>
      <c r="S759">
        <f>VLOOKUP(A759,РАСЧЕТ!A:BG,59,0)</f>
        <v>4727.2266300718793</v>
      </c>
      <c r="T759" s="119">
        <f t="shared" si="47"/>
        <v>2150.2366300718795</v>
      </c>
      <c r="U759" t="str">
        <f>VLOOKUP(A759,'12'!A:C,3,0)</f>
        <v>Начисление услуг УКС00001871 от 31.12.2023 23:59:59</v>
      </c>
      <c r="V759" t="str">
        <f>VLOOKUP(A759,'12'!A:B,2,0)</f>
        <v>НАС/КС/ДУ-3А-318</v>
      </c>
    </row>
    <row r="760" spans="1:22" x14ac:dyDescent="0.3">
      <c r="A760" s="77" t="s">
        <v>1824</v>
      </c>
      <c r="B760" s="77" t="s">
        <v>224</v>
      </c>
      <c r="C760" s="78">
        <v>3367.26</v>
      </c>
      <c r="D760" s="79">
        <f>VLOOKUP(A760,РАСЧЕТ!A:AY,51,0)</f>
        <v>3557.4961738511433</v>
      </c>
      <c r="E760" s="79">
        <f t="shared" si="44"/>
        <v>190.23617385114312</v>
      </c>
      <c r="F760" s="79" t="str">
        <f>VLOOKUP(A760,'04'!A:C,3,0)</f>
        <v>Начисление услуг УКС00000649 от 30.04.2023 0:00:15</v>
      </c>
      <c r="G760" s="79" t="str">
        <f>VLOOKUP(A760,'04'!A:B,2,0)</f>
        <v>НАС/КС/ДУ-3А-319</v>
      </c>
      <c r="H760" s="78">
        <v>3367.26</v>
      </c>
      <c r="I760" s="79">
        <f>VLOOKUP(A760,РАСЧЕТ!A:BE,57,0)</f>
        <v>5907.2765087565995</v>
      </c>
      <c r="J760" s="79">
        <f t="shared" si="45"/>
        <v>2540.0165087565993</v>
      </c>
      <c r="K760" s="79" t="str">
        <f>VLOOKUP(A760,'10'!A:C,3,0)</f>
        <v>Начисление услуг УКС00001638 от 31.10.2023 0:00:04</v>
      </c>
      <c r="L760" s="79" t="str">
        <f>VLOOKUP(A760,'10'!A:B,2,0)</f>
        <v>НАС/КС/ДУ-3А-319</v>
      </c>
      <c r="M760" s="78">
        <v>3367.26</v>
      </c>
      <c r="N760" s="79">
        <f>VLOOKUP(A760,РАСЧЕТ!A:BF,58,0)</f>
        <v>4735.6894662208306</v>
      </c>
      <c r="O760" s="79">
        <f t="shared" si="46"/>
        <v>1368.4294662208304</v>
      </c>
      <c r="P760" s="79" t="str">
        <f>VLOOKUP(A760,'11'!A:C,3,0)</f>
        <v>Начисление услуг УКС00001721 от 30.11.2023 23:59:59</v>
      </c>
      <c r="Q760" s="79" t="str">
        <f>VLOOKUP(A760,'11'!A:B,2,0)</f>
        <v>НАС/КС/ДУ-3А-319</v>
      </c>
      <c r="R760" s="78">
        <v>3367.26</v>
      </c>
      <c r="S760">
        <f>VLOOKUP(A760,РАСЧЕТ!A:BG,59,0)</f>
        <v>6303.326718291969</v>
      </c>
      <c r="T760" s="119">
        <f t="shared" si="47"/>
        <v>2936.0667182919688</v>
      </c>
      <c r="U760" t="str">
        <f>VLOOKUP(A760,'12'!A:C,3,0)</f>
        <v>Начисление услуг УКС00001871 от 31.12.2023 23:59:59</v>
      </c>
      <c r="V760" t="str">
        <f>VLOOKUP(A760,'12'!A:B,2,0)</f>
        <v>НАС/КС/ДУ-3А-319</v>
      </c>
    </row>
    <row r="761" spans="1:22" x14ac:dyDescent="0.3">
      <c r="A761" s="77" t="s">
        <v>1746</v>
      </c>
      <c r="B761" s="77" t="s">
        <v>231</v>
      </c>
      <c r="C761" s="78">
        <v>3603.48</v>
      </c>
      <c r="D761" s="79" t="e">
        <f>VLOOKUP(A761,РАСЧЕТ!A:AY,51,0)</f>
        <v>#N/A</v>
      </c>
      <c r="E761" s="79" t="e">
        <f t="shared" si="44"/>
        <v>#N/A</v>
      </c>
      <c r="F761" s="79" t="str">
        <f>VLOOKUP(A761,'04'!A:C,3,0)</f>
        <v>Начисление услуг УКС00000649 от 30.04.2023 0:00:15</v>
      </c>
      <c r="G761" s="79" t="str">
        <f>VLOOKUP(A761,'04'!A:B,2,0)</f>
        <v>НАС/КС/ДУ-3А-32 от 10.03.2022 г.</v>
      </c>
      <c r="H761" s="80"/>
      <c r="I761" s="79" t="e">
        <f>VLOOKUP(A761,РАСЧЕТ!A:BE,57,0)</f>
        <v>#N/A</v>
      </c>
      <c r="J761" s="79" t="e">
        <f t="shared" si="45"/>
        <v>#N/A</v>
      </c>
      <c r="K761" s="79" t="e">
        <f>VLOOKUP(A761,'10'!A:C,3,0)</f>
        <v>#N/A</v>
      </c>
      <c r="L761" s="79" t="e">
        <f>VLOOKUP(A761,'10'!A:B,2,0)</f>
        <v>#N/A</v>
      </c>
      <c r="M761" s="80"/>
      <c r="N761" s="79" t="e">
        <f>VLOOKUP(A761,РАСЧЕТ!A:BF,58,0)</f>
        <v>#N/A</v>
      </c>
      <c r="O761" s="79" t="e">
        <f t="shared" si="46"/>
        <v>#N/A</v>
      </c>
      <c r="P761" s="79" t="e">
        <f>VLOOKUP(A761,'11'!A:C,3,0)</f>
        <v>#N/A</v>
      </c>
      <c r="Q761" s="79" t="e">
        <f>VLOOKUP(A761,'11'!A:B,2,0)</f>
        <v>#N/A</v>
      </c>
      <c r="R761" s="80"/>
      <c r="S761" t="e">
        <f>VLOOKUP(A761,РАСЧЕТ!A:BG,59,0)</f>
        <v>#N/A</v>
      </c>
      <c r="T761" s="119" t="e">
        <f t="shared" si="47"/>
        <v>#N/A</v>
      </c>
      <c r="U761" t="e">
        <f>VLOOKUP(A761,'12'!A:C,3,0)</f>
        <v>#N/A</v>
      </c>
      <c r="V761" t="e">
        <f>VLOOKUP(A761,'12'!A:B,2,0)</f>
        <v>#N/A</v>
      </c>
    </row>
    <row r="762" spans="1:22" x14ac:dyDescent="0.3">
      <c r="A762" s="77" t="s">
        <v>2797</v>
      </c>
      <c r="B762" s="77" t="s">
        <v>231</v>
      </c>
      <c r="C762" s="80"/>
      <c r="D762" s="79">
        <f>VLOOKUP(A762,РАСЧЕТ!A:AY,51,0)</f>
        <v>3807.0654207412108</v>
      </c>
      <c r="E762" s="79">
        <f t="shared" si="44"/>
        <v>3807.0654207412108</v>
      </c>
      <c r="F762" s="79" t="e">
        <f>VLOOKUP(A762,'04'!A:C,3,0)</f>
        <v>#N/A</v>
      </c>
      <c r="G762" s="79" t="e">
        <f>VLOOKUP(A762,'04'!A:B,2,0)</f>
        <v>#N/A</v>
      </c>
      <c r="H762" s="78">
        <v>3603.48</v>
      </c>
      <c r="I762" s="79">
        <f>VLOOKUP(A762,РАСЧЕТ!A:BE,57,0)</f>
        <v>4971.5494522694271</v>
      </c>
      <c r="J762" s="79">
        <f t="shared" si="45"/>
        <v>1368.0694522694271</v>
      </c>
      <c r="K762" s="79" t="str">
        <f>VLOOKUP(A762,'10'!A:C,3,0)</f>
        <v>Начисление услуг УКС00001638 от 31.10.2023 0:00:04</v>
      </c>
      <c r="L762" s="79" t="str">
        <f>VLOOKUP(A762,'10'!A:B,2,0)</f>
        <v>НАС/КС/ДУ/3А-32-ВТОР</v>
      </c>
      <c r="M762" s="78">
        <v>3603.48</v>
      </c>
      <c r="N762" s="79">
        <f>VLOOKUP(A762,РАСЧЕТ!A:BF,58,0)</f>
        <v>4128.0631438858964</v>
      </c>
      <c r="O762" s="79">
        <f t="shared" si="46"/>
        <v>524.58314388589633</v>
      </c>
      <c r="P762" s="79" t="str">
        <f>VLOOKUP(A762,'11'!A:C,3,0)</f>
        <v>Начисление услуг УКС00001721 от 30.11.2023 23:59:59</v>
      </c>
      <c r="Q762" s="79" t="str">
        <f>VLOOKUP(A762,'11'!A:B,2,0)</f>
        <v>НАС/КС/ДУ/3А-32-ВТОР</v>
      </c>
      <c r="R762" s="78">
        <v>3603.48</v>
      </c>
      <c r="S762">
        <f>VLOOKUP(A762,РАСЧЕТ!A:BG,59,0)</f>
        <v>5552.2491523817016</v>
      </c>
      <c r="T762" s="119">
        <f t="shared" si="47"/>
        <v>1948.7691523817016</v>
      </c>
      <c r="U762" t="str">
        <f>VLOOKUP(A762,'12'!A:C,3,0)</f>
        <v>Начисление услуг УКС00001871 от 31.12.2023 23:59:59</v>
      </c>
      <c r="V762" t="str">
        <f>VLOOKUP(A762,'12'!A:B,2,0)</f>
        <v>НАС/КС/ДУ/3А-32-ВТОР</v>
      </c>
    </row>
    <row r="763" spans="1:22" x14ac:dyDescent="0.3">
      <c r="A763" s="77" t="s">
        <v>1680</v>
      </c>
      <c r="B763" s="77" t="s">
        <v>293</v>
      </c>
      <c r="C763" s="78">
        <v>1297.08</v>
      </c>
      <c r="D763" s="79">
        <f>VLOOKUP(A763,РАСЧЕТ!A:AY,51,0)</f>
        <v>3602.4021461579305</v>
      </c>
      <c r="E763" s="79">
        <f t="shared" si="44"/>
        <v>2305.3221461579305</v>
      </c>
      <c r="F763" s="79" t="str">
        <f>VLOOKUP(A763,'04'!A:C,3,0)</f>
        <v>Начисление услуг УКС00000649 от 30.04.2023 0:00:15</v>
      </c>
      <c r="G763" s="79" t="str">
        <f>VLOOKUP(A763,'04'!A:B,2,0)</f>
        <v>НАС/КС/ДУ-3А-320</v>
      </c>
      <c r="H763" s="78">
        <v>1297.08</v>
      </c>
      <c r="I763" s="79">
        <f>VLOOKUP(A763,РАСЧЕТ!A:BE,57,0)</f>
        <v>2489.4282942376958</v>
      </c>
      <c r="J763" s="79">
        <f t="shared" si="45"/>
        <v>1192.3482942376959</v>
      </c>
      <c r="K763" s="79" t="str">
        <f>VLOOKUP(A763,'10'!A:C,3,0)</f>
        <v>Начисление услуг УКС00001638 от 31.10.2023 0:00:04</v>
      </c>
      <c r="L763" s="79" t="str">
        <f>VLOOKUP(A763,'10'!A:B,2,0)</f>
        <v>НАС/КС/ДУ-3А-320</v>
      </c>
      <c r="M763" s="78">
        <v>1297.08</v>
      </c>
      <c r="N763" s="79">
        <f>VLOOKUP(A763,РАСЧЕТ!A:BF,58,0)</f>
        <v>1973.120134831167</v>
      </c>
      <c r="O763" s="79">
        <f t="shared" si="46"/>
        <v>676.04013483116705</v>
      </c>
      <c r="P763" s="79" t="str">
        <f>VLOOKUP(A763,'11'!A:C,3,0)</f>
        <v>Начисление услуг УКС00001721 от 30.11.2023 23:59:59</v>
      </c>
      <c r="Q763" s="79" t="str">
        <f>VLOOKUP(A763,'11'!A:B,2,0)</f>
        <v>НАС/КС/ДУ-3А-320</v>
      </c>
      <c r="R763" s="78">
        <v>1297.08</v>
      </c>
      <c r="S763">
        <f>VLOOKUP(A763,РАСЧЕТ!A:BG,59,0)</f>
        <v>2617.1341238936243</v>
      </c>
      <c r="T763" s="119">
        <f t="shared" si="47"/>
        <v>1320.0541238936244</v>
      </c>
      <c r="U763" t="str">
        <f>VLOOKUP(A763,'12'!A:C,3,0)</f>
        <v>Начисление услуг УКС00001871 от 31.12.2023 23:59:59</v>
      </c>
      <c r="V763" t="str">
        <f>VLOOKUP(A763,'12'!A:B,2,0)</f>
        <v>НАС/КС/ДУ-3А-320</v>
      </c>
    </row>
    <row r="764" spans="1:22" x14ac:dyDescent="0.3">
      <c r="A764" s="77" t="s">
        <v>1298</v>
      </c>
      <c r="B764" s="77" t="s">
        <v>192</v>
      </c>
      <c r="C764" s="78">
        <v>2233.39</v>
      </c>
      <c r="D764" s="79">
        <f>VLOOKUP(A764,РАСЧЕТ!A:AY,51,0)</f>
        <v>2359.5637887788193</v>
      </c>
      <c r="E764" s="79">
        <f t="shared" si="44"/>
        <v>126.17378877881947</v>
      </c>
      <c r="F764" s="79" t="str">
        <f>VLOOKUP(A764,'04'!A:C,3,0)</f>
        <v>Начисление услуг УКС00000649 от 30.04.2023 0:00:15</v>
      </c>
      <c r="G764" s="79" t="str">
        <f>VLOOKUP(A764,'04'!A:B,2,0)</f>
        <v>НАС/КС/ДУ-3А-321</v>
      </c>
      <c r="H764" s="78">
        <v>2233.39</v>
      </c>
      <c r="I764" s="79">
        <f>VLOOKUP(A764,РАСЧЕТ!A:BE,57,0)</f>
        <v>3013.4483970781293</v>
      </c>
      <c r="J764" s="79">
        <f t="shared" si="45"/>
        <v>780.05839707812947</v>
      </c>
      <c r="K764" s="79" t="str">
        <f>VLOOKUP(A764,'10'!A:C,3,0)</f>
        <v>Начисление услуг УКС00001638 от 31.10.2023 0:00:04</v>
      </c>
      <c r="L764" s="79" t="str">
        <f>VLOOKUP(A764,'10'!A:B,2,0)</f>
        <v>НАС/КС/ДУ-3А-321</v>
      </c>
      <c r="M764" s="78">
        <v>2233.39</v>
      </c>
      <c r="N764" s="79">
        <f>VLOOKUP(A764,РАСЧЕТ!A:BF,58,0)</f>
        <v>2511.2853121263734</v>
      </c>
      <c r="O764" s="79">
        <f t="shared" si="46"/>
        <v>277.89531212637348</v>
      </c>
      <c r="P764" s="79" t="str">
        <f>VLOOKUP(A764,'11'!A:C,3,0)</f>
        <v>Начисление услуг УКС00001721 от 30.11.2023 23:59:59</v>
      </c>
      <c r="Q764" s="79" t="str">
        <f>VLOOKUP(A764,'11'!A:B,2,0)</f>
        <v>НАС/КС/ДУ-3А-321</v>
      </c>
      <c r="R764" s="78">
        <v>2233.39</v>
      </c>
      <c r="S764">
        <f>VLOOKUP(A764,РАСЧЕТ!A:BG,59,0)</f>
        <v>3381.2402387803013</v>
      </c>
      <c r="T764" s="119">
        <f t="shared" si="47"/>
        <v>1147.8502387803014</v>
      </c>
      <c r="U764" t="str">
        <f>VLOOKUP(A764,'12'!A:C,3,0)</f>
        <v>Начисление услуг УКС00001871 от 31.12.2023 23:59:59</v>
      </c>
      <c r="V764" t="str">
        <f>VLOOKUP(A764,'12'!A:B,2,0)</f>
        <v>НАС/КС/ДУ-3А-321</v>
      </c>
    </row>
    <row r="765" spans="1:22" x14ac:dyDescent="0.3">
      <c r="A765" s="77" t="s">
        <v>1594</v>
      </c>
      <c r="B765" s="77" t="s">
        <v>320</v>
      </c>
      <c r="C765" s="78">
        <v>2576.9899999999998</v>
      </c>
      <c r="D765" s="79">
        <f>VLOOKUP(A765,РАСЧЕТ!A:AY,51,0)</f>
        <v>1823.924793691252</v>
      </c>
      <c r="E765" s="79">
        <f t="shared" si="44"/>
        <v>-753.06520630874775</v>
      </c>
      <c r="F765" s="79" t="str">
        <f>VLOOKUP(A765,'04'!A:C,3,0)</f>
        <v>Начисление услуг УКС00000649 от 30.04.2023 0:00:15</v>
      </c>
      <c r="G765" s="79" t="str">
        <f>VLOOKUP(A765,'04'!A:B,2,0)</f>
        <v>НАС/КС/ДУ-3А-322</v>
      </c>
      <c r="H765" s="78">
        <v>2576.9899999999998</v>
      </c>
      <c r="I765" s="79">
        <f>VLOOKUP(A765,РАСЧЕТ!A:BE,57,0)</f>
        <v>2667.5663709721416</v>
      </c>
      <c r="J765" s="79">
        <f t="shared" si="45"/>
        <v>90.576370972141831</v>
      </c>
      <c r="K765" s="79" t="str">
        <f>VLOOKUP(A765,'10'!A:C,3,0)</f>
        <v>Начисление услуг УКС00001638 от 31.10.2023 0:00:04</v>
      </c>
      <c r="L765" s="79" t="str">
        <f>VLOOKUP(A765,'10'!A:B,2,0)</f>
        <v>НАС/КС/ДУ-3А-322</v>
      </c>
      <c r="M765" s="78">
        <v>2576.9899999999998</v>
      </c>
      <c r="N765" s="79">
        <f>VLOOKUP(A765,РАСЧЕТ!A:BF,58,0)</f>
        <v>2334.1413409410543</v>
      </c>
      <c r="O765" s="79">
        <f t="shared" si="46"/>
        <v>-242.84865905894549</v>
      </c>
      <c r="P765" s="79" t="str">
        <f>VLOOKUP(A765,'11'!A:C,3,0)</f>
        <v>Начисление услуг УКС00001721 от 30.11.2023 23:59:59</v>
      </c>
      <c r="Q765" s="79" t="str">
        <f>VLOOKUP(A765,'11'!A:B,2,0)</f>
        <v>НАС/КС/ДУ-3А-322</v>
      </c>
      <c r="R765" s="78">
        <v>2576.9899999999998</v>
      </c>
      <c r="S765">
        <f>VLOOKUP(A765,РАСЧЕТ!A:BG,59,0)</f>
        <v>3185.991670661273</v>
      </c>
      <c r="T765" s="119">
        <f t="shared" si="47"/>
        <v>609.00167066127324</v>
      </c>
      <c r="U765" t="str">
        <f>VLOOKUP(A765,'12'!A:C,3,0)</f>
        <v>Начисление услуг УКС00001871 от 31.12.2023 23:59:59</v>
      </c>
      <c r="V765" t="str">
        <f>VLOOKUP(A765,'12'!A:B,2,0)</f>
        <v>НАС/КС/ДУ-3А-322</v>
      </c>
    </row>
    <row r="766" spans="1:22" x14ac:dyDescent="0.3">
      <c r="A766" s="77" t="s">
        <v>1755</v>
      </c>
      <c r="B766" s="77" t="s">
        <v>465</v>
      </c>
      <c r="C766" s="78">
        <v>3367.26</v>
      </c>
      <c r="D766" s="79">
        <f>VLOOKUP(A766,РАСЧЕТ!A:AY,51,0)</f>
        <v>2383.2617304232363</v>
      </c>
      <c r="E766" s="79">
        <f t="shared" si="44"/>
        <v>-983.99826957676396</v>
      </c>
      <c r="F766" s="79" t="str">
        <f>VLOOKUP(A766,'04'!A:C,3,0)</f>
        <v>Начисление услуг УКС00000649 от 30.04.2023 0:00:15</v>
      </c>
      <c r="G766" s="79" t="str">
        <f>VLOOKUP(A766,'04'!A:B,2,0)</f>
        <v>НАС/КС/ДУ-3А-323 от 25.03.2022 г.</v>
      </c>
      <c r="H766" s="78">
        <v>3367.26</v>
      </c>
      <c r="I766" s="79">
        <f>VLOOKUP(A766,РАСЧЕТ!A:BE,57,0)</f>
        <v>5346.9116378253393</v>
      </c>
      <c r="J766" s="79">
        <f t="shared" si="45"/>
        <v>1979.6516378253391</v>
      </c>
      <c r="K766" s="79" t="str">
        <f>VLOOKUP(A766,'10'!A:C,3,0)</f>
        <v>Начисление услуг УКС00001638 от 31.10.2023 0:00:04</v>
      </c>
      <c r="L766" s="79" t="str">
        <f>VLOOKUP(A766,'10'!A:B,2,0)</f>
        <v>НАС/КС/ДУ-3А-323 от 25.03.2022 г.</v>
      </c>
      <c r="M766" s="78">
        <v>3367.26</v>
      </c>
      <c r="N766" s="79">
        <f>VLOOKUP(A766,РАСЧЕТ!A:BF,58,0)</f>
        <v>4345.6126011865617</v>
      </c>
      <c r="O766" s="79">
        <f t="shared" si="46"/>
        <v>978.35260118656151</v>
      </c>
      <c r="P766" s="79" t="str">
        <f>VLOOKUP(A766,'11'!A:C,3,0)</f>
        <v>Начисление услуг УКС00001721 от 30.11.2023 23:59:59</v>
      </c>
      <c r="Q766" s="79" t="str">
        <f>VLOOKUP(A766,'11'!A:B,2,0)</f>
        <v>НАС/КС/ДУ-3А-323 от 25.03.2022 г.</v>
      </c>
      <c r="R766" s="78">
        <v>3367.26</v>
      </c>
      <c r="S766">
        <f>VLOOKUP(A766,РАСЧЕТ!A:BG,59,0)</f>
        <v>5808.0675376854115</v>
      </c>
      <c r="T766" s="119">
        <f t="shared" si="47"/>
        <v>2440.8075376854113</v>
      </c>
      <c r="U766" t="str">
        <f>VLOOKUP(A766,'12'!A:C,3,0)</f>
        <v>Начисление услуг УКС00001871 от 31.12.2023 23:59:59</v>
      </c>
      <c r="V766" t="str">
        <f>VLOOKUP(A766,'12'!A:B,2,0)</f>
        <v>НАС/КС/ДУ-3А-323 от 25.03.2022 г.</v>
      </c>
    </row>
    <row r="767" spans="1:22" x14ac:dyDescent="0.3">
      <c r="A767" s="77" t="s">
        <v>1785</v>
      </c>
      <c r="B767" s="77" t="s">
        <v>413</v>
      </c>
      <c r="C767" s="78">
        <v>1297.08</v>
      </c>
      <c r="D767" s="79">
        <f>VLOOKUP(A767,РАСЧЕТ!A:AY,51,0)</f>
        <v>1370.3620465600065</v>
      </c>
      <c r="E767" s="79">
        <f t="shared" si="44"/>
        <v>73.28204656000662</v>
      </c>
      <c r="F767" s="79" t="str">
        <f>VLOOKUP(A767,'04'!A:C,3,0)</f>
        <v>Начисление услуг УКС00000649 от 30.04.2023 0:00:15</v>
      </c>
      <c r="G767" s="79" t="str">
        <f>VLOOKUP(A767,'04'!A:B,2,0)</f>
        <v>НАС/КС/ДУ-3А-324</v>
      </c>
      <c r="H767" s="80"/>
      <c r="I767" s="79">
        <f>VLOOKUP(A767,РАСЧЕТ!A:BE,57,0)</f>
        <v>0</v>
      </c>
      <c r="J767" s="79">
        <f t="shared" si="45"/>
        <v>0</v>
      </c>
      <c r="K767" s="79" t="e">
        <f>VLOOKUP(A767,'10'!A:C,3,0)</f>
        <v>#N/A</v>
      </c>
      <c r="L767" s="79" t="e">
        <f>VLOOKUP(A767,'10'!A:B,2,0)</f>
        <v>#N/A</v>
      </c>
      <c r="M767" s="80"/>
      <c r="N767" s="79">
        <f>VLOOKUP(A767,РАСЧЕТ!A:BF,58,0)</f>
        <v>0</v>
      </c>
      <c r="O767" s="79">
        <f t="shared" si="46"/>
        <v>0</v>
      </c>
      <c r="P767" s="79" t="e">
        <f>VLOOKUP(A767,'11'!A:C,3,0)</f>
        <v>#N/A</v>
      </c>
      <c r="Q767" s="79" t="e">
        <f>VLOOKUP(A767,'11'!A:B,2,0)</f>
        <v>#N/A</v>
      </c>
      <c r="R767" s="80"/>
      <c r="S767">
        <f>VLOOKUP(A767,РАСЧЕТ!A:BG,59,0)</f>
        <v>0</v>
      </c>
      <c r="T767" s="119">
        <f t="shared" si="47"/>
        <v>0</v>
      </c>
      <c r="U767" t="e">
        <f>VLOOKUP(A767,'12'!A:C,3,0)</f>
        <v>#N/A</v>
      </c>
      <c r="V767" t="e">
        <f>VLOOKUP(A767,'12'!A:B,2,0)</f>
        <v>#N/A</v>
      </c>
    </row>
    <row r="768" spans="1:22" x14ac:dyDescent="0.3">
      <c r="A768" s="77" t="s">
        <v>2865</v>
      </c>
      <c r="B768" s="77" t="s">
        <v>413</v>
      </c>
      <c r="C768" s="80"/>
      <c r="D768" s="79">
        <f>VLOOKUP(A768,РАСЧЕТ!A:AY,51,0)</f>
        <v>0</v>
      </c>
      <c r="E768" s="79">
        <f t="shared" si="44"/>
        <v>0</v>
      </c>
      <c r="F768" s="79" t="e">
        <f>VLOOKUP(A768,'04'!A:C,3,0)</f>
        <v>#N/A</v>
      </c>
      <c r="G768" s="79" t="e">
        <f>VLOOKUP(A768,'04'!A:B,2,0)</f>
        <v>#N/A</v>
      </c>
      <c r="H768" s="78">
        <v>1297.08</v>
      </c>
      <c r="I768" s="79">
        <f>VLOOKUP(A768,РАСЧЕТ!A:BE,57,0)</f>
        <v>3992.3977798077731</v>
      </c>
      <c r="J768" s="79">
        <f t="shared" si="45"/>
        <v>2695.3177798077731</v>
      </c>
      <c r="K768" s="79" t="str">
        <f>VLOOKUP(A768,'10'!A:C,3,0)</f>
        <v>Начисление услуг УКС00001638 от 31.10.2023 0:00:04</v>
      </c>
      <c r="L768" s="79" t="str">
        <f>VLOOKUP(A768,'10'!A:B,2,0)</f>
        <v>НАС/КС/ДУ-3А-324-ВТОР</v>
      </c>
      <c r="M768" s="78">
        <v>1297.08</v>
      </c>
      <c r="N768" s="79">
        <f>VLOOKUP(A768,РАСЧЕТ!A:BF,58,0)</f>
        <v>3019.3556424193334</v>
      </c>
      <c r="O768" s="79">
        <f t="shared" si="46"/>
        <v>1722.2756424193335</v>
      </c>
      <c r="P768" s="79" t="str">
        <f>VLOOKUP(A768,'11'!A:C,3,0)</f>
        <v>Начисление услуг УКС00001721 от 30.11.2023 23:59:59</v>
      </c>
      <c r="Q768" s="79" t="str">
        <f>VLOOKUP(A768,'11'!A:B,2,0)</f>
        <v>НАС/КС/ДУ-3А-324-ВТОР</v>
      </c>
      <c r="R768" s="78">
        <v>1297.08</v>
      </c>
      <c r="S768">
        <f>VLOOKUP(A768,РАСЧЕТ!A:BG,59,0)</f>
        <v>3945.4819103333002</v>
      </c>
      <c r="T768" s="119">
        <f t="shared" si="47"/>
        <v>2648.4019103333003</v>
      </c>
      <c r="U768" t="str">
        <f>VLOOKUP(A768,'12'!A:C,3,0)</f>
        <v>Начисление услуг УКС00001871 от 31.12.2023 23:59:59</v>
      </c>
      <c r="V768" t="str">
        <f>VLOOKUP(A768,'12'!A:B,2,0)</f>
        <v>НАС/КС/ДУ-3А-324-ВТОР</v>
      </c>
    </row>
    <row r="769" spans="1:22" x14ac:dyDescent="0.3">
      <c r="A769" s="77" t="s">
        <v>1815</v>
      </c>
      <c r="B769" s="77" t="s">
        <v>478</v>
      </c>
      <c r="C769" s="78">
        <v>2233.39</v>
      </c>
      <c r="D769" s="79">
        <f>VLOOKUP(A769,РАСЧЕТ!A:AY,51,0)</f>
        <v>2359.5637887788193</v>
      </c>
      <c r="E769" s="79">
        <f t="shared" si="44"/>
        <v>126.17378877881947</v>
      </c>
      <c r="F769" s="79" t="str">
        <f>VLOOKUP(A769,'04'!A:C,3,0)</f>
        <v>Начисление услуг УКС00000649 от 30.04.2023 0:00:15</v>
      </c>
      <c r="G769" s="79" t="str">
        <f>VLOOKUP(A769,'04'!A:B,2,0)</f>
        <v>НАС/КС/ДУ-3А-325 от 26.03.2022 г.</v>
      </c>
      <c r="H769" s="78">
        <v>2233.39</v>
      </c>
      <c r="I769" s="79">
        <f>VLOOKUP(A769,РАСЧЕТ!A:BE,57,0)</f>
        <v>2869.8623331687581</v>
      </c>
      <c r="J769" s="79">
        <f t="shared" si="45"/>
        <v>636.47233316875827</v>
      </c>
      <c r="K769" s="79" t="str">
        <f>VLOOKUP(A769,'10'!A:C,3,0)</f>
        <v>Начисление услуг УКС00001638 от 31.10.2023 0:00:04</v>
      </c>
      <c r="L769" s="79" t="str">
        <f>VLOOKUP(A769,'10'!A:B,2,0)</f>
        <v>НАС/КС/ДУ-3А-325 от 26.03.2022 г.</v>
      </c>
      <c r="M769" s="78">
        <v>2233.39</v>
      </c>
      <c r="N769" s="79">
        <f>VLOOKUP(A769,РАСЧЕТ!A:BF,58,0)</f>
        <v>2411.3332905456905</v>
      </c>
      <c r="O769" s="79">
        <f t="shared" si="46"/>
        <v>177.94329054569062</v>
      </c>
      <c r="P769" s="79" t="str">
        <f>VLOOKUP(A769,'11'!A:C,3,0)</f>
        <v>Начисление услуг УКС00001721 от 30.11.2023 23:59:59</v>
      </c>
      <c r="Q769" s="79" t="str">
        <f>VLOOKUP(A769,'11'!A:B,2,0)</f>
        <v>НАС/КС/ДУ-3А-325 от 26.03.2022 г.</v>
      </c>
      <c r="R769" s="78">
        <v>2233.39</v>
      </c>
      <c r="S769">
        <f>VLOOKUP(A769,РАСЧЕТ!A:BG,59,0)</f>
        <v>3254.3366442703609</v>
      </c>
      <c r="T769" s="119">
        <f t="shared" si="47"/>
        <v>1020.946644270361</v>
      </c>
      <c r="U769" t="str">
        <f>VLOOKUP(A769,'12'!A:C,3,0)</f>
        <v>Начисление услуг УКС00001871 от 31.12.2023 23:59:59</v>
      </c>
      <c r="V769" t="str">
        <f>VLOOKUP(A769,'12'!A:B,2,0)</f>
        <v>НАС/КС/ДУ-3А-325 от 26.03.2022 г.</v>
      </c>
    </row>
    <row r="770" spans="1:22" x14ac:dyDescent="0.3">
      <c r="A770" s="77" t="s">
        <v>1299</v>
      </c>
      <c r="B770" s="77" t="s">
        <v>424</v>
      </c>
      <c r="C770" s="78">
        <v>2576.9899999999998</v>
      </c>
      <c r="D770" s="79">
        <f>VLOOKUP(A770,РАСЧЕТ!A:AY,51,0)</f>
        <v>1823.924793691252</v>
      </c>
      <c r="E770" s="79">
        <f t="shared" si="44"/>
        <v>-753.06520630874775</v>
      </c>
      <c r="F770" s="79" t="str">
        <f>VLOOKUP(A770,'04'!A:C,3,0)</f>
        <v>Начисление услуг УКС00000649 от 30.04.2023 0:00:15</v>
      </c>
      <c r="G770" s="79" t="str">
        <f>VLOOKUP(A770,'04'!A:B,2,0)</f>
        <v>НАС/КС/ДУ-3А-326</v>
      </c>
      <c r="H770" s="80"/>
      <c r="I770" s="79">
        <f>VLOOKUP(A770,РАСЧЕТ!A:BE,57,0)</f>
        <v>0</v>
      </c>
      <c r="J770" s="79">
        <f t="shared" si="45"/>
        <v>0</v>
      </c>
      <c r="K770" s="79" t="e">
        <f>VLOOKUP(A770,'10'!A:C,3,0)</f>
        <v>#N/A</v>
      </c>
      <c r="L770" s="79" t="e">
        <f>VLOOKUP(A770,'10'!A:B,2,0)</f>
        <v>#N/A</v>
      </c>
      <c r="M770" s="80"/>
      <c r="N770" s="79">
        <f>VLOOKUP(A770,РАСЧЕТ!A:BF,58,0)</f>
        <v>0</v>
      </c>
      <c r="O770" s="79">
        <f t="shared" si="46"/>
        <v>0</v>
      </c>
      <c r="P770" s="79" t="e">
        <f>VLOOKUP(A770,'11'!A:C,3,0)</f>
        <v>#N/A</v>
      </c>
      <c r="Q770" s="79" t="e">
        <f>VLOOKUP(A770,'11'!A:B,2,0)</f>
        <v>#N/A</v>
      </c>
      <c r="R770" s="80"/>
      <c r="S770">
        <f>VLOOKUP(A770,РАСЧЕТ!A:BG,59,0)</f>
        <v>0</v>
      </c>
      <c r="T770" s="119">
        <f t="shared" si="47"/>
        <v>0</v>
      </c>
      <c r="U770" t="e">
        <f>VLOOKUP(A770,'12'!A:C,3,0)</f>
        <v>#N/A</v>
      </c>
      <c r="V770" t="e">
        <f>VLOOKUP(A770,'12'!A:B,2,0)</f>
        <v>#N/A</v>
      </c>
    </row>
    <row r="771" spans="1:22" x14ac:dyDescent="0.3">
      <c r="A771" s="77" t="s">
        <v>2834</v>
      </c>
      <c r="B771" s="77" t="s">
        <v>424</v>
      </c>
      <c r="C771" s="80"/>
      <c r="D771" s="79">
        <f>VLOOKUP(A771,РАСЧЕТ!A:AY,51,0)</f>
        <v>0</v>
      </c>
      <c r="E771" s="79">
        <f t="shared" ref="E771:E834" si="48">D771-C771</f>
        <v>0</v>
      </c>
      <c r="F771" s="79" t="e">
        <f>VLOOKUP(A771,'04'!A:C,3,0)</f>
        <v>#N/A</v>
      </c>
      <c r="G771" s="79" t="e">
        <f>VLOOKUP(A771,'04'!A:B,2,0)</f>
        <v>#N/A</v>
      </c>
      <c r="H771" s="78">
        <v>2576.9899999999998</v>
      </c>
      <c r="I771" s="79">
        <f>VLOOKUP(A771,РАСЧЕТ!A:BE,57,0)</f>
        <v>5443.5636065533645</v>
      </c>
      <c r="J771" s="79">
        <f t="shared" ref="J771:J834" si="49">I771-H771</f>
        <v>2866.5736065533647</v>
      </c>
      <c r="K771" s="79" t="str">
        <f>VLOOKUP(A771,'10'!A:C,3,0)</f>
        <v>Начисление услуг УКС00001638 от 31.10.2023 0:00:04</v>
      </c>
      <c r="L771" s="79" t="str">
        <f>VLOOKUP(A771,'10'!A:B,2,0)</f>
        <v>НАС/КС/ДУ-3А-326/ВТОР</v>
      </c>
      <c r="M771" s="78">
        <v>2576.9899999999998</v>
      </c>
      <c r="N771" s="79">
        <f>VLOOKUP(A771,РАСЧЕТ!A:BF,58,0)</f>
        <v>4266.54709150095</v>
      </c>
      <c r="O771" s="79">
        <f t="shared" ref="O771:O834" si="50">N771-M771</f>
        <v>1689.5570915009503</v>
      </c>
      <c r="P771" s="79" t="str">
        <f>VLOOKUP(A771,'11'!A:C,3,0)</f>
        <v>Начисление услуг УКС00001721 от 30.11.2023 23:59:59</v>
      </c>
      <c r="Q771" s="79" t="str">
        <f>VLOOKUP(A771,'11'!A:B,2,0)</f>
        <v>НАС/КС/ДУ-3А-326/ВТОР</v>
      </c>
      <c r="R771" s="78">
        <v>2576.9899999999998</v>
      </c>
      <c r="S771">
        <f>VLOOKUP(A771,РАСЧЕТ!A:BG,59,0)</f>
        <v>5639.4611645201621</v>
      </c>
      <c r="T771" s="119">
        <f t="shared" ref="T771:T834" si="51">S771-R771</f>
        <v>3062.4711645201623</v>
      </c>
      <c r="U771" t="str">
        <f>VLOOKUP(A771,'12'!A:C,3,0)</f>
        <v>Начисление услуг УКС00001871 от 31.12.2023 23:59:59</v>
      </c>
      <c r="V771" t="str">
        <f>VLOOKUP(A771,'12'!A:B,2,0)</f>
        <v>НАС/КС/ДУ-3А-326/ВТОР</v>
      </c>
    </row>
    <row r="772" spans="1:22" x14ac:dyDescent="0.3">
      <c r="A772" s="77" t="s">
        <v>1301</v>
      </c>
      <c r="B772" s="77" t="s">
        <v>483</v>
      </c>
      <c r="C772" s="78">
        <v>3367.26</v>
      </c>
      <c r="D772" s="79">
        <f>VLOOKUP(A772,РАСЧЕТ!A:AY,51,0)</f>
        <v>3557.4961738511433</v>
      </c>
      <c r="E772" s="79">
        <f t="shared" si="48"/>
        <v>190.23617385114312</v>
      </c>
      <c r="F772" s="79" t="str">
        <f>VLOOKUP(A772,'04'!A:C,3,0)</f>
        <v>Начисление услуг УКС00000649 от 30.04.2023 0:00:15</v>
      </c>
      <c r="G772" s="79" t="str">
        <f>VLOOKUP(A772,'04'!A:B,2,0)</f>
        <v>НАС/КС/ДУ-3А-327</v>
      </c>
      <c r="H772" s="78">
        <v>3367.26</v>
      </c>
      <c r="I772" s="79">
        <f>VLOOKUP(A772,РАСЧЕТ!A:BE,57,0)</f>
        <v>3134.8538706418026</v>
      </c>
      <c r="J772" s="79">
        <f t="shared" si="49"/>
        <v>-232.40612935819763</v>
      </c>
      <c r="K772" s="79" t="str">
        <f>VLOOKUP(A772,'10'!A:C,3,0)</f>
        <v>Начисление услуг УКС00001638 от 31.10.2023 0:00:04</v>
      </c>
      <c r="L772" s="79" t="str">
        <f>VLOOKUP(A772,'10'!A:B,2,0)</f>
        <v>НАС/КС/ДУ-3А-327</v>
      </c>
      <c r="M772" s="78">
        <v>3367.26</v>
      </c>
      <c r="N772" s="79">
        <f>VLOOKUP(A772,РАСЧЕТ!A:BF,58,0)</f>
        <v>2805.772036834861</v>
      </c>
      <c r="O772" s="79">
        <f t="shared" si="50"/>
        <v>-561.48796316513926</v>
      </c>
      <c r="P772" s="79" t="str">
        <f>VLOOKUP(A772,'11'!A:C,3,0)</f>
        <v>Начисление услуг УКС00001721 от 30.11.2023 23:59:59</v>
      </c>
      <c r="Q772" s="79" t="str">
        <f>VLOOKUP(A772,'11'!A:B,2,0)</f>
        <v>НАС/КС/ДУ-3А-327</v>
      </c>
      <c r="R772" s="78">
        <v>3367.26</v>
      </c>
      <c r="S772">
        <f>VLOOKUP(A772,РАСЧЕТ!A:BG,59,0)</f>
        <v>3853.0165092206457</v>
      </c>
      <c r="T772" s="119">
        <f t="shared" si="51"/>
        <v>485.75650922064551</v>
      </c>
      <c r="U772" t="str">
        <f>VLOOKUP(A772,'12'!A:C,3,0)</f>
        <v>Начисление услуг УКС00001871 от 31.12.2023 23:59:59</v>
      </c>
      <c r="V772" t="str">
        <f>VLOOKUP(A772,'12'!A:B,2,0)</f>
        <v>НАС/КС/ДУ-3А-327</v>
      </c>
    </row>
    <row r="773" spans="1:22" x14ac:dyDescent="0.3">
      <c r="A773" s="77" t="s">
        <v>1616</v>
      </c>
      <c r="B773" s="77" t="s">
        <v>463</v>
      </c>
      <c r="C773" s="78">
        <v>1297.08</v>
      </c>
      <c r="D773" s="79">
        <f>VLOOKUP(A773,РАСЧЕТ!A:AY,51,0)</f>
        <v>1370.3620465600065</v>
      </c>
      <c r="E773" s="79">
        <f t="shared" si="48"/>
        <v>73.28204656000662</v>
      </c>
      <c r="F773" s="79" t="str">
        <f>VLOOKUP(A773,'04'!A:C,3,0)</f>
        <v>Начисление услуг УКС00000649 от 30.04.2023 0:00:15</v>
      </c>
      <c r="G773" s="79" t="str">
        <f>VLOOKUP(A773,'04'!A:B,2,0)</f>
        <v>НАС/КС/ДУ-3А-328</v>
      </c>
      <c r="H773" s="78">
        <v>1297.08</v>
      </c>
      <c r="I773" s="79">
        <f>VLOOKUP(A773,РАСЧЕТ!A:BE,57,0)</f>
        <v>1632.5920338189421</v>
      </c>
      <c r="J773" s="79">
        <f t="shared" si="49"/>
        <v>335.5120338189422</v>
      </c>
      <c r="K773" s="79" t="str">
        <f>VLOOKUP(A773,'10'!A:C,3,0)</f>
        <v>Начисление услуг УКС00001638 от 31.10.2023 0:00:04</v>
      </c>
      <c r="L773" s="79" t="str">
        <f>VLOOKUP(A773,'10'!A:B,2,0)</f>
        <v>НАС/КС/ДУ-3А-328</v>
      </c>
      <c r="M773" s="78">
        <v>1297.08</v>
      </c>
      <c r="N773" s="79">
        <f>VLOOKUP(A773,РАСЧЕТ!A:BF,58,0)</f>
        <v>1376.6658964411336</v>
      </c>
      <c r="O773" s="79">
        <f t="shared" si="50"/>
        <v>79.585896441133627</v>
      </c>
      <c r="P773" s="79" t="str">
        <f>VLOOKUP(A773,'11'!A:C,3,0)</f>
        <v>Начисление услуг УКС00001721 от 30.11.2023 23:59:59</v>
      </c>
      <c r="Q773" s="79" t="str">
        <f>VLOOKUP(A773,'11'!A:B,2,0)</f>
        <v>НАС/КС/ДУ-3А-328</v>
      </c>
      <c r="R773" s="78">
        <v>1297.08</v>
      </c>
      <c r="S773">
        <f>VLOOKUP(A773,РАСЧЕТ!A:BG,59,0)</f>
        <v>1859.8489223003337</v>
      </c>
      <c r="T773" s="119">
        <f t="shared" si="51"/>
        <v>562.76892230033377</v>
      </c>
      <c r="U773" t="str">
        <f>VLOOKUP(A773,'12'!A:C,3,0)</f>
        <v>Начисление услуг УКС00001871 от 31.12.2023 23:59:59</v>
      </c>
      <c r="V773" t="str">
        <f>VLOOKUP(A773,'12'!A:B,2,0)</f>
        <v>НАС/КС/ДУ-3А-328</v>
      </c>
    </row>
    <row r="774" spans="1:22" x14ac:dyDescent="0.3">
      <c r="A774" s="77" t="s">
        <v>1373</v>
      </c>
      <c r="B774" s="77" t="s">
        <v>423</v>
      </c>
      <c r="C774" s="78">
        <v>2233.39</v>
      </c>
      <c r="D774" s="79">
        <f>VLOOKUP(A774,РАСЧЕТ!A:AY,51,0)</f>
        <v>2359.5637887788193</v>
      </c>
      <c r="E774" s="79">
        <f t="shared" si="48"/>
        <v>126.17378877881947</v>
      </c>
      <c r="F774" s="79" t="str">
        <f>VLOOKUP(A774,'04'!A:C,3,0)</f>
        <v>Начисление услуг УКС00000649 от 30.04.2023 0:00:15</v>
      </c>
      <c r="G774" s="79" t="str">
        <f>VLOOKUP(A774,'04'!A:B,2,0)</f>
        <v>НАС/КС/ДУ-3А-329</v>
      </c>
      <c r="H774" s="78">
        <v>2233.39</v>
      </c>
      <c r="I774" s="79">
        <f>VLOOKUP(A774,РАСЧЕТ!A:BE,57,0)</f>
        <v>2079.2398121603792</v>
      </c>
      <c r="J774" s="79">
        <f t="shared" si="49"/>
        <v>-154.15018783962068</v>
      </c>
      <c r="K774" s="79" t="str">
        <f>VLOOKUP(A774,'10'!A:C,3,0)</f>
        <v>Начисление услуг УКС00001638 от 31.10.2023 0:00:04</v>
      </c>
      <c r="L774" s="79" t="str">
        <f>VLOOKUP(A774,'10'!A:B,2,0)</f>
        <v>НАС/КС/ДУ-3А-329</v>
      </c>
      <c r="M774" s="78">
        <v>2233.39</v>
      </c>
      <c r="N774" s="79">
        <f>VLOOKUP(A774,РАСЧЕТ!A:BF,58,0)</f>
        <v>1860.971248921081</v>
      </c>
      <c r="O774" s="79">
        <f t="shared" si="50"/>
        <v>-372.41875107891883</v>
      </c>
      <c r="P774" s="79" t="str">
        <f>VLOOKUP(A774,'11'!A:C,3,0)</f>
        <v>Начисление услуг УКС00001721 от 30.11.2023 23:59:59</v>
      </c>
      <c r="Q774" s="79" t="str">
        <f>VLOOKUP(A774,'11'!A:B,2,0)</f>
        <v>НАС/КС/ДУ-3А-329</v>
      </c>
      <c r="R774" s="78">
        <v>2233.39</v>
      </c>
      <c r="S774">
        <f>VLOOKUP(A774,РАСЧЕТ!A:BG,59,0)</f>
        <v>2555.5721744830812</v>
      </c>
      <c r="T774" s="119">
        <f t="shared" si="51"/>
        <v>322.18217448308133</v>
      </c>
      <c r="U774" t="str">
        <f>VLOOKUP(A774,'12'!A:C,3,0)</f>
        <v>Начисление услуг УКС00001871 от 31.12.2023 23:59:59</v>
      </c>
      <c r="V774" t="str">
        <f>VLOOKUP(A774,'12'!A:B,2,0)</f>
        <v>НАС/КС/ДУ-3А-329</v>
      </c>
    </row>
    <row r="775" spans="1:22" x14ac:dyDescent="0.3">
      <c r="A775" s="77" t="s">
        <v>1690</v>
      </c>
      <c r="B775" s="77" t="s">
        <v>136</v>
      </c>
      <c r="C775" s="78">
        <v>3466.05</v>
      </c>
      <c r="D775" s="79">
        <f>VLOOKUP(A775,РАСЧЕТ!A:AY,51,0)</f>
        <v>2453.1788475147346</v>
      </c>
      <c r="E775" s="79">
        <f t="shared" si="48"/>
        <v>-1012.8711524852656</v>
      </c>
      <c r="F775" s="79" t="str">
        <f>VLOOKUP(A775,'04'!A:C,3,0)</f>
        <v>Начисление услуг УКС00000649 от 30.04.2023 0:00:15</v>
      </c>
      <c r="G775" s="79" t="str">
        <f>VLOOKUP(A775,'04'!A:B,2,0)</f>
        <v>НАС/КС/ДУ-3А-33 от 26.02.2022 г.</v>
      </c>
      <c r="H775" s="78">
        <v>3466.05</v>
      </c>
      <c r="I775" s="79">
        <f>VLOOKUP(A775,РАСЧЕТ!A:BE,57,0)</f>
        <v>5561.6545035621857</v>
      </c>
      <c r="J775" s="79">
        <f t="shared" si="49"/>
        <v>2095.6045035621855</v>
      </c>
      <c r="K775" s="79" t="str">
        <f>VLOOKUP(A775,'10'!A:C,3,0)</f>
        <v>Начисление услуг УКС00001638 от 31.10.2023 0:00:04</v>
      </c>
      <c r="L775" s="79" t="str">
        <f>VLOOKUP(A775,'10'!A:B,2,0)</f>
        <v>НАС/КС/ДУ-3А-33 от 26.02.2022 г.</v>
      </c>
      <c r="M775" s="78">
        <v>3466.05</v>
      </c>
      <c r="N775" s="79">
        <f>VLOOKUP(A775,РАСЧЕТ!A:BF,58,0)</f>
        <v>4513.3910123942842</v>
      </c>
      <c r="O775" s="79">
        <f t="shared" si="50"/>
        <v>1047.341012394284</v>
      </c>
      <c r="P775" s="79" t="str">
        <f>VLOOKUP(A775,'11'!A:C,3,0)</f>
        <v>Начисление услуг УКС00001721 от 30.11.2023 23:59:59</v>
      </c>
      <c r="Q775" s="79" t="str">
        <f>VLOOKUP(A775,'11'!A:B,2,0)</f>
        <v>НАС/КС/ДУ-3А-33 от 26.02.2022 г.</v>
      </c>
      <c r="R775" s="78">
        <v>3466.05</v>
      </c>
      <c r="S775">
        <f>VLOOKUP(A775,РАСЧЕТ!A:BG,59,0)</f>
        <v>6029.6142300061938</v>
      </c>
      <c r="T775" s="119">
        <f t="shared" si="51"/>
        <v>2563.5642300061936</v>
      </c>
      <c r="U775" t="str">
        <f>VLOOKUP(A775,'12'!A:C,3,0)</f>
        <v>Начисление услуг УКС00001871 от 31.12.2023 23:59:59</v>
      </c>
      <c r="V775" t="str">
        <f>VLOOKUP(A775,'12'!A:B,2,0)</f>
        <v>НАС/КС/ДУ-3А-33 от 26.02.2022 г.</v>
      </c>
    </row>
    <row r="776" spans="1:22" x14ac:dyDescent="0.3">
      <c r="A776" s="77" t="s">
        <v>1707</v>
      </c>
      <c r="B776" s="77" t="s">
        <v>451</v>
      </c>
      <c r="C776" s="78">
        <v>2576.9899999999998</v>
      </c>
      <c r="D776" s="79">
        <f>VLOOKUP(A776,РАСЧЕТ!A:AY,51,0)</f>
        <v>1829.293513691252</v>
      </c>
      <c r="E776" s="79">
        <f t="shared" si="48"/>
        <v>-747.69648630874781</v>
      </c>
      <c r="F776" s="79" t="str">
        <f>VLOOKUP(A776,'04'!A:C,3,0)</f>
        <v>Начисление услуг УКС00000649 от 30.04.2023 0:00:15</v>
      </c>
      <c r="G776" s="79" t="str">
        <f>VLOOKUP(A776,'04'!A:B,2,0)</f>
        <v>НАС/КС/ДУ-3А-330</v>
      </c>
      <c r="H776" s="78">
        <v>2576.9899999999998</v>
      </c>
      <c r="I776" s="79">
        <f>VLOOKUP(A776,РАСЧЕТ!A:BE,57,0)</f>
        <v>3043.1791903292715</v>
      </c>
      <c r="J776" s="79">
        <f t="shared" si="49"/>
        <v>466.1891903292717</v>
      </c>
      <c r="K776" s="79" t="str">
        <f>VLOOKUP(A776,'10'!A:C,3,0)</f>
        <v>Начисление услуг УКС00001638 от 31.10.2023 0:00:04</v>
      </c>
      <c r="L776" s="79" t="str">
        <f>VLOOKUP(A776,'10'!A:B,2,0)</f>
        <v>НАС/КС/ДУ-3А-330</v>
      </c>
      <c r="M776" s="78">
        <v>2576.9899999999998</v>
      </c>
      <c r="N776" s="79">
        <f>VLOOKUP(A776,РАСЧЕТ!A:BF,58,0)</f>
        <v>2595.610035076033</v>
      </c>
      <c r="O776" s="79">
        <f t="shared" si="50"/>
        <v>18.620035076033219</v>
      </c>
      <c r="P776" s="79" t="str">
        <f>VLOOKUP(A776,'11'!A:C,3,0)</f>
        <v>Начисление услуг УКС00001721 от 30.11.2023 23:59:59</v>
      </c>
      <c r="Q776" s="79" t="str">
        <f>VLOOKUP(A776,'11'!A:B,2,0)</f>
        <v>НАС/КС/ДУ-3А-330</v>
      </c>
      <c r="R776" s="78">
        <v>2576.9899999999998</v>
      </c>
      <c r="S776">
        <f>VLOOKUP(A776,РАСЧЕТ!A:BG,59,0)</f>
        <v>3517.964117169166</v>
      </c>
      <c r="T776" s="119">
        <f t="shared" si="51"/>
        <v>940.97411716916622</v>
      </c>
      <c r="U776" t="str">
        <f>VLOOKUP(A776,'12'!A:C,3,0)</f>
        <v>Начисление услуг УКС00001871 от 31.12.2023 23:59:59</v>
      </c>
      <c r="V776" t="str">
        <f>VLOOKUP(A776,'12'!A:B,2,0)</f>
        <v>НАС/КС/ДУ-3А-330</v>
      </c>
    </row>
    <row r="777" spans="1:22" x14ac:dyDescent="0.3">
      <c r="A777" s="77" t="s">
        <v>1736</v>
      </c>
      <c r="B777" s="77" t="s">
        <v>493</v>
      </c>
      <c r="C777" s="78">
        <v>3367.26</v>
      </c>
      <c r="D777" s="79">
        <f>VLOOKUP(A777,РАСЧЕТ!A:AY,51,0)</f>
        <v>3557.4961738511433</v>
      </c>
      <c r="E777" s="79">
        <f t="shared" si="48"/>
        <v>190.23617385114312</v>
      </c>
      <c r="F777" s="79" t="str">
        <f>VLOOKUP(A777,'04'!A:C,3,0)</f>
        <v>Начисление услуг УКС00000649 от 30.04.2023 0:00:15</v>
      </c>
      <c r="G777" s="79" t="str">
        <f>VLOOKUP(A777,'04'!A:B,2,0)</f>
        <v>НАС/КС/ДУ-3А-331</v>
      </c>
      <c r="H777" s="78">
        <v>3367.26</v>
      </c>
      <c r="I777" s="79">
        <f>VLOOKUP(A777,РАСЧЕТ!A:BE,57,0)</f>
        <v>6209.0153387110795</v>
      </c>
      <c r="J777" s="79">
        <f t="shared" si="49"/>
        <v>2841.7553387110793</v>
      </c>
      <c r="K777" s="79" t="str">
        <f>VLOOKUP(A777,'10'!A:C,3,0)</f>
        <v>Начисление услуг УКС00001638 от 31.10.2023 0:00:04</v>
      </c>
      <c r="L777" s="79" t="str">
        <f>VLOOKUP(A777,'10'!A:B,2,0)</f>
        <v>НАС/КС/ДУ-3А-331</v>
      </c>
      <c r="M777" s="78">
        <v>3367.26</v>
      </c>
      <c r="N777" s="79">
        <f>VLOOKUP(A777,РАСЧЕТ!A:BF,58,0)</f>
        <v>4945.7335695425581</v>
      </c>
      <c r="O777" s="79">
        <f t="shared" si="50"/>
        <v>1578.4735695425579</v>
      </c>
      <c r="P777" s="79" t="str">
        <f>VLOOKUP(A777,'11'!A:C,3,0)</f>
        <v>Начисление услуг УКС00001721 от 30.11.2023 23:59:59</v>
      </c>
      <c r="Q777" s="79" t="str">
        <f>VLOOKUP(A777,'11'!A:B,2,0)</f>
        <v>НАС/КС/ДУ-3А-331</v>
      </c>
      <c r="R777" s="78">
        <v>3367.26</v>
      </c>
      <c r="S777">
        <f>VLOOKUP(A777,РАСЧЕТ!A:BG,59,0)</f>
        <v>6570.0081850157594</v>
      </c>
      <c r="T777" s="119">
        <f t="shared" si="51"/>
        <v>3202.7481850157592</v>
      </c>
      <c r="U777" t="str">
        <f>VLOOKUP(A777,'12'!A:C,3,0)</f>
        <v>Начисление услуг УКС00001871 от 31.12.2023 23:59:59</v>
      </c>
      <c r="V777" t="str">
        <f>VLOOKUP(A777,'12'!A:B,2,0)</f>
        <v>НАС/КС/ДУ-3А-331</v>
      </c>
    </row>
    <row r="778" spans="1:22" x14ac:dyDescent="0.3">
      <c r="A778" s="77" t="s">
        <v>1801</v>
      </c>
      <c r="B778" s="77" t="s">
        <v>416</v>
      </c>
      <c r="C778" s="78">
        <v>1297.08</v>
      </c>
      <c r="D778" s="79">
        <f>VLOOKUP(A778,РАСЧЕТ!A:AY,51,0)</f>
        <v>1785.0904261579303</v>
      </c>
      <c r="E778" s="79">
        <f t="shared" si="48"/>
        <v>488.0104261579304</v>
      </c>
      <c r="F778" s="79" t="str">
        <f>VLOOKUP(A778,'04'!A:C,3,0)</f>
        <v>Начисление услуг УКС00000649 от 30.04.2023 0:00:15</v>
      </c>
      <c r="G778" s="79" t="str">
        <f>VLOOKUP(A778,'04'!A:B,2,0)</f>
        <v>НАС/КС/ДУ-3А-332 от 25.03.2022 г.</v>
      </c>
      <c r="H778" s="78">
        <v>1297.08</v>
      </c>
      <c r="I778" s="79">
        <f>VLOOKUP(A778,РАСЧЕТ!A:BE,57,0)</f>
        <v>2878.5673370065779</v>
      </c>
      <c r="J778" s="79">
        <f t="shared" si="49"/>
        <v>1581.4873370065779</v>
      </c>
      <c r="K778" s="79" t="str">
        <f>VLOOKUP(A778,'10'!A:C,3,0)</f>
        <v>Начисление услуг УКС00001638 от 31.10.2023 0:00:04</v>
      </c>
      <c r="L778" s="79" t="str">
        <f>VLOOKUP(A778,'10'!A:B,2,0)</f>
        <v>НАС/КС/ДУ-3А-332 от 25.03.2022 г.</v>
      </c>
      <c r="M778" s="78">
        <v>1297.08</v>
      </c>
      <c r="N778" s="79">
        <f>VLOOKUP(A778,РАСЧЕТ!A:BF,58,0)</f>
        <v>2244.0045991150505</v>
      </c>
      <c r="O778" s="79">
        <f t="shared" si="50"/>
        <v>946.92459911505057</v>
      </c>
      <c r="P778" s="79" t="str">
        <f>VLOOKUP(A778,'11'!A:C,3,0)</f>
        <v>Начисление услуг УКС00001721 от 30.11.2023 23:59:59</v>
      </c>
      <c r="Q778" s="79" t="str">
        <f>VLOOKUP(A778,'11'!A:B,2,0)</f>
        <v>НАС/КС/ДУ-3А-332 от 25.03.2022 г.</v>
      </c>
      <c r="R778" s="78">
        <v>1297.08</v>
      </c>
      <c r="S778">
        <f>VLOOKUP(A778,РАСЧЕТ!A:BG,59,0)</f>
        <v>2961.0612568408601</v>
      </c>
      <c r="T778" s="119">
        <f t="shared" si="51"/>
        <v>1663.9812568408602</v>
      </c>
      <c r="U778" t="str">
        <f>VLOOKUP(A778,'12'!A:C,3,0)</f>
        <v>Начисление услуг УКС00001871 от 31.12.2023 23:59:59</v>
      </c>
      <c r="V778" t="str">
        <f>VLOOKUP(A778,'12'!A:B,2,0)</f>
        <v>НАС/КС/ДУ-3А-332 от 25.03.2022 г.</v>
      </c>
    </row>
    <row r="779" spans="1:22" x14ac:dyDescent="0.3">
      <c r="A779" s="77" t="s">
        <v>1715</v>
      </c>
      <c r="B779" s="77" t="s">
        <v>475</v>
      </c>
      <c r="C779" s="78">
        <v>3135.33</v>
      </c>
      <c r="D779" s="79">
        <f>VLOOKUP(A779,РАСЧЕТ!A:AY,51,0)</f>
        <v>3312.4645496318039</v>
      </c>
      <c r="E779" s="79">
        <f t="shared" si="48"/>
        <v>177.13454963180402</v>
      </c>
      <c r="F779" s="79" t="str">
        <f>VLOOKUP(A779,'04'!A:C,3,0)</f>
        <v>Начисление услуг УКС00000649 от 30.04.2023 0:00:15</v>
      </c>
      <c r="G779" s="79" t="str">
        <f>VLOOKUP(A779,'04'!A:B,2,0)</f>
        <v>НАС/КС/ДУ-3А-333</v>
      </c>
      <c r="H779" s="78">
        <v>3135.33</v>
      </c>
      <c r="I779" s="79">
        <f>VLOOKUP(A779,РАСЧЕТ!A:BE,57,0)</f>
        <v>6106.6411918644453</v>
      </c>
      <c r="J779" s="79">
        <f t="shared" si="49"/>
        <v>2971.3111918644454</v>
      </c>
      <c r="K779" s="79" t="str">
        <f>VLOOKUP(A779,'10'!A:C,3,0)</f>
        <v>Начисление услуг УКС00001638 от 31.10.2023 0:00:04</v>
      </c>
      <c r="L779" s="79" t="str">
        <f>VLOOKUP(A779,'10'!A:B,2,0)</f>
        <v>НАС/КС/ДУ-3А-333</v>
      </c>
      <c r="M779" s="78">
        <v>3135.33</v>
      </c>
      <c r="N779" s="79">
        <f>VLOOKUP(A779,РАСЧЕТ!A:BF,58,0)</f>
        <v>4831.5202611397317</v>
      </c>
      <c r="O779" s="79">
        <f t="shared" si="50"/>
        <v>1696.1902611397318</v>
      </c>
      <c r="P779" s="79" t="str">
        <f>VLOOKUP(A779,'11'!A:C,3,0)</f>
        <v>Начисление услуг УКС00001721 от 30.11.2023 23:59:59</v>
      </c>
      <c r="Q779" s="79" t="str">
        <f>VLOOKUP(A779,'11'!A:B,2,0)</f>
        <v>НАС/КС/ДУ-3А-333</v>
      </c>
      <c r="R779" s="78">
        <v>3135.33</v>
      </c>
      <c r="S779">
        <f>VLOOKUP(A779,РАСЧЕТ!A:BG,59,0)</f>
        <v>6404.9763678206655</v>
      </c>
      <c r="T779" s="119">
        <f t="shared" si="51"/>
        <v>3269.6463678206655</v>
      </c>
      <c r="U779" t="str">
        <f>VLOOKUP(A779,'12'!A:C,3,0)</f>
        <v>Начисление услуг УКС00001871 от 31.12.2023 23:59:59</v>
      </c>
      <c r="V779" t="str">
        <f>VLOOKUP(A779,'12'!A:B,2,0)</f>
        <v>НАС/КС/ДУ-3А-333</v>
      </c>
    </row>
    <row r="780" spans="1:22" x14ac:dyDescent="0.3">
      <c r="A780" s="77" t="s">
        <v>1772</v>
      </c>
      <c r="B780" s="77" t="s">
        <v>461</v>
      </c>
      <c r="C780" s="78">
        <v>3637.84</v>
      </c>
      <c r="D780" s="79">
        <f>VLOOKUP(A780,РАСЧЕТ!A:AY,51,0)</f>
        <v>3843.366402107039</v>
      </c>
      <c r="E780" s="79">
        <f t="shared" si="48"/>
        <v>205.52640210703885</v>
      </c>
      <c r="F780" s="79" t="str">
        <f>VLOOKUP(A780,'04'!A:C,3,0)</f>
        <v>Начисление услуг УКС00000649 от 30.04.2023 0:00:15</v>
      </c>
      <c r="G780" s="79" t="str">
        <f>VLOOKUP(A780,'04'!A:B,2,0)</f>
        <v>НАС/КС/ДУ-3А-334</v>
      </c>
      <c r="H780" s="78">
        <v>3637.84</v>
      </c>
      <c r="I780" s="79">
        <f>VLOOKUP(A780,РАСЧЕТ!A:BE,57,0)</f>
        <v>10741.295524889445</v>
      </c>
      <c r="J780" s="79">
        <f t="shared" si="49"/>
        <v>7103.4555248894449</v>
      </c>
      <c r="K780" s="79" t="str">
        <f>VLOOKUP(A780,'10'!A:C,3,0)</f>
        <v>Начисление услуг УКС00001638 от 31.10.2023 0:00:04</v>
      </c>
      <c r="L780" s="79" t="str">
        <f>VLOOKUP(A780,'10'!A:B,2,0)</f>
        <v>НАС/КС/ДУ-3А-334</v>
      </c>
      <c r="M780" s="78">
        <v>3637.84</v>
      </c>
      <c r="N780" s="79">
        <f>VLOOKUP(A780,РАСЧЕТ!A:BF,58,0)</f>
        <v>8150.8170829251776</v>
      </c>
      <c r="O780" s="79">
        <f t="shared" si="50"/>
        <v>4512.9770829251775</v>
      </c>
      <c r="P780" s="79" t="str">
        <f>VLOOKUP(A780,'11'!A:C,3,0)</f>
        <v>Начисление услуг УКС00001721 от 30.11.2023 23:59:59</v>
      </c>
      <c r="Q780" s="79" t="str">
        <f>VLOOKUP(A780,'11'!A:B,2,0)</f>
        <v>НАС/КС/ДУ-3А-334</v>
      </c>
      <c r="R780" s="78">
        <v>3637.84</v>
      </c>
      <c r="S780">
        <f>VLOOKUP(A780,РАСЧЕТ!A:BG,59,0)</f>
        <v>10662.685123306799</v>
      </c>
      <c r="T780" s="119">
        <f t="shared" si="51"/>
        <v>7024.845123306799</v>
      </c>
      <c r="U780" t="str">
        <f>VLOOKUP(A780,'12'!A:C,3,0)</f>
        <v>Начисление услуг УКС00001871 от 31.12.2023 23:59:59</v>
      </c>
      <c r="V780" t="str">
        <f>VLOOKUP(A780,'12'!A:B,2,0)</f>
        <v>НАС/КС/ДУ-3А-334</v>
      </c>
    </row>
    <row r="781" spans="1:22" x14ac:dyDescent="0.3">
      <c r="A781" s="77" t="s">
        <v>1739</v>
      </c>
      <c r="B781" s="77" t="s">
        <v>425</v>
      </c>
      <c r="C781" s="78">
        <v>4728.7700000000004</v>
      </c>
      <c r="D781" s="79">
        <f>VLOOKUP(A781,РАСЧЕТ!A:AY,51,0)</f>
        <v>4995.9225604720768</v>
      </c>
      <c r="E781" s="79">
        <f t="shared" si="48"/>
        <v>267.1525604720764</v>
      </c>
      <c r="F781" s="79" t="str">
        <f>VLOOKUP(A781,'04'!A:C,3,0)</f>
        <v>Начисление услуг УКС00000649 от 30.04.2023 0:00:15</v>
      </c>
      <c r="G781" s="79" t="str">
        <f>VLOOKUP(A781,'04'!A:B,2,0)</f>
        <v>С24-НАСТР-3А-2021/дом/Кв. 335</v>
      </c>
      <c r="H781" s="78">
        <v>4728.7700000000004</v>
      </c>
      <c r="I781" s="79">
        <f>VLOOKUP(A781,РАСЧЕТ!A:BE,57,0)</f>
        <v>13699.789121634782</v>
      </c>
      <c r="J781" s="79">
        <f t="shared" si="49"/>
        <v>8971.0191216347812</v>
      </c>
      <c r="K781" s="79" t="str">
        <f>VLOOKUP(A781,'10'!A:C,3,0)</f>
        <v>Начисление услуг УКС00001638 от 31.10.2023 0:00:04</v>
      </c>
      <c r="L781" s="79" t="str">
        <f>VLOOKUP(A781,'10'!A:B,2,0)</f>
        <v>С24-НАСТР-3А-2021/дом/Кв. 335</v>
      </c>
      <c r="M781" s="78">
        <v>4728.7700000000004</v>
      </c>
      <c r="N781" s="79">
        <f>VLOOKUP(A781,РАСЧЕТ!A:BF,58,0)</f>
        <v>10412.282080828576</v>
      </c>
      <c r="O781" s="79">
        <f t="shared" si="50"/>
        <v>5683.5120808285756</v>
      </c>
      <c r="P781" s="79" t="str">
        <f>VLOOKUP(A781,'11'!A:C,3,0)</f>
        <v>Начисление услуг УКС00001721 от 30.11.2023 23:59:59</v>
      </c>
      <c r="Q781" s="79" t="str">
        <f>VLOOKUP(A781,'11'!A:B,2,0)</f>
        <v>С24-НАСТР-3А-2021/дом/Кв. 335</v>
      </c>
      <c r="R781" s="78">
        <v>4728.7700000000004</v>
      </c>
      <c r="S781">
        <f>VLOOKUP(A781,РАСЧЕТ!A:BG,59,0)</f>
        <v>13628.11804571217</v>
      </c>
      <c r="T781" s="119">
        <f t="shared" si="51"/>
        <v>8899.3480457121696</v>
      </c>
      <c r="U781" t="str">
        <f>VLOOKUP(A781,'12'!A:C,3,0)</f>
        <v>Начисление услуг УКС00001871 от 31.12.2023 23:59:59</v>
      </c>
      <c r="V781" t="str">
        <f>VLOOKUP(A781,'12'!A:B,2,0)</f>
        <v>С24-НАСТР-3А-2021/дом/Кв. 335</v>
      </c>
    </row>
    <row r="782" spans="1:22" x14ac:dyDescent="0.3">
      <c r="A782" s="77" t="s">
        <v>1547</v>
      </c>
      <c r="B782" s="77" t="s">
        <v>442</v>
      </c>
      <c r="C782" s="78">
        <v>1833.95</v>
      </c>
      <c r="D782" s="79">
        <f>VLOOKUP(A782,РАСЧЕТ!A:AY,51,0)</f>
        <v>1937.5648804010691</v>
      </c>
      <c r="E782" s="79">
        <f t="shared" si="48"/>
        <v>103.61488040106906</v>
      </c>
      <c r="F782" s="79" t="str">
        <f>VLOOKUP(A782,'04'!A:C,3,0)</f>
        <v>Начисление услуг УКС00000649 от 30.04.2023 0:00:15</v>
      </c>
      <c r="G782" s="79" t="str">
        <f>VLOOKUP(A782,'04'!A:B,2,0)</f>
        <v>НАС/КС/ДУ-3А-336</v>
      </c>
      <c r="H782" s="78">
        <v>1833.95</v>
      </c>
      <c r="I782" s="79">
        <f>VLOOKUP(A782,РАСЧЕТ!A:BE,57,0)</f>
        <v>2827.7152535084192</v>
      </c>
      <c r="J782" s="79">
        <f t="shared" si="49"/>
        <v>993.76525350841916</v>
      </c>
      <c r="K782" s="79" t="str">
        <f>VLOOKUP(A782,'10'!A:C,3,0)</f>
        <v>Начисление услуг УКС00001638 от 31.10.2023 0:00:04</v>
      </c>
      <c r="L782" s="79" t="str">
        <f>VLOOKUP(A782,'10'!A:B,2,0)</f>
        <v>НАС/КС/ДУ-3А-336</v>
      </c>
      <c r="M782" s="78">
        <v>1833.95</v>
      </c>
      <c r="N782" s="79">
        <f>VLOOKUP(A782,РАСЧЕТ!A:BF,58,0)</f>
        <v>2308.0257658844403</v>
      </c>
      <c r="O782" s="79">
        <f t="shared" si="50"/>
        <v>474.07576588444022</v>
      </c>
      <c r="P782" s="79" t="str">
        <f>VLOOKUP(A782,'11'!A:C,3,0)</f>
        <v>Начисление услуг УКС00001721 от 30.11.2023 23:59:59</v>
      </c>
      <c r="Q782" s="79" t="str">
        <f>VLOOKUP(A782,'11'!A:B,2,0)</f>
        <v>НАС/КС/ДУ-3А-336</v>
      </c>
      <c r="R782" s="78">
        <v>1833.95</v>
      </c>
      <c r="S782">
        <f>VLOOKUP(A782,РАСЧЕТ!A:BG,59,0)</f>
        <v>3088.6913660485116</v>
      </c>
      <c r="T782" s="119">
        <f t="shared" si="51"/>
        <v>1254.7413660485115</v>
      </c>
      <c r="U782" t="str">
        <f>VLOOKUP(A782,'12'!A:C,3,0)</f>
        <v>Начисление услуг УКС00001871 от 31.12.2023 23:59:59</v>
      </c>
      <c r="V782" t="str">
        <f>VLOOKUP(A782,'12'!A:B,2,0)</f>
        <v>НАС/КС/ДУ-3А-336</v>
      </c>
    </row>
    <row r="783" spans="1:22" x14ac:dyDescent="0.3">
      <c r="A783" s="77" t="s">
        <v>1972</v>
      </c>
      <c r="B783" s="77" t="s">
        <v>491</v>
      </c>
      <c r="C783" s="78">
        <v>2778.85</v>
      </c>
      <c r="D783" s="79">
        <f>VLOOKUP(A783,РАСЧЕТ!A:AY,51,0)</f>
        <v>6438.9426625304004</v>
      </c>
      <c r="E783" s="79">
        <f t="shared" si="48"/>
        <v>3660.0926625304005</v>
      </c>
      <c r="F783" s="79" t="str">
        <f>VLOOKUP(A783,'04'!A:C,3,0)</f>
        <v>Начисление услуг УКС00000649 от 30.04.2023 0:00:15</v>
      </c>
      <c r="G783" s="79" t="str">
        <f>VLOOKUP(A783,'04'!A:B,2,0)</f>
        <v>НАС/КС/ДУ-3А-337</v>
      </c>
      <c r="H783" s="78">
        <v>2778.85</v>
      </c>
      <c r="I783" s="79">
        <f>VLOOKUP(A783,РАСЧЕТ!A:BE,57,0)</f>
        <v>4551.4779817756162</v>
      </c>
      <c r="J783" s="79">
        <f t="shared" si="49"/>
        <v>1772.6279817756163</v>
      </c>
      <c r="K783" s="79" t="str">
        <f>VLOOKUP(A783,'10'!A:C,3,0)</f>
        <v>Начисление услуг УКС00001638 от 31.10.2023 0:00:04</v>
      </c>
      <c r="L783" s="79" t="str">
        <f>VLOOKUP(A783,'10'!A:B,2,0)</f>
        <v>НАС/КС/ДУ-3А-337</v>
      </c>
      <c r="M783" s="78">
        <v>2778.85</v>
      </c>
      <c r="N783" s="79">
        <f>VLOOKUP(A783,РАСЧЕТ!A:BF,58,0)</f>
        <v>3682.9372301870158</v>
      </c>
      <c r="O783" s="79">
        <f t="shared" si="50"/>
        <v>904.08723018701585</v>
      </c>
      <c r="P783" s="79" t="str">
        <f>VLOOKUP(A783,'11'!A:C,3,0)</f>
        <v>Начисление услуг УКС00001721 от 30.11.2023 23:59:59</v>
      </c>
      <c r="Q783" s="79" t="str">
        <f>VLOOKUP(A783,'11'!A:B,2,0)</f>
        <v>НАС/КС/ДУ-3А-337</v>
      </c>
      <c r="R783" s="78">
        <v>2778.85</v>
      </c>
      <c r="S783">
        <f>VLOOKUP(A783,РАСЧЕТ!A:BG,59,0)</f>
        <v>4915.9098399801778</v>
      </c>
      <c r="T783" s="119">
        <f t="shared" si="51"/>
        <v>2137.0598399801779</v>
      </c>
      <c r="U783" t="str">
        <f>VLOOKUP(A783,'12'!A:C,3,0)</f>
        <v>Начисление услуг УКС00001871 от 31.12.2023 23:59:59</v>
      </c>
      <c r="V783" t="str">
        <f>VLOOKUP(A783,'12'!A:B,2,0)</f>
        <v>НАС/КС/ДУ-3А-337</v>
      </c>
    </row>
    <row r="784" spans="1:22" x14ac:dyDescent="0.3">
      <c r="A784" s="77" t="s">
        <v>1756</v>
      </c>
      <c r="B784" s="77" t="s">
        <v>479</v>
      </c>
      <c r="C784" s="78">
        <v>2486.79</v>
      </c>
      <c r="D784" s="79">
        <f>VLOOKUP(A784,РАСЧЕТ!A:AY,51,0)</f>
        <v>2627.2835263518004</v>
      </c>
      <c r="E784" s="79">
        <f t="shared" si="48"/>
        <v>140.49352635180048</v>
      </c>
      <c r="F784" s="79" t="str">
        <f>VLOOKUP(A784,'04'!A:C,3,0)</f>
        <v>Начисление услуг УКС00000649 от 30.04.2023 0:00:15</v>
      </c>
      <c r="G784" s="79" t="str">
        <f>VLOOKUP(A784,'04'!A:B,2,0)</f>
        <v>НАС/КС/ДУ-3А-338 ВАШ Консалтинг</v>
      </c>
      <c r="H784" s="78">
        <v>2486.79</v>
      </c>
      <c r="I784" s="79">
        <f>VLOOKUP(A784,РАСЧЕТ!A:BE,57,0)</f>
        <v>15270.09685601841</v>
      </c>
      <c r="J784" s="79">
        <f t="shared" si="49"/>
        <v>12783.306856018411</v>
      </c>
      <c r="K784" s="79" t="str">
        <f>VLOOKUP(A784,'10'!A:C,3,0)</f>
        <v>Начисление услуг УКС00001638 от 31.10.2023 0:00:04</v>
      </c>
      <c r="L784" s="79" t="str">
        <f>VLOOKUP(A784,'10'!A:B,2,0)</f>
        <v>НАС/КС/ДУ-3А-338 ВАШ Консалтинг</v>
      </c>
      <c r="M784" s="78">
        <v>2486.79</v>
      </c>
      <c r="N784" s="79">
        <f>VLOOKUP(A784,РАСЧЕТ!A:BF,58,0)</f>
        <v>11090.214957782437</v>
      </c>
      <c r="O784" s="79">
        <f t="shared" si="50"/>
        <v>8603.4249577824376</v>
      </c>
      <c r="P784" s="79" t="str">
        <f>VLOOKUP(A784,'11'!A:C,3,0)</f>
        <v>Начисление услуг УКС00001721 от 30.11.2023 23:59:59</v>
      </c>
      <c r="Q784" s="79" t="str">
        <f>VLOOKUP(A784,'11'!A:B,2,0)</f>
        <v>НАС/КС/ДУ-3А-338 ВАШ Консалтинг</v>
      </c>
      <c r="R784" s="78">
        <v>2486.79</v>
      </c>
      <c r="S784">
        <f>VLOOKUP(A784,РАСЧЕТ!A:BG,59,0)</f>
        <v>14295.311520743777</v>
      </c>
      <c r="T784" s="119">
        <f t="shared" si="51"/>
        <v>11808.521520743776</v>
      </c>
      <c r="U784" t="str">
        <f>VLOOKUP(A784,'12'!A:C,3,0)</f>
        <v>Начисление услуг УКС00001871 от 31.12.2023 23:59:59</v>
      </c>
      <c r="V784" t="str">
        <f>VLOOKUP(A784,'12'!A:B,2,0)</f>
        <v>НАС/КС/ДУ-3А-338 ВАШ Консалтинг</v>
      </c>
    </row>
    <row r="785" spans="1:22" x14ac:dyDescent="0.3">
      <c r="A785" s="77" t="s">
        <v>1302</v>
      </c>
      <c r="B785" s="77" t="s">
        <v>449</v>
      </c>
      <c r="C785" s="80"/>
      <c r="D785" s="79">
        <f>VLOOKUP(A785,РАСЧЕТ!A:AY,51,0)</f>
        <v>0</v>
      </c>
      <c r="E785" s="79">
        <f t="shared" si="48"/>
        <v>0</v>
      </c>
      <c r="F785" s="79" t="e">
        <f>VLOOKUP(A785,'04'!A:C,3,0)</f>
        <v>#N/A</v>
      </c>
      <c r="G785" s="79" t="e">
        <f>VLOOKUP(A785,'04'!A:B,2,0)</f>
        <v>#N/A</v>
      </c>
      <c r="H785" s="80"/>
      <c r="I785" s="79">
        <f>VLOOKUP(A785,РАСЧЕТ!A:BE,57,0)</f>
        <v>0</v>
      </c>
      <c r="J785" s="79">
        <f t="shared" si="49"/>
        <v>0</v>
      </c>
      <c r="K785" s="79" t="e">
        <f>VLOOKUP(A785,'10'!A:C,3,0)</f>
        <v>#N/A</v>
      </c>
      <c r="L785" s="79" t="e">
        <f>VLOOKUP(A785,'10'!A:B,2,0)</f>
        <v>#N/A</v>
      </c>
      <c r="M785" s="80"/>
      <c r="N785" s="79">
        <f>VLOOKUP(A785,РАСЧЕТ!A:BF,58,0)</f>
        <v>0</v>
      </c>
      <c r="O785" s="79">
        <f t="shared" si="50"/>
        <v>0</v>
      </c>
      <c r="P785" s="79" t="e">
        <f>VLOOKUP(A785,'11'!A:C,3,0)</f>
        <v>#N/A</v>
      </c>
      <c r="Q785" s="79" t="e">
        <f>VLOOKUP(A785,'11'!A:B,2,0)</f>
        <v>#N/A</v>
      </c>
      <c r="R785" s="80"/>
      <c r="S785">
        <f>VLOOKUP(A785,РАСЧЕТ!A:BG,59,0)</f>
        <v>0</v>
      </c>
      <c r="T785" s="119">
        <f t="shared" si="51"/>
        <v>0</v>
      </c>
      <c r="U785" t="e">
        <f>VLOOKUP(A785,'12'!A:C,3,0)</f>
        <v>#N/A</v>
      </c>
      <c r="V785" t="e">
        <f>VLOOKUP(A785,'12'!A:B,2,0)</f>
        <v>#N/A</v>
      </c>
    </row>
    <row r="786" spans="1:22" x14ac:dyDescent="0.3">
      <c r="A786" s="77" t="s">
        <v>2446</v>
      </c>
      <c r="B786" s="77" t="s">
        <v>449</v>
      </c>
      <c r="C786" s="78">
        <v>3646.43</v>
      </c>
      <c r="D786" s="79">
        <f>VLOOKUP(A786,РАСЧЕТ!A:AY,51,0)</f>
        <v>3852.4416474484956</v>
      </c>
      <c r="E786" s="79">
        <f t="shared" si="48"/>
        <v>206.01164744849575</v>
      </c>
      <c r="F786" s="79" t="str">
        <f>VLOOKUP(A786,'04'!A:C,3,0)</f>
        <v>Начисление услуг УКС00000649 от 30.04.2023 0:00:15</v>
      </c>
      <c r="G786" s="79" t="str">
        <f>VLOOKUP(A786,'04'!A:B,2,0)</f>
        <v>НАС/КС/ДУ-3А-339</v>
      </c>
      <c r="H786" s="78">
        <v>3646.43</v>
      </c>
      <c r="I786" s="79">
        <f>VLOOKUP(A786,РАСЧЕТ!A:BE,57,0)</f>
        <v>8864.8650332261532</v>
      </c>
      <c r="J786" s="79">
        <f t="shared" si="49"/>
        <v>5218.4350332261529</v>
      </c>
      <c r="K786" s="79" t="str">
        <f>VLOOKUP(A786,'10'!A:C,3,0)</f>
        <v>Начисление услуг УКС00001638 от 31.10.2023 0:00:04</v>
      </c>
      <c r="L786" s="79" t="str">
        <f>VLOOKUP(A786,'10'!A:B,2,0)</f>
        <v>НАС/КС/ДУ-3А-339</v>
      </c>
      <c r="M786" s="78">
        <v>3646.43</v>
      </c>
      <c r="N786" s="79">
        <f>VLOOKUP(A786,РАСЧЕТ!A:BF,58,0)</f>
        <v>6846.2015036488528</v>
      </c>
      <c r="O786" s="79">
        <f t="shared" si="50"/>
        <v>3199.771503648853</v>
      </c>
      <c r="P786" s="79" t="str">
        <f>VLOOKUP(A786,'11'!A:C,3,0)</f>
        <v>Начисление услуг УКС00001721 от 30.11.2023 23:59:59</v>
      </c>
      <c r="Q786" s="79" t="str">
        <f>VLOOKUP(A786,'11'!A:B,2,0)</f>
        <v>НАС/КС/ДУ-3А-339</v>
      </c>
      <c r="R786" s="78">
        <v>3646.43</v>
      </c>
      <c r="S786">
        <f>VLOOKUP(A786,РАСЧЕТ!A:BG,59,0)</f>
        <v>9007.0278798924937</v>
      </c>
      <c r="T786" s="119">
        <f t="shared" si="51"/>
        <v>5360.5978798924934</v>
      </c>
      <c r="U786" t="str">
        <f>VLOOKUP(A786,'12'!A:C,3,0)</f>
        <v>Начисление услуг УКС00001871 от 31.12.2023 23:59:59</v>
      </c>
      <c r="V786" t="str">
        <f>VLOOKUP(A786,'12'!A:B,2,0)</f>
        <v>НАС/КС/ДУ-3А-339</v>
      </c>
    </row>
    <row r="787" spans="1:22" x14ac:dyDescent="0.3">
      <c r="A787" s="77" t="s">
        <v>1641</v>
      </c>
      <c r="B787" s="77" t="s">
        <v>127</v>
      </c>
      <c r="C787" s="78">
        <v>1917.28</v>
      </c>
      <c r="D787" s="79">
        <f>VLOOKUP(A787,РАСЧЕТ!A:AY,51,0)</f>
        <v>2025.5947602132019</v>
      </c>
      <c r="E787" s="79">
        <f t="shared" si="48"/>
        <v>108.31476021320191</v>
      </c>
      <c r="F787" s="79" t="str">
        <f>VLOOKUP(A787,'04'!A:C,3,0)</f>
        <v>Корректировка начислений УКС00002824 от 30.09.2023 0:00:00</v>
      </c>
      <c r="G787" s="79" t="str">
        <f>VLOOKUP(A787,'04'!A:B,2,0)</f>
        <v>НАС/КС/ДУ-3А-34.</v>
      </c>
      <c r="H787" s="80"/>
      <c r="I787" s="79">
        <f>VLOOKUP(A787,РАСЧЕТ!A:BE,57,0)</f>
        <v>0</v>
      </c>
      <c r="J787" s="79">
        <f t="shared" si="49"/>
        <v>0</v>
      </c>
      <c r="K787" s="79" t="e">
        <f>VLOOKUP(A787,'10'!A:C,3,0)</f>
        <v>#N/A</v>
      </c>
      <c r="L787" s="79" t="e">
        <f>VLOOKUP(A787,'10'!A:B,2,0)</f>
        <v>#N/A</v>
      </c>
      <c r="M787" s="80"/>
      <c r="N787" s="79">
        <f>VLOOKUP(A787,РАСЧЕТ!A:BF,58,0)</f>
        <v>0</v>
      </c>
      <c r="O787" s="79">
        <f t="shared" si="50"/>
        <v>0</v>
      </c>
      <c r="P787" s="79" t="e">
        <f>VLOOKUP(A787,'11'!A:C,3,0)</f>
        <v>#N/A</v>
      </c>
      <c r="Q787" s="79" t="e">
        <f>VLOOKUP(A787,'11'!A:B,2,0)</f>
        <v>#N/A</v>
      </c>
      <c r="R787" s="80"/>
      <c r="S787">
        <f>VLOOKUP(A787,РАСЧЕТ!A:BG,59,0)</f>
        <v>0</v>
      </c>
      <c r="T787" s="119">
        <f t="shared" si="51"/>
        <v>0</v>
      </c>
      <c r="U787" t="e">
        <f>VLOOKUP(A787,'12'!A:C,3,0)</f>
        <v>#N/A</v>
      </c>
      <c r="V787" t="e">
        <f>VLOOKUP(A787,'12'!A:B,2,0)</f>
        <v>#N/A</v>
      </c>
    </row>
    <row r="788" spans="1:22" x14ac:dyDescent="0.3">
      <c r="A788" s="77" t="s">
        <v>2645</v>
      </c>
      <c r="B788" s="77" t="s">
        <v>127</v>
      </c>
      <c r="C788" s="79">
        <v>479.32</v>
      </c>
      <c r="D788" s="79">
        <f>VLOOKUP(A788,РАСЧЕТ!A:AY,51,0)</f>
        <v>506.39869005330047</v>
      </c>
      <c r="E788" s="79">
        <f t="shared" si="48"/>
        <v>27.078690053300477</v>
      </c>
      <c r="F788" s="79" t="str">
        <f>VLOOKUP(A788,'04'!A:C,3,0)</f>
        <v>Ввод начального сальдо УКС00002024 от 30.09.2023 0:00:00</v>
      </c>
      <c r="G788" s="79" t="str">
        <f>VLOOKUP(A788,'04'!A:B,2,0)</f>
        <v>НАСТ/КС/ДУ-3А-34</v>
      </c>
      <c r="H788" s="78">
        <v>2396.6</v>
      </c>
      <c r="I788" s="79">
        <f>VLOOKUP(A788,РАСЧЕТ!A:BE,57,0)</f>
        <v>4688.4432782928907</v>
      </c>
      <c r="J788" s="79">
        <f t="shared" si="49"/>
        <v>2291.8432782928908</v>
      </c>
      <c r="K788" s="79" t="str">
        <f>VLOOKUP(A788,'10'!A:C,3,0)</f>
        <v>Начисление услуг УКС00001638 от 31.10.2023 0:00:04</v>
      </c>
      <c r="L788" s="79" t="str">
        <f>VLOOKUP(A788,'10'!A:B,2,0)</f>
        <v>НАСТ/КС/ДУ-3А-34</v>
      </c>
      <c r="M788" s="78">
        <v>2396.6</v>
      </c>
      <c r="N788" s="79">
        <f>VLOOKUP(A788,РАСЧЕТ!A:BF,58,0)</f>
        <v>3707.4934667968964</v>
      </c>
      <c r="O788" s="79">
        <f t="shared" si="50"/>
        <v>1310.8934667968965</v>
      </c>
      <c r="P788" s="79" t="str">
        <f>VLOOKUP(A788,'11'!A:C,3,0)</f>
        <v>Начисление услуг УКС00001721 от 30.11.2023 23:59:59</v>
      </c>
      <c r="Q788" s="79" t="str">
        <f>VLOOKUP(A788,'11'!A:B,2,0)</f>
        <v>НАСТ/КС/ДУ-3А-34</v>
      </c>
      <c r="R788" s="78">
        <v>2396.6</v>
      </c>
      <c r="S788">
        <f>VLOOKUP(A788,РАСЧЕТ!A:BG,59,0)</f>
        <v>4914.0892301708363</v>
      </c>
      <c r="T788" s="119">
        <f t="shared" si="51"/>
        <v>2517.4892301708364</v>
      </c>
      <c r="U788" t="str">
        <f>VLOOKUP(A788,'12'!A:C,3,0)</f>
        <v>Начисление услуг УКС00001871 от 31.12.2023 23:59:59</v>
      </c>
      <c r="V788" t="str">
        <f>VLOOKUP(A788,'12'!A:B,2,0)</f>
        <v>НАСТ/КС/ДУ-3А-34</v>
      </c>
    </row>
    <row r="789" spans="1:22" x14ac:dyDescent="0.3">
      <c r="A789" s="77" t="s">
        <v>1920</v>
      </c>
      <c r="B789" s="77" t="s">
        <v>437</v>
      </c>
      <c r="C789" s="78">
        <v>1152.48</v>
      </c>
      <c r="D789" s="79">
        <f>VLOOKUP(A789,РАСЧЕТ!A:AY,51,0)</f>
        <v>2435.1908332909607</v>
      </c>
      <c r="E789" s="79">
        <f t="shared" si="48"/>
        <v>1282.7108332909606</v>
      </c>
      <c r="F789" s="79" t="str">
        <f>VLOOKUP(A789,'04'!A:C,3,0)</f>
        <v>Корректировка начислений УКС00001898 от 01.05.2023 0:00:00</v>
      </c>
      <c r="G789" s="79" t="str">
        <f>VLOOKUP(A789,'04'!A:B,2,0)</f>
        <v>ДУ ЗПИФ Развитие Красная сосна 3А/дом/Кв. 340</v>
      </c>
      <c r="H789" s="80"/>
      <c r="I789" s="79">
        <f>VLOOKUP(A789,РАСЧЕТ!A:BE,57,0)</f>
        <v>0</v>
      </c>
      <c r="J789" s="79">
        <f t="shared" si="49"/>
        <v>0</v>
      </c>
      <c r="K789" s="79" t="e">
        <f>VLOOKUP(A789,'10'!A:C,3,0)</f>
        <v>#N/A</v>
      </c>
      <c r="L789" s="79" t="e">
        <f>VLOOKUP(A789,'10'!A:B,2,0)</f>
        <v>#N/A</v>
      </c>
      <c r="M789" s="80"/>
      <c r="N789" s="79">
        <f>VLOOKUP(A789,РАСЧЕТ!A:BF,58,0)</f>
        <v>0</v>
      </c>
      <c r="O789" s="79">
        <f t="shared" si="50"/>
        <v>0</v>
      </c>
      <c r="P789" s="79" t="e">
        <f>VLOOKUP(A789,'11'!A:C,3,0)</f>
        <v>#N/A</v>
      </c>
      <c r="Q789" s="79" t="e">
        <f>VLOOKUP(A789,'11'!A:B,2,0)</f>
        <v>#N/A</v>
      </c>
      <c r="R789" s="80"/>
      <c r="S789">
        <f>VLOOKUP(A789,РАСЧЕТ!A:BG,59,0)</f>
        <v>0</v>
      </c>
      <c r="T789" s="119">
        <f t="shared" si="51"/>
        <v>0</v>
      </c>
      <c r="U789" t="e">
        <f>VLOOKUP(A789,'12'!A:C,3,0)</f>
        <v>#N/A</v>
      </c>
      <c r="V789" t="e">
        <f>VLOOKUP(A789,'12'!A:B,2,0)</f>
        <v>#N/A</v>
      </c>
    </row>
    <row r="790" spans="1:22" x14ac:dyDescent="0.3">
      <c r="A790" s="77" t="s">
        <v>2677</v>
      </c>
      <c r="B790" s="77" t="s">
        <v>437</v>
      </c>
      <c r="C790" s="78">
        <v>2304.98</v>
      </c>
      <c r="D790" s="79">
        <f>VLOOKUP(A790,РАСЧЕТ!A:AY,51,0)</f>
        <v>1217.5954166454803</v>
      </c>
      <c r="E790" s="79">
        <f t="shared" si="48"/>
        <v>-1087.3845833545197</v>
      </c>
      <c r="F790" s="79" t="str">
        <f>VLOOKUP(A790,'04'!A:C,3,0)</f>
        <v>Ввод начального сальдо УКС00001455 от 01.05.2023 0:00:00</v>
      </c>
      <c r="G790" s="79" t="str">
        <f>VLOOKUP(A790,'04'!A:B,2,0)</f>
        <v>НАС/КС/ДУ/3А-340</v>
      </c>
      <c r="H790" s="78">
        <v>3457.46</v>
      </c>
      <c r="I790" s="79">
        <f>VLOOKUP(A790,РАСЧЕТ!A:BE,57,0)</f>
        <v>5160.1977397773535</v>
      </c>
      <c r="J790" s="79">
        <f t="shared" si="49"/>
        <v>1702.7377397773535</v>
      </c>
      <c r="K790" s="79" t="str">
        <f>VLOOKUP(A790,'10'!A:C,3,0)</f>
        <v>Начисление услуг УКС00001638 от 31.10.2023 0:00:04</v>
      </c>
      <c r="L790" s="79" t="str">
        <f>VLOOKUP(A790,'10'!A:B,2,0)</f>
        <v>НАС/КС/ДУ/3А-340</v>
      </c>
      <c r="M790" s="78">
        <v>3457.46</v>
      </c>
      <c r="N790" s="79">
        <f>VLOOKUP(A790,РАСЧЕТ!A:BF,58,0)</f>
        <v>4232.3413124926819</v>
      </c>
      <c r="O790" s="79">
        <f t="shared" si="50"/>
        <v>774.8813124926819</v>
      </c>
      <c r="P790" s="79" t="str">
        <f>VLOOKUP(A790,'11'!A:C,3,0)</f>
        <v>Начисление услуг УКС00001721 от 30.11.2023 23:59:59</v>
      </c>
      <c r="Q790" s="79" t="str">
        <f>VLOOKUP(A790,'11'!A:B,2,0)</f>
        <v>НАС/КС/ДУ/3А-340</v>
      </c>
      <c r="R790" s="78">
        <v>3457.46</v>
      </c>
      <c r="S790">
        <f>VLOOKUP(A790,РАСЧЕТ!A:BG,59,0)</f>
        <v>5672.0393202833602</v>
      </c>
      <c r="T790" s="119">
        <f t="shared" si="51"/>
        <v>2214.5793202833602</v>
      </c>
      <c r="U790" t="str">
        <f>VLOOKUP(A790,'12'!A:C,3,0)</f>
        <v>Начисление услуг УКС00001871 от 31.12.2023 23:59:59</v>
      </c>
      <c r="V790" t="str">
        <f>VLOOKUP(A790,'12'!A:B,2,0)</f>
        <v>НАС/КС/ДУ/3А-340</v>
      </c>
    </row>
    <row r="791" spans="1:22" x14ac:dyDescent="0.3">
      <c r="A791" s="77" t="s">
        <v>1691</v>
      </c>
      <c r="B791" s="77" t="s">
        <v>426</v>
      </c>
      <c r="C791" s="78">
        <v>2718.72</v>
      </c>
      <c r="D791" s="79">
        <f>VLOOKUP(A791,РАСЧЕТ!A:AY,51,0)</f>
        <v>2872.3151505711394</v>
      </c>
      <c r="E791" s="79">
        <f t="shared" si="48"/>
        <v>153.59515057113958</v>
      </c>
      <c r="F791" s="79" t="str">
        <f>VLOOKUP(A791,'04'!A:C,3,0)</f>
        <v>Начисление услуг УКС00000649 от 30.04.2023 0:00:15</v>
      </c>
      <c r="G791" s="79" t="str">
        <f>VLOOKUP(A791,'04'!A:B,2,0)</f>
        <v>ДУ ЗПИФ Развитие Красная сосна 3А/дом/Кв. 341</v>
      </c>
      <c r="H791" s="80"/>
      <c r="I791" s="79">
        <f>VLOOKUP(A791,РАСЧЕТ!A:BE,57,0)</f>
        <v>0</v>
      </c>
      <c r="J791" s="79">
        <f t="shared" si="49"/>
        <v>0</v>
      </c>
      <c r="K791" s="79" t="e">
        <f>VLOOKUP(A791,'10'!A:C,3,0)</f>
        <v>#N/A</v>
      </c>
      <c r="L791" s="79" t="e">
        <f>VLOOKUP(A791,'10'!A:B,2,0)</f>
        <v>#N/A</v>
      </c>
      <c r="M791" s="80"/>
      <c r="N791" s="79">
        <f>VLOOKUP(A791,РАСЧЕТ!A:BF,58,0)</f>
        <v>0</v>
      </c>
      <c r="O791" s="79">
        <f t="shared" si="50"/>
        <v>0</v>
      </c>
      <c r="P791" s="79" t="e">
        <f>VLOOKUP(A791,'11'!A:C,3,0)</f>
        <v>#N/A</v>
      </c>
      <c r="Q791" s="79" t="e">
        <f>VLOOKUP(A791,'11'!A:B,2,0)</f>
        <v>#N/A</v>
      </c>
      <c r="R791" s="80"/>
      <c r="S791">
        <f>VLOOKUP(A791,РАСЧЕТ!A:BG,59,0)</f>
        <v>0</v>
      </c>
      <c r="T791" s="119">
        <f t="shared" si="51"/>
        <v>0</v>
      </c>
      <c r="U791" t="e">
        <f>VLOOKUP(A791,'12'!A:C,3,0)</f>
        <v>#N/A</v>
      </c>
      <c r="V791" t="e">
        <f>VLOOKUP(A791,'12'!A:B,2,0)</f>
        <v>#N/A</v>
      </c>
    </row>
    <row r="792" spans="1:22" x14ac:dyDescent="0.3">
      <c r="A792" s="77" t="s">
        <v>2841</v>
      </c>
      <c r="B792" s="77" t="s">
        <v>426</v>
      </c>
      <c r="C792" s="80"/>
      <c r="D792" s="79">
        <f>VLOOKUP(A792,РАСЧЕТ!A:AY,51,0)</f>
        <v>0</v>
      </c>
      <c r="E792" s="79">
        <f t="shared" si="48"/>
        <v>0</v>
      </c>
      <c r="F792" s="79" t="e">
        <f>VLOOKUP(A792,'04'!A:C,3,0)</f>
        <v>#N/A</v>
      </c>
      <c r="G792" s="79" t="e">
        <f>VLOOKUP(A792,'04'!A:B,2,0)</f>
        <v>#N/A</v>
      </c>
      <c r="H792" s="78">
        <v>2718.72</v>
      </c>
      <c r="I792" s="79">
        <f>VLOOKUP(A792,РАСЧЕТ!A:BE,57,0)</f>
        <v>4491.1445074721014</v>
      </c>
      <c r="J792" s="79">
        <f t="shared" si="49"/>
        <v>1772.4245074721016</v>
      </c>
      <c r="K792" s="79" t="str">
        <f>VLOOKUP(A792,'10'!A:C,3,0)</f>
        <v>Начисление услуг УКС00001638 от 31.10.2023 0:00:04</v>
      </c>
      <c r="L792" s="79" t="str">
        <f>VLOOKUP(A792,'10'!A:B,2,0)</f>
        <v>НАС/КС/ДУ-3А-341</v>
      </c>
      <c r="M792" s="78">
        <v>2718.72</v>
      </c>
      <c r="N792" s="79">
        <f>VLOOKUP(A792,РАСЧЕТ!A:BF,58,0)</f>
        <v>3629.8033263968991</v>
      </c>
      <c r="O792" s="79">
        <f t="shared" si="50"/>
        <v>911.08332639689934</v>
      </c>
      <c r="P792" s="79" t="str">
        <f>VLOOKUP(A792,'11'!A:C,3,0)</f>
        <v>Начисление услуг УКС00001721 от 30.11.2023 23:59:59</v>
      </c>
      <c r="Q792" s="79" t="str">
        <f>VLOOKUP(A792,'11'!A:B,2,0)</f>
        <v>НАС/КС/ДУ-3А-341</v>
      </c>
      <c r="R792" s="78">
        <v>2718.72</v>
      </c>
      <c r="S792">
        <f>VLOOKUP(A792,РАСЧЕТ!A:BG,59,0)</f>
        <v>4843.2578931201942</v>
      </c>
      <c r="T792" s="119">
        <f t="shared" si="51"/>
        <v>2124.5378931201944</v>
      </c>
      <c r="U792" t="str">
        <f>VLOOKUP(A792,'12'!A:C,3,0)</f>
        <v>Начисление услуг УКС00001871 от 31.12.2023 23:59:59</v>
      </c>
      <c r="V792" t="str">
        <f>VLOOKUP(A792,'12'!A:B,2,0)</f>
        <v>НАС/КС/ДУ-3А-341</v>
      </c>
    </row>
    <row r="793" spans="1:22" x14ac:dyDescent="0.3">
      <c r="A793" s="77" t="s">
        <v>1836</v>
      </c>
      <c r="B793" s="77" t="s">
        <v>486</v>
      </c>
      <c r="C793" s="78">
        <v>2443.84</v>
      </c>
      <c r="D793" s="79">
        <f>VLOOKUP(A793,РАСЧЕТ!A:AY,51,0)</f>
        <v>2581.9072996445157</v>
      </c>
      <c r="E793" s="79">
        <f t="shared" si="48"/>
        <v>138.06729964451551</v>
      </c>
      <c r="F793" s="79" t="str">
        <f>VLOOKUP(A793,'04'!A:C,3,0)</f>
        <v>Начисление услуг УКС00000649 от 30.04.2023 0:00:15</v>
      </c>
      <c r="G793" s="79" t="str">
        <f>VLOOKUP(A793,'04'!A:B,2,0)</f>
        <v>НАС/КС/ДУ-3А-342</v>
      </c>
      <c r="H793" s="78">
        <v>2443.84</v>
      </c>
      <c r="I793" s="79">
        <f>VLOOKUP(A793,РАСЧЕТ!A:BE,57,0)</f>
        <v>2275.1681790754919</v>
      </c>
      <c r="J793" s="79">
        <f t="shared" si="49"/>
        <v>-168.67182092450821</v>
      </c>
      <c r="K793" s="79" t="str">
        <f>VLOOKUP(A793,'10'!A:C,3,0)</f>
        <v>Начисление услуг УКС00001638 от 31.10.2023 0:00:04</v>
      </c>
      <c r="L793" s="79" t="str">
        <f>VLOOKUP(A793,'10'!A:B,2,0)</f>
        <v>НАС/КС/ДУ-3А-342</v>
      </c>
      <c r="M793" s="78">
        <v>2443.84</v>
      </c>
      <c r="N793" s="79">
        <f>VLOOKUP(A793,РАСЧЕТ!A:BF,58,0)</f>
        <v>2036.3320012232598</v>
      </c>
      <c r="O793" s="79">
        <f t="shared" si="50"/>
        <v>-407.50799877674035</v>
      </c>
      <c r="P793" s="79" t="str">
        <f>VLOOKUP(A793,'11'!A:C,3,0)</f>
        <v>Начисление услуг УКС00001721 от 30.11.2023 23:59:59</v>
      </c>
      <c r="Q793" s="79" t="str">
        <f>VLOOKUP(A793,'11'!A:B,2,0)</f>
        <v>НАС/КС/ДУ-3А-342</v>
      </c>
      <c r="R793" s="78">
        <v>2443.84</v>
      </c>
      <c r="S793">
        <f>VLOOKUP(A793,РАСЧЕТ!A:BG,59,0)</f>
        <v>2796.3857063093715</v>
      </c>
      <c r="T793" s="119">
        <f t="shared" si="51"/>
        <v>352.54570630937133</v>
      </c>
      <c r="U793" t="str">
        <f>VLOOKUP(A793,'12'!A:C,3,0)</f>
        <v>Начисление услуг УКС00001871 от 31.12.2023 23:59:59</v>
      </c>
      <c r="V793" t="str">
        <f>VLOOKUP(A793,'12'!A:B,2,0)</f>
        <v>НАС/КС/ДУ-3А-342</v>
      </c>
    </row>
    <row r="794" spans="1:22" x14ac:dyDescent="0.3">
      <c r="A794" s="77" t="s">
        <v>1730</v>
      </c>
      <c r="B794" s="77" t="s">
        <v>421</v>
      </c>
      <c r="C794" s="78">
        <v>3586.3</v>
      </c>
      <c r="D794" s="79">
        <f>VLOOKUP(A794,РАСЧЕТ!A:AY,51,0)</f>
        <v>3788.9149300582962</v>
      </c>
      <c r="E794" s="79">
        <f t="shared" si="48"/>
        <v>202.61493005829607</v>
      </c>
      <c r="F794" s="79" t="str">
        <f>VLOOKUP(A794,'04'!A:C,3,0)</f>
        <v>Начисление услуг УКС00000649 от 30.04.2023 0:00:15</v>
      </c>
      <c r="G794" s="79" t="str">
        <f>VLOOKUP(A794,'04'!A:B,2,0)</f>
        <v>НАС/КС/ДУ-3А-343</v>
      </c>
      <c r="H794" s="78">
        <v>3586.3</v>
      </c>
      <c r="I794" s="79">
        <f>VLOOKUP(A794,РАСЧЕТ!A:BE,57,0)</f>
        <v>8444.5216588451185</v>
      </c>
      <c r="J794" s="79">
        <f t="shared" si="49"/>
        <v>4858.2216588451183</v>
      </c>
      <c r="K794" s="79" t="str">
        <f>VLOOKUP(A794,'10'!A:C,3,0)</f>
        <v>Начисление услуг УКС00001638 от 31.10.2023 0:00:04</v>
      </c>
      <c r="L794" s="79" t="str">
        <f>VLOOKUP(A794,'10'!A:B,2,0)</f>
        <v>НАС/КС/ДУ-3А-343</v>
      </c>
      <c r="M794" s="78">
        <v>3586.3</v>
      </c>
      <c r="N794" s="79">
        <f>VLOOKUP(A794,РАСЧЕТ!A:BF,58,0)</f>
        <v>6542.4602893573483</v>
      </c>
      <c r="O794" s="79">
        <f t="shared" si="50"/>
        <v>2956.1602893573481</v>
      </c>
      <c r="P794" s="79" t="str">
        <f>VLOOKUP(A794,'11'!A:C,3,0)</f>
        <v>Начисление услуг УКС00001721 от 30.11.2023 23:59:59</v>
      </c>
      <c r="Q794" s="79" t="str">
        <f>VLOOKUP(A794,'11'!A:B,2,0)</f>
        <v>НАС/КС/ДУ-3А-343</v>
      </c>
      <c r="R794" s="78">
        <v>3586.3</v>
      </c>
      <c r="S794">
        <f>VLOOKUP(A794,РАСЧЕТ!A:BG,59,0)</f>
        <v>8616.1935890423683</v>
      </c>
      <c r="T794" s="119">
        <f t="shared" si="51"/>
        <v>5029.8935890423681</v>
      </c>
      <c r="U794" t="str">
        <f>VLOOKUP(A794,'12'!A:C,3,0)</f>
        <v>Начисление услуг УКС00001871 от 31.12.2023 23:59:59</v>
      </c>
      <c r="V794" t="str">
        <f>VLOOKUP(A794,'12'!A:B,2,0)</f>
        <v>НАС/КС/ДУ-3А-343</v>
      </c>
    </row>
    <row r="795" spans="1:22" x14ac:dyDescent="0.3">
      <c r="A795" s="77" t="s">
        <v>1353</v>
      </c>
      <c r="B795" s="77" t="s">
        <v>459</v>
      </c>
      <c r="C795" s="78">
        <v>3388.74</v>
      </c>
      <c r="D795" s="79">
        <f>VLOOKUP(A795,РАСЧЕТ!A:AY,51,0)</f>
        <v>2398.4611037039967</v>
      </c>
      <c r="E795" s="79">
        <f t="shared" si="48"/>
        <v>-990.27889629600304</v>
      </c>
      <c r="F795" s="79" t="str">
        <f>VLOOKUP(A795,'04'!A:C,3,0)</f>
        <v>Начисление услуг УКС00000649 от 30.04.2023 0:00:15</v>
      </c>
      <c r="G795" s="79" t="str">
        <f>VLOOKUP(A795,'04'!A:B,2,0)</f>
        <v>НАС/СК/ДУ-3А-344</v>
      </c>
      <c r="H795" s="78">
        <v>3388.74</v>
      </c>
      <c r="I795" s="79">
        <f>VLOOKUP(A795,РАСЧЕТ!A:BE,57,0)</f>
        <v>4487.6998065629623</v>
      </c>
      <c r="J795" s="79">
        <f t="shared" si="49"/>
        <v>1098.9598065629625</v>
      </c>
      <c r="K795" s="79" t="str">
        <f>VLOOKUP(A795,'10'!A:C,3,0)</f>
        <v>Начисление услуг УКС00001638 от 31.10.2023 0:00:04</v>
      </c>
      <c r="L795" s="79" t="str">
        <f>VLOOKUP(A795,'10'!A:B,2,0)</f>
        <v>НАС/СК/ДУ-3А-344</v>
      </c>
      <c r="M795" s="78">
        <v>3388.74</v>
      </c>
      <c r="N795" s="79">
        <f>VLOOKUP(A795,РАСЧЕТ!A:BF,58,0)</f>
        <v>3751.4814958242819</v>
      </c>
      <c r="O795" s="79">
        <f t="shared" si="50"/>
        <v>362.74149582428208</v>
      </c>
      <c r="P795" s="79" t="str">
        <f>VLOOKUP(A795,'11'!A:C,3,0)</f>
        <v>Начисление услуг УКС00001721 от 30.11.2023 23:59:59</v>
      </c>
      <c r="Q795" s="79" t="str">
        <f>VLOOKUP(A795,'11'!A:B,2,0)</f>
        <v>НАС/СК/ДУ-3А-344</v>
      </c>
      <c r="R795" s="78">
        <v>3388.74</v>
      </c>
      <c r="S795">
        <f>VLOOKUP(A795,РАСЧЕТ!A:BG,59,0)</f>
        <v>5055.585728498183</v>
      </c>
      <c r="T795" s="119">
        <f t="shared" si="51"/>
        <v>1666.8457284981832</v>
      </c>
      <c r="U795" t="str">
        <f>VLOOKUP(A795,'12'!A:C,3,0)</f>
        <v>Начисление услуг УКС00001871 от 31.12.2023 23:59:59</v>
      </c>
      <c r="V795" t="str">
        <f>VLOOKUP(A795,'12'!A:B,2,0)</f>
        <v>НАС/СК/ДУ-3А-344</v>
      </c>
    </row>
    <row r="796" spans="1:22" x14ac:dyDescent="0.3">
      <c r="A796" s="77" t="s">
        <v>2072</v>
      </c>
      <c r="B796" s="77" t="s">
        <v>415</v>
      </c>
      <c r="C796" s="78">
        <v>2265.6</v>
      </c>
      <c r="D796" s="79">
        <f>VLOOKUP(A796,РАСЧЕТ!A:AY,51,0)</f>
        <v>2393.5959588092833</v>
      </c>
      <c r="E796" s="79">
        <f t="shared" si="48"/>
        <v>127.99595880928337</v>
      </c>
      <c r="F796" s="79" t="str">
        <f>VLOOKUP(A796,'04'!A:C,3,0)</f>
        <v>Корректировка начислений УКС00001893 от 01.05.2023 0:00:00</v>
      </c>
      <c r="G796" s="79" t="str">
        <f>VLOOKUP(A796,'04'!A:B,2,0)</f>
        <v>НАС/КС/ДУ-3А-345</v>
      </c>
      <c r="H796" s="80"/>
      <c r="I796" s="79">
        <f>VLOOKUP(A796,РАСЧЕТ!A:BE,57,0)</f>
        <v>0</v>
      </c>
      <c r="J796" s="79">
        <f t="shared" si="49"/>
        <v>0</v>
      </c>
      <c r="K796" s="79" t="e">
        <f>VLOOKUP(A796,'10'!A:C,3,0)</f>
        <v>#N/A</v>
      </c>
      <c r="L796" s="79" t="e">
        <f>VLOOKUP(A796,'10'!A:B,2,0)</f>
        <v>#N/A</v>
      </c>
      <c r="M796" s="80"/>
      <c r="N796" s="79">
        <f>VLOOKUP(A796,РАСЧЕТ!A:BF,58,0)</f>
        <v>0</v>
      </c>
      <c r="O796" s="79">
        <f t="shared" si="50"/>
        <v>0</v>
      </c>
      <c r="P796" s="79" t="e">
        <f>VLOOKUP(A796,'11'!A:C,3,0)</f>
        <v>#N/A</v>
      </c>
      <c r="Q796" s="79" t="e">
        <f>VLOOKUP(A796,'11'!A:B,2,0)</f>
        <v>#N/A</v>
      </c>
      <c r="R796" s="80"/>
      <c r="S796">
        <f>VLOOKUP(A796,РАСЧЕТ!A:BG,59,0)</f>
        <v>0</v>
      </c>
      <c r="T796" s="119">
        <f t="shared" si="51"/>
        <v>0</v>
      </c>
      <c r="U796" t="e">
        <f>VLOOKUP(A796,'12'!A:C,3,0)</f>
        <v>#N/A</v>
      </c>
      <c r="V796" t="e">
        <f>VLOOKUP(A796,'12'!A:B,2,0)</f>
        <v>#N/A</v>
      </c>
    </row>
    <row r="797" spans="1:22" x14ac:dyDescent="0.3">
      <c r="A797" s="77" t="s">
        <v>2695</v>
      </c>
      <c r="B797" s="77" t="s">
        <v>415</v>
      </c>
      <c r="C797" s="79">
        <v>453.12</v>
      </c>
      <c r="D797" s="79">
        <f>VLOOKUP(A797,РАСЧЕТ!A:AY,51,0)</f>
        <v>478.71919176185656</v>
      </c>
      <c r="E797" s="79">
        <f t="shared" si="48"/>
        <v>25.599191761856559</v>
      </c>
      <c r="F797" s="79" t="str">
        <f>VLOOKUP(A797,'04'!A:C,3,0)</f>
        <v>Ввод начального сальдо УКС00001451 от 01.05.2023 0:00:00</v>
      </c>
      <c r="G797" s="79" t="str">
        <f>VLOOKUP(A797,'04'!A:B,2,0)</f>
        <v>НАС/КС/ДУ-3А-345 втор</v>
      </c>
      <c r="H797" s="78">
        <v>2718.72</v>
      </c>
      <c r="I797" s="79">
        <f>VLOOKUP(A797,РАСЧЕТ!A:BE,57,0)</f>
        <v>6763.5500406465344</v>
      </c>
      <c r="J797" s="79">
        <f t="shared" si="49"/>
        <v>4044.8300406465346</v>
      </c>
      <c r="K797" s="79" t="str">
        <f>VLOOKUP(A797,'10'!A:C,3,0)</f>
        <v>Начисление услуг УКС00001638 от 31.10.2023 0:00:04</v>
      </c>
      <c r="L797" s="79" t="str">
        <f>VLOOKUP(A797,'10'!A:B,2,0)</f>
        <v>НАС/КС/ДУ-3А-345 втор</v>
      </c>
      <c r="M797" s="78">
        <v>2718.72</v>
      </c>
      <c r="N797" s="79">
        <f>VLOOKUP(A797,РАСЧЕТ!A:BF,58,0)</f>
        <v>5211.6527114129449</v>
      </c>
      <c r="O797" s="79">
        <f t="shared" si="50"/>
        <v>2492.9327114129451</v>
      </c>
      <c r="P797" s="79" t="str">
        <f>VLOOKUP(A797,'11'!A:C,3,0)</f>
        <v>Начисление услуг УКС00001721 от 30.11.2023 23:59:59</v>
      </c>
      <c r="Q797" s="79" t="str">
        <f>VLOOKUP(A797,'11'!A:B,2,0)</f>
        <v>НАС/КС/ДУ-3А-345 втор</v>
      </c>
      <c r="R797" s="78">
        <v>2718.72</v>
      </c>
      <c r="S797">
        <f>VLOOKUP(A797,РАСЧЕТ!A:BG,59,0)</f>
        <v>6851.6452149297202</v>
      </c>
      <c r="T797" s="119">
        <f t="shared" si="51"/>
        <v>4132.9252149297208</v>
      </c>
      <c r="U797" t="str">
        <f>VLOOKUP(A797,'12'!A:C,3,0)</f>
        <v>Начисление услуг УКС00001871 от 31.12.2023 23:59:59</v>
      </c>
      <c r="V797" t="str">
        <f>VLOOKUP(A797,'12'!A:B,2,0)</f>
        <v>НАС/КС/ДУ-3А-345 втор</v>
      </c>
    </row>
    <row r="798" spans="1:22" x14ac:dyDescent="0.3">
      <c r="A798" s="77" t="s">
        <v>1791</v>
      </c>
      <c r="B798" s="77" t="s">
        <v>446</v>
      </c>
      <c r="C798" s="78">
        <v>2443.84</v>
      </c>
      <c r="D798" s="79">
        <f>VLOOKUP(A798,РАСЧЕТ!A:AY,51,0)</f>
        <v>1998.1246793505375</v>
      </c>
      <c r="E798" s="79">
        <f t="shared" si="48"/>
        <v>-445.71532064946268</v>
      </c>
      <c r="F798" s="79" t="str">
        <f>VLOOKUP(A798,'04'!A:C,3,0)</f>
        <v>Начисление услуг УКС00000649 от 30.04.2023 0:00:15</v>
      </c>
      <c r="G798" s="79" t="str">
        <f>VLOOKUP(A798,'04'!A:B,2,0)</f>
        <v>НАС/КС/ДУ-3А-346</v>
      </c>
      <c r="H798" s="78">
        <v>2443.84</v>
      </c>
      <c r="I798" s="79">
        <f>VLOOKUP(A798,РАСЧЕТ!A:BE,57,0)</f>
        <v>3772.417062884103</v>
      </c>
      <c r="J798" s="79">
        <f t="shared" si="49"/>
        <v>1328.5770628841028</v>
      </c>
      <c r="K798" s="79" t="str">
        <f>VLOOKUP(A798,'10'!A:C,3,0)</f>
        <v>Начисление услуг УКС00001638 от 31.10.2023 0:00:04</v>
      </c>
      <c r="L798" s="79" t="str">
        <f>VLOOKUP(A798,'10'!A:B,2,0)</f>
        <v>НАС/КС/ДУ-3А-346</v>
      </c>
      <c r="M798" s="78">
        <v>2443.84</v>
      </c>
      <c r="N798" s="79">
        <f>VLOOKUP(A798,РАСЧЕТ!A:BF,58,0)</f>
        <v>3078.5853277059014</v>
      </c>
      <c r="O798" s="79">
        <f t="shared" si="50"/>
        <v>634.74532770590122</v>
      </c>
      <c r="P798" s="79" t="str">
        <f>VLOOKUP(A798,'11'!A:C,3,0)</f>
        <v>Начисление услуг УКС00001721 от 30.11.2023 23:59:59</v>
      </c>
      <c r="Q798" s="79" t="str">
        <f>VLOOKUP(A798,'11'!A:B,2,0)</f>
        <v>НАС/КС/ДУ-3А-346</v>
      </c>
      <c r="R798" s="78">
        <v>2443.84</v>
      </c>
      <c r="S798">
        <f>VLOOKUP(A798,РАСЧЕТ!A:BG,59,0)</f>
        <v>4119.6775360181191</v>
      </c>
      <c r="T798" s="119">
        <f t="shared" si="51"/>
        <v>1675.837536018119</v>
      </c>
      <c r="U798" t="str">
        <f>VLOOKUP(A798,'12'!A:C,3,0)</f>
        <v>Начисление услуг УКС00001871 от 31.12.2023 23:59:59</v>
      </c>
      <c r="V798" t="str">
        <f>VLOOKUP(A798,'12'!A:B,2,0)</f>
        <v>НАС/КС/ДУ-3А-346</v>
      </c>
    </row>
    <row r="799" spans="1:22" x14ac:dyDescent="0.3">
      <c r="A799" s="77" t="s">
        <v>1708</v>
      </c>
      <c r="B799" s="77" t="s">
        <v>447</v>
      </c>
      <c r="C799" s="78">
        <v>3586.3</v>
      </c>
      <c r="D799" s="79">
        <f>VLOOKUP(A799,РАСЧЕТ!A:AY,51,0)</f>
        <v>3788.9149300582962</v>
      </c>
      <c r="E799" s="79">
        <f t="shared" si="48"/>
        <v>202.61493005829607</v>
      </c>
      <c r="F799" s="79" t="str">
        <f>VLOOKUP(A799,'04'!A:C,3,0)</f>
        <v>Начисление услуг УКС00000649 от 30.04.2023 0:00:15</v>
      </c>
      <c r="G799" s="79" t="str">
        <f>VLOOKUP(A799,'04'!A:B,2,0)</f>
        <v>НАС/КС/ДУ-3А-347</v>
      </c>
      <c r="H799" s="78">
        <v>3586.3</v>
      </c>
      <c r="I799" s="79">
        <f>VLOOKUP(A799,РАСЧЕТ!A:BE,57,0)</f>
        <v>5549.9098487300707</v>
      </c>
      <c r="J799" s="79">
        <f t="shared" si="49"/>
        <v>1963.6098487300706</v>
      </c>
      <c r="K799" s="79" t="str">
        <f>VLOOKUP(A799,'10'!A:C,3,0)</f>
        <v>Начисление услуг УКС00001638 от 31.10.2023 0:00:04</v>
      </c>
      <c r="L799" s="79" t="str">
        <f>VLOOKUP(A799,'10'!A:B,2,0)</f>
        <v>НАС/КС/ДУ-3А-347</v>
      </c>
      <c r="M799" s="78">
        <v>3586.3</v>
      </c>
      <c r="N799" s="79">
        <f>VLOOKUP(A799,РАСЧЕТ!A:BF,58,0)</f>
        <v>4527.485477491673</v>
      </c>
      <c r="O799" s="79">
        <f t="shared" si="50"/>
        <v>941.18547749167283</v>
      </c>
      <c r="P799" s="79" t="str">
        <f>VLOOKUP(A799,'11'!A:C,3,0)</f>
        <v>Начисление услуг УКС00001721 от 30.11.2023 23:59:59</v>
      </c>
      <c r="Q799" s="79" t="str">
        <f>VLOOKUP(A799,'11'!A:B,2,0)</f>
        <v>НАС/КС/ДУ-3А-347</v>
      </c>
      <c r="R799" s="78">
        <v>3586.3</v>
      </c>
      <c r="S799">
        <f>VLOOKUP(A799,РАСЧЕТ!A:BG,59,0)</f>
        <v>6057.8906910230944</v>
      </c>
      <c r="T799" s="119">
        <f t="shared" si="51"/>
        <v>2471.5906910230942</v>
      </c>
      <c r="U799" t="str">
        <f>VLOOKUP(A799,'12'!A:C,3,0)</f>
        <v>Начисление услуг УКС00001871 от 31.12.2023 23:59:59</v>
      </c>
      <c r="V799" t="str">
        <f>VLOOKUP(A799,'12'!A:B,2,0)</f>
        <v>НАС/КС/ДУ-3А-347</v>
      </c>
    </row>
    <row r="800" spans="1:22" x14ac:dyDescent="0.3">
      <c r="A800" s="77" t="s">
        <v>1554</v>
      </c>
      <c r="B800" s="77" t="s">
        <v>428</v>
      </c>
      <c r="C800" s="78">
        <v>3388.74</v>
      </c>
      <c r="D800" s="79">
        <f>VLOOKUP(A800,РАСЧЕТ!A:AY,51,0)</f>
        <v>3580.1842872047855</v>
      </c>
      <c r="E800" s="79">
        <f t="shared" si="48"/>
        <v>191.44428720478572</v>
      </c>
      <c r="F800" s="79" t="str">
        <f>VLOOKUP(A800,'04'!A:C,3,0)</f>
        <v>Начисление услуг УКС00000649 от 30.04.2023 0:00:15</v>
      </c>
      <c r="G800" s="79" t="str">
        <f>VLOOKUP(A800,'04'!A:B,2,0)</f>
        <v>НАС/КС/ДУ-3А-348</v>
      </c>
      <c r="H800" s="78">
        <v>3388.74</v>
      </c>
      <c r="I800" s="79">
        <f>VLOOKUP(A800,РАСЧЕТ!A:BE,57,0)</f>
        <v>6808.7734209960854</v>
      </c>
      <c r="J800" s="79">
        <f t="shared" si="49"/>
        <v>3420.0334209960856</v>
      </c>
      <c r="K800" s="79" t="str">
        <f>VLOOKUP(A800,'10'!A:C,3,0)</f>
        <v>Начисление услуг УКС00001638 от 31.10.2023 0:00:04</v>
      </c>
      <c r="L800" s="79" t="str">
        <f>VLOOKUP(A800,'10'!A:B,2,0)</f>
        <v>НАС/КС/ДУ-3А-348</v>
      </c>
      <c r="M800" s="78">
        <v>3388.74</v>
      </c>
      <c r="N800" s="79">
        <f>VLOOKUP(A800,РАСЧЕТ!A:BF,58,0)</f>
        <v>5367.2093295965333</v>
      </c>
      <c r="O800" s="79">
        <f t="shared" si="50"/>
        <v>1978.4693295965335</v>
      </c>
      <c r="P800" s="79" t="str">
        <f>VLOOKUP(A800,'11'!A:C,3,0)</f>
        <v>Начисление услуг УКС00001721 от 30.11.2023 23:59:59</v>
      </c>
      <c r="Q800" s="79" t="str">
        <f>VLOOKUP(A800,'11'!A:B,2,0)</f>
        <v>НАС/КС/ДУ-3А-348</v>
      </c>
      <c r="R800" s="78">
        <v>3388.74</v>
      </c>
      <c r="S800">
        <f>VLOOKUP(A800,РАСЧЕТ!A:BG,59,0)</f>
        <v>7106.9866567920262</v>
      </c>
      <c r="T800" s="119">
        <f t="shared" si="51"/>
        <v>3718.2466567920264</v>
      </c>
      <c r="U800" t="str">
        <f>VLOOKUP(A800,'12'!A:C,3,0)</f>
        <v>Начисление услуг УКС00001871 от 31.12.2023 23:59:59</v>
      </c>
      <c r="V800" t="str">
        <f>VLOOKUP(A800,'12'!A:B,2,0)</f>
        <v>НАС/КС/ДУ-3А-348</v>
      </c>
    </row>
    <row r="801" spans="1:22" x14ac:dyDescent="0.3">
      <c r="A801" s="77" t="s">
        <v>1591</v>
      </c>
      <c r="B801" s="77" t="s">
        <v>456</v>
      </c>
      <c r="C801" s="78">
        <v>2718.72</v>
      </c>
      <c r="D801" s="79">
        <f>VLOOKUP(A801,РАСЧЕТ!A:AY,51,0)</f>
        <v>2872.3151505711394</v>
      </c>
      <c r="E801" s="79">
        <f t="shared" si="48"/>
        <v>153.59515057113958</v>
      </c>
      <c r="F801" s="79" t="str">
        <f>VLOOKUP(A801,'04'!A:C,3,0)</f>
        <v>Начисление услуг УКС00000649 от 30.04.2023 0:00:15</v>
      </c>
      <c r="G801" s="79" t="str">
        <f>VLOOKUP(A801,'04'!A:B,2,0)</f>
        <v>НАС/КС/ДУ-3А-349</v>
      </c>
      <c r="H801" s="78">
        <v>2718.72</v>
      </c>
      <c r="I801" s="79">
        <f>VLOOKUP(A801,РАСЧЕТ!A:BE,57,0)</f>
        <v>6875.92174283648</v>
      </c>
      <c r="J801" s="79">
        <f t="shared" si="49"/>
        <v>4157.2017428364798</v>
      </c>
      <c r="K801" s="79" t="str">
        <f>VLOOKUP(A801,'10'!A:C,3,0)</f>
        <v>Начисление услуг УКС00001638 от 31.10.2023 0:00:04</v>
      </c>
      <c r="L801" s="79" t="str">
        <f>VLOOKUP(A801,'10'!A:B,2,0)</f>
        <v>НАС/КС/ДУ-3А-349</v>
      </c>
      <c r="M801" s="78">
        <v>1903.1</v>
      </c>
      <c r="N801" s="79">
        <f>VLOOKUP(A801,РАСЧЕТ!A:BF,58,0)</f>
        <v>3702.9132228550015</v>
      </c>
      <c r="O801" s="79">
        <f t="shared" si="50"/>
        <v>1799.8132228550016</v>
      </c>
      <c r="P801" s="79" t="str">
        <f>VLOOKUP(A801,'11'!A:C,3,0)</f>
        <v>Начисление услуг УКС00001721 от 30.11.2023 23:59:59</v>
      </c>
      <c r="Q801" s="79" t="str">
        <f>VLOOKUP(A801,'11'!A:B,2,0)</f>
        <v>НАС/КС/ДУ-3А-349</v>
      </c>
      <c r="R801" s="80"/>
      <c r="S801">
        <f>VLOOKUP(A801,РАСЧЕТ!A:BG,59,0)</f>
        <v>0</v>
      </c>
      <c r="T801" s="119">
        <f t="shared" si="51"/>
        <v>0</v>
      </c>
      <c r="U801" t="e">
        <f>VLOOKUP(A801,'12'!A:C,3,0)</f>
        <v>#N/A</v>
      </c>
      <c r="V801" t="e">
        <f>VLOOKUP(A801,'12'!A:B,2,0)</f>
        <v>#N/A</v>
      </c>
    </row>
    <row r="802" spans="1:22" x14ac:dyDescent="0.3">
      <c r="A802" s="77" t="s">
        <v>2916</v>
      </c>
      <c r="B802" s="77" t="s">
        <v>456</v>
      </c>
      <c r="C802" s="80"/>
      <c r="D802" s="79">
        <f>VLOOKUP(A802,РАСЧЕТ!A:AY,51,0)</f>
        <v>0</v>
      </c>
      <c r="E802" s="79">
        <f t="shared" si="48"/>
        <v>0</v>
      </c>
      <c r="F802" s="79" t="e">
        <f>VLOOKUP(A802,'04'!A:C,3,0)</f>
        <v>#N/A</v>
      </c>
      <c r="G802" s="79" t="e">
        <f>VLOOKUP(A802,'04'!A:B,2,0)</f>
        <v>#N/A</v>
      </c>
      <c r="H802" s="80"/>
      <c r="I802" s="79">
        <f>VLOOKUP(A802,РАСЧЕТ!A:BE,57,0)</f>
        <v>0</v>
      </c>
      <c r="J802" s="79">
        <f t="shared" si="49"/>
        <v>0</v>
      </c>
      <c r="K802" s="79" t="e">
        <f>VLOOKUP(A802,'10'!A:C,3,0)</f>
        <v>#N/A</v>
      </c>
      <c r="L802" s="79" t="e">
        <f>VLOOKUP(A802,'10'!A:B,2,0)</f>
        <v>#N/A</v>
      </c>
      <c r="M802" s="79">
        <v>815.62</v>
      </c>
      <c r="N802" s="79">
        <f>VLOOKUP(A802,РАСЧЕТ!A:BF,58,0)</f>
        <v>1586.9628097950003</v>
      </c>
      <c r="O802" s="79">
        <f t="shared" si="50"/>
        <v>771.34280979500033</v>
      </c>
      <c r="P802" s="79" t="str">
        <f>VLOOKUP(A802,'11'!A:C,3,0)</f>
        <v>Начисление услуг УКС00001721 от 30.11.2023 23:59:59</v>
      </c>
      <c r="Q802" s="79" t="str">
        <f>VLOOKUP(A802,'11'!A:B,2,0)</f>
        <v>НАС/КС/ДУ-3А-349ВТОР</v>
      </c>
      <c r="R802" s="78">
        <v>2718.72</v>
      </c>
      <c r="S802">
        <f>VLOOKUP(A802,РАСЧЕТ!A:BG,59,0)</f>
        <v>6950.9610715027184</v>
      </c>
      <c r="T802" s="119">
        <f t="shared" si="51"/>
        <v>4232.2410715027181</v>
      </c>
      <c r="U802" t="str">
        <f>VLOOKUP(A802,'12'!A:C,3,0)</f>
        <v>Начисление услуг УКС00001871 от 31.12.2023 23:59:59</v>
      </c>
      <c r="V802" t="str">
        <f>VLOOKUP(A802,'12'!A:B,2,0)</f>
        <v>НАС/КС/ДУ-3А-349ВТОР</v>
      </c>
    </row>
    <row r="803" spans="1:22" x14ac:dyDescent="0.3">
      <c r="A803" s="77" t="s">
        <v>1788</v>
      </c>
      <c r="B803" s="77" t="s">
        <v>138</v>
      </c>
      <c r="C803" s="78">
        <v>2392.3000000000002</v>
      </c>
      <c r="D803" s="79">
        <f>VLOOKUP(A803,РАСЧЕТ!A:AY,51,0)</f>
        <v>2527.4558275957738</v>
      </c>
      <c r="E803" s="79">
        <f t="shared" si="48"/>
        <v>135.15582759577364</v>
      </c>
      <c r="F803" s="79" t="str">
        <f>VLOOKUP(A803,'04'!A:C,3,0)</f>
        <v>Начисление услуг УКС00000649 от 30.04.2023 0:00:15</v>
      </c>
      <c r="G803" s="79" t="str">
        <f>VLOOKUP(A803,'04'!A:B,2,0)</f>
        <v>НАС/КС/ДУ-3А-35</v>
      </c>
      <c r="H803" s="78">
        <v>2392.3000000000002</v>
      </c>
      <c r="I803" s="79">
        <f>VLOOKUP(A803,РАСЧЕТ!A:BE,57,0)</f>
        <v>2791.3540012763992</v>
      </c>
      <c r="J803" s="79">
        <f t="shared" si="49"/>
        <v>399.05400127639905</v>
      </c>
      <c r="K803" s="79" t="str">
        <f>VLOOKUP(A803,'10'!A:C,3,0)</f>
        <v>Начисление услуг УКС00001638 от 31.10.2023 0:00:04</v>
      </c>
      <c r="L803" s="79" t="str">
        <f>VLOOKUP(A803,'10'!A:B,2,0)</f>
        <v>НАС/КС/ДУ-3А-35</v>
      </c>
      <c r="M803" s="78">
        <v>2392.3000000000002</v>
      </c>
      <c r="N803" s="79">
        <f>VLOOKUP(A803,РАСЧЕТ!A:BF,58,0)</f>
        <v>2386.110975222271</v>
      </c>
      <c r="O803" s="79">
        <f t="shared" si="50"/>
        <v>-6.1890247777291734</v>
      </c>
      <c r="P803" s="79" t="str">
        <f>VLOOKUP(A803,'11'!A:C,3,0)</f>
        <v>Начисление услуг УКС00001721 от 30.11.2023 23:59:59</v>
      </c>
      <c r="Q803" s="79" t="str">
        <f>VLOOKUP(A803,'11'!A:B,2,0)</f>
        <v>НАС/КС/ДУ-3А-35</v>
      </c>
      <c r="R803" s="78">
        <v>2392.3000000000002</v>
      </c>
      <c r="S803">
        <f>VLOOKUP(A803,РАСЧЕТ!A:BG,59,0)</f>
        <v>3236.0316559389044</v>
      </c>
      <c r="T803" s="119">
        <f t="shared" si="51"/>
        <v>843.73165593890417</v>
      </c>
      <c r="U803" t="str">
        <f>VLOOKUP(A803,'12'!A:C,3,0)</f>
        <v>Начисление услуг УКС00001871 от 31.12.2023 23:59:59</v>
      </c>
      <c r="V803" t="str">
        <f>VLOOKUP(A803,'12'!A:B,2,0)</f>
        <v>НАС/КС/ДУ-3А-35</v>
      </c>
    </row>
    <row r="804" spans="1:22" x14ac:dyDescent="0.3">
      <c r="A804" s="77" t="s">
        <v>1681</v>
      </c>
      <c r="B804" s="77" t="s">
        <v>468</v>
      </c>
      <c r="C804" s="80"/>
      <c r="D804" s="79">
        <f>VLOOKUP(A804,РАСЧЕТ!A:AY,51,0)</f>
        <v>0</v>
      </c>
      <c r="E804" s="79">
        <f t="shared" si="48"/>
        <v>0</v>
      </c>
      <c r="F804" s="79" t="e">
        <f>VLOOKUP(A804,'04'!A:C,3,0)</f>
        <v>#N/A</v>
      </c>
      <c r="G804" s="79" t="e">
        <f>VLOOKUP(A804,'04'!A:B,2,0)</f>
        <v>#N/A</v>
      </c>
      <c r="H804" s="80"/>
      <c r="I804" s="79">
        <f>VLOOKUP(A804,РАСЧЕТ!A:BE,57,0)</f>
        <v>0</v>
      </c>
      <c r="J804" s="79">
        <f t="shared" si="49"/>
        <v>0</v>
      </c>
      <c r="K804" s="79" t="e">
        <f>VLOOKUP(A804,'10'!A:C,3,0)</f>
        <v>#N/A</v>
      </c>
      <c r="L804" s="79" t="e">
        <f>VLOOKUP(A804,'10'!A:B,2,0)</f>
        <v>#N/A</v>
      </c>
      <c r="M804" s="80"/>
      <c r="N804" s="79">
        <f>VLOOKUP(A804,РАСЧЕТ!A:BF,58,0)</f>
        <v>0</v>
      </c>
      <c r="O804" s="79">
        <f t="shared" si="50"/>
        <v>0</v>
      </c>
      <c r="P804" s="79" t="e">
        <f>VLOOKUP(A804,'11'!A:C,3,0)</f>
        <v>#N/A</v>
      </c>
      <c r="Q804" s="79" t="e">
        <f>VLOOKUP(A804,'11'!A:B,2,0)</f>
        <v>#N/A</v>
      </c>
      <c r="R804" s="80"/>
      <c r="S804">
        <f>VLOOKUP(A804,РАСЧЕТ!A:BG,59,0)</f>
        <v>0</v>
      </c>
      <c r="T804" s="119">
        <f t="shared" si="51"/>
        <v>0</v>
      </c>
      <c r="U804" t="e">
        <f>VLOOKUP(A804,'12'!A:C,3,0)</f>
        <v>#N/A</v>
      </c>
      <c r="V804" t="e">
        <f>VLOOKUP(A804,'12'!A:B,2,0)</f>
        <v>#N/A</v>
      </c>
    </row>
    <row r="805" spans="1:22" x14ac:dyDescent="0.3">
      <c r="A805" s="77" t="s">
        <v>2506</v>
      </c>
      <c r="B805" s="77" t="s">
        <v>468</v>
      </c>
      <c r="C805" s="78">
        <v>2443.85</v>
      </c>
      <c r="D805" s="79">
        <f>VLOOKUP(A805,РАСЧЕТ!A:AY,51,0)</f>
        <v>1729.6886793505375</v>
      </c>
      <c r="E805" s="79">
        <f t="shared" si="48"/>
        <v>-714.16132064946237</v>
      </c>
      <c r="F805" s="79" t="str">
        <f>VLOOKUP(A805,'04'!A:C,3,0)</f>
        <v>Начисление услуг УКС00000649 от 30.04.2023 0:00:15</v>
      </c>
      <c r="G805" s="79" t="str">
        <f>VLOOKUP(A805,'04'!A:B,2,0)</f>
        <v>НАС/КС/ДУ/3А-350</v>
      </c>
      <c r="H805" s="78">
        <v>2443.84</v>
      </c>
      <c r="I805" s="79">
        <f>VLOOKUP(A805,РАСЧЕТ!A:BE,57,0)</f>
        <v>3298.9992434727633</v>
      </c>
      <c r="J805" s="79">
        <f t="shared" si="49"/>
        <v>855.15924347276314</v>
      </c>
      <c r="K805" s="79" t="str">
        <f>VLOOKUP(A805,'10'!A:C,3,0)</f>
        <v>Начисление услуг УКС00001638 от 31.10.2023 0:00:04</v>
      </c>
      <c r="L805" s="79" t="str">
        <f>VLOOKUP(A805,'10'!A:B,2,0)</f>
        <v>НАС/КС/ДУ/3А-350</v>
      </c>
      <c r="M805" s="78">
        <v>2443.84</v>
      </c>
      <c r="N805" s="79">
        <f>VLOOKUP(A805,РАСЧЕТ!A:BF,58,0)</f>
        <v>2749.0333724942247</v>
      </c>
      <c r="O805" s="79">
        <f t="shared" si="50"/>
        <v>305.1933724942246</v>
      </c>
      <c r="P805" s="79" t="str">
        <f>VLOOKUP(A805,'11'!A:C,3,0)</f>
        <v>Начисление услуг УКС00001721 от 30.11.2023 23:59:59</v>
      </c>
      <c r="Q805" s="79" t="str">
        <f>VLOOKUP(A805,'11'!A:B,2,0)</f>
        <v>НАС/КС/ДУ/3А-350</v>
      </c>
      <c r="R805" s="78">
        <v>2443.84</v>
      </c>
      <c r="S805">
        <f>VLOOKUP(A805,РАСЧЕТ!A:BG,59,0)</f>
        <v>3701.2635106411349</v>
      </c>
      <c r="T805" s="119">
        <f t="shared" si="51"/>
        <v>1257.4235106411347</v>
      </c>
      <c r="U805" t="str">
        <f>VLOOKUP(A805,'12'!A:C,3,0)</f>
        <v>Начисление услуг УКС00001871 от 31.12.2023 23:59:59</v>
      </c>
      <c r="V805" t="str">
        <f>VLOOKUP(A805,'12'!A:B,2,0)</f>
        <v>НАС/КС/ДУ/3А-350</v>
      </c>
    </row>
    <row r="806" spans="1:22" x14ac:dyDescent="0.3">
      <c r="A806" s="77" t="s">
        <v>1674</v>
      </c>
      <c r="B806" s="77" t="s">
        <v>495</v>
      </c>
      <c r="C806" s="78">
        <v>3586.3</v>
      </c>
      <c r="D806" s="79">
        <f>VLOOKUP(A806,РАСЧЕТ!A:AY,51,0)</f>
        <v>4873.6885378869929</v>
      </c>
      <c r="E806" s="79">
        <f t="shared" si="48"/>
        <v>1287.3885378869927</v>
      </c>
      <c r="F806" s="79" t="str">
        <f>VLOOKUP(A806,'04'!A:C,3,0)</f>
        <v>Начисление услуг УКС00000649 от 30.04.2023 0:00:15</v>
      </c>
      <c r="G806" s="79" t="str">
        <f>VLOOKUP(A806,'04'!A:B,2,0)</f>
        <v>НАС/КС/ДУ-3А-351 от 11.04.2022 г.</v>
      </c>
      <c r="H806" s="78">
        <v>3586.3</v>
      </c>
      <c r="I806" s="79">
        <f>VLOOKUP(A806,РАСЧЕТ!A:BE,57,0)</f>
        <v>6473.7417091121852</v>
      </c>
      <c r="J806" s="79">
        <f t="shared" si="49"/>
        <v>2887.441709112185</v>
      </c>
      <c r="K806" s="79" t="str">
        <f>VLOOKUP(A806,'10'!A:C,3,0)</f>
        <v>Начисление услуг УКС00001638 от 31.10.2023 0:00:04</v>
      </c>
      <c r="L806" s="79" t="str">
        <f>VLOOKUP(A806,'10'!A:B,2,0)</f>
        <v>НАС/КС/ДУ-3А-351 от 11.04.2022 г.</v>
      </c>
      <c r="M806" s="78">
        <v>3586.3</v>
      </c>
      <c r="N806" s="79">
        <f>VLOOKUP(A806,РАСЧЕТ!A:BF,58,0)</f>
        <v>5170.5761753752622</v>
      </c>
      <c r="O806" s="79">
        <f t="shared" si="50"/>
        <v>1584.276175375262</v>
      </c>
      <c r="P806" s="79" t="str">
        <f>VLOOKUP(A806,'11'!A:C,3,0)</f>
        <v>Начисление услуг УКС00001721 от 30.11.2023 23:59:59</v>
      </c>
      <c r="Q806" s="79" t="str">
        <f>VLOOKUP(A806,'11'!A:B,2,0)</f>
        <v>НАС/КС/ДУ-3А-351 от 11.04.2022 г.</v>
      </c>
      <c r="R806" s="78">
        <v>3586.3</v>
      </c>
      <c r="S806">
        <f>VLOOKUP(A806,РАСЧЕТ!A:BG,59,0)</f>
        <v>6874.3876449286909</v>
      </c>
      <c r="T806" s="119">
        <f t="shared" si="51"/>
        <v>3288.0876449286907</v>
      </c>
      <c r="U806" t="str">
        <f>VLOOKUP(A806,'12'!A:C,3,0)</f>
        <v>Начисление услуг УКС00001871 от 31.12.2023 23:59:59</v>
      </c>
      <c r="V806" t="str">
        <f>VLOOKUP(A806,'12'!A:B,2,0)</f>
        <v>НАС/КС/ДУ-3А-351 от 11.04.2022 г.</v>
      </c>
    </row>
    <row r="807" spans="1:22" x14ac:dyDescent="0.3">
      <c r="A807" s="77" t="s">
        <v>1403</v>
      </c>
      <c r="B807" s="77" t="s">
        <v>458</v>
      </c>
      <c r="C807" s="78">
        <v>3388.74</v>
      </c>
      <c r="D807" s="79">
        <f>VLOOKUP(A807,РАСЧЕТ!A:AY,51,0)</f>
        <v>3580.1842872047855</v>
      </c>
      <c r="E807" s="79">
        <f t="shared" si="48"/>
        <v>191.44428720478572</v>
      </c>
      <c r="F807" s="79" t="str">
        <f>VLOOKUP(A807,'04'!A:C,3,0)</f>
        <v>Начисление услуг УКС00000649 от 30.04.2023 0:00:15</v>
      </c>
      <c r="G807" s="79" t="str">
        <f>VLOOKUP(A807,'04'!A:B,2,0)</f>
        <v>НАС/КС/ДУ-3А-352</v>
      </c>
      <c r="H807" s="78">
        <v>3388.74</v>
      </c>
      <c r="I807" s="79">
        <f>VLOOKUP(A807,РАСЧЕТ!A:BE,57,0)</f>
        <v>6366.5699633041731</v>
      </c>
      <c r="J807" s="79">
        <f t="shared" si="49"/>
        <v>2977.8299633041734</v>
      </c>
      <c r="K807" s="79" t="str">
        <f>VLOOKUP(A807,'10'!A:C,3,0)</f>
        <v>Начисление услуг УКС00001638 от 31.10.2023 0:00:04</v>
      </c>
      <c r="L807" s="79" t="str">
        <f>VLOOKUP(A807,'10'!A:B,2,0)</f>
        <v>НАС/КС/ДУ-3А-352</v>
      </c>
      <c r="M807" s="78">
        <v>3388.74</v>
      </c>
      <c r="N807" s="79">
        <f>VLOOKUP(A807,РАСЧЕТ!A:BF,58,0)</f>
        <v>5059.3860747284843</v>
      </c>
      <c r="O807" s="79">
        <f t="shared" si="50"/>
        <v>1670.6460747284846</v>
      </c>
      <c r="P807" s="79" t="str">
        <f>VLOOKUP(A807,'11'!A:C,3,0)</f>
        <v>Начисление услуг УКС00001721 от 30.11.2023 23:59:59</v>
      </c>
      <c r="Q807" s="79" t="str">
        <f>VLOOKUP(A807,'11'!A:B,2,0)</f>
        <v>НАС/КС/ДУ-3А-352</v>
      </c>
      <c r="R807" s="78">
        <v>3388.74</v>
      </c>
      <c r="S807">
        <f>VLOOKUP(A807,РАСЧЕТ!A:BG,59,0)</f>
        <v>6716.1603693519846</v>
      </c>
      <c r="T807" s="119">
        <f t="shared" si="51"/>
        <v>3327.4203693519848</v>
      </c>
      <c r="U807" t="str">
        <f>VLOOKUP(A807,'12'!A:C,3,0)</f>
        <v>Начисление услуг УКС00001871 от 31.12.2023 23:59:59</v>
      </c>
      <c r="V807" t="str">
        <f>VLOOKUP(A807,'12'!A:B,2,0)</f>
        <v>НАС/КС/ДУ-3А-352</v>
      </c>
    </row>
    <row r="808" spans="1:22" x14ac:dyDescent="0.3">
      <c r="A808" s="77" t="s">
        <v>1778</v>
      </c>
      <c r="B808" s="77" t="s">
        <v>444</v>
      </c>
      <c r="C808" s="78">
        <v>2718.72</v>
      </c>
      <c r="D808" s="79">
        <f>VLOOKUP(A808,РАСЧЕТ!A:AY,51,0)</f>
        <v>2872.3151505711394</v>
      </c>
      <c r="E808" s="79">
        <f t="shared" si="48"/>
        <v>153.59515057113958</v>
      </c>
      <c r="F808" s="79" t="str">
        <f>VLOOKUP(A808,'04'!A:C,3,0)</f>
        <v>Начисление услуг УКС00000649 от 30.04.2023 0:00:15</v>
      </c>
      <c r="G808" s="79" t="str">
        <f>VLOOKUP(A808,'04'!A:B,2,0)</f>
        <v>НАС/КС/ДУ\3А-353</v>
      </c>
      <c r="H808" s="78">
        <v>2718.72</v>
      </c>
      <c r="I808" s="79">
        <f>VLOOKUP(A808,РАСЧЕТ!A:BE,57,0)</f>
        <v>2531.074617495231</v>
      </c>
      <c r="J808" s="79">
        <f t="shared" si="49"/>
        <v>-187.6453825047688</v>
      </c>
      <c r="K808" s="79" t="str">
        <f>VLOOKUP(A808,'10'!A:C,3,0)</f>
        <v>Начисление услуг УКС00001638 от 31.10.2023 0:00:04</v>
      </c>
      <c r="L808" s="79" t="str">
        <f>VLOOKUP(A808,'10'!A:B,2,0)</f>
        <v>НАС/КС/ДУ\3А-353</v>
      </c>
      <c r="M808" s="78">
        <v>2718.72</v>
      </c>
      <c r="N808" s="79">
        <f>VLOOKUP(A808,РАСЧЕТ!A:BF,58,0)</f>
        <v>2265.3746164750851</v>
      </c>
      <c r="O808" s="79">
        <f t="shared" si="50"/>
        <v>-453.34538352491472</v>
      </c>
      <c r="P808" s="79" t="str">
        <f>VLOOKUP(A808,'11'!A:C,3,0)</f>
        <v>Начисление услуг УКС00001721 от 30.11.2023 23:59:59</v>
      </c>
      <c r="Q808" s="79" t="str">
        <f>VLOOKUP(A808,'11'!A:B,2,0)</f>
        <v>НАС/КС/ДУ\3А-353</v>
      </c>
      <c r="R808" s="78">
        <v>2718.72</v>
      </c>
      <c r="S808">
        <f>VLOOKUP(A808,РАСЧЕТ!A:BG,59,0)</f>
        <v>3110.9176662457503</v>
      </c>
      <c r="T808" s="119">
        <f t="shared" si="51"/>
        <v>392.1976662457505</v>
      </c>
      <c r="U808" t="str">
        <f>VLOOKUP(A808,'12'!A:C,3,0)</f>
        <v>Начисление услуг УКС00001871 от 31.12.2023 23:59:59</v>
      </c>
      <c r="V808" t="str">
        <f>VLOOKUP(A808,'12'!A:B,2,0)</f>
        <v>НАС/КС/ДУ\3А-353</v>
      </c>
    </row>
    <row r="809" spans="1:22" x14ac:dyDescent="0.3">
      <c r="A809" s="77" t="s">
        <v>1786</v>
      </c>
      <c r="B809" s="77" t="s">
        <v>417</v>
      </c>
      <c r="C809" s="78">
        <v>2443.84</v>
      </c>
      <c r="D809" s="79">
        <f>VLOOKUP(A809,РАСЧЕТ!A:AY,51,0)</f>
        <v>2581.9072996445157</v>
      </c>
      <c r="E809" s="79">
        <f t="shared" si="48"/>
        <v>138.06729964451551</v>
      </c>
      <c r="F809" s="79" t="str">
        <f>VLOOKUP(A809,'04'!A:C,3,0)</f>
        <v>Начисление услуг УКС00000649 от 30.04.2023 0:00:15</v>
      </c>
      <c r="G809" s="79" t="str">
        <f>VLOOKUP(A809,'04'!A:B,2,0)</f>
        <v>НАС/КС/ДУ-3А-354</v>
      </c>
      <c r="H809" s="78">
        <v>2443.84</v>
      </c>
      <c r="I809" s="79">
        <f>VLOOKUP(A809,РАСЧЕТ!A:BE,57,0)</f>
        <v>2275.1681790754919</v>
      </c>
      <c r="J809" s="79">
        <f t="shared" si="49"/>
        <v>-168.67182092450821</v>
      </c>
      <c r="K809" s="79" t="str">
        <f>VLOOKUP(A809,'10'!A:C,3,0)</f>
        <v>Начисление услуг УКС00001638 от 31.10.2023 0:00:04</v>
      </c>
      <c r="L809" s="79" t="str">
        <f>VLOOKUP(A809,'10'!A:B,2,0)</f>
        <v>НАС/КС/ДУ-3А-354</v>
      </c>
      <c r="M809" s="78">
        <v>2443.84</v>
      </c>
      <c r="N809" s="79">
        <f>VLOOKUP(A809,РАСЧЕТ!A:BF,58,0)</f>
        <v>2036.3320012232598</v>
      </c>
      <c r="O809" s="79">
        <f t="shared" si="50"/>
        <v>-407.50799877674035</v>
      </c>
      <c r="P809" s="79" t="str">
        <f>VLOOKUP(A809,'11'!A:C,3,0)</f>
        <v>Начисление услуг УКС00001721 от 30.11.2023 23:59:59</v>
      </c>
      <c r="Q809" s="79" t="str">
        <f>VLOOKUP(A809,'11'!A:B,2,0)</f>
        <v>НАС/КС/ДУ-3А-354</v>
      </c>
      <c r="R809" s="78">
        <v>2443.84</v>
      </c>
      <c r="S809">
        <f>VLOOKUP(A809,РАСЧЕТ!A:BG,59,0)</f>
        <v>2796.3857063093715</v>
      </c>
      <c r="T809" s="119">
        <f t="shared" si="51"/>
        <v>352.54570630937133</v>
      </c>
      <c r="U809" t="str">
        <f>VLOOKUP(A809,'12'!A:C,3,0)</f>
        <v>Начисление услуг УКС00001871 от 31.12.2023 23:59:59</v>
      </c>
      <c r="V809" t="str">
        <f>VLOOKUP(A809,'12'!A:B,2,0)</f>
        <v>НАС/КС/ДУ-3А-354</v>
      </c>
    </row>
    <row r="810" spans="1:22" x14ac:dyDescent="0.3">
      <c r="A810" s="77" t="s">
        <v>2000</v>
      </c>
      <c r="B810" s="77" t="s">
        <v>457</v>
      </c>
      <c r="C810" s="78">
        <v>3586.3</v>
      </c>
      <c r="D810" s="79">
        <f>VLOOKUP(A810,РАСЧЕТ!A:AY,51,0)</f>
        <v>3770.4165778869924</v>
      </c>
      <c r="E810" s="79">
        <f t="shared" si="48"/>
        <v>184.11657788699222</v>
      </c>
      <c r="F810" s="79" t="str">
        <f>VLOOKUP(A810,'04'!A:C,3,0)</f>
        <v>Начисление услуг УКС00000649 от 30.04.2023 0:00:15</v>
      </c>
      <c r="G810" s="79" t="str">
        <f>VLOOKUP(A810,'04'!A:B,2,0)</f>
        <v>НАС/КС/ДУ-3А-355</v>
      </c>
      <c r="H810" s="78">
        <v>3586.3</v>
      </c>
      <c r="I810" s="79">
        <f>VLOOKUP(A810,РАСЧЕТ!A:BE,57,0)</f>
        <v>5725.6375065698703</v>
      </c>
      <c r="J810" s="79">
        <f t="shared" si="49"/>
        <v>2139.3375065698701</v>
      </c>
      <c r="K810" s="79" t="str">
        <f>VLOOKUP(A810,'10'!A:C,3,0)</f>
        <v>Начисление услуг УКС00001638 от 31.10.2023 0:00:04</v>
      </c>
      <c r="L810" s="79" t="str">
        <f>VLOOKUP(A810,'10'!A:B,2,0)</f>
        <v>НАС/КС/ДУ-3А-355</v>
      </c>
      <c r="M810" s="78">
        <v>3586.3</v>
      </c>
      <c r="N810" s="79">
        <f>VLOOKUP(A810,РАСЧЕТ!A:BF,58,0)</f>
        <v>4649.8116571396695</v>
      </c>
      <c r="O810" s="79">
        <f t="shared" si="50"/>
        <v>1063.5116571396693</v>
      </c>
      <c r="P810" s="79" t="str">
        <f>VLOOKUP(A810,'11'!A:C,3,0)</f>
        <v>Начисление услуг УКС00001721 от 30.11.2023 23:59:59</v>
      </c>
      <c r="Q810" s="79" t="str">
        <f>VLOOKUP(A810,'11'!A:B,2,0)</f>
        <v>НАС/КС/ДУ-3А-355</v>
      </c>
      <c r="R810" s="78">
        <v>3586.3</v>
      </c>
      <c r="S810">
        <f>VLOOKUP(A810,РАСЧЕТ!A:BG,59,0)</f>
        <v>6213.2015257065996</v>
      </c>
      <c r="T810" s="119">
        <f t="shared" si="51"/>
        <v>2626.9015257065994</v>
      </c>
      <c r="U810" t="str">
        <f>VLOOKUP(A810,'12'!A:C,3,0)</f>
        <v>Начисление услуг УКС00001871 от 31.12.2023 23:59:59</v>
      </c>
      <c r="V810" t="str">
        <f>VLOOKUP(A810,'12'!A:B,2,0)</f>
        <v>НАС/КС/ДУ-3А-355</v>
      </c>
    </row>
    <row r="811" spans="1:22" x14ac:dyDescent="0.3">
      <c r="A811" s="77" t="s">
        <v>1719</v>
      </c>
      <c r="B811" s="77" t="s">
        <v>472</v>
      </c>
      <c r="C811" s="78">
        <v>3388.74</v>
      </c>
      <c r="D811" s="79">
        <f>VLOOKUP(A811,РАСЧЕТ!A:AY,51,0)</f>
        <v>5002.2903037039969</v>
      </c>
      <c r="E811" s="79">
        <f t="shared" si="48"/>
        <v>1613.5503037039971</v>
      </c>
      <c r="F811" s="79" t="str">
        <f>VLOOKUP(A811,'04'!A:C,3,0)</f>
        <v>Начисление услуг УКС00000649 от 30.04.2023 0:00:15</v>
      </c>
      <c r="G811" s="79" t="str">
        <f>VLOOKUP(A811,'04'!A:B,2,0)</f>
        <v>НАС/КС/ДУ-3А-356 от 09.04.2022 г.</v>
      </c>
      <c r="H811" s="78">
        <v>3388.74</v>
      </c>
      <c r="I811" s="79">
        <f>VLOOKUP(A811,РАСЧЕТ!A:BE,57,0)</f>
        <v>3154.8465611433448</v>
      </c>
      <c r="J811" s="79">
        <f t="shared" si="49"/>
        <v>-233.89343885665494</v>
      </c>
      <c r="K811" s="79" t="str">
        <f>VLOOKUP(A811,'10'!A:C,3,0)</f>
        <v>Начисление услуг УКС00001638 от 31.10.2023 0:00:04</v>
      </c>
      <c r="L811" s="79" t="str">
        <f>VLOOKUP(A811,'10'!A:B,2,0)</f>
        <v>НАС/КС/ДУ-3А-356 от 09.04.2022 г.</v>
      </c>
      <c r="M811" s="78">
        <v>3388.74</v>
      </c>
      <c r="N811" s="79">
        <f>VLOOKUP(A811,РАСЧЕТ!A:BF,58,0)</f>
        <v>2823.6659911514098</v>
      </c>
      <c r="O811" s="79">
        <f t="shared" si="50"/>
        <v>-565.07400884858998</v>
      </c>
      <c r="P811" s="79" t="str">
        <f>VLOOKUP(A811,'11'!A:C,3,0)</f>
        <v>Начисление услуг УКС00001721 от 30.11.2023 23:59:59</v>
      </c>
      <c r="Q811" s="79" t="str">
        <f>VLOOKUP(A811,'11'!A:B,2,0)</f>
        <v>НАС/КС/ДУ-3А-356 от 09.04.2022 г.</v>
      </c>
      <c r="R811" s="78">
        <v>3388.74</v>
      </c>
      <c r="S811">
        <f>VLOOKUP(A811,РАСЧЕТ!A:BG,59,0)</f>
        <v>3877.5893185906748</v>
      </c>
      <c r="T811" s="119">
        <f t="shared" si="51"/>
        <v>488.84931859067501</v>
      </c>
      <c r="U811" t="str">
        <f>VLOOKUP(A811,'12'!A:C,3,0)</f>
        <v>Начисление услуг УКС00001871 от 31.12.2023 23:59:59</v>
      </c>
      <c r="V811" t="str">
        <f>VLOOKUP(A811,'12'!A:B,2,0)</f>
        <v>НАС/КС/ДУ-3А-356 от 09.04.2022 г.</v>
      </c>
    </row>
    <row r="812" spans="1:22" x14ac:dyDescent="0.3">
      <c r="A812" s="77" t="s">
        <v>1959</v>
      </c>
      <c r="B812" s="77" t="s">
        <v>419</v>
      </c>
      <c r="C812" s="78">
        <v>2718.72</v>
      </c>
      <c r="D812" s="79">
        <f>VLOOKUP(A812,РАСЧЕТ!A:AY,51,0)</f>
        <v>2872.3151505711394</v>
      </c>
      <c r="E812" s="79">
        <f t="shared" si="48"/>
        <v>153.59515057113958</v>
      </c>
      <c r="F812" s="79" t="str">
        <f>VLOOKUP(A812,'04'!A:C,3,0)</f>
        <v>Начисление услуг УКС00000649 от 30.04.2023 0:00:15</v>
      </c>
      <c r="G812" s="79" t="str">
        <f>VLOOKUP(A812,'04'!A:B,2,0)</f>
        <v>НАС/КС/ДУ-3А-357 от 21.04.2022 г.</v>
      </c>
      <c r="H812" s="78">
        <v>2718.72</v>
      </c>
      <c r="I812" s="79">
        <f>VLOOKUP(A812,РАСЧЕТ!A:BE,57,0)</f>
        <v>7745.7619560845706</v>
      </c>
      <c r="J812" s="79">
        <f t="shared" si="49"/>
        <v>5027.0419560845712</v>
      </c>
      <c r="K812" s="79" t="str">
        <f>VLOOKUP(A812,'10'!A:C,3,0)</f>
        <v>Начисление услуг УКС00001638 от 31.10.2023 0:00:04</v>
      </c>
      <c r="L812" s="79" t="str">
        <f>VLOOKUP(A812,'10'!A:B,2,0)</f>
        <v>НАС/КС/ДУ-3А-357 от 21.04.2022 г.</v>
      </c>
      <c r="M812" s="78">
        <v>2718.72</v>
      </c>
      <c r="N812" s="79">
        <f>VLOOKUP(A812,РАСЧЕТ!A:BF,58,0)</f>
        <v>5895.382482225742</v>
      </c>
      <c r="O812" s="79">
        <f t="shared" si="50"/>
        <v>3176.6624822257422</v>
      </c>
      <c r="P812" s="79" t="str">
        <f>VLOOKUP(A812,'11'!A:C,3,0)</f>
        <v>Начисление услуг УКС00001721 от 30.11.2023 23:59:59</v>
      </c>
      <c r="Q812" s="79" t="str">
        <f>VLOOKUP(A812,'11'!A:B,2,0)</f>
        <v>НАС/КС/ДУ-3А-357 от 21.04.2022 г.</v>
      </c>
      <c r="R812" s="78">
        <v>2718.72</v>
      </c>
      <c r="S812">
        <f>VLOOKUP(A812,РАСЧЕТ!A:BG,59,0)</f>
        <v>7719.7393686788937</v>
      </c>
      <c r="T812" s="119">
        <f t="shared" si="51"/>
        <v>5001.0193686788934</v>
      </c>
      <c r="U812" t="str">
        <f>VLOOKUP(A812,'12'!A:C,3,0)</f>
        <v>Начисление услуг УКС00001871 от 31.12.2023 23:59:59</v>
      </c>
      <c r="V812" t="str">
        <f>VLOOKUP(A812,'12'!A:B,2,0)</f>
        <v>НАС/КС/ДУ-3А-357 от 21.04.2022 г.</v>
      </c>
    </row>
    <row r="813" spans="1:22" x14ac:dyDescent="0.3">
      <c r="A813" s="77" t="s">
        <v>1794</v>
      </c>
      <c r="B813" s="77" t="s">
        <v>435</v>
      </c>
      <c r="C813" s="78">
        <v>2443.84</v>
      </c>
      <c r="D813" s="79">
        <f>VLOOKUP(A813,РАСЧЕТ!A:AY,51,0)</f>
        <v>2581.9072996445157</v>
      </c>
      <c r="E813" s="79">
        <f t="shared" si="48"/>
        <v>138.06729964451551</v>
      </c>
      <c r="F813" s="79" t="str">
        <f>VLOOKUP(A813,'04'!A:C,3,0)</f>
        <v>Начисление услуг УКС00000649 от 30.04.2023 0:00:15</v>
      </c>
      <c r="G813" s="79" t="str">
        <f>VLOOKUP(A813,'04'!A:B,2,0)</f>
        <v>НАС/КС/ДУ-3А-358</v>
      </c>
      <c r="H813" s="78">
        <v>2443.84</v>
      </c>
      <c r="I813" s="79">
        <f>VLOOKUP(A813,РАСЧЕТ!A:BE,57,0)</f>
        <v>4291.1211647512991</v>
      </c>
      <c r="J813" s="79">
        <f t="shared" si="49"/>
        <v>1847.281164751299</v>
      </c>
      <c r="K813" s="79" t="str">
        <f>VLOOKUP(A813,'10'!A:C,3,0)</f>
        <v>Начисление услуг УКС00001638 от 31.10.2023 0:00:04</v>
      </c>
      <c r="L813" s="79" t="str">
        <f>VLOOKUP(A813,'10'!A:B,2,0)</f>
        <v>НАС/КС/ДУ-3А-358</v>
      </c>
      <c r="M813" s="78">
        <v>2443.84</v>
      </c>
      <c r="N813" s="79">
        <f>VLOOKUP(A813,РАСЧЕТ!A:BF,58,0)</f>
        <v>3439.6616200161529</v>
      </c>
      <c r="O813" s="79">
        <f t="shared" si="50"/>
        <v>995.82162001615279</v>
      </c>
      <c r="P813" s="79" t="str">
        <f>VLOOKUP(A813,'11'!A:C,3,0)</f>
        <v>Начисление услуг УКС00001721 от 30.11.2023 23:59:59</v>
      </c>
      <c r="Q813" s="79" t="str">
        <f>VLOOKUP(A813,'11'!A:B,2,0)</f>
        <v>НАС/КС/ДУ-3А-358</v>
      </c>
      <c r="R813" s="78">
        <v>2443.84</v>
      </c>
      <c r="S813">
        <f>VLOOKUP(A813,РАСЧЕТ!A:BG,59,0)</f>
        <v>4578.1162815466914</v>
      </c>
      <c r="T813" s="119">
        <f t="shared" si="51"/>
        <v>2134.2762815466913</v>
      </c>
      <c r="U813" t="str">
        <f>VLOOKUP(A813,'12'!A:C,3,0)</f>
        <v>Начисление услуг УКС00001871 от 31.12.2023 23:59:59</v>
      </c>
      <c r="V813" t="str">
        <f>VLOOKUP(A813,'12'!A:B,2,0)</f>
        <v>НАС/КС/ДУ-3А-358</v>
      </c>
    </row>
    <row r="814" spans="1:22" x14ac:dyDescent="0.3">
      <c r="A814" s="77" t="s">
        <v>1305</v>
      </c>
      <c r="B814" s="77" t="s">
        <v>464</v>
      </c>
      <c r="C814" s="78">
        <v>3586.3</v>
      </c>
      <c r="D814" s="79">
        <f>VLOOKUP(A814,РАСЧЕТ!A:AY,51,0)</f>
        <v>3788.9149300582962</v>
      </c>
      <c r="E814" s="79">
        <f t="shared" si="48"/>
        <v>202.61493005829607</v>
      </c>
      <c r="F814" s="79" t="str">
        <f>VLOOKUP(A814,'04'!A:C,3,0)</f>
        <v>Начисление услуг УКС00000649 от 30.04.2023 0:00:15</v>
      </c>
      <c r="G814" s="79" t="str">
        <f>VLOOKUP(A814,'04'!A:B,2,0)</f>
        <v>НАС/КС/ДУ-3А-359</v>
      </c>
      <c r="H814" s="78">
        <v>3586.3</v>
      </c>
      <c r="I814" s="79">
        <f>VLOOKUP(A814,РАСЧЕТ!A:BE,57,0)</f>
        <v>5810.0295297253097</v>
      </c>
      <c r="J814" s="79">
        <f t="shared" si="49"/>
        <v>2223.7295297253095</v>
      </c>
      <c r="K814" s="79" t="str">
        <f>VLOOKUP(A814,'10'!A:C,3,0)</f>
        <v>Начисление услуг УКС00001638 от 31.10.2023 0:00:04</v>
      </c>
      <c r="L814" s="79" t="str">
        <f>VLOOKUP(A814,'10'!A:B,2,0)</f>
        <v>НАС/КС/ДУ-3А-359</v>
      </c>
      <c r="M814" s="78">
        <v>3586.3</v>
      </c>
      <c r="N814" s="79">
        <f>VLOOKUP(A814,РАСЧЕТ!A:BF,58,0)</f>
        <v>4708.5579803552291</v>
      </c>
      <c r="O814" s="79">
        <f t="shared" si="50"/>
        <v>1122.2579803552289</v>
      </c>
      <c r="P814" s="79" t="str">
        <f>VLOOKUP(A814,'11'!A:C,3,0)</f>
        <v>Начисление услуг УКС00001721 от 30.11.2023 23:59:59</v>
      </c>
      <c r="Q814" s="79" t="str">
        <f>VLOOKUP(A814,'11'!A:B,2,0)</f>
        <v>НАС/КС/ДУ-3А-359</v>
      </c>
      <c r="R814" s="78">
        <v>3586.3</v>
      </c>
      <c r="S814">
        <f>VLOOKUP(A814,РАСЧЕТ!A:BG,59,0)</f>
        <v>6287.7885071642922</v>
      </c>
      <c r="T814" s="119">
        <f t="shared" si="51"/>
        <v>2701.4885071642921</v>
      </c>
      <c r="U814" t="str">
        <f>VLOOKUP(A814,'12'!A:C,3,0)</f>
        <v>Начисление услуг УКС00001871 от 31.12.2023 23:59:59</v>
      </c>
      <c r="V814" t="str">
        <f>VLOOKUP(A814,'12'!A:B,2,0)</f>
        <v>НАС/КС/ДУ-3А-359</v>
      </c>
    </row>
    <row r="815" spans="1:22" x14ac:dyDescent="0.3">
      <c r="A815" s="77" t="s">
        <v>1825</v>
      </c>
      <c r="B815" s="77" t="s">
        <v>247</v>
      </c>
      <c r="C815" s="78">
        <v>3603.48</v>
      </c>
      <c r="D815" s="79">
        <f>VLOOKUP(A815,РАСЧЕТ!A:AY,51,0)</f>
        <v>3807.0654207412108</v>
      </c>
      <c r="E815" s="79">
        <f t="shared" si="48"/>
        <v>203.58542074121078</v>
      </c>
      <c r="F815" s="79" t="str">
        <f>VLOOKUP(A815,'04'!A:C,3,0)</f>
        <v>Начисление услуг УКС00000649 от 30.04.2023 0:00:15</v>
      </c>
      <c r="G815" s="79" t="str">
        <f>VLOOKUP(A815,'04'!A:B,2,0)</f>
        <v>НАС/КС/ДУ-3А-36 от 02.03.2022 г.</v>
      </c>
      <c r="H815" s="78">
        <v>3603.48</v>
      </c>
      <c r="I815" s="79">
        <f>VLOOKUP(A815,РАСЧЕТ!A:BE,57,0)</f>
        <v>9381.0982845007675</v>
      </c>
      <c r="J815" s="79">
        <f t="shared" si="49"/>
        <v>5777.6182845007679</v>
      </c>
      <c r="K815" s="79" t="str">
        <f>VLOOKUP(A815,'10'!A:C,3,0)</f>
        <v>Начисление услуг УКС00001638 от 31.10.2023 0:00:04</v>
      </c>
      <c r="L815" s="79" t="str">
        <f>VLOOKUP(A815,'10'!A:B,2,0)</f>
        <v>НАС/КС/ДУ-3А-36 от 02.03.2022 г.</v>
      </c>
      <c r="M815" s="78">
        <v>3603.48</v>
      </c>
      <c r="N815" s="79">
        <f>VLOOKUP(A815,РАСЧЕТ!A:BF,58,0)</f>
        <v>7197.604212428937</v>
      </c>
      <c r="O815" s="79">
        <f t="shared" si="50"/>
        <v>3594.124212428937</v>
      </c>
      <c r="P815" s="79" t="str">
        <f>VLOOKUP(A815,'11'!A:C,3,0)</f>
        <v>Начисление услуг УКС00001721 от 30.11.2023 23:59:59</v>
      </c>
      <c r="Q815" s="79" t="str">
        <f>VLOOKUP(A815,'11'!A:B,2,0)</f>
        <v>НАС/КС/ДУ-3А-36 от 02.03.2022 г.</v>
      </c>
      <c r="R815" s="78">
        <v>3603.48</v>
      </c>
      <c r="S815">
        <f>VLOOKUP(A815,РАСЧЕТ!A:BG,59,0)</f>
        <v>9449.4769316073271</v>
      </c>
      <c r="T815" s="119">
        <f t="shared" si="51"/>
        <v>5845.9969316073275</v>
      </c>
      <c r="U815" t="str">
        <f>VLOOKUP(A815,'12'!A:C,3,0)</f>
        <v>Начисление услуг УКС00001871 от 31.12.2023 23:59:59</v>
      </c>
      <c r="V815" t="str">
        <f>VLOOKUP(A815,'12'!A:B,2,0)</f>
        <v>НАС/КС/ДУ-3А-36 от 02.03.2022 г.</v>
      </c>
    </row>
    <row r="816" spans="1:22" x14ac:dyDescent="0.3">
      <c r="A816" s="77" t="s">
        <v>1757</v>
      </c>
      <c r="B816" s="77" t="s">
        <v>481</v>
      </c>
      <c r="C816" s="78">
        <v>3388.74</v>
      </c>
      <c r="D816" s="79">
        <f>VLOOKUP(A816,РАСЧЕТ!A:AY,51,0)</f>
        <v>2398.4611037039967</v>
      </c>
      <c r="E816" s="79">
        <f t="shared" si="48"/>
        <v>-990.27889629600304</v>
      </c>
      <c r="F816" s="79" t="str">
        <f>VLOOKUP(A816,'04'!A:C,3,0)</f>
        <v>Начисление услуг УКС00000649 от 30.04.2023 0:00:15</v>
      </c>
      <c r="G816" s="79" t="str">
        <f>VLOOKUP(A816,'04'!A:B,2,0)</f>
        <v>НАС/КС/ДУ-3А-360 от 09.04.2022 г.</v>
      </c>
      <c r="H816" s="78">
        <v>3388.74</v>
      </c>
      <c r="I816" s="79">
        <f>VLOOKUP(A816,РАСЧЕТ!A:BE,57,0)</f>
        <v>5795.5815626070371</v>
      </c>
      <c r="J816" s="79">
        <f t="shared" si="49"/>
        <v>2406.8415626070373</v>
      </c>
      <c r="K816" s="79" t="str">
        <f>VLOOKUP(A816,'10'!A:C,3,0)</f>
        <v>Начисление услуг УКС00001638 от 31.10.2023 0:00:04</v>
      </c>
      <c r="L816" s="79" t="str">
        <f>VLOOKUP(A816,'10'!A:B,2,0)</f>
        <v>НАС/КС/ДУ-3А-360 от 09.04.2022 г.</v>
      </c>
      <c r="M816" s="78">
        <v>3388.74</v>
      </c>
      <c r="N816" s="79">
        <f>VLOOKUP(A816,РАСЧЕТ!A:BF,58,0)</f>
        <v>4661.914040222252</v>
      </c>
      <c r="O816" s="79">
        <f t="shared" si="50"/>
        <v>1273.1740402222522</v>
      </c>
      <c r="P816" s="79" t="str">
        <f>VLOOKUP(A816,'11'!A:C,3,0)</f>
        <v>Начисление услуг УКС00001721 от 30.11.2023 23:59:59</v>
      </c>
      <c r="Q816" s="79" t="str">
        <f>VLOOKUP(A816,'11'!A:B,2,0)</f>
        <v>НАС/КС/ДУ-3А-360 от 09.04.2022 г.</v>
      </c>
      <c r="R816" s="78">
        <v>3388.74</v>
      </c>
      <c r="S816">
        <f>VLOOKUP(A816,РАСЧЕТ!A:BG,59,0)</f>
        <v>6211.511948056137</v>
      </c>
      <c r="T816" s="119">
        <f t="shared" si="51"/>
        <v>2822.7719480561373</v>
      </c>
      <c r="U816" t="str">
        <f>VLOOKUP(A816,'12'!A:C,3,0)</f>
        <v>Начисление услуг УКС00001871 от 31.12.2023 23:59:59</v>
      </c>
      <c r="V816" t="str">
        <f>VLOOKUP(A816,'12'!A:B,2,0)</f>
        <v>НАС/КС/ДУ-3А-360 от 09.04.2022 г.</v>
      </c>
    </row>
    <row r="817" spans="1:22" x14ac:dyDescent="0.3">
      <c r="A817" s="77" t="s">
        <v>1585</v>
      </c>
      <c r="B817" s="77" t="s">
        <v>469</v>
      </c>
      <c r="C817" s="78">
        <v>2718.72</v>
      </c>
      <c r="D817" s="79">
        <f>VLOOKUP(A817,РАСЧЕТ!A:AY,51,0)</f>
        <v>4001.9352973442715</v>
      </c>
      <c r="E817" s="79">
        <f t="shared" si="48"/>
        <v>1283.2152973442717</v>
      </c>
      <c r="F817" s="79" t="str">
        <f>VLOOKUP(A817,'04'!A:C,3,0)</f>
        <v>Начисление услуг УКС00000649 от 30.04.2023 0:00:15</v>
      </c>
      <c r="G817" s="79" t="str">
        <f>VLOOKUP(A817,'04'!A:B,2,0)</f>
        <v>НАС/КС/ДУ-3А-361</v>
      </c>
      <c r="H817" s="78">
        <v>2718.72</v>
      </c>
      <c r="I817" s="79">
        <f>VLOOKUP(A817,РАСЧЕТ!A:BE,57,0)</f>
        <v>5735.7490873566067</v>
      </c>
      <c r="J817" s="79">
        <f t="shared" si="49"/>
        <v>3017.0290873566069</v>
      </c>
      <c r="K817" s="79" t="str">
        <f>VLOOKUP(A817,'10'!A:C,3,0)</f>
        <v>Начисление услуг УКС00001638 от 31.10.2023 0:00:04</v>
      </c>
      <c r="L817" s="79" t="str">
        <f>VLOOKUP(A817,'10'!A:B,2,0)</f>
        <v>НАС/КС/ДУ-3А-361</v>
      </c>
      <c r="M817" s="78">
        <v>2718.72</v>
      </c>
      <c r="N817" s="79">
        <f>VLOOKUP(A817,РАСЧЕТ!A:BF,58,0)</f>
        <v>4496.1878517541218</v>
      </c>
      <c r="O817" s="79">
        <f t="shared" si="50"/>
        <v>1777.467851754122</v>
      </c>
      <c r="P817" s="79" t="str">
        <f>VLOOKUP(A817,'11'!A:C,3,0)</f>
        <v>Начисление услуг УКС00001721 от 30.11.2023 23:59:59</v>
      </c>
      <c r="Q817" s="79" t="str">
        <f>VLOOKUP(A817,'11'!A:B,2,0)</f>
        <v>НАС/КС/ДУ-3А-361</v>
      </c>
      <c r="R817" s="78">
        <v>2718.72</v>
      </c>
      <c r="S817">
        <f>VLOOKUP(A817,РАСЧЕТ!A:BG,59,0)</f>
        <v>5943.2587611053341</v>
      </c>
      <c r="T817" s="119">
        <f t="shared" si="51"/>
        <v>3224.5387611053343</v>
      </c>
      <c r="U817" t="str">
        <f>VLOOKUP(A817,'12'!A:C,3,0)</f>
        <v>Начисление услуг УКС00001871 от 31.12.2023 23:59:59</v>
      </c>
      <c r="V817" t="str">
        <f>VLOOKUP(A817,'12'!A:B,2,0)</f>
        <v>НАС/КС/ДУ-3А-361</v>
      </c>
    </row>
    <row r="818" spans="1:22" x14ac:dyDescent="0.3">
      <c r="A818" s="77" t="s">
        <v>1921</v>
      </c>
      <c r="B818" s="77" t="s">
        <v>473</v>
      </c>
      <c r="C818" s="78">
        <v>2443.84</v>
      </c>
      <c r="D818" s="79">
        <f>VLOOKUP(A818,РАСЧЕТ!A:AY,51,0)</f>
        <v>1729.6886793505375</v>
      </c>
      <c r="E818" s="79">
        <f t="shared" si="48"/>
        <v>-714.1513206494626</v>
      </c>
      <c r="F818" s="79" t="str">
        <f>VLOOKUP(A818,'04'!A:C,3,0)</f>
        <v>Начисление услуг УКС00000649 от 30.04.2023 0:00:15</v>
      </c>
      <c r="G818" s="79" t="str">
        <f>VLOOKUP(A818,'04'!A:B,2,0)</f>
        <v>НАС/КС/ДУ/3А-362</v>
      </c>
      <c r="H818" s="78">
        <v>2443.84</v>
      </c>
      <c r="I818" s="79">
        <f>VLOOKUP(A818,РАСЧЕТ!A:BE,57,0)</f>
        <v>4939.8341911907482</v>
      </c>
      <c r="J818" s="79">
        <f t="shared" si="49"/>
        <v>2495.9941911907481</v>
      </c>
      <c r="K818" s="79" t="str">
        <f>VLOOKUP(A818,'10'!A:C,3,0)</f>
        <v>Начисление услуг УКС00001638 от 31.10.2023 0:00:04</v>
      </c>
      <c r="L818" s="79" t="str">
        <f>VLOOKUP(A818,'10'!A:B,2,0)</f>
        <v>НАС/КС/ДУ/3А-362</v>
      </c>
      <c r="M818" s="78">
        <v>2443.84</v>
      </c>
      <c r="N818" s="79">
        <f>VLOOKUP(A818,РАСЧЕТ!A:BF,58,0)</f>
        <v>3891.2387205575506</v>
      </c>
      <c r="O818" s="79">
        <f t="shared" si="50"/>
        <v>1447.3987205575504</v>
      </c>
      <c r="P818" s="79" t="str">
        <f>VLOOKUP(A818,'11'!A:C,3,0)</f>
        <v>Начисление услуг УКС00001721 от 30.11.2023 23:59:59</v>
      </c>
      <c r="Q818" s="79" t="str">
        <f>VLOOKUP(A818,'11'!A:B,2,0)</f>
        <v>НАС/КС/ДУ/3А-362</v>
      </c>
      <c r="R818" s="78">
        <v>2443.84</v>
      </c>
      <c r="S818">
        <f>VLOOKUP(A818,РАСЧЕТ!A:BG,59,0)</f>
        <v>5151.4589348598256</v>
      </c>
      <c r="T818" s="119">
        <f t="shared" si="51"/>
        <v>2707.6189348598255</v>
      </c>
      <c r="U818" t="str">
        <f>VLOOKUP(A818,'12'!A:C,3,0)</f>
        <v>Начисление услуг УКС00001871 от 31.12.2023 23:59:59</v>
      </c>
      <c r="V818" t="str">
        <f>VLOOKUP(A818,'12'!A:B,2,0)</f>
        <v>НАС/КС/ДУ/3А-362</v>
      </c>
    </row>
    <row r="819" spans="1:22" x14ac:dyDescent="0.3">
      <c r="A819" s="77" t="s">
        <v>1675</v>
      </c>
      <c r="B819" s="77" t="s">
        <v>485</v>
      </c>
      <c r="C819" s="78">
        <v>3586.3</v>
      </c>
      <c r="D819" s="79">
        <f>VLOOKUP(A819,РАСЧЕТ!A:AY,51,0)</f>
        <v>3788.9149300582962</v>
      </c>
      <c r="E819" s="79">
        <f t="shared" si="48"/>
        <v>202.61493005829607</v>
      </c>
      <c r="F819" s="79" t="str">
        <f>VLOOKUP(A819,'04'!A:C,3,0)</f>
        <v>Начисление услуг УКС00000649 от 30.04.2023 0:00:15</v>
      </c>
      <c r="G819" s="79" t="str">
        <f>VLOOKUP(A819,'04'!A:B,2,0)</f>
        <v>НАС/КС/ДУ-3А-363</v>
      </c>
      <c r="H819" s="78">
        <v>3586.3</v>
      </c>
      <c r="I819" s="79">
        <f>VLOOKUP(A819,РАСЧЕТ!A:BE,57,0)</f>
        <v>5530.1407529744292</v>
      </c>
      <c r="J819" s="79">
        <f t="shared" si="49"/>
        <v>1943.8407529744291</v>
      </c>
      <c r="K819" s="79" t="str">
        <f>VLOOKUP(A819,'10'!A:C,3,0)</f>
        <v>Начисление услуг УКС00001638 от 31.10.2023 0:00:04</v>
      </c>
      <c r="L819" s="79" t="str">
        <f>VLOOKUP(A819,'10'!A:B,2,0)</f>
        <v>НАС/КС/ДУ-3А-363</v>
      </c>
      <c r="M819" s="78">
        <v>3586.3</v>
      </c>
      <c r="N819" s="79">
        <f>VLOOKUP(A819,РАСЧЕТ!A:BF,58,0)</f>
        <v>4513.7239672740407</v>
      </c>
      <c r="O819" s="79">
        <f t="shared" si="50"/>
        <v>927.42396727404048</v>
      </c>
      <c r="P819" s="79" t="str">
        <f>VLOOKUP(A819,'11'!A:C,3,0)</f>
        <v>Начисление услуг УКС00001721 от 30.11.2023 23:59:59</v>
      </c>
      <c r="Q819" s="79" t="str">
        <f>VLOOKUP(A819,'11'!A:B,2,0)</f>
        <v>НАС/КС/ДУ-3А-363</v>
      </c>
      <c r="R819" s="78">
        <v>3586.3</v>
      </c>
      <c r="S819">
        <f>VLOOKUP(A819,РАСЧЕТ!A:BG,59,0)</f>
        <v>6040.4184569963609</v>
      </c>
      <c r="T819" s="119">
        <f t="shared" si="51"/>
        <v>2454.1184569963607</v>
      </c>
      <c r="U819" t="str">
        <f>VLOOKUP(A819,'12'!A:C,3,0)</f>
        <v>Начисление услуг УКС00001871 от 31.12.2023 23:59:59</v>
      </c>
      <c r="V819" t="str">
        <f>VLOOKUP(A819,'12'!A:B,2,0)</f>
        <v>НАС/КС/ДУ-3А-363</v>
      </c>
    </row>
    <row r="820" spans="1:22" x14ac:dyDescent="0.3">
      <c r="A820" s="77" t="s">
        <v>1837</v>
      </c>
      <c r="B820" s="77" t="s">
        <v>497</v>
      </c>
      <c r="C820" s="78">
        <v>3388.74</v>
      </c>
      <c r="D820" s="79">
        <f>VLOOKUP(A820,РАСЧЕТ!A:AY,51,0)</f>
        <v>3580.1842872047855</v>
      </c>
      <c r="E820" s="79">
        <f t="shared" si="48"/>
        <v>191.44428720478572</v>
      </c>
      <c r="F820" s="79" t="str">
        <f>VLOOKUP(A820,'04'!A:C,3,0)</f>
        <v>Начисление услуг УКС00000649 от 30.04.2023 0:00:15</v>
      </c>
      <c r="G820" s="79" t="str">
        <f>VLOOKUP(A820,'04'!A:B,2,0)</f>
        <v>НАС/КС/ДУ/3А-364</v>
      </c>
      <c r="H820" s="78">
        <v>3388.74</v>
      </c>
      <c r="I820" s="79">
        <f>VLOOKUP(A820,РАСЧЕТ!A:BE,57,0)</f>
        <v>4026.5333130709801</v>
      </c>
      <c r="J820" s="79">
        <f t="shared" si="49"/>
        <v>637.79331307098028</v>
      </c>
      <c r="K820" s="79" t="str">
        <f>VLOOKUP(A820,'10'!A:C,3,0)</f>
        <v>Начисление услуг УКС00001638 от 31.10.2023 0:00:04</v>
      </c>
      <c r="L820" s="79" t="str">
        <f>VLOOKUP(A820,'10'!A:B,2,0)</f>
        <v>НАС/КС/ДУ/3А-364</v>
      </c>
      <c r="M820" s="78">
        <v>3388.74</v>
      </c>
      <c r="N820" s="79">
        <f>VLOOKUP(A820,РАСЧЕТ!A:BF,58,0)</f>
        <v>3430.457838967915</v>
      </c>
      <c r="O820" s="79">
        <f t="shared" si="50"/>
        <v>41.717838967915213</v>
      </c>
      <c r="P820" s="79" t="str">
        <f>VLOOKUP(A820,'11'!A:C,3,0)</f>
        <v>Начисление услуг УКС00001721 от 30.11.2023 23:59:59</v>
      </c>
      <c r="Q820" s="79" t="str">
        <f>VLOOKUP(A820,'11'!A:B,2,0)</f>
        <v>НАС/КС/ДУ/3А-364</v>
      </c>
      <c r="R820" s="78">
        <v>3388.74</v>
      </c>
      <c r="S820">
        <f>VLOOKUP(A820,РАСЧЕТ!A:BG,59,0)</f>
        <v>4647.9996153457487</v>
      </c>
      <c r="T820" s="119">
        <f t="shared" si="51"/>
        <v>1259.2596153457489</v>
      </c>
      <c r="U820" t="str">
        <f>VLOOKUP(A820,'12'!A:C,3,0)</f>
        <v>Начисление услуг УКС00001871 от 31.12.2023 23:59:59</v>
      </c>
      <c r="V820" t="str">
        <f>VLOOKUP(A820,'12'!A:B,2,0)</f>
        <v>НАС/КС/ДУ/3А-364</v>
      </c>
    </row>
    <row r="821" spans="1:22" x14ac:dyDescent="0.3">
      <c r="A821" s="77" t="s">
        <v>1595</v>
      </c>
      <c r="B821" s="77" t="s">
        <v>490</v>
      </c>
      <c r="C821" s="78">
        <v>2718.72</v>
      </c>
      <c r="D821" s="79">
        <f>VLOOKUP(A821,РАСЧЕТ!A:AY,51,0)</f>
        <v>6887.6222973442709</v>
      </c>
      <c r="E821" s="79">
        <f t="shared" si="48"/>
        <v>4168.9022973442716</v>
      </c>
      <c r="F821" s="79" t="str">
        <f>VLOOKUP(A821,'04'!A:C,3,0)</f>
        <v>Начисление услуг УКС00000649 от 30.04.2023 0:00:15</v>
      </c>
      <c r="G821" s="79" t="str">
        <f>VLOOKUP(A821,'04'!A:B,2,0)</f>
        <v>НАС/КС/ДУ-3А-365 от 09.04.2022 г.</v>
      </c>
      <c r="H821" s="78">
        <v>2718.72</v>
      </c>
      <c r="I821" s="79">
        <f>VLOOKUP(A821,РАСЧЕТ!A:BE,57,0)</f>
        <v>3406.117224363225</v>
      </c>
      <c r="J821" s="79">
        <f t="shared" si="49"/>
        <v>687.39722436322518</v>
      </c>
      <c r="K821" s="79" t="str">
        <f>VLOOKUP(A821,'10'!A:C,3,0)</f>
        <v>Начисление услуг УКС00001638 от 31.10.2023 0:00:04</v>
      </c>
      <c r="L821" s="79" t="str">
        <f>VLOOKUP(A821,'10'!A:B,2,0)</f>
        <v>НАС/КС/ДУ-3А-365 от 09.04.2022 г.</v>
      </c>
      <c r="M821" s="78">
        <v>2718.72</v>
      </c>
      <c r="N821" s="79">
        <f>VLOOKUP(A821,РАСЧЕТ!A:BF,58,0)</f>
        <v>2874.5025161080962</v>
      </c>
      <c r="O821" s="79">
        <f t="shared" si="50"/>
        <v>155.78251610809639</v>
      </c>
      <c r="P821" s="79" t="str">
        <f>VLOOKUP(A821,'11'!A:C,3,0)</f>
        <v>Начисление услуг УКС00001721 от 30.11.2023 23:59:59</v>
      </c>
      <c r="Q821" s="79" t="str">
        <f>VLOOKUP(A821,'11'!A:B,2,0)</f>
        <v>НАС/КС/ДУ-3А-365 от 09.04.2022 г.</v>
      </c>
      <c r="R821" s="78">
        <v>2718.72</v>
      </c>
      <c r="S821">
        <f>VLOOKUP(A821,РАСЧЕТ!A:BG,59,0)</f>
        <v>3884.293919744749</v>
      </c>
      <c r="T821" s="119">
        <f t="shared" si="51"/>
        <v>1165.5739197447492</v>
      </c>
      <c r="U821" t="str">
        <f>VLOOKUP(A821,'12'!A:C,3,0)</f>
        <v>Начисление услуг УКС00001871 от 31.12.2023 23:59:59</v>
      </c>
      <c r="V821" t="str">
        <f>VLOOKUP(A821,'12'!A:B,2,0)</f>
        <v>НАС/КС/ДУ-3А-365 от 09.04.2022 г.</v>
      </c>
    </row>
    <row r="822" spans="1:22" x14ac:dyDescent="0.3">
      <c r="A822" s="77" t="s">
        <v>1378</v>
      </c>
      <c r="B822" s="77" t="s">
        <v>453</v>
      </c>
      <c r="C822" s="78">
        <v>2443.84</v>
      </c>
      <c r="D822" s="79">
        <f>VLOOKUP(A822,РАСЧЕТ!A:AY,51,0)</f>
        <v>2581.9072996445157</v>
      </c>
      <c r="E822" s="79">
        <f t="shared" si="48"/>
        <v>138.06729964451551</v>
      </c>
      <c r="F822" s="79" t="str">
        <f>VLOOKUP(A822,'04'!A:C,3,0)</f>
        <v>Начисление услуг УКС00000649 от 30.04.2023 0:00:15</v>
      </c>
      <c r="G822" s="79" t="str">
        <f>VLOOKUP(A822,'04'!A:B,2,0)</f>
        <v>НАС/КС/ДУ-3А-366 от 11.04.2022 г.</v>
      </c>
      <c r="H822" s="78">
        <v>2443.84</v>
      </c>
      <c r="I822" s="79">
        <f>VLOOKUP(A822,РАСЧЕТ!A:BE,57,0)</f>
        <v>4842.574888461213</v>
      </c>
      <c r="J822" s="79">
        <f t="shared" si="49"/>
        <v>2398.7348884612129</v>
      </c>
      <c r="K822" s="79" t="str">
        <f>VLOOKUP(A822,'10'!A:C,3,0)</f>
        <v>Начисление услуг УКС00001638 от 31.10.2023 0:00:04</v>
      </c>
      <c r="L822" s="79" t="str">
        <f>VLOOKUP(A822,'10'!A:B,2,0)</f>
        <v>НАС/КС/ДУ-3А-366 от 11.04.2022 г.</v>
      </c>
      <c r="M822" s="78">
        <v>2443.84</v>
      </c>
      <c r="N822" s="79">
        <f>VLOOKUP(A822,РАСЧЕТ!A:BF,58,0)</f>
        <v>3823.5353260868969</v>
      </c>
      <c r="O822" s="79">
        <f t="shared" si="50"/>
        <v>1379.6953260868968</v>
      </c>
      <c r="P822" s="79" t="str">
        <f>VLOOKUP(A822,'11'!A:C,3,0)</f>
        <v>Начисление услуг УКС00001721 от 30.11.2023 23:59:59</v>
      </c>
      <c r="Q822" s="79" t="str">
        <f>VLOOKUP(A822,'11'!A:B,2,0)</f>
        <v>НАС/КС/ДУ-3А-366 от 11.04.2022 г.</v>
      </c>
      <c r="R822" s="78">
        <v>2443.84</v>
      </c>
      <c r="S822">
        <f>VLOOKUP(A822,РАСЧЕТ!A:BG,59,0)</f>
        <v>5065.4996517660365</v>
      </c>
      <c r="T822" s="119">
        <f t="shared" si="51"/>
        <v>2621.6596517660364</v>
      </c>
      <c r="U822" t="str">
        <f>VLOOKUP(A822,'12'!A:C,3,0)</f>
        <v>Начисление услуг УКС00001871 от 31.12.2023 23:59:59</v>
      </c>
      <c r="V822" t="str">
        <f>VLOOKUP(A822,'12'!A:B,2,0)</f>
        <v>НАС/КС/ДУ-3А-366 от 11.04.2022 г.</v>
      </c>
    </row>
    <row r="823" spans="1:22" x14ac:dyDescent="0.3">
      <c r="A823" s="77" t="s">
        <v>1379</v>
      </c>
      <c r="B823" s="77" t="s">
        <v>484</v>
      </c>
      <c r="C823" s="78">
        <v>3586.3</v>
      </c>
      <c r="D823" s="79">
        <f>VLOOKUP(A823,РАСЧЕТ!A:AY,51,0)</f>
        <v>3788.9149300582962</v>
      </c>
      <c r="E823" s="79">
        <f t="shared" si="48"/>
        <v>202.61493005829607</v>
      </c>
      <c r="F823" s="79" t="str">
        <f>VLOOKUP(A823,'04'!A:C,3,0)</f>
        <v>Начисление услуг УКС00000649 от 30.04.2023 0:00:15</v>
      </c>
      <c r="G823" s="79" t="str">
        <f>VLOOKUP(A823,'04'!A:B,2,0)</f>
        <v>НАС/КС/ДУ/3А-367</v>
      </c>
      <c r="H823" s="78">
        <v>3586.3</v>
      </c>
      <c r="I823" s="79">
        <f>VLOOKUP(A823,РАСЧЕТ!A:BE,57,0)</f>
        <v>6195.0066575982682</v>
      </c>
      <c r="J823" s="79">
        <f t="shared" si="49"/>
        <v>2608.7066575982681</v>
      </c>
      <c r="K823" s="79" t="str">
        <f>VLOOKUP(A823,'10'!A:C,3,0)</f>
        <v>Начисление услуг УКС00001638 от 31.10.2023 0:00:04</v>
      </c>
      <c r="L823" s="79" t="str">
        <f>VLOOKUP(A823,'10'!A:B,2,0)</f>
        <v>НАС/КС/ДУ/3А-367</v>
      </c>
      <c r="M823" s="78">
        <v>3586.3</v>
      </c>
      <c r="N823" s="79">
        <f>VLOOKUP(A823,РАСЧЕТ!A:BF,58,0)</f>
        <v>4976.5452845932959</v>
      </c>
      <c r="O823" s="79">
        <f t="shared" si="50"/>
        <v>1390.2452845932958</v>
      </c>
      <c r="P823" s="79" t="str">
        <f>VLOOKUP(A823,'11'!A:C,3,0)</f>
        <v>Начисление услуг УКС00001721 от 30.11.2023 23:59:59</v>
      </c>
      <c r="Q823" s="79" t="str">
        <f>VLOOKUP(A823,'11'!A:B,2,0)</f>
        <v>НАС/КС/ДУ/3А-367</v>
      </c>
      <c r="R823" s="78">
        <v>3586.3</v>
      </c>
      <c r="S823">
        <f>VLOOKUP(A823,РАСЧЕТ!A:BG,59,0)</f>
        <v>6628.0372750532706</v>
      </c>
      <c r="T823" s="119">
        <f t="shared" si="51"/>
        <v>3041.7372750532704</v>
      </c>
      <c r="U823" t="str">
        <f>VLOOKUP(A823,'12'!A:C,3,0)</f>
        <v>Начисление услуг УКС00001871 от 31.12.2023 23:59:59</v>
      </c>
      <c r="V823" t="str">
        <f>VLOOKUP(A823,'12'!A:B,2,0)</f>
        <v>НАС/КС/ДУ/3А-367</v>
      </c>
    </row>
    <row r="824" spans="1:22" x14ac:dyDescent="0.3">
      <c r="A824" s="77" t="s">
        <v>1827</v>
      </c>
      <c r="B824" s="77" t="s">
        <v>443</v>
      </c>
      <c r="C824" s="78">
        <v>3388.74</v>
      </c>
      <c r="D824" s="79">
        <f>VLOOKUP(A824,РАСЧЕТ!A:AY,51,0)</f>
        <v>3580.1842872047855</v>
      </c>
      <c r="E824" s="79">
        <f t="shared" si="48"/>
        <v>191.44428720478572</v>
      </c>
      <c r="F824" s="79" t="str">
        <f>VLOOKUP(A824,'04'!A:C,3,0)</f>
        <v>Начисление услуг УКС00000649 от 30.04.2023 0:00:15</v>
      </c>
      <c r="G824" s="79" t="str">
        <f>VLOOKUP(A824,'04'!A:B,2,0)</f>
        <v>НАС/КС/ДУ-3А-368/Втор-1</v>
      </c>
      <c r="H824" s="78">
        <v>3388.74</v>
      </c>
      <c r="I824" s="79">
        <f>VLOOKUP(A824,РАСЧЕТ!A:BE,57,0)</f>
        <v>8572.3848581438233</v>
      </c>
      <c r="J824" s="79">
        <f t="shared" si="49"/>
        <v>5183.6448581438235</v>
      </c>
      <c r="K824" s="79" t="str">
        <f>VLOOKUP(A824,'10'!A:C,3,0)</f>
        <v>Начисление услуг УКС00001638 от 31.10.2023 0:00:04</v>
      </c>
      <c r="L824" s="79" t="str">
        <f>VLOOKUP(A824,'10'!A:B,2,0)</f>
        <v>НАС/КС/ДУ-3А-368/Втор-1</v>
      </c>
      <c r="M824" s="78">
        <v>3388.74</v>
      </c>
      <c r="N824" s="79">
        <f>VLOOKUP(A824,РАСЧЕТ!A:BF,58,0)</f>
        <v>6594.8808990114594</v>
      </c>
      <c r="O824" s="79">
        <f t="shared" si="50"/>
        <v>3206.1408990114596</v>
      </c>
      <c r="P824" s="79" t="str">
        <f>VLOOKUP(A824,'11'!A:C,3,0)</f>
        <v>Начисление услуг УКС00001721 от 30.11.2023 23:59:59</v>
      </c>
      <c r="Q824" s="79" t="str">
        <f>VLOOKUP(A824,'11'!A:B,2,0)</f>
        <v>НАС/КС/ДУ-3А-368/Втор-1</v>
      </c>
      <c r="R824" s="78">
        <v>3388.74</v>
      </c>
      <c r="S824">
        <f>VLOOKUP(A824,РАСЧЕТ!A:BG,59,0)</f>
        <v>8665.6938502293633</v>
      </c>
      <c r="T824" s="119">
        <f t="shared" si="51"/>
        <v>5276.9538502293635</v>
      </c>
      <c r="U824" t="str">
        <f>VLOOKUP(A824,'12'!A:C,3,0)</f>
        <v>Начисление услуг УКС00001871 от 31.12.2023 23:59:59</v>
      </c>
      <c r="V824" t="str">
        <f>VLOOKUP(A824,'12'!A:B,2,0)</f>
        <v>НАС/КС/ДУ-3А-368/Втор-1</v>
      </c>
    </row>
    <row r="825" spans="1:22" x14ac:dyDescent="0.3">
      <c r="A825" s="77" t="s">
        <v>1963</v>
      </c>
      <c r="B825" s="77" t="s">
        <v>501</v>
      </c>
      <c r="C825" s="78">
        <v>2718.72</v>
      </c>
      <c r="D825" s="79">
        <f>VLOOKUP(A825,РАСЧЕТ!A:AY,51,0)</f>
        <v>2173.886137344271</v>
      </c>
      <c r="E825" s="79">
        <f t="shared" si="48"/>
        <v>-544.83386265572881</v>
      </c>
      <c r="F825" s="79" t="str">
        <f>VLOOKUP(A825,'04'!A:C,3,0)</f>
        <v>Начисление услуг УКС00000649 от 30.04.2023 0:00:15</v>
      </c>
      <c r="G825" s="79" t="str">
        <f>VLOOKUP(A825,'04'!A:B,2,0)</f>
        <v>НАС/КС/ДУ-3А-369</v>
      </c>
      <c r="H825" s="78">
        <v>2718.72</v>
      </c>
      <c r="I825" s="79">
        <f>VLOOKUP(A825,РАСЧЕТ!A:BE,57,0)</f>
        <v>3778.60860754841</v>
      </c>
      <c r="J825" s="79">
        <f t="shared" si="49"/>
        <v>1059.8886075484102</v>
      </c>
      <c r="K825" s="79" t="str">
        <f>VLOOKUP(A825,'10'!A:C,3,0)</f>
        <v>Начисление услуг УКС00001638 от 31.10.2023 0:00:04</v>
      </c>
      <c r="L825" s="79" t="str">
        <f>VLOOKUP(A825,'10'!A:B,2,0)</f>
        <v>НАС/КС/ДУ-3А-369</v>
      </c>
      <c r="M825" s="78">
        <v>2718.72</v>
      </c>
      <c r="N825" s="79">
        <f>VLOOKUP(A825,РАСЧЕТ!A:BF,58,0)</f>
        <v>3133.7983402087107</v>
      </c>
      <c r="O825" s="79">
        <f t="shared" si="50"/>
        <v>415.07834020871087</v>
      </c>
      <c r="P825" s="79" t="str">
        <f>VLOOKUP(A825,'11'!A:C,3,0)</f>
        <v>Начисление услуг УКС00001721 от 30.11.2023 23:59:59</v>
      </c>
      <c r="Q825" s="79" t="str">
        <f>VLOOKUP(A825,'11'!A:B,2,0)</f>
        <v>НАС/КС/ДУ-3А-369</v>
      </c>
      <c r="R825" s="78">
        <v>2718.72</v>
      </c>
      <c r="S825">
        <f>VLOOKUP(A825,РАСЧЕТ!A:BG,59,0)</f>
        <v>4213.5075924589455</v>
      </c>
      <c r="T825" s="119">
        <f t="shared" si="51"/>
        <v>1494.7875924589457</v>
      </c>
      <c r="U825" t="str">
        <f>VLOOKUP(A825,'12'!A:C,3,0)</f>
        <v>Начисление услуг УКС00001871 от 31.12.2023 23:59:59</v>
      </c>
      <c r="V825" t="str">
        <f>VLOOKUP(A825,'12'!A:B,2,0)</f>
        <v>НАС/КС/ДУ-3А-369</v>
      </c>
    </row>
    <row r="826" spans="1:22" x14ac:dyDescent="0.3">
      <c r="A826" s="77" t="s">
        <v>1749</v>
      </c>
      <c r="B826" s="77" t="s">
        <v>264</v>
      </c>
      <c r="C826" s="80"/>
      <c r="D826" s="79">
        <f>VLOOKUP(A826,РАСЧЕТ!A:AY,51,0)</f>
        <v>0</v>
      </c>
      <c r="E826" s="79">
        <f t="shared" si="48"/>
        <v>0</v>
      </c>
      <c r="F826" s="79" t="e">
        <f>VLOOKUP(A826,'04'!A:C,3,0)</f>
        <v>#N/A</v>
      </c>
      <c r="G826" s="79" t="e">
        <f>VLOOKUP(A826,'04'!A:B,2,0)</f>
        <v>#N/A</v>
      </c>
      <c r="H826" s="80"/>
      <c r="I826" s="79">
        <f>VLOOKUP(A826,РАСЧЕТ!A:BE,57,0)</f>
        <v>0</v>
      </c>
      <c r="J826" s="79">
        <f t="shared" si="49"/>
        <v>0</v>
      </c>
      <c r="K826" s="79" t="e">
        <f>VLOOKUP(A826,'10'!A:C,3,0)</f>
        <v>#N/A</v>
      </c>
      <c r="L826" s="79" t="e">
        <f>VLOOKUP(A826,'10'!A:B,2,0)</f>
        <v>#N/A</v>
      </c>
      <c r="M826" s="80"/>
      <c r="N826" s="79">
        <f>VLOOKUP(A826,РАСЧЕТ!A:BF,58,0)</f>
        <v>0</v>
      </c>
      <c r="O826" s="79">
        <f t="shared" si="50"/>
        <v>0</v>
      </c>
      <c r="P826" s="79" t="e">
        <f>VLOOKUP(A826,'11'!A:C,3,0)</f>
        <v>#N/A</v>
      </c>
      <c r="Q826" s="79" t="e">
        <f>VLOOKUP(A826,'11'!A:B,2,0)</f>
        <v>#N/A</v>
      </c>
      <c r="R826" s="80"/>
      <c r="S826">
        <f>VLOOKUP(A826,РАСЧЕТ!A:BG,59,0)</f>
        <v>0</v>
      </c>
      <c r="T826" s="119">
        <f t="shared" si="51"/>
        <v>0</v>
      </c>
      <c r="U826" t="e">
        <f>VLOOKUP(A826,'12'!A:C,3,0)</f>
        <v>#N/A</v>
      </c>
      <c r="V826" t="e">
        <f>VLOOKUP(A826,'12'!A:B,2,0)</f>
        <v>#N/A</v>
      </c>
    </row>
    <row r="827" spans="1:22" x14ac:dyDescent="0.3">
      <c r="A827" s="77" t="s">
        <v>2450</v>
      </c>
      <c r="B827" s="77" t="s">
        <v>264</v>
      </c>
      <c r="C827" s="78">
        <v>3466.05</v>
      </c>
      <c r="D827" s="79">
        <f>VLOOKUP(A827,РАСЧЕТ!A:AY,51,0)</f>
        <v>3661.8614952778989</v>
      </c>
      <c r="E827" s="79">
        <f t="shared" si="48"/>
        <v>195.81149527789876</v>
      </c>
      <c r="F827" s="79" t="str">
        <f>VLOOKUP(A827,'04'!A:C,3,0)</f>
        <v>Начисление услуг УКС00000649 от 30.04.2023 0:00:15</v>
      </c>
      <c r="G827" s="79" t="str">
        <f>VLOOKUP(A827,'04'!A:B,2,0)</f>
        <v>НАС\КС/ДУ/3А-37</v>
      </c>
      <c r="H827" s="78">
        <v>3466.05</v>
      </c>
      <c r="I827" s="79">
        <f>VLOOKUP(A827,РАСЧЕТ!A:BE,57,0)</f>
        <v>3226.820246948897</v>
      </c>
      <c r="J827" s="79">
        <f t="shared" si="49"/>
        <v>-239.22975305110322</v>
      </c>
      <c r="K827" s="79" t="str">
        <f>VLOOKUP(A827,'10'!A:C,3,0)</f>
        <v>Начисление услуг УКС00001638 от 31.10.2023 0:00:04</v>
      </c>
      <c r="L827" s="79" t="str">
        <f>VLOOKUP(A827,'10'!A:B,2,0)</f>
        <v>НАС\КС/ДУ/3А-37</v>
      </c>
      <c r="M827" s="78">
        <v>3466.05</v>
      </c>
      <c r="N827" s="79">
        <f>VLOOKUP(A827,РАСЧЕТ!A:BF,58,0)</f>
        <v>2888.0842266909858</v>
      </c>
      <c r="O827" s="79">
        <f t="shared" si="50"/>
        <v>-577.96577330901437</v>
      </c>
      <c r="P827" s="79" t="str">
        <f>VLOOKUP(A827,'11'!A:C,3,0)</f>
        <v>Начисление услуг УКС00001721 от 30.11.2023 23:59:59</v>
      </c>
      <c r="Q827" s="79" t="str">
        <f>VLOOKUP(A827,'11'!A:B,2,0)</f>
        <v>НАС\КС/ДУ/3А-37</v>
      </c>
      <c r="R827" s="78">
        <v>3466.05</v>
      </c>
      <c r="S827">
        <f>VLOOKUP(A827,РАСЧЕТ!A:BG,59,0)</f>
        <v>3966.0514323227817</v>
      </c>
      <c r="T827" s="119">
        <f t="shared" si="51"/>
        <v>500.00143232278151</v>
      </c>
      <c r="U827" t="str">
        <f>VLOOKUP(A827,'12'!A:C,3,0)</f>
        <v>Начисление услуг УКС00001871 от 31.12.2023 23:59:59</v>
      </c>
      <c r="V827" t="str">
        <f>VLOOKUP(A827,'12'!A:B,2,0)</f>
        <v>НАС\КС/ДУ/3А-37</v>
      </c>
    </row>
    <row r="828" spans="1:22" x14ac:dyDescent="0.3">
      <c r="A828" s="77" t="s">
        <v>1833</v>
      </c>
      <c r="B828" s="77" t="s">
        <v>489</v>
      </c>
      <c r="C828" s="78">
        <v>2443.84</v>
      </c>
      <c r="D828" s="79">
        <f>VLOOKUP(A828,РАСЧЕТ!A:AY,51,0)</f>
        <v>2581.9072996445157</v>
      </c>
      <c r="E828" s="79">
        <f t="shared" si="48"/>
        <v>138.06729964451551</v>
      </c>
      <c r="F828" s="79" t="str">
        <f>VLOOKUP(A828,'04'!A:C,3,0)</f>
        <v>Начисление услуг УКС00000649 от 30.04.2023 0:00:15</v>
      </c>
      <c r="G828" s="79" t="str">
        <f>VLOOKUP(A828,'04'!A:B,2,0)</f>
        <v>НАС/КС/ДУ-3А-370 ЮГ ИНВЕСТ</v>
      </c>
      <c r="H828" s="78">
        <v>2443.84</v>
      </c>
      <c r="I828" s="79">
        <f>VLOOKUP(A828,РАСЧЕТ!A:BE,57,0)</f>
        <v>2275.1681790754919</v>
      </c>
      <c r="J828" s="79">
        <f t="shared" si="49"/>
        <v>-168.67182092450821</v>
      </c>
      <c r="K828" s="79" t="str">
        <f>VLOOKUP(A828,'10'!A:C,3,0)</f>
        <v>Начисление услуг УКС00001638 от 31.10.2023 0:00:04</v>
      </c>
      <c r="L828" s="79" t="str">
        <f>VLOOKUP(A828,'10'!A:B,2,0)</f>
        <v>НАС/КС/ДУ-3А-370 ЮГ ИНВЕСТ</v>
      </c>
      <c r="M828" s="78">
        <v>2443.84</v>
      </c>
      <c r="N828" s="79">
        <f>VLOOKUP(A828,РАСЧЕТ!A:BF,58,0)</f>
        <v>2036.3320012232598</v>
      </c>
      <c r="O828" s="79">
        <f t="shared" si="50"/>
        <v>-407.50799877674035</v>
      </c>
      <c r="P828" s="79" t="str">
        <f>VLOOKUP(A828,'11'!A:C,3,0)</f>
        <v>Начисление услуг УКС00001721 от 30.11.2023 23:59:59</v>
      </c>
      <c r="Q828" s="79" t="str">
        <f>VLOOKUP(A828,'11'!A:B,2,0)</f>
        <v>НАС/КС/ДУ-3А-370 ЮГ ИНВЕСТ</v>
      </c>
      <c r="R828" s="78">
        <v>2443.84</v>
      </c>
      <c r="S828">
        <f>VLOOKUP(A828,РАСЧЕТ!A:BG,59,0)</f>
        <v>2796.3857063093715</v>
      </c>
      <c r="T828" s="119">
        <f t="shared" si="51"/>
        <v>352.54570630937133</v>
      </c>
      <c r="U828" t="str">
        <f>VLOOKUP(A828,'12'!A:C,3,0)</f>
        <v>Начисление услуг УКС00001871 от 31.12.2023 23:59:59</v>
      </c>
      <c r="V828" t="str">
        <f>VLOOKUP(A828,'12'!A:B,2,0)</f>
        <v>НАС/КС/ДУ-3А-370 ЮГ ИНВЕСТ</v>
      </c>
    </row>
    <row r="829" spans="1:22" x14ac:dyDescent="0.3">
      <c r="A829" s="77" t="s">
        <v>1802</v>
      </c>
      <c r="B829" s="77" t="s">
        <v>429</v>
      </c>
      <c r="C829" s="78">
        <v>3586.3</v>
      </c>
      <c r="D829" s="79">
        <f>VLOOKUP(A829,РАСЧЕТ!A:AY,51,0)</f>
        <v>3788.9149300582962</v>
      </c>
      <c r="E829" s="79">
        <f t="shared" si="48"/>
        <v>202.61493005829607</v>
      </c>
      <c r="F829" s="79" t="str">
        <f>VLOOKUP(A829,'04'!A:C,3,0)</f>
        <v>Начисление услуг УКС00000649 от 30.04.2023 0:00:15</v>
      </c>
      <c r="G829" s="79" t="str">
        <f>VLOOKUP(A829,'04'!A:B,2,0)</f>
        <v>НАС/КС/ДУ-3А-371 от 14.04.2022 г.</v>
      </c>
      <c r="H829" s="78">
        <v>3586.3</v>
      </c>
      <c r="I829" s="79">
        <f>VLOOKUP(A829,РАСЧЕТ!A:BE,57,0)</f>
        <v>4565.6169758440756</v>
      </c>
      <c r="J829" s="79">
        <f t="shared" si="49"/>
        <v>979.31697584407539</v>
      </c>
      <c r="K829" s="79" t="str">
        <f>VLOOKUP(A829,'10'!A:C,3,0)</f>
        <v>Начисление услуг УКС00001638 от 31.10.2023 0:00:04</v>
      </c>
      <c r="L829" s="79" t="str">
        <f>VLOOKUP(A829,'10'!A:B,2,0)</f>
        <v>НАС/КС/ДУ-3А-371 от 14.04.2022 г.</v>
      </c>
      <c r="M829" s="78">
        <v>3586.3</v>
      </c>
      <c r="N829" s="79">
        <f>VLOOKUP(A829,РАСЧЕТ!A:BF,58,0)</f>
        <v>3842.3071266559687</v>
      </c>
      <c r="O829" s="79">
        <f t="shared" si="50"/>
        <v>256.00712665596848</v>
      </c>
      <c r="P829" s="79" t="str">
        <f>VLOOKUP(A829,'11'!A:C,3,0)</f>
        <v>Начисление услуг УКС00001721 от 30.11.2023 23:59:59</v>
      </c>
      <c r="Q829" s="79" t="str">
        <f>VLOOKUP(A829,'11'!A:B,2,0)</f>
        <v>НАС/КС/ДУ-3А-371 от 14.04.2022 г.</v>
      </c>
      <c r="R829" s="78">
        <v>3586.3</v>
      </c>
      <c r="S829">
        <f>VLOOKUP(A829,РАСЧЕТ!A:BG,59,0)</f>
        <v>5187.9573547447935</v>
      </c>
      <c r="T829" s="119">
        <f t="shared" si="51"/>
        <v>1601.6573547447933</v>
      </c>
      <c r="U829" t="str">
        <f>VLOOKUP(A829,'12'!A:C,3,0)</f>
        <v>Начисление услуг УКС00001871 от 31.12.2023 23:59:59</v>
      </c>
      <c r="V829" t="str">
        <f>VLOOKUP(A829,'12'!A:B,2,0)</f>
        <v>НАС/КС/ДУ-3А-371 от 14.04.2022 г.</v>
      </c>
    </row>
    <row r="830" spans="1:22" x14ac:dyDescent="0.3">
      <c r="A830" s="77" t="s">
        <v>1596</v>
      </c>
      <c r="B830" s="77" t="s">
        <v>492</v>
      </c>
      <c r="C830" s="78">
        <v>3388.74</v>
      </c>
      <c r="D830" s="79">
        <f>VLOOKUP(A830,РАСЧЕТ!A:AY,51,0)</f>
        <v>3580.1842872047855</v>
      </c>
      <c r="E830" s="79">
        <f t="shared" si="48"/>
        <v>191.44428720478572</v>
      </c>
      <c r="F830" s="79" t="str">
        <f>VLOOKUP(A830,'04'!A:C,3,0)</f>
        <v>Начисление услуг УКС00000649 от 30.04.2023 0:00:15</v>
      </c>
      <c r="G830" s="79" t="str">
        <f>VLOOKUP(A830,'04'!A:B,2,0)</f>
        <v>НАС/КС/ДУ-3А-372 от 09.04.2022 г.</v>
      </c>
      <c r="H830" s="78">
        <v>3388.74</v>
      </c>
      <c r="I830" s="79">
        <f>VLOOKUP(A830,РАСЧЕТ!A:BE,57,0)</f>
        <v>5462.3939521647135</v>
      </c>
      <c r="J830" s="79">
        <f t="shared" si="49"/>
        <v>2073.6539521647137</v>
      </c>
      <c r="K830" s="79" t="str">
        <f>VLOOKUP(A830,'10'!A:C,3,0)</f>
        <v>Начисление услуг УКС00001638 от 31.10.2023 0:00:04</v>
      </c>
      <c r="L830" s="79" t="str">
        <f>VLOOKUP(A830,'10'!A:B,2,0)</f>
        <v>НАС/КС/ДУ-3А-372 от 09.04.2022 г.</v>
      </c>
      <c r="M830" s="78">
        <v>3388.74</v>
      </c>
      <c r="N830" s="79">
        <f>VLOOKUP(A830,РАСЧЕТ!A:BF,58,0)</f>
        <v>4429.9780547747559</v>
      </c>
      <c r="O830" s="79">
        <f t="shared" si="50"/>
        <v>1041.2380547747562</v>
      </c>
      <c r="P830" s="79" t="str">
        <f>VLOOKUP(A830,'11'!A:C,3,0)</f>
        <v>Начисление услуг УКС00001721 от 30.11.2023 23:59:59</v>
      </c>
      <c r="Q830" s="79" t="str">
        <f>VLOOKUP(A830,'11'!A:B,2,0)</f>
        <v>НАС/КС/ДУ-3А-372 от 09.04.2022 г.</v>
      </c>
      <c r="R830" s="78">
        <v>3388.74</v>
      </c>
      <c r="S830">
        <f>VLOOKUP(A830,РАСЧЕТ!A:BG,59,0)</f>
        <v>5917.0355604451725</v>
      </c>
      <c r="T830" s="119">
        <f t="shared" si="51"/>
        <v>2528.2955604451727</v>
      </c>
      <c r="U830" t="str">
        <f>VLOOKUP(A830,'12'!A:C,3,0)</f>
        <v>Начисление услуг УКС00001871 от 31.12.2023 23:59:59</v>
      </c>
      <c r="V830" t="str">
        <f>VLOOKUP(A830,'12'!A:B,2,0)</f>
        <v>НАС/КС/ДУ-3А-372 от 09.04.2022 г.</v>
      </c>
    </row>
    <row r="831" spans="1:22" x14ac:dyDescent="0.3">
      <c r="A831" s="77" t="s">
        <v>1646</v>
      </c>
      <c r="B831" s="77" t="s">
        <v>427</v>
      </c>
      <c r="C831" s="78">
        <v>2718.72</v>
      </c>
      <c r="D831" s="79">
        <f>VLOOKUP(A831,РАСЧЕТ!A:AY,51,0)</f>
        <v>2872.3151505711394</v>
      </c>
      <c r="E831" s="79">
        <f t="shared" si="48"/>
        <v>153.59515057113958</v>
      </c>
      <c r="F831" s="79" t="str">
        <f>VLOOKUP(A831,'04'!A:C,3,0)</f>
        <v>Начисление услуг УКС00000649 от 30.04.2023 0:00:15</v>
      </c>
      <c r="G831" s="79" t="str">
        <f>VLOOKUP(A831,'04'!A:B,2,0)</f>
        <v>НАС/КС/ДУ-3А-373.</v>
      </c>
      <c r="H831" s="78">
        <v>2718.72</v>
      </c>
      <c r="I831" s="79">
        <f>VLOOKUP(A831,РАСЧЕТ!A:BE,57,0)</f>
        <v>4704.4426458882017</v>
      </c>
      <c r="J831" s="79">
        <f t="shared" si="49"/>
        <v>1985.7226458882019</v>
      </c>
      <c r="K831" s="79" t="str">
        <f>VLOOKUP(A831,'10'!A:C,3,0)</f>
        <v>Начисление услуг УКС00001638 от 31.10.2023 0:00:04</v>
      </c>
      <c r="L831" s="79" t="str">
        <f>VLOOKUP(A831,'10'!A:B,2,0)</f>
        <v>НАС/КС/ДУ-3А-373.</v>
      </c>
      <c r="M831" s="78">
        <v>2718.72</v>
      </c>
      <c r="N831" s="79">
        <f>VLOOKUP(A831,РАСЧЕТ!A:BF,58,0)</f>
        <v>3778.2827787450174</v>
      </c>
      <c r="O831" s="79">
        <f t="shared" si="50"/>
        <v>1059.5627787450176</v>
      </c>
      <c r="P831" s="79" t="str">
        <f>VLOOKUP(A831,'11'!A:C,3,0)</f>
        <v>Начисление услуг УКС00001721 от 30.11.2023 23:59:59</v>
      </c>
      <c r="Q831" s="79" t="str">
        <f>VLOOKUP(A831,'11'!A:B,2,0)</f>
        <v>НАС/КС/ДУ-3А-373.</v>
      </c>
      <c r="R831" s="78">
        <v>2718.72</v>
      </c>
      <c r="S831">
        <f>VLOOKUP(A831,РАСЧЕТ!A:BG,59,0)</f>
        <v>5031.7741023559811</v>
      </c>
      <c r="T831" s="119">
        <f t="shared" si="51"/>
        <v>2313.0541023559813</v>
      </c>
      <c r="U831" t="str">
        <f>VLOOKUP(A831,'12'!A:C,3,0)</f>
        <v>Начисление услуг УКС00001871 от 31.12.2023 23:59:59</v>
      </c>
      <c r="V831" t="str">
        <f>VLOOKUP(A831,'12'!A:B,2,0)</f>
        <v>НАС/КС/ДУ-3А-373.</v>
      </c>
    </row>
    <row r="832" spans="1:22" x14ac:dyDescent="0.3">
      <c r="A832" s="77" t="s">
        <v>1610</v>
      </c>
      <c r="B832" s="77" t="s">
        <v>477</v>
      </c>
      <c r="C832" s="78">
        <v>2443.84</v>
      </c>
      <c r="D832" s="79">
        <f>VLOOKUP(A832,РАСЧЕТ!A:AY,51,0)</f>
        <v>5294.5187593505379</v>
      </c>
      <c r="E832" s="79">
        <f t="shared" si="48"/>
        <v>2850.6787593505378</v>
      </c>
      <c r="F832" s="79" t="str">
        <f>VLOOKUP(A832,'04'!A:C,3,0)</f>
        <v>Начисление услуг УКС00000649 от 30.04.2023 0:00:15</v>
      </c>
      <c r="G832" s="79" t="str">
        <f>VLOOKUP(A832,'04'!A:B,2,0)</f>
        <v>НАС/КС/ДУ-3А-374/Втор-1</v>
      </c>
      <c r="H832" s="78">
        <v>2443.84</v>
      </c>
      <c r="I832" s="79">
        <f>VLOOKUP(A832,РАСЧЕТ!A:BE,57,0)</f>
        <v>3297.9587647487829</v>
      </c>
      <c r="J832" s="79">
        <f t="shared" si="49"/>
        <v>854.11876474878272</v>
      </c>
      <c r="K832" s="79" t="str">
        <f>VLOOKUP(A832,'10'!A:C,3,0)</f>
        <v>Начисление услуг УКС00001638 от 31.10.2023 0:00:04</v>
      </c>
      <c r="L832" s="79" t="str">
        <f>VLOOKUP(A832,'10'!A:B,2,0)</f>
        <v>НАС/КС/ДУ-3А-374/Втор-1</v>
      </c>
      <c r="M832" s="78">
        <v>2443.84</v>
      </c>
      <c r="N832" s="79">
        <f>VLOOKUP(A832,РАСЧЕТ!A:BF,58,0)</f>
        <v>2748.3090824827714</v>
      </c>
      <c r="O832" s="79">
        <f t="shared" si="50"/>
        <v>304.46908248277123</v>
      </c>
      <c r="P832" s="79" t="str">
        <f>VLOOKUP(A832,'11'!A:C,3,0)</f>
        <v>Начисление услуг УКС00001721 от 30.11.2023 23:59:59</v>
      </c>
      <c r="Q832" s="79" t="str">
        <f>VLOOKUP(A832,'11'!A:B,2,0)</f>
        <v>НАС/КС/ДУ-3А-374/Втор-1</v>
      </c>
      <c r="R832" s="78">
        <v>2443.84</v>
      </c>
      <c r="S832">
        <f>VLOOKUP(A832,РАСЧЕТ!A:BG,59,0)</f>
        <v>3700.3439193765712</v>
      </c>
      <c r="T832" s="119">
        <f t="shared" si="51"/>
        <v>1256.503919376571</v>
      </c>
      <c r="U832" t="str">
        <f>VLOOKUP(A832,'12'!A:C,3,0)</f>
        <v>Начисление услуг УКС00001871 от 31.12.2023 23:59:59</v>
      </c>
      <c r="V832" t="str">
        <f>VLOOKUP(A832,'12'!A:B,2,0)</f>
        <v>НАС/КС/ДУ-3А-374/Втор-1</v>
      </c>
    </row>
    <row r="833" spans="1:22" x14ac:dyDescent="0.3">
      <c r="A833" s="77" t="s">
        <v>1699</v>
      </c>
      <c r="B833" s="77" t="s">
        <v>494</v>
      </c>
      <c r="C833" s="78">
        <v>3586.3</v>
      </c>
      <c r="D833" s="79">
        <f>VLOOKUP(A833,РАСЧЕТ!A:AY,51,0)</f>
        <v>3788.9149300582962</v>
      </c>
      <c r="E833" s="79">
        <f t="shared" si="48"/>
        <v>202.61493005829607</v>
      </c>
      <c r="F833" s="79" t="str">
        <f>VLOOKUP(A833,'04'!A:C,3,0)</f>
        <v>Начисление услуг УКС00000649 от 30.04.2023 0:00:15</v>
      </c>
      <c r="G833" s="79" t="str">
        <f>VLOOKUP(A833,'04'!A:B,2,0)</f>
        <v>НАС/КС/ДУ/3А-375</v>
      </c>
      <c r="H833" s="78">
        <v>3586.3</v>
      </c>
      <c r="I833" s="79">
        <f>VLOOKUP(A833,РАСЧЕТ!A:BE,57,0)</f>
        <v>3504.328677383488</v>
      </c>
      <c r="J833" s="79">
        <f t="shared" si="49"/>
        <v>-81.971322616512225</v>
      </c>
      <c r="K833" s="79" t="str">
        <f>VLOOKUP(A833,'10'!A:C,3,0)</f>
        <v>Начисление услуг УКС00001638 от 31.10.2023 0:00:04</v>
      </c>
      <c r="L833" s="79" t="str">
        <f>VLOOKUP(A833,'10'!A:B,2,0)</f>
        <v>НАС/КС/ДУ/3А-375</v>
      </c>
      <c r="M833" s="78">
        <v>3586.3</v>
      </c>
      <c r="N833" s="79">
        <f>VLOOKUP(A833,РАСЧЕТ!A:BF,58,0)</f>
        <v>3103.5313149726499</v>
      </c>
      <c r="O833" s="79">
        <f t="shared" si="50"/>
        <v>-482.76868502735033</v>
      </c>
      <c r="P833" s="79" t="str">
        <f>VLOOKUP(A833,'11'!A:C,3,0)</f>
        <v>Начисление услуг УКС00001721 от 30.11.2023 23:59:59</v>
      </c>
      <c r="Q833" s="79" t="str">
        <f>VLOOKUP(A833,'11'!A:B,2,0)</f>
        <v>НАС/КС/ДУ/3А-375</v>
      </c>
      <c r="R833" s="78">
        <v>3586.3</v>
      </c>
      <c r="S833">
        <f>VLOOKUP(A833,РАСЧЕТ!A:BG,59,0)</f>
        <v>4249.9742648886959</v>
      </c>
      <c r="T833" s="119">
        <f t="shared" si="51"/>
        <v>663.67426488869569</v>
      </c>
      <c r="U833" t="str">
        <f>VLOOKUP(A833,'12'!A:C,3,0)</f>
        <v>Начисление услуг УКС00001871 от 31.12.2023 23:59:59</v>
      </c>
      <c r="V833" t="str">
        <f>VLOOKUP(A833,'12'!A:B,2,0)</f>
        <v>НАС/КС/ДУ/3А-375</v>
      </c>
    </row>
    <row r="834" spans="1:22" x14ac:dyDescent="0.3">
      <c r="A834" s="77" t="s">
        <v>1728</v>
      </c>
      <c r="B834" s="77" t="s">
        <v>450</v>
      </c>
      <c r="C834" s="78">
        <v>3388.74</v>
      </c>
      <c r="D834" s="79">
        <f>VLOOKUP(A834,РАСЧЕТ!A:AY,51,0)</f>
        <v>4068.1330237039974</v>
      </c>
      <c r="E834" s="79">
        <f t="shared" si="48"/>
        <v>679.39302370399764</v>
      </c>
      <c r="F834" s="79" t="str">
        <f>VLOOKUP(A834,'04'!A:C,3,0)</f>
        <v>Начисление услуг УКС00000649 от 30.04.2023 0:00:15</v>
      </c>
      <c r="G834" s="79" t="str">
        <f>VLOOKUP(A834,'04'!A:B,2,0)</f>
        <v>НАС/КС//ДУ-3А-376</v>
      </c>
      <c r="H834" s="78">
        <v>3388.74</v>
      </c>
      <c r="I834" s="79">
        <f>VLOOKUP(A834,РАСЧЕТ!A:BE,57,0)</f>
        <v>6550.969116217223</v>
      </c>
      <c r="J834" s="79">
        <f t="shared" si="49"/>
        <v>3162.2291162172232</v>
      </c>
      <c r="K834" s="79" t="str">
        <f>VLOOKUP(A834,'10'!A:C,3,0)</f>
        <v>Начисление услуг УКС00001638 от 31.10.2023 0:00:04</v>
      </c>
      <c r="L834" s="79" t="str">
        <f>VLOOKUP(A834,'10'!A:B,2,0)</f>
        <v>НАС/КС//ДУ-3А-376</v>
      </c>
      <c r="M834" s="78">
        <v>3388.74</v>
      </c>
      <c r="N834" s="79">
        <f>VLOOKUP(A834,РАСЧЕТ!A:BF,58,0)</f>
        <v>5187.7485885380283</v>
      </c>
      <c r="O834" s="79">
        <f t="shared" si="50"/>
        <v>1799.0085885380286</v>
      </c>
      <c r="P834" s="79" t="str">
        <f>VLOOKUP(A834,'11'!A:C,3,0)</f>
        <v>Начисление услуг УКС00001721 от 30.11.2023 23:59:59</v>
      </c>
      <c r="Q834" s="79" t="str">
        <f>VLOOKUP(A834,'11'!A:B,2,0)</f>
        <v>НАС/КС//ДУ-3А-376</v>
      </c>
      <c r="R834" s="78">
        <v>3388.74</v>
      </c>
      <c r="S834">
        <f>VLOOKUP(A834,РАСЧЕТ!A:BG,59,0)</f>
        <v>6879.1352061301868</v>
      </c>
      <c r="T834" s="119">
        <f t="shared" si="51"/>
        <v>3490.395206130187</v>
      </c>
      <c r="U834" t="str">
        <f>VLOOKUP(A834,'12'!A:C,3,0)</f>
        <v>Начисление услуг УКС00001871 от 31.12.2023 23:59:59</v>
      </c>
      <c r="V834" t="str">
        <f>VLOOKUP(A834,'12'!A:B,2,0)</f>
        <v>НАС/КС//ДУ-3А-376</v>
      </c>
    </row>
    <row r="835" spans="1:22" x14ac:dyDescent="0.3">
      <c r="A835" s="77" t="s">
        <v>1434</v>
      </c>
      <c r="B835" s="77" t="s">
        <v>496</v>
      </c>
      <c r="C835" s="78">
        <v>2718.72</v>
      </c>
      <c r="D835" s="79">
        <f>VLOOKUP(A835,РАСЧЕТ!A:AY,51,0)</f>
        <v>2872.3151505711394</v>
      </c>
      <c r="E835" s="79">
        <f t="shared" ref="E835:E898" si="52">D835-C835</f>
        <v>153.59515057113958</v>
      </c>
      <c r="F835" s="79" t="str">
        <f>VLOOKUP(A835,'04'!A:C,3,0)</f>
        <v>Начисление услуг УКС00000649 от 30.04.2023 0:00:15</v>
      </c>
      <c r="G835" s="79" t="str">
        <f>VLOOKUP(A835,'04'!A:B,2,0)</f>
        <v>НАС/КС/ДУ-3А-377</v>
      </c>
      <c r="H835" s="78">
        <v>1490.91</v>
      </c>
      <c r="I835" s="79">
        <f>VLOOKUP(A835,РАСЧЕТ!A:BE,57,0)</f>
        <v>2284.2925592491301</v>
      </c>
      <c r="J835" s="79">
        <f t="shared" ref="J835:J898" si="53">I835-H835</f>
        <v>793.38255924913005</v>
      </c>
      <c r="K835" s="79" t="str">
        <f>VLOOKUP(A835,'10'!A:C,3,0)</f>
        <v>Начисление услуг УКС00001638 от 31.10.2023 0:00:04</v>
      </c>
      <c r="L835" s="79" t="str">
        <f>VLOOKUP(A835,'10'!A:B,2,0)</f>
        <v>НАС/КС/ДУ-3А-377</v>
      </c>
      <c r="M835" s="80"/>
      <c r="N835" s="79">
        <f>VLOOKUP(A835,РАСЧЕТ!A:BF,58,0)</f>
        <v>0</v>
      </c>
      <c r="O835" s="79">
        <f t="shared" ref="O835:O898" si="54">N835-M835</f>
        <v>0</v>
      </c>
      <c r="P835" s="79" t="e">
        <f>VLOOKUP(A835,'11'!A:C,3,0)</f>
        <v>#N/A</v>
      </c>
      <c r="Q835" s="79" t="e">
        <f>VLOOKUP(A835,'11'!A:B,2,0)</f>
        <v>#N/A</v>
      </c>
      <c r="R835" s="80"/>
      <c r="S835">
        <f>VLOOKUP(A835,РАСЧЕТ!A:BG,59,0)</f>
        <v>0</v>
      </c>
      <c r="T835" s="119">
        <f t="shared" ref="T835:T898" si="55">S835-R835</f>
        <v>0</v>
      </c>
      <c r="U835" t="e">
        <f>VLOOKUP(A835,'12'!A:C,3,0)</f>
        <v>#N/A</v>
      </c>
      <c r="V835" t="e">
        <f>VLOOKUP(A835,'12'!A:B,2,0)</f>
        <v>#N/A</v>
      </c>
    </row>
    <row r="836" spans="1:22" x14ac:dyDescent="0.3">
      <c r="A836" s="77" t="s">
        <v>2906</v>
      </c>
      <c r="B836" s="77" t="s">
        <v>496</v>
      </c>
      <c r="C836" s="80"/>
      <c r="D836" s="79">
        <f>VLOOKUP(A836,РАСЧЕТ!A:AY,51,0)</f>
        <v>0</v>
      </c>
      <c r="E836" s="79">
        <f t="shared" si="52"/>
        <v>0</v>
      </c>
      <c r="F836" s="79" t="e">
        <f>VLOOKUP(A836,'04'!A:C,3,0)</f>
        <v>#N/A</v>
      </c>
      <c r="G836" s="79" t="e">
        <f>VLOOKUP(A836,'04'!A:B,2,0)</f>
        <v>#N/A</v>
      </c>
      <c r="H836" s="78">
        <v>1227.81</v>
      </c>
      <c r="I836" s="79">
        <f>VLOOKUP(A836,РАСЧЕТ!A:BE,57,0)</f>
        <v>1881.1821076169308</v>
      </c>
      <c r="J836" s="79">
        <f t="shared" si="53"/>
        <v>653.37210761693086</v>
      </c>
      <c r="K836" s="79" t="str">
        <f>VLOOKUP(A836,'10'!A:C,3,0)</f>
        <v>Начисление услуг УКС00001638 от 31.10.2023 0:00:04</v>
      </c>
      <c r="L836" s="79" t="str">
        <f>VLOOKUP(A836,'10'!A:B,2,0)</f>
        <v>НАС/КС/ДУ-3А-377_ВТОР</v>
      </c>
      <c r="M836" s="78">
        <v>2718.72</v>
      </c>
      <c r="N836" s="79">
        <f>VLOOKUP(A836,РАСЧЕТ!A:BF,58,0)</f>
        <v>3403.1005528117248</v>
      </c>
      <c r="O836" s="79">
        <f t="shared" si="54"/>
        <v>684.38055281172501</v>
      </c>
      <c r="P836" s="79" t="str">
        <f>VLOOKUP(A836,'11'!A:C,3,0)</f>
        <v>Начисление услуг УКС00001721 от 30.11.2023 23:59:59</v>
      </c>
      <c r="Q836" s="79" t="str">
        <f>VLOOKUP(A836,'11'!A:B,2,0)</f>
        <v>НАС/КС/ДУ-3А-377_ВТОР</v>
      </c>
      <c r="R836" s="78">
        <v>2718.72</v>
      </c>
      <c r="S836">
        <f>VLOOKUP(A836,РАСЧЕТ!A:BG,59,0)</f>
        <v>4555.4258273114137</v>
      </c>
      <c r="T836" s="119">
        <f t="shared" si="55"/>
        <v>1836.7058273114139</v>
      </c>
      <c r="U836" t="str">
        <f>VLOOKUP(A836,'12'!A:C,3,0)</f>
        <v>Начисление услуг УКС00001871 от 31.12.2023 23:59:59</v>
      </c>
      <c r="V836" t="str">
        <f>VLOOKUP(A836,'12'!A:B,2,0)</f>
        <v>НАС/КС/ДУ-3А-377_ВТОР</v>
      </c>
    </row>
    <row r="837" spans="1:22" x14ac:dyDescent="0.3">
      <c r="A837" s="77" t="s">
        <v>1818</v>
      </c>
      <c r="B837" s="77" t="s">
        <v>499</v>
      </c>
      <c r="C837" s="78">
        <v>2443.84</v>
      </c>
      <c r="D837" s="79">
        <f>VLOOKUP(A837,РАСЧЕТ!A:AY,51,0)</f>
        <v>2581.9072996445157</v>
      </c>
      <c r="E837" s="79">
        <f t="shared" si="52"/>
        <v>138.06729964451551</v>
      </c>
      <c r="F837" s="79" t="str">
        <f>VLOOKUP(A837,'04'!A:C,3,0)</f>
        <v>Начисление услуг УКС00000649 от 30.04.2023 0:00:15</v>
      </c>
      <c r="G837" s="79" t="str">
        <f>VLOOKUP(A837,'04'!A:B,2,0)</f>
        <v>НАС/КС/ДУ-3А-378</v>
      </c>
      <c r="H837" s="78">
        <v>2443.84</v>
      </c>
      <c r="I837" s="79">
        <f>VLOOKUP(A837,РАСЧЕТ!A:BE,57,0)</f>
        <v>2275.1681790754919</v>
      </c>
      <c r="J837" s="79">
        <f t="shared" si="53"/>
        <v>-168.67182092450821</v>
      </c>
      <c r="K837" s="79" t="str">
        <f>VLOOKUP(A837,'10'!A:C,3,0)</f>
        <v>Начисление услуг УКС00001638 от 31.10.2023 0:00:04</v>
      </c>
      <c r="L837" s="79" t="str">
        <f>VLOOKUP(A837,'10'!A:B,2,0)</f>
        <v>НАС/КС/ДУ-3А-378</v>
      </c>
      <c r="M837" s="78">
        <v>2443.84</v>
      </c>
      <c r="N837" s="79">
        <f>VLOOKUP(A837,РАСЧЕТ!A:BF,58,0)</f>
        <v>2036.3320012232598</v>
      </c>
      <c r="O837" s="79">
        <f t="shared" si="54"/>
        <v>-407.50799877674035</v>
      </c>
      <c r="P837" s="79" t="str">
        <f>VLOOKUP(A837,'11'!A:C,3,0)</f>
        <v>Начисление услуг УКС00001721 от 30.11.2023 23:59:59</v>
      </c>
      <c r="Q837" s="79" t="str">
        <f>VLOOKUP(A837,'11'!A:B,2,0)</f>
        <v>НАС/КС/ДУ-3А-378</v>
      </c>
      <c r="R837" s="78">
        <v>2443.84</v>
      </c>
      <c r="S837">
        <f>VLOOKUP(A837,РАСЧЕТ!A:BG,59,0)</f>
        <v>2796.3857063093715</v>
      </c>
      <c r="T837" s="119">
        <f t="shared" si="55"/>
        <v>352.54570630937133</v>
      </c>
      <c r="U837" t="str">
        <f>VLOOKUP(A837,'12'!A:C,3,0)</f>
        <v>Начисление услуг УКС00001871 от 31.12.2023 23:59:59</v>
      </c>
      <c r="V837" t="str">
        <f>VLOOKUP(A837,'12'!A:B,2,0)</f>
        <v>НАС/КС/ДУ-3А-378</v>
      </c>
    </row>
    <row r="838" spans="1:22" x14ac:dyDescent="0.3">
      <c r="A838" s="77" t="s">
        <v>1731</v>
      </c>
      <c r="B838" s="77" t="s">
        <v>431</v>
      </c>
      <c r="C838" s="78">
        <v>3586.3</v>
      </c>
      <c r="D838" s="79">
        <f>VLOOKUP(A838,РАСЧЕТ!A:AY,51,0)</f>
        <v>3788.9149300582962</v>
      </c>
      <c r="E838" s="79">
        <f t="shared" si="52"/>
        <v>202.61493005829607</v>
      </c>
      <c r="F838" s="79" t="str">
        <f>VLOOKUP(A838,'04'!A:C,3,0)</f>
        <v>Начисление услуг УКС00000649 от 30.04.2023 0:00:15</v>
      </c>
      <c r="G838" s="79" t="str">
        <f>VLOOKUP(A838,'04'!A:B,2,0)</f>
        <v>НАС/КС/ДУ-3А-379</v>
      </c>
      <c r="H838" s="78">
        <v>3586.3</v>
      </c>
      <c r="I838" s="79">
        <f>VLOOKUP(A838,РАСЧЕТ!A:BE,57,0)</f>
        <v>8400.8215524379175</v>
      </c>
      <c r="J838" s="79">
        <f t="shared" si="53"/>
        <v>4814.5215524379173</v>
      </c>
      <c r="K838" s="79" t="str">
        <f>VLOOKUP(A838,'10'!A:C,3,0)</f>
        <v>Начисление услуг УКС00001638 от 31.10.2023 0:00:04</v>
      </c>
      <c r="L838" s="79" t="str">
        <f>VLOOKUP(A838,'10'!A:B,2,0)</f>
        <v>НАС/КС/ДУ-3А-379</v>
      </c>
      <c r="M838" s="78">
        <v>3586.3</v>
      </c>
      <c r="N838" s="79">
        <f>VLOOKUP(A838,РАСЧЕТ!A:BF,58,0)</f>
        <v>6512.0401088762692</v>
      </c>
      <c r="O838" s="79">
        <f t="shared" si="54"/>
        <v>2925.740108876269</v>
      </c>
      <c r="P838" s="79" t="str">
        <f>VLOOKUP(A838,'11'!A:C,3,0)</f>
        <v>Начисление услуг УКС00001721 от 30.11.2023 23:59:59</v>
      </c>
      <c r="Q838" s="79" t="str">
        <f>VLOOKUP(A838,'11'!A:B,2,0)</f>
        <v>НАС/КС/ДУ-3А-379</v>
      </c>
      <c r="R838" s="78">
        <v>3586.3</v>
      </c>
      <c r="S838">
        <f>VLOOKUP(A838,РАСЧЕТ!A:BG,59,0)</f>
        <v>8577.5707559306466</v>
      </c>
      <c r="T838" s="119">
        <f t="shared" si="55"/>
        <v>4991.2707559306464</v>
      </c>
      <c r="U838" t="str">
        <f>VLOOKUP(A838,'12'!A:C,3,0)</f>
        <v>Начисление услуг УКС00001871 от 31.12.2023 23:59:59</v>
      </c>
      <c r="V838" t="str">
        <f>VLOOKUP(A838,'12'!A:B,2,0)</f>
        <v>НАС/КС/ДУ-3А-379</v>
      </c>
    </row>
    <row r="839" spans="1:22" x14ac:dyDescent="0.3">
      <c r="A839" s="77" t="s">
        <v>1792</v>
      </c>
      <c r="B839" s="77" t="s">
        <v>261</v>
      </c>
      <c r="C839" s="78">
        <v>2396.6</v>
      </c>
      <c r="D839" s="79">
        <f>VLOOKUP(A839,РАСЧЕТ!A:AY,51,0)</f>
        <v>2531.9934502665024</v>
      </c>
      <c r="E839" s="79">
        <f t="shared" si="52"/>
        <v>135.39345026650244</v>
      </c>
      <c r="F839" s="79" t="str">
        <f>VLOOKUP(A839,'04'!A:C,3,0)</f>
        <v>Начисление услуг УКС00000649 от 30.04.2023 0:00:15</v>
      </c>
      <c r="G839" s="79" t="str">
        <f>VLOOKUP(A839,'04'!A:B,2,0)</f>
        <v>НАС/КС/ДУ-3А-38</v>
      </c>
      <c r="H839" s="78">
        <v>2396.6</v>
      </c>
      <c r="I839" s="79">
        <f>VLOOKUP(A839,РАСЧЕТ!A:BE,57,0)</f>
        <v>5360.5925339845944</v>
      </c>
      <c r="J839" s="79">
        <f t="shared" si="53"/>
        <v>2963.9925339845945</v>
      </c>
      <c r="K839" s="79" t="str">
        <f>VLOOKUP(A839,'10'!A:C,3,0)</f>
        <v>Начисление услуг УКС00001638 от 31.10.2023 0:00:04</v>
      </c>
      <c r="L839" s="79" t="str">
        <f>VLOOKUP(A839,'10'!A:B,2,0)</f>
        <v>НАС/КС/ДУ-3А-38</v>
      </c>
      <c r="M839" s="78">
        <v>2396.6</v>
      </c>
      <c r="N839" s="79">
        <f>VLOOKUP(A839,РАСЧЕТ!A:BF,58,0)</f>
        <v>4175.3848141963299</v>
      </c>
      <c r="O839" s="79">
        <f t="shared" si="54"/>
        <v>1778.78481419633</v>
      </c>
      <c r="P839" s="79" t="str">
        <f>VLOOKUP(A839,'11'!A:C,3,0)</f>
        <v>Начисление услуг УКС00001721 от 30.11.2023 23:59:59</v>
      </c>
      <c r="Q839" s="79" t="str">
        <f>VLOOKUP(A839,'11'!A:B,2,0)</f>
        <v>НАС/КС/ДУ-3А-38</v>
      </c>
      <c r="R839" s="78">
        <v>2396.6</v>
      </c>
      <c r="S839">
        <f>VLOOKUP(A839,РАСЧЕТ!A:BG,59,0)</f>
        <v>5508.1451870796964</v>
      </c>
      <c r="T839" s="119">
        <f t="shared" si="55"/>
        <v>3111.5451870796965</v>
      </c>
      <c r="U839" t="str">
        <f>VLOOKUP(A839,'12'!A:C,3,0)</f>
        <v>Начисление услуг УКС00001871 от 31.12.2023 23:59:59</v>
      </c>
      <c r="V839" t="str">
        <f>VLOOKUP(A839,'12'!A:B,2,0)</f>
        <v>НАС/КС/ДУ-3А-38</v>
      </c>
    </row>
    <row r="840" spans="1:22" x14ac:dyDescent="0.3">
      <c r="A840" s="77" t="s">
        <v>1676</v>
      </c>
      <c r="B840" s="77" t="s">
        <v>434</v>
      </c>
      <c r="C840" s="78">
        <v>3388.74</v>
      </c>
      <c r="D840" s="79">
        <f>VLOOKUP(A840,РАСЧЕТ!A:AY,51,0)</f>
        <v>2398.4611037039967</v>
      </c>
      <c r="E840" s="79">
        <f t="shared" si="52"/>
        <v>-990.27889629600304</v>
      </c>
      <c r="F840" s="79" t="str">
        <f>VLOOKUP(A840,'04'!A:C,3,0)</f>
        <v>Начисление услуг УКС00000649 от 30.04.2023 0:00:15</v>
      </c>
      <c r="G840" s="79" t="str">
        <f>VLOOKUP(A840,'04'!A:B,2,0)</f>
        <v>НАС/КС/ДУ-3А-380 от 20.04.2022 г.</v>
      </c>
      <c r="H840" s="78">
        <v>3388.74</v>
      </c>
      <c r="I840" s="79">
        <f>VLOOKUP(A840,РАСЧЕТ!A:BE,57,0)</f>
        <v>3154.8465611433448</v>
      </c>
      <c r="J840" s="79">
        <f t="shared" si="53"/>
        <v>-233.89343885665494</v>
      </c>
      <c r="K840" s="79" t="str">
        <f>VLOOKUP(A840,'10'!A:C,3,0)</f>
        <v>Начисление услуг УКС00001638 от 31.10.2023 0:00:04</v>
      </c>
      <c r="L840" s="79" t="str">
        <f>VLOOKUP(A840,'10'!A:B,2,0)</f>
        <v>НАС/КС/ДУ-3А-380 от 20.04.2022 г.</v>
      </c>
      <c r="M840" s="78">
        <v>3388.74</v>
      </c>
      <c r="N840" s="79">
        <f>VLOOKUP(A840,РАСЧЕТ!A:BF,58,0)</f>
        <v>2823.6659911514098</v>
      </c>
      <c r="O840" s="79">
        <f t="shared" si="54"/>
        <v>-565.07400884858998</v>
      </c>
      <c r="P840" s="79" t="str">
        <f>VLOOKUP(A840,'11'!A:C,3,0)</f>
        <v>Начисление услуг УКС00001721 от 30.11.2023 23:59:59</v>
      </c>
      <c r="Q840" s="79" t="str">
        <f>VLOOKUP(A840,'11'!A:B,2,0)</f>
        <v>НАС/КС/ДУ-3А-380 от 20.04.2022 г.</v>
      </c>
      <c r="R840" s="78">
        <v>3388.74</v>
      </c>
      <c r="S840">
        <f>VLOOKUP(A840,РАСЧЕТ!A:BG,59,0)</f>
        <v>3877.5893185906748</v>
      </c>
      <c r="T840" s="119">
        <f t="shared" si="55"/>
        <v>488.84931859067501</v>
      </c>
      <c r="U840" t="str">
        <f>VLOOKUP(A840,'12'!A:C,3,0)</f>
        <v>Начисление услуг УКС00001871 от 31.12.2023 23:59:59</v>
      </c>
      <c r="V840" t="str">
        <f>VLOOKUP(A840,'12'!A:B,2,0)</f>
        <v>НАС/КС/ДУ-3А-380 от 20.04.2022 г.</v>
      </c>
    </row>
    <row r="841" spans="1:22" x14ac:dyDescent="0.3">
      <c r="A841" s="77" t="s">
        <v>1679</v>
      </c>
      <c r="B841" s="77" t="s">
        <v>445</v>
      </c>
      <c r="C841" s="78">
        <v>2718.72</v>
      </c>
      <c r="D841" s="79">
        <f>VLOOKUP(A841,РАСЧЕТ!A:AY,51,0)</f>
        <v>3338.898377344271</v>
      </c>
      <c r="E841" s="79">
        <f t="shared" si="52"/>
        <v>620.17837734427121</v>
      </c>
      <c r="F841" s="79" t="str">
        <f>VLOOKUP(A841,'04'!A:C,3,0)</f>
        <v>Начисление услуг УКС00000649 от 30.04.2023 0:00:15</v>
      </c>
      <c r="G841" s="79" t="str">
        <f>VLOOKUP(A841,'04'!A:B,2,0)</f>
        <v>НАС/КС/ДУ-3А-381 от 09.04.2022 г.</v>
      </c>
      <c r="H841" s="78">
        <v>2718.72</v>
      </c>
      <c r="I841" s="79">
        <f>VLOOKUP(A841,РАСЧЕТ!A:BE,57,0)</f>
        <v>5080.2474912485986</v>
      </c>
      <c r="J841" s="79">
        <f t="shared" si="53"/>
        <v>2361.5274912485988</v>
      </c>
      <c r="K841" s="79" t="str">
        <f>VLOOKUP(A841,'10'!A:C,3,0)</f>
        <v>Начисление услуг УКС00001638 от 31.10.2023 0:00:04</v>
      </c>
      <c r="L841" s="79" t="str">
        <f>VLOOKUP(A841,'10'!A:B,2,0)</f>
        <v>НАС/КС/ДУ-3А-381 от 09.04.2022 г.</v>
      </c>
      <c r="M841" s="78">
        <v>2718.72</v>
      </c>
      <c r="N841" s="79">
        <f>VLOOKUP(A841,РАСЧЕТ!A:BF,58,0)</f>
        <v>4039.8851445379555</v>
      </c>
      <c r="O841" s="79">
        <f t="shared" si="54"/>
        <v>1321.1651445379557</v>
      </c>
      <c r="P841" s="79" t="str">
        <f>VLOOKUP(A841,'11'!A:C,3,0)</f>
        <v>Начисление услуг УКС00001721 от 30.11.2023 23:59:59</v>
      </c>
      <c r="Q841" s="79" t="str">
        <f>VLOOKUP(A841,'11'!A:B,2,0)</f>
        <v>НАС/КС/ДУ-3А-381 от 09.04.2022 г.</v>
      </c>
      <c r="R841" s="78">
        <v>2718.72</v>
      </c>
      <c r="S841">
        <f>VLOOKUP(A841,РАСЧЕТ!A:BG,59,0)</f>
        <v>5363.9162644295111</v>
      </c>
      <c r="T841" s="119">
        <f t="shared" si="55"/>
        <v>2645.1962644295113</v>
      </c>
      <c r="U841" t="str">
        <f>VLOOKUP(A841,'12'!A:C,3,0)</f>
        <v>Начисление услуг УКС00001871 от 31.12.2023 23:59:59</v>
      </c>
      <c r="V841" t="str">
        <f>VLOOKUP(A841,'12'!A:B,2,0)</f>
        <v>НАС/КС/ДУ-3А-381 от 09.04.2022 г.</v>
      </c>
    </row>
    <row r="842" spans="1:22" x14ac:dyDescent="0.3">
      <c r="A842" s="77" t="s">
        <v>1729</v>
      </c>
      <c r="B842" s="77" t="s">
        <v>418</v>
      </c>
      <c r="C842" s="78">
        <v>2443.84</v>
      </c>
      <c r="D842" s="79">
        <f>VLOOKUP(A842,РАСЧЕТ!A:AY,51,0)</f>
        <v>2581.9072996445157</v>
      </c>
      <c r="E842" s="79">
        <f t="shared" si="52"/>
        <v>138.06729964451551</v>
      </c>
      <c r="F842" s="79" t="str">
        <f>VLOOKUP(A842,'04'!A:C,3,0)</f>
        <v>Начисление услуг УКС00000649 от 30.04.2023 0:00:15</v>
      </c>
      <c r="G842" s="79" t="str">
        <f>VLOOKUP(A842,'04'!A:B,2,0)</f>
        <v>НАС/КС/ДУ-3А-382 от 29.04.2022 г.</v>
      </c>
      <c r="H842" s="78">
        <v>2443.84</v>
      </c>
      <c r="I842" s="79">
        <f>VLOOKUP(A842,РАСЧЕТ!A:BE,57,0)</f>
        <v>3191.3351535034185</v>
      </c>
      <c r="J842" s="79">
        <f t="shared" si="53"/>
        <v>747.49515350341835</v>
      </c>
      <c r="K842" s="79" t="str">
        <f>VLOOKUP(A842,'10'!A:C,3,0)</f>
        <v>Начисление услуг УКС00001638 от 31.10.2023 0:00:04</v>
      </c>
      <c r="L842" s="79" t="str">
        <f>VLOOKUP(A842,'10'!A:B,2,0)</f>
        <v>НАС/КС/ДУ-3А-382 от 29.04.2022 г.</v>
      </c>
      <c r="M842" s="78">
        <v>2443.84</v>
      </c>
      <c r="N842" s="79">
        <f>VLOOKUP(A842,РАСЧЕТ!A:BF,58,0)</f>
        <v>2674.0870779090292</v>
      </c>
      <c r="O842" s="79">
        <f t="shared" si="54"/>
        <v>230.24707790902903</v>
      </c>
      <c r="P842" s="79" t="str">
        <f>VLOOKUP(A842,'11'!A:C,3,0)</f>
        <v>Начисление услуг УКС00001721 от 30.11.2023 23:59:59</v>
      </c>
      <c r="Q842" s="79" t="str">
        <f>VLOOKUP(A842,'11'!A:B,2,0)</f>
        <v>НАС/КС/ДУ-3А-382 от 29.04.2022 г.</v>
      </c>
      <c r="R842" s="78">
        <v>2443.84</v>
      </c>
      <c r="S842">
        <f>VLOOKUP(A842,РАСЧЕТ!A:BG,59,0)</f>
        <v>3606.1083149016986</v>
      </c>
      <c r="T842" s="119">
        <f t="shared" si="55"/>
        <v>1162.2683149016984</v>
      </c>
      <c r="U842" t="str">
        <f>VLOOKUP(A842,'12'!A:C,3,0)</f>
        <v>Начисление услуг УКС00001871 от 31.12.2023 23:59:59</v>
      </c>
      <c r="V842" t="str">
        <f>VLOOKUP(A842,'12'!A:B,2,0)</f>
        <v>НАС/КС/ДУ-3А-382 от 29.04.2022 г.</v>
      </c>
    </row>
    <row r="843" spans="1:22" x14ac:dyDescent="0.3">
      <c r="A843" s="77" t="s">
        <v>1789</v>
      </c>
      <c r="B843" s="77" t="s">
        <v>438</v>
      </c>
      <c r="C843" s="78">
        <v>3586.3</v>
      </c>
      <c r="D843" s="79">
        <f>VLOOKUP(A843,РАСЧЕТ!A:AY,51,0)</f>
        <v>3788.9149300582962</v>
      </c>
      <c r="E843" s="79">
        <f t="shared" si="52"/>
        <v>202.61493005829607</v>
      </c>
      <c r="F843" s="79" t="str">
        <f>VLOOKUP(A843,'04'!A:C,3,0)</f>
        <v>Начисление услуг УКС00000649 от 30.04.2023 0:00:15</v>
      </c>
      <c r="G843" s="79" t="str">
        <f>VLOOKUP(A843,'04'!A:B,2,0)</f>
        <v>НАС/КС/ДУ-3А-383</v>
      </c>
      <c r="H843" s="78">
        <v>3586.3</v>
      </c>
      <c r="I843" s="79">
        <f>VLOOKUP(A843,РАСЧЕТ!A:BE,57,0)</f>
        <v>5985.8704340780923</v>
      </c>
      <c r="J843" s="79">
        <f t="shared" si="53"/>
        <v>2399.5704340780921</v>
      </c>
      <c r="K843" s="79" t="str">
        <f>VLOOKUP(A843,'10'!A:C,3,0)</f>
        <v>Начисление услуг УКС00001638 от 31.10.2023 0:00:04</v>
      </c>
      <c r="L843" s="79" t="str">
        <f>VLOOKUP(A843,'10'!A:B,2,0)</f>
        <v>НАС/КС/ДУ-3А-383</v>
      </c>
      <c r="M843" s="78">
        <v>3586.3</v>
      </c>
      <c r="N843" s="79">
        <f>VLOOKUP(A843,РАСЧЕТ!A:BF,58,0)</f>
        <v>4830.9629922909944</v>
      </c>
      <c r="O843" s="79">
        <f t="shared" si="54"/>
        <v>1244.6629922909942</v>
      </c>
      <c r="P843" s="79" t="str">
        <f>VLOOKUP(A843,'11'!A:C,3,0)</f>
        <v>Начисление услуг УКС00001721 от 30.11.2023 23:59:59</v>
      </c>
      <c r="Q843" s="79" t="str">
        <f>VLOOKUP(A843,'11'!A:B,2,0)</f>
        <v>НАС/КС/ДУ-3А-383</v>
      </c>
      <c r="R843" s="78">
        <v>3586.3</v>
      </c>
      <c r="S843">
        <f>VLOOKUP(A843,РАСЧЕТ!A:BG,59,0)</f>
        <v>6443.1994308757439</v>
      </c>
      <c r="T843" s="119">
        <f t="shared" si="55"/>
        <v>2856.8994308757437</v>
      </c>
      <c r="U843" t="str">
        <f>VLOOKUP(A843,'12'!A:C,3,0)</f>
        <v>Начисление услуг УКС00001871 от 31.12.2023 23:59:59</v>
      </c>
      <c r="V843" t="str">
        <f>VLOOKUP(A843,'12'!A:B,2,0)</f>
        <v>НАС/КС/ДУ-3А-383</v>
      </c>
    </row>
    <row r="844" spans="1:22" x14ac:dyDescent="0.3">
      <c r="A844" s="77" t="s">
        <v>1973</v>
      </c>
      <c r="B844" s="77" t="s">
        <v>441</v>
      </c>
      <c r="C844" s="78">
        <v>3388.74</v>
      </c>
      <c r="D844" s="79">
        <f>VLOOKUP(A844,РАСЧЕТ!A:AY,51,0)</f>
        <v>2398.4611037039967</v>
      </c>
      <c r="E844" s="79">
        <f t="shared" si="52"/>
        <v>-990.27889629600304</v>
      </c>
      <c r="F844" s="79" t="str">
        <f>VLOOKUP(A844,'04'!A:C,3,0)</f>
        <v>Начисление услуг УКС00000649 от 30.04.2023 0:00:15</v>
      </c>
      <c r="G844" s="79" t="str">
        <f>VLOOKUP(A844,'04'!A:B,2,0)</f>
        <v>НАС/КС/ДУ-3А-384</v>
      </c>
      <c r="H844" s="78">
        <v>3388.74</v>
      </c>
      <c r="I844" s="79">
        <f>VLOOKUP(A844,РАСЧЕТ!A:BE,57,0)</f>
        <v>3154.8465611433448</v>
      </c>
      <c r="J844" s="79">
        <f t="shared" si="53"/>
        <v>-233.89343885665494</v>
      </c>
      <c r="K844" s="79" t="str">
        <f>VLOOKUP(A844,'10'!A:C,3,0)</f>
        <v>Начисление услуг УКС00001638 от 31.10.2023 0:00:04</v>
      </c>
      <c r="L844" s="79" t="str">
        <f>VLOOKUP(A844,'10'!A:B,2,0)</f>
        <v>НАС/КС/ДУ-3А-384</v>
      </c>
      <c r="M844" s="78">
        <v>3388.74</v>
      </c>
      <c r="N844" s="79">
        <f>VLOOKUP(A844,РАСЧЕТ!A:BF,58,0)</f>
        <v>2823.6659911514098</v>
      </c>
      <c r="O844" s="79">
        <f t="shared" si="54"/>
        <v>-565.07400884858998</v>
      </c>
      <c r="P844" s="79" t="str">
        <f>VLOOKUP(A844,'11'!A:C,3,0)</f>
        <v>Начисление услуг УКС00001721 от 30.11.2023 23:59:59</v>
      </c>
      <c r="Q844" s="79" t="str">
        <f>VLOOKUP(A844,'11'!A:B,2,0)</f>
        <v>НАС/КС/ДУ-3А-384</v>
      </c>
      <c r="R844" s="78">
        <v>3388.74</v>
      </c>
      <c r="S844">
        <f>VLOOKUP(A844,РАСЧЕТ!A:BG,59,0)</f>
        <v>3877.5893185906748</v>
      </c>
      <c r="T844" s="119">
        <f t="shared" si="55"/>
        <v>488.84931859067501</v>
      </c>
      <c r="U844" t="str">
        <f>VLOOKUP(A844,'12'!A:C,3,0)</f>
        <v>Начисление услуг УКС00001871 от 31.12.2023 23:59:59</v>
      </c>
      <c r="V844" t="str">
        <f>VLOOKUP(A844,'12'!A:B,2,0)</f>
        <v>НАС/КС/ДУ-3А-384</v>
      </c>
    </row>
    <row r="845" spans="1:22" x14ac:dyDescent="0.3">
      <c r="A845" s="77" t="s">
        <v>1787</v>
      </c>
      <c r="B845" s="77" t="s">
        <v>498</v>
      </c>
      <c r="C845" s="78">
        <v>2718.72</v>
      </c>
      <c r="D845" s="79">
        <f>VLOOKUP(A845,РАСЧЕТ!A:AY,51,0)</f>
        <v>2872.3151505711394</v>
      </c>
      <c r="E845" s="79">
        <f t="shared" si="52"/>
        <v>153.59515057113958</v>
      </c>
      <c r="F845" s="79" t="str">
        <f>VLOOKUP(A845,'04'!A:C,3,0)</f>
        <v>Начисление услуг УКС00000649 от 30.04.2023 0:00:15</v>
      </c>
      <c r="G845" s="79" t="str">
        <f>VLOOKUP(A845,'04'!A:B,2,0)</f>
        <v>НАС/КС/ДУ-3А-385</v>
      </c>
      <c r="H845" s="78">
        <v>2718.72</v>
      </c>
      <c r="I845" s="79">
        <f>VLOOKUP(A845,РАСЧЕТ!A:BE,57,0)</f>
        <v>3386.1561026043164</v>
      </c>
      <c r="J845" s="79">
        <f t="shared" si="53"/>
        <v>667.4361026043166</v>
      </c>
      <c r="K845" s="79" t="str">
        <f>VLOOKUP(A845,'10'!A:C,3,0)</f>
        <v>Начисление услуг УКС00001638 от 31.10.2023 0:00:04</v>
      </c>
      <c r="L845" s="79" t="str">
        <f>VLOOKUP(A845,'10'!A:B,2,0)</f>
        <v>НАС/КС/ДУ-3А-385</v>
      </c>
      <c r="M845" s="78">
        <v>2718.72</v>
      </c>
      <c r="N845" s="79">
        <f>VLOOKUP(A845,РАСЧЕТ!A:BF,58,0)</f>
        <v>2860.6073342325039</v>
      </c>
      <c r="O845" s="79">
        <f t="shared" si="54"/>
        <v>141.88733423250414</v>
      </c>
      <c r="P845" s="79" t="str">
        <f>VLOOKUP(A845,'11'!A:C,3,0)</f>
        <v>Начисление услуг УКС00001721 от 30.11.2023 23:59:59</v>
      </c>
      <c r="Q845" s="79" t="str">
        <f>VLOOKUP(A845,'11'!A:B,2,0)</f>
        <v>НАС/КС/ДУ-3А-385</v>
      </c>
      <c r="R845" s="78">
        <v>2718.72</v>
      </c>
      <c r="S845">
        <f>VLOOKUP(A845,РАСЧЕТ!A:BG,59,0)</f>
        <v>3866.6519701523771</v>
      </c>
      <c r="T845" s="119">
        <f t="shared" si="55"/>
        <v>1147.9319701523773</v>
      </c>
      <c r="U845" t="str">
        <f>VLOOKUP(A845,'12'!A:C,3,0)</f>
        <v>Начисление услуг УКС00001871 от 31.12.2023 23:59:59</v>
      </c>
      <c r="V845" t="str">
        <f>VLOOKUP(A845,'12'!A:B,2,0)</f>
        <v>НАС/КС/ДУ-3А-385</v>
      </c>
    </row>
    <row r="846" spans="1:22" x14ac:dyDescent="0.3">
      <c r="A846" s="77" t="s">
        <v>1649</v>
      </c>
      <c r="B846" s="77" t="s">
        <v>420</v>
      </c>
      <c r="C846" s="78">
        <v>2443.84</v>
      </c>
      <c r="D846" s="79">
        <f>VLOOKUP(A846,РАСЧЕТ!A:AY,51,0)</f>
        <v>2581.9072996445157</v>
      </c>
      <c r="E846" s="79">
        <f t="shared" si="52"/>
        <v>138.06729964451551</v>
      </c>
      <c r="F846" s="79" t="str">
        <f>VLOOKUP(A846,'04'!A:C,3,0)</f>
        <v>Начисление услуг УКС00000649 от 30.04.2023 0:00:15</v>
      </c>
      <c r="G846" s="79" t="str">
        <f>VLOOKUP(A846,'04'!A:B,2,0)</f>
        <v>НАС/КС/ДУ-3А-386 ЮГ ИНВЕСТ</v>
      </c>
      <c r="H846" s="78">
        <v>2443.84</v>
      </c>
      <c r="I846" s="79">
        <f>VLOOKUP(A846,РАСЧЕТ!A:BE,57,0)</f>
        <v>2275.1681790754919</v>
      </c>
      <c r="J846" s="79">
        <f t="shared" si="53"/>
        <v>-168.67182092450821</v>
      </c>
      <c r="K846" s="79" t="str">
        <f>VLOOKUP(A846,'10'!A:C,3,0)</f>
        <v>Начисление услуг УКС00001638 от 31.10.2023 0:00:04</v>
      </c>
      <c r="L846" s="79" t="str">
        <f>VLOOKUP(A846,'10'!A:B,2,0)</f>
        <v>НАС/КС/ДУ-3А-386 ЮГ ИНВЕСТ</v>
      </c>
      <c r="M846" s="78">
        <v>2443.84</v>
      </c>
      <c r="N846" s="79">
        <f>VLOOKUP(A846,РАСЧЕТ!A:BF,58,0)</f>
        <v>2036.3320012232598</v>
      </c>
      <c r="O846" s="79">
        <f t="shared" si="54"/>
        <v>-407.50799877674035</v>
      </c>
      <c r="P846" s="79" t="str">
        <f>VLOOKUP(A846,'11'!A:C,3,0)</f>
        <v>Начисление услуг УКС00001721 от 30.11.2023 23:59:59</v>
      </c>
      <c r="Q846" s="79" t="str">
        <f>VLOOKUP(A846,'11'!A:B,2,0)</f>
        <v>НАС/КС/ДУ-3А-386 ЮГ ИНВЕСТ</v>
      </c>
      <c r="R846" s="78">
        <v>2443.84</v>
      </c>
      <c r="S846">
        <f>VLOOKUP(A846,РАСЧЕТ!A:BG,59,0)</f>
        <v>2796.3857063093715</v>
      </c>
      <c r="T846" s="119">
        <f t="shared" si="55"/>
        <v>352.54570630937133</v>
      </c>
      <c r="U846" t="str">
        <f>VLOOKUP(A846,'12'!A:C,3,0)</f>
        <v>Начисление услуг УКС00001871 от 31.12.2023 23:59:59</v>
      </c>
      <c r="V846" t="str">
        <f>VLOOKUP(A846,'12'!A:B,2,0)</f>
        <v>НАС/КС/ДУ-3А-386 ЮГ ИНВЕСТ</v>
      </c>
    </row>
    <row r="847" spans="1:22" x14ac:dyDescent="0.3">
      <c r="A847" s="77" t="s">
        <v>1865</v>
      </c>
      <c r="B847" s="77" t="s">
        <v>448</v>
      </c>
      <c r="C847" s="78">
        <v>3586.3</v>
      </c>
      <c r="D847" s="79">
        <f>VLOOKUP(A847,РАСЧЕТ!A:AY,51,0)</f>
        <v>2538.2953378869925</v>
      </c>
      <c r="E847" s="79">
        <f t="shared" si="52"/>
        <v>-1048.0046621130077</v>
      </c>
      <c r="F847" s="79" t="str">
        <f>VLOOKUP(A847,'04'!A:C,3,0)</f>
        <v>Начисление услуг УКС00000649 от 30.04.2023 0:00:15</v>
      </c>
      <c r="G847" s="79" t="str">
        <f>VLOOKUP(A847,'04'!A:B,2,0)</f>
        <v>НАС/КС/ДУ-3А-387</v>
      </c>
      <c r="H847" s="78">
        <v>3586.3</v>
      </c>
      <c r="I847" s="79">
        <f>VLOOKUP(A847,РАСЧЕТ!A:BE,57,0)</f>
        <v>3338.7793137575322</v>
      </c>
      <c r="J847" s="79">
        <f t="shared" si="53"/>
        <v>-247.52068624246795</v>
      </c>
      <c r="K847" s="79" t="str">
        <f>VLOOKUP(A847,'10'!A:C,3,0)</f>
        <v>Начисление услуг УКС00001638 от 31.10.2023 0:00:04</v>
      </c>
      <c r="L847" s="79" t="str">
        <f>VLOOKUP(A847,'10'!A:B,2,0)</f>
        <v>НАС/КС/ДУ-3А-387</v>
      </c>
      <c r="M847" s="78">
        <v>3586.3</v>
      </c>
      <c r="N847" s="79">
        <f>VLOOKUP(A847,РАСЧЕТ!A:BF,58,0)</f>
        <v>2988.2903708636586</v>
      </c>
      <c r="O847" s="79">
        <f t="shared" si="54"/>
        <v>-598.00962913634157</v>
      </c>
      <c r="P847" s="79" t="str">
        <f>VLOOKUP(A847,'11'!A:C,3,0)</f>
        <v>Начисление услуг УКС00001721 от 30.11.2023 23:59:59</v>
      </c>
      <c r="Q847" s="79" t="str">
        <f>VLOOKUP(A847,'11'!A:B,2,0)</f>
        <v>НАС/КС/ДУ-3А-387</v>
      </c>
      <c r="R847" s="78">
        <v>3586.3</v>
      </c>
      <c r="S847">
        <f>VLOOKUP(A847,РАСЧЕТ!A:BG,59,0)</f>
        <v>4103.6591647949472</v>
      </c>
      <c r="T847" s="119">
        <f t="shared" si="55"/>
        <v>517.35916479494699</v>
      </c>
      <c r="U847" t="str">
        <f>VLOOKUP(A847,'12'!A:C,3,0)</f>
        <v>Начисление услуг УКС00001871 от 31.12.2023 23:59:59</v>
      </c>
      <c r="V847" t="str">
        <f>VLOOKUP(A847,'12'!A:B,2,0)</f>
        <v>НАС/КС/ДУ-3А-387</v>
      </c>
    </row>
    <row r="848" spans="1:22" x14ac:dyDescent="0.3">
      <c r="A848" s="77" t="s">
        <v>2001</v>
      </c>
      <c r="B848" s="77" t="s">
        <v>460</v>
      </c>
      <c r="C848" s="78">
        <v>3388.74</v>
      </c>
      <c r="D848" s="79">
        <f>VLOOKUP(A848,РАСЧЕТ!A:AY,51,0)</f>
        <v>3580.1842872047855</v>
      </c>
      <c r="E848" s="79">
        <f t="shared" si="52"/>
        <v>191.44428720478572</v>
      </c>
      <c r="F848" s="79" t="str">
        <f>VLOOKUP(A848,'04'!A:C,3,0)</f>
        <v>Начисление услуг УКС00000649 от 30.04.2023 0:00:15</v>
      </c>
      <c r="G848" s="79" t="str">
        <f>VLOOKUP(A848,'04'!A:B,2,0)</f>
        <v>НАС/КС/ДУ-3А-388 от 11.04.2022 г.</v>
      </c>
      <c r="H848" s="78">
        <v>3388.74</v>
      </c>
      <c r="I848" s="79">
        <f>VLOOKUP(A848,РАСЧЕТ!A:BE,57,0)</f>
        <v>7504.8536873393514</v>
      </c>
      <c r="J848" s="79">
        <f t="shared" si="53"/>
        <v>4116.1136873393516</v>
      </c>
      <c r="K848" s="79" t="str">
        <f>VLOOKUP(A848,'10'!A:C,3,0)</f>
        <v>Начисление услуг УКС00001638 от 31.10.2023 0:00:04</v>
      </c>
      <c r="L848" s="79" t="str">
        <f>VLOOKUP(A848,'10'!A:B,2,0)</f>
        <v>НАС/КС/ДУ-3А-388 от 11.04.2022 г.</v>
      </c>
      <c r="M848" s="78">
        <v>3388.74</v>
      </c>
      <c r="N848" s="79">
        <f>VLOOKUP(A848,РАСЧЕТ!A:BF,58,0)</f>
        <v>5851.7593472594162</v>
      </c>
      <c r="O848" s="79">
        <f t="shared" si="54"/>
        <v>2463.0193472594165</v>
      </c>
      <c r="P848" s="79" t="str">
        <f>VLOOKUP(A848,'11'!A:C,3,0)</f>
        <v>Начисление услуг УКС00001721 от 30.11.2023 23:59:59</v>
      </c>
      <c r="Q848" s="79" t="str">
        <f>VLOOKUP(A848,'11'!A:B,2,0)</f>
        <v>НАС/КС/ДУ-3А-388 от 11.04.2022 г.</v>
      </c>
      <c r="R848" s="78">
        <v>3388.74</v>
      </c>
      <c r="S848">
        <f>VLOOKUP(A848,РАСЧЕТ!A:BG,59,0)</f>
        <v>7722.1932127858772</v>
      </c>
      <c r="T848" s="119">
        <f t="shared" si="55"/>
        <v>4333.4532127858774</v>
      </c>
      <c r="U848" t="str">
        <f>VLOOKUP(A848,'12'!A:C,3,0)</f>
        <v>Начисление услуг УКС00001871 от 31.12.2023 23:59:59</v>
      </c>
      <c r="V848" t="str">
        <f>VLOOKUP(A848,'12'!A:B,2,0)</f>
        <v>НАС/КС/ДУ-3А-388 от 11.04.2022 г.</v>
      </c>
    </row>
    <row r="849" spans="1:22" x14ac:dyDescent="0.3">
      <c r="A849" s="77" t="s">
        <v>1489</v>
      </c>
      <c r="B849" s="77" t="s">
        <v>471</v>
      </c>
      <c r="C849" s="78">
        <v>2718.72</v>
      </c>
      <c r="D849" s="79">
        <f>VLOOKUP(A849,РАСЧЕТ!A:AY,51,0)</f>
        <v>2872.3151505711394</v>
      </c>
      <c r="E849" s="79">
        <f t="shared" si="52"/>
        <v>153.59515057113958</v>
      </c>
      <c r="F849" s="79" t="str">
        <f>VLOOKUP(A849,'04'!A:C,3,0)</f>
        <v>Начисление услуг УКС00000649 от 30.04.2023 0:00:15</v>
      </c>
      <c r="G849" s="79" t="str">
        <f>VLOOKUP(A849,'04'!A:B,2,0)</f>
        <v>ДУ ЗПИФ Развитие Красная сосна 3А/дом/Кв. 389</v>
      </c>
      <c r="H849" s="80"/>
      <c r="I849" s="79">
        <f>VLOOKUP(A849,РАСЧЕТ!A:BE,57,0)</f>
        <v>0</v>
      </c>
      <c r="J849" s="79">
        <f t="shared" si="53"/>
        <v>0</v>
      </c>
      <c r="K849" s="79" t="e">
        <f>VLOOKUP(A849,'10'!A:C,3,0)</f>
        <v>#N/A</v>
      </c>
      <c r="L849" s="79" t="e">
        <f>VLOOKUP(A849,'10'!A:B,2,0)</f>
        <v>#N/A</v>
      </c>
      <c r="M849" s="80"/>
      <c r="N849" s="79">
        <f>VLOOKUP(A849,РАСЧЕТ!A:BF,58,0)</f>
        <v>0</v>
      </c>
      <c r="O849" s="79">
        <f t="shared" si="54"/>
        <v>0</v>
      </c>
      <c r="P849" s="79" t="e">
        <f>VLOOKUP(A849,'11'!A:C,3,0)</f>
        <v>#N/A</v>
      </c>
      <c r="Q849" s="79" t="e">
        <f>VLOOKUP(A849,'11'!A:B,2,0)</f>
        <v>#N/A</v>
      </c>
      <c r="R849" s="80"/>
      <c r="S849">
        <f>VLOOKUP(A849,РАСЧЕТ!A:BG,59,0)</f>
        <v>0</v>
      </c>
      <c r="T849" s="119">
        <f t="shared" si="55"/>
        <v>0</v>
      </c>
      <c r="U849" t="e">
        <f>VLOOKUP(A849,'12'!A:C,3,0)</f>
        <v>#N/A</v>
      </c>
      <c r="V849" t="e">
        <f>VLOOKUP(A849,'12'!A:B,2,0)</f>
        <v>#N/A</v>
      </c>
    </row>
    <row r="850" spans="1:22" x14ac:dyDescent="0.3">
      <c r="A850" s="77" t="s">
        <v>2785</v>
      </c>
      <c r="B850" s="77" t="s">
        <v>471</v>
      </c>
      <c r="C850" s="80"/>
      <c r="D850" s="79">
        <f>VLOOKUP(A850,РАСЧЕТ!A:AY,51,0)</f>
        <v>0</v>
      </c>
      <c r="E850" s="79">
        <f t="shared" si="52"/>
        <v>0</v>
      </c>
      <c r="F850" s="79" t="e">
        <f>VLOOKUP(A850,'04'!A:C,3,0)</f>
        <v>#N/A</v>
      </c>
      <c r="G850" s="79" t="e">
        <f>VLOOKUP(A850,'04'!A:B,2,0)</f>
        <v>#N/A</v>
      </c>
      <c r="H850" s="78">
        <v>2718.72</v>
      </c>
      <c r="I850" s="79">
        <f>VLOOKUP(A850,РАСЧЕТ!A:BE,57,0)</f>
        <v>8041.257913695159</v>
      </c>
      <c r="J850" s="79">
        <f t="shared" si="53"/>
        <v>5322.5379136951597</v>
      </c>
      <c r="K850" s="79" t="str">
        <f>VLOOKUP(A850,'10'!A:C,3,0)</f>
        <v>Начисление услуг УКС00001638 от 31.10.2023 0:00:04</v>
      </c>
      <c r="L850" s="79" t="str">
        <f>VLOOKUP(A850,'10'!A:B,2,0)</f>
        <v>НАС/КС/ДУ-3А-389</v>
      </c>
      <c r="M850" s="78">
        <v>2718.72</v>
      </c>
      <c r="N850" s="79">
        <f>VLOOKUP(A850,РАСЧЕТ!A:BF,58,0)</f>
        <v>6101.0808454787402</v>
      </c>
      <c r="O850" s="79">
        <f t="shared" si="54"/>
        <v>3382.3608454787404</v>
      </c>
      <c r="P850" s="79" t="str">
        <f>VLOOKUP(A850,'11'!A:C,3,0)</f>
        <v>Начисление услуг УКС00001721 от 30.11.2023 23:59:59</v>
      </c>
      <c r="Q850" s="79" t="str">
        <f>VLOOKUP(A850,'11'!A:B,2,0)</f>
        <v>НАС/КС/ДУ-3А-389</v>
      </c>
      <c r="R850" s="78">
        <v>2718.72</v>
      </c>
      <c r="S850">
        <f>VLOOKUP(A850,РАСЧЕТ!A:BG,59,0)</f>
        <v>7980.9032878152921</v>
      </c>
      <c r="T850" s="119">
        <f t="shared" si="55"/>
        <v>5262.1832878152927</v>
      </c>
      <c r="U850" t="str">
        <f>VLOOKUP(A850,'12'!A:C,3,0)</f>
        <v>Начисление услуг УКС00001871 от 31.12.2023 23:59:59</v>
      </c>
      <c r="V850" t="str">
        <f>VLOOKUP(A850,'12'!A:B,2,0)</f>
        <v>НАС/КС/ДУ-3А-389</v>
      </c>
    </row>
    <row r="851" spans="1:22" x14ac:dyDescent="0.3">
      <c r="A851" s="77" t="s">
        <v>1798</v>
      </c>
      <c r="B851" s="77" t="s">
        <v>331</v>
      </c>
      <c r="C851" s="78">
        <v>2392.3000000000002</v>
      </c>
      <c r="D851" s="79">
        <f>VLOOKUP(A851,РАСЧЕТ!A:AY,51,0)</f>
        <v>2527.4558275957738</v>
      </c>
      <c r="E851" s="79">
        <f t="shared" si="52"/>
        <v>135.15582759577364</v>
      </c>
      <c r="F851" s="79" t="str">
        <f>VLOOKUP(A851,'04'!A:C,3,0)</f>
        <v>Начисление услуг УКС00000649 от 30.04.2023 0:00:15</v>
      </c>
      <c r="G851" s="79" t="str">
        <f>VLOOKUP(A851,'04'!A:B,2,0)</f>
        <v>НАС/ДУ-3А-39 от 05.03.2022 г.</v>
      </c>
      <c r="H851" s="78">
        <v>2392.3000000000002</v>
      </c>
      <c r="I851" s="79">
        <f>VLOOKUP(A851,РАСЧЕТ!A:BE,57,0)</f>
        <v>7445.4153336432628</v>
      </c>
      <c r="J851" s="79">
        <f t="shared" si="53"/>
        <v>5053.1153336432626</v>
      </c>
      <c r="K851" s="79" t="str">
        <f>VLOOKUP(A851,'10'!A:C,3,0)</f>
        <v>Начисление услуг УКС00001638 от 31.10.2023 0:00:04</v>
      </c>
      <c r="L851" s="79" t="str">
        <f>VLOOKUP(A851,'10'!A:B,2,0)</f>
        <v>НАС/ДУ-3А-39 от 05.03.2022 г.</v>
      </c>
      <c r="M851" s="78">
        <v>2392.3000000000002</v>
      </c>
      <c r="N851" s="79">
        <f>VLOOKUP(A851,РАСЧЕТ!A:BF,58,0)</f>
        <v>5625.8601964570553</v>
      </c>
      <c r="O851" s="79">
        <f t="shared" si="54"/>
        <v>3233.5601964570551</v>
      </c>
      <c r="P851" s="79" t="str">
        <f>VLOOKUP(A851,'11'!A:C,3,0)</f>
        <v>Начисление услуг УКС00001721 от 30.11.2023 23:59:59</v>
      </c>
      <c r="Q851" s="79" t="str">
        <f>VLOOKUP(A851,'11'!A:B,2,0)</f>
        <v>НАС/ДУ-3А-39 от 05.03.2022 г.</v>
      </c>
      <c r="R851" s="78">
        <v>2392.3000000000002</v>
      </c>
      <c r="S851">
        <f>VLOOKUP(A851,РАСЧЕТ!A:BG,59,0)</f>
        <v>7349.3633823372566</v>
      </c>
      <c r="T851" s="119">
        <f t="shared" si="55"/>
        <v>4957.0633823372564</v>
      </c>
      <c r="U851" t="str">
        <f>VLOOKUP(A851,'12'!A:C,3,0)</f>
        <v>Начисление услуг УКС00001871 от 31.12.2023 23:59:59</v>
      </c>
      <c r="V851" t="str">
        <f>VLOOKUP(A851,'12'!A:B,2,0)</f>
        <v>НАС/ДУ-3А-39 от 05.03.2022 г.</v>
      </c>
    </row>
    <row r="852" spans="1:22" x14ac:dyDescent="0.3">
      <c r="A852" s="77" t="s">
        <v>1938</v>
      </c>
      <c r="B852" s="77" t="s">
        <v>439</v>
      </c>
      <c r="C852" s="78">
        <v>2443.84</v>
      </c>
      <c r="D852" s="79">
        <f>VLOOKUP(A852,РАСЧЕТ!A:AY,51,0)</f>
        <v>2581.9072996445157</v>
      </c>
      <c r="E852" s="79">
        <f t="shared" si="52"/>
        <v>138.06729964451551</v>
      </c>
      <c r="F852" s="79" t="str">
        <f>VLOOKUP(A852,'04'!A:C,3,0)</f>
        <v>Начисление услуг УКС00000649 от 30.04.2023 0:00:15</v>
      </c>
      <c r="G852" s="79" t="str">
        <f>VLOOKUP(A852,'04'!A:B,2,0)</f>
        <v>НАС/КС/ДУ-3А-390 от 03.05.2022 г.</v>
      </c>
      <c r="H852" s="78">
        <v>2443.84</v>
      </c>
      <c r="I852" s="79">
        <f>VLOOKUP(A852,РАСЧЕТ!A:BE,57,0)</f>
        <v>7361.5738792191369</v>
      </c>
      <c r="J852" s="79">
        <f t="shared" si="53"/>
        <v>4917.7338792191367</v>
      </c>
      <c r="K852" s="79" t="str">
        <f>VLOOKUP(A852,'10'!A:C,3,0)</f>
        <v>Начисление услуг УКС00001638 от 31.10.2023 0:00:04</v>
      </c>
      <c r="L852" s="79" t="str">
        <f>VLOOKUP(A852,'10'!A:B,2,0)</f>
        <v>НАС/КС/ДУ-3А-390 от 03.05.2022 г.</v>
      </c>
      <c r="M852" s="78">
        <v>2443.84</v>
      </c>
      <c r="N852" s="79">
        <f>VLOOKUP(A852,РАСЧЕТ!A:BF,58,0)</f>
        <v>5577.0414438175976</v>
      </c>
      <c r="O852" s="79">
        <f t="shared" si="54"/>
        <v>3133.2014438175975</v>
      </c>
      <c r="P852" s="79" t="str">
        <f>VLOOKUP(A852,'11'!A:C,3,0)</f>
        <v>Начисление услуг УКС00001721 от 30.11.2023 23:59:59</v>
      </c>
      <c r="Q852" s="79" t="str">
        <f>VLOOKUP(A852,'11'!A:B,2,0)</f>
        <v>НАС/КС/ДУ-3А-390 от 03.05.2022 г.</v>
      </c>
      <c r="R852" s="78">
        <v>2443.84</v>
      </c>
      <c r="S852">
        <f>VLOOKUP(A852,РАСЧЕТ!A:BG,59,0)</f>
        <v>7291.8301032774216</v>
      </c>
      <c r="T852" s="119">
        <f t="shared" si="55"/>
        <v>4847.9901032774214</v>
      </c>
      <c r="U852" t="str">
        <f>VLOOKUP(A852,'12'!A:C,3,0)</f>
        <v>Начисление услуг УКС00001871 от 31.12.2023 23:59:59</v>
      </c>
      <c r="V852" t="str">
        <f>VLOOKUP(A852,'12'!A:B,2,0)</f>
        <v>НАС/КС/ДУ-3А-390 от 03.05.2022 г.</v>
      </c>
    </row>
    <row r="853" spans="1:22" x14ac:dyDescent="0.3">
      <c r="A853" s="77" t="s">
        <v>1385</v>
      </c>
      <c r="B853" s="77" t="s">
        <v>467</v>
      </c>
      <c r="C853" s="78">
        <v>3586.3</v>
      </c>
      <c r="D853" s="79">
        <f>VLOOKUP(A853,РАСЧЕТ!A:AY,51,0)</f>
        <v>2538.2953378869925</v>
      </c>
      <c r="E853" s="79">
        <f t="shared" si="52"/>
        <v>-1048.0046621130077</v>
      </c>
      <c r="F853" s="79" t="str">
        <f>VLOOKUP(A853,'04'!A:C,3,0)</f>
        <v>Начисление услуг УКС00000649 от 30.04.2023 0:00:15</v>
      </c>
      <c r="G853" s="79" t="str">
        <f>VLOOKUP(A853,'04'!A:B,2,0)</f>
        <v>НАС/КС/ДУ-3А-391</v>
      </c>
      <c r="H853" s="78">
        <v>3586.3</v>
      </c>
      <c r="I853" s="79">
        <f>VLOOKUP(A853,РАСЧЕТ!A:BE,57,0)</f>
        <v>7108.4337307405758</v>
      </c>
      <c r="J853" s="79">
        <f t="shared" si="53"/>
        <v>3522.1337307405756</v>
      </c>
      <c r="K853" s="79" t="str">
        <f>VLOOKUP(A853,'10'!A:C,3,0)</f>
        <v>Начисление услуг УКС00001638 от 31.10.2023 0:00:04</v>
      </c>
      <c r="L853" s="79" t="str">
        <f>VLOOKUP(A853,'10'!A:B,2,0)</f>
        <v>НАС/КС/ДУ-3А-391</v>
      </c>
      <c r="M853" s="78">
        <v>3586.3</v>
      </c>
      <c r="N853" s="79">
        <f>VLOOKUP(A853,РАСЧЕТ!A:BF,58,0)</f>
        <v>5612.3930823623459</v>
      </c>
      <c r="O853" s="79">
        <f t="shared" si="54"/>
        <v>2026.0930823623457</v>
      </c>
      <c r="P853" s="79" t="str">
        <f>VLOOKUP(A853,'11'!A:C,3,0)</f>
        <v>Начисление услуг УКС00001721 от 30.11.2023 23:59:59</v>
      </c>
      <c r="Q853" s="79" t="str">
        <f>VLOOKUP(A853,'11'!A:B,2,0)</f>
        <v>НАС/КС/ДУ-3А-391</v>
      </c>
      <c r="R853" s="78">
        <v>3586.3</v>
      </c>
      <c r="S853">
        <f>VLOOKUP(A853,РАСЧЕТ!A:BG,59,0)</f>
        <v>7435.3383163132194</v>
      </c>
      <c r="T853" s="119">
        <f t="shared" si="55"/>
        <v>3849.0383163132192</v>
      </c>
      <c r="U853" t="str">
        <f>VLOOKUP(A853,'12'!A:C,3,0)</f>
        <v>Начисление услуг УКС00001871 от 31.12.2023 23:59:59</v>
      </c>
      <c r="V853" t="str">
        <f>VLOOKUP(A853,'12'!A:B,2,0)</f>
        <v>НАС/КС/ДУ-3А-391</v>
      </c>
    </row>
    <row r="854" spans="1:22" x14ac:dyDescent="0.3">
      <c r="A854" s="77" t="s">
        <v>1440</v>
      </c>
      <c r="B854" s="77" t="s">
        <v>436</v>
      </c>
      <c r="C854" s="78">
        <v>3388.74</v>
      </c>
      <c r="D854" s="79">
        <f>VLOOKUP(A854,РАСЧЕТ!A:AY,51,0)</f>
        <v>3580.1842872047855</v>
      </c>
      <c r="E854" s="79">
        <f t="shared" si="52"/>
        <v>191.44428720478572</v>
      </c>
      <c r="F854" s="79" t="str">
        <f>VLOOKUP(A854,'04'!A:C,3,0)</f>
        <v>Начисление услуг УКС00000649 от 30.04.2023 0:00:15</v>
      </c>
      <c r="G854" s="79" t="str">
        <f>VLOOKUP(A854,'04'!A:B,2,0)</f>
        <v>НАС/КС/ДУ-3А-392</v>
      </c>
      <c r="H854" s="78">
        <v>3388.74</v>
      </c>
      <c r="I854" s="79">
        <f>VLOOKUP(A854,РАСЧЕТ!A:BE,57,0)</f>
        <v>6135.5836865803976</v>
      </c>
      <c r="J854" s="79">
        <f t="shared" si="53"/>
        <v>2746.8436865803978</v>
      </c>
      <c r="K854" s="79" t="str">
        <f>VLOOKUP(A854,'10'!A:C,3,0)</f>
        <v>Начисление услуг УКС00001638 от 31.10.2023 0:00:04</v>
      </c>
      <c r="L854" s="79" t="str">
        <f>VLOOKUP(A854,'10'!A:B,2,0)</f>
        <v>НАС/КС/ДУ-3А-392</v>
      </c>
      <c r="M854" s="78">
        <v>3388.74</v>
      </c>
      <c r="N854" s="79">
        <f>VLOOKUP(A854,РАСЧЕТ!A:BF,58,0)</f>
        <v>4898.5936921856437</v>
      </c>
      <c r="O854" s="79">
        <f t="shared" si="54"/>
        <v>1509.8536921856439</v>
      </c>
      <c r="P854" s="79" t="str">
        <f>VLOOKUP(A854,'11'!A:C,3,0)</f>
        <v>Начисление услуг УКС00001721 от 30.11.2023 23:59:59</v>
      </c>
      <c r="Q854" s="79" t="str">
        <f>VLOOKUP(A854,'11'!A:B,2,0)</f>
        <v>НАС/КС/ДУ-3А-392</v>
      </c>
      <c r="R854" s="78">
        <v>3388.74</v>
      </c>
      <c r="S854">
        <f>VLOOKUP(A854,РАСЧЕТ!A:BG,59,0)</f>
        <v>6512.011108618598</v>
      </c>
      <c r="T854" s="119">
        <f t="shared" si="55"/>
        <v>3123.2711086185982</v>
      </c>
      <c r="U854" t="str">
        <f>VLOOKUP(A854,'12'!A:C,3,0)</f>
        <v>Начисление услуг УКС00001871 от 31.12.2023 23:59:59</v>
      </c>
      <c r="V854" t="str">
        <f>VLOOKUP(A854,'12'!A:B,2,0)</f>
        <v>НАС/КС/ДУ-3А-392</v>
      </c>
    </row>
    <row r="855" spans="1:22" x14ac:dyDescent="0.3">
      <c r="A855" s="77" t="s">
        <v>1613</v>
      </c>
      <c r="B855" s="77" t="s">
        <v>452</v>
      </c>
      <c r="C855" s="78">
        <v>2718.72</v>
      </c>
      <c r="D855" s="79">
        <f>VLOOKUP(A855,РАСЧЕТ!A:AY,51,0)</f>
        <v>1924.2406573442711</v>
      </c>
      <c r="E855" s="79">
        <f t="shared" si="52"/>
        <v>-794.47934265572871</v>
      </c>
      <c r="F855" s="79" t="str">
        <f>VLOOKUP(A855,'04'!A:C,3,0)</f>
        <v>Начисление услуг УКС00000649 от 30.04.2023 0:00:15</v>
      </c>
      <c r="G855" s="79" t="str">
        <f>VLOOKUP(A855,'04'!A:B,2,0)</f>
        <v>НАС/КС/ДУ-3А-393</v>
      </c>
      <c r="H855" s="78">
        <v>2718.72</v>
      </c>
      <c r="I855" s="79">
        <f>VLOOKUP(A855,РАСЧЕТ!A:BE,57,0)</f>
        <v>2846.3396708614614</v>
      </c>
      <c r="J855" s="79">
        <f t="shared" si="53"/>
        <v>127.6196708614616</v>
      </c>
      <c r="K855" s="79" t="str">
        <f>VLOOKUP(A855,'10'!A:C,3,0)</f>
        <v>Начисление услуг УКС00001638 от 31.10.2023 0:00:04</v>
      </c>
      <c r="L855" s="79" t="str">
        <f>VLOOKUP(A855,'10'!A:B,2,0)</f>
        <v>НАС/КС/ДУ-3А-393</v>
      </c>
      <c r="M855" s="78">
        <v>2718.72</v>
      </c>
      <c r="N855" s="79">
        <f>VLOOKUP(A855,РАСЧЕТ!A:BF,58,0)</f>
        <v>2484.8344899457156</v>
      </c>
      <c r="O855" s="79">
        <f t="shared" si="54"/>
        <v>-233.88551005428417</v>
      </c>
      <c r="P855" s="79" t="str">
        <f>VLOOKUP(A855,'11'!A:C,3,0)</f>
        <v>Начисление услуг УКС00001721 от 30.11.2023 23:59:59</v>
      </c>
      <c r="Q855" s="79" t="str">
        <f>VLOOKUP(A855,'11'!A:B,2,0)</f>
        <v>НАС/КС/ДУ-3А-393</v>
      </c>
      <c r="R855" s="78">
        <v>2718.72</v>
      </c>
      <c r="S855">
        <f>VLOOKUP(A855,РАСЧЕТ!A:BG,59,0)</f>
        <v>3389.5538194088826</v>
      </c>
      <c r="T855" s="119">
        <f t="shared" si="55"/>
        <v>670.83381940888285</v>
      </c>
      <c r="U855" t="str">
        <f>VLOOKUP(A855,'12'!A:C,3,0)</f>
        <v>Начисление услуг УКС00001871 от 31.12.2023 23:59:59</v>
      </c>
      <c r="V855" t="str">
        <f>VLOOKUP(A855,'12'!A:B,2,0)</f>
        <v>НАС/КС/ДУ-3А-393</v>
      </c>
    </row>
    <row r="856" spans="1:22" x14ac:dyDescent="0.3">
      <c r="A856" s="77" t="s">
        <v>1658</v>
      </c>
      <c r="B856" s="77" t="s">
        <v>433</v>
      </c>
      <c r="C856" s="78">
        <v>2443.84</v>
      </c>
      <c r="D856" s="79">
        <f>VLOOKUP(A856,РАСЧЕТ!A:AY,51,0)</f>
        <v>2581.9072996445157</v>
      </c>
      <c r="E856" s="79">
        <f t="shared" si="52"/>
        <v>138.06729964451551</v>
      </c>
      <c r="F856" s="79" t="str">
        <f>VLOOKUP(A856,'04'!A:C,3,0)</f>
        <v>Начисление услуг УКС00000649 от 30.04.2023 0:00:15</v>
      </c>
      <c r="G856" s="79" t="str">
        <f>VLOOKUP(A856,'04'!A:B,2,0)</f>
        <v>НАС/КС/ДУ-3А-394</v>
      </c>
      <c r="H856" s="78">
        <v>2443.84</v>
      </c>
      <c r="I856" s="79">
        <f>VLOOKUP(A856,РАСЧЕТ!A:BE,57,0)</f>
        <v>3183.0113237115697</v>
      </c>
      <c r="J856" s="79">
        <f t="shared" si="53"/>
        <v>739.17132371156958</v>
      </c>
      <c r="K856" s="79" t="str">
        <f>VLOOKUP(A856,'10'!A:C,3,0)</f>
        <v>Начисление услуг УКС00001638 от 31.10.2023 0:00:04</v>
      </c>
      <c r="L856" s="79" t="str">
        <f>VLOOKUP(A856,'10'!A:B,2,0)</f>
        <v>НАС/КС/ДУ-3А-394</v>
      </c>
      <c r="M856" s="78">
        <v>2443.84</v>
      </c>
      <c r="N856" s="79">
        <f>VLOOKUP(A856,РАСЧЕТ!A:BF,58,0)</f>
        <v>2668.2927578173949</v>
      </c>
      <c r="O856" s="79">
        <f t="shared" si="54"/>
        <v>224.45275781739474</v>
      </c>
      <c r="P856" s="79" t="str">
        <f>VLOOKUP(A856,'11'!A:C,3,0)</f>
        <v>Начисление услуг УКС00001721 от 30.11.2023 23:59:59</v>
      </c>
      <c r="Q856" s="79" t="str">
        <f>VLOOKUP(A856,'11'!A:B,2,0)</f>
        <v>НАС/КС/ДУ-3А-394</v>
      </c>
      <c r="R856" s="78">
        <v>2443.84</v>
      </c>
      <c r="S856">
        <f>VLOOKUP(A856,РАСЧЕТ!A:BG,59,0)</f>
        <v>3598.7515847851796</v>
      </c>
      <c r="T856" s="119">
        <f t="shared" si="55"/>
        <v>1154.9115847851795</v>
      </c>
      <c r="U856" t="str">
        <f>VLOOKUP(A856,'12'!A:C,3,0)</f>
        <v>Начисление услуг УКС00001871 от 31.12.2023 23:59:59</v>
      </c>
      <c r="V856" t="str">
        <f>VLOOKUP(A856,'12'!A:B,2,0)</f>
        <v>НАС/КС/ДУ-3А-394</v>
      </c>
    </row>
    <row r="857" spans="1:22" x14ac:dyDescent="0.3">
      <c r="A857" s="77" t="s">
        <v>1828</v>
      </c>
      <c r="B857" s="77" t="s">
        <v>432</v>
      </c>
      <c r="C857" s="78">
        <v>3586.3</v>
      </c>
      <c r="D857" s="79">
        <f>VLOOKUP(A857,РАСЧЕТ!A:AY,51,0)</f>
        <v>3788.9149300582962</v>
      </c>
      <c r="E857" s="79">
        <f t="shared" si="52"/>
        <v>202.61493005829607</v>
      </c>
      <c r="F857" s="79" t="str">
        <f>VLOOKUP(A857,'04'!A:C,3,0)</f>
        <v>Начисление услуг УКС00000649 от 30.04.2023 0:00:15</v>
      </c>
      <c r="G857" s="79" t="str">
        <f>VLOOKUP(A857,'04'!A:B,2,0)</f>
        <v>НАС/КС/ДУ-3А-395 ЮГ ИНВЕСТ</v>
      </c>
      <c r="H857" s="78">
        <v>3586.3</v>
      </c>
      <c r="I857" s="79">
        <f>VLOOKUP(A857,РАСЧЕТ!A:BE,57,0)</f>
        <v>3338.7793137575322</v>
      </c>
      <c r="J857" s="79">
        <f t="shared" si="53"/>
        <v>-247.52068624246795</v>
      </c>
      <c r="K857" s="79" t="str">
        <f>VLOOKUP(A857,'10'!A:C,3,0)</f>
        <v>Начисление услуг УКС00001638 от 31.10.2023 0:00:04</v>
      </c>
      <c r="L857" s="79" t="str">
        <f>VLOOKUP(A857,'10'!A:B,2,0)</f>
        <v>НАС/КС/ДУ-3А-395 ЮГ ИНВЕСТ</v>
      </c>
      <c r="M857" s="78">
        <v>3586.3</v>
      </c>
      <c r="N857" s="79">
        <f>VLOOKUP(A857,РАСЧЕТ!A:BF,58,0)</f>
        <v>2988.2903708636586</v>
      </c>
      <c r="O857" s="79">
        <f t="shared" si="54"/>
        <v>-598.00962913634157</v>
      </c>
      <c r="P857" s="79" t="str">
        <f>VLOOKUP(A857,'11'!A:C,3,0)</f>
        <v>Начисление услуг УКС00001721 от 30.11.2023 23:59:59</v>
      </c>
      <c r="Q857" s="79" t="str">
        <f>VLOOKUP(A857,'11'!A:B,2,0)</f>
        <v>НАС/КС/ДУ-3А-395 ЮГ ИНВЕСТ</v>
      </c>
      <c r="R857" s="78">
        <v>3586.3</v>
      </c>
      <c r="S857">
        <f>VLOOKUP(A857,РАСЧЕТ!A:BG,59,0)</f>
        <v>4103.6591647949472</v>
      </c>
      <c r="T857" s="119">
        <f t="shared" si="55"/>
        <v>517.35916479494699</v>
      </c>
      <c r="U857" t="str">
        <f>VLOOKUP(A857,'12'!A:C,3,0)</f>
        <v>Начисление услуг УКС00001871 от 31.12.2023 23:59:59</v>
      </c>
      <c r="V857" t="str">
        <f>VLOOKUP(A857,'12'!A:B,2,0)</f>
        <v>НАС/КС/ДУ-3А-395 ЮГ ИНВЕСТ</v>
      </c>
    </row>
    <row r="858" spans="1:22" x14ac:dyDescent="0.3">
      <c r="A858" s="77" t="s">
        <v>1650</v>
      </c>
      <c r="B858" s="77" t="s">
        <v>480</v>
      </c>
      <c r="C858" s="78">
        <v>3388.74</v>
      </c>
      <c r="D858" s="79">
        <f>VLOOKUP(A858,РАСЧЕТ!A:AY,51,0)</f>
        <v>2398.4611037039967</v>
      </c>
      <c r="E858" s="79">
        <f t="shared" si="52"/>
        <v>-990.27889629600304</v>
      </c>
      <c r="F858" s="79" t="str">
        <f>VLOOKUP(A858,'04'!A:C,3,0)</f>
        <v>Начисление услуг УКС00000649 от 30.04.2023 0:00:15</v>
      </c>
      <c r="G858" s="79" t="str">
        <f>VLOOKUP(A858,'04'!A:B,2,0)</f>
        <v>НАС/КС/ДУ-3А-396</v>
      </c>
      <c r="H858" s="78">
        <v>3388.74</v>
      </c>
      <c r="I858" s="79">
        <f>VLOOKUP(A858,РАСЧЕТ!A:BE,57,0)</f>
        <v>4861.2316684721309</v>
      </c>
      <c r="J858" s="79">
        <f t="shared" si="53"/>
        <v>1472.4916684721311</v>
      </c>
      <c r="K858" s="79" t="str">
        <f>VLOOKUP(A858,'10'!A:C,3,0)</f>
        <v>Начисление услуг УКС00001638 от 31.10.2023 0:00:04</v>
      </c>
      <c r="L858" s="79" t="str">
        <f>VLOOKUP(A858,'10'!A:B,2,0)</f>
        <v>НАС/КС/ДУ-3А-396</v>
      </c>
      <c r="M858" s="78">
        <v>3388.74</v>
      </c>
      <c r="N858" s="79">
        <f>VLOOKUP(A858,РАСЧЕТ!A:BF,58,0)</f>
        <v>4011.5016099363529</v>
      </c>
      <c r="O858" s="79">
        <f t="shared" si="54"/>
        <v>622.76160993635312</v>
      </c>
      <c r="P858" s="79" t="str">
        <f>VLOOKUP(A858,'11'!A:C,3,0)</f>
        <v>Начисление услуг УКС00001721 от 30.11.2023 23:59:59</v>
      </c>
      <c r="Q858" s="79" t="str">
        <f>VLOOKUP(A858,'11'!A:B,2,0)</f>
        <v>НАС/КС/ДУ-3А-396</v>
      </c>
      <c r="R858" s="78">
        <v>3388.74</v>
      </c>
      <c r="S858">
        <f>VLOOKUP(A858,РАСЧЕТ!A:BG,59,0)</f>
        <v>5385.7189924769482</v>
      </c>
      <c r="T858" s="119">
        <f t="shared" si="55"/>
        <v>1996.9789924769484</v>
      </c>
      <c r="U858" t="str">
        <f>VLOOKUP(A858,'12'!A:C,3,0)</f>
        <v>Начисление услуг УКС00001871 от 31.12.2023 23:59:59</v>
      </c>
      <c r="V858" t="str">
        <f>VLOOKUP(A858,'12'!A:B,2,0)</f>
        <v>НАС/КС/ДУ-3А-396</v>
      </c>
    </row>
    <row r="859" spans="1:22" x14ac:dyDescent="0.3">
      <c r="A859" s="77" t="s">
        <v>1809</v>
      </c>
      <c r="B859" s="77" t="s">
        <v>482</v>
      </c>
      <c r="C859" s="78">
        <v>2718.72</v>
      </c>
      <c r="D859" s="79">
        <f>VLOOKUP(A859,РАСЧЕТ!A:AY,51,0)</f>
        <v>4546.860377344271</v>
      </c>
      <c r="E859" s="79">
        <f t="shared" si="52"/>
        <v>1828.1403773442712</v>
      </c>
      <c r="F859" s="79" t="str">
        <f>VLOOKUP(A859,'04'!A:C,3,0)</f>
        <v>Начисление услуг УКС00000649 от 30.04.2023 0:00:15</v>
      </c>
      <c r="G859" s="79" t="str">
        <f>VLOOKUP(A859,'04'!A:B,2,0)</f>
        <v>НАС/КС/ДУ-3А-397</v>
      </c>
      <c r="H859" s="78">
        <v>2718.72</v>
      </c>
      <c r="I859" s="79">
        <f>VLOOKUP(A859,РАСЧЕТ!A:BE,57,0)</f>
        <v>5110.421374244047</v>
      </c>
      <c r="J859" s="79">
        <f t="shared" si="53"/>
        <v>2391.7013742440472</v>
      </c>
      <c r="K859" s="79" t="str">
        <f>VLOOKUP(A859,'10'!A:C,3,0)</f>
        <v>Начисление услуг УКС00001638 от 31.10.2023 0:00:04</v>
      </c>
      <c r="L859" s="79" t="str">
        <f>VLOOKUP(A859,'10'!A:B,2,0)</f>
        <v>НАС/КС/ДУ-3А-397</v>
      </c>
      <c r="M859" s="78">
        <v>2718.72</v>
      </c>
      <c r="N859" s="79">
        <f>VLOOKUP(A859,РАСЧЕТ!A:BF,58,0)</f>
        <v>4060.889554870128</v>
      </c>
      <c r="O859" s="79">
        <f t="shared" si="54"/>
        <v>1342.1695548701282</v>
      </c>
      <c r="P859" s="79" t="str">
        <f>VLOOKUP(A859,'11'!A:C,3,0)</f>
        <v>Начисление услуг УКС00001721 от 30.11.2023 23:59:59</v>
      </c>
      <c r="Q859" s="79" t="str">
        <f>VLOOKUP(A859,'11'!A:B,2,0)</f>
        <v>НАС/КС/ДУ-3А-397</v>
      </c>
      <c r="R859" s="78">
        <v>2718.72</v>
      </c>
      <c r="S859">
        <f>VLOOKUP(A859,РАСЧЕТ!A:BG,59,0)</f>
        <v>5390.5844111018896</v>
      </c>
      <c r="T859" s="119">
        <f t="shared" si="55"/>
        <v>2671.8644111018898</v>
      </c>
      <c r="U859" t="str">
        <f>VLOOKUP(A859,'12'!A:C,3,0)</f>
        <v>Начисление услуг УКС00001871 от 31.12.2023 23:59:59</v>
      </c>
      <c r="V859" t="str">
        <f>VLOOKUP(A859,'12'!A:B,2,0)</f>
        <v>НАС/КС/ДУ-3А-397</v>
      </c>
    </row>
    <row r="860" spans="1:22" x14ac:dyDescent="0.3">
      <c r="A860" s="77" t="s">
        <v>1732</v>
      </c>
      <c r="B860" s="77" t="s">
        <v>476</v>
      </c>
      <c r="C860" s="78">
        <v>2443.84</v>
      </c>
      <c r="D860" s="79">
        <f>VLOOKUP(A860,РАСЧЕТ!A:AY,51,0)</f>
        <v>2581.9072996445157</v>
      </c>
      <c r="E860" s="79">
        <f t="shared" si="52"/>
        <v>138.06729964451551</v>
      </c>
      <c r="F860" s="79" t="str">
        <f>VLOOKUP(A860,'04'!A:C,3,0)</f>
        <v>Начисление услуг УКС00000649 от 30.04.2023 0:00:15</v>
      </c>
      <c r="G860" s="79" t="str">
        <f>VLOOKUP(A860,'04'!A:B,2,0)</f>
        <v>НАС/КС/ДУ-3А-398 ЮГ ИНВЕСТ</v>
      </c>
      <c r="H860" s="78">
        <v>2443.84</v>
      </c>
      <c r="I860" s="79">
        <f>VLOOKUP(A860,РАСЧЕТ!A:BE,57,0)</f>
        <v>2275.1681790754919</v>
      </c>
      <c r="J860" s="79">
        <f t="shared" si="53"/>
        <v>-168.67182092450821</v>
      </c>
      <c r="K860" s="79" t="str">
        <f>VLOOKUP(A860,'10'!A:C,3,0)</f>
        <v>Начисление услуг УКС00001638 от 31.10.2023 0:00:04</v>
      </c>
      <c r="L860" s="79" t="str">
        <f>VLOOKUP(A860,'10'!A:B,2,0)</f>
        <v>НАС/КС/ДУ-3А-398 ЮГ ИНВЕСТ</v>
      </c>
      <c r="M860" s="78">
        <v>2443.84</v>
      </c>
      <c r="N860" s="79">
        <f>VLOOKUP(A860,РАСЧЕТ!A:BF,58,0)</f>
        <v>2036.3320012232598</v>
      </c>
      <c r="O860" s="79">
        <f t="shared" si="54"/>
        <v>-407.50799877674035</v>
      </c>
      <c r="P860" s="79" t="str">
        <f>VLOOKUP(A860,'11'!A:C,3,0)</f>
        <v>Начисление услуг УКС00001721 от 30.11.2023 23:59:59</v>
      </c>
      <c r="Q860" s="79" t="str">
        <f>VLOOKUP(A860,'11'!A:B,2,0)</f>
        <v>НАС/КС/ДУ-3А-398 ЮГ ИНВЕСТ</v>
      </c>
      <c r="R860" s="78">
        <v>2443.84</v>
      </c>
      <c r="S860">
        <f>VLOOKUP(A860,РАСЧЕТ!A:BG,59,0)</f>
        <v>2796.3857063093715</v>
      </c>
      <c r="T860" s="119">
        <f t="shared" si="55"/>
        <v>352.54570630937133</v>
      </c>
      <c r="U860" t="str">
        <f>VLOOKUP(A860,'12'!A:C,3,0)</f>
        <v>Начисление услуг УКС00001871 от 31.12.2023 23:59:59</v>
      </c>
      <c r="V860" t="str">
        <f>VLOOKUP(A860,'12'!A:B,2,0)</f>
        <v>НАС/КС/ДУ-3А-398 ЮГ ИНВЕСТ</v>
      </c>
    </row>
    <row r="861" spans="1:22" x14ac:dyDescent="0.3">
      <c r="A861" s="77" t="s">
        <v>1692</v>
      </c>
      <c r="B861" s="77" t="s">
        <v>422</v>
      </c>
      <c r="C861" s="78">
        <v>3586.3</v>
      </c>
      <c r="D861" s="79">
        <f>VLOOKUP(A861,РАСЧЕТ!A:AY,51,0)</f>
        <v>3788.9149300582962</v>
      </c>
      <c r="E861" s="79">
        <f t="shared" si="52"/>
        <v>202.61493005829607</v>
      </c>
      <c r="F861" s="79" t="str">
        <f>VLOOKUP(A861,'04'!A:C,3,0)</f>
        <v>Начисление услуг УКС00000649 от 30.04.2023 0:00:15</v>
      </c>
      <c r="G861" s="79" t="str">
        <f>VLOOKUP(A861,'04'!A:B,2,0)</f>
        <v>НАС/КС/ДУ-3А-399 ЮГ ИНВЕСТ</v>
      </c>
      <c r="H861" s="78">
        <v>3586.3</v>
      </c>
      <c r="I861" s="79">
        <f>VLOOKUP(A861,РАСЧЕТ!A:BE,57,0)</f>
        <v>3594.8503263698326</v>
      </c>
      <c r="J861" s="79">
        <f t="shared" si="53"/>
        <v>8.550326369832419</v>
      </c>
      <c r="K861" s="79" t="str">
        <f>VLOOKUP(A861,'10'!A:C,3,0)</f>
        <v>Начисление услуг УКС00001638 от 31.10.2023 0:00:04</v>
      </c>
      <c r="L861" s="79" t="str">
        <f>VLOOKUP(A861,'10'!A:B,2,0)</f>
        <v>НАС/КС/ДУ-3А-399 ЮГ ИНВЕСТ</v>
      </c>
      <c r="M861" s="78">
        <v>3586.3</v>
      </c>
      <c r="N861" s="79">
        <f>VLOOKUP(A861,РАСЧЕТ!A:BF,58,0)</f>
        <v>3166.5445459691682</v>
      </c>
      <c r="O861" s="79">
        <f t="shared" si="54"/>
        <v>-419.75545403083197</v>
      </c>
      <c r="P861" s="79" t="str">
        <f>VLOOKUP(A861,'11'!A:C,3,0)</f>
        <v>Начисление услуг УКС00001721 от 30.11.2023 23:59:59</v>
      </c>
      <c r="Q861" s="79" t="str">
        <f>VLOOKUP(A861,'11'!A:B,2,0)</f>
        <v>НАС/КС/ДУ-3А-399 ЮГ ИНВЕСТ</v>
      </c>
      <c r="R861" s="78">
        <v>3586.3</v>
      </c>
      <c r="S861">
        <f>VLOOKUP(A861,РАСЧЕТ!A:BG,59,0)</f>
        <v>4329.9787049058332</v>
      </c>
      <c r="T861" s="119">
        <f t="shared" si="55"/>
        <v>743.678704905833</v>
      </c>
      <c r="U861" t="str">
        <f>VLOOKUP(A861,'12'!A:C,3,0)</f>
        <v>Начисление услуг УКС00001871 от 31.12.2023 23:59:59</v>
      </c>
      <c r="V861" t="str">
        <f>VLOOKUP(A861,'12'!A:B,2,0)</f>
        <v>НАС/КС/ДУ-3А-399 ЮГ ИНВЕСТ</v>
      </c>
    </row>
    <row r="862" spans="1:22" x14ac:dyDescent="0.3">
      <c r="A862" s="77" t="s">
        <v>1683</v>
      </c>
      <c r="B862" s="77" t="s">
        <v>279</v>
      </c>
      <c r="C862" s="80"/>
      <c r="D862" s="79">
        <f>VLOOKUP(A862,РАСЧЕТ!A:AY,51,0)</f>
        <v>0</v>
      </c>
      <c r="E862" s="79">
        <f t="shared" si="52"/>
        <v>0</v>
      </c>
      <c r="F862" s="79" t="e">
        <f>VLOOKUP(A862,'04'!A:C,3,0)</f>
        <v>#N/A</v>
      </c>
      <c r="G862" s="79" t="e">
        <f>VLOOKUP(A862,'04'!A:B,2,0)</f>
        <v>#N/A</v>
      </c>
      <c r="H862" s="80"/>
      <c r="I862" s="79">
        <f>VLOOKUP(A862,РАСЧЕТ!A:BE,57,0)</f>
        <v>0</v>
      </c>
      <c r="J862" s="79">
        <f t="shared" si="53"/>
        <v>0</v>
      </c>
      <c r="K862" s="79" t="e">
        <f>VLOOKUP(A862,'10'!A:C,3,0)</f>
        <v>#N/A</v>
      </c>
      <c r="L862" s="79" t="e">
        <f>VLOOKUP(A862,'10'!A:B,2,0)</f>
        <v>#N/A</v>
      </c>
      <c r="M862" s="80"/>
      <c r="N862" s="79">
        <f>VLOOKUP(A862,РАСЧЕТ!A:BF,58,0)</f>
        <v>0</v>
      </c>
      <c r="O862" s="79">
        <f t="shared" si="54"/>
        <v>0</v>
      </c>
      <c r="P862" s="79" t="e">
        <f>VLOOKUP(A862,'11'!A:C,3,0)</f>
        <v>#N/A</v>
      </c>
      <c r="Q862" s="79" t="e">
        <f>VLOOKUP(A862,'11'!A:B,2,0)</f>
        <v>#N/A</v>
      </c>
      <c r="R862" s="80"/>
      <c r="S862">
        <f>VLOOKUP(A862,РАСЧЕТ!A:BG,59,0)</f>
        <v>0</v>
      </c>
      <c r="T862" s="119">
        <f t="shared" si="55"/>
        <v>0</v>
      </c>
      <c r="U862" t="e">
        <f>VLOOKUP(A862,'12'!A:C,3,0)</f>
        <v>#N/A</v>
      </c>
      <c r="V862" t="e">
        <f>VLOOKUP(A862,'12'!A:B,2,0)</f>
        <v>#N/A</v>
      </c>
    </row>
    <row r="863" spans="1:22" x14ac:dyDescent="0.3">
      <c r="A863" s="77" t="s">
        <v>2451</v>
      </c>
      <c r="B863" s="77" t="s">
        <v>279</v>
      </c>
      <c r="C863" s="78">
        <v>3655.02</v>
      </c>
      <c r="D863" s="79">
        <f>VLOOKUP(A863,РАСЧЕТ!A:AY,51,0)</f>
        <v>3861.5168927899522</v>
      </c>
      <c r="E863" s="79">
        <f t="shared" si="52"/>
        <v>206.4968927899522</v>
      </c>
      <c r="F863" s="79" t="str">
        <f>VLOOKUP(A863,'04'!A:C,3,0)</f>
        <v>Начисление услуг УКС00000649 от 30.04.2023 0:00:15</v>
      </c>
      <c r="G863" s="79" t="str">
        <f>VLOOKUP(A863,'04'!A:B,2,0)</f>
        <v>НАС/КС/ДУ-3А-4</v>
      </c>
      <c r="H863" s="78">
        <v>3655.02</v>
      </c>
      <c r="I863" s="79">
        <f>VLOOKUP(A863,РАСЧЕТ!A:BE,57,0)</f>
        <v>6025.991721880474</v>
      </c>
      <c r="J863" s="79">
        <f t="shared" si="53"/>
        <v>2370.971721880474</v>
      </c>
      <c r="K863" s="79" t="str">
        <f>VLOOKUP(A863,'10'!A:C,3,0)</f>
        <v>Начисление услуг УКС00001638 от 31.10.2023 0:00:04</v>
      </c>
      <c r="L863" s="79" t="str">
        <f>VLOOKUP(A863,'10'!A:B,2,0)</f>
        <v>НАС/КС/ДУ-3А-4</v>
      </c>
      <c r="M863" s="78">
        <v>3655.02</v>
      </c>
      <c r="N863" s="79">
        <f>VLOOKUP(A863,РАСЧЕТ!A:BF,58,0)</f>
        <v>4871.617663777366</v>
      </c>
      <c r="O863" s="79">
        <f t="shared" si="54"/>
        <v>1216.5976637773661</v>
      </c>
      <c r="P863" s="79" t="str">
        <f>VLOOKUP(A863,'11'!A:C,3,0)</f>
        <v>Начисление услуг УКС00001721 от 30.11.2023 23:59:59</v>
      </c>
      <c r="Q863" s="79" t="str">
        <f>VLOOKUP(A863,'11'!A:B,2,0)</f>
        <v>НАС/КС/ДУ-3А-4</v>
      </c>
      <c r="R863" s="78">
        <v>3655.02</v>
      </c>
      <c r="S863">
        <f>VLOOKUP(A863,РАСЧЕТ!A:BG,59,0)</f>
        <v>6500.7487167557538</v>
      </c>
      <c r="T863" s="119">
        <f t="shared" si="55"/>
        <v>2845.7287167557538</v>
      </c>
      <c r="U863" t="str">
        <f>VLOOKUP(A863,'12'!A:C,3,0)</f>
        <v>Начисление услуг УКС00001871 от 31.12.2023 23:59:59</v>
      </c>
      <c r="V863" t="str">
        <f>VLOOKUP(A863,'12'!A:B,2,0)</f>
        <v>НАС/КС/ДУ-3А-4</v>
      </c>
    </row>
    <row r="864" spans="1:22" x14ac:dyDescent="0.3">
      <c r="A864" s="77" t="s">
        <v>1551</v>
      </c>
      <c r="B864" s="77" t="s">
        <v>137</v>
      </c>
      <c r="C864" s="78">
        <v>3603.48</v>
      </c>
      <c r="D864" s="79">
        <f>VLOOKUP(A864,РАСЧЕТ!A:AY,51,0)</f>
        <v>3807.0654207412108</v>
      </c>
      <c r="E864" s="79">
        <f t="shared" si="52"/>
        <v>203.58542074121078</v>
      </c>
      <c r="F864" s="79" t="str">
        <f>VLOOKUP(A864,'04'!A:C,3,0)</f>
        <v>Начисление услуг УКС00000649 от 30.04.2023 0:00:15</v>
      </c>
      <c r="G864" s="79" t="str">
        <f>VLOOKUP(A864,'04'!A:B,2,0)</f>
        <v>НАС/КС/ДУ-3А-40 от 10.03.2022 г.</v>
      </c>
      <c r="H864" s="78">
        <v>3603.48</v>
      </c>
      <c r="I864" s="79">
        <f>VLOOKUP(A864,РАСЧЕТ!A:BE,57,0)</f>
        <v>3972.6898772477002</v>
      </c>
      <c r="J864" s="79">
        <f t="shared" si="53"/>
        <v>369.20987724770021</v>
      </c>
      <c r="K864" s="79" t="str">
        <f>VLOOKUP(A864,'10'!A:C,3,0)</f>
        <v>Начисление услуг УКС00001638 от 31.10.2023 0:00:04</v>
      </c>
      <c r="L864" s="79" t="str">
        <f>VLOOKUP(A864,'10'!A:B,2,0)</f>
        <v>НАС/КС/ДУ-3А-40 от 10.03.2022 г.</v>
      </c>
      <c r="M864" s="78">
        <v>3603.48</v>
      </c>
      <c r="N864" s="79">
        <f>VLOOKUP(A864,РАСЧЕТ!A:BF,58,0)</f>
        <v>3432.7447328898334</v>
      </c>
      <c r="O864" s="79">
        <f t="shared" si="54"/>
        <v>-170.73526711016666</v>
      </c>
      <c r="P864" s="79" t="str">
        <f>VLOOKUP(A864,'11'!A:C,3,0)</f>
        <v>Начисление услуг УКС00001721 от 30.11.2023 23:59:59</v>
      </c>
      <c r="Q864" s="79" t="str">
        <f>VLOOKUP(A864,'11'!A:B,2,0)</f>
        <v>НАС/КС/ДУ-3А-40 от 10.03.2022 г.</v>
      </c>
      <c r="R864" s="78">
        <v>3603.48</v>
      </c>
      <c r="S864">
        <f>VLOOKUP(A864,РАСЧЕТ!A:BG,59,0)</f>
        <v>4669.4415383994938</v>
      </c>
      <c r="T864" s="119">
        <f t="shared" si="55"/>
        <v>1065.9615383994937</v>
      </c>
      <c r="U864" t="str">
        <f>VLOOKUP(A864,'12'!A:C,3,0)</f>
        <v>Начисление услуг УКС00001871 от 31.12.2023 23:59:59</v>
      </c>
      <c r="V864" t="str">
        <f>VLOOKUP(A864,'12'!A:B,2,0)</f>
        <v>НАС/КС/ДУ-3А-40 от 10.03.2022 г.</v>
      </c>
    </row>
    <row r="865" spans="1:22" x14ac:dyDescent="0.3">
      <c r="A865" s="77" t="s">
        <v>1804</v>
      </c>
      <c r="B865" s="77" t="s">
        <v>440</v>
      </c>
      <c r="C865" s="78">
        <v>3388.74</v>
      </c>
      <c r="D865" s="79">
        <f>VLOOKUP(A865,РАСЧЕТ!A:AY,51,0)</f>
        <v>2398.4611037039967</v>
      </c>
      <c r="E865" s="79">
        <f t="shared" si="52"/>
        <v>-990.27889629600304</v>
      </c>
      <c r="F865" s="79" t="str">
        <f>VLOOKUP(A865,'04'!A:C,3,0)</f>
        <v>Начисление услуг УКС00000649 от 30.04.2023 0:00:15</v>
      </c>
      <c r="G865" s="79" t="str">
        <f>VLOOKUP(A865,'04'!A:B,2,0)</f>
        <v>НАС/КС/ДУ-3А-400</v>
      </c>
      <c r="H865" s="78">
        <v>3388.74</v>
      </c>
      <c r="I865" s="79">
        <f>VLOOKUP(A865,РАСЧЕТ!A:BE,57,0)</f>
        <v>5994.3129988874016</v>
      </c>
      <c r="J865" s="79">
        <f t="shared" si="53"/>
        <v>2605.5729988874018</v>
      </c>
      <c r="K865" s="79" t="str">
        <f>VLOOKUP(A865,'10'!A:C,3,0)</f>
        <v>Начисление услуг УКС00001638 от 31.10.2023 0:00:04</v>
      </c>
      <c r="L865" s="79" t="str">
        <f>VLOOKUP(A865,'10'!A:B,2,0)</f>
        <v>НАС/КС/ДУ-3А-400</v>
      </c>
      <c r="M865" s="78">
        <v>3388.74</v>
      </c>
      <c r="N865" s="79">
        <f>VLOOKUP(A865,РАСЧЕТ!A:BF,58,0)</f>
        <v>4800.2534324100106</v>
      </c>
      <c r="O865" s="79">
        <f t="shared" si="54"/>
        <v>1411.5134324100109</v>
      </c>
      <c r="P865" s="79" t="str">
        <f>VLOOKUP(A865,'11'!A:C,3,0)</f>
        <v>Начисление услуг УКС00001721 от 30.11.2023 23:59:59</v>
      </c>
      <c r="Q865" s="79" t="str">
        <f>VLOOKUP(A865,'11'!A:B,2,0)</f>
        <v>НАС/КС/ДУ-3А-400</v>
      </c>
      <c r="R865" s="78">
        <v>3388.74</v>
      </c>
      <c r="S865">
        <f>VLOOKUP(A865,РАСЧЕТ!A:BG,59,0)</f>
        <v>6387.1538795880151</v>
      </c>
      <c r="T865" s="119">
        <f t="shared" si="55"/>
        <v>2998.4138795880153</v>
      </c>
      <c r="U865" t="str">
        <f>VLOOKUP(A865,'12'!A:C,3,0)</f>
        <v>Начисление услуг УКС00001871 от 31.12.2023 23:59:59</v>
      </c>
      <c r="V865" t="str">
        <f>VLOOKUP(A865,'12'!A:B,2,0)</f>
        <v>НАС/КС/ДУ-3А-400</v>
      </c>
    </row>
    <row r="866" spans="1:22" x14ac:dyDescent="0.3">
      <c r="A866" s="77" t="s">
        <v>1813</v>
      </c>
      <c r="B866" s="77" t="s">
        <v>500</v>
      </c>
      <c r="C866" s="78">
        <v>2718.72</v>
      </c>
      <c r="D866" s="79">
        <f>VLOOKUP(A866,РАСЧЕТ!A:AY,51,0)</f>
        <v>2872.3151505711394</v>
      </c>
      <c r="E866" s="79">
        <f t="shared" si="52"/>
        <v>153.59515057113958</v>
      </c>
      <c r="F866" s="79" t="str">
        <f>VLOOKUP(A866,'04'!A:C,3,0)</f>
        <v>Начисление услуг УКС00000649 от 30.04.2023 0:00:15</v>
      </c>
      <c r="G866" s="79" t="str">
        <f>VLOOKUP(A866,'04'!A:B,2,0)</f>
        <v>НАС/КС/ДУ-3А-401 от  11.04.2022 г.</v>
      </c>
      <c r="H866" s="78">
        <v>2718.72</v>
      </c>
      <c r="I866" s="79">
        <f>VLOOKUP(A866,РАСЧЕТ!A:BE,57,0)</f>
        <v>4889.6478587568135</v>
      </c>
      <c r="J866" s="79">
        <f t="shared" si="53"/>
        <v>2170.9278587568137</v>
      </c>
      <c r="K866" s="79" t="str">
        <f>VLOOKUP(A866,'10'!A:C,3,0)</f>
        <v>Начисление услуг УКС00001638 от 31.10.2023 0:00:04</v>
      </c>
      <c r="L866" s="79" t="str">
        <f>VLOOKUP(A866,'10'!A:B,2,0)</f>
        <v>НАС/КС/ДУ-3А-401 от  11.04.2022 г.</v>
      </c>
      <c r="M866" s="78">
        <v>2718.72</v>
      </c>
      <c r="N866" s="79">
        <f>VLOOKUP(A866,РАСЧЕТ!A:BF,58,0)</f>
        <v>3907.2064007838708</v>
      </c>
      <c r="O866" s="79">
        <f t="shared" si="54"/>
        <v>1188.486400783871</v>
      </c>
      <c r="P866" s="79" t="str">
        <f>VLOOKUP(A866,'11'!A:C,3,0)</f>
        <v>Начисление услуг УКС00001721 от 30.11.2023 23:59:59</v>
      </c>
      <c r="Q866" s="79" t="str">
        <f>VLOOKUP(A866,'11'!A:B,2,0)</f>
        <v>НАС/КС/ДУ-3А-401 от  11.04.2022 г.</v>
      </c>
      <c r="R866" s="78">
        <v>2718.72</v>
      </c>
      <c r="S866">
        <f>VLOOKUP(A866,РАСЧЕТ!A:BG,59,0)</f>
        <v>5195.4613474485141</v>
      </c>
      <c r="T866" s="119">
        <f t="shared" si="55"/>
        <v>2476.7413474485143</v>
      </c>
      <c r="U866" t="str">
        <f>VLOOKUP(A866,'12'!A:C,3,0)</f>
        <v>Начисление услуг УКС00001871 от 31.12.2023 23:59:59</v>
      </c>
      <c r="V866" t="str">
        <f>VLOOKUP(A866,'12'!A:B,2,0)</f>
        <v>НАС/КС/ДУ-3А-401 от  11.04.2022 г.</v>
      </c>
    </row>
    <row r="867" spans="1:22" x14ac:dyDescent="0.3">
      <c r="A867" s="77" t="s">
        <v>1498</v>
      </c>
      <c r="B867" s="77" t="s">
        <v>455</v>
      </c>
      <c r="C867" s="78">
        <v>2443.84</v>
      </c>
      <c r="D867" s="79">
        <f>VLOOKUP(A867,РАСЧЕТ!A:AY,51,0)</f>
        <v>2581.9072996445157</v>
      </c>
      <c r="E867" s="79">
        <f t="shared" si="52"/>
        <v>138.06729964451551</v>
      </c>
      <c r="F867" s="79" t="str">
        <f>VLOOKUP(A867,'04'!A:C,3,0)</f>
        <v>Начисление услуг УКС00000649 от 30.04.2023 0:00:15</v>
      </c>
      <c r="G867" s="79" t="str">
        <f>VLOOKUP(A867,'04'!A:B,2,0)</f>
        <v>НАС/КС/ДУ-3А-402</v>
      </c>
      <c r="H867" s="80"/>
      <c r="I867" s="79">
        <f>VLOOKUP(A867,РАСЧЕТ!A:BE,57,0)</f>
        <v>0</v>
      </c>
      <c r="J867" s="79">
        <f t="shared" si="53"/>
        <v>0</v>
      </c>
      <c r="K867" s="79" t="e">
        <f>VLOOKUP(A867,'10'!A:C,3,0)</f>
        <v>#N/A</v>
      </c>
      <c r="L867" s="79" t="e">
        <f>VLOOKUP(A867,'10'!A:B,2,0)</f>
        <v>#N/A</v>
      </c>
      <c r="M867" s="80"/>
      <c r="N867" s="79">
        <f>VLOOKUP(A867,РАСЧЕТ!A:BF,58,0)</f>
        <v>0</v>
      </c>
      <c r="O867" s="79">
        <f t="shared" si="54"/>
        <v>0</v>
      </c>
      <c r="P867" s="79" t="e">
        <f>VLOOKUP(A867,'11'!A:C,3,0)</f>
        <v>#N/A</v>
      </c>
      <c r="Q867" s="79" t="e">
        <f>VLOOKUP(A867,'11'!A:B,2,0)</f>
        <v>#N/A</v>
      </c>
      <c r="R867" s="80"/>
      <c r="S867">
        <f>VLOOKUP(A867,РАСЧЕТ!A:BG,59,0)</f>
        <v>0</v>
      </c>
      <c r="T867" s="119">
        <f t="shared" si="55"/>
        <v>0</v>
      </c>
      <c r="U867" t="e">
        <f>VLOOKUP(A867,'12'!A:C,3,0)</f>
        <v>#N/A</v>
      </c>
      <c r="V867" t="e">
        <f>VLOOKUP(A867,'12'!A:B,2,0)</f>
        <v>#N/A</v>
      </c>
    </row>
    <row r="868" spans="1:22" x14ac:dyDescent="0.3">
      <c r="A868" s="77" t="s">
        <v>2784</v>
      </c>
      <c r="B868" s="77" t="s">
        <v>455</v>
      </c>
      <c r="C868" s="80"/>
      <c r="D868" s="79">
        <f>VLOOKUP(A868,РАСЧЕТ!A:AY,51,0)</f>
        <v>0</v>
      </c>
      <c r="E868" s="79">
        <f t="shared" si="52"/>
        <v>0</v>
      </c>
      <c r="F868" s="79" t="e">
        <f>VLOOKUP(A868,'04'!A:C,3,0)</f>
        <v>#N/A</v>
      </c>
      <c r="G868" s="79" t="e">
        <f>VLOOKUP(A868,'04'!A:B,2,0)</f>
        <v>#N/A</v>
      </c>
      <c r="H868" s="78">
        <v>2443.84</v>
      </c>
      <c r="I868" s="79">
        <f>VLOOKUP(A868,РАСЧЕТ!A:BE,57,0)</f>
        <v>2275.1681790754919</v>
      </c>
      <c r="J868" s="79">
        <f t="shared" si="53"/>
        <v>-168.67182092450821</v>
      </c>
      <c r="K868" s="79" t="str">
        <f>VLOOKUP(A868,'10'!A:C,3,0)</f>
        <v>Начисление услуг УКС00001638 от 31.10.2023 0:00:04</v>
      </c>
      <c r="L868" s="79" t="str">
        <f>VLOOKUP(A868,'10'!A:B,2,0)</f>
        <v>НАС/КС/ДУ/3А-402</v>
      </c>
      <c r="M868" s="78">
        <v>2443.84</v>
      </c>
      <c r="N868" s="79">
        <f>VLOOKUP(A868,РАСЧЕТ!A:BF,58,0)</f>
        <v>2036.3320012232598</v>
      </c>
      <c r="O868" s="79">
        <f t="shared" si="54"/>
        <v>-407.50799877674035</v>
      </c>
      <c r="P868" s="79" t="str">
        <f>VLOOKUP(A868,'11'!A:C,3,0)</f>
        <v>Начисление услуг УКС00001721 от 30.11.2023 23:59:59</v>
      </c>
      <c r="Q868" s="79" t="str">
        <f>VLOOKUP(A868,'11'!A:B,2,0)</f>
        <v>НАС/КС/ДУ/3А-402</v>
      </c>
      <c r="R868" s="78">
        <v>2443.84</v>
      </c>
      <c r="S868">
        <f>VLOOKUP(A868,РАСЧЕТ!A:BG,59,0)</f>
        <v>2796.3857063093715</v>
      </c>
      <c r="T868" s="119">
        <f t="shared" si="55"/>
        <v>352.54570630937133</v>
      </c>
      <c r="U868" t="str">
        <f>VLOOKUP(A868,'12'!A:C,3,0)</f>
        <v>Начисление услуг УКС00001871 от 31.12.2023 23:59:59</v>
      </c>
      <c r="V868" t="str">
        <f>VLOOKUP(A868,'12'!A:B,2,0)</f>
        <v>НАС/КС/ДУ/3А-402</v>
      </c>
    </row>
    <row r="869" spans="1:22" x14ac:dyDescent="0.3">
      <c r="A869" s="77" t="s">
        <v>2028</v>
      </c>
      <c r="B869" s="77" t="s">
        <v>454</v>
      </c>
      <c r="C869" s="78">
        <v>3586.3</v>
      </c>
      <c r="D869" s="79">
        <f>VLOOKUP(A869,РАСЧЕТ!A:AY,51,0)</f>
        <v>3788.9149300582962</v>
      </c>
      <c r="E869" s="79">
        <f t="shared" si="52"/>
        <v>202.61493005829607</v>
      </c>
      <c r="F869" s="79" t="str">
        <f>VLOOKUP(A869,'04'!A:C,3,0)</f>
        <v>Начисление услуг УКС00000649 от 30.04.2023 0:00:15</v>
      </c>
      <c r="G869" s="79" t="str">
        <f>VLOOKUP(A869,'04'!A:B,2,0)</f>
        <v>НАС/КС/ДУ-3А-403</v>
      </c>
      <c r="H869" s="78">
        <v>3586.3</v>
      </c>
      <c r="I869" s="79">
        <f>VLOOKUP(A869,РАСЧЕТ!A:BE,57,0)</f>
        <v>8687.9936802566644</v>
      </c>
      <c r="J869" s="79">
        <f t="shared" si="53"/>
        <v>5101.6936802566643</v>
      </c>
      <c r="K869" s="79" t="str">
        <f>VLOOKUP(A869,'10'!A:C,3,0)</f>
        <v>Начисление услуг УКС00001638 от 31.10.2023 0:00:04</v>
      </c>
      <c r="L869" s="79" t="str">
        <f>VLOOKUP(A869,'10'!A:B,2,0)</f>
        <v>НАС/КС/ДУ-3А-403</v>
      </c>
      <c r="M869" s="78">
        <v>3586.3</v>
      </c>
      <c r="N869" s="79">
        <f>VLOOKUP(A869,РАСЧЕТ!A:BF,58,0)</f>
        <v>6711.9441520376386</v>
      </c>
      <c r="O869" s="79">
        <f t="shared" si="54"/>
        <v>3125.6441520376384</v>
      </c>
      <c r="P869" s="79" t="str">
        <f>VLOOKUP(A869,'11'!A:C,3,0)</f>
        <v>Начисление услуг УКС00001721 от 30.11.2023 23:59:59</v>
      </c>
      <c r="Q869" s="79" t="str">
        <f>VLOOKUP(A869,'11'!A:B,2,0)</f>
        <v>НАС/КС/ДУ-3А-403</v>
      </c>
      <c r="R869" s="78">
        <v>3586.3</v>
      </c>
      <c r="S869">
        <f>VLOOKUP(A869,РАСЧЕТ!A:BG,59,0)</f>
        <v>8831.3779449505309</v>
      </c>
      <c r="T869" s="119">
        <f t="shared" si="55"/>
        <v>5245.0779449505308</v>
      </c>
      <c r="U869" t="str">
        <f>VLOOKUP(A869,'12'!A:C,3,0)</f>
        <v>Начисление услуг УКС00001871 от 31.12.2023 23:59:59</v>
      </c>
      <c r="V869" t="str">
        <f>VLOOKUP(A869,'12'!A:B,2,0)</f>
        <v>НАС/КС/ДУ-3А-403</v>
      </c>
    </row>
    <row r="870" spans="1:22" x14ac:dyDescent="0.3">
      <c r="A870" s="77" t="s">
        <v>1861</v>
      </c>
      <c r="B870" s="77" t="s">
        <v>487</v>
      </c>
      <c r="C870" s="78">
        <v>3388.74</v>
      </c>
      <c r="D870" s="79">
        <f>VLOOKUP(A870,РАСЧЕТ!A:AY,51,0)</f>
        <v>6650.4873437039978</v>
      </c>
      <c r="E870" s="79">
        <f t="shared" si="52"/>
        <v>3261.747343703998</v>
      </c>
      <c r="F870" s="79" t="str">
        <f>VLOOKUP(A870,'04'!A:C,3,0)</f>
        <v>Начисление услуг УКС00000649 от 30.04.2023 0:00:15</v>
      </c>
      <c r="G870" s="79" t="str">
        <f>VLOOKUP(A870,'04'!A:B,2,0)</f>
        <v>НАС/КС/ДУ-3А-404</v>
      </c>
      <c r="H870" s="78">
        <v>3388.74</v>
      </c>
      <c r="I870" s="79">
        <f>VLOOKUP(A870,РАСЧЕТ!A:BE,57,0)</f>
        <v>3154.8465611433448</v>
      </c>
      <c r="J870" s="79">
        <f t="shared" si="53"/>
        <v>-233.89343885665494</v>
      </c>
      <c r="K870" s="79" t="str">
        <f>VLOOKUP(A870,'10'!A:C,3,0)</f>
        <v>Начисление услуг УКС00001638 от 31.10.2023 0:00:04</v>
      </c>
      <c r="L870" s="79" t="str">
        <f>VLOOKUP(A870,'10'!A:B,2,0)</f>
        <v>НАС/КС/ДУ-3А-404</v>
      </c>
      <c r="M870" s="78">
        <v>3388.74</v>
      </c>
      <c r="N870" s="79">
        <f>VLOOKUP(A870,РАСЧЕТ!A:BF,58,0)</f>
        <v>2823.6659911514098</v>
      </c>
      <c r="O870" s="79">
        <f t="shared" si="54"/>
        <v>-565.07400884858998</v>
      </c>
      <c r="P870" s="79" t="str">
        <f>VLOOKUP(A870,'11'!A:C,3,0)</f>
        <v>Начисление услуг УКС00001721 от 30.11.2023 23:59:59</v>
      </c>
      <c r="Q870" s="79" t="str">
        <f>VLOOKUP(A870,'11'!A:B,2,0)</f>
        <v>НАС/КС/ДУ-3А-404</v>
      </c>
      <c r="R870" s="78">
        <v>3388.74</v>
      </c>
      <c r="S870">
        <f>VLOOKUP(A870,РАСЧЕТ!A:BG,59,0)</f>
        <v>3877.5893185906748</v>
      </c>
      <c r="T870" s="119">
        <f t="shared" si="55"/>
        <v>488.84931859067501</v>
      </c>
      <c r="U870" t="str">
        <f>VLOOKUP(A870,'12'!A:C,3,0)</f>
        <v>Начисление услуг УКС00001871 от 31.12.2023 23:59:59</v>
      </c>
      <c r="V870" t="str">
        <f>VLOOKUP(A870,'12'!A:B,2,0)</f>
        <v>НАС/КС/ДУ-3А-404</v>
      </c>
    </row>
    <row r="871" spans="1:22" x14ac:dyDescent="0.3">
      <c r="A871" s="77" t="s">
        <v>2005</v>
      </c>
      <c r="B871" s="77" t="s">
        <v>412</v>
      </c>
      <c r="C871" s="78">
        <v>2718.72</v>
      </c>
      <c r="D871" s="79">
        <f>VLOOKUP(A871,РАСЧЕТ!A:AY,51,0)</f>
        <v>2872.3151505711394</v>
      </c>
      <c r="E871" s="79">
        <f t="shared" si="52"/>
        <v>153.59515057113958</v>
      </c>
      <c r="F871" s="79" t="str">
        <f>VLOOKUP(A871,'04'!A:C,3,0)</f>
        <v>Начисление услуг УКС00000649 от 30.04.2023 0:00:15</v>
      </c>
      <c r="G871" s="79" t="str">
        <f>VLOOKUP(A871,'04'!A:B,2,0)</f>
        <v>НАС/КС/ДУ-3А-405</v>
      </c>
      <c r="H871" s="78">
        <v>2718.72</v>
      </c>
      <c r="I871" s="79">
        <f>VLOOKUP(A871,РАСЧЕТ!A:BE,57,0)</f>
        <v>4560.8565819788282</v>
      </c>
      <c r="J871" s="79">
        <f t="shared" si="53"/>
        <v>1842.1365819788284</v>
      </c>
      <c r="K871" s="79" t="str">
        <f>VLOOKUP(A871,'10'!A:C,3,0)</f>
        <v>Начисление услуг УКС00001638 от 31.10.2023 0:00:04</v>
      </c>
      <c r="L871" s="79" t="str">
        <f>VLOOKUP(A871,'10'!A:B,2,0)</f>
        <v>НАС/КС/ДУ-3А-405</v>
      </c>
      <c r="M871" s="78">
        <v>2718.72</v>
      </c>
      <c r="N871" s="79">
        <f>VLOOKUP(A871,РАСЧЕТ!A:BF,58,0)</f>
        <v>3678.330757164334</v>
      </c>
      <c r="O871" s="79">
        <f t="shared" si="54"/>
        <v>959.61075716433425</v>
      </c>
      <c r="P871" s="79" t="str">
        <f>VLOOKUP(A871,'11'!A:C,3,0)</f>
        <v>Начисление услуг УКС00001721 от 30.11.2023 23:59:59</v>
      </c>
      <c r="Q871" s="79" t="str">
        <f>VLOOKUP(A871,'11'!A:B,2,0)</f>
        <v>НАС/КС/ДУ-3А-405</v>
      </c>
      <c r="R871" s="78">
        <v>2718.72</v>
      </c>
      <c r="S871">
        <f>VLOOKUP(A871,РАСЧЕТ!A:BG,59,0)</f>
        <v>4904.870507846038</v>
      </c>
      <c r="T871" s="119">
        <f t="shared" si="55"/>
        <v>2186.1505078460382</v>
      </c>
      <c r="U871" t="str">
        <f>VLOOKUP(A871,'12'!A:C,3,0)</f>
        <v>Начисление услуг УКС00001871 от 31.12.2023 23:59:59</v>
      </c>
      <c r="V871" t="str">
        <f>VLOOKUP(A871,'12'!A:B,2,0)</f>
        <v>НАС/КС/ДУ-3А-405</v>
      </c>
    </row>
    <row r="872" spans="1:22" x14ac:dyDescent="0.3">
      <c r="A872" s="77" t="s">
        <v>1720</v>
      </c>
      <c r="B872" s="77" t="s">
        <v>466</v>
      </c>
      <c r="C872" s="78">
        <v>2443.84</v>
      </c>
      <c r="D872" s="79">
        <f>VLOOKUP(A872,РАСЧЕТ!A:AY,51,0)</f>
        <v>3077.2373993505375</v>
      </c>
      <c r="E872" s="79">
        <f t="shared" si="52"/>
        <v>633.3973993505374</v>
      </c>
      <c r="F872" s="79" t="str">
        <f>VLOOKUP(A872,'04'!A:C,3,0)</f>
        <v>Начисление услуг УКС00000649 от 30.04.2023 0:00:15</v>
      </c>
      <c r="G872" s="79" t="str">
        <f>VLOOKUP(A872,'04'!A:B,2,0)</f>
        <v>НАС/КС/ДУ-3А-406 от 19.04.2022 г.</v>
      </c>
      <c r="H872" s="78">
        <v>2443.84</v>
      </c>
      <c r="I872" s="79">
        <f>VLOOKUP(A872,РАСЧЕТ!A:BE,57,0)</f>
        <v>2660.1453069484487</v>
      </c>
      <c r="J872" s="79">
        <f t="shared" si="53"/>
        <v>216.30530694844856</v>
      </c>
      <c r="K872" s="79" t="str">
        <f>VLOOKUP(A872,'10'!A:C,3,0)</f>
        <v>Начисление услуг УКС00001638 от 31.10.2023 0:00:04</v>
      </c>
      <c r="L872" s="79" t="str">
        <f>VLOOKUP(A872,'10'!A:B,2,0)</f>
        <v>НАС/КС/ДУ-3А-406 от 19.04.2022 г.</v>
      </c>
      <c r="M872" s="78">
        <v>2443.84</v>
      </c>
      <c r="N872" s="79">
        <f>VLOOKUP(A872,РАСЧЕТ!A:BF,58,0)</f>
        <v>2304.3193054613257</v>
      </c>
      <c r="O872" s="79">
        <f t="shared" si="54"/>
        <v>-139.52069453867443</v>
      </c>
      <c r="P872" s="79" t="str">
        <f>VLOOKUP(A872,'11'!A:C,3,0)</f>
        <v>Начисление услуг УКС00001721 от 30.11.2023 23:59:59</v>
      </c>
      <c r="Q872" s="79" t="str">
        <f>VLOOKUP(A872,'11'!A:B,2,0)</f>
        <v>НАС/КС/ДУ-3А-406 от 19.04.2022 г.</v>
      </c>
      <c r="R872" s="78">
        <v>2443.84</v>
      </c>
      <c r="S872">
        <f>VLOOKUP(A872,РАСЧЕТ!A:BG,59,0)</f>
        <v>3136.6344741983467</v>
      </c>
      <c r="T872" s="119">
        <f t="shared" si="55"/>
        <v>692.79447419834651</v>
      </c>
      <c r="U872" t="str">
        <f>VLOOKUP(A872,'12'!A:C,3,0)</f>
        <v>Начисление услуг УКС00001871 от 31.12.2023 23:59:59</v>
      </c>
      <c r="V872" t="str">
        <f>VLOOKUP(A872,'12'!A:B,2,0)</f>
        <v>НАС/КС/ДУ-3А-406 от 19.04.2022 г.</v>
      </c>
    </row>
    <row r="873" spans="1:22" x14ac:dyDescent="0.3">
      <c r="A873" s="77" t="s">
        <v>1805</v>
      </c>
      <c r="B873" s="77" t="s">
        <v>474</v>
      </c>
      <c r="C873" s="78">
        <v>3586.3</v>
      </c>
      <c r="D873" s="79">
        <f>VLOOKUP(A873,РАСЧЕТ!A:AY,51,0)</f>
        <v>3788.9149300582962</v>
      </c>
      <c r="E873" s="79">
        <f t="shared" si="52"/>
        <v>202.61493005829607</v>
      </c>
      <c r="F873" s="79" t="str">
        <f>VLOOKUP(A873,'04'!A:C,3,0)</f>
        <v>Начисление услуг УКС00000649 от 30.04.2023 0:00:15</v>
      </c>
      <c r="G873" s="79" t="str">
        <f>VLOOKUP(A873,'04'!A:B,2,0)</f>
        <v>НАС/КС/ДУ-3А-407 от 19.04.2022 г.</v>
      </c>
      <c r="H873" s="78">
        <v>3586.3</v>
      </c>
      <c r="I873" s="79">
        <f>VLOOKUP(A873,РАСЧЕТ!A:BE,57,0)</f>
        <v>3525.1382518631071</v>
      </c>
      <c r="J873" s="79">
        <f t="shared" si="53"/>
        <v>-61.161748136893038</v>
      </c>
      <c r="K873" s="79" t="str">
        <f>VLOOKUP(A873,'10'!A:C,3,0)</f>
        <v>Начисление услуг УКС00001638 от 31.10.2023 0:00:04</v>
      </c>
      <c r="L873" s="79" t="str">
        <f>VLOOKUP(A873,'10'!A:B,2,0)</f>
        <v>НАС/КС/ДУ-3А-407 от 19.04.2022 г.</v>
      </c>
      <c r="M873" s="78">
        <v>3586.3</v>
      </c>
      <c r="N873" s="79">
        <f>VLOOKUP(A873,РАСЧЕТ!A:BF,58,0)</f>
        <v>3118.0171152017342</v>
      </c>
      <c r="O873" s="79">
        <f t="shared" si="54"/>
        <v>-468.28288479826597</v>
      </c>
      <c r="P873" s="79" t="str">
        <f>VLOOKUP(A873,'11'!A:C,3,0)</f>
        <v>Начисление услуг УКС00001721 от 30.11.2023 23:59:59</v>
      </c>
      <c r="Q873" s="79" t="str">
        <f>VLOOKUP(A873,'11'!A:B,2,0)</f>
        <v>НАС/КС/ДУ-3А-407 от 19.04.2022 г.</v>
      </c>
      <c r="R873" s="78">
        <v>3586.3</v>
      </c>
      <c r="S873">
        <f>VLOOKUP(A873,РАСЧЕТ!A:BG,59,0)</f>
        <v>4268.3660901799913</v>
      </c>
      <c r="T873" s="119">
        <f t="shared" si="55"/>
        <v>682.06609017999108</v>
      </c>
      <c r="U873" t="str">
        <f>VLOOKUP(A873,'12'!A:C,3,0)</f>
        <v>Начисление услуг УКС00001871 от 31.12.2023 23:59:59</v>
      </c>
      <c r="V873" t="str">
        <f>VLOOKUP(A873,'12'!A:B,2,0)</f>
        <v>НАС/КС/ДУ-3А-407 от 19.04.2022 г.</v>
      </c>
    </row>
    <row r="874" spans="1:22" x14ac:dyDescent="0.3">
      <c r="A874" s="77" t="s">
        <v>1450</v>
      </c>
      <c r="B874" s="77" t="s">
        <v>414</v>
      </c>
      <c r="C874" s="78">
        <v>3388.74</v>
      </c>
      <c r="D874" s="79">
        <f>VLOOKUP(A874,РАСЧЕТ!A:AY,51,0)</f>
        <v>3580.1842872047855</v>
      </c>
      <c r="E874" s="79">
        <f t="shared" si="52"/>
        <v>191.44428720478572</v>
      </c>
      <c r="F874" s="79" t="str">
        <f>VLOOKUP(A874,'04'!A:C,3,0)</f>
        <v>Начисление услуг УКС00000649 от 30.04.2023 0:00:15</v>
      </c>
      <c r="G874" s="79" t="str">
        <f>VLOOKUP(A874,'04'!A:B,2,0)</f>
        <v>НАС/КР/ДУ-3А-408 от 09.04.2022 г.</v>
      </c>
      <c r="H874" s="78">
        <v>3388.74</v>
      </c>
      <c r="I874" s="79">
        <f>VLOOKUP(A874,РАСЧЕТ!A:BE,57,0)</f>
        <v>6648.5396975030126</v>
      </c>
      <c r="J874" s="79">
        <f t="shared" si="53"/>
        <v>3259.7996975030128</v>
      </c>
      <c r="K874" s="79" t="str">
        <f>VLOOKUP(A874,'10'!A:C,3,0)</f>
        <v>Начисление услуг УКС00001638 от 31.10.2023 0:00:04</v>
      </c>
      <c r="L874" s="79" t="str">
        <f>VLOOKUP(A874,'10'!A:B,2,0)</f>
        <v>НАС/КР/ДУ-3А-408 от 09.04.2022 г.</v>
      </c>
      <c r="M874" s="78">
        <v>3388.74</v>
      </c>
      <c r="N874" s="79">
        <f>VLOOKUP(A874,РАСЧЕТ!A:BF,58,0)</f>
        <v>5255.6686678325796</v>
      </c>
      <c r="O874" s="79">
        <f t="shared" si="54"/>
        <v>1866.9286678325798</v>
      </c>
      <c r="P874" s="79" t="str">
        <f>VLOOKUP(A874,'11'!A:C,3,0)</f>
        <v>Начисление услуг УКС00001721 от 30.11.2023 23:59:59</v>
      </c>
      <c r="Q874" s="79" t="str">
        <f>VLOOKUP(A874,'11'!A:B,2,0)</f>
        <v>НАС/КР/ДУ-3А-408 от 09.04.2022 г.</v>
      </c>
      <c r="R874" s="78">
        <v>3388.74</v>
      </c>
      <c r="S874">
        <f>VLOOKUP(A874,РАСЧЕТ!A:BG,59,0)</f>
        <v>6965.3696020490424</v>
      </c>
      <c r="T874" s="119">
        <f t="shared" si="55"/>
        <v>3576.6296020490427</v>
      </c>
      <c r="U874" t="str">
        <f>VLOOKUP(A874,'12'!A:C,3,0)</f>
        <v>Начисление услуг УКС00001871 от 31.12.2023 23:59:59</v>
      </c>
      <c r="V874" t="str">
        <f>VLOOKUP(A874,'12'!A:B,2,0)</f>
        <v>НАС/КР/ДУ-3А-408 от 09.04.2022 г.</v>
      </c>
    </row>
    <row r="875" spans="1:22" x14ac:dyDescent="0.3">
      <c r="A875" s="77" t="s">
        <v>2013</v>
      </c>
      <c r="B875" s="77" t="s">
        <v>430</v>
      </c>
      <c r="C875" s="78">
        <v>2718.72</v>
      </c>
      <c r="D875" s="79">
        <f>VLOOKUP(A875,РАСЧЕТ!A:AY,51,0)</f>
        <v>2872.3151505711394</v>
      </c>
      <c r="E875" s="79">
        <f t="shared" si="52"/>
        <v>153.59515057113958</v>
      </c>
      <c r="F875" s="79" t="str">
        <f>VLOOKUP(A875,'04'!A:C,3,0)</f>
        <v>Начисление услуг УКС00000649 от 30.04.2023 0:00:15</v>
      </c>
      <c r="G875" s="79" t="str">
        <f>VLOOKUP(A875,'04'!A:B,2,0)</f>
        <v>НАС/КС/ДУ-3А-409 от 19.04.2022 г.</v>
      </c>
      <c r="H875" s="78">
        <v>2718.72</v>
      </c>
      <c r="I875" s="79">
        <f>VLOOKUP(A875,РАСЧЕТ!A:BE,57,0)</f>
        <v>6328.6299340224914</v>
      </c>
      <c r="J875" s="79">
        <f t="shared" si="53"/>
        <v>3609.9099340224916</v>
      </c>
      <c r="K875" s="79" t="str">
        <f>VLOOKUP(A875,'10'!A:C,3,0)</f>
        <v>Начисление услуг УКС00001638 от 31.10.2023 0:00:04</v>
      </c>
      <c r="L875" s="79" t="str">
        <f>VLOOKUP(A875,'10'!A:B,2,0)</f>
        <v>НАС/КС/ДУ-3А-409 от 19.04.2022 г.</v>
      </c>
      <c r="M875" s="78">
        <v>2718.72</v>
      </c>
      <c r="N875" s="79">
        <f>VLOOKUP(A875,РАСЧЕТ!A:BF,58,0)</f>
        <v>4908.899486625075</v>
      </c>
      <c r="O875" s="79">
        <f t="shared" si="54"/>
        <v>2190.1794866250752</v>
      </c>
      <c r="P875" s="79" t="str">
        <f>VLOOKUP(A875,'11'!A:C,3,0)</f>
        <v>Начисление услуг УКС00001721 от 30.11.2023 23:59:59</v>
      </c>
      <c r="Q875" s="79" t="str">
        <f>VLOOKUP(A875,'11'!A:B,2,0)</f>
        <v>НАС/КС/ДУ-3А-409 от 19.04.2022 г.</v>
      </c>
      <c r="R875" s="78">
        <v>2718.72</v>
      </c>
      <c r="S875">
        <f>VLOOKUP(A875,РАСЧЕТ!A:BG,59,0)</f>
        <v>6467.2560663416343</v>
      </c>
      <c r="T875" s="119">
        <f t="shared" si="55"/>
        <v>3748.5360663416345</v>
      </c>
      <c r="U875" t="str">
        <f>VLOOKUP(A875,'12'!A:C,3,0)</f>
        <v>Начисление услуг УКС00001871 от 31.12.2023 23:59:59</v>
      </c>
      <c r="V875" t="str">
        <f>VLOOKUP(A875,'12'!A:B,2,0)</f>
        <v>НАС/КС/ДУ-3А-409 от 19.04.2022 г.</v>
      </c>
    </row>
    <row r="876" spans="1:22" x14ac:dyDescent="0.3">
      <c r="A876" s="77" t="s">
        <v>2016</v>
      </c>
      <c r="B876" s="77" t="s">
        <v>332</v>
      </c>
      <c r="C876" s="78">
        <v>3466.05</v>
      </c>
      <c r="D876" s="79">
        <f>VLOOKUP(A876,РАСЧЕТ!A:AY,51,0)</f>
        <v>3661.8614952778989</v>
      </c>
      <c r="E876" s="79">
        <f t="shared" si="52"/>
        <v>195.81149527789876</v>
      </c>
      <c r="F876" s="79" t="str">
        <f>VLOOKUP(A876,'04'!A:C,3,0)</f>
        <v>Начисление услуг УКС00000649 от 30.04.2023 0:00:15</v>
      </c>
      <c r="G876" s="79" t="str">
        <f>VLOOKUP(A876,'04'!A:B,2,0)</f>
        <v>НАС/КС/ДУ-3А-41 от 10.03.2022 г.</v>
      </c>
      <c r="H876" s="78">
        <v>3466.05</v>
      </c>
      <c r="I876" s="79">
        <f>VLOOKUP(A876,РАСЧЕТ!A:BE,57,0)</f>
        <v>5489.5821429537209</v>
      </c>
      <c r="J876" s="79">
        <f t="shared" si="53"/>
        <v>2023.5321429537207</v>
      </c>
      <c r="K876" s="79" t="str">
        <f>VLOOKUP(A876,'10'!A:C,3,0)</f>
        <v>Начисление услуг УКС00001638 от 31.10.2023 0:00:04</v>
      </c>
      <c r="L876" s="79" t="str">
        <f>VLOOKUP(A876,'10'!A:B,2,0)</f>
        <v>НАС/КС/ДУ-3А-41 от 10.03.2022 г.</v>
      </c>
      <c r="M876" s="78">
        <v>3466.05</v>
      </c>
      <c r="N876" s="79">
        <f>VLOOKUP(A876,РАСЧЕТ!A:BF,58,0)</f>
        <v>4463.2205574993377</v>
      </c>
      <c r="O876" s="79">
        <f t="shared" si="54"/>
        <v>997.17055749933752</v>
      </c>
      <c r="P876" s="79" t="str">
        <f>VLOOKUP(A876,'11'!A:C,3,0)</f>
        <v>Начисление услуг УКС00001721 от 30.11.2023 23:59:59</v>
      </c>
      <c r="Q876" s="79" t="str">
        <f>VLOOKUP(A876,'11'!A:B,2,0)</f>
        <v>НАС/КС/ДУ-3А-41 от 10.03.2022 г.</v>
      </c>
      <c r="R876" s="78">
        <v>3466.05</v>
      </c>
      <c r="S876">
        <f>VLOOKUP(A876,РАСЧЕТ!A:BG,59,0)</f>
        <v>5965.9155577464426</v>
      </c>
      <c r="T876" s="119">
        <f t="shared" si="55"/>
        <v>2499.8655577464424</v>
      </c>
      <c r="U876" t="str">
        <f>VLOOKUP(A876,'12'!A:C,3,0)</f>
        <v>Начисление услуг УКС00001871 от 31.12.2023 23:59:59</v>
      </c>
      <c r="V876" t="str">
        <f>VLOOKUP(A876,'12'!A:B,2,0)</f>
        <v>НАС/КС/ДУ-3А-41 от 10.03.2022 г.</v>
      </c>
    </row>
    <row r="877" spans="1:22" x14ac:dyDescent="0.3">
      <c r="A877" s="77" t="s">
        <v>1436</v>
      </c>
      <c r="B877" s="77" t="s">
        <v>470</v>
      </c>
      <c r="C877" s="78">
        <v>2443.84</v>
      </c>
      <c r="D877" s="79">
        <f>VLOOKUP(A877,РАСЧЕТ!A:AY,51,0)</f>
        <v>2462.5189593505379</v>
      </c>
      <c r="E877" s="79">
        <f t="shared" si="52"/>
        <v>18.678959350537752</v>
      </c>
      <c r="F877" s="79" t="str">
        <f>VLOOKUP(A877,'04'!A:C,3,0)</f>
        <v>Начисление услуг УКС00000649 от 30.04.2023 0:00:15</v>
      </c>
      <c r="G877" s="79" t="str">
        <f>VLOOKUP(A877,'04'!A:B,2,0)</f>
        <v>НАС/КС/ДУ-3А-410 от 09.04.2022 г.</v>
      </c>
      <c r="H877" s="78">
        <v>2443.84</v>
      </c>
      <c r="I877" s="79">
        <f>VLOOKUP(A877,РАСЧЕТ!A:BE,57,0)</f>
        <v>2275.1681790754919</v>
      </c>
      <c r="J877" s="79">
        <f t="shared" si="53"/>
        <v>-168.67182092450821</v>
      </c>
      <c r="K877" s="79" t="str">
        <f>VLOOKUP(A877,'10'!A:C,3,0)</f>
        <v>Начисление услуг УКС00001638 от 31.10.2023 0:00:04</v>
      </c>
      <c r="L877" s="79" t="str">
        <f>VLOOKUP(A877,'10'!A:B,2,0)</f>
        <v>НАС/КС/ДУ-3А-410 от 09.04.2022 г.</v>
      </c>
      <c r="M877" s="78">
        <v>2443.84</v>
      </c>
      <c r="N877" s="79">
        <f>VLOOKUP(A877,РАСЧЕТ!A:BF,58,0)</f>
        <v>2036.3320012232598</v>
      </c>
      <c r="O877" s="79">
        <f t="shared" si="54"/>
        <v>-407.50799877674035</v>
      </c>
      <c r="P877" s="79" t="str">
        <f>VLOOKUP(A877,'11'!A:C,3,0)</f>
        <v>Начисление услуг УКС00001721 от 30.11.2023 23:59:59</v>
      </c>
      <c r="Q877" s="79" t="str">
        <f>VLOOKUP(A877,'11'!A:B,2,0)</f>
        <v>НАС/КС/ДУ-3А-410 от 09.04.2022 г.</v>
      </c>
      <c r="R877" s="78">
        <v>2443.84</v>
      </c>
      <c r="S877">
        <f>VLOOKUP(A877,РАСЧЕТ!A:BG,59,0)</f>
        <v>2796.3857063093715</v>
      </c>
      <c r="T877" s="119">
        <f t="shared" si="55"/>
        <v>352.54570630937133</v>
      </c>
      <c r="U877" t="str">
        <f>VLOOKUP(A877,'12'!A:C,3,0)</f>
        <v>Начисление услуг УКС00001871 от 31.12.2023 23:59:59</v>
      </c>
      <c r="V877" t="str">
        <f>VLOOKUP(A877,'12'!A:B,2,0)</f>
        <v>НАС/КС/ДУ-3А-410 от 09.04.2022 г.</v>
      </c>
    </row>
    <row r="878" spans="1:22" x14ac:dyDescent="0.3">
      <c r="A878" s="77" t="s">
        <v>1493</v>
      </c>
      <c r="B878" s="77" t="s">
        <v>488</v>
      </c>
      <c r="C878" s="78">
        <v>3586.3</v>
      </c>
      <c r="D878" s="79">
        <f>VLOOKUP(A878,РАСЧЕТ!A:AY,51,0)</f>
        <v>3788.9149300582962</v>
      </c>
      <c r="E878" s="79">
        <f t="shared" si="52"/>
        <v>202.61493005829607</v>
      </c>
      <c r="F878" s="79" t="str">
        <f>VLOOKUP(A878,'04'!A:C,3,0)</f>
        <v>Начисление услуг УКС00000649 от 30.04.2023 0:00:15</v>
      </c>
      <c r="G878" s="79" t="str">
        <f>VLOOKUP(A878,'04'!A:B,2,0)</f>
        <v>НАС/КС/ДУ-3А-411 ЮГ ИНВЕСТ</v>
      </c>
      <c r="H878" s="78">
        <v>3586.3</v>
      </c>
      <c r="I878" s="79">
        <f>VLOOKUP(A878,РАСЧЕТ!A:BE,57,0)</f>
        <v>3338.7793137575322</v>
      </c>
      <c r="J878" s="79">
        <f t="shared" si="53"/>
        <v>-247.52068624246795</v>
      </c>
      <c r="K878" s="79" t="str">
        <f>VLOOKUP(A878,'10'!A:C,3,0)</f>
        <v>Начисление услуг УКС00001638 от 31.10.2023 0:00:04</v>
      </c>
      <c r="L878" s="79" t="str">
        <f>VLOOKUP(A878,'10'!A:B,2,0)</f>
        <v>НАС/КС/ДУ-3А-411 ЮГ ИНВЕСТ</v>
      </c>
      <c r="M878" s="78">
        <v>1673.61</v>
      </c>
      <c r="N878" s="79">
        <f>VLOOKUP(A878,РАСЧЕТ!A:BF,58,0)</f>
        <v>796.87743223030907</v>
      </c>
      <c r="O878" s="79">
        <f t="shared" si="54"/>
        <v>-876.73256776969083</v>
      </c>
      <c r="P878" s="79" t="str">
        <f>VLOOKUP(A878,'11'!A:C,3,0)</f>
        <v>Начисление услуг УКС00001721 от 30.11.2023 23:59:59</v>
      </c>
      <c r="Q878" s="79" t="str">
        <f>VLOOKUP(A878,'11'!A:B,2,0)</f>
        <v>НАС/КС/ДУ-3А-411 ЮГ ИНВЕСТ</v>
      </c>
      <c r="R878" s="80"/>
      <c r="S878">
        <f>VLOOKUP(A878,РАСЧЕТ!A:BG,59,0)</f>
        <v>0</v>
      </c>
      <c r="T878" s="119">
        <f t="shared" si="55"/>
        <v>0</v>
      </c>
      <c r="U878" t="e">
        <f>VLOOKUP(A878,'12'!A:C,3,0)</f>
        <v>#N/A</v>
      </c>
      <c r="V878" t="e">
        <f>VLOOKUP(A878,'12'!A:B,2,0)</f>
        <v>#N/A</v>
      </c>
    </row>
    <row r="879" spans="1:22" x14ac:dyDescent="0.3">
      <c r="A879" s="77" t="s">
        <v>2914</v>
      </c>
      <c r="B879" s="77" t="s">
        <v>488</v>
      </c>
      <c r="C879" s="80"/>
      <c r="D879" s="79">
        <f>VLOOKUP(A879,РАСЧЕТ!A:AY,51,0)</f>
        <v>0</v>
      </c>
      <c r="E879" s="79">
        <f t="shared" si="52"/>
        <v>0</v>
      </c>
      <c r="F879" s="79" t="e">
        <f>VLOOKUP(A879,'04'!A:C,3,0)</f>
        <v>#N/A</v>
      </c>
      <c r="G879" s="79" t="e">
        <f>VLOOKUP(A879,'04'!A:B,2,0)</f>
        <v>#N/A</v>
      </c>
      <c r="H879" s="80"/>
      <c r="I879" s="79">
        <f>VLOOKUP(A879,РАСЧЕТ!A:BE,57,0)</f>
        <v>0</v>
      </c>
      <c r="J879" s="79">
        <f t="shared" si="53"/>
        <v>0</v>
      </c>
      <c r="K879" s="79" t="e">
        <f>VLOOKUP(A879,'10'!A:C,3,0)</f>
        <v>#N/A</v>
      </c>
      <c r="L879" s="79" t="e">
        <f>VLOOKUP(A879,'10'!A:B,2,0)</f>
        <v>#N/A</v>
      </c>
      <c r="M879" s="78">
        <v>1912.7</v>
      </c>
      <c r="N879" s="79">
        <f>VLOOKUP(A879,РАСЧЕТ!A:BF,58,0)</f>
        <v>2191.4129386333498</v>
      </c>
      <c r="O879" s="79">
        <f t="shared" si="54"/>
        <v>278.71293863334972</v>
      </c>
      <c r="P879" s="79" t="str">
        <f>VLOOKUP(A879,'11'!A:C,3,0)</f>
        <v>Начисление услуг УКС00001721 от 30.11.2023 23:59:59</v>
      </c>
      <c r="Q879" s="79" t="str">
        <f>VLOOKUP(A879,'11'!A:B,2,0)</f>
        <v>НАС/КС/ДУ-3А-411</v>
      </c>
      <c r="R879" s="78">
        <v>3586.3</v>
      </c>
      <c r="S879">
        <f>VLOOKUP(A879,РАСЧЕТ!A:BG,59,0)</f>
        <v>4103.6591647949472</v>
      </c>
      <c r="T879" s="119">
        <f t="shared" si="55"/>
        <v>517.35916479494699</v>
      </c>
      <c r="U879" t="str">
        <f>VLOOKUP(A879,'12'!A:C,3,0)</f>
        <v>Начисление услуг УКС00001871 от 31.12.2023 23:59:59</v>
      </c>
      <c r="V879" t="str">
        <f>VLOOKUP(A879,'12'!A:B,2,0)</f>
        <v>НАС/КС/ДУ-3А-411</v>
      </c>
    </row>
    <row r="880" spans="1:22" x14ac:dyDescent="0.3">
      <c r="A880" s="77" t="s">
        <v>1847</v>
      </c>
      <c r="B880" s="77" t="s">
        <v>462</v>
      </c>
      <c r="C880" s="78">
        <v>3388.74</v>
      </c>
      <c r="D880" s="79">
        <f>VLOOKUP(A880,РАСЧЕТ!A:AY,51,0)</f>
        <v>3580.1842872047855</v>
      </c>
      <c r="E880" s="79">
        <f t="shared" si="52"/>
        <v>191.44428720478572</v>
      </c>
      <c r="F880" s="79" t="str">
        <f>VLOOKUP(A880,'04'!A:C,3,0)</f>
        <v>Начисление услуг УКС00000649 от 30.04.2023 0:00:15</v>
      </c>
      <c r="G880" s="79" t="str">
        <f>VLOOKUP(A880,'04'!A:B,2,0)</f>
        <v>НАС/КС/ДУ-3А-412</v>
      </c>
      <c r="H880" s="78">
        <v>3388.74</v>
      </c>
      <c r="I880" s="79">
        <f>VLOOKUP(A880,РАСЧЕТ!A:BE,57,0)</f>
        <v>4249.1957600029054</v>
      </c>
      <c r="J880" s="79">
        <f t="shared" si="53"/>
        <v>860.45576000290566</v>
      </c>
      <c r="K880" s="79" t="str">
        <f>VLOOKUP(A880,'10'!A:C,3,0)</f>
        <v>Начисление услуг УКС00001638 от 31.10.2023 0:00:04</v>
      </c>
      <c r="L880" s="79" t="str">
        <f>VLOOKUP(A880,'10'!A:B,2,0)</f>
        <v>НАС/КС/ДУ-3А-412</v>
      </c>
      <c r="M880" s="78">
        <v>3388.74</v>
      </c>
      <c r="N880" s="79">
        <f>VLOOKUP(A880,РАСЧЕТ!A:BF,58,0)</f>
        <v>3585.45590141912</v>
      </c>
      <c r="O880" s="79">
        <f t="shared" si="54"/>
        <v>196.7159014191202</v>
      </c>
      <c r="P880" s="79" t="str">
        <f>VLOOKUP(A880,'11'!A:C,3,0)</f>
        <v>Начисление услуг УКС00001721 от 30.11.2023 23:59:59</v>
      </c>
      <c r="Q880" s="79" t="str">
        <f>VLOOKUP(A880,'11'!A:B,2,0)</f>
        <v>НАС/КС/ДУ-3А-412</v>
      </c>
      <c r="R880" s="78">
        <v>3388.74</v>
      </c>
      <c r="S880">
        <f>VLOOKUP(A880,РАСЧЕТ!A:BG,59,0)</f>
        <v>4844.792145962615</v>
      </c>
      <c r="T880" s="119">
        <f t="shared" si="55"/>
        <v>1456.0521459626152</v>
      </c>
      <c r="U880" t="str">
        <f>VLOOKUP(A880,'12'!A:C,3,0)</f>
        <v>Начисление услуг УКС00001871 от 31.12.2023 23:59:59</v>
      </c>
      <c r="V880" t="str">
        <f>VLOOKUP(A880,'12'!A:B,2,0)</f>
        <v>НАС/КС/ДУ-3А-412</v>
      </c>
    </row>
    <row r="881" spans="1:22" x14ac:dyDescent="0.3">
      <c r="A881" s="77" t="s">
        <v>1852</v>
      </c>
      <c r="B881" s="77" t="s">
        <v>1240</v>
      </c>
      <c r="C881" s="78">
        <v>2718.72</v>
      </c>
      <c r="D881" s="79">
        <f>VLOOKUP(A881,РАСЧЕТ!A:AY,51,0)</f>
        <v>2872.3151505711394</v>
      </c>
      <c r="E881" s="79">
        <f t="shared" si="52"/>
        <v>153.59515057113958</v>
      </c>
      <c r="F881" s="79" t="str">
        <f>VLOOKUP(A881,'04'!A:C,3,0)</f>
        <v>Начисление услуг УКС00000649 от 30.04.2023 0:00:15</v>
      </c>
      <c r="G881" s="79" t="str">
        <f>VLOOKUP(A881,'04'!A:B,2,0)</f>
        <v>НАС/КС/ДУ-3А-413</v>
      </c>
      <c r="H881" s="78">
        <v>2718.72</v>
      </c>
      <c r="I881" s="79">
        <f>VLOOKUP(A881,РАСЧЕТ!A:BE,57,0)</f>
        <v>7615.7021155869452</v>
      </c>
      <c r="J881" s="79">
        <f t="shared" si="53"/>
        <v>4896.9821155869449</v>
      </c>
      <c r="K881" s="79" t="str">
        <f>VLOOKUP(A881,'10'!A:C,3,0)</f>
        <v>Начисление услуг УКС00001638 от 31.10.2023 0:00:04</v>
      </c>
      <c r="L881" s="79" t="str">
        <f>VLOOKUP(A881,'10'!A:B,2,0)</f>
        <v>НАС/КС/ДУ-3А-413</v>
      </c>
      <c r="M881" s="78">
        <v>2718.72</v>
      </c>
      <c r="N881" s="79">
        <f>VLOOKUP(A881,РАСЧЕТ!A:BF,58,0)</f>
        <v>5804.8462307939599</v>
      </c>
      <c r="O881" s="79">
        <f t="shared" si="54"/>
        <v>3086.1262307939601</v>
      </c>
      <c r="P881" s="79" t="str">
        <f>VLOOKUP(A881,'11'!A:C,3,0)</f>
        <v>Начисление услуг УКС00001721 от 30.11.2023 23:59:59</v>
      </c>
      <c r="Q881" s="79" t="str">
        <f>VLOOKUP(A881,'11'!A:B,2,0)</f>
        <v>НАС/КС/ДУ-3А-413</v>
      </c>
      <c r="R881" s="78">
        <v>2718.72</v>
      </c>
      <c r="S881">
        <f>VLOOKUP(A881,РАСЧЕТ!A:BG,59,0)</f>
        <v>7604.7904606082911</v>
      </c>
      <c r="T881" s="119">
        <f t="shared" si="55"/>
        <v>4886.0704606082909</v>
      </c>
      <c r="U881" t="str">
        <f>VLOOKUP(A881,'12'!A:C,3,0)</f>
        <v>Начисление услуг УКС00001871 от 31.12.2023 23:59:59</v>
      </c>
      <c r="V881" t="str">
        <f>VLOOKUP(A881,'12'!A:B,2,0)</f>
        <v>НАС/КС/ДУ-3А-413</v>
      </c>
    </row>
    <row r="882" spans="1:22" x14ac:dyDescent="0.3">
      <c r="A882" s="77" t="s">
        <v>1964</v>
      </c>
      <c r="B882" s="77" t="s">
        <v>679</v>
      </c>
      <c r="C882" s="78">
        <v>2443.84</v>
      </c>
      <c r="D882" s="79">
        <f>VLOOKUP(A882,РАСЧЕТ!A:AY,51,0)</f>
        <v>1729.6886793505375</v>
      </c>
      <c r="E882" s="79">
        <f t="shared" si="52"/>
        <v>-714.1513206494626</v>
      </c>
      <c r="F882" s="79" t="str">
        <f>VLOOKUP(A882,'04'!A:C,3,0)</f>
        <v>Начисление услуг УКС00000649 от 30.04.2023 0:00:15</v>
      </c>
      <c r="G882" s="79" t="str">
        <f>VLOOKUP(A882,'04'!A:B,2,0)</f>
        <v>НАС/КС/ДУ-3А-414</v>
      </c>
      <c r="H882" s="78">
        <v>2443.84</v>
      </c>
      <c r="I882" s="79">
        <f>VLOOKUP(A882,РАСЧЕТ!A:BE,57,0)</f>
        <v>3606.980945771129</v>
      </c>
      <c r="J882" s="79">
        <f t="shared" si="53"/>
        <v>1163.1409457711288</v>
      </c>
      <c r="K882" s="79" t="str">
        <f>VLOOKUP(A882,'10'!A:C,3,0)</f>
        <v>Начисление услуг УКС00001638 от 31.10.2023 0:00:04</v>
      </c>
      <c r="L882" s="79" t="str">
        <f>VLOOKUP(A882,'10'!A:B,2,0)</f>
        <v>НАС/КС/ДУ-3А-414</v>
      </c>
      <c r="M882" s="78">
        <v>2443.84</v>
      </c>
      <c r="N882" s="79">
        <f>VLOOKUP(A882,РАСЧЕТ!A:BF,58,0)</f>
        <v>2963.423215884678</v>
      </c>
      <c r="O882" s="79">
        <f t="shared" si="54"/>
        <v>519.58321588467788</v>
      </c>
      <c r="P882" s="79" t="str">
        <f>VLOOKUP(A882,'11'!A:C,3,0)</f>
        <v>Начисление услуг УКС00001721 от 30.11.2023 23:59:59</v>
      </c>
      <c r="Q882" s="79" t="str">
        <f>VLOOKUP(A882,'11'!A:B,2,0)</f>
        <v>НАС/КС/ДУ-3А-414</v>
      </c>
      <c r="R882" s="78">
        <v>2443.84</v>
      </c>
      <c r="S882">
        <f>VLOOKUP(A882,РАСЧЕТ!A:BG,59,0)</f>
        <v>3973.4625249523156</v>
      </c>
      <c r="T882" s="119">
        <f t="shared" si="55"/>
        <v>1529.6225249523154</v>
      </c>
      <c r="U882" t="str">
        <f>VLOOKUP(A882,'12'!A:C,3,0)</f>
        <v>Начисление услуг УКС00001871 от 31.12.2023 23:59:59</v>
      </c>
      <c r="V882" t="str">
        <f>VLOOKUP(A882,'12'!A:B,2,0)</f>
        <v>НАС/КС/ДУ-3А-414</v>
      </c>
    </row>
    <row r="883" spans="1:22" x14ac:dyDescent="0.3">
      <c r="A883" s="77" t="s">
        <v>1443</v>
      </c>
      <c r="B883" s="77" t="s">
        <v>824</v>
      </c>
      <c r="C883" s="78">
        <v>3586.3</v>
      </c>
      <c r="D883" s="79">
        <f>VLOOKUP(A883,РАСЧЕТ!A:AY,51,0)</f>
        <v>3788.9149300582962</v>
      </c>
      <c r="E883" s="79">
        <f t="shared" si="52"/>
        <v>202.61493005829607</v>
      </c>
      <c r="F883" s="79" t="str">
        <f>VLOOKUP(A883,'04'!A:C,3,0)</f>
        <v>Начисление услуг УКС00000649 от 30.04.2023 0:00:15</v>
      </c>
      <c r="G883" s="79" t="str">
        <f>VLOOKUP(A883,'04'!A:B,2,0)</f>
        <v>НАС/КС/ДУ-3А-415</v>
      </c>
      <c r="H883" s="80"/>
      <c r="I883" s="79">
        <f>VLOOKUP(A883,РАСЧЕТ!A:BE,57,0)</f>
        <v>0</v>
      </c>
      <c r="J883" s="79">
        <f t="shared" si="53"/>
        <v>0</v>
      </c>
      <c r="K883" s="79" t="e">
        <f>VLOOKUP(A883,'10'!A:C,3,0)</f>
        <v>#N/A</v>
      </c>
      <c r="L883" s="79" t="e">
        <f>VLOOKUP(A883,'10'!A:B,2,0)</f>
        <v>#N/A</v>
      </c>
      <c r="M883" s="80"/>
      <c r="N883" s="79">
        <f>VLOOKUP(A883,РАСЧЕТ!A:BF,58,0)</f>
        <v>0</v>
      </c>
      <c r="O883" s="79">
        <f t="shared" si="54"/>
        <v>0</v>
      </c>
      <c r="P883" s="79" t="e">
        <f>VLOOKUP(A883,'11'!A:C,3,0)</f>
        <v>#N/A</v>
      </c>
      <c r="Q883" s="79" t="e">
        <f>VLOOKUP(A883,'11'!A:B,2,0)</f>
        <v>#N/A</v>
      </c>
      <c r="R883" s="80"/>
      <c r="S883">
        <f>VLOOKUP(A883,РАСЧЕТ!A:BG,59,0)</f>
        <v>0</v>
      </c>
      <c r="T883" s="119">
        <f t="shared" si="55"/>
        <v>0</v>
      </c>
      <c r="U883" t="e">
        <f>VLOOKUP(A883,'12'!A:C,3,0)</f>
        <v>#N/A</v>
      </c>
      <c r="V883" t="e">
        <f>VLOOKUP(A883,'12'!A:B,2,0)</f>
        <v>#N/A</v>
      </c>
    </row>
    <row r="884" spans="1:22" x14ac:dyDescent="0.3">
      <c r="A884" s="77" t="s">
        <v>2790</v>
      </c>
      <c r="B884" s="77" t="s">
        <v>824</v>
      </c>
      <c r="C884" s="80"/>
      <c r="D884" s="79">
        <f>VLOOKUP(A884,РАСЧЕТ!A:AY,51,0)</f>
        <v>0</v>
      </c>
      <c r="E884" s="79">
        <f t="shared" si="52"/>
        <v>0</v>
      </c>
      <c r="F884" s="79" t="e">
        <f>VLOOKUP(A884,'04'!A:C,3,0)</f>
        <v>#N/A</v>
      </c>
      <c r="G884" s="79" t="e">
        <f>VLOOKUP(A884,'04'!A:B,2,0)</f>
        <v>#N/A</v>
      </c>
      <c r="H884" s="78">
        <v>3586.3</v>
      </c>
      <c r="I884" s="79">
        <f>VLOOKUP(A884,РАСЧЕТ!A:BE,57,0)</f>
        <v>7481.0383604387425</v>
      </c>
      <c r="J884" s="79">
        <f t="shared" si="53"/>
        <v>3894.7383604387423</v>
      </c>
      <c r="K884" s="79" t="str">
        <f>VLOOKUP(A884,'10'!A:C,3,0)</f>
        <v>Начисление услуг УКС00001638 от 31.10.2023 0:00:04</v>
      </c>
      <c r="L884" s="79" t="str">
        <f>VLOOKUP(A884,'10'!A:B,2,0)</f>
        <v>НАС/КС/ДУ-3А-415/ВТОР</v>
      </c>
      <c r="M884" s="78">
        <v>3586.3</v>
      </c>
      <c r="N884" s="79">
        <f>VLOOKUP(A884,РАСЧЕТ!A:BF,58,0)</f>
        <v>5871.7677387507283</v>
      </c>
      <c r="O884" s="79">
        <f t="shared" si="54"/>
        <v>2285.4677387507281</v>
      </c>
      <c r="P884" s="79" t="str">
        <f>VLOOKUP(A884,'11'!A:C,3,0)</f>
        <v>Начисление услуг УКС00001721 от 30.11.2023 23:59:59</v>
      </c>
      <c r="Q884" s="79" t="str">
        <f>VLOOKUP(A884,'11'!A:B,2,0)</f>
        <v>НАС/КС/ДУ-3А-415/ВТОР</v>
      </c>
      <c r="R884" s="78">
        <v>3586.3</v>
      </c>
      <c r="S884">
        <f>VLOOKUP(A884,РАСЧЕТ!A:BG,59,0)</f>
        <v>7764.6520780553619</v>
      </c>
      <c r="T884" s="119">
        <f t="shared" si="55"/>
        <v>4178.3520780553617</v>
      </c>
      <c r="U884" t="str">
        <f>VLOOKUP(A884,'12'!A:C,3,0)</f>
        <v>Начисление услуг УКС00001871 от 31.12.2023 23:59:59</v>
      </c>
      <c r="V884" t="str">
        <f>VLOOKUP(A884,'12'!A:B,2,0)</f>
        <v>НАС/КС/ДУ-3А-415/ВТОР</v>
      </c>
    </row>
    <row r="885" spans="1:22" x14ac:dyDescent="0.3">
      <c r="A885" s="77" t="s">
        <v>1941</v>
      </c>
      <c r="B885" s="77" t="s">
        <v>1023</v>
      </c>
      <c r="C885" s="78">
        <v>3388.74</v>
      </c>
      <c r="D885" s="79">
        <f>VLOOKUP(A885,РАСЧЕТ!A:AY,51,0)</f>
        <v>3580.1842872047855</v>
      </c>
      <c r="E885" s="79">
        <f t="shared" si="52"/>
        <v>191.44428720478572</v>
      </c>
      <c r="F885" s="79" t="str">
        <f>VLOOKUP(A885,'04'!A:C,3,0)</f>
        <v>Начисление услуг УКС00000649 от 30.04.2023 0:00:15</v>
      </c>
      <c r="G885" s="79" t="str">
        <f>VLOOKUP(A885,'04'!A:B,2,0)</f>
        <v>НАС/КС/ДУ-3А-416</v>
      </c>
      <c r="H885" s="78">
        <v>3388.74</v>
      </c>
      <c r="I885" s="79">
        <f>VLOOKUP(A885,РАСЧЕТ!A:BE,57,0)</f>
        <v>7362.3081021539592</v>
      </c>
      <c r="J885" s="79">
        <f t="shared" si="53"/>
        <v>3973.5681021539594</v>
      </c>
      <c r="K885" s="79" t="str">
        <f>VLOOKUP(A885,'10'!A:C,3,0)</f>
        <v>Начисление услуг УКС00001638 от 31.10.2023 0:00:04</v>
      </c>
      <c r="L885" s="79" t="str">
        <f>VLOOKUP(A885,'10'!A:B,2,0)</f>
        <v>НАС/КС/ДУ-3А-416</v>
      </c>
      <c r="M885" s="78">
        <v>3388.74</v>
      </c>
      <c r="N885" s="79">
        <f>VLOOKUP(A885,РАСЧЕТ!A:BF,58,0)</f>
        <v>5752.5316156901854</v>
      </c>
      <c r="O885" s="79">
        <f t="shared" si="54"/>
        <v>2363.7916156901856</v>
      </c>
      <c r="P885" s="79" t="str">
        <f>VLOOKUP(A885,'11'!A:C,3,0)</f>
        <v>Начисление услуг УКС00001721 от 30.11.2023 23:59:59</v>
      </c>
      <c r="Q885" s="79" t="str">
        <f>VLOOKUP(A885,'11'!A:B,2,0)</f>
        <v>НАС/КС/ДУ-3А-416</v>
      </c>
      <c r="R885" s="78">
        <v>3388.74</v>
      </c>
      <c r="S885">
        <f>VLOOKUP(A885,РАСЧЕТ!A:BG,59,0)</f>
        <v>7596.2092095404987</v>
      </c>
      <c r="T885" s="119">
        <f t="shared" si="55"/>
        <v>4207.4692095404989</v>
      </c>
      <c r="U885" t="str">
        <f>VLOOKUP(A885,'12'!A:C,3,0)</f>
        <v>Начисление услуг УКС00001871 от 31.12.2023 23:59:59</v>
      </c>
      <c r="V885" t="str">
        <f>VLOOKUP(A885,'12'!A:B,2,0)</f>
        <v>НАС/КС/ДУ-3А-416</v>
      </c>
    </row>
    <row r="886" spans="1:22" x14ac:dyDescent="0.3">
      <c r="A886" s="77" t="s">
        <v>1924</v>
      </c>
      <c r="B886" s="77" t="s">
        <v>731</v>
      </c>
      <c r="C886" s="78">
        <v>3809.64</v>
      </c>
      <c r="D886" s="79">
        <f>VLOOKUP(A886,РАСЧЕТ!A:AY,51,0)</f>
        <v>4024.8713089361786</v>
      </c>
      <c r="E886" s="79">
        <f t="shared" si="52"/>
        <v>215.23130893617872</v>
      </c>
      <c r="F886" s="79" t="str">
        <f>VLOOKUP(A886,'04'!A:C,3,0)</f>
        <v>Начисление услуг УКС00000649 от 30.04.2023 0:00:15</v>
      </c>
      <c r="G886" s="79" t="str">
        <f>VLOOKUP(A886,'04'!A:B,2,0)</f>
        <v>НАС/КС/ДУ-3А-417 от 11.03.2022 г.</v>
      </c>
      <c r="H886" s="78">
        <v>3809.64</v>
      </c>
      <c r="I886" s="79">
        <f>VLOOKUP(A886,РАСЧЕТ!A:BE,57,0)</f>
        <v>18223.795291040351</v>
      </c>
      <c r="J886" s="79">
        <f t="shared" si="53"/>
        <v>14414.155291040352</v>
      </c>
      <c r="K886" s="79" t="str">
        <f>VLOOKUP(A886,'10'!A:C,3,0)</f>
        <v>Начисление услуг УКС00001638 от 31.10.2023 0:00:04</v>
      </c>
      <c r="L886" s="79" t="str">
        <f>VLOOKUP(A886,'10'!A:B,2,0)</f>
        <v>НАС/КС/ДУ-3А-417 от 11.03.2022 г.</v>
      </c>
      <c r="M886" s="78">
        <v>3809.64</v>
      </c>
      <c r="N886" s="79">
        <f>VLOOKUP(A886,РАСЧЕТ!A:BF,58,0)</f>
        <v>13391.291392908885</v>
      </c>
      <c r="O886" s="79">
        <f t="shared" si="54"/>
        <v>9581.6513929088851</v>
      </c>
      <c r="P886" s="79" t="str">
        <f>VLOOKUP(A886,'11'!A:C,3,0)</f>
        <v>Начисление услуг УКС00001721 от 30.11.2023 23:59:59</v>
      </c>
      <c r="Q886" s="79" t="str">
        <f>VLOOKUP(A886,'11'!A:B,2,0)</f>
        <v>НАС/КС/ДУ-3А-417 от 11.03.2022 г.</v>
      </c>
      <c r="R886" s="78">
        <v>3809.64</v>
      </c>
      <c r="S886">
        <f>VLOOKUP(A886,РАСЧЕТ!A:BG,59,0)</f>
        <v>17331.058360094077</v>
      </c>
      <c r="T886" s="119">
        <f t="shared" si="55"/>
        <v>13521.418360094078</v>
      </c>
      <c r="U886" t="str">
        <f>VLOOKUP(A886,'12'!A:C,3,0)</f>
        <v>Начисление услуг УКС00001871 от 31.12.2023 23:59:59</v>
      </c>
      <c r="V886" t="str">
        <f>VLOOKUP(A886,'12'!A:B,2,0)</f>
        <v>НАС/КС/ДУ-3А-417 от 11.03.2022 г.</v>
      </c>
    </row>
    <row r="887" spans="1:22" x14ac:dyDescent="0.3">
      <c r="A887" s="77" t="s">
        <v>1898</v>
      </c>
      <c r="B887" s="77" t="s">
        <v>728</v>
      </c>
      <c r="C887" s="78">
        <v>3431.69</v>
      </c>
      <c r="D887" s="79">
        <f>VLOOKUP(A887,РАСЧЕТ!A:AY,51,0)</f>
        <v>3625.5605139120707</v>
      </c>
      <c r="E887" s="79">
        <f t="shared" si="52"/>
        <v>193.87051391207069</v>
      </c>
      <c r="F887" s="79" t="str">
        <f>VLOOKUP(A887,'04'!A:C,3,0)</f>
        <v>Начисление услуг УКС00000649 от 30.04.2023 0:00:15</v>
      </c>
      <c r="G887" s="79" t="str">
        <f>VLOOKUP(A887,'04'!A:B,2,0)</f>
        <v>НАС/КС/ДУ-3А-418</v>
      </c>
      <c r="H887" s="78">
        <v>3431.69</v>
      </c>
      <c r="I887" s="79">
        <f>VLOOKUP(A887,РАСЧЕТ!A:BE,57,0)</f>
        <v>4941.9987859941803</v>
      </c>
      <c r="J887" s="79">
        <f t="shared" si="53"/>
        <v>1510.3087859941802</v>
      </c>
      <c r="K887" s="79" t="str">
        <f>VLOOKUP(A887,'10'!A:C,3,0)</f>
        <v>Начисление услуг УКС00001638 от 31.10.2023 0:00:04</v>
      </c>
      <c r="L887" s="79" t="str">
        <f>VLOOKUP(A887,'10'!A:B,2,0)</f>
        <v>НАС/КС/ДУ-3А-418</v>
      </c>
      <c r="M887" s="78">
        <v>3431.69</v>
      </c>
      <c r="N887" s="79">
        <f>VLOOKUP(A887,РАСЧЕТ!A:BF,58,0)</f>
        <v>4075.6781859488565</v>
      </c>
      <c r="O887" s="79">
        <f t="shared" si="54"/>
        <v>643.98818594885643</v>
      </c>
      <c r="P887" s="79" t="str">
        <f>VLOOKUP(A887,'11'!A:C,3,0)</f>
        <v>Начисление услуг УКС00001721 от 30.11.2023 23:59:59</v>
      </c>
      <c r="Q887" s="79" t="str">
        <f>VLOOKUP(A887,'11'!A:B,2,0)</f>
        <v>НАС/КС/ДУ-3А-418</v>
      </c>
      <c r="R887" s="78">
        <v>3431.69</v>
      </c>
      <c r="S887">
        <f>VLOOKUP(A887,РАСЧЕТ!A:BG,59,0)</f>
        <v>5470.9081436720826</v>
      </c>
      <c r="T887" s="119">
        <f t="shared" si="55"/>
        <v>2039.2181436720825</v>
      </c>
      <c r="U887" t="str">
        <f>VLOOKUP(A887,'12'!A:C,3,0)</f>
        <v>Начисление услуг УКС00001871 от 31.12.2023 23:59:59</v>
      </c>
      <c r="V887" t="str">
        <f>VLOOKUP(A887,'12'!A:B,2,0)</f>
        <v>НАС/КС/ДУ-3А-418</v>
      </c>
    </row>
    <row r="888" spans="1:22" x14ac:dyDescent="0.3">
      <c r="A888" s="77" t="s">
        <v>2040</v>
      </c>
      <c r="B888" s="77" t="s">
        <v>707</v>
      </c>
      <c r="C888" s="78">
        <v>5050.8900000000003</v>
      </c>
      <c r="D888" s="79">
        <f>VLOOKUP(A888,РАСЧЕТ!A:AY,51,0)</f>
        <v>5336.2442607767143</v>
      </c>
      <c r="E888" s="79">
        <f t="shared" si="52"/>
        <v>285.354260776714</v>
      </c>
      <c r="F888" s="79" t="str">
        <f>VLOOKUP(A888,'04'!A:C,3,0)</f>
        <v>Ввод начального сальдо УКС00001448 от 01.05.2023 0:00:00</v>
      </c>
      <c r="G888" s="79" t="str">
        <f>VLOOKUP(A888,'04'!A:B,2,0)</f>
        <v>НАС/КС/ДУ-3А-419</v>
      </c>
      <c r="H888" s="78">
        <v>5050.8900000000003</v>
      </c>
      <c r="I888" s="79">
        <f>VLOOKUP(A888,РАСЧЕТ!A:BE,57,0)</f>
        <v>4702.2808059627032</v>
      </c>
      <c r="J888" s="79">
        <f t="shared" si="53"/>
        <v>-348.60919403729713</v>
      </c>
      <c r="K888" s="79" t="str">
        <f>VLOOKUP(A888,'10'!A:C,3,0)</f>
        <v>Начисление услуг УКС00001638 от 31.10.2023 0:00:04</v>
      </c>
      <c r="L888" s="79" t="str">
        <f>VLOOKUP(A888,'10'!A:B,2,0)</f>
        <v>НАС/КС/ДУ-3А-419</v>
      </c>
      <c r="M888" s="78">
        <v>5050.8900000000003</v>
      </c>
      <c r="N888" s="79">
        <f>VLOOKUP(A888,РАСЧЕТ!A:BF,58,0)</f>
        <v>4208.658055252291</v>
      </c>
      <c r="O888" s="79">
        <f t="shared" si="54"/>
        <v>-842.23194474770935</v>
      </c>
      <c r="P888" s="79" t="str">
        <f>VLOOKUP(A888,'11'!A:C,3,0)</f>
        <v>Начисление услуг УКС00001721 от 30.11.2023 23:59:59</v>
      </c>
      <c r="Q888" s="79" t="str">
        <f>VLOOKUP(A888,'11'!A:B,2,0)</f>
        <v>НАС/КС/ДУ-3А-419</v>
      </c>
      <c r="R888" s="78">
        <v>5050.8900000000003</v>
      </c>
      <c r="S888">
        <f>VLOOKUP(A888,РАСЧЕТ!A:BG,59,0)</f>
        <v>5779.5247638309675</v>
      </c>
      <c r="T888" s="119">
        <f t="shared" si="55"/>
        <v>728.63476383096713</v>
      </c>
      <c r="U888" t="str">
        <f>VLOOKUP(A888,'12'!A:C,3,0)</f>
        <v>Начисление услуг УКС00001871 от 31.12.2023 23:59:59</v>
      </c>
      <c r="V888" t="str">
        <f>VLOOKUP(A888,'12'!A:B,2,0)</f>
        <v>НАС/КС/ДУ-3А-419</v>
      </c>
    </row>
    <row r="889" spans="1:22" x14ac:dyDescent="0.3">
      <c r="A889" s="77" t="s">
        <v>2020</v>
      </c>
      <c r="B889" s="77" t="s">
        <v>193</v>
      </c>
      <c r="C889" s="78">
        <v>2396.6</v>
      </c>
      <c r="D889" s="79">
        <f>VLOOKUP(A889,РАСЧЕТ!A:AY,51,0)</f>
        <v>2531.9934502665024</v>
      </c>
      <c r="E889" s="79">
        <f t="shared" si="52"/>
        <v>135.39345026650244</v>
      </c>
      <c r="F889" s="79" t="str">
        <f>VLOOKUP(A889,'04'!A:C,3,0)</f>
        <v>Начисление услуг УКС00000649 от 30.04.2023 0:00:15</v>
      </c>
      <c r="G889" s="79" t="str">
        <f>VLOOKUP(A889,'04'!A:B,2,0)</f>
        <v>НАС/КС/ДУ-3А-42 ЮГ ИНВЕСТ</v>
      </c>
      <c r="H889" s="78">
        <v>2396.6</v>
      </c>
      <c r="I889" s="79">
        <f>VLOOKUP(A889,РАСЧЕТ!A:BE,57,0)</f>
        <v>2231.184259972099</v>
      </c>
      <c r="J889" s="79">
        <f t="shared" si="53"/>
        <v>-165.41574002790094</v>
      </c>
      <c r="K889" s="79" t="str">
        <f>VLOOKUP(A889,'10'!A:C,3,0)</f>
        <v>Начисление услуг УКС00001638 от 31.10.2023 0:00:04</v>
      </c>
      <c r="L889" s="79" t="str">
        <f>VLOOKUP(A889,'10'!A:B,2,0)</f>
        <v>НАС/КС/ДУ-3А-42 ЮГ ИНВЕСТ</v>
      </c>
      <c r="M889" s="78">
        <v>2396.6</v>
      </c>
      <c r="N889" s="79">
        <f>VLOOKUP(A889,РАСЧЕТ!A:BF,58,0)</f>
        <v>1996.9653017268522</v>
      </c>
      <c r="O889" s="79">
        <f t="shared" si="54"/>
        <v>-399.63469827314771</v>
      </c>
      <c r="P889" s="79" t="str">
        <f>VLOOKUP(A889,'11'!A:C,3,0)</f>
        <v>Начисление услуг УКС00001721 от 30.11.2023 23:59:59</v>
      </c>
      <c r="Q889" s="79" t="str">
        <f>VLOOKUP(A889,'11'!A:B,2,0)</f>
        <v>НАС/КС/ДУ-3А-42 ЮГ ИНВЕСТ</v>
      </c>
      <c r="R889" s="78">
        <v>2396.6</v>
      </c>
      <c r="S889">
        <f>VLOOKUP(A889,РАСЧЕТ!A:BG,59,0)</f>
        <v>2742.3255256953062</v>
      </c>
      <c r="T889" s="119">
        <f t="shared" si="55"/>
        <v>345.72552569530626</v>
      </c>
      <c r="U889" t="str">
        <f>VLOOKUP(A889,'12'!A:C,3,0)</f>
        <v>Начисление услуг УКС00001871 от 31.12.2023 23:59:59</v>
      </c>
      <c r="V889" t="str">
        <f>VLOOKUP(A889,'12'!A:B,2,0)</f>
        <v>НАС/КС/ДУ-3А-42 ЮГ ИНВЕСТ</v>
      </c>
    </row>
    <row r="890" spans="1:22" x14ac:dyDescent="0.3">
      <c r="A890" s="77" t="s">
        <v>1864</v>
      </c>
      <c r="B890" s="77" t="s">
        <v>691</v>
      </c>
      <c r="C890" s="80"/>
      <c r="D890" s="79">
        <f>VLOOKUP(A890,РАСЧЕТ!A:AY,51,0)</f>
        <v>0</v>
      </c>
      <c r="E890" s="79">
        <f t="shared" si="52"/>
        <v>0</v>
      </c>
      <c r="F890" s="79" t="e">
        <f>VLOOKUP(A890,'04'!A:C,3,0)</f>
        <v>#N/A</v>
      </c>
      <c r="G890" s="79" t="e">
        <f>VLOOKUP(A890,'04'!A:B,2,0)</f>
        <v>#N/A</v>
      </c>
      <c r="H890" s="80"/>
      <c r="I890" s="79">
        <f>VLOOKUP(A890,РАСЧЕТ!A:BE,57,0)</f>
        <v>0</v>
      </c>
      <c r="J890" s="79">
        <f t="shared" si="53"/>
        <v>0</v>
      </c>
      <c r="K890" s="79" t="e">
        <f>VLOOKUP(A890,'10'!A:C,3,0)</f>
        <v>#N/A</v>
      </c>
      <c r="L890" s="79" t="e">
        <f>VLOOKUP(A890,'10'!A:B,2,0)</f>
        <v>#N/A</v>
      </c>
      <c r="M890" s="80"/>
      <c r="N890" s="79">
        <f>VLOOKUP(A890,РАСЧЕТ!A:BF,58,0)</f>
        <v>0</v>
      </c>
      <c r="O890" s="79">
        <f t="shared" si="54"/>
        <v>0</v>
      </c>
      <c r="P890" s="79" t="e">
        <f>VLOOKUP(A890,'11'!A:C,3,0)</f>
        <v>#N/A</v>
      </c>
      <c r="Q890" s="79" t="e">
        <f>VLOOKUP(A890,'11'!A:B,2,0)</f>
        <v>#N/A</v>
      </c>
      <c r="R890" s="80"/>
      <c r="S890">
        <f>VLOOKUP(A890,РАСЧЕТ!A:BG,59,0)</f>
        <v>0</v>
      </c>
      <c r="T890" s="119">
        <f t="shared" si="55"/>
        <v>0</v>
      </c>
      <c r="U890" t="e">
        <f>VLOOKUP(A890,'12'!A:C,3,0)</f>
        <v>#N/A</v>
      </c>
      <c r="V890" t="e">
        <f>VLOOKUP(A890,'12'!A:B,2,0)</f>
        <v>#N/A</v>
      </c>
    </row>
    <row r="891" spans="1:22" x14ac:dyDescent="0.3">
      <c r="A891" s="77" t="s">
        <v>2452</v>
      </c>
      <c r="B891" s="77" t="s">
        <v>691</v>
      </c>
      <c r="C891" s="78">
        <v>4763.13</v>
      </c>
      <c r="D891" s="79">
        <f>VLOOKUP(A891,РАСЧЕТ!A:AY,51,0)</f>
        <v>5032.223541837905</v>
      </c>
      <c r="E891" s="79">
        <f t="shared" si="52"/>
        <v>269.09354183790492</v>
      </c>
      <c r="F891" s="79" t="str">
        <f>VLOOKUP(A891,'04'!A:C,3,0)</f>
        <v>Начисление услуг УКС00000649 от 30.04.2023 0:00:15</v>
      </c>
      <c r="G891" s="79" t="str">
        <f>VLOOKUP(A891,'04'!A:B,2,0)</f>
        <v>НАС/КС/ДУ-3А-420</v>
      </c>
      <c r="H891" s="78">
        <v>4763.13</v>
      </c>
      <c r="I891" s="79">
        <f>VLOOKUP(A891,РАСЧЕТ!A:BE,57,0)</f>
        <v>9825.3379016752115</v>
      </c>
      <c r="J891" s="79">
        <f t="shared" si="53"/>
        <v>5062.2079016752114</v>
      </c>
      <c r="K891" s="79" t="str">
        <f>VLOOKUP(A891,'10'!A:C,3,0)</f>
        <v>Начисление услуг УКС00001638 от 31.10.2023 0:00:04</v>
      </c>
      <c r="L891" s="79" t="str">
        <f>VLOOKUP(A891,'10'!A:B,2,0)</f>
        <v>НАС/КС/ДУ-3А-420</v>
      </c>
      <c r="M891" s="78">
        <v>4763.13</v>
      </c>
      <c r="N891" s="79">
        <f>VLOOKUP(A891,РАСЧЕТ!A:BF,58,0)</f>
        <v>7721.591903698567</v>
      </c>
      <c r="O891" s="79">
        <f t="shared" si="54"/>
        <v>2958.4619036985669</v>
      </c>
      <c r="P891" s="79" t="str">
        <f>VLOOKUP(A891,'11'!A:C,3,0)</f>
        <v>Начисление услуг УКС00001721 от 30.11.2023 23:59:59</v>
      </c>
      <c r="Q891" s="79" t="str">
        <f>VLOOKUP(A891,'11'!A:B,2,0)</f>
        <v>НАС/КС/ДУ-3А-420</v>
      </c>
      <c r="R891" s="78">
        <v>4763.13</v>
      </c>
      <c r="S891">
        <f>VLOOKUP(A891,РАСЧЕТ!A:BG,59,0)</f>
        <v>10214.862585386125</v>
      </c>
      <c r="T891" s="119">
        <f t="shared" si="55"/>
        <v>5451.7325853861248</v>
      </c>
      <c r="U891" t="str">
        <f>VLOOKUP(A891,'12'!A:C,3,0)</f>
        <v>Начисление услуг УКС00001871 от 31.12.2023 23:59:59</v>
      </c>
      <c r="V891" t="str">
        <f>VLOOKUP(A891,'12'!A:B,2,0)</f>
        <v>НАС/КС/ДУ-3А-420</v>
      </c>
    </row>
    <row r="892" spans="1:22" x14ac:dyDescent="0.3">
      <c r="A892" s="77" t="s">
        <v>1477</v>
      </c>
      <c r="B892" s="77" t="s">
        <v>1219</v>
      </c>
      <c r="C892" s="78">
        <v>1494.65</v>
      </c>
      <c r="D892" s="79">
        <f>VLOOKUP(A892,РАСЧЕТ!A:AY,51,0)</f>
        <v>2485.9559003409263</v>
      </c>
      <c r="E892" s="79">
        <f t="shared" si="52"/>
        <v>991.3059003409262</v>
      </c>
      <c r="F892" s="79" t="str">
        <f>VLOOKUP(A892,'04'!A:C,3,0)</f>
        <v>Начисление услуг УКС00000649 от 30.04.2023 0:00:15</v>
      </c>
      <c r="G892" s="79" t="str">
        <f>VLOOKUP(A892,'04'!A:B,2,0)</f>
        <v>НАС/КС/ДУ/3А-421</v>
      </c>
      <c r="H892" s="78">
        <v>1494.65</v>
      </c>
      <c r="I892" s="79">
        <f>VLOOKUP(A892,РАСЧЕТ!A:BE,57,0)</f>
        <v>4166.4480157645694</v>
      </c>
      <c r="J892" s="79">
        <f t="shared" si="53"/>
        <v>2671.7980157645693</v>
      </c>
      <c r="K892" s="79" t="str">
        <f>VLOOKUP(A892,'10'!A:C,3,0)</f>
        <v>Начисление услуг УКС00001638 от 31.10.2023 0:00:04</v>
      </c>
      <c r="L892" s="79" t="str">
        <f>VLOOKUP(A892,'10'!A:B,2,0)</f>
        <v>НАС/КС/ДУ/3А-421</v>
      </c>
      <c r="M892" s="78">
        <v>1494.65</v>
      </c>
      <c r="N892" s="79">
        <f>VLOOKUP(A892,РАСЧЕТ!A:BF,58,0)</f>
        <v>3177.1006809802398</v>
      </c>
      <c r="O892" s="79">
        <f t="shared" si="54"/>
        <v>1682.4506809802397</v>
      </c>
      <c r="P892" s="79" t="str">
        <f>VLOOKUP(A892,'11'!A:C,3,0)</f>
        <v>Начисление услуг УКС00001721 от 30.11.2023 23:59:59</v>
      </c>
      <c r="Q892" s="79" t="str">
        <f>VLOOKUP(A892,'11'!A:B,2,0)</f>
        <v>НАС/КС/ДУ/3А-421</v>
      </c>
      <c r="R892" s="78">
        <v>1494.65</v>
      </c>
      <c r="S892">
        <f>VLOOKUP(A892,РАСЧЕТ!A:BG,59,0)</f>
        <v>4162.8174347483846</v>
      </c>
      <c r="T892" s="119">
        <f t="shared" si="55"/>
        <v>2668.1674347483845</v>
      </c>
      <c r="U892" t="str">
        <f>VLOOKUP(A892,'12'!A:C,3,0)</f>
        <v>Начисление услуг УКС00001871 от 31.12.2023 23:59:59</v>
      </c>
      <c r="V892" t="str">
        <f>VLOOKUP(A892,'12'!A:B,2,0)</f>
        <v>НАС/КС/ДУ/3А-421</v>
      </c>
    </row>
    <row r="893" spans="1:22" x14ac:dyDescent="0.3">
      <c r="A893" s="77" t="s">
        <v>1974</v>
      </c>
      <c r="B893" s="77" t="s">
        <v>743</v>
      </c>
      <c r="C893" s="78">
        <v>2572.69</v>
      </c>
      <c r="D893" s="79">
        <f>VLOOKUP(A893,РАСЧЕТ!A:AY,51,0)</f>
        <v>3554.9814790350997</v>
      </c>
      <c r="E893" s="79">
        <f t="shared" si="52"/>
        <v>982.29147903509966</v>
      </c>
      <c r="F893" s="79" t="str">
        <f>VLOOKUP(A893,'04'!A:C,3,0)</f>
        <v>Начисление услуг УКС00000649 от 30.04.2023 0:00:15</v>
      </c>
      <c r="G893" s="79" t="str">
        <f>VLOOKUP(A893,'04'!A:B,2,0)</f>
        <v>НАС/КС/ДУ-3А-422</v>
      </c>
      <c r="H893" s="78">
        <v>2572.69</v>
      </c>
      <c r="I893" s="79">
        <f>VLOOKUP(A893,РАСЧЕТ!A:BE,57,0)</f>
        <v>5692.401398380428</v>
      </c>
      <c r="J893" s="79">
        <f t="shared" si="53"/>
        <v>3119.7113983804279</v>
      </c>
      <c r="K893" s="79" t="str">
        <f>VLOOKUP(A893,'10'!A:C,3,0)</f>
        <v>Начисление услуг УКС00001638 от 31.10.2023 0:00:04</v>
      </c>
      <c r="L893" s="79" t="str">
        <f>VLOOKUP(A893,'10'!A:B,2,0)</f>
        <v>НАС/КС/ДУ-3А-422</v>
      </c>
      <c r="M893" s="78">
        <v>2572.69</v>
      </c>
      <c r="N893" s="79">
        <f>VLOOKUP(A893,РАСЧЕТ!A:BF,58,0)</f>
        <v>4438.9707734210169</v>
      </c>
      <c r="O893" s="79">
        <f t="shared" si="54"/>
        <v>1866.2807734210169</v>
      </c>
      <c r="P893" s="79" t="str">
        <f>VLOOKUP(A893,'11'!A:C,3,0)</f>
        <v>Начисление услуг УКС00001721 от 30.11.2023 23:59:59</v>
      </c>
      <c r="Q893" s="79" t="str">
        <f>VLOOKUP(A893,'11'!A:B,2,0)</f>
        <v>НАС/КС/ДУ-3А-422</v>
      </c>
      <c r="R893" s="78">
        <v>2572.69</v>
      </c>
      <c r="S893">
        <f>VLOOKUP(A893,РАСЧЕТ!A:BG,59,0)</f>
        <v>5858.0072799354011</v>
      </c>
      <c r="T893" s="119">
        <f t="shared" si="55"/>
        <v>3285.3172799354011</v>
      </c>
      <c r="U893" t="str">
        <f>VLOOKUP(A893,'12'!A:C,3,0)</f>
        <v>Начисление услуг УКС00001871 от 31.12.2023 23:59:59</v>
      </c>
      <c r="V893" t="str">
        <f>VLOOKUP(A893,'12'!A:B,2,0)</f>
        <v>НАС/КС/ДУ-3А-422</v>
      </c>
    </row>
    <row r="894" spans="1:22" x14ac:dyDescent="0.3">
      <c r="A894" s="77" t="s">
        <v>1983</v>
      </c>
      <c r="B894" s="77" t="s">
        <v>622</v>
      </c>
      <c r="C894" s="78">
        <v>1760.94</v>
      </c>
      <c r="D894" s="79">
        <f>VLOOKUP(A894,РАСЧЕТ!A:AY,51,0)</f>
        <v>1860.4252949986844</v>
      </c>
      <c r="E894" s="79">
        <f t="shared" si="52"/>
        <v>99.485294998684367</v>
      </c>
      <c r="F894" s="79" t="str">
        <f>VLOOKUP(A894,'04'!A:C,3,0)</f>
        <v>Начисление услуг УКС00000649 от 30.04.2023 0:00:15</v>
      </c>
      <c r="G894" s="79" t="str">
        <f>VLOOKUP(A894,'04'!A:B,2,0)</f>
        <v>ДУ ЗПИФ Развитие Красная сосна 3А/дом/Кв. 423</v>
      </c>
      <c r="H894" s="80"/>
      <c r="I894" s="79">
        <f>VLOOKUP(A894,РАСЧЕТ!A:BE,57,0)</f>
        <v>0</v>
      </c>
      <c r="J894" s="79">
        <f t="shared" si="53"/>
        <v>0</v>
      </c>
      <c r="K894" s="79" t="e">
        <f>VLOOKUP(A894,'10'!A:C,3,0)</f>
        <v>#N/A</v>
      </c>
      <c r="L894" s="79" t="e">
        <f>VLOOKUP(A894,'10'!A:B,2,0)</f>
        <v>#N/A</v>
      </c>
      <c r="M894" s="80"/>
      <c r="N894" s="79">
        <f>VLOOKUP(A894,РАСЧЕТ!A:BF,58,0)</f>
        <v>0</v>
      </c>
      <c r="O894" s="79">
        <f t="shared" si="54"/>
        <v>0</v>
      </c>
      <c r="P894" s="79" t="e">
        <f>VLOOKUP(A894,'11'!A:C,3,0)</f>
        <v>#N/A</v>
      </c>
      <c r="Q894" s="79" t="e">
        <f>VLOOKUP(A894,'11'!A:B,2,0)</f>
        <v>#N/A</v>
      </c>
      <c r="R894" s="80"/>
      <c r="S894">
        <f>VLOOKUP(A894,РАСЧЕТ!A:BG,59,0)</f>
        <v>0</v>
      </c>
      <c r="T894" s="119">
        <f t="shared" si="55"/>
        <v>0</v>
      </c>
      <c r="U894" t="e">
        <f>VLOOKUP(A894,'12'!A:C,3,0)</f>
        <v>#N/A</v>
      </c>
      <c r="V894" t="e">
        <f>VLOOKUP(A894,'12'!A:B,2,0)</f>
        <v>#N/A</v>
      </c>
    </row>
    <row r="895" spans="1:22" x14ac:dyDescent="0.3">
      <c r="A895" s="77" t="s">
        <v>2872</v>
      </c>
      <c r="B895" s="77" t="s">
        <v>622</v>
      </c>
      <c r="C895" s="80"/>
      <c r="D895" s="79">
        <f>VLOOKUP(A895,РАСЧЕТ!A:AY,51,0)</f>
        <v>0</v>
      </c>
      <c r="E895" s="79">
        <f t="shared" si="52"/>
        <v>0</v>
      </c>
      <c r="F895" s="79" t="e">
        <f>VLOOKUP(A895,'04'!A:C,3,0)</f>
        <v>#N/A</v>
      </c>
      <c r="G895" s="79" t="e">
        <f>VLOOKUP(A895,'04'!A:B,2,0)</f>
        <v>#N/A</v>
      </c>
      <c r="H895" s="78">
        <v>1760.94</v>
      </c>
      <c r="I895" s="79">
        <f>VLOOKUP(A895,РАСЧЕТ!A:BE,57,0)</f>
        <v>4896.3477760162687</v>
      </c>
      <c r="J895" s="79">
        <f t="shared" si="53"/>
        <v>3135.4077760162686</v>
      </c>
      <c r="K895" s="79" t="str">
        <f>VLOOKUP(A895,'10'!A:C,3,0)</f>
        <v>Начисление услуг УКС00001638 от 31.10.2023 0:00:04</v>
      </c>
      <c r="L895" s="79" t="str">
        <f>VLOOKUP(A895,'10'!A:B,2,0)</f>
        <v>НАС/КС/ДУ-3А-423</v>
      </c>
      <c r="M895" s="78">
        <v>1760.94</v>
      </c>
      <c r="N895" s="79">
        <f>VLOOKUP(A895,РАСЧЕТ!A:BF,58,0)</f>
        <v>3734.5051469222417</v>
      </c>
      <c r="O895" s="79">
        <f t="shared" si="54"/>
        <v>1973.5651469222416</v>
      </c>
      <c r="P895" s="79" t="str">
        <f>VLOOKUP(A895,'11'!A:C,3,0)</f>
        <v>Начисление услуг УКС00001721 от 30.11.2023 23:59:59</v>
      </c>
      <c r="Q895" s="79" t="str">
        <f>VLOOKUP(A895,'11'!A:B,2,0)</f>
        <v>НАС/КС/ДУ-3А-423</v>
      </c>
      <c r="R895" s="78">
        <v>1760.94</v>
      </c>
      <c r="S895">
        <f>VLOOKUP(A895,РАСЧЕТ!A:BG,59,0)</f>
        <v>4893.510874511052</v>
      </c>
      <c r="T895" s="119">
        <f t="shared" si="55"/>
        <v>3132.5708745110519</v>
      </c>
      <c r="U895" t="str">
        <f>VLOOKUP(A895,'12'!A:C,3,0)</f>
        <v>Начисление услуг УКС00001871 от 31.12.2023 23:59:59</v>
      </c>
      <c r="V895" t="str">
        <f>VLOOKUP(A895,'12'!A:B,2,0)</f>
        <v>НАС/КС/ДУ-3А-423</v>
      </c>
    </row>
    <row r="896" spans="1:22" x14ac:dyDescent="0.3">
      <c r="A896" s="77" t="s">
        <v>2017</v>
      </c>
      <c r="B896" s="77" t="s">
        <v>1002</v>
      </c>
      <c r="C896" s="78">
        <v>1434.52</v>
      </c>
      <c r="D896" s="79">
        <f>VLOOKUP(A896,РАСЧЕТ!A:AY,51,0)</f>
        <v>1515.5659720233186</v>
      </c>
      <c r="E896" s="79">
        <f t="shared" si="52"/>
        <v>81.045972023318654</v>
      </c>
      <c r="F896" s="79" t="str">
        <f>VLOOKUP(A896,'04'!A:C,3,0)</f>
        <v>Начисление услуг УКС00000649 от 30.04.2023 0:00:15</v>
      </c>
      <c r="G896" s="79" t="str">
        <f>VLOOKUP(A896,'04'!A:B,2,0)</f>
        <v>НАС/КС/ДУ/3А-424</v>
      </c>
      <c r="H896" s="78">
        <v>1434.52</v>
      </c>
      <c r="I896" s="79">
        <f>VLOOKUP(A896,РАСЧЕТ!A:BE,57,0)</f>
        <v>2872.9683866624823</v>
      </c>
      <c r="J896" s="79">
        <f t="shared" si="53"/>
        <v>1438.4483866624823</v>
      </c>
      <c r="K896" s="79" t="str">
        <f>VLOOKUP(A896,'10'!A:C,3,0)</f>
        <v>Начисление услуг УКС00001638 от 31.10.2023 0:00:04</v>
      </c>
      <c r="L896" s="79" t="str">
        <f>VLOOKUP(A896,'10'!A:B,2,0)</f>
        <v>НАС/КС/ДУ/3А-424</v>
      </c>
      <c r="M896" s="78">
        <v>1434.52</v>
      </c>
      <c r="N896" s="79">
        <f>VLOOKUP(A896,РАСЧЕТ!A:BF,58,0)</f>
        <v>2265.5586021853455</v>
      </c>
      <c r="O896" s="79">
        <f t="shared" si="54"/>
        <v>831.03860218534555</v>
      </c>
      <c r="P896" s="79" t="str">
        <f>VLOOKUP(A896,'11'!A:C,3,0)</f>
        <v>Начисление услуг УКС00001721 от 30.11.2023 23:59:59</v>
      </c>
      <c r="Q896" s="79" t="str">
        <f>VLOOKUP(A896,'11'!A:B,2,0)</f>
        <v>НАС/КС/ДУ/3А-424</v>
      </c>
      <c r="R896" s="78">
        <v>1434.52</v>
      </c>
      <c r="S896">
        <f>VLOOKUP(A896,РАСЧЕТ!A:BG,59,0)</f>
        <v>3000.2917540501066</v>
      </c>
      <c r="T896" s="119">
        <f t="shared" si="55"/>
        <v>1565.7717540501067</v>
      </c>
      <c r="U896" t="str">
        <f>VLOOKUP(A896,'12'!A:C,3,0)</f>
        <v>Начисление услуг УКС00001871 от 31.12.2023 23:59:59</v>
      </c>
      <c r="V896" t="str">
        <f>VLOOKUP(A896,'12'!A:B,2,0)</f>
        <v>НАС/КС/ДУ/3А-424</v>
      </c>
    </row>
    <row r="897" spans="1:22" x14ac:dyDescent="0.3">
      <c r="A897" s="77" t="s">
        <v>1903</v>
      </c>
      <c r="B897" s="77" t="s">
        <v>1161</v>
      </c>
      <c r="C897" s="78">
        <v>1421.64</v>
      </c>
      <c r="D897" s="79">
        <f>VLOOKUP(A897,РАСЧЕТ!A:AY,51,0)</f>
        <v>1501.9531040111333</v>
      </c>
      <c r="E897" s="79">
        <f t="shared" si="52"/>
        <v>80.313104011133191</v>
      </c>
      <c r="F897" s="79" t="str">
        <f>VLOOKUP(A897,'04'!A:C,3,0)</f>
        <v>Начисление услуг УКС00000649 от 30.04.2023 0:00:15</v>
      </c>
      <c r="G897" s="79" t="str">
        <f>VLOOKUP(A897,'04'!A:B,2,0)</f>
        <v>НАС/КС/ДУ-3А-425</v>
      </c>
      <c r="H897" s="78">
        <v>1421.64</v>
      </c>
      <c r="I897" s="79">
        <f>VLOOKUP(A897,РАСЧЕТ!A:BE,57,0)</f>
        <v>3263.2986972817575</v>
      </c>
      <c r="J897" s="79">
        <f t="shared" si="53"/>
        <v>1841.6586972817574</v>
      </c>
      <c r="K897" s="79" t="str">
        <f>VLOOKUP(A897,'10'!A:C,3,0)</f>
        <v>Начисление услуг УКС00001638 от 31.10.2023 0:00:04</v>
      </c>
      <c r="L897" s="79" t="str">
        <f>VLOOKUP(A897,'10'!A:B,2,0)</f>
        <v>НАС/КС/ДУ-3А-425</v>
      </c>
      <c r="M897" s="78">
        <v>1421.64</v>
      </c>
      <c r="N897" s="79">
        <f>VLOOKUP(A897,РАСЧЕТ!A:BF,58,0)</f>
        <v>2534.8862444114625</v>
      </c>
      <c r="O897" s="79">
        <f t="shared" si="54"/>
        <v>1113.2462444114624</v>
      </c>
      <c r="P897" s="79" t="str">
        <f>VLOOKUP(A897,'11'!A:C,3,0)</f>
        <v>Начисление услуг УКС00001721 от 30.11.2023 23:59:59</v>
      </c>
      <c r="Q897" s="79" t="str">
        <f>VLOOKUP(A897,'11'!A:B,2,0)</f>
        <v>НАС/КС/ДУ-3А-425</v>
      </c>
      <c r="R897" s="78">
        <v>1421.64</v>
      </c>
      <c r="S897">
        <f>VLOOKUP(A897,РАСЧЕТ!A:BG,59,0)</f>
        <v>3341.1299727355695</v>
      </c>
      <c r="T897" s="119">
        <f t="shared" si="55"/>
        <v>1919.4899727355694</v>
      </c>
      <c r="U897" t="str">
        <f>VLOOKUP(A897,'12'!A:C,3,0)</f>
        <v>Начисление услуг УКС00001871 от 31.12.2023 23:59:59</v>
      </c>
      <c r="V897" t="str">
        <f>VLOOKUP(A897,'12'!A:B,2,0)</f>
        <v>НАС/КС/ДУ-3А-425</v>
      </c>
    </row>
    <row r="898" spans="1:22" x14ac:dyDescent="0.3">
      <c r="A898" s="77" t="s">
        <v>1453</v>
      </c>
      <c r="B898" s="77" t="s">
        <v>1003</v>
      </c>
      <c r="C898" s="78">
        <v>1752.35</v>
      </c>
      <c r="D898" s="79">
        <f>VLOOKUP(A898,РАСЧЕТ!A:AY,51,0)</f>
        <v>2681.7701797100513</v>
      </c>
      <c r="E898" s="79">
        <f t="shared" si="52"/>
        <v>929.42017971005134</v>
      </c>
      <c r="F898" s="79" t="str">
        <f>VLOOKUP(A898,'04'!A:C,3,0)</f>
        <v>Начисление услуг УКС00000649 от 30.04.2023 0:00:15</v>
      </c>
      <c r="G898" s="79" t="str">
        <f>VLOOKUP(A898,'04'!A:B,2,0)</f>
        <v>НАС/КС/ДУ-3А-426</v>
      </c>
      <c r="H898" s="78">
        <v>1752.35</v>
      </c>
      <c r="I898" s="79">
        <f>VLOOKUP(A898,РАСЧЕТ!A:BE,57,0)</f>
        <v>3129.6929074584277</v>
      </c>
      <c r="J898" s="79">
        <f t="shared" si="53"/>
        <v>1377.3429074584278</v>
      </c>
      <c r="K898" s="79" t="str">
        <f>VLOOKUP(A898,'10'!A:C,3,0)</f>
        <v>Начисление услуг УКС00001638 от 31.10.2023 0:00:04</v>
      </c>
      <c r="L898" s="79" t="str">
        <f>VLOOKUP(A898,'10'!A:B,2,0)</f>
        <v>НАС/КС/ДУ-3А-426</v>
      </c>
      <c r="M898" s="78">
        <v>1752.35</v>
      </c>
      <c r="N898" s="79">
        <f>VLOOKUP(A898,РАСЧЕТ!A:BF,58,0)</f>
        <v>2503.1242887244816</v>
      </c>
      <c r="O898" s="79">
        <f t="shared" si="54"/>
        <v>750.77428872448172</v>
      </c>
      <c r="P898" s="79" t="str">
        <f>VLOOKUP(A898,'11'!A:C,3,0)</f>
        <v>Начисление услуг УКС00001721 от 30.11.2023 23:59:59</v>
      </c>
      <c r="Q898" s="79" t="str">
        <f>VLOOKUP(A898,'11'!A:B,2,0)</f>
        <v>НАС/КС/ДУ-3А-426</v>
      </c>
      <c r="R898" s="78">
        <v>1752.35</v>
      </c>
      <c r="S898">
        <f>VLOOKUP(A898,РАСЧЕТ!A:BG,59,0)</f>
        <v>3329.3526655677297</v>
      </c>
      <c r="T898" s="119">
        <f t="shared" si="55"/>
        <v>1577.0026655677298</v>
      </c>
      <c r="U898" t="str">
        <f>VLOOKUP(A898,'12'!A:C,3,0)</f>
        <v>Начисление услуг УКС00001871 от 31.12.2023 23:59:59</v>
      </c>
      <c r="V898" t="str">
        <f>VLOOKUP(A898,'12'!A:B,2,0)</f>
        <v>НАС/КС/ДУ-3А-426</v>
      </c>
    </row>
    <row r="899" spans="1:22" x14ac:dyDescent="0.3">
      <c r="A899" s="77" t="s">
        <v>1948</v>
      </c>
      <c r="B899" s="77" t="s">
        <v>1238</v>
      </c>
      <c r="C899" s="78">
        <v>2697.24</v>
      </c>
      <c r="D899" s="79">
        <f>VLOOKUP(A899,РАСЧЕТ!A:AY,51,0)</f>
        <v>2849.6270372174972</v>
      </c>
      <c r="E899" s="79">
        <f t="shared" ref="E899:E962" si="56">D899-C899</f>
        <v>152.38703721749744</v>
      </c>
      <c r="F899" s="79" t="str">
        <f>VLOOKUP(A899,'04'!A:C,3,0)</f>
        <v>Начисление услуг УКС00000649 от 30.04.2023 0:00:15</v>
      </c>
      <c r="G899" s="79" t="str">
        <f>VLOOKUP(A899,'04'!A:B,2,0)</f>
        <v>Договор Красная сосна 3А/дом/Кв. 427</v>
      </c>
      <c r="H899" s="80"/>
      <c r="I899" s="79">
        <f>VLOOKUP(A899,РАСЧЕТ!A:BE,57,0)</f>
        <v>0</v>
      </c>
      <c r="J899" s="79">
        <f t="shared" ref="J899:J962" si="57">I899-H899</f>
        <v>0</v>
      </c>
      <c r="K899" s="79" t="e">
        <f>VLOOKUP(A899,'10'!A:C,3,0)</f>
        <v>#N/A</v>
      </c>
      <c r="L899" s="79" t="e">
        <f>VLOOKUP(A899,'10'!A:B,2,0)</f>
        <v>#N/A</v>
      </c>
      <c r="M899" s="80"/>
      <c r="N899" s="79">
        <f>VLOOKUP(A899,РАСЧЕТ!A:BF,58,0)</f>
        <v>0</v>
      </c>
      <c r="O899" s="79">
        <f t="shared" ref="O899:O962" si="58">N899-M899</f>
        <v>0</v>
      </c>
      <c r="P899" s="79" t="e">
        <f>VLOOKUP(A899,'11'!A:C,3,0)</f>
        <v>#N/A</v>
      </c>
      <c r="Q899" s="79" t="e">
        <f>VLOOKUP(A899,'11'!A:B,2,0)</f>
        <v>#N/A</v>
      </c>
      <c r="R899" s="80"/>
      <c r="S899">
        <f>VLOOKUP(A899,РАСЧЕТ!A:BG,59,0)</f>
        <v>0</v>
      </c>
      <c r="T899" s="119">
        <f t="shared" ref="T899:T962" si="59">S899-R899</f>
        <v>0</v>
      </c>
      <c r="U899" t="e">
        <f>VLOOKUP(A899,'12'!A:C,3,0)</f>
        <v>#N/A</v>
      </c>
      <c r="V899" t="e">
        <f>VLOOKUP(A899,'12'!A:B,2,0)</f>
        <v>#N/A</v>
      </c>
    </row>
    <row r="900" spans="1:22" x14ac:dyDescent="0.3">
      <c r="A900" s="77" t="s">
        <v>2890</v>
      </c>
      <c r="B900" s="77" t="s">
        <v>1238</v>
      </c>
      <c r="C900" s="80"/>
      <c r="D900" s="79">
        <f>VLOOKUP(A900,РАСЧЕТ!A:AY,51,0)</f>
        <v>0</v>
      </c>
      <c r="E900" s="79">
        <f t="shared" si="56"/>
        <v>0</v>
      </c>
      <c r="F900" s="79" t="e">
        <f>VLOOKUP(A900,'04'!A:C,3,0)</f>
        <v>#N/A</v>
      </c>
      <c r="G900" s="79" t="e">
        <f>VLOOKUP(A900,'04'!A:B,2,0)</f>
        <v>#N/A</v>
      </c>
      <c r="H900" s="78">
        <v>2697.24</v>
      </c>
      <c r="I900" s="79">
        <f>VLOOKUP(A900,РАСЧЕТ!A:BE,57,0)</f>
        <v>5985.8700965607868</v>
      </c>
      <c r="J900" s="79">
        <f t="shared" si="57"/>
        <v>3288.630096560787</v>
      </c>
      <c r="K900" s="79" t="str">
        <f>VLOOKUP(A900,'10'!A:C,3,0)</f>
        <v>Начисление услуг УКС00001638 от 31.10.2023 0:00:04</v>
      </c>
      <c r="L900" s="79" t="str">
        <f>VLOOKUP(A900,'10'!A:B,2,0)</f>
        <v>НАС/КС/ДУ-3А-427</v>
      </c>
      <c r="M900" s="78">
        <v>2697.24</v>
      </c>
      <c r="N900" s="79">
        <f>VLOOKUP(A900,РАСЧЕТ!A:BF,58,0)</f>
        <v>4666.3233594002968</v>
      </c>
      <c r="O900" s="79">
        <f t="shared" si="58"/>
        <v>1969.083359400297</v>
      </c>
      <c r="P900" s="79" t="str">
        <f>VLOOKUP(A900,'11'!A:C,3,0)</f>
        <v>Начисление услуг УКС00001721 от 30.11.2023 23:59:59</v>
      </c>
      <c r="Q900" s="79" t="str">
        <f>VLOOKUP(A900,'11'!A:B,2,0)</f>
        <v>НАС/КС/ДУ-3А-427</v>
      </c>
      <c r="R900" s="78">
        <v>2697.24</v>
      </c>
      <c r="S900">
        <f>VLOOKUP(A900,РАСЧЕТ!A:BG,59,0)</f>
        <v>6157.416636912877</v>
      </c>
      <c r="T900" s="119">
        <f t="shared" si="59"/>
        <v>3460.1766369128773</v>
      </c>
      <c r="U900" t="str">
        <f>VLOOKUP(A900,'12'!A:C,3,0)</f>
        <v>Начисление услуг УКС00001871 от 31.12.2023 23:59:59</v>
      </c>
      <c r="V900" t="str">
        <f>VLOOKUP(A900,'12'!A:B,2,0)</f>
        <v>НАС/КС/ДУ-3А-427</v>
      </c>
    </row>
    <row r="901" spans="1:22" x14ac:dyDescent="0.3">
      <c r="A901" s="77" t="s">
        <v>1488</v>
      </c>
      <c r="B901" s="77" t="s">
        <v>1035</v>
      </c>
      <c r="C901" s="78">
        <v>1447.41</v>
      </c>
      <c r="D901" s="79">
        <f>VLOOKUP(A901,РАСЧЕТ!A:AY,51,0)</f>
        <v>1529.1788400355042</v>
      </c>
      <c r="E901" s="79">
        <f t="shared" si="56"/>
        <v>81.768840035504127</v>
      </c>
      <c r="F901" s="79" t="str">
        <f>VLOOKUP(A901,'04'!A:C,3,0)</f>
        <v>Начисление услуг УКС00000649 от 30.04.2023 0:00:15</v>
      </c>
      <c r="G901" s="79" t="str">
        <f>VLOOKUP(A901,'04'!A:B,2,0)</f>
        <v>НАС/КС/ДУ/3А-428</v>
      </c>
      <c r="H901" s="78">
        <v>1447.41</v>
      </c>
      <c r="I901" s="79">
        <f>VLOOKUP(A901,РАСЧЕТ!A:BE,57,0)</f>
        <v>4210.8732365755932</v>
      </c>
      <c r="J901" s="79">
        <f t="shared" si="57"/>
        <v>2763.4632365755933</v>
      </c>
      <c r="K901" s="79" t="str">
        <f>VLOOKUP(A901,'10'!A:C,3,0)</f>
        <v>Начисление услуг УКС00001638 от 31.10.2023 0:00:04</v>
      </c>
      <c r="L901" s="79" t="str">
        <f>VLOOKUP(A901,'10'!A:B,2,0)</f>
        <v>НАС/КС/ДУ/3А-428</v>
      </c>
      <c r="M901" s="78">
        <v>1447.41</v>
      </c>
      <c r="N901" s="79">
        <f>VLOOKUP(A901,РАСЧЕТ!A:BF,58,0)</f>
        <v>3199.2766689847094</v>
      </c>
      <c r="O901" s="79">
        <f t="shared" si="58"/>
        <v>1751.8666689847093</v>
      </c>
      <c r="P901" s="79" t="str">
        <f>VLOOKUP(A901,'11'!A:C,3,0)</f>
        <v>Начисление услуг УКС00001721 от 30.11.2023 23:59:59</v>
      </c>
      <c r="Q901" s="79" t="str">
        <f>VLOOKUP(A901,'11'!A:B,2,0)</f>
        <v>НАС/КС/ДУ/3А-428</v>
      </c>
      <c r="R901" s="78">
        <v>1447.41</v>
      </c>
      <c r="S901">
        <f>VLOOKUP(A901,РАСЧЕТ!A:BG,59,0)</f>
        <v>4186.8946258067763</v>
      </c>
      <c r="T901" s="119">
        <f t="shared" si="59"/>
        <v>2739.4846258067764</v>
      </c>
      <c r="U901" t="str">
        <f>VLOOKUP(A901,'12'!A:C,3,0)</f>
        <v>Начисление услуг УКС00001871 от 31.12.2023 23:59:59</v>
      </c>
      <c r="V901" t="str">
        <f>VLOOKUP(A901,'12'!A:B,2,0)</f>
        <v>НАС/КС/ДУ/3А-428</v>
      </c>
    </row>
    <row r="902" spans="1:22" x14ac:dyDescent="0.3">
      <c r="A902" s="77" t="s">
        <v>1461</v>
      </c>
      <c r="B902" s="77" t="s">
        <v>749</v>
      </c>
      <c r="C902" s="78">
        <v>1447.41</v>
      </c>
      <c r="D902" s="79">
        <f>VLOOKUP(A902,РАСЧЕТ!A:AY,51,0)</f>
        <v>1529.1788400355042</v>
      </c>
      <c r="E902" s="79">
        <f t="shared" si="56"/>
        <v>81.768840035504127</v>
      </c>
      <c r="F902" s="79" t="str">
        <f>VLOOKUP(A902,'04'!A:C,3,0)</f>
        <v>Начисление услуг УКС00000649 от 30.04.2023 0:00:15</v>
      </c>
      <c r="G902" s="79" t="str">
        <f>VLOOKUP(A902,'04'!A:B,2,0)</f>
        <v>НАС/КС/ДУ-3А-429</v>
      </c>
      <c r="H902" s="78">
        <v>1447.41</v>
      </c>
      <c r="I902" s="79">
        <f>VLOOKUP(A902,РАСЧЕТ!A:BE,57,0)</f>
        <v>2522.1762675544842</v>
      </c>
      <c r="J902" s="79">
        <f t="shared" si="57"/>
        <v>1074.7662675544841</v>
      </c>
      <c r="K902" s="79" t="str">
        <f>VLOOKUP(A902,'10'!A:C,3,0)</f>
        <v>Начисление услуг УКС00001638 от 31.10.2023 0:00:04</v>
      </c>
      <c r="L902" s="79" t="str">
        <f>VLOOKUP(A902,'10'!A:B,2,0)</f>
        <v>НАС/КС/ДУ-3А-429</v>
      </c>
      <c r="M902" s="78">
        <v>1447.41</v>
      </c>
      <c r="N902" s="79">
        <f>VLOOKUP(A902,РАСЧЕТ!A:BF,58,0)</f>
        <v>2023.7539803944894</v>
      </c>
      <c r="O902" s="79">
        <f t="shared" si="58"/>
        <v>576.34398039448934</v>
      </c>
      <c r="P902" s="79" t="str">
        <f>VLOOKUP(A902,'11'!A:C,3,0)</f>
        <v>Начисление услуг УКС00001721 от 30.11.2023 23:59:59</v>
      </c>
      <c r="Q902" s="79" t="str">
        <f>VLOOKUP(A902,'11'!A:B,2,0)</f>
        <v>НАС/КС/ДУ-3А-429</v>
      </c>
      <c r="R902" s="78">
        <v>1447.41</v>
      </c>
      <c r="S902">
        <f>VLOOKUP(A902,РАСЧЕТ!A:BG,59,0)</f>
        <v>2694.3980034181054</v>
      </c>
      <c r="T902" s="119">
        <f t="shared" si="59"/>
        <v>1246.9880034181053</v>
      </c>
      <c r="U902" t="str">
        <f>VLOOKUP(A902,'12'!A:C,3,0)</f>
        <v>Начисление услуг УКС00001871 от 31.12.2023 23:59:59</v>
      </c>
      <c r="V902" t="str">
        <f>VLOOKUP(A902,'12'!A:B,2,0)</f>
        <v>НАС/КС/ДУ-3А-429</v>
      </c>
    </row>
    <row r="903" spans="1:22" x14ac:dyDescent="0.3">
      <c r="A903" s="77" t="s">
        <v>1916</v>
      </c>
      <c r="B903" s="77" t="s">
        <v>333</v>
      </c>
      <c r="C903" s="78">
        <v>2392.3000000000002</v>
      </c>
      <c r="D903" s="79">
        <f>VLOOKUP(A903,РАСЧЕТ!A:AY,51,0)</f>
        <v>2527.4558275957738</v>
      </c>
      <c r="E903" s="79">
        <f t="shared" si="56"/>
        <v>135.15582759577364</v>
      </c>
      <c r="F903" s="79" t="str">
        <f>VLOOKUP(A903,'04'!A:C,3,0)</f>
        <v>Начисление услуг УКС00000649 от 30.04.2023 0:00:15</v>
      </c>
      <c r="G903" s="79" t="str">
        <f>VLOOKUP(A903,'04'!A:B,2,0)</f>
        <v>НАС/КС/ДУ-3А-43.</v>
      </c>
      <c r="H903" s="78">
        <v>2392.3000000000002</v>
      </c>
      <c r="I903" s="79">
        <f>VLOOKUP(A903,РАСЧЕТ!A:BE,57,0)</f>
        <v>4957.6307046047705</v>
      </c>
      <c r="J903" s="79">
        <f t="shared" si="57"/>
        <v>2565.3307046047703</v>
      </c>
      <c r="K903" s="79" t="str">
        <f>VLOOKUP(A903,'10'!A:C,3,0)</f>
        <v>Начисление услуг УКС00001638 от 31.10.2023 0:00:04</v>
      </c>
      <c r="L903" s="79" t="str">
        <f>VLOOKUP(A903,'10'!A:B,2,0)</f>
        <v>НАС/КС/ДУ-3А-43.</v>
      </c>
      <c r="M903" s="78">
        <v>2392.3000000000002</v>
      </c>
      <c r="N903" s="79">
        <f>VLOOKUP(A903,РАСЧЕТ!A:BF,58,0)</f>
        <v>3894.0827790699836</v>
      </c>
      <c r="O903" s="79">
        <f t="shared" si="58"/>
        <v>1501.7827790699835</v>
      </c>
      <c r="P903" s="79" t="str">
        <f>VLOOKUP(A903,'11'!A:C,3,0)</f>
        <v>Начисление услуг УКС00001721 от 30.11.2023 23:59:59</v>
      </c>
      <c r="Q903" s="79" t="str">
        <f>VLOOKUP(A903,'11'!A:B,2,0)</f>
        <v>НАС/КС/ДУ-3А-43.</v>
      </c>
      <c r="R903" s="78">
        <v>2392.3000000000002</v>
      </c>
      <c r="S903">
        <f>VLOOKUP(A903,РАСЧЕТ!A:BG,59,0)</f>
        <v>5150.6206687628182</v>
      </c>
      <c r="T903" s="119">
        <f t="shared" si="59"/>
        <v>2758.3206687628181</v>
      </c>
      <c r="U903" t="str">
        <f>VLOOKUP(A903,'12'!A:C,3,0)</f>
        <v>Начисление услуг УКС00001871 от 31.12.2023 23:59:59</v>
      </c>
      <c r="V903" t="str">
        <f>VLOOKUP(A903,'12'!A:B,2,0)</f>
        <v>НАС/КС/ДУ-3А-43.</v>
      </c>
    </row>
    <row r="904" spans="1:22" x14ac:dyDescent="0.3">
      <c r="A904" s="77" t="s">
        <v>1512</v>
      </c>
      <c r="B904" s="77" t="s">
        <v>532</v>
      </c>
      <c r="C904" s="78">
        <v>2534.04</v>
      </c>
      <c r="D904" s="79">
        <f>VLOOKUP(A904,РАСЧЕТ!A:AY,51,0)</f>
        <v>2677.1973757298142</v>
      </c>
      <c r="E904" s="79">
        <f t="shared" si="56"/>
        <v>143.15737572981425</v>
      </c>
      <c r="F904" s="79" t="str">
        <f>VLOOKUP(A904,'04'!A:C,3,0)</f>
        <v>Начисление услуг УКС00000649 от 30.04.2023 0:00:15</v>
      </c>
      <c r="G904" s="79" t="str">
        <f>VLOOKUP(A904,'04'!A:B,2,0)</f>
        <v>НАС/КС/ДУ-3А-430</v>
      </c>
      <c r="H904" s="78">
        <v>2534.04</v>
      </c>
      <c r="I904" s="79">
        <f>VLOOKUP(A904,РАСЧЕТ!A:BE,57,0)</f>
        <v>7326.1825574428676</v>
      </c>
      <c r="J904" s="79">
        <f t="shared" si="57"/>
        <v>4792.1425574428677</v>
      </c>
      <c r="K904" s="79" t="str">
        <f>VLOOKUP(A904,'10'!A:C,3,0)</f>
        <v>Начисление услуг УКС00001638 от 31.10.2023 0:00:04</v>
      </c>
      <c r="L904" s="79" t="str">
        <f>VLOOKUP(A904,'10'!A:B,2,0)</f>
        <v>НАС/КС/ДУ-3А-430</v>
      </c>
      <c r="M904" s="78">
        <v>2534.04</v>
      </c>
      <c r="N904" s="79">
        <f>VLOOKUP(A904,РАСЧЕТ!A:BF,58,0)</f>
        <v>5569.1076579241426</v>
      </c>
      <c r="O904" s="79">
        <f t="shared" si="58"/>
        <v>3035.0676579241426</v>
      </c>
      <c r="P904" s="79" t="str">
        <f>VLOOKUP(A904,'11'!A:C,3,0)</f>
        <v>Начисление услуг УКС00001721 от 30.11.2023 23:59:59</v>
      </c>
      <c r="Q904" s="79" t="str">
        <f>VLOOKUP(A904,'11'!A:B,2,0)</f>
        <v>НАС/КС/ДУ-3А-430</v>
      </c>
      <c r="R904" s="78">
        <v>2534.04</v>
      </c>
      <c r="S904">
        <f>VLOOKUP(A904,РАСЧЕТ!A:BG,59,0)</f>
        <v>7289.5431302311354</v>
      </c>
      <c r="T904" s="119">
        <f t="shared" si="59"/>
        <v>4755.5031302311354</v>
      </c>
      <c r="U904" t="str">
        <f>VLOOKUP(A904,'12'!A:C,3,0)</f>
        <v>Начисление услуг УКС00001871 от 31.12.2023 23:59:59</v>
      </c>
      <c r="V904" t="str">
        <f>VLOOKUP(A904,'12'!A:B,2,0)</f>
        <v>НАС/КС/ДУ-3А-430</v>
      </c>
    </row>
    <row r="905" spans="1:22" x14ac:dyDescent="0.3">
      <c r="A905" s="77" t="s">
        <v>1989</v>
      </c>
      <c r="B905" s="77" t="s">
        <v>1202</v>
      </c>
      <c r="C905" s="78">
        <v>1687.93</v>
      </c>
      <c r="D905" s="79">
        <f>VLOOKUP(A905,РАСЧЕТ!A:AY,51,0)</f>
        <v>1783.2857095962997</v>
      </c>
      <c r="E905" s="79">
        <f t="shared" si="56"/>
        <v>95.355709596299675</v>
      </c>
      <c r="F905" s="79" t="str">
        <f>VLOOKUP(A905,'04'!A:C,3,0)</f>
        <v>Начисление услуг УКС00000649 от 30.04.2023 0:00:15</v>
      </c>
      <c r="G905" s="79" t="str">
        <f>VLOOKUP(A905,'04'!A:B,2,0)</f>
        <v>НАС/КС/ДУ-3А-431</v>
      </c>
      <c r="H905" s="78">
        <v>1687.93</v>
      </c>
      <c r="I905" s="79">
        <f>VLOOKUP(A905,РАСЧЕТ!A:BE,57,0)</f>
        <v>4696.7366802456099</v>
      </c>
      <c r="J905" s="79">
        <f t="shared" si="57"/>
        <v>3008.8066802456096</v>
      </c>
      <c r="K905" s="79" t="str">
        <f>VLOOKUP(A905,'10'!A:C,3,0)</f>
        <v>Начисление услуг УКС00001638 от 31.10.2023 0:00:04</v>
      </c>
      <c r="L905" s="79" t="str">
        <f>VLOOKUP(A905,'10'!A:B,2,0)</f>
        <v>НАС/КС/ДУ-3А-431</v>
      </c>
      <c r="M905" s="78">
        <v>1687.93</v>
      </c>
      <c r="N905" s="79">
        <f>VLOOKUP(A905,РАСЧЕТ!A:BF,58,0)</f>
        <v>3582.0323029898145</v>
      </c>
      <c r="O905" s="79">
        <f t="shared" si="58"/>
        <v>1894.1023029898145</v>
      </c>
      <c r="P905" s="79" t="str">
        <f>VLOOKUP(A905,'11'!A:C,3,0)</f>
        <v>Начисление услуг УКС00001721 от 30.11.2023 23:59:59</v>
      </c>
      <c r="Q905" s="79" t="str">
        <f>VLOOKUP(A905,'11'!A:B,2,0)</f>
        <v>НАС/КС/ДУ-3А-431</v>
      </c>
      <c r="R905" s="78">
        <v>1687.93</v>
      </c>
      <c r="S905">
        <f>VLOOKUP(A905,РАСЧЕТ!A:BG,59,0)</f>
        <v>4693.6214262223266</v>
      </c>
      <c r="T905" s="119">
        <f t="shared" si="59"/>
        <v>3005.6914262223263</v>
      </c>
      <c r="U905" t="str">
        <f>VLOOKUP(A905,'12'!A:C,3,0)</f>
        <v>Начисление услуг УКС00001871 от 31.12.2023 23:59:59</v>
      </c>
      <c r="V905" t="str">
        <f>VLOOKUP(A905,'12'!A:B,2,0)</f>
        <v>НАС/КС/ДУ-3А-431</v>
      </c>
    </row>
    <row r="906" spans="1:22" x14ac:dyDescent="0.3">
      <c r="A906" s="77" t="s">
        <v>1995</v>
      </c>
      <c r="B906" s="77" t="s">
        <v>1050</v>
      </c>
      <c r="C906" s="78">
        <v>1378.69</v>
      </c>
      <c r="D906" s="79">
        <f>VLOOKUP(A906,РАСЧЕТ!A:AY,51,0)</f>
        <v>1456.5768773038481</v>
      </c>
      <c r="E906" s="79">
        <f t="shared" si="56"/>
        <v>77.886877303847996</v>
      </c>
      <c r="F906" s="79" t="str">
        <f>VLOOKUP(A906,'04'!A:C,3,0)</f>
        <v>Начисление услуг УКС00000649 от 30.04.2023 0:00:15</v>
      </c>
      <c r="G906" s="79" t="str">
        <f>VLOOKUP(A906,'04'!A:B,2,0)</f>
        <v>НАС/КС/ДУ-3А-432</v>
      </c>
      <c r="H906" s="78">
        <v>1378.69</v>
      </c>
      <c r="I906" s="79">
        <f>VLOOKUP(A906,РАСЧЕТ!A:BE,57,0)</f>
        <v>3039.7515758058998</v>
      </c>
      <c r="J906" s="79">
        <f t="shared" si="57"/>
        <v>1661.0615758058998</v>
      </c>
      <c r="K906" s="79" t="str">
        <f>VLOOKUP(A906,'10'!A:C,3,0)</f>
        <v>Начисление услуг УКС00001638 от 31.10.2023 0:00:04</v>
      </c>
      <c r="L906" s="79" t="str">
        <f>VLOOKUP(A906,'10'!A:B,2,0)</f>
        <v>НАС/КС/ДУ-3А-432</v>
      </c>
      <c r="M906" s="78">
        <v>1378.69</v>
      </c>
      <c r="N906" s="79">
        <f>VLOOKUP(A906,РАСЧЕТ!A:BF,58,0)</f>
        <v>2371.3187550475859</v>
      </c>
      <c r="O906" s="79">
        <f t="shared" si="58"/>
        <v>992.62875504758586</v>
      </c>
      <c r="P906" s="79" t="str">
        <f>VLOOKUP(A906,'11'!A:C,3,0)</f>
        <v>Начисление услуг УКС00001721 от 30.11.2023 23:59:59</v>
      </c>
      <c r="Q906" s="79" t="str">
        <f>VLOOKUP(A906,'11'!A:B,2,0)</f>
        <v>НАС/КС/ДУ-3А-432</v>
      </c>
      <c r="R906" s="78">
        <v>1378.69</v>
      </c>
      <c r="S906">
        <f>VLOOKUP(A906,РАСЧЕТ!A:BG,59,0)</f>
        <v>3129.7496353448269</v>
      </c>
      <c r="T906" s="119">
        <f t="shared" si="59"/>
        <v>1751.0596353448268</v>
      </c>
      <c r="U906" t="str">
        <f>VLOOKUP(A906,'12'!A:C,3,0)</f>
        <v>Начисление услуг УКС00001871 от 31.12.2023 23:59:59</v>
      </c>
      <c r="V906" t="str">
        <f>VLOOKUP(A906,'12'!A:B,2,0)</f>
        <v>НАС/КС/ДУ-3А-432</v>
      </c>
    </row>
    <row r="907" spans="1:22" x14ac:dyDescent="0.3">
      <c r="A907" s="77" t="s">
        <v>2034</v>
      </c>
      <c r="B907" s="77" t="s">
        <v>754</v>
      </c>
      <c r="C907" s="78">
        <v>1365.8</v>
      </c>
      <c r="D907" s="79">
        <f>VLOOKUP(A907,РАСЧЕТ!A:AY,51,0)</f>
        <v>1442.9640092916627</v>
      </c>
      <c r="E907" s="79">
        <f t="shared" si="56"/>
        <v>77.164009291662751</v>
      </c>
      <c r="F907" s="79" t="str">
        <f>VLOOKUP(A907,'04'!A:C,3,0)</f>
        <v>Начисление услуг УКС00000649 от 30.04.2023 0:00:15</v>
      </c>
      <c r="G907" s="79" t="str">
        <f>VLOOKUP(A907,'04'!A:B,2,0)</f>
        <v>НАС/КС/ДУ-3А-433</v>
      </c>
      <c r="H907" s="80"/>
      <c r="I907" s="79">
        <f>VLOOKUP(A907,РАСЧЕТ!A:BE,57,0)</f>
        <v>0</v>
      </c>
      <c r="J907" s="79">
        <f t="shared" si="57"/>
        <v>0</v>
      </c>
      <c r="K907" s="79" t="e">
        <f>VLOOKUP(A907,'10'!A:C,3,0)</f>
        <v>#N/A</v>
      </c>
      <c r="L907" s="79" t="e">
        <f>VLOOKUP(A907,'10'!A:B,2,0)</f>
        <v>#N/A</v>
      </c>
      <c r="M907" s="80"/>
      <c r="N907" s="79">
        <f>VLOOKUP(A907,РАСЧЕТ!A:BF,58,0)</f>
        <v>0</v>
      </c>
      <c r="O907" s="79">
        <f t="shared" si="58"/>
        <v>0</v>
      </c>
      <c r="P907" s="79" t="e">
        <f>VLOOKUP(A907,'11'!A:C,3,0)</f>
        <v>#N/A</v>
      </c>
      <c r="Q907" s="79" t="e">
        <f>VLOOKUP(A907,'11'!A:B,2,0)</f>
        <v>#N/A</v>
      </c>
      <c r="R907" s="80"/>
      <c r="S907">
        <f>VLOOKUP(A907,РАСЧЕТ!A:BG,59,0)</f>
        <v>0</v>
      </c>
      <c r="T907" s="119">
        <f t="shared" si="59"/>
        <v>0</v>
      </c>
      <c r="U907" t="e">
        <f>VLOOKUP(A907,'12'!A:C,3,0)</f>
        <v>#N/A</v>
      </c>
      <c r="V907" t="e">
        <f>VLOOKUP(A907,'12'!A:B,2,0)</f>
        <v>#N/A</v>
      </c>
    </row>
    <row r="908" spans="1:22" x14ac:dyDescent="0.3">
      <c r="A908" s="77" t="s">
        <v>2871</v>
      </c>
      <c r="B908" s="77" t="s">
        <v>754</v>
      </c>
      <c r="C908" s="80"/>
      <c r="D908" s="79">
        <f>VLOOKUP(A908,РАСЧЕТ!A:AY,51,0)</f>
        <v>0</v>
      </c>
      <c r="E908" s="79">
        <f t="shared" si="56"/>
        <v>0</v>
      </c>
      <c r="F908" s="79" t="e">
        <f>VLOOKUP(A908,'04'!A:C,3,0)</f>
        <v>#N/A</v>
      </c>
      <c r="G908" s="79" t="e">
        <f>VLOOKUP(A908,'04'!A:B,2,0)</f>
        <v>#N/A</v>
      </c>
      <c r="H908" s="78">
        <v>1365.8</v>
      </c>
      <c r="I908" s="79">
        <f>VLOOKUP(A908,РАСЧЕТ!A:BE,57,0)</f>
        <v>2352.145928380894</v>
      </c>
      <c r="J908" s="79">
        <f t="shared" si="57"/>
        <v>986.34592838089407</v>
      </c>
      <c r="K908" s="79" t="str">
        <f>VLOOKUP(A908,'10'!A:C,3,0)</f>
        <v>Начисление услуг УКС00001638 от 31.10.2023 0:00:04</v>
      </c>
      <c r="L908" s="79" t="str">
        <f>VLOOKUP(A908,'10'!A:B,2,0)</f>
        <v>НАС/КС/ДУ-3А-433 втор</v>
      </c>
      <c r="M908" s="78">
        <v>1365.8</v>
      </c>
      <c r="N908" s="79">
        <f>VLOOKUP(A908,РАСЧЕТ!A:BF,58,0)</f>
        <v>1890.2819454071189</v>
      </c>
      <c r="O908" s="79">
        <f t="shared" si="58"/>
        <v>524.48194540711893</v>
      </c>
      <c r="P908" s="79" t="str">
        <f>VLOOKUP(A908,'11'!A:C,3,0)</f>
        <v>Начисление услуг УКС00001721 от 30.11.2023 23:59:59</v>
      </c>
      <c r="Q908" s="79" t="str">
        <f>VLOOKUP(A908,'11'!A:B,2,0)</f>
        <v>НАС/КС/ДУ-3А-433 втор</v>
      </c>
      <c r="R908" s="78">
        <v>1365.8</v>
      </c>
      <c r="S908">
        <f>VLOOKUP(A908,РАСЧЕТ!A:BG,59,0)</f>
        <v>2517.8913039411582</v>
      </c>
      <c r="T908" s="119">
        <f t="shared" si="59"/>
        <v>1152.0913039411582</v>
      </c>
      <c r="U908" t="str">
        <f>VLOOKUP(A908,'12'!A:C,3,0)</f>
        <v>Начисление услуг УКС00001871 от 31.12.2023 23:59:59</v>
      </c>
      <c r="V908" t="str">
        <f>VLOOKUP(A908,'12'!A:B,2,0)</f>
        <v>НАС/КС/ДУ-3А-433 втор</v>
      </c>
    </row>
    <row r="909" spans="1:22" x14ac:dyDescent="0.3">
      <c r="A909" s="77" t="s">
        <v>1906</v>
      </c>
      <c r="B909" s="77" t="s">
        <v>973</v>
      </c>
      <c r="C909" s="78">
        <v>1679.34</v>
      </c>
      <c r="D909" s="79">
        <f>VLOOKUP(A909,РАСЧЕТ!A:AY,51,0)</f>
        <v>1774.2104642548431</v>
      </c>
      <c r="E909" s="79">
        <f t="shared" si="56"/>
        <v>94.870464254843228</v>
      </c>
      <c r="F909" s="79" t="str">
        <f>VLOOKUP(A909,'04'!A:C,3,0)</f>
        <v>Начисление услуг УКС00000649 от 30.04.2023 0:00:15</v>
      </c>
      <c r="G909" s="79" t="str">
        <f>VLOOKUP(A909,'04'!A:B,2,0)</f>
        <v>ДУ ЗПИФ Развитие Красная сосна 3А/дом/Кв. 434</v>
      </c>
      <c r="H909" s="80"/>
      <c r="I909" s="79">
        <f>VLOOKUP(A909,РАСЧЕТ!A:BE,57,0)</f>
        <v>0</v>
      </c>
      <c r="J909" s="79">
        <f t="shared" si="57"/>
        <v>0</v>
      </c>
      <c r="K909" s="79" t="e">
        <f>VLOOKUP(A909,'10'!A:C,3,0)</f>
        <v>#N/A</v>
      </c>
      <c r="L909" s="79" t="e">
        <f>VLOOKUP(A909,'10'!A:B,2,0)</f>
        <v>#N/A</v>
      </c>
      <c r="M909" s="80"/>
      <c r="N909" s="79">
        <f>VLOOKUP(A909,РАСЧЕТ!A:BF,58,0)</f>
        <v>0</v>
      </c>
      <c r="O909" s="79">
        <f t="shared" si="58"/>
        <v>0</v>
      </c>
      <c r="P909" s="79" t="e">
        <f>VLOOKUP(A909,'11'!A:C,3,0)</f>
        <v>#N/A</v>
      </c>
      <c r="Q909" s="79" t="e">
        <f>VLOOKUP(A909,'11'!A:B,2,0)</f>
        <v>#N/A</v>
      </c>
      <c r="R909" s="80"/>
      <c r="S909">
        <f>VLOOKUP(A909,РАСЧЕТ!A:BG,59,0)</f>
        <v>0</v>
      </c>
      <c r="T909" s="119">
        <f t="shared" si="59"/>
        <v>0</v>
      </c>
      <c r="U909" t="e">
        <f>VLOOKUP(A909,'12'!A:C,3,0)</f>
        <v>#N/A</v>
      </c>
      <c r="V909" t="e">
        <f>VLOOKUP(A909,'12'!A:B,2,0)</f>
        <v>#N/A</v>
      </c>
    </row>
    <row r="910" spans="1:22" x14ac:dyDescent="0.3">
      <c r="A910" s="77" t="s">
        <v>2804</v>
      </c>
      <c r="B910" s="77" t="s">
        <v>973</v>
      </c>
      <c r="C910" s="80"/>
      <c r="D910" s="79">
        <f>VLOOKUP(A910,РАСЧЕТ!A:AY,51,0)</f>
        <v>0</v>
      </c>
      <c r="E910" s="79">
        <f t="shared" si="56"/>
        <v>0</v>
      </c>
      <c r="F910" s="79" t="e">
        <f>VLOOKUP(A910,'04'!A:C,3,0)</f>
        <v>#N/A</v>
      </c>
      <c r="G910" s="79" t="e">
        <f>VLOOKUP(A910,'04'!A:B,2,0)</f>
        <v>#N/A</v>
      </c>
      <c r="H910" s="78">
        <v>1679.34</v>
      </c>
      <c r="I910" s="79">
        <f>VLOOKUP(A910,РАСЧЕТ!A:BE,57,0)</f>
        <v>4673.2530219196487</v>
      </c>
      <c r="J910" s="79">
        <f t="shared" si="57"/>
        <v>2993.9130219196486</v>
      </c>
      <c r="K910" s="79" t="str">
        <f>VLOOKUP(A910,'10'!A:C,3,0)</f>
        <v>Начисление услуг УКС00001638 от 31.10.2023 0:00:04</v>
      </c>
      <c r="L910" s="79" t="str">
        <f>VLOOKUP(A910,'10'!A:B,2,0)</f>
        <v>НАС/КС/ДУ-3А-434</v>
      </c>
      <c r="M910" s="78">
        <v>1679.34</v>
      </c>
      <c r="N910" s="79">
        <f>VLOOKUP(A910,РАСЧЕТ!A:BF,58,0)</f>
        <v>3564.0943213507053</v>
      </c>
      <c r="O910" s="79">
        <f t="shared" si="58"/>
        <v>1884.7543213507054</v>
      </c>
      <c r="P910" s="79" t="str">
        <f>VLOOKUP(A910,'11'!A:C,3,0)</f>
        <v>Начисление услуг УКС00001721 от 30.11.2023 23:59:59</v>
      </c>
      <c r="Q910" s="79" t="str">
        <f>VLOOKUP(A910,'11'!A:B,2,0)</f>
        <v>НАС/КС/ДУ-3А-434</v>
      </c>
      <c r="R910" s="78">
        <v>1679.34</v>
      </c>
      <c r="S910">
        <f>VLOOKUP(A910,РАСЧЕТ!A:BG,59,0)</f>
        <v>4670.1050205412994</v>
      </c>
      <c r="T910" s="119">
        <f t="shared" si="59"/>
        <v>2990.7650205412992</v>
      </c>
      <c r="U910" t="str">
        <f>VLOOKUP(A910,'12'!A:C,3,0)</f>
        <v>Начисление услуг УКС00001871 от 31.12.2023 23:59:59</v>
      </c>
      <c r="V910" t="str">
        <f>VLOOKUP(A910,'12'!A:B,2,0)</f>
        <v>НАС/КС/ДУ-3А-434</v>
      </c>
    </row>
    <row r="911" spans="1:22" x14ac:dyDescent="0.3">
      <c r="A911" s="77" t="s">
        <v>1841</v>
      </c>
      <c r="B911" s="77" t="s">
        <v>734</v>
      </c>
      <c r="C911" s="78">
        <v>2662.89</v>
      </c>
      <c r="D911" s="79">
        <f>VLOOKUP(A911,РАСЧЕТ!A:AY,51,0)</f>
        <v>2813.326055851669</v>
      </c>
      <c r="E911" s="79">
        <f t="shared" si="56"/>
        <v>150.43605585166915</v>
      </c>
      <c r="F911" s="79" t="str">
        <f>VLOOKUP(A911,'04'!A:C,3,0)</f>
        <v>Начисление услуг УКС00000649 от 30.04.2023 0:00:15</v>
      </c>
      <c r="G911" s="79" t="str">
        <f>VLOOKUP(A911,'04'!A:B,2,0)</f>
        <v>НАС/КС/ДУ-3А-435</v>
      </c>
      <c r="H911" s="78">
        <v>2662.89</v>
      </c>
      <c r="I911" s="79">
        <f>VLOOKUP(A911,РАСЧЕТ!A:BE,57,0)</f>
        <v>2479.0936221912216</v>
      </c>
      <c r="J911" s="79">
        <f t="shared" si="57"/>
        <v>-183.79637780877829</v>
      </c>
      <c r="K911" s="79" t="str">
        <f>VLOOKUP(A911,'10'!A:C,3,0)</f>
        <v>Начисление услуг УКС00001638 от 31.10.2023 0:00:04</v>
      </c>
      <c r="L911" s="79" t="str">
        <f>VLOOKUP(A911,'10'!A:B,2,0)</f>
        <v>НАС/КС/ДУ-3А-435</v>
      </c>
      <c r="M911" s="78">
        <v>2662.89</v>
      </c>
      <c r="N911" s="79">
        <f>VLOOKUP(A911,РАСЧЕТ!A:BF,58,0)</f>
        <v>2218.8503352520584</v>
      </c>
      <c r="O911" s="79">
        <f t="shared" si="58"/>
        <v>-444.03966474794152</v>
      </c>
      <c r="P911" s="79" t="str">
        <f>VLOOKUP(A911,'11'!A:C,3,0)</f>
        <v>Начисление услуг УКС00001721 от 30.11.2023 23:59:59</v>
      </c>
      <c r="Q911" s="79" t="str">
        <f>VLOOKUP(A911,'11'!A:B,2,0)</f>
        <v>НАС/КС/ДУ-3А-435</v>
      </c>
      <c r="R911" s="78">
        <v>2662.89</v>
      </c>
      <c r="S911">
        <f>VLOOKUP(A911,РАСЧЕТ!A:BG,59,0)</f>
        <v>3047.0283618836734</v>
      </c>
      <c r="T911" s="119">
        <f t="shared" si="59"/>
        <v>384.1383618836735</v>
      </c>
      <c r="U911" t="str">
        <f>VLOOKUP(A911,'12'!A:C,3,0)</f>
        <v>Начисление услуг УКС00001871 от 31.12.2023 23:59:59</v>
      </c>
      <c r="V911" t="str">
        <f>VLOOKUP(A911,'12'!A:B,2,0)</f>
        <v>НАС/КС/ДУ-3А-435</v>
      </c>
    </row>
    <row r="912" spans="1:22" x14ac:dyDescent="0.3">
      <c r="A912" s="77" t="s">
        <v>1967</v>
      </c>
      <c r="B912" s="77" t="s">
        <v>1009</v>
      </c>
      <c r="C912" s="78">
        <v>1395.87</v>
      </c>
      <c r="D912" s="79">
        <f>VLOOKUP(A912,РАСЧЕТ!A:AY,51,0)</f>
        <v>1474.7273679867619</v>
      </c>
      <c r="E912" s="79">
        <f t="shared" si="56"/>
        <v>78.857367986762029</v>
      </c>
      <c r="F912" s="79" t="str">
        <f>VLOOKUP(A912,'04'!A:C,3,0)</f>
        <v>Начисление услуг УКС00000649 от 30.04.2023 0:00:15</v>
      </c>
      <c r="G912" s="79" t="str">
        <f>VLOOKUP(A912,'04'!A:B,2,0)</f>
        <v>НАС/КС/ДУ-3А-436</v>
      </c>
      <c r="H912" s="78">
        <v>1395.87</v>
      </c>
      <c r="I912" s="79">
        <f>VLOOKUP(A912,РАСЧЕТ!A:BE,57,0)</f>
        <v>3482.1008075705863</v>
      </c>
      <c r="J912" s="79">
        <f t="shared" si="57"/>
        <v>2086.2308075705864</v>
      </c>
      <c r="K912" s="79" t="str">
        <f>VLOOKUP(A912,'10'!A:C,3,0)</f>
        <v>Начисление услуг УКС00001638 от 31.10.2023 0:00:04</v>
      </c>
      <c r="L912" s="79" t="str">
        <f>VLOOKUP(A912,'10'!A:B,2,0)</f>
        <v>НАС/КС/ДУ-3А-436</v>
      </c>
      <c r="M912" s="78">
        <v>1395.87</v>
      </c>
      <c r="N912" s="79">
        <f>VLOOKUP(A912,РАСЧЕТ!A:BF,58,0)</f>
        <v>2682.4249226784123</v>
      </c>
      <c r="O912" s="79">
        <f t="shared" si="58"/>
        <v>1286.5549226784124</v>
      </c>
      <c r="P912" s="79" t="str">
        <f>VLOOKUP(A912,'11'!A:C,3,0)</f>
        <v>Начисление услуг УКС00001721 от 30.11.2023 23:59:59</v>
      </c>
      <c r="Q912" s="79" t="str">
        <f>VLOOKUP(A912,'11'!A:B,2,0)</f>
        <v>НАС/КС/ДУ-3А-436</v>
      </c>
      <c r="R912" s="78">
        <v>1395.87</v>
      </c>
      <c r="S912">
        <f>VLOOKUP(A912,РАСЧЕТ!A:BG,59,0)</f>
        <v>3526.2271272415041</v>
      </c>
      <c r="T912" s="119">
        <f t="shared" si="59"/>
        <v>2130.3571272415043</v>
      </c>
      <c r="U912" t="str">
        <f>VLOOKUP(A912,'12'!A:C,3,0)</f>
        <v>Начисление услуг УКС00001871 от 31.12.2023 23:59:59</v>
      </c>
      <c r="V912" t="str">
        <f>VLOOKUP(A912,'12'!A:B,2,0)</f>
        <v>НАС/КС/ДУ-3А-436</v>
      </c>
    </row>
    <row r="913" spans="1:22" x14ac:dyDescent="0.3">
      <c r="A913" s="77" t="s">
        <v>1429</v>
      </c>
      <c r="B913" s="77" t="s">
        <v>1053</v>
      </c>
      <c r="C913" s="78">
        <v>1447.41</v>
      </c>
      <c r="D913" s="79">
        <f>VLOOKUP(A913,РАСЧЕТ!A:AY,51,0)</f>
        <v>1529.1788400355042</v>
      </c>
      <c r="E913" s="79">
        <f t="shared" si="56"/>
        <v>81.768840035504127</v>
      </c>
      <c r="F913" s="79" t="str">
        <f>VLOOKUP(A913,'04'!A:C,3,0)</f>
        <v>Начисление услуг УКС00000649 от 30.04.2023 0:00:15</v>
      </c>
      <c r="G913" s="79" t="str">
        <f>VLOOKUP(A913,'04'!A:B,2,0)</f>
        <v>НАС/КС/ДУ-3А-437</v>
      </c>
      <c r="H913" s="78">
        <v>1447.41</v>
      </c>
      <c r="I913" s="79">
        <f>VLOOKUP(A913,РАСЧЕТ!A:BE,57,0)</f>
        <v>3378.4902573908194</v>
      </c>
      <c r="J913" s="79">
        <f t="shared" si="57"/>
        <v>1931.0802573908193</v>
      </c>
      <c r="K913" s="79" t="str">
        <f>VLOOKUP(A913,'10'!A:C,3,0)</f>
        <v>Начисление услуг УКС00001638 от 31.10.2023 0:00:04</v>
      </c>
      <c r="L913" s="79" t="str">
        <f>VLOOKUP(A913,'10'!A:B,2,0)</f>
        <v>НАС/КС/ДУ-3А-437</v>
      </c>
      <c r="M913" s="78">
        <v>1447.41</v>
      </c>
      <c r="N913" s="79">
        <f>VLOOKUP(A913,РАСЧЕТ!A:BF,58,0)</f>
        <v>2619.8446598213227</v>
      </c>
      <c r="O913" s="79">
        <f t="shared" si="58"/>
        <v>1172.4346598213226</v>
      </c>
      <c r="P913" s="79" t="str">
        <f>VLOOKUP(A913,'11'!A:C,3,0)</f>
        <v>Начисление услуг УКС00001721 от 30.11.2023 23:59:59</v>
      </c>
      <c r="Q913" s="79" t="str">
        <f>VLOOKUP(A913,'11'!A:B,2,0)</f>
        <v>НАС/КС/ДУ-3А-437</v>
      </c>
      <c r="R913" s="78">
        <v>1447.41</v>
      </c>
      <c r="S913">
        <f>VLOOKUP(A913,РАСЧЕТ!A:BG,59,0)</f>
        <v>3451.2216141549366</v>
      </c>
      <c r="T913" s="119">
        <f t="shared" si="59"/>
        <v>2003.8116141549365</v>
      </c>
      <c r="U913" t="str">
        <f>VLOOKUP(A913,'12'!A:C,3,0)</f>
        <v>Начисление услуг УКС00001871 от 31.12.2023 23:59:59</v>
      </c>
      <c r="V913" t="str">
        <f>VLOOKUP(A913,'12'!A:B,2,0)</f>
        <v>НАС/КС/ДУ-3А-437</v>
      </c>
    </row>
    <row r="914" spans="1:22" x14ac:dyDescent="0.3">
      <c r="A914" s="77" t="s">
        <v>2041</v>
      </c>
      <c r="B914" s="77" t="s">
        <v>928</v>
      </c>
      <c r="C914" s="78">
        <v>2534.04</v>
      </c>
      <c r="D914" s="79">
        <f>VLOOKUP(A914,РАСЧЕТ!A:AY,51,0)</f>
        <v>2677.1973757298142</v>
      </c>
      <c r="E914" s="79">
        <f t="shared" si="56"/>
        <v>143.15737572981425</v>
      </c>
      <c r="F914" s="79" t="str">
        <f>VLOOKUP(A914,'04'!A:C,3,0)</f>
        <v>Начисление услуг УКС00000649 от 30.04.2023 0:00:15</v>
      </c>
      <c r="G914" s="79" t="str">
        <f>VLOOKUP(A914,'04'!A:B,2,0)</f>
        <v>С24-НАСТР-3А-2021/дом/Кв. 438</v>
      </c>
      <c r="H914" s="78">
        <v>2534.04</v>
      </c>
      <c r="I914" s="79">
        <f>VLOOKUP(A914,РАСЧЕТ!A:BE,57,0)</f>
        <v>4843.6003220242828</v>
      </c>
      <c r="J914" s="79">
        <f t="shared" si="57"/>
        <v>2309.5603220242829</v>
      </c>
      <c r="K914" s="79" t="str">
        <f>VLOOKUP(A914,'10'!A:C,3,0)</f>
        <v>Начисление услуг УКС00001638 от 31.10.2023 0:00:04</v>
      </c>
      <c r="L914" s="79" t="str">
        <f>VLOOKUP(A914,'10'!A:B,2,0)</f>
        <v>С24-НАСТР-3А-2021/дом/Кв. 438</v>
      </c>
      <c r="M914" s="78">
        <v>2534.04</v>
      </c>
      <c r="N914" s="79">
        <f>VLOOKUP(A914,РАСЧЕТ!A:BF,58,0)</f>
        <v>3840.9516905943428</v>
      </c>
      <c r="O914" s="79">
        <f t="shared" si="58"/>
        <v>1306.9116905943429</v>
      </c>
      <c r="P914" s="79" t="str">
        <f>VLOOKUP(A914,'11'!A:C,3,0)</f>
        <v>Начисление услуг УКС00001721 от 30.11.2023 23:59:59</v>
      </c>
      <c r="Q914" s="79" t="str">
        <f>VLOOKUP(A914,'11'!A:B,2,0)</f>
        <v>С24-НАСТР-3А-2021/дом/Кв. 438</v>
      </c>
      <c r="R914" s="78">
        <v>2534.04</v>
      </c>
      <c r="S914">
        <f>VLOOKUP(A914,РАСЧЕТ!A:BG,59,0)</f>
        <v>5095.3983729795218</v>
      </c>
      <c r="T914" s="119">
        <f t="shared" si="59"/>
        <v>2561.3583729795218</v>
      </c>
      <c r="U914" t="str">
        <f>VLOOKUP(A914,'12'!A:C,3,0)</f>
        <v>Начисление услуг УКС00001871 от 31.12.2023 23:59:59</v>
      </c>
      <c r="V914" t="str">
        <f>VLOOKUP(A914,'12'!A:B,2,0)</f>
        <v>С24-НАСТР-3А-2021/дом/Кв. 438</v>
      </c>
    </row>
    <row r="915" spans="1:22" x14ac:dyDescent="0.3">
      <c r="A915" s="77" t="s">
        <v>1951</v>
      </c>
      <c r="B915" s="77" t="s">
        <v>1150</v>
      </c>
      <c r="C915" s="78">
        <v>1687.93</v>
      </c>
      <c r="D915" s="79">
        <f>VLOOKUP(A915,РАСЧЕТ!A:AY,51,0)</f>
        <v>1194.6707398677702</v>
      </c>
      <c r="E915" s="79">
        <f t="shared" si="56"/>
        <v>-493.25926013222988</v>
      </c>
      <c r="F915" s="79" t="str">
        <f>VLOOKUP(A915,'04'!A:C,3,0)</f>
        <v>Начисление услуг УКС00000649 от 30.04.2023 0:00:15</v>
      </c>
      <c r="G915" s="79" t="str">
        <f>VLOOKUP(A915,'04'!A:B,2,0)</f>
        <v>НАС/КС/ДУ-3А-439</v>
      </c>
      <c r="H915" s="78">
        <v>1687.93</v>
      </c>
      <c r="I915" s="79">
        <f>VLOOKUP(A915,РАСЧЕТ!A:BE,57,0)</f>
        <v>2628.5518569858718</v>
      </c>
      <c r="J915" s="79">
        <f t="shared" si="57"/>
        <v>940.62185698587177</v>
      </c>
      <c r="K915" s="79" t="str">
        <f>VLOOKUP(A915,'10'!A:C,3,0)</f>
        <v>Начисление услуг УКС00001638 от 31.10.2023 0:00:04</v>
      </c>
      <c r="L915" s="79" t="str">
        <f>VLOOKUP(A915,'10'!A:B,2,0)</f>
        <v>НАС/КС/ДУ-3А-439</v>
      </c>
      <c r="M915" s="78">
        <v>1687.93</v>
      </c>
      <c r="N915" s="79">
        <f>VLOOKUP(A915,РАСЧЕТ!A:BF,58,0)</f>
        <v>2142.3434609182409</v>
      </c>
      <c r="O915" s="79">
        <f t="shared" si="58"/>
        <v>454.41346091824084</v>
      </c>
      <c r="P915" s="79" t="str">
        <f>VLOOKUP(A915,'11'!A:C,3,0)</f>
        <v>Начисление услуг УКС00001721 от 30.11.2023 23:59:59</v>
      </c>
      <c r="Q915" s="79" t="str">
        <f>VLOOKUP(A915,'11'!A:B,2,0)</f>
        <v>НАС/КС/ДУ-3А-439</v>
      </c>
      <c r="R915" s="78">
        <v>1687.93</v>
      </c>
      <c r="S915">
        <f>VLOOKUP(A915,РАСЧЕТ!A:BG,59,0)</f>
        <v>2865.7275412821655</v>
      </c>
      <c r="T915" s="119">
        <f t="shared" si="59"/>
        <v>1177.7975412821654</v>
      </c>
      <c r="U915" t="str">
        <f>VLOOKUP(A915,'12'!A:C,3,0)</f>
        <v>Начисление услуг УКС00001871 от 31.12.2023 23:59:59</v>
      </c>
      <c r="V915" t="str">
        <f>VLOOKUP(A915,'12'!A:B,2,0)</f>
        <v>НАС/КС/ДУ-3А-439</v>
      </c>
    </row>
    <row r="916" spans="1:22" x14ac:dyDescent="0.3">
      <c r="A916" s="77" t="s">
        <v>1968</v>
      </c>
      <c r="B916" s="77" t="s">
        <v>225</v>
      </c>
      <c r="C916" s="78">
        <v>3603.48</v>
      </c>
      <c r="D916" s="79">
        <f>VLOOKUP(A916,РАСЧЕТ!A:AY,51,0)</f>
        <v>3807.0654207412108</v>
      </c>
      <c r="E916" s="79">
        <f t="shared" si="56"/>
        <v>203.58542074121078</v>
      </c>
      <c r="F916" s="79" t="str">
        <f>VLOOKUP(A916,'04'!A:C,3,0)</f>
        <v>Начисление услуг УКС00000649 от 30.04.2023 0:00:15</v>
      </c>
      <c r="G916" s="79" t="str">
        <f>VLOOKUP(A916,'04'!A:B,2,0)</f>
        <v>НАС/КС/ДУ-3А-44</v>
      </c>
      <c r="H916" s="78">
        <v>3603.48</v>
      </c>
      <c r="I916" s="79">
        <f>VLOOKUP(A916,РАСЧЕТ!A:BE,57,0)</f>
        <v>9567.3439760933579</v>
      </c>
      <c r="J916" s="79">
        <f t="shared" si="57"/>
        <v>5963.8639760933584</v>
      </c>
      <c r="K916" s="79" t="str">
        <f>VLOOKUP(A916,'10'!A:C,3,0)</f>
        <v>Начисление услуг УКС00001638 от 31.10.2023 0:00:04</v>
      </c>
      <c r="L916" s="79" t="str">
        <f>VLOOKUP(A916,'10'!A:B,2,0)</f>
        <v>НАС/КС/ДУ-3А-44</v>
      </c>
      <c r="M916" s="78">
        <v>3603.48</v>
      </c>
      <c r="N916" s="79">
        <f>VLOOKUP(A916,РАСЧЕТ!A:BF,58,0)</f>
        <v>7327.2521244792442</v>
      </c>
      <c r="O916" s="79">
        <f t="shared" si="58"/>
        <v>3723.7721244792442</v>
      </c>
      <c r="P916" s="79" t="str">
        <f>VLOOKUP(A916,'11'!A:C,3,0)</f>
        <v>Начисление услуг УКС00001721 от 30.11.2023 23:59:59</v>
      </c>
      <c r="Q916" s="79" t="str">
        <f>VLOOKUP(A916,'11'!A:B,2,0)</f>
        <v>НАС/КС/ДУ-3А-44</v>
      </c>
      <c r="R916" s="78">
        <v>3603.48</v>
      </c>
      <c r="S916">
        <f>VLOOKUP(A916,РАСЧЕТ!A:BG,59,0)</f>
        <v>9614.0837679644246</v>
      </c>
      <c r="T916" s="119">
        <f t="shared" si="59"/>
        <v>6010.6037679644251</v>
      </c>
      <c r="U916" t="str">
        <f>VLOOKUP(A916,'12'!A:C,3,0)</f>
        <v>Начисление услуг УКС00001871 от 31.12.2023 23:59:59</v>
      </c>
      <c r="V916" t="str">
        <f>VLOOKUP(A916,'12'!A:B,2,0)</f>
        <v>НАС/КС/ДУ-3А-44</v>
      </c>
    </row>
    <row r="917" spans="1:22" x14ac:dyDescent="0.3">
      <c r="A917" s="77" t="s">
        <v>1462</v>
      </c>
      <c r="B917" s="77" t="s">
        <v>732</v>
      </c>
      <c r="C917" s="78">
        <v>1378.69</v>
      </c>
      <c r="D917" s="79">
        <f>VLOOKUP(A917,РАСЧЕТ!A:AY,51,0)</f>
        <v>1456.5768773038481</v>
      </c>
      <c r="E917" s="79">
        <f t="shared" si="56"/>
        <v>77.886877303847996</v>
      </c>
      <c r="F917" s="79" t="str">
        <f>VLOOKUP(A917,'04'!A:C,3,0)</f>
        <v>Начисление услуг УКС00000649 от 30.04.2023 0:00:15</v>
      </c>
      <c r="G917" s="79" t="str">
        <f>VLOOKUP(A917,'04'!A:B,2,0)</f>
        <v>НАС/КС/ДУ-3А-440</v>
      </c>
      <c r="H917" s="78">
        <v>1378.69</v>
      </c>
      <c r="I917" s="79">
        <f>VLOOKUP(A917,РАСЧЕТ!A:BE,57,0)</f>
        <v>1283.5307301990035</v>
      </c>
      <c r="J917" s="79">
        <f t="shared" si="57"/>
        <v>-95.159269800996526</v>
      </c>
      <c r="K917" s="79" t="str">
        <f>VLOOKUP(A917,'10'!A:C,3,0)</f>
        <v>Начисление услуг УКС00001638 от 31.10.2023 0:00:04</v>
      </c>
      <c r="L917" s="79" t="str">
        <f>VLOOKUP(A917,'10'!A:B,2,0)</f>
        <v>НАС/КС/ДУ-3А-440</v>
      </c>
      <c r="M917" s="78">
        <v>1378.69</v>
      </c>
      <c r="N917" s="79">
        <f>VLOOKUP(A917,РАСЧЕТ!A:BF,58,0)</f>
        <v>1148.7918671224365</v>
      </c>
      <c r="O917" s="79">
        <f t="shared" si="58"/>
        <v>-229.89813287756351</v>
      </c>
      <c r="P917" s="79" t="str">
        <f>VLOOKUP(A917,'11'!A:C,3,0)</f>
        <v>Начисление услуг УКС00001721 от 30.11.2023 23:59:59</v>
      </c>
      <c r="Q917" s="79" t="str">
        <f>VLOOKUP(A917,'11'!A:B,2,0)</f>
        <v>НАС/КС/ДУ-3А-440</v>
      </c>
      <c r="R917" s="78">
        <v>1378.69</v>
      </c>
      <c r="S917">
        <f>VLOOKUP(A917,РАСЧЕТ!A:BG,59,0)</f>
        <v>1577.574361555902</v>
      </c>
      <c r="T917" s="119">
        <f t="shared" si="59"/>
        <v>198.88436155590193</v>
      </c>
      <c r="U917" t="str">
        <f>VLOOKUP(A917,'12'!A:C,3,0)</f>
        <v>Начисление услуг УКС00001871 от 31.12.2023 23:59:59</v>
      </c>
      <c r="V917" t="str">
        <f>VLOOKUP(A917,'12'!A:B,2,0)</f>
        <v>НАС/КС/ДУ-3А-440</v>
      </c>
    </row>
    <row r="918" spans="1:22" x14ac:dyDescent="0.3">
      <c r="A918" s="77" t="s">
        <v>1887</v>
      </c>
      <c r="B918" s="77" t="s">
        <v>994</v>
      </c>
      <c r="C918" s="78">
        <v>1365.8</v>
      </c>
      <c r="D918" s="79">
        <f>VLOOKUP(A918,РАСЧЕТ!A:AY,51,0)</f>
        <v>1442.9640092916627</v>
      </c>
      <c r="E918" s="79">
        <f t="shared" si="56"/>
        <v>77.164009291662751</v>
      </c>
      <c r="F918" s="79" t="str">
        <f>VLOOKUP(A918,'04'!A:C,3,0)</f>
        <v>Начисление услуг УКС00000649 от 30.04.2023 0:00:15</v>
      </c>
      <c r="G918" s="79" t="str">
        <f>VLOOKUP(A918,'04'!A:B,2,0)</f>
        <v>НАС/КС/ДУ-3А-441.</v>
      </c>
      <c r="H918" s="78">
        <v>1365.8</v>
      </c>
      <c r="I918" s="79">
        <f>VLOOKUP(A918,РАСЧЕТ!A:BE,57,0)</f>
        <v>2764.1755030773575</v>
      </c>
      <c r="J918" s="79">
        <f t="shared" si="57"/>
        <v>1398.3755030773575</v>
      </c>
      <c r="K918" s="79" t="str">
        <f>VLOOKUP(A918,'10'!A:C,3,0)</f>
        <v>Начисление услуг УКС00001638 от 31.10.2023 0:00:04</v>
      </c>
      <c r="L918" s="79" t="str">
        <f>VLOOKUP(A918,'10'!A:B,2,0)</f>
        <v>НАС/КС/ДУ-3А-441.</v>
      </c>
      <c r="M918" s="78">
        <v>1365.8</v>
      </c>
      <c r="N918" s="79">
        <f>VLOOKUP(A918,РАСЧЕТ!A:BF,58,0)</f>
        <v>2177.1007899429947</v>
      </c>
      <c r="O918" s="79">
        <f t="shared" si="58"/>
        <v>811.3007899429947</v>
      </c>
      <c r="P918" s="79" t="str">
        <f>VLOOKUP(A918,'11'!A:C,3,0)</f>
        <v>Начисление услуг УКС00001721 от 30.11.2023 23:59:59</v>
      </c>
      <c r="Q918" s="79" t="str">
        <f>VLOOKUP(A918,'11'!A:B,2,0)</f>
        <v>НАС/КС/ДУ-3А-441.</v>
      </c>
      <c r="R918" s="78">
        <v>1365.8</v>
      </c>
      <c r="S918">
        <f>VLOOKUP(A918,РАСЧЕТ!A:BG,59,0)</f>
        <v>2882.049444708819</v>
      </c>
      <c r="T918" s="119">
        <f t="shared" si="59"/>
        <v>1516.2494447088191</v>
      </c>
      <c r="U918" t="str">
        <f>VLOOKUP(A918,'12'!A:C,3,0)</f>
        <v>Начисление услуг УКС00001871 от 31.12.2023 23:59:59</v>
      </c>
      <c r="V918" t="str">
        <f>VLOOKUP(A918,'12'!A:B,2,0)</f>
        <v>НАС/КС/ДУ-3А-441.</v>
      </c>
    </row>
    <row r="919" spans="1:22" x14ac:dyDescent="0.3">
      <c r="A919" s="77" t="s">
        <v>2149</v>
      </c>
      <c r="B919" s="77" t="s">
        <v>735</v>
      </c>
      <c r="C919" s="78">
        <v>1679.34</v>
      </c>
      <c r="D919" s="79">
        <f>VLOOKUP(A919,РАСЧЕТ!A:AY,51,0)</f>
        <v>1774.2104642548431</v>
      </c>
      <c r="E919" s="79">
        <f t="shared" si="56"/>
        <v>94.870464254843228</v>
      </c>
      <c r="F919" s="79" t="str">
        <f>VLOOKUP(A919,'04'!A:C,3,0)</f>
        <v>Начисление услуг УКС00000649 от 30.04.2023 0:00:15</v>
      </c>
      <c r="G919" s="79" t="str">
        <f>VLOOKUP(A919,'04'!A:B,2,0)</f>
        <v>НАС/КС/ДУ-3А-442</v>
      </c>
      <c r="H919" s="78">
        <v>1679.34</v>
      </c>
      <c r="I919" s="79">
        <f>VLOOKUP(A919,РАСЧЕТ!A:BE,57,0)</f>
        <v>2728.598286799222</v>
      </c>
      <c r="J919" s="79">
        <f t="shared" si="57"/>
        <v>1049.2582867992221</v>
      </c>
      <c r="K919" s="79" t="str">
        <f>VLOOKUP(A919,'10'!A:C,3,0)</f>
        <v>Начисление услуг УКС00001638 от 31.10.2023 0:00:04</v>
      </c>
      <c r="L919" s="79" t="str">
        <f>VLOOKUP(A919,'10'!A:B,2,0)</f>
        <v>НАС/КС/ДУ-3А-442</v>
      </c>
      <c r="M919" s="78">
        <v>1679.34</v>
      </c>
      <c r="N919" s="79">
        <f>VLOOKUP(A919,РАСЧЕТ!A:BF,58,0)</f>
        <v>2210.3962899427429</v>
      </c>
      <c r="O919" s="79">
        <f t="shared" si="58"/>
        <v>531.05628994274298</v>
      </c>
      <c r="P919" s="79" t="str">
        <f>VLOOKUP(A919,'11'!A:C,3,0)</f>
        <v>Начисление услуг УКС00001721 от 30.11.2023 23:59:59</v>
      </c>
      <c r="Q919" s="79" t="str">
        <f>VLOOKUP(A919,'11'!A:B,2,0)</f>
        <v>НАС/КС/ДУ-3А-442</v>
      </c>
      <c r="R919" s="78">
        <v>1679.34</v>
      </c>
      <c r="S919">
        <f>VLOOKUP(A919,РАСЧЕТ!A:BG,59,0)</f>
        <v>2951.3889470696868</v>
      </c>
      <c r="T919" s="119">
        <f t="shared" si="59"/>
        <v>1272.0489470696868</v>
      </c>
      <c r="U919" t="str">
        <f>VLOOKUP(A919,'12'!A:C,3,0)</f>
        <v>Начисление услуг УКС00001871 от 31.12.2023 23:59:59</v>
      </c>
      <c r="V919" t="str">
        <f>VLOOKUP(A919,'12'!A:B,2,0)</f>
        <v>НАС/КС/ДУ-3А-442</v>
      </c>
    </row>
    <row r="920" spans="1:22" x14ac:dyDescent="0.3">
      <c r="A920" s="77" t="s">
        <v>2035</v>
      </c>
      <c r="B920" s="77" t="s">
        <v>696</v>
      </c>
      <c r="C920" s="78">
        <v>2662.89</v>
      </c>
      <c r="D920" s="79">
        <f>VLOOKUP(A920,РАСЧЕТ!A:AY,51,0)</f>
        <v>3038.9970868142937</v>
      </c>
      <c r="E920" s="79">
        <f t="shared" si="56"/>
        <v>376.10708681429378</v>
      </c>
      <c r="F920" s="79" t="str">
        <f>VLOOKUP(A920,'04'!A:C,3,0)</f>
        <v>Начисление услуг УКС00000649 от 30.04.2023 0:00:15</v>
      </c>
      <c r="G920" s="79" t="str">
        <f>VLOOKUP(A920,'04'!A:B,2,0)</f>
        <v>НАС/КС/ДУ-3А-443</v>
      </c>
      <c r="H920" s="78">
        <v>2662.89</v>
      </c>
      <c r="I920" s="79">
        <f>VLOOKUP(A920,РАСЧЕТ!A:BE,57,0)</f>
        <v>4399.8173466600865</v>
      </c>
      <c r="J920" s="79">
        <f t="shared" si="57"/>
        <v>1736.9273466600866</v>
      </c>
      <c r="K920" s="79" t="str">
        <f>VLOOKUP(A920,'10'!A:C,3,0)</f>
        <v>Начисление услуг УКС00001638 от 31.10.2023 0:00:04</v>
      </c>
      <c r="L920" s="79" t="str">
        <f>VLOOKUP(A920,'10'!A:B,2,0)</f>
        <v>НАС/КС/ДУ-3А-443</v>
      </c>
      <c r="M920" s="78">
        <v>2662.89</v>
      </c>
      <c r="N920" s="79">
        <f>VLOOKUP(A920,РАСЧЕТ!A:BF,58,0)</f>
        <v>3555.8896963965726</v>
      </c>
      <c r="O920" s="79">
        <f t="shared" si="58"/>
        <v>892.99969639657274</v>
      </c>
      <c r="P920" s="79" t="str">
        <f>VLOOKUP(A920,'11'!A:C,3,0)</f>
        <v>Начисление услуг УКС00001721 от 30.11.2023 23:59:59</v>
      </c>
      <c r="Q920" s="79" t="str">
        <f>VLOOKUP(A920,'11'!A:B,2,0)</f>
        <v>НАС/КС/ДУ-3А-443</v>
      </c>
      <c r="R920" s="78">
        <v>2662.89</v>
      </c>
      <c r="S920">
        <f>VLOOKUP(A920,РАСЧЕТ!A:BG,59,0)</f>
        <v>4744.5938362702955</v>
      </c>
      <c r="T920" s="119">
        <f t="shared" si="59"/>
        <v>2081.7038362702956</v>
      </c>
      <c r="U920" t="str">
        <f>VLOOKUP(A920,'12'!A:C,3,0)</f>
        <v>Начисление услуг УКС00001871 от 31.12.2023 23:59:59</v>
      </c>
      <c r="V920" t="str">
        <f>VLOOKUP(A920,'12'!A:B,2,0)</f>
        <v>НАС/КС/ДУ-3А-443</v>
      </c>
    </row>
    <row r="921" spans="1:22" x14ac:dyDescent="0.3">
      <c r="A921" s="77" t="s">
        <v>2244</v>
      </c>
      <c r="B921" s="77" t="s">
        <v>744</v>
      </c>
      <c r="C921" s="78">
        <v>1395.87</v>
      </c>
      <c r="D921" s="79">
        <f>VLOOKUP(A921,РАСЧЕТ!A:AY,51,0)</f>
        <v>1524.8312632494283</v>
      </c>
      <c r="E921" s="79">
        <f t="shared" si="56"/>
        <v>128.96126324942838</v>
      </c>
      <c r="F921" s="79" t="str">
        <f>VLOOKUP(A921,'04'!A:C,3,0)</f>
        <v>Начисление услуг УКС00000649 от 30.04.2023 0:00:15</v>
      </c>
      <c r="G921" s="79" t="str">
        <f>VLOOKUP(A921,'04'!A:B,2,0)</f>
        <v>НАС/КС/ДУ-3А-444</v>
      </c>
      <c r="H921" s="78">
        <v>1395.87</v>
      </c>
      <c r="I921" s="79">
        <f>VLOOKUP(A921,РАСЧЕТ!A:BE,57,0)</f>
        <v>1299.5248826002371</v>
      </c>
      <c r="J921" s="79">
        <f t="shared" si="57"/>
        <v>-96.345117399762785</v>
      </c>
      <c r="K921" s="79" t="str">
        <f>VLOOKUP(A921,'10'!A:C,3,0)</f>
        <v>Начисление услуг УКС00001638 от 31.10.2023 0:00:04</v>
      </c>
      <c r="L921" s="79" t="str">
        <f>VLOOKUP(A921,'10'!A:B,2,0)</f>
        <v>НАС/КС/ДУ-3А-444</v>
      </c>
      <c r="M921" s="78">
        <v>1395.87</v>
      </c>
      <c r="N921" s="79">
        <f>VLOOKUP(A921,РАСЧЕТ!A:BF,58,0)</f>
        <v>1163.1070305756757</v>
      </c>
      <c r="O921" s="79">
        <f t="shared" si="58"/>
        <v>-232.76296942432418</v>
      </c>
      <c r="P921" s="79" t="str">
        <f>VLOOKUP(A921,'11'!A:C,3,0)</f>
        <v>Начисление услуг УКС00001721 от 30.11.2023 23:59:59</v>
      </c>
      <c r="Q921" s="79" t="str">
        <f>VLOOKUP(A921,'11'!A:B,2,0)</f>
        <v>НАС/КС/ДУ-3А-444</v>
      </c>
      <c r="R921" s="78">
        <v>1395.87</v>
      </c>
      <c r="S921">
        <f>VLOOKUP(A921,РАСЧЕТ!A:BG,59,0)</f>
        <v>1597.2326090519255</v>
      </c>
      <c r="T921" s="119">
        <f t="shared" si="59"/>
        <v>201.36260905192557</v>
      </c>
      <c r="U921" t="str">
        <f>VLOOKUP(A921,'12'!A:C,3,0)</f>
        <v>Начисление услуг УКС00001871 от 31.12.2023 23:59:59</v>
      </c>
      <c r="V921" t="str">
        <f>VLOOKUP(A921,'12'!A:B,2,0)</f>
        <v>НАС/КС/ДУ-3А-444</v>
      </c>
    </row>
    <row r="922" spans="1:22" x14ac:dyDescent="0.3">
      <c r="A922" s="77" t="s">
        <v>2008</v>
      </c>
      <c r="B922" s="77" t="s">
        <v>825</v>
      </c>
      <c r="C922" s="78">
        <v>1447.41</v>
      </c>
      <c r="D922" s="79">
        <f>VLOOKUP(A922,РАСЧЕТ!A:AY,51,0)</f>
        <v>1521.0443591232536</v>
      </c>
      <c r="E922" s="79">
        <f t="shared" si="56"/>
        <v>73.634359123253489</v>
      </c>
      <c r="F922" s="79" t="str">
        <f>VLOOKUP(A922,'04'!A:C,3,0)</f>
        <v>Начисление услуг УКС00000649 от 30.04.2023 0:00:15</v>
      </c>
      <c r="G922" s="79" t="str">
        <f>VLOOKUP(A922,'04'!A:B,2,0)</f>
        <v>НАС/КС/ДУ-3А-445</v>
      </c>
      <c r="H922" s="78">
        <v>1447.41</v>
      </c>
      <c r="I922" s="79">
        <f>VLOOKUP(A922,РАСЧЕТ!A:BE,57,0)</f>
        <v>2129.9473402376261</v>
      </c>
      <c r="J922" s="79">
        <f t="shared" si="57"/>
        <v>682.53734023762604</v>
      </c>
      <c r="K922" s="79" t="str">
        <f>VLOOKUP(A922,'10'!A:C,3,0)</f>
        <v>Начисление услуг УКС00001638 от 31.10.2023 0:00:04</v>
      </c>
      <c r="L922" s="79" t="str">
        <f>VLOOKUP(A922,'10'!A:B,2,0)</f>
        <v>НАС/КС/ДУ-3А-445</v>
      </c>
      <c r="M922" s="78">
        <v>1447.41</v>
      </c>
      <c r="N922" s="79">
        <f>VLOOKUP(A922,РАСЧЕТ!A:BF,58,0)</f>
        <v>1750.7186095489767</v>
      </c>
      <c r="O922" s="79">
        <f t="shared" si="58"/>
        <v>303.30860954897662</v>
      </c>
      <c r="P922" s="79" t="str">
        <f>VLOOKUP(A922,'11'!A:C,3,0)</f>
        <v>Начисление услуг УКС00001721 от 30.11.2023 23:59:59</v>
      </c>
      <c r="Q922" s="79" t="str">
        <f>VLOOKUP(A922,'11'!A:B,2,0)</f>
        <v>НАС/КС/ДУ-3А-445</v>
      </c>
      <c r="R922" s="78">
        <v>1447.41</v>
      </c>
      <c r="S922">
        <f>VLOOKUP(A922,РАСЧЕТ!A:BG,59,0)</f>
        <v>2347.7399824927279</v>
      </c>
      <c r="T922" s="119">
        <f t="shared" si="59"/>
        <v>900.32998249272782</v>
      </c>
      <c r="U922" t="str">
        <f>VLOOKUP(A922,'12'!A:C,3,0)</f>
        <v>Начисление услуг УКС00001871 от 31.12.2023 23:59:59</v>
      </c>
      <c r="V922" t="str">
        <f>VLOOKUP(A922,'12'!A:B,2,0)</f>
        <v>НАС/КС/ДУ-3А-445</v>
      </c>
    </row>
    <row r="923" spans="1:22" x14ac:dyDescent="0.3">
      <c r="A923" s="77" t="s">
        <v>2031</v>
      </c>
      <c r="B923" s="77" t="s">
        <v>809</v>
      </c>
      <c r="C923" s="78">
        <v>2534.04</v>
      </c>
      <c r="D923" s="79">
        <f>VLOOKUP(A923,РАСЧЕТ!A:AY,51,0)</f>
        <v>2677.1973757298142</v>
      </c>
      <c r="E923" s="79">
        <f t="shared" si="56"/>
        <v>143.15737572981425</v>
      </c>
      <c r="F923" s="79" t="str">
        <f>VLOOKUP(A923,'04'!A:C,3,0)</f>
        <v>Начисление услуг УКС00000649 от 30.04.2023 0:00:15</v>
      </c>
      <c r="G923" s="79" t="str">
        <f>VLOOKUP(A923,'04'!A:B,2,0)</f>
        <v>НАС/КС/ДУ-3А-446</v>
      </c>
      <c r="H923" s="78">
        <v>2534.04</v>
      </c>
      <c r="I923" s="79">
        <f>VLOOKUP(A923,РАСЧЕТ!A:BE,57,0)</f>
        <v>3757.3405341881521</v>
      </c>
      <c r="J923" s="79">
        <f t="shared" si="57"/>
        <v>1223.3005341881521</v>
      </c>
      <c r="K923" s="79" t="str">
        <f>VLOOKUP(A923,'10'!A:C,3,0)</f>
        <v>Начисление услуг УКС00001638 от 31.10.2023 0:00:04</v>
      </c>
      <c r="L923" s="79" t="str">
        <f>VLOOKUP(A923,'10'!A:B,2,0)</f>
        <v>НАС/КС/ДУ-3А-446</v>
      </c>
      <c r="M923" s="78">
        <v>2534.04</v>
      </c>
      <c r="N923" s="79">
        <f>VLOOKUP(A923,РАСЧЕТ!A:BF,58,0)</f>
        <v>3084.7929186361234</v>
      </c>
      <c r="O923" s="79">
        <f t="shared" si="58"/>
        <v>550.75291863612347</v>
      </c>
      <c r="P923" s="79" t="str">
        <f>VLOOKUP(A923,'11'!A:C,3,0)</f>
        <v>Начисление услуг УКС00001721 от 30.11.2023 23:59:59</v>
      </c>
      <c r="Q923" s="79" t="str">
        <f>VLOOKUP(A923,'11'!A:B,2,0)</f>
        <v>НАС/КС/ДУ-3А-446</v>
      </c>
      <c r="R923" s="78">
        <v>2534.04</v>
      </c>
      <c r="S923">
        <f>VLOOKUP(A923,РАСЧЕТ!A:BG,59,0)</f>
        <v>4135.3450927738695</v>
      </c>
      <c r="T923" s="119">
        <f t="shared" si="59"/>
        <v>1601.3050927738695</v>
      </c>
      <c r="U923" t="str">
        <f>VLOOKUP(A923,'12'!A:C,3,0)</f>
        <v>Начисление услуг УКС00001871 от 31.12.2023 23:59:59</v>
      </c>
      <c r="V923" t="str">
        <f>VLOOKUP(A923,'12'!A:B,2,0)</f>
        <v>НАС/КС/ДУ-3А-446</v>
      </c>
    </row>
    <row r="924" spans="1:22" x14ac:dyDescent="0.3">
      <c r="A924" s="77" t="s">
        <v>2043</v>
      </c>
      <c r="B924" s="77" t="s">
        <v>1193</v>
      </c>
      <c r="C924" s="78">
        <v>1687.93</v>
      </c>
      <c r="D924" s="79">
        <f>VLOOKUP(A924,РАСЧЕТ!A:AY,51,0)</f>
        <v>1783.2857095962997</v>
      </c>
      <c r="E924" s="79">
        <f t="shared" si="56"/>
        <v>95.355709596299675</v>
      </c>
      <c r="F924" s="79" t="str">
        <f>VLOOKUP(A924,'04'!A:C,3,0)</f>
        <v>Начисление услуг УКС00000649 от 30.04.2023 0:00:15</v>
      </c>
      <c r="G924" s="79" t="str">
        <f>VLOOKUP(A924,'04'!A:B,2,0)</f>
        <v>ДУ ЗПИФ Развитие Красная сосна 3А/дом/Кв. 447</v>
      </c>
      <c r="H924" s="80"/>
      <c r="I924" s="79">
        <f>VLOOKUP(A924,РАСЧЕТ!A:BE,57,0)</f>
        <v>0</v>
      </c>
      <c r="J924" s="79">
        <f t="shared" si="57"/>
        <v>0</v>
      </c>
      <c r="K924" s="79" t="e">
        <f>VLOOKUP(A924,'10'!A:C,3,0)</f>
        <v>#N/A</v>
      </c>
      <c r="L924" s="79" t="e">
        <f>VLOOKUP(A924,'10'!A:B,2,0)</f>
        <v>#N/A</v>
      </c>
      <c r="M924" s="80"/>
      <c r="N924" s="79">
        <f>VLOOKUP(A924,РАСЧЕТ!A:BF,58,0)</f>
        <v>0</v>
      </c>
      <c r="O924" s="79">
        <f t="shared" si="58"/>
        <v>0</v>
      </c>
      <c r="P924" s="79" t="e">
        <f>VLOOKUP(A924,'11'!A:C,3,0)</f>
        <v>#N/A</v>
      </c>
      <c r="Q924" s="79" t="e">
        <f>VLOOKUP(A924,'11'!A:B,2,0)</f>
        <v>#N/A</v>
      </c>
      <c r="R924" s="80"/>
      <c r="S924">
        <f>VLOOKUP(A924,РАСЧЕТ!A:BG,59,0)</f>
        <v>0</v>
      </c>
      <c r="T924" s="119">
        <f t="shared" si="59"/>
        <v>0</v>
      </c>
      <c r="U924" t="e">
        <f>VLOOKUP(A924,'12'!A:C,3,0)</f>
        <v>#N/A</v>
      </c>
      <c r="V924" t="e">
        <f>VLOOKUP(A924,'12'!A:B,2,0)</f>
        <v>#N/A</v>
      </c>
    </row>
    <row r="925" spans="1:22" x14ac:dyDescent="0.3">
      <c r="A925" s="77" t="s">
        <v>2772</v>
      </c>
      <c r="B925" s="77" t="s">
        <v>1193</v>
      </c>
      <c r="C925" s="80"/>
      <c r="D925" s="79">
        <f>VLOOKUP(A925,РАСЧЕТ!A:AY,51,0)</f>
        <v>0</v>
      </c>
      <c r="E925" s="79">
        <f t="shared" si="56"/>
        <v>0</v>
      </c>
      <c r="F925" s="79" t="e">
        <f>VLOOKUP(A925,'04'!A:C,3,0)</f>
        <v>#N/A</v>
      </c>
      <c r="G925" s="79" t="e">
        <f>VLOOKUP(A925,'04'!A:B,2,0)</f>
        <v>#N/A</v>
      </c>
      <c r="H925" s="78">
        <v>1687.93</v>
      </c>
      <c r="I925" s="79">
        <f>VLOOKUP(A925,РАСЧЕТ!A:BE,57,0)</f>
        <v>2403.5215725915582</v>
      </c>
      <c r="J925" s="79">
        <f t="shared" si="57"/>
        <v>715.59157259155813</v>
      </c>
      <c r="K925" s="79" t="str">
        <f>VLOOKUP(A925,'10'!A:C,3,0)</f>
        <v>Начисление услуг УКС00001638 от 31.10.2023 0:00:04</v>
      </c>
      <c r="L925" s="79" t="str">
        <f>VLOOKUP(A925,'10'!A:B,2,0)</f>
        <v>НАС/КС/ДУ-3А-447</v>
      </c>
      <c r="M925" s="78">
        <v>1687.93</v>
      </c>
      <c r="N925" s="79">
        <f>VLOOKUP(A925,РАСЧЕТ!A:BF,58,0)</f>
        <v>1985.6971177446844</v>
      </c>
      <c r="O925" s="79">
        <f t="shared" si="58"/>
        <v>297.76711774468436</v>
      </c>
      <c r="P925" s="79" t="str">
        <f>VLOOKUP(A925,'11'!A:C,3,0)</f>
        <v>Начисление услуг УКС00001721 от 30.11.2023 23:59:59</v>
      </c>
      <c r="Q925" s="79" t="str">
        <f>VLOOKUP(A925,'11'!A:B,2,0)</f>
        <v>НАС/КС/ДУ-3А-447</v>
      </c>
      <c r="R925" s="78">
        <v>1687.93</v>
      </c>
      <c r="S925">
        <f>VLOOKUP(A925,РАСЧЕТ!A:BG,59,0)</f>
        <v>2666.8422791215057</v>
      </c>
      <c r="T925" s="119">
        <f t="shared" si="59"/>
        <v>978.91227912150566</v>
      </c>
      <c r="U925" t="str">
        <f>VLOOKUP(A925,'12'!A:C,3,0)</f>
        <v>Начисление услуг УКС00001871 от 31.12.2023 23:59:59</v>
      </c>
      <c r="V925" t="str">
        <f>VLOOKUP(A925,'12'!A:B,2,0)</f>
        <v>НАС/КС/ДУ-3А-447</v>
      </c>
    </row>
    <row r="926" spans="1:22" x14ac:dyDescent="0.3">
      <c r="A926" s="77" t="s">
        <v>1505</v>
      </c>
      <c r="B926" s="77" t="s">
        <v>719</v>
      </c>
      <c r="C926" s="78">
        <v>1378.69</v>
      </c>
      <c r="D926" s="79">
        <f>VLOOKUP(A926,РАСЧЕТ!A:AY,51,0)</f>
        <v>1456.5768773038481</v>
      </c>
      <c r="E926" s="79">
        <f t="shared" si="56"/>
        <v>77.886877303847996</v>
      </c>
      <c r="F926" s="79" t="str">
        <f>VLOOKUP(A926,'04'!A:C,3,0)</f>
        <v>Начисление услуг УКС00000649 от 30.04.2023 0:00:15</v>
      </c>
      <c r="G926" s="79" t="str">
        <f>VLOOKUP(A926,'04'!A:B,2,0)</f>
        <v>НАС/КС/ДУ-3А-448.</v>
      </c>
      <c r="H926" s="78">
        <v>1378.69</v>
      </c>
      <c r="I926" s="79">
        <f>VLOOKUP(A926,РАСЧЕТ!A:BE,57,0)</f>
        <v>4193.6424807007925</v>
      </c>
      <c r="J926" s="79">
        <f t="shared" si="57"/>
        <v>2814.9524807007924</v>
      </c>
      <c r="K926" s="79" t="str">
        <f>VLOOKUP(A926,'10'!A:C,3,0)</f>
        <v>Начисление услуг УКС00001638 от 31.10.2023 0:00:04</v>
      </c>
      <c r="L926" s="79" t="str">
        <f>VLOOKUP(A926,'10'!A:B,2,0)</f>
        <v>НАС/КС/ДУ-3А-448.</v>
      </c>
      <c r="M926" s="78">
        <v>1378.69</v>
      </c>
      <c r="N926" s="79">
        <f>VLOOKUP(A926,РАСЧЕТ!A:BF,58,0)</f>
        <v>3174.5563777503307</v>
      </c>
      <c r="O926" s="79">
        <f t="shared" si="58"/>
        <v>1795.8663777503307</v>
      </c>
      <c r="P926" s="79" t="str">
        <f>VLOOKUP(A926,'11'!A:C,3,0)</f>
        <v>Начисление услуг УКС00001721 от 30.11.2023 23:59:59</v>
      </c>
      <c r="Q926" s="79" t="str">
        <f>VLOOKUP(A926,'11'!A:B,2,0)</f>
        <v>НАС/КС/ДУ-3А-448.</v>
      </c>
      <c r="R926" s="78">
        <v>1378.69</v>
      </c>
      <c r="S926">
        <f>VLOOKUP(A926,РАСЧЕТ!A:BG,59,0)</f>
        <v>4149.5763477471919</v>
      </c>
      <c r="T926" s="119">
        <f t="shared" si="59"/>
        <v>2770.8863477471918</v>
      </c>
      <c r="U926" t="str">
        <f>VLOOKUP(A926,'12'!A:C,3,0)</f>
        <v>Начисление услуг УКС00001871 от 31.12.2023 23:59:59</v>
      </c>
      <c r="V926" t="str">
        <f>VLOOKUP(A926,'12'!A:B,2,0)</f>
        <v>НАС/КС/ДУ-3А-448.</v>
      </c>
    </row>
    <row r="927" spans="1:22" x14ac:dyDescent="0.3">
      <c r="A927" s="77" t="s">
        <v>1419</v>
      </c>
      <c r="B927" s="77" t="s">
        <v>1038</v>
      </c>
      <c r="C927" s="78">
        <v>1365.8</v>
      </c>
      <c r="D927" s="79">
        <f>VLOOKUP(A927,РАСЧЕТ!A:AY,51,0)</f>
        <v>1442.9640092916627</v>
      </c>
      <c r="E927" s="79">
        <f t="shared" si="56"/>
        <v>77.164009291662751</v>
      </c>
      <c r="F927" s="79" t="str">
        <f>VLOOKUP(A927,'04'!A:C,3,0)</f>
        <v>Начисление услуг УКС00000649 от 30.04.2023 0:00:15</v>
      </c>
      <c r="G927" s="79" t="str">
        <f>VLOOKUP(A927,'04'!A:B,2,0)</f>
        <v>С24-НАСТР-3А-2021/дом/Кв. 449</v>
      </c>
      <c r="H927" s="78">
        <v>1365.8</v>
      </c>
      <c r="I927" s="79">
        <f>VLOOKUP(A927,РАСЧЕТ!A:BE,57,0)</f>
        <v>3772.3993866149144</v>
      </c>
      <c r="J927" s="79">
        <f t="shared" si="57"/>
        <v>2406.5993866149147</v>
      </c>
      <c r="K927" s="79" t="str">
        <f>VLOOKUP(A927,'10'!A:C,3,0)</f>
        <v>Начисление услуг УКС00001638 от 31.10.2023 0:00:04</v>
      </c>
      <c r="L927" s="79" t="str">
        <f>VLOOKUP(A927,'10'!A:B,2,0)</f>
        <v>С24-НАСТР-3А-2021/дом/Кв. 449</v>
      </c>
      <c r="M927" s="78">
        <v>1365.8</v>
      </c>
      <c r="N927" s="79">
        <f>VLOOKUP(A927,РАСЧЕТ!A:BF,58,0)</f>
        <v>2878.9378110421471</v>
      </c>
      <c r="O927" s="79">
        <f t="shared" si="58"/>
        <v>1513.1378110421472</v>
      </c>
      <c r="P927" s="79" t="str">
        <f>VLOOKUP(A927,'11'!A:C,3,0)</f>
        <v>Начисление услуг УКС00001721 от 30.11.2023 23:59:59</v>
      </c>
      <c r="Q927" s="79" t="str">
        <f>VLOOKUP(A927,'11'!A:B,2,0)</f>
        <v>С24-НАСТР-3А-2021/дом/Кв. 449</v>
      </c>
      <c r="R927" s="78">
        <v>1365.8</v>
      </c>
      <c r="S927">
        <f>VLOOKUP(A927,РАСЧЕТ!A:BG,59,0)</f>
        <v>3773.1333800721113</v>
      </c>
      <c r="T927" s="119">
        <f t="shared" si="59"/>
        <v>2407.3333800721111</v>
      </c>
      <c r="U927" t="str">
        <f>VLOOKUP(A927,'12'!A:C,3,0)</f>
        <v>Начисление услуг УКС00001871 от 31.12.2023 23:59:59</v>
      </c>
      <c r="V927" t="str">
        <f>VLOOKUP(A927,'12'!A:B,2,0)</f>
        <v>С24-НАСТР-3А-2021/дом/Кв. 449</v>
      </c>
    </row>
    <row r="928" spans="1:22" x14ac:dyDescent="0.3">
      <c r="A928" s="77" t="s">
        <v>2039</v>
      </c>
      <c r="B928" s="77" t="s">
        <v>294</v>
      </c>
      <c r="C928" s="78">
        <v>3466.05</v>
      </c>
      <c r="D928" s="79">
        <f>VLOOKUP(A928,РАСЧЕТ!A:AY,51,0)</f>
        <v>3422.2328075147338</v>
      </c>
      <c r="E928" s="79">
        <f t="shared" si="56"/>
        <v>-43.817192485266332</v>
      </c>
      <c r="F928" s="79" t="str">
        <f>VLOOKUP(A928,'04'!A:C,3,0)</f>
        <v>Начисление услуг УКС00000649 от 30.04.2023 0:00:15</v>
      </c>
      <c r="G928" s="79" t="str">
        <f>VLOOKUP(A928,'04'!A:B,2,0)</f>
        <v>НАС/КС/ДУ-3А-45</v>
      </c>
      <c r="H928" s="78">
        <v>3466.05</v>
      </c>
      <c r="I928" s="79">
        <f>VLOOKUP(A928,РАСЧЕТ!A:BE,57,0)</f>
        <v>6288.9491316248841</v>
      </c>
      <c r="J928" s="79">
        <f t="shared" si="57"/>
        <v>2822.8991316248839</v>
      </c>
      <c r="K928" s="79" t="str">
        <f>VLOOKUP(A928,'10'!A:C,3,0)</f>
        <v>Начисление услуг УКС00001638 от 31.10.2023 0:00:04</v>
      </c>
      <c r="L928" s="79" t="str">
        <f>VLOOKUP(A928,'10'!A:B,2,0)</f>
        <v>НАС/КС/ДУ-3А-45</v>
      </c>
      <c r="M928" s="78">
        <v>3466.05</v>
      </c>
      <c r="N928" s="79">
        <f>VLOOKUP(A928,РАСЧЕТ!A:BF,58,0)</f>
        <v>5019.6697304007948</v>
      </c>
      <c r="O928" s="79">
        <f t="shared" si="58"/>
        <v>1553.6197304007947</v>
      </c>
      <c r="P928" s="79" t="str">
        <f>VLOOKUP(A928,'11'!A:C,3,0)</f>
        <v>Начисление услуг УКС00001721 от 30.11.2023 23:59:59</v>
      </c>
      <c r="Q928" s="79" t="str">
        <f>VLOOKUP(A928,'11'!A:B,2,0)</f>
        <v>НАС/КС/ДУ-3А-45</v>
      </c>
      <c r="R928" s="78">
        <v>3466.05</v>
      </c>
      <c r="S928">
        <f>VLOOKUP(A928,РАСЧЕТ!A:BG,59,0)</f>
        <v>6672.4085239369915</v>
      </c>
      <c r="T928" s="119">
        <f t="shared" si="59"/>
        <v>3206.3585239369913</v>
      </c>
      <c r="U928" t="str">
        <f>VLOOKUP(A928,'12'!A:C,3,0)</f>
        <v>Начисление услуг УКС00001871 от 31.12.2023 23:59:59</v>
      </c>
      <c r="V928" t="str">
        <f>VLOOKUP(A928,'12'!A:B,2,0)</f>
        <v>НАС/КС/ДУ-3А-45</v>
      </c>
    </row>
    <row r="929" spans="1:22" x14ac:dyDescent="0.3">
      <c r="A929" s="77" t="s">
        <v>2045</v>
      </c>
      <c r="B929" s="77" t="s">
        <v>644</v>
      </c>
      <c r="C929" s="78">
        <v>1679.34</v>
      </c>
      <c r="D929" s="79">
        <f>VLOOKUP(A929,РАСЧЕТ!A:AY,51,0)</f>
        <v>1497.2923905554662</v>
      </c>
      <c r="E929" s="79">
        <f t="shared" si="56"/>
        <v>-182.04760944453369</v>
      </c>
      <c r="F929" s="79" t="str">
        <f>VLOOKUP(A929,'04'!A:C,3,0)</f>
        <v>Начисление услуг УКС00000649 от 30.04.2023 0:00:15</v>
      </c>
      <c r="G929" s="79" t="str">
        <f>VLOOKUP(A929,'04'!A:B,2,0)</f>
        <v>НАС/КС/ДУ-3А-450</v>
      </c>
      <c r="H929" s="78">
        <v>1679.34</v>
      </c>
      <c r="I929" s="79">
        <f>VLOOKUP(A929,РАСЧЕТ!A:BE,57,0)</f>
        <v>2615.3523871653492</v>
      </c>
      <c r="J929" s="79">
        <f t="shared" si="57"/>
        <v>936.01238716534931</v>
      </c>
      <c r="K929" s="79" t="str">
        <f>VLOOKUP(A929,'10'!A:C,3,0)</f>
        <v>Начисление услуг УКС00001638 от 31.10.2023 0:00:04</v>
      </c>
      <c r="L929" s="79" t="str">
        <f>VLOOKUP(A929,'10'!A:B,2,0)</f>
        <v>НАС/КС/ДУ-3А-450</v>
      </c>
      <c r="M929" s="78">
        <v>1679.34</v>
      </c>
      <c r="N929" s="79">
        <f>VLOOKUP(A929,РАСЧЕТ!A:BF,58,0)</f>
        <v>2131.5644291343497</v>
      </c>
      <c r="O929" s="79">
        <f t="shared" si="58"/>
        <v>452.22442913434975</v>
      </c>
      <c r="P929" s="79" t="str">
        <f>VLOOKUP(A929,'11'!A:C,3,0)</f>
        <v>Начисление услуг УКС00001721 от 30.11.2023 23:59:59</v>
      </c>
      <c r="Q929" s="79" t="str">
        <f>VLOOKUP(A929,'11'!A:B,2,0)</f>
        <v>НАС/КС/ДУ-3А-450</v>
      </c>
      <c r="R929" s="78">
        <v>1679.34</v>
      </c>
      <c r="S929">
        <f>VLOOKUP(A929,РАСЧЕТ!A:BG,59,0)</f>
        <v>2851.3004612113291</v>
      </c>
      <c r="T929" s="119">
        <f t="shared" si="59"/>
        <v>1171.9604612113292</v>
      </c>
      <c r="U929" t="str">
        <f>VLOOKUP(A929,'12'!A:C,3,0)</f>
        <v>Начисление услуг УКС00001871 от 31.12.2023 23:59:59</v>
      </c>
      <c r="V929" t="str">
        <f>VLOOKUP(A929,'12'!A:B,2,0)</f>
        <v>НАС/КС/ДУ-3А-450</v>
      </c>
    </row>
    <row r="930" spans="1:22" x14ac:dyDescent="0.3">
      <c r="A930" s="77" t="s">
        <v>2160</v>
      </c>
      <c r="B930" s="77" t="s">
        <v>736</v>
      </c>
      <c r="C930" s="78">
        <v>2662.89</v>
      </c>
      <c r="D930" s="79">
        <f>VLOOKUP(A930,РАСЧЕТ!A:AY,51,0)</f>
        <v>1884.722286814294</v>
      </c>
      <c r="E930" s="79">
        <f t="shared" si="56"/>
        <v>-778.16771318570591</v>
      </c>
      <c r="F930" s="79" t="str">
        <f>VLOOKUP(A930,'04'!A:C,3,0)</f>
        <v>Начисление услуг УКС00000649 от 30.04.2023 0:00:15</v>
      </c>
      <c r="G930" s="79" t="str">
        <f>VLOOKUP(A930,'04'!A:B,2,0)</f>
        <v>ДУ ЗПИФ Развитие Красная сосна 3А/дом/Кв. 451</v>
      </c>
      <c r="H930" s="80"/>
      <c r="I930" s="79">
        <f>VLOOKUP(A930,РАСЧЕТ!A:BE,57,0)</f>
        <v>0</v>
      </c>
      <c r="J930" s="79">
        <f t="shared" si="57"/>
        <v>0</v>
      </c>
      <c r="K930" s="79" t="e">
        <f>VLOOKUP(A930,'10'!A:C,3,0)</f>
        <v>#N/A</v>
      </c>
      <c r="L930" s="79" t="e">
        <f>VLOOKUP(A930,'10'!A:B,2,0)</f>
        <v>#N/A</v>
      </c>
      <c r="M930" s="80"/>
      <c r="N930" s="79">
        <f>VLOOKUP(A930,РАСЧЕТ!A:BF,58,0)</f>
        <v>0</v>
      </c>
      <c r="O930" s="79">
        <f t="shared" si="58"/>
        <v>0</v>
      </c>
      <c r="P930" s="79" t="e">
        <f>VLOOKUP(A930,'11'!A:C,3,0)</f>
        <v>#N/A</v>
      </c>
      <c r="Q930" s="79" t="e">
        <f>VLOOKUP(A930,'11'!A:B,2,0)</f>
        <v>#N/A</v>
      </c>
      <c r="R930" s="80"/>
      <c r="S930">
        <f>VLOOKUP(A930,РАСЧЕТ!A:BG,59,0)</f>
        <v>0</v>
      </c>
      <c r="T930" s="119">
        <f t="shared" si="59"/>
        <v>0</v>
      </c>
      <c r="U930" t="e">
        <f>VLOOKUP(A930,'12'!A:C,3,0)</f>
        <v>#N/A</v>
      </c>
      <c r="V930" t="e">
        <f>VLOOKUP(A930,'12'!A:B,2,0)</f>
        <v>#N/A</v>
      </c>
    </row>
    <row r="931" spans="1:22" x14ac:dyDescent="0.3">
      <c r="A931" s="77" t="s">
        <v>2771</v>
      </c>
      <c r="B931" s="77" t="s">
        <v>736</v>
      </c>
      <c r="C931" s="80"/>
      <c r="D931" s="79">
        <f>VLOOKUP(A931,РАСЧЕТ!A:AY,51,0)</f>
        <v>0</v>
      </c>
      <c r="E931" s="79">
        <f t="shared" si="56"/>
        <v>0</v>
      </c>
      <c r="F931" s="79" t="e">
        <f>VLOOKUP(A931,'04'!A:C,3,0)</f>
        <v>#N/A</v>
      </c>
      <c r="G931" s="79" t="e">
        <f>VLOOKUP(A931,'04'!A:B,2,0)</f>
        <v>#N/A</v>
      </c>
      <c r="H931" s="78">
        <v>2662.89</v>
      </c>
      <c r="I931" s="79">
        <f>VLOOKUP(A931,РАСЧЕТ!A:BE,57,0)</f>
        <v>3959.6948464161369</v>
      </c>
      <c r="J931" s="79">
        <f t="shared" si="57"/>
        <v>1296.804846416137</v>
      </c>
      <c r="K931" s="79" t="str">
        <f>VLOOKUP(A931,'10'!A:C,3,0)</f>
        <v>Начисление услуг УКС00001638 от 31.10.2023 0:00:04</v>
      </c>
      <c r="L931" s="79" t="str">
        <f>VLOOKUP(A931,'10'!A:B,2,0)</f>
        <v>НАС/КС/ДУ/3А-451</v>
      </c>
      <c r="M931" s="78">
        <v>2662.89</v>
      </c>
      <c r="N931" s="79">
        <f>VLOOKUP(A931,РАСЧЕТ!A:BF,58,0)</f>
        <v>3249.5150215514318</v>
      </c>
      <c r="O931" s="79">
        <f t="shared" si="58"/>
        <v>586.62502155143193</v>
      </c>
      <c r="P931" s="79" t="str">
        <f>VLOOKUP(A931,'11'!A:C,3,0)</f>
        <v>Начисление услуг УКС00001721 от 30.11.2023 23:59:59</v>
      </c>
      <c r="Q931" s="79" t="str">
        <f>VLOOKUP(A931,'11'!A:B,2,0)</f>
        <v>НАС/КС/ДУ/3А-451</v>
      </c>
      <c r="R931" s="78">
        <v>2662.89</v>
      </c>
      <c r="S931">
        <f>VLOOKUP(A931,РАСЧЕТ!A:BG,59,0)</f>
        <v>4355.6067313593849</v>
      </c>
      <c r="T931" s="119">
        <f t="shared" si="59"/>
        <v>1692.716731359385</v>
      </c>
      <c r="U931" t="str">
        <f>VLOOKUP(A931,'12'!A:C,3,0)</f>
        <v>Начисление услуг УКС00001871 от 31.12.2023 23:59:59</v>
      </c>
      <c r="V931" t="str">
        <f>VLOOKUP(A931,'12'!A:B,2,0)</f>
        <v>НАС/КС/ДУ/3А-451</v>
      </c>
    </row>
    <row r="932" spans="1:22" x14ac:dyDescent="0.3">
      <c r="A932" s="77" t="s">
        <v>2009</v>
      </c>
      <c r="B932" s="77" t="s">
        <v>600</v>
      </c>
      <c r="C932" s="78">
        <v>1395.87</v>
      </c>
      <c r="D932" s="79">
        <f>VLOOKUP(A932,РАСЧЕТ!A:AY,51,0)</f>
        <v>1474.7273679867619</v>
      </c>
      <c r="E932" s="79">
        <f t="shared" si="56"/>
        <v>78.857367986762029</v>
      </c>
      <c r="F932" s="79" t="str">
        <f>VLOOKUP(A932,'04'!A:C,3,0)</f>
        <v>Начисление услуг УКС00000649 от 30.04.2023 0:00:15</v>
      </c>
      <c r="G932" s="79" t="str">
        <f>VLOOKUP(A932,'04'!A:B,2,0)</f>
        <v>НАС/КС/ДУ-3А-452</v>
      </c>
      <c r="H932" s="78">
        <v>1395.87</v>
      </c>
      <c r="I932" s="79">
        <f>VLOOKUP(A932,РАСЧЕТ!A:BE,57,0)</f>
        <v>3406.1458607199775</v>
      </c>
      <c r="J932" s="79">
        <f t="shared" si="57"/>
        <v>2010.2758607199776</v>
      </c>
      <c r="K932" s="79" t="str">
        <f>VLOOKUP(A932,'10'!A:C,3,0)</f>
        <v>Начисление услуг УКС00001638 от 31.10.2023 0:00:04</v>
      </c>
      <c r="L932" s="79" t="str">
        <f>VLOOKUP(A932,'10'!A:B,2,0)</f>
        <v>НАС/КС/ДУ-3А-452</v>
      </c>
      <c r="M932" s="78">
        <v>1395.87</v>
      </c>
      <c r="N932" s="79">
        <f>VLOOKUP(A932,РАСЧЕТ!A:BF,58,0)</f>
        <v>2629.5517518422544</v>
      </c>
      <c r="O932" s="79">
        <f t="shared" si="58"/>
        <v>1233.6817518422545</v>
      </c>
      <c r="P932" s="79" t="str">
        <f>VLOOKUP(A932,'11'!A:C,3,0)</f>
        <v>Начисление услуг УКС00001721 от 30.11.2023 23:59:59</v>
      </c>
      <c r="Q932" s="79" t="str">
        <f>VLOOKUP(A932,'11'!A:B,2,0)</f>
        <v>НАС/КС/ДУ-3А-452</v>
      </c>
      <c r="R932" s="78">
        <v>1395.87</v>
      </c>
      <c r="S932">
        <f>VLOOKUP(A932,РАСЧЕТ!A:BG,59,0)</f>
        <v>3459.0969649282747</v>
      </c>
      <c r="T932" s="119">
        <f t="shared" si="59"/>
        <v>2063.2269649282748</v>
      </c>
      <c r="U932" t="str">
        <f>VLOOKUP(A932,'12'!A:C,3,0)</f>
        <v>Начисление услуг УКС00001871 от 31.12.2023 23:59:59</v>
      </c>
      <c r="V932" t="str">
        <f>VLOOKUP(A932,'12'!A:B,2,0)</f>
        <v>НАС/КС/ДУ-3А-452</v>
      </c>
    </row>
    <row r="933" spans="1:22" x14ac:dyDescent="0.3">
      <c r="A933" s="77" t="s">
        <v>1996</v>
      </c>
      <c r="B933" s="77" t="s">
        <v>929</v>
      </c>
      <c r="C933" s="78">
        <v>1447.41</v>
      </c>
      <c r="D933" s="79">
        <f>VLOOKUP(A933,РАСЧЕТ!A:AY,51,0)</f>
        <v>1529.1788400355042</v>
      </c>
      <c r="E933" s="79">
        <f t="shared" si="56"/>
        <v>81.768840035504127</v>
      </c>
      <c r="F933" s="79" t="str">
        <f>VLOOKUP(A933,'04'!A:C,3,0)</f>
        <v>Начисление услуг УКС00000649 от 30.04.2023 0:00:15</v>
      </c>
      <c r="G933" s="79" t="str">
        <f>VLOOKUP(A933,'04'!A:B,2,0)</f>
        <v>НАС/КС/ДУ-3А-453</v>
      </c>
      <c r="H933" s="78">
        <v>1447.41</v>
      </c>
      <c r="I933" s="79">
        <f>VLOOKUP(A933,РАСЧЕТ!A:BE,57,0)</f>
        <v>1347.5073398039385</v>
      </c>
      <c r="J933" s="79">
        <f t="shared" si="57"/>
        <v>-99.902660196061561</v>
      </c>
      <c r="K933" s="79" t="str">
        <f>VLOOKUP(A933,'10'!A:C,3,0)</f>
        <v>Начисление услуг УКС00001638 от 31.10.2023 0:00:04</v>
      </c>
      <c r="L933" s="79" t="str">
        <f>VLOOKUP(A933,'10'!A:B,2,0)</f>
        <v>НАС/КС/ДУ-3А-453</v>
      </c>
      <c r="M933" s="78">
        <v>1447.41</v>
      </c>
      <c r="N933" s="79">
        <f>VLOOKUP(A933,РАСЧЕТ!A:BF,58,0)</f>
        <v>1206.0525209353932</v>
      </c>
      <c r="O933" s="79">
        <f t="shared" si="58"/>
        <v>-241.35747906460688</v>
      </c>
      <c r="P933" s="79" t="str">
        <f>VLOOKUP(A933,'11'!A:C,3,0)</f>
        <v>Начисление услуг УКС00001721 от 30.11.2023 23:59:59</v>
      </c>
      <c r="Q933" s="79" t="str">
        <f>VLOOKUP(A933,'11'!A:B,2,0)</f>
        <v>НАС/КС/ДУ-3А-453</v>
      </c>
      <c r="R933" s="78">
        <v>1447.41</v>
      </c>
      <c r="S933">
        <f>VLOOKUP(A933,РАСЧЕТ!A:BG,59,0)</f>
        <v>1656.207351539997</v>
      </c>
      <c r="T933" s="119">
        <f t="shared" si="59"/>
        <v>208.79735153999695</v>
      </c>
      <c r="U933" t="str">
        <f>VLOOKUP(A933,'12'!A:C,3,0)</f>
        <v>Начисление услуг УКС00001871 от 31.12.2023 23:59:59</v>
      </c>
      <c r="V933" t="str">
        <f>VLOOKUP(A933,'12'!A:B,2,0)</f>
        <v>НАС/КС/ДУ-3А-453</v>
      </c>
    </row>
    <row r="934" spans="1:22" x14ac:dyDescent="0.3">
      <c r="A934" s="77" t="s">
        <v>1513</v>
      </c>
      <c r="B934" s="77" t="s">
        <v>623</v>
      </c>
      <c r="C934" s="78">
        <v>2534.04</v>
      </c>
      <c r="D934" s="79">
        <f>VLOOKUP(A934,РАСЧЕТ!A:AY,51,0)</f>
        <v>1793.5260471297315</v>
      </c>
      <c r="E934" s="79">
        <f t="shared" si="56"/>
        <v>-740.51395287026844</v>
      </c>
      <c r="F934" s="79" t="str">
        <f>VLOOKUP(A934,'04'!A:C,3,0)</f>
        <v>Начисление услуг УКС00000649 от 30.04.2023 0:00:15</v>
      </c>
      <c r="G934" s="79" t="str">
        <f>VLOOKUP(A934,'04'!A:B,2,0)</f>
        <v>НАС/КС/ДУ-3А-454</v>
      </c>
      <c r="H934" s="78">
        <v>2534.04</v>
      </c>
      <c r="I934" s="79">
        <f>VLOOKUP(A934,РАСЧЕТ!A:BE,57,0)</f>
        <v>3426.6686499864409</v>
      </c>
      <c r="J934" s="79">
        <f t="shared" si="57"/>
        <v>892.62864998644091</v>
      </c>
      <c r="K934" s="79" t="str">
        <f>VLOOKUP(A934,'10'!A:C,3,0)</f>
        <v>Начисление услуг УКС00001638 от 31.10.2023 0:00:04</v>
      </c>
      <c r="L934" s="79" t="str">
        <f>VLOOKUP(A934,'10'!A:B,2,0)</f>
        <v>НАС/КС/ДУ-3А-454</v>
      </c>
      <c r="M934" s="78">
        <v>2534.04</v>
      </c>
      <c r="N934" s="79">
        <f>VLOOKUP(A934,РАСЧЕТ!A:BF,58,0)</f>
        <v>2854.6081611048085</v>
      </c>
      <c r="O934" s="79">
        <f t="shared" si="58"/>
        <v>320.5681611048085</v>
      </c>
      <c r="P934" s="79" t="str">
        <f>VLOOKUP(A934,'11'!A:C,3,0)</f>
        <v>Начисление услуг УКС00001721 от 30.11.2023 23:59:59</v>
      </c>
      <c r="Q934" s="79" t="str">
        <f>VLOOKUP(A934,'11'!A:B,2,0)</f>
        <v>НАС/КС/ДУ-3А-454</v>
      </c>
      <c r="R934" s="78">
        <v>2534.04</v>
      </c>
      <c r="S934">
        <f>VLOOKUP(A934,РАСЧЕТ!A:BG,59,0)</f>
        <v>3843.0921431069814</v>
      </c>
      <c r="T934" s="119">
        <f t="shared" si="59"/>
        <v>1309.0521431069815</v>
      </c>
      <c r="U934" t="str">
        <f>VLOOKUP(A934,'12'!A:C,3,0)</f>
        <v>Начисление услуг УКС00001871 от 31.12.2023 23:59:59</v>
      </c>
      <c r="V934" t="str">
        <f>VLOOKUP(A934,'12'!A:B,2,0)</f>
        <v>НАС/КС/ДУ-3А-454</v>
      </c>
    </row>
    <row r="935" spans="1:22" x14ac:dyDescent="0.3">
      <c r="A935" s="77" t="s">
        <v>2025</v>
      </c>
      <c r="B935" s="77" t="s">
        <v>726</v>
      </c>
      <c r="C935" s="78">
        <v>1687.93</v>
      </c>
      <c r="D935" s="79">
        <f>VLOOKUP(A935,РАСЧЕТ!A:AY,51,0)</f>
        <v>1783.2857095962997</v>
      </c>
      <c r="E935" s="79">
        <f t="shared" si="56"/>
        <v>95.355709596299675</v>
      </c>
      <c r="F935" s="79" t="str">
        <f>VLOOKUP(A935,'04'!A:C,3,0)</f>
        <v>Начисление услуг УКС00000649 от 30.04.2023 0:00:15</v>
      </c>
      <c r="G935" s="79" t="str">
        <f>VLOOKUP(A935,'04'!A:B,2,0)</f>
        <v>НАС/КС/ДУ-3А-455 от 08.08.2022 г.</v>
      </c>
      <c r="H935" s="78">
        <v>1687.93</v>
      </c>
      <c r="I935" s="79">
        <f>VLOOKUP(A935,РАСЧЕТ!A:BE,57,0)</f>
        <v>3886.2037542644366</v>
      </c>
      <c r="J935" s="79">
        <f t="shared" si="57"/>
        <v>2198.2737542644363</v>
      </c>
      <c r="K935" s="79" t="str">
        <f>VLOOKUP(A935,'10'!A:C,3,0)</f>
        <v>Начисление услуг УКС00001638 от 31.10.2023 0:00:04</v>
      </c>
      <c r="L935" s="79" t="str">
        <f>VLOOKUP(A935,'10'!A:B,2,0)</f>
        <v>НАС/КС/ДУ-3А-455 от 08.08.2022 г.</v>
      </c>
      <c r="M935" s="78">
        <v>1687.93</v>
      </c>
      <c r="N935" s="79">
        <f>VLOOKUP(A935,РАСЧЕТ!A:BF,58,0)</f>
        <v>3017.8103840669669</v>
      </c>
      <c r="O935" s="79">
        <f t="shared" si="58"/>
        <v>1329.8803840669668</v>
      </c>
      <c r="P935" s="79" t="str">
        <f>VLOOKUP(A935,'11'!A:C,3,0)</f>
        <v>Начисление услуг УКС00001721 от 30.11.2023 23:59:59</v>
      </c>
      <c r="Q935" s="79" t="str">
        <f>VLOOKUP(A935,'11'!A:B,2,0)</f>
        <v>НАС/КС/ДУ-3А-455 от 08.08.2022 г.</v>
      </c>
      <c r="R935" s="78">
        <v>1687.93</v>
      </c>
      <c r="S935">
        <f>VLOOKUP(A935,РАСЧЕТ!A:BG,59,0)</f>
        <v>3977.2598311263469</v>
      </c>
      <c r="T935" s="119">
        <f t="shared" si="59"/>
        <v>2289.329831126347</v>
      </c>
      <c r="U935" t="str">
        <f>VLOOKUP(A935,'12'!A:C,3,0)</f>
        <v>Начисление услуг УКС00001871 от 31.12.2023 23:59:59</v>
      </c>
      <c r="V935" t="str">
        <f>VLOOKUP(A935,'12'!A:B,2,0)</f>
        <v>НАС/КС/ДУ-3А-455 от 08.08.2022 г.</v>
      </c>
    </row>
    <row r="936" spans="1:22" x14ac:dyDescent="0.3">
      <c r="A936" s="77" t="s">
        <v>1888</v>
      </c>
      <c r="B936" s="77" t="s">
        <v>1061</v>
      </c>
      <c r="C936" s="78">
        <v>1378.69</v>
      </c>
      <c r="D936" s="79">
        <f>VLOOKUP(A936,РАСЧЕТ!A:AY,51,0)</f>
        <v>978.48412462481997</v>
      </c>
      <c r="E936" s="79">
        <f t="shared" si="56"/>
        <v>-400.20587537518009</v>
      </c>
      <c r="F936" s="79" t="str">
        <f>VLOOKUP(A936,'04'!A:C,3,0)</f>
        <v>Начисление услуг УКС00000649 от 30.04.2023 0:00:15</v>
      </c>
      <c r="G936" s="79" t="str">
        <f>VLOOKUP(A936,'04'!A:B,2,0)</f>
        <v>НАС/КС/ДУ-3А-456</v>
      </c>
      <c r="H936" s="78">
        <v>1378.69</v>
      </c>
      <c r="I936" s="79">
        <f>VLOOKUP(A936,РАСЧЕТ!A:BE,57,0)</f>
        <v>3451.8883909753376</v>
      </c>
      <c r="J936" s="79">
        <f t="shared" si="57"/>
        <v>2073.1983909753376</v>
      </c>
      <c r="K936" s="79" t="str">
        <f>VLOOKUP(A936,'10'!A:C,3,0)</f>
        <v>Начисление услуг УКС00001638 от 31.10.2023 0:00:04</v>
      </c>
      <c r="L936" s="79" t="str">
        <f>VLOOKUP(A936,'10'!A:B,2,0)</f>
        <v>НАС/КС/ДУ-3А-456</v>
      </c>
      <c r="M936" s="78">
        <v>1378.69</v>
      </c>
      <c r="N936" s="79">
        <f>VLOOKUP(A936,РАСЧЕТ!A:BF,58,0)</f>
        <v>2658.2122509930578</v>
      </c>
      <c r="O936" s="79">
        <f t="shared" si="58"/>
        <v>1279.5222509930577</v>
      </c>
      <c r="P936" s="79" t="str">
        <f>VLOOKUP(A936,'11'!A:C,3,0)</f>
        <v>Начисление услуг УКС00001721 от 30.11.2023 23:59:59</v>
      </c>
      <c r="Q936" s="79" t="str">
        <f>VLOOKUP(A936,'11'!A:B,2,0)</f>
        <v>НАС/КС/ДУ-3А-456</v>
      </c>
      <c r="R936" s="78">
        <v>1378.69</v>
      </c>
      <c r="S936">
        <f>VLOOKUP(A936,РАСЧЕТ!A:BG,59,0)</f>
        <v>3494.0025569089453</v>
      </c>
      <c r="T936" s="119">
        <f t="shared" si="59"/>
        <v>2115.3125569089452</v>
      </c>
      <c r="U936" t="str">
        <f>VLOOKUP(A936,'12'!A:C,3,0)</f>
        <v>Начисление услуг УКС00001871 от 31.12.2023 23:59:59</v>
      </c>
      <c r="V936" t="str">
        <f>VLOOKUP(A936,'12'!A:B,2,0)</f>
        <v>НАС/КС/ДУ-3А-456</v>
      </c>
    </row>
    <row r="937" spans="1:22" x14ac:dyDescent="0.3">
      <c r="A937" s="77" t="s">
        <v>1909</v>
      </c>
      <c r="B937" s="77" t="s">
        <v>586</v>
      </c>
      <c r="C937" s="79">
        <v>91.05</v>
      </c>
      <c r="D937" s="79">
        <f>VLOOKUP(A937,РАСЧЕТ!A:AY,51,0)</f>
        <v>64.445342710424256</v>
      </c>
      <c r="E937" s="79">
        <f t="shared" si="56"/>
        <v>-26.604657289575741</v>
      </c>
      <c r="F937" s="79" t="str">
        <f>VLOOKUP(A937,'04'!A:C,3,0)</f>
        <v>Корректировка начислений УКС00001894 от 01.05.2023 0:00:00</v>
      </c>
      <c r="G937" s="79" t="str">
        <f>VLOOKUP(A937,'04'!A:B,2,0)</f>
        <v>НАС/КС/ДУ-3А-457</v>
      </c>
      <c r="H937" s="80"/>
      <c r="I937" s="79">
        <f>VLOOKUP(A937,РАСЧЕТ!A:BE,57,0)</f>
        <v>0</v>
      </c>
      <c r="J937" s="79">
        <f t="shared" si="57"/>
        <v>0</v>
      </c>
      <c r="K937" s="79" t="e">
        <f>VLOOKUP(A937,'10'!A:C,3,0)</f>
        <v>#N/A</v>
      </c>
      <c r="L937" s="79" t="e">
        <f>VLOOKUP(A937,'10'!A:B,2,0)</f>
        <v>#N/A</v>
      </c>
      <c r="M937" s="80"/>
      <c r="N937" s="79">
        <f>VLOOKUP(A937,РАСЧЕТ!A:BF,58,0)</f>
        <v>0</v>
      </c>
      <c r="O937" s="79">
        <f t="shared" si="58"/>
        <v>0</v>
      </c>
      <c r="P937" s="79" t="e">
        <f>VLOOKUP(A937,'11'!A:C,3,0)</f>
        <v>#N/A</v>
      </c>
      <c r="Q937" s="79" t="e">
        <f>VLOOKUP(A937,'11'!A:B,2,0)</f>
        <v>#N/A</v>
      </c>
      <c r="R937" s="80"/>
      <c r="S937">
        <f>VLOOKUP(A937,РАСЧЕТ!A:BG,59,0)</f>
        <v>0</v>
      </c>
      <c r="T937" s="119">
        <f t="shared" si="59"/>
        <v>0</v>
      </c>
      <c r="U937" t="e">
        <f>VLOOKUP(A937,'12'!A:C,3,0)</f>
        <v>#N/A</v>
      </c>
      <c r="V937" t="e">
        <f>VLOOKUP(A937,'12'!A:B,2,0)</f>
        <v>#N/A</v>
      </c>
    </row>
    <row r="938" spans="1:22" x14ac:dyDescent="0.3">
      <c r="A938" s="77" t="s">
        <v>2680</v>
      </c>
      <c r="B938" s="77" t="s">
        <v>586</v>
      </c>
      <c r="C938" s="78">
        <v>1274.75</v>
      </c>
      <c r="D938" s="79">
        <f>VLOOKUP(A938,РАСЧЕТ!A:AY,51,0)</f>
        <v>902.23479794593959</v>
      </c>
      <c r="E938" s="79">
        <f t="shared" si="56"/>
        <v>-372.51520205406041</v>
      </c>
      <c r="F938" s="79" t="str">
        <f>VLOOKUP(A938,'04'!A:C,3,0)</f>
        <v>Ввод начального сальдо УКС00001452 от 01.05.2023 0:00:00</v>
      </c>
      <c r="G938" s="79" t="str">
        <f>VLOOKUP(A938,'04'!A:B,2,0)</f>
        <v>НАС/КР/ДУ/3А-457</v>
      </c>
      <c r="H938" s="78">
        <v>1365.8</v>
      </c>
      <c r="I938" s="79">
        <f>VLOOKUP(A938,РАСЧЕТ!A:BE,57,0)</f>
        <v>3822.7889470994087</v>
      </c>
      <c r="J938" s="79">
        <f t="shared" si="57"/>
        <v>2456.9889470994085</v>
      </c>
      <c r="K938" s="79" t="str">
        <f>VLOOKUP(A938,'10'!A:C,3,0)</f>
        <v>Начисление услуг УКС00001638 от 31.10.2023 0:00:04</v>
      </c>
      <c r="L938" s="79" t="str">
        <f>VLOOKUP(A938,'10'!A:B,2,0)</f>
        <v>НАС/КР/ДУ/3А-457</v>
      </c>
      <c r="M938" s="78">
        <v>1365.8</v>
      </c>
      <c r="N938" s="79">
        <f>VLOOKUP(A938,РАСЧЕТ!A:BF,58,0)</f>
        <v>2914.014602618287</v>
      </c>
      <c r="O938" s="79">
        <f t="shared" si="58"/>
        <v>1548.214602618287</v>
      </c>
      <c r="P938" s="79" t="str">
        <f>VLOOKUP(A938,'11'!A:C,3,0)</f>
        <v>Начисление услуг УКС00001721 от 30.11.2023 23:59:59</v>
      </c>
      <c r="Q938" s="79" t="str">
        <f>VLOOKUP(A938,'11'!A:B,2,0)</f>
        <v>НАС/КР/ДУ/3А-457</v>
      </c>
      <c r="R938" s="78">
        <v>1365.8</v>
      </c>
      <c r="S938">
        <f>VLOOKUP(A938,РАСЧЕТ!A:BG,59,0)</f>
        <v>3817.6684566467752</v>
      </c>
      <c r="T938" s="119">
        <f t="shared" si="59"/>
        <v>2451.8684566467755</v>
      </c>
      <c r="U938" t="str">
        <f>VLOOKUP(A938,'12'!A:C,3,0)</f>
        <v>Начисление услуг УКС00001871 от 31.12.2023 23:59:59</v>
      </c>
      <c r="V938" t="str">
        <f>VLOOKUP(A938,'12'!A:B,2,0)</f>
        <v>НАС/КР/ДУ/3А-457</v>
      </c>
    </row>
    <row r="939" spans="1:22" x14ac:dyDescent="0.3">
      <c r="A939" s="77" t="s">
        <v>1925</v>
      </c>
      <c r="B939" s="77" t="s">
        <v>763</v>
      </c>
      <c r="C939" s="78">
        <v>1679.34</v>
      </c>
      <c r="D939" s="79">
        <f>VLOOKUP(A939,РАСЧЕТ!A:AY,51,0)</f>
        <v>1188.5909905554661</v>
      </c>
      <c r="E939" s="79">
        <f t="shared" si="56"/>
        <v>-490.74900944453384</v>
      </c>
      <c r="F939" s="79" t="str">
        <f>VLOOKUP(A939,'04'!A:C,3,0)</f>
        <v>Начисление услуг УКС00000649 от 30.04.2023 0:00:15</v>
      </c>
      <c r="G939" s="79" t="str">
        <f>VLOOKUP(A939,'04'!A:B,2,0)</f>
        <v>НАС/КС/ДУ-3А-458</v>
      </c>
      <c r="H939" s="78">
        <v>1679.34</v>
      </c>
      <c r="I939" s="79">
        <f>VLOOKUP(A939,РАСЧЕТ!A:BE,57,0)</f>
        <v>2923.3340894637167</v>
      </c>
      <c r="J939" s="79">
        <f t="shared" si="57"/>
        <v>1243.9940894637168</v>
      </c>
      <c r="K939" s="79" t="str">
        <f>VLOOKUP(A939,'10'!A:C,3,0)</f>
        <v>Начисление услуг УКС00001638 от 31.10.2023 0:00:04</v>
      </c>
      <c r="L939" s="79" t="str">
        <f>VLOOKUP(A939,'10'!A:B,2,0)</f>
        <v>НАС/КС/ДУ-3А-458</v>
      </c>
      <c r="M939" s="78">
        <v>1679.34</v>
      </c>
      <c r="N939" s="79">
        <f>VLOOKUP(A939,РАСЧЕТ!A:BF,58,0)</f>
        <v>2345.9542725248034</v>
      </c>
      <c r="O939" s="79">
        <f t="shared" si="58"/>
        <v>666.61427252480348</v>
      </c>
      <c r="P939" s="79" t="str">
        <f>VLOOKUP(A939,'11'!A:C,3,0)</f>
        <v>Начисление услуг УКС00001721 от 30.11.2023 23:59:59</v>
      </c>
      <c r="Q939" s="79" t="str">
        <f>VLOOKUP(A939,'11'!A:B,2,0)</f>
        <v>НАС/КС/ДУ-3А-458</v>
      </c>
      <c r="R939" s="78">
        <v>1679.34</v>
      </c>
      <c r="S939">
        <f>VLOOKUP(A939,РАСЧЕТ!A:BG,59,0)</f>
        <v>3123.4994755225111</v>
      </c>
      <c r="T939" s="119">
        <f t="shared" si="59"/>
        <v>1444.1594755225112</v>
      </c>
      <c r="U939" t="str">
        <f>VLOOKUP(A939,'12'!A:C,3,0)</f>
        <v>Начисление услуг УКС00001871 от 31.12.2023 23:59:59</v>
      </c>
      <c r="V939" t="str">
        <f>VLOOKUP(A939,'12'!A:B,2,0)</f>
        <v>НАС/КС/ДУ-3А-458</v>
      </c>
    </row>
    <row r="940" spans="1:22" x14ac:dyDescent="0.3">
      <c r="A940" s="77" t="s">
        <v>1917</v>
      </c>
      <c r="B940" s="77" t="s">
        <v>695</v>
      </c>
      <c r="C940" s="78">
        <v>2662.89</v>
      </c>
      <c r="D940" s="79">
        <f>VLOOKUP(A940,РАСЧЕТ!A:AY,51,0)</f>
        <v>1884.722286814294</v>
      </c>
      <c r="E940" s="79">
        <f t="shared" si="56"/>
        <v>-778.16771318570591</v>
      </c>
      <c r="F940" s="79" t="str">
        <f>VLOOKUP(A940,'04'!A:C,3,0)</f>
        <v>Начисление услуг УКС00000649 от 30.04.2023 0:00:15</v>
      </c>
      <c r="G940" s="79" t="str">
        <f>VLOOKUP(A940,'04'!A:B,2,0)</f>
        <v>НАС/КС/ДУ-3А-459</v>
      </c>
      <c r="H940" s="78">
        <v>2662.89</v>
      </c>
      <c r="I940" s="79">
        <f>VLOOKUP(A940,РАСЧЕТ!A:BE,57,0)</f>
        <v>6144.700166776166</v>
      </c>
      <c r="J940" s="79">
        <f t="shared" si="57"/>
        <v>3481.8101667761662</v>
      </c>
      <c r="K940" s="79" t="str">
        <f>VLOOKUP(A940,'10'!A:C,3,0)</f>
        <v>Начисление услуг УКС00001638 от 31.10.2023 0:00:04</v>
      </c>
      <c r="L940" s="79" t="str">
        <f>VLOOKUP(A940,'10'!A:B,2,0)</f>
        <v>НАС/КС/ДУ-3А-459</v>
      </c>
      <c r="M940" s="78">
        <v>2662.89</v>
      </c>
      <c r="N940" s="79">
        <f>VLOOKUP(A940,РАСЧЕТ!A:BF,58,0)</f>
        <v>4770.5240456053216</v>
      </c>
      <c r="O940" s="79">
        <f t="shared" si="58"/>
        <v>2107.6340456053217</v>
      </c>
      <c r="P940" s="79" t="str">
        <f>VLOOKUP(A940,'11'!A:C,3,0)</f>
        <v>Начисление услуг УКС00001721 от 30.11.2023 23:59:59</v>
      </c>
      <c r="Q940" s="79" t="str">
        <f>VLOOKUP(A940,'11'!A:B,2,0)</f>
        <v>НАС/КС/ДУ-3А-459</v>
      </c>
      <c r="R940" s="78">
        <v>2662.89</v>
      </c>
      <c r="S940">
        <f>VLOOKUP(A940,РАСЧЕТ!A:BG,59,0)</f>
        <v>6286.7483869454663</v>
      </c>
      <c r="T940" s="119">
        <f t="shared" si="59"/>
        <v>3623.8583869454665</v>
      </c>
      <c r="U940" t="str">
        <f>VLOOKUP(A940,'12'!A:C,3,0)</f>
        <v>Начисление услуг УКС00001871 от 31.12.2023 23:59:59</v>
      </c>
      <c r="V940" t="str">
        <f>VLOOKUP(A940,'12'!A:B,2,0)</f>
        <v>НАС/КС/ДУ-3А-459</v>
      </c>
    </row>
    <row r="941" spans="1:22" x14ac:dyDescent="0.3">
      <c r="A941" s="77" t="s">
        <v>1480</v>
      </c>
      <c r="B941" s="77" t="s">
        <v>93</v>
      </c>
      <c r="C941" s="78">
        <v>2396.6</v>
      </c>
      <c r="D941" s="79">
        <f>VLOOKUP(A941,РАСЧЕТ!A:AY,51,0)</f>
        <v>1696.2500581328645</v>
      </c>
      <c r="E941" s="79">
        <f t="shared" si="56"/>
        <v>-700.34994186713539</v>
      </c>
      <c r="F941" s="79" t="str">
        <f>VLOOKUP(A941,'04'!A:C,3,0)</f>
        <v>Начисление услуг УКС00000649 от 30.04.2023 0:00:15</v>
      </c>
      <c r="G941" s="79" t="str">
        <f>VLOOKUP(A941,'04'!A:B,2,0)</f>
        <v>НАС/КС/ДУ-3А-46 от 12.03.2022 г.</v>
      </c>
      <c r="H941" s="78">
        <v>2396.6</v>
      </c>
      <c r="I941" s="79">
        <f>VLOOKUP(A941,РАСЧЕТ!A:BE,57,0)</f>
        <v>3957.3384630565233</v>
      </c>
      <c r="J941" s="79">
        <f t="shared" si="57"/>
        <v>1560.7384630565234</v>
      </c>
      <c r="K941" s="79" t="str">
        <f>VLOOKUP(A941,'10'!A:C,3,0)</f>
        <v>Начисление услуг УКС00001638 от 31.10.2023 0:00:04</v>
      </c>
      <c r="L941" s="79" t="str">
        <f>VLOOKUP(A941,'10'!A:B,2,0)</f>
        <v>НАС/КС/ДУ-3А-46 от 12.03.2022 г.</v>
      </c>
      <c r="M941" s="78">
        <v>2396.6</v>
      </c>
      <c r="N941" s="79">
        <f>VLOOKUP(A941,РАСЧЕТ!A:BF,58,0)</f>
        <v>3198.5624307294256</v>
      </c>
      <c r="O941" s="79">
        <f t="shared" si="58"/>
        <v>801.96243072942571</v>
      </c>
      <c r="P941" s="79" t="str">
        <f>VLOOKUP(A941,'11'!A:C,3,0)</f>
        <v>Начисление услуг УКС00001721 от 30.11.2023 23:59:59</v>
      </c>
      <c r="Q941" s="79" t="str">
        <f>VLOOKUP(A941,'11'!A:B,2,0)</f>
        <v>НАС/КС/ДУ-3А-46 от 12.03.2022 г.</v>
      </c>
      <c r="R941" s="78">
        <v>2396.6</v>
      </c>
      <c r="S941">
        <f>VLOOKUP(A941,РАСЧЕТ!A:BG,59,0)</f>
        <v>4267.9274336083108</v>
      </c>
      <c r="T941" s="119">
        <f t="shared" si="59"/>
        <v>1871.3274336083109</v>
      </c>
      <c r="U941" t="str">
        <f>VLOOKUP(A941,'12'!A:C,3,0)</f>
        <v>Начисление услуг УКС00001871 от 31.12.2023 23:59:59</v>
      </c>
      <c r="V941" t="str">
        <f>VLOOKUP(A941,'12'!A:B,2,0)</f>
        <v>НАС/КС/ДУ-3А-46 от 12.03.2022 г.</v>
      </c>
    </row>
    <row r="942" spans="1:22" x14ac:dyDescent="0.3">
      <c r="A942" s="77" t="s">
        <v>1860</v>
      </c>
      <c r="B942" s="77" t="s">
        <v>998</v>
      </c>
      <c r="C942" s="78">
        <v>1395.87</v>
      </c>
      <c r="D942" s="79">
        <f>VLOOKUP(A942,РАСЧЕТ!A:AY,51,0)</f>
        <v>1474.7273679867619</v>
      </c>
      <c r="E942" s="79">
        <f t="shared" si="56"/>
        <v>78.857367986762029</v>
      </c>
      <c r="F942" s="79" t="str">
        <f>VLOOKUP(A942,'04'!A:C,3,0)</f>
        <v>Начисление услуг УКС00000649 от 30.04.2023 0:00:15</v>
      </c>
      <c r="G942" s="79" t="str">
        <f>VLOOKUP(A942,'04'!A:B,2,0)</f>
        <v>НАС/КС/ДУ-3А-460 от 19.07.2022</v>
      </c>
      <c r="H942" s="78">
        <v>1395.87</v>
      </c>
      <c r="I942" s="79">
        <f>VLOOKUP(A942,РАСЧЕТ!A:BE,57,0)</f>
        <v>2799.5467646390725</v>
      </c>
      <c r="J942" s="79">
        <f t="shared" si="57"/>
        <v>1403.6767646390726</v>
      </c>
      <c r="K942" s="79" t="str">
        <f>VLOOKUP(A942,'10'!A:C,3,0)</f>
        <v>Начисление услуг УКС00001638 от 31.10.2023 0:00:04</v>
      </c>
      <c r="L942" s="79" t="str">
        <f>VLOOKUP(A942,'10'!A:B,2,0)</f>
        <v>НАС/КС/ДУ-3А-460 от 19.07.2022</v>
      </c>
      <c r="M942" s="78">
        <v>1395.87</v>
      </c>
      <c r="N942" s="79">
        <f>VLOOKUP(A942,РАСЧЕТ!A:BF,58,0)</f>
        <v>2207.2906751644359</v>
      </c>
      <c r="O942" s="79">
        <f t="shared" si="58"/>
        <v>811.42067516443603</v>
      </c>
      <c r="P942" s="79" t="str">
        <f>VLOOKUP(A942,'11'!A:C,3,0)</f>
        <v>Начисление услуг УКС00001721 от 30.11.2023 23:59:59</v>
      </c>
      <c r="Q942" s="79" t="str">
        <f>VLOOKUP(A942,'11'!A:B,2,0)</f>
        <v>НАС/КС/ДУ-3А-460 от 19.07.2022</v>
      </c>
      <c r="R942" s="78">
        <v>1395.87</v>
      </c>
      <c r="S942">
        <f>VLOOKUP(A942,РАСЧЕТ!A:BG,59,0)</f>
        <v>2922.9752576869955</v>
      </c>
      <c r="T942" s="119">
        <f t="shared" si="59"/>
        <v>1527.1052576869956</v>
      </c>
      <c r="U942" t="str">
        <f>VLOOKUP(A942,'12'!A:C,3,0)</f>
        <v>Начисление услуг УКС00001871 от 31.12.2023 23:59:59</v>
      </c>
      <c r="V942" t="str">
        <f>VLOOKUP(A942,'12'!A:B,2,0)</f>
        <v>НАС/КС/ДУ-3А-460 от 19.07.2022</v>
      </c>
    </row>
    <row r="943" spans="1:22" x14ac:dyDescent="0.3">
      <c r="A943" s="77" t="s">
        <v>2401</v>
      </c>
      <c r="B943" s="77" t="s">
        <v>1037</v>
      </c>
      <c r="C943" s="78">
        <v>1447.41</v>
      </c>
      <c r="D943" s="79">
        <f>VLOOKUP(A943,РАСЧЕТ!A:AY,51,0)</f>
        <v>1529.1788400355042</v>
      </c>
      <c r="E943" s="79">
        <f t="shared" si="56"/>
        <v>81.768840035504127</v>
      </c>
      <c r="F943" s="79" t="str">
        <f>VLOOKUP(A943,'04'!A:C,3,0)</f>
        <v>Начисление услуг УКС00000649 от 30.04.2023 0:00:15</v>
      </c>
      <c r="G943" s="79" t="str">
        <f>VLOOKUP(A943,'04'!A:B,2,0)</f>
        <v>НАС/КС/ДУ-3А-461</v>
      </c>
      <c r="H943" s="78">
        <v>1447.41</v>
      </c>
      <c r="I943" s="79">
        <f>VLOOKUP(A943,РАСЧЕТ!A:BE,57,0)</f>
        <v>3829.0175448745781</v>
      </c>
      <c r="J943" s="79">
        <f t="shared" si="57"/>
        <v>2381.6075448745778</v>
      </c>
      <c r="K943" s="79" t="str">
        <f>VLOOKUP(A943,'10'!A:C,3,0)</f>
        <v>Начисление услуг УКС00001638 от 31.10.2023 0:00:04</v>
      </c>
      <c r="L943" s="79" t="str">
        <f>VLOOKUP(A943,'10'!A:B,2,0)</f>
        <v>НАС/КС/ДУ-3А-461</v>
      </c>
      <c r="M943" s="78">
        <v>1447.41</v>
      </c>
      <c r="N943" s="79">
        <f>VLOOKUP(A943,РАСЧЕТ!A:BF,58,0)</f>
        <v>2933.4622347810055</v>
      </c>
      <c r="O943" s="79">
        <f t="shared" si="58"/>
        <v>1486.0522347810054</v>
      </c>
      <c r="P943" s="79" t="str">
        <f>VLOOKUP(A943,'11'!A:C,3,0)</f>
        <v>Начисление услуг УКС00001721 от 30.11.2023 23:59:59</v>
      </c>
      <c r="Q943" s="79" t="str">
        <f>VLOOKUP(A943,'11'!A:B,2,0)</f>
        <v>НАС/КС/ДУ-3А-461</v>
      </c>
      <c r="R943" s="78">
        <v>1447.41</v>
      </c>
      <c r="S943">
        <f>VLOOKUP(A943,РАСЧЕТ!A:BG,59,0)</f>
        <v>3849.4046317114949</v>
      </c>
      <c r="T943" s="119">
        <f t="shared" si="59"/>
        <v>2401.9946317114945</v>
      </c>
      <c r="U943" t="str">
        <f>VLOOKUP(A943,'12'!A:C,3,0)</f>
        <v>Начисление услуг УКС00001871 от 31.12.2023 23:59:59</v>
      </c>
      <c r="V943" t="str">
        <f>VLOOKUP(A943,'12'!A:B,2,0)</f>
        <v>НАС/КС/ДУ-3А-461</v>
      </c>
    </row>
    <row r="944" spans="1:22" x14ac:dyDescent="0.3">
      <c r="A944" s="77" t="s">
        <v>2069</v>
      </c>
      <c r="B944" s="77" t="s">
        <v>628</v>
      </c>
      <c r="C944" s="78">
        <v>2534.04</v>
      </c>
      <c r="D944" s="79">
        <f>VLOOKUP(A944,РАСЧЕТ!A:AY,51,0)</f>
        <v>2677.1973757298142</v>
      </c>
      <c r="E944" s="79">
        <f t="shared" si="56"/>
        <v>143.15737572981425</v>
      </c>
      <c r="F944" s="79" t="str">
        <f>VLOOKUP(A944,'04'!A:C,3,0)</f>
        <v>Начисление услуг УКС00000649 от 30.04.2023 0:00:15</v>
      </c>
      <c r="G944" s="79" t="str">
        <f>VLOOKUP(A944,'04'!A:B,2,0)</f>
        <v>НАС/КС/ДУ-3А-462</v>
      </c>
      <c r="H944" s="78">
        <v>2534.04</v>
      </c>
      <c r="I944" s="79">
        <f>VLOOKUP(A944,РАСЧЕТ!A:BE,57,0)</f>
        <v>6388.7112271360184</v>
      </c>
      <c r="J944" s="79">
        <f t="shared" si="57"/>
        <v>3854.6712271360184</v>
      </c>
      <c r="K944" s="79" t="str">
        <f>VLOOKUP(A944,'10'!A:C,3,0)</f>
        <v>Начисление услуг УКС00001638 от 31.10.2023 0:00:04</v>
      </c>
      <c r="L944" s="79" t="str">
        <f>VLOOKUP(A944,'10'!A:B,2,0)</f>
        <v>НАС/КС/ДУ-3А-462</v>
      </c>
      <c r="M944" s="78">
        <v>2534.04</v>
      </c>
      <c r="N944" s="79">
        <f>VLOOKUP(A944,РАСЧЕТ!A:BF,58,0)</f>
        <v>4916.5223576038788</v>
      </c>
      <c r="O944" s="79">
        <f t="shared" si="58"/>
        <v>2382.4823576038789</v>
      </c>
      <c r="P944" s="79" t="str">
        <f>VLOOKUP(A944,'11'!A:C,3,0)</f>
        <v>Начисление услуг УКС00001721 от 30.11.2023 23:59:59</v>
      </c>
      <c r="Q944" s="79" t="str">
        <f>VLOOKUP(A944,'11'!A:B,2,0)</f>
        <v>НАС/КС/ДУ-3А-462</v>
      </c>
      <c r="R944" s="78">
        <v>2534.04</v>
      </c>
      <c r="S944">
        <f>VLOOKUP(A944,РАСЧЕТ!A:BG,59,0)</f>
        <v>6460.9914008582509</v>
      </c>
      <c r="T944" s="119">
        <f t="shared" si="59"/>
        <v>3926.951400858251</v>
      </c>
      <c r="U944" t="str">
        <f>VLOOKUP(A944,'12'!A:C,3,0)</f>
        <v>Начисление услуг УКС00001871 от 31.12.2023 23:59:59</v>
      </c>
      <c r="V944" t="str">
        <f>VLOOKUP(A944,'12'!A:B,2,0)</f>
        <v>НАС/КС/ДУ-3А-462</v>
      </c>
    </row>
    <row r="945" spans="1:22" x14ac:dyDescent="0.3">
      <c r="A945" s="77" t="s">
        <v>2012</v>
      </c>
      <c r="B945" s="77" t="s">
        <v>1028</v>
      </c>
      <c r="C945" s="78">
        <v>1687.93</v>
      </c>
      <c r="D945" s="79">
        <f>VLOOKUP(A945,РАСЧЕТ!A:AY,51,0)</f>
        <v>3317.9994998677707</v>
      </c>
      <c r="E945" s="79">
        <f t="shared" si="56"/>
        <v>1630.0694998677707</v>
      </c>
      <c r="F945" s="79" t="str">
        <f>VLOOKUP(A945,'04'!A:C,3,0)</f>
        <v>Начисление услуг УКС00000649 от 30.04.2023 0:00:15</v>
      </c>
      <c r="G945" s="79" t="str">
        <f>VLOOKUP(A945,'04'!A:B,2,0)</f>
        <v>НАС/КС/ДУ-3А-463</v>
      </c>
      <c r="H945" s="78">
        <v>1687.93</v>
      </c>
      <c r="I945" s="79">
        <f>VLOOKUP(A945,РАСЧЕТ!A:BE,57,0)</f>
        <v>2171.7816971582274</v>
      </c>
      <c r="J945" s="79">
        <f t="shared" si="57"/>
        <v>483.85169715822735</v>
      </c>
      <c r="K945" s="79" t="str">
        <f>VLOOKUP(A945,'10'!A:C,3,0)</f>
        <v>Начисление услуг УКС00001638 от 31.10.2023 0:00:04</v>
      </c>
      <c r="L945" s="79" t="str">
        <f>VLOOKUP(A945,'10'!A:B,2,0)</f>
        <v>НАС/КС/ДУ-3А-463</v>
      </c>
      <c r="M945" s="78">
        <v>1687.93</v>
      </c>
      <c r="N945" s="79">
        <f>VLOOKUP(A945,РАСЧЕТ!A:BF,58,0)</f>
        <v>1824.3801458898324</v>
      </c>
      <c r="O945" s="79">
        <f t="shared" si="58"/>
        <v>136.45014588983236</v>
      </c>
      <c r="P945" s="79" t="str">
        <f>VLOOKUP(A945,'11'!A:C,3,0)</f>
        <v>Начисление услуг УКС00001721 от 30.11.2023 23:59:59</v>
      </c>
      <c r="Q945" s="79" t="str">
        <f>VLOOKUP(A945,'11'!A:B,2,0)</f>
        <v>НАС/КС/ДУ-3А-463</v>
      </c>
      <c r="R945" s="78">
        <v>1687.93</v>
      </c>
      <c r="S945">
        <f>VLOOKUP(A945,РАСЧЕТ!A:BG,59,0)</f>
        <v>2462.0269761382178</v>
      </c>
      <c r="T945" s="119">
        <f t="shared" si="59"/>
        <v>774.09697613821777</v>
      </c>
      <c r="U945" t="str">
        <f>VLOOKUP(A945,'12'!A:C,3,0)</f>
        <v>Начисление услуг УКС00001871 от 31.12.2023 23:59:59</v>
      </c>
      <c r="V945" t="str">
        <f>VLOOKUP(A945,'12'!A:B,2,0)</f>
        <v>НАС/КС/ДУ-3А-463</v>
      </c>
    </row>
    <row r="946" spans="1:22" x14ac:dyDescent="0.3">
      <c r="A946" s="77" t="s">
        <v>1984</v>
      </c>
      <c r="B946" s="77" t="s">
        <v>764</v>
      </c>
      <c r="C946" s="78">
        <v>1378.69</v>
      </c>
      <c r="D946" s="79">
        <f>VLOOKUP(A946,РАСЧЕТ!A:AY,51,0)</f>
        <v>1456.5768773038481</v>
      </c>
      <c r="E946" s="79">
        <f t="shared" si="56"/>
        <v>77.886877303847996</v>
      </c>
      <c r="F946" s="79" t="str">
        <f>VLOOKUP(A946,'04'!A:C,3,0)</f>
        <v>Начисление услуг УКС00000649 от 30.04.2023 0:00:15</v>
      </c>
      <c r="G946" s="79" t="str">
        <f>VLOOKUP(A946,'04'!A:B,2,0)</f>
        <v>НАС/КС/ДУ-3А-464</v>
      </c>
      <c r="H946" s="78">
        <v>1378.69</v>
      </c>
      <c r="I946" s="79">
        <f>VLOOKUP(A946,РАСЧЕТ!A:BE,57,0)</f>
        <v>1742.2746070016346</v>
      </c>
      <c r="J946" s="79">
        <f t="shared" si="57"/>
        <v>363.58460700163459</v>
      </c>
      <c r="K946" s="79" t="str">
        <f>VLOOKUP(A946,'10'!A:C,3,0)</f>
        <v>Начисление услуг УКС00001638 от 31.10.2023 0:00:04</v>
      </c>
      <c r="L946" s="79" t="str">
        <f>VLOOKUP(A946,'10'!A:B,2,0)</f>
        <v>НАС/КС/ДУ-3А-464</v>
      </c>
      <c r="M946" s="78">
        <v>1378.69</v>
      </c>
      <c r="N946" s="79">
        <f>VLOOKUP(A946,РАСЧЕТ!A:BF,58,0)</f>
        <v>1468.1291107641578</v>
      </c>
      <c r="O946" s="79">
        <f t="shared" si="58"/>
        <v>89.439110764157704</v>
      </c>
      <c r="P946" s="79" t="str">
        <f>VLOOKUP(A946,'11'!A:C,3,0)</f>
        <v>Начисление услуг УКС00001721 от 30.11.2023 23:59:59</v>
      </c>
      <c r="Q946" s="79" t="str">
        <f>VLOOKUP(A946,'11'!A:B,2,0)</f>
        <v>НАС/КС/ДУ-3А-464</v>
      </c>
      <c r="R946" s="78">
        <v>1378.69</v>
      </c>
      <c r="S946">
        <f>VLOOKUP(A946,РАСЧЕТ!A:BG,59,0)</f>
        <v>1983.0193284325217</v>
      </c>
      <c r="T946" s="119">
        <f t="shared" si="59"/>
        <v>604.32932843252161</v>
      </c>
      <c r="U946" t="str">
        <f>VLOOKUP(A946,'12'!A:C,3,0)</f>
        <v>Начисление услуг УКС00001871 от 31.12.2023 23:59:59</v>
      </c>
      <c r="V946" t="str">
        <f>VLOOKUP(A946,'12'!A:B,2,0)</f>
        <v>НАС/КС/ДУ-3А-464</v>
      </c>
    </row>
    <row r="947" spans="1:22" x14ac:dyDescent="0.3">
      <c r="A947" s="77" t="s">
        <v>1430</v>
      </c>
      <c r="B947" s="77" t="s">
        <v>521</v>
      </c>
      <c r="C947" s="78">
        <v>1365.8</v>
      </c>
      <c r="D947" s="79">
        <f>VLOOKUP(A947,РАСЧЕТ!A:AY,51,0)</f>
        <v>1442.9640092916627</v>
      </c>
      <c r="E947" s="79">
        <f t="shared" si="56"/>
        <v>77.164009291662751</v>
      </c>
      <c r="F947" s="79" t="str">
        <f>VLOOKUP(A947,'04'!A:C,3,0)</f>
        <v>Начисление услуг УКС00000649 от 30.04.2023 0:00:15</v>
      </c>
      <c r="G947" s="79" t="str">
        <f>VLOOKUP(A947,'04'!A:B,2,0)</f>
        <v>НАС/КС/ДУ-3А-465</v>
      </c>
      <c r="H947" s="80"/>
      <c r="I947" s="79">
        <f>VLOOKUP(A947,РАСЧЕТ!A:BE,57,0)</f>
        <v>0</v>
      </c>
      <c r="J947" s="79">
        <f t="shared" si="57"/>
        <v>0</v>
      </c>
      <c r="K947" s="79" t="e">
        <f>VLOOKUP(A947,'10'!A:C,3,0)</f>
        <v>#N/A</v>
      </c>
      <c r="L947" s="79" t="e">
        <f>VLOOKUP(A947,'10'!A:B,2,0)</f>
        <v>#N/A</v>
      </c>
      <c r="M947" s="80"/>
      <c r="N947" s="79">
        <f>VLOOKUP(A947,РАСЧЕТ!A:BF,58,0)</f>
        <v>0</v>
      </c>
      <c r="O947" s="79">
        <f t="shared" si="58"/>
        <v>0</v>
      </c>
      <c r="P947" s="79" t="e">
        <f>VLOOKUP(A947,'11'!A:C,3,0)</f>
        <v>#N/A</v>
      </c>
      <c r="Q947" s="79" t="e">
        <f>VLOOKUP(A947,'11'!A:B,2,0)</f>
        <v>#N/A</v>
      </c>
      <c r="R947" s="80"/>
      <c r="S947">
        <f>VLOOKUP(A947,РАСЧЕТ!A:BG,59,0)</f>
        <v>0</v>
      </c>
      <c r="T947" s="119">
        <f t="shared" si="59"/>
        <v>0</v>
      </c>
      <c r="U947" t="e">
        <f>VLOOKUP(A947,'12'!A:C,3,0)</f>
        <v>#N/A</v>
      </c>
      <c r="V947" t="e">
        <f>VLOOKUP(A947,'12'!A:B,2,0)</f>
        <v>#N/A</v>
      </c>
    </row>
    <row r="948" spans="1:22" x14ac:dyDescent="0.3">
      <c r="A948" s="77" t="s">
        <v>2862</v>
      </c>
      <c r="B948" s="77" t="s">
        <v>521</v>
      </c>
      <c r="C948" s="80"/>
      <c r="D948" s="79">
        <f>VLOOKUP(A948,РАСЧЕТ!A:AY,51,0)</f>
        <v>0</v>
      </c>
      <c r="E948" s="79">
        <f t="shared" si="56"/>
        <v>0</v>
      </c>
      <c r="F948" s="79" t="e">
        <f>VLOOKUP(A948,'04'!A:C,3,0)</f>
        <v>#N/A</v>
      </c>
      <c r="G948" s="79" t="e">
        <f>VLOOKUP(A948,'04'!A:B,2,0)</f>
        <v>#N/A</v>
      </c>
      <c r="H948" s="78">
        <v>1365.8</v>
      </c>
      <c r="I948" s="79">
        <f>VLOOKUP(A948,РАСЧЕТ!A:BE,57,0)</f>
        <v>2486.3676837744392</v>
      </c>
      <c r="J948" s="79">
        <f t="shared" si="57"/>
        <v>1120.5676837744393</v>
      </c>
      <c r="K948" s="79" t="str">
        <f>VLOOKUP(A948,'10'!A:C,3,0)</f>
        <v>Начисление услуг УКС00001638 от 31.10.2023 0:00:04</v>
      </c>
      <c r="L948" s="79" t="str">
        <f>VLOOKUP(A948,'10'!A:B,2,0)</f>
        <v>НАС/КС/ДУ-3А-465/ВТОР</v>
      </c>
      <c r="M948" s="78">
        <v>1365.8</v>
      </c>
      <c r="N948" s="79">
        <f>VLOOKUP(A948,РАСЧЕТ!A:BF,58,0)</f>
        <v>1983.7153568847148</v>
      </c>
      <c r="O948" s="79">
        <f t="shared" si="58"/>
        <v>617.91535688471481</v>
      </c>
      <c r="P948" s="79" t="str">
        <f>VLOOKUP(A948,'11'!A:C,3,0)</f>
        <v>Начисление услуг УКС00001721 от 30.11.2023 23:59:59</v>
      </c>
      <c r="Q948" s="79" t="str">
        <f>VLOOKUP(A948,'11'!A:B,2,0)</f>
        <v>НАС/КС/ДУ-3А-465/ВТОР</v>
      </c>
      <c r="R948" s="78">
        <v>1365.8</v>
      </c>
      <c r="S948">
        <f>VLOOKUP(A948,РАСЧЕТ!A:BG,59,0)</f>
        <v>2636.5185770700173</v>
      </c>
      <c r="T948" s="119">
        <f t="shared" si="59"/>
        <v>1270.7185770700173</v>
      </c>
      <c r="U948" t="str">
        <f>VLOOKUP(A948,'12'!A:C,3,0)</f>
        <v>Начисление услуг УКС00001871 от 31.12.2023 23:59:59</v>
      </c>
      <c r="V948" t="str">
        <f>VLOOKUP(A948,'12'!A:B,2,0)</f>
        <v>НАС/КС/ДУ-3А-465/ВТОР</v>
      </c>
    </row>
    <row r="949" spans="1:22" x14ac:dyDescent="0.3">
      <c r="A949" s="77" t="s">
        <v>1481</v>
      </c>
      <c r="B949" s="77" t="s">
        <v>985</v>
      </c>
      <c r="C949" s="78">
        <v>1679.34</v>
      </c>
      <c r="D949" s="79">
        <f>VLOOKUP(A949,РАСЧЕТ!A:AY,51,0)</f>
        <v>5590.9413905554657</v>
      </c>
      <c r="E949" s="79">
        <f t="shared" si="56"/>
        <v>3911.6013905554655</v>
      </c>
      <c r="F949" s="79" t="str">
        <f>VLOOKUP(A949,'04'!A:C,3,0)</f>
        <v>Начисление услуг УКС00000649 от 30.04.2023 0:00:15</v>
      </c>
      <c r="G949" s="79" t="str">
        <f>VLOOKUP(A949,'04'!A:B,2,0)</f>
        <v>НАС/КС/ДУ-3А-466</v>
      </c>
      <c r="H949" s="78">
        <v>1679.34</v>
      </c>
      <c r="I949" s="79">
        <f>VLOOKUP(A949,РАСЧЕТ!A:BE,57,0)</f>
        <v>2528.9926530749299</v>
      </c>
      <c r="J949" s="79">
        <f t="shared" si="57"/>
        <v>849.65265307492996</v>
      </c>
      <c r="K949" s="79" t="str">
        <f>VLOOKUP(A949,'10'!A:C,3,0)</f>
        <v>Начисление услуг УКС00001638 от 31.10.2023 0:00:04</v>
      </c>
      <c r="L949" s="79" t="str">
        <f>VLOOKUP(A949,'10'!A:B,2,0)</f>
        <v>НАС/КС/ДУ-3А-466</v>
      </c>
      <c r="M949" s="78">
        <v>1679.34</v>
      </c>
      <c r="N949" s="79">
        <f>VLOOKUP(A949,РАСЧЕТ!A:BF,58,0)</f>
        <v>2071.4483581836485</v>
      </c>
      <c r="O949" s="79">
        <f t="shared" si="58"/>
        <v>392.10835818364853</v>
      </c>
      <c r="P949" s="79" t="str">
        <f>VLOOKUP(A949,'11'!A:C,3,0)</f>
        <v>Начисление услуг УКС00001721 от 30.11.2023 23:59:59</v>
      </c>
      <c r="Q949" s="79" t="str">
        <f>VLOOKUP(A949,'11'!A:B,2,0)</f>
        <v>НАС/КС/ДУ-3А-466</v>
      </c>
      <c r="R949" s="78">
        <v>1679.34</v>
      </c>
      <c r="S949">
        <f>VLOOKUP(A949,РАСЧЕТ!A:BG,59,0)</f>
        <v>2774.9743862524515</v>
      </c>
      <c r="T949" s="119">
        <f t="shared" si="59"/>
        <v>1095.6343862524516</v>
      </c>
      <c r="U949" t="str">
        <f>VLOOKUP(A949,'12'!A:C,3,0)</f>
        <v>Начисление услуг УКС00001871 от 31.12.2023 23:59:59</v>
      </c>
      <c r="V949" t="str">
        <f>VLOOKUP(A949,'12'!A:B,2,0)</f>
        <v>НАС/КС/ДУ-3А-466</v>
      </c>
    </row>
    <row r="950" spans="1:22" x14ac:dyDescent="0.3">
      <c r="A950" s="77" t="s">
        <v>1913</v>
      </c>
      <c r="B950" s="77" t="s">
        <v>561</v>
      </c>
      <c r="C950" s="78">
        <v>2662.89</v>
      </c>
      <c r="D950" s="79">
        <f>VLOOKUP(A950,РАСЧЕТ!A:AY,51,0)</f>
        <v>2813.326055851669</v>
      </c>
      <c r="E950" s="79">
        <f t="shared" si="56"/>
        <v>150.43605585166915</v>
      </c>
      <c r="F950" s="79" t="str">
        <f>VLOOKUP(A950,'04'!A:C,3,0)</f>
        <v>Начисление услуг УКС00000649 от 30.04.2023 0:00:15</v>
      </c>
      <c r="G950" s="79" t="str">
        <f>VLOOKUP(A950,'04'!A:B,2,0)</f>
        <v>НАС/КС/ДУ-3А-467.</v>
      </c>
      <c r="H950" s="78">
        <v>2662.89</v>
      </c>
      <c r="I950" s="79">
        <f>VLOOKUP(A950,РАСЧЕТ!A:BE,57,0)</f>
        <v>2479.0936221912216</v>
      </c>
      <c r="J950" s="79">
        <f t="shared" si="57"/>
        <v>-183.79637780877829</v>
      </c>
      <c r="K950" s="79" t="str">
        <f>VLOOKUP(A950,'10'!A:C,3,0)</f>
        <v>Начисление услуг УКС00001638 от 31.10.2023 0:00:04</v>
      </c>
      <c r="L950" s="79" t="str">
        <f>VLOOKUP(A950,'10'!A:B,2,0)</f>
        <v>НАС/КС/ДУ-3А-467.</v>
      </c>
      <c r="M950" s="78">
        <v>2662.89</v>
      </c>
      <c r="N950" s="79">
        <f>VLOOKUP(A950,РАСЧЕТ!A:BF,58,0)</f>
        <v>2218.8503352520584</v>
      </c>
      <c r="O950" s="79">
        <f t="shared" si="58"/>
        <v>-444.03966474794152</v>
      </c>
      <c r="P950" s="79" t="str">
        <f>VLOOKUP(A950,'11'!A:C,3,0)</f>
        <v>Начисление услуг УКС00001721 от 30.11.2023 23:59:59</v>
      </c>
      <c r="Q950" s="79" t="str">
        <f>VLOOKUP(A950,'11'!A:B,2,0)</f>
        <v>НАС/КС/ДУ-3А-467.</v>
      </c>
      <c r="R950" s="78">
        <v>2662.89</v>
      </c>
      <c r="S950">
        <f>VLOOKUP(A950,РАСЧЕТ!A:BG,59,0)</f>
        <v>3047.0283618836734</v>
      </c>
      <c r="T950" s="119">
        <f t="shared" si="59"/>
        <v>384.1383618836735</v>
      </c>
      <c r="U950" t="str">
        <f>VLOOKUP(A950,'12'!A:C,3,0)</f>
        <v>Начисление услуг УКС00001871 от 31.12.2023 23:59:59</v>
      </c>
      <c r="V950" t="str">
        <f>VLOOKUP(A950,'12'!A:B,2,0)</f>
        <v>НАС/КС/ДУ-3А-467.</v>
      </c>
    </row>
    <row r="951" spans="1:22" x14ac:dyDescent="0.3">
      <c r="A951" s="77" t="s">
        <v>1454</v>
      </c>
      <c r="B951" s="77" t="s">
        <v>1099</v>
      </c>
      <c r="C951" s="78">
        <v>1395.87</v>
      </c>
      <c r="D951" s="79">
        <f>VLOOKUP(A951,РАСЧЕТ!A:AY,51,0)</f>
        <v>1474.7273679867619</v>
      </c>
      <c r="E951" s="79">
        <f t="shared" si="56"/>
        <v>78.857367986762029</v>
      </c>
      <c r="F951" s="79" t="str">
        <f>VLOOKUP(A951,'04'!A:C,3,0)</f>
        <v>Начисление услуг УКС00000649 от 30.04.2023 0:00:15</v>
      </c>
      <c r="G951" s="79" t="str">
        <f>VLOOKUP(A951,'04'!A:B,2,0)</f>
        <v>НАС/КС/ДУ-3А-468</v>
      </c>
      <c r="H951" s="78">
        <v>1395.87</v>
      </c>
      <c r="I951" s="79">
        <f>VLOOKUP(A951,РАСЧЕТ!A:BE,57,0)</f>
        <v>2724.6322965124427</v>
      </c>
      <c r="J951" s="79">
        <f t="shared" si="57"/>
        <v>1328.7622965124428</v>
      </c>
      <c r="K951" s="79" t="str">
        <f>VLOOKUP(A951,'10'!A:C,3,0)</f>
        <v>Начисление услуг УКС00001638 от 31.10.2023 0:00:04</v>
      </c>
      <c r="L951" s="79" t="str">
        <f>VLOOKUP(A951,'10'!A:B,2,0)</f>
        <v>НАС/КС/ДУ-3А-468</v>
      </c>
      <c r="M951" s="78">
        <v>1395.87</v>
      </c>
      <c r="N951" s="79">
        <f>VLOOKUP(A951,РАСЧЕТ!A:BF,58,0)</f>
        <v>2155.141794339731</v>
      </c>
      <c r="O951" s="79">
        <f t="shared" si="58"/>
        <v>759.27179433973106</v>
      </c>
      <c r="P951" s="79" t="str">
        <f>VLOOKUP(A951,'11'!A:C,3,0)</f>
        <v>Начисление услуг УКС00001721 от 30.11.2023 23:59:59</v>
      </c>
      <c r="Q951" s="79" t="str">
        <f>VLOOKUP(A951,'11'!A:B,2,0)</f>
        <v>НАС/КС/ДУ-3А-468</v>
      </c>
      <c r="R951" s="78">
        <v>1395.87</v>
      </c>
      <c r="S951">
        <f>VLOOKUP(A951,РАСЧЕТ!A:BG,59,0)</f>
        <v>2856.7646866383297</v>
      </c>
      <c r="T951" s="119">
        <f t="shared" si="59"/>
        <v>1460.8946866383299</v>
      </c>
      <c r="U951" t="str">
        <f>VLOOKUP(A951,'12'!A:C,3,0)</f>
        <v>Начисление услуг УКС00001871 от 31.12.2023 23:59:59</v>
      </c>
      <c r="V951" t="str">
        <f>VLOOKUP(A951,'12'!A:B,2,0)</f>
        <v>НАС/КС/ДУ-3А-468</v>
      </c>
    </row>
    <row r="952" spans="1:22" x14ac:dyDescent="0.3">
      <c r="A952" s="77" t="s">
        <v>1874</v>
      </c>
      <c r="B952" s="77" t="s">
        <v>826</v>
      </c>
      <c r="C952" s="78">
        <v>1447.41</v>
      </c>
      <c r="D952" s="79">
        <f>VLOOKUP(A952,РАСЧЕТ!A:AY,51,0)</f>
        <v>2079.3912391232534</v>
      </c>
      <c r="E952" s="79">
        <f t="shared" si="56"/>
        <v>631.98123912325332</v>
      </c>
      <c r="F952" s="79" t="str">
        <f>VLOOKUP(A952,'04'!A:C,3,0)</f>
        <v>Начисление услуг УКС00000649 от 30.04.2023 0:00:15</v>
      </c>
      <c r="G952" s="79" t="str">
        <f>VLOOKUP(A952,'04'!A:B,2,0)</f>
        <v>НАС/КС/ДУ-3А-469</v>
      </c>
      <c r="H952" s="78">
        <v>1447.41</v>
      </c>
      <c r="I952" s="79">
        <f>VLOOKUP(A952,РАСЧЕТ!A:BE,57,0)</f>
        <v>4009.0519157472513</v>
      </c>
      <c r="J952" s="79">
        <f t="shared" si="57"/>
        <v>2561.641915747251</v>
      </c>
      <c r="K952" s="79" t="str">
        <f>VLOOKUP(A952,'10'!A:C,3,0)</f>
        <v>Начисление услуг УКС00001638 от 31.10.2023 0:00:04</v>
      </c>
      <c r="L952" s="79" t="str">
        <f>VLOOKUP(A952,'10'!A:B,2,0)</f>
        <v>НАС/КС/ДУ-3А-469</v>
      </c>
      <c r="M952" s="78">
        <v>1447.41</v>
      </c>
      <c r="N952" s="79">
        <f>VLOOKUP(A952,РАСЧЕТ!A:BF,58,0)</f>
        <v>3058.7863702353211</v>
      </c>
      <c r="O952" s="79">
        <f t="shared" si="58"/>
        <v>1611.376370235321</v>
      </c>
      <c r="P952" s="79" t="str">
        <f>VLOOKUP(A952,'11'!A:C,3,0)</f>
        <v>Начисление услуг УКС00001721 от 30.11.2023 23:59:59</v>
      </c>
      <c r="Q952" s="79" t="str">
        <f>VLOOKUP(A952,'11'!A:B,2,0)</f>
        <v>НАС/КС/ДУ-3А-469</v>
      </c>
      <c r="R952" s="78">
        <v>1447.41</v>
      </c>
      <c r="S952">
        <f>VLOOKUP(A952,РАСЧЕТ!A:BG,59,0)</f>
        <v>4008.521806296756</v>
      </c>
      <c r="T952" s="119">
        <f t="shared" si="59"/>
        <v>2561.1118062967562</v>
      </c>
      <c r="U952" t="str">
        <f>VLOOKUP(A952,'12'!A:C,3,0)</f>
        <v>Начисление услуг УКС00001871 от 31.12.2023 23:59:59</v>
      </c>
      <c r="V952" t="str">
        <f>VLOOKUP(A952,'12'!A:B,2,0)</f>
        <v>НАС/КС/ДУ-3А-469</v>
      </c>
    </row>
    <row r="953" spans="1:22" x14ac:dyDescent="0.3">
      <c r="A953" s="77" t="s">
        <v>2150</v>
      </c>
      <c r="B953" s="77" t="s">
        <v>260</v>
      </c>
      <c r="C953" s="78">
        <v>2392.3000000000002</v>
      </c>
      <c r="D953" s="79">
        <f>VLOOKUP(A953,РАСЧЕТ!A:AY,51,0)</f>
        <v>2527.4558275957738</v>
      </c>
      <c r="E953" s="79">
        <f t="shared" si="56"/>
        <v>135.15582759577364</v>
      </c>
      <c r="F953" s="79" t="str">
        <f>VLOOKUP(A953,'04'!A:C,3,0)</f>
        <v>Начисление услуг УКС00000649 от 30.04.2023 0:00:15</v>
      </c>
      <c r="G953" s="79" t="str">
        <f>VLOOKUP(A953,'04'!A:B,2,0)</f>
        <v>НАС/КС/ДУ-3А-47</v>
      </c>
      <c r="H953" s="78">
        <v>2392.3000000000002</v>
      </c>
      <c r="I953" s="79">
        <f>VLOOKUP(A953,РАСЧЕТ!A:BE,57,0)</f>
        <v>6858.5853333179966</v>
      </c>
      <c r="J953" s="79">
        <f t="shared" si="57"/>
        <v>4466.2853333179964</v>
      </c>
      <c r="K953" s="79" t="str">
        <f>VLOOKUP(A953,'10'!A:C,3,0)</f>
        <v>Начисление услуг УКС00001638 от 31.10.2023 0:00:04</v>
      </c>
      <c r="L953" s="79" t="str">
        <f>VLOOKUP(A953,'10'!A:B,2,0)</f>
        <v>НАС/КС/ДУ-3А-47</v>
      </c>
      <c r="M953" s="78">
        <v>2392.3000000000002</v>
      </c>
      <c r="N953" s="79">
        <f>VLOOKUP(A953,РАСЧЕТ!A:BF,58,0)</f>
        <v>5217.3606299968669</v>
      </c>
      <c r="O953" s="79">
        <f t="shared" si="58"/>
        <v>2825.0606299968667</v>
      </c>
      <c r="P953" s="79" t="str">
        <f>VLOOKUP(A953,'11'!A:C,3,0)</f>
        <v>Начисление услуг УКС00001721 от 30.11.2023 23:59:59</v>
      </c>
      <c r="Q953" s="79" t="str">
        <f>VLOOKUP(A953,'11'!A:B,2,0)</f>
        <v>НАС/КС/ДУ-3А-47</v>
      </c>
      <c r="R953" s="78">
        <v>2392.3000000000002</v>
      </c>
      <c r="S953">
        <f>VLOOKUP(A953,РАСЧЕТ!A:BG,59,0)</f>
        <v>6830.7139091227091</v>
      </c>
      <c r="T953" s="119">
        <f t="shared" si="59"/>
        <v>4438.4139091227089</v>
      </c>
      <c r="U953" t="str">
        <f>VLOOKUP(A953,'12'!A:C,3,0)</f>
        <v>Начисление услуг УКС00001871 от 31.12.2023 23:59:59</v>
      </c>
      <c r="V953" t="str">
        <f>VLOOKUP(A953,'12'!A:B,2,0)</f>
        <v>НАС/КС/ДУ-3А-47</v>
      </c>
    </row>
    <row r="954" spans="1:22" x14ac:dyDescent="0.3">
      <c r="A954" s="77" t="s">
        <v>1468</v>
      </c>
      <c r="B954" s="77" t="s">
        <v>718</v>
      </c>
      <c r="C954" s="78">
        <v>2534.04</v>
      </c>
      <c r="D954" s="79">
        <f>VLOOKUP(A954,РАСЧЕТ!A:AY,51,0)</f>
        <v>2142.4928471297317</v>
      </c>
      <c r="E954" s="79">
        <f t="shared" si="56"/>
        <v>-391.54715287026829</v>
      </c>
      <c r="F954" s="79" t="str">
        <f>VLOOKUP(A954,'04'!A:C,3,0)</f>
        <v>Начисление услуг УКС00000649 от 30.04.2023 0:00:15</v>
      </c>
      <c r="G954" s="79" t="str">
        <f>VLOOKUP(A954,'04'!A:B,2,0)</f>
        <v>НАС/КС/ДУ-3А-470</v>
      </c>
      <c r="H954" s="78">
        <v>2534.04</v>
      </c>
      <c r="I954" s="79">
        <f>VLOOKUP(A954,РАСЧЕТ!A:BE,57,0)</f>
        <v>3242.5039158418099</v>
      </c>
      <c r="J954" s="79">
        <f t="shared" si="57"/>
        <v>708.46391584180992</v>
      </c>
      <c r="K954" s="79" t="str">
        <f>VLOOKUP(A954,'10'!A:C,3,0)</f>
        <v>Начисление услуг УКС00001638 от 31.10.2023 0:00:04</v>
      </c>
      <c r="L954" s="79" t="str">
        <f>VLOOKUP(A954,'10'!A:B,2,0)</f>
        <v>НАС/КС/ДУ-3А-470</v>
      </c>
      <c r="M954" s="78">
        <v>2534.04</v>
      </c>
      <c r="N954" s="79">
        <f>VLOOKUP(A954,РАСЧЕТ!A:BF,58,0)</f>
        <v>2726.4088290774093</v>
      </c>
      <c r="O954" s="79">
        <f t="shared" si="58"/>
        <v>192.36882907740937</v>
      </c>
      <c r="P954" s="79" t="str">
        <f>VLOOKUP(A954,'11'!A:C,3,0)</f>
        <v>Начисление услуг УКС00001721 от 30.11.2023 23:59:59</v>
      </c>
      <c r="Q954" s="79" t="str">
        <f>VLOOKUP(A954,'11'!A:B,2,0)</f>
        <v>НАС/КС/ДУ-3А-470</v>
      </c>
      <c r="R954" s="78">
        <v>2534.04</v>
      </c>
      <c r="S954">
        <f>VLOOKUP(A954,РАСЧЕТ!A:BG,59,0)</f>
        <v>3680.3244892790117</v>
      </c>
      <c r="T954" s="119">
        <f t="shared" si="59"/>
        <v>1146.2844892790117</v>
      </c>
      <c r="U954" t="str">
        <f>VLOOKUP(A954,'12'!A:C,3,0)</f>
        <v>Начисление услуг УКС00001871 от 31.12.2023 23:59:59</v>
      </c>
      <c r="V954" t="str">
        <f>VLOOKUP(A954,'12'!A:B,2,0)</f>
        <v>НАС/КС/ДУ-3А-470</v>
      </c>
    </row>
    <row r="955" spans="1:22" x14ac:dyDescent="0.3">
      <c r="A955" s="77" t="s">
        <v>1455</v>
      </c>
      <c r="B955" s="77" t="s">
        <v>768</v>
      </c>
      <c r="C955" s="78">
        <v>1687.93</v>
      </c>
      <c r="D955" s="79">
        <f>VLOOKUP(A955,РАСЧЕТ!A:AY,51,0)</f>
        <v>1783.2857095962997</v>
      </c>
      <c r="E955" s="79">
        <f t="shared" si="56"/>
        <v>95.355709596299675</v>
      </c>
      <c r="F955" s="79" t="str">
        <f>VLOOKUP(A955,'04'!A:C,3,0)</f>
        <v>Начисление услуг УКС00000649 от 30.04.2023 0:00:15</v>
      </c>
      <c r="G955" s="79" t="str">
        <f>VLOOKUP(A955,'04'!A:B,2,0)</f>
        <v>НАС/КС/ДУ-3А-471</v>
      </c>
      <c r="H955" s="80"/>
      <c r="I955" s="79">
        <f>VLOOKUP(A955,РАСЧЕТ!A:BE,57,0)</f>
        <v>0</v>
      </c>
      <c r="J955" s="79">
        <f t="shared" si="57"/>
        <v>0</v>
      </c>
      <c r="K955" s="79" t="e">
        <f>VLOOKUP(A955,'10'!A:C,3,0)</f>
        <v>#N/A</v>
      </c>
      <c r="L955" s="79" t="e">
        <f>VLOOKUP(A955,'10'!A:B,2,0)</f>
        <v>#N/A</v>
      </c>
      <c r="M955" s="80"/>
      <c r="N955" s="79">
        <f>VLOOKUP(A955,РАСЧЕТ!A:BF,58,0)</f>
        <v>0</v>
      </c>
      <c r="O955" s="79">
        <f t="shared" si="58"/>
        <v>0</v>
      </c>
      <c r="P955" s="79" t="e">
        <f>VLOOKUP(A955,'11'!A:C,3,0)</f>
        <v>#N/A</v>
      </c>
      <c r="Q955" s="79" t="e">
        <f>VLOOKUP(A955,'11'!A:B,2,0)</f>
        <v>#N/A</v>
      </c>
      <c r="R955" s="80"/>
      <c r="S955">
        <f>VLOOKUP(A955,РАСЧЕТ!A:BG,59,0)</f>
        <v>0</v>
      </c>
      <c r="T955" s="119">
        <f t="shared" si="59"/>
        <v>0</v>
      </c>
      <c r="U955" t="e">
        <f>VLOOKUP(A955,'12'!A:C,3,0)</f>
        <v>#N/A</v>
      </c>
      <c r="V955" t="e">
        <f>VLOOKUP(A955,'12'!A:B,2,0)</f>
        <v>#N/A</v>
      </c>
    </row>
    <row r="956" spans="1:22" x14ac:dyDescent="0.3">
      <c r="A956" s="77" t="s">
        <v>2791</v>
      </c>
      <c r="B956" s="77" t="s">
        <v>768</v>
      </c>
      <c r="C956" s="80"/>
      <c r="D956" s="79">
        <f>VLOOKUP(A956,РАСЧЕТ!A:AY,51,0)</f>
        <v>0</v>
      </c>
      <c r="E956" s="79">
        <f t="shared" si="56"/>
        <v>0</v>
      </c>
      <c r="F956" s="79" t="e">
        <f>VLOOKUP(A956,'04'!A:C,3,0)</f>
        <v>#N/A</v>
      </c>
      <c r="G956" s="79" t="e">
        <f>VLOOKUP(A956,'04'!A:B,2,0)</f>
        <v>#N/A</v>
      </c>
      <c r="H956" s="78">
        <v>1687.93</v>
      </c>
      <c r="I956" s="79">
        <f>VLOOKUP(A956,РАСЧЕТ!A:BE,57,0)</f>
        <v>1828.1368382300836</v>
      </c>
      <c r="J956" s="79">
        <f t="shared" si="57"/>
        <v>140.20683823008358</v>
      </c>
      <c r="K956" s="79" t="str">
        <f>VLOOKUP(A956,'10'!A:C,3,0)</f>
        <v>Начисление услуг УКС00001638 от 31.10.2023 0:00:04</v>
      </c>
      <c r="L956" s="79" t="str">
        <f>VLOOKUP(A956,'10'!A:B,2,0)</f>
        <v>НАС/КС/ДУ-3А-471/Втор</v>
      </c>
      <c r="M956" s="78">
        <v>1687.93</v>
      </c>
      <c r="N956" s="79">
        <f>VLOOKUP(A956,РАСЧЕТ!A:BF,58,0)</f>
        <v>1585.1647414104937</v>
      </c>
      <c r="O956" s="79">
        <f t="shared" si="58"/>
        <v>-102.7652585895064</v>
      </c>
      <c r="P956" s="79" t="str">
        <f>VLOOKUP(A956,'11'!A:C,3,0)</f>
        <v>Начисление услуг УКС00001721 от 30.11.2023 23:59:59</v>
      </c>
      <c r="Q956" s="79" t="str">
        <f>VLOOKUP(A956,'11'!A:B,2,0)</f>
        <v>НАС/КС/ДУ-3А-471/Втор</v>
      </c>
      <c r="R956" s="78">
        <v>1687.93</v>
      </c>
      <c r="S956">
        <f>VLOOKUP(A956,РАСЧЕТ!A:BG,59,0)</f>
        <v>2158.308309817171</v>
      </c>
      <c r="T956" s="119">
        <f t="shared" si="59"/>
        <v>470.37830981717093</v>
      </c>
      <c r="U956" t="str">
        <f>VLOOKUP(A956,'12'!A:C,3,0)</f>
        <v>Начисление услуг УКС00001871 от 31.12.2023 23:59:59</v>
      </c>
      <c r="V956" t="str">
        <f>VLOOKUP(A956,'12'!A:B,2,0)</f>
        <v>НАС/КС/ДУ-3А-471/Втор</v>
      </c>
    </row>
    <row r="957" spans="1:22" x14ac:dyDescent="0.3">
      <c r="A957" s="77" t="s">
        <v>1994</v>
      </c>
      <c r="B957" s="77" t="s">
        <v>750</v>
      </c>
      <c r="C957" s="78">
        <v>1378.69</v>
      </c>
      <c r="D957" s="79">
        <f>VLOOKUP(A957,РАСЧЕТ!A:AY,51,0)</f>
        <v>975.79976462481989</v>
      </c>
      <c r="E957" s="79">
        <f t="shared" si="56"/>
        <v>-402.89023537518017</v>
      </c>
      <c r="F957" s="79" t="str">
        <f>VLOOKUP(A957,'04'!A:C,3,0)</f>
        <v>Начисление услуг УКС00000649 от 30.04.2023 0:00:15</v>
      </c>
      <c r="G957" s="79" t="str">
        <f>VLOOKUP(A957,'04'!A:B,2,0)</f>
        <v>НАС/КС/ДУ-3А-472</v>
      </c>
      <c r="H957" s="78">
        <v>1378.69</v>
      </c>
      <c r="I957" s="79">
        <f>VLOOKUP(A957,РАСЧЕТ!A:BE,57,0)</f>
        <v>1283.5307301990035</v>
      </c>
      <c r="J957" s="79">
        <f t="shared" si="57"/>
        <v>-95.159269800996526</v>
      </c>
      <c r="K957" s="79" t="str">
        <f>VLOOKUP(A957,'10'!A:C,3,0)</f>
        <v>Начисление услуг УКС00001638 от 31.10.2023 0:00:04</v>
      </c>
      <c r="L957" s="79" t="str">
        <f>VLOOKUP(A957,'10'!A:B,2,0)</f>
        <v>НАС/КС/ДУ-3А-472</v>
      </c>
      <c r="M957" s="78">
        <v>1378.69</v>
      </c>
      <c r="N957" s="79">
        <f>VLOOKUP(A957,РАСЧЕТ!A:BF,58,0)</f>
        <v>1148.7918671224365</v>
      </c>
      <c r="O957" s="79">
        <f t="shared" si="58"/>
        <v>-229.89813287756351</v>
      </c>
      <c r="P957" s="79" t="str">
        <f>VLOOKUP(A957,'11'!A:C,3,0)</f>
        <v>Начисление услуг УКС00001721 от 30.11.2023 23:59:59</v>
      </c>
      <c r="Q957" s="79" t="str">
        <f>VLOOKUP(A957,'11'!A:B,2,0)</f>
        <v>НАС/КС/ДУ-3А-472</v>
      </c>
      <c r="R957" s="78">
        <v>1378.69</v>
      </c>
      <c r="S957">
        <f>VLOOKUP(A957,РАСЧЕТ!A:BG,59,0)</f>
        <v>1577.574361555902</v>
      </c>
      <c r="T957" s="119">
        <f t="shared" si="59"/>
        <v>198.88436155590193</v>
      </c>
      <c r="U957" t="str">
        <f>VLOOKUP(A957,'12'!A:C,3,0)</f>
        <v>Начисление услуг УКС00001871 от 31.12.2023 23:59:59</v>
      </c>
      <c r="V957" t="str">
        <f>VLOOKUP(A957,'12'!A:B,2,0)</f>
        <v>НАС/КС/ДУ-3А-472</v>
      </c>
    </row>
    <row r="958" spans="1:22" x14ac:dyDescent="0.3">
      <c r="A958" s="77" t="s">
        <v>1889</v>
      </c>
      <c r="B958" s="77" t="s">
        <v>1223</v>
      </c>
      <c r="C958" s="78">
        <v>1365.8</v>
      </c>
      <c r="D958" s="79">
        <f>VLOOKUP(A958,РАСЧЕТ!A:AY,51,0)</f>
        <v>2123.639300656364</v>
      </c>
      <c r="E958" s="79">
        <f t="shared" si="56"/>
        <v>757.839300656364</v>
      </c>
      <c r="F958" s="79" t="str">
        <f>VLOOKUP(A958,'04'!A:C,3,0)</f>
        <v>Начисление услуг УКС00000649 от 30.04.2023 0:00:15</v>
      </c>
      <c r="G958" s="79" t="str">
        <f>VLOOKUP(A958,'04'!A:B,2,0)</f>
        <v>НАС/КС/ДУ-3А-473</v>
      </c>
      <c r="H958" s="78">
        <v>1365.8</v>
      </c>
      <c r="I958" s="79">
        <f>VLOOKUP(A958,РАСЧЕТ!A:BE,57,0)</f>
        <v>2088.3109142231388</v>
      </c>
      <c r="J958" s="79">
        <f t="shared" si="57"/>
        <v>722.5109142231388</v>
      </c>
      <c r="K958" s="79" t="str">
        <f>VLOOKUP(A958,'10'!A:C,3,0)</f>
        <v>Начисление услуг УКС00001638 от 31.10.2023 0:00:04</v>
      </c>
      <c r="L958" s="79" t="str">
        <f>VLOOKUP(A958,'10'!A:B,2,0)</f>
        <v>НАС/КС/ДУ-3А-473</v>
      </c>
      <c r="M958" s="78">
        <v>1365.8</v>
      </c>
      <c r="N958" s="79">
        <f>VLOOKUP(A958,РАСЧЕТ!A:BF,58,0)</f>
        <v>1706.6231535240818</v>
      </c>
      <c r="O958" s="79">
        <f t="shared" si="58"/>
        <v>340.82315352408182</v>
      </c>
      <c r="P958" s="79" t="str">
        <f>VLOOKUP(A958,'11'!A:C,3,0)</f>
        <v>Начисление услуг УКС00001721 от 30.11.2023 23:59:59</v>
      </c>
      <c r="Q958" s="79" t="str">
        <f>VLOOKUP(A958,'11'!A:B,2,0)</f>
        <v>НАС/КС/ДУ-3А-473</v>
      </c>
      <c r="R958" s="78">
        <v>1365.8</v>
      </c>
      <c r="S958">
        <f>VLOOKUP(A958,РАСЧЕТ!A:BG,59,0)</f>
        <v>2284.7098186172539</v>
      </c>
      <c r="T958" s="119">
        <f t="shared" si="59"/>
        <v>918.9098186172539</v>
      </c>
      <c r="U958" t="str">
        <f>VLOOKUP(A958,'12'!A:C,3,0)</f>
        <v>Начисление услуг УКС00001871 от 31.12.2023 23:59:59</v>
      </c>
      <c r="V958" t="str">
        <f>VLOOKUP(A958,'12'!A:B,2,0)</f>
        <v>НАС/КС/ДУ-3А-473</v>
      </c>
    </row>
    <row r="959" spans="1:22" x14ac:dyDescent="0.3">
      <c r="A959" s="77" t="s">
        <v>2107</v>
      </c>
      <c r="B959" s="77" t="s">
        <v>1241</v>
      </c>
      <c r="C959" s="78">
        <v>1679.34</v>
      </c>
      <c r="D959" s="79">
        <f>VLOOKUP(A959,РАСЧЕТ!A:AY,51,0)</f>
        <v>1774.2104642548431</v>
      </c>
      <c r="E959" s="79">
        <f t="shared" si="56"/>
        <v>94.870464254843228</v>
      </c>
      <c r="F959" s="79" t="str">
        <f>VLOOKUP(A959,'04'!A:C,3,0)</f>
        <v>Начисление услуг УКС00000649 от 30.04.2023 0:00:15</v>
      </c>
      <c r="G959" s="79" t="str">
        <f>VLOOKUP(A959,'04'!A:B,2,0)</f>
        <v>НАС/КС/ДУ-3А-474</v>
      </c>
      <c r="H959" s="78">
        <v>1679.34</v>
      </c>
      <c r="I959" s="79">
        <f>VLOOKUP(A959,РАСЧЕТ!A:BE,57,0)</f>
        <v>1563.4283972205928</v>
      </c>
      <c r="J959" s="79">
        <f t="shared" si="57"/>
        <v>-115.91160277940708</v>
      </c>
      <c r="K959" s="79" t="str">
        <f>VLOOKUP(A959,'10'!A:C,3,0)</f>
        <v>Начисление услуг УКС00001638 от 31.10.2023 0:00:04</v>
      </c>
      <c r="L959" s="79" t="str">
        <f>VLOOKUP(A959,'10'!A:B,2,0)</f>
        <v>НАС/КС/ДУ-3А-474</v>
      </c>
      <c r="M959" s="78">
        <v>1679.34</v>
      </c>
      <c r="N959" s="79">
        <f>VLOOKUP(A959,РАСЧЕТ!A:BF,58,0)</f>
        <v>1399.3072275541206</v>
      </c>
      <c r="O959" s="79">
        <f t="shared" si="58"/>
        <v>-280.03277244587935</v>
      </c>
      <c r="P959" s="79" t="str">
        <f>VLOOKUP(A959,'11'!A:C,3,0)</f>
        <v>Начисление услуг УКС00001721 от 30.11.2023 23:59:59</v>
      </c>
      <c r="Q959" s="79" t="str">
        <f>VLOOKUP(A959,'11'!A:B,2,0)</f>
        <v>НАС/КС/ДУ-3А-474</v>
      </c>
      <c r="R959" s="78">
        <v>1679.34</v>
      </c>
      <c r="S959">
        <f>VLOOKUP(A959,РАСЧЕТ!A:BG,59,0)</f>
        <v>1921.5936927363166</v>
      </c>
      <c r="T959" s="119">
        <f t="shared" si="59"/>
        <v>242.25369273631668</v>
      </c>
      <c r="U959" t="str">
        <f>VLOOKUP(A959,'12'!A:C,3,0)</f>
        <v>Начисление услуг УКС00001871 от 31.12.2023 23:59:59</v>
      </c>
      <c r="V959" t="str">
        <f>VLOOKUP(A959,'12'!A:B,2,0)</f>
        <v>НАС/КС/ДУ-3А-474</v>
      </c>
    </row>
    <row r="960" spans="1:22" x14ac:dyDescent="0.3">
      <c r="A960" s="77" t="s">
        <v>1952</v>
      </c>
      <c r="B960" s="77" t="s">
        <v>1243</v>
      </c>
      <c r="C960" s="78">
        <v>2662.89</v>
      </c>
      <c r="D960" s="79">
        <f>VLOOKUP(A960,РАСЧЕТ!A:AY,51,0)</f>
        <v>2813.326055851669</v>
      </c>
      <c r="E960" s="79">
        <f t="shared" si="56"/>
        <v>150.43605585166915</v>
      </c>
      <c r="F960" s="79" t="str">
        <f>VLOOKUP(A960,'04'!A:C,3,0)</f>
        <v>Начисление услуг УКС00000649 от 30.04.2023 0:00:15</v>
      </c>
      <c r="G960" s="79" t="str">
        <f>VLOOKUP(A960,'04'!A:B,2,0)</f>
        <v>НАС/КС/ДУ-3А-475.</v>
      </c>
      <c r="H960" s="78">
        <v>2662.89</v>
      </c>
      <c r="I960" s="79">
        <f>VLOOKUP(A960,РАСЧЕТ!A:BE,57,0)</f>
        <v>2479.0936221912216</v>
      </c>
      <c r="J960" s="79">
        <f t="shared" si="57"/>
        <v>-183.79637780877829</v>
      </c>
      <c r="K960" s="79" t="str">
        <f>VLOOKUP(A960,'10'!A:C,3,0)</f>
        <v>Начисление услуг УКС00001638 от 31.10.2023 0:00:04</v>
      </c>
      <c r="L960" s="79" t="str">
        <f>VLOOKUP(A960,'10'!A:B,2,0)</f>
        <v>НАС/КС/ДУ-3А-475.</v>
      </c>
      <c r="M960" s="78">
        <v>2662.89</v>
      </c>
      <c r="N960" s="79">
        <f>VLOOKUP(A960,РАСЧЕТ!A:BF,58,0)</f>
        <v>2218.8503352520584</v>
      </c>
      <c r="O960" s="79">
        <f t="shared" si="58"/>
        <v>-444.03966474794152</v>
      </c>
      <c r="P960" s="79" t="str">
        <f>VLOOKUP(A960,'11'!A:C,3,0)</f>
        <v>Начисление услуг УКС00001721 от 30.11.2023 23:59:59</v>
      </c>
      <c r="Q960" s="79" t="str">
        <f>VLOOKUP(A960,'11'!A:B,2,0)</f>
        <v>НАС/КС/ДУ-3А-475.</v>
      </c>
      <c r="R960" s="78">
        <v>2662.89</v>
      </c>
      <c r="S960">
        <f>VLOOKUP(A960,РАСЧЕТ!A:BG,59,0)</f>
        <v>3047.0283618836734</v>
      </c>
      <c r="T960" s="119">
        <f t="shared" si="59"/>
        <v>384.1383618836735</v>
      </c>
      <c r="U960" t="str">
        <f>VLOOKUP(A960,'12'!A:C,3,0)</f>
        <v>Начисление услуг УКС00001871 от 31.12.2023 23:59:59</v>
      </c>
      <c r="V960" t="str">
        <f>VLOOKUP(A960,'12'!A:B,2,0)</f>
        <v>НАС/КС/ДУ-3А-475.</v>
      </c>
    </row>
    <row r="961" spans="1:22" x14ac:dyDescent="0.3">
      <c r="A961" s="77" t="s">
        <v>1955</v>
      </c>
      <c r="B961" s="77" t="s">
        <v>733</v>
      </c>
      <c r="C961" s="80"/>
      <c r="D961" s="79">
        <f>VLOOKUP(A961,РАСЧЕТ!A:AY,51,0)</f>
        <v>0</v>
      </c>
      <c r="E961" s="79">
        <f t="shared" si="56"/>
        <v>0</v>
      </c>
      <c r="F961" s="79" t="e">
        <f>VLOOKUP(A961,'04'!A:C,3,0)</f>
        <v>#N/A</v>
      </c>
      <c r="G961" s="79" t="e">
        <f>VLOOKUP(A961,'04'!A:B,2,0)</f>
        <v>#N/A</v>
      </c>
      <c r="H961" s="80"/>
      <c r="I961" s="79">
        <f>VLOOKUP(A961,РАСЧЕТ!A:BE,57,0)</f>
        <v>0</v>
      </c>
      <c r="J961" s="79">
        <f t="shared" si="57"/>
        <v>0</v>
      </c>
      <c r="K961" s="79" t="e">
        <f>VLOOKUP(A961,'10'!A:C,3,0)</f>
        <v>#N/A</v>
      </c>
      <c r="L961" s="79" t="e">
        <f>VLOOKUP(A961,'10'!A:B,2,0)</f>
        <v>#N/A</v>
      </c>
      <c r="M961" s="80"/>
      <c r="N961" s="79">
        <f>VLOOKUP(A961,РАСЧЕТ!A:BF,58,0)</f>
        <v>0</v>
      </c>
      <c r="O961" s="79">
        <f t="shared" si="58"/>
        <v>0</v>
      </c>
      <c r="P961" s="79" t="e">
        <f>VLOOKUP(A961,'11'!A:C,3,0)</f>
        <v>#N/A</v>
      </c>
      <c r="Q961" s="79" t="e">
        <f>VLOOKUP(A961,'11'!A:B,2,0)</f>
        <v>#N/A</v>
      </c>
      <c r="R961" s="80"/>
      <c r="S961">
        <f>VLOOKUP(A961,РАСЧЕТ!A:BG,59,0)</f>
        <v>0</v>
      </c>
      <c r="T961" s="119">
        <f t="shared" si="59"/>
        <v>0</v>
      </c>
      <c r="U961" t="e">
        <f>VLOOKUP(A961,'12'!A:C,3,0)</f>
        <v>#N/A</v>
      </c>
      <c r="V961" t="e">
        <f>VLOOKUP(A961,'12'!A:B,2,0)</f>
        <v>#N/A</v>
      </c>
    </row>
    <row r="962" spans="1:22" x14ac:dyDescent="0.3">
      <c r="A962" s="77" t="s">
        <v>2454</v>
      </c>
      <c r="B962" s="77" t="s">
        <v>733</v>
      </c>
      <c r="C962" s="78">
        <v>1395.87</v>
      </c>
      <c r="D962" s="79">
        <f>VLOOKUP(A962,РАСЧЕТ!A:AY,51,0)</f>
        <v>1474.7273679867619</v>
      </c>
      <c r="E962" s="79">
        <f t="shared" si="56"/>
        <v>78.857367986762029</v>
      </c>
      <c r="F962" s="79" t="str">
        <f>VLOOKUP(A962,'04'!A:C,3,0)</f>
        <v>Начисление услуг УКС00000649 от 30.04.2023 0:00:15</v>
      </c>
      <c r="G962" s="79" t="str">
        <f>VLOOKUP(A962,'04'!A:B,2,0)</f>
        <v>НАС/КС/ДУ-3А-476/Втор-1</v>
      </c>
      <c r="H962" s="78">
        <v>1395.87</v>
      </c>
      <c r="I962" s="79">
        <f>VLOOKUP(A962,РАСЧЕТ!A:BE,57,0)</f>
        <v>2684.0536262771857</v>
      </c>
      <c r="J962" s="79">
        <f t="shared" si="57"/>
        <v>1288.1836262771858</v>
      </c>
      <c r="K962" s="79" t="str">
        <f>VLOOKUP(A962,'10'!A:C,3,0)</f>
        <v>Начисление услуг УКС00001638 от 31.10.2023 0:00:04</v>
      </c>
      <c r="L962" s="79" t="str">
        <f>VLOOKUP(A962,'10'!A:B,2,0)</f>
        <v>НАС/КС/ДУ-3А-476/Втор-1</v>
      </c>
      <c r="M962" s="78">
        <v>1395.87</v>
      </c>
      <c r="N962" s="79">
        <f>VLOOKUP(A962,РАСЧЕТ!A:BF,58,0)</f>
        <v>2126.8944838930161</v>
      </c>
      <c r="O962" s="79">
        <f t="shared" si="58"/>
        <v>731.02448389301617</v>
      </c>
      <c r="P962" s="79" t="str">
        <f>VLOOKUP(A962,'11'!A:C,3,0)</f>
        <v>Начисление услуг УКС00001721 от 30.11.2023 23:59:59</v>
      </c>
      <c r="Q962" s="79" t="str">
        <f>VLOOKUP(A962,'11'!A:B,2,0)</f>
        <v>НАС/КС/ДУ-3А-476/Втор-1</v>
      </c>
      <c r="R962" s="78">
        <v>1395.87</v>
      </c>
      <c r="S962">
        <f>VLOOKUP(A962,РАСЧЕТ!A:BG,59,0)</f>
        <v>2820.9006273203031</v>
      </c>
      <c r="T962" s="119">
        <f t="shared" si="59"/>
        <v>1425.0306273203032</v>
      </c>
      <c r="U962" t="str">
        <f>VLOOKUP(A962,'12'!A:C,3,0)</f>
        <v>Начисление услуг УКС00001871 от 31.12.2023 23:59:59</v>
      </c>
      <c r="V962" t="str">
        <f>VLOOKUP(A962,'12'!A:B,2,0)</f>
        <v>НАС/КС/ДУ-3А-476/Втор-1</v>
      </c>
    </row>
    <row r="963" spans="1:22" x14ac:dyDescent="0.3">
      <c r="A963" s="77" t="s">
        <v>1470</v>
      </c>
      <c r="B963" s="77" t="s">
        <v>603</v>
      </c>
      <c r="C963" s="78">
        <v>1447.41</v>
      </c>
      <c r="D963" s="79">
        <f>VLOOKUP(A963,РАСЧЕТ!A:AY,51,0)</f>
        <v>1024.4377591232535</v>
      </c>
      <c r="E963" s="79">
        <f t="shared" ref="E963:E1026" si="60">D963-C963</f>
        <v>-422.97224087674658</v>
      </c>
      <c r="F963" s="79" t="str">
        <f>VLOOKUP(A963,'04'!A:C,3,0)</f>
        <v>Начисление услуг УКС00000649 от 30.04.2023 0:00:15</v>
      </c>
      <c r="G963" s="79" t="str">
        <f>VLOOKUP(A963,'04'!A:B,2,0)</f>
        <v>НАС/КС/ДУ/3А-477</v>
      </c>
      <c r="H963" s="78">
        <v>1447.41</v>
      </c>
      <c r="I963" s="79">
        <f>VLOOKUP(A963,РАСЧЕТ!A:BE,57,0)</f>
        <v>2038.3852125273006</v>
      </c>
      <c r="J963" s="79">
        <f t="shared" ref="J963:J1026" si="61">I963-H963</f>
        <v>590.97521252730053</v>
      </c>
      <c r="K963" s="79" t="str">
        <f>VLOOKUP(A963,'10'!A:C,3,0)</f>
        <v>Начисление услуг УКС00001638 от 31.10.2023 0:00:04</v>
      </c>
      <c r="L963" s="79" t="str">
        <f>VLOOKUP(A963,'10'!A:B,2,0)</f>
        <v>НАС/КС/ДУ/3А-477</v>
      </c>
      <c r="M963" s="78">
        <v>1447.41</v>
      </c>
      <c r="N963" s="79">
        <f>VLOOKUP(A963,РАСЧЕТ!A:BF,58,0)</f>
        <v>1686.9810885410041</v>
      </c>
      <c r="O963" s="79">
        <f t="shared" ref="O963:O1026" si="62">N963-M963</f>
        <v>239.57108854100397</v>
      </c>
      <c r="P963" s="79" t="str">
        <f>VLOOKUP(A963,'11'!A:C,3,0)</f>
        <v>Начисление услуг УКС00001721 от 30.11.2023 23:59:59</v>
      </c>
      <c r="Q963" s="79" t="str">
        <f>VLOOKUP(A963,'11'!A:B,2,0)</f>
        <v>НАС/КС/ДУ/3А-477</v>
      </c>
      <c r="R963" s="78">
        <v>1447.41</v>
      </c>
      <c r="S963">
        <f>VLOOKUP(A963,РАСЧЕТ!A:BG,59,0)</f>
        <v>2266.8159512110246</v>
      </c>
      <c r="T963" s="119">
        <f t="shared" ref="T963:T1026" si="63">S963-R963</f>
        <v>819.40595121102456</v>
      </c>
      <c r="U963" t="str">
        <f>VLOOKUP(A963,'12'!A:C,3,0)</f>
        <v>Начисление услуг УКС00001871 от 31.12.2023 23:59:59</v>
      </c>
      <c r="V963" t="str">
        <f>VLOOKUP(A963,'12'!A:B,2,0)</f>
        <v>НАС/КС/ДУ/3А-477</v>
      </c>
    </row>
    <row r="964" spans="1:22" x14ac:dyDescent="0.3">
      <c r="A964" s="77" t="s">
        <v>2052</v>
      </c>
      <c r="B964" s="77" t="s">
        <v>1001</v>
      </c>
      <c r="C964" s="78">
        <v>2534.04</v>
      </c>
      <c r="D964" s="79">
        <f>VLOOKUP(A964,РАСЧЕТ!A:AY,51,0)</f>
        <v>3771.8993671297317</v>
      </c>
      <c r="E964" s="79">
        <f t="shared" si="60"/>
        <v>1237.8593671297317</v>
      </c>
      <c r="F964" s="79" t="str">
        <f>VLOOKUP(A964,'04'!A:C,3,0)</f>
        <v>Начисление услуг УКС00000649 от 30.04.2023 0:00:15</v>
      </c>
      <c r="G964" s="79" t="str">
        <f>VLOOKUP(A964,'04'!A:B,2,0)</f>
        <v>НАС/КС/ДУ-3А-478</v>
      </c>
      <c r="H964" s="78">
        <v>2534.04</v>
      </c>
      <c r="I964" s="79">
        <f>VLOOKUP(A964,РАСЧЕТ!A:BE,57,0)</f>
        <v>4639.866842148248</v>
      </c>
      <c r="J964" s="79">
        <f t="shared" si="61"/>
        <v>2105.826842148248</v>
      </c>
      <c r="K964" s="79" t="str">
        <f>VLOOKUP(A964,'10'!A:C,3,0)</f>
        <v>Начисление услуг УКС00001638 от 31.10.2023 0:00:04</v>
      </c>
      <c r="L964" s="79" t="str">
        <f>VLOOKUP(A964,'10'!A:B,2,0)</f>
        <v>НАС/КС/ДУ-3А-478</v>
      </c>
      <c r="M964" s="78">
        <v>2534.04</v>
      </c>
      <c r="N964" s="79">
        <f>VLOOKUP(A964,РАСЧЕТ!A:BF,58,0)</f>
        <v>3699.130314460444</v>
      </c>
      <c r="O964" s="79">
        <f t="shared" si="62"/>
        <v>1165.090314460444</v>
      </c>
      <c r="P964" s="79" t="str">
        <f>VLOOKUP(A964,'11'!A:C,3,0)</f>
        <v>Начисление услуг УКС00001721 от 30.11.2023 23:59:59</v>
      </c>
      <c r="Q964" s="79" t="str">
        <f>VLOOKUP(A964,'11'!A:B,2,0)</f>
        <v>НАС/КС/ДУ-3А-478</v>
      </c>
      <c r="R964" s="78">
        <v>2534.04</v>
      </c>
      <c r="S964">
        <f>VLOOKUP(A964,РАСЧЕТ!A:BG,59,0)</f>
        <v>4915.3355575895384</v>
      </c>
      <c r="T964" s="119">
        <f t="shared" si="63"/>
        <v>2381.2955575895385</v>
      </c>
      <c r="U964" t="str">
        <f>VLOOKUP(A964,'12'!A:C,3,0)</f>
        <v>Начисление услуг УКС00001871 от 31.12.2023 23:59:59</v>
      </c>
      <c r="V964" t="str">
        <f>VLOOKUP(A964,'12'!A:B,2,0)</f>
        <v>НАС/КС/ДУ-3А-478</v>
      </c>
    </row>
    <row r="965" spans="1:22" x14ac:dyDescent="0.3">
      <c r="A965" s="77" t="s">
        <v>1456</v>
      </c>
      <c r="B965" s="77" t="s">
        <v>806</v>
      </c>
      <c r="C965" s="78">
        <v>1687.93</v>
      </c>
      <c r="D965" s="79">
        <f>VLOOKUP(A965,РАСЧЕТ!A:AY,51,0)</f>
        <v>1194.6707398677702</v>
      </c>
      <c r="E965" s="79">
        <f t="shared" si="60"/>
        <v>-493.25926013222988</v>
      </c>
      <c r="F965" s="79" t="str">
        <f>VLOOKUP(A965,'04'!A:C,3,0)</f>
        <v>Начисление услуг УКС00000649 от 30.04.2023 0:00:15</v>
      </c>
      <c r="G965" s="79" t="str">
        <f>VLOOKUP(A965,'04'!A:B,2,0)</f>
        <v>ДУ ЗПИФ Развитие Красная сосна 3А/дом/Кв. 479</v>
      </c>
      <c r="H965" s="80"/>
      <c r="I965" s="79">
        <f>VLOOKUP(A965,РАСЧЕТ!A:BE,57,0)</f>
        <v>0</v>
      </c>
      <c r="J965" s="79">
        <f t="shared" si="61"/>
        <v>0</v>
      </c>
      <c r="K965" s="79" t="e">
        <f>VLOOKUP(A965,'10'!A:C,3,0)</f>
        <v>#N/A</v>
      </c>
      <c r="L965" s="79" t="e">
        <f>VLOOKUP(A965,'10'!A:B,2,0)</f>
        <v>#N/A</v>
      </c>
      <c r="M965" s="80"/>
      <c r="N965" s="79">
        <f>VLOOKUP(A965,РАСЧЕТ!A:BF,58,0)</f>
        <v>0</v>
      </c>
      <c r="O965" s="79">
        <f t="shared" si="62"/>
        <v>0</v>
      </c>
      <c r="P965" s="79" t="e">
        <f>VLOOKUP(A965,'11'!A:C,3,0)</f>
        <v>#N/A</v>
      </c>
      <c r="Q965" s="79" t="e">
        <f>VLOOKUP(A965,'11'!A:B,2,0)</f>
        <v>#N/A</v>
      </c>
      <c r="R965" s="80"/>
      <c r="S965">
        <f>VLOOKUP(A965,РАСЧЕТ!A:BG,59,0)</f>
        <v>0</v>
      </c>
      <c r="T965" s="119">
        <f t="shared" si="63"/>
        <v>0</v>
      </c>
      <c r="U965" t="e">
        <f>VLOOKUP(A965,'12'!A:C,3,0)</f>
        <v>#N/A</v>
      </c>
      <c r="V965" t="e">
        <f>VLOOKUP(A965,'12'!A:B,2,0)</f>
        <v>#N/A</v>
      </c>
    </row>
    <row r="966" spans="1:22" x14ac:dyDescent="0.3">
      <c r="A966" s="77" t="s">
        <v>2759</v>
      </c>
      <c r="B966" s="77" t="s">
        <v>806</v>
      </c>
      <c r="C966" s="80"/>
      <c r="D966" s="79">
        <f>VLOOKUP(A966,РАСЧЕТ!A:AY,51,0)</f>
        <v>0</v>
      </c>
      <c r="E966" s="79">
        <f t="shared" si="60"/>
        <v>0</v>
      </c>
      <c r="F966" s="79" t="e">
        <f>VLOOKUP(A966,'04'!A:C,3,0)</f>
        <v>#N/A</v>
      </c>
      <c r="G966" s="79" t="e">
        <f>VLOOKUP(A966,'04'!A:B,2,0)</f>
        <v>#N/A</v>
      </c>
      <c r="H966" s="78">
        <v>1687.93</v>
      </c>
      <c r="I966" s="79">
        <f>VLOOKUP(A966,РАСЧЕТ!A:BE,57,0)</f>
        <v>3937.474091753928</v>
      </c>
      <c r="J966" s="79">
        <f t="shared" si="61"/>
        <v>2249.5440917539281</v>
      </c>
      <c r="K966" s="79" t="str">
        <f>VLOOKUP(A966,'10'!A:C,3,0)</f>
        <v>Начисление услуг УКС00001638 от 31.10.2023 0:00:04</v>
      </c>
      <c r="L966" s="79" t="str">
        <f>VLOOKUP(A966,'10'!A:B,2,0)</f>
        <v>НАС/КС/ДУ-3А-479</v>
      </c>
      <c r="M966" s="78">
        <v>1687.93</v>
      </c>
      <c r="N966" s="79">
        <f>VLOOKUP(A966,РАСЧЕТ!A:BF,58,0)</f>
        <v>3053.5002953276662</v>
      </c>
      <c r="O966" s="79">
        <f t="shared" si="62"/>
        <v>1365.5702953276661</v>
      </c>
      <c r="P966" s="79" t="str">
        <f>VLOOKUP(A966,'11'!A:C,3,0)</f>
        <v>Начисление услуг УКС00001721 от 30.11.2023 23:59:59</v>
      </c>
      <c r="Q966" s="79" t="str">
        <f>VLOOKUP(A966,'11'!A:B,2,0)</f>
        <v>НАС/КС/ДУ-3А-479</v>
      </c>
      <c r="R966" s="78">
        <v>1687.93</v>
      </c>
      <c r="S966">
        <f>VLOOKUP(A966,РАСЧЕТ!A:BG,59,0)</f>
        <v>4022.5733521046845</v>
      </c>
      <c r="T966" s="119">
        <f t="shared" si="63"/>
        <v>2334.6433521046847</v>
      </c>
      <c r="U966" t="str">
        <f>VLOOKUP(A966,'12'!A:C,3,0)</f>
        <v>Начисление услуг УКС00001871 от 31.12.2023 23:59:59</v>
      </c>
      <c r="V966" t="str">
        <f>VLOOKUP(A966,'12'!A:B,2,0)</f>
        <v>НАС/КС/ДУ-3А-479</v>
      </c>
    </row>
    <row r="967" spans="1:22" x14ac:dyDescent="0.3">
      <c r="A967" s="77" t="s">
        <v>1471</v>
      </c>
      <c r="B967" s="77" t="s">
        <v>135</v>
      </c>
      <c r="C967" s="78">
        <v>3603.48</v>
      </c>
      <c r="D967" s="79">
        <f>VLOOKUP(A967,РАСЧЕТ!A:AY,51,0)</f>
        <v>3807.0654207412108</v>
      </c>
      <c r="E967" s="79">
        <f t="shared" si="60"/>
        <v>203.58542074121078</v>
      </c>
      <c r="F967" s="79" t="str">
        <f>VLOOKUP(A967,'04'!A:C,3,0)</f>
        <v>Начисление услуг УКС00000649 от 30.04.2023 0:00:15</v>
      </c>
      <c r="G967" s="79" t="str">
        <f>VLOOKUP(A967,'04'!A:B,2,0)</f>
        <v>НАС/КС/ДУ-3А-48</v>
      </c>
      <c r="H967" s="78">
        <v>3603.48</v>
      </c>
      <c r="I967" s="79">
        <f>VLOOKUP(A967,РАСЧЕТ!A:BE,57,0)</f>
        <v>6247.1763678700936</v>
      </c>
      <c r="J967" s="79">
        <f t="shared" si="61"/>
        <v>2643.6963678700936</v>
      </c>
      <c r="K967" s="79" t="str">
        <f>VLOOKUP(A967,'10'!A:C,3,0)</f>
        <v>Начисление услуг УКС00001638 от 31.10.2023 0:00:04</v>
      </c>
      <c r="L967" s="79" t="str">
        <f>VLOOKUP(A967,'10'!A:B,2,0)</f>
        <v>НАС/КС/ДУ-3А-48</v>
      </c>
      <c r="M967" s="78">
        <v>3603.48</v>
      </c>
      <c r="N967" s="79">
        <f>VLOOKUP(A967,РАСЧЕТ!A:BF,58,0)</f>
        <v>5016.0426979287868</v>
      </c>
      <c r="O967" s="79">
        <f t="shared" si="62"/>
        <v>1412.5626979287867</v>
      </c>
      <c r="P967" s="79" t="str">
        <f>VLOOKUP(A967,'11'!A:C,3,0)</f>
        <v>Начисление услуг УКС00001721 от 30.11.2023 23:59:59</v>
      </c>
      <c r="Q967" s="79" t="str">
        <f>VLOOKUP(A967,'11'!A:B,2,0)</f>
        <v>НАС/КС/ДУ-3А-48</v>
      </c>
      <c r="R967" s="78">
        <v>3603.48</v>
      </c>
      <c r="S967">
        <f>VLOOKUP(A967,РАСЧЕТ!A:BG,59,0)</f>
        <v>6679.6680427381471</v>
      </c>
      <c r="T967" s="119">
        <f t="shared" si="63"/>
        <v>3076.188042738147</v>
      </c>
      <c r="U967" t="str">
        <f>VLOOKUP(A967,'12'!A:C,3,0)</f>
        <v>Начисление услуг УКС00001871 от 31.12.2023 23:59:59</v>
      </c>
      <c r="V967" t="str">
        <f>VLOOKUP(A967,'12'!A:B,2,0)</f>
        <v>НАС/КС/ДУ-3А-48</v>
      </c>
    </row>
    <row r="968" spans="1:22" x14ac:dyDescent="0.3">
      <c r="A968" s="77" t="s">
        <v>2058</v>
      </c>
      <c r="B968" s="77" t="s">
        <v>1057</v>
      </c>
      <c r="C968" s="78">
        <v>1378.69</v>
      </c>
      <c r="D968" s="79">
        <f>VLOOKUP(A968,РАСЧЕТ!A:AY,51,0)</f>
        <v>1456.5768773038481</v>
      </c>
      <c r="E968" s="79">
        <f t="shared" si="60"/>
        <v>77.886877303847996</v>
      </c>
      <c r="F968" s="79" t="str">
        <f>VLOOKUP(A968,'04'!A:C,3,0)</f>
        <v>Начисление услуг УКС00000649 от 30.04.2023 0:00:15</v>
      </c>
      <c r="G968" s="79" t="str">
        <f>VLOOKUP(A968,'04'!A:B,2,0)</f>
        <v>НАС/КС/ДУ-3А-480</v>
      </c>
      <c r="H968" s="78">
        <v>1378.69</v>
      </c>
      <c r="I968" s="79">
        <f>VLOOKUP(A968,РАСЧЕТ!A:BE,57,0)</f>
        <v>2759.8627990550199</v>
      </c>
      <c r="J968" s="79">
        <f t="shared" si="61"/>
        <v>1381.1727990550198</v>
      </c>
      <c r="K968" s="79" t="str">
        <f>VLOOKUP(A968,'10'!A:C,3,0)</f>
        <v>Начисление услуг УКС00001638 от 31.10.2023 0:00:04</v>
      </c>
      <c r="L968" s="79" t="str">
        <f>VLOOKUP(A968,'10'!A:B,2,0)</f>
        <v>НАС/КС/ДУ-3А-480</v>
      </c>
      <c r="M968" s="78">
        <v>1378.69</v>
      </c>
      <c r="N968" s="79">
        <f>VLOOKUP(A968,РАСЧЕТ!A:BF,58,0)</f>
        <v>2176.4847419663975</v>
      </c>
      <c r="O968" s="79">
        <f t="shared" si="62"/>
        <v>797.7947419663974</v>
      </c>
      <c r="P968" s="79" t="str">
        <f>VLOOKUP(A968,'11'!A:C,3,0)</f>
        <v>Начисление услуг УКС00001721 от 30.11.2023 23:59:59</v>
      </c>
      <c r="Q968" s="79" t="str">
        <f>VLOOKUP(A968,'11'!A:B,2,0)</f>
        <v>НАС/КС/ДУ-3А-480</v>
      </c>
      <c r="R968" s="78">
        <v>1378.69</v>
      </c>
      <c r="S968">
        <f>VLOOKUP(A968,РАСЧЕТ!A:BG,59,0)</f>
        <v>2882.3795851768969</v>
      </c>
      <c r="T968" s="119">
        <f t="shared" si="63"/>
        <v>1503.6895851768968</v>
      </c>
      <c r="U968" t="str">
        <f>VLOOKUP(A968,'12'!A:C,3,0)</f>
        <v>Начисление услуг УКС00001871 от 31.12.2023 23:59:59</v>
      </c>
      <c r="V968" t="str">
        <f>VLOOKUP(A968,'12'!A:B,2,0)</f>
        <v>НАС/КС/ДУ-3А-480</v>
      </c>
    </row>
    <row r="969" spans="1:22" x14ac:dyDescent="0.3">
      <c r="A969" s="77" t="s">
        <v>1918</v>
      </c>
      <c r="B969" s="77" t="s">
        <v>522</v>
      </c>
      <c r="C969" s="78">
        <v>1365.8</v>
      </c>
      <c r="D969" s="79">
        <f>VLOOKUP(A969,РАСЧЕТ!A:AY,51,0)</f>
        <v>1326.3843806563639</v>
      </c>
      <c r="E969" s="79">
        <f t="shared" si="60"/>
        <v>-39.415619343636081</v>
      </c>
      <c r="F969" s="79" t="str">
        <f>VLOOKUP(A969,'04'!A:C,3,0)</f>
        <v>Начисление услуг УКС00000649 от 30.04.2023 0:00:15</v>
      </c>
      <c r="G969" s="79" t="str">
        <f>VLOOKUP(A969,'04'!A:B,2,0)</f>
        <v>НАС/КС/ДУ-3А-481</v>
      </c>
      <c r="H969" s="78">
        <v>1365.8</v>
      </c>
      <c r="I969" s="79">
        <f>VLOOKUP(A969,РАСЧЕТ!A:BE,57,0)</f>
        <v>2146.5777227660706</v>
      </c>
      <c r="J969" s="79">
        <f t="shared" si="61"/>
        <v>780.77772276607061</v>
      </c>
      <c r="K969" s="79" t="str">
        <f>VLOOKUP(A969,'10'!A:C,3,0)</f>
        <v>Начисление услуг УКС00001638 от 31.10.2023 0:00:04</v>
      </c>
      <c r="L969" s="79" t="str">
        <f>VLOOKUP(A969,'10'!A:B,2,0)</f>
        <v>НАС/КС/ДУ-3А-481</v>
      </c>
      <c r="M969" s="78">
        <v>1365.8</v>
      </c>
      <c r="N969" s="79">
        <f>VLOOKUP(A969,РАСЧЕТ!A:BF,58,0)</f>
        <v>1747.183394165517</v>
      </c>
      <c r="O969" s="79">
        <f t="shared" si="62"/>
        <v>381.38339416551707</v>
      </c>
      <c r="P969" s="79" t="str">
        <f>VLOOKUP(A969,'11'!A:C,3,0)</f>
        <v>Начисление услуг УКС00001721 от 30.11.2023 23:59:59</v>
      </c>
      <c r="Q969" s="79" t="str">
        <f>VLOOKUP(A969,'11'!A:B,2,0)</f>
        <v>НАС/КС/ДУ-3А-481</v>
      </c>
      <c r="R969" s="78">
        <v>1365.8</v>
      </c>
      <c r="S969">
        <f>VLOOKUP(A969,РАСЧЕТ!A:BG,59,0)</f>
        <v>2336.2069294328808</v>
      </c>
      <c r="T969" s="119">
        <f t="shared" si="63"/>
        <v>970.40692943288082</v>
      </c>
      <c r="U969" t="str">
        <f>VLOOKUP(A969,'12'!A:C,3,0)</f>
        <v>Начисление услуг УКС00001871 от 31.12.2023 23:59:59</v>
      </c>
      <c r="V969" t="str">
        <f>VLOOKUP(A969,'12'!A:B,2,0)</f>
        <v>НАС/КС/ДУ-3А-481</v>
      </c>
    </row>
    <row r="970" spans="1:22" x14ac:dyDescent="0.3">
      <c r="A970" s="77" t="s">
        <v>2026</v>
      </c>
      <c r="B970" s="77" t="s">
        <v>810</v>
      </c>
      <c r="C970" s="78">
        <v>1679.34</v>
      </c>
      <c r="D970" s="79">
        <f>VLOOKUP(A970,РАСЧЕТ!A:AY,51,0)</f>
        <v>4678.258990555466</v>
      </c>
      <c r="E970" s="79">
        <f t="shared" si="60"/>
        <v>2998.9189905554658</v>
      </c>
      <c r="F970" s="79" t="str">
        <f>VLOOKUP(A970,'04'!A:C,3,0)</f>
        <v>Начисление услуг УКС00000649 от 30.04.2023 0:00:15</v>
      </c>
      <c r="G970" s="79" t="str">
        <f>VLOOKUP(A970,'04'!A:B,2,0)</f>
        <v>НАС/КС/ДУ-3А-482</v>
      </c>
      <c r="H970" s="78">
        <v>1679.34</v>
      </c>
      <c r="I970" s="79">
        <f>VLOOKUP(A970,РАСЧЕТ!A:BE,57,0)</f>
        <v>1779.8479718086342</v>
      </c>
      <c r="J970" s="79">
        <f t="shared" si="61"/>
        <v>100.50797180863424</v>
      </c>
      <c r="K970" s="79" t="str">
        <f>VLOOKUP(A970,'10'!A:C,3,0)</f>
        <v>Начисление услуг УКС00001638 от 31.10.2023 0:00:04</v>
      </c>
      <c r="L970" s="79" t="str">
        <f>VLOOKUP(A970,'10'!A:B,2,0)</f>
        <v>НАС/КС/ДУ-3А-482</v>
      </c>
      <c r="M970" s="78">
        <v>1679.34</v>
      </c>
      <c r="N970" s="79">
        <f>VLOOKUP(A970,РАСЧЕТ!A:BF,58,0)</f>
        <v>1549.959549936601</v>
      </c>
      <c r="O970" s="79">
        <f t="shared" si="62"/>
        <v>-129.38045006339894</v>
      </c>
      <c r="P970" s="79" t="str">
        <f>VLOOKUP(A970,'11'!A:C,3,0)</f>
        <v>Начисление услуг УКС00001721 от 30.11.2023 23:59:59</v>
      </c>
      <c r="Q970" s="79" t="str">
        <f>VLOOKUP(A970,'11'!A:B,2,0)</f>
        <v>НАС/КС/ДУ-3А-482</v>
      </c>
      <c r="R970" s="78">
        <v>1679.34</v>
      </c>
      <c r="S970">
        <f>VLOOKUP(A970,РАСЧЕТ!A:BG,59,0)</f>
        <v>2112.8686757657956</v>
      </c>
      <c r="T970" s="119">
        <f t="shared" si="63"/>
        <v>433.5286757657957</v>
      </c>
      <c r="U970" t="str">
        <f>VLOOKUP(A970,'12'!A:C,3,0)</f>
        <v>Начисление услуг УКС00001871 от 31.12.2023 23:59:59</v>
      </c>
      <c r="V970" t="str">
        <f>VLOOKUP(A970,'12'!A:B,2,0)</f>
        <v>НАС/КС/ДУ-3А-482</v>
      </c>
    </row>
    <row r="971" spans="1:22" x14ac:dyDescent="0.3">
      <c r="A971" s="77" t="s">
        <v>1844</v>
      </c>
      <c r="B971" s="77" t="s">
        <v>595</v>
      </c>
      <c r="C971" s="78">
        <v>2662.89</v>
      </c>
      <c r="D971" s="79">
        <f>VLOOKUP(A971,РАСЧЕТ!A:AY,51,0)</f>
        <v>2813.326055851669</v>
      </c>
      <c r="E971" s="79">
        <f t="shared" si="60"/>
        <v>150.43605585166915</v>
      </c>
      <c r="F971" s="79" t="str">
        <f>VLOOKUP(A971,'04'!A:C,3,0)</f>
        <v>Начисление услуг УКС00000649 от 30.04.2023 0:00:15</v>
      </c>
      <c r="G971" s="79" t="str">
        <f>VLOOKUP(A971,'04'!A:B,2,0)</f>
        <v>НАС/КС/ДУ-3А-483</v>
      </c>
      <c r="H971" s="78">
        <v>2662.89</v>
      </c>
      <c r="I971" s="79">
        <f>VLOOKUP(A971,РАСЧЕТ!A:BE,57,0)</f>
        <v>8075.9003048929962</v>
      </c>
      <c r="J971" s="79">
        <f t="shared" si="61"/>
        <v>5413.0103048929959</v>
      </c>
      <c r="K971" s="79" t="str">
        <f>VLOOKUP(A971,'10'!A:C,3,0)</f>
        <v>Начисление услуг УКС00001638 от 31.10.2023 0:00:04</v>
      </c>
      <c r="L971" s="79" t="str">
        <f>VLOOKUP(A971,'10'!A:B,2,0)</f>
        <v>НАС/КС/ДУ-3А-483</v>
      </c>
      <c r="M971" s="78">
        <v>2662.89</v>
      </c>
      <c r="N971" s="79">
        <f>VLOOKUP(A971,РАСЧЕТ!A:BF,58,0)</f>
        <v>6114.8561668862958</v>
      </c>
      <c r="O971" s="79">
        <f t="shared" si="62"/>
        <v>3451.9661668862959</v>
      </c>
      <c r="P971" s="79" t="str">
        <f>VLOOKUP(A971,'11'!A:C,3,0)</f>
        <v>Начисление услуг УКС00001721 от 30.11.2023 23:59:59</v>
      </c>
      <c r="Q971" s="79" t="str">
        <f>VLOOKUP(A971,'11'!A:B,2,0)</f>
        <v>НАС/КС/ДУ-3А-483</v>
      </c>
      <c r="R971" s="78">
        <v>2662.89</v>
      </c>
      <c r="S971">
        <f>VLOOKUP(A971,РАСЧЕТ!A:BG,59,0)</f>
        <v>7993.5730785102869</v>
      </c>
      <c r="T971" s="119">
        <f t="shared" si="63"/>
        <v>5330.6830785102866</v>
      </c>
      <c r="U971" t="str">
        <f>VLOOKUP(A971,'12'!A:C,3,0)</f>
        <v>Начисление услуг УКС00001871 от 31.12.2023 23:59:59</v>
      </c>
      <c r="V971" t="str">
        <f>VLOOKUP(A971,'12'!A:B,2,0)</f>
        <v>НАС/КС/ДУ-3А-483</v>
      </c>
    </row>
    <row r="972" spans="1:22" x14ac:dyDescent="0.3">
      <c r="A972" s="77" t="s">
        <v>1420</v>
      </c>
      <c r="B972" s="77" t="s">
        <v>629</v>
      </c>
      <c r="C972" s="78">
        <v>1395.87</v>
      </c>
      <c r="D972" s="79">
        <f>VLOOKUP(A972,РАСЧЕТ!A:AY,51,0)</f>
        <v>1474.7273679867619</v>
      </c>
      <c r="E972" s="79">
        <f t="shared" si="60"/>
        <v>78.857367986762029</v>
      </c>
      <c r="F972" s="79" t="str">
        <f>VLOOKUP(A972,'04'!A:C,3,0)</f>
        <v>Начисление услуг УКС00000649 от 30.04.2023 0:00:15</v>
      </c>
      <c r="G972" s="79" t="str">
        <f>VLOOKUP(A972,'04'!A:B,2,0)</f>
        <v>НАС/КС/ДУ-3А-484</v>
      </c>
      <c r="H972" s="78">
        <v>1395.87</v>
      </c>
      <c r="I972" s="79">
        <f>VLOOKUP(A972,РАСЧЕТ!A:BE,57,0)</f>
        <v>1299.5248826002371</v>
      </c>
      <c r="J972" s="79">
        <f t="shared" si="61"/>
        <v>-96.345117399762785</v>
      </c>
      <c r="K972" s="79" t="str">
        <f>VLOOKUP(A972,'10'!A:C,3,0)</f>
        <v>Начисление услуг УКС00001638 от 31.10.2023 0:00:04</v>
      </c>
      <c r="L972" s="79" t="str">
        <f>VLOOKUP(A972,'10'!A:B,2,0)</f>
        <v>НАС/КС/ДУ-3А-484</v>
      </c>
      <c r="M972" s="78">
        <v>1395.87</v>
      </c>
      <c r="N972" s="79">
        <f>VLOOKUP(A972,РАСЧЕТ!A:BF,58,0)</f>
        <v>1163.1070305756757</v>
      </c>
      <c r="O972" s="79">
        <f t="shared" si="62"/>
        <v>-232.76296942432418</v>
      </c>
      <c r="P972" s="79" t="str">
        <f>VLOOKUP(A972,'11'!A:C,3,0)</f>
        <v>Начисление услуг УКС00001721 от 30.11.2023 23:59:59</v>
      </c>
      <c r="Q972" s="79" t="str">
        <f>VLOOKUP(A972,'11'!A:B,2,0)</f>
        <v>НАС/КС/ДУ-3А-484</v>
      </c>
      <c r="R972" s="78">
        <v>1395.87</v>
      </c>
      <c r="S972">
        <f>VLOOKUP(A972,РАСЧЕТ!A:BG,59,0)</f>
        <v>1597.2326090519255</v>
      </c>
      <c r="T972" s="119">
        <f t="shared" si="63"/>
        <v>201.36260905192557</v>
      </c>
      <c r="U972" t="str">
        <f>VLOOKUP(A972,'12'!A:C,3,0)</f>
        <v>Начисление услуг УКС00001871 от 31.12.2023 23:59:59</v>
      </c>
      <c r="V972" t="str">
        <f>VLOOKUP(A972,'12'!A:B,2,0)</f>
        <v>НАС/КС/ДУ-3А-484</v>
      </c>
    </row>
    <row r="973" spans="1:22" x14ac:dyDescent="0.3">
      <c r="A973" s="77" t="s">
        <v>1879</v>
      </c>
      <c r="B973" s="77" t="s">
        <v>1068</v>
      </c>
      <c r="C973" s="78">
        <v>1447.41</v>
      </c>
      <c r="D973" s="79">
        <f>VLOOKUP(A973,РАСЧЕТ!A:AY,51,0)</f>
        <v>1529.1788400355042</v>
      </c>
      <c r="E973" s="79">
        <f t="shared" si="60"/>
        <v>81.768840035504127</v>
      </c>
      <c r="F973" s="79" t="str">
        <f>VLOOKUP(A973,'04'!A:C,3,0)</f>
        <v>Начисление услуг УКС00000649 от 30.04.2023 0:00:15</v>
      </c>
      <c r="G973" s="79" t="str">
        <f>VLOOKUP(A973,'04'!A:B,2,0)</f>
        <v>НАС/КС/ДУ-3А-485</v>
      </c>
      <c r="H973" s="78">
        <v>1447.41</v>
      </c>
      <c r="I973" s="79">
        <f>VLOOKUP(A973,РАСЧЕТ!A:BE,57,0)</f>
        <v>1347.5073398039385</v>
      </c>
      <c r="J973" s="79">
        <f t="shared" si="61"/>
        <v>-99.902660196061561</v>
      </c>
      <c r="K973" s="79" t="str">
        <f>VLOOKUP(A973,'10'!A:C,3,0)</f>
        <v>Начисление услуг УКС00001638 от 31.10.2023 0:00:04</v>
      </c>
      <c r="L973" s="79" t="str">
        <f>VLOOKUP(A973,'10'!A:B,2,0)</f>
        <v>НАС/КС/ДУ-3А-485</v>
      </c>
      <c r="M973" s="78">
        <v>1447.41</v>
      </c>
      <c r="N973" s="79">
        <f>VLOOKUP(A973,РАСЧЕТ!A:BF,58,0)</f>
        <v>1206.0525209353932</v>
      </c>
      <c r="O973" s="79">
        <f t="shared" si="62"/>
        <v>-241.35747906460688</v>
      </c>
      <c r="P973" s="79" t="str">
        <f>VLOOKUP(A973,'11'!A:C,3,0)</f>
        <v>Начисление услуг УКС00001721 от 30.11.2023 23:59:59</v>
      </c>
      <c r="Q973" s="79" t="str">
        <f>VLOOKUP(A973,'11'!A:B,2,0)</f>
        <v>НАС/КС/ДУ-3А-485</v>
      </c>
      <c r="R973" s="78">
        <v>1447.41</v>
      </c>
      <c r="S973">
        <f>VLOOKUP(A973,РАСЧЕТ!A:BG,59,0)</f>
        <v>1656.207351539997</v>
      </c>
      <c r="T973" s="119">
        <f t="shared" si="63"/>
        <v>208.79735153999695</v>
      </c>
      <c r="U973" t="str">
        <f>VLOOKUP(A973,'12'!A:C,3,0)</f>
        <v>Начисление услуг УКС00001871 от 31.12.2023 23:59:59</v>
      </c>
      <c r="V973" t="str">
        <f>VLOOKUP(A973,'12'!A:B,2,0)</f>
        <v>НАС/КС/ДУ-3А-485</v>
      </c>
    </row>
    <row r="974" spans="1:22" x14ac:dyDescent="0.3">
      <c r="A974" s="77" t="s">
        <v>2062</v>
      </c>
      <c r="B974" s="77" t="s">
        <v>652</v>
      </c>
      <c r="C974" s="78">
        <v>2534.04</v>
      </c>
      <c r="D974" s="79">
        <f>VLOOKUP(A974,РАСЧЕТ!A:AY,51,0)</f>
        <v>1793.5260471297315</v>
      </c>
      <c r="E974" s="79">
        <f t="shared" si="60"/>
        <v>-740.51395287026844</v>
      </c>
      <c r="F974" s="79" t="str">
        <f>VLOOKUP(A974,'04'!A:C,3,0)</f>
        <v>Начисление услуг УКС00000649 от 30.04.2023 0:00:15</v>
      </c>
      <c r="G974" s="79" t="str">
        <f>VLOOKUP(A974,'04'!A:B,2,0)</f>
        <v>НАС/КС/ДУ-3А-486</v>
      </c>
      <c r="H974" s="78">
        <v>2534.04</v>
      </c>
      <c r="I974" s="79">
        <f>VLOOKUP(A974,РАСЧЕТ!A:BE,57,0)</f>
        <v>3258.1110967015229</v>
      </c>
      <c r="J974" s="79">
        <f t="shared" si="61"/>
        <v>724.07109670152295</v>
      </c>
      <c r="K974" s="79" t="str">
        <f>VLOOKUP(A974,'10'!A:C,3,0)</f>
        <v>Начисление услуг УКС00001638 от 31.10.2023 0:00:04</v>
      </c>
      <c r="L974" s="79" t="str">
        <f>VLOOKUP(A974,'10'!A:B,2,0)</f>
        <v>НАС/КС/ДУ-3А-486</v>
      </c>
      <c r="M974" s="78">
        <v>2534.04</v>
      </c>
      <c r="N974" s="79">
        <f>VLOOKUP(A974,РАСЧЕТ!A:BF,58,0)</f>
        <v>2737.2731792492218</v>
      </c>
      <c r="O974" s="79">
        <f t="shared" si="62"/>
        <v>203.23317924922185</v>
      </c>
      <c r="P974" s="79" t="str">
        <f>VLOOKUP(A974,'11'!A:C,3,0)</f>
        <v>Начисление услуг УКС00001721 от 30.11.2023 23:59:59</v>
      </c>
      <c r="Q974" s="79" t="str">
        <f>VLOOKUP(A974,'11'!A:B,2,0)</f>
        <v>НАС/КС/ДУ-3А-486</v>
      </c>
      <c r="R974" s="78">
        <v>2534.04</v>
      </c>
      <c r="S974">
        <f>VLOOKUP(A974,РАСЧЕТ!A:BG,59,0)</f>
        <v>3694.1183582474828</v>
      </c>
      <c r="T974" s="119">
        <f t="shared" si="63"/>
        <v>1160.0783582474828</v>
      </c>
      <c r="U974" t="str">
        <f>VLOOKUP(A974,'12'!A:C,3,0)</f>
        <v>Начисление услуг УКС00001871 от 31.12.2023 23:59:59</v>
      </c>
      <c r="V974" t="str">
        <f>VLOOKUP(A974,'12'!A:B,2,0)</f>
        <v>НАС/КС/ДУ-3А-486</v>
      </c>
    </row>
    <row r="975" spans="1:22" x14ac:dyDescent="0.3">
      <c r="A975" s="77" t="s">
        <v>2305</v>
      </c>
      <c r="B975" s="77" t="s">
        <v>739</v>
      </c>
      <c r="C975" s="78">
        <v>1687.93</v>
      </c>
      <c r="D975" s="79">
        <f>VLOOKUP(A975,РАСЧЕТ!A:AY,51,0)</f>
        <v>1783.2857095962997</v>
      </c>
      <c r="E975" s="79">
        <f t="shared" si="60"/>
        <v>95.355709596299675</v>
      </c>
      <c r="F975" s="79" t="str">
        <f>VLOOKUP(A975,'04'!A:C,3,0)</f>
        <v>Начисление услуг УКС00000649 от 30.04.2023 0:00:15</v>
      </c>
      <c r="G975" s="79" t="str">
        <f>VLOOKUP(A975,'04'!A:B,2,0)</f>
        <v>НАС/КС/ДУ-3А-487</v>
      </c>
      <c r="H975" s="78">
        <v>1687.93</v>
      </c>
      <c r="I975" s="79">
        <f>VLOOKUP(A975,РАСЧЕТ!A:BE,57,0)</f>
        <v>4340.8929566441184</v>
      </c>
      <c r="J975" s="79">
        <f t="shared" si="61"/>
        <v>2652.9629566441181</v>
      </c>
      <c r="K975" s="79" t="str">
        <f>VLOOKUP(A975,'10'!A:C,3,0)</f>
        <v>Начисление услуг УКС00001638 от 31.10.2023 0:00:04</v>
      </c>
      <c r="L975" s="79" t="str">
        <f>VLOOKUP(A975,'10'!A:B,2,0)</f>
        <v>НАС/КС/ДУ-3А-487</v>
      </c>
      <c r="M975" s="78">
        <v>1687.93</v>
      </c>
      <c r="N975" s="79">
        <f>VLOOKUP(A975,РАСЧЕТ!A:BF,58,0)</f>
        <v>3334.3251190724664</v>
      </c>
      <c r="O975" s="79">
        <f t="shared" si="62"/>
        <v>1646.3951190724663</v>
      </c>
      <c r="P975" s="79" t="str">
        <f>VLOOKUP(A975,'11'!A:C,3,0)</f>
        <v>Начисление услуг УКС00001721 от 30.11.2023 23:59:59</v>
      </c>
      <c r="Q975" s="79" t="str">
        <f>VLOOKUP(A975,'11'!A:B,2,0)</f>
        <v>НАС/КС/ДУ-3А-487</v>
      </c>
      <c r="R975" s="78">
        <v>1687.93</v>
      </c>
      <c r="S975">
        <f>VLOOKUP(A975,РАСЧЕТ!A:BG,59,0)</f>
        <v>4379.121213741164</v>
      </c>
      <c r="T975" s="119">
        <f t="shared" si="63"/>
        <v>2691.1912137411637</v>
      </c>
      <c r="U975" t="str">
        <f>VLOOKUP(A975,'12'!A:C,3,0)</f>
        <v>Начисление услуг УКС00001871 от 31.12.2023 23:59:59</v>
      </c>
      <c r="V975" t="str">
        <f>VLOOKUP(A975,'12'!A:B,2,0)</f>
        <v>НАС/КС/ДУ-3А-487</v>
      </c>
    </row>
    <row r="976" spans="1:22" x14ac:dyDescent="0.3">
      <c r="A976" s="77" t="s">
        <v>1880</v>
      </c>
      <c r="B976" s="77" t="s">
        <v>697</v>
      </c>
      <c r="C976" s="78">
        <v>1378.69</v>
      </c>
      <c r="D976" s="79">
        <f>VLOOKUP(A976,РАСЧЕТ!A:AY,51,0)</f>
        <v>1456.5768773038481</v>
      </c>
      <c r="E976" s="79">
        <f t="shared" si="60"/>
        <v>77.886877303847996</v>
      </c>
      <c r="F976" s="79" t="str">
        <f>VLOOKUP(A976,'04'!A:C,3,0)</f>
        <v>Начисление услуг УКС00000649 от 30.04.2023 0:00:15</v>
      </c>
      <c r="G976" s="79" t="str">
        <f>VLOOKUP(A976,'04'!A:B,2,0)</f>
        <v>ДУ ЗПИФ Развитие Красная сосна 3А/дом/Кв. 488</v>
      </c>
      <c r="H976" s="80"/>
      <c r="I976" s="79">
        <f>VLOOKUP(A976,РАСЧЕТ!A:BE,57,0)</f>
        <v>0</v>
      </c>
      <c r="J976" s="79">
        <f t="shared" si="61"/>
        <v>0</v>
      </c>
      <c r="K976" s="79" t="e">
        <f>VLOOKUP(A976,'10'!A:C,3,0)</f>
        <v>#N/A</v>
      </c>
      <c r="L976" s="79" t="e">
        <f>VLOOKUP(A976,'10'!A:B,2,0)</f>
        <v>#N/A</v>
      </c>
      <c r="M976" s="80"/>
      <c r="N976" s="79">
        <f>VLOOKUP(A976,РАСЧЕТ!A:BF,58,0)</f>
        <v>0</v>
      </c>
      <c r="O976" s="79">
        <f t="shared" si="62"/>
        <v>0</v>
      </c>
      <c r="P976" s="79" t="e">
        <f>VLOOKUP(A976,'11'!A:C,3,0)</f>
        <v>#N/A</v>
      </c>
      <c r="Q976" s="79" t="e">
        <f>VLOOKUP(A976,'11'!A:B,2,0)</f>
        <v>#N/A</v>
      </c>
      <c r="R976" s="80"/>
      <c r="S976">
        <f>VLOOKUP(A976,РАСЧЕТ!A:BG,59,0)</f>
        <v>0</v>
      </c>
      <c r="T976" s="119">
        <f t="shared" si="63"/>
        <v>0</v>
      </c>
      <c r="U976" t="e">
        <f>VLOOKUP(A976,'12'!A:C,3,0)</f>
        <v>#N/A</v>
      </c>
      <c r="V976" t="e">
        <f>VLOOKUP(A976,'12'!A:B,2,0)</f>
        <v>#N/A</v>
      </c>
    </row>
    <row r="977" spans="1:22" x14ac:dyDescent="0.3">
      <c r="A977" s="77" t="s">
        <v>2807</v>
      </c>
      <c r="B977" s="77" t="s">
        <v>697</v>
      </c>
      <c r="C977" s="80"/>
      <c r="D977" s="79">
        <f>VLOOKUP(A977,РАСЧЕТ!A:AY,51,0)</f>
        <v>0</v>
      </c>
      <c r="E977" s="79">
        <f t="shared" si="60"/>
        <v>0</v>
      </c>
      <c r="F977" s="79" t="e">
        <f>VLOOKUP(A977,'04'!A:C,3,0)</f>
        <v>#N/A</v>
      </c>
      <c r="G977" s="79" t="e">
        <f>VLOOKUP(A977,'04'!A:B,2,0)</f>
        <v>#N/A</v>
      </c>
      <c r="H977" s="78">
        <v>1378.69</v>
      </c>
      <c r="I977" s="79">
        <f>VLOOKUP(A977,РАСЧЕТ!A:BE,57,0)</f>
        <v>2805.6438629101835</v>
      </c>
      <c r="J977" s="79">
        <f t="shared" si="61"/>
        <v>1426.9538629101835</v>
      </c>
      <c r="K977" s="79" t="str">
        <f>VLOOKUP(A977,'10'!A:C,3,0)</f>
        <v>Начисление услуг УКС00001638 от 31.10.2023 0:00:04</v>
      </c>
      <c r="L977" s="79" t="str">
        <f>VLOOKUP(A977,'10'!A:B,2,0)</f>
        <v>НАС/КС/ДУ-3А-488</v>
      </c>
      <c r="M977" s="78">
        <v>1378.69</v>
      </c>
      <c r="N977" s="79">
        <f>VLOOKUP(A977,РАСЧЕТ!A:BF,58,0)</f>
        <v>2208.3535024703847</v>
      </c>
      <c r="O977" s="79">
        <f t="shared" si="62"/>
        <v>829.66350247038463</v>
      </c>
      <c r="P977" s="79" t="str">
        <f>VLOOKUP(A977,'11'!A:C,3,0)</f>
        <v>Начисление услуг УКС00001721 от 30.11.2023 23:59:59</v>
      </c>
      <c r="Q977" s="79" t="str">
        <f>VLOOKUP(A977,'11'!A:B,2,0)</f>
        <v>НАС/КС/ДУ-3А-488</v>
      </c>
      <c r="R977" s="78">
        <v>1378.69</v>
      </c>
      <c r="S977">
        <f>VLOOKUP(A977,РАСЧЕТ!A:BG,59,0)</f>
        <v>2922.8416008177483</v>
      </c>
      <c r="T977" s="119">
        <f t="shared" si="63"/>
        <v>1544.1516008177482</v>
      </c>
      <c r="U977" t="str">
        <f>VLOOKUP(A977,'12'!A:C,3,0)</f>
        <v>Начисление услуг УКС00001871 от 31.12.2023 23:59:59</v>
      </c>
      <c r="V977" t="str">
        <f>VLOOKUP(A977,'12'!A:B,2,0)</f>
        <v>НАС/КС/ДУ-3А-488</v>
      </c>
    </row>
    <row r="978" spans="1:22" x14ac:dyDescent="0.3">
      <c r="A978" s="77" t="s">
        <v>1937</v>
      </c>
      <c r="B978" s="77" t="s">
        <v>1054</v>
      </c>
      <c r="C978" s="78">
        <v>1365.8</v>
      </c>
      <c r="D978" s="79">
        <f>VLOOKUP(A978,РАСЧЕТ!A:AY,51,0)</f>
        <v>966.68014065636373</v>
      </c>
      <c r="E978" s="79">
        <f t="shared" si="60"/>
        <v>-399.11985934363622</v>
      </c>
      <c r="F978" s="79" t="str">
        <f>VLOOKUP(A978,'04'!A:C,3,0)</f>
        <v>Начисление услуг УКС00000649 от 30.04.2023 0:00:15</v>
      </c>
      <c r="G978" s="79" t="str">
        <f>VLOOKUP(A978,'04'!A:B,2,0)</f>
        <v>НАС/КС/ДУ-3А-489</v>
      </c>
      <c r="H978" s="78">
        <v>1365.8</v>
      </c>
      <c r="I978" s="79">
        <f>VLOOKUP(A978,РАСЧЕТ!A:BE,57,0)</f>
        <v>2896.7628827563476</v>
      </c>
      <c r="J978" s="79">
        <f t="shared" si="61"/>
        <v>1530.9628827563477</v>
      </c>
      <c r="K978" s="79" t="str">
        <f>VLOOKUP(A978,'10'!A:C,3,0)</f>
        <v>Начисление услуг УКС00001638 от 31.10.2023 0:00:04</v>
      </c>
      <c r="L978" s="79" t="str">
        <f>VLOOKUP(A978,'10'!A:B,2,0)</f>
        <v>НАС/КС/ДУ-3А-489</v>
      </c>
      <c r="M978" s="78">
        <v>1365.8</v>
      </c>
      <c r="N978" s="79">
        <f>VLOOKUP(A978,РАСЧЕТ!A:BF,58,0)</f>
        <v>2269.3964924240186</v>
      </c>
      <c r="O978" s="79">
        <f t="shared" si="62"/>
        <v>903.59649242401861</v>
      </c>
      <c r="P978" s="79" t="str">
        <f>VLOOKUP(A978,'11'!A:C,3,0)</f>
        <v>Начисление услуг УКС00001721 от 30.11.2023 23:59:59</v>
      </c>
      <c r="Q978" s="79" t="str">
        <f>VLOOKUP(A978,'11'!A:B,2,0)</f>
        <v>НАС/КС/ДУ-3А-489</v>
      </c>
      <c r="R978" s="78">
        <v>1365.8</v>
      </c>
      <c r="S978">
        <f>VLOOKUP(A978,РАСЧЕТ!A:BG,59,0)</f>
        <v>2999.2322311841017</v>
      </c>
      <c r="T978" s="119">
        <f t="shared" si="63"/>
        <v>1633.4322311841017</v>
      </c>
      <c r="U978" t="str">
        <f>VLOOKUP(A978,'12'!A:C,3,0)</f>
        <v>Начисление услуг УКС00001871 от 31.12.2023 23:59:59</v>
      </c>
      <c r="V978" t="str">
        <f>VLOOKUP(A978,'12'!A:B,2,0)</f>
        <v>НАС/КС/ДУ-3А-489</v>
      </c>
    </row>
    <row r="979" spans="1:22" x14ac:dyDescent="0.3">
      <c r="A979" s="77" t="s">
        <v>1521</v>
      </c>
      <c r="B979" s="77" t="s">
        <v>205</v>
      </c>
      <c r="C979" s="78">
        <v>3466.05</v>
      </c>
      <c r="D979" s="79">
        <f>VLOOKUP(A979,РАСЧЕТ!A:AY,51,0)</f>
        <v>3661.8614952778989</v>
      </c>
      <c r="E979" s="79">
        <f t="shared" si="60"/>
        <v>195.81149527789876</v>
      </c>
      <c r="F979" s="79" t="str">
        <f>VLOOKUP(A979,'04'!A:C,3,0)</f>
        <v>Начисление услуг УКС00000649 от 30.04.2023 0:00:15</v>
      </c>
      <c r="G979" s="79" t="str">
        <f>VLOOKUP(A979,'04'!A:B,2,0)</f>
        <v>НАС/КС/ДУ-3А-49 от 12.03.2022 г.</v>
      </c>
      <c r="H979" s="78">
        <v>3466.05</v>
      </c>
      <c r="I979" s="79">
        <f>VLOOKUP(A979,РАСЧЕТ!A:BE,57,0)</f>
        <v>5754.9042175688646</v>
      </c>
      <c r="J979" s="79">
        <f t="shared" si="61"/>
        <v>2288.8542175688644</v>
      </c>
      <c r="K979" s="79" t="str">
        <f>VLOOKUP(A979,'10'!A:C,3,0)</f>
        <v>Начисление услуг УКС00001638 от 31.10.2023 0:00:04</v>
      </c>
      <c r="L979" s="79" t="str">
        <f>VLOOKUP(A979,'10'!A:B,2,0)</f>
        <v>НАС/КС/ДУ-3А-49 от 12.03.2022 г.</v>
      </c>
      <c r="M979" s="78">
        <v>3466.05</v>
      </c>
      <c r="N979" s="79">
        <f>VLOOKUP(A979,РАСЧЕТ!A:BF,58,0)</f>
        <v>4647.9145104201652</v>
      </c>
      <c r="O979" s="79">
        <f t="shared" si="62"/>
        <v>1181.8645104201651</v>
      </c>
      <c r="P979" s="79" t="str">
        <f>VLOOKUP(A979,'11'!A:C,3,0)</f>
        <v>Начисление услуг УКС00001721 от 30.11.2023 23:59:59</v>
      </c>
      <c r="Q979" s="79" t="str">
        <f>VLOOKUP(A979,'11'!A:B,2,0)</f>
        <v>НАС/КС/ДУ-3А-49 от 12.03.2022 г.</v>
      </c>
      <c r="R979" s="78">
        <v>3466.05</v>
      </c>
      <c r="S979">
        <f>VLOOKUP(A979,РАСЧЕТ!A:BG,59,0)</f>
        <v>6200.4113302104643</v>
      </c>
      <c r="T979" s="119">
        <f t="shared" si="63"/>
        <v>2734.3613302104641</v>
      </c>
      <c r="U979" t="str">
        <f>VLOOKUP(A979,'12'!A:C,3,0)</f>
        <v>Начисление услуг УКС00001871 от 31.12.2023 23:59:59</v>
      </c>
      <c r="V979" t="str">
        <f>VLOOKUP(A979,'12'!A:B,2,0)</f>
        <v>НАС/КС/ДУ-3А-49 от 12.03.2022 г.</v>
      </c>
    </row>
    <row r="980" spans="1:22" x14ac:dyDescent="0.3">
      <c r="A980" s="77" t="s">
        <v>2048</v>
      </c>
      <c r="B980" s="77" t="s">
        <v>698</v>
      </c>
      <c r="C980" s="78">
        <v>1679.34</v>
      </c>
      <c r="D980" s="79">
        <f>VLOOKUP(A980,РАСЧЕТ!A:AY,51,0)</f>
        <v>2740.151070555466</v>
      </c>
      <c r="E980" s="79">
        <f t="shared" si="60"/>
        <v>1060.8110705554661</v>
      </c>
      <c r="F980" s="79" t="str">
        <f>VLOOKUP(A980,'04'!A:C,3,0)</f>
        <v>Начисление услуг УКС00000649 от 30.04.2023 0:00:15</v>
      </c>
      <c r="G980" s="79" t="str">
        <f>VLOOKUP(A980,'04'!A:B,2,0)</f>
        <v>НАС/КС/ДУ-3А-490</v>
      </c>
      <c r="H980" s="78">
        <v>1679.34</v>
      </c>
      <c r="I980" s="79">
        <f>VLOOKUP(A980,РАСЧЕТ!A:BE,57,0)</f>
        <v>1563.4283972205928</v>
      </c>
      <c r="J980" s="79">
        <f t="shared" si="61"/>
        <v>-115.91160277940708</v>
      </c>
      <c r="K980" s="79" t="str">
        <f>VLOOKUP(A980,'10'!A:C,3,0)</f>
        <v>Начисление услуг УКС00001638 от 31.10.2023 0:00:04</v>
      </c>
      <c r="L980" s="79" t="str">
        <f>VLOOKUP(A980,'10'!A:B,2,0)</f>
        <v>НАС/КС/ДУ-3А-490</v>
      </c>
      <c r="M980" s="78">
        <v>1679.34</v>
      </c>
      <c r="N980" s="79">
        <f>VLOOKUP(A980,РАСЧЕТ!A:BF,58,0)</f>
        <v>1399.3072275541206</v>
      </c>
      <c r="O980" s="79">
        <f t="shared" si="62"/>
        <v>-280.03277244587935</v>
      </c>
      <c r="P980" s="79" t="str">
        <f>VLOOKUP(A980,'11'!A:C,3,0)</f>
        <v>Начисление услуг УКС00001721 от 30.11.2023 23:59:59</v>
      </c>
      <c r="Q980" s="79" t="str">
        <f>VLOOKUP(A980,'11'!A:B,2,0)</f>
        <v>НАС/КС/ДУ-3А-490</v>
      </c>
      <c r="R980" s="78">
        <v>1679.34</v>
      </c>
      <c r="S980">
        <f>VLOOKUP(A980,РАСЧЕТ!A:BG,59,0)</f>
        <v>1921.5936927363166</v>
      </c>
      <c r="T980" s="119">
        <f t="shared" si="63"/>
        <v>242.25369273631668</v>
      </c>
      <c r="U980" t="str">
        <f>VLOOKUP(A980,'12'!A:C,3,0)</f>
        <v>Начисление услуг УКС00001871 от 31.12.2023 23:59:59</v>
      </c>
      <c r="V980" t="str">
        <f>VLOOKUP(A980,'12'!A:B,2,0)</f>
        <v>НАС/КС/ДУ-3А-490</v>
      </c>
    </row>
    <row r="981" spans="1:22" x14ac:dyDescent="0.3">
      <c r="A981" s="77" t="s">
        <v>2070</v>
      </c>
      <c r="B981" s="77" t="s">
        <v>1185</v>
      </c>
      <c r="C981" s="78">
        <v>2662.89</v>
      </c>
      <c r="D981" s="79">
        <f>VLOOKUP(A981,РАСЧЕТ!A:AY,51,0)</f>
        <v>1884.722286814294</v>
      </c>
      <c r="E981" s="79">
        <f t="shared" si="60"/>
        <v>-778.16771318570591</v>
      </c>
      <c r="F981" s="79" t="str">
        <f>VLOOKUP(A981,'04'!A:C,3,0)</f>
        <v>Начисление услуг УКС00000649 от 30.04.2023 0:00:15</v>
      </c>
      <c r="G981" s="79" t="str">
        <f>VLOOKUP(A981,'04'!A:B,2,0)</f>
        <v>НАС/КС/ДУ-3А-491</v>
      </c>
      <c r="H981" s="78">
        <v>2662.89</v>
      </c>
      <c r="I981" s="79">
        <f>VLOOKUP(A981,РАСЧЕТ!A:BE,57,0)</f>
        <v>6153.0239965680148</v>
      </c>
      <c r="J981" s="79">
        <f t="shared" si="61"/>
        <v>3490.1339965680149</v>
      </c>
      <c r="K981" s="79" t="str">
        <f>VLOOKUP(A981,'10'!A:C,3,0)</f>
        <v>Начисление услуг УКС00001638 от 31.10.2023 0:00:04</v>
      </c>
      <c r="L981" s="79" t="str">
        <f>VLOOKUP(A981,'10'!A:B,2,0)</f>
        <v>НАС/КС/ДУ-3А-491</v>
      </c>
      <c r="M981" s="78">
        <v>2662.89</v>
      </c>
      <c r="N981" s="79">
        <f>VLOOKUP(A981,РАСЧЕТ!A:BF,58,0)</f>
        <v>4776.3183656969559</v>
      </c>
      <c r="O981" s="79">
        <f t="shared" si="62"/>
        <v>2113.428365696956</v>
      </c>
      <c r="P981" s="79" t="str">
        <f>VLOOKUP(A981,'11'!A:C,3,0)</f>
        <v>Начисление услуг УКС00001721 от 30.11.2023 23:59:59</v>
      </c>
      <c r="Q981" s="79" t="str">
        <f>VLOOKUP(A981,'11'!A:B,2,0)</f>
        <v>НАС/КС/ДУ-3А-491</v>
      </c>
      <c r="R981" s="78">
        <v>2662.89</v>
      </c>
      <c r="S981">
        <f>VLOOKUP(A981,РАСЧЕТ!A:BG,59,0)</f>
        <v>6294.1051170619849</v>
      </c>
      <c r="T981" s="119">
        <f t="shared" si="63"/>
        <v>3631.215117061985</v>
      </c>
      <c r="U981" t="str">
        <f>VLOOKUP(A981,'12'!A:C,3,0)</f>
        <v>Начисление услуг УКС00001871 от 31.12.2023 23:59:59</v>
      </c>
      <c r="V981" t="str">
        <f>VLOOKUP(A981,'12'!A:B,2,0)</f>
        <v>НАС/КС/ДУ-3А-491</v>
      </c>
    </row>
    <row r="982" spans="1:22" x14ac:dyDescent="0.3">
      <c r="A982" s="77" t="s">
        <v>2053</v>
      </c>
      <c r="B982" s="77" t="s">
        <v>751</v>
      </c>
      <c r="C982" s="78">
        <v>1395.87</v>
      </c>
      <c r="D982" s="79">
        <f>VLOOKUP(A982,РАСЧЕТ!A:AY,51,0)</f>
        <v>987.95926324942832</v>
      </c>
      <c r="E982" s="79">
        <f t="shared" si="60"/>
        <v>-407.91073675057157</v>
      </c>
      <c r="F982" s="79" t="str">
        <f>VLOOKUP(A982,'04'!A:C,3,0)</f>
        <v>Начисление услуг УКС00000649 от 30.04.2023 0:00:15</v>
      </c>
      <c r="G982" s="79" t="str">
        <f>VLOOKUP(A982,'04'!A:B,2,0)</f>
        <v>НАС/КС/ДУ-3А-492</v>
      </c>
      <c r="H982" s="78">
        <v>1395.87</v>
      </c>
      <c r="I982" s="79">
        <f>VLOOKUP(A982,РАСЧЕТ!A:BE,57,0)</f>
        <v>4184.7723841994584</v>
      </c>
      <c r="J982" s="79">
        <f t="shared" si="61"/>
        <v>2788.9023841994585</v>
      </c>
      <c r="K982" s="79" t="str">
        <f>VLOOKUP(A982,'10'!A:C,3,0)</f>
        <v>Начисление услуг УКС00001638 от 31.10.2023 0:00:04</v>
      </c>
      <c r="L982" s="79" t="str">
        <f>VLOOKUP(A982,'10'!A:B,2,0)</f>
        <v>НАС/КС/ДУ-3А-492</v>
      </c>
      <c r="M982" s="78">
        <v>1395.87</v>
      </c>
      <c r="N982" s="79">
        <f>VLOOKUP(A982,РАСЧЕТ!A:BF,58,0)</f>
        <v>3171.5632323382642</v>
      </c>
      <c r="O982" s="79">
        <f t="shared" si="62"/>
        <v>1775.6932323382644</v>
      </c>
      <c r="P982" s="79" t="str">
        <f>VLOOKUP(A982,'11'!A:C,3,0)</f>
        <v>Начисление услуг УКС00001721 от 30.11.2023 23:59:59</v>
      </c>
      <c r="Q982" s="79" t="str">
        <f>VLOOKUP(A982,'11'!A:B,2,0)</f>
        <v>НАС/КС/ДУ-3А-492</v>
      </c>
      <c r="R982" s="78">
        <v>1395.87</v>
      </c>
      <c r="S982">
        <f>VLOOKUP(A982,РАСЧЕТ!A:BG,59,0)</f>
        <v>4147.2591856901181</v>
      </c>
      <c r="T982" s="119">
        <f t="shared" si="63"/>
        <v>2751.3891856901182</v>
      </c>
      <c r="U982" t="str">
        <f>VLOOKUP(A982,'12'!A:C,3,0)</f>
        <v>Начисление услуг УКС00001871 от 31.12.2023 23:59:59</v>
      </c>
      <c r="V982" t="str">
        <f>VLOOKUP(A982,'12'!A:B,2,0)</f>
        <v>НАС/КС/ДУ-3А-492</v>
      </c>
    </row>
    <row r="983" spans="1:22" x14ac:dyDescent="0.3">
      <c r="A983" s="77" t="s">
        <v>1483</v>
      </c>
      <c r="B983" s="77" t="s">
        <v>1108</v>
      </c>
      <c r="C983" s="78">
        <v>1447.41</v>
      </c>
      <c r="D983" s="79">
        <f>VLOOKUP(A983,РАСЧЕТ!A:AY,51,0)</f>
        <v>1024.4377591232535</v>
      </c>
      <c r="E983" s="79">
        <f t="shared" si="60"/>
        <v>-422.97224087674658</v>
      </c>
      <c r="F983" s="79" t="str">
        <f>VLOOKUP(A983,'04'!A:C,3,0)</f>
        <v>Начисление услуг УКС00000649 от 30.04.2023 0:00:15</v>
      </c>
      <c r="G983" s="79" t="str">
        <f>VLOOKUP(A983,'04'!A:B,2,0)</f>
        <v>НАС/КС/ДУ-3А-493</v>
      </c>
      <c r="H983" s="78">
        <v>1447.41</v>
      </c>
      <c r="I983" s="79">
        <f>VLOOKUP(A983,РАСЧЕТ!A:BE,57,0)</f>
        <v>1691.905797441638</v>
      </c>
      <c r="J983" s="79">
        <f t="shared" si="61"/>
        <v>244.49579744163793</v>
      </c>
      <c r="K983" s="79" t="str">
        <f>VLOOKUP(A983,'10'!A:C,3,0)</f>
        <v>Начисление услуг УКС00001638 от 31.10.2023 0:00:04</v>
      </c>
      <c r="L983" s="79" t="str">
        <f>VLOOKUP(A983,'10'!A:B,2,0)</f>
        <v>НАС/КС/ДУ-3А-493</v>
      </c>
      <c r="M983" s="78">
        <v>1447.41</v>
      </c>
      <c r="N983" s="79">
        <f>VLOOKUP(A983,РАСЧЕТ!A:BF,58,0)</f>
        <v>1445.7925147267438</v>
      </c>
      <c r="O983" s="79">
        <f t="shared" si="62"/>
        <v>-1.6174852732563068</v>
      </c>
      <c r="P983" s="79" t="str">
        <f>VLOOKUP(A983,'11'!A:C,3,0)</f>
        <v>Начисление услуг УКС00001721 от 30.11.2023 23:59:59</v>
      </c>
      <c r="Q983" s="79" t="str">
        <f>VLOOKUP(A983,'11'!A:B,2,0)</f>
        <v>НАС/КС/ДУ-3А-493</v>
      </c>
      <c r="R983" s="78">
        <v>1447.41</v>
      </c>
      <c r="S983">
        <f>VLOOKUP(A983,РАСЧЕТ!A:BG,59,0)</f>
        <v>1960.5920601109453</v>
      </c>
      <c r="T983" s="119">
        <f t="shared" si="63"/>
        <v>513.18206011094526</v>
      </c>
      <c r="U983" t="str">
        <f>VLOOKUP(A983,'12'!A:C,3,0)</f>
        <v>Начисление услуг УКС00001871 от 31.12.2023 23:59:59</v>
      </c>
      <c r="V983" t="str">
        <f>VLOOKUP(A983,'12'!A:B,2,0)</f>
        <v>НАС/КС/ДУ-3А-493</v>
      </c>
    </row>
    <row r="984" spans="1:22" x14ac:dyDescent="0.3">
      <c r="A984" s="77" t="s">
        <v>1465</v>
      </c>
      <c r="B984" s="77" t="s">
        <v>604</v>
      </c>
      <c r="C984" s="78">
        <v>2534.04</v>
      </c>
      <c r="D984" s="79">
        <f>VLOOKUP(A984,РАСЧЕТ!A:AY,51,0)</f>
        <v>3449.7761671297317</v>
      </c>
      <c r="E984" s="79">
        <f t="shared" si="60"/>
        <v>915.73616712973171</v>
      </c>
      <c r="F984" s="79" t="str">
        <f>VLOOKUP(A984,'04'!A:C,3,0)</f>
        <v>Начисление услуг УКС00000649 от 30.04.2023 0:00:15</v>
      </c>
      <c r="G984" s="79" t="str">
        <f>VLOOKUP(A984,'04'!A:B,2,0)</f>
        <v>НАС/КС/ДУ-3А-494</v>
      </c>
      <c r="H984" s="78">
        <v>2534.04</v>
      </c>
      <c r="I984" s="79">
        <f>VLOOKUP(A984,РАСЧЕТ!A:BE,57,0)</f>
        <v>5081.029821116178</v>
      </c>
      <c r="J984" s="79">
        <f t="shared" si="61"/>
        <v>2546.9898211161781</v>
      </c>
      <c r="K984" s="79" t="str">
        <f>VLOOKUP(A984,'10'!A:C,3,0)</f>
        <v>Начисление услуг УКС00001638 от 31.10.2023 0:00:04</v>
      </c>
      <c r="L984" s="79" t="str">
        <f>VLOOKUP(A984,'10'!A:B,2,0)</f>
        <v>НАС/КС/ДУ-3А-494</v>
      </c>
      <c r="M984" s="78">
        <v>2534.04</v>
      </c>
      <c r="N984" s="79">
        <f>VLOOKUP(A984,РАСЧЕТ!A:BF,58,0)</f>
        <v>4006.2292793170386</v>
      </c>
      <c r="O984" s="79">
        <f t="shared" si="62"/>
        <v>1472.1892793170387</v>
      </c>
      <c r="P984" s="79" t="str">
        <f>VLOOKUP(A984,'11'!A:C,3,0)</f>
        <v>Начисление услуг УКС00001721 от 30.11.2023 23:59:59</v>
      </c>
      <c r="Q984" s="79" t="str">
        <f>VLOOKUP(A984,'11'!A:B,2,0)</f>
        <v>НАС/КС/ДУ-3А-494</v>
      </c>
      <c r="R984" s="78">
        <v>2534.04</v>
      </c>
      <c r="S984">
        <f>VLOOKUP(A984,РАСЧЕТ!A:BG,59,0)</f>
        <v>5305.2422537650136</v>
      </c>
      <c r="T984" s="119">
        <f t="shared" si="63"/>
        <v>2771.2022537650137</v>
      </c>
      <c r="U984" t="str">
        <f>VLOOKUP(A984,'12'!A:C,3,0)</f>
        <v>Начисление услуг УКС00001871 от 31.12.2023 23:59:59</v>
      </c>
      <c r="V984" t="str">
        <f>VLOOKUP(A984,'12'!A:B,2,0)</f>
        <v>НАС/КС/ДУ-3А-494</v>
      </c>
    </row>
    <row r="985" spans="1:22" x14ac:dyDescent="0.3">
      <c r="A985" s="77" t="s">
        <v>1927</v>
      </c>
      <c r="B985" s="77" t="s">
        <v>1124</v>
      </c>
      <c r="C985" s="78">
        <v>1687.93</v>
      </c>
      <c r="D985" s="79">
        <f>VLOOKUP(A985,РАСЧЕТ!A:AY,51,0)</f>
        <v>1194.6707398677702</v>
      </c>
      <c r="E985" s="79">
        <f t="shared" si="60"/>
        <v>-493.25926013222988</v>
      </c>
      <c r="F985" s="79" t="str">
        <f>VLOOKUP(A985,'04'!A:C,3,0)</f>
        <v>Начисление услуг УКС00000649 от 30.04.2023 0:00:15</v>
      </c>
      <c r="G985" s="79" t="str">
        <f>VLOOKUP(A985,'04'!A:B,2,0)</f>
        <v>НАС/КС/ДУ-3А-495</v>
      </c>
      <c r="H985" s="78">
        <v>1687.93</v>
      </c>
      <c r="I985" s="79">
        <f>VLOOKUP(A985,РАСЧЕТ!A:BE,57,0)</f>
        <v>2375.7155270584976</v>
      </c>
      <c r="J985" s="79">
        <f t="shared" si="61"/>
        <v>687.78552705849756</v>
      </c>
      <c r="K985" s="79" t="str">
        <f>VLOOKUP(A985,'10'!A:C,3,0)</f>
        <v>Начисление услуг УКС00001638 от 31.10.2023 0:00:04</v>
      </c>
      <c r="L985" s="79" t="str">
        <f>VLOOKUP(A985,'10'!A:B,2,0)</f>
        <v>НАС/КС/ДУ-3А-495</v>
      </c>
      <c r="M985" s="78">
        <v>1687.93</v>
      </c>
      <c r="N985" s="79">
        <f>VLOOKUP(A985,РАСЧЕТ!A:BF,58,0)</f>
        <v>1966.340988134863</v>
      </c>
      <c r="O985" s="79">
        <f t="shared" si="62"/>
        <v>278.41098813486292</v>
      </c>
      <c r="P985" s="79" t="str">
        <f>VLOOKUP(A985,'11'!A:C,3,0)</f>
        <v>Начисление услуг УКС00001721 от 30.11.2023 23:59:59</v>
      </c>
      <c r="Q985" s="79" t="str">
        <f>VLOOKUP(A985,'11'!A:B,2,0)</f>
        <v>НАС/КС/ДУ-3А-495</v>
      </c>
      <c r="R985" s="78">
        <v>1687.93</v>
      </c>
      <c r="S985">
        <f>VLOOKUP(A985,РАСЧЕТ!A:BG,59,0)</f>
        <v>2642.2668639929198</v>
      </c>
      <c r="T985" s="119">
        <f t="shared" si="63"/>
        <v>954.33686399291969</v>
      </c>
      <c r="U985" t="str">
        <f>VLOOKUP(A985,'12'!A:C,3,0)</f>
        <v>Начисление услуг УКС00001871 от 31.12.2023 23:59:59</v>
      </c>
      <c r="V985" t="str">
        <f>VLOOKUP(A985,'12'!A:B,2,0)</f>
        <v>НАС/КС/ДУ-3А-495</v>
      </c>
    </row>
    <row r="986" spans="1:22" x14ac:dyDescent="0.3">
      <c r="A986" s="77" t="s">
        <v>1956</v>
      </c>
      <c r="B986" s="77" t="s">
        <v>937</v>
      </c>
      <c r="C986" s="78">
        <v>1378.69</v>
      </c>
      <c r="D986" s="79">
        <f>VLOOKUP(A986,РАСЧЕТ!A:AY,51,0)</f>
        <v>975.79976462481989</v>
      </c>
      <c r="E986" s="79">
        <f t="shared" si="60"/>
        <v>-402.89023537518017</v>
      </c>
      <c r="F986" s="79" t="str">
        <f>VLOOKUP(A986,'04'!A:C,3,0)</f>
        <v>Начисление услуг УКС00000649 от 30.04.2023 0:00:15</v>
      </c>
      <c r="G986" s="79" t="str">
        <f>VLOOKUP(A986,'04'!A:B,2,0)</f>
        <v>НАС/КС/ДУ-3А-496</v>
      </c>
      <c r="H986" s="78">
        <v>1378.69</v>
      </c>
      <c r="I986" s="79">
        <f>VLOOKUP(A986,РАСЧЕТ!A:BE,57,0)</f>
        <v>3721.3723804864094</v>
      </c>
      <c r="J986" s="79">
        <f t="shared" si="61"/>
        <v>2342.6823804864093</v>
      </c>
      <c r="K986" s="79" t="str">
        <f>VLOOKUP(A986,'10'!A:C,3,0)</f>
        <v>Начисление услуг УКС00001638 от 31.10.2023 0:00:04</v>
      </c>
      <c r="L986" s="79" t="str">
        <f>VLOOKUP(A986,'10'!A:B,2,0)</f>
        <v>НАС/КС/ДУ-3А-496</v>
      </c>
      <c r="M986" s="78">
        <v>1378.69</v>
      </c>
      <c r="N986" s="79">
        <f>VLOOKUP(A986,РАСЧЕТ!A:BF,58,0)</f>
        <v>2845.8033639597056</v>
      </c>
      <c r="O986" s="79">
        <f t="shared" si="62"/>
        <v>1467.1133639597056</v>
      </c>
      <c r="P986" s="79" t="str">
        <f>VLOOKUP(A986,'11'!A:C,3,0)</f>
        <v>Начисление услуг УКС00001721 от 30.11.2023 23:59:59</v>
      </c>
      <c r="Q986" s="79" t="str">
        <f>VLOOKUP(A986,'11'!A:B,2,0)</f>
        <v>НАС/КС/ДУ-3А-496</v>
      </c>
      <c r="R986" s="78">
        <v>1378.69</v>
      </c>
      <c r="S986">
        <f>VLOOKUP(A986,РАСЧЕТ!A:BG,59,0)</f>
        <v>3732.1766944312308</v>
      </c>
      <c r="T986" s="119">
        <f t="shared" si="63"/>
        <v>2353.4866944312307</v>
      </c>
      <c r="U986" t="str">
        <f>VLOOKUP(A986,'12'!A:C,3,0)</f>
        <v>Начисление услуг УКС00001871 от 31.12.2023 23:59:59</v>
      </c>
      <c r="V986" t="str">
        <f>VLOOKUP(A986,'12'!A:B,2,0)</f>
        <v>НАС/КС/ДУ-3А-496</v>
      </c>
    </row>
    <row r="987" spans="1:22" x14ac:dyDescent="0.3">
      <c r="A987" s="77" t="s">
        <v>1969</v>
      </c>
      <c r="B987" s="77" t="s">
        <v>1139</v>
      </c>
      <c r="C987" s="78">
        <v>1365.8</v>
      </c>
      <c r="D987" s="79">
        <f>VLOOKUP(A987,РАСЧЕТ!A:AY,51,0)</f>
        <v>1442.9640092916627</v>
      </c>
      <c r="E987" s="79">
        <f t="shared" si="60"/>
        <v>77.164009291662751</v>
      </c>
      <c r="F987" s="79" t="str">
        <f>VLOOKUP(A987,'04'!A:C,3,0)</f>
        <v>Начисление услуг УКС00000649 от 30.04.2023 0:00:15</v>
      </c>
      <c r="G987" s="79" t="str">
        <f>VLOOKUP(A987,'04'!A:B,2,0)</f>
        <v>НАС/КС/ДУ-3А-497</v>
      </c>
      <c r="H987" s="78">
        <v>1365.8</v>
      </c>
      <c r="I987" s="79">
        <f>VLOOKUP(A987,РАСЧЕТ!A:BE,57,0)</f>
        <v>2916.0853967785779</v>
      </c>
      <c r="J987" s="79">
        <f t="shared" si="61"/>
        <v>1550.2853967785779</v>
      </c>
      <c r="K987" s="79" t="str">
        <f>VLOOKUP(A987,'10'!A:C,3,0)</f>
        <v>Начисление услуг УКС00001638 от 31.10.2023 0:00:04</v>
      </c>
      <c r="L987" s="79" t="str">
        <f>VLOOKUP(A987,'10'!A:B,2,0)</f>
        <v>НАС/КС/ДУ-3А-497</v>
      </c>
      <c r="M987" s="78">
        <v>1365.8</v>
      </c>
      <c r="N987" s="79">
        <f>VLOOKUP(A987,РАСЧЕТ!A:BF,58,0)</f>
        <v>2282.8471316153127</v>
      </c>
      <c r="O987" s="79">
        <f t="shared" si="62"/>
        <v>917.04713161531276</v>
      </c>
      <c r="P987" s="79" t="str">
        <f>VLOOKUP(A987,'11'!A:C,3,0)</f>
        <v>Начисление услуг УКС00001721 от 30.11.2023 23:59:59</v>
      </c>
      <c r="Q987" s="79" t="str">
        <f>VLOOKUP(A987,'11'!A:B,2,0)</f>
        <v>НАС/КС/ДУ-3А-497</v>
      </c>
      <c r="R987" s="78">
        <v>1365.8</v>
      </c>
      <c r="S987">
        <f>VLOOKUP(A987,РАСЧЕТ!A:BG,59,0)</f>
        <v>3016.3097693352797</v>
      </c>
      <c r="T987" s="119">
        <f t="shared" si="63"/>
        <v>1650.5097693352798</v>
      </c>
      <c r="U987" t="str">
        <f>VLOOKUP(A987,'12'!A:C,3,0)</f>
        <v>Начисление услуг УКС00001871 от 31.12.2023 23:59:59</v>
      </c>
      <c r="V987" t="str">
        <f>VLOOKUP(A987,'12'!A:B,2,0)</f>
        <v>НАС/КС/ДУ-3А-497</v>
      </c>
    </row>
    <row r="988" spans="1:22" x14ac:dyDescent="0.3">
      <c r="A988" s="77" t="s">
        <v>1427</v>
      </c>
      <c r="B988" s="77" t="s">
        <v>533</v>
      </c>
      <c r="C988" s="78">
        <v>1679.34</v>
      </c>
      <c r="D988" s="79">
        <f>VLOOKUP(A988,РАСЧЕТ!A:AY,51,0)</f>
        <v>1774.2104642548431</v>
      </c>
      <c r="E988" s="79">
        <f t="shared" si="60"/>
        <v>94.870464254843228</v>
      </c>
      <c r="F988" s="79" t="str">
        <f>VLOOKUP(A988,'04'!A:C,3,0)</f>
        <v>Начисление услуг УКС00000649 от 30.04.2023 0:00:15</v>
      </c>
      <c r="G988" s="79" t="str">
        <f>VLOOKUP(A988,'04'!A:B,2,0)</f>
        <v>НАС/КС/ДУ-3А-498</v>
      </c>
      <c r="H988" s="78">
        <v>1679.34</v>
      </c>
      <c r="I988" s="79">
        <f>VLOOKUP(A988,РАСЧЕТ!A:BE,57,0)</f>
        <v>4020.8728619835829</v>
      </c>
      <c r="J988" s="79">
        <f t="shared" si="61"/>
        <v>2341.5328619835827</v>
      </c>
      <c r="K988" s="79" t="str">
        <f>VLOOKUP(A988,'10'!A:C,3,0)</f>
        <v>Начисление услуг УКС00001638 от 31.10.2023 0:00:04</v>
      </c>
      <c r="L988" s="79" t="str">
        <f>VLOOKUP(A988,'10'!A:B,2,0)</f>
        <v>НАС/КС/ДУ-3А-498</v>
      </c>
      <c r="M988" s="78">
        <v>1679.34</v>
      </c>
      <c r="N988" s="79">
        <f>VLOOKUP(A988,РАСЧЕТ!A:BF,58,0)</f>
        <v>3109.9644841689001</v>
      </c>
      <c r="O988" s="79">
        <f t="shared" si="62"/>
        <v>1430.6244841689002</v>
      </c>
      <c r="P988" s="79" t="str">
        <f>VLOOKUP(A988,'11'!A:C,3,0)</f>
        <v>Начисление услуг УКС00001721 от 30.11.2023 23:59:59</v>
      </c>
      <c r="Q988" s="79" t="str">
        <f>VLOOKUP(A988,'11'!A:B,2,0)</f>
        <v>НАС/КС/ДУ-3А-498</v>
      </c>
      <c r="R988" s="78">
        <v>1679.34</v>
      </c>
      <c r="S988">
        <f>VLOOKUP(A988,РАСЧЕТ!A:BG,59,0)</f>
        <v>4093.5212976591692</v>
      </c>
      <c r="T988" s="119">
        <f t="shared" si="63"/>
        <v>2414.1812976591691</v>
      </c>
      <c r="U988" t="str">
        <f>VLOOKUP(A988,'12'!A:C,3,0)</f>
        <v>Начисление услуг УКС00001871 от 31.12.2023 23:59:59</v>
      </c>
      <c r="V988" t="str">
        <f>VLOOKUP(A988,'12'!A:B,2,0)</f>
        <v>НАС/КС/ДУ-3А-498</v>
      </c>
    </row>
    <row r="989" spans="1:22" x14ac:dyDescent="0.3">
      <c r="A989" s="77" t="s">
        <v>1466</v>
      </c>
      <c r="B989" s="77" t="s">
        <v>708</v>
      </c>
      <c r="C989" s="78">
        <v>2662.89</v>
      </c>
      <c r="D989" s="79">
        <f>VLOOKUP(A989,РАСЧЕТ!A:AY,51,0)</f>
        <v>2813.326055851669</v>
      </c>
      <c r="E989" s="79">
        <f t="shared" si="60"/>
        <v>150.43605585166915</v>
      </c>
      <c r="F989" s="79" t="str">
        <f>VLOOKUP(A989,'04'!A:C,3,0)</f>
        <v>Начисление услуг УКС00000649 от 30.04.2023 0:00:15</v>
      </c>
      <c r="G989" s="79" t="str">
        <f>VLOOKUP(A989,'04'!A:B,2,0)</f>
        <v>НАС/КС/ДУ-3А-499</v>
      </c>
      <c r="H989" s="78">
        <v>2662.89</v>
      </c>
      <c r="I989" s="79">
        <f>VLOOKUP(A989,РАСЧЕТ!A:BE,57,0)</f>
        <v>7196.6957831290783</v>
      </c>
      <c r="J989" s="79">
        <f t="shared" si="61"/>
        <v>4533.8057831290789</v>
      </c>
      <c r="K989" s="79" t="str">
        <f>VLOOKUP(A989,'10'!A:C,3,0)</f>
        <v>Начисление услуг УКС00001638 от 31.10.2023 0:00:04</v>
      </c>
      <c r="L989" s="79" t="str">
        <f>VLOOKUP(A989,'10'!A:B,2,0)</f>
        <v>НАС/КС/ДУ-3А-499</v>
      </c>
      <c r="M989" s="78">
        <v>2662.89</v>
      </c>
      <c r="N989" s="79">
        <f>VLOOKUP(A989,РАСЧЕТ!A:BF,58,0)</f>
        <v>5502.8311072074684</v>
      </c>
      <c r="O989" s="79">
        <f t="shared" si="62"/>
        <v>2839.9411072074686</v>
      </c>
      <c r="P989" s="79" t="str">
        <f>VLOOKUP(A989,'11'!A:C,3,0)</f>
        <v>Начисление услуг УКС00001721 от 30.11.2023 23:59:59</v>
      </c>
      <c r="Q989" s="79" t="str">
        <f>VLOOKUP(A989,'11'!A:B,2,0)</f>
        <v>НАС/КС/ДУ-3А-499</v>
      </c>
      <c r="R989" s="78">
        <v>2662.89</v>
      </c>
      <c r="S989">
        <f>VLOOKUP(A989,РАСЧЕТ!A:BG,59,0)</f>
        <v>7216.5184599530294</v>
      </c>
      <c r="T989" s="119">
        <f t="shared" si="63"/>
        <v>4553.62845995303</v>
      </c>
      <c r="U989" t="str">
        <f>VLOOKUP(A989,'12'!A:C,3,0)</f>
        <v>Начисление услуг УКС00001871 от 31.12.2023 23:59:59</v>
      </c>
      <c r="V989" t="str">
        <f>VLOOKUP(A989,'12'!A:B,2,0)</f>
        <v>НАС/КС/ДУ-3А-499</v>
      </c>
    </row>
    <row r="990" spans="1:22" x14ac:dyDescent="0.3">
      <c r="A990" s="77" t="s">
        <v>2280</v>
      </c>
      <c r="B990" s="77" t="s">
        <v>323</v>
      </c>
      <c r="C990" s="78">
        <v>3466.05</v>
      </c>
      <c r="D990" s="79">
        <f>VLOOKUP(A990,РАСЧЕТ!A:AY,51,0)</f>
        <v>2458.5475675147345</v>
      </c>
      <c r="E990" s="79">
        <f t="shared" si="60"/>
        <v>-1007.5024324852657</v>
      </c>
      <c r="F990" s="79" t="str">
        <f>VLOOKUP(A990,'04'!A:C,3,0)</f>
        <v>Начисление услуг УКС00000649 от 30.04.2023 0:00:15</v>
      </c>
      <c r="G990" s="79" t="str">
        <f>VLOOKUP(A990,'04'!A:B,2,0)</f>
        <v>НАС/КС/ДУ-3А-5 от 12.03.2022 г.</v>
      </c>
      <c r="H990" s="78">
        <v>3466.05</v>
      </c>
      <c r="I990" s="79">
        <f>VLOOKUP(A990,РАСЧЕТ!A:BE,57,0)</f>
        <v>6102.7034400322882</v>
      </c>
      <c r="J990" s="79">
        <f t="shared" si="61"/>
        <v>2636.653440032288</v>
      </c>
      <c r="K990" s="79" t="str">
        <f>VLOOKUP(A990,'10'!A:C,3,0)</f>
        <v>Начисление услуг УКС00001638 от 31.10.2023 0:00:04</v>
      </c>
      <c r="L990" s="79" t="str">
        <f>VLOOKUP(A990,'10'!A:B,2,0)</f>
        <v>НАС/КС/ДУ-3А-5 от 12.03.2022 г.</v>
      </c>
      <c r="M990" s="78">
        <v>3466.05</v>
      </c>
      <c r="N990" s="79">
        <f>VLOOKUP(A990,РАСЧЕТ!A:BF,58,0)</f>
        <v>4890.0218183504849</v>
      </c>
      <c r="O990" s="79">
        <f t="shared" si="62"/>
        <v>1423.9718183504847</v>
      </c>
      <c r="P990" s="79" t="str">
        <f>VLOOKUP(A990,'11'!A:C,3,0)</f>
        <v>Начисление услуг УКС00001721 от 30.11.2023 23:59:59</v>
      </c>
      <c r="Q990" s="79" t="str">
        <f>VLOOKUP(A990,'11'!A:B,2,0)</f>
        <v>НАС/КС/ДУ-3А-5 от 12.03.2022 г.</v>
      </c>
      <c r="R990" s="78">
        <v>3466.05</v>
      </c>
      <c r="S990">
        <f>VLOOKUP(A990,РАСЧЕТ!A:BG,59,0)</f>
        <v>6507.8016875798903</v>
      </c>
      <c r="T990" s="119">
        <f t="shared" si="63"/>
        <v>3041.7516875798901</v>
      </c>
      <c r="U990" t="str">
        <f>VLOOKUP(A990,'12'!A:C,3,0)</f>
        <v>Начисление услуг УКС00001871 от 31.12.2023 23:59:59</v>
      </c>
      <c r="V990" t="str">
        <f>VLOOKUP(A990,'12'!A:B,2,0)</f>
        <v>НАС/КС/ДУ-3А-5 от 12.03.2022 г.</v>
      </c>
    </row>
    <row r="991" spans="1:22" x14ac:dyDescent="0.3">
      <c r="A991" s="77" t="s">
        <v>1883</v>
      </c>
      <c r="B991" s="77" t="s">
        <v>252</v>
      </c>
      <c r="C991" s="78">
        <v>2396.6</v>
      </c>
      <c r="D991" s="79">
        <f>VLOOKUP(A991,РАСЧЕТ!A:AY,51,0)</f>
        <v>2531.9934502665024</v>
      </c>
      <c r="E991" s="79">
        <f t="shared" si="60"/>
        <v>135.39345026650244</v>
      </c>
      <c r="F991" s="79" t="str">
        <f>VLOOKUP(A991,'04'!A:C,3,0)</f>
        <v>Начисление услуг УКС00000649 от 30.04.2023 0:00:15</v>
      </c>
      <c r="G991" s="79" t="str">
        <f>VLOOKUP(A991,'04'!A:B,2,0)</f>
        <v>НАС/КС/ДУ-3А-50</v>
      </c>
      <c r="H991" s="78">
        <v>2396.6</v>
      </c>
      <c r="I991" s="79">
        <f>VLOOKUP(A991,РАСЧЕТ!A:BE,57,0)</f>
        <v>7278.1948222815154</v>
      </c>
      <c r="J991" s="79">
        <f t="shared" si="61"/>
        <v>4881.594822281515</v>
      </c>
      <c r="K991" s="79" t="str">
        <f>VLOOKUP(A991,'10'!A:C,3,0)</f>
        <v>Начисление услуг УКС00001638 от 31.10.2023 0:00:04</v>
      </c>
      <c r="L991" s="79" t="str">
        <f>VLOOKUP(A991,'10'!A:B,2,0)</f>
        <v>НАС/КС/ДУ-3А-50</v>
      </c>
      <c r="M991" s="78">
        <v>2396.6</v>
      </c>
      <c r="N991" s="79">
        <f>VLOOKUP(A991,РАСЧЕТ!A:BF,58,0)</f>
        <v>5510.2513053064822</v>
      </c>
      <c r="O991" s="79">
        <f t="shared" si="62"/>
        <v>3113.6513053064823</v>
      </c>
      <c r="P991" s="79" t="str">
        <f>VLOOKUP(A991,'11'!A:C,3,0)</f>
        <v>Начисление услуг УКС00001721 от 30.11.2023 23:59:59</v>
      </c>
      <c r="Q991" s="79" t="str">
        <f>VLOOKUP(A991,'11'!A:B,2,0)</f>
        <v>НАС/КС/ДУ-3А-50</v>
      </c>
      <c r="R991" s="78">
        <v>2396.6</v>
      </c>
      <c r="S991">
        <f>VLOOKUP(A991,РАСЧЕТ!A:BG,59,0)</f>
        <v>7202.9518876726233</v>
      </c>
      <c r="T991" s="119">
        <f t="shared" si="63"/>
        <v>4806.351887672623</v>
      </c>
      <c r="U991" t="str">
        <f>VLOOKUP(A991,'12'!A:C,3,0)</f>
        <v>Начисление услуг УКС00001871 от 31.12.2023 23:59:59</v>
      </c>
      <c r="V991" t="str">
        <f>VLOOKUP(A991,'12'!A:B,2,0)</f>
        <v>НАС/КС/ДУ-3А-50</v>
      </c>
    </row>
    <row r="992" spans="1:22" x14ac:dyDescent="0.3">
      <c r="A992" s="77" t="s">
        <v>2063</v>
      </c>
      <c r="B992" s="77" t="s">
        <v>938</v>
      </c>
      <c r="C992" s="78">
        <v>1395.87</v>
      </c>
      <c r="D992" s="79">
        <f>VLOOKUP(A992,РАСЧЕТ!A:AY,51,0)</f>
        <v>987.95926324942832</v>
      </c>
      <c r="E992" s="79">
        <f t="shared" si="60"/>
        <v>-407.91073675057157</v>
      </c>
      <c r="F992" s="79" t="str">
        <f>VLOOKUP(A992,'04'!A:C,3,0)</f>
        <v>Начисление услуг УКС00000649 от 30.04.2023 0:00:15</v>
      </c>
      <c r="G992" s="79" t="str">
        <f>VLOOKUP(A992,'04'!A:B,2,0)</f>
        <v>НАС/КС/ДУ-3А-500</v>
      </c>
      <c r="H992" s="78">
        <v>1395.87</v>
      </c>
      <c r="I992" s="79">
        <f>VLOOKUP(A992,РАСЧЕТ!A:BE,57,0)</f>
        <v>2246.3605214229169</v>
      </c>
      <c r="J992" s="79">
        <f t="shared" si="61"/>
        <v>850.49052142291703</v>
      </c>
      <c r="K992" s="79" t="str">
        <f>VLOOKUP(A992,'10'!A:C,3,0)</f>
        <v>Начисление услуг УКС00001638 от 31.10.2023 0:00:04</v>
      </c>
      <c r="L992" s="79" t="str">
        <f>VLOOKUP(A992,'10'!A:B,2,0)</f>
        <v>НАС/КС/ДУ-3А-500</v>
      </c>
      <c r="M992" s="78">
        <v>1395.87</v>
      </c>
      <c r="N992" s="79">
        <f>VLOOKUP(A992,РАСЧЕТ!A:BF,58,0)</f>
        <v>1822.2109409990278</v>
      </c>
      <c r="O992" s="79">
        <f t="shared" si="62"/>
        <v>426.34094099902791</v>
      </c>
      <c r="P992" s="79" t="str">
        <f>VLOOKUP(A992,'11'!A:C,3,0)</f>
        <v>Начисление услуг УКС00001721 от 30.11.2023 23:59:59</v>
      </c>
      <c r="Q992" s="79" t="str">
        <f>VLOOKUP(A992,'11'!A:B,2,0)</f>
        <v>НАС/КС/ДУ-3А-500</v>
      </c>
      <c r="R992" s="78">
        <v>1395.87</v>
      </c>
      <c r="S992">
        <f>VLOOKUP(A992,РАСЧЕТ!A:BG,59,0)</f>
        <v>2434.0606598058939</v>
      </c>
      <c r="T992" s="119">
        <f t="shared" si="63"/>
        <v>1038.190659805894</v>
      </c>
      <c r="U992" t="str">
        <f>VLOOKUP(A992,'12'!A:C,3,0)</f>
        <v>Начисление услуг УКС00001871 от 31.12.2023 23:59:59</v>
      </c>
      <c r="V992" t="str">
        <f>VLOOKUP(A992,'12'!A:B,2,0)</f>
        <v>НАС/КС/ДУ-3А-500</v>
      </c>
    </row>
    <row r="993" spans="1:22" x14ac:dyDescent="0.3">
      <c r="A993" s="77" t="s">
        <v>1273</v>
      </c>
      <c r="B993" s="77" t="s">
        <v>1189</v>
      </c>
      <c r="C993" s="78">
        <v>1157.93</v>
      </c>
      <c r="D993" s="79">
        <f>VLOOKUP(A993,РАСЧЕТ!A:AY,51,0)</f>
        <v>1223.3430720284034</v>
      </c>
      <c r="E993" s="79">
        <f t="shared" si="60"/>
        <v>65.413072028403349</v>
      </c>
      <c r="F993" s="79" t="str">
        <f>VLOOKUP(A993,'04'!A:C,3,0)</f>
        <v>Корректировка начислений УКС00003170 от 30.11.2023 0:00:00</v>
      </c>
      <c r="G993" s="79" t="str">
        <f>VLOOKUP(A993,'04'!A:B,2,0)</f>
        <v>НАС/КС/ДУ-3А-501</v>
      </c>
      <c r="H993" s="80"/>
      <c r="I993" s="79">
        <f>VLOOKUP(A993,РАСЧЕТ!A:BE,57,0)</f>
        <v>0</v>
      </c>
      <c r="J993" s="79">
        <f t="shared" si="61"/>
        <v>0</v>
      </c>
      <c r="K993" s="79" t="e">
        <f>VLOOKUP(A993,'10'!A:C,3,0)</f>
        <v>#N/A</v>
      </c>
      <c r="L993" s="79" t="e">
        <f>VLOOKUP(A993,'10'!A:B,2,0)</f>
        <v>#N/A</v>
      </c>
      <c r="M993" s="80"/>
      <c r="N993" s="79">
        <f>VLOOKUP(A993,РАСЧЕТ!A:BF,58,0)</f>
        <v>0</v>
      </c>
      <c r="O993" s="79">
        <f t="shared" si="62"/>
        <v>0</v>
      </c>
      <c r="P993" s="79" t="e">
        <f>VLOOKUP(A993,'11'!A:C,3,0)</f>
        <v>#N/A</v>
      </c>
      <c r="Q993" s="79" t="e">
        <f>VLOOKUP(A993,'11'!A:B,2,0)</f>
        <v>#N/A</v>
      </c>
      <c r="R993" s="80"/>
      <c r="S993">
        <f>VLOOKUP(A993,РАСЧЕТ!A:BG,59,0)</f>
        <v>0</v>
      </c>
      <c r="T993" s="119">
        <f t="shared" si="63"/>
        <v>0</v>
      </c>
      <c r="U993" t="e">
        <f>VLOOKUP(A993,'12'!A:C,3,0)</f>
        <v>#N/A</v>
      </c>
      <c r="V993" t="e">
        <f>VLOOKUP(A993,'12'!A:B,2,0)</f>
        <v>#N/A</v>
      </c>
    </row>
    <row r="994" spans="1:22" x14ac:dyDescent="0.3">
      <c r="A994" s="77" t="s">
        <v>2634</v>
      </c>
      <c r="B994" s="77" t="s">
        <v>1189</v>
      </c>
      <c r="C994" s="79">
        <v>289.48</v>
      </c>
      <c r="D994" s="79">
        <f>VLOOKUP(A994,РАСЧЕТ!A:AY,51,0)</f>
        <v>305.83576800710085</v>
      </c>
      <c r="E994" s="79">
        <f t="shared" si="60"/>
        <v>16.355768007100835</v>
      </c>
      <c r="F994" s="79" t="str">
        <f>VLOOKUP(A994,'04'!A:C,3,0)</f>
        <v>Ввод начального сальдо УКС00002295 от 30.11.2023 0:00:00</v>
      </c>
      <c r="G994" s="79" t="str">
        <f>VLOOKUP(A994,'04'!A:B,2,0)</f>
        <v>НАС/КС/ДУ-3А-501 втор</v>
      </c>
      <c r="H994" s="78">
        <v>1447.41</v>
      </c>
      <c r="I994" s="79">
        <f>VLOOKUP(A994,РАСЧЕТ!A:BE,57,0)</f>
        <v>1701.238554333502</v>
      </c>
      <c r="J994" s="79">
        <f t="shared" si="61"/>
        <v>253.82855433350187</v>
      </c>
      <c r="K994" s="79" t="str">
        <f>VLOOKUP(A994,'10'!A:C,3,0)</f>
        <v>Начисление услуг УКС00001638 от 31.10.2023 0:00:04</v>
      </c>
      <c r="L994" s="79" t="str">
        <f>VLOOKUP(A994,'10'!A:B,2,0)</f>
        <v>НАС/КС/ДУ-3А-501 втор</v>
      </c>
      <c r="M994" s="78">
        <v>1447.41</v>
      </c>
      <c r="N994" s="79">
        <f>VLOOKUP(A994,РАСЧЕТ!A:BF,58,0)</f>
        <v>1452.2891613570994</v>
      </c>
      <c r="O994" s="79">
        <f t="shared" si="62"/>
        <v>4.8791613570992922</v>
      </c>
      <c r="P994" s="79" t="str">
        <f>VLOOKUP(A994,'11'!A:C,3,0)</f>
        <v>Начисление услуг УКС00001721 от 30.11.2023 23:59:59</v>
      </c>
      <c r="Q994" s="79" t="str">
        <f>VLOOKUP(A994,'11'!A:B,2,0)</f>
        <v>НАС/КС/ДУ-3А-501 втор</v>
      </c>
      <c r="R994" s="78">
        <v>1447.41</v>
      </c>
      <c r="S994">
        <f>VLOOKUP(A994,РАСЧЕТ!A:BG,59,0)</f>
        <v>1968.8404956764784</v>
      </c>
      <c r="T994" s="119">
        <f t="shared" si="63"/>
        <v>521.43049567647836</v>
      </c>
      <c r="U994" t="str">
        <f>VLOOKUP(A994,'12'!A:C,3,0)</f>
        <v>Начисление услуг УКС00001871 от 31.12.2023 23:59:59</v>
      </c>
      <c r="V994" t="str">
        <f>VLOOKUP(A994,'12'!A:B,2,0)</f>
        <v>НАС/КС/ДУ-3А-501 втор</v>
      </c>
    </row>
    <row r="995" spans="1:22" x14ac:dyDescent="0.3">
      <c r="A995" s="77" t="s">
        <v>1506</v>
      </c>
      <c r="B995" s="77" t="s">
        <v>1072</v>
      </c>
      <c r="C995" s="78">
        <v>2534.04</v>
      </c>
      <c r="D995" s="79">
        <f>VLOOKUP(A995,РАСЧЕТ!A:AY,51,0)</f>
        <v>2677.1973757298142</v>
      </c>
      <c r="E995" s="79">
        <f t="shared" si="60"/>
        <v>143.15737572981425</v>
      </c>
      <c r="F995" s="79" t="str">
        <f>VLOOKUP(A995,'04'!A:C,3,0)</f>
        <v>Начисление услуг УКС00000649 от 30.04.2023 0:00:15</v>
      </c>
      <c r="G995" s="79" t="str">
        <f>VLOOKUP(A995,'04'!A:B,2,0)</f>
        <v>НАС/КС/ДУ-3А-502</v>
      </c>
      <c r="H995" s="78">
        <v>2534.04</v>
      </c>
      <c r="I995" s="79">
        <f>VLOOKUP(A995,РАСЧЕТ!A:BE,57,0)</f>
        <v>3235.0202147497084</v>
      </c>
      <c r="J995" s="79">
        <f t="shared" si="61"/>
        <v>700.98021474970847</v>
      </c>
      <c r="K995" s="79" t="str">
        <f>VLOOKUP(A995,'10'!A:C,3,0)</f>
        <v>Начисление услуг УКС00001638 от 31.10.2023 0:00:04</v>
      </c>
      <c r="L995" s="79" t="str">
        <f>VLOOKUP(A995,'10'!A:B,2,0)</f>
        <v>НАС/КС/ДУ-3А-502</v>
      </c>
      <c r="M995" s="78">
        <v>2534.04</v>
      </c>
      <c r="N995" s="79">
        <f>VLOOKUP(A995,РАСЧЕТ!A:BF,58,0)</f>
        <v>2721.1993328860985</v>
      </c>
      <c r="O995" s="79">
        <f t="shared" si="62"/>
        <v>187.15933288609858</v>
      </c>
      <c r="P995" s="79" t="str">
        <f>VLOOKUP(A995,'11'!A:C,3,0)</f>
        <v>Начисление услуг УКС00001721 от 30.11.2023 23:59:59</v>
      </c>
      <c r="Q995" s="79" t="str">
        <f>VLOOKUP(A995,'11'!A:B,2,0)</f>
        <v>НАС/КС/ДУ-3А-502</v>
      </c>
      <c r="R995" s="78">
        <v>2534.04</v>
      </c>
      <c r="S995">
        <f>VLOOKUP(A995,РАСЧЕТ!A:BG,59,0)</f>
        <v>3673.7102779623406</v>
      </c>
      <c r="T995" s="119">
        <f t="shared" si="63"/>
        <v>1139.6702779623406</v>
      </c>
      <c r="U995" t="str">
        <f>VLOOKUP(A995,'12'!A:C,3,0)</f>
        <v>Начисление услуг УКС00001871 от 31.12.2023 23:59:59</v>
      </c>
      <c r="V995" t="str">
        <f>VLOOKUP(A995,'12'!A:B,2,0)</f>
        <v>НАС/КС/ДУ-3А-502</v>
      </c>
    </row>
    <row r="996" spans="1:22" x14ac:dyDescent="0.3">
      <c r="A996" s="77" t="s">
        <v>1409</v>
      </c>
      <c r="B996" s="77" t="s">
        <v>1125</v>
      </c>
      <c r="C996" s="78">
        <v>1687.93</v>
      </c>
      <c r="D996" s="79">
        <f>VLOOKUP(A996,РАСЧЕТ!A:AY,51,0)</f>
        <v>1194.6707398677702</v>
      </c>
      <c r="E996" s="79">
        <f t="shared" si="60"/>
        <v>-493.25926013222988</v>
      </c>
      <c r="F996" s="79" t="str">
        <f>VLOOKUP(A996,'04'!A:C,3,0)</f>
        <v>Начисление услуг УКС00000649 от 30.04.2023 0:00:15</v>
      </c>
      <c r="G996" s="79" t="str">
        <f>VLOOKUP(A996,'04'!A:B,2,0)</f>
        <v>НАС/КС/ДУ-3А-503</v>
      </c>
      <c r="H996" s="78">
        <v>1687.93</v>
      </c>
      <c r="I996" s="79">
        <f>VLOOKUP(A996,РАСЧЕТ!A:BE,57,0)</f>
        <v>2373.634569610535</v>
      </c>
      <c r="J996" s="79">
        <f t="shared" si="61"/>
        <v>685.70456961053492</v>
      </c>
      <c r="K996" s="79" t="str">
        <f>VLOOKUP(A996,'10'!A:C,3,0)</f>
        <v>Начисление услуг УКС00001638 от 31.10.2023 0:00:04</v>
      </c>
      <c r="L996" s="79" t="str">
        <f>VLOOKUP(A996,'10'!A:B,2,0)</f>
        <v>НАС/КС/ДУ-3А-503</v>
      </c>
      <c r="M996" s="78">
        <v>1687.93</v>
      </c>
      <c r="N996" s="79">
        <f>VLOOKUP(A996,РАСЧЕТ!A:BF,58,0)</f>
        <v>1964.8924081119537</v>
      </c>
      <c r="O996" s="79">
        <f t="shared" si="62"/>
        <v>276.96240811195366</v>
      </c>
      <c r="P996" s="79" t="str">
        <f>VLOOKUP(A996,'11'!A:C,3,0)</f>
        <v>Начисление услуг УКС00001721 от 30.11.2023 23:59:59</v>
      </c>
      <c r="Q996" s="79" t="str">
        <f>VLOOKUP(A996,'11'!A:B,2,0)</f>
        <v>НАС/КС/ДУ-3А-503</v>
      </c>
      <c r="R996" s="78">
        <v>1687.93</v>
      </c>
      <c r="S996">
        <f>VLOOKUP(A996,РАСЧЕТ!A:BG,59,0)</f>
        <v>2640.4276814637892</v>
      </c>
      <c r="T996" s="119">
        <f t="shared" si="63"/>
        <v>952.49768146378915</v>
      </c>
      <c r="U996" t="str">
        <f>VLOOKUP(A996,'12'!A:C,3,0)</f>
        <v>Начисление услуг УКС00001871 от 31.12.2023 23:59:59</v>
      </c>
      <c r="V996" t="str">
        <f>VLOOKUP(A996,'12'!A:B,2,0)</f>
        <v>НАС/КС/ДУ-3А-503</v>
      </c>
    </row>
    <row r="997" spans="1:22" x14ac:dyDescent="0.3">
      <c r="A997" s="77" t="s">
        <v>1416</v>
      </c>
      <c r="B997" s="77" t="s">
        <v>1140</v>
      </c>
      <c r="C997" s="78">
        <v>1378.69</v>
      </c>
      <c r="D997" s="79">
        <f>VLOOKUP(A997,РАСЧЕТ!A:AY,51,0)</f>
        <v>1456.5768773038481</v>
      </c>
      <c r="E997" s="79">
        <f t="shared" si="60"/>
        <v>77.886877303847996</v>
      </c>
      <c r="F997" s="79" t="str">
        <f>VLOOKUP(A997,'04'!A:C,3,0)</f>
        <v>Начисление услуг УКС00000649 от 30.04.2023 0:00:15</v>
      </c>
      <c r="G997" s="79" t="str">
        <f>VLOOKUP(A997,'04'!A:B,2,0)</f>
        <v>НАС/КС/ДУ-3А-504</v>
      </c>
      <c r="H997" s="78">
        <v>1378.69</v>
      </c>
      <c r="I997" s="79">
        <f>VLOOKUP(A997,РАСЧЕТ!A:BE,57,0)</f>
        <v>2062.7420539877726</v>
      </c>
      <c r="J997" s="79">
        <f t="shared" si="61"/>
        <v>684.05205398777252</v>
      </c>
      <c r="K997" s="79" t="str">
        <f>VLOOKUP(A997,'10'!A:C,3,0)</f>
        <v>Начисление услуг УКС00001638 от 31.10.2023 0:00:04</v>
      </c>
      <c r="L997" s="79" t="str">
        <f>VLOOKUP(A997,'10'!A:B,2,0)</f>
        <v>НАС/КС/ДУ-3А-504</v>
      </c>
      <c r="M997" s="78">
        <v>1378.69</v>
      </c>
      <c r="N997" s="79">
        <f>VLOOKUP(A997,РАСЧЕТ!A:BF,58,0)</f>
        <v>1691.2104342920616</v>
      </c>
      <c r="O997" s="79">
        <f t="shared" si="62"/>
        <v>312.52043429206151</v>
      </c>
      <c r="P997" s="79" t="str">
        <f>VLOOKUP(A997,'11'!A:C,3,0)</f>
        <v>Начисление услуг УКС00001721 от 30.11.2023 23:59:59</v>
      </c>
      <c r="Q997" s="79" t="str">
        <f>VLOOKUP(A997,'11'!A:B,2,0)</f>
        <v>НАС/КС/ДУ-3А-504</v>
      </c>
      <c r="R997" s="78">
        <v>1378.69</v>
      </c>
      <c r="S997">
        <f>VLOOKUP(A997,РАСЧЕТ!A:BG,59,0)</f>
        <v>2266.2534379184808</v>
      </c>
      <c r="T997" s="119">
        <f t="shared" si="63"/>
        <v>887.56343791848076</v>
      </c>
      <c r="U997" t="str">
        <f>VLOOKUP(A997,'12'!A:C,3,0)</f>
        <v>Начисление услуг УКС00001871 от 31.12.2023 23:59:59</v>
      </c>
      <c r="V997" t="str">
        <f>VLOOKUP(A997,'12'!A:B,2,0)</f>
        <v>НАС/КС/ДУ-3А-504</v>
      </c>
    </row>
    <row r="998" spans="1:22" x14ac:dyDescent="0.3">
      <c r="A998" s="77" t="s">
        <v>2044</v>
      </c>
      <c r="B998" s="77" t="s">
        <v>1062</v>
      </c>
      <c r="C998" s="78">
        <v>1365.8</v>
      </c>
      <c r="D998" s="79">
        <f>VLOOKUP(A998,РАСЧЕТ!A:AY,51,0)</f>
        <v>966.68014065636373</v>
      </c>
      <c r="E998" s="79">
        <f t="shared" si="60"/>
        <v>-399.11985934363622</v>
      </c>
      <c r="F998" s="79" t="str">
        <f>VLOOKUP(A998,'04'!A:C,3,0)</f>
        <v>Начисление услуг УКС00000649 от 30.04.2023 0:00:15</v>
      </c>
      <c r="G998" s="79" t="str">
        <f>VLOOKUP(A998,'04'!A:B,2,0)</f>
        <v>НАС/КС/ДУ-3А-505</v>
      </c>
      <c r="H998" s="78">
        <v>1365.8</v>
      </c>
      <c r="I998" s="79">
        <f>VLOOKUP(A998,РАСЧЕТ!A:BE,57,0)</f>
        <v>4458.5214474517797</v>
      </c>
      <c r="J998" s="79">
        <f t="shared" si="61"/>
        <v>3092.7214474517796</v>
      </c>
      <c r="K998" s="79" t="str">
        <f>VLOOKUP(A998,'10'!A:C,3,0)</f>
        <v>Начисление услуг УКС00001638 от 31.10.2023 0:00:04</v>
      </c>
      <c r="L998" s="79" t="str">
        <f>VLOOKUP(A998,'10'!A:B,2,0)</f>
        <v>НАС/КС/ДУ-3А-505</v>
      </c>
      <c r="M998" s="78">
        <v>1365.8</v>
      </c>
      <c r="N998" s="79">
        <f>VLOOKUP(A998,РАСЧЕТ!A:BF,58,0)</f>
        <v>3356.5557996168241</v>
      </c>
      <c r="O998" s="79">
        <f t="shared" si="62"/>
        <v>1990.7557996168241</v>
      </c>
      <c r="P998" s="79" t="str">
        <f>VLOOKUP(A998,'11'!A:C,3,0)</f>
        <v>Начисление услуг УКС00001721 от 30.11.2023 23:59:59</v>
      </c>
      <c r="Q998" s="79" t="str">
        <f>VLOOKUP(A998,'11'!A:B,2,0)</f>
        <v>НАС/КС/ДУ-3А-505</v>
      </c>
      <c r="R998" s="78">
        <v>1365.8</v>
      </c>
      <c r="S998">
        <f>VLOOKUP(A998,РАСЧЕТ!A:BG,59,0)</f>
        <v>4379.5387192958688</v>
      </c>
      <c r="T998" s="119">
        <f t="shared" si="63"/>
        <v>3013.7387192958686</v>
      </c>
      <c r="U998" t="str">
        <f>VLOOKUP(A998,'12'!A:C,3,0)</f>
        <v>Начисление услуг УКС00001871 от 31.12.2023 23:59:59</v>
      </c>
      <c r="V998" t="str">
        <f>VLOOKUP(A998,'12'!A:B,2,0)</f>
        <v>НАС/КС/ДУ-3А-505</v>
      </c>
    </row>
    <row r="999" spans="1:22" x14ac:dyDescent="0.3">
      <c r="A999" s="77" t="s">
        <v>1421</v>
      </c>
      <c r="B999" s="77" t="s">
        <v>740</v>
      </c>
      <c r="C999" s="78">
        <v>1679.34</v>
      </c>
      <c r="D999" s="79">
        <f>VLOOKUP(A999,РАСЧЕТ!A:AY,51,0)</f>
        <v>1774.2104642548431</v>
      </c>
      <c r="E999" s="79">
        <f t="shared" si="60"/>
        <v>94.870464254843228</v>
      </c>
      <c r="F999" s="79" t="str">
        <f>VLOOKUP(A999,'04'!A:C,3,0)</f>
        <v>Начисление услуг УКС00000649 от 30.04.2023 0:00:15</v>
      </c>
      <c r="G999" s="79" t="str">
        <f>VLOOKUP(A999,'04'!A:B,2,0)</f>
        <v>НАС/КС/ДУ-3А-506.</v>
      </c>
      <c r="H999" s="80"/>
      <c r="I999" s="79">
        <f>VLOOKUP(A999,РАСЧЕТ!A:BE,57,0)</f>
        <v>0</v>
      </c>
      <c r="J999" s="79">
        <f t="shared" si="61"/>
        <v>0</v>
      </c>
      <c r="K999" s="79" t="e">
        <f>VLOOKUP(A999,'10'!A:C,3,0)</f>
        <v>#N/A</v>
      </c>
      <c r="L999" s="79" t="e">
        <f>VLOOKUP(A999,'10'!A:B,2,0)</f>
        <v>#N/A</v>
      </c>
      <c r="M999" s="80"/>
      <c r="N999" s="79">
        <f>VLOOKUP(A999,РАСЧЕТ!A:BF,58,0)</f>
        <v>0</v>
      </c>
      <c r="O999" s="79">
        <f t="shared" si="62"/>
        <v>0</v>
      </c>
      <c r="P999" s="79" t="e">
        <f>VLOOKUP(A999,'11'!A:C,3,0)</f>
        <v>#N/A</v>
      </c>
      <c r="Q999" s="79" t="e">
        <f>VLOOKUP(A999,'11'!A:B,2,0)</f>
        <v>#N/A</v>
      </c>
      <c r="R999" s="80"/>
      <c r="S999">
        <f>VLOOKUP(A999,РАСЧЕТ!A:BG,59,0)</f>
        <v>0</v>
      </c>
      <c r="T999" s="119">
        <f t="shared" si="63"/>
        <v>0</v>
      </c>
      <c r="U999" t="e">
        <f>VLOOKUP(A999,'12'!A:C,3,0)</f>
        <v>#N/A</v>
      </c>
      <c r="V999" t="e">
        <f>VLOOKUP(A999,'12'!A:B,2,0)</f>
        <v>#N/A</v>
      </c>
    </row>
    <row r="1000" spans="1:22" x14ac:dyDescent="0.3">
      <c r="A1000" s="77" t="s">
        <v>2863</v>
      </c>
      <c r="B1000" s="77" t="s">
        <v>740</v>
      </c>
      <c r="C1000" s="80"/>
      <c r="D1000" s="79">
        <f>VLOOKUP(A1000,РАСЧЕТ!A:AY,51,0)</f>
        <v>0</v>
      </c>
      <c r="E1000" s="79">
        <f t="shared" si="60"/>
        <v>0</v>
      </c>
      <c r="F1000" s="79" t="e">
        <f>VLOOKUP(A1000,'04'!A:C,3,0)</f>
        <v>#N/A</v>
      </c>
      <c r="G1000" s="79" t="e">
        <f>VLOOKUP(A1000,'04'!A:B,2,0)</f>
        <v>#N/A</v>
      </c>
      <c r="H1000" s="78">
        <v>1679.34</v>
      </c>
      <c r="I1000" s="79">
        <f>VLOOKUP(A1000,РАСЧЕТ!A:BE,57,0)</f>
        <v>4273.709191910958</v>
      </c>
      <c r="J1000" s="79">
        <f t="shared" si="61"/>
        <v>2594.3691919109579</v>
      </c>
      <c r="K1000" s="79" t="str">
        <f>VLOOKUP(A1000,'10'!A:C,3,0)</f>
        <v>Начисление услуг УКС00001638 от 31.10.2023 0:00:04</v>
      </c>
      <c r="L1000" s="79" t="str">
        <f>VLOOKUP(A1000,'10'!A:B,2,0)</f>
        <v>НАС/КС/ДУ-3А-506</v>
      </c>
      <c r="M1000" s="78">
        <v>1679.34</v>
      </c>
      <c r="N1000" s="79">
        <f>VLOOKUP(A1000,РАСЧЕТ!A:BF,58,0)</f>
        <v>3285.9669569522798</v>
      </c>
      <c r="O1000" s="79">
        <f t="shared" si="62"/>
        <v>1606.6269569522799</v>
      </c>
      <c r="P1000" s="79" t="str">
        <f>VLOOKUP(A1000,'11'!A:C,3,0)</f>
        <v>Начисление услуг УКС00001721 от 30.11.2023 23:59:59</v>
      </c>
      <c r="Q1000" s="79" t="str">
        <f>VLOOKUP(A1000,'11'!A:B,2,0)</f>
        <v>НАС/КС/ДУ-3А-506</v>
      </c>
      <c r="R1000" s="78">
        <v>1679.34</v>
      </c>
      <c r="S1000">
        <f>VLOOKUP(A1000,РАСЧЕТ!A:BG,59,0)</f>
        <v>4316.9819749484168</v>
      </c>
      <c r="T1000" s="119">
        <f t="shared" si="63"/>
        <v>2637.6419749484166</v>
      </c>
      <c r="U1000" t="str">
        <f>VLOOKUP(A1000,'12'!A:C,3,0)</f>
        <v>Начисление услуг УКС00001871 от 31.12.2023 23:59:59</v>
      </c>
      <c r="V1000" t="str">
        <f>VLOOKUP(A1000,'12'!A:B,2,0)</f>
        <v>НАС/КС/ДУ-3А-506</v>
      </c>
    </row>
    <row r="1001" spans="1:22" x14ac:dyDescent="0.3">
      <c r="A1001" s="77" t="s">
        <v>2027</v>
      </c>
      <c r="B1001" s="77" t="s">
        <v>745</v>
      </c>
      <c r="C1001" s="78">
        <v>2662.89</v>
      </c>
      <c r="D1001" s="79">
        <f>VLOOKUP(A1001,РАСЧЕТ!A:AY,51,0)</f>
        <v>2813.326055851669</v>
      </c>
      <c r="E1001" s="79">
        <f t="shared" si="60"/>
        <v>150.43605585166915</v>
      </c>
      <c r="F1001" s="79" t="str">
        <f>VLOOKUP(A1001,'04'!A:C,3,0)</f>
        <v>Начисление услуг УКС00000649 от 30.04.2023 0:00:15</v>
      </c>
      <c r="G1001" s="79" t="str">
        <f>VLOOKUP(A1001,'04'!A:B,2,0)</f>
        <v>НАС/КС/ДУ-3А-507.</v>
      </c>
      <c r="H1001" s="78">
        <v>2662.89</v>
      </c>
      <c r="I1001" s="79">
        <f>VLOOKUP(A1001,РАСЧЕТ!A:BE,57,0)</f>
        <v>2479.0936221912216</v>
      </c>
      <c r="J1001" s="79">
        <f t="shared" si="61"/>
        <v>-183.79637780877829</v>
      </c>
      <c r="K1001" s="79" t="str">
        <f>VLOOKUP(A1001,'10'!A:C,3,0)</f>
        <v>Начисление услуг УКС00001638 от 31.10.2023 0:00:04</v>
      </c>
      <c r="L1001" s="79" t="str">
        <f>VLOOKUP(A1001,'10'!A:B,2,0)</f>
        <v>НАС/КС/ДУ-3А-507.</v>
      </c>
      <c r="M1001" s="78">
        <v>2662.89</v>
      </c>
      <c r="N1001" s="79">
        <f>VLOOKUP(A1001,РАСЧЕТ!A:BF,58,0)</f>
        <v>2218.8503352520584</v>
      </c>
      <c r="O1001" s="79">
        <f t="shared" si="62"/>
        <v>-444.03966474794152</v>
      </c>
      <c r="P1001" s="79" t="str">
        <f>VLOOKUP(A1001,'11'!A:C,3,0)</f>
        <v>Начисление услуг УКС00001721 от 30.11.2023 23:59:59</v>
      </c>
      <c r="Q1001" s="79" t="str">
        <f>VLOOKUP(A1001,'11'!A:B,2,0)</f>
        <v>НАС/КС/ДУ-3А-507.</v>
      </c>
      <c r="R1001" s="78">
        <v>2662.89</v>
      </c>
      <c r="S1001">
        <f>VLOOKUP(A1001,РАСЧЕТ!A:BG,59,0)</f>
        <v>3047.0283618836734</v>
      </c>
      <c r="T1001" s="119">
        <f t="shared" si="63"/>
        <v>384.1383618836735</v>
      </c>
      <c r="U1001" t="str">
        <f>VLOOKUP(A1001,'12'!A:C,3,0)</f>
        <v>Начисление услуг УКС00001871 от 31.12.2023 23:59:59</v>
      </c>
      <c r="V1001" t="str">
        <f>VLOOKUP(A1001,'12'!A:B,2,0)</f>
        <v>НАС/КС/ДУ-3А-507.</v>
      </c>
    </row>
    <row r="1002" spans="1:22" x14ac:dyDescent="0.3">
      <c r="A1002" s="77" t="s">
        <v>1527</v>
      </c>
      <c r="B1002" s="77" t="s">
        <v>1237</v>
      </c>
      <c r="C1002" s="78">
        <v>1395.87</v>
      </c>
      <c r="D1002" s="79">
        <f>VLOOKUP(A1002,РАСЧЕТ!A:AY,51,0)</f>
        <v>1474.7273679867619</v>
      </c>
      <c r="E1002" s="79">
        <f t="shared" si="60"/>
        <v>78.857367986762029</v>
      </c>
      <c r="F1002" s="79" t="str">
        <f>VLOOKUP(A1002,'04'!A:C,3,0)</f>
        <v>Начисление услуг УКС00000649 от 30.04.2023 0:00:15</v>
      </c>
      <c r="G1002" s="79" t="str">
        <f>VLOOKUP(A1002,'04'!A:B,2,0)</f>
        <v>НАС/КС/ДУ-3А-508</v>
      </c>
      <c r="H1002" s="78">
        <v>1395.87</v>
      </c>
      <c r="I1002" s="79">
        <f>VLOOKUP(A1002,РАСЧЕТ!A:BE,57,0)</f>
        <v>3009.7234668832275</v>
      </c>
      <c r="J1002" s="79">
        <f t="shared" si="61"/>
        <v>1613.8534668832276</v>
      </c>
      <c r="K1002" s="79" t="str">
        <f>VLOOKUP(A1002,'10'!A:C,3,0)</f>
        <v>Начисление услуг УКС00001638 от 31.10.2023 0:00:04</v>
      </c>
      <c r="L1002" s="79" t="str">
        <f>VLOOKUP(A1002,'10'!A:B,2,0)</f>
        <v>НАС/КС/ДУ-3А-508</v>
      </c>
      <c r="M1002" s="78">
        <v>1395.87</v>
      </c>
      <c r="N1002" s="79">
        <f>VLOOKUP(A1002,РАСЧЕТ!A:BF,58,0)</f>
        <v>2353.5972574781908</v>
      </c>
      <c r="O1002" s="79">
        <f t="shared" si="62"/>
        <v>957.72725747819095</v>
      </c>
      <c r="P1002" s="79" t="str">
        <f>VLOOKUP(A1002,'11'!A:C,3,0)</f>
        <v>Начисление услуг УКС00001721 от 30.11.2023 23:59:59</v>
      </c>
      <c r="Q1002" s="79" t="str">
        <f>VLOOKUP(A1002,'11'!A:B,2,0)</f>
        <v>НАС/КС/ДУ-3А-508</v>
      </c>
      <c r="R1002" s="78">
        <v>1395.87</v>
      </c>
      <c r="S1002">
        <f>VLOOKUP(A1002,РАСЧЕТ!A:BG,59,0)</f>
        <v>3108.7326931290854</v>
      </c>
      <c r="T1002" s="119">
        <f t="shared" si="63"/>
        <v>1712.8626931290855</v>
      </c>
      <c r="U1002" t="str">
        <f>VLOOKUP(A1002,'12'!A:C,3,0)</f>
        <v>Начисление услуг УКС00001871 от 31.12.2023 23:59:59</v>
      </c>
      <c r="V1002" t="str">
        <f>VLOOKUP(A1002,'12'!A:B,2,0)</f>
        <v>НАС/КС/ДУ-3А-508</v>
      </c>
    </row>
    <row r="1003" spans="1:22" x14ac:dyDescent="0.3">
      <c r="A1003" s="77" t="s">
        <v>1431</v>
      </c>
      <c r="B1003" s="77" t="s">
        <v>709</v>
      </c>
      <c r="C1003" s="78">
        <v>1447.41</v>
      </c>
      <c r="D1003" s="79">
        <f>VLOOKUP(A1003,РАСЧЕТ!A:AY,51,0)</f>
        <v>1529.1788400355042</v>
      </c>
      <c r="E1003" s="79">
        <f t="shared" si="60"/>
        <v>81.768840035504127</v>
      </c>
      <c r="F1003" s="79" t="str">
        <f>VLOOKUP(A1003,'04'!A:C,3,0)</f>
        <v>Начисление услуг УКС00000649 от 30.04.2023 0:00:15</v>
      </c>
      <c r="G1003" s="79" t="str">
        <f>VLOOKUP(A1003,'04'!A:B,2,0)</f>
        <v>НАС/КС/ДУ-3А-509</v>
      </c>
      <c r="H1003" s="78">
        <v>1447.41</v>
      </c>
      <c r="I1003" s="79">
        <f>VLOOKUP(A1003,РАСЧЕТ!A:BE,57,0)</f>
        <v>2494.083342006998</v>
      </c>
      <c r="J1003" s="79">
        <f t="shared" si="61"/>
        <v>1046.6733420069979</v>
      </c>
      <c r="K1003" s="79" t="str">
        <f>VLOOKUP(A1003,'10'!A:C,3,0)</f>
        <v>Начисление услуг УКС00001638 от 31.10.2023 0:00:04</v>
      </c>
      <c r="L1003" s="79" t="str">
        <f>VLOOKUP(A1003,'10'!A:B,2,0)</f>
        <v>НАС/КС/ДУ-3А-509</v>
      </c>
      <c r="M1003" s="78">
        <v>1447.41</v>
      </c>
      <c r="N1003" s="79">
        <f>VLOOKUP(A1003,РАСЧЕТ!A:BF,58,0)</f>
        <v>2004.1981500852248</v>
      </c>
      <c r="O1003" s="79">
        <f t="shared" si="62"/>
        <v>556.78815008522474</v>
      </c>
      <c r="P1003" s="79" t="str">
        <f>VLOOKUP(A1003,'11'!A:C,3,0)</f>
        <v>Начисление услуг УКС00001721 от 30.11.2023 23:59:59</v>
      </c>
      <c r="Q1003" s="79" t="str">
        <f>VLOOKUP(A1003,'11'!A:B,2,0)</f>
        <v>НАС/КС/ДУ-3А-509</v>
      </c>
      <c r="R1003" s="78">
        <v>1447.41</v>
      </c>
      <c r="S1003">
        <f>VLOOKUP(A1003,РАСЧЕТ!A:BG,59,0)</f>
        <v>2669.5690392748561</v>
      </c>
      <c r="T1003" s="119">
        <f t="shared" si="63"/>
        <v>1222.159039274856</v>
      </c>
      <c r="U1003" t="str">
        <f>VLOOKUP(A1003,'12'!A:C,3,0)</f>
        <v>Начисление услуг УКС00001871 от 31.12.2023 23:59:59</v>
      </c>
      <c r="V1003" t="str">
        <f>VLOOKUP(A1003,'12'!A:B,2,0)</f>
        <v>НАС/КС/ДУ-3А-509</v>
      </c>
    </row>
    <row r="1004" spans="1:22" x14ac:dyDescent="0.3">
      <c r="A1004" s="77" t="s">
        <v>2163</v>
      </c>
      <c r="B1004" s="77" t="s">
        <v>287</v>
      </c>
      <c r="C1004" s="78">
        <v>2392.3000000000002</v>
      </c>
      <c r="D1004" s="79">
        <f>VLOOKUP(A1004,РАСЧЕТ!A:AY,51,0)</f>
        <v>1693.2101834767125</v>
      </c>
      <c r="E1004" s="79">
        <f t="shared" si="60"/>
        <v>-699.08981652328771</v>
      </c>
      <c r="F1004" s="79" t="str">
        <f>VLOOKUP(A1004,'04'!A:C,3,0)</f>
        <v>Начисление услуг УКС00000649 от 30.04.2023 0:00:15</v>
      </c>
      <c r="G1004" s="79" t="str">
        <f>VLOOKUP(A1004,'04'!A:B,2,0)</f>
        <v>НАС/КС/ДУ-3А-51</v>
      </c>
      <c r="H1004" s="78">
        <v>2392.3000000000002</v>
      </c>
      <c r="I1004" s="79">
        <f>VLOOKUP(A1004,РАСЧЕТ!A:BE,57,0)</f>
        <v>2276.0882218988972</v>
      </c>
      <c r="J1004" s="79">
        <f t="shared" si="61"/>
        <v>-116.21177810110294</v>
      </c>
      <c r="K1004" s="79" t="str">
        <f>VLOOKUP(A1004,'10'!A:C,3,0)</f>
        <v>Начисление услуг УКС00001638 от 31.10.2023 0:00:04</v>
      </c>
      <c r="L1004" s="79" t="str">
        <f>VLOOKUP(A1004,'10'!A:B,2,0)</f>
        <v>НАС/КС/ДУ-3А-51</v>
      </c>
      <c r="M1004" s="78">
        <v>2392.3000000000002</v>
      </c>
      <c r="N1004" s="79">
        <f>VLOOKUP(A1004,РАСЧЕТ!A:BF,58,0)</f>
        <v>2027.4281414018919</v>
      </c>
      <c r="O1004" s="79">
        <f t="shared" si="62"/>
        <v>-364.87185859810825</v>
      </c>
      <c r="P1004" s="79" t="str">
        <f>VLOOKUP(A1004,'11'!A:C,3,0)</f>
        <v>Начисление услуг УКС00001721 от 30.11.2023 23:59:59</v>
      </c>
      <c r="Q1004" s="79" t="str">
        <f>VLOOKUP(A1004,'11'!A:B,2,0)</f>
        <v>НАС/КС/ДУ-3А-51</v>
      </c>
      <c r="R1004" s="78">
        <v>2392.3000000000002</v>
      </c>
      <c r="S1004">
        <f>VLOOKUP(A1004,РАСЧЕТ!A:BG,59,0)</f>
        <v>2780.6317532558464</v>
      </c>
      <c r="T1004" s="119">
        <f t="shared" si="63"/>
        <v>388.33175325584625</v>
      </c>
      <c r="U1004" t="str">
        <f>VLOOKUP(A1004,'12'!A:C,3,0)</f>
        <v>Начисление услуг УКС00001871 от 31.12.2023 23:59:59</v>
      </c>
      <c r="V1004" t="str">
        <f>VLOOKUP(A1004,'12'!A:B,2,0)</f>
        <v>НАС/КС/ДУ-3А-51</v>
      </c>
    </row>
    <row r="1005" spans="1:22" x14ac:dyDescent="0.3">
      <c r="A1005" s="77" t="s">
        <v>1998</v>
      </c>
      <c r="B1005" s="77" t="s">
        <v>1029</v>
      </c>
      <c r="C1005" s="78">
        <v>-2534.04</v>
      </c>
      <c r="D1005" s="79" t="e">
        <f>VLOOKUP(A1005,РАСЧЕТ!A:AY,51,0)</f>
        <v>#N/A</v>
      </c>
      <c r="E1005" s="79" t="e">
        <f t="shared" si="60"/>
        <v>#N/A</v>
      </c>
      <c r="F1005" s="79" t="str">
        <f>VLOOKUP(A1005,'04'!A:C,3,0)</f>
        <v>Корректировка начислений УКС00001891 от 01.05.2023 0:00:00</v>
      </c>
      <c r="G1005" s="79" t="str">
        <f>VLOOKUP(A1005,'04'!A:B,2,0)</f>
        <v>С24-НАСТР-3А-2021/дом/Кв. 510</v>
      </c>
      <c r="H1005" s="80"/>
      <c r="I1005" s="79" t="e">
        <f>VLOOKUP(A1005,РАСЧЕТ!A:BE,57,0)</f>
        <v>#N/A</v>
      </c>
      <c r="J1005" s="79" t="e">
        <f t="shared" si="61"/>
        <v>#N/A</v>
      </c>
      <c r="K1005" s="79" t="e">
        <f>VLOOKUP(A1005,'10'!A:C,3,0)</f>
        <v>#N/A</v>
      </c>
      <c r="L1005" s="79" t="e">
        <f>VLOOKUP(A1005,'10'!A:B,2,0)</f>
        <v>#N/A</v>
      </c>
      <c r="M1005" s="80"/>
      <c r="N1005" s="79" t="e">
        <f>VLOOKUP(A1005,РАСЧЕТ!A:BF,58,0)</f>
        <v>#N/A</v>
      </c>
      <c r="O1005" s="79" t="e">
        <f t="shared" si="62"/>
        <v>#N/A</v>
      </c>
      <c r="P1005" s="79" t="e">
        <f>VLOOKUP(A1005,'11'!A:C,3,0)</f>
        <v>#N/A</v>
      </c>
      <c r="Q1005" s="79" t="e">
        <f>VLOOKUP(A1005,'11'!A:B,2,0)</f>
        <v>#N/A</v>
      </c>
      <c r="R1005" s="80"/>
      <c r="S1005" t="e">
        <f>VLOOKUP(A1005,РАСЧЕТ!A:BG,59,0)</f>
        <v>#N/A</v>
      </c>
      <c r="T1005" s="119" t="e">
        <f t="shared" si="63"/>
        <v>#N/A</v>
      </c>
      <c r="U1005" t="e">
        <f>VLOOKUP(A1005,'12'!A:C,3,0)</f>
        <v>#N/A</v>
      </c>
      <c r="V1005" t="e">
        <f>VLOOKUP(A1005,'12'!A:B,2,0)</f>
        <v>#N/A</v>
      </c>
    </row>
    <row r="1006" spans="1:22" x14ac:dyDescent="0.3">
      <c r="A1006" s="77" t="s">
        <v>1999</v>
      </c>
      <c r="B1006" s="77" t="s">
        <v>1029</v>
      </c>
      <c r="C1006" s="78">
        <v>5068.08</v>
      </c>
      <c r="D1006" s="79">
        <f>VLOOKUP(A1006,РАСЧЕТ!A:AY,51,0)</f>
        <v>2677.1973757298142</v>
      </c>
      <c r="E1006" s="79">
        <f t="shared" si="60"/>
        <v>-2390.8826242701857</v>
      </c>
      <c r="F1006" s="79" t="str">
        <f>VLOOKUP(A1006,'04'!A:C,3,0)</f>
        <v>Ввод начального сальдо УКС00001450 от 01.05.2023 0:00:00</v>
      </c>
      <c r="G1006" s="79" t="str">
        <f>VLOOKUP(A1006,'04'!A:B,2,0)</f>
        <v>НАС/КС/ДУ/3А-510</v>
      </c>
      <c r="H1006" s="78">
        <v>2534.04</v>
      </c>
      <c r="I1006" s="79">
        <f>VLOOKUP(A1006,РАСЧЕТ!A:BE,57,0)</f>
        <v>5098.517609399617</v>
      </c>
      <c r="J1006" s="79">
        <f t="shared" si="61"/>
        <v>2564.477609399617</v>
      </c>
      <c r="K1006" s="79" t="str">
        <f>VLOOKUP(A1006,'10'!A:C,3,0)</f>
        <v>Начисление услуг УКС00001638 от 31.10.2023 0:00:04</v>
      </c>
      <c r="L1006" s="79" t="str">
        <f>VLOOKUP(A1006,'10'!A:B,2,0)</f>
        <v>НАС/КС/ДУ/3А-510</v>
      </c>
      <c r="M1006" s="78">
        <v>2534.04</v>
      </c>
      <c r="N1006" s="79">
        <f>VLOOKUP(A1006,РАСЧЕТ!A:BF,58,0)</f>
        <v>4018.4027434006284</v>
      </c>
      <c r="O1006" s="79">
        <f t="shared" si="62"/>
        <v>1484.3627434006285</v>
      </c>
      <c r="P1006" s="79" t="str">
        <f>VLOOKUP(A1006,'11'!A:C,3,0)</f>
        <v>Начисление услуг УКС00001721 от 30.11.2023 23:59:59</v>
      </c>
      <c r="Q1006" s="79" t="str">
        <f>VLOOKUP(A1006,'11'!A:B,2,0)</f>
        <v>НАС/КС/ДУ/3А-510</v>
      </c>
      <c r="R1006" s="78">
        <v>2534.04</v>
      </c>
      <c r="S1006">
        <f>VLOOKUP(A1006,РАСЧЕТ!A:BG,59,0)</f>
        <v>5320.6982327978949</v>
      </c>
      <c r="T1006" s="119">
        <f t="shared" si="63"/>
        <v>2786.6582327978949</v>
      </c>
      <c r="U1006" t="str">
        <f>VLOOKUP(A1006,'12'!A:C,3,0)</f>
        <v>Начисление услуг УКС00001871 от 31.12.2023 23:59:59</v>
      </c>
      <c r="V1006" t="str">
        <f>VLOOKUP(A1006,'12'!A:B,2,0)</f>
        <v>НАС/КС/ДУ/3А-510</v>
      </c>
    </row>
    <row r="1007" spans="1:22" x14ac:dyDescent="0.3">
      <c r="A1007" s="77" t="s">
        <v>1411</v>
      </c>
      <c r="B1007" s="77" t="s">
        <v>752</v>
      </c>
      <c r="C1007" s="78">
        <v>1687.93</v>
      </c>
      <c r="D1007" s="79">
        <f>VLOOKUP(A1007,РАСЧЕТ!A:AY,51,0)</f>
        <v>1783.2857095962997</v>
      </c>
      <c r="E1007" s="79">
        <f t="shared" si="60"/>
        <v>95.355709596299675</v>
      </c>
      <c r="F1007" s="79" t="str">
        <f>VLOOKUP(A1007,'04'!A:C,3,0)</f>
        <v>Начисление услуг УКС00000649 от 30.04.2023 0:00:15</v>
      </c>
      <c r="G1007" s="79" t="str">
        <f>VLOOKUP(A1007,'04'!A:B,2,0)</f>
        <v>НАС/КС/ДУ/3А-511</v>
      </c>
      <c r="H1007" s="78">
        <v>1687.93</v>
      </c>
      <c r="I1007" s="79">
        <f>VLOOKUP(A1007,РАСЧЕТ!A:BE,57,0)</f>
        <v>2383.7524768359199</v>
      </c>
      <c r="J1007" s="79">
        <f t="shared" si="61"/>
        <v>695.82247683591982</v>
      </c>
      <c r="K1007" s="79" t="str">
        <f>VLOOKUP(A1007,'10'!A:C,3,0)</f>
        <v>Начисление услуг УКС00001638 от 31.10.2023 0:00:04</v>
      </c>
      <c r="L1007" s="79" t="str">
        <f>VLOOKUP(A1007,'10'!A:B,2,0)</f>
        <v>НАС/КС/ДУ/3А-511</v>
      </c>
      <c r="M1007" s="78">
        <v>1687.93</v>
      </c>
      <c r="N1007" s="79">
        <f>VLOOKUP(A1007,РАСЧЕТ!A:BF,58,0)</f>
        <v>1971.9356075270539</v>
      </c>
      <c r="O1007" s="79">
        <f t="shared" si="62"/>
        <v>284.00560752705383</v>
      </c>
      <c r="P1007" s="79" t="str">
        <f>VLOOKUP(A1007,'11'!A:C,3,0)</f>
        <v>Начисление услуг УКС00001721 от 30.11.2023 23:59:59</v>
      </c>
      <c r="Q1007" s="79" t="str">
        <f>VLOOKUP(A1007,'11'!A:B,2,0)</f>
        <v>НАС/КС/ДУ/3А-511</v>
      </c>
      <c r="R1007" s="78">
        <v>1687.93</v>
      </c>
      <c r="S1007">
        <f>VLOOKUP(A1007,РАСЧЕТ!A:BG,59,0)</f>
        <v>2649.3700450947749</v>
      </c>
      <c r="T1007" s="119">
        <f t="shared" si="63"/>
        <v>961.44004509477486</v>
      </c>
      <c r="U1007" t="str">
        <f>VLOOKUP(A1007,'12'!A:C,3,0)</f>
        <v>Начисление услуг УКС00001871 от 31.12.2023 23:59:59</v>
      </c>
      <c r="V1007" t="str">
        <f>VLOOKUP(A1007,'12'!A:B,2,0)</f>
        <v>НАС/КС/ДУ/3А-511</v>
      </c>
    </row>
    <row r="1008" spans="1:22" x14ac:dyDescent="0.3">
      <c r="A1008" s="77" t="s">
        <v>1422</v>
      </c>
      <c r="B1008" s="77" t="s">
        <v>710</v>
      </c>
      <c r="C1008" s="78">
        <v>1378.69</v>
      </c>
      <c r="D1008" s="79">
        <f>VLOOKUP(A1008,РАСЧЕТ!A:AY,51,0)</f>
        <v>1300.60732462482</v>
      </c>
      <c r="E1008" s="79">
        <f t="shared" si="60"/>
        <v>-78.082675375180088</v>
      </c>
      <c r="F1008" s="79" t="str">
        <f>VLOOKUP(A1008,'04'!A:C,3,0)</f>
        <v>Начисление услуг УКС00000649 от 30.04.2023 0:00:15</v>
      </c>
      <c r="G1008" s="79" t="str">
        <f>VLOOKUP(A1008,'04'!A:B,2,0)</f>
        <v>НАС/КС/ДУ-3А-512</v>
      </c>
      <c r="H1008" s="78">
        <v>1378.69</v>
      </c>
      <c r="I1008" s="79">
        <f>VLOOKUP(A1008,РАСЧЕТ!A:BE,57,0)</f>
        <v>1401.1048260088528</v>
      </c>
      <c r="J1008" s="79">
        <f t="shared" si="61"/>
        <v>22.414826008852742</v>
      </c>
      <c r="K1008" s="79" t="str">
        <f>VLOOKUP(A1008,'10'!A:C,3,0)</f>
        <v>Начисление услуг УКС00001638 от 31.10.2023 0:00:04</v>
      </c>
      <c r="L1008" s="79" t="str">
        <f>VLOOKUP(A1008,'10'!A:B,2,0)</f>
        <v>НАС/КС/ДУ-3А-512</v>
      </c>
      <c r="M1008" s="78">
        <v>1378.69</v>
      </c>
      <c r="N1008" s="79">
        <f>VLOOKUP(A1008,РАСЧЕТ!A:BF,58,0)</f>
        <v>1230.636638416765</v>
      </c>
      <c r="O1008" s="79">
        <f t="shared" si="62"/>
        <v>-148.05336158323507</v>
      </c>
      <c r="P1008" s="79" t="str">
        <f>VLOOKUP(A1008,'11'!A:C,3,0)</f>
        <v>Начисление услуг УКС00001721 от 30.11.2023 23:59:59</v>
      </c>
      <c r="Q1008" s="79" t="str">
        <f>VLOOKUP(A1008,'11'!A:B,2,0)</f>
        <v>НАС/КС/ДУ-3А-512</v>
      </c>
      <c r="R1008" s="78">
        <v>1378.69</v>
      </c>
      <c r="S1008">
        <f>VLOOKUP(A1008,РАСЧЕТ!A:BG,59,0)</f>
        <v>1681.4881744517245</v>
      </c>
      <c r="T1008" s="119">
        <f t="shared" si="63"/>
        <v>302.79817445172444</v>
      </c>
      <c r="U1008" t="str">
        <f>VLOOKUP(A1008,'12'!A:C,3,0)</f>
        <v>Начисление услуг УКС00001871 от 31.12.2023 23:59:59</v>
      </c>
      <c r="V1008" t="str">
        <f>VLOOKUP(A1008,'12'!A:B,2,0)</f>
        <v>НАС/КС/ДУ-3А-512</v>
      </c>
    </row>
    <row r="1009" spans="1:22" x14ac:dyDescent="0.3">
      <c r="A1009" s="77" t="s">
        <v>2077</v>
      </c>
      <c r="B1009" s="77" t="s">
        <v>1203</v>
      </c>
      <c r="C1009" s="78">
        <v>1365.8</v>
      </c>
      <c r="D1009" s="79">
        <f>VLOOKUP(A1009,РАСЧЕТ!A:AY,51,0)</f>
        <v>1442.9640092916627</v>
      </c>
      <c r="E1009" s="79">
        <f t="shared" si="60"/>
        <v>77.164009291662751</v>
      </c>
      <c r="F1009" s="79" t="str">
        <f>VLOOKUP(A1009,'04'!A:C,3,0)</f>
        <v>Начисление услуг УКС00000649 от 30.04.2023 0:00:15</v>
      </c>
      <c r="G1009" s="79" t="str">
        <f>VLOOKUP(A1009,'04'!A:B,2,0)</f>
        <v>НАС/КС/ДУ-3А-513</v>
      </c>
      <c r="H1009" s="78">
        <v>1365.8</v>
      </c>
      <c r="I1009" s="79">
        <f>VLOOKUP(A1009,РАСЧЕТ!A:BE,57,0)</f>
        <v>1271.5351158980782</v>
      </c>
      <c r="J1009" s="79">
        <f t="shared" si="61"/>
        <v>-94.26488410192178</v>
      </c>
      <c r="K1009" s="79" t="str">
        <f>VLOOKUP(A1009,'10'!A:C,3,0)</f>
        <v>Начисление услуг УКС00001638 от 31.10.2023 0:00:04</v>
      </c>
      <c r="L1009" s="79" t="str">
        <f>VLOOKUP(A1009,'10'!A:B,2,0)</f>
        <v>НАС/КС/ДУ-3А-513</v>
      </c>
      <c r="M1009" s="78">
        <v>1365.8</v>
      </c>
      <c r="N1009" s="79">
        <f>VLOOKUP(A1009,РАСЧЕТ!A:BF,58,0)</f>
        <v>1138.0554945325073</v>
      </c>
      <c r="O1009" s="79">
        <f t="shared" si="62"/>
        <v>-227.74450546749267</v>
      </c>
      <c r="P1009" s="79" t="str">
        <f>VLOOKUP(A1009,'11'!A:C,3,0)</f>
        <v>Начисление услуг УКС00001721 от 30.11.2023 23:59:59</v>
      </c>
      <c r="Q1009" s="79" t="str">
        <f>VLOOKUP(A1009,'11'!A:B,2,0)</f>
        <v>НАС/КС/ДУ-3А-513</v>
      </c>
      <c r="R1009" s="78">
        <v>1365.8</v>
      </c>
      <c r="S1009">
        <f>VLOOKUP(A1009,РАСЧЕТ!A:BG,59,0)</f>
        <v>1562.8306759338841</v>
      </c>
      <c r="T1009" s="119">
        <f t="shared" si="63"/>
        <v>197.03067593388414</v>
      </c>
      <c r="U1009" t="str">
        <f>VLOOKUP(A1009,'12'!A:C,3,0)</f>
        <v>Начисление услуг УКС00001871 от 31.12.2023 23:59:59</v>
      </c>
      <c r="V1009" t="str">
        <f>VLOOKUP(A1009,'12'!A:B,2,0)</f>
        <v>НАС/КС/ДУ-3А-513</v>
      </c>
    </row>
    <row r="1010" spans="1:22" x14ac:dyDescent="0.3">
      <c r="A1010" s="77" t="s">
        <v>1417</v>
      </c>
      <c r="B1010" s="77" t="s">
        <v>1100</v>
      </c>
      <c r="C1010" s="78">
        <v>1679.34</v>
      </c>
      <c r="D1010" s="79">
        <f>VLOOKUP(A1010,РАСЧЕТ!A:AY,51,0)</f>
        <v>1774.2104642548431</v>
      </c>
      <c r="E1010" s="79">
        <f t="shared" si="60"/>
        <v>94.870464254843228</v>
      </c>
      <c r="F1010" s="79" t="str">
        <f>VLOOKUP(A1010,'04'!A:C,3,0)</f>
        <v>Начисление услуг УКС00000649 от 30.04.2023 0:00:15</v>
      </c>
      <c r="G1010" s="79" t="str">
        <f>VLOOKUP(A1010,'04'!A:B,2,0)</f>
        <v>НАС/КС/ДУ-3А-514</v>
      </c>
      <c r="H1010" s="78">
        <v>1679.34</v>
      </c>
      <c r="I1010" s="79">
        <f>VLOOKUP(A1010,РАСЧЕТ!A:BE,57,0)</f>
        <v>4678.4554155395554</v>
      </c>
      <c r="J1010" s="79">
        <f t="shared" si="61"/>
        <v>2999.1154155395552</v>
      </c>
      <c r="K1010" s="79" t="str">
        <f>VLOOKUP(A1010,'10'!A:C,3,0)</f>
        <v>Начисление услуг УКС00001638 от 31.10.2023 0:00:04</v>
      </c>
      <c r="L1010" s="79" t="str">
        <f>VLOOKUP(A1010,'10'!A:B,2,0)</f>
        <v>НАС/КС/ДУ-3А-514</v>
      </c>
      <c r="M1010" s="78">
        <v>1679.34</v>
      </c>
      <c r="N1010" s="79">
        <f>VLOOKUP(A1010,РАСЧЕТ!A:BF,58,0)</f>
        <v>3567.7157714079763</v>
      </c>
      <c r="O1010" s="79">
        <f t="shared" si="62"/>
        <v>1888.3757714079763</v>
      </c>
      <c r="P1010" s="79" t="str">
        <f>VLOOKUP(A1010,'11'!A:C,3,0)</f>
        <v>Начисление услуг УКС00001721 от 30.11.2023 23:59:59</v>
      </c>
      <c r="Q1010" s="79" t="str">
        <f>VLOOKUP(A1010,'11'!A:B,2,0)</f>
        <v>НАС/КС/ДУ-3А-514</v>
      </c>
      <c r="R1010" s="78">
        <v>1679.34</v>
      </c>
      <c r="S1010">
        <f>VLOOKUP(A1010,РАСЧЕТ!A:BG,59,0)</f>
        <v>4674.7029768641241</v>
      </c>
      <c r="T1010" s="119">
        <f t="shared" si="63"/>
        <v>2995.362976864124</v>
      </c>
      <c r="U1010" t="str">
        <f>VLOOKUP(A1010,'12'!A:C,3,0)</f>
        <v>Начисление услуг УКС00001871 от 31.12.2023 23:59:59</v>
      </c>
      <c r="V1010" t="str">
        <f>VLOOKUP(A1010,'12'!A:B,2,0)</f>
        <v>НАС/КС/ДУ-3А-514</v>
      </c>
    </row>
    <row r="1011" spans="1:22" x14ac:dyDescent="0.3">
      <c r="A1011" s="77" t="s">
        <v>2155</v>
      </c>
      <c r="B1011" s="77" t="s">
        <v>1153</v>
      </c>
      <c r="C1011" s="78">
        <v>2662.89</v>
      </c>
      <c r="D1011" s="79">
        <f>VLOOKUP(A1011,РАСЧЕТ!A:AY,51,0)</f>
        <v>2813.326055851669</v>
      </c>
      <c r="E1011" s="79">
        <f t="shared" si="60"/>
        <v>150.43605585166915</v>
      </c>
      <c r="F1011" s="79" t="str">
        <f>VLOOKUP(A1011,'04'!A:C,3,0)</f>
        <v>Начисление услуг УКС00000649 от 30.04.2023 0:00:15</v>
      </c>
      <c r="G1011" s="79" t="str">
        <f>VLOOKUP(A1011,'04'!A:B,2,0)</f>
        <v>Договор Красная сосна 3А/дом/Кв. 515</v>
      </c>
      <c r="H1011" s="80"/>
      <c r="I1011" s="79">
        <f>VLOOKUP(A1011,РАСЧЕТ!A:BE,57,0)</f>
        <v>0</v>
      </c>
      <c r="J1011" s="79">
        <f t="shared" si="61"/>
        <v>0</v>
      </c>
      <c r="K1011" s="79" t="e">
        <f>VLOOKUP(A1011,'10'!A:C,3,0)</f>
        <v>#N/A</v>
      </c>
      <c r="L1011" s="79" t="e">
        <f>VLOOKUP(A1011,'10'!A:B,2,0)</f>
        <v>#N/A</v>
      </c>
      <c r="M1011" s="80"/>
      <c r="N1011" s="79">
        <f>VLOOKUP(A1011,РАСЧЕТ!A:BF,58,0)</f>
        <v>0</v>
      </c>
      <c r="O1011" s="79">
        <f t="shared" si="62"/>
        <v>0</v>
      </c>
      <c r="P1011" s="79" t="e">
        <f>VLOOKUP(A1011,'11'!A:C,3,0)</f>
        <v>#N/A</v>
      </c>
      <c r="Q1011" s="79" t="e">
        <f>VLOOKUP(A1011,'11'!A:B,2,0)</f>
        <v>#N/A</v>
      </c>
      <c r="R1011" s="80"/>
      <c r="S1011">
        <f>VLOOKUP(A1011,РАСЧЕТ!A:BG,59,0)</f>
        <v>0</v>
      </c>
      <c r="T1011" s="119">
        <f t="shared" si="63"/>
        <v>0</v>
      </c>
      <c r="U1011" t="e">
        <f>VLOOKUP(A1011,'12'!A:C,3,0)</f>
        <v>#N/A</v>
      </c>
      <c r="V1011" t="e">
        <f>VLOOKUP(A1011,'12'!A:B,2,0)</f>
        <v>#N/A</v>
      </c>
    </row>
    <row r="1012" spans="1:22" x14ac:dyDescent="0.3">
      <c r="A1012" s="77" t="s">
        <v>2774</v>
      </c>
      <c r="B1012" s="77" t="s">
        <v>1153</v>
      </c>
      <c r="C1012" s="80"/>
      <c r="D1012" s="79">
        <f>VLOOKUP(A1012,РАСЧЕТ!A:AY,51,0)</f>
        <v>0</v>
      </c>
      <c r="E1012" s="79">
        <f t="shared" si="60"/>
        <v>0</v>
      </c>
      <c r="F1012" s="79" t="e">
        <f>VLOOKUP(A1012,'04'!A:C,3,0)</f>
        <v>#N/A</v>
      </c>
      <c r="G1012" s="79" t="e">
        <f>VLOOKUP(A1012,'04'!A:B,2,0)</f>
        <v>#N/A</v>
      </c>
      <c r="H1012" s="78">
        <v>2662.89</v>
      </c>
      <c r="I1012" s="79">
        <f>VLOOKUP(A1012,РАСЧЕТ!A:BE,57,0)</f>
        <v>2479.0936221912216</v>
      </c>
      <c r="J1012" s="79">
        <f t="shared" si="61"/>
        <v>-183.79637780877829</v>
      </c>
      <c r="K1012" s="79" t="str">
        <f>VLOOKUP(A1012,'10'!A:C,3,0)</f>
        <v>Начисление услуг УКС00001638 от 31.10.2023 0:00:04</v>
      </c>
      <c r="L1012" s="79" t="str">
        <f>VLOOKUP(A1012,'10'!A:B,2,0)</f>
        <v>НАС/КС/ДУ-3А-515</v>
      </c>
      <c r="M1012" s="78">
        <v>2662.89</v>
      </c>
      <c r="N1012" s="79">
        <f>VLOOKUP(A1012,РАСЧЕТ!A:BF,58,0)</f>
        <v>2218.8503352520584</v>
      </c>
      <c r="O1012" s="79">
        <f t="shared" si="62"/>
        <v>-444.03966474794152</v>
      </c>
      <c r="P1012" s="79" t="str">
        <f>VLOOKUP(A1012,'11'!A:C,3,0)</f>
        <v>Начисление услуг УКС00001721 от 30.11.2023 23:59:59</v>
      </c>
      <c r="Q1012" s="79" t="str">
        <f>VLOOKUP(A1012,'11'!A:B,2,0)</f>
        <v>НАС/КС/ДУ-3А-515</v>
      </c>
      <c r="R1012" s="78">
        <v>2662.89</v>
      </c>
      <c r="S1012">
        <f>VLOOKUP(A1012,РАСЧЕТ!A:BG,59,0)</f>
        <v>3047.0283618836734</v>
      </c>
      <c r="T1012" s="119">
        <f t="shared" si="63"/>
        <v>384.1383618836735</v>
      </c>
      <c r="U1012" t="str">
        <f>VLOOKUP(A1012,'12'!A:C,3,0)</f>
        <v>Начисление услуг УКС00001871 от 31.12.2023 23:59:59</v>
      </c>
      <c r="V1012" t="str">
        <f>VLOOKUP(A1012,'12'!A:B,2,0)</f>
        <v>НАС/КС/ДУ-3А-515</v>
      </c>
    </row>
    <row r="1013" spans="1:22" x14ac:dyDescent="0.3">
      <c r="A1013" s="77" t="s">
        <v>2414</v>
      </c>
      <c r="B1013" s="77" t="s">
        <v>523</v>
      </c>
      <c r="C1013" s="78">
        <v>1395.87</v>
      </c>
      <c r="D1013" s="79">
        <f>VLOOKUP(A1013,РАСЧЕТ!A:AY,51,0)</f>
        <v>1474.7273679867619</v>
      </c>
      <c r="E1013" s="79">
        <f t="shared" si="60"/>
        <v>78.857367986762029</v>
      </c>
      <c r="F1013" s="79" t="str">
        <f>VLOOKUP(A1013,'04'!A:C,3,0)</f>
        <v>Начисление услуг УКС00000649 от 30.04.2023 0:00:15</v>
      </c>
      <c r="G1013" s="79" t="str">
        <f>VLOOKUP(A1013,'04'!A:B,2,0)</f>
        <v>НАС/КС/ДУ-3А-516</v>
      </c>
      <c r="H1013" s="78">
        <v>1395.87</v>
      </c>
      <c r="I1013" s="79">
        <f>VLOOKUP(A1013,РАСЧЕТ!A:BE,57,0)</f>
        <v>1299.5248826002371</v>
      </c>
      <c r="J1013" s="79">
        <f t="shared" si="61"/>
        <v>-96.345117399762785</v>
      </c>
      <c r="K1013" s="79" t="str">
        <f>VLOOKUP(A1013,'10'!A:C,3,0)</f>
        <v>Начисление услуг УКС00001638 от 31.10.2023 0:00:04</v>
      </c>
      <c r="L1013" s="79" t="str">
        <f>VLOOKUP(A1013,'10'!A:B,2,0)</f>
        <v>НАС/КС/ДУ-3А-516</v>
      </c>
      <c r="M1013" s="78">
        <v>1395.87</v>
      </c>
      <c r="N1013" s="79">
        <f>VLOOKUP(A1013,РАСЧЕТ!A:BF,58,0)</f>
        <v>1163.1070305756757</v>
      </c>
      <c r="O1013" s="79">
        <f t="shared" si="62"/>
        <v>-232.76296942432418</v>
      </c>
      <c r="P1013" s="79" t="str">
        <f>VLOOKUP(A1013,'11'!A:C,3,0)</f>
        <v>Начисление услуг УКС00001721 от 30.11.2023 23:59:59</v>
      </c>
      <c r="Q1013" s="79" t="str">
        <f>VLOOKUP(A1013,'11'!A:B,2,0)</f>
        <v>НАС/КС/ДУ-3А-516</v>
      </c>
      <c r="R1013" s="78">
        <v>1395.87</v>
      </c>
      <c r="S1013">
        <f>VLOOKUP(A1013,РАСЧЕТ!A:BG,59,0)</f>
        <v>1597.2326090519255</v>
      </c>
      <c r="T1013" s="119">
        <f t="shared" si="63"/>
        <v>201.36260905192557</v>
      </c>
      <c r="U1013" t="str">
        <f>VLOOKUP(A1013,'12'!A:C,3,0)</f>
        <v>Начисление услуг УКС00001871 от 31.12.2023 23:59:59</v>
      </c>
      <c r="V1013" t="str">
        <f>VLOOKUP(A1013,'12'!A:B,2,0)</f>
        <v>НАС/КС/ДУ-3А-516</v>
      </c>
    </row>
    <row r="1014" spans="1:22" x14ac:dyDescent="0.3">
      <c r="A1014" s="77" t="s">
        <v>2168</v>
      </c>
      <c r="B1014" s="77" t="s">
        <v>1121</v>
      </c>
      <c r="C1014" s="78">
        <v>1447.41</v>
      </c>
      <c r="D1014" s="79">
        <f>VLOOKUP(A1014,РАСЧЕТ!A:AY,51,0)</f>
        <v>1711.6339191232535</v>
      </c>
      <c r="E1014" s="79">
        <f t="shared" si="60"/>
        <v>264.22391912325338</v>
      </c>
      <c r="F1014" s="79" t="str">
        <f>VLOOKUP(A1014,'04'!A:C,3,0)</f>
        <v>Начисление услуг УКС00000649 от 30.04.2023 0:00:15</v>
      </c>
      <c r="G1014" s="79" t="str">
        <f>VLOOKUP(A1014,'04'!A:B,2,0)</f>
        <v>НАС/КС/ДУ-3А-517</v>
      </c>
      <c r="H1014" s="78">
        <v>1447.41</v>
      </c>
      <c r="I1014" s="79">
        <f>VLOOKUP(A1014,РАСЧЕТ!A:BE,57,0)</f>
        <v>3106.9568620557543</v>
      </c>
      <c r="J1014" s="79">
        <f t="shared" si="61"/>
        <v>1659.5468620557542</v>
      </c>
      <c r="K1014" s="79" t="str">
        <f>VLOOKUP(A1014,'10'!A:C,3,0)</f>
        <v>Начисление услуг УКС00001638 от 31.10.2023 0:00:04</v>
      </c>
      <c r="L1014" s="79" t="str">
        <f>VLOOKUP(A1014,'10'!A:B,2,0)</f>
        <v>НАС/КС/ДУ-3А-517</v>
      </c>
      <c r="M1014" s="78">
        <v>1447.41</v>
      </c>
      <c r="N1014" s="79">
        <f>VLOOKUP(A1014,РАСЧЕТ!A:BF,58,0)</f>
        <v>2430.8269303045017</v>
      </c>
      <c r="O1014" s="79">
        <f t="shared" si="62"/>
        <v>983.41693030450165</v>
      </c>
      <c r="P1014" s="79" t="str">
        <f>VLOOKUP(A1014,'11'!A:C,3,0)</f>
        <v>Начисление услуг УКС00001721 от 30.11.2023 23:59:59</v>
      </c>
      <c r="Q1014" s="79" t="str">
        <f>VLOOKUP(A1014,'11'!A:B,2,0)</f>
        <v>НАС/КС/ДУ-3А-517</v>
      </c>
      <c r="R1014" s="78">
        <v>1447.41</v>
      </c>
      <c r="S1014">
        <f>VLOOKUP(A1014,РАСЧЕТ!A:BG,59,0)</f>
        <v>3211.2361799190753</v>
      </c>
      <c r="T1014" s="119">
        <f t="shared" si="63"/>
        <v>1763.8261799190752</v>
      </c>
      <c r="U1014" t="str">
        <f>VLOOKUP(A1014,'12'!A:C,3,0)</f>
        <v>Начисление услуг УКС00001871 от 31.12.2023 23:59:59</v>
      </c>
      <c r="V1014" t="str">
        <f>VLOOKUP(A1014,'12'!A:B,2,0)</f>
        <v>НАС/КС/ДУ-3А-517</v>
      </c>
    </row>
    <row r="1015" spans="1:22" x14ac:dyDescent="0.3">
      <c r="A1015" s="77" t="s">
        <v>2140</v>
      </c>
      <c r="B1015" s="77" t="s">
        <v>562</v>
      </c>
      <c r="C1015" s="80"/>
      <c r="D1015" s="79">
        <f>VLOOKUP(A1015,РАСЧЕТ!A:AY,51,0)</f>
        <v>0</v>
      </c>
      <c r="E1015" s="79">
        <f t="shared" si="60"/>
        <v>0</v>
      </c>
      <c r="F1015" s="79" t="e">
        <f>VLOOKUP(A1015,'04'!A:C,3,0)</f>
        <v>#N/A</v>
      </c>
      <c r="G1015" s="79" t="e">
        <f>VLOOKUP(A1015,'04'!A:B,2,0)</f>
        <v>#N/A</v>
      </c>
      <c r="H1015" s="80"/>
      <c r="I1015" s="79">
        <f>VLOOKUP(A1015,РАСЧЕТ!A:BE,57,0)</f>
        <v>0</v>
      </c>
      <c r="J1015" s="79">
        <f t="shared" si="61"/>
        <v>0</v>
      </c>
      <c r="K1015" s="79" t="e">
        <f>VLOOKUP(A1015,'10'!A:C,3,0)</f>
        <v>#N/A</v>
      </c>
      <c r="L1015" s="79" t="e">
        <f>VLOOKUP(A1015,'10'!A:B,2,0)</f>
        <v>#N/A</v>
      </c>
      <c r="M1015" s="80"/>
      <c r="N1015" s="79">
        <f>VLOOKUP(A1015,РАСЧЕТ!A:BF,58,0)</f>
        <v>0</v>
      </c>
      <c r="O1015" s="79">
        <f t="shared" si="62"/>
        <v>0</v>
      </c>
      <c r="P1015" s="79" t="e">
        <f>VLOOKUP(A1015,'11'!A:C,3,0)</f>
        <v>#N/A</v>
      </c>
      <c r="Q1015" s="79" t="e">
        <f>VLOOKUP(A1015,'11'!A:B,2,0)</f>
        <v>#N/A</v>
      </c>
      <c r="R1015" s="80"/>
      <c r="S1015">
        <f>VLOOKUP(A1015,РАСЧЕТ!A:BG,59,0)</f>
        <v>0</v>
      </c>
      <c r="T1015" s="119">
        <f t="shared" si="63"/>
        <v>0</v>
      </c>
      <c r="U1015" t="e">
        <f>VLOOKUP(A1015,'12'!A:C,3,0)</f>
        <v>#N/A</v>
      </c>
      <c r="V1015" t="e">
        <f>VLOOKUP(A1015,'12'!A:B,2,0)</f>
        <v>#N/A</v>
      </c>
    </row>
    <row r="1016" spans="1:22" x14ac:dyDescent="0.3">
      <c r="A1016" s="77" t="s">
        <v>2456</v>
      </c>
      <c r="B1016" s="77" t="s">
        <v>562</v>
      </c>
      <c r="C1016" s="78">
        <v>2534.04</v>
      </c>
      <c r="D1016" s="79">
        <f>VLOOKUP(A1016,РАСЧЕТ!A:AY,51,0)</f>
        <v>1793.5260471297315</v>
      </c>
      <c r="E1016" s="79">
        <f t="shared" si="60"/>
        <v>-740.51395287026844</v>
      </c>
      <c r="F1016" s="79" t="str">
        <f>VLOOKUP(A1016,'04'!A:C,3,0)</f>
        <v>Начисление услуг УКС00000649 от 30.04.2023 0:00:15</v>
      </c>
      <c r="G1016" s="79" t="str">
        <f>VLOOKUP(A1016,'04'!A:B,2,0)</f>
        <v>НАС/КС/ДУ/3А-518</v>
      </c>
      <c r="H1016" s="78">
        <v>2534.04</v>
      </c>
      <c r="I1016" s="79">
        <f>VLOOKUP(A1016,РАСЧЕТ!A:BE,57,0)</f>
        <v>4396.3948207367021</v>
      </c>
      <c r="J1016" s="79">
        <f t="shared" si="61"/>
        <v>1862.3548207367021</v>
      </c>
      <c r="K1016" s="79" t="str">
        <f>VLOOKUP(A1016,'10'!A:C,3,0)</f>
        <v>Начисление услуг УКС00001638 от 31.10.2023 0:00:04</v>
      </c>
      <c r="L1016" s="79" t="str">
        <f>VLOOKUP(A1016,'10'!A:B,2,0)</f>
        <v>НАС/КС/ДУ/3А-518</v>
      </c>
      <c r="M1016" s="78">
        <v>2534.04</v>
      </c>
      <c r="N1016" s="79">
        <f>VLOOKUP(A1016,РАСЧЕТ!A:BF,58,0)</f>
        <v>3529.6464517801537</v>
      </c>
      <c r="O1016" s="79">
        <f t="shared" si="62"/>
        <v>995.60645178015375</v>
      </c>
      <c r="P1016" s="79" t="str">
        <f>VLOOKUP(A1016,'11'!A:C,3,0)</f>
        <v>Начисление услуг УКС00001721 от 30.11.2023 23:59:59</v>
      </c>
      <c r="Q1016" s="79" t="str">
        <f>VLOOKUP(A1016,'11'!A:B,2,0)</f>
        <v>НАС/КС/ДУ/3А-518</v>
      </c>
      <c r="R1016" s="78">
        <v>2534.04</v>
      </c>
      <c r="S1016">
        <f>VLOOKUP(A1016,РАСЧЕТ!A:BG,59,0)</f>
        <v>4700.1512016813749</v>
      </c>
      <c r="T1016" s="119">
        <f t="shared" si="63"/>
        <v>2166.111201681375</v>
      </c>
      <c r="U1016" t="str">
        <f>VLOOKUP(A1016,'12'!A:C,3,0)</f>
        <v>Начисление услуг УКС00001871 от 31.12.2023 23:59:59</v>
      </c>
      <c r="V1016" t="str">
        <f>VLOOKUP(A1016,'12'!A:B,2,0)</f>
        <v>НАС/КС/ДУ/3А-518</v>
      </c>
    </row>
    <row r="1017" spans="1:22" x14ac:dyDescent="0.3">
      <c r="A1017" s="77" t="s">
        <v>2164</v>
      </c>
      <c r="B1017" s="77" t="s">
        <v>1143</v>
      </c>
      <c r="C1017" s="78">
        <v>1687.93</v>
      </c>
      <c r="D1017" s="79">
        <f>VLOOKUP(A1017,РАСЧЕТ!A:AY,51,0)</f>
        <v>1194.6707398677702</v>
      </c>
      <c r="E1017" s="79">
        <f t="shared" si="60"/>
        <v>-493.25926013222988</v>
      </c>
      <c r="F1017" s="79" t="str">
        <f>VLOOKUP(A1017,'04'!A:C,3,0)</f>
        <v>Начисление услуг УКС00000649 от 30.04.2023 0:00:15</v>
      </c>
      <c r="G1017" s="79" t="str">
        <f>VLOOKUP(A1017,'04'!A:B,2,0)</f>
        <v>НАС/КС/ДУ-3А-519</v>
      </c>
      <c r="H1017" s="80"/>
      <c r="I1017" s="79">
        <f>VLOOKUP(A1017,РАСЧЕТ!A:BE,57,0)</f>
        <v>0</v>
      </c>
      <c r="J1017" s="79">
        <f t="shared" si="61"/>
        <v>0</v>
      </c>
      <c r="K1017" s="79" t="e">
        <f>VLOOKUP(A1017,'10'!A:C,3,0)</f>
        <v>#N/A</v>
      </c>
      <c r="L1017" s="79" t="e">
        <f>VLOOKUP(A1017,'10'!A:B,2,0)</f>
        <v>#N/A</v>
      </c>
      <c r="M1017" s="80"/>
      <c r="N1017" s="79">
        <f>VLOOKUP(A1017,РАСЧЕТ!A:BF,58,0)</f>
        <v>0</v>
      </c>
      <c r="O1017" s="79">
        <f t="shared" si="62"/>
        <v>0</v>
      </c>
      <c r="P1017" s="79" t="e">
        <f>VLOOKUP(A1017,'11'!A:C,3,0)</f>
        <v>#N/A</v>
      </c>
      <c r="Q1017" s="79" t="e">
        <f>VLOOKUP(A1017,'11'!A:B,2,0)</f>
        <v>#N/A</v>
      </c>
      <c r="R1017" s="80"/>
      <c r="S1017">
        <f>VLOOKUP(A1017,РАСЧЕТ!A:BG,59,0)</f>
        <v>0</v>
      </c>
      <c r="T1017" s="119">
        <f t="shared" si="63"/>
        <v>0</v>
      </c>
      <c r="U1017" t="e">
        <f>VLOOKUP(A1017,'12'!A:C,3,0)</f>
        <v>#N/A</v>
      </c>
      <c r="V1017" t="e">
        <f>VLOOKUP(A1017,'12'!A:B,2,0)</f>
        <v>#N/A</v>
      </c>
    </row>
    <row r="1018" spans="1:22" x14ac:dyDescent="0.3">
      <c r="A1018" s="77" t="s">
        <v>2874</v>
      </c>
      <c r="B1018" s="77" t="s">
        <v>1143</v>
      </c>
      <c r="C1018" s="80"/>
      <c r="D1018" s="79">
        <f>VLOOKUP(A1018,РАСЧЕТ!A:AY,51,0)</f>
        <v>0</v>
      </c>
      <c r="E1018" s="79">
        <f t="shared" si="60"/>
        <v>0</v>
      </c>
      <c r="F1018" s="79" t="e">
        <f>VLOOKUP(A1018,'04'!A:C,3,0)</f>
        <v>#N/A</v>
      </c>
      <c r="G1018" s="79" t="e">
        <f>VLOOKUP(A1018,'04'!A:B,2,0)</f>
        <v>#N/A</v>
      </c>
      <c r="H1018" s="78">
        <v>1687.93</v>
      </c>
      <c r="I1018" s="79">
        <f>VLOOKUP(A1018,РАСЧЕТ!A:BE,57,0)</f>
        <v>3698.163985238305</v>
      </c>
      <c r="J1018" s="79">
        <f t="shared" si="61"/>
        <v>2010.233985238305</v>
      </c>
      <c r="K1018" s="79" t="str">
        <f>VLOOKUP(A1018,'10'!A:C,3,0)</f>
        <v>Начисление услуг УКС00001638 от 31.10.2023 0:00:04</v>
      </c>
      <c r="L1018" s="79" t="str">
        <f>VLOOKUP(A1018,'10'!A:B,2,0)</f>
        <v>НАС/КС/ДУ-3А-519втор</v>
      </c>
      <c r="M1018" s="78">
        <v>1687.93</v>
      </c>
      <c r="N1018" s="79">
        <f>VLOOKUP(A1018,РАСЧЕТ!A:BF,58,0)</f>
        <v>2886.9135926931922</v>
      </c>
      <c r="O1018" s="79">
        <f t="shared" si="62"/>
        <v>1198.9835926931921</v>
      </c>
      <c r="P1018" s="79" t="str">
        <f>VLOOKUP(A1018,'11'!A:C,3,0)</f>
        <v>Начисление услуг УКС00001721 от 30.11.2023 23:59:59</v>
      </c>
      <c r="Q1018" s="79" t="str">
        <f>VLOOKUP(A1018,'11'!A:B,2,0)</f>
        <v>НАС/КС/ДУ-3А-519втор</v>
      </c>
      <c r="R1018" s="78">
        <v>1687.93</v>
      </c>
      <c r="S1018">
        <f>VLOOKUP(A1018,РАСЧЕТ!A:BG,59,0)</f>
        <v>3811.0673612547798</v>
      </c>
      <c r="T1018" s="119">
        <f t="shared" si="63"/>
        <v>2123.1373612547795</v>
      </c>
      <c r="U1018" t="str">
        <f>VLOOKUP(A1018,'12'!A:C,3,0)</f>
        <v>Начисление услуг УКС00001871 от 31.12.2023 23:59:59</v>
      </c>
      <c r="V1018" t="str">
        <f>VLOOKUP(A1018,'12'!A:B,2,0)</f>
        <v>НАС/КС/ДУ-3А-519втор</v>
      </c>
    </row>
    <row r="1019" spans="1:22" x14ac:dyDescent="0.3">
      <c r="A1019" s="77" t="s">
        <v>1928</v>
      </c>
      <c r="B1019" s="77" t="s">
        <v>217</v>
      </c>
      <c r="C1019" s="78">
        <v>3603.48</v>
      </c>
      <c r="D1019" s="79">
        <f>VLOOKUP(A1019,РАСЧЕТ!A:AY,51,0)</f>
        <v>3355.7628365116016</v>
      </c>
      <c r="E1019" s="79">
        <f t="shared" si="60"/>
        <v>-247.71716348839846</v>
      </c>
      <c r="F1019" s="79" t="str">
        <f>VLOOKUP(A1019,'04'!A:C,3,0)</f>
        <v>Начисление услуг УКС00000649 от 30.04.2023 0:00:15</v>
      </c>
      <c r="G1019" s="79" t="str">
        <f>VLOOKUP(A1019,'04'!A:B,2,0)</f>
        <v>НАС/КС/ДУ-3А-52 от 08.03.2022</v>
      </c>
      <c r="H1019" s="78">
        <v>3603.48</v>
      </c>
      <c r="I1019" s="79">
        <f>VLOOKUP(A1019,РАСЧЕТ!A:BE,57,0)</f>
        <v>6990.2061277482671</v>
      </c>
      <c r="J1019" s="79">
        <f t="shared" si="61"/>
        <v>3386.7261277482671</v>
      </c>
      <c r="K1019" s="79" t="str">
        <f>VLOOKUP(A1019,'10'!A:C,3,0)</f>
        <v>Начисление услуг УКС00001638 от 31.10.2023 0:00:04</v>
      </c>
      <c r="L1019" s="79" t="str">
        <f>VLOOKUP(A1019,'10'!A:B,2,0)</f>
        <v>НАС/КС/ДУ-3А-52 от 08.03.2022</v>
      </c>
      <c r="M1019" s="78">
        <v>3603.48</v>
      </c>
      <c r="N1019" s="79">
        <f>VLOOKUP(A1019,РАСЧЕТ!A:BF,58,0)</f>
        <v>5533.2748343379908</v>
      </c>
      <c r="O1019" s="79">
        <f t="shared" si="62"/>
        <v>1929.7948343379908</v>
      </c>
      <c r="P1019" s="79" t="str">
        <f>VLOOKUP(A1019,'11'!A:C,3,0)</f>
        <v>Начисление услуг УКС00001721 от 30.11.2023 23:59:59</v>
      </c>
      <c r="Q1019" s="79" t="str">
        <f>VLOOKUP(A1019,'11'!A:B,2,0)</f>
        <v>НАС/КС/ДУ-3А-52 от 08.03.2022</v>
      </c>
      <c r="R1019" s="78">
        <v>3603.48</v>
      </c>
      <c r="S1019">
        <f>VLOOKUP(A1019,РАСЧЕТ!A:BG,59,0)</f>
        <v>7336.3692906803863</v>
      </c>
      <c r="T1019" s="119">
        <f t="shared" si="63"/>
        <v>3732.8892906803862</v>
      </c>
      <c r="U1019" t="str">
        <f>VLOOKUP(A1019,'12'!A:C,3,0)</f>
        <v>Начисление услуг УКС00001871 от 31.12.2023 23:59:59</v>
      </c>
      <c r="V1019" t="str">
        <f>VLOOKUP(A1019,'12'!A:B,2,0)</f>
        <v>НАС/КС/ДУ-3А-52 от 08.03.2022</v>
      </c>
    </row>
    <row r="1020" spans="1:22" x14ac:dyDescent="0.3">
      <c r="A1020" s="77" t="s">
        <v>2057</v>
      </c>
      <c r="B1020" s="77" t="s">
        <v>1215</v>
      </c>
      <c r="C1020" s="78">
        <v>1378.69</v>
      </c>
      <c r="D1020" s="79">
        <f>VLOOKUP(A1020,РАСЧЕТ!A:AY,51,0)</f>
        <v>975.79976462481989</v>
      </c>
      <c r="E1020" s="79">
        <f t="shared" si="60"/>
        <v>-402.89023537518017</v>
      </c>
      <c r="F1020" s="79" t="str">
        <f>VLOOKUP(A1020,'04'!A:C,3,0)</f>
        <v>Начисление услуг УКС00000649 от 30.04.2023 0:00:15</v>
      </c>
      <c r="G1020" s="79" t="str">
        <f>VLOOKUP(A1020,'04'!A:B,2,0)</f>
        <v>НАС/КС/ДУ/3А-520</v>
      </c>
      <c r="H1020" s="78">
        <v>1378.69</v>
      </c>
      <c r="I1020" s="79">
        <f>VLOOKUP(A1020,РАСЧЕТ!A:BE,57,0)</f>
        <v>2618.4649330665834</v>
      </c>
      <c r="J1020" s="79">
        <f t="shared" si="61"/>
        <v>1239.7749330665833</v>
      </c>
      <c r="K1020" s="79" t="str">
        <f>VLOOKUP(A1020,'10'!A:C,3,0)</f>
        <v>Начисление услуг УКС00001638 от 31.10.2023 0:00:04</v>
      </c>
      <c r="L1020" s="79" t="str">
        <f>VLOOKUP(A1020,'10'!A:B,2,0)</f>
        <v>НАС/КС/ДУ/3А-520</v>
      </c>
      <c r="M1020" s="78">
        <v>1378.69</v>
      </c>
      <c r="N1020" s="79">
        <f>VLOOKUP(A1020,РАСЧЕТ!A:BF,58,0)</f>
        <v>2078.0559518182172</v>
      </c>
      <c r="O1020" s="79">
        <f t="shared" si="62"/>
        <v>699.36595181821713</v>
      </c>
      <c r="P1020" s="79" t="str">
        <f>VLOOKUP(A1020,'11'!A:C,3,0)</f>
        <v>Начисление услуг УКС00001721 от 30.11.2023 23:59:59</v>
      </c>
      <c r="Q1020" s="79" t="str">
        <f>VLOOKUP(A1020,'11'!A:B,2,0)</f>
        <v>НАС/КС/ДУ/3А-520</v>
      </c>
      <c r="R1020" s="78">
        <v>1378.69</v>
      </c>
      <c r="S1020">
        <f>VLOOKUP(A1020,РАСЧЕТ!A:BG,59,0)</f>
        <v>2757.4099539925405</v>
      </c>
      <c r="T1020" s="119">
        <f t="shared" si="63"/>
        <v>1378.7199539925405</v>
      </c>
      <c r="U1020" t="str">
        <f>VLOOKUP(A1020,'12'!A:C,3,0)</f>
        <v>Начисление услуг УКС00001871 от 31.12.2023 23:59:59</v>
      </c>
      <c r="V1020" t="str">
        <f>VLOOKUP(A1020,'12'!A:B,2,0)</f>
        <v>НАС/КС/ДУ/3А-520</v>
      </c>
    </row>
    <row r="1021" spans="1:22" x14ac:dyDescent="0.3">
      <c r="A1021" s="77" t="s">
        <v>2131</v>
      </c>
      <c r="B1021" s="77" t="s">
        <v>1209</v>
      </c>
      <c r="C1021" s="78">
        <v>1365.8</v>
      </c>
      <c r="D1021" s="79">
        <f>VLOOKUP(A1021,РАСЧЕТ!A:AY,51,0)</f>
        <v>1442.9640092916627</v>
      </c>
      <c r="E1021" s="79">
        <f t="shared" si="60"/>
        <v>77.164009291662751</v>
      </c>
      <c r="F1021" s="79" t="str">
        <f>VLOOKUP(A1021,'04'!A:C,3,0)</f>
        <v>Начисление услуг УКС00000649 от 30.04.2023 0:00:15</v>
      </c>
      <c r="G1021" s="79" t="str">
        <f>VLOOKUP(A1021,'04'!A:B,2,0)</f>
        <v>НАС/КС/ДУ-3А-521</v>
      </c>
      <c r="H1021" s="78">
        <v>1365.8</v>
      </c>
      <c r="I1021" s="79">
        <f>VLOOKUP(A1021,РАСЧЕТ!A:BE,57,0)</f>
        <v>2973.3117265975311</v>
      </c>
      <c r="J1021" s="79">
        <f t="shared" si="61"/>
        <v>1607.5117265975312</v>
      </c>
      <c r="K1021" s="79" t="str">
        <f>VLOOKUP(A1021,'10'!A:C,3,0)</f>
        <v>Начисление услуг УКС00001638 от 31.10.2023 0:00:04</v>
      </c>
      <c r="L1021" s="79" t="str">
        <f>VLOOKUP(A1021,'10'!A:B,2,0)</f>
        <v>НАС/КС/ДУ-3А-521</v>
      </c>
      <c r="M1021" s="78">
        <v>1365.8</v>
      </c>
      <c r="N1021" s="79">
        <f>VLOOKUP(A1021,РАСЧЕТ!A:BF,58,0)</f>
        <v>2322.6830822452957</v>
      </c>
      <c r="O1021" s="79">
        <f t="shared" si="62"/>
        <v>956.88308224529578</v>
      </c>
      <c r="P1021" s="79" t="str">
        <f>VLOOKUP(A1021,'11'!A:C,3,0)</f>
        <v>Начисление услуг УКС00001721 от 30.11.2023 23:59:59</v>
      </c>
      <c r="Q1021" s="79" t="str">
        <f>VLOOKUP(A1021,'11'!A:B,2,0)</f>
        <v>НАС/КС/ДУ-3А-521</v>
      </c>
      <c r="R1021" s="78">
        <v>1365.8</v>
      </c>
      <c r="S1021">
        <f>VLOOKUP(A1021,РАСЧЕТ!A:BG,59,0)</f>
        <v>3066.8872888863439</v>
      </c>
      <c r="T1021" s="119">
        <f t="shared" si="63"/>
        <v>1701.0872888863439</v>
      </c>
      <c r="U1021" t="str">
        <f>VLOOKUP(A1021,'12'!A:C,3,0)</f>
        <v>Начисление услуг УКС00001871 от 31.12.2023 23:59:59</v>
      </c>
      <c r="V1021" t="str">
        <f>VLOOKUP(A1021,'12'!A:B,2,0)</f>
        <v>НАС/КС/ДУ-3А-521</v>
      </c>
    </row>
    <row r="1022" spans="1:22" x14ac:dyDescent="0.3">
      <c r="A1022" s="77" t="s">
        <v>1907</v>
      </c>
      <c r="B1022" s="77" t="s">
        <v>589</v>
      </c>
      <c r="C1022" s="78">
        <v>1679.34</v>
      </c>
      <c r="D1022" s="79">
        <f>VLOOKUP(A1022,РАСЧЕТ!A:AY,51,0)</f>
        <v>1774.2104642548431</v>
      </c>
      <c r="E1022" s="79">
        <f t="shared" si="60"/>
        <v>94.870464254843228</v>
      </c>
      <c r="F1022" s="79" t="str">
        <f>VLOOKUP(A1022,'04'!A:C,3,0)</f>
        <v>Начисление услуг УКС00000649 от 30.04.2023 0:00:15</v>
      </c>
      <c r="G1022" s="79" t="str">
        <f>VLOOKUP(A1022,'04'!A:B,2,0)</f>
        <v>НАС/КС/ДУ-3А-522</v>
      </c>
      <c r="H1022" s="78">
        <v>1679.34</v>
      </c>
      <c r="I1022" s="79">
        <f>VLOOKUP(A1022,РАСЧЕТ!A:BE,57,0)</f>
        <v>2555.878818618382</v>
      </c>
      <c r="J1022" s="79">
        <f t="shared" si="61"/>
        <v>876.53881861838204</v>
      </c>
      <c r="K1022" s="79" t="str">
        <f>VLOOKUP(A1022,'10'!A:C,3,0)</f>
        <v>Начисление услуг УКС00001638 от 31.10.2023 0:00:04</v>
      </c>
      <c r="L1022" s="79" t="str">
        <f>VLOOKUP(A1022,'10'!A:B,2,0)</f>
        <v>НАС/КС/ДУ-3А-522</v>
      </c>
      <c r="M1022" s="78">
        <v>1679.34</v>
      </c>
      <c r="N1022" s="79">
        <f>VLOOKUP(A1022,РАСЧЕТ!A:BF,58,0)</f>
        <v>2090.1641480413405</v>
      </c>
      <c r="O1022" s="79">
        <f t="shared" si="62"/>
        <v>410.82414804134055</v>
      </c>
      <c r="P1022" s="79" t="str">
        <f>VLOOKUP(A1022,'11'!A:C,3,0)</f>
        <v>Начисление услуг УКС00001721 от 30.11.2023 23:59:59</v>
      </c>
      <c r="Q1022" s="79" t="str">
        <f>VLOOKUP(A1022,'11'!A:B,2,0)</f>
        <v>НАС/КС/ДУ-3А-522</v>
      </c>
      <c r="R1022" s="78">
        <v>1679.34</v>
      </c>
      <c r="S1022">
        <f>VLOOKUP(A1022,РАСЧЕТ!A:BG,59,0)</f>
        <v>2798.7367971519307</v>
      </c>
      <c r="T1022" s="119">
        <f t="shared" si="63"/>
        <v>1119.3967971519307</v>
      </c>
      <c r="U1022" t="str">
        <f>VLOOKUP(A1022,'12'!A:C,3,0)</f>
        <v>Начисление услуг УКС00001871 от 31.12.2023 23:59:59</v>
      </c>
      <c r="V1022" t="str">
        <f>VLOOKUP(A1022,'12'!A:B,2,0)</f>
        <v>НАС/КС/ДУ-3А-522</v>
      </c>
    </row>
    <row r="1023" spans="1:22" x14ac:dyDescent="0.3">
      <c r="A1023" s="77" t="s">
        <v>1884</v>
      </c>
      <c r="B1023" s="77" t="s">
        <v>1242</v>
      </c>
      <c r="C1023" s="78">
        <v>2662.89</v>
      </c>
      <c r="D1023" s="79">
        <f>VLOOKUP(A1023,РАСЧЕТ!A:AY,51,0)</f>
        <v>3430.9136468142938</v>
      </c>
      <c r="E1023" s="79">
        <f t="shared" si="60"/>
        <v>768.0236468142939</v>
      </c>
      <c r="F1023" s="79" t="str">
        <f>VLOOKUP(A1023,'04'!A:C,3,0)</f>
        <v>Начисление услуг УКС00000649 от 30.04.2023 0:00:15</v>
      </c>
      <c r="G1023" s="79" t="str">
        <f>VLOOKUP(A1023,'04'!A:B,2,0)</f>
        <v>НАС/КС/ДУ-3А-523</v>
      </c>
      <c r="H1023" s="78">
        <v>2662.89</v>
      </c>
      <c r="I1023" s="79">
        <f>VLOOKUP(A1023,РАСЧЕТ!A:BE,57,0)</f>
        <v>5088.6142619354887</v>
      </c>
      <c r="J1023" s="79">
        <f t="shared" si="61"/>
        <v>2425.7242619354888</v>
      </c>
      <c r="K1023" s="79" t="str">
        <f>VLOOKUP(A1023,'10'!A:C,3,0)</f>
        <v>Начисление услуг УКС00001638 от 31.10.2023 0:00:04</v>
      </c>
      <c r="L1023" s="79" t="str">
        <f>VLOOKUP(A1023,'10'!A:B,2,0)</f>
        <v>НАС/КС/ДУ-3А-523</v>
      </c>
      <c r="M1023" s="78">
        <v>2662.89</v>
      </c>
      <c r="N1023" s="79">
        <f>VLOOKUP(A1023,РАСЧЕТ!A:BF,58,0)</f>
        <v>4035.3696839792769</v>
      </c>
      <c r="O1023" s="79">
        <f t="shared" si="62"/>
        <v>1372.4796839792771</v>
      </c>
      <c r="P1023" s="79" t="str">
        <f>VLOOKUP(A1023,'11'!A:C,3,0)</f>
        <v>Начисление услуг УКС00001721 от 30.11.2023 23:59:59</v>
      </c>
      <c r="Q1023" s="79" t="str">
        <f>VLOOKUP(A1023,'11'!A:B,2,0)</f>
        <v>НАС/КС/ДУ-3А-523</v>
      </c>
      <c r="R1023" s="78">
        <v>2662.89</v>
      </c>
      <c r="S1023">
        <f>VLOOKUP(A1023,РАСЧЕТ!A:BG,59,0)</f>
        <v>5353.3632534121953</v>
      </c>
      <c r="T1023" s="119">
        <f t="shared" si="63"/>
        <v>2690.4732534121954</v>
      </c>
      <c r="U1023" t="str">
        <f>VLOOKUP(A1023,'12'!A:C,3,0)</f>
        <v>Начисление услуг УКС00001871 от 31.12.2023 23:59:59</v>
      </c>
      <c r="V1023" t="str">
        <f>VLOOKUP(A1023,'12'!A:B,2,0)</f>
        <v>НАС/КС/ДУ-3А-523</v>
      </c>
    </row>
    <row r="1024" spans="1:22" x14ac:dyDescent="0.3">
      <c r="A1024" s="77" t="s">
        <v>1424</v>
      </c>
      <c r="B1024" s="77" t="s">
        <v>1204</v>
      </c>
      <c r="C1024" s="78">
        <v>1395.87</v>
      </c>
      <c r="D1024" s="79">
        <f>VLOOKUP(A1024,РАСЧЕТ!A:AY,51,0)</f>
        <v>1288.6075832494282</v>
      </c>
      <c r="E1024" s="79">
        <f t="shared" si="60"/>
        <v>-107.26241675057167</v>
      </c>
      <c r="F1024" s="79" t="str">
        <f>VLOOKUP(A1024,'04'!A:C,3,0)</f>
        <v>Начисление услуг УКС00000649 от 30.04.2023 0:00:15</v>
      </c>
      <c r="G1024" s="79" t="str">
        <f>VLOOKUP(A1024,'04'!A:B,2,0)</f>
        <v>НАС/КС/ДУ-3А-524</v>
      </c>
      <c r="H1024" s="78">
        <v>1395.87</v>
      </c>
      <c r="I1024" s="79">
        <f>VLOOKUP(A1024,РАСЧЕТ!A:BE,57,0)</f>
        <v>1656.4090849257086</v>
      </c>
      <c r="J1024" s="79">
        <f t="shared" si="61"/>
        <v>260.53908492570872</v>
      </c>
      <c r="K1024" s="79" t="str">
        <f>VLOOKUP(A1024,'10'!A:C,3,0)</f>
        <v>Начисление услуг УКС00001638 от 31.10.2023 0:00:04</v>
      </c>
      <c r="L1024" s="79" t="str">
        <f>VLOOKUP(A1024,'10'!A:B,2,0)</f>
        <v>НАС/КС/ДУ-3А-524</v>
      </c>
      <c r="M1024" s="78">
        <v>1395.87</v>
      </c>
      <c r="N1024" s="79">
        <f>VLOOKUP(A1024,РАСЧЕТ!A:BF,58,0)</f>
        <v>1411.5385045044775</v>
      </c>
      <c r="O1024" s="79">
        <f t="shared" si="62"/>
        <v>15.668504504477596</v>
      </c>
      <c r="P1024" s="79" t="str">
        <f>VLOOKUP(A1024,'11'!A:C,3,0)</f>
        <v>Начисление услуг УКС00001721 от 30.11.2023 23:59:59</v>
      </c>
      <c r="Q1024" s="79" t="str">
        <f>VLOOKUP(A1024,'11'!A:B,2,0)</f>
        <v>НАС/КС/ДУ-3А-524</v>
      </c>
      <c r="R1024" s="78">
        <v>1395.87</v>
      </c>
      <c r="S1024">
        <f>VLOOKUP(A1024,РАСЧЕТ!A:BG,59,0)</f>
        <v>1912.6524127976522</v>
      </c>
      <c r="T1024" s="119">
        <f t="shared" si="63"/>
        <v>516.78241279765234</v>
      </c>
      <c r="U1024" t="str">
        <f>VLOOKUP(A1024,'12'!A:C,3,0)</f>
        <v>Начисление услуг УКС00001871 от 31.12.2023 23:59:59</v>
      </c>
      <c r="V1024" t="str">
        <f>VLOOKUP(A1024,'12'!A:B,2,0)</f>
        <v>НАС/КС/ДУ-3А-524</v>
      </c>
    </row>
    <row r="1025" spans="1:22" x14ac:dyDescent="0.3">
      <c r="A1025" s="77" t="s">
        <v>2173</v>
      </c>
      <c r="B1025" s="77" t="s">
        <v>788</v>
      </c>
      <c r="C1025" s="78">
        <v>1443.11</v>
      </c>
      <c r="D1025" s="79">
        <f>VLOOKUP(A1025,РАСЧЕТ!A:AY,51,0)</f>
        <v>1524.6412173647755</v>
      </c>
      <c r="E1025" s="79">
        <f t="shared" si="60"/>
        <v>81.531217364775557</v>
      </c>
      <c r="F1025" s="79" t="str">
        <f>VLOOKUP(A1025,'04'!A:C,3,0)</f>
        <v>Начисление услуг УКС00000649 от 30.04.2023 0:00:15</v>
      </c>
      <c r="G1025" s="79" t="str">
        <f>VLOOKUP(A1025,'04'!A:B,2,0)</f>
        <v>НАС/КС/ДУ/3А-525</v>
      </c>
      <c r="H1025" s="78">
        <v>1443.11</v>
      </c>
      <c r="I1025" s="79">
        <f>VLOOKUP(A1025,РАСЧЕТ!A:BE,57,0)</f>
        <v>1343.5088017036296</v>
      </c>
      <c r="J1025" s="79">
        <f t="shared" si="61"/>
        <v>-99.601198296370285</v>
      </c>
      <c r="K1025" s="79" t="str">
        <f>VLOOKUP(A1025,'10'!A:C,3,0)</f>
        <v>Начисление услуг УКС00001638 от 31.10.2023 0:00:04</v>
      </c>
      <c r="L1025" s="79" t="str">
        <f>VLOOKUP(A1025,'10'!A:B,2,0)</f>
        <v>НАС/КС/ДУ/3А-525</v>
      </c>
      <c r="M1025" s="78">
        <v>1443.11</v>
      </c>
      <c r="N1025" s="79">
        <f>VLOOKUP(A1025,РАСЧЕТ!A:BF,58,0)</f>
        <v>1202.4737300720831</v>
      </c>
      <c r="O1025" s="79">
        <f t="shared" si="62"/>
        <v>-240.63626992791683</v>
      </c>
      <c r="P1025" s="79" t="str">
        <f>VLOOKUP(A1025,'11'!A:C,3,0)</f>
        <v>Начисление услуг УКС00001721 от 30.11.2023 23:59:59</v>
      </c>
      <c r="Q1025" s="79" t="str">
        <f>VLOOKUP(A1025,'11'!A:B,2,0)</f>
        <v>НАС/КС/ДУ/3А-525</v>
      </c>
      <c r="R1025" s="78">
        <v>1443.11</v>
      </c>
      <c r="S1025">
        <f>VLOOKUP(A1025,РАСЧЕТ!A:BG,59,0)</f>
        <v>1651.2927896659908</v>
      </c>
      <c r="T1025" s="119">
        <f t="shared" si="63"/>
        <v>208.18278966599087</v>
      </c>
      <c r="U1025" t="str">
        <f>VLOOKUP(A1025,'12'!A:C,3,0)</f>
        <v>Начисление услуг УКС00001871 от 31.12.2023 23:59:59</v>
      </c>
      <c r="V1025" t="str">
        <f>VLOOKUP(A1025,'12'!A:B,2,0)</f>
        <v>НАС/КС/ДУ/3А-525</v>
      </c>
    </row>
    <row r="1026" spans="1:22" x14ac:dyDescent="0.3">
      <c r="A1026" s="77" t="s">
        <v>2326</v>
      </c>
      <c r="B1026" s="77" t="s">
        <v>524</v>
      </c>
      <c r="C1026" s="78">
        <v>2534.04</v>
      </c>
      <c r="D1026" s="79">
        <f>VLOOKUP(A1026,РАСЧЕТ!A:AY,51,0)</f>
        <v>1793.5260471297315</v>
      </c>
      <c r="E1026" s="79">
        <f t="shared" si="60"/>
        <v>-740.51395287026844</v>
      </c>
      <c r="F1026" s="79" t="str">
        <f>VLOOKUP(A1026,'04'!A:C,3,0)</f>
        <v>Начисление услуг УКС00000649 от 30.04.2023 0:00:15</v>
      </c>
      <c r="G1026" s="79" t="str">
        <f>VLOOKUP(A1026,'04'!A:B,2,0)</f>
        <v>НАС/КС/ДУ-3А-526</v>
      </c>
      <c r="H1026" s="78">
        <v>2534.04</v>
      </c>
      <c r="I1026" s="79">
        <f>VLOOKUP(A1026,РАСЧЕТ!A:BE,57,0)</f>
        <v>6881.0580136032504</v>
      </c>
      <c r="J1026" s="79">
        <f t="shared" si="61"/>
        <v>4347.0180136032504</v>
      </c>
      <c r="K1026" s="79" t="str">
        <f>VLOOKUP(A1026,'10'!A:C,3,0)</f>
        <v>Начисление услуг УКС00001638 от 31.10.2023 0:00:04</v>
      </c>
      <c r="L1026" s="79" t="str">
        <f>VLOOKUP(A1026,'10'!A:B,2,0)</f>
        <v>НАС/КС/ДУ-3А-526</v>
      </c>
      <c r="M1026" s="78">
        <v>2534.04</v>
      </c>
      <c r="N1026" s="79">
        <f>VLOOKUP(A1026,РАСЧЕТ!A:BF,58,0)</f>
        <v>5259.2509991328616</v>
      </c>
      <c r="O1026" s="79">
        <f t="shared" si="62"/>
        <v>2725.2109991328616</v>
      </c>
      <c r="P1026" s="79" t="str">
        <f>VLOOKUP(A1026,'11'!A:C,3,0)</f>
        <v>Начисление услуг УКС00001721 от 30.11.2023 23:59:59</v>
      </c>
      <c r="Q1026" s="79" t="str">
        <f>VLOOKUP(A1026,'11'!A:B,2,0)</f>
        <v>НАС/КС/ДУ-3А-526</v>
      </c>
      <c r="R1026" s="78">
        <v>2534.04</v>
      </c>
      <c r="S1026">
        <f>VLOOKUP(A1026,РАСЧЕТ!A:BG,59,0)</f>
        <v>6896.1351414621195</v>
      </c>
      <c r="T1026" s="119">
        <f t="shared" si="63"/>
        <v>4362.0951414621195</v>
      </c>
      <c r="U1026" t="str">
        <f>VLOOKUP(A1026,'12'!A:C,3,0)</f>
        <v>Начисление услуг УКС00001871 от 31.12.2023 23:59:59</v>
      </c>
      <c r="V1026" t="str">
        <f>VLOOKUP(A1026,'12'!A:B,2,0)</f>
        <v>НАС/КС/ДУ-3А-526</v>
      </c>
    </row>
    <row r="1027" spans="1:22" x14ac:dyDescent="0.3">
      <c r="A1027" s="77" t="s">
        <v>1508</v>
      </c>
      <c r="B1027" s="77" t="s">
        <v>1214</v>
      </c>
      <c r="C1027" s="78">
        <v>1687.93</v>
      </c>
      <c r="D1027" s="79">
        <f>VLOOKUP(A1027,РАСЧЕТ!A:AY,51,0)</f>
        <v>1783.2857095962997</v>
      </c>
      <c r="E1027" s="79">
        <f t="shared" ref="E1027:E1090" si="64">D1027-C1027</f>
        <v>95.355709596299675</v>
      </c>
      <c r="F1027" s="79" t="str">
        <f>VLOOKUP(A1027,'04'!A:C,3,0)</f>
        <v>Начисление услуг УКС00000649 от 30.04.2023 0:00:15</v>
      </c>
      <c r="G1027" s="79" t="str">
        <f>VLOOKUP(A1027,'04'!A:B,2,0)</f>
        <v>НАС/КС/ДУ-3А-527</v>
      </c>
      <c r="H1027" s="78">
        <v>1687.93</v>
      </c>
      <c r="I1027" s="79">
        <f>VLOOKUP(A1027,РАСЧЕТ!A:BE,57,0)</f>
        <v>1571.4254734212095</v>
      </c>
      <c r="J1027" s="79">
        <f t="shared" ref="J1027:J1090" si="65">I1027-H1027</f>
        <v>-116.50452657879055</v>
      </c>
      <c r="K1027" s="79" t="str">
        <f>VLOOKUP(A1027,'10'!A:C,3,0)</f>
        <v>Начисление услуг УКС00001638 от 31.10.2023 0:00:04</v>
      </c>
      <c r="L1027" s="79" t="str">
        <f>VLOOKUP(A1027,'10'!A:B,2,0)</f>
        <v>НАС/КС/ДУ-3А-527</v>
      </c>
      <c r="M1027" s="78">
        <v>1687.93</v>
      </c>
      <c r="N1027" s="79">
        <f>VLOOKUP(A1027,РАСЧЕТ!A:BF,58,0)</f>
        <v>1406.4648092807402</v>
      </c>
      <c r="O1027" s="79">
        <f t="shared" ref="O1027:O1090" si="66">N1027-M1027</f>
        <v>-281.46519071925991</v>
      </c>
      <c r="P1027" s="79" t="str">
        <f>VLOOKUP(A1027,'11'!A:C,3,0)</f>
        <v>Начисление услуг УКС00001721 от 30.11.2023 23:59:59</v>
      </c>
      <c r="Q1027" s="79" t="str">
        <f>VLOOKUP(A1027,'11'!A:B,2,0)</f>
        <v>НАС/КС/ДУ-3А-527</v>
      </c>
      <c r="R1027" s="78">
        <v>1687.93</v>
      </c>
      <c r="S1027">
        <f>VLOOKUP(A1027,РАСЧЕТ!A:BG,59,0)</f>
        <v>1931.4228164843282</v>
      </c>
      <c r="T1027" s="119">
        <f t="shared" ref="T1027:T1090" si="67">S1027-R1027</f>
        <v>243.49281648432816</v>
      </c>
      <c r="U1027" t="str">
        <f>VLOOKUP(A1027,'12'!A:C,3,0)</f>
        <v>Начисление услуг УКС00001871 от 31.12.2023 23:59:59</v>
      </c>
      <c r="V1027" t="str">
        <f>VLOOKUP(A1027,'12'!A:B,2,0)</f>
        <v>НАС/КС/ДУ-3А-527</v>
      </c>
    </row>
    <row r="1028" spans="1:22" x14ac:dyDescent="0.3">
      <c r="A1028" s="77" t="s">
        <v>1870</v>
      </c>
      <c r="B1028" s="77" t="s">
        <v>1085</v>
      </c>
      <c r="C1028" s="78">
        <v>1378.69</v>
      </c>
      <c r="D1028" s="79">
        <f>VLOOKUP(A1028,РАСЧЕТ!A:AY,51,0)</f>
        <v>1456.5768773038481</v>
      </c>
      <c r="E1028" s="79">
        <f t="shared" si="64"/>
        <v>77.886877303847996</v>
      </c>
      <c r="F1028" s="79" t="str">
        <f>VLOOKUP(A1028,'04'!A:C,3,0)</f>
        <v>Начисление услуг УКС00000649 от 30.04.2023 0:00:15</v>
      </c>
      <c r="G1028" s="79" t="str">
        <f>VLOOKUP(A1028,'04'!A:B,2,0)</f>
        <v>НАС/КС/ДУ-3А-528</v>
      </c>
      <c r="H1028" s="78">
        <v>1378.69</v>
      </c>
      <c r="I1028" s="79">
        <f>VLOOKUP(A1028,РАСЧЕТ!A:BE,57,0)</f>
        <v>1283.5307301990035</v>
      </c>
      <c r="J1028" s="79">
        <f t="shared" si="65"/>
        <v>-95.159269800996526</v>
      </c>
      <c r="K1028" s="79" t="str">
        <f>VLOOKUP(A1028,'10'!A:C,3,0)</f>
        <v>Начисление услуг УКС00001638 от 31.10.2023 0:00:04</v>
      </c>
      <c r="L1028" s="79" t="str">
        <f>VLOOKUP(A1028,'10'!A:B,2,0)</f>
        <v>НАС/КС/ДУ-3А-528</v>
      </c>
      <c r="M1028" s="78">
        <v>1378.69</v>
      </c>
      <c r="N1028" s="79">
        <f>VLOOKUP(A1028,РАСЧЕТ!A:BF,58,0)</f>
        <v>1148.7918671224365</v>
      </c>
      <c r="O1028" s="79">
        <f t="shared" si="66"/>
        <v>-229.89813287756351</v>
      </c>
      <c r="P1028" s="79" t="str">
        <f>VLOOKUP(A1028,'11'!A:C,3,0)</f>
        <v>Начисление услуг УКС00001721 от 30.11.2023 23:59:59</v>
      </c>
      <c r="Q1028" s="79" t="str">
        <f>VLOOKUP(A1028,'11'!A:B,2,0)</f>
        <v>НАС/КС/ДУ-3А-528</v>
      </c>
      <c r="R1028" s="78">
        <v>1378.69</v>
      </c>
      <c r="S1028">
        <f>VLOOKUP(A1028,РАСЧЕТ!A:BG,59,0)</f>
        <v>1577.574361555902</v>
      </c>
      <c r="T1028" s="119">
        <f t="shared" si="67"/>
        <v>198.88436155590193</v>
      </c>
      <c r="U1028" t="str">
        <f>VLOOKUP(A1028,'12'!A:C,3,0)</f>
        <v>Начисление услуг УКС00001871 от 31.12.2023 23:59:59</v>
      </c>
      <c r="V1028" t="str">
        <f>VLOOKUP(A1028,'12'!A:B,2,0)</f>
        <v>НАС/КС/ДУ-3А-528</v>
      </c>
    </row>
    <row r="1029" spans="1:22" x14ac:dyDescent="0.3">
      <c r="A1029" s="77" t="s">
        <v>2049</v>
      </c>
      <c r="B1029" s="77" t="s">
        <v>848</v>
      </c>
      <c r="C1029" s="78">
        <v>1365.8</v>
      </c>
      <c r="D1029" s="79">
        <f>VLOOKUP(A1029,РАСЧЕТ!A:AY,51,0)</f>
        <v>1452.5493006563638</v>
      </c>
      <c r="E1029" s="79">
        <f t="shared" si="64"/>
        <v>86.749300656363857</v>
      </c>
      <c r="F1029" s="79" t="str">
        <f>VLOOKUP(A1029,'04'!A:C,3,0)</f>
        <v>Начисление услуг УКС00000649 от 30.04.2023 0:00:15</v>
      </c>
      <c r="G1029" s="79" t="str">
        <f>VLOOKUP(A1029,'04'!A:B,2,0)</f>
        <v>НАС/КС/ДУ-3А-529</v>
      </c>
      <c r="H1029" s="78">
        <v>1365.8</v>
      </c>
      <c r="I1029" s="79">
        <f>VLOOKUP(A1029,РАСЧЕТ!A:BE,57,0)</f>
        <v>1452.5784138707659</v>
      </c>
      <c r="J1029" s="79">
        <f t="shared" si="65"/>
        <v>86.778413870765917</v>
      </c>
      <c r="K1029" s="79" t="str">
        <f>VLOOKUP(A1029,'10'!A:C,3,0)</f>
        <v>Начисление услуг УКС00001638 от 31.10.2023 0:00:04</v>
      </c>
      <c r="L1029" s="79" t="str">
        <f>VLOOKUP(A1029,'10'!A:B,2,0)</f>
        <v>НАС/КС/ДУ-3А-529</v>
      </c>
      <c r="M1029" s="78">
        <v>1365.8</v>
      </c>
      <c r="N1029" s="79">
        <f>VLOOKUP(A1029,РАСЧЕТ!A:BF,58,0)</f>
        <v>1264.0819565255435</v>
      </c>
      <c r="O1029" s="79">
        <f t="shared" si="66"/>
        <v>-101.71804347445641</v>
      </c>
      <c r="P1029" s="79" t="str">
        <f>VLOOKUP(A1029,'11'!A:C,3,0)</f>
        <v>Начисление услуг УКС00001721 от 30.11.2023 23:59:59</v>
      </c>
      <c r="Q1029" s="79" t="str">
        <f>VLOOKUP(A1029,'11'!A:B,2,0)</f>
        <v>НАС/КС/ДУ-3А-529</v>
      </c>
      <c r="R1029" s="78">
        <v>1365.8</v>
      </c>
      <c r="S1029">
        <f>VLOOKUP(A1029,РАСЧЕТ!A:BG,59,0)</f>
        <v>1722.8395559681589</v>
      </c>
      <c r="T1029" s="119">
        <f t="shared" si="67"/>
        <v>357.03955596815899</v>
      </c>
      <c r="U1029" t="str">
        <f>VLOOKUP(A1029,'12'!A:C,3,0)</f>
        <v>Начисление услуг УКС00001871 от 31.12.2023 23:59:59</v>
      </c>
      <c r="V1029" t="str">
        <f>VLOOKUP(A1029,'12'!A:B,2,0)</f>
        <v>НАС/КС/ДУ-3А-529</v>
      </c>
    </row>
    <row r="1030" spans="1:22" x14ac:dyDescent="0.3">
      <c r="A1030" s="77" t="s">
        <v>2423</v>
      </c>
      <c r="B1030" s="77" t="s">
        <v>132</v>
      </c>
      <c r="C1030" s="78">
        <v>3466.05</v>
      </c>
      <c r="D1030" s="79">
        <f>VLOOKUP(A1030,РАСЧЕТ!A:AY,51,0)</f>
        <v>3661.8614952778989</v>
      </c>
      <c r="E1030" s="79">
        <f t="shared" si="64"/>
        <v>195.81149527789876</v>
      </c>
      <c r="F1030" s="79" t="str">
        <f>VLOOKUP(A1030,'04'!A:C,3,0)</f>
        <v>Начисление услуг УКС00000649 от 30.04.2023 0:00:15</v>
      </c>
      <c r="G1030" s="79" t="str">
        <f>VLOOKUP(A1030,'04'!A:B,2,0)</f>
        <v>НАС/ДУ-3А-53 от 05.03.2022 г.</v>
      </c>
      <c r="H1030" s="78">
        <v>3466.05</v>
      </c>
      <c r="I1030" s="79">
        <f>VLOOKUP(A1030,РАСЧЕТ!A:BE,57,0)</f>
        <v>6618.50155847307</v>
      </c>
      <c r="J1030" s="79">
        <f t="shared" si="65"/>
        <v>3152.4515584730698</v>
      </c>
      <c r="K1030" s="79" t="str">
        <f>VLOOKUP(A1030,'10'!A:C,3,0)</f>
        <v>Начисление услуг УКС00001638 от 31.10.2023 0:00:04</v>
      </c>
      <c r="L1030" s="79" t="str">
        <f>VLOOKUP(A1030,'10'!A:B,2,0)</f>
        <v>НАС/ДУ-3А-53 от 05.03.2022 г.</v>
      </c>
      <c r="M1030" s="78">
        <v>3466.05</v>
      </c>
      <c r="N1030" s="79">
        <f>VLOOKUP(A1030,РАСЧЕТ!A:BF,58,0)</f>
        <v>5249.0752199271801</v>
      </c>
      <c r="O1030" s="79">
        <f t="shared" si="66"/>
        <v>1783.0252199271799</v>
      </c>
      <c r="P1030" s="79" t="str">
        <f>VLOOKUP(A1030,'11'!A:C,3,0)</f>
        <v>Начисление услуг УКС00001721 от 30.11.2023 23:59:59</v>
      </c>
      <c r="Q1030" s="79" t="str">
        <f>VLOOKUP(A1030,'11'!A:B,2,0)</f>
        <v>НАС/ДУ-3А-53 от 05.03.2022 г.</v>
      </c>
      <c r="R1030" s="78">
        <v>3466.05</v>
      </c>
      <c r="S1030">
        <f>VLOOKUP(A1030,РАСЧЕТ!A:BG,59,0)</f>
        <v>6963.6720797992502</v>
      </c>
      <c r="T1030" s="119">
        <f t="shared" si="67"/>
        <v>3497.6220797992501</v>
      </c>
      <c r="U1030" t="str">
        <f>VLOOKUP(A1030,'12'!A:C,3,0)</f>
        <v>Начисление услуг УКС00001871 от 31.12.2023 23:59:59</v>
      </c>
      <c r="V1030" t="str">
        <f>VLOOKUP(A1030,'12'!A:B,2,0)</f>
        <v>НАС/ДУ-3А-53 от 05.03.2022 г.</v>
      </c>
    </row>
    <row r="1031" spans="1:22" x14ac:dyDescent="0.3">
      <c r="A1031" s="77" t="s">
        <v>1412</v>
      </c>
      <c r="B1031" s="77" t="s">
        <v>632</v>
      </c>
      <c r="C1031" s="78">
        <v>1679.34</v>
      </c>
      <c r="D1031" s="79">
        <f>VLOOKUP(A1031,РАСЧЕТ!A:AY,51,0)</f>
        <v>1774.2104642548431</v>
      </c>
      <c r="E1031" s="79">
        <f t="shared" si="64"/>
        <v>94.870464254843228</v>
      </c>
      <c r="F1031" s="79" t="str">
        <f>VLOOKUP(A1031,'04'!A:C,3,0)</f>
        <v>Начисление услуг УКС00000649 от 30.04.2023 0:00:15</v>
      </c>
      <c r="G1031" s="79" t="str">
        <f>VLOOKUP(A1031,'04'!A:B,2,0)</f>
        <v>НАС/КС/ДУ-3А-530</v>
      </c>
      <c r="H1031" s="78">
        <v>1679.34</v>
      </c>
      <c r="I1031" s="79">
        <f>VLOOKUP(A1031,РАСЧЕТ!A:BE,57,0)</f>
        <v>1563.4283972205928</v>
      </c>
      <c r="J1031" s="79">
        <f t="shared" si="65"/>
        <v>-115.91160277940708</v>
      </c>
      <c r="K1031" s="79" t="str">
        <f>VLOOKUP(A1031,'10'!A:C,3,0)</f>
        <v>Начисление услуг УКС00001638 от 31.10.2023 0:00:04</v>
      </c>
      <c r="L1031" s="79" t="str">
        <f>VLOOKUP(A1031,'10'!A:B,2,0)</f>
        <v>НАС/КС/ДУ-3А-530</v>
      </c>
      <c r="M1031" s="78">
        <v>1679.34</v>
      </c>
      <c r="N1031" s="79">
        <f>VLOOKUP(A1031,РАСЧЕТ!A:BF,58,0)</f>
        <v>1399.3072275541206</v>
      </c>
      <c r="O1031" s="79">
        <f t="shared" si="66"/>
        <v>-280.03277244587935</v>
      </c>
      <c r="P1031" s="79" t="str">
        <f>VLOOKUP(A1031,'11'!A:C,3,0)</f>
        <v>Начисление услуг УКС00001721 от 30.11.2023 23:59:59</v>
      </c>
      <c r="Q1031" s="79" t="str">
        <f>VLOOKUP(A1031,'11'!A:B,2,0)</f>
        <v>НАС/КС/ДУ-3А-530</v>
      </c>
      <c r="R1031" s="78">
        <v>1679.34</v>
      </c>
      <c r="S1031">
        <f>VLOOKUP(A1031,РАСЧЕТ!A:BG,59,0)</f>
        <v>1921.5936927363166</v>
      </c>
      <c r="T1031" s="119">
        <f t="shared" si="67"/>
        <v>242.25369273631668</v>
      </c>
      <c r="U1031" t="str">
        <f>VLOOKUP(A1031,'12'!A:C,3,0)</f>
        <v>Начисление услуг УКС00001871 от 31.12.2023 23:59:59</v>
      </c>
      <c r="V1031" t="str">
        <f>VLOOKUP(A1031,'12'!A:B,2,0)</f>
        <v>НАС/КС/ДУ-3А-530</v>
      </c>
    </row>
    <row r="1032" spans="1:22" x14ac:dyDescent="0.3">
      <c r="A1032" s="77" t="s">
        <v>1958</v>
      </c>
      <c r="B1032" s="77" t="s">
        <v>1073</v>
      </c>
      <c r="C1032" s="78">
        <v>2662.89</v>
      </c>
      <c r="D1032" s="79">
        <f>VLOOKUP(A1032,РАСЧЕТ!A:AY,51,0)</f>
        <v>2813.326055851669</v>
      </c>
      <c r="E1032" s="79">
        <f t="shared" si="64"/>
        <v>150.43605585166915</v>
      </c>
      <c r="F1032" s="79" t="str">
        <f>VLOOKUP(A1032,'04'!A:C,3,0)</f>
        <v>Начисление услуг УКС00000649 от 30.04.2023 0:00:15</v>
      </c>
      <c r="G1032" s="79" t="str">
        <f>VLOOKUP(A1032,'04'!A:B,2,0)</f>
        <v>НАС/КС/ДУ-3А-531</v>
      </c>
      <c r="H1032" s="78">
        <v>2662.89</v>
      </c>
      <c r="I1032" s="79">
        <f>VLOOKUP(A1032,РАСЧЕТ!A:BE,57,0)</f>
        <v>2479.0936221912216</v>
      </c>
      <c r="J1032" s="79">
        <f t="shared" si="65"/>
        <v>-183.79637780877829</v>
      </c>
      <c r="K1032" s="79" t="str">
        <f>VLOOKUP(A1032,'10'!A:C,3,0)</f>
        <v>Начисление услуг УКС00001638 от 31.10.2023 0:00:04</v>
      </c>
      <c r="L1032" s="79" t="str">
        <f>VLOOKUP(A1032,'10'!A:B,2,0)</f>
        <v>НАС/КС/ДУ-3А-531</v>
      </c>
      <c r="M1032" s="78">
        <v>2662.89</v>
      </c>
      <c r="N1032" s="79">
        <f>VLOOKUP(A1032,РАСЧЕТ!A:BF,58,0)</f>
        <v>2218.8503352520584</v>
      </c>
      <c r="O1032" s="79">
        <f t="shared" si="66"/>
        <v>-444.03966474794152</v>
      </c>
      <c r="P1032" s="79" t="str">
        <f>VLOOKUP(A1032,'11'!A:C,3,0)</f>
        <v>Начисление услуг УКС00001721 от 30.11.2023 23:59:59</v>
      </c>
      <c r="Q1032" s="79" t="str">
        <f>VLOOKUP(A1032,'11'!A:B,2,0)</f>
        <v>НАС/КС/ДУ-3А-531</v>
      </c>
      <c r="R1032" s="78">
        <v>2662.89</v>
      </c>
      <c r="S1032">
        <f>VLOOKUP(A1032,РАСЧЕТ!A:BG,59,0)</f>
        <v>3047.0283618836734</v>
      </c>
      <c r="T1032" s="119">
        <f t="shared" si="67"/>
        <v>384.1383618836735</v>
      </c>
      <c r="U1032" t="str">
        <f>VLOOKUP(A1032,'12'!A:C,3,0)</f>
        <v>Начисление услуг УКС00001871 от 31.12.2023 23:59:59</v>
      </c>
      <c r="V1032" t="str">
        <f>VLOOKUP(A1032,'12'!A:B,2,0)</f>
        <v>НАС/КС/ДУ-3А-531</v>
      </c>
    </row>
    <row r="1033" spans="1:22" x14ac:dyDescent="0.3">
      <c r="A1033" s="77" t="s">
        <v>1467</v>
      </c>
      <c r="B1033" s="77" t="s">
        <v>653</v>
      </c>
      <c r="C1033" s="78">
        <v>1395.87</v>
      </c>
      <c r="D1033" s="79">
        <f>VLOOKUP(A1033,РАСЧЕТ!A:AY,51,0)</f>
        <v>4622.582703249429</v>
      </c>
      <c r="E1033" s="79">
        <f t="shared" si="64"/>
        <v>3226.7127032494291</v>
      </c>
      <c r="F1033" s="79" t="str">
        <f>VLOOKUP(A1033,'04'!A:C,3,0)</f>
        <v>Начисление услуг УКС00000649 от 30.04.2023 0:00:15</v>
      </c>
      <c r="G1033" s="79" t="str">
        <f>VLOOKUP(A1033,'04'!A:B,2,0)</f>
        <v>НАС/КС/ДУ-3А-532</v>
      </c>
      <c r="H1033" s="78">
        <v>1395.87</v>
      </c>
      <c r="I1033" s="79">
        <f>VLOOKUP(A1033,РАСЧЕТ!A:BE,57,0)</f>
        <v>3217.1271708971585</v>
      </c>
      <c r="J1033" s="79">
        <f t="shared" si="65"/>
        <v>1821.2571708971586</v>
      </c>
      <c r="K1033" s="79" t="str">
        <f>VLOOKUP(A1033,'10'!A:C,3,0)</f>
        <v>Начисление услуг УКС00001638 от 31.10.2023 0:00:04</v>
      </c>
      <c r="L1033" s="79" t="str">
        <f>VLOOKUP(A1033,'10'!A:B,2,0)</f>
        <v>НАС/КС/ДУ-3А-532</v>
      </c>
      <c r="M1033" s="78">
        <v>1395.87</v>
      </c>
      <c r="N1033" s="79">
        <f>VLOOKUP(A1033,РАСЧЕТ!A:BF,58,0)</f>
        <v>2497.9735216858271</v>
      </c>
      <c r="O1033" s="79">
        <f t="shared" si="66"/>
        <v>1102.1035216858272</v>
      </c>
      <c r="P1033" s="79" t="str">
        <f>VLOOKUP(A1033,'11'!A:C,3,0)</f>
        <v>Начисление услуг УКС00001721 от 30.11.2023 23:59:59</v>
      </c>
      <c r="Q1033" s="79" t="str">
        <f>VLOOKUP(A1033,'11'!A:B,2,0)</f>
        <v>НАС/КС/ДУ-3А-532</v>
      </c>
      <c r="R1033" s="78">
        <v>1395.87</v>
      </c>
      <c r="S1033">
        <f>VLOOKUP(A1033,РАСЧЕТ!A:BG,59,0)</f>
        <v>3292.0393096448529</v>
      </c>
      <c r="T1033" s="119">
        <f t="shared" si="67"/>
        <v>1896.169309644853</v>
      </c>
      <c r="U1033" t="str">
        <f>VLOOKUP(A1033,'12'!A:C,3,0)</f>
        <v>Начисление услуг УКС00001871 от 31.12.2023 23:59:59</v>
      </c>
      <c r="V1033" t="str">
        <f>VLOOKUP(A1033,'12'!A:B,2,0)</f>
        <v>НАС/КС/ДУ-3А-532</v>
      </c>
    </row>
    <row r="1034" spans="1:22" x14ac:dyDescent="0.3">
      <c r="A1034" s="77" t="s">
        <v>2273</v>
      </c>
      <c r="B1034" s="77" t="s">
        <v>1074</v>
      </c>
      <c r="C1034" s="78">
        <v>1443.11</v>
      </c>
      <c r="D1034" s="79">
        <f>VLOOKUP(A1034,РАСЧЕТ!A:AY,51,0)</f>
        <v>1524.6412173647755</v>
      </c>
      <c r="E1034" s="79">
        <f t="shared" si="64"/>
        <v>81.531217364775557</v>
      </c>
      <c r="F1034" s="79" t="str">
        <f>VLOOKUP(A1034,'04'!A:C,3,0)</f>
        <v>Начисление услуг УКС00000649 от 30.04.2023 0:00:15</v>
      </c>
      <c r="G1034" s="79" t="str">
        <f>VLOOKUP(A1034,'04'!A:B,2,0)</f>
        <v>НАС/КС/ДУ-3А-533</v>
      </c>
      <c r="H1034" s="78">
        <v>1443.11</v>
      </c>
      <c r="I1034" s="79">
        <f>VLOOKUP(A1034,РАСЧЕТ!A:BE,57,0)</f>
        <v>1343.5088017036296</v>
      </c>
      <c r="J1034" s="79">
        <f t="shared" si="65"/>
        <v>-99.601198296370285</v>
      </c>
      <c r="K1034" s="79" t="str">
        <f>VLOOKUP(A1034,'10'!A:C,3,0)</f>
        <v>Начисление услуг УКС00001638 от 31.10.2023 0:00:04</v>
      </c>
      <c r="L1034" s="79" t="str">
        <f>VLOOKUP(A1034,'10'!A:B,2,0)</f>
        <v>НАС/КС/ДУ-3А-533</v>
      </c>
      <c r="M1034" s="78">
        <v>1443.11</v>
      </c>
      <c r="N1034" s="79">
        <f>VLOOKUP(A1034,РАСЧЕТ!A:BF,58,0)</f>
        <v>1202.4737300720831</v>
      </c>
      <c r="O1034" s="79">
        <f t="shared" si="66"/>
        <v>-240.63626992791683</v>
      </c>
      <c r="P1034" s="79" t="str">
        <f>VLOOKUP(A1034,'11'!A:C,3,0)</f>
        <v>Начисление услуг УКС00001721 от 30.11.2023 23:59:59</v>
      </c>
      <c r="Q1034" s="79" t="str">
        <f>VLOOKUP(A1034,'11'!A:B,2,0)</f>
        <v>НАС/КС/ДУ-3А-533</v>
      </c>
      <c r="R1034" s="78">
        <v>1443.11</v>
      </c>
      <c r="S1034">
        <f>VLOOKUP(A1034,РАСЧЕТ!A:BG,59,0)</f>
        <v>1651.2927896659908</v>
      </c>
      <c r="T1034" s="119">
        <f t="shared" si="67"/>
        <v>208.18278966599087</v>
      </c>
      <c r="U1034" t="str">
        <f>VLOOKUP(A1034,'12'!A:C,3,0)</f>
        <v>Начисление услуг УКС00001871 от 31.12.2023 23:59:59</v>
      </c>
      <c r="V1034" t="str">
        <f>VLOOKUP(A1034,'12'!A:B,2,0)</f>
        <v>НАС/КС/ДУ-3А-533</v>
      </c>
    </row>
    <row r="1035" spans="1:22" x14ac:dyDescent="0.3">
      <c r="A1035" s="77" t="s">
        <v>1535</v>
      </c>
      <c r="B1035" s="77" t="s">
        <v>801</v>
      </c>
      <c r="C1035" s="78">
        <v>2534.04</v>
      </c>
      <c r="D1035" s="79">
        <f>VLOOKUP(A1035,РАСЧЕТ!A:AY,51,0)</f>
        <v>2070.0151271297314</v>
      </c>
      <c r="E1035" s="79">
        <f t="shared" si="64"/>
        <v>-464.02487287026861</v>
      </c>
      <c r="F1035" s="79" t="str">
        <f>VLOOKUP(A1035,'04'!A:C,3,0)</f>
        <v>Начисление услуг УКС00000649 от 30.04.2023 0:00:15</v>
      </c>
      <c r="G1035" s="79" t="str">
        <f>VLOOKUP(A1035,'04'!A:B,2,0)</f>
        <v>НАС/КС/ДУ-3А-534.</v>
      </c>
      <c r="H1035" s="78">
        <v>2534.04</v>
      </c>
      <c r="I1035" s="79">
        <f>VLOOKUP(A1035,РАСЧЕТ!A:BE,57,0)</f>
        <v>2900.186415652071</v>
      </c>
      <c r="J1035" s="79">
        <f t="shared" si="65"/>
        <v>366.14641565207103</v>
      </c>
      <c r="K1035" s="79" t="str">
        <f>VLOOKUP(A1035,'10'!A:C,3,0)</f>
        <v>Начисление услуг УКС00001638 от 31.10.2023 0:00:04</v>
      </c>
      <c r="L1035" s="79" t="str">
        <f>VLOOKUP(A1035,'10'!A:B,2,0)</f>
        <v>НАС/КС/ДУ-3А-534.</v>
      </c>
      <c r="M1035" s="78">
        <v>2534.04</v>
      </c>
      <c r="N1035" s="79">
        <f>VLOOKUP(A1035,РАСЧЕТ!A:BF,58,0)</f>
        <v>2488.117415308966</v>
      </c>
      <c r="O1035" s="79">
        <f t="shared" si="66"/>
        <v>-45.92258469103399</v>
      </c>
      <c r="P1035" s="79" t="str">
        <f>VLOOKUP(A1035,'11'!A:C,3,0)</f>
        <v>Начисление услуг УКС00001721 от 30.11.2023 23:59:59</v>
      </c>
      <c r="Q1035" s="79" t="str">
        <f>VLOOKUP(A1035,'11'!A:B,2,0)</f>
        <v>НАС/КС/ДУ-3А-534.</v>
      </c>
      <c r="R1035" s="78">
        <v>2534.04</v>
      </c>
      <c r="S1035">
        <f>VLOOKUP(A1035,РАСЧЕТ!A:BG,59,0)</f>
        <v>3377.7789632371919</v>
      </c>
      <c r="T1035" s="119">
        <f t="shared" si="67"/>
        <v>843.73896323719191</v>
      </c>
      <c r="U1035" t="str">
        <f>VLOOKUP(A1035,'12'!A:C,3,0)</f>
        <v>Начисление услуг УКС00001871 от 31.12.2023 23:59:59</v>
      </c>
      <c r="V1035" t="str">
        <f>VLOOKUP(A1035,'12'!A:B,2,0)</f>
        <v>НАС/КС/ДУ-3А-534.</v>
      </c>
    </row>
    <row r="1036" spans="1:22" x14ac:dyDescent="0.3">
      <c r="A1036" s="77" t="s">
        <v>1413</v>
      </c>
      <c r="B1036" s="77" t="s">
        <v>711</v>
      </c>
      <c r="C1036" s="78">
        <v>1687.93</v>
      </c>
      <c r="D1036" s="79">
        <f>VLOOKUP(A1036,РАСЧЕТ!A:AY,51,0)</f>
        <v>713.31428383851983</v>
      </c>
      <c r="E1036" s="79">
        <f t="shared" si="64"/>
        <v>-974.61571616148024</v>
      </c>
      <c r="F1036" s="79" t="str">
        <f>VLOOKUP(A1036,'04'!A:C,3,0)</f>
        <v>Корректировка начислений УКС00002696 от 21.08.2023 0:00:00</v>
      </c>
      <c r="G1036" s="79" t="str">
        <f>VLOOKUP(A1036,'04'!A:B,2,0)</f>
        <v>НАС/КС/ДУ-3А-535</v>
      </c>
      <c r="H1036" s="80"/>
      <c r="I1036" s="79">
        <f>VLOOKUP(A1036,РАСЧЕТ!A:BE,57,0)</f>
        <v>0</v>
      </c>
      <c r="J1036" s="79">
        <f t="shared" si="65"/>
        <v>0</v>
      </c>
      <c r="K1036" s="79" t="e">
        <f>VLOOKUP(A1036,'10'!A:C,3,0)</f>
        <v>#N/A</v>
      </c>
      <c r="L1036" s="79" t="e">
        <f>VLOOKUP(A1036,'10'!A:B,2,0)</f>
        <v>#N/A</v>
      </c>
      <c r="M1036" s="80"/>
      <c r="N1036" s="79">
        <f>VLOOKUP(A1036,РАСЧЕТ!A:BF,58,0)</f>
        <v>0</v>
      </c>
      <c r="O1036" s="79">
        <f t="shared" si="66"/>
        <v>0</v>
      </c>
      <c r="P1036" s="79" t="e">
        <f>VLOOKUP(A1036,'11'!A:C,3,0)</f>
        <v>#N/A</v>
      </c>
      <c r="Q1036" s="79" t="e">
        <f>VLOOKUP(A1036,'11'!A:B,2,0)</f>
        <v>#N/A</v>
      </c>
      <c r="R1036" s="80"/>
      <c r="S1036">
        <f>VLOOKUP(A1036,РАСЧЕТ!A:BG,59,0)</f>
        <v>0</v>
      </c>
      <c r="T1036" s="119">
        <f t="shared" si="67"/>
        <v>0</v>
      </c>
      <c r="U1036" t="e">
        <f>VLOOKUP(A1036,'12'!A:C,3,0)</f>
        <v>#N/A</v>
      </c>
      <c r="V1036" t="e">
        <f>VLOOKUP(A1036,'12'!A:B,2,0)</f>
        <v>#N/A</v>
      </c>
    </row>
    <row r="1037" spans="1:22" x14ac:dyDescent="0.3">
      <c r="A1037" s="77" t="s">
        <v>2864</v>
      </c>
      <c r="B1037" s="77" t="s">
        <v>711</v>
      </c>
      <c r="C1037" s="80"/>
      <c r="D1037" s="79">
        <f>VLOOKUP(A1037,РАСЧЕТ!A:AY,51,0)</f>
        <v>1069.97142575778</v>
      </c>
      <c r="E1037" s="79">
        <f t="shared" si="64"/>
        <v>1069.97142575778</v>
      </c>
      <c r="F1037" s="79" t="str">
        <f>VLOOKUP(A1037,'04'!A:C,3,0)</f>
        <v>Ввод начального сальдо УКС00001931 от 21.08.2023 0:00:00</v>
      </c>
      <c r="G1037" s="79" t="str">
        <f>VLOOKUP(A1037,'04'!A:B,2,0)</f>
        <v>НАС/КС/ДУ-3А-535 ВТОР</v>
      </c>
      <c r="H1037" s="78">
        <v>1687.93</v>
      </c>
      <c r="I1037" s="79">
        <f>VLOOKUP(A1037,РАСЧЕТ!A:BE,57,0)</f>
        <v>4130.7162543999648</v>
      </c>
      <c r="J1037" s="79">
        <f t="shared" si="65"/>
        <v>2442.7862543999645</v>
      </c>
      <c r="K1037" s="79" t="str">
        <f>VLOOKUP(A1037,'10'!A:C,3,0)</f>
        <v>Начисление услуг УКС00001638 от 31.10.2023 0:00:04</v>
      </c>
      <c r="L1037" s="79" t="str">
        <f>VLOOKUP(A1037,'10'!A:B,2,0)</f>
        <v>НАС/КС/ДУ-3А-535 ВТОР</v>
      </c>
      <c r="M1037" s="78">
        <v>1687.93</v>
      </c>
      <c r="N1037" s="79">
        <f>VLOOKUP(A1037,РАСЧЕТ!A:BF,58,0)</f>
        <v>3188.0185367587119</v>
      </c>
      <c r="O1037" s="79">
        <f t="shared" si="66"/>
        <v>1500.0885367587118</v>
      </c>
      <c r="P1037" s="79" t="str">
        <f>VLOOKUP(A1037,'11'!A:C,3,0)</f>
        <v>Начисление услуг УКС00001721 от 30.11.2023 23:59:59</v>
      </c>
      <c r="Q1037" s="79" t="str">
        <f>VLOOKUP(A1037,'11'!A:B,2,0)</f>
        <v>НАС/КС/ДУ-3А-535 ВТОР</v>
      </c>
      <c r="R1037" s="78">
        <v>1687.93</v>
      </c>
      <c r="S1037">
        <f>VLOOKUP(A1037,РАСЧЕТ!A:BG,59,0)</f>
        <v>4193.3637782990754</v>
      </c>
      <c r="T1037" s="119">
        <f t="shared" si="67"/>
        <v>2505.4337782990751</v>
      </c>
      <c r="U1037" t="str">
        <f>VLOOKUP(A1037,'12'!A:C,3,0)</f>
        <v>Начисление услуг УКС00001871 от 31.12.2023 23:59:59</v>
      </c>
      <c r="V1037" t="str">
        <f>VLOOKUP(A1037,'12'!A:B,2,0)</f>
        <v>НАС/КС/ДУ-3А-535 ВТОР</v>
      </c>
    </row>
    <row r="1038" spans="1:22" x14ac:dyDescent="0.3">
      <c r="A1038" s="77" t="s">
        <v>2181</v>
      </c>
      <c r="B1038" s="77" t="s">
        <v>802</v>
      </c>
      <c r="C1038" s="78">
        <v>1378.69</v>
      </c>
      <c r="D1038" s="79">
        <f>VLOOKUP(A1038,РАСЧЕТ!A:AY,51,0)</f>
        <v>1456.5768773038481</v>
      </c>
      <c r="E1038" s="79">
        <f t="shared" si="64"/>
        <v>77.886877303847996</v>
      </c>
      <c r="F1038" s="79" t="str">
        <f>VLOOKUP(A1038,'04'!A:C,3,0)</f>
        <v>Начисление услуг УКС00000649 от 30.04.2023 0:00:15</v>
      </c>
      <c r="G1038" s="79" t="str">
        <f>VLOOKUP(A1038,'04'!A:B,2,0)</f>
        <v>НАС/КС/ДУ/3А-536</v>
      </c>
      <c r="H1038" s="78">
        <v>1378.69</v>
      </c>
      <c r="I1038" s="79">
        <f>VLOOKUP(A1038,РАСЧЕТ!A:BE,57,0)</f>
        <v>1283.5307301990035</v>
      </c>
      <c r="J1038" s="79">
        <f t="shared" si="65"/>
        <v>-95.159269800996526</v>
      </c>
      <c r="K1038" s="79" t="str">
        <f>VLOOKUP(A1038,'10'!A:C,3,0)</f>
        <v>Начисление услуг УКС00001638 от 31.10.2023 0:00:04</v>
      </c>
      <c r="L1038" s="79" t="str">
        <f>VLOOKUP(A1038,'10'!A:B,2,0)</f>
        <v>НАС/КС/ДУ/3А-536</v>
      </c>
      <c r="M1038" s="78">
        <v>1378.69</v>
      </c>
      <c r="N1038" s="79">
        <f>VLOOKUP(A1038,РАСЧЕТ!A:BF,58,0)</f>
        <v>1148.7918671224365</v>
      </c>
      <c r="O1038" s="79">
        <f t="shared" si="66"/>
        <v>-229.89813287756351</v>
      </c>
      <c r="P1038" s="79" t="str">
        <f>VLOOKUP(A1038,'11'!A:C,3,0)</f>
        <v>Начисление услуг УКС00001721 от 30.11.2023 23:59:59</v>
      </c>
      <c r="Q1038" s="79" t="str">
        <f>VLOOKUP(A1038,'11'!A:B,2,0)</f>
        <v>НАС/КС/ДУ/3А-536</v>
      </c>
      <c r="R1038" s="78">
        <v>1378.69</v>
      </c>
      <c r="S1038">
        <f>VLOOKUP(A1038,РАСЧЕТ!A:BG,59,0)</f>
        <v>1577.574361555902</v>
      </c>
      <c r="T1038" s="119">
        <f t="shared" si="67"/>
        <v>198.88436155590193</v>
      </c>
      <c r="U1038" t="str">
        <f>VLOOKUP(A1038,'12'!A:C,3,0)</f>
        <v>Начисление услуг УКС00001871 от 31.12.2023 23:59:59</v>
      </c>
      <c r="V1038" t="str">
        <f>VLOOKUP(A1038,'12'!A:B,2,0)</f>
        <v>НАС/КС/ДУ/3А-536</v>
      </c>
    </row>
    <row r="1039" spans="1:22" x14ac:dyDescent="0.3">
      <c r="A1039" s="77" t="s">
        <v>1517</v>
      </c>
      <c r="B1039" s="77" t="s">
        <v>675</v>
      </c>
      <c r="C1039" s="78">
        <v>1365.8</v>
      </c>
      <c r="D1039" s="79">
        <f>VLOOKUP(A1039,РАСЧЕТ!A:AY,51,0)</f>
        <v>990.8393806563638</v>
      </c>
      <c r="E1039" s="79">
        <f t="shared" si="64"/>
        <v>-374.96061934363615</v>
      </c>
      <c r="F1039" s="79" t="str">
        <f>VLOOKUP(A1039,'04'!A:C,3,0)</f>
        <v>Начисление услуг УКС00000649 от 30.04.2023 0:00:15</v>
      </c>
      <c r="G1039" s="79" t="str">
        <f>VLOOKUP(A1039,'04'!A:B,2,0)</f>
        <v>НАС/КС/ДУ/3А--537</v>
      </c>
      <c r="H1039" s="78">
        <v>1365.8</v>
      </c>
      <c r="I1039" s="79">
        <f>VLOOKUP(A1039,РАСЧЕТ!A:BE,57,0)</f>
        <v>3245.3232552899717</v>
      </c>
      <c r="J1039" s="79">
        <f t="shared" si="65"/>
        <v>1879.5232552899718</v>
      </c>
      <c r="K1039" s="79" t="str">
        <f>VLOOKUP(A1039,'10'!A:C,3,0)</f>
        <v>Начисление услуг УКС00001638 от 31.10.2023 0:00:04</v>
      </c>
      <c r="L1039" s="79" t="str">
        <f>VLOOKUP(A1039,'10'!A:B,2,0)</f>
        <v>НАС/КС/ДУ/3А--537</v>
      </c>
      <c r="M1039" s="78">
        <v>1365.8</v>
      </c>
      <c r="N1039" s="79">
        <f>VLOOKUP(A1039,РАСЧЕТ!A:BF,58,0)</f>
        <v>2512.0336462611872</v>
      </c>
      <c r="O1039" s="79">
        <f t="shared" si="66"/>
        <v>1146.2336462611872</v>
      </c>
      <c r="P1039" s="79" t="str">
        <f>VLOOKUP(A1039,'11'!A:C,3,0)</f>
        <v>Начисление услуг УКС00001721 от 30.11.2023 23:59:59</v>
      </c>
      <c r="Q1039" s="79" t="str">
        <f>VLOOKUP(A1039,'11'!A:B,2,0)</f>
        <v>НАС/КС/ДУ/3А--537</v>
      </c>
      <c r="R1039" s="78">
        <v>1365.8</v>
      </c>
      <c r="S1039">
        <f>VLOOKUP(A1039,РАСЧЕТ!A:BG,59,0)</f>
        <v>3307.2953048133099</v>
      </c>
      <c r="T1039" s="119">
        <f t="shared" si="67"/>
        <v>1941.49530481331</v>
      </c>
      <c r="U1039" t="str">
        <f>VLOOKUP(A1039,'12'!A:C,3,0)</f>
        <v>Начисление услуг УКС00001871 от 31.12.2023 23:59:59</v>
      </c>
      <c r="V1039" t="str">
        <f>VLOOKUP(A1039,'12'!A:B,2,0)</f>
        <v>НАС/КС/ДУ/3А--537</v>
      </c>
    </row>
    <row r="1040" spans="1:22" x14ac:dyDescent="0.3">
      <c r="A1040" s="77" t="s">
        <v>2353</v>
      </c>
      <c r="B1040" s="77" t="s">
        <v>1069</v>
      </c>
      <c r="C1040" s="78">
        <v>1679.34</v>
      </c>
      <c r="D1040" s="79">
        <f>VLOOKUP(A1040,РАСЧЕТ!A:AY,51,0)</f>
        <v>2195.2259905554661</v>
      </c>
      <c r="E1040" s="79">
        <f t="shared" si="64"/>
        <v>515.88599055546615</v>
      </c>
      <c r="F1040" s="79" t="str">
        <f>VLOOKUP(A1040,'04'!A:C,3,0)</f>
        <v>Начисление услуг УКС00000649 от 30.04.2023 0:00:15</v>
      </c>
      <c r="G1040" s="79" t="str">
        <f>VLOOKUP(A1040,'04'!A:B,2,0)</f>
        <v>НАС/КС/ДУ-3А-538</v>
      </c>
      <c r="H1040" s="78">
        <v>1679.34</v>
      </c>
      <c r="I1040" s="79">
        <f>VLOOKUP(A1040,РАСЧЕТ!A:BE,57,0)</f>
        <v>1571.7522270124416</v>
      </c>
      <c r="J1040" s="79">
        <f t="shared" si="65"/>
        <v>-107.58777298755831</v>
      </c>
      <c r="K1040" s="79" t="str">
        <f>VLOOKUP(A1040,'10'!A:C,3,0)</f>
        <v>Начисление услуг УКС00001638 от 31.10.2023 0:00:04</v>
      </c>
      <c r="L1040" s="79" t="str">
        <f>VLOOKUP(A1040,'10'!A:B,2,0)</f>
        <v>НАС/КС/ДУ-3А-538</v>
      </c>
      <c r="M1040" s="78">
        <v>1679.34</v>
      </c>
      <c r="N1040" s="79">
        <f>VLOOKUP(A1040,РАСЧЕТ!A:BF,58,0)</f>
        <v>1405.1015476457551</v>
      </c>
      <c r="O1040" s="79">
        <f t="shared" si="66"/>
        <v>-274.23845235424483</v>
      </c>
      <c r="P1040" s="79" t="str">
        <f>VLOOKUP(A1040,'11'!A:C,3,0)</f>
        <v>Начисление услуг УКС00001721 от 30.11.2023 23:59:59</v>
      </c>
      <c r="Q1040" s="79" t="str">
        <f>VLOOKUP(A1040,'11'!A:B,2,0)</f>
        <v>НАС/КС/ДУ-3А-538</v>
      </c>
      <c r="R1040" s="78">
        <v>1679.34</v>
      </c>
      <c r="S1040">
        <f>VLOOKUP(A1040,РАСЧЕТ!A:BG,59,0)</f>
        <v>1928.9504228528358</v>
      </c>
      <c r="T1040" s="119">
        <f t="shared" si="67"/>
        <v>249.61042285283588</v>
      </c>
      <c r="U1040" t="str">
        <f>VLOOKUP(A1040,'12'!A:C,3,0)</f>
        <v>Начисление услуг УКС00001871 от 31.12.2023 23:59:59</v>
      </c>
      <c r="V1040" t="str">
        <f>VLOOKUP(A1040,'12'!A:B,2,0)</f>
        <v>НАС/КС/ДУ-3А-538</v>
      </c>
    </row>
    <row r="1041" spans="1:22" x14ac:dyDescent="0.3">
      <c r="A1041" s="77" t="s">
        <v>2294</v>
      </c>
      <c r="B1041" s="77" t="s">
        <v>1216</v>
      </c>
      <c r="C1041" s="80"/>
      <c r="D1041" s="79">
        <f>VLOOKUP(A1041,РАСЧЕТ!A:AY,51,0)</f>
        <v>0</v>
      </c>
      <c r="E1041" s="79">
        <f t="shared" si="64"/>
        <v>0</v>
      </c>
      <c r="F1041" s="79" t="e">
        <f>VLOOKUP(A1041,'04'!A:C,3,0)</f>
        <v>#N/A</v>
      </c>
      <c r="G1041" s="79" t="e">
        <f>VLOOKUP(A1041,'04'!A:B,2,0)</f>
        <v>#N/A</v>
      </c>
      <c r="H1041" s="80"/>
      <c r="I1041" s="79">
        <f>VLOOKUP(A1041,РАСЧЕТ!A:BE,57,0)</f>
        <v>0</v>
      </c>
      <c r="J1041" s="79">
        <f t="shared" si="65"/>
        <v>0</v>
      </c>
      <c r="K1041" s="79" t="e">
        <f>VLOOKUP(A1041,'10'!A:C,3,0)</f>
        <v>#N/A</v>
      </c>
      <c r="L1041" s="79" t="e">
        <f>VLOOKUP(A1041,'10'!A:B,2,0)</f>
        <v>#N/A</v>
      </c>
      <c r="M1041" s="80"/>
      <c r="N1041" s="79">
        <f>VLOOKUP(A1041,РАСЧЕТ!A:BF,58,0)</f>
        <v>0</v>
      </c>
      <c r="O1041" s="79">
        <f t="shared" si="66"/>
        <v>0</v>
      </c>
      <c r="P1041" s="79" t="e">
        <f>VLOOKUP(A1041,'11'!A:C,3,0)</f>
        <v>#N/A</v>
      </c>
      <c r="Q1041" s="79" t="e">
        <f>VLOOKUP(A1041,'11'!A:B,2,0)</f>
        <v>#N/A</v>
      </c>
      <c r="R1041" s="80"/>
      <c r="S1041">
        <f>VLOOKUP(A1041,РАСЧЕТ!A:BG,59,0)</f>
        <v>0</v>
      </c>
      <c r="T1041" s="119">
        <f t="shared" si="67"/>
        <v>0</v>
      </c>
      <c r="U1041" t="e">
        <f>VLOOKUP(A1041,'12'!A:C,3,0)</f>
        <v>#N/A</v>
      </c>
      <c r="V1041" t="e">
        <f>VLOOKUP(A1041,'12'!A:B,2,0)</f>
        <v>#N/A</v>
      </c>
    </row>
    <row r="1042" spans="1:22" x14ac:dyDescent="0.3">
      <c r="A1042" s="77" t="s">
        <v>2583</v>
      </c>
      <c r="B1042" s="77" t="s">
        <v>1216</v>
      </c>
      <c r="C1042" s="78">
        <v>2662.88</v>
      </c>
      <c r="D1042" s="79">
        <f>VLOOKUP(A1042,РАСЧЕТ!A:AY,51,0)</f>
        <v>2813.326055851669</v>
      </c>
      <c r="E1042" s="79">
        <f t="shared" si="64"/>
        <v>150.44605585166892</v>
      </c>
      <c r="F1042" s="79" t="str">
        <f>VLOOKUP(A1042,'04'!A:C,3,0)</f>
        <v>Начисление услуг УКС00000649 от 30.04.2023 0:00:15</v>
      </c>
      <c r="G1042" s="79" t="str">
        <f>VLOOKUP(A1042,'04'!A:B,2,0)</f>
        <v>НАС/КС/ДУ/3А-539</v>
      </c>
      <c r="H1042" s="78">
        <v>2662.89</v>
      </c>
      <c r="I1042" s="79">
        <f>VLOOKUP(A1042,РАСЧЕТ!A:BE,57,0)</f>
        <v>5044.9857819364406</v>
      </c>
      <c r="J1042" s="79">
        <f t="shared" si="65"/>
        <v>2382.0957819364407</v>
      </c>
      <c r="K1042" s="79" t="str">
        <f>VLOOKUP(A1042,'10'!A:C,3,0)</f>
        <v>Начисление услуг УКС00001638 от 31.10.2023 0:00:04</v>
      </c>
      <c r="L1042" s="79" t="str">
        <f>VLOOKUP(A1042,'10'!A:B,2,0)</f>
        <v>НАС/КС/ДУ/3А-539</v>
      </c>
      <c r="M1042" s="78">
        <v>2662.89</v>
      </c>
      <c r="N1042" s="79">
        <f>VLOOKUP(A1042,РАСЧЕТ!A:BF,58,0)</f>
        <v>4004.9993635201149</v>
      </c>
      <c r="O1042" s="79">
        <f t="shared" si="66"/>
        <v>1342.109363520115</v>
      </c>
      <c r="P1042" s="79" t="str">
        <f>VLOOKUP(A1042,'11'!A:C,3,0)</f>
        <v>Начисление услуг УКС00001721 от 30.11.2023 23:59:59</v>
      </c>
      <c r="Q1042" s="79" t="str">
        <f>VLOOKUP(A1042,'11'!A:B,2,0)</f>
        <v>НАС/КС/ДУ/3А-539</v>
      </c>
      <c r="R1042" s="78">
        <v>2662.89</v>
      </c>
      <c r="S1042">
        <f>VLOOKUP(A1042,РАСЧЕТ!A:BG,59,0)</f>
        <v>5314.8037248330229</v>
      </c>
      <c r="T1042" s="119">
        <f t="shared" si="67"/>
        <v>2651.913724833023</v>
      </c>
      <c r="U1042" t="str">
        <f>VLOOKUP(A1042,'12'!A:C,3,0)</f>
        <v>Начисление услуг УКС00001871 от 31.12.2023 23:59:59</v>
      </c>
      <c r="V1042" t="str">
        <f>VLOOKUP(A1042,'12'!A:B,2,0)</f>
        <v>НАС/КС/ДУ/3А-539</v>
      </c>
    </row>
    <row r="1043" spans="1:22" x14ac:dyDescent="0.3">
      <c r="A1043" s="77" t="s">
        <v>1514</v>
      </c>
      <c r="B1043" s="77" t="s">
        <v>221</v>
      </c>
      <c r="C1043" s="78">
        <v>2396.6</v>
      </c>
      <c r="D1043" s="79">
        <f>VLOOKUP(A1043,РАСЧЕТ!A:AY,51,0)</f>
        <v>1964.6860581328647</v>
      </c>
      <c r="E1043" s="79">
        <f t="shared" si="64"/>
        <v>-431.91394186713524</v>
      </c>
      <c r="F1043" s="79" t="str">
        <f>VLOOKUP(A1043,'04'!A:C,3,0)</f>
        <v>Начисление услуг УКС00000649 от 30.04.2023 0:00:15</v>
      </c>
      <c r="G1043" s="79" t="str">
        <f>VLOOKUP(A1043,'04'!A:B,2,0)</f>
        <v>НАС/КС/ДУ-3А-54</v>
      </c>
      <c r="H1043" s="78">
        <v>2396.6</v>
      </c>
      <c r="I1043" s="79">
        <f>VLOOKUP(A1043,РАСЧЕТ!A:BE,57,0)</f>
        <v>2231.184259972099</v>
      </c>
      <c r="J1043" s="79">
        <f t="shared" si="65"/>
        <v>-165.41574002790094</v>
      </c>
      <c r="K1043" s="79" t="str">
        <f>VLOOKUP(A1043,'10'!A:C,3,0)</f>
        <v>Начисление услуг УКС00001638 от 31.10.2023 0:00:04</v>
      </c>
      <c r="L1043" s="79" t="str">
        <f>VLOOKUP(A1043,'10'!A:B,2,0)</f>
        <v>НАС/КС/ДУ-3А-54</v>
      </c>
      <c r="M1043" s="78">
        <v>2396.6</v>
      </c>
      <c r="N1043" s="79">
        <f>VLOOKUP(A1043,РАСЧЕТ!A:BF,58,0)</f>
        <v>1996.9653017268522</v>
      </c>
      <c r="O1043" s="79">
        <f t="shared" si="66"/>
        <v>-399.63469827314771</v>
      </c>
      <c r="P1043" s="79" t="str">
        <f>VLOOKUP(A1043,'11'!A:C,3,0)</f>
        <v>Начисление услуг УКС00001721 от 30.11.2023 23:59:59</v>
      </c>
      <c r="Q1043" s="79" t="str">
        <f>VLOOKUP(A1043,'11'!A:B,2,0)</f>
        <v>НАС/КС/ДУ-3А-54</v>
      </c>
      <c r="R1043" s="78">
        <v>2396.6</v>
      </c>
      <c r="S1043">
        <f>VLOOKUP(A1043,РАСЧЕТ!A:BG,59,0)</f>
        <v>2742.3255256953062</v>
      </c>
      <c r="T1043" s="119">
        <f t="shared" si="67"/>
        <v>345.72552569530626</v>
      </c>
      <c r="U1043" t="str">
        <f>VLOOKUP(A1043,'12'!A:C,3,0)</f>
        <v>Начисление услуг УКС00001871 от 31.12.2023 23:59:59</v>
      </c>
      <c r="V1043" t="str">
        <f>VLOOKUP(A1043,'12'!A:B,2,0)</f>
        <v>НАС/КС/ДУ-3А-54</v>
      </c>
    </row>
    <row r="1044" spans="1:22" x14ac:dyDescent="0.3">
      <c r="A1044" s="77" t="s">
        <v>2182</v>
      </c>
      <c r="B1044" s="77" t="s">
        <v>910</v>
      </c>
      <c r="C1044" s="78">
        <v>1395.87</v>
      </c>
      <c r="D1044" s="79">
        <f>VLOOKUP(A1044,РАСЧЕТ!A:AY,51,0)</f>
        <v>1474.7273679867619</v>
      </c>
      <c r="E1044" s="79">
        <f t="shared" si="64"/>
        <v>78.857367986762029</v>
      </c>
      <c r="F1044" s="79" t="str">
        <f>VLOOKUP(A1044,'04'!A:C,3,0)</f>
        <v>Начисление услуг УКС00000649 от 30.04.2023 0:00:15</v>
      </c>
      <c r="G1044" s="79" t="str">
        <f>VLOOKUP(A1044,'04'!A:B,2,0)</f>
        <v>НАС/КС/ДУ/3А-540</v>
      </c>
      <c r="H1044" s="78">
        <v>1395.87</v>
      </c>
      <c r="I1044" s="79">
        <f>VLOOKUP(A1044,РАСЧЕТ!A:BE,57,0)</f>
        <v>3609.0392118962654</v>
      </c>
      <c r="J1044" s="79">
        <f t="shared" si="65"/>
        <v>2213.1692118962656</v>
      </c>
      <c r="K1044" s="79" t="str">
        <f>VLOOKUP(A1044,'10'!A:C,3,0)</f>
        <v>Начисление услуг УКС00001638 от 31.10.2023 0:00:04</v>
      </c>
      <c r="L1044" s="79" t="str">
        <f>VLOOKUP(A1044,'10'!A:B,2,0)</f>
        <v>НАС/КС/ДУ/3А-540</v>
      </c>
      <c r="M1044" s="78">
        <v>1395.87</v>
      </c>
      <c r="N1044" s="79">
        <f>VLOOKUP(A1044,РАСЧЕТ!A:BF,58,0)</f>
        <v>2770.7883040758293</v>
      </c>
      <c r="O1044" s="79">
        <f t="shared" si="66"/>
        <v>1374.9183040758294</v>
      </c>
      <c r="P1044" s="79" t="str">
        <f>VLOOKUP(A1044,'11'!A:C,3,0)</f>
        <v>Начисление услуг УКС00001721 от 30.11.2023 23:59:59</v>
      </c>
      <c r="Q1044" s="79" t="str">
        <f>VLOOKUP(A1044,'11'!A:B,2,0)</f>
        <v>НАС/КС/ДУ/3А-540</v>
      </c>
      <c r="R1044" s="78">
        <v>1395.87</v>
      </c>
      <c r="S1044">
        <f>VLOOKUP(A1044,РАСЧЕТ!A:BG,59,0)</f>
        <v>3638.4172615184102</v>
      </c>
      <c r="T1044" s="119">
        <f t="shared" si="67"/>
        <v>2242.5472615184103</v>
      </c>
      <c r="U1044" t="str">
        <f>VLOOKUP(A1044,'12'!A:C,3,0)</f>
        <v>Начисление услуг УКС00001871 от 31.12.2023 23:59:59</v>
      </c>
      <c r="V1044" t="str">
        <f>VLOOKUP(A1044,'12'!A:B,2,0)</f>
        <v>НАС/КС/ДУ/3А-540</v>
      </c>
    </row>
    <row r="1045" spans="1:22" x14ac:dyDescent="0.3">
      <c r="A1045" s="77" t="s">
        <v>2398</v>
      </c>
      <c r="B1045" s="77" t="s">
        <v>866</v>
      </c>
      <c r="C1045" s="78">
        <v>2044.41</v>
      </c>
      <c r="D1045" s="79">
        <f>VLOOKUP(A1045,РАСЧЕТ!A:AY,51,0)</f>
        <v>2159.9083912667656</v>
      </c>
      <c r="E1045" s="79">
        <f t="shared" si="64"/>
        <v>115.49839126676557</v>
      </c>
      <c r="F1045" s="79" t="str">
        <f>VLOOKUP(A1045,'04'!A:C,3,0)</f>
        <v>Начисление услуг УКС00000649 от 30.04.2023 0:00:15</v>
      </c>
      <c r="G1045" s="79" t="str">
        <f>VLOOKUP(A1045,'04'!A:B,2,0)</f>
        <v>НАС/КС/ДУ-3А-541</v>
      </c>
      <c r="H1045" s="78">
        <v>2044.41</v>
      </c>
      <c r="I1045" s="79">
        <f>VLOOKUP(A1045,РАСЧЕТ!A:BE,57,0)</f>
        <v>5265.5217984203673</v>
      </c>
      <c r="J1045" s="79">
        <f t="shared" si="65"/>
        <v>3221.1117984203674</v>
      </c>
      <c r="K1045" s="79" t="str">
        <f>VLOOKUP(A1045,'10'!A:C,3,0)</f>
        <v>Начисление услуг УКС00001638 от 31.10.2023 0:00:04</v>
      </c>
      <c r="L1045" s="79" t="str">
        <f>VLOOKUP(A1045,'10'!A:B,2,0)</f>
        <v>НАС/КС/ДУ-3А-541</v>
      </c>
      <c r="M1045" s="78">
        <v>2044.41</v>
      </c>
      <c r="N1045" s="79">
        <f>VLOOKUP(A1045,РАСЧЕТ!A:BF,58,0)</f>
        <v>4043.9854365456895</v>
      </c>
      <c r="O1045" s="79">
        <f t="shared" si="66"/>
        <v>1999.5754365456894</v>
      </c>
      <c r="P1045" s="79" t="str">
        <f>VLOOKUP(A1045,'11'!A:C,3,0)</f>
        <v>Начисление услуг УКС00001721 от 30.11.2023 23:59:59</v>
      </c>
      <c r="Q1045" s="79" t="str">
        <f>VLOOKUP(A1045,'11'!A:B,2,0)</f>
        <v>НАС/КС/ДУ-3А-541</v>
      </c>
      <c r="R1045" s="78">
        <v>2044.41</v>
      </c>
      <c r="S1045">
        <f>VLOOKUP(A1045,РАСЧЕТ!A:BG,59,0)</f>
        <v>5310.9116688046543</v>
      </c>
      <c r="T1045" s="119">
        <f t="shared" si="67"/>
        <v>3266.5016688046544</v>
      </c>
      <c r="U1045" t="str">
        <f>VLOOKUP(A1045,'12'!A:C,3,0)</f>
        <v>Начисление услуг УКС00001871 от 31.12.2023 23:59:59</v>
      </c>
      <c r="V1045" t="str">
        <f>VLOOKUP(A1045,'12'!A:B,2,0)</f>
        <v>НАС/КС/ДУ-3А-541</v>
      </c>
    </row>
    <row r="1046" spans="1:22" x14ac:dyDescent="0.3">
      <c r="A1046" s="77" t="s">
        <v>1510</v>
      </c>
      <c r="B1046" s="77" t="s">
        <v>896</v>
      </c>
      <c r="C1046" s="78">
        <v>3586.3</v>
      </c>
      <c r="D1046" s="79">
        <f>VLOOKUP(A1046,РАСЧЕТ!A:AY,51,0)</f>
        <v>3880.4753378869923</v>
      </c>
      <c r="E1046" s="79">
        <f t="shared" si="64"/>
        <v>294.17533788699211</v>
      </c>
      <c r="F1046" s="79" t="str">
        <f>VLOOKUP(A1046,'04'!A:C,3,0)</f>
        <v>Начисление услуг УКС00000649 от 30.04.2023 0:00:15</v>
      </c>
      <c r="G1046" s="79" t="str">
        <f>VLOOKUP(A1046,'04'!A:B,2,0)</f>
        <v>НАС/КС/ДУ/3А-542</v>
      </c>
      <c r="H1046" s="78">
        <v>3586.3</v>
      </c>
      <c r="I1046" s="79">
        <f>VLOOKUP(A1046,РАСЧЕТ!A:BE,57,0)</f>
        <v>6194.8934110852852</v>
      </c>
      <c r="J1046" s="79">
        <f t="shared" si="65"/>
        <v>2608.593411085285</v>
      </c>
      <c r="K1046" s="79" t="str">
        <f>VLOOKUP(A1046,'10'!A:C,3,0)</f>
        <v>Начисление услуг УКС00001638 от 31.10.2023 0:00:04</v>
      </c>
      <c r="L1046" s="79" t="str">
        <f>VLOOKUP(A1046,'10'!A:B,2,0)</f>
        <v>НАС/КС/ДУ/3А-542</v>
      </c>
      <c r="M1046" s="78">
        <v>3586.3</v>
      </c>
      <c r="N1046" s="79">
        <f>VLOOKUP(A1046,РАСЧЕТ!A:BF,58,0)</f>
        <v>4976.466452305528</v>
      </c>
      <c r="O1046" s="79">
        <f t="shared" si="66"/>
        <v>1390.1664523055279</v>
      </c>
      <c r="P1046" s="79" t="str">
        <f>VLOOKUP(A1046,'11'!A:C,3,0)</f>
        <v>Начисление услуг УКС00001721 от 30.11.2023 23:59:59</v>
      </c>
      <c r="Q1046" s="79" t="str">
        <f>VLOOKUP(A1046,'11'!A:B,2,0)</f>
        <v>НАС/КС/ДУ/3А-542</v>
      </c>
      <c r="R1046" s="78">
        <v>3586.3</v>
      </c>
      <c r="S1046">
        <f>VLOOKUP(A1046,РАСЧЕТ!A:BG,59,0)</f>
        <v>6627.9371860253241</v>
      </c>
      <c r="T1046" s="119">
        <f t="shared" si="67"/>
        <v>3041.6371860253239</v>
      </c>
      <c r="U1046" t="str">
        <f>VLOOKUP(A1046,'12'!A:C,3,0)</f>
        <v>Начисление услуг УКС00001871 от 31.12.2023 23:59:59</v>
      </c>
      <c r="V1046" t="str">
        <f>VLOOKUP(A1046,'12'!A:B,2,0)</f>
        <v>НАС/КС/ДУ/3А-542</v>
      </c>
    </row>
    <row r="1047" spans="1:22" x14ac:dyDescent="0.3">
      <c r="A1047" s="77" t="s">
        <v>2167</v>
      </c>
      <c r="B1047" s="77" t="s">
        <v>942</v>
      </c>
      <c r="C1047" s="78">
        <v>2396.6</v>
      </c>
      <c r="D1047" s="79">
        <f>VLOOKUP(A1047,РАСЧЕТ!A:AY,51,0)</f>
        <v>5435.5635381328648</v>
      </c>
      <c r="E1047" s="79">
        <f t="shared" si="64"/>
        <v>3038.9635381328649</v>
      </c>
      <c r="F1047" s="79" t="str">
        <f>VLOOKUP(A1047,'04'!A:C,3,0)</f>
        <v>Начисление услуг УКС00000649 от 30.04.2023 0:00:15</v>
      </c>
      <c r="G1047" s="79" t="str">
        <f>VLOOKUP(A1047,'04'!A:B,2,0)</f>
        <v>НАС/КС/ДУ-3А-543</v>
      </c>
      <c r="H1047" s="78">
        <v>2396.6</v>
      </c>
      <c r="I1047" s="79">
        <f>VLOOKUP(A1047,РАСЧЕТ!A:BE,57,0)</f>
        <v>2231.184259972099</v>
      </c>
      <c r="J1047" s="79">
        <f t="shared" si="65"/>
        <v>-165.41574002790094</v>
      </c>
      <c r="K1047" s="79" t="str">
        <f>VLOOKUP(A1047,'10'!A:C,3,0)</f>
        <v>Начисление услуг УКС00001638 от 31.10.2023 0:00:04</v>
      </c>
      <c r="L1047" s="79" t="str">
        <f>VLOOKUP(A1047,'10'!A:B,2,0)</f>
        <v>НАС/КС/ДУ-3А-543</v>
      </c>
      <c r="M1047" s="78">
        <v>2396.6</v>
      </c>
      <c r="N1047" s="79">
        <f>VLOOKUP(A1047,РАСЧЕТ!A:BF,58,0)</f>
        <v>1996.9653017268522</v>
      </c>
      <c r="O1047" s="79">
        <f t="shared" si="66"/>
        <v>-399.63469827314771</v>
      </c>
      <c r="P1047" s="79" t="str">
        <f>VLOOKUP(A1047,'11'!A:C,3,0)</f>
        <v>Начисление услуг УКС00001721 от 30.11.2023 23:59:59</v>
      </c>
      <c r="Q1047" s="79" t="str">
        <f>VLOOKUP(A1047,'11'!A:B,2,0)</f>
        <v>НАС/КС/ДУ-3А-543</v>
      </c>
      <c r="R1047" s="78">
        <v>2396.6</v>
      </c>
      <c r="S1047">
        <f>VLOOKUP(A1047,РАСЧЕТ!A:BG,59,0)</f>
        <v>2742.3255256953062</v>
      </c>
      <c r="T1047" s="119">
        <f t="shared" si="67"/>
        <v>345.72552569530626</v>
      </c>
      <c r="U1047" t="str">
        <f>VLOOKUP(A1047,'12'!A:C,3,0)</f>
        <v>Начисление услуг УКС00001871 от 31.12.2023 23:59:59</v>
      </c>
      <c r="V1047" t="str">
        <f>VLOOKUP(A1047,'12'!A:B,2,0)</f>
        <v>НАС/КС/ДУ-3А-543</v>
      </c>
    </row>
    <row r="1048" spans="1:22" x14ac:dyDescent="0.3">
      <c r="A1048" s="77" t="s">
        <v>1516</v>
      </c>
      <c r="B1048" s="77" t="s">
        <v>682</v>
      </c>
      <c r="C1048" s="78">
        <v>1958.51</v>
      </c>
      <c r="D1048" s="79">
        <f>VLOOKUP(A1048,РАСЧЕТ!A:AY,51,0)</f>
        <v>2069.1559378521952</v>
      </c>
      <c r="E1048" s="79">
        <f t="shared" si="64"/>
        <v>110.64593785219517</v>
      </c>
      <c r="F1048" s="79" t="str">
        <f>VLOOKUP(A1048,'04'!A:C,3,0)</f>
        <v>Начисление услуг УКС00000649 от 30.04.2023 0:00:15</v>
      </c>
      <c r="G1048" s="79" t="str">
        <f>VLOOKUP(A1048,'04'!A:B,2,0)</f>
        <v>НАС/КС/ДУ-3А-544</v>
      </c>
      <c r="H1048" s="78">
        <v>1958.51</v>
      </c>
      <c r="I1048" s="79">
        <f>VLOOKUP(A1048,РАСЧЕТ!A:BE,57,0)</f>
        <v>4017.258938003305</v>
      </c>
      <c r="J1048" s="79">
        <f t="shared" si="65"/>
        <v>2058.7489380033048</v>
      </c>
      <c r="K1048" s="79" t="str">
        <f>VLOOKUP(A1048,'10'!A:C,3,0)</f>
        <v>Начисление услуг УКС00001638 от 31.10.2023 0:00:04</v>
      </c>
      <c r="L1048" s="79" t="str">
        <f>VLOOKUP(A1048,'10'!A:B,2,0)</f>
        <v>НАС/КС/ДУ-3А-544</v>
      </c>
      <c r="M1048" s="78">
        <v>1958.51</v>
      </c>
      <c r="N1048" s="79">
        <f>VLOOKUP(A1048,РАСЧЕТ!A:BF,58,0)</f>
        <v>3159.147148998175</v>
      </c>
      <c r="O1048" s="79">
        <f t="shared" si="66"/>
        <v>1200.637148998175</v>
      </c>
      <c r="P1048" s="79" t="str">
        <f>VLOOKUP(A1048,'11'!A:C,3,0)</f>
        <v>Начисление услуг УКС00001721 от 30.11.2023 23:59:59</v>
      </c>
      <c r="Q1048" s="79" t="str">
        <f>VLOOKUP(A1048,'11'!A:B,2,0)</f>
        <v>НАС/КС/ДУ-3А-544</v>
      </c>
      <c r="R1048" s="78">
        <v>1958.51</v>
      </c>
      <c r="S1048">
        <f>VLOOKUP(A1048,РАСЧЕТ!A:BG,59,0)</f>
        <v>4180.0657203082728</v>
      </c>
      <c r="T1048" s="119">
        <f t="shared" si="67"/>
        <v>2221.5557203082726</v>
      </c>
      <c r="U1048" t="str">
        <f>VLOOKUP(A1048,'12'!A:C,3,0)</f>
        <v>Начисление услуг УКС00001871 от 31.12.2023 23:59:59</v>
      </c>
      <c r="V1048" t="str">
        <f>VLOOKUP(A1048,'12'!A:B,2,0)</f>
        <v>НАС/КС/ДУ-3А-544</v>
      </c>
    </row>
    <row r="1049" spans="1:22" x14ac:dyDescent="0.3">
      <c r="A1049" s="77" t="s">
        <v>2247</v>
      </c>
      <c r="B1049" s="77" t="s">
        <v>899</v>
      </c>
      <c r="C1049" s="78">
        <v>1937.03</v>
      </c>
      <c r="D1049" s="79">
        <f>VLOOKUP(A1049,РАСЧЕТ!A:AY,51,0)</f>
        <v>1370.9834699245914</v>
      </c>
      <c r="E1049" s="79">
        <f t="shared" si="64"/>
        <v>-566.04653007540855</v>
      </c>
      <c r="F1049" s="79" t="str">
        <f>VLOOKUP(A1049,'04'!A:C,3,0)</f>
        <v>Начисление услуг УКС00000649 от 30.04.2023 0:00:15</v>
      </c>
      <c r="G1049" s="79" t="str">
        <f>VLOOKUP(A1049,'04'!A:B,2,0)</f>
        <v>НАС/КС/ДУ-3А-545 ВАШ Консалтинг</v>
      </c>
      <c r="H1049" s="80"/>
      <c r="I1049" s="79">
        <f>VLOOKUP(A1049,РАСЧЕТ!A:BE,57,0)</f>
        <v>0</v>
      </c>
      <c r="J1049" s="79">
        <f t="shared" si="65"/>
        <v>0</v>
      </c>
      <c r="K1049" s="79" t="e">
        <f>VLOOKUP(A1049,'10'!A:C,3,0)</f>
        <v>#N/A</v>
      </c>
      <c r="L1049" s="79" t="e">
        <f>VLOOKUP(A1049,'10'!A:B,2,0)</f>
        <v>#N/A</v>
      </c>
      <c r="M1049" s="80"/>
      <c r="N1049" s="79">
        <f>VLOOKUP(A1049,РАСЧЕТ!A:BF,58,0)</f>
        <v>0</v>
      </c>
      <c r="O1049" s="79">
        <f t="shared" si="66"/>
        <v>0</v>
      </c>
      <c r="P1049" s="79" t="e">
        <f>VLOOKUP(A1049,'11'!A:C,3,0)</f>
        <v>#N/A</v>
      </c>
      <c r="Q1049" s="79" t="e">
        <f>VLOOKUP(A1049,'11'!A:B,2,0)</f>
        <v>#N/A</v>
      </c>
      <c r="R1049" s="80"/>
      <c r="S1049">
        <f>VLOOKUP(A1049,РАСЧЕТ!A:BG,59,0)</f>
        <v>0</v>
      </c>
      <c r="T1049" s="119">
        <f t="shared" si="67"/>
        <v>0</v>
      </c>
      <c r="U1049" t="e">
        <f>VLOOKUP(A1049,'12'!A:C,3,0)</f>
        <v>#N/A</v>
      </c>
      <c r="V1049" t="e">
        <f>VLOOKUP(A1049,'12'!A:B,2,0)</f>
        <v>#N/A</v>
      </c>
    </row>
    <row r="1050" spans="1:22" x14ac:dyDescent="0.3">
      <c r="A1050" s="77" t="s">
        <v>2854</v>
      </c>
      <c r="B1050" s="77" t="s">
        <v>899</v>
      </c>
      <c r="C1050" s="80"/>
      <c r="D1050" s="79">
        <f>VLOOKUP(A1050,РАСЧЕТ!A:AY,51,0)</f>
        <v>0</v>
      </c>
      <c r="E1050" s="79">
        <f t="shared" si="64"/>
        <v>0</v>
      </c>
      <c r="F1050" s="79" t="e">
        <f>VLOOKUP(A1050,'04'!A:C,3,0)</f>
        <v>#N/A</v>
      </c>
      <c r="G1050" s="79" t="e">
        <f>VLOOKUP(A1050,'04'!A:B,2,0)</f>
        <v>#N/A</v>
      </c>
      <c r="H1050" s="78">
        <v>1937.03</v>
      </c>
      <c r="I1050" s="79">
        <f>VLOOKUP(A1050,РАСЧЕТ!A:BE,57,0)</f>
        <v>4953.9102594534661</v>
      </c>
      <c r="J1050" s="79">
        <f t="shared" si="65"/>
        <v>3016.8802594534664</v>
      </c>
      <c r="K1050" s="79" t="str">
        <f>VLOOKUP(A1050,'10'!A:C,3,0)</f>
        <v>Начисление услуг УКС00001638 от 31.10.2023 0:00:04</v>
      </c>
      <c r="L1050" s="79" t="str">
        <f>VLOOKUP(A1050,'10'!A:B,2,0)</f>
        <v>ЮБ/Ю/ДУ/3А-545</v>
      </c>
      <c r="M1050" s="78">
        <v>1937.03</v>
      </c>
      <c r="N1050" s="79">
        <f>VLOOKUP(A1050,РАСЧЕТ!A:BF,58,0)</f>
        <v>3807.1848340361248</v>
      </c>
      <c r="O1050" s="79">
        <f t="shared" si="66"/>
        <v>1870.1548340361248</v>
      </c>
      <c r="P1050" s="79" t="str">
        <f>VLOOKUP(A1050,'11'!A:C,3,0)</f>
        <v>Начисление услуг УКС00001721 от 30.11.2023 23:59:59</v>
      </c>
      <c r="Q1050" s="79" t="str">
        <f>VLOOKUP(A1050,'11'!A:B,2,0)</f>
        <v>ЮБ/Ю/ДУ/3А-545</v>
      </c>
      <c r="R1050" s="78">
        <v>1937.03</v>
      </c>
      <c r="S1050">
        <f>VLOOKUP(A1050,РАСЧЕТ!A:BG,59,0)</f>
        <v>5000.9897542788885</v>
      </c>
      <c r="T1050" s="119">
        <f t="shared" si="67"/>
        <v>3063.9597542788888</v>
      </c>
      <c r="U1050" t="str">
        <f>VLOOKUP(A1050,'12'!A:C,3,0)</f>
        <v>Начисление услуг УКС00001871 от 31.12.2023 23:59:59</v>
      </c>
      <c r="V1050" t="str">
        <f>VLOOKUP(A1050,'12'!A:B,2,0)</f>
        <v>ЮБ/Ю/ДУ/3А-545</v>
      </c>
    </row>
    <row r="1051" spans="1:22" x14ac:dyDescent="0.3">
      <c r="A1051" s="77" t="s">
        <v>2139</v>
      </c>
      <c r="B1051" s="77" t="s">
        <v>662</v>
      </c>
      <c r="C1051" s="78">
        <v>2405.19</v>
      </c>
      <c r="D1051" s="79">
        <f>VLOOKUP(A1051,РАСЧЕТ!A:AY,51,0)</f>
        <v>2541.0686956079594</v>
      </c>
      <c r="E1051" s="79">
        <f t="shared" si="64"/>
        <v>135.87869560795934</v>
      </c>
      <c r="F1051" s="79" t="str">
        <f>VLOOKUP(A1051,'04'!A:C,3,0)</f>
        <v>Начисление услуг УКС00000649 от 30.04.2023 0:00:15</v>
      </c>
      <c r="G1051" s="79" t="str">
        <f>VLOOKUP(A1051,'04'!A:B,2,0)</f>
        <v>НАС/КС/ДУ-3А-546</v>
      </c>
      <c r="H1051" s="78">
        <v>2405.19</v>
      </c>
      <c r="I1051" s="79">
        <f>VLOOKUP(A1051,РАСЧЕТ!A:BE,57,0)</f>
        <v>5980.2705011516491</v>
      </c>
      <c r="J1051" s="79">
        <f t="shared" si="65"/>
        <v>3575.0805011516491</v>
      </c>
      <c r="K1051" s="79" t="str">
        <f>VLOOKUP(A1051,'10'!A:C,3,0)</f>
        <v>Начисление услуг УКС00001638 от 31.10.2023 0:00:04</v>
      </c>
      <c r="L1051" s="79" t="str">
        <f>VLOOKUP(A1051,'10'!A:B,2,0)</f>
        <v>НАС/КС/ДУ-3А-546</v>
      </c>
      <c r="M1051" s="78">
        <v>2405.19</v>
      </c>
      <c r="N1051" s="79">
        <f>VLOOKUP(A1051,РАСЧЕТ!A:BF,58,0)</f>
        <v>4608.3409723987152</v>
      </c>
      <c r="O1051" s="79">
        <f t="shared" si="66"/>
        <v>2203.1509723987151</v>
      </c>
      <c r="P1051" s="79" t="str">
        <f>VLOOKUP(A1051,'11'!A:C,3,0)</f>
        <v>Начисление услуг УКС00001721 от 30.11.2023 23:59:59</v>
      </c>
      <c r="Q1051" s="79" t="str">
        <f>VLOOKUP(A1051,'11'!A:B,2,0)</f>
        <v>НАС/КС/ДУ-3А-546</v>
      </c>
      <c r="R1051" s="78">
        <v>2405.19</v>
      </c>
      <c r="S1051">
        <f>VLOOKUP(A1051,РАСЧЕТ!A:BG,59,0)</f>
        <v>6058.5873873563532</v>
      </c>
      <c r="T1051" s="119">
        <f t="shared" si="67"/>
        <v>3653.3973873563532</v>
      </c>
      <c r="U1051" t="str">
        <f>VLOOKUP(A1051,'12'!A:C,3,0)</f>
        <v>Начисление услуг УКС00001871 от 31.12.2023 23:59:59</v>
      </c>
      <c r="V1051" t="str">
        <f>VLOOKUP(A1051,'12'!A:B,2,0)</f>
        <v>НАС/КС/ДУ-3А-546</v>
      </c>
    </row>
    <row r="1052" spans="1:22" x14ac:dyDescent="0.3">
      <c r="A1052" s="77" t="s">
        <v>2433</v>
      </c>
      <c r="B1052" s="77" t="s">
        <v>1235</v>
      </c>
      <c r="C1052" s="78">
        <v>3728.04</v>
      </c>
      <c r="D1052" s="79">
        <f>VLOOKUP(A1052,РАСЧЕТ!A:AY,51,0)</f>
        <v>3938.6564781923371</v>
      </c>
      <c r="E1052" s="79">
        <f t="shared" si="64"/>
        <v>210.61647819233713</v>
      </c>
      <c r="F1052" s="79" t="str">
        <f>VLOOKUP(A1052,'04'!A:C,3,0)</f>
        <v>Ввод начального сальдо УКС00001927 от 21.08.2023 0:00:00</v>
      </c>
      <c r="G1052" s="79" t="str">
        <f>VLOOKUP(A1052,'04'!A:B,2,0)</f>
        <v>НАС/КС/ДУ-3А-547/ВТОР</v>
      </c>
      <c r="H1052" s="78">
        <v>3728.04</v>
      </c>
      <c r="I1052" s="79">
        <f>VLOOKUP(A1052,РАСЧЕТ!A:BE,57,0)</f>
        <v>9715.3684578832999</v>
      </c>
      <c r="J1052" s="79">
        <f t="shared" si="65"/>
        <v>5987.3284578833</v>
      </c>
      <c r="K1052" s="79" t="str">
        <f>VLOOKUP(A1052,'10'!A:C,3,0)</f>
        <v>Начисление услуг УКС00001638 от 31.10.2023 0:00:04</v>
      </c>
      <c r="L1052" s="79" t="str">
        <f>VLOOKUP(A1052,'10'!A:B,2,0)</f>
        <v>НАС/КС/ДУ-3А-547/ВТОР</v>
      </c>
      <c r="M1052" s="78">
        <v>3728.04</v>
      </c>
      <c r="N1052" s="79">
        <f>VLOOKUP(A1052,РАСЧЕТ!A:BF,58,0)</f>
        <v>7453.3592061272939</v>
      </c>
      <c r="O1052" s="79">
        <f t="shared" si="66"/>
        <v>3725.3192061272939</v>
      </c>
      <c r="P1052" s="79" t="str">
        <f>VLOOKUP(A1052,'11'!A:C,3,0)</f>
        <v>Начисление услуг УКС00001721 от 30.11.2023 23:59:59</v>
      </c>
      <c r="Q1052" s="79" t="str">
        <f>VLOOKUP(A1052,'11'!A:B,2,0)</f>
        <v>НАС/КС/ДУ-3А-547/ВТОР</v>
      </c>
      <c r="R1052" s="78">
        <v>3728.04</v>
      </c>
      <c r="S1052">
        <f>VLOOKUP(A1052,РАСЧЕТ!A:BG,59,0)</f>
        <v>9784.9472663948236</v>
      </c>
      <c r="T1052" s="119">
        <f t="shared" si="67"/>
        <v>6056.9072663948236</v>
      </c>
      <c r="U1052" t="str">
        <f>VLOOKUP(A1052,'12'!A:C,3,0)</f>
        <v>Начисление услуг УКС00001871 от 31.12.2023 23:59:59</v>
      </c>
      <c r="V1052" t="str">
        <f>VLOOKUP(A1052,'12'!A:B,2,0)</f>
        <v>НАС/КС/ДУ-3А-547/ВТОР</v>
      </c>
    </row>
    <row r="1053" spans="1:22" x14ac:dyDescent="0.3">
      <c r="A1053" s="77" t="s">
        <v>2187</v>
      </c>
      <c r="B1053" s="77" t="s">
        <v>1180</v>
      </c>
      <c r="C1053" s="78">
        <v>1992.87</v>
      </c>
      <c r="D1053" s="79">
        <f>VLOOKUP(A1053,РАСЧЕТ!A:AY,51,0)</f>
        <v>1533.3328670454734</v>
      </c>
      <c r="E1053" s="79">
        <f t="shared" si="64"/>
        <v>-459.53713295452644</v>
      </c>
      <c r="F1053" s="79" t="str">
        <f>VLOOKUP(A1053,'04'!A:C,3,0)</f>
        <v>Корректировка начислений УКС00002693 от 21.08.2023 0:00:00</v>
      </c>
      <c r="G1053" s="79" t="str">
        <f>VLOOKUP(A1053,'04'!A:B,2,0)</f>
        <v>НАС/КС/ДУ-3А-548</v>
      </c>
      <c r="H1053" s="80"/>
      <c r="I1053" s="79">
        <f>VLOOKUP(A1053,РАСЧЕТ!A:BE,57,0)</f>
        <v>0</v>
      </c>
      <c r="J1053" s="79">
        <f t="shared" si="65"/>
        <v>0</v>
      </c>
      <c r="K1053" s="79" t="e">
        <f>VLOOKUP(A1053,'10'!A:C,3,0)</f>
        <v>#N/A</v>
      </c>
      <c r="L1053" s="79" t="e">
        <f>VLOOKUP(A1053,'10'!A:B,2,0)</f>
        <v>#N/A</v>
      </c>
      <c r="M1053" s="80"/>
      <c r="N1053" s="79">
        <f>VLOOKUP(A1053,РАСЧЕТ!A:BF,58,0)</f>
        <v>0</v>
      </c>
      <c r="O1053" s="79">
        <f t="shared" si="66"/>
        <v>0</v>
      </c>
      <c r="P1053" s="79" t="e">
        <f>VLOOKUP(A1053,'11'!A:C,3,0)</f>
        <v>#N/A</v>
      </c>
      <c r="Q1053" s="79" t="e">
        <f>VLOOKUP(A1053,'11'!A:B,2,0)</f>
        <v>#N/A</v>
      </c>
      <c r="R1053" s="80"/>
      <c r="S1053">
        <f>VLOOKUP(A1053,РАСЧЕТ!A:BG,59,0)</f>
        <v>0</v>
      </c>
      <c r="T1053" s="119">
        <f t="shared" si="67"/>
        <v>0</v>
      </c>
      <c r="U1053" t="e">
        <f>VLOOKUP(A1053,'12'!A:C,3,0)</f>
        <v>#N/A</v>
      </c>
      <c r="V1053" t="e">
        <f>VLOOKUP(A1053,'12'!A:B,2,0)</f>
        <v>#N/A</v>
      </c>
    </row>
    <row r="1054" spans="1:22" x14ac:dyDescent="0.3">
      <c r="A1054" s="77" t="s">
        <v>2850</v>
      </c>
      <c r="B1054" s="77" t="s">
        <v>1180</v>
      </c>
      <c r="C1054" s="80"/>
      <c r="D1054" s="79">
        <f>VLOOKUP(A1054,РАСЧЕТ!A:AY,51,0)</f>
        <v>306.66657340909472</v>
      </c>
      <c r="E1054" s="79">
        <f t="shared" si="64"/>
        <v>306.66657340909472</v>
      </c>
      <c r="F1054" s="79" t="str">
        <f>VLOOKUP(A1054,'04'!A:C,3,0)</f>
        <v>Ввод начального сальдо УКС00001928 от 21.08.2023 0:00:00</v>
      </c>
      <c r="G1054" s="79" t="str">
        <f>VLOOKUP(A1054,'04'!A:B,2,0)</f>
        <v>НАС/КС/ДУ/3А-548-ВТОР</v>
      </c>
      <c r="H1054" s="78">
        <v>1992.87</v>
      </c>
      <c r="I1054" s="79">
        <f>VLOOKUP(A1054,РАСЧЕТ!A:BE,57,0)</f>
        <v>4652.1284886039457</v>
      </c>
      <c r="J1054" s="79">
        <f t="shared" si="65"/>
        <v>2659.2584886039458</v>
      </c>
      <c r="K1054" s="79" t="str">
        <f>VLOOKUP(A1054,'10'!A:C,3,0)</f>
        <v>Начисление услуг УКС00001638 от 31.10.2023 0:00:04</v>
      </c>
      <c r="L1054" s="79" t="str">
        <f>VLOOKUP(A1054,'10'!A:B,2,0)</f>
        <v>НАС/КС/ДУ/3А-548-ВТОР</v>
      </c>
      <c r="M1054" s="78">
        <v>1992.87</v>
      </c>
      <c r="N1054" s="79">
        <f>VLOOKUP(A1054,РАСЧЕТ!A:BF,58,0)</f>
        <v>3607.4505113647119</v>
      </c>
      <c r="O1054" s="79">
        <f t="shared" si="66"/>
        <v>1614.580511364712</v>
      </c>
      <c r="P1054" s="79" t="str">
        <f>VLOOKUP(A1054,'11'!A:C,3,0)</f>
        <v>Начисление услуг УКС00001721 от 30.11.2023 23:59:59</v>
      </c>
      <c r="Q1054" s="79" t="str">
        <f>VLOOKUP(A1054,'11'!A:B,2,0)</f>
        <v>НАС/КС/ДУ/3А-548-ВТОР</v>
      </c>
      <c r="R1054" s="78">
        <v>1992.87</v>
      </c>
      <c r="S1054">
        <f>VLOOKUP(A1054,РАСЧЕТ!A:BG,59,0)</f>
        <v>4752.2180286889316</v>
      </c>
      <c r="T1054" s="119">
        <f t="shared" si="67"/>
        <v>2759.3480286889317</v>
      </c>
      <c r="U1054" t="str">
        <f>VLOOKUP(A1054,'12'!A:C,3,0)</f>
        <v>Начисление услуг УКС00001871 от 31.12.2023 23:59:59</v>
      </c>
      <c r="V1054" t="str">
        <f>VLOOKUP(A1054,'12'!A:B,2,0)</f>
        <v>НАС/КС/ДУ/3А-548-ВТОР</v>
      </c>
    </row>
    <row r="1055" spans="1:22" x14ac:dyDescent="0.3">
      <c r="A1055" s="77" t="s">
        <v>1522</v>
      </c>
      <c r="B1055" s="77" t="s">
        <v>712</v>
      </c>
      <c r="C1055" s="78">
        <v>1494.65</v>
      </c>
      <c r="D1055" s="79">
        <f>VLOOKUP(A1055,РАСЧЕТ!A:AY,51,0)</f>
        <v>1579.0926894135173</v>
      </c>
      <c r="E1055" s="79">
        <f t="shared" si="64"/>
        <v>84.442689413517201</v>
      </c>
      <c r="F1055" s="79" t="str">
        <f>VLOOKUP(A1055,'04'!A:C,3,0)</f>
        <v>Начисление услуг УКС00000649 от 30.04.2023 0:00:15</v>
      </c>
      <c r="G1055" s="79" t="str">
        <f>VLOOKUP(A1055,'04'!A:B,2,0)</f>
        <v>НАС/КС/ДУ-3А-549 от 26.04.2022 г.</v>
      </c>
      <c r="H1055" s="78">
        <v>1494.65</v>
      </c>
      <c r="I1055" s="79">
        <f>VLOOKUP(A1055,РАСЧЕТ!A:BE,57,0)</f>
        <v>4009.1611231424254</v>
      </c>
      <c r="J1055" s="79">
        <f t="shared" si="65"/>
        <v>2514.5111231424253</v>
      </c>
      <c r="K1055" s="79" t="str">
        <f>VLOOKUP(A1055,'10'!A:C,3,0)</f>
        <v>Начисление услуг УКС00001638 от 31.10.2023 0:00:04</v>
      </c>
      <c r="L1055" s="79" t="str">
        <f>VLOOKUP(A1055,'10'!A:B,2,0)</f>
        <v>НАС/КС/ДУ-3А-549 от 26.04.2022 г.</v>
      </c>
      <c r="M1055" s="78">
        <v>1494.65</v>
      </c>
      <c r="N1055" s="79">
        <f>VLOOKUP(A1055,РАСЧЕТ!A:BF,58,0)</f>
        <v>3067.6113443573631</v>
      </c>
      <c r="O1055" s="79">
        <f t="shared" si="66"/>
        <v>1572.961344357363</v>
      </c>
      <c r="P1055" s="79" t="str">
        <f>VLOOKUP(A1055,'11'!A:C,3,0)</f>
        <v>Начисление услуг УКС00001721 от 30.11.2023 23:59:59</v>
      </c>
      <c r="Q1055" s="79" t="str">
        <f>VLOOKUP(A1055,'11'!A:B,2,0)</f>
        <v>НАС/КС/ДУ-3А-549 от 26.04.2022 г.</v>
      </c>
      <c r="R1055" s="78">
        <v>1494.65</v>
      </c>
      <c r="S1055">
        <f>VLOOKUP(A1055,РАСЧЕТ!A:BG,59,0)</f>
        <v>4023.8048349208157</v>
      </c>
      <c r="T1055" s="119">
        <f t="shared" si="67"/>
        <v>2529.1548349208156</v>
      </c>
      <c r="U1055" t="str">
        <f>VLOOKUP(A1055,'12'!A:C,3,0)</f>
        <v>Начисление услуг УКС00001871 от 31.12.2023 23:59:59</v>
      </c>
      <c r="V1055" t="str">
        <f>VLOOKUP(A1055,'12'!A:B,2,0)</f>
        <v>НАС/КС/ДУ-3А-549 от 26.04.2022 г.</v>
      </c>
    </row>
    <row r="1056" spans="1:22" x14ac:dyDescent="0.3">
      <c r="A1056" s="77" t="s">
        <v>2217</v>
      </c>
      <c r="B1056" s="77" t="s">
        <v>339</v>
      </c>
      <c r="C1056" s="78">
        <v>2392.3000000000002</v>
      </c>
      <c r="D1056" s="79">
        <f>VLOOKUP(A1056,РАСЧЕТ!A:AY,51,0)</f>
        <v>2527.4558275957738</v>
      </c>
      <c r="E1056" s="79">
        <f t="shared" si="64"/>
        <v>135.15582759577364</v>
      </c>
      <c r="F1056" s="79" t="str">
        <f>VLOOKUP(A1056,'04'!A:C,3,0)</f>
        <v>Начисление услуг УКС00000649 от 30.04.2023 0:00:15</v>
      </c>
      <c r="G1056" s="79" t="str">
        <f>VLOOKUP(A1056,'04'!A:B,2,0)</f>
        <v>НАС/КС/ДУ-3А-55</v>
      </c>
      <c r="H1056" s="78">
        <v>2392.3000000000002</v>
      </c>
      <c r="I1056" s="79">
        <f>VLOOKUP(A1056,РАСЧЕТ!A:BE,57,0)</f>
        <v>2227.185721871791</v>
      </c>
      <c r="J1056" s="79">
        <f t="shared" si="65"/>
        <v>-165.11427812820921</v>
      </c>
      <c r="K1056" s="79" t="str">
        <f>VLOOKUP(A1056,'10'!A:C,3,0)</f>
        <v>Начисление услуг УКС00001638 от 31.10.2023 0:00:04</v>
      </c>
      <c r="L1056" s="79" t="str">
        <f>VLOOKUP(A1056,'10'!A:B,2,0)</f>
        <v>НАС/КС/ДУ-3А-55</v>
      </c>
      <c r="M1056" s="78">
        <v>2392.3000000000002</v>
      </c>
      <c r="N1056" s="79">
        <f>VLOOKUP(A1056,РАСЧЕТ!A:BF,58,0)</f>
        <v>1993.3865108635425</v>
      </c>
      <c r="O1056" s="79">
        <f t="shared" si="66"/>
        <v>-398.91348913645766</v>
      </c>
      <c r="P1056" s="79" t="str">
        <f>VLOOKUP(A1056,'11'!A:C,3,0)</f>
        <v>Начисление услуг УКС00001721 от 30.11.2023 23:59:59</v>
      </c>
      <c r="Q1056" s="79" t="str">
        <f>VLOOKUP(A1056,'11'!A:B,2,0)</f>
        <v>НАС/КС/ДУ-3А-55</v>
      </c>
      <c r="R1056" s="78">
        <v>2392.3000000000002</v>
      </c>
      <c r="S1056">
        <f>VLOOKUP(A1056,РАСЧЕТ!A:BG,59,0)</f>
        <v>2737.4109638212999</v>
      </c>
      <c r="T1056" s="119">
        <f t="shared" si="67"/>
        <v>345.11096382129972</v>
      </c>
      <c r="U1056" t="str">
        <f>VLOOKUP(A1056,'12'!A:C,3,0)</f>
        <v>Начисление услуг УКС00001871 от 31.12.2023 23:59:59</v>
      </c>
      <c r="V1056" t="str">
        <f>VLOOKUP(A1056,'12'!A:B,2,0)</f>
        <v>НАС/КС/ДУ-3А-55</v>
      </c>
    </row>
    <row r="1057" spans="1:22" x14ac:dyDescent="0.3">
      <c r="A1057" s="77" t="s">
        <v>2424</v>
      </c>
      <c r="B1057" s="77" t="s">
        <v>954</v>
      </c>
      <c r="C1057" s="78">
        <v>2650</v>
      </c>
      <c r="D1057" s="79">
        <f>VLOOKUP(A1057,РАСЧЕТ!A:AY,51,0)</f>
        <v>2799.7131878394835</v>
      </c>
      <c r="E1057" s="79">
        <f t="shared" si="64"/>
        <v>149.71318783948345</v>
      </c>
      <c r="F1057" s="79" t="str">
        <f>VLOOKUP(A1057,'04'!A:C,3,0)</f>
        <v>Начисление услуг УКС00000649 от 30.04.2023 0:00:15</v>
      </c>
      <c r="G1057" s="79" t="str">
        <f>VLOOKUP(A1057,'04'!A:B,2,0)</f>
        <v>НАС/КС/ДУ-3А-550</v>
      </c>
      <c r="H1057" s="78">
        <v>2650</v>
      </c>
      <c r="I1057" s="79">
        <f>VLOOKUP(A1057,РАСЧЕТ!A:BE,57,0)</f>
        <v>7007.4794444909576</v>
      </c>
      <c r="J1057" s="79">
        <f t="shared" si="65"/>
        <v>4357.4794444909576</v>
      </c>
      <c r="K1057" s="79" t="str">
        <f>VLOOKUP(A1057,'10'!A:C,3,0)</f>
        <v>Начисление услуг УКС00001638 от 31.10.2023 0:00:04</v>
      </c>
      <c r="L1057" s="79" t="str">
        <f>VLOOKUP(A1057,'10'!A:B,2,0)</f>
        <v>НАС/КС/ДУ-3А-550</v>
      </c>
      <c r="M1057" s="78">
        <v>2650</v>
      </c>
      <c r="N1057" s="79">
        <f>VLOOKUP(A1057,РАСЧЕТ!A:BF,58,0)</f>
        <v>5368.7292130535798</v>
      </c>
      <c r="O1057" s="79">
        <f t="shared" si="66"/>
        <v>2718.7292130535798</v>
      </c>
      <c r="P1057" s="79" t="str">
        <f>VLOOKUP(A1057,'11'!A:C,3,0)</f>
        <v>Начисление услуг УКС00001721 от 30.11.2023 23:59:59</v>
      </c>
      <c r="Q1057" s="79" t="str">
        <f>VLOOKUP(A1057,'11'!A:B,2,0)</f>
        <v>НАС/КС/ДУ-3А-550</v>
      </c>
      <c r="R1057" s="78">
        <v>2650</v>
      </c>
      <c r="S1057">
        <f>VLOOKUP(A1057,РАСЧЕТ!A:BG,59,0)</f>
        <v>7045.1443442759009</v>
      </c>
      <c r="T1057" s="119">
        <f t="shared" si="67"/>
        <v>4395.1443442759009</v>
      </c>
      <c r="U1057" t="str">
        <f>VLOOKUP(A1057,'12'!A:C,3,0)</f>
        <v>Начисление услуг УКС00001871 от 31.12.2023 23:59:59</v>
      </c>
      <c r="V1057" t="str">
        <f>VLOOKUP(A1057,'12'!A:B,2,0)</f>
        <v>НАС/КС/ДУ-3А-550</v>
      </c>
    </row>
    <row r="1058" spans="1:22" x14ac:dyDescent="0.3">
      <c r="A1058" s="77" t="s">
        <v>2188</v>
      </c>
      <c r="B1058" s="77" t="s">
        <v>911</v>
      </c>
      <c r="C1058" s="78">
        <v>1760.94</v>
      </c>
      <c r="D1058" s="79">
        <f>VLOOKUP(A1058,РАСЧЕТ!A:AY,51,0)</f>
        <v>1860.4252949986844</v>
      </c>
      <c r="E1058" s="79">
        <f t="shared" si="64"/>
        <v>99.485294998684367</v>
      </c>
      <c r="F1058" s="79" t="str">
        <f>VLOOKUP(A1058,'04'!A:C,3,0)</f>
        <v>Начисление услуг УКС00000649 от 30.04.2023 0:00:15</v>
      </c>
      <c r="G1058" s="79" t="str">
        <f>VLOOKUP(A1058,'04'!A:B,2,0)</f>
        <v>НАС/КС/ДУ-3А-551</v>
      </c>
      <c r="H1058" s="78">
        <v>1760.94</v>
      </c>
      <c r="I1058" s="79">
        <f>VLOOKUP(A1058,РАСЧЕТ!A:BE,57,0)</f>
        <v>1639.400621126453</v>
      </c>
      <c r="J1058" s="79">
        <f t="shared" si="65"/>
        <v>-121.53937887354709</v>
      </c>
      <c r="K1058" s="79" t="str">
        <f>VLOOKUP(A1058,'10'!A:C,3,0)</f>
        <v>Начисление услуг УКС00001638 от 31.10.2023 0:00:04</v>
      </c>
      <c r="L1058" s="79" t="str">
        <f>VLOOKUP(A1058,'10'!A:B,2,0)</f>
        <v>НАС/КС/ДУ-3А-551</v>
      </c>
      <c r="M1058" s="78">
        <v>1760.94</v>
      </c>
      <c r="N1058" s="79">
        <f>VLOOKUP(A1058,РАСЧЕТ!A:BF,58,0)</f>
        <v>1467.3042539570063</v>
      </c>
      <c r="O1058" s="79">
        <f t="shared" si="66"/>
        <v>-293.63574604299379</v>
      </c>
      <c r="P1058" s="79" t="str">
        <f>VLOOKUP(A1058,'11'!A:C,3,0)</f>
        <v>Начисление услуг УКС00001721 от 30.11.2023 23:59:59</v>
      </c>
      <c r="Q1058" s="79" t="str">
        <f>VLOOKUP(A1058,'11'!A:B,2,0)</f>
        <v>НАС/КС/ДУ-3А-551</v>
      </c>
      <c r="R1058" s="78">
        <v>1760.94</v>
      </c>
      <c r="S1058">
        <f>VLOOKUP(A1058,РАСЧЕТ!A:BG,59,0)</f>
        <v>2014.9703683424293</v>
      </c>
      <c r="T1058" s="119">
        <f t="shared" si="67"/>
        <v>254.03036834242926</v>
      </c>
      <c r="U1058" t="str">
        <f>VLOOKUP(A1058,'12'!A:C,3,0)</f>
        <v>Начисление услуг УКС00001871 от 31.12.2023 23:59:59</v>
      </c>
      <c r="V1058" t="str">
        <f>VLOOKUP(A1058,'12'!A:B,2,0)</f>
        <v>НАС/КС/ДУ-3А-551</v>
      </c>
    </row>
    <row r="1059" spans="1:22" x14ac:dyDescent="0.3">
      <c r="A1059" s="77" t="s">
        <v>2434</v>
      </c>
      <c r="B1059" s="77" t="s">
        <v>864</v>
      </c>
      <c r="C1059" s="78">
        <v>1434.52</v>
      </c>
      <c r="D1059" s="79">
        <f>VLOOKUP(A1059,РАСЧЕТ!A:AY,51,0)</f>
        <v>1515.5659720233186</v>
      </c>
      <c r="E1059" s="79">
        <f t="shared" si="64"/>
        <v>81.045972023318654</v>
      </c>
      <c r="F1059" s="79" t="str">
        <f>VLOOKUP(A1059,'04'!A:C,3,0)</f>
        <v>Начисление услуг УКС00000649 от 30.04.2023 0:00:15</v>
      </c>
      <c r="G1059" s="79" t="str">
        <f>VLOOKUP(A1059,'04'!A:B,2,0)</f>
        <v>НАС/КС/ДУ-3А-552</v>
      </c>
      <c r="H1059" s="78">
        <v>1434.52</v>
      </c>
      <c r="I1059" s="79">
        <f>VLOOKUP(A1059,РАСЧЕТ!A:BE,57,0)</f>
        <v>1335.5117255030129</v>
      </c>
      <c r="J1059" s="79">
        <f t="shared" si="65"/>
        <v>-99.008274496987042</v>
      </c>
      <c r="K1059" s="79" t="str">
        <f>VLOOKUP(A1059,'10'!A:C,3,0)</f>
        <v>Начисление услуг УКС00001638 от 31.10.2023 0:00:04</v>
      </c>
      <c r="L1059" s="79" t="str">
        <f>VLOOKUP(A1059,'10'!A:B,2,0)</f>
        <v>НАС/КС/ДУ-3А-552</v>
      </c>
      <c r="M1059" s="78">
        <v>1434.52</v>
      </c>
      <c r="N1059" s="79">
        <f>VLOOKUP(A1059,РАСЧЕТ!A:BF,58,0)</f>
        <v>1195.3161483454635</v>
      </c>
      <c r="O1059" s="79">
        <f t="shared" si="66"/>
        <v>-239.20385165453649</v>
      </c>
      <c r="P1059" s="79" t="str">
        <f>VLOOKUP(A1059,'11'!A:C,3,0)</f>
        <v>Начисление услуг УКС00001721 от 30.11.2023 23:59:59</v>
      </c>
      <c r="Q1059" s="79" t="str">
        <f>VLOOKUP(A1059,'11'!A:B,2,0)</f>
        <v>НАС/КС/ДУ-3А-552</v>
      </c>
      <c r="R1059" s="78">
        <v>1434.52</v>
      </c>
      <c r="S1059">
        <f>VLOOKUP(A1059,РАСЧЕТ!A:BG,59,0)</f>
        <v>1641.4636659179789</v>
      </c>
      <c r="T1059" s="119">
        <f t="shared" si="67"/>
        <v>206.94366591797893</v>
      </c>
      <c r="U1059" t="str">
        <f>VLOOKUP(A1059,'12'!A:C,3,0)</f>
        <v>Начисление услуг УКС00001871 от 31.12.2023 23:59:59</v>
      </c>
      <c r="V1059" t="str">
        <f>VLOOKUP(A1059,'12'!A:B,2,0)</f>
        <v>НАС/КС/ДУ-3А-552</v>
      </c>
    </row>
    <row r="1060" spans="1:22" x14ac:dyDescent="0.3">
      <c r="A1060" s="77" t="s">
        <v>2112</v>
      </c>
      <c r="B1060" s="77" t="s">
        <v>952</v>
      </c>
      <c r="C1060" s="78">
        <v>1421.64</v>
      </c>
      <c r="D1060" s="79">
        <f>VLOOKUP(A1060,РАСЧЕТ!A:AY,51,0)</f>
        <v>1501.9531040111333</v>
      </c>
      <c r="E1060" s="79">
        <f t="shared" si="64"/>
        <v>80.313104011133191</v>
      </c>
      <c r="F1060" s="79" t="str">
        <f>VLOOKUP(A1060,'04'!A:C,3,0)</f>
        <v>Начисление услуг УКС00000649 от 30.04.2023 0:00:15</v>
      </c>
      <c r="G1060" s="79" t="str">
        <f>VLOOKUP(A1060,'04'!A:B,2,0)</f>
        <v>ДУ ЗПИФ Развитие Красная сосна 3А/дом/Кв. 553</v>
      </c>
      <c r="H1060" s="80"/>
      <c r="I1060" s="79">
        <f>VLOOKUP(A1060,РАСЧЕТ!A:BE,57,0)</f>
        <v>0</v>
      </c>
      <c r="J1060" s="79">
        <f t="shared" si="65"/>
        <v>0</v>
      </c>
      <c r="K1060" s="79" t="e">
        <f>VLOOKUP(A1060,'10'!A:C,3,0)</f>
        <v>#N/A</v>
      </c>
      <c r="L1060" s="79" t="e">
        <f>VLOOKUP(A1060,'10'!A:B,2,0)</f>
        <v>#N/A</v>
      </c>
      <c r="M1060" s="80"/>
      <c r="N1060" s="79">
        <f>VLOOKUP(A1060,РАСЧЕТ!A:BF,58,0)</f>
        <v>0</v>
      </c>
      <c r="O1060" s="79">
        <f t="shared" si="66"/>
        <v>0</v>
      </c>
      <c r="P1060" s="79" t="e">
        <f>VLOOKUP(A1060,'11'!A:C,3,0)</f>
        <v>#N/A</v>
      </c>
      <c r="Q1060" s="79" t="e">
        <f>VLOOKUP(A1060,'11'!A:B,2,0)</f>
        <v>#N/A</v>
      </c>
      <c r="R1060" s="80"/>
      <c r="S1060">
        <f>VLOOKUP(A1060,РАСЧЕТ!A:BG,59,0)</f>
        <v>0</v>
      </c>
      <c r="T1060" s="119">
        <f t="shared" si="67"/>
        <v>0</v>
      </c>
      <c r="U1060" t="e">
        <f>VLOOKUP(A1060,'12'!A:C,3,0)</f>
        <v>#N/A</v>
      </c>
      <c r="V1060" t="e">
        <f>VLOOKUP(A1060,'12'!A:B,2,0)</f>
        <v>#N/A</v>
      </c>
    </row>
    <row r="1061" spans="1:22" x14ac:dyDescent="0.3">
      <c r="A1061" s="77" t="s">
        <v>2884</v>
      </c>
      <c r="B1061" s="77" t="s">
        <v>952</v>
      </c>
      <c r="C1061" s="80"/>
      <c r="D1061" s="79">
        <f>VLOOKUP(A1061,РАСЧЕТ!A:AY,51,0)</f>
        <v>0</v>
      </c>
      <c r="E1061" s="79">
        <f t="shared" si="64"/>
        <v>0</v>
      </c>
      <c r="F1061" s="79" t="e">
        <f>VLOOKUP(A1061,'04'!A:C,3,0)</f>
        <v>#N/A</v>
      </c>
      <c r="G1061" s="79" t="e">
        <f>VLOOKUP(A1061,'04'!A:B,2,0)</f>
        <v>#N/A</v>
      </c>
      <c r="H1061" s="78">
        <v>1421.64</v>
      </c>
      <c r="I1061" s="79">
        <f>VLOOKUP(A1061,РАСЧЕТ!A:BE,57,0)</f>
        <v>1486.1610367222672</v>
      </c>
      <c r="J1061" s="79">
        <f t="shared" si="65"/>
        <v>64.521036722267127</v>
      </c>
      <c r="K1061" s="79" t="str">
        <f>VLOOKUP(A1061,'10'!A:C,3,0)</f>
        <v>Начисление услуг УКС00001638 от 31.10.2023 0:00:04</v>
      </c>
      <c r="L1061" s="79" t="str">
        <f>VLOOKUP(A1061,'10'!A:B,2,0)</f>
        <v>НСТ/КС/ДУ-3А-553</v>
      </c>
      <c r="M1061" s="78">
        <v>1421.64</v>
      </c>
      <c r="N1061" s="79">
        <f>VLOOKUP(A1061,РАСЧЕТ!A:BF,58,0)</f>
        <v>1297.7989048476334</v>
      </c>
      <c r="O1061" s="79">
        <f t="shared" si="66"/>
        <v>-123.84109515236673</v>
      </c>
      <c r="P1061" s="79" t="str">
        <f>VLOOKUP(A1061,'11'!A:C,3,0)</f>
        <v>Начисление услуг УКС00001721 от 30.11.2023 23:59:59</v>
      </c>
      <c r="Q1061" s="79" t="str">
        <f>VLOOKUP(A1061,'11'!A:B,2,0)</f>
        <v>НСТ/КС/ДУ-3А-553</v>
      </c>
      <c r="R1061" s="78">
        <v>1421.64</v>
      </c>
      <c r="S1061">
        <f>VLOOKUP(A1061,РАСЧЕТ!A:BG,59,0)</f>
        <v>1770.4680928588907</v>
      </c>
      <c r="T1061" s="119">
        <f t="shared" si="67"/>
        <v>348.82809285889061</v>
      </c>
      <c r="U1061" t="str">
        <f>VLOOKUP(A1061,'12'!A:C,3,0)</f>
        <v>Начисление услуг УКС00001871 от 31.12.2023 23:59:59</v>
      </c>
      <c r="V1061" t="str">
        <f>VLOOKUP(A1061,'12'!A:B,2,0)</f>
        <v>НСТ/КС/ДУ-3А-553</v>
      </c>
    </row>
    <row r="1062" spans="1:22" x14ac:dyDescent="0.3">
      <c r="A1062" s="77" t="s">
        <v>2404</v>
      </c>
      <c r="B1062" s="77" t="s">
        <v>960</v>
      </c>
      <c r="C1062" s="78">
        <v>1752.35</v>
      </c>
      <c r="D1062" s="79">
        <f>VLOOKUP(A1062,РАСЧЕТ!A:AY,51,0)</f>
        <v>1851.3500496572271</v>
      </c>
      <c r="E1062" s="79">
        <f t="shared" si="64"/>
        <v>99.000049657227237</v>
      </c>
      <c r="F1062" s="79" t="str">
        <f>VLOOKUP(A1062,'04'!A:C,3,0)</f>
        <v>Начисление услуг УКС00000649 от 30.04.2023 0:00:15</v>
      </c>
      <c r="G1062" s="79" t="str">
        <f>VLOOKUP(A1062,'04'!A:B,2,0)</f>
        <v>НАС/КС/ДУ-3А-554</v>
      </c>
      <c r="H1062" s="78">
        <v>1752.35</v>
      </c>
      <c r="I1062" s="79">
        <f>VLOOKUP(A1062,РАСЧЕТ!A:BE,57,0)</f>
        <v>4859.3378942785557</v>
      </c>
      <c r="J1062" s="79">
        <f t="shared" si="65"/>
        <v>3106.9878942785558</v>
      </c>
      <c r="K1062" s="79" t="str">
        <f>VLOOKUP(A1062,'10'!A:C,3,0)</f>
        <v>Начисление услуг УКС00001638 от 31.10.2023 0:00:04</v>
      </c>
      <c r="L1062" s="79" t="str">
        <f>VLOOKUP(A1062,'10'!A:B,2,0)</f>
        <v>НАС/КС/ДУ-3А-554</v>
      </c>
      <c r="M1062" s="78">
        <v>1752.35</v>
      </c>
      <c r="N1062" s="79">
        <f>VLOOKUP(A1062,РАСЧЕТ!A:BF,58,0)</f>
        <v>3707.1513951342276</v>
      </c>
      <c r="O1062" s="79">
        <f t="shared" si="66"/>
        <v>1954.8013951342277</v>
      </c>
      <c r="P1062" s="79" t="str">
        <f>VLOOKUP(A1062,'11'!A:C,3,0)</f>
        <v>Начисление услуг УКС00001721 от 30.11.2023 23:59:59</v>
      </c>
      <c r="Q1062" s="79" t="str">
        <f>VLOOKUP(A1062,'11'!A:B,2,0)</f>
        <v>НАС/КС/ДУ-3А-554</v>
      </c>
      <c r="R1062" s="78">
        <v>1752.35</v>
      </c>
      <c r="S1062">
        <f>VLOOKUP(A1062,РАСЧЕТ!A:BG,59,0)</f>
        <v>4858.0397823906824</v>
      </c>
      <c r="T1062" s="119">
        <f t="shared" si="67"/>
        <v>3105.6897823906825</v>
      </c>
      <c r="U1062" t="str">
        <f>VLOOKUP(A1062,'12'!A:C,3,0)</f>
        <v>Начисление услуг УКС00001871 от 31.12.2023 23:59:59</v>
      </c>
      <c r="V1062" t="str">
        <f>VLOOKUP(A1062,'12'!A:B,2,0)</f>
        <v>НАС/КС/ДУ-3А-554</v>
      </c>
    </row>
    <row r="1063" spans="1:22" x14ac:dyDescent="0.3">
      <c r="A1063" s="77" t="s">
        <v>2126</v>
      </c>
      <c r="B1063" s="77" t="s">
        <v>961</v>
      </c>
      <c r="C1063" s="78">
        <v>2619.94</v>
      </c>
      <c r="D1063" s="79">
        <f>VLOOKUP(A1063,РАСЧЕТ!A:AY,51,0)</f>
        <v>1854.323540252773</v>
      </c>
      <c r="E1063" s="79">
        <f t="shared" si="64"/>
        <v>-765.61645974722705</v>
      </c>
      <c r="F1063" s="79" t="str">
        <f>VLOOKUP(A1063,'04'!A:C,3,0)</f>
        <v>Начисление услуг УКС00000649 от 30.04.2023 0:00:15</v>
      </c>
      <c r="G1063" s="79" t="str">
        <f>VLOOKUP(A1063,'04'!A:B,2,0)</f>
        <v>НАС/КС/ДУ-3А-555</v>
      </c>
      <c r="H1063" s="78">
        <v>2619.94</v>
      </c>
      <c r="I1063" s="79">
        <f>VLOOKUP(A1063,РАСЧЕТ!A:BE,57,0)</f>
        <v>6384.6035625239629</v>
      </c>
      <c r="J1063" s="79">
        <f t="shared" si="65"/>
        <v>3764.6635625239628</v>
      </c>
      <c r="K1063" s="79" t="str">
        <f>VLOOKUP(A1063,'10'!A:C,3,0)</f>
        <v>Начисление услуг УКС00001638 от 31.10.2023 0:00:04</v>
      </c>
      <c r="L1063" s="79" t="str">
        <f>VLOOKUP(A1063,'10'!A:B,2,0)</f>
        <v>НАС/КС/ДУ-3А-555</v>
      </c>
      <c r="M1063" s="78">
        <v>2619.94</v>
      </c>
      <c r="N1063" s="79">
        <f>VLOOKUP(A1063,РАСЧЕТ!A:BF,58,0)</f>
        <v>4929.5701500534124</v>
      </c>
      <c r="O1063" s="79">
        <f t="shared" si="66"/>
        <v>2309.6301500534123</v>
      </c>
      <c r="P1063" s="79" t="str">
        <f>VLOOKUP(A1063,'11'!A:C,3,0)</f>
        <v>Начисление услуг УКС00001721 от 30.11.2023 23:59:59</v>
      </c>
      <c r="Q1063" s="79" t="str">
        <f>VLOOKUP(A1063,'11'!A:B,2,0)</f>
        <v>НАС/КС/ДУ-3А-555</v>
      </c>
      <c r="R1063" s="78">
        <v>2619.94</v>
      </c>
      <c r="S1063">
        <f>VLOOKUP(A1063,РАСЧЕТ!A:BG,59,0)</f>
        <v>6484.9728183733378</v>
      </c>
      <c r="T1063" s="119">
        <f t="shared" si="67"/>
        <v>3865.0328183733377</v>
      </c>
      <c r="U1063" t="str">
        <f>VLOOKUP(A1063,'12'!A:C,3,0)</f>
        <v>Начисление услуг УКС00001871 от 31.12.2023 23:59:59</v>
      </c>
      <c r="V1063" t="str">
        <f>VLOOKUP(A1063,'12'!A:B,2,0)</f>
        <v>НАС/КС/ДУ-3А-555</v>
      </c>
    </row>
    <row r="1064" spans="1:22" x14ac:dyDescent="0.3">
      <c r="A1064" s="77" t="s">
        <v>2226</v>
      </c>
      <c r="B1064" s="77" t="s">
        <v>903</v>
      </c>
      <c r="C1064" s="78">
        <v>1447.41</v>
      </c>
      <c r="D1064" s="79">
        <f>VLOOKUP(A1064,РАСЧЕТ!A:AY,51,0)</f>
        <v>1529.1788400355042</v>
      </c>
      <c r="E1064" s="79">
        <f t="shared" si="64"/>
        <v>81.768840035504127</v>
      </c>
      <c r="F1064" s="79" t="str">
        <f>VLOOKUP(A1064,'04'!A:C,3,0)</f>
        <v>Начисление услуг УКС00000649 от 30.04.2023 0:00:15</v>
      </c>
      <c r="G1064" s="79" t="str">
        <f>VLOOKUP(A1064,'04'!A:B,2,0)</f>
        <v>НАС/КС/ДУ-3А-556 от 26.04.2022 г.</v>
      </c>
      <c r="H1064" s="78">
        <v>1447.41</v>
      </c>
      <c r="I1064" s="79">
        <f>VLOOKUP(A1064,РАСЧЕТ!A:BE,57,0)</f>
        <v>2958.136852902509</v>
      </c>
      <c r="J1064" s="79">
        <f t="shared" si="65"/>
        <v>1510.7268529025089</v>
      </c>
      <c r="K1064" s="79" t="str">
        <f>VLOOKUP(A1064,'10'!A:C,3,0)</f>
        <v>Начисление услуг УКС00001638 от 31.10.2023 0:00:04</v>
      </c>
      <c r="L1064" s="79" t="str">
        <f>VLOOKUP(A1064,'10'!A:B,2,0)</f>
        <v>НАС/КС/ДУ-3А-556 от 26.04.2022 г.</v>
      </c>
      <c r="M1064" s="78">
        <v>1447.41</v>
      </c>
      <c r="N1064" s="79">
        <f>VLOOKUP(A1064,РАСЧЕТ!A:BF,58,0)</f>
        <v>2327.2314951938124</v>
      </c>
      <c r="O1064" s="79">
        <f t="shared" si="66"/>
        <v>879.82149519381232</v>
      </c>
      <c r="P1064" s="79" t="str">
        <f>VLOOKUP(A1064,'11'!A:C,3,0)</f>
        <v>Начисление услуг УКС00001721 от 30.11.2023 23:59:59</v>
      </c>
      <c r="Q1064" s="79" t="str">
        <f>VLOOKUP(A1064,'11'!A:B,2,0)</f>
        <v>НАС/КС/ДУ-3А-556 от 26.04.2022 г.</v>
      </c>
      <c r="R1064" s="78">
        <v>1447.41</v>
      </c>
      <c r="S1064">
        <f>VLOOKUP(A1064,РАСЧЕТ!A:BG,59,0)</f>
        <v>3079.7067432707568</v>
      </c>
      <c r="T1064" s="119">
        <f t="shared" si="67"/>
        <v>1632.2967432707567</v>
      </c>
      <c r="U1064" t="str">
        <f>VLOOKUP(A1064,'12'!A:C,3,0)</f>
        <v>Начисление услуг УКС00001871 от 31.12.2023 23:59:59</v>
      </c>
      <c r="V1064" t="str">
        <f>VLOOKUP(A1064,'12'!A:B,2,0)</f>
        <v>НАС/КС/ДУ-3А-556 от 26.04.2022 г.</v>
      </c>
    </row>
    <row r="1065" spans="1:22" x14ac:dyDescent="0.3">
      <c r="A1065" s="77" t="s">
        <v>2335</v>
      </c>
      <c r="B1065" s="77" t="s">
        <v>917</v>
      </c>
      <c r="C1065" s="78">
        <v>1447.41</v>
      </c>
      <c r="D1065" s="79">
        <f>VLOOKUP(A1065,РАСЧЕТ!A:AY,51,0)</f>
        <v>1529.1788400355042</v>
      </c>
      <c r="E1065" s="79">
        <f t="shared" si="64"/>
        <v>81.768840035504127</v>
      </c>
      <c r="F1065" s="79" t="str">
        <f>VLOOKUP(A1065,'04'!A:C,3,0)</f>
        <v>Начисление услуг УКС00000649 от 30.04.2023 0:00:15</v>
      </c>
      <c r="G1065" s="79" t="str">
        <f>VLOOKUP(A1065,'04'!A:B,2,0)</f>
        <v>НАС/КС/ДУ-3А-557</v>
      </c>
      <c r="H1065" s="78">
        <v>1447.41</v>
      </c>
      <c r="I1065" s="79">
        <f>VLOOKUP(A1065,РАСЧЕТ!A:BE,57,0)</f>
        <v>2069.5680226227641</v>
      </c>
      <c r="J1065" s="79">
        <f t="shared" si="65"/>
        <v>622.15802262276407</v>
      </c>
      <c r="K1065" s="79" t="str">
        <f>VLOOKUP(A1065,'10'!A:C,3,0)</f>
        <v>Начисление услуг УКС00001638 от 31.10.2023 0:00:04</v>
      </c>
      <c r="L1065" s="79" t="str">
        <f>VLOOKUP(A1065,'10'!A:B,2,0)</f>
        <v>НАС/КС/ДУ-3А-557</v>
      </c>
      <c r="M1065" s="78">
        <v>1447.41</v>
      </c>
      <c r="N1065" s="79">
        <f>VLOOKUP(A1065,РАСЧЕТ!A:BF,58,0)</f>
        <v>1708.6878254118981</v>
      </c>
      <c r="O1065" s="79">
        <f t="shared" si="66"/>
        <v>261.27782541189799</v>
      </c>
      <c r="P1065" s="79" t="str">
        <f>VLOOKUP(A1065,'11'!A:C,3,0)</f>
        <v>Начисление услуг УКС00001721 от 30.11.2023 23:59:59</v>
      </c>
      <c r="Q1065" s="79" t="str">
        <f>VLOOKUP(A1065,'11'!A:B,2,0)</f>
        <v>НАС/КС/ДУ-3А-557</v>
      </c>
      <c r="R1065" s="78">
        <v>1447.41</v>
      </c>
      <c r="S1065">
        <f>VLOOKUP(A1065,РАСЧЕТ!A:BG,59,0)</f>
        <v>2294.3758033324179</v>
      </c>
      <c r="T1065" s="119">
        <f t="shared" si="67"/>
        <v>846.96580333241786</v>
      </c>
      <c r="U1065" t="str">
        <f>VLOOKUP(A1065,'12'!A:C,3,0)</f>
        <v>Начисление услуг УКС00001871 от 31.12.2023 23:59:59</v>
      </c>
      <c r="V1065" t="str">
        <f>VLOOKUP(A1065,'12'!A:B,2,0)</f>
        <v>НАС/КС/ДУ-3А-557</v>
      </c>
    </row>
    <row r="1066" spans="1:22" x14ac:dyDescent="0.3">
      <c r="A1066" s="77" t="s">
        <v>2081</v>
      </c>
      <c r="B1066" s="77" t="s">
        <v>920</v>
      </c>
      <c r="C1066" s="78">
        <v>2615.64</v>
      </c>
      <c r="D1066" s="79">
        <f>VLOOKUP(A1066,РАСЧЕТ!A:AY,51,0)</f>
        <v>2763.4122064736553</v>
      </c>
      <c r="E1066" s="79">
        <f t="shared" si="64"/>
        <v>147.77220647365539</v>
      </c>
      <c r="F1066" s="79" t="str">
        <f>VLOOKUP(A1066,'04'!A:C,3,0)</f>
        <v>Начисление услуг УКС00000649 от 30.04.2023 0:00:15</v>
      </c>
      <c r="G1066" s="79" t="str">
        <f>VLOOKUP(A1066,'04'!A:B,2,0)</f>
        <v>НАС/КС/ДУ-3А-558 ВАШ Консалтинг</v>
      </c>
      <c r="H1066" s="78">
        <v>2615.64</v>
      </c>
      <c r="I1066" s="79">
        <f>VLOOKUP(A1066,РАСЧЕТ!A:BE,57,0)</f>
        <v>6814.6993324089262</v>
      </c>
      <c r="J1066" s="79">
        <f t="shared" si="65"/>
        <v>4199.0593324089259</v>
      </c>
      <c r="K1066" s="79" t="str">
        <f>VLOOKUP(A1066,'10'!A:C,3,0)</f>
        <v>Начисление услуг УКС00001638 от 31.10.2023 0:00:04</v>
      </c>
      <c r="L1066" s="79" t="str">
        <f>VLOOKUP(A1066,'10'!A:B,2,0)</f>
        <v>НАС/КС/ДУ-3А-558 ВАШ Консалтинг</v>
      </c>
      <c r="M1066" s="78">
        <v>2615.64</v>
      </c>
      <c r="N1066" s="79">
        <f>VLOOKUP(A1066,РАСЧЕТ!A:BF,58,0)</f>
        <v>5228.1697354089902</v>
      </c>
      <c r="O1066" s="79">
        <f t="shared" si="66"/>
        <v>2612.5297354089903</v>
      </c>
      <c r="P1066" s="79" t="str">
        <f>VLOOKUP(A1066,'11'!A:C,3,0)</f>
        <v>Начисление услуг УКС00001721 от 30.11.2023 23:59:59</v>
      </c>
      <c r="Q1066" s="79" t="str">
        <f>VLOOKUP(A1066,'11'!A:B,2,0)</f>
        <v>НАС/КС/ДУ-3А-558 ВАШ Консалтинг</v>
      </c>
      <c r="R1066" s="78">
        <v>2615.64</v>
      </c>
      <c r="S1066">
        <f>VLOOKUP(A1066,РАСЧЕТ!A:BG,59,0)</f>
        <v>6863.7175514181381</v>
      </c>
      <c r="T1066" s="119">
        <f t="shared" si="67"/>
        <v>4248.0775514181387</v>
      </c>
      <c r="U1066" t="str">
        <f>VLOOKUP(A1066,'12'!A:C,3,0)</f>
        <v>Начисление услуг УКС00001871 от 31.12.2023 23:59:59</v>
      </c>
      <c r="V1066" t="str">
        <f>VLOOKUP(A1066,'12'!A:B,2,0)</f>
        <v>НАС/КС/ДУ-3А-558 ВАШ Консалтинг</v>
      </c>
    </row>
    <row r="1067" spans="1:22" x14ac:dyDescent="0.3">
      <c r="A1067" s="77" t="s">
        <v>2415</v>
      </c>
      <c r="B1067" s="77" t="s">
        <v>1194</v>
      </c>
      <c r="C1067" s="78">
        <v>1687.93</v>
      </c>
      <c r="D1067" s="79">
        <f>VLOOKUP(A1067,РАСЧЕТ!A:AY,51,0)</f>
        <v>1783.2857095962997</v>
      </c>
      <c r="E1067" s="79">
        <f t="shared" si="64"/>
        <v>95.355709596299675</v>
      </c>
      <c r="F1067" s="79" t="str">
        <f>VLOOKUP(A1067,'04'!A:C,3,0)</f>
        <v>Начисление услуг УКС00000649 от 30.04.2023 0:00:15</v>
      </c>
      <c r="G1067" s="79" t="str">
        <f>VLOOKUP(A1067,'04'!A:B,2,0)</f>
        <v>ДУ ЗПИФ Развитие Красная сосна 3А/дом/Кв. 559</v>
      </c>
      <c r="H1067" s="80"/>
      <c r="I1067" s="79">
        <f>VLOOKUP(A1067,РАСЧЕТ!A:BE,57,0)</f>
        <v>0</v>
      </c>
      <c r="J1067" s="79">
        <f t="shared" si="65"/>
        <v>0</v>
      </c>
      <c r="K1067" s="79" t="e">
        <f>VLOOKUP(A1067,'10'!A:C,3,0)</f>
        <v>#N/A</v>
      </c>
      <c r="L1067" s="79" t="e">
        <f>VLOOKUP(A1067,'10'!A:B,2,0)</f>
        <v>#N/A</v>
      </c>
      <c r="M1067" s="80"/>
      <c r="N1067" s="79">
        <f>VLOOKUP(A1067,РАСЧЕТ!A:BF,58,0)</f>
        <v>0</v>
      </c>
      <c r="O1067" s="79">
        <f t="shared" si="66"/>
        <v>0</v>
      </c>
      <c r="P1067" s="79" t="e">
        <f>VLOOKUP(A1067,'11'!A:C,3,0)</f>
        <v>#N/A</v>
      </c>
      <c r="Q1067" s="79" t="e">
        <f>VLOOKUP(A1067,'11'!A:B,2,0)</f>
        <v>#N/A</v>
      </c>
      <c r="R1067" s="80"/>
      <c r="S1067">
        <f>VLOOKUP(A1067,РАСЧЕТ!A:BG,59,0)</f>
        <v>0</v>
      </c>
      <c r="T1067" s="119">
        <f t="shared" si="67"/>
        <v>0</v>
      </c>
      <c r="U1067" t="e">
        <f>VLOOKUP(A1067,'12'!A:C,3,0)</f>
        <v>#N/A</v>
      </c>
      <c r="V1067" t="e">
        <f>VLOOKUP(A1067,'12'!A:B,2,0)</f>
        <v>#N/A</v>
      </c>
    </row>
    <row r="1068" spans="1:22" x14ac:dyDescent="0.3">
      <c r="A1068" s="77" t="s">
        <v>2832</v>
      </c>
      <c r="B1068" s="77" t="s">
        <v>1194</v>
      </c>
      <c r="C1068" s="80"/>
      <c r="D1068" s="79">
        <f>VLOOKUP(A1068,РАСЧЕТ!A:AY,51,0)</f>
        <v>0</v>
      </c>
      <c r="E1068" s="79">
        <f t="shared" si="64"/>
        <v>0</v>
      </c>
      <c r="F1068" s="79" t="e">
        <f>VLOOKUP(A1068,'04'!A:C,3,0)</f>
        <v>#N/A</v>
      </c>
      <c r="G1068" s="79" t="e">
        <f>VLOOKUP(A1068,'04'!A:B,2,0)</f>
        <v>#N/A</v>
      </c>
      <c r="H1068" s="78">
        <v>1687.93</v>
      </c>
      <c r="I1068" s="79">
        <f>VLOOKUP(A1068,РАСЧЕТ!A:BE,57,0)</f>
        <v>3511.6314136312881</v>
      </c>
      <c r="J1068" s="79">
        <f t="shared" si="65"/>
        <v>1823.701413631288</v>
      </c>
      <c r="K1068" s="79" t="str">
        <f>VLOOKUP(A1068,'10'!A:C,3,0)</f>
        <v>Начисление услуг УКС00001638 от 31.10.2023 0:00:04</v>
      </c>
      <c r="L1068" s="79" t="str">
        <f>VLOOKUP(A1068,'10'!A:B,2,0)</f>
        <v>НАС/КС/ДУ-3А-559</v>
      </c>
      <c r="M1068" s="78">
        <v>1687.93</v>
      </c>
      <c r="N1068" s="79">
        <f>VLOOKUP(A1068,РАСЧЕТ!A:BF,58,0)</f>
        <v>2757.0659799434429</v>
      </c>
      <c r="O1068" s="79">
        <f t="shared" si="66"/>
        <v>1069.1359799434429</v>
      </c>
      <c r="P1068" s="79" t="str">
        <f>VLOOKUP(A1068,'11'!A:C,3,0)</f>
        <v>Начисление услуг УКС00001721 от 30.11.2023 23:59:59</v>
      </c>
      <c r="Q1068" s="79" t="str">
        <f>VLOOKUP(A1068,'11'!A:B,2,0)</f>
        <v>НАС/КС/ДУ-3А-559</v>
      </c>
      <c r="R1068" s="78">
        <v>1687.93</v>
      </c>
      <c r="S1068">
        <f>VLOOKUP(A1068,РАСЧЕТ!A:BG,59,0)</f>
        <v>3646.2069758830185</v>
      </c>
      <c r="T1068" s="119">
        <f t="shared" si="67"/>
        <v>1958.2769758830184</v>
      </c>
      <c r="U1068" t="str">
        <f>VLOOKUP(A1068,'12'!A:C,3,0)</f>
        <v>Начисление услуг УКС00001871 от 31.12.2023 23:59:59</v>
      </c>
      <c r="V1068" t="str">
        <f>VLOOKUP(A1068,'12'!A:B,2,0)</f>
        <v>НАС/КС/ДУ-3А-559</v>
      </c>
    </row>
    <row r="1069" spans="1:22" x14ac:dyDescent="0.3">
      <c r="A1069" s="77" t="s">
        <v>2299</v>
      </c>
      <c r="B1069" s="77" t="s">
        <v>360</v>
      </c>
      <c r="C1069" s="78">
        <v>3603.48</v>
      </c>
      <c r="D1069" s="79">
        <f>VLOOKUP(A1069,РАСЧЕТ!A:AY,51,0)</f>
        <v>3807.0654207412108</v>
      </c>
      <c r="E1069" s="79">
        <f t="shared" si="64"/>
        <v>203.58542074121078</v>
      </c>
      <c r="F1069" s="79" t="str">
        <f>VLOOKUP(A1069,'04'!A:C,3,0)</f>
        <v>Начисление услуг УКС00000649 от 30.04.2023 0:00:15</v>
      </c>
      <c r="G1069" s="79" t="str">
        <f>VLOOKUP(A1069,'04'!A:B,2,0)</f>
        <v>НАС/КС/ДУ-3А-56 от 18.03.2022 г.</v>
      </c>
      <c r="H1069" s="78">
        <v>3603.48</v>
      </c>
      <c r="I1069" s="79">
        <f>VLOOKUP(A1069,РАСЧЕТ!A:BE,57,0)</f>
        <v>3354.773466158766</v>
      </c>
      <c r="J1069" s="79">
        <f t="shared" si="65"/>
        <v>-248.70653384123398</v>
      </c>
      <c r="K1069" s="79" t="str">
        <f>VLOOKUP(A1069,'10'!A:C,3,0)</f>
        <v>Начисление услуг УКС00001638 от 31.10.2023 0:00:04</v>
      </c>
      <c r="L1069" s="79" t="str">
        <f>VLOOKUP(A1069,'10'!A:B,2,0)</f>
        <v>НАС/КС/ДУ-3А-56 от 18.03.2022 г.</v>
      </c>
      <c r="M1069" s="78">
        <v>3603.48</v>
      </c>
      <c r="N1069" s="79">
        <f>VLOOKUP(A1069,РАСЧЕТ!A:BF,58,0)</f>
        <v>3002.6055343168987</v>
      </c>
      <c r="O1069" s="79">
        <f t="shared" si="66"/>
        <v>-600.87446568310133</v>
      </c>
      <c r="P1069" s="79" t="str">
        <f>VLOOKUP(A1069,'11'!A:C,3,0)</f>
        <v>Начисление услуг УКС00001721 от 30.11.2023 23:59:59</v>
      </c>
      <c r="Q1069" s="79" t="str">
        <f>VLOOKUP(A1069,'11'!A:B,2,0)</f>
        <v>НАС/КС/ДУ-3А-56 от 18.03.2022 г.</v>
      </c>
      <c r="R1069" s="78">
        <v>3603.48</v>
      </c>
      <c r="S1069">
        <f>VLOOKUP(A1069,РАСЧЕТ!A:BG,59,0)</f>
        <v>4123.3174122909713</v>
      </c>
      <c r="T1069" s="119">
        <f t="shared" si="67"/>
        <v>519.83741229097132</v>
      </c>
      <c r="U1069" t="str">
        <f>VLOOKUP(A1069,'12'!A:C,3,0)</f>
        <v>Начисление услуг УКС00001871 от 31.12.2023 23:59:59</v>
      </c>
      <c r="V1069" t="str">
        <f>VLOOKUP(A1069,'12'!A:B,2,0)</f>
        <v>НАС/КС/ДУ-3А-56 от 18.03.2022 г.</v>
      </c>
    </row>
    <row r="1070" spans="1:22" x14ac:dyDescent="0.3">
      <c r="A1070" s="77" t="s">
        <v>2089</v>
      </c>
      <c r="B1070" s="77" t="s">
        <v>667</v>
      </c>
      <c r="C1070" s="78">
        <v>1378.69</v>
      </c>
      <c r="D1070" s="79">
        <f>VLOOKUP(A1070,РАСЧЕТ!A:AY,51,0)</f>
        <v>1456.5768773038481</v>
      </c>
      <c r="E1070" s="79">
        <f t="shared" si="64"/>
        <v>77.886877303847996</v>
      </c>
      <c r="F1070" s="79" t="str">
        <f>VLOOKUP(A1070,'04'!A:C,3,0)</f>
        <v>Начисление услуг УКС00000649 от 30.04.2023 0:00:15</v>
      </c>
      <c r="G1070" s="79" t="str">
        <f>VLOOKUP(A1070,'04'!A:B,2,0)</f>
        <v>НАС/КС/ДУ-3А-560/ВТОР-1</v>
      </c>
      <c r="H1070" s="78">
        <v>1378.69</v>
      </c>
      <c r="I1070" s="79">
        <f>VLOOKUP(A1070,РАСЧЕТ!A:BE,57,0)</f>
        <v>1784.9342346848541</v>
      </c>
      <c r="J1070" s="79">
        <f t="shared" si="65"/>
        <v>406.24423468485406</v>
      </c>
      <c r="K1070" s="79" t="str">
        <f>VLOOKUP(A1070,'10'!A:C,3,0)</f>
        <v>Начисление услуг УКС00001638 от 31.10.2023 0:00:04</v>
      </c>
      <c r="L1070" s="79" t="str">
        <f>VLOOKUP(A1070,'10'!A:B,2,0)</f>
        <v>НАС/КС/ДУ-3А-560/ВТОР-1</v>
      </c>
      <c r="M1070" s="78">
        <v>1378.69</v>
      </c>
      <c r="N1070" s="79">
        <f>VLOOKUP(A1070,РАСЧЕТ!A:BF,58,0)</f>
        <v>1497.8250012337812</v>
      </c>
      <c r="O1070" s="79">
        <f t="shared" si="66"/>
        <v>119.13500123378117</v>
      </c>
      <c r="P1070" s="79" t="str">
        <f>VLOOKUP(A1070,'11'!A:C,3,0)</f>
        <v>Начисление услуг УКС00001721 от 30.11.2023 23:59:59</v>
      </c>
      <c r="Q1070" s="79" t="str">
        <f>VLOOKUP(A1070,'11'!A:B,2,0)</f>
        <v>НАС/КС/ДУ-3А-560/ВТОР-1</v>
      </c>
      <c r="R1070" s="78">
        <v>1378.69</v>
      </c>
      <c r="S1070">
        <f>VLOOKUP(A1070,РАСЧЕТ!A:BG,59,0)</f>
        <v>2020.7225702796786</v>
      </c>
      <c r="T1070" s="119">
        <f t="shared" si="67"/>
        <v>642.03257027967857</v>
      </c>
      <c r="U1070" t="str">
        <f>VLOOKUP(A1070,'12'!A:C,3,0)</f>
        <v>Начисление услуг УКС00001871 от 31.12.2023 23:59:59</v>
      </c>
      <c r="V1070" t="str">
        <f>VLOOKUP(A1070,'12'!A:B,2,0)</f>
        <v>НАС/КС/ДУ-3А-560/ВТОР-1</v>
      </c>
    </row>
    <row r="1071" spans="1:22" x14ac:dyDescent="0.3">
      <c r="A1071" s="77" t="s">
        <v>2119</v>
      </c>
      <c r="B1071" s="77" t="s">
        <v>1190</v>
      </c>
      <c r="C1071" s="78">
        <v>1365.8</v>
      </c>
      <c r="D1071" s="79">
        <f>VLOOKUP(A1071,РАСЧЕТ!A:AY,51,0)</f>
        <v>1442.9640092916627</v>
      </c>
      <c r="E1071" s="79">
        <f t="shared" si="64"/>
        <v>77.164009291662751</v>
      </c>
      <c r="F1071" s="79" t="str">
        <f>VLOOKUP(A1071,'04'!A:C,3,0)</f>
        <v>Начисление услуг УКС00000649 от 30.04.2023 0:00:15</v>
      </c>
      <c r="G1071" s="79" t="str">
        <f>VLOOKUP(A1071,'04'!A:B,2,0)</f>
        <v>НАС/КС/ДУ-3А-561</v>
      </c>
      <c r="H1071" s="78">
        <v>1365.8</v>
      </c>
      <c r="I1071" s="79">
        <f>VLOOKUP(A1071,РАСЧЕТ!A:BE,57,0)</f>
        <v>3886.8520462528199</v>
      </c>
      <c r="J1071" s="79">
        <f t="shared" si="65"/>
        <v>2521.0520462528202</v>
      </c>
      <c r="K1071" s="79" t="str">
        <f>VLOOKUP(A1071,'10'!A:C,3,0)</f>
        <v>Начисление услуг УКС00001638 от 31.10.2023 0:00:04</v>
      </c>
      <c r="L1071" s="79" t="str">
        <f>VLOOKUP(A1071,'10'!A:B,2,0)</f>
        <v>НАС/КС/ДУ-3А-561</v>
      </c>
      <c r="M1071" s="78">
        <v>1365.8</v>
      </c>
      <c r="N1071" s="79">
        <f>VLOOKUP(A1071,РАСЧЕТ!A:BF,58,0)</f>
        <v>2958.6097123021123</v>
      </c>
      <c r="O1071" s="79">
        <f t="shared" si="66"/>
        <v>1592.8097123021123</v>
      </c>
      <c r="P1071" s="79" t="str">
        <f>VLOOKUP(A1071,'11'!A:C,3,0)</f>
        <v>Начисление услуг УКС00001721 от 30.11.2023 23:59:59</v>
      </c>
      <c r="Q1071" s="79" t="str">
        <f>VLOOKUP(A1071,'11'!A:B,2,0)</f>
        <v>НАС/КС/ДУ-3А-561</v>
      </c>
      <c r="R1071" s="78">
        <v>1365.8</v>
      </c>
      <c r="S1071">
        <f>VLOOKUP(A1071,РАСЧЕТ!A:BG,59,0)</f>
        <v>3874.2884191742387</v>
      </c>
      <c r="T1071" s="119">
        <f t="shared" si="67"/>
        <v>2508.4884191742385</v>
      </c>
      <c r="U1071" t="str">
        <f>VLOOKUP(A1071,'12'!A:C,3,0)</f>
        <v>Начисление услуг УКС00001871 от 31.12.2023 23:59:59</v>
      </c>
      <c r="V1071" t="str">
        <f>VLOOKUP(A1071,'12'!A:B,2,0)</f>
        <v>НАС/КС/ДУ-3А-561</v>
      </c>
    </row>
    <row r="1072" spans="1:22" x14ac:dyDescent="0.3">
      <c r="A1072" s="77" t="s">
        <v>2405</v>
      </c>
      <c r="B1072" s="77" t="s">
        <v>860</v>
      </c>
      <c r="C1072" s="78">
        <v>1679.34</v>
      </c>
      <c r="D1072" s="79">
        <f>VLOOKUP(A1072,РАСЧЕТ!A:AY,51,0)</f>
        <v>1188.5909905554661</v>
      </c>
      <c r="E1072" s="79">
        <f t="shared" si="64"/>
        <v>-490.74900944453384</v>
      </c>
      <c r="F1072" s="79" t="str">
        <f>VLOOKUP(A1072,'04'!A:C,3,0)</f>
        <v>Начисление услуг УКС00000649 от 30.04.2023 0:00:15</v>
      </c>
      <c r="G1072" s="79" t="str">
        <f>VLOOKUP(A1072,'04'!A:B,2,0)</f>
        <v>НАС/КС/ДУ-3А-562</v>
      </c>
      <c r="H1072" s="80"/>
      <c r="I1072" s="79">
        <f>VLOOKUP(A1072,РАСЧЕТ!A:BE,57,0)</f>
        <v>0</v>
      </c>
      <c r="J1072" s="79">
        <f t="shared" si="65"/>
        <v>0</v>
      </c>
      <c r="K1072" s="79" t="e">
        <f>VLOOKUP(A1072,'10'!A:C,3,0)</f>
        <v>#N/A</v>
      </c>
      <c r="L1072" s="79" t="e">
        <f>VLOOKUP(A1072,'10'!A:B,2,0)</f>
        <v>#N/A</v>
      </c>
      <c r="M1072" s="80"/>
      <c r="N1072" s="79">
        <f>VLOOKUP(A1072,РАСЧЕТ!A:BF,58,0)</f>
        <v>0</v>
      </c>
      <c r="O1072" s="79">
        <f t="shared" si="66"/>
        <v>0</v>
      </c>
      <c r="P1072" s="79" t="e">
        <f>VLOOKUP(A1072,'11'!A:C,3,0)</f>
        <v>#N/A</v>
      </c>
      <c r="Q1072" s="79" t="e">
        <f>VLOOKUP(A1072,'11'!A:B,2,0)</f>
        <v>#N/A</v>
      </c>
      <c r="R1072" s="80"/>
      <c r="S1072">
        <f>VLOOKUP(A1072,РАСЧЕТ!A:BG,59,0)</f>
        <v>0</v>
      </c>
      <c r="T1072" s="119">
        <f t="shared" si="67"/>
        <v>0</v>
      </c>
      <c r="U1072" t="e">
        <f>VLOOKUP(A1072,'12'!A:C,3,0)</f>
        <v>#N/A</v>
      </c>
      <c r="V1072" t="e">
        <f>VLOOKUP(A1072,'12'!A:B,2,0)</f>
        <v>#N/A</v>
      </c>
    </row>
    <row r="1073" spans="1:22" x14ac:dyDescent="0.3">
      <c r="A1073" s="77" t="s">
        <v>2857</v>
      </c>
      <c r="B1073" s="77" t="s">
        <v>860</v>
      </c>
      <c r="C1073" s="80"/>
      <c r="D1073" s="79">
        <f>VLOOKUP(A1073,РАСЧЕТ!A:AY,51,0)</f>
        <v>0</v>
      </c>
      <c r="E1073" s="79">
        <f t="shared" si="64"/>
        <v>0</v>
      </c>
      <c r="F1073" s="79" t="e">
        <f>VLOOKUP(A1073,'04'!A:C,3,0)</f>
        <v>#N/A</v>
      </c>
      <c r="G1073" s="79" t="e">
        <f>VLOOKUP(A1073,'04'!A:B,2,0)</f>
        <v>#N/A</v>
      </c>
      <c r="H1073" s="78">
        <v>1679.34</v>
      </c>
      <c r="I1073" s="79">
        <f>VLOOKUP(A1073,РАСЧЕТ!A:BE,57,0)</f>
        <v>2655.931057400609</v>
      </c>
      <c r="J1073" s="79">
        <f t="shared" si="65"/>
        <v>976.59105740060909</v>
      </c>
      <c r="K1073" s="79" t="str">
        <f>VLOOKUP(A1073,'10'!A:C,3,0)</f>
        <v>Начисление услуг УКС00001638 от 31.10.2023 0:00:04</v>
      </c>
      <c r="L1073" s="79" t="str">
        <f>VLOOKUP(A1073,'10'!A:B,2,0)</f>
        <v>НАС/КС/ДУ-3А-562/Втор</v>
      </c>
      <c r="M1073" s="78">
        <v>1679.34</v>
      </c>
      <c r="N1073" s="79">
        <f>VLOOKUP(A1073,РАСЧЕТ!A:BF,58,0)</f>
        <v>2159.8117395810659</v>
      </c>
      <c r="O1073" s="79">
        <f t="shared" si="66"/>
        <v>480.471739581066</v>
      </c>
      <c r="P1073" s="79" t="str">
        <f>VLOOKUP(A1073,'11'!A:C,3,0)</f>
        <v>Начисление услуг УКС00001721 от 30.11.2023 23:59:59</v>
      </c>
      <c r="Q1073" s="79" t="str">
        <f>VLOOKUP(A1073,'11'!A:B,2,0)</f>
        <v>НАС/КС/ДУ-3А-562/Втор</v>
      </c>
      <c r="R1073" s="78">
        <v>1679.34</v>
      </c>
      <c r="S1073">
        <f>VLOOKUP(A1073,РАСЧЕТ!A:BG,59,0)</f>
        <v>2887.1645205293576</v>
      </c>
      <c r="T1073" s="119">
        <f t="shared" si="67"/>
        <v>1207.8245205293576</v>
      </c>
      <c r="U1073" t="str">
        <f>VLOOKUP(A1073,'12'!A:C,3,0)</f>
        <v>Начисление услуг УКС00001871 от 31.12.2023 23:59:59</v>
      </c>
      <c r="V1073" t="str">
        <f>VLOOKUP(A1073,'12'!A:B,2,0)</f>
        <v>НАС/КС/ДУ-3А-562/Втор</v>
      </c>
    </row>
    <row r="1074" spans="1:22" x14ac:dyDescent="0.3">
      <c r="A1074" s="77" t="s">
        <v>2203</v>
      </c>
      <c r="B1074" s="77" t="s">
        <v>1045</v>
      </c>
      <c r="C1074" s="78">
        <v>2581.2800000000002</v>
      </c>
      <c r="D1074" s="79">
        <f>VLOOKUP(A1074,РАСЧЕТ!A:AY,51,0)</f>
        <v>2727.111225107828</v>
      </c>
      <c r="E1074" s="79">
        <f t="shared" si="64"/>
        <v>145.83122510782778</v>
      </c>
      <c r="F1074" s="79" t="str">
        <f>VLOOKUP(A1074,'04'!A:C,3,0)</f>
        <v>Начисление услуг УКС00000649 от 30.04.2023 0:00:15</v>
      </c>
      <c r="G1074" s="79" t="str">
        <f>VLOOKUP(A1074,'04'!A:B,2,0)</f>
        <v>НАС/КС/ДУ-3А-563</v>
      </c>
      <c r="H1074" s="78">
        <v>2581.2800000000002</v>
      </c>
      <c r="I1074" s="79">
        <f>VLOOKUP(A1074,РАСЧЕТ!A:BE,57,0)</f>
        <v>7084.9322524984236</v>
      </c>
      <c r="J1074" s="79">
        <f t="shared" si="65"/>
        <v>4503.652252498423</v>
      </c>
      <c r="K1074" s="79" t="str">
        <f>VLOOKUP(A1074,'10'!A:C,3,0)</f>
        <v>Начисление услуг УКС00001638 от 31.10.2023 0:00:04</v>
      </c>
      <c r="L1074" s="79" t="str">
        <f>VLOOKUP(A1074,'10'!A:B,2,0)</f>
        <v>НАС/КС/ДУ-3А-563</v>
      </c>
      <c r="M1074" s="78">
        <v>2581.2800000000002</v>
      </c>
      <c r="N1074" s="79">
        <f>VLOOKUP(A1074,РАСЧЕТ!A:BF,58,0)</f>
        <v>5409.9193128615361</v>
      </c>
      <c r="O1074" s="79">
        <f t="shared" si="66"/>
        <v>2828.6393128615359</v>
      </c>
      <c r="P1074" s="79" t="str">
        <f>VLOOKUP(A1074,'11'!A:C,3,0)</f>
        <v>Начисление услуг УКС00001721 от 30.11.2023 23:59:59</v>
      </c>
      <c r="Q1074" s="79" t="str">
        <f>VLOOKUP(A1074,'11'!A:B,2,0)</f>
        <v>НАС/КС/ДУ-3А-563</v>
      </c>
      <c r="R1074" s="78">
        <v>2581.2800000000002</v>
      </c>
      <c r="S1074">
        <f>VLOOKUP(A1074,РАСЧЕТ!A:BG,59,0)</f>
        <v>7091.5088712917113</v>
      </c>
      <c r="T1074" s="119">
        <f t="shared" si="67"/>
        <v>4510.2288712917107</v>
      </c>
      <c r="U1074" t="str">
        <f>VLOOKUP(A1074,'12'!A:C,3,0)</f>
        <v>Начисление услуг УКС00001871 от 31.12.2023 23:59:59</v>
      </c>
      <c r="V1074" t="str">
        <f>VLOOKUP(A1074,'12'!A:B,2,0)</f>
        <v>НАС/КС/ДУ-3А-563</v>
      </c>
    </row>
    <row r="1075" spans="1:22" x14ac:dyDescent="0.3">
      <c r="A1075" s="77" t="s">
        <v>2189</v>
      </c>
      <c r="B1075" s="77" t="s">
        <v>888</v>
      </c>
      <c r="C1075" s="78">
        <v>1395.87</v>
      </c>
      <c r="D1075" s="79">
        <f>VLOOKUP(A1075,РАСЧЕТ!A:AY,51,0)</f>
        <v>1272.5014232494282</v>
      </c>
      <c r="E1075" s="79">
        <f t="shared" si="64"/>
        <v>-123.36857675057172</v>
      </c>
      <c r="F1075" s="79" t="str">
        <f>VLOOKUP(A1075,'04'!A:C,3,0)</f>
        <v>Начисление услуг УКС00000649 от 30.04.2023 0:00:15</v>
      </c>
      <c r="G1075" s="79" t="str">
        <f>VLOOKUP(A1075,'04'!A:B,2,0)</f>
        <v>НАС/КС/ДУ-3А-564 от 06.05.2022 г.</v>
      </c>
      <c r="H1075" s="78">
        <v>1395.87</v>
      </c>
      <c r="I1075" s="79">
        <f>VLOOKUP(A1075,РАСЧЕТ!A:BE,57,0)</f>
        <v>2638.6210003637402</v>
      </c>
      <c r="J1075" s="79">
        <f t="shared" si="65"/>
        <v>1242.7510003637403</v>
      </c>
      <c r="K1075" s="79" t="str">
        <f>VLOOKUP(A1075,'10'!A:C,3,0)</f>
        <v>Начисление услуг УКС00001638 от 31.10.2023 0:00:04</v>
      </c>
      <c r="L1075" s="79" t="str">
        <f>VLOOKUP(A1075,'10'!A:B,2,0)</f>
        <v>НАС/КС/ДУ-3А-564 от 06.05.2022 г.</v>
      </c>
      <c r="M1075" s="78">
        <v>1395.87</v>
      </c>
      <c r="N1075" s="79">
        <f>VLOOKUP(A1075,РАСЧЕТ!A:BF,58,0)</f>
        <v>2095.2682753172726</v>
      </c>
      <c r="O1075" s="79">
        <f t="shared" si="66"/>
        <v>699.39827531727269</v>
      </c>
      <c r="P1075" s="79" t="str">
        <f>VLOOKUP(A1075,'11'!A:C,3,0)</f>
        <v>Начисление услуг УКС00001721 от 30.11.2023 23:59:59</v>
      </c>
      <c r="Q1075" s="79" t="str">
        <f>VLOOKUP(A1075,'11'!A:B,2,0)</f>
        <v>НАС/КС/ДУ-3А-564 от 06.05.2022 г.</v>
      </c>
      <c r="R1075" s="78">
        <v>1395.87</v>
      </c>
      <c r="S1075">
        <f>VLOOKUP(A1075,РАСЧЕТ!A:BG,59,0)</f>
        <v>2780.746566546823</v>
      </c>
      <c r="T1075" s="119">
        <f t="shared" si="67"/>
        <v>1384.8765665468231</v>
      </c>
      <c r="U1075" t="str">
        <f>VLOOKUP(A1075,'12'!A:C,3,0)</f>
        <v>Начисление услуг УКС00001871 от 31.12.2023 23:59:59</v>
      </c>
      <c r="V1075" t="str">
        <f>VLOOKUP(A1075,'12'!A:B,2,0)</f>
        <v>НАС/КС/ДУ-3А-564 от 06.05.2022 г.</v>
      </c>
    </row>
    <row r="1076" spans="1:22" x14ac:dyDescent="0.3">
      <c r="A1076" s="77" t="s">
        <v>2417</v>
      </c>
      <c r="B1076" s="77" t="s">
        <v>875</v>
      </c>
      <c r="C1076" s="78">
        <v>1447.41</v>
      </c>
      <c r="D1076" s="79" t="e">
        <f>VLOOKUP(A1076,РАСЧЕТ!A:AY,51,0)</f>
        <v>#N/A</v>
      </c>
      <c r="E1076" s="79" t="e">
        <f t="shared" si="64"/>
        <v>#N/A</v>
      </c>
      <c r="F1076" s="79" t="str">
        <f>VLOOKUP(A1076,'04'!A:C,3,0)</f>
        <v>Корректировка начислений УКС00002812 от 30.09.2023 0:00:00</v>
      </c>
      <c r="G1076" s="79" t="str">
        <f>VLOOKUP(A1076,'04'!A:B,2,0)</f>
        <v>НАС/КС/ДУ-3А-565 от 03.05.2022 г.</v>
      </c>
      <c r="H1076" s="80"/>
      <c r="I1076" s="79" t="e">
        <f>VLOOKUP(A1076,РАСЧЕТ!A:BE,57,0)</f>
        <v>#N/A</v>
      </c>
      <c r="J1076" s="79" t="e">
        <f t="shared" si="65"/>
        <v>#N/A</v>
      </c>
      <c r="K1076" s="79" t="e">
        <f>VLOOKUP(A1076,'10'!A:C,3,0)</f>
        <v>#N/A</v>
      </c>
      <c r="L1076" s="79" t="e">
        <f>VLOOKUP(A1076,'10'!A:B,2,0)</f>
        <v>#N/A</v>
      </c>
      <c r="M1076" s="80"/>
      <c r="N1076" s="79" t="e">
        <f>VLOOKUP(A1076,РАСЧЕТ!A:BF,58,0)</f>
        <v>#N/A</v>
      </c>
      <c r="O1076" s="79" t="e">
        <f t="shared" si="66"/>
        <v>#N/A</v>
      </c>
      <c r="P1076" s="79" t="e">
        <f>VLOOKUP(A1076,'11'!A:C,3,0)</f>
        <v>#N/A</v>
      </c>
      <c r="Q1076" s="79" t="e">
        <f>VLOOKUP(A1076,'11'!A:B,2,0)</f>
        <v>#N/A</v>
      </c>
      <c r="R1076" s="80"/>
      <c r="S1076" t="e">
        <f>VLOOKUP(A1076,РАСЧЕТ!A:BG,59,0)</f>
        <v>#N/A</v>
      </c>
      <c r="T1076" s="119" t="e">
        <f t="shared" si="67"/>
        <v>#N/A</v>
      </c>
      <c r="U1076" t="e">
        <f>VLOOKUP(A1076,'12'!A:C,3,0)</f>
        <v>#N/A</v>
      </c>
      <c r="V1076" t="e">
        <f>VLOOKUP(A1076,'12'!A:B,2,0)</f>
        <v>#N/A</v>
      </c>
    </row>
    <row r="1077" spans="1:22" x14ac:dyDescent="0.3">
      <c r="A1077" s="77" t="s">
        <v>2903</v>
      </c>
      <c r="B1077" s="77" t="s">
        <v>875</v>
      </c>
      <c r="C1077" s="80"/>
      <c r="D1077" s="79">
        <f>VLOOKUP(A1077,РАСЧЕТ!A:AY,51,0)</f>
        <v>1647.2092791232535</v>
      </c>
      <c r="E1077" s="79">
        <f t="shared" si="64"/>
        <v>1647.2092791232535</v>
      </c>
      <c r="F1077" s="79" t="str">
        <f>VLOOKUP(A1077,'04'!A:C,3,0)</f>
        <v>Ввод начального сальдо УКС00002012 от 30.09.2023 0:00:00</v>
      </c>
      <c r="G1077" s="79" t="str">
        <f>VLOOKUP(A1077,'04'!A:B,2,0)</f>
        <v>НАС/КС/ДУ-3А-565/ВТОР</v>
      </c>
      <c r="H1077" s="78">
        <v>1447.41</v>
      </c>
      <c r="I1077" s="79">
        <f>VLOOKUP(A1077,РАСЧЕТ!A:BE,57,0)</f>
        <v>2673.0772341556908</v>
      </c>
      <c r="J1077" s="79">
        <f t="shared" si="65"/>
        <v>1225.6672341556907</v>
      </c>
      <c r="K1077" s="79" t="str">
        <f>VLOOKUP(A1077,'10'!A:C,3,0)</f>
        <v>Начисление услуг УКС00001638 от 31.10.2023 0:00:04</v>
      </c>
      <c r="L1077" s="79" t="str">
        <f>VLOOKUP(A1077,'10'!A:B,2,0)</f>
        <v>НАС/КС/ДУ-3А-565/ВТОР</v>
      </c>
      <c r="M1077" s="78">
        <v>1447.41</v>
      </c>
      <c r="N1077" s="79">
        <f>VLOOKUP(A1077,РАСЧЕТ!A:BF,58,0)</f>
        <v>2128.7979955280866</v>
      </c>
      <c r="O1077" s="79">
        <f t="shared" si="66"/>
        <v>681.38799552808655</v>
      </c>
      <c r="P1077" s="79" t="str">
        <f>VLOOKUP(A1077,'11'!A:C,3,0)</f>
        <v>Начисление услуг УКС00001721 от 30.11.2023 23:59:59</v>
      </c>
      <c r="Q1077" s="79" t="str">
        <f>VLOOKUP(A1077,'11'!A:B,2,0)</f>
        <v>НАС/КС/ДУ-3А-565/ВТОР</v>
      </c>
      <c r="R1077" s="78">
        <v>1447.41</v>
      </c>
      <c r="S1077">
        <f>VLOOKUP(A1077,РАСЧЕТ!A:BG,59,0)</f>
        <v>2827.7666225955531</v>
      </c>
      <c r="T1077" s="119">
        <f t="shared" si="67"/>
        <v>1380.3566225955531</v>
      </c>
      <c r="U1077" t="str">
        <f>VLOOKUP(A1077,'12'!A:C,3,0)</f>
        <v>Начисление услуг УКС00001871 от 31.12.2023 23:59:59</v>
      </c>
      <c r="V1077" t="str">
        <f>VLOOKUP(A1077,'12'!A:B,2,0)</f>
        <v>НАС/КС/ДУ-3А-565/ВТОР</v>
      </c>
    </row>
    <row r="1078" spans="1:22" x14ac:dyDescent="0.3">
      <c r="A1078" s="77" t="s">
        <v>2338</v>
      </c>
      <c r="B1078" s="77" t="s">
        <v>879</v>
      </c>
      <c r="C1078" s="78">
        <v>2615.64</v>
      </c>
      <c r="D1078" s="79">
        <f>VLOOKUP(A1078,РАСЧЕТ!A:AY,51,0)</f>
        <v>3169.3044255966211</v>
      </c>
      <c r="E1078" s="79">
        <f t="shared" si="64"/>
        <v>553.66442559662119</v>
      </c>
      <c r="F1078" s="79" t="str">
        <f>VLOOKUP(A1078,'04'!A:C,3,0)</f>
        <v>Начисление услуг УКС00000649 от 30.04.2023 0:00:15</v>
      </c>
      <c r="G1078" s="79" t="str">
        <f>VLOOKUP(A1078,'04'!A:B,2,0)</f>
        <v>НАС/КС/ДУ-3А-566</v>
      </c>
      <c r="H1078" s="78">
        <v>2615.64</v>
      </c>
      <c r="I1078" s="79">
        <f>VLOOKUP(A1078,РАСЧЕТ!A:BE,57,0)</f>
        <v>5594.0031090940438</v>
      </c>
      <c r="J1078" s="79">
        <f t="shared" si="65"/>
        <v>2978.3631090940439</v>
      </c>
      <c r="K1078" s="79" t="str">
        <f>VLOOKUP(A1078,'10'!A:C,3,0)</f>
        <v>Начисление услуг УКС00001638 от 31.10.2023 0:00:04</v>
      </c>
      <c r="L1078" s="79" t="str">
        <f>VLOOKUP(A1078,'10'!A:B,2,0)</f>
        <v>НАС/КС/ДУ-3А-566</v>
      </c>
      <c r="M1078" s="78">
        <v>2615.64</v>
      </c>
      <c r="N1078" s="79">
        <f>VLOOKUP(A1078,РАСЧЕТ!A:BF,58,0)</f>
        <v>4378.4281105307018</v>
      </c>
      <c r="O1078" s="79">
        <f t="shared" si="66"/>
        <v>1762.7881105307019</v>
      </c>
      <c r="P1078" s="79" t="str">
        <f>VLOOKUP(A1078,'11'!A:C,3,0)</f>
        <v>Начисление услуг УКС00001721 от 30.11.2023 23:59:59</v>
      </c>
      <c r="Q1078" s="79" t="str">
        <f>VLOOKUP(A1078,'11'!A:B,2,0)</f>
        <v>НАС/КС/ДУ-3А-566</v>
      </c>
      <c r="R1078" s="78">
        <v>2615.64</v>
      </c>
      <c r="S1078">
        <f>VLOOKUP(A1078,РАСЧЕТ!A:BG,59,0)</f>
        <v>5784.8472604883427</v>
      </c>
      <c r="T1078" s="119">
        <f t="shared" si="67"/>
        <v>3169.2072604883429</v>
      </c>
      <c r="U1078" t="str">
        <f>VLOOKUP(A1078,'12'!A:C,3,0)</f>
        <v>Начисление услуг УКС00001871 от 31.12.2023 23:59:59</v>
      </c>
      <c r="V1078" t="str">
        <f>VLOOKUP(A1078,'12'!A:B,2,0)</f>
        <v>НАС/КС/ДУ-3А-566</v>
      </c>
    </row>
    <row r="1079" spans="1:22" x14ac:dyDescent="0.3">
      <c r="A1079" s="77" t="s">
        <v>1518</v>
      </c>
      <c r="B1079" s="77" t="s">
        <v>1227</v>
      </c>
      <c r="C1079" s="78">
        <v>1350.34</v>
      </c>
      <c r="D1079" s="79">
        <f>VLOOKUP(A1079,РАСЧЕТ!A:AY,51,0)</f>
        <v>1426.6285676770397</v>
      </c>
      <c r="E1079" s="79">
        <f t="shared" si="64"/>
        <v>76.288567677039737</v>
      </c>
      <c r="F1079" s="79" t="str">
        <f>VLOOKUP(A1079,'04'!A:C,3,0)</f>
        <v>Корректировка начислений УКС00002688 от 21.08.2023 0:00:00</v>
      </c>
      <c r="G1079" s="79" t="str">
        <f>VLOOKUP(A1079,'04'!A:B,2,0)</f>
        <v>НАС/КС/ДУ-3А-567</v>
      </c>
      <c r="H1079" s="80"/>
      <c r="I1079" s="79">
        <f>VLOOKUP(A1079,РАСЧЕТ!A:BE,57,0)</f>
        <v>0</v>
      </c>
      <c r="J1079" s="79">
        <f t="shared" si="65"/>
        <v>0</v>
      </c>
      <c r="K1079" s="79" t="e">
        <f>VLOOKUP(A1079,'10'!A:C,3,0)</f>
        <v>#N/A</v>
      </c>
      <c r="L1079" s="79" t="e">
        <f>VLOOKUP(A1079,'10'!A:B,2,0)</f>
        <v>#N/A</v>
      </c>
      <c r="M1079" s="80"/>
      <c r="N1079" s="79">
        <f>VLOOKUP(A1079,РАСЧЕТ!A:BF,58,0)</f>
        <v>0</v>
      </c>
      <c r="O1079" s="79">
        <f t="shared" si="66"/>
        <v>0</v>
      </c>
      <c r="P1079" s="79" t="e">
        <f>VLOOKUP(A1079,'11'!A:C,3,0)</f>
        <v>#N/A</v>
      </c>
      <c r="Q1079" s="79" t="e">
        <f>VLOOKUP(A1079,'11'!A:B,2,0)</f>
        <v>#N/A</v>
      </c>
      <c r="R1079" s="80"/>
      <c r="S1079">
        <f>VLOOKUP(A1079,РАСЧЕТ!A:BG,59,0)</f>
        <v>0</v>
      </c>
      <c r="T1079" s="119">
        <f t="shared" si="67"/>
        <v>0</v>
      </c>
      <c r="U1079" t="e">
        <f>VLOOKUP(A1079,'12'!A:C,3,0)</f>
        <v>#N/A</v>
      </c>
      <c r="V1079" t="e">
        <f>VLOOKUP(A1079,'12'!A:B,2,0)</f>
        <v>#N/A</v>
      </c>
    </row>
    <row r="1080" spans="1:22" x14ac:dyDescent="0.3">
      <c r="A1080" s="77" t="s">
        <v>2624</v>
      </c>
      <c r="B1080" s="77" t="s">
        <v>1227</v>
      </c>
      <c r="C1080" s="79">
        <v>337.59</v>
      </c>
      <c r="D1080" s="79">
        <f>VLOOKUP(A1080,РАСЧЕТ!A:AY,51,0)</f>
        <v>356.65714191925991</v>
      </c>
      <c r="E1080" s="79">
        <f t="shared" si="64"/>
        <v>19.067141919259939</v>
      </c>
      <c r="F1080" s="79" t="str">
        <f>VLOOKUP(A1080,'04'!A:C,3,0)</f>
        <v>Ввод начального сальдо УКС00001923 от 21.08.2023 0:00:00</v>
      </c>
      <c r="G1080" s="79" t="str">
        <f>VLOOKUP(A1080,'04'!A:B,2,0)</f>
        <v>НАС/КС/ДУ-3А-567/ВТОР</v>
      </c>
      <c r="H1080" s="78">
        <v>1687.93</v>
      </c>
      <c r="I1080" s="79">
        <f>VLOOKUP(A1080,РАСЧЕТ!A:BE,57,0)</f>
        <v>3113.1280623465777</v>
      </c>
      <c r="J1080" s="79">
        <f t="shared" si="65"/>
        <v>1425.1980623465777</v>
      </c>
      <c r="K1080" s="79" t="str">
        <f>VLOOKUP(A1080,'10'!A:C,3,0)</f>
        <v>Начисление услуг УКС00001638 от 31.10.2023 0:00:04</v>
      </c>
      <c r="L1080" s="79" t="str">
        <f>VLOOKUP(A1080,'10'!A:B,2,0)</f>
        <v>НАС/КС/ДУ-3А-567/ВТОР</v>
      </c>
      <c r="M1080" s="78">
        <v>1687.93</v>
      </c>
      <c r="N1080" s="79">
        <f>VLOOKUP(A1080,РАСЧЕТ!A:BF,58,0)</f>
        <v>2479.6629055564717</v>
      </c>
      <c r="O1080" s="79">
        <f t="shared" si="66"/>
        <v>791.73290555647168</v>
      </c>
      <c r="P1080" s="79" t="str">
        <f>VLOOKUP(A1080,'11'!A:C,3,0)</f>
        <v>Начисление услуг УКС00001721 от 30.11.2023 23:59:59</v>
      </c>
      <c r="Q1080" s="79" t="str">
        <f>VLOOKUP(A1080,'11'!A:B,2,0)</f>
        <v>НАС/КС/ДУ-3А-567/ВТОР</v>
      </c>
      <c r="R1080" s="78">
        <v>1687.93</v>
      </c>
      <c r="S1080">
        <f>VLOOKUP(A1080,РАСЧЕТ!A:BG,59,0)</f>
        <v>3294.0035215546995</v>
      </c>
      <c r="T1080" s="119">
        <f t="shared" si="67"/>
        <v>1606.0735215546995</v>
      </c>
      <c r="U1080" t="str">
        <f>VLOOKUP(A1080,'12'!A:C,3,0)</f>
        <v>Начисление услуг УКС00001871 от 31.12.2023 23:59:59</v>
      </c>
      <c r="V1080" t="str">
        <f>VLOOKUP(A1080,'12'!A:B,2,0)</f>
        <v>НАС/КС/ДУ-3А-567/ВТОР</v>
      </c>
    </row>
    <row r="1081" spans="1:22" x14ac:dyDescent="0.3">
      <c r="A1081" s="77" t="s">
        <v>2438</v>
      </c>
      <c r="B1081" s="77" t="s">
        <v>891</v>
      </c>
      <c r="C1081" s="78">
        <v>1378.69</v>
      </c>
      <c r="D1081" s="79">
        <f>VLOOKUP(A1081,РАСЧЕТ!A:AY,51,0)</f>
        <v>1456.5768773038481</v>
      </c>
      <c r="E1081" s="79">
        <f t="shared" si="64"/>
        <v>77.886877303847996</v>
      </c>
      <c r="F1081" s="79" t="str">
        <f>VLOOKUP(A1081,'04'!A:C,3,0)</f>
        <v>Начисление услуг УКС00000649 от 30.04.2023 0:00:15</v>
      </c>
      <c r="G1081" s="79" t="str">
        <f>VLOOKUP(A1081,'04'!A:B,2,0)</f>
        <v>НАС/КС/ДУ-3А-568 от 29.04.2022 г.</v>
      </c>
      <c r="H1081" s="78">
        <v>1378.69</v>
      </c>
      <c r="I1081" s="79">
        <f>VLOOKUP(A1081,РАСЧЕТ!A:BE,57,0)</f>
        <v>3717.1032251175093</v>
      </c>
      <c r="J1081" s="79">
        <f t="shared" si="65"/>
        <v>2338.4132251175092</v>
      </c>
      <c r="K1081" s="79" t="str">
        <f>VLOOKUP(A1081,'10'!A:C,3,0)</f>
        <v>Начисление услуг УКС00001638 от 31.10.2023 0:00:04</v>
      </c>
      <c r="L1081" s="79" t="str">
        <f>VLOOKUP(A1081,'10'!A:B,2,0)</f>
        <v>НАС/КС/ДУ-3А-568 от 29.04.2022 г.</v>
      </c>
      <c r="M1081" s="78">
        <v>1378.69</v>
      </c>
      <c r="N1081" s="79">
        <f>VLOOKUP(A1081,РАСЧЕТ!A:BF,58,0)</f>
        <v>2842.8315525042922</v>
      </c>
      <c r="O1081" s="79">
        <f t="shared" si="66"/>
        <v>1464.1415525042921</v>
      </c>
      <c r="P1081" s="79" t="str">
        <f>VLOOKUP(A1081,'11'!A:C,3,0)</f>
        <v>Начисление услуг УКС00001721 от 30.11.2023 23:59:59</v>
      </c>
      <c r="Q1081" s="79" t="str">
        <f>VLOOKUP(A1081,'11'!A:B,2,0)</f>
        <v>НАС/КС/ДУ-3А-568 от 29.04.2022 г.</v>
      </c>
      <c r="R1081" s="78">
        <v>1378.69</v>
      </c>
      <c r="S1081">
        <f>VLOOKUP(A1081,РАСЧЕТ!A:BG,59,0)</f>
        <v>3728.4035485765135</v>
      </c>
      <c r="T1081" s="119">
        <f t="shared" si="67"/>
        <v>2349.7135485765134</v>
      </c>
      <c r="U1081" t="str">
        <f>VLOOKUP(A1081,'12'!A:C,3,0)</f>
        <v>Начисление услуг УКС00001871 от 31.12.2023 23:59:59</v>
      </c>
      <c r="V1081" t="str">
        <f>VLOOKUP(A1081,'12'!A:B,2,0)</f>
        <v>НАС/КС/ДУ-3А-568 от 29.04.2022 г.</v>
      </c>
    </row>
    <row r="1082" spans="1:22" x14ac:dyDescent="0.3">
      <c r="A1082" s="77" t="s">
        <v>2205</v>
      </c>
      <c r="B1082" s="77" t="s">
        <v>1176</v>
      </c>
      <c r="C1082" s="78">
        <v>1365.8</v>
      </c>
      <c r="D1082" s="79">
        <f>VLOOKUP(A1082,РАСЧЕТ!A:AY,51,0)</f>
        <v>1442.9640092916627</v>
      </c>
      <c r="E1082" s="79">
        <f t="shared" si="64"/>
        <v>77.164009291662751</v>
      </c>
      <c r="F1082" s="79" t="str">
        <f>VLOOKUP(A1082,'04'!A:C,3,0)</f>
        <v>Начисление услуг УКС00000649 от 30.04.2023 0:00:15</v>
      </c>
      <c r="G1082" s="79" t="str">
        <f>VLOOKUP(A1082,'04'!A:B,2,0)</f>
        <v>НАС/КС/ДУ-3А-569</v>
      </c>
      <c r="H1082" s="78">
        <v>1365.8</v>
      </c>
      <c r="I1082" s="79">
        <f>VLOOKUP(A1082,РАСЧЕТ!A:BE,57,0)</f>
        <v>3863.9615143252404</v>
      </c>
      <c r="J1082" s="79">
        <f t="shared" si="65"/>
        <v>2498.1615143252402</v>
      </c>
      <c r="K1082" s="79" t="str">
        <f>VLOOKUP(A1082,'10'!A:C,3,0)</f>
        <v>Начисление услуг УКС00001638 от 31.10.2023 0:00:04</v>
      </c>
      <c r="L1082" s="79" t="str">
        <f>VLOOKUP(A1082,'10'!A:B,2,0)</f>
        <v>НАС/КС/ДУ-3А-569</v>
      </c>
      <c r="M1082" s="78">
        <v>1365.8</v>
      </c>
      <c r="N1082" s="79">
        <f>VLOOKUP(A1082,РАСЧЕТ!A:BF,58,0)</f>
        <v>2942.6753320501202</v>
      </c>
      <c r="O1082" s="79">
        <f t="shared" si="66"/>
        <v>1576.8753320501203</v>
      </c>
      <c r="P1082" s="79" t="str">
        <f>VLOOKUP(A1082,'11'!A:C,3,0)</f>
        <v>Начисление услуг УКС00001721 от 30.11.2023 23:59:59</v>
      </c>
      <c r="Q1082" s="79" t="str">
        <f>VLOOKUP(A1082,'11'!A:B,2,0)</f>
        <v>НАС/КС/ДУ-3А-569</v>
      </c>
      <c r="R1082" s="78">
        <v>1365.8</v>
      </c>
      <c r="S1082">
        <f>VLOOKUP(A1082,РАСЧЕТ!A:BG,59,0)</f>
        <v>3854.0574113538141</v>
      </c>
      <c r="T1082" s="119">
        <f t="shared" si="67"/>
        <v>2488.2574113538139</v>
      </c>
      <c r="U1082" t="str">
        <f>VLOOKUP(A1082,'12'!A:C,3,0)</f>
        <v>Начисление услуг УКС00001871 от 31.12.2023 23:59:59</v>
      </c>
      <c r="V1082" t="str">
        <f>VLOOKUP(A1082,'12'!A:B,2,0)</f>
        <v>НАС/КС/ДУ-3А-569</v>
      </c>
    </row>
    <row r="1083" spans="1:22" x14ac:dyDescent="0.3">
      <c r="A1083" s="77" t="s">
        <v>2130</v>
      </c>
      <c r="B1083" s="77" t="s">
        <v>284</v>
      </c>
      <c r="C1083" s="78">
        <v>3466.05</v>
      </c>
      <c r="D1083" s="79">
        <f>VLOOKUP(A1083,РАСЧЕТ!A:AY,51,0)</f>
        <v>3661.8614952778989</v>
      </c>
      <c r="E1083" s="79">
        <f t="shared" si="64"/>
        <v>195.81149527789876</v>
      </c>
      <c r="F1083" s="79" t="str">
        <f>VLOOKUP(A1083,'04'!A:C,3,0)</f>
        <v>Начисление услуг УКС00000649 от 30.04.2023 0:00:15</v>
      </c>
      <c r="G1083" s="79" t="str">
        <f>VLOOKUP(A1083,'04'!A:B,2,0)</f>
        <v>НАС/КС/ДУ-3А-57 от 29.04.2022 г.</v>
      </c>
      <c r="H1083" s="78">
        <v>3466.05</v>
      </c>
      <c r="I1083" s="79">
        <f>VLOOKUP(A1083,РАСЧЕТ!A:BE,57,0)</f>
        <v>7754.7043250602837</v>
      </c>
      <c r="J1083" s="79">
        <f t="shared" si="65"/>
        <v>4288.6543250602836</v>
      </c>
      <c r="K1083" s="79" t="str">
        <f>VLOOKUP(A1083,'10'!A:C,3,0)</f>
        <v>Начисление услуг УКС00001638 от 31.10.2023 0:00:04</v>
      </c>
      <c r="L1083" s="79" t="str">
        <f>VLOOKUP(A1083,'10'!A:B,2,0)</f>
        <v>НАС/КС/ДУ-3А-57 от 29.04.2022 г.</v>
      </c>
      <c r="M1083" s="78">
        <v>3466.05</v>
      </c>
      <c r="N1083" s="79">
        <f>VLOOKUP(A1083,РАСЧЕТ!A:BF,58,0)</f>
        <v>6039.9999124352025</v>
      </c>
      <c r="O1083" s="79">
        <f t="shared" si="66"/>
        <v>2573.9499124352024</v>
      </c>
      <c r="P1083" s="79" t="str">
        <f>VLOOKUP(A1083,'11'!A:C,3,0)</f>
        <v>Начисление услуг УКС00001721 от 30.11.2023 23:59:59</v>
      </c>
      <c r="Q1083" s="79" t="str">
        <f>VLOOKUP(A1083,'11'!A:B,2,0)</f>
        <v>НАС/КС/ДУ-3А-57 от 29.04.2022 г.</v>
      </c>
      <c r="R1083" s="78">
        <v>3466.05</v>
      </c>
      <c r="S1083">
        <f>VLOOKUP(A1083,РАСЧЕТ!A:BG,59,0)</f>
        <v>7967.8657407040109</v>
      </c>
      <c r="T1083" s="119">
        <f t="shared" si="67"/>
        <v>4501.8157407040108</v>
      </c>
      <c r="U1083" t="str">
        <f>VLOOKUP(A1083,'12'!A:C,3,0)</f>
        <v>Начисление услуг УКС00001871 от 31.12.2023 23:59:59</v>
      </c>
      <c r="V1083" t="str">
        <f>VLOOKUP(A1083,'12'!A:B,2,0)</f>
        <v>НАС/КС/ДУ-3А-57 от 29.04.2022 г.</v>
      </c>
    </row>
    <row r="1084" spans="1:22" x14ac:dyDescent="0.3">
      <c r="A1084" s="77" t="s">
        <v>1519</v>
      </c>
      <c r="B1084" s="77" t="s">
        <v>1169</v>
      </c>
      <c r="C1084" s="80"/>
      <c r="D1084" s="79">
        <f>VLOOKUP(A1084,РАСЧЕТ!A:AY,51,0)</f>
        <v>0</v>
      </c>
      <c r="E1084" s="79">
        <f t="shared" si="64"/>
        <v>0</v>
      </c>
      <c r="F1084" s="79" t="e">
        <f>VLOOKUP(A1084,'04'!A:C,3,0)</f>
        <v>#N/A</v>
      </c>
      <c r="G1084" s="79" t="e">
        <f>VLOOKUP(A1084,'04'!A:B,2,0)</f>
        <v>#N/A</v>
      </c>
      <c r="H1084" s="80"/>
      <c r="I1084" s="79">
        <f>VLOOKUP(A1084,РАСЧЕТ!A:BE,57,0)</f>
        <v>0</v>
      </c>
      <c r="J1084" s="79">
        <f t="shared" si="65"/>
        <v>0</v>
      </c>
      <c r="K1084" s="79" t="e">
        <f>VLOOKUP(A1084,'10'!A:C,3,0)</f>
        <v>#N/A</v>
      </c>
      <c r="L1084" s="79" t="e">
        <f>VLOOKUP(A1084,'10'!A:B,2,0)</f>
        <v>#N/A</v>
      </c>
      <c r="M1084" s="80"/>
      <c r="N1084" s="79">
        <f>VLOOKUP(A1084,РАСЧЕТ!A:BF,58,0)</f>
        <v>0</v>
      </c>
      <c r="O1084" s="79">
        <f t="shared" si="66"/>
        <v>0</v>
      </c>
      <c r="P1084" s="79" t="e">
        <f>VLOOKUP(A1084,'11'!A:C,3,0)</f>
        <v>#N/A</v>
      </c>
      <c r="Q1084" s="79" t="e">
        <f>VLOOKUP(A1084,'11'!A:B,2,0)</f>
        <v>#N/A</v>
      </c>
      <c r="R1084" s="80"/>
      <c r="S1084">
        <f>VLOOKUP(A1084,РАСЧЕТ!A:BG,59,0)</f>
        <v>0</v>
      </c>
      <c r="T1084" s="119">
        <f t="shared" si="67"/>
        <v>0</v>
      </c>
      <c r="U1084" t="e">
        <f>VLOOKUP(A1084,'12'!A:C,3,0)</f>
        <v>#N/A</v>
      </c>
      <c r="V1084" t="e">
        <f>VLOOKUP(A1084,'12'!A:B,2,0)</f>
        <v>#N/A</v>
      </c>
    </row>
    <row r="1085" spans="1:22" x14ac:dyDescent="0.3">
      <c r="A1085" s="77" t="s">
        <v>2448</v>
      </c>
      <c r="B1085" s="77" t="s">
        <v>1169</v>
      </c>
      <c r="C1085" s="78">
        <v>1679.34</v>
      </c>
      <c r="D1085" s="79">
        <f>VLOOKUP(A1085,РАСЧЕТ!A:AY,51,0)</f>
        <v>1191.275350555466</v>
      </c>
      <c r="E1085" s="79">
        <f t="shared" si="64"/>
        <v>-488.06464944453387</v>
      </c>
      <c r="F1085" s="79" t="str">
        <f>VLOOKUP(A1085,'04'!A:C,3,0)</f>
        <v>Начисление услуг УКС00000649 от 30.04.2023 0:00:15</v>
      </c>
      <c r="G1085" s="79" t="str">
        <f>VLOOKUP(A1085,'04'!A:B,2,0)</f>
        <v>НАС/КС/ДУ-3А-570</v>
      </c>
      <c r="H1085" s="78">
        <v>1679.34</v>
      </c>
      <c r="I1085" s="79">
        <f>VLOOKUP(A1085,РАСЧЕТ!A:BE,57,0)</f>
        <v>2483.2115892197671</v>
      </c>
      <c r="J1085" s="79">
        <f t="shared" si="65"/>
        <v>803.8715892197672</v>
      </c>
      <c r="K1085" s="79" t="str">
        <f>VLOOKUP(A1085,'10'!A:C,3,0)</f>
        <v>Начисление услуг УКС00001638 от 31.10.2023 0:00:04</v>
      </c>
      <c r="L1085" s="79" t="str">
        <f>VLOOKUP(A1085,'10'!A:B,2,0)</f>
        <v>НАС/КС/ДУ-3А-570</v>
      </c>
      <c r="M1085" s="78">
        <v>1679.34</v>
      </c>
      <c r="N1085" s="79">
        <f>VLOOKUP(A1085,РАСЧЕТ!A:BF,58,0)</f>
        <v>2039.5795976796621</v>
      </c>
      <c r="O1085" s="79">
        <f t="shared" si="66"/>
        <v>360.23959767966221</v>
      </c>
      <c r="P1085" s="79" t="str">
        <f>VLOOKUP(A1085,'11'!A:C,3,0)</f>
        <v>Начисление услуг УКС00001721 от 30.11.2023 23:59:59</v>
      </c>
      <c r="Q1085" s="79" t="str">
        <f>VLOOKUP(A1085,'11'!A:B,2,0)</f>
        <v>НАС/КС/ДУ-3А-570</v>
      </c>
      <c r="R1085" s="78">
        <v>1679.34</v>
      </c>
      <c r="S1085">
        <f>VLOOKUP(A1085,РАСЧЕТ!A:BG,59,0)</f>
        <v>2734.5123706116001</v>
      </c>
      <c r="T1085" s="119">
        <f t="shared" si="67"/>
        <v>1055.1723706116002</v>
      </c>
      <c r="U1085" t="str">
        <f>VLOOKUP(A1085,'12'!A:C,3,0)</f>
        <v>Начисление услуг УКС00001871 от 31.12.2023 23:59:59</v>
      </c>
      <c r="V1085" t="str">
        <f>VLOOKUP(A1085,'12'!A:B,2,0)</f>
        <v>НАС/КС/ДУ-3А-570</v>
      </c>
    </row>
    <row r="1086" spans="1:22" x14ac:dyDescent="0.3">
      <c r="A1086" s="77" t="s">
        <v>2095</v>
      </c>
      <c r="B1086" s="77" t="s">
        <v>1195</v>
      </c>
      <c r="C1086" s="78">
        <v>2581.2800000000002</v>
      </c>
      <c r="D1086" s="79">
        <f>VLOOKUP(A1086,РАСЧЕТ!A:AY,51,0)</f>
        <v>2727.111225107828</v>
      </c>
      <c r="E1086" s="79">
        <f t="shared" si="64"/>
        <v>145.83122510782778</v>
      </c>
      <c r="F1086" s="79" t="str">
        <f>VLOOKUP(A1086,'04'!A:C,3,0)</f>
        <v>Начисление услуг УКС00000649 от 30.04.2023 0:00:15</v>
      </c>
      <c r="G1086" s="79" t="str">
        <f>VLOOKUP(A1086,'04'!A:B,2,0)</f>
        <v>НАС/КС/ДУ-3А-571 от 29.04.2022 г.</v>
      </c>
      <c r="H1086" s="78">
        <v>2581.2800000000002</v>
      </c>
      <c r="I1086" s="79">
        <f>VLOOKUP(A1086,РАСЧЕТ!A:BE,57,0)</f>
        <v>2403.1213982853615</v>
      </c>
      <c r="J1086" s="79">
        <f t="shared" si="65"/>
        <v>-178.15860171463873</v>
      </c>
      <c r="K1086" s="79" t="str">
        <f>VLOOKUP(A1086,'10'!A:C,3,0)</f>
        <v>Начисление услуг УКС00001638 от 31.10.2023 0:00:04</v>
      </c>
      <c r="L1086" s="79" t="str">
        <f>VLOOKUP(A1086,'10'!A:B,2,0)</f>
        <v>НАС/КС/ДУ-3А-571 от 29.04.2022 г.</v>
      </c>
      <c r="M1086" s="78">
        <v>2581.2800000000002</v>
      </c>
      <c r="N1086" s="79">
        <f>VLOOKUP(A1086,РАСЧЕТ!A:BF,58,0)</f>
        <v>2150.8533088491727</v>
      </c>
      <c r="O1086" s="79">
        <f t="shared" si="66"/>
        <v>-430.42669115082754</v>
      </c>
      <c r="P1086" s="79" t="str">
        <f>VLOOKUP(A1086,'11'!A:C,3,0)</f>
        <v>Начисление услуг УКС00001721 от 30.11.2023 23:59:59</v>
      </c>
      <c r="Q1086" s="79" t="str">
        <f>VLOOKUP(A1086,'11'!A:B,2,0)</f>
        <v>НАС/КС/ДУ-3А-571 от 29.04.2022 г.</v>
      </c>
      <c r="R1086" s="78">
        <v>2581.2800000000002</v>
      </c>
      <c r="S1086">
        <f>VLOOKUP(A1086,РАСЧЕТ!A:BG,59,0)</f>
        <v>2953.6516862775607</v>
      </c>
      <c r="T1086" s="119">
        <f t="shared" si="67"/>
        <v>372.37168627756046</v>
      </c>
      <c r="U1086" t="str">
        <f>VLOOKUP(A1086,'12'!A:C,3,0)</f>
        <v>Начисление услуг УКС00001871 от 31.12.2023 23:59:59</v>
      </c>
      <c r="V1086" t="str">
        <f>VLOOKUP(A1086,'12'!A:B,2,0)</f>
        <v>НАС/КС/ДУ-3А-571 от 29.04.2022 г.</v>
      </c>
    </row>
    <row r="1087" spans="1:22" x14ac:dyDescent="0.3">
      <c r="A1087" s="77" t="s">
        <v>2418</v>
      </c>
      <c r="B1087" s="77" t="s">
        <v>912</v>
      </c>
      <c r="C1087" s="78">
        <v>1395.87</v>
      </c>
      <c r="D1087" s="79">
        <f>VLOOKUP(A1087,РАСЧЕТ!A:AY,51,0)</f>
        <v>1474.7273679867619</v>
      </c>
      <c r="E1087" s="79">
        <f t="shared" si="64"/>
        <v>78.857367986762029</v>
      </c>
      <c r="F1087" s="79" t="str">
        <f>VLOOKUP(A1087,'04'!A:C,3,0)</f>
        <v>Начисление услуг УКС00000649 от 30.04.2023 0:00:15</v>
      </c>
      <c r="G1087" s="79" t="str">
        <f>VLOOKUP(A1087,'04'!A:B,2,0)</f>
        <v>НАС/КС/ДУ-3А-572</v>
      </c>
      <c r="H1087" s="78">
        <v>1395.87</v>
      </c>
      <c r="I1087" s="79">
        <f>VLOOKUP(A1087,РАСЧЕТ!A:BE,57,0)</f>
        <v>1762.1894768300497</v>
      </c>
      <c r="J1087" s="79">
        <f t="shared" si="65"/>
        <v>366.31947683004978</v>
      </c>
      <c r="K1087" s="79" t="str">
        <f>VLOOKUP(A1087,'10'!A:C,3,0)</f>
        <v>Начисление услуг УКС00001638 от 31.10.2023 0:00:04</v>
      </c>
      <c r="L1087" s="79" t="str">
        <f>VLOOKUP(A1087,'10'!A:B,2,0)</f>
        <v>НАС/КС/ДУ-3А-572</v>
      </c>
      <c r="M1087" s="78">
        <v>1395.87</v>
      </c>
      <c r="N1087" s="79">
        <f>VLOOKUP(A1087,РАСЧЕТ!A:BF,58,0)</f>
        <v>1485.1735337445662</v>
      </c>
      <c r="O1087" s="79">
        <f t="shared" si="66"/>
        <v>89.303533744566266</v>
      </c>
      <c r="P1087" s="79" t="str">
        <f>VLOOKUP(A1087,'11'!A:C,3,0)</f>
        <v>Начисление услуг УКС00001721 от 30.11.2023 23:59:59</v>
      </c>
      <c r="Q1087" s="79" t="str">
        <f>VLOOKUP(A1087,'11'!A:B,2,0)</f>
        <v>НАС/КС/ДУ-3А-572</v>
      </c>
      <c r="R1087" s="78">
        <v>1395.87</v>
      </c>
      <c r="S1087">
        <f>VLOOKUP(A1087,РАСЧЕТ!A:BG,59,0)</f>
        <v>2006.1427669158904</v>
      </c>
      <c r="T1087" s="119">
        <f t="shared" si="67"/>
        <v>610.27276691589054</v>
      </c>
      <c r="U1087" t="str">
        <f>VLOOKUP(A1087,'12'!A:C,3,0)</f>
        <v>Начисление услуг УКС00001871 от 31.12.2023 23:59:59</v>
      </c>
      <c r="V1087" t="str">
        <f>VLOOKUP(A1087,'12'!A:B,2,0)</f>
        <v>НАС/КС/ДУ-3А-572</v>
      </c>
    </row>
    <row r="1088" spans="1:22" x14ac:dyDescent="0.3">
      <c r="A1088" s="77" t="s">
        <v>2101</v>
      </c>
      <c r="B1088" s="77" t="s">
        <v>1228</v>
      </c>
      <c r="C1088" s="78">
        <v>1447.41</v>
      </c>
      <c r="D1088" s="79">
        <f>VLOOKUP(A1088,РАСЧЕТ!A:AY,51,0)</f>
        <v>1529.1788400355042</v>
      </c>
      <c r="E1088" s="79">
        <f t="shared" si="64"/>
        <v>81.768840035504127</v>
      </c>
      <c r="F1088" s="79" t="str">
        <f>VLOOKUP(A1088,'04'!A:C,3,0)</f>
        <v>Начисление услуг УКС00000649 от 30.04.2023 0:00:15</v>
      </c>
      <c r="G1088" s="79" t="str">
        <f>VLOOKUP(A1088,'04'!A:B,2,0)</f>
        <v>НАС/КС/ДУ-3А-573</v>
      </c>
      <c r="H1088" s="78">
        <v>1447.41</v>
      </c>
      <c r="I1088" s="79">
        <f>VLOOKUP(A1088,РАСЧЕТ!A:BE,57,0)</f>
        <v>4203.5898855077276</v>
      </c>
      <c r="J1088" s="79">
        <f t="shared" si="65"/>
        <v>2756.1798855077277</v>
      </c>
      <c r="K1088" s="79" t="str">
        <f>VLOOKUP(A1088,'10'!A:C,3,0)</f>
        <v>Начисление услуг УКС00001638 от 31.10.2023 0:00:04</v>
      </c>
      <c r="L1088" s="79" t="str">
        <f>VLOOKUP(A1088,'10'!A:B,2,0)</f>
        <v>НАС/КС/ДУ-3А-573</v>
      </c>
      <c r="M1088" s="78">
        <v>1447.41</v>
      </c>
      <c r="N1088" s="79">
        <f>VLOOKUP(A1088,РАСЧЕТ!A:BF,58,0)</f>
        <v>3194.2066389045303</v>
      </c>
      <c r="O1088" s="79">
        <f t="shared" si="66"/>
        <v>1746.7966389045303</v>
      </c>
      <c r="P1088" s="79" t="str">
        <f>VLOOKUP(A1088,'11'!A:C,3,0)</f>
        <v>Начисление услуг УКС00001721 от 30.11.2023 23:59:59</v>
      </c>
      <c r="Q1088" s="79" t="str">
        <f>VLOOKUP(A1088,'11'!A:B,2,0)</f>
        <v>НАС/КС/ДУ-3А-573</v>
      </c>
      <c r="R1088" s="78">
        <v>1447.41</v>
      </c>
      <c r="S1088">
        <f>VLOOKUP(A1088,РАСЧЕТ!A:BG,59,0)</f>
        <v>4180.4574869548242</v>
      </c>
      <c r="T1088" s="119">
        <f t="shared" si="67"/>
        <v>2733.0474869548243</v>
      </c>
      <c r="U1088" t="str">
        <f>VLOOKUP(A1088,'12'!A:C,3,0)</f>
        <v>Начисление услуг УКС00001871 от 31.12.2023 23:59:59</v>
      </c>
      <c r="V1088" t="str">
        <f>VLOOKUP(A1088,'12'!A:B,2,0)</f>
        <v>НАС/КС/ДУ-3А-573</v>
      </c>
    </row>
    <row r="1089" spans="1:22" x14ac:dyDescent="0.3">
      <c r="A1089" s="77" t="s">
        <v>2252</v>
      </c>
      <c r="B1089" s="77" t="s">
        <v>1224</v>
      </c>
      <c r="C1089" s="80"/>
      <c r="D1089" s="79">
        <f>VLOOKUP(A1089,РАСЧЕТ!A:AY,51,0)</f>
        <v>0</v>
      </c>
      <c r="E1089" s="79">
        <f t="shared" si="64"/>
        <v>0</v>
      </c>
      <c r="F1089" s="79" t="e">
        <f>VLOOKUP(A1089,'04'!A:C,3,0)</f>
        <v>#N/A</v>
      </c>
      <c r="G1089" s="79" t="e">
        <f>VLOOKUP(A1089,'04'!A:B,2,0)</f>
        <v>#N/A</v>
      </c>
      <c r="H1089" s="80"/>
      <c r="I1089" s="79">
        <f>VLOOKUP(A1089,РАСЧЕТ!A:BE,57,0)</f>
        <v>0</v>
      </c>
      <c r="J1089" s="79">
        <f t="shared" si="65"/>
        <v>0</v>
      </c>
      <c r="K1089" s="79" t="e">
        <f>VLOOKUP(A1089,'10'!A:C,3,0)</f>
        <v>#N/A</v>
      </c>
      <c r="L1089" s="79" t="e">
        <f>VLOOKUP(A1089,'10'!A:B,2,0)</f>
        <v>#N/A</v>
      </c>
      <c r="M1089" s="80"/>
      <c r="N1089" s="79">
        <f>VLOOKUP(A1089,РАСЧЕТ!A:BF,58,0)</f>
        <v>0</v>
      </c>
      <c r="O1089" s="79">
        <f t="shared" si="66"/>
        <v>0</v>
      </c>
      <c r="P1089" s="79" t="e">
        <f>VLOOKUP(A1089,'11'!A:C,3,0)</f>
        <v>#N/A</v>
      </c>
      <c r="Q1089" s="79" t="e">
        <f>VLOOKUP(A1089,'11'!A:B,2,0)</f>
        <v>#N/A</v>
      </c>
      <c r="R1089" s="80"/>
      <c r="S1089">
        <f>VLOOKUP(A1089,РАСЧЕТ!A:BG,59,0)</f>
        <v>0</v>
      </c>
      <c r="T1089" s="119">
        <f t="shared" si="67"/>
        <v>0</v>
      </c>
      <c r="U1089" t="e">
        <f>VLOOKUP(A1089,'12'!A:C,3,0)</f>
        <v>#N/A</v>
      </c>
      <c r="V1089" t="e">
        <f>VLOOKUP(A1089,'12'!A:B,2,0)</f>
        <v>#N/A</v>
      </c>
    </row>
    <row r="1090" spans="1:22" x14ac:dyDescent="0.3">
      <c r="A1090" s="77" t="s">
        <v>2579</v>
      </c>
      <c r="B1090" s="77" t="s">
        <v>1224</v>
      </c>
      <c r="C1090" s="78">
        <v>2615.64</v>
      </c>
      <c r="D1090" s="79">
        <f>VLOOKUP(A1090,РАСЧЕТ!A:AY,51,0)</f>
        <v>1851.2836655966209</v>
      </c>
      <c r="E1090" s="79">
        <f t="shared" si="64"/>
        <v>-764.35633440337892</v>
      </c>
      <c r="F1090" s="79" t="str">
        <f>VLOOKUP(A1090,'04'!A:C,3,0)</f>
        <v>Начисление услуг УКС00000649 от 30.04.2023 0:00:15</v>
      </c>
      <c r="G1090" s="79" t="str">
        <f>VLOOKUP(A1090,'04'!A:B,2,0)</f>
        <v>НАС/КС/ДУ-3А-574 втор</v>
      </c>
      <c r="H1090" s="78">
        <v>2615.64</v>
      </c>
      <c r="I1090" s="79">
        <f>VLOOKUP(A1090,РАСЧЕТ!A:BE,57,0)</f>
        <v>4978.0397044973106</v>
      </c>
      <c r="J1090" s="79">
        <f t="shared" si="65"/>
        <v>2362.3997044973107</v>
      </c>
      <c r="K1090" s="79" t="str">
        <f>VLOOKUP(A1090,'10'!A:C,3,0)</f>
        <v>Начисление услуг УКС00001638 от 31.10.2023 0:00:04</v>
      </c>
      <c r="L1090" s="79" t="str">
        <f>VLOOKUP(A1090,'10'!A:B,2,0)</f>
        <v>НАС/КС/ДУ-3А-574 втор</v>
      </c>
      <c r="M1090" s="78">
        <v>2615.64</v>
      </c>
      <c r="N1090" s="79">
        <f>VLOOKUP(A1090,РАСЧЕТ!A:BF,58,0)</f>
        <v>3949.6484237497953</v>
      </c>
      <c r="O1090" s="79">
        <f t="shared" si="66"/>
        <v>1334.0084237497954</v>
      </c>
      <c r="P1090" s="79" t="str">
        <f>VLOOKUP(A1090,'11'!A:C,3,0)</f>
        <v>Начисление услуг УКС00001721 от 30.11.2023 23:59:59</v>
      </c>
      <c r="Q1090" s="79" t="str">
        <f>VLOOKUP(A1090,'11'!A:B,2,0)</f>
        <v>НАС/КС/ДУ-3А-574 втор</v>
      </c>
      <c r="R1090" s="78">
        <v>2615.64</v>
      </c>
      <c r="S1090">
        <f>VLOOKUP(A1090,РАСЧЕТ!A:BG,59,0)</f>
        <v>5240.4492318659795</v>
      </c>
      <c r="T1090" s="119">
        <f t="shared" si="67"/>
        <v>2624.8092318659797</v>
      </c>
      <c r="U1090" t="str">
        <f>VLOOKUP(A1090,'12'!A:C,3,0)</f>
        <v>Начисление услуг УКС00001871 от 31.12.2023 23:59:59</v>
      </c>
      <c r="V1090" t="str">
        <f>VLOOKUP(A1090,'12'!A:B,2,0)</f>
        <v>НАС/КС/ДУ-3А-574 втор</v>
      </c>
    </row>
    <row r="1091" spans="1:22" x14ac:dyDescent="0.3">
      <c r="A1091" s="77" t="s">
        <v>2288</v>
      </c>
      <c r="B1091" s="77" t="s">
        <v>1236</v>
      </c>
      <c r="C1091" s="78">
        <v>1687.93</v>
      </c>
      <c r="D1091" s="79">
        <f>VLOOKUP(A1091,РАСЧЕТ!A:AY,51,0)</f>
        <v>1783.2857095962997</v>
      </c>
      <c r="E1091" s="79">
        <f t="shared" ref="E1091:E1154" si="68">D1091-C1091</f>
        <v>95.355709596299675</v>
      </c>
      <c r="F1091" s="79" t="str">
        <f>VLOOKUP(A1091,'04'!A:C,3,0)</f>
        <v>Начисление услуг УКС00000649 от 30.04.2023 0:00:15</v>
      </c>
      <c r="G1091" s="79" t="str">
        <f>VLOOKUP(A1091,'04'!A:B,2,0)</f>
        <v>НАС/КС/ДУ-3А-575</v>
      </c>
      <c r="H1091" s="80"/>
      <c r="I1091" s="79">
        <f>VLOOKUP(A1091,РАСЧЕТ!A:BE,57,0)</f>
        <v>0</v>
      </c>
      <c r="J1091" s="79">
        <f t="shared" ref="J1091:J1154" si="69">I1091-H1091</f>
        <v>0</v>
      </c>
      <c r="K1091" s="79" t="e">
        <f>VLOOKUP(A1091,'10'!A:C,3,0)</f>
        <v>#N/A</v>
      </c>
      <c r="L1091" s="79" t="e">
        <f>VLOOKUP(A1091,'10'!A:B,2,0)</f>
        <v>#N/A</v>
      </c>
      <c r="M1091" s="80"/>
      <c r="N1091" s="79">
        <f>VLOOKUP(A1091,РАСЧЕТ!A:BF,58,0)</f>
        <v>0</v>
      </c>
      <c r="O1091" s="79">
        <f t="shared" ref="O1091:O1154" si="70">N1091-M1091</f>
        <v>0</v>
      </c>
      <c r="P1091" s="79" t="e">
        <f>VLOOKUP(A1091,'11'!A:C,3,0)</f>
        <v>#N/A</v>
      </c>
      <c r="Q1091" s="79" t="e">
        <f>VLOOKUP(A1091,'11'!A:B,2,0)</f>
        <v>#N/A</v>
      </c>
      <c r="R1091" s="80"/>
      <c r="S1091">
        <f>VLOOKUP(A1091,РАСЧЕТ!A:BG,59,0)</f>
        <v>0</v>
      </c>
      <c r="T1091" s="119">
        <f t="shared" ref="T1091:T1154" si="71">S1091-R1091</f>
        <v>0</v>
      </c>
      <c r="U1091" t="e">
        <f>VLOOKUP(A1091,'12'!A:C,3,0)</f>
        <v>#N/A</v>
      </c>
      <c r="V1091" t="e">
        <f>VLOOKUP(A1091,'12'!A:B,2,0)</f>
        <v>#N/A</v>
      </c>
    </row>
    <row r="1092" spans="1:22" x14ac:dyDescent="0.3">
      <c r="A1092" s="77" t="s">
        <v>2896</v>
      </c>
      <c r="B1092" s="77" t="s">
        <v>1236</v>
      </c>
      <c r="C1092" s="80"/>
      <c r="D1092" s="79">
        <f>VLOOKUP(A1092,РАСЧЕТ!A:AY,51,0)</f>
        <v>0</v>
      </c>
      <c r="E1092" s="79">
        <f t="shared" si="68"/>
        <v>0</v>
      </c>
      <c r="F1092" s="79" t="e">
        <f>VLOOKUP(A1092,'04'!A:C,3,0)</f>
        <v>#N/A</v>
      </c>
      <c r="G1092" s="79" t="e">
        <f>VLOOKUP(A1092,'04'!A:B,2,0)</f>
        <v>#N/A</v>
      </c>
      <c r="H1092" s="78">
        <v>1687.93</v>
      </c>
      <c r="I1092" s="79">
        <f>VLOOKUP(A1092,РАСЧЕТ!A:BE,57,0)</f>
        <v>4647.8341802185041</v>
      </c>
      <c r="J1092" s="79">
        <f t="shared" si="69"/>
        <v>2959.9041802185038</v>
      </c>
      <c r="K1092" s="79" t="str">
        <f>VLOOKUP(A1092,'10'!A:C,3,0)</f>
        <v>Начисление услуг УКС00001638 от 31.10.2023 0:00:04</v>
      </c>
      <c r="L1092" s="79" t="str">
        <f>VLOOKUP(A1092,'10'!A:B,2,0)</f>
        <v>НАС/КС/ДУ-3А-575/Втор</v>
      </c>
      <c r="M1092" s="78">
        <v>1687.93</v>
      </c>
      <c r="N1092" s="79">
        <f>VLOOKUP(A1092,РАСЧЕТ!A:BF,58,0)</f>
        <v>3547.9906724514658</v>
      </c>
      <c r="O1092" s="79">
        <f t="shared" si="70"/>
        <v>1860.0606724514657</v>
      </c>
      <c r="P1092" s="79" t="str">
        <f>VLOOKUP(A1092,'11'!A:C,3,0)</f>
        <v>Начисление услуг УКС00001721 от 30.11.2023 23:59:59</v>
      </c>
      <c r="Q1092" s="79" t="str">
        <f>VLOOKUP(A1092,'11'!A:B,2,0)</f>
        <v>НАС/КС/ДУ-3А-575/Втор</v>
      </c>
      <c r="R1092" s="78">
        <v>1687.93</v>
      </c>
      <c r="S1092">
        <f>VLOOKUP(A1092,РАСЧЕТ!A:BG,59,0)</f>
        <v>4650.400636787781</v>
      </c>
      <c r="T1092" s="119">
        <f t="shared" si="71"/>
        <v>2962.4706367877807</v>
      </c>
      <c r="U1092" t="str">
        <f>VLOOKUP(A1092,'12'!A:C,3,0)</f>
        <v>Начисление услуг УКС00001871 от 31.12.2023 23:59:59</v>
      </c>
      <c r="V1092" t="str">
        <f>VLOOKUP(A1092,'12'!A:B,2,0)</f>
        <v>НАС/КС/ДУ-3А-575/Втор</v>
      </c>
    </row>
    <row r="1093" spans="1:22" x14ac:dyDescent="0.3">
      <c r="A1093" s="77" t="s">
        <v>1546</v>
      </c>
      <c r="B1093" s="77" t="s">
        <v>915</v>
      </c>
      <c r="C1093" s="78">
        <v>1378.69</v>
      </c>
      <c r="D1093" s="79">
        <f>VLOOKUP(A1093,РАСЧЕТ!A:AY,51,0)</f>
        <v>975.79976462481989</v>
      </c>
      <c r="E1093" s="79">
        <f t="shared" si="68"/>
        <v>-402.89023537518017</v>
      </c>
      <c r="F1093" s="79" t="str">
        <f>VLOOKUP(A1093,'04'!A:C,3,0)</f>
        <v>Начисление услуг УКС00000649 от 30.04.2023 0:00:15</v>
      </c>
      <c r="G1093" s="79" t="str">
        <f>VLOOKUP(A1093,'04'!A:B,2,0)</f>
        <v>НАС/КС/ДУ-3А-576 от 29.04.2022 г.</v>
      </c>
      <c r="H1093" s="78">
        <v>1378.69</v>
      </c>
      <c r="I1093" s="79">
        <f>VLOOKUP(A1093,РАСЧЕТ!A:BE,57,0)</f>
        <v>12816.19690680404</v>
      </c>
      <c r="J1093" s="79">
        <f t="shared" si="69"/>
        <v>11437.506906804039</v>
      </c>
      <c r="K1093" s="79" t="str">
        <f>VLOOKUP(A1093,'10'!A:C,3,0)</f>
        <v>Начисление услуг УКС00001638 от 31.10.2023 0:00:04</v>
      </c>
      <c r="L1093" s="79" t="str">
        <f>VLOOKUP(A1093,'10'!A:B,2,0)</f>
        <v>НАС/КС/ДУ-3А-576 от 29.04.2022 г.</v>
      </c>
      <c r="M1093" s="78">
        <v>1378.69</v>
      </c>
      <c r="N1093" s="79">
        <f>VLOOKUP(A1093,РАСЧЕТ!A:BF,58,0)</f>
        <v>9176.8223540811578</v>
      </c>
      <c r="O1093" s="79">
        <f t="shared" si="70"/>
        <v>7798.1323540811572</v>
      </c>
      <c r="P1093" s="79" t="str">
        <f>VLOOKUP(A1093,'11'!A:C,3,0)</f>
        <v>Начисление услуг УКС00001721 от 30.11.2023 23:59:59</v>
      </c>
      <c r="Q1093" s="79" t="str">
        <f>VLOOKUP(A1093,'11'!A:B,2,0)</f>
        <v>НАС/КС/ДУ-3А-576 от 29.04.2022 г.</v>
      </c>
      <c r="R1093" s="78">
        <v>1378.69</v>
      </c>
      <c r="S1093">
        <f>VLOOKUP(A1093,РАСЧЕТ!A:BG,59,0)</f>
        <v>11770.323937992152</v>
      </c>
      <c r="T1093" s="119">
        <f t="shared" si="71"/>
        <v>10391.633937992152</v>
      </c>
      <c r="U1093" t="str">
        <f>VLOOKUP(A1093,'12'!A:C,3,0)</f>
        <v>Начисление услуг УКС00001871 от 31.12.2023 23:59:59</v>
      </c>
      <c r="V1093" t="str">
        <f>VLOOKUP(A1093,'12'!A:B,2,0)</f>
        <v>НАС/КС/ДУ-3А-576 от 29.04.2022 г.</v>
      </c>
    </row>
    <row r="1094" spans="1:22" x14ac:dyDescent="0.3">
      <c r="A1094" s="77" t="s">
        <v>2113</v>
      </c>
      <c r="B1094" s="77" t="s">
        <v>1177</v>
      </c>
      <c r="C1094" s="78">
        <v>1365.8</v>
      </c>
      <c r="D1094" s="79">
        <f>VLOOKUP(A1094,РАСЧЕТ!A:AY,51,0)</f>
        <v>1442.9640092916627</v>
      </c>
      <c r="E1094" s="79">
        <f t="shared" si="68"/>
        <v>77.164009291662751</v>
      </c>
      <c r="F1094" s="79" t="str">
        <f>VLOOKUP(A1094,'04'!A:C,3,0)</f>
        <v>Начисление услуг УКС00000649 от 30.04.2023 0:00:15</v>
      </c>
      <c r="G1094" s="79" t="str">
        <f>VLOOKUP(A1094,'04'!A:B,2,0)</f>
        <v>НАС/КС/ДУ-3А-577</v>
      </c>
      <c r="H1094" s="79">
        <v>352.46</v>
      </c>
      <c r="I1094" s="79">
        <f>VLOOKUP(A1094,РАСЧЕТ!A:BE,57,0)</f>
        <v>799.25901800032671</v>
      </c>
      <c r="J1094" s="79">
        <f t="shared" si="69"/>
        <v>446.79901800032673</v>
      </c>
      <c r="K1094" s="79" t="str">
        <f>VLOOKUP(A1094,'10'!A:C,3,0)</f>
        <v>Корректировка начислений УКС00003259 от 30.11.2023 0:00:00</v>
      </c>
      <c r="L1094" s="79" t="str">
        <f>VLOOKUP(A1094,'10'!A:B,2,0)</f>
        <v>НАС/КС/ДУ-3А-577</v>
      </c>
      <c r="M1094" s="80"/>
      <c r="N1094" s="79">
        <f>VLOOKUP(A1094,РАСЧЕТ!A:BF,58,0)</f>
        <v>0</v>
      </c>
      <c r="O1094" s="79">
        <f t="shared" si="70"/>
        <v>0</v>
      </c>
      <c r="P1094" s="79" t="e">
        <f>VLOOKUP(A1094,'11'!A:C,3,0)</f>
        <v>#N/A</v>
      </c>
      <c r="Q1094" s="79" t="e">
        <f>VLOOKUP(A1094,'11'!A:B,2,0)</f>
        <v>#N/A</v>
      </c>
      <c r="R1094" s="80"/>
      <c r="S1094">
        <f>VLOOKUP(A1094,РАСЧЕТ!A:BG,59,0)</f>
        <v>0</v>
      </c>
      <c r="T1094" s="119">
        <f t="shared" si="71"/>
        <v>0</v>
      </c>
      <c r="U1094" t="e">
        <f>VLOOKUP(A1094,'12'!A:C,3,0)</f>
        <v>#N/A</v>
      </c>
      <c r="V1094" t="e">
        <f>VLOOKUP(A1094,'12'!A:B,2,0)</f>
        <v>#N/A</v>
      </c>
    </row>
    <row r="1095" spans="1:22" x14ac:dyDescent="0.3">
      <c r="A1095" s="77" t="s">
        <v>2908</v>
      </c>
      <c r="B1095" s="77" t="s">
        <v>1177</v>
      </c>
      <c r="C1095" s="80"/>
      <c r="D1095" s="79">
        <f>VLOOKUP(A1095,РАСЧЕТ!A:AY,51,0)</f>
        <v>0</v>
      </c>
      <c r="E1095" s="79">
        <f t="shared" si="68"/>
        <v>0</v>
      </c>
      <c r="F1095" s="79" t="e">
        <f>VLOOKUP(A1095,'04'!A:C,3,0)</f>
        <v>#N/A</v>
      </c>
      <c r="G1095" s="79" t="e">
        <f>VLOOKUP(A1095,'04'!A:B,2,0)</f>
        <v>#N/A</v>
      </c>
      <c r="H1095" s="78">
        <v>1013.34</v>
      </c>
      <c r="I1095" s="79">
        <f>VLOOKUP(A1095,РАСЧЕТ!A:BE,57,0)</f>
        <v>2297.8696767509391</v>
      </c>
      <c r="J1095" s="79">
        <f t="shared" si="69"/>
        <v>1284.529676750939</v>
      </c>
      <c r="K1095" s="79" t="str">
        <f>VLOOKUP(A1095,'10'!A:C,3,0)</f>
        <v>Ввод начального сальдо УКС00002365 от 30.11.2023 0:00:00</v>
      </c>
      <c r="L1095" s="79" t="str">
        <f>VLOOKUP(A1095,'10'!A:B,2,0)</f>
        <v>НАС/КС/ДУ-3А-577/ВТОР1</v>
      </c>
      <c r="M1095" s="78">
        <v>1365.8</v>
      </c>
      <c r="N1095" s="79">
        <f>VLOOKUP(A1095,РАСЧЕТ!A:BF,58,0)</f>
        <v>2408.873593608349</v>
      </c>
      <c r="O1095" s="79">
        <f t="shared" si="70"/>
        <v>1043.073593608349</v>
      </c>
      <c r="P1095" s="79" t="str">
        <f>VLOOKUP(A1095,'11'!A:C,3,0)</f>
        <v>Начисление услуг УКС00001721 от 30.11.2023 23:59:59</v>
      </c>
      <c r="Q1095" s="79" t="str">
        <f>VLOOKUP(A1095,'11'!A:B,2,0)</f>
        <v>НАС/КС/ДУ-3А-577/ВТОР1</v>
      </c>
      <c r="R1095" s="78">
        <v>1365.8</v>
      </c>
      <c r="S1095">
        <f>VLOOKUP(A1095,РАСЧЕТ!A:BG,59,0)</f>
        <v>3176.3186493695548</v>
      </c>
      <c r="T1095" s="119">
        <f t="shared" si="71"/>
        <v>1810.5186493695549</v>
      </c>
      <c r="U1095" t="str">
        <f>VLOOKUP(A1095,'12'!A:C,3,0)</f>
        <v>Начисление услуг УКС00001871 от 31.12.2023 23:59:59</v>
      </c>
      <c r="V1095" t="str">
        <f>VLOOKUP(A1095,'12'!A:B,2,0)</f>
        <v>НАС/КС/ДУ-3А-577/ВТОР1</v>
      </c>
    </row>
    <row r="1096" spans="1:22" x14ac:dyDescent="0.3">
      <c r="A1096" s="77" t="s">
        <v>2159</v>
      </c>
      <c r="B1096" s="77" t="s">
        <v>981</v>
      </c>
      <c r="C1096" s="78">
        <v>1679.34</v>
      </c>
      <c r="D1096" s="79">
        <f>VLOOKUP(A1096,РАСЧЕТ!A:AY,51,0)</f>
        <v>1774.2104642548431</v>
      </c>
      <c r="E1096" s="79">
        <f t="shared" si="68"/>
        <v>94.870464254843228</v>
      </c>
      <c r="F1096" s="79" t="str">
        <f>VLOOKUP(A1096,'04'!A:C,3,0)</f>
        <v>Начисление услуг УКС00000649 от 30.04.2023 0:00:15</v>
      </c>
      <c r="G1096" s="79" t="str">
        <f>VLOOKUP(A1096,'04'!A:B,2,0)</f>
        <v>НАС/КС/ДУ-3А-578</v>
      </c>
      <c r="H1096" s="78">
        <v>1679.34</v>
      </c>
      <c r="I1096" s="79">
        <f>VLOOKUP(A1096,РАСЧЕТ!A:BE,57,0)</f>
        <v>13241.595313902912</v>
      </c>
      <c r="J1096" s="79">
        <f t="shared" si="69"/>
        <v>11562.255313902911</v>
      </c>
      <c r="K1096" s="79" t="str">
        <f>VLOOKUP(A1096,'10'!A:C,3,0)</f>
        <v>Начисление услуг УКС00001638 от 31.10.2023 0:00:04</v>
      </c>
      <c r="L1096" s="79" t="str">
        <f>VLOOKUP(A1096,'10'!A:B,2,0)</f>
        <v>НАС/КС/ДУ-3А-578</v>
      </c>
      <c r="M1096" s="78">
        <v>1679.34</v>
      </c>
      <c r="N1096" s="79">
        <f>VLOOKUP(A1096,РАСЧЕТ!A:BF,58,0)</f>
        <v>9528.6225656763127</v>
      </c>
      <c r="O1096" s="79">
        <f t="shared" si="70"/>
        <v>7849.2825656763125</v>
      </c>
      <c r="P1096" s="79" t="str">
        <f>VLOOKUP(A1096,'11'!A:C,3,0)</f>
        <v>Начисление услуг УКС00001721 от 30.11.2023 23:59:59</v>
      </c>
      <c r="Q1096" s="79" t="str">
        <f>VLOOKUP(A1096,'11'!A:B,2,0)</f>
        <v>НАС/КС/ДУ-3А-578</v>
      </c>
      <c r="R1096" s="78">
        <v>1679.34</v>
      </c>
      <c r="S1096">
        <f>VLOOKUP(A1096,РАСЧЕТ!A:BG,59,0)</f>
        <v>12242.939084232432</v>
      </c>
      <c r="T1096" s="119">
        <f t="shared" si="71"/>
        <v>10563.599084232432</v>
      </c>
      <c r="U1096" t="str">
        <f>VLOOKUP(A1096,'12'!A:C,3,0)</f>
        <v>Начисление услуг УКС00001871 от 31.12.2023 23:59:59</v>
      </c>
      <c r="V1096" t="str">
        <f>VLOOKUP(A1096,'12'!A:B,2,0)</f>
        <v>НАС/КС/ДУ-3А-578</v>
      </c>
    </row>
    <row r="1097" spans="1:22" x14ac:dyDescent="0.3">
      <c r="A1097" s="77" t="s">
        <v>2091</v>
      </c>
      <c r="B1097" s="77" t="s">
        <v>853</v>
      </c>
      <c r="C1097" s="78">
        <v>2581.2800000000002</v>
      </c>
      <c r="D1097" s="79">
        <f>VLOOKUP(A1097,РАСЧЕТ!A:AY,51,0)</f>
        <v>1826.9646683474045</v>
      </c>
      <c r="E1097" s="79">
        <f t="shared" si="68"/>
        <v>-754.31533165259566</v>
      </c>
      <c r="F1097" s="79" t="str">
        <f>VLOOKUP(A1097,'04'!A:C,3,0)</f>
        <v>Начисление услуг УКС00000649 от 30.04.2023 0:00:15</v>
      </c>
      <c r="G1097" s="79" t="str">
        <f>VLOOKUP(A1097,'04'!A:B,2,0)</f>
        <v>Договор Красная сосна 3А/дом/Кв. 579</v>
      </c>
      <c r="H1097" s="80"/>
      <c r="I1097" s="79">
        <f>VLOOKUP(A1097,РАСЧЕТ!A:BE,57,0)</f>
        <v>0</v>
      </c>
      <c r="J1097" s="79">
        <f t="shared" si="69"/>
        <v>0</v>
      </c>
      <c r="K1097" s="79" t="e">
        <f>VLOOKUP(A1097,'10'!A:C,3,0)</f>
        <v>#N/A</v>
      </c>
      <c r="L1097" s="79" t="e">
        <f>VLOOKUP(A1097,'10'!A:B,2,0)</f>
        <v>#N/A</v>
      </c>
      <c r="M1097" s="80"/>
      <c r="N1097" s="79">
        <f>VLOOKUP(A1097,РАСЧЕТ!A:BF,58,0)</f>
        <v>0</v>
      </c>
      <c r="O1097" s="79">
        <f t="shared" si="70"/>
        <v>0</v>
      </c>
      <c r="P1097" s="79" t="e">
        <f>VLOOKUP(A1097,'11'!A:C,3,0)</f>
        <v>#N/A</v>
      </c>
      <c r="Q1097" s="79" t="e">
        <f>VLOOKUP(A1097,'11'!A:B,2,0)</f>
        <v>#N/A</v>
      </c>
      <c r="R1097" s="80"/>
      <c r="S1097">
        <f>VLOOKUP(A1097,РАСЧЕТ!A:BG,59,0)</f>
        <v>0</v>
      </c>
      <c r="T1097" s="119">
        <f t="shared" si="71"/>
        <v>0</v>
      </c>
      <c r="U1097" t="e">
        <f>VLOOKUP(A1097,'12'!A:C,3,0)</f>
        <v>#N/A</v>
      </c>
      <c r="V1097" t="e">
        <f>VLOOKUP(A1097,'12'!A:B,2,0)</f>
        <v>#N/A</v>
      </c>
    </row>
    <row r="1098" spans="1:22" x14ac:dyDescent="0.3">
      <c r="A1098" s="77" t="s">
        <v>2848</v>
      </c>
      <c r="B1098" s="77" t="s">
        <v>853</v>
      </c>
      <c r="C1098" s="80"/>
      <c r="D1098" s="79">
        <f>VLOOKUP(A1098,РАСЧЕТ!A:AY,51,0)</f>
        <v>0</v>
      </c>
      <c r="E1098" s="79">
        <f t="shared" si="68"/>
        <v>0</v>
      </c>
      <c r="F1098" s="79" t="e">
        <f>VLOOKUP(A1098,'04'!A:C,3,0)</f>
        <v>#N/A</v>
      </c>
      <c r="G1098" s="79" t="e">
        <f>VLOOKUP(A1098,'04'!A:B,2,0)</f>
        <v>#N/A</v>
      </c>
      <c r="H1098" s="78">
        <v>2581.2800000000002</v>
      </c>
      <c r="I1098" s="79">
        <f>VLOOKUP(A1098,РАСЧЕТ!A:BE,57,0)</f>
        <v>3960.7180480848701</v>
      </c>
      <c r="J1098" s="79">
        <f t="shared" si="69"/>
        <v>1379.4380480848699</v>
      </c>
      <c r="K1098" s="79" t="str">
        <f>VLOOKUP(A1098,'10'!A:C,3,0)</f>
        <v>Начисление услуг УКС00001638 от 31.10.2023 0:00:04</v>
      </c>
      <c r="L1098" s="79" t="str">
        <f>VLOOKUP(A1098,'10'!A:B,2,0)</f>
        <v>НАС/КС/ДУ-3А-579</v>
      </c>
      <c r="M1098" s="78">
        <v>2581.2800000000002</v>
      </c>
      <c r="N1098" s="79">
        <f>VLOOKUP(A1098,РАСЧЕТ!A:BF,58,0)</f>
        <v>3235.115455996161</v>
      </c>
      <c r="O1098" s="79">
        <f t="shared" si="70"/>
        <v>653.83545599616082</v>
      </c>
      <c r="P1098" s="79" t="str">
        <f>VLOOKUP(A1098,'11'!A:C,3,0)</f>
        <v>Начисление услуг УКС00001721 от 30.11.2023 23:59:59</v>
      </c>
      <c r="Q1098" s="79" t="str">
        <f>VLOOKUP(A1098,'11'!A:B,2,0)</f>
        <v>НАС/КС/ДУ-3А-579</v>
      </c>
      <c r="R1098" s="78">
        <v>2581.2800000000002</v>
      </c>
      <c r="S1098">
        <f>VLOOKUP(A1098,РАСЧЕТ!A:BG,59,0)</f>
        <v>4330.2798093310685</v>
      </c>
      <c r="T1098" s="119">
        <f t="shared" si="71"/>
        <v>1748.9998093310683</v>
      </c>
      <c r="U1098" t="str">
        <f>VLOOKUP(A1098,'12'!A:C,3,0)</f>
        <v>Начисление услуг УКС00001871 от 31.12.2023 23:59:59</v>
      </c>
      <c r="V1098" t="str">
        <f>VLOOKUP(A1098,'12'!A:B,2,0)</f>
        <v>НАС/КС/ДУ-3А-579</v>
      </c>
    </row>
    <row r="1099" spans="1:22" x14ac:dyDescent="0.3">
      <c r="A1099" s="77" t="s">
        <v>2227</v>
      </c>
      <c r="B1099" s="77" t="s">
        <v>334</v>
      </c>
      <c r="C1099" s="78">
        <v>2396.6</v>
      </c>
      <c r="D1099" s="79">
        <f>VLOOKUP(A1099,РАСЧЕТ!A:AY,51,0)</f>
        <v>2531.9934502665024</v>
      </c>
      <c r="E1099" s="79">
        <f t="shared" si="68"/>
        <v>135.39345026650244</v>
      </c>
      <c r="F1099" s="79" t="str">
        <f>VLOOKUP(A1099,'04'!A:C,3,0)</f>
        <v>Начисление услуг УКС00000649 от 30.04.2023 0:00:15</v>
      </c>
      <c r="G1099" s="79" t="str">
        <f>VLOOKUP(A1099,'04'!A:B,2,0)</f>
        <v>НАС/КС/ДУ/3А-58</v>
      </c>
      <c r="H1099" s="78">
        <v>2396.6</v>
      </c>
      <c r="I1099" s="79">
        <f>VLOOKUP(A1099,РАСЧЕТ!A:BE,57,0)</f>
        <v>4665.5527463653134</v>
      </c>
      <c r="J1099" s="79">
        <f t="shared" si="69"/>
        <v>2268.9527463653135</v>
      </c>
      <c r="K1099" s="79" t="str">
        <f>VLOOKUP(A1099,'10'!A:C,3,0)</f>
        <v>Начисление услуг УКС00001638 от 31.10.2023 0:00:04</v>
      </c>
      <c r="L1099" s="79" t="str">
        <f>VLOOKUP(A1099,'10'!A:B,2,0)</f>
        <v>НАС/КС/ДУ/3А-58</v>
      </c>
      <c r="M1099" s="78">
        <v>2396.6</v>
      </c>
      <c r="N1099" s="79">
        <f>VLOOKUP(A1099,РАСЧЕТ!A:BF,58,0)</f>
        <v>3691.5590865449053</v>
      </c>
      <c r="O1099" s="79">
        <f t="shared" si="70"/>
        <v>1294.9590865449054</v>
      </c>
      <c r="P1099" s="79" t="str">
        <f>VLOOKUP(A1099,'11'!A:C,3,0)</f>
        <v>Начисление услуг УКС00001721 от 30.11.2023 23:59:59</v>
      </c>
      <c r="Q1099" s="79" t="str">
        <f>VLOOKUP(A1099,'11'!A:B,2,0)</f>
        <v>НАС/КС/ДУ/3А-58</v>
      </c>
      <c r="R1099" s="78">
        <v>2396.6</v>
      </c>
      <c r="S1099">
        <f>VLOOKUP(A1099,РАСЧЕТ!A:BG,59,0)</f>
        <v>4893.8582223504136</v>
      </c>
      <c r="T1099" s="119">
        <f t="shared" si="71"/>
        <v>2497.2582223504137</v>
      </c>
      <c r="U1099" t="str">
        <f>VLOOKUP(A1099,'12'!A:C,3,0)</f>
        <v>Начисление услуг УКС00001871 от 31.12.2023 23:59:59</v>
      </c>
      <c r="V1099" t="str">
        <f>VLOOKUP(A1099,'12'!A:B,2,0)</f>
        <v>НАС/КС/ДУ/3А-58</v>
      </c>
    </row>
    <row r="1100" spans="1:22" x14ac:dyDescent="0.3">
      <c r="A1100" s="77" t="s">
        <v>2096</v>
      </c>
      <c r="B1100" s="77" t="s">
        <v>893</v>
      </c>
      <c r="C1100" s="78">
        <v>1395.87</v>
      </c>
      <c r="D1100" s="79">
        <f>VLOOKUP(A1100,РАСЧЕТ!A:AY,51,0)</f>
        <v>1474.7273679867619</v>
      </c>
      <c r="E1100" s="79">
        <f t="shared" si="68"/>
        <v>78.857367986762029</v>
      </c>
      <c r="F1100" s="79" t="str">
        <f>VLOOKUP(A1100,'04'!A:C,3,0)</f>
        <v>Начисление услуг УКС00000649 от 30.04.2023 0:00:15</v>
      </c>
      <c r="G1100" s="79" t="str">
        <f>VLOOKUP(A1100,'04'!A:B,2,0)</f>
        <v>НАС/КС/ДУ/3А-580</v>
      </c>
      <c r="H1100" s="78">
        <v>1395.87</v>
      </c>
      <c r="I1100" s="79">
        <f>VLOOKUP(A1100,РАСЧЕТ!A:BE,57,0)</f>
        <v>3528.9223501497313</v>
      </c>
      <c r="J1100" s="79">
        <f t="shared" si="69"/>
        <v>2133.0523501497314</v>
      </c>
      <c r="K1100" s="79" t="str">
        <f>VLOOKUP(A1100,'10'!A:C,3,0)</f>
        <v>Начисление услуг УКС00001638 от 31.10.2023 0:00:04</v>
      </c>
      <c r="L1100" s="79" t="str">
        <f>VLOOKUP(A1100,'10'!A:B,2,0)</f>
        <v>НАС/КС/ДУ/3А-580</v>
      </c>
      <c r="M1100" s="78">
        <v>1395.87</v>
      </c>
      <c r="N1100" s="79">
        <f>VLOOKUP(A1100,РАСЧЕТ!A:BF,58,0)</f>
        <v>2715.0179731938538</v>
      </c>
      <c r="O1100" s="79">
        <f t="shared" si="70"/>
        <v>1319.1479731938539</v>
      </c>
      <c r="P1100" s="79" t="str">
        <f>VLOOKUP(A1100,'11'!A:C,3,0)</f>
        <v>Начисление услуг УКС00001721 от 30.11.2023 23:59:59</v>
      </c>
      <c r="Q1100" s="79" t="str">
        <f>VLOOKUP(A1100,'11'!A:B,2,0)</f>
        <v>НАС/КС/ДУ/3А-580</v>
      </c>
      <c r="R1100" s="78">
        <v>1395.87</v>
      </c>
      <c r="S1100">
        <f>VLOOKUP(A1100,РАСЧЕТ!A:BG,59,0)</f>
        <v>3567.608734146922</v>
      </c>
      <c r="T1100" s="119">
        <f t="shared" si="71"/>
        <v>2171.7387341469221</v>
      </c>
      <c r="U1100" t="str">
        <f>VLOOKUP(A1100,'12'!A:C,3,0)</f>
        <v>Начисление услуг УКС00001871 от 31.12.2023 23:59:59</v>
      </c>
      <c r="V1100" t="str">
        <f>VLOOKUP(A1100,'12'!A:B,2,0)</f>
        <v>НАС/КС/ДУ/3А-580</v>
      </c>
    </row>
    <row r="1101" spans="1:22" x14ac:dyDescent="0.3">
      <c r="A1101" s="77" t="s">
        <v>2221</v>
      </c>
      <c r="B1101" s="77" t="s">
        <v>968</v>
      </c>
      <c r="C1101" s="78">
        <v>1447.41</v>
      </c>
      <c r="D1101" s="79">
        <f>VLOOKUP(A1101,РАСЧЕТ!A:AY,51,0)</f>
        <v>1024.4377591232535</v>
      </c>
      <c r="E1101" s="79">
        <f t="shared" si="68"/>
        <v>-422.97224087674658</v>
      </c>
      <c r="F1101" s="79" t="str">
        <f>VLOOKUP(A1101,'04'!A:C,3,0)</f>
        <v>Начисление услуг УКС00000649 от 30.04.2023 0:00:15</v>
      </c>
      <c r="G1101" s="79" t="str">
        <f>VLOOKUP(A1101,'04'!A:B,2,0)</f>
        <v>НАС/КС/ДУ-3А-581 от 26.04.2022 г.</v>
      </c>
      <c r="H1101" s="78">
        <v>1447.41</v>
      </c>
      <c r="I1101" s="79">
        <f>VLOOKUP(A1101,РАСЧЕТ!A:BE,57,0)</f>
        <v>2650.186702228109</v>
      </c>
      <c r="J1101" s="79">
        <f t="shared" si="69"/>
        <v>1202.7767022281089</v>
      </c>
      <c r="K1101" s="79" t="str">
        <f>VLOOKUP(A1101,'10'!A:C,3,0)</f>
        <v>Начисление услуг УКС00001638 от 31.10.2023 0:00:04</v>
      </c>
      <c r="L1101" s="79" t="str">
        <f>VLOOKUP(A1101,'10'!A:B,2,0)</f>
        <v>НАС/КС/ДУ-3А-581 от 26.04.2022 г.</v>
      </c>
      <c r="M1101" s="78">
        <v>1447.41</v>
      </c>
      <c r="N1101" s="79">
        <f>VLOOKUP(A1101,РАСЧЕТ!A:BF,58,0)</f>
        <v>2112.8636152760928</v>
      </c>
      <c r="O1101" s="79">
        <f t="shared" si="70"/>
        <v>665.45361527609271</v>
      </c>
      <c r="P1101" s="79" t="str">
        <f>VLOOKUP(A1101,'11'!A:C,3,0)</f>
        <v>Начисление услуг УКС00001721 от 30.11.2023 23:59:59</v>
      </c>
      <c r="Q1101" s="79" t="str">
        <f>VLOOKUP(A1101,'11'!A:B,2,0)</f>
        <v>НАС/КС/ДУ-3А-581 от 26.04.2022 г.</v>
      </c>
      <c r="R1101" s="78">
        <v>1447.41</v>
      </c>
      <c r="S1101">
        <f>VLOOKUP(A1101,РАСЧЕТ!A:BG,59,0)</f>
        <v>2807.5356147751272</v>
      </c>
      <c r="T1101" s="119">
        <f t="shared" si="71"/>
        <v>1360.1256147751271</v>
      </c>
      <c r="U1101" t="str">
        <f>VLOOKUP(A1101,'12'!A:C,3,0)</f>
        <v>Начисление услуг УКС00001871 от 31.12.2023 23:59:59</v>
      </c>
      <c r="V1101" t="str">
        <f>VLOOKUP(A1101,'12'!A:B,2,0)</f>
        <v>НАС/КС/ДУ-3А-581 от 26.04.2022 г.</v>
      </c>
    </row>
    <row r="1102" spans="1:22" x14ac:dyDescent="0.3">
      <c r="A1102" s="77" t="s">
        <v>2330</v>
      </c>
      <c r="B1102" s="77" t="s">
        <v>876</v>
      </c>
      <c r="C1102" s="78">
        <v>2615.64</v>
      </c>
      <c r="D1102" s="79">
        <f>VLOOKUP(A1102,РАСЧЕТ!A:AY,51,0)</f>
        <v>1851.2836655966209</v>
      </c>
      <c r="E1102" s="79">
        <f t="shared" si="68"/>
        <v>-764.35633440337892</v>
      </c>
      <c r="F1102" s="79" t="str">
        <f>VLOOKUP(A1102,'04'!A:C,3,0)</f>
        <v>Начисление услуг УКС00000649 от 30.04.2023 0:00:15</v>
      </c>
      <c r="G1102" s="79" t="str">
        <f>VLOOKUP(A1102,'04'!A:B,2,0)</f>
        <v>НАС/КС/ДУ-3А-582</v>
      </c>
      <c r="H1102" s="78">
        <v>2615.64</v>
      </c>
      <c r="I1102" s="79">
        <f>VLOOKUP(A1102,РАСЧЕТ!A:BE,57,0)</f>
        <v>4646.1269915473831</v>
      </c>
      <c r="J1102" s="79">
        <f t="shared" si="69"/>
        <v>2030.4869915473832</v>
      </c>
      <c r="K1102" s="79" t="str">
        <f>VLOOKUP(A1102,'10'!A:C,3,0)</f>
        <v>Начисление услуг УКС00001638 от 31.10.2023 0:00:04</v>
      </c>
      <c r="L1102" s="79" t="str">
        <f>VLOOKUP(A1102,'10'!A:B,2,0)</f>
        <v>НАС/КС/ДУ-3А-582</v>
      </c>
      <c r="M1102" s="78">
        <v>2615.64</v>
      </c>
      <c r="N1102" s="79">
        <f>VLOOKUP(A1102,РАСЧЕТ!A:BF,58,0)</f>
        <v>3718.5999100958957</v>
      </c>
      <c r="O1102" s="79">
        <f t="shared" si="70"/>
        <v>1102.9599100958958</v>
      </c>
      <c r="P1102" s="79" t="str">
        <f>VLOOKUP(A1102,'11'!A:C,3,0)</f>
        <v>Начисление услуг УКС00001721 от 30.11.2023 23:59:59</v>
      </c>
      <c r="Q1102" s="79" t="str">
        <f>VLOOKUP(A1102,'11'!A:B,2,0)</f>
        <v>НАС/КС/ДУ-3А-582</v>
      </c>
      <c r="R1102" s="78">
        <v>2615.64</v>
      </c>
      <c r="S1102">
        <f>VLOOKUP(A1102,РАСЧЕТ!A:BG,59,0)</f>
        <v>4947.0996184698097</v>
      </c>
      <c r="T1102" s="119">
        <f t="shared" si="71"/>
        <v>2331.4596184698098</v>
      </c>
      <c r="U1102" t="str">
        <f>VLOOKUP(A1102,'12'!A:C,3,0)</f>
        <v>Начисление услуг УКС00001871 от 31.12.2023 23:59:59</v>
      </c>
      <c r="V1102" t="str">
        <f>VLOOKUP(A1102,'12'!A:B,2,0)</f>
        <v>НАС/КС/ДУ-3А-582</v>
      </c>
    </row>
    <row r="1103" spans="1:22" x14ac:dyDescent="0.3">
      <c r="A1103" s="77" t="s">
        <v>2416</v>
      </c>
      <c r="B1103" s="77" t="s">
        <v>897</v>
      </c>
      <c r="C1103" s="78">
        <v>1687.93</v>
      </c>
      <c r="D1103" s="79">
        <f>VLOOKUP(A1103,РАСЧЕТ!A:AY,51,0)</f>
        <v>1783.2857095962997</v>
      </c>
      <c r="E1103" s="79">
        <f t="shared" si="68"/>
        <v>95.355709596299675</v>
      </c>
      <c r="F1103" s="79" t="str">
        <f>VLOOKUP(A1103,'04'!A:C,3,0)</f>
        <v>Начисление услуг УКС00000649 от 30.04.2023 0:00:15</v>
      </c>
      <c r="G1103" s="79" t="str">
        <f>VLOOKUP(A1103,'04'!A:B,2,0)</f>
        <v>НАС/КС/ДУ-3А-583 от 03.05.2022 г.</v>
      </c>
      <c r="H1103" s="78">
        <v>1687.93</v>
      </c>
      <c r="I1103" s="79">
        <f>VLOOKUP(A1103,РАСЧЕТ!A:BE,57,0)</f>
        <v>3984.0087543186469</v>
      </c>
      <c r="J1103" s="79">
        <f t="shared" si="69"/>
        <v>2296.078754318647</v>
      </c>
      <c r="K1103" s="79" t="str">
        <f>VLOOKUP(A1103,'10'!A:C,3,0)</f>
        <v>Начисление услуг УКС00001638 от 31.10.2023 0:00:04</v>
      </c>
      <c r="L1103" s="79" t="str">
        <f>VLOOKUP(A1103,'10'!A:B,2,0)</f>
        <v>НАС/КС/ДУ-3А-583 от 03.05.2022 г.</v>
      </c>
      <c r="M1103" s="78">
        <v>1687.93</v>
      </c>
      <c r="N1103" s="79">
        <f>VLOOKUP(A1103,РАСЧЕТ!A:BF,58,0)</f>
        <v>3085.8936451436643</v>
      </c>
      <c r="O1103" s="79">
        <f t="shared" si="70"/>
        <v>1397.9636451436643</v>
      </c>
      <c r="P1103" s="79" t="str">
        <f>VLOOKUP(A1103,'11'!A:C,3,0)</f>
        <v>Начисление услуг УКС00001721 от 30.11.2023 23:59:59</v>
      </c>
      <c r="Q1103" s="79" t="str">
        <f>VLOOKUP(A1103,'11'!A:B,2,0)</f>
        <v>НАС/КС/ДУ-3А-583 от 03.05.2022 г.</v>
      </c>
      <c r="R1103" s="78">
        <v>1687.93</v>
      </c>
      <c r="S1103">
        <f>VLOOKUP(A1103,РАСЧЕТ!A:BG,59,0)</f>
        <v>4063.7014099954381</v>
      </c>
      <c r="T1103" s="119">
        <f t="shared" si="71"/>
        <v>2375.7714099954383</v>
      </c>
      <c r="U1103" t="str">
        <f>VLOOKUP(A1103,'12'!A:C,3,0)</f>
        <v>Начисление услуг УКС00001871 от 31.12.2023 23:59:59</v>
      </c>
      <c r="V1103" t="str">
        <f>VLOOKUP(A1103,'12'!A:B,2,0)</f>
        <v>НАС/КС/ДУ-3А-583 от 03.05.2022 г.</v>
      </c>
    </row>
    <row r="1104" spans="1:22" x14ac:dyDescent="0.3">
      <c r="A1104" s="77" t="s">
        <v>2329</v>
      </c>
      <c r="B1104" s="77" t="s">
        <v>870</v>
      </c>
      <c r="C1104" s="78">
        <v>1378.69</v>
      </c>
      <c r="D1104" s="79">
        <f>VLOOKUP(A1104,РАСЧЕТ!A:AY,51,0)</f>
        <v>1456.5768773038481</v>
      </c>
      <c r="E1104" s="79">
        <f t="shared" si="68"/>
        <v>77.886877303847996</v>
      </c>
      <c r="F1104" s="79" t="str">
        <f>VLOOKUP(A1104,'04'!A:C,3,0)</f>
        <v>Начисление услуг УКС00000649 от 30.04.2023 0:00:15</v>
      </c>
      <c r="G1104" s="79" t="str">
        <f>VLOOKUP(A1104,'04'!A:B,2,0)</f>
        <v>НАС/КС/ДУ-3А-584</v>
      </c>
      <c r="H1104" s="79">
        <v>355.79</v>
      </c>
      <c r="I1104" s="79">
        <f>VLOOKUP(A1104,РАСЧЕТ!A:BE,57,0)</f>
        <v>331.23373682554927</v>
      </c>
      <c r="J1104" s="79">
        <f t="shared" si="69"/>
        <v>-24.556263174450748</v>
      </c>
      <c r="K1104" s="79" t="str">
        <f>VLOOKUP(A1104,'10'!A:C,3,0)</f>
        <v>Корректировка начислений УКС00003506 от 30.12.2023 0:00:00</v>
      </c>
      <c r="L1104" s="79" t="str">
        <f>VLOOKUP(A1104,'10'!A:B,2,0)</f>
        <v>НАС/КС/ДУ-3А-584</v>
      </c>
      <c r="M1104" s="80"/>
      <c r="N1104" s="79">
        <f>VLOOKUP(A1104,РАСЧЕТ!A:BF,58,0)</f>
        <v>0</v>
      </c>
      <c r="O1104" s="79">
        <f t="shared" si="70"/>
        <v>0</v>
      </c>
      <c r="P1104" s="79" t="e">
        <f>VLOOKUP(A1104,'11'!A:C,3,0)</f>
        <v>#N/A</v>
      </c>
      <c r="Q1104" s="79" t="e">
        <f>VLOOKUP(A1104,'11'!A:B,2,0)</f>
        <v>#N/A</v>
      </c>
      <c r="R1104" s="80"/>
      <c r="S1104">
        <f>VLOOKUP(A1104,РАСЧЕТ!A:BG,59,0)</f>
        <v>0</v>
      </c>
      <c r="T1104" s="119">
        <f t="shared" si="71"/>
        <v>0</v>
      </c>
      <c r="U1104" t="e">
        <f>VLOOKUP(A1104,'12'!A:C,3,0)</f>
        <v>#N/A</v>
      </c>
      <c r="V1104" t="e">
        <f>VLOOKUP(A1104,'12'!A:B,2,0)</f>
        <v>#N/A</v>
      </c>
    </row>
    <row r="1105" spans="1:22" x14ac:dyDescent="0.3">
      <c r="A1105" s="77" t="s">
        <v>2909</v>
      </c>
      <c r="B1105" s="77" t="s">
        <v>870</v>
      </c>
      <c r="C1105" s="80"/>
      <c r="D1105" s="79">
        <f>VLOOKUP(A1105,РАСЧЕТ!A:AY,51,0)</f>
        <v>0</v>
      </c>
      <c r="E1105" s="79">
        <f t="shared" si="68"/>
        <v>0</v>
      </c>
      <c r="F1105" s="79" t="e">
        <f>VLOOKUP(A1105,'04'!A:C,3,0)</f>
        <v>#N/A</v>
      </c>
      <c r="G1105" s="79" t="e">
        <f>VLOOKUP(A1105,'04'!A:B,2,0)</f>
        <v>#N/A</v>
      </c>
      <c r="H1105" s="78">
        <v>1022.9</v>
      </c>
      <c r="I1105" s="79">
        <f>VLOOKUP(A1105,РАСЧЕТ!A:BE,57,0)</f>
        <v>952.29699337345414</v>
      </c>
      <c r="J1105" s="79">
        <f t="shared" si="69"/>
        <v>-70.603006626545834</v>
      </c>
      <c r="K1105" s="79" t="str">
        <f>VLOOKUP(A1105,'10'!A:C,3,0)</f>
        <v>Ввод начального сальдо УКС00002584 от 30.12.2023 0:00:00</v>
      </c>
      <c r="L1105" s="79" t="str">
        <f>VLOOKUP(A1105,'10'!A:B,2,0)</f>
        <v>НАС/КС/ДУ-3А-584ВТОР</v>
      </c>
      <c r="M1105" s="78">
        <v>1378.69</v>
      </c>
      <c r="N1105" s="79">
        <f>VLOOKUP(A1105,РАСЧЕТ!A:BF,58,0)</f>
        <v>1148.7918671224365</v>
      </c>
      <c r="O1105" s="79">
        <f t="shared" si="70"/>
        <v>-229.89813287756351</v>
      </c>
      <c r="P1105" s="79" t="str">
        <f>VLOOKUP(A1105,'11'!A:C,3,0)</f>
        <v>Ввод начального сальдо УКС00002584 от 30.12.2023 0:00:00</v>
      </c>
      <c r="Q1105" s="79" t="str">
        <f>VLOOKUP(A1105,'11'!A:B,2,0)</f>
        <v>НАС/КС/ДУ-3А-584ВТОР</v>
      </c>
      <c r="R1105" s="78">
        <v>1378.69</v>
      </c>
      <c r="S1105">
        <f>VLOOKUP(A1105,РАСЧЕТ!A:BG,59,0)</f>
        <v>1577.574361555902</v>
      </c>
      <c r="T1105" s="119">
        <f t="shared" si="71"/>
        <v>198.88436155590193</v>
      </c>
      <c r="U1105" t="str">
        <f>VLOOKUP(A1105,'12'!A:C,3,0)</f>
        <v>Начисление услуг УКС00001871 от 31.12.2023 23:59:59</v>
      </c>
      <c r="V1105" t="str">
        <f>VLOOKUP(A1105,'12'!A:B,2,0)</f>
        <v>НАС/КС/ДУ-3А-584ВТОР</v>
      </c>
    </row>
    <row r="1106" spans="1:22" x14ac:dyDescent="0.3">
      <c r="A1106" s="77" t="s">
        <v>2431</v>
      </c>
      <c r="B1106" s="77" t="s">
        <v>1179</v>
      </c>
      <c r="C1106" s="80"/>
      <c r="D1106" s="79">
        <f>VLOOKUP(A1106,РАСЧЕТ!A:AY,51,0)</f>
        <v>0</v>
      </c>
      <c r="E1106" s="79">
        <f t="shared" si="68"/>
        <v>0</v>
      </c>
      <c r="F1106" s="79" t="e">
        <f>VLOOKUP(A1106,'04'!A:C,3,0)</f>
        <v>#N/A</v>
      </c>
      <c r="G1106" s="79" t="e">
        <f>VLOOKUP(A1106,'04'!A:B,2,0)</f>
        <v>#N/A</v>
      </c>
      <c r="H1106" s="80"/>
      <c r="I1106" s="79">
        <f>VLOOKUP(A1106,РАСЧЕТ!A:BE,57,0)</f>
        <v>0</v>
      </c>
      <c r="J1106" s="79">
        <f t="shared" si="69"/>
        <v>0</v>
      </c>
      <c r="K1106" s="79" t="e">
        <f>VLOOKUP(A1106,'10'!A:C,3,0)</f>
        <v>#N/A</v>
      </c>
      <c r="L1106" s="79" t="e">
        <f>VLOOKUP(A1106,'10'!A:B,2,0)</f>
        <v>#N/A</v>
      </c>
      <c r="M1106" s="80"/>
      <c r="N1106" s="79">
        <f>VLOOKUP(A1106,РАСЧЕТ!A:BF,58,0)</f>
        <v>0</v>
      </c>
      <c r="O1106" s="79">
        <f t="shared" si="70"/>
        <v>0</v>
      </c>
      <c r="P1106" s="79" t="e">
        <f>VLOOKUP(A1106,'11'!A:C,3,0)</f>
        <v>#N/A</v>
      </c>
      <c r="Q1106" s="79" t="e">
        <f>VLOOKUP(A1106,'11'!A:B,2,0)</f>
        <v>#N/A</v>
      </c>
      <c r="R1106" s="80"/>
      <c r="S1106">
        <f>VLOOKUP(A1106,РАСЧЕТ!A:BG,59,0)</f>
        <v>0</v>
      </c>
      <c r="T1106" s="119">
        <f t="shared" si="71"/>
        <v>0</v>
      </c>
      <c r="U1106" t="e">
        <f>VLOOKUP(A1106,'12'!A:C,3,0)</f>
        <v>#N/A</v>
      </c>
      <c r="V1106" t="e">
        <f>VLOOKUP(A1106,'12'!A:B,2,0)</f>
        <v>#N/A</v>
      </c>
    </row>
    <row r="1107" spans="1:22" x14ac:dyDescent="0.3">
      <c r="A1107" s="77" t="s">
        <v>2596</v>
      </c>
      <c r="B1107" s="77" t="s">
        <v>1179</v>
      </c>
      <c r="C1107" s="78">
        <v>1365.8</v>
      </c>
      <c r="D1107" s="79">
        <f>VLOOKUP(A1107,РАСЧЕТ!A:AY,51,0)</f>
        <v>966.68014065636373</v>
      </c>
      <c r="E1107" s="79">
        <f t="shared" si="68"/>
        <v>-399.11985934363622</v>
      </c>
      <c r="F1107" s="79" t="str">
        <f>VLOOKUP(A1107,'04'!A:C,3,0)</f>
        <v>Начисление услуг УКС00000649 от 30.04.2023 0:00:15</v>
      </c>
      <c r="G1107" s="79" t="str">
        <f>VLOOKUP(A1107,'04'!A:B,2,0)</f>
        <v>НАС/КС/ДУ-3А-585</v>
      </c>
      <c r="H1107" s="78">
        <v>1365.8</v>
      </c>
      <c r="I1107" s="79">
        <f>VLOOKUP(A1107,РАСЧЕТ!A:BE,57,0)</f>
        <v>2978.9607019508453</v>
      </c>
      <c r="J1107" s="79">
        <f t="shared" si="69"/>
        <v>1613.1607019508454</v>
      </c>
      <c r="K1107" s="79" t="str">
        <f>VLOOKUP(A1107,'10'!A:C,3,0)</f>
        <v>Начисление услуг УКС00001638 от 31.10.2023 0:00:04</v>
      </c>
      <c r="L1107" s="79" t="str">
        <f>VLOOKUP(A1107,'10'!A:B,2,0)</f>
        <v>НАС/КС/ДУ-3А-585</v>
      </c>
      <c r="M1107" s="78">
        <v>1365.8</v>
      </c>
      <c r="N1107" s="79">
        <f>VLOOKUP(A1107,РАСЧЕТ!A:BF,58,0)</f>
        <v>2326.615403328904</v>
      </c>
      <c r="O1107" s="79">
        <f t="shared" si="70"/>
        <v>960.81540332890404</v>
      </c>
      <c r="P1107" s="79" t="str">
        <f>VLOOKUP(A1107,'11'!A:C,3,0)</f>
        <v>Начисление услуг УКС00001721 от 30.11.2023 23:59:59</v>
      </c>
      <c r="Q1107" s="79" t="str">
        <f>VLOOKUP(A1107,'11'!A:B,2,0)</f>
        <v>НАС/КС/ДУ-3А-585</v>
      </c>
      <c r="R1107" s="78">
        <v>1365.8</v>
      </c>
      <c r="S1107">
        <f>VLOOKUP(A1107,РАСЧЕТ!A:BG,59,0)</f>
        <v>3071.8799410847223</v>
      </c>
      <c r="T1107" s="119">
        <f t="shared" si="71"/>
        <v>1706.0799410847223</v>
      </c>
      <c r="U1107" t="str">
        <f>VLOOKUP(A1107,'12'!A:C,3,0)</f>
        <v>Начисление услуг УКС00001871 от 31.12.2023 23:59:59</v>
      </c>
      <c r="V1107" t="str">
        <f>VLOOKUP(A1107,'12'!A:B,2,0)</f>
        <v>НАС/КС/ДУ-3А-585</v>
      </c>
    </row>
    <row r="1108" spans="1:22" x14ac:dyDescent="0.3">
      <c r="A1108" s="77" t="s">
        <v>2256</v>
      </c>
      <c r="B1108" s="77" t="s">
        <v>648</v>
      </c>
      <c r="C1108" s="78">
        <v>1679.34</v>
      </c>
      <c r="D1108" s="79">
        <f>VLOOKUP(A1108,РАСЧЕТ!A:AY,51,0)</f>
        <v>1774.2104642548431</v>
      </c>
      <c r="E1108" s="79">
        <f t="shared" si="68"/>
        <v>94.870464254843228</v>
      </c>
      <c r="F1108" s="79" t="str">
        <f>VLOOKUP(A1108,'04'!A:C,3,0)</f>
        <v>Начисление услуг УКС00000649 от 30.04.2023 0:00:15</v>
      </c>
      <c r="G1108" s="79" t="str">
        <f>VLOOKUP(A1108,'04'!A:B,2,0)</f>
        <v>НАС/КС/ДУ-3А-586</v>
      </c>
      <c r="H1108" s="78">
        <v>1679.34</v>
      </c>
      <c r="I1108" s="79">
        <f>VLOOKUP(A1108,РАСЧЕТ!A:BE,57,0)</f>
        <v>2899.2367975321013</v>
      </c>
      <c r="J1108" s="79">
        <f t="shared" si="69"/>
        <v>1219.8967975321013</v>
      </c>
      <c r="K1108" s="79" t="str">
        <f>VLOOKUP(A1108,'10'!A:C,3,0)</f>
        <v>Начисление услуг УКС00001638 от 31.10.2023 0:00:04</v>
      </c>
      <c r="L1108" s="79" t="str">
        <f>VLOOKUP(A1108,'10'!A:B,2,0)</f>
        <v>НАС/КС/ДУ-3А-586</v>
      </c>
      <c r="M1108" s="78">
        <v>1679.34</v>
      </c>
      <c r="N1108" s="79">
        <f>VLOOKUP(A1108,РАСЧЕТ!A:BF,58,0)</f>
        <v>2329.1798518212377</v>
      </c>
      <c r="O1108" s="79">
        <f t="shared" si="70"/>
        <v>649.83985182123774</v>
      </c>
      <c r="P1108" s="79" t="str">
        <f>VLOOKUP(A1108,'11'!A:C,3,0)</f>
        <v>Начисление услуг УКС00001721 от 30.11.2023 23:59:59</v>
      </c>
      <c r="Q1108" s="79" t="str">
        <f>VLOOKUP(A1108,'11'!A:B,2,0)</f>
        <v>НАС/КС/ДУ-3А-586</v>
      </c>
      <c r="R1108" s="78">
        <v>1679.34</v>
      </c>
      <c r="S1108">
        <f>VLOOKUP(A1108,РАСЧЕТ!A:BG,59,0)</f>
        <v>3102.2019144583151</v>
      </c>
      <c r="T1108" s="119">
        <f t="shared" si="71"/>
        <v>1422.8619144583151</v>
      </c>
      <c r="U1108" t="str">
        <f>VLOOKUP(A1108,'12'!A:C,3,0)</f>
        <v>Начисление услуг УКС00001871 от 31.12.2023 23:59:59</v>
      </c>
      <c r="V1108" t="str">
        <f>VLOOKUP(A1108,'12'!A:B,2,0)</f>
        <v>НАС/КС/ДУ-3А-586</v>
      </c>
    </row>
    <row r="1109" spans="1:22" x14ac:dyDescent="0.3">
      <c r="A1109" s="77" t="s">
        <v>2439</v>
      </c>
      <c r="B1109" s="77" t="s">
        <v>663</v>
      </c>
      <c r="C1109" s="78">
        <v>2581.2800000000002</v>
      </c>
      <c r="D1109" s="79">
        <f>VLOOKUP(A1109,РАСЧЕТ!A:AY,51,0)</f>
        <v>2727.111225107828</v>
      </c>
      <c r="E1109" s="79">
        <f t="shared" si="68"/>
        <v>145.83122510782778</v>
      </c>
      <c r="F1109" s="79" t="str">
        <f>VLOOKUP(A1109,'04'!A:C,3,0)</f>
        <v>Начисление услуг УКС00000649 от 30.04.2023 0:00:15</v>
      </c>
      <c r="G1109" s="79" t="str">
        <f>VLOOKUP(A1109,'04'!A:B,2,0)</f>
        <v>НАС/КС/ДУ-36А-587 от 26.04.2022 г.</v>
      </c>
      <c r="H1109" s="78">
        <v>2581.2800000000002</v>
      </c>
      <c r="I1109" s="79">
        <f>VLOOKUP(A1109,РАСЧЕТ!A:BE,57,0)</f>
        <v>3511.9283143477851</v>
      </c>
      <c r="J1109" s="79">
        <f t="shared" si="69"/>
        <v>930.64831434778489</v>
      </c>
      <c r="K1109" s="79" t="str">
        <f>VLOOKUP(A1109,'10'!A:C,3,0)</f>
        <v>Начисление услуг УКС00001638 от 31.10.2023 0:00:04</v>
      </c>
      <c r="L1109" s="79" t="str">
        <f>VLOOKUP(A1109,'10'!A:B,2,0)</f>
        <v>НАС/КС/ДУ-36А-587 от 26.04.2022 г.</v>
      </c>
      <c r="M1109" s="78">
        <v>2581.2800000000002</v>
      </c>
      <c r="N1109" s="79">
        <f>VLOOKUP(A1109,РАСЧЕТ!A:BF,58,0)</f>
        <v>2922.7074135276998</v>
      </c>
      <c r="O1109" s="79">
        <f t="shared" si="70"/>
        <v>341.42741352769963</v>
      </c>
      <c r="P1109" s="79" t="str">
        <f>VLOOKUP(A1109,'11'!A:C,3,0)</f>
        <v>Начисление услуг УКС00001721 от 30.11.2023 23:59:59</v>
      </c>
      <c r="Q1109" s="79" t="str">
        <f>VLOOKUP(A1109,'11'!A:B,2,0)</f>
        <v>НАС/КС/ДУ-36А-587 от 26.04.2022 г.</v>
      </c>
      <c r="R1109" s="78">
        <v>2581.2800000000002</v>
      </c>
      <c r="S1109">
        <f>VLOOKUP(A1109,РАСЧЕТ!A:BG,59,0)</f>
        <v>3933.6324687761876</v>
      </c>
      <c r="T1109" s="119">
        <f t="shared" si="71"/>
        <v>1352.3524687761874</v>
      </c>
      <c r="U1109" t="str">
        <f>VLOOKUP(A1109,'12'!A:C,3,0)</f>
        <v>Начисление услуг УКС00001871 от 31.12.2023 23:59:59</v>
      </c>
      <c r="V1109" t="str">
        <f>VLOOKUP(A1109,'12'!A:B,2,0)</f>
        <v>НАС/КС/ДУ-36А-587 от 26.04.2022 г.</v>
      </c>
    </row>
    <row r="1110" spans="1:22" x14ac:dyDescent="0.3">
      <c r="A1110" s="77" t="s">
        <v>2175</v>
      </c>
      <c r="B1110" s="77" t="s">
        <v>921</v>
      </c>
      <c r="C1110" s="78">
        <v>1395.87</v>
      </c>
      <c r="D1110" s="79">
        <f>VLOOKUP(A1110,РАСЧЕТ!A:AY,51,0)</f>
        <v>987.95926324942832</v>
      </c>
      <c r="E1110" s="79">
        <f t="shared" si="68"/>
        <v>-407.91073675057157</v>
      </c>
      <c r="F1110" s="79" t="str">
        <f>VLOOKUP(A1110,'04'!A:C,3,0)</f>
        <v>Начисление услуг УКС00000649 от 30.04.2023 0:00:15</v>
      </c>
      <c r="G1110" s="79" t="str">
        <f>VLOOKUP(A1110,'04'!A:B,2,0)</f>
        <v>НАС/КС/ДУ-3А-588</v>
      </c>
      <c r="H1110" s="78">
        <v>1395.87</v>
      </c>
      <c r="I1110" s="79">
        <f>VLOOKUP(A1110,РАСЧЕТ!A:BE,57,0)</f>
        <v>3782.1071180188237</v>
      </c>
      <c r="J1110" s="79">
        <f t="shared" si="69"/>
        <v>2386.2371180188238</v>
      </c>
      <c r="K1110" s="79" t="str">
        <f>VLOOKUP(A1110,'10'!A:C,3,0)</f>
        <v>Начисление услуг УКС00001638 от 31.10.2023 0:00:04</v>
      </c>
      <c r="L1110" s="79" t="str">
        <f>VLOOKUP(A1110,'10'!A:B,2,0)</f>
        <v>НАС/КС/ДУ-3А-588</v>
      </c>
      <c r="M1110" s="78">
        <v>1395.87</v>
      </c>
      <c r="N1110" s="79">
        <f>VLOOKUP(A1110,РАСЧЕТ!A:BF,58,0)</f>
        <v>2891.2629979054759</v>
      </c>
      <c r="O1110" s="79">
        <f t="shared" si="70"/>
        <v>1495.392997905476</v>
      </c>
      <c r="P1110" s="79" t="str">
        <f>VLOOKUP(A1110,'11'!A:C,3,0)</f>
        <v>Начисление услуг УКС00001721 от 30.11.2023 23:59:59</v>
      </c>
      <c r="Q1110" s="79" t="str">
        <f>VLOOKUP(A1110,'11'!A:B,2,0)</f>
        <v>НАС/КС/ДУ-3А-588</v>
      </c>
      <c r="R1110" s="78">
        <v>1395.87</v>
      </c>
      <c r="S1110">
        <f>VLOOKUP(A1110,РАСЧЕТ!A:BG,59,0)</f>
        <v>3791.3773663035395</v>
      </c>
      <c r="T1110" s="119">
        <f t="shared" si="71"/>
        <v>2395.5073663035396</v>
      </c>
      <c r="U1110" t="str">
        <f>VLOOKUP(A1110,'12'!A:C,3,0)</f>
        <v>Начисление услуг УКС00001871 от 31.12.2023 23:59:59</v>
      </c>
      <c r="V1110" t="str">
        <f>VLOOKUP(A1110,'12'!A:B,2,0)</f>
        <v>НАС/КС/ДУ-3А-588</v>
      </c>
    </row>
    <row r="1111" spans="1:22" x14ac:dyDescent="0.3">
      <c r="A1111" s="77" t="s">
        <v>2100</v>
      </c>
      <c r="B1111" s="77" t="s">
        <v>1171</v>
      </c>
      <c r="C1111" s="78">
        <v>1447.41</v>
      </c>
      <c r="D1111" s="79">
        <f>VLOOKUP(A1111,РАСЧЕТ!A:AY,51,0)</f>
        <v>1024.4377591232535</v>
      </c>
      <c r="E1111" s="79">
        <f t="shared" si="68"/>
        <v>-422.97224087674658</v>
      </c>
      <c r="F1111" s="79" t="str">
        <f>VLOOKUP(A1111,'04'!A:C,3,0)</f>
        <v>Начисление услуг УКС00000649 от 30.04.2023 0:00:15</v>
      </c>
      <c r="G1111" s="79" t="str">
        <f>VLOOKUP(A1111,'04'!A:B,2,0)</f>
        <v>НАС/КС/ДУ-3А-589</v>
      </c>
      <c r="H1111" s="78">
        <v>1447.41</v>
      </c>
      <c r="I1111" s="79">
        <f>VLOOKUP(A1111,РАСЧЕТ!A:BE,57,0)</f>
        <v>1670.0557442380377</v>
      </c>
      <c r="J1111" s="79">
        <f t="shared" si="69"/>
        <v>222.64574423803765</v>
      </c>
      <c r="K1111" s="79" t="str">
        <f>VLOOKUP(A1111,'10'!A:C,3,0)</f>
        <v>Начисление услуг УКС00001638 от 31.10.2023 0:00:04</v>
      </c>
      <c r="L1111" s="79" t="str">
        <f>VLOOKUP(A1111,'10'!A:B,2,0)</f>
        <v>НАС/КС/ДУ-3А-589</v>
      </c>
      <c r="M1111" s="78">
        <v>1447.41</v>
      </c>
      <c r="N1111" s="79">
        <f>VLOOKUP(A1111,РАСЧЕТ!A:BF,58,0)</f>
        <v>1430.5824244862051</v>
      </c>
      <c r="O1111" s="79">
        <f t="shared" si="70"/>
        <v>-16.827575513794955</v>
      </c>
      <c r="P1111" s="79" t="str">
        <f>VLOOKUP(A1111,'11'!A:C,3,0)</f>
        <v>Начисление услуг УКС00001721 от 30.11.2023 23:59:59</v>
      </c>
      <c r="Q1111" s="79" t="str">
        <f>VLOOKUP(A1111,'11'!A:B,2,0)</f>
        <v>НАС/КС/ДУ-3А-589</v>
      </c>
      <c r="R1111" s="78">
        <v>1447.41</v>
      </c>
      <c r="S1111">
        <f>VLOOKUP(A1111,РАСЧЕТ!A:BG,59,0)</f>
        <v>1941.2806435550847</v>
      </c>
      <c r="T1111" s="119">
        <f t="shared" si="71"/>
        <v>493.8706435550846</v>
      </c>
      <c r="U1111" t="str">
        <f>VLOOKUP(A1111,'12'!A:C,3,0)</f>
        <v>Начисление услуг УКС00001871 от 31.12.2023 23:59:59</v>
      </c>
      <c r="V1111" t="str">
        <f>VLOOKUP(A1111,'12'!A:B,2,0)</f>
        <v>НАС/КС/ДУ-3А-589</v>
      </c>
    </row>
    <row r="1112" spans="1:22" x14ac:dyDescent="0.3">
      <c r="A1112" s="77" t="s">
        <v>2146</v>
      </c>
      <c r="B1112" s="77" t="s">
        <v>361</v>
      </c>
      <c r="C1112" s="78">
        <v>2392.3000000000002</v>
      </c>
      <c r="D1112" s="79">
        <f>VLOOKUP(A1112,РАСЧЕТ!A:AY,51,0)</f>
        <v>2527.4558275957738</v>
      </c>
      <c r="E1112" s="79">
        <f t="shared" si="68"/>
        <v>135.15582759577364</v>
      </c>
      <c r="F1112" s="79" t="str">
        <f>VLOOKUP(A1112,'04'!A:C,3,0)</f>
        <v>Начисление услуг УКС00000649 от 30.04.2023 0:00:15</v>
      </c>
      <c r="G1112" s="79" t="str">
        <f>VLOOKUP(A1112,'04'!A:B,2,0)</f>
        <v>НАС/КС/ДУ-3А-59 от 12.03.2022 г.</v>
      </c>
      <c r="H1112" s="78">
        <v>2392.3000000000002</v>
      </c>
      <c r="I1112" s="79">
        <f>VLOOKUP(A1112,РАСЧЕТ!A:BE,57,0)</f>
        <v>3220.0312355565561</v>
      </c>
      <c r="J1112" s="79">
        <f t="shared" si="69"/>
        <v>827.73123555655593</v>
      </c>
      <c r="K1112" s="79" t="str">
        <f>VLOOKUP(A1112,'10'!A:C,3,0)</f>
        <v>Начисление услуг УКС00001638 от 31.10.2023 0:00:04</v>
      </c>
      <c r="L1112" s="79" t="str">
        <f>VLOOKUP(A1112,'10'!A:B,2,0)</f>
        <v>НАС/КС/ДУ-3А-59 от 12.03.2022 г.</v>
      </c>
      <c r="M1112" s="78">
        <v>2392.3000000000002</v>
      </c>
      <c r="N1112" s="79">
        <f>VLOOKUP(A1112,РАСЧЕТ!A:BF,58,0)</f>
        <v>2684.5184599414147</v>
      </c>
      <c r="O1112" s="79">
        <f t="shared" si="70"/>
        <v>292.21845994141449</v>
      </c>
      <c r="P1112" s="79" t="str">
        <f>VLOOKUP(A1112,'11'!A:C,3,0)</f>
        <v>Начисление услуг УКС00001721 от 30.11.2023 23:59:59</v>
      </c>
      <c r="Q1112" s="79" t="str">
        <f>VLOOKUP(A1112,'11'!A:B,2,0)</f>
        <v>НАС/КС/ДУ-3А-59 от 12.03.2022 г.</v>
      </c>
      <c r="R1112" s="78">
        <v>2392.3000000000002</v>
      </c>
      <c r="S1112">
        <f>VLOOKUP(A1112,РАСЧЕТ!A:BG,59,0)</f>
        <v>3614.9032569396009</v>
      </c>
      <c r="T1112" s="119">
        <f t="shared" si="71"/>
        <v>1222.6032569396007</v>
      </c>
      <c r="U1112" t="str">
        <f>VLOOKUP(A1112,'12'!A:C,3,0)</f>
        <v>Начисление услуг УКС00001871 от 31.12.2023 23:59:59</v>
      </c>
      <c r="V1112" t="str">
        <f>VLOOKUP(A1112,'12'!A:B,2,0)</f>
        <v>НАС/КС/ДУ-3А-59 от 12.03.2022 г.</v>
      </c>
    </row>
    <row r="1113" spans="1:22" x14ac:dyDescent="0.3">
      <c r="A1113" s="77" t="s">
        <v>2082</v>
      </c>
      <c r="B1113" s="77" t="s">
        <v>873</v>
      </c>
      <c r="C1113" s="78">
        <v>2615.64</v>
      </c>
      <c r="D1113" s="79">
        <f>VLOOKUP(A1113,РАСЧЕТ!A:AY,51,0)</f>
        <v>2763.4122064736553</v>
      </c>
      <c r="E1113" s="79">
        <f t="shared" si="68"/>
        <v>147.77220647365539</v>
      </c>
      <c r="F1113" s="79" t="str">
        <f>VLOOKUP(A1113,'04'!A:C,3,0)</f>
        <v>Начисление услуг УКС00000649 от 30.04.2023 0:00:15</v>
      </c>
      <c r="G1113" s="79" t="str">
        <f>VLOOKUP(A1113,'04'!A:B,2,0)</f>
        <v>НАС/КС/ДУ-3А-590</v>
      </c>
      <c r="H1113" s="78">
        <v>2615.64</v>
      </c>
      <c r="I1113" s="79">
        <f>VLOOKUP(A1113,РАСЧЕТ!A:BE,57,0)</f>
        <v>6803.2540664451353</v>
      </c>
      <c r="J1113" s="79">
        <f t="shared" si="69"/>
        <v>4187.6140664451359</v>
      </c>
      <c r="K1113" s="79" t="str">
        <f>VLOOKUP(A1113,'10'!A:C,3,0)</f>
        <v>Начисление услуг УКС00001638 от 31.10.2023 0:00:04</v>
      </c>
      <c r="L1113" s="79" t="str">
        <f>VLOOKUP(A1113,'10'!A:B,2,0)</f>
        <v>НАС/КС/ДУ-3А-590</v>
      </c>
      <c r="M1113" s="78">
        <v>2615.64</v>
      </c>
      <c r="N1113" s="79">
        <f>VLOOKUP(A1113,РАСЧЕТ!A:BF,58,0)</f>
        <v>5220.2025452829939</v>
      </c>
      <c r="O1113" s="79">
        <f t="shared" si="70"/>
        <v>2604.5625452829941</v>
      </c>
      <c r="P1113" s="79" t="str">
        <f>VLOOKUP(A1113,'11'!A:C,3,0)</f>
        <v>Начисление услуг УКС00001721 от 30.11.2023 23:59:59</v>
      </c>
      <c r="Q1113" s="79" t="str">
        <f>VLOOKUP(A1113,'11'!A:B,2,0)</f>
        <v>НАС/КС/ДУ-3А-590</v>
      </c>
      <c r="R1113" s="78">
        <v>2615.64</v>
      </c>
      <c r="S1113">
        <f>VLOOKUP(A1113,РАСЧЕТ!A:BG,59,0)</f>
        <v>6853.6020475079267</v>
      </c>
      <c r="T1113" s="119">
        <f t="shared" si="71"/>
        <v>4237.9620475079264</v>
      </c>
      <c r="U1113" t="str">
        <f>VLOOKUP(A1113,'12'!A:C,3,0)</f>
        <v>Начисление услуг УКС00001871 от 31.12.2023 23:59:59</v>
      </c>
      <c r="V1113" t="str">
        <f>VLOOKUP(A1113,'12'!A:B,2,0)</f>
        <v>НАС/КС/ДУ-3А-590</v>
      </c>
    </row>
    <row r="1114" spans="1:22" x14ac:dyDescent="0.3">
      <c r="A1114" s="77" t="s">
        <v>2420</v>
      </c>
      <c r="B1114" s="77" t="s">
        <v>720</v>
      </c>
      <c r="C1114" s="78">
        <v>1687.93</v>
      </c>
      <c r="D1114" s="79">
        <f>VLOOKUP(A1114,РАСЧЕТ!A:AY,51,0)</f>
        <v>1744.9645398677701</v>
      </c>
      <c r="E1114" s="79">
        <f t="shared" si="68"/>
        <v>57.034539867770036</v>
      </c>
      <c r="F1114" s="79" t="str">
        <f>VLOOKUP(A1114,'04'!A:C,3,0)</f>
        <v>Начисление услуг УКС00000649 от 30.04.2023 0:00:15</v>
      </c>
      <c r="G1114" s="79" t="str">
        <f>VLOOKUP(A1114,'04'!A:B,2,0)</f>
        <v>НАС/КС/ДУ-3А-591</v>
      </c>
      <c r="H1114" s="78">
        <v>1687.93</v>
      </c>
      <c r="I1114" s="79">
        <f>VLOOKUP(A1114,РАСЧЕТ!A:BE,57,0)</f>
        <v>3043.7028678542761</v>
      </c>
      <c r="J1114" s="79">
        <f t="shared" si="69"/>
        <v>1355.772867854276</v>
      </c>
      <c r="K1114" s="79" t="str">
        <f>VLOOKUP(A1114,'10'!A:C,3,0)</f>
        <v>Начисление услуг УКС00001638 от 31.10.2023 0:00:04</v>
      </c>
      <c r="L1114" s="79" t="str">
        <f>VLOOKUP(A1114,'10'!A:B,2,0)</f>
        <v>НАС/КС/ДУ-3А-591</v>
      </c>
      <c r="M1114" s="78">
        <v>1687.93</v>
      </c>
      <c r="N1114" s="79">
        <f>VLOOKUP(A1114,РАСЧЕТ!A:BF,58,0)</f>
        <v>2431.3351754884793</v>
      </c>
      <c r="O1114" s="79">
        <f t="shared" si="70"/>
        <v>743.40517548847924</v>
      </c>
      <c r="P1114" s="79" t="str">
        <f>VLOOKUP(A1114,'11'!A:C,3,0)</f>
        <v>Начисление услуг УКС00001721 от 30.11.2023 23:59:59</v>
      </c>
      <c r="Q1114" s="79" t="str">
        <f>VLOOKUP(A1114,'11'!A:B,2,0)</f>
        <v>НАС/КС/ДУ-3А-591</v>
      </c>
      <c r="R1114" s="78">
        <v>1687.93</v>
      </c>
      <c r="S1114">
        <f>VLOOKUP(A1114,РАСЧЕТ!A:BG,59,0)</f>
        <v>3232.6444558435205</v>
      </c>
      <c r="T1114" s="119">
        <f t="shared" si="71"/>
        <v>1544.7144558435205</v>
      </c>
      <c r="U1114" t="str">
        <f>VLOOKUP(A1114,'12'!A:C,3,0)</f>
        <v>Начисление услуг УКС00001871 от 31.12.2023 23:59:59</v>
      </c>
      <c r="V1114" t="str">
        <f>VLOOKUP(A1114,'12'!A:B,2,0)</f>
        <v>НАС/КС/ДУ-3А-591</v>
      </c>
    </row>
    <row r="1115" spans="1:22" x14ac:dyDescent="0.3">
      <c r="A1115" s="77" t="s">
        <v>2110</v>
      </c>
      <c r="B1115" s="77" t="s">
        <v>997</v>
      </c>
      <c r="C1115" s="78">
        <v>1378.69</v>
      </c>
      <c r="D1115" s="79">
        <f>VLOOKUP(A1115,РАСЧЕТ!A:AY,51,0)</f>
        <v>1456.5768773038481</v>
      </c>
      <c r="E1115" s="79">
        <f t="shared" si="68"/>
        <v>77.886877303847996</v>
      </c>
      <c r="F1115" s="79" t="str">
        <f>VLOOKUP(A1115,'04'!A:C,3,0)</f>
        <v>Начисление услуг УКС00000649 от 30.04.2023 0:00:15</v>
      </c>
      <c r="G1115" s="79" t="str">
        <f>VLOOKUP(A1115,'04'!A:B,2,0)</f>
        <v>НАС/КС/ДУ-3А-592</v>
      </c>
      <c r="H1115" s="78">
        <v>1378.69</v>
      </c>
      <c r="I1115" s="79">
        <f>VLOOKUP(A1115,РАСЧЕТ!A:BE,57,0)</f>
        <v>2751.5389692631738</v>
      </c>
      <c r="J1115" s="79">
        <f t="shared" si="69"/>
        <v>1372.8489692631738</v>
      </c>
      <c r="K1115" s="79" t="str">
        <f>VLOOKUP(A1115,'10'!A:C,3,0)</f>
        <v>Начисление услуг УКС00001638 от 31.10.2023 0:00:04</v>
      </c>
      <c r="L1115" s="79" t="str">
        <f>VLOOKUP(A1115,'10'!A:B,2,0)</f>
        <v>НАС/КС/ДУ-3А-592</v>
      </c>
      <c r="M1115" s="78">
        <v>1378.69</v>
      </c>
      <c r="N1115" s="79">
        <f>VLOOKUP(A1115,РАСЧЕТ!A:BF,58,0)</f>
        <v>2170.6904218747645</v>
      </c>
      <c r="O1115" s="79">
        <f t="shared" si="70"/>
        <v>792.00042187476447</v>
      </c>
      <c r="P1115" s="79" t="str">
        <f>VLOOKUP(A1115,'11'!A:C,3,0)</f>
        <v>Начисление услуг УКС00001721 от 30.11.2023 23:59:59</v>
      </c>
      <c r="Q1115" s="79" t="str">
        <f>VLOOKUP(A1115,'11'!A:B,2,0)</f>
        <v>НАС/КС/ДУ-3А-592</v>
      </c>
      <c r="R1115" s="78">
        <v>1378.69</v>
      </c>
      <c r="S1115">
        <f>VLOOKUP(A1115,РАСЧЕТ!A:BG,59,0)</f>
        <v>2875.0228550603792</v>
      </c>
      <c r="T1115" s="119">
        <f t="shared" si="71"/>
        <v>1496.3328550603792</v>
      </c>
      <c r="U1115" t="str">
        <f>VLOOKUP(A1115,'12'!A:C,3,0)</f>
        <v>Начисление услуг УКС00001871 от 31.12.2023 23:59:59</v>
      </c>
      <c r="V1115" t="str">
        <f>VLOOKUP(A1115,'12'!A:B,2,0)</f>
        <v>НАС/КС/ДУ-3А-592</v>
      </c>
    </row>
    <row r="1116" spans="1:22" x14ac:dyDescent="0.3">
      <c r="A1116" s="77" t="s">
        <v>1536</v>
      </c>
      <c r="B1116" s="77" t="s">
        <v>969</v>
      </c>
      <c r="C1116" s="78">
        <v>1365.8</v>
      </c>
      <c r="D1116" s="79">
        <f>VLOOKUP(A1116,РАСЧЕТ!A:AY,51,0)</f>
        <v>1442.9640092916627</v>
      </c>
      <c r="E1116" s="79">
        <f t="shared" si="68"/>
        <v>77.164009291662751</v>
      </c>
      <c r="F1116" s="79" t="str">
        <f>VLOOKUP(A1116,'04'!A:C,3,0)</f>
        <v>Ввод начального сальдо УКС00001453 от 01.05.2023 0:00:00</v>
      </c>
      <c r="G1116" s="79" t="str">
        <f>VLOOKUP(A1116,'04'!A:B,2,0)</f>
        <v>НАС/КС/ДУ-3А-593 втор</v>
      </c>
      <c r="H1116" s="78">
        <v>1365.8</v>
      </c>
      <c r="I1116" s="79">
        <f>VLOOKUP(A1116,РАСЧЕТ!A:BE,57,0)</f>
        <v>3986.7380037549929</v>
      </c>
      <c r="J1116" s="79">
        <f t="shared" si="69"/>
        <v>2620.9380037549927</v>
      </c>
      <c r="K1116" s="79" t="str">
        <f>VLOOKUP(A1116,'10'!A:C,3,0)</f>
        <v>Начисление услуг УКС00001638 от 31.10.2023 0:00:04</v>
      </c>
      <c r="L1116" s="79" t="str">
        <f>VLOOKUP(A1116,'10'!A:B,2,0)</f>
        <v>НАС/КС/ДУ-3А-593 втор</v>
      </c>
      <c r="M1116" s="78">
        <v>1365.8</v>
      </c>
      <c r="N1116" s="79">
        <f>VLOOKUP(A1116,РАСЧЕТ!A:BF,58,0)</f>
        <v>3028.1415534017187</v>
      </c>
      <c r="O1116" s="79">
        <f t="shared" si="70"/>
        <v>1662.3415534017188</v>
      </c>
      <c r="P1116" s="79" t="str">
        <f>VLOOKUP(A1116,'11'!A:C,3,0)</f>
        <v>Начисление услуг УКС00001721 от 30.11.2023 23:59:59</v>
      </c>
      <c r="Q1116" s="79" t="str">
        <f>VLOOKUP(A1116,'11'!A:B,2,0)</f>
        <v>НАС/КС/ДУ-3А-593 втор</v>
      </c>
      <c r="R1116" s="78">
        <v>1365.8</v>
      </c>
      <c r="S1116">
        <f>VLOOKUP(A1116,РАСЧЕТ!A:BG,59,0)</f>
        <v>3962.5691805724591</v>
      </c>
      <c r="T1116" s="119">
        <f t="shared" si="71"/>
        <v>2596.7691805724589</v>
      </c>
      <c r="U1116" t="str">
        <f>VLOOKUP(A1116,'12'!A:C,3,0)</f>
        <v>Начисление услуг УКС00001871 от 31.12.2023 23:59:59</v>
      </c>
      <c r="V1116" t="str">
        <f>VLOOKUP(A1116,'12'!A:B,2,0)</f>
        <v>НАС/КС/ДУ-3А-593 втор</v>
      </c>
    </row>
    <row r="1117" spans="1:22" x14ac:dyDescent="0.3">
      <c r="A1117" s="77" t="s">
        <v>2169</v>
      </c>
      <c r="B1117" s="77" t="s">
        <v>854</v>
      </c>
      <c r="C1117" s="78">
        <v>1679.34</v>
      </c>
      <c r="D1117" s="79">
        <f>VLOOKUP(A1117,РАСЧЕТ!A:AY,51,0)</f>
        <v>1774.2104642548431</v>
      </c>
      <c r="E1117" s="79">
        <f t="shared" si="68"/>
        <v>94.870464254843228</v>
      </c>
      <c r="F1117" s="79" t="str">
        <f>VLOOKUP(A1117,'04'!A:C,3,0)</f>
        <v>Начисление услуг УКС00000649 от 30.04.2023 0:00:15</v>
      </c>
      <c r="G1117" s="79" t="str">
        <f>VLOOKUP(A1117,'04'!A:B,2,0)</f>
        <v>НАС/КС/ДУ-3А-594</v>
      </c>
      <c r="H1117" s="78">
        <v>1679.34</v>
      </c>
      <c r="I1117" s="79">
        <f>VLOOKUP(A1117,РАСЧЕТ!A:BE,57,0)</f>
        <v>3246.7566913417431</v>
      </c>
      <c r="J1117" s="79">
        <f t="shared" si="69"/>
        <v>1567.4166913417432</v>
      </c>
      <c r="K1117" s="79" t="str">
        <f>VLOOKUP(A1117,'10'!A:C,3,0)</f>
        <v>Начисление услуг УКС00001638 от 31.10.2023 0:00:04</v>
      </c>
      <c r="L1117" s="79" t="str">
        <f>VLOOKUP(A1117,'10'!A:B,2,0)</f>
        <v>НАС/КС/ДУ-3А-594</v>
      </c>
      <c r="M1117" s="78">
        <v>1679.34</v>
      </c>
      <c r="N1117" s="79">
        <f>VLOOKUP(A1117,РАСЧЕТ!A:BF,58,0)</f>
        <v>2571.0927156469511</v>
      </c>
      <c r="O1117" s="79">
        <f t="shared" si="70"/>
        <v>891.75271564695117</v>
      </c>
      <c r="P1117" s="79" t="str">
        <f>VLOOKUP(A1117,'11'!A:C,3,0)</f>
        <v>Начисление услуг УКС00001721 от 30.11.2023 23:59:59</v>
      </c>
      <c r="Q1117" s="79" t="str">
        <f>VLOOKUP(A1117,'11'!A:B,2,0)</f>
        <v>НАС/КС/ДУ-3А-594</v>
      </c>
      <c r="R1117" s="78">
        <v>1679.34</v>
      </c>
      <c r="S1117">
        <f>VLOOKUP(A1117,РАСЧЕТ!A:BG,59,0)</f>
        <v>3409.3453968229583</v>
      </c>
      <c r="T1117" s="119">
        <f t="shared" si="71"/>
        <v>1730.0053968229583</v>
      </c>
      <c r="U1117" t="str">
        <f>VLOOKUP(A1117,'12'!A:C,3,0)</f>
        <v>Начисление услуг УКС00001871 от 31.12.2023 23:59:59</v>
      </c>
      <c r="V1117" t="str">
        <f>VLOOKUP(A1117,'12'!A:B,2,0)</f>
        <v>НАС/КС/ДУ-3А-594</v>
      </c>
    </row>
    <row r="1118" spans="1:22" x14ac:dyDescent="0.3">
      <c r="A1118" s="77" t="s">
        <v>2248</v>
      </c>
      <c r="B1118" s="77" t="s">
        <v>932</v>
      </c>
      <c r="C1118" s="78">
        <v>2581.2800000000002</v>
      </c>
      <c r="D1118" s="79">
        <f>VLOOKUP(A1118,РАСЧЕТ!A:AY,51,0)</f>
        <v>2727.111225107828</v>
      </c>
      <c r="E1118" s="79">
        <f t="shared" si="68"/>
        <v>145.83122510782778</v>
      </c>
      <c r="F1118" s="79" t="str">
        <f>VLOOKUP(A1118,'04'!A:C,3,0)</f>
        <v>Начисление услуг УКС00000649 от 30.04.2023 0:00:15</v>
      </c>
      <c r="G1118" s="79" t="str">
        <f>VLOOKUP(A1118,'04'!A:B,2,0)</f>
        <v>НАС/КС/ДУ-3А-595 от 29.04.2022 г.</v>
      </c>
      <c r="H1118" s="78">
        <v>2581.2800000000002</v>
      </c>
      <c r="I1118" s="79">
        <f>VLOOKUP(A1118,РАСЧЕТ!A:BE,57,0)</f>
        <v>5793.6981560380455</v>
      </c>
      <c r="J1118" s="79">
        <f t="shared" si="69"/>
        <v>3212.4181560380453</v>
      </c>
      <c r="K1118" s="79" t="str">
        <f>VLOOKUP(A1118,'10'!A:C,3,0)</f>
        <v>Начисление услуг УКС00001638 от 31.10.2023 0:00:04</v>
      </c>
      <c r="L1118" s="79" t="str">
        <f>VLOOKUP(A1118,'10'!A:B,2,0)</f>
        <v>НАС/КС/ДУ-3А-595 от 29.04.2022 г.</v>
      </c>
      <c r="M1118" s="78">
        <v>2581.2800000000002</v>
      </c>
      <c r="N1118" s="79">
        <f>VLOOKUP(A1118,РАСЧЕТ!A:BF,58,0)</f>
        <v>4511.0754086468332</v>
      </c>
      <c r="O1118" s="79">
        <f t="shared" si="70"/>
        <v>1929.795408646833</v>
      </c>
      <c r="P1118" s="79" t="str">
        <f>VLOOKUP(A1118,'11'!A:C,3,0)</f>
        <v>Начисление услуг УКС00001721 от 30.11.2023 23:59:59</v>
      </c>
      <c r="Q1118" s="79" t="str">
        <f>VLOOKUP(A1118,'11'!A:B,2,0)</f>
        <v>НАС/КС/ДУ-3А-595 от 29.04.2022 г.</v>
      </c>
      <c r="R1118" s="78">
        <v>2581.2800000000002</v>
      </c>
      <c r="S1118">
        <f>VLOOKUP(A1118,РАСЧЕТ!A:BG,59,0)</f>
        <v>5950.2961119667943</v>
      </c>
      <c r="T1118" s="119">
        <f t="shared" si="71"/>
        <v>3369.0161119667941</v>
      </c>
      <c r="U1118" t="str">
        <f>VLOOKUP(A1118,'12'!A:C,3,0)</f>
        <v>Начисление услуг УКС00001871 от 31.12.2023 23:59:59</v>
      </c>
      <c r="V1118" t="str">
        <f>VLOOKUP(A1118,'12'!A:B,2,0)</f>
        <v>НАС/КС/ДУ-3А-595 от 29.04.2022 г.</v>
      </c>
    </row>
    <row r="1119" spans="1:22" x14ac:dyDescent="0.3">
      <c r="A1119" s="77" t="s">
        <v>2257</v>
      </c>
      <c r="B1119" s="77" t="s">
        <v>713</v>
      </c>
      <c r="C1119" s="78">
        <v>1395.87</v>
      </c>
      <c r="D1119" s="79">
        <f>VLOOKUP(A1119,РАСЧЕТ!A:AY,51,0)</f>
        <v>1474.7273679867619</v>
      </c>
      <c r="E1119" s="79">
        <f t="shared" si="68"/>
        <v>78.857367986762029</v>
      </c>
      <c r="F1119" s="79" t="str">
        <f>VLOOKUP(A1119,'04'!A:C,3,0)</f>
        <v>Начисление услуг УКС00000649 от 30.04.2023 0:00:15</v>
      </c>
      <c r="G1119" s="79" t="str">
        <f>VLOOKUP(A1119,'04'!A:B,2,0)</f>
        <v>НАС/КС/ДУ-3А-596 от 29.04.2022 г.</v>
      </c>
      <c r="H1119" s="78">
        <v>1395.87</v>
      </c>
      <c r="I1119" s="79">
        <f>VLOOKUP(A1119,РАСЧЕТ!A:BE,57,0)</f>
        <v>2913.9994242769803</v>
      </c>
      <c r="J1119" s="79">
        <f t="shared" si="69"/>
        <v>1518.1294242769804</v>
      </c>
      <c r="K1119" s="79" t="str">
        <f>VLOOKUP(A1119,'10'!A:C,3,0)</f>
        <v>Начисление услуг УКС00001638 от 31.10.2023 0:00:04</v>
      </c>
      <c r="L1119" s="79" t="str">
        <f>VLOOKUP(A1119,'10'!A:B,2,0)</f>
        <v>НАС/КС/ДУ-3А-596 от 29.04.2022 г.</v>
      </c>
      <c r="M1119" s="78">
        <v>1395.87</v>
      </c>
      <c r="N1119" s="79">
        <f>VLOOKUP(A1119,РАСЧЕТ!A:BF,58,0)</f>
        <v>2286.962576424402</v>
      </c>
      <c r="O1119" s="79">
        <f t="shared" si="70"/>
        <v>891.09257642440207</v>
      </c>
      <c r="P1119" s="79" t="str">
        <f>VLOOKUP(A1119,'11'!A:C,3,0)</f>
        <v>Начисление услуг УКС00001721 от 30.11.2023 23:59:59</v>
      </c>
      <c r="Q1119" s="79" t="str">
        <f>VLOOKUP(A1119,'11'!A:B,2,0)</f>
        <v>НАС/КС/ДУ-3А-596 от 29.04.2022 г.</v>
      </c>
      <c r="R1119" s="78">
        <v>1395.87</v>
      </c>
      <c r="S1119">
        <f>VLOOKUP(A1119,РАСЧЕТ!A:BG,59,0)</f>
        <v>3024.1302967891247</v>
      </c>
      <c r="T1119" s="119">
        <f t="shared" si="71"/>
        <v>1628.2602967891248</v>
      </c>
      <c r="U1119" t="str">
        <f>VLOOKUP(A1119,'12'!A:C,3,0)</f>
        <v>Начисление услуг УКС00001871 от 31.12.2023 23:59:59</v>
      </c>
      <c r="V1119" t="str">
        <f>VLOOKUP(A1119,'12'!A:B,2,0)</f>
        <v>НАС/КС/ДУ-3А-596 от 29.04.2022 г.</v>
      </c>
    </row>
    <row r="1120" spans="1:22" x14ac:dyDescent="0.3">
      <c r="A1120" s="77" t="s">
        <v>2154</v>
      </c>
      <c r="B1120" s="77" t="s">
        <v>871</v>
      </c>
      <c r="C1120" s="78">
        <v>1447.41</v>
      </c>
      <c r="D1120" s="79">
        <f>VLOOKUP(A1120,РАСЧЕТ!A:AY,51,0)</f>
        <v>1529.1788400355042</v>
      </c>
      <c r="E1120" s="79">
        <f t="shared" si="68"/>
        <v>81.768840035504127</v>
      </c>
      <c r="F1120" s="79" t="str">
        <f>VLOOKUP(A1120,'04'!A:C,3,0)</f>
        <v>Начисление услуг УКС00000649 от 30.04.2023 0:00:15</v>
      </c>
      <c r="G1120" s="79" t="str">
        <f>VLOOKUP(A1120,'04'!A:B,2,0)</f>
        <v>НАС/КС/ДУ-3А-597</v>
      </c>
      <c r="H1120" s="78">
        <v>1447.41</v>
      </c>
      <c r="I1120" s="79">
        <f>VLOOKUP(A1120,РАСЧЕТ!A:BE,57,0)</f>
        <v>1347.5073398039385</v>
      </c>
      <c r="J1120" s="79">
        <f t="shared" si="69"/>
        <v>-99.902660196061561</v>
      </c>
      <c r="K1120" s="79" t="str">
        <f>VLOOKUP(A1120,'10'!A:C,3,0)</f>
        <v>Начисление услуг УКС00001638 от 31.10.2023 0:00:04</v>
      </c>
      <c r="L1120" s="79" t="str">
        <f>VLOOKUP(A1120,'10'!A:B,2,0)</f>
        <v>НАС/КС/ДУ-3А-597</v>
      </c>
      <c r="M1120" s="78">
        <v>1447.41</v>
      </c>
      <c r="N1120" s="79">
        <f>VLOOKUP(A1120,РАСЧЕТ!A:BF,58,0)</f>
        <v>1206.0525209353932</v>
      </c>
      <c r="O1120" s="79">
        <f t="shared" si="70"/>
        <v>-241.35747906460688</v>
      </c>
      <c r="P1120" s="79" t="str">
        <f>VLOOKUP(A1120,'11'!A:C,3,0)</f>
        <v>Начисление услуг УКС00001721 от 30.11.2023 23:59:59</v>
      </c>
      <c r="Q1120" s="79" t="str">
        <f>VLOOKUP(A1120,'11'!A:B,2,0)</f>
        <v>НАС/КС/ДУ-3А-597</v>
      </c>
      <c r="R1120" s="78">
        <v>1447.41</v>
      </c>
      <c r="S1120">
        <f>VLOOKUP(A1120,РАСЧЕТ!A:BG,59,0)</f>
        <v>1656.207351539997</v>
      </c>
      <c r="T1120" s="119">
        <f t="shared" si="71"/>
        <v>208.79735153999695</v>
      </c>
      <c r="U1120" t="str">
        <f>VLOOKUP(A1120,'12'!A:C,3,0)</f>
        <v>Начисление услуг УКС00001871 от 31.12.2023 23:59:59</v>
      </c>
      <c r="V1120" t="str">
        <f>VLOOKUP(A1120,'12'!A:B,2,0)</f>
        <v>НАС/КС/ДУ-3А-597</v>
      </c>
    </row>
    <row r="1121" spans="1:22" x14ac:dyDescent="0.3">
      <c r="A1121" s="77" t="s">
        <v>2196</v>
      </c>
      <c r="B1121" s="77" t="s">
        <v>982</v>
      </c>
      <c r="C1121" s="78">
        <v>2615.64</v>
      </c>
      <c r="D1121" s="79">
        <f>VLOOKUP(A1121,РАСЧЕТ!A:AY,51,0)</f>
        <v>2763.4122064736553</v>
      </c>
      <c r="E1121" s="79">
        <f t="shared" si="68"/>
        <v>147.77220647365539</v>
      </c>
      <c r="F1121" s="79" t="str">
        <f>VLOOKUP(A1121,'04'!A:C,3,0)</f>
        <v>Начисление услуг УКС00000649 от 30.04.2023 0:00:15</v>
      </c>
      <c r="G1121" s="79" t="str">
        <f>VLOOKUP(A1121,'04'!A:B,2,0)</f>
        <v>НАС/КС/ДУ-3А-598 от 05.05.2022 г.</v>
      </c>
      <c r="H1121" s="78">
        <v>2615.64</v>
      </c>
      <c r="I1121" s="79">
        <f>VLOOKUP(A1121,РАСЧЕТ!A:BE,57,0)</f>
        <v>4502.7556077232175</v>
      </c>
      <c r="J1121" s="79">
        <f t="shared" si="69"/>
        <v>1887.1156077232176</v>
      </c>
      <c r="K1121" s="79" t="str">
        <f>VLOOKUP(A1121,'10'!A:C,3,0)</f>
        <v>Начисление услуг УКС00001638 от 31.10.2023 0:00:04</v>
      </c>
      <c r="L1121" s="79" t="str">
        <f>VLOOKUP(A1121,'10'!A:B,2,0)</f>
        <v>НАС/КС/ДУ-3А-598 от 05.05.2022 г.</v>
      </c>
      <c r="M1121" s="78">
        <v>2615.64</v>
      </c>
      <c r="N1121" s="79">
        <f>VLOOKUP(A1121,РАСЧЕТ!A:BF,58,0)</f>
        <v>3618.7973299576852</v>
      </c>
      <c r="O1121" s="79">
        <f t="shared" si="70"/>
        <v>1003.1573299576853</v>
      </c>
      <c r="P1121" s="79" t="str">
        <f>VLOOKUP(A1121,'11'!A:C,3,0)</f>
        <v>Начисление услуг УКС00001721 от 30.11.2023 23:59:59</v>
      </c>
      <c r="Q1121" s="79" t="str">
        <f>VLOOKUP(A1121,'11'!A:B,2,0)</f>
        <v>НАС/КС/ДУ-3А-598 от 05.05.2022 г.</v>
      </c>
      <c r="R1121" s="78">
        <v>2615.64</v>
      </c>
      <c r="S1121">
        <f>VLOOKUP(A1121,РАСЧЕТ!A:BG,59,0)</f>
        <v>4820.3857615551515</v>
      </c>
      <c r="T1121" s="119">
        <f t="shared" si="71"/>
        <v>2204.7457615551516</v>
      </c>
      <c r="U1121" t="str">
        <f>VLOOKUP(A1121,'12'!A:C,3,0)</f>
        <v>Начисление услуг УКС00001871 от 31.12.2023 23:59:59</v>
      </c>
      <c r="V1121" t="str">
        <f>VLOOKUP(A1121,'12'!A:B,2,0)</f>
        <v>НАС/КС/ДУ-3А-598 от 05.05.2022 г.</v>
      </c>
    </row>
    <row r="1122" spans="1:22" x14ac:dyDescent="0.3">
      <c r="A1122" s="77" t="s">
        <v>2421</v>
      </c>
      <c r="B1122" s="77" t="s">
        <v>1004</v>
      </c>
      <c r="C1122" s="78">
        <v>1687.93</v>
      </c>
      <c r="D1122" s="79">
        <f>VLOOKUP(A1122,РАСЧЕТ!A:AY,51,0)</f>
        <v>1783.2857095962997</v>
      </c>
      <c r="E1122" s="79">
        <f t="shared" si="68"/>
        <v>95.355709596299675</v>
      </c>
      <c r="F1122" s="79" t="str">
        <f>VLOOKUP(A1122,'04'!A:C,3,0)</f>
        <v>Начисление услуг УКС00000649 от 30.04.2023 0:00:15</v>
      </c>
      <c r="G1122" s="79" t="str">
        <f>VLOOKUP(A1122,'04'!A:B,2,0)</f>
        <v>НАС/КС/ДУ-3А-599</v>
      </c>
      <c r="H1122" s="78">
        <v>1687.93</v>
      </c>
      <c r="I1122" s="79">
        <f>VLOOKUP(A1122,РАСЧЕТ!A:BE,57,0)</f>
        <v>2910.2347111702902</v>
      </c>
      <c r="J1122" s="79">
        <f t="shared" si="69"/>
        <v>1222.3047111702901</v>
      </c>
      <c r="K1122" s="79" t="str">
        <f>VLOOKUP(A1122,'10'!A:C,3,0)</f>
        <v>Начисление услуг УКС00001638 от 31.10.2023 0:00:04</v>
      </c>
      <c r="L1122" s="79" t="str">
        <f>VLOOKUP(A1122,'10'!A:B,2,0)</f>
        <v>НАС/КС/ДУ-3А-599</v>
      </c>
      <c r="M1122" s="78">
        <v>1687.93</v>
      </c>
      <c r="N1122" s="79">
        <f>VLOOKUP(A1122,РАСЧЕТ!A:BF,58,0)</f>
        <v>2338.4263533228968</v>
      </c>
      <c r="O1122" s="79">
        <f t="shared" si="70"/>
        <v>650.49635332289677</v>
      </c>
      <c r="P1122" s="79" t="str">
        <f>VLOOKUP(A1122,'11'!A:C,3,0)</f>
        <v>Начисление услуг УКС00001721 от 30.11.2023 23:59:59</v>
      </c>
      <c r="Q1122" s="79" t="str">
        <f>VLOOKUP(A1122,'11'!A:B,2,0)</f>
        <v>НАС/КС/ДУ-3А-599</v>
      </c>
      <c r="R1122" s="78">
        <v>1687.93</v>
      </c>
      <c r="S1122">
        <f>VLOOKUP(A1122,РАСЧЕТ!A:BG,59,0)</f>
        <v>3114.6832249645645</v>
      </c>
      <c r="T1122" s="119">
        <f t="shared" si="71"/>
        <v>1426.7532249645644</v>
      </c>
      <c r="U1122" t="str">
        <f>VLOOKUP(A1122,'12'!A:C,3,0)</f>
        <v>Начисление услуг УКС00001871 от 31.12.2023 23:59:59</v>
      </c>
      <c r="V1122" t="str">
        <f>VLOOKUP(A1122,'12'!A:B,2,0)</f>
        <v>НАС/КС/ДУ-3А-599</v>
      </c>
    </row>
    <row r="1123" spans="1:22" x14ac:dyDescent="0.3">
      <c r="A1123" s="77" t="s">
        <v>2186</v>
      </c>
      <c r="B1123" s="77" t="s">
        <v>248</v>
      </c>
      <c r="C1123" s="78">
        <v>2396.6</v>
      </c>
      <c r="D1123" s="79">
        <f>VLOOKUP(A1123,РАСЧЕТ!A:AY,51,0)</f>
        <v>2571.3514181328646</v>
      </c>
      <c r="E1123" s="79">
        <f t="shared" si="68"/>
        <v>174.75141813286473</v>
      </c>
      <c r="F1123" s="79" t="str">
        <f>VLOOKUP(A1123,'04'!A:C,3,0)</f>
        <v>Начисление услуг УКС00000649 от 30.04.2023 0:00:15</v>
      </c>
      <c r="G1123" s="79" t="str">
        <f>VLOOKUP(A1123,'04'!A:B,2,0)</f>
        <v>НАС/КС/ДУ-3А-6 от 26.02.2022 г.</v>
      </c>
      <c r="H1123" s="78">
        <v>2396.6</v>
      </c>
      <c r="I1123" s="79">
        <f>VLOOKUP(A1123,РАСЧЕТ!A:BE,57,0)</f>
        <v>2795.123728369781</v>
      </c>
      <c r="J1123" s="79">
        <f t="shared" si="69"/>
        <v>398.52372836978111</v>
      </c>
      <c r="K1123" s="79" t="str">
        <f>VLOOKUP(A1123,'10'!A:C,3,0)</f>
        <v>Начисление услуг УКС00001638 от 31.10.2023 0:00:04</v>
      </c>
      <c r="L1123" s="79" t="str">
        <f>VLOOKUP(A1123,'10'!A:B,2,0)</f>
        <v>НАС/КС/ДУ-3А-6 от 26.02.2022 г.</v>
      </c>
      <c r="M1123" s="78">
        <v>2396.6</v>
      </c>
      <c r="N1123" s="79">
        <f>VLOOKUP(A1123,РАСЧЕТ!A:BF,58,0)</f>
        <v>2389.5304879350451</v>
      </c>
      <c r="O1123" s="79">
        <f t="shared" si="70"/>
        <v>-7.0695120649547789</v>
      </c>
      <c r="P1123" s="79" t="str">
        <f>VLOOKUP(A1123,'11'!A:C,3,0)</f>
        <v>Начисление услуг УКС00001721 от 30.11.2023 23:59:59</v>
      </c>
      <c r="Q1123" s="79" t="str">
        <f>VLOOKUP(A1123,'11'!A:B,2,0)</f>
        <v>НАС/КС/ДУ-3А-6 от 26.02.2022 г.</v>
      </c>
      <c r="R1123" s="78">
        <v>2396.6</v>
      </c>
      <c r="S1123">
        <f>VLOOKUP(A1123,РАСЧЕТ!A:BG,59,0)</f>
        <v>3240.7439910894263</v>
      </c>
      <c r="T1123" s="119">
        <f t="shared" si="71"/>
        <v>844.14399108942644</v>
      </c>
      <c r="U1123" t="str">
        <f>VLOOKUP(A1123,'12'!A:C,3,0)</f>
        <v>Начисление услуг УКС00001871 от 31.12.2023 23:59:59</v>
      </c>
      <c r="V1123" t="str">
        <f>VLOOKUP(A1123,'12'!A:B,2,0)</f>
        <v>НАС/КС/ДУ-3А-6 от 26.02.2022 г.</v>
      </c>
    </row>
    <row r="1124" spans="1:22" x14ac:dyDescent="0.3">
      <c r="A1124" s="77" t="s">
        <v>2440</v>
      </c>
      <c r="B1124" s="77" t="s">
        <v>345</v>
      </c>
      <c r="C1124" s="78">
        <v>3603.48</v>
      </c>
      <c r="D1124" s="79">
        <f>VLOOKUP(A1124,РАСЧЕТ!A:AY,51,0)</f>
        <v>2550.4548365116011</v>
      </c>
      <c r="E1124" s="79">
        <f t="shared" si="68"/>
        <v>-1053.0251634883989</v>
      </c>
      <c r="F1124" s="79" t="str">
        <f>VLOOKUP(A1124,'04'!A:C,3,0)</f>
        <v>Начисление услуг УКС00000649 от 30.04.2023 0:00:15</v>
      </c>
      <c r="G1124" s="79" t="str">
        <f>VLOOKUP(A1124,'04'!A:B,2,0)</f>
        <v>НАС/КР/ДУ-3А-60 от 26.02.2022 г.</v>
      </c>
      <c r="H1124" s="78">
        <v>3603.48</v>
      </c>
      <c r="I1124" s="79">
        <f>VLOOKUP(A1124,РАСЧЕТ!A:BE,57,0)</f>
        <v>3354.773466158766</v>
      </c>
      <c r="J1124" s="79">
        <f t="shared" si="69"/>
        <v>-248.70653384123398</v>
      </c>
      <c r="K1124" s="79" t="str">
        <f>VLOOKUP(A1124,'10'!A:C,3,0)</f>
        <v>Начисление услуг УКС00001638 от 31.10.2023 0:00:04</v>
      </c>
      <c r="L1124" s="79" t="str">
        <f>VLOOKUP(A1124,'10'!A:B,2,0)</f>
        <v>НАС/КР/ДУ-3А-60 от 26.02.2022 г.</v>
      </c>
      <c r="M1124" s="78">
        <v>3603.48</v>
      </c>
      <c r="N1124" s="79">
        <f>VLOOKUP(A1124,РАСЧЕТ!A:BF,58,0)</f>
        <v>3002.6055343168987</v>
      </c>
      <c r="O1124" s="79">
        <f t="shared" si="70"/>
        <v>-600.87446568310133</v>
      </c>
      <c r="P1124" s="79" t="str">
        <f>VLOOKUP(A1124,'11'!A:C,3,0)</f>
        <v>Начисление услуг УКС00001721 от 30.11.2023 23:59:59</v>
      </c>
      <c r="Q1124" s="79" t="str">
        <f>VLOOKUP(A1124,'11'!A:B,2,0)</f>
        <v>НАС/КР/ДУ-3А-60 от 26.02.2022 г.</v>
      </c>
      <c r="R1124" s="78">
        <v>3603.48</v>
      </c>
      <c r="S1124">
        <f>VLOOKUP(A1124,РАСЧЕТ!A:BG,59,0)</f>
        <v>4123.3174122909713</v>
      </c>
      <c r="T1124" s="119">
        <f t="shared" si="71"/>
        <v>519.83741229097132</v>
      </c>
      <c r="U1124" t="str">
        <f>VLOOKUP(A1124,'12'!A:C,3,0)</f>
        <v>Начисление услуг УКС00001871 от 31.12.2023 23:59:59</v>
      </c>
      <c r="V1124" t="str">
        <f>VLOOKUP(A1124,'12'!A:B,2,0)</f>
        <v>НАС/КР/ДУ-3А-60 от 26.02.2022 г.</v>
      </c>
    </row>
    <row r="1125" spans="1:22" x14ac:dyDescent="0.3">
      <c r="A1125" s="77" t="s">
        <v>2285</v>
      </c>
      <c r="B1125" s="77" t="s">
        <v>737</v>
      </c>
      <c r="C1125" s="78">
        <v>1378.69</v>
      </c>
      <c r="D1125" s="79">
        <f>VLOOKUP(A1125,РАСЧЕТ!A:AY,51,0)</f>
        <v>1877.7447246248203</v>
      </c>
      <c r="E1125" s="79">
        <f t="shared" si="68"/>
        <v>499.05472462482021</v>
      </c>
      <c r="F1125" s="79" t="str">
        <f>VLOOKUP(A1125,'04'!A:C,3,0)</f>
        <v>Начисление услуг УКС00000649 от 30.04.2023 0:00:15</v>
      </c>
      <c r="G1125" s="79" t="str">
        <f>VLOOKUP(A1125,'04'!A:B,2,0)</f>
        <v>НАС/КС/ДУ-3А-600</v>
      </c>
      <c r="H1125" s="78">
        <v>1378.69</v>
      </c>
      <c r="I1125" s="79">
        <f>VLOOKUP(A1125,РАСЧЕТ!A:BE,57,0)</f>
        <v>1864.1178581803817</v>
      </c>
      <c r="J1125" s="79">
        <f t="shared" si="69"/>
        <v>485.42785818038169</v>
      </c>
      <c r="K1125" s="79" t="str">
        <f>VLOOKUP(A1125,'10'!A:C,3,0)</f>
        <v>Начисление услуг УКС00001638 от 31.10.2023 0:00:04</v>
      </c>
      <c r="L1125" s="79" t="str">
        <f>VLOOKUP(A1125,'10'!A:B,2,0)</f>
        <v>НАС/КС/ДУ-3А-600</v>
      </c>
      <c r="M1125" s="78">
        <v>1378.69</v>
      </c>
      <c r="N1125" s="79">
        <f>VLOOKUP(A1125,РАСЧЕТ!A:BF,58,0)</f>
        <v>1552.9456935138978</v>
      </c>
      <c r="O1125" s="79">
        <f t="shared" si="70"/>
        <v>174.25569351389777</v>
      </c>
      <c r="P1125" s="79" t="str">
        <f>VLOOKUP(A1125,'11'!A:C,3,0)</f>
        <v>Начисление услуг УКС00001721 от 30.11.2023 23:59:59</v>
      </c>
      <c r="Q1125" s="79" t="str">
        <f>VLOOKUP(A1125,'11'!A:B,2,0)</f>
        <v>НАС/КС/ДУ-3А-600</v>
      </c>
      <c r="R1125" s="78">
        <v>1378.69</v>
      </c>
      <c r="S1125">
        <f>VLOOKUP(A1125,РАСЧЕТ!A:BG,59,0)</f>
        <v>2090.7062871830599</v>
      </c>
      <c r="T1125" s="119">
        <f t="shared" si="71"/>
        <v>712.01628718305983</v>
      </c>
      <c r="U1125" t="str">
        <f>VLOOKUP(A1125,'12'!A:C,3,0)</f>
        <v>Начисление услуг УКС00001871 от 31.12.2023 23:59:59</v>
      </c>
      <c r="V1125" t="str">
        <f>VLOOKUP(A1125,'12'!A:B,2,0)</f>
        <v>НАС/КС/ДУ-3А-600</v>
      </c>
    </row>
    <row r="1126" spans="1:22" x14ac:dyDescent="0.3">
      <c r="A1126" s="77" t="s">
        <v>2403</v>
      </c>
      <c r="B1126" s="77" t="s">
        <v>883</v>
      </c>
      <c r="C1126" s="78">
        <v>1365.8</v>
      </c>
      <c r="D1126" s="79">
        <f>VLOOKUP(A1126,РАСЧЕТ!A:AY,51,0)</f>
        <v>1442.9640092916627</v>
      </c>
      <c r="E1126" s="79">
        <f t="shared" si="68"/>
        <v>77.164009291662751</v>
      </c>
      <c r="F1126" s="79" t="str">
        <f>VLOOKUP(A1126,'04'!A:C,3,0)</f>
        <v>Начисление услуг УКС00000649 от 30.04.2023 0:00:15</v>
      </c>
      <c r="G1126" s="79" t="str">
        <f>VLOOKUP(A1126,'04'!A:B,2,0)</f>
        <v>НАС/КС/ДУ-3А-601 ЮГ ИНВЕСТ</v>
      </c>
      <c r="H1126" s="78">
        <v>1365.8</v>
      </c>
      <c r="I1126" s="79">
        <f>VLOOKUP(A1126,РАСЧЕТ!A:BE,57,0)</f>
        <v>1271.5351158980782</v>
      </c>
      <c r="J1126" s="79">
        <f t="shared" si="69"/>
        <v>-94.26488410192178</v>
      </c>
      <c r="K1126" s="79" t="str">
        <f>VLOOKUP(A1126,'10'!A:C,3,0)</f>
        <v>Начисление услуг УКС00001638 от 31.10.2023 0:00:04</v>
      </c>
      <c r="L1126" s="79" t="str">
        <f>VLOOKUP(A1126,'10'!A:B,2,0)</f>
        <v>НАС/КС/ДУ-3А-601 ЮГ ИНВЕСТ</v>
      </c>
      <c r="M1126" s="78">
        <v>1365.8</v>
      </c>
      <c r="N1126" s="79">
        <f>VLOOKUP(A1126,РАСЧЕТ!A:BF,58,0)</f>
        <v>1138.0554945325073</v>
      </c>
      <c r="O1126" s="79">
        <f t="shared" si="70"/>
        <v>-227.74450546749267</v>
      </c>
      <c r="P1126" s="79" t="str">
        <f>VLOOKUP(A1126,'11'!A:C,3,0)</f>
        <v>Начисление услуг УКС00001721 от 30.11.2023 23:59:59</v>
      </c>
      <c r="Q1126" s="79" t="str">
        <f>VLOOKUP(A1126,'11'!A:B,2,0)</f>
        <v>НАС/КС/ДУ-3А-601 ЮГ ИНВЕСТ</v>
      </c>
      <c r="R1126" s="78">
        <v>1365.8</v>
      </c>
      <c r="S1126">
        <f>VLOOKUP(A1126,РАСЧЕТ!A:BG,59,0)</f>
        <v>1562.8306759338841</v>
      </c>
      <c r="T1126" s="119">
        <f t="shared" si="71"/>
        <v>197.03067593388414</v>
      </c>
      <c r="U1126" t="str">
        <f>VLOOKUP(A1126,'12'!A:C,3,0)</f>
        <v>Начисление услуг УКС00001871 от 31.12.2023 23:59:59</v>
      </c>
      <c r="V1126" t="str">
        <f>VLOOKUP(A1126,'12'!A:B,2,0)</f>
        <v>НАС/КС/ДУ-3А-601 ЮГ ИНВЕСТ</v>
      </c>
    </row>
    <row r="1127" spans="1:22" x14ac:dyDescent="0.3">
      <c r="A1127" s="77" t="s">
        <v>2278</v>
      </c>
      <c r="B1127" s="77" t="s">
        <v>666</v>
      </c>
      <c r="C1127" s="78">
        <v>1679.34</v>
      </c>
      <c r="D1127" s="79">
        <f>VLOOKUP(A1127,РАСЧЕТ!A:AY,51,0)</f>
        <v>1188.5909905554661</v>
      </c>
      <c r="E1127" s="79">
        <f t="shared" si="68"/>
        <v>-490.74900944453384</v>
      </c>
      <c r="F1127" s="79" t="str">
        <f>VLOOKUP(A1127,'04'!A:C,3,0)</f>
        <v>Начисление услуг УКС00000649 от 30.04.2023 0:00:15</v>
      </c>
      <c r="G1127" s="79" t="str">
        <f>VLOOKUP(A1127,'04'!A:B,2,0)</f>
        <v>НАС/КС/ДУ-3А-602</v>
      </c>
      <c r="H1127" s="78">
        <v>1679.34</v>
      </c>
      <c r="I1127" s="79">
        <f>VLOOKUP(A1127,РАСЧЕТ!A:BE,57,0)</f>
        <v>1563.4283972205928</v>
      </c>
      <c r="J1127" s="79">
        <f t="shared" si="69"/>
        <v>-115.91160277940708</v>
      </c>
      <c r="K1127" s="79" t="str">
        <f>VLOOKUP(A1127,'10'!A:C,3,0)</f>
        <v>Начисление услуг УКС00001638 от 31.10.2023 0:00:04</v>
      </c>
      <c r="L1127" s="79" t="str">
        <f>VLOOKUP(A1127,'10'!A:B,2,0)</f>
        <v>НАС/КС/ДУ-3А-602</v>
      </c>
      <c r="M1127" s="78">
        <v>1679.34</v>
      </c>
      <c r="N1127" s="79">
        <f>VLOOKUP(A1127,РАСЧЕТ!A:BF,58,0)</f>
        <v>1399.3072275541206</v>
      </c>
      <c r="O1127" s="79">
        <f t="shared" si="70"/>
        <v>-280.03277244587935</v>
      </c>
      <c r="P1127" s="79" t="str">
        <f>VLOOKUP(A1127,'11'!A:C,3,0)</f>
        <v>Начисление услуг УКС00001721 от 30.11.2023 23:59:59</v>
      </c>
      <c r="Q1127" s="79" t="str">
        <f>VLOOKUP(A1127,'11'!A:B,2,0)</f>
        <v>НАС/КС/ДУ-3А-602</v>
      </c>
      <c r="R1127" s="78">
        <v>1679.34</v>
      </c>
      <c r="S1127">
        <f>VLOOKUP(A1127,РАСЧЕТ!A:BG,59,0)</f>
        <v>1921.5936927363166</v>
      </c>
      <c r="T1127" s="119">
        <f t="shared" si="71"/>
        <v>242.25369273631668</v>
      </c>
      <c r="U1127" t="str">
        <f>VLOOKUP(A1127,'12'!A:C,3,0)</f>
        <v>Начисление услуг УКС00001871 от 31.12.2023 23:59:59</v>
      </c>
      <c r="V1127" t="str">
        <f>VLOOKUP(A1127,'12'!A:B,2,0)</f>
        <v>НАС/КС/ДУ-3А-602</v>
      </c>
    </row>
    <row r="1128" spans="1:22" x14ac:dyDescent="0.3">
      <c r="A1128" s="77" t="s">
        <v>2236</v>
      </c>
      <c r="B1128" s="77" t="s">
        <v>1164</v>
      </c>
      <c r="C1128" s="78">
        <v>2581.2800000000002</v>
      </c>
      <c r="D1128" s="79">
        <f>VLOOKUP(A1128,РАСЧЕТ!A:AY,51,0)</f>
        <v>1826.9646683474045</v>
      </c>
      <c r="E1128" s="79">
        <f t="shared" si="68"/>
        <v>-754.31533165259566</v>
      </c>
      <c r="F1128" s="79" t="str">
        <f>VLOOKUP(A1128,'04'!A:C,3,0)</f>
        <v>Начисление услуг УКС00000649 от 30.04.2023 0:00:15</v>
      </c>
      <c r="G1128" s="79" t="str">
        <f>VLOOKUP(A1128,'04'!A:B,2,0)</f>
        <v>ДУ ЗПИФ Развитие Красная сосна 3А/дом/Кв. 603</v>
      </c>
      <c r="H1128" s="80"/>
      <c r="I1128" s="79">
        <f>VLOOKUP(A1128,РАСЧЕТ!A:BE,57,0)</f>
        <v>0</v>
      </c>
      <c r="J1128" s="79">
        <f t="shared" si="69"/>
        <v>0</v>
      </c>
      <c r="K1128" s="79" t="e">
        <f>VLOOKUP(A1128,'10'!A:C,3,0)</f>
        <v>#N/A</v>
      </c>
      <c r="L1128" s="79" t="e">
        <f>VLOOKUP(A1128,'10'!A:B,2,0)</f>
        <v>#N/A</v>
      </c>
      <c r="M1128" s="80"/>
      <c r="N1128" s="79">
        <f>VLOOKUP(A1128,РАСЧЕТ!A:BF,58,0)</f>
        <v>0</v>
      </c>
      <c r="O1128" s="79">
        <f t="shared" si="70"/>
        <v>0</v>
      </c>
      <c r="P1128" s="79" t="e">
        <f>VLOOKUP(A1128,'11'!A:C,3,0)</f>
        <v>#N/A</v>
      </c>
      <c r="Q1128" s="79" t="e">
        <f>VLOOKUP(A1128,'11'!A:B,2,0)</f>
        <v>#N/A</v>
      </c>
      <c r="R1128" s="80"/>
      <c r="S1128">
        <f>VLOOKUP(A1128,РАСЧЕТ!A:BG,59,0)</f>
        <v>0</v>
      </c>
      <c r="T1128" s="119">
        <f t="shared" si="71"/>
        <v>0</v>
      </c>
      <c r="U1128" t="e">
        <f>VLOOKUP(A1128,'12'!A:C,3,0)</f>
        <v>#N/A</v>
      </c>
      <c r="V1128" t="e">
        <f>VLOOKUP(A1128,'12'!A:B,2,0)</f>
        <v>#N/A</v>
      </c>
    </row>
    <row r="1129" spans="1:22" x14ac:dyDescent="0.3">
      <c r="A1129" s="77" t="s">
        <v>2829</v>
      </c>
      <c r="B1129" s="77" t="s">
        <v>1164</v>
      </c>
      <c r="C1129" s="80"/>
      <c r="D1129" s="79">
        <f>VLOOKUP(A1129,РАСЧЕТ!A:AY,51,0)</f>
        <v>0</v>
      </c>
      <c r="E1129" s="79">
        <f t="shared" si="68"/>
        <v>0</v>
      </c>
      <c r="F1129" s="79" t="e">
        <f>VLOOKUP(A1129,'04'!A:C,3,0)</f>
        <v>#N/A</v>
      </c>
      <c r="G1129" s="79" t="e">
        <f>VLOOKUP(A1129,'04'!A:B,2,0)</f>
        <v>#N/A</v>
      </c>
      <c r="H1129" s="78">
        <v>2581.2800000000002</v>
      </c>
      <c r="I1129" s="79">
        <f>VLOOKUP(A1129,РАСЧЕТ!A:BE,57,0)</f>
        <v>2403.1213982853615</v>
      </c>
      <c r="J1129" s="79">
        <f t="shared" si="69"/>
        <v>-178.15860171463873</v>
      </c>
      <c r="K1129" s="79" t="str">
        <f>VLOOKUP(A1129,'10'!A:C,3,0)</f>
        <v>Начисление услуг УКС00001638 от 31.10.2023 0:00:04</v>
      </c>
      <c r="L1129" s="79" t="str">
        <f>VLOOKUP(A1129,'10'!A:B,2,0)</f>
        <v>НАС/КС/ДУ-3А-603</v>
      </c>
      <c r="M1129" s="78">
        <v>2581.2800000000002</v>
      </c>
      <c r="N1129" s="79">
        <f>VLOOKUP(A1129,РАСЧЕТ!A:BF,58,0)</f>
        <v>2150.8533088491727</v>
      </c>
      <c r="O1129" s="79">
        <f t="shared" si="70"/>
        <v>-430.42669115082754</v>
      </c>
      <c r="P1129" s="79" t="str">
        <f>VLOOKUP(A1129,'11'!A:C,3,0)</f>
        <v>Начисление услуг УКС00001721 от 30.11.2023 23:59:59</v>
      </c>
      <c r="Q1129" s="79" t="str">
        <f>VLOOKUP(A1129,'11'!A:B,2,0)</f>
        <v>НАС/КС/ДУ-3А-603</v>
      </c>
      <c r="R1129" s="78">
        <v>2581.2800000000002</v>
      </c>
      <c r="S1129">
        <f>VLOOKUP(A1129,РАСЧЕТ!A:BG,59,0)</f>
        <v>2953.6516862775607</v>
      </c>
      <c r="T1129" s="119">
        <f t="shared" si="71"/>
        <v>372.37168627756046</v>
      </c>
      <c r="U1129" t="str">
        <f>VLOOKUP(A1129,'12'!A:C,3,0)</f>
        <v>Начисление услуг УКС00001871 от 31.12.2023 23:59:59</v>
      </c>
      <c r="V1129" t="str">
        <f>VLOOKUP(A1129,'12'!A:B,2,0)</f>
        <v>НАС/КС/ДУ-3А-603</v>
      </c>
    </row>
    <row r="1130" spans="1:22" x14ac:dyDescent="0.3">
      <c r="A1130" s="77" t="s">
        <v>2432</v>
      </c>
      <c r="B1130" s="77" t="s">
        <v>950</v>
      </c>
      <c r="C1130" s="78">
        <v>1395.87</v>
      </c>
      <c r="D1130" s="79">
        <f>VLOOKUP(A1130,РАСЧЕТ!A:AY,51,0)</f>
        <v>1474.7273679867619</v>
      </c>
      <c r="E1130" s="79">
        <f t="shared" si="68"/>
        <v>78.857367986762029</v>
      </c>
      <c r="F1130" s="79" t="str">
        <f>VLOOKUP(A1130,'04'!A:C,3,0)</f>
        <v>Начисление услуг УКС00000649 от 30.04.2023 0:00:15</v>
      </c>
      <c r="G1130" s="79" t="str">
        <f>VLOOKUP(A1130,'04'!A:B,2,0)</f>
        <v>НАС/КС/ДУ-3А-604</v>
      </c>
      <c r="H1130" s="78">
        <v>1395.87</v>
      </c>
      <c r="I1130" s="79">
        <f>VLOOKUP(A1130,РАСЧЕТ!A:BE,57,0)</f>
        <v>3362.4457543127751</v>
      </c>
      <c r="J1130" s="79">
        <f t="shared" si="69"/>
        <v>1966.5757543127752</v>
      </c>
      <c r="K1130" s="79" t="str">
        <f>VLOOKUP(A1130,'10'!A:C,3,0)</f>
        <v>Начисление услуг УКС00001638 от 31.10.2023 0:00:04</v>
      </c>
      <c r="L1130" s="79" t="str">
        <f>VLOOKUP(A1130,'10'!A:B,2,0)</f>
        <v>НАС/КС/ДУ-3А-604</v>
      </c>
      <c r="M1130" s="78">
        <v>1395.87</v>
      </c>
      <c r="N1130" s="79">
        <f>VLOOKUP(A1130,РАСЧЕТ!A:BF,58,0)</f>
        <v>2599.1315713611752</v>
      </c>
      <c r="O1130" s="79">
        <f t="shared" si="70"/>
        <v>1203.2615713611754</v>
      </c>
      <c r="P1130" s="79" t="str">
        <f>VLOOKUP(A1130,'11'!A:C,3,0)</f>
        <v>Начисление услуг УКС00001721 от 30.11.2023 23:59:59</v>
      </c>
      <c r="Q1130" s="79" t="str">
        <f>VLOOKUP(A1130,'11'!A:B,2,0)</f>
        <v>НАС/КС/ДУ-3А-604</v>
      </c>
      <c r="R1130" s="78">
        <v>1395.87</v>
      </c>
      <c r="S1130">
        <f>VLOOKUP(A1130,РАСЧЕТ!A:BG,59,0)</f>
        <v>3420.474131816552</v>
      </c>
      <c r="T1130" s="119">
        <f t="shared" si="71"/>
        <v>2024.6041318165521</v>
      </c>
      <c r="U1130" t="str">
        <f>VLOOKUP(A1130,'12'!A:C,3,0)</f>
        <v>Начисление услуг УКС00001871 от 31.12.2023 23:59:59</v>
      </c>
      <c r="V1130" t="str">
        <f>VLOOKUP(A1130,'12'!A:B,2,0)</f>
        <v>НАС/КС/ДУ-3А-604</v>
      </c>
    </row>
    <row r="1131" spans="1:22" x14ac:dyDescent="0.3">
      <c r="A1131" s="77" t="s">
        <v>2422</v>
      </c>
      <c r="B1131" s="77" t="s">
        <v>925</v>
      </c>
      <c r="C1131" s="78">
        <v>1447.41</v>
      </c>
      <c r="D1131" s="79">
        <f>VLOOKUP(A1131,РАСЧЕТ!A:AY,51,0)</f>
        <v>1137.1808791232534</v>
      </c>
      <c r="E1131" s="79">
        <f t="shared" si="68"/>
        <v>-310.22912087674672</v>
      </c>
      <c r="F1131" s="79" t="str">
        <f>VLOOKUP(A1131,'04'!A:C,3,0)</f>
        <v>Начисление услуг УКС00000649 от 30.04.2023 0:00:15</v>
      </c>
      <c r="G1131" s="79" t="str">
        <f>VLOOKUP(A1131,'04'!A:B,2,0)</f>
        <v>НАС/КС/ДУ-3А-605 от 26.042022 г.</v>
      </c>
      <c r="H1131" s="78">
        <v>1447.41</v>
      </c>
      <c r="I1131" s="79">
        <f>VLOOKUP(A1131,РАСЧЕТ!A:BE,57,0)</f>
        <v>3098.6330322639064</v>
      </c>
      <c r="J1131" s="79">
        <f t="shared" si="69"/>
        <v>1651.2230322639064</v>
      </c>
      <c r="K1131" s="79" t="str">
        <f>VLOOKUP(A1131,'10'!A:C,3,0)</f>
        <v>Начисление услуг УКС00001638 от 31.10.2023 0:00:04</v>
      </c>
      <c r="L1131" s="79" t="str">
        <f>VLOOKUP(A1131,'10'!A:B,2,0)</f>
        <v>НАС/КС/ДУ-3А-605 от 26.042022 г.</v>
      </c>
      <c r="M1131" s="78">
        <v>1447.41</v>
      </c>
      <c r="N1131" s="79">
        <f>VLOOKUP(A1131,РАСЧЕТ!A:BF,58,0)</f>
        <v>2425.0326102128679</v>
      </c>
      <c r="O1131" s="79">
        <f t="shared" si="70"/>
        <v>977.62261021286781</v>
      </c>
      <c r="P1131" s="79" t="str">
        <f>VLOOKUP(A1131,'11'!A:C,3,0)</f>
        <v>Начисление услуг УКС00001721 от 30.11.2023 23:59:59</v>
      </c>
      <c r="Q1131" s="79" t="str">
        <f>VLOOKUP(A1131,'11'!A:B,2,0)</f>
        <v>НАС/КС/ДУ-3А-605 от 26.042022 г.</v>
      </c>
      <c r="R1131" s="78">
        <v>1447.41</v>
      </c>
      <c r="S1131">
        <f>VLOOKUP(A1131,РАСЧЕТ!A:BG,59,0)</f>
        <v>3203.8794498025572</v>
      </c>
      <c r="T1131" s="119">
        <f t="shared" si="71"/>
        <v>1756.4694498025572</v>
      </c>
      <c r="U1131" t="str">
        <f>VLOOKUP(A1131,'12'!A:C,3,0)</f>
        <v>Начисление услуг УКС00001871 от 31.12.2023 23:59:59</v>
      </c>
      <c r="V1131" t="str">
        <f>VLOOKUP(A1131,'12'!A:B,2,0)</f>
        <v>НАС/КС/ДУ-3А-605 от 26.042022 г.</v>
      </c>
    </row>
    <row r="1132" spans="1:22" x14ac:dyDescent="0.3">
      <c r="A1132" s="77" t="s">
        <v>2311</v>
      </c>
      <c r="B1132" s="77" t="s">
        <v>686</v>
      </c>
      <c r="C1132" s="78">
        <v>2615.64</v>
      </c>
      <c r="D1132" s="79">
        <f>VLOOKUP(A1132,РАСЧЕТ!A:AY,51,0)</f>
        <v>1851.2836655966209</v>
      </c>
      <c r="E1132" s="79">
        <f t="shared" si="68"/>
        <v>-764.35633440337892</v>
      </c>
      <c r="F1132" s="79" t="str">
        <f>VLOOKUP(A1132,'04'!A:C,3,0)</f>
        <v>Начисление услуг УКС00000649 от 30.04.2023 0:00:15</v>
      </c>
      <c r="G1132" s="79" t="str">
        <f>VLOOKUP(A1132,'04'!A:B,2,0)</f>
        <v>ДУ ЗПИФ Развитие Красная сосна 3А/дом/Кв. 606</v>
      </c>
      <c r="H1132" s="80"/>
      <c r="I1132" s="79">
        <f>VLOOKUP(A1132,РАСЧЕТ!A:BE,57,0)</f>
        <v>0</v>
      </c>
      <c r="J1132" s="79">
        <f t="shared" si="69"/>
        <v>0</v>
      </c>
      <c r="K1132" s="79" t="e">
        <f>VLOOKUP(A1132,'10'!A:C,3,0)</f>
        <v>#N/A</v>
      </c>
      <c r="L1132" s="79" t="e">
        <f>VLOOKUP(A1132,'10'!A:B,2,0)</f>
        <v>#N/A</v>
      </c>
      <c r="M1132" s="80"/>
      <c r="N1132" s="79">
        <f>VLOOKUP(A1132,РАСЧЕТ!A:BF,58,0)</f>
        <v>0</v>
      </c>
      <c r="O1132" s="79">
        <f t="shared" si="70"/>
        <v>0</v>
      </c>
      <c r="P1132" s="79" t="e">
        <f>VLOOKUP(A1132,'11'!A:C,3,0)</f>
        <v>#N/A</v>
      </c>
      <c r="Q1132" s="79" t="e">
        <f>VLOOKUP(A1132,'11'!A:B,2,0)</f>
        <v>#N/A</v>
      </c>
      <c r="R1132" s="80"/>
      <c r="S1132">
        <f>VLOOKUP(A1132,РАСЧЕТ!A:BG,59,0)</f>
        <v>0</v>
      </c>
      <c r="T1132" s="119">
        <f t="shared" si="71"/>
        <v>0</v>
      </c>
      <c r="U1132" t="e">
        <f>VLOOKUP(A1132,'12'!A:C,3,0)</f>
        <v>#N/A</v>
      </c>
      <c r="V1132" t="e">
        <f>VLOOKUP(A1132,'12'!A:B,2,0)</f>
        <v>#N/A</v>
      </c>
    </row>
    <row r="1133" spans="1:22" x14ac:dyDescent="0.3">
      <c r="A1133" s="77" t="s">
        <v>2817</v>
      </c>
      <c r="B1133" s="77" t="s">
        <v>686</v>
      </c>
      <c r="C1133" s="80"/>
      <c r="D1133" s="79">
        <f>VLOOKUP(A1133,РАСЧЕТ!A:AY,51,0)</f>
        <v>0</v>
      </c>
      <c r="E1133" s="79">
        <f t="shared" si="68"/>
        <v>0</v>
      </c>
      <c r="F1133" s="79" t="e">
        <f>VLOOKUP(A1133,'04'!A:C,3,0)</f>
        <v>#N/A</v>
      </c>
      <c r="G1133" s="79" t="e">
        <f>VLOOKUP(A1133,'04'!A:B,2,0)</f>
        <v>#N/A</v>
      </c>
      <c r="H1133" s="78">
        <v>2615.64</v>
      </c>
      <c r="I1133" s="79">
        <f>VLOOKUP(A1133,РАСЧЕТ!A:BE,57,0)</f>
        <v>3121.8256609152668</v>
      </c>
      <c r="J1133" s="79">
        <f t="shared" si="69"/>
        <v>506.18566091526691</v>
      </c>
      <c r="K1133" s="79" t="str">
        <f>VLOOKUP(A1133,'10'!A:C,3,0)</f>
        <v>Начисление услуг УКС00001638 от 31.10.2023 0:00:04</v>
      </c>
      <c r="L1133" s="79" t="str">
        <f>VLOOKUP(A1133,'10'!A:B,2,0)</f>
        <v>НАС/КС/ДУ/3А-606</v>
      </c>
      <c r="M1133" s="78">
        <v>2615.64</v>
      </c>
      <c r="N1133" s="79">
        <f>VLOOKUP(A1133,РАСЧЕТ!A:BF,58,0)</f>
        <v>2657.5150433154445</v>
      </c>
      <c r="O1133" s="79">
        <f t="shared" si="70"/>
        <v>41.8750433154446</v>
      </c>
      <c r="P1133" s="79" t="str">
        <f>VLOOKUP(A1133,'11'!A:C,3,0)</f>
        <v>Начисление услуг УКС00001721 от 30.11.2023 23:59:59</v>
      </c>
      <c r="Q1133" s="79" t="str">
        <f>VLOOKUP(A1133,'11'!A:B,2,0)</f>
        <v>НАС/КС/ДУ/3А-606</v>
      </c>
      <c r="R1133" s="78">
        <v>2615.64</v>
      </c>
      <c r="S1133">
        <f>VLOOKUP(A1133,РАСЧЕТ!A:BG,59,0)</f>
        <v>3599.8984158823764</v>
      </c>
      <c r="T1133" s="119">
        <f t="shared" si="71"/>
        <v>984.25841588237654</v>
      </c>
      <c r="U1133" t="str">
        <f>VLOOKUP(A1133,'12'!A:C,3,0)</f>
        <v>Начисление услуг УКС00001871 от 31.12.2023 23:59:59</v>
      </c>
      <c r="V1133" t="str">
        <f>VLOOKUP(A1133,'12'!A:B,2,0)</f>
        <v>НАС/КС/ДУ/3А-606</v>
      </c>
    </row>
    <row r="1134" spans="1:22" x14ac:dyDescent="0.3">
      <c r="A1134" s="77" t="s">
        <v>2231</v>
      </c>
      <c r="B1134" s="77" t="s">
        <v>953</v>
      </c>
      <c r="C1134" s="78">
        <v>1687.93</v>
      </c>
      <c r="D1134" s="79">
        <f>VLOOKUP(A1134,РАСЧЕТ!A:AY,51,0)</f>
        <v>1783.2857095962997</v>
      </c>
      <c r="E1134" s="79">
        <f t="shared" si="68"/>
        <v>95.355709596299675</v>
      </c>
      <c r="F1134" s="79" t="str">
        <f>VLOOKUP(A1134,'04'!A:C,3,0)</f>
        <v>Начисление услуг УКС00000649 от 30.04.2023 0:00:15</v>
      </c>
      <c r="G1134" s="79" t="str">
        <f>VLOOKUP(A1134,'04'!A:B,2,0)</f>
        <v>НАС/КС/ДУ-3А-607</v>
      </c>
      <c r="H1134" s="80"/>
      <c r="I1134" s="79">
        <f>VLOOKUP(A1134,РАСЧЕТ!A:BE,57,0)</f>
        <v>0</v>
      </c>
      <c r="J1134" s="79">
        <f t="shared" si="69"/>
        <v>0</v>
      </c>
      <c r="K1134" s="79" t="e">
        <f>VLOOKUP(A1134,'10'!A:C,3,0)</f>
        <v>#N/A</v>
      </c>
      <c r="L1134" s="79" t="e">
        <f>VLOOKUP(A1134,'10'!A:B,2,0)</f>
        <v>#N/A</v>
      </c>
      <c r="M1134" s="80"/>
      <c r="N1134" s="79">
        <f>VLOOKUP(A1134,РАСЧЕТ!A:BF,58,0)</f>
        <v>0</v>
      </c>
      <c r="O1134" s="79">
        <f t="shared" si="70"/>
        <v>0</v>
      </c>
      <c r="P1134" s="79" t="e">
        <f>VLOOKUP(A1134,'11'!A:C,3,0)</f>
        <v>#N/A</v>
      </c>
      <c r="Q1134" s="79" t="e">
        <f>VLOOKUP(A1134,'11'!A:B,2,0)</f>
        <v>#N/A</v>
      </c>
      <c r="R1134" s="80"/>
      <c r="S1134">
        <f>VLOOKUP(A1134,РАСЧЕТ!A:BG,59,0)</f>
        <v>0</v>
      </c>
      <c r="T1134" s="119">
        <f t="shared" si="71"/>
        <v>0</v>
      </c>
      <c r="U1134" t="e">
        <f>VLOOKUP(A1134,'12'!A:C,3,0)</f>
        <v>#N/A</v>
      </c>
      <c r="V1134" t="e">
        <f>VLOOKUP(A1134,'12'!A:B,2,0)</f>
        <v>#N/A</v>
      </c>
    </row>
    <row r="1135" spans="1:22" x14ac:dyDescent="0.3">
      <c r="A1135" s="77" t="s">
        <v>2853</v>
      </c>
      <c r="B1135" s="77" t="s">
        <v>953</v>
      </c>
      <c r="C1135" s="80"/>
      <c r="D1135" s="79">
        <f>VLOOKUP(A1135,РАСЧЕТ!A:AY,51,0)</f>
        <v>0</v>
      </c>
      <c r="E1135" s="79">
        <f t="shared" si="68"/>
        <v>0</v>
      </c>
      <c r="F1135" s="79" t="e">
        <f>VLOOKUP(A1135,'04'!A:C,3,0)</f>
        <v>#N/A</v>
      </c>
      <c r="G1135" s="79" t="e">
        <f>VLOOKUP(A1135,'04'!A:B,2,0)</f>
        <v>#N/A</v>
      </c>
      <c r="H1135" s="78">
        <v>1687.93</v>
      </c>
      <c r="I1135" s="79">
        <f>VLOOKUP(A1135,РАСЧЕТ!A:BE,57,0)</f>
        <v>1629.4054019497203</v>
      </c>
      <c r="J1135" s="79">
        <f t="shared" si="69"/>
        <v>-58.524598050279792</v>
      </c>
      <c r="K1135" s="79" t="str">
        <f>VLOOKUP(A1135,'10'!A:C,3,0)</f>
        <v>Начисление услуг УКС00001638 от 31.10.2023 0:00:04</v>
      </c>
      <c r="L1135" s="79" t="str">
        <f>VLOOKUP(A1135,'10'!A:B,2,0)</f>
        <v>НАС/КС/ДУ-3А-607.</v>
      </c>
      <c r="M1135" s="78">
        <v>1687.93</v>
      </c>
      <c r="N1135" s="79">
        <f>VLOOKUP(A1135,РАСЧЕТ!A:BF,58,0)</f>
        <v>1446.8253492227357</v>
      </c>
      <c r="O1135" s="79">
        <f t="shared" si="70"/>
        <v>-241.1046507772644</v>
      </c>
      <c r="P1135" s="79" t="str">
        <f>VLOOKUP(A1135,'11'!A:C,3,0)</f>
        <v>Начисление услуг УКС00001721 от 30.11.2023 23:59:59</v>
      </c>
      <c r="Q1135" s="79" t="str">
        <f>VLOOKUP(A1135,'11'!A:B,2,0)</f>
        <v>НАС/КС/ДУ-3А-607.</v>
      </c>
      <c r="R1135" s="78">
        <v>1687.93</v>
      </c>
      <c r="S1135">
        <f>VLOOKUP(A1135,РАСЧЕТ!A:BG,59,0)</f>
        <v>1982.6663782852952</v>
      </c>
      <c r="T1135" s="119">
        <f t="shared" si="71"/>
        <v>294.73637828529513</v>
      </c>
      <c r="U1135" t="str">
        <f>VLOOKUP(A1135,'12'!A:C,3,0)</f>
        <v>Начисление услуг УКС00001871 от 31.12.2023 23:59:59</v>
      </c>
      <c r="V1135" t="str">
        <f>VLOOKUP(A1135,'12'!A:B,2,0)</f>
        <v>НАС/КС/ДУ-3А-607.</v>
      </c>
    </row>
    <row r="1136" spans="1:22" x14ac:dyDescent="0.3">
      <c r="A1136" s="77" t="s">
        <v>1526</v>
      </c>
      <c r="B1136" s="77" t="s">
        <v>1158</v>
      </c>
      <c r="C1136" s="78">
        <v>1378.69</v>
      </c>
      <c r="D1136" s="79">
        <f>VLOOKUP(A1136,РАСЧЕТ!A:AY,51,0)</f>
        <v>1456.5768773038481</v>
      </c>
      <c r="E1136" s="79">
        <f t="shared" si="68"/>
        <v>77.886877303847996</v>
      </c>
      <c r="F1136" s="79" t="str">
        <f>VLOOKUP(A1136,'04'!A:C,3,0)</f>
        <v>Начисление услуг УКС00000649 от 30.04.2023 0:00:15</v>
      </c>
      <c r="G1136" s="79" t="str">
        <f>VLOOKUP(A1136,'04'!A:B,2,0)</f>
        <v>НАС/КС/ДУ-3А-608</v>
      </c>
      <c r="H1136" s="80"/>
      <c r="I1136" s="79">
        <f>VLOOKUP(A1136,РАСЧЕТ!A:BE,57,0)</f>
        <v>0</v>
      </c>
      <c r="J1136" s="79">
        <f t="shared" si="69"/>
        <v>0</v>
      </c>
      <c r="K1136" s="79" t="e">
        <f>VLOOKUP(A1136,'10'!A:C,3,0)</f>
        <v>#N/A</v>
      </c>
      <c r="L1136" s="79" t="e">
        <f>VLOOKUP(A1136,'10'!A:B,2,0)</f>
        <v>#N/A</v>
      </c>
      <c r="M1136" s="80"/>
      <c r="N1136" s="79">
        <f>VLOOKUP(A1136,РАСЧЕТ!A:BF,58,0)</f>
        <v>0</v>
      </c>
      <c r="O1136" s="79">
        <f t="shared" si="70"/>
        <v>0</v>
      </c>
      <c r="P1136" s="79" t="e">
        <f>VLOOKUP(A1136,'11'!A:C,3,0)</f>
        <v>#N/A</v>
      </c>
      <c r="Q1136" s="79" t="e">
        <f>VLOOKUP(A1136,'11'!A:B,2,0)</f>
        <v>#N/A</v>
      </c>
      <c r="R1136" s="80"/>
      <c r="S1136">
        <f>VLOOKUP(A1136,РАСЧЕТ!A:BG,59,0)</f>
        <v>0</v>
      </c>
      <c r="T1136" s="119">
        <f t="shared" si="71"/>
        <v>0</v>
      </c>
      <c r="U1136" t="e">
        <f>VLOOKUP(A1136,'12'!A:C,3,0)</f>
        <v>#N/A</v>
      </c>
      <c r="V1136" t="e">
        <f>VLOOKUP(A1136,'12'!A:B,2,0)</f>
        <v>#N/A</v>
      </c>
    </row>
    <row r="1137" spans="1:22" x14ac:dyDescent="0.3">
      <c r="A1137" s="77" t="s">
        <v>2860</v>
      </c>
      <c r="B1137" s="77" t="s">
        <v>1158</v>
      </c>
      <c r="C1137" s="80"/>
      <c r="D1137" s="79">
        <f>VLOOKUP(A1137,РАСЧЕТ!A:AY,51,0)</f>
        <v>0</v>
      </c>
      <c r="E1137" s="79">
        <f t="shared" si="68"/>
        <v>0</v>
      </c>
      <c r="F1137" s="79" t="e">
        <f>VLOOKUP(A1137,'04'!A:C,3,0)</f>
        <v>#N/A</v>
      </c>
      <c r="G1137" s="79" t="e">
        <f>VLOOKUP(A1137,'04'!A:B,2,0)</f>
        <v>#N/A</v>
      </c>
      <c r="H1137" s="78">
        <v>1378.69</v>
      </c>
      <c r="I1137" s="79">
        <f>VLOOKUP(A1137,РАСЧЕТ!A:BE,57,0)</f>
        <v>3288.4259908373515</v>
      </c>
      <c r="J1137" s="79">
        <f t="shared" si="69"/>
        <v>1909.7359908373514</v>
      </c>
      <c r="K1137" s="79" t="str">
        <f>VLOOKUP(A1137,'10'!A:C,3,0)</f>
        <v>Начисление услуг УКС00001638 от 31.10.2023 0:00:04</v>
      </c>
      <c r="L1137" s="79" t="str">
        <f>VLOOKUP(A1137,'10'!A:B,2,0)</f>
        <v>НАС/КС/ДУ-3А-608/ВТОР</v>
      </c>
      <c r="M1137" s="78">
        <v>1378.69</v>
      </c>
      <c r="N1137" s="79">
        <f>VLOOKUP(A1137,РАСЧЕТ!A:BF,58,0)</f>
        <v>2544.4240677851481</v>
      </c>
      <c r="O1137" s="79">
        <f t="shared" si="70"/>
        <v>1165.734067785148</v>
      </c>
      <c r="P1137" s="79" t="str">
        <f>VLOOKUP(A1137,'11'!A:C,3,0)</f>
        <v>Начисление услуг УКС00001721 от 30.11.2023 23:59:59</v>
      </c>
      <c r="Q1137" s="79" t="str">
        <f>VLOOKUP(A1137,'11'!A:B,2,0)</f>
        <v>НАС/КС/ДУ-3А-608/ВТОР</v>
      </c>
      <c r="R1137" s="78">
        <v>1378.69</v>
      </c>
      <c r="S1137">
        <f>VLOOKUP(A1137,РАСЧЕТ!A:BG,59,0)</f>
        <v>3349.5319475758151</v>
      </c>
      <c r="T1137" s="119">
        <f t="shared" si="71"/>
        <v>1970.8419475758151</v>
      </c>
      <c r="U1137" t="str">
        <f>VLOOKUP(A1137,'12'!A:C,3,0)</f>
        <v>Начисление услуг УКС00001871 от 31.12.2023 23:59:59</v>
      </c>
      <c r="V1137" t="str">
        <f>VLOOKUP(A1137,'12'!A:B,2,0)</f>
        <v>НАС/КС/ДУ-3А-608/ВТОР</v>
      </c>
    </row>
    <row r="1138" spans="1:22" x14ac:dyDescent="0.3">
      <c r="A1138" s="77" t="s">
        <v>2087</v>
      </c>
      <c r="B1138" s="77" t="s">
        <v>568</v>
      </c>
      <c r="C1138" s="78">
        <v>1365.8</v>
      </c>
      <c r="D1138" s="79">
        <f>VLOOKUP(A1138,РАСЧЕТ!A:AY,51,0)</f>
        <v>1442.9640092916627</v>
      </c>
      <c r="E1138" s="79">
        <f t="shared" si="68"/>
        <v>77.164009291662751</v>
      </c>
      <c r="F1138" s="79" t="str">
        <f>VLOOKUP(A1138,'04'!A:C,3,0)</f>
        <v>Начисление услуг УКС00000649 от 30.04.2023 0:00:15</v>
      </c>
      <c r="G1138" s="79" t="str">
        <f>VLOOKUP(A1138,'04'!A:B,2,0)</f>
        <v>НАС/КС/ДУ-3А-609</v>
      </c>
      <c r="H1138" s="78">
        <v>1365.8</v>
      </c>
      <c r="I1138" s="79">
        <f>VLOOKUP(A1138,РАСЧЕТ!A:BE,57,0)</f>
        <v>3233.4314075927728</v>
      </c>
      <c r="J1138" s="79">
        <f t="shared" si="69"/>
        <v>1867.6314075927728</v>
      </c>
      <c r="K1138" s="79" t="str">
        <f>VLOOKUP(A1138,'10'!A:C,3,0)</f>
        <v>Начисление услуг УКС00001638 от 31.10.2023 0:00:04</v>
      </c>
      <c r="L1138" s="79" t="str">
        <f>VLOOKUP(A1138,'10'!A:B,2,0)</f>
        <v>НАС/КС/ДУ-3А-609</v>
      </c>
      <c r="M1138" s="78">
        <v>1365.8</v>
      </c>
      <c r="N1138" s="79">
        <f>VLOOKUP(A1138,РАСЧЕТ!A:BF,58,0)</f>
        <v>2503.7555851088537</v>
      </c>
      <c r="O1138" s="79">
        <f t="shared" si="70"/>
        <v>1137.9555851088537</v>
      </c>
      <c r="P1138" s="79" t="str">
        <f>VLOOKUP(A1138,'11'!A:C,3,0)</f>
        <v>Начисление услуг УКС00001721 от 30.11.2023 23:59:59</v>
      </c>
      <c r="Q1138" s="79" t="str">
        <f>VLOOKUP(A1138,'11'!A:B,2,0)</f>
        <v>НАС/КС/ДУ-3А-609</v>
      </c>
      <c r="R1138" s="78">
        <v>1365.8</v>
      </c>
      <c r="S1138">
        <f>VLOOKUP(A1138,РАСЧЕТ!A:BG,59,0)</f>
        <v>3296.7851050275444</v>
      </c>
      <c r="T1138" s="119">
        <f t="shared" si="71"/>
        <v>1930.9851050275445</v>
      </c>
      <c r="U1138" t="str">
        <f>VLOOKUP(A1138,'12'!A:C,3,0)</f>
        <v>Начисление услуг УКС00001871 от 31.12.2023 23:59:59</v>
      </c>
      <c r="V1138" t="str">
        <f>VLOOKUP(A1138,'12'!A:B,2,0)</f>
        <v>НАС/КС/ДУ-3А-609</v>
      </c>
    </row>
    <row r="1139" spans="1:22" x14ac:dyDescent="0.3">
      <c r="A1139" s="77" t="s">
        <v>2260</v>
      </c>
      <c r="B1139" s="77" t="s">
        <v>347</v>
      </c>
      <c r="C1139" s="78">
        <v>3466.05</v>
      </c>
      <c r="D1139" s="79">
        <f>VLOOKUP(A1139,РАСЧЕТ!A:AY,51,0)</f>
        <v>2831.6736075147342</v>
      </c>
      <c r="E1139" s="79">
        <f t="shared" si="68"/>
        <v>-634.37639248526602</v>
      </c>
      <c r="F1139" s="79" t="str">
        <f>VLOOKUP(A1139,'04'!A:C,3,0)</f>
        <v>Начисление услуг УКС00000649 от 30.04.2023 0:00:15</v>
      </c>
      <c r="G1139" s="79" t="str">
        <f>VLOOKUP(A1139,'04'!A:B,2,0)</f>
        <v>НАС/КС/ДУ-3А-61 от 26.02.2022 г.</v>
      </c>
      <c r="H1139" s="78">
        <v>3466.05</v>
      </c>
      <c r="I1139" s="79">
        <f>VLOOKUP(A1139,РАСЧЕТ!A:BE,57,0)</f>
        <v>5132.9772692820288</v>
      </c>
      <c r="J1139" s="79">
        <f t="shared" si="69"/>
        <v>1666.9272692820286</v>
      </c>
      <c r="K1139" s="79" t="str">
        <f>VLOOKUP(A1139,'10'!A:C,3,0)</f>
        <v>Начисление услуг УКС00001638 от 31.10.2023 0:00:04</v>
      </c>
      <c r="L1139" s="79" t="str">
        <f>VLOOKUP(A1139,'10'!A:B,2,0)</f>
        <v>НАС/КС/ДУ-3А-61 от 26.02.2022 г.</v>
      </c>
      <c r="M1139" s="78">
        <v>3466.05</v>
      </c>
      <c r="N1139" s="79">
        <f>VLOOKUP(A1139,РАСЧЕТ!A:BF,58,0)</f>
        <v>4214.983527675141</v>
      </c>
      <c r="O1139" s="79">
        <f t="shared" si="70"/>
        <v>748.93352767514079</v>
      </c>
      <c r="P1139" s="79" t="str">
        <f>VLOOKUP(A1139,'11'!A:C,3,0)</f>
        <v>Начисление услуг УКС00001721 от 30.11.2023 23:59:59</v>
      </c>
      <c r="Q1139" s="79" t="str">
        <f>VLOOKUP(A1139,'11'!A:B,2,0)</f>
        <v>НАС/КС/ДУ-3А-61 от 26.02.2022 г.</v>
      </c>
      <c r="R1139" s="78">
        <v>3466.05</v>
      </c>
      <c r="S1139">
        <f>VLOOKUP(A1139,РАСЧЕТ!A:BG,59,0)</f>
        <v>5650.7426290054964</v>
      </c>
      <c r="T1139" s="119">
        <f t="shared" si="71"/>
        <v>2184.6926290054962</v>
      </c>
      <c r="U1139" t="str">
        <f>VLOOKUP(A1139,'12'!A:C,3,0)</f>
        <v>Начисление услуг УКС00001871 от 31.12.2023 23:59:59</v>
      </c>
      <c r="V1139" t="str">
        <f>VLOOKUP(A1139,'12'!A:B,2,0)</f>
        <v>НАС/КС/ДУ-3А-61 от 26.02.2022 г.</v>
      </c>
    </row>
    <row r="1140" spans="1:22" x14ac:dyDescent="0.3">
      <c r="A1140" s="77" t="s">
        <v>2407</v>
      </c>
      <c r="B1140" s="77" t="s">
        <v>1181</v>
      </c>
      <c r="C1140" s="78">
        <v>1679.34</v>
      </c>
      <c r="D1140" s="79">
        <f>VLOOKUP(A1140,РАСЧЕТ!A:AY,51,0)</f>
        <v>1774.2104642548431</v>
      </c>
      <c r="E1140" s="79">
        <f t="shared" si="68"/>
        <v>94.870464254843228</v>
      </c>
      <c r="F1140" s="79" t="str">
        <f>VLOOKUP(A1140,'04'!A:C,3,0)</f>
        <v>Начисление услуг УКС00000649 от 30.04.2023 0:00:15</v>
      </c>
      <c r="G1140" s="79" t="str">
        <f>VLOOKUP(A1140,'04'!A:B,2,0)</f>
        <v>НАС/КС/ДУ-3А-610</v>
      </c>
      <c r="H1140" s="78">
        <v>1679.34</v>
      </c>
      <c r="I1140" s="79">
        <f>VLOOKUP(A1140,РАСЧЕТ!A:BE,57,0)</f>
        <v>4545.2741388699887</v>
      </c>
      <c r="J1140" s="79">
        <f t="shared" si="69"/>
        <v>2865.9341388699886</v>
      </c>
      <c r="K1140" s="79" t="str">
        <f>VLOOKUP(A1140,'10'!A:C,3,0)</f>
        <v>Начисление услуг УКС00001638 от 31.10.2023 0:00:04</v>
      </c>
      <c r="L1140" s="79" t="str">
        <f>VLOOKUP(A1140,'10'!A:B,2,0)</f>
        <v>НАС/КС/ДУ-3А-610</v>
      </c>
      <c r="M1140" s="78">
        <v>1679.34</v>
      </c>
      <c r="N1140" s="79">
        <f>VLOOKUP(A1140,РАСЧЕТ!A:BF,58,0)</f>
        <v>3475.0066499418331</v>
      </c>
      <c r="O1140" s="79">
        <f t="shared" si="70"/>
        <v>1795.6666499418332</v>
      </c>
      <c r="P1140" s="79" t="str">
        <f>VLOOKUP(A1140,'11'!A:C,3,0)</f>
        <v>Начисление услуг УКС00001721 от 30.11.2023 23:59:59</v>
      </c>
      <c r="Q1140" s="79" t="str">
        <f>VLOOKUP(A1140,'11'!A:B,2,0)</f>
        <v>НАС/КС/ДУ-3А-610</v>
      </c>
      <c r="R1140" s="78">
        <v>1679.34</v>
      </c>
      <c r="S1140">
        <f>VLOOKUP(A1140,РАСЧЕТ!A:BG,59,0)</f>
        <v>4556.9952949998287</v>
      </c>
      <c r="T1140" s="119">
        <f t="shared" si="71"/>
        <v>2877.6552949998286</v>
      </c>
      <c r="U1140" t="str">
        <f>VLOOKUP(A1140,'12'!A:C,3,0)</f>
        <v>Начисление услуг УКС00001871 от 31.12.2023 23:59:59</v>
      </c>
      <c r="V1140" t="str">
        <f>VLOOKUP(A1140,'12'!A:B,2,0)</f>
        <v>НАС/КС/ДУ-3А-610</v>
      </c>
    </row>
    <row r="1141" spans="1:22" x14ac:dyDescent="0.3">
      <c r="A1141" s="77" t="s">
        <v>2172</v>
      </c>
      <c r="B1141" s="77" t="s">
        <v>1154</v>
      </c>
      <c r="C1141" s="78">
        <v>2581.2800000000002</v>
      </c>
      <c r="D1141" s="79">
        <f>VLOOKUP(A1141,РАСЧЕТ!A:AY,51,0)</f>
        <v>3475.1617083474043</v>
      </c>
      <c r="E1141" s="79">
        <f t="shared" si="68"/>
        <v>893.88170834740413</v>
      </c>
      <c r="F1141" s="79" t="str">
        <f>VLOOKUP(A1141,'04'!A:C,3,0)</f>
        <v>Начисление услуг УКС00000649 от 30.04.2023 0:00:15</v>
      </c>
      <c r="G1141" s="79" t="str">
        <f>VLOOKUP(A1141,'04'!A:B,2,0)</f>
        <v>НАС/КС/ДУ-3А-611</v>
      </c>
      <c r="H1141" s="78">
        <v>2581.2800000000002</v>
      </c>
      <c r="I1141" s="79">
        <f>VLOOKUP(A1141,РАСЧЕТ!A:BE,57,0)</f>
        <v>4735.8746974506876</v>
      </c>
      <c r="J1141" s="79">
        <f t="shared" si="69"/>
        <v>2154.5946974506874</v>
      </c>
      <c r="K1141" s="79" t="str">
        <f>VLOOKUP(A1141,'10'!A:C,3,0)</f>
        <v>Начисление услуг УКС00001638 от 31.10.2023 0:00:04</v>
      </c>
      <c r="L1141" s="79" t="str">
        <f>VLOOKUP(A1141,'10'!A:B,2,0)</f>
        <v>НАС/КС/ДУ-3А-611</v>
      </c>
      <c r="M1141" s="78">
        <v>2581.2800000000002</v>
      </c>
      <c r="N1141" s="79">
        <f>VLOOKUP(A1141,РАСЧЕТ!A:BF,58,0)</f>
        <v>3774.7115145295625</v>
      </c>
      <c r="O1141" s="79">
        <f t="shared" si="70"/>
        <v>1193.4315145295623</v>
      </c>
      <c r="P1141" s="79" t="str">
        <f>VLOOKUP(A1141,'11'!A:C,3,0)</f>
        <v>Начисление услуг УКС00001721 от 30.11.2023 23:59:59</v>
      </c>
      <c r="Q1141" s="79" t="str">
        <f>VLOOKUP(A1141,'11'!A:B,2,0)</f>
        <v>НАС/КС/ДУ-3А-611</v>
      </c>
      <c r="R1141" s="78">
        <v>2581.2800000000002</v>
      </c>
      <c r="S1141">
        <f>VLOOKUP(A1141,РАСЧЕТ!A:BG,59,0)</f>
        <v>5015.3753014318427</v>
      </c>
      <c r="T1141" s="119">
        <f t="shared" si="71"/>
        <v>2434.0953014318425</v>
      </c>
      <c r="U1141" t="str">
        <f>VLOOKUP(A1141,'12'!A:C,3,0)</f>
        <v>Начисление услуг УКС00001871 от 31.12.2023 23:59:59</v>
      </c>
      <c r="V1141" t="str">
        <f>VLOOKUP(A1141,'12'!A:B,2,0)</f>
        <v>НАС/КС/ДУ-3А-611</v>
      </c>
    </row>
    <row r="1142" spans="1:22" x14ac:dyDescent="0.3">
      <c r="A1142" s="77" t="s">
        <v>1520</v>
      </c>
      <c r="B1142" s="77" t="s">
        <v>1165</v>
      </c>
      <c r="C1142" s="78">
        <v>1395.87</v>
      </c>
      <c r="D1142" s="79">
        <f>VLOOKUP(A1142,РАСЧЕТ!A:AY,51,0)</f>
        <v>1474.7273679867619</v>
      </c>
      <c r="E1142" s="79">
        <f t="shared" si="68"/>
        <v>78.857367986762029</v>
      </c>
      <c r="F1142" s="79" t="str">
        <f>VLOOKUP(A1142,'04'!A:C,3,0)</f>
        <v>Начисление услуг УКС00000649 от 30.04.2023 0:00:15</v>
      </c>
      <c r="G1142" s="79" t="str">
        <f>VLOOKUP(A1142,'04'!A:B,2,0)</f>
        <v>НАС/КС/ДУ-3А-612</v>
      </c>
      <c r="H1142" s="78">
        <v>1395.87</v>
      </c>
      <c r="I1142" s="79">
        <f>VLOOKUP(A1142,РАСЧЕТ!A:BE,57,0)</f>
        <v>1299.5248826002371</v>
      </c>
      <c r="J1142" s="79">
        <f t="shared" si="69"/>
        <v>-96.345117399762785</v>
      </c>
      <c r="K1142" s="79" t="str">
        <f>VLOOKUP(A1142,'10'!A:C,3,0)</f>
        <v>Начисление услуг УКС00001638 от 31.10.2023 0:00:04</v>
      </c>
      <c r="L1142" s="79" t="str">
        <f>VLOOKUP(A1142,'10'!A:B,2,0)</f>
        <v>НАС/КС/ДУ-3А-612</v>
      </c>
      <c r="M1142" s="78">
        <v>1395.87</v>
      </c>
      <c r="N1142" s="79">
        <f>VLOOKUP(A1142,РАСЧЕТ!A:BF,58,0)</f>
        <v>1163.1070305756757</v>
      </c>
      <c r="O1142" s="79">
        <f t="shared" si="70"/>
        <v>-232.76296942432418</v>
      </c>
      <c r="P1142" s="79" t="str">
        <f>VLOOKUP(A1142,'11'!A:C,3,0)</f>
        <v>Начисление услуг УКС00001721 от 30.11.2023 23:59:59</v>
      </c>
      <c r="Q1142" s="79" t="str">
        <f>VLOOKUP(A1142,'11'!A:B,2,0)</f>
        <v>НАС/КС/ДУ-3А-612</v>
      </c>
      <c r="R1142" s="78">
        <v>1395.87</v>
      </c>
      <c r="S1142">
        <f>VLOOKUP(A1142,РАСЧЕТ!A:BG,59,0)</f>
        <v>1597.2326090519255</v>
      </c>
      <c r="T1142" s="119">
        <f t="shared" si="71"/>
        <v>201.36260905192557</v>
      </c>
      <c r="U1142" t="str">
        <f>VLOOKUP(A1142,'12'!A:C,3,0)</f>
        <v>Начисление услуг УКС00001871 от 31.12.2023 23:59:59</v>
      </c>
      <c r="V1142" t="str">
        <f>VLOOKUP(A1142,'12'!A:B,2,0)</f>
        <v>НАС/КС/ДУ-3А-612</v>
      </c>
    </row>
    <row r="1143" spans="1:22" x14ac:dyDescent="0.3">
      <c r="A1143" s="77" t="s">
        <v>2426</v>
      </c>
      <c r="B1143" s="77" t="s">
        <v>884</v>
      </c>
      <c r="C1143" s="78">
        <v>1447.41</v>
      </c>
      <c r="D1143" s="79">
        <f>VLOOKUP(A1143,РАСЧЕТ!A:AY,51,0)</f>
        <v>1529.1788400355042</v>
      </c>
      <c r="E1143" s="79">
        <f t="shared" si="68"/>
        <v>81.768840035504127</v>
      </c>
      <c r="F1143" s="79" t="str">
        <f>VLOOKUP(A1143,'04'!A:C,3,0)</f>
        <v>Начисление услуг УКС00000649 от 30.04.2023 0:00:15</v>
      </c>
      <c r="G1143" s="79" t="str">
        <f>VLOOKUP(A1143,'04'!A:B,2,0)</f>
        <v>НАС/КС/ДУ-3А-613 от 26.04.2022 г.</v>
      </c>
      <c r="H1143" s="78">
        <v>1027.19</v>
      </c>
      <c r="I1143" s="79">
        <f>VLOOKUP(A1143,РАСЧЕТ!A:BE,57,0)</f>
        <v>2193.1002683438073</v>
      </c>
      <c r="J1143" s="79">
        <f t="shared" si="69"/>
        <v>1165.9102683438073</v>
      </c>
      <c r="K1143" s="79" t="str">
        <f>VLOOKUP(A1143,'10'!A:C,3,0)</f>
        <v>Корректировка начислений УКС00003507 от 30.12.2023 0:00:00</v>
      </c>
      <c r="L1143" s="79" t="str">
        <f>VLOOKUP(A1143,'10'!A:B,2,0)</f>
        <v>НАС/КС/ДУ-3А-613 от 26.04.2022 г.</v>
      </c>
      <c r="M1143" s="80"/>
      <c r="N1143" s="79">
        <f>VLOOKUP(A1143,РАСЧЕТ!A:BF,58,0)</f>
        <v>0</v>
      </c>
      <c r="O1143" s="79">
        <f t="shared" si="70"/>
        <v>0</v>
      </c>
      <c r="P1143" s="79" t="e">
        <f>VLOOKUP(A1143,'11'!A:C,3,0)</f>
        <v>#N/A</v>
      </c>
      <c r="Q1143" s="79" t="e">
        <f>VLOOKUP(A1143,'11'!A:B,2,0)</f>
        <v>#N/A</v>
      </c>
      <c r="R1143" s="80"/>
      <c r="S1143">
        <f>VLOOKUP(A1143,РАСЧЕТ!A:BG,59,0)</f>
        <v>0</v>
      </c>
      <c r="T1143" s="119">
        <f t="shared" si="71"/>
        <v>0</v>
      </c>
      <c r="U1143" t="e">
        <f>VLOOKUP(A1143,'12'!A:C,3,0)</f>
        <v>#N/A</v>
      </c>
      <c r="V1143" t="e">
        <f>VLOOKUP(A1143,'12'!A:B,2,0)</f>
        <v>#N/A</v>
      </c>
    </row>
    <row r="1144" spans="1:22" x14ac:dyDescent="0.3">
      <c r="A1144" s="77" t="s">
        <v>2912</v>
      </c>
      <c r="B1144" s="77" t="s">
        <v>884</v>
      </c>
      <c r="C1144" s="80"/>
      <c r="D1144" s="79">
        <f>VLOOKUP(A1144,РАСЧЕТ!A:AY,51,0)</f>
        <v>0</v>
      </c>
      <c r="E1144" s="79">
        <f t="shared" si="68"/>
        <v>0</v>
      </c>
      <c r="F1144" s="79" t="e">
        <f>VLOOKUP(A1144,'04'!A:C,3,0)</f>
        <v>#N/A</v>
      </c>
      <c r="G1144" s="79" t="e">
        <f>VLOOKUP(A1144,'04'!A:B,2,0)</f>
        <v>#N/A</v>
      </c>
      <c r="H1144" s="79">
        <v>420.22</v>
      </c>
      <c r="I1144" s="79">
        <f>VLOOKUP(A1144,РАСЧЕТ!A:BE,57,0)</f>
        <v>897.17738250428465</v>
      </c>
      <c r="J1144" s="79">
        <f t="shared" si="69"/>
        <v>476.95738250428462</v>
      </c>
      <c r="K1144" s="79" t="str">
        <f>VLOOKUP(A1144,'10'!A:C,3,0)</f>
        <v>Ввод начального сальдо УКС00002585 от 30.12.2023 0:00:00</v>
      </c>
      <c r="L1144" s="79" t="str">
        <f>VLOOKUP(A1144,'10'!A:B,2,0)</f>
        <v>НАС/КС/ДУ-3А-613 втор</v>
      </c>
      <c r="M1144" s="78">
        <v>1447.41</v>
      </c>
      <c r="N1144" s="79">
        <f>VLOOKUP(A1144,РАСЧЕТ!A:BF,58,0)</f>
        <v>2419.2163266484999</v>
      </c>
      <c r="O1144" s="79">
        <f t="shared" si="70"/>
        <v>971.80632664849986</v>
      </c>
      <c r="P1144" s="79" t="str">
        <f>VLOOKUP(A1144,'11'!A:C,3,0)</f>
        <v>Ввод начального сальдо УКС00002585 от 30.12.2023 0:00:00</v>
      </c>
      <c r="Q1144" s="79" t="str">
        <f>VLOOKUP(A1144,'11'!A:B,2,0)</f>
        <v>НАС/КС/ДУ-3А-613 втор</v>
      </c>
      <c r="R1144" s="78">
        <v>1447.41</v>
      </c>
      <c r="S1144">
        <f>VLOOKUP(A1144,РАСЧЕТ!A:BG,59,0)</f>
        <v>3196.4948338704862</v>
      </c>
      <c r="T1144" s="119">
        <f t="shared" si="71"/>
        <v>1749.0848338704861</v>
      </c>
      <c r="U1144" t="str">
        <f>VLOOKUP(A1144,'12'!A:C,3,0)</f>
        <v>Начисление услуг УКС00001871 от 31.12.2023 23:59:59</v>
      </c>
      <c r="V1144" t="str">
        <f>VLOOKUP(A1144,'12'!A:B,2,0)</f>
        <v>НАС/КС/ДУ-3А-613 втор</v>
      </c>
    </row>
    <row r="1145" spans="1:22" x14ac:dyDescent="0.3">
      <c r="A1145" s="77" t="s">
        <v>2279</v>
      </c>
      <c r="B1145" s="77" t="s">
        <v>1157</v>
      </c>
      <c r="C1145" s="78">
        <v>2615.64</v>
      </c>
      <c r="D1145" s="79">
        <f>VLOOKUP(A1145,РАСЧЕТ!A:AY,51,0)</f>
        <v>2763.4122064736553</v>
      </c>
      <c r="E1145" s="79">
        <f t="shared" si="68"/>
        <v>147.77220647365539</v>
      </c>
      <c r="F1145" s="79" t="str">
        <f>VLOOKUP(A1145,'04'!A:C,3,0)</f>
        <v>Начисление услуг УКС00000649 от 30.04.2023 0:00:15</v>
      </c>
      <c r="G1145" s="79" t="str">
        <f>VLOOKUP(A1145,'04'!A:B,2,0)</f>
        <v>НАС/КС/ДУ-3А-614</v>
      </c>
      <c r="H1145" s="80"/>
      <c r="I1145" s="79">
        <f>VLOOKUP(A1145,РАСЧЕТ!A:BE,57,0)</f>
        <v>0</v>
      </c>
      <c r="J1145" s="79">
        <f t="shared" si="69"/>
        <v>0</v>
      </c>
      <c r="K1145" s="79" t="e">
        <f>VLOOKUP(A1145,'10'!A:C,3,0)</f>
        <v>#N/A</v>
      </c>
      <c r="L1145" s="79" t="e">
        <f>VLOOKUP(A1145,'10'!A:B,2,0)</f>
        <v>#N/A</v>
      </c>
      <c r="M1145" s="80"/>
      <c r="N1145" s="79">
        <f>VLOOKUP(A1145,РАСЧЕТ!A:BF,58,0)</f>
        <v>0</v>
      </c>
      <c r="O1145" s="79">
        <f t="shared" si="70"/>
        <v>0</v>
      </c>
      <c r="P1145" s="79" t="e">
        <f>VLOOKUP(A1145,'11'!A:C,3,0)</f>
        <v>#N/A</v>
      </c>
      <c r="Q1145" s="79" t="e">
        <f>VLOOKUP(A1145,'11'!A:B,2,0)</f>
        <v>#N/A</v>
      </c>
      <c r="R1145" s="80"/>
      <c r="S1145">
        <f>VLOOKUP(A1145,РАСЧЕТ!A:BG,59,0)</f>
        <v>0</v>
      </c>
      <c r="T1145" s="119">
        <f t="shared" si="71"/>
        <v>0</v>
      </c>
      <c r="U1145" t="e">
        <f>VLOOKUP(A1145,'12'!A:C,3,0)</f>
        <v>#N/A</v>
      </c>
      <c r="V1145" t="e">
        <f>VLOOKUP(A1145,'12'!A:B,2,0)</f>
        <v>#N/A</v>
      </c>
    </row>
    <row r="1146" spans="1:22" x14ac:dyDescent="0.3">
      <c r="A1146" s="77" t="s">
        <v>2875</v>
      </c>
      <c r="B1146" s="77" t="s">
        <v>1157</v>
      </c>
      <c r="C1146" s="80"/>
      <c r="D1146" s="79">
        <f>VLOOKUP(A1146,РАСЧЕТ!A:AY,51,0)</f>
        <v>0</v>
      </c>
      <c r="E1146" s="79">
        <f t="shared" si="68"/>
        <v>0</v>
      </c>
      <c r="F1146" s="79" t="e">
        <f>VLOOKUP(A1146,'04'!A:C,3,0)</f>
        <v>#N/A</v>
      </c>
      <c r="G1146" s="79" t="e">
        <f>VLOOKUP(A1146,'04'!A:B,2,0)</f>
        <v>#N/A</v>
      </c>
      <c r="H1146" s="78">
        <v>2615.64</v>
      </c>
      <c r="I1146" s="79">
        <f>VLOOKUP(A1146,РАСЧЕТ!A:BE,57,0)</f>
        <v>2435.1097030878286</v>
      </c>
      <c r="J1146" s="79">
        <f t="shared" si="69"/>
        <v>-180.53029691217125</v>
      </c>
      <c r="K1146" s="79" t="str">
        <f>VLOOKUP(A1146,'10'!A:C,3,0)</f>
        <v>Начисление услуг УКС00001638 от 31.10.2023 0:00:04</v>
      </c>
      <c r="L1146" s="79" t="str">
        <f>VLOOKUP(A1146,'10'!A:B,2,0)</f>
        <v>НАС/КС/ДУ-3А-614.</v>
      </c>
      <c r="M1146" s="78">
        <v>2615.64</v>
      </c>
      <c r="N1146" s="79">
        <f>VLOOKUP(A1146,РАСЧЕТ!A:BF,58,0)</f>
        <v>2179.4836357556505</v>
      </c>
      <c r="O1146" s="79">
        <f t="shared" si="70"/>
        <v>-436.15636424434933</v>
      </c>
      <c r="P1146" s="79" t="str">
        <f>VLOOKUP(A1146,'11'!A:C,3,0)</f>
        <v>Начисление услуг УКС00001721 от 30.11.2023 23:59:59</v>
      </c>
      <c r="Q1146" s="79" t="str">
        <f>VLOOKUP(A1146,'11'!A:B,2,0)</f>
        <v>НАС/КС/ДУ-3А-614.</v>
      </c>
      <c r="R1146" s="78">
        <v>2615.64</v>
      </c>
      <c r="S1146">
        <f>VLOOKUP(A1146,РАСЧЕТ!A:BG,59,0)</f>
        <v>2992.9681812696081</v>
      </c>
      <c r="T1146" s="119">
        <f t="shared" si="71"/>
        <v>377.32818126960819</v>
      </c>
      <c r="U1146" t="str">
        <f>VLOOKUP(A1146,'12'!A:C,3,0)</f>
        <v>Начисление услуг УКС00001871 от 31.12.2023 23:59:59</v>
      </c>
      <c r="V1146" t="str">
        <f>VLOOKUP(A1146,'12'!A:B,2,0)</f>
        <v>НАС/КС/ДУ-3А-614.</v>
      </c>
    </row>
    <row r="1147" spans="1:22" x14ac:dyDescent="0.3">
      <c r="A1147" s="77" t="s">
        <v>2391</v>
      </c>
      <c r="B1147" s="77" t="s">
        <v>887</v>
      </c>
      <c r="C1147" s="78">
        <v>1687.93</v>
      </c>
      <c r="D1147" s="79">
        <f>VLOOKUP(A1147,РАСЧЕТ!A:AY,51,0)</f>
        <v>1194.6707398677702</v>
      </c>
      <c r="E1147" s="79">
        <f t="shared" si="68"/>
        <v>-493.25926013222988</v>
      </c>
      <c r="F1147" s="79" t="str">
        <f>VLOOKUP(A1147,'04'!A:C,3,0)</f>
        <v>Начисление услуг УКС00000649 от 30.04.2023 0:00:15</v>
      </c>
      <c r="G1147" s="79" t="str">
        <f>VLOOKUP(A1147,'04'!A:B,2,0)</f>
        <v>НАС/КС/ДУ-3А-615 отр 03.05.2022 г.</v>
      </c>
      <c r="H1147" s="78">
        <v>1687.93</v>
      </c>
      <c r="I1147" s="79">
        <f>VLOOKUP(A1147,РАСЧЕТ!A:BE,57,0)</f>
        <v>4405.6895175453628</v>
      </c>
      <c r="J1147" s="79">
        <f t="shared" si="69"/>
        <v>2717.7595175453625</v>
      </c>
      <c r="K1147" s="79" t="str">
        <f>VLOOKUP(A1147,'10'!A:C,3,0)</f>
        <v>Начисление услуг УКС00001638 от 31.10.2023 0:00:04</v>
      </c>
      <c r="L1147" s="79" t="str">
        <f>VLOOKUP(A1147,'10'!A:B,2,0)</f>
        <v>НАС/КС/ДУ-3А-615 отр 03.05.2022 г.</v>
      </c>
      <c r="M1147" s="78">
        <v>1687.93</v>
      </c>
      <c r="N1147" s="79">
        <f>VLOOKUP(A1147,РАСЧЕТ!A:BF,58,0)</f>
        <v>3379.4308004820709</v>
      </c>
      <c r="O1147" s="79">
        <f t="shared" si="70"/>
        <v>1691.5008004820709</v>
      </c>
      <c r="P1147" s="79" t="str">
        <f>VLOOKUP(A1147,'11'!A:C,3,0)</f>
        <v>Начисление услуг УКС00001721 от 30.11.2023 23:59:59</v>
      </c>
      <c r="Q1147" s="79" t="str">
        <f>VLOOKUP(A1147,'11'!A:B,2,0)</f>
        <v>НАС/КС/ДУ-3А-615 отр 03.05.2022 г.</v>
      </c>
      <c r="R1147" s="78">
        <v>1687.93</v>
      </c>
      <c r="S1147">
        <f>VLOOKUP(A1147,РАСЧЕТ!A:BG,59,0)</f>
        <v>4436.3894211588449</v>
      </c>
      <c r="T1147" s="119">
        <f t="shared" si="71"/>
        <v>2748.4594211588446</v>
      </c>
      <c r="U1147" t="str">
        <f>VLOOKUP(A1147,'12'!A:C,3,0)</f>
        <v>Начисление услуг УКС00001871 от 31.12.2023 23:59:59</v>
      </c>
      <c r="V1147" t="str">
        <f>VLOOKUP(A1147,'12'!A:B,2,0)</f>
        <v>НАС/КС/ДУ-3А-615 отр 03.05.2022 г.</v>
      </c>
    </row>
    <row r="1148" spans="1:22" x14ac:dyDescent="0.3">
      <c r="A1148" s="77" t="s">
        <v>2399</v>
      </c>
      <c r="B1148" s="77" t="s">
        <v>1095</v>
      </c>
      <c r="C1148" s="78">
        <v>1378.69</v>
      </c>
      <c r="D1148" s="79">
        <f>VLOOKUP(A1148,РАСЧЕТ!A:AY,51,0)</f>
        <v>1456.5768773038481</v>
      </c>
      <c r="E1148" s="79">
        <f t="shared" si="68"/>
        <v>77.886877303847996</v>
      </c>
      <c r="F1148" s="79" t="str">
        <f>VLOOKUP(A1148,'04'!A:C,3,0)</f>
        <v>Начисление услуг УКС00000649 от 30.04.2023 0:00:15</v>
      </c>
      <c r="G1148" s="79" t="str">
        <f>VLOOKUP(A1148,'04'!A:B,2,0)</f>
        <v>НАС/КС/ДУ-3А-616</v>
      </c>
      <c r="H1148" s="78">
        <v>1378.69</v>
      </c>
      <c r="I1148" s="79">
        <f>VLOOKUP(A1148,РАСЧЕТ!A:BE,57,0)</f>
        <v>3633.864927199033</v>
      </c>
      <c r="J1148" s="79">
        <f t="shared" si="69"/>
        <v>2255.1749271990329</v>
      </c>
      <c r="K1148" s="79" t="str">
        <f>VLOOKUP(A1148,'10'!A:C,3,0)</f>
        <v>Начисление услуг УКС00001638 от 31.10.2023 0:00:04</v>
      </c>
      <c r="L1148" s="79" t="str">
        <f>VLOOKUP(A1148,'10'!A:B,2,0)</f>
        <v>НАС/КС/ДУ-3А-616</v>
      </c>
      <c r="M1148" s="78">
        <v>1378.69</v>
      </c>
      <c r="N1148" s="79">
        <f>VLOOKUP(A1148,РАСЧЕТ!A:BF,58,0)</f>
        <v>2784.8883515879543</v>
      </c>
      <c r="O1148" s="79">
        <f t="shared" si="70"/>
        <v>1406.1983515879542</v>
      </c>
      <c r="P1148" s="79" t="str">
        <f>VLOOKUP(A1148,'11'!A:C,3,0)</f>
        <v>Начисление услуг УКС00001721 от 30.11.2023 23:59:59</v>
      </c>
      <c r="Q1148" s="79" t="str">
        <f>VLOOKUP(A1148,'11'!A:B,2,0)</f>
        <v>НАС/КС/ДУ-3А-616</v>
      </c>
      <c r="R1148" s="78">
        <v>1378.69</v>
      </c>
      <c r="S1148">
        <f>VLOOKUP(A1148,РАСЧЕТ!A:BG,59,0)</f>
        <v>3654.8362474113301</v>
      </c>
      <c r="T1148" s="119">
        <f t="shared" si="71"/>
        <v>2276.14624741133</v>
      </c>
      <c r="U1148" t="str">
        <f>VLOOKUP(A1148,'12'!A:C,3,0)</f>
        <v>Начисление услуг УКС00001871 от 31.12.2023 23:59:59</v>
      </c>
      <c r="V1148" t="str">
        <f>VLOOKUP(A1148,'12'!A:B,2,0)</f>
        <v>НАС/КС/ДУ-3А-616</v>
      </c>
    </row>
    <row r="1149" spans="1:22" x14ac:dyDescent="0.3">
      <c r="A1149" s="77" t="s">
        <v>2092</v>
      </c>
      <c r="B1149" s="77" t="s">
        <v>861</v>
      </c>
      <c r="C1149" s="78">
        <v>1365.8</v>
      </c>
      <c r="D1149" s="79">
        <f>VLOOKUP(A1149,РАСЧЕТ!A:AY,51,0)</f>
        <v>966.68014065636373</v>
      </c>
      <c r="E1149" s="79">
        <f t="shared" si="68"/>
        <v>-399.11985934363622</v>
      </c>
      <c r="F1149" s="79" t="str">
        <f>VLOOKUP(A1149,'04'!A:C,3,0)</f>
        <v>Начисление услуг УКС00000649 от 30.04.2023 0:00:15</v>
      </c>
      <c r="G1149" s="79" t="str">
        <f>VLOOKUP(A1149,'04'!A:B,2,0)</f>
        <v>НАС/КС/ДУ-3А-617</v>
      </c>
      <c r="H1149" s="78">
        <v>1365.8</v>
      </c>
      <c r="I1149" s="79">
        <f>VLOOKUP(A1149,РАСЧЕТ!A:BE,57,0)</f>
        <v>2749.0149039510507</v>
      </c>
      <c r="J1149" s="79">
        <f t="shared" si="69"/>
        <v>1383.2149039510507</v>
      </c>
      <c r="K1149" s="79" t="str">
        <f>VLOOKUP(A1149,'10'!A:C,3,0)</f>
        <v>Начисление услуг УКС00001638 от 31.10.2023 0:00:04</v>
      </c>
      <c r="L1149" s="79" t="str">
        <f>VLOOKUP(A1149,'10'!A:B,2,0)</f>
        <v>НАС/КС/ДУ-3А-617</v>
      </c>
      <c r="M1149" s="78">
        <v>1365.8</v>
      </c>
      <c r="N1149" s="79">
        <f>VLOOKUP(A1149,РАСЧЕТ!A:BF,58,0)</f>
        <v>2166.5473107975185</v>
      </c>
      <c r="O1149" s="79">
        <f t="shared" si="70"/>
        <v>800.74731079751859</v>
      </c>
      <c r="P1149" s="79" t="str">
        <f>VLOOKUP(A1149,'11'!A:C,3,0)</f>
        <v>Начисление услуг УКС00001721 от 30.11.2023 23:59:59</v>
      </c>
      <c r="Q1149" s="79" t="str">
        <f>VLOOKUP(A1149,'11'!A:B,2,0)</f>
        <v>НАС/КС/ДУ-3А-617</v>
      </c>
      <c r="R1149" s="78">
        <v>1365.8</v>
      </c>
      <c r="S1149">
        <f>VLOOKUP(A1149,РАСЧЕТ!A:BG,59,0)</f>
        <v>2868.6502716159011</v>
      </c>
      <c r="T1149" s="119">
        <f t="shared" si="71"/>
        <v>1502.8502716159012</v>
      </c>
      <c r="U1149" t="str">
        <f>VLOOKUP(A1149,'12'!A:C,3,0)</f>
        <v>Начисление услуг УКС00001871 от 31.12.2023 23:59:59</v>
      </c>
      <c r="V1149" t="str">
        <f>VLOOKUP(A1149,'12'!A:B,2,0)</f>
        <v>НАС/КС/ДУ-3А-617</v>
      </c>
    </row>
    <row r="1150" spans="1:22" x14ac:dyDescent="0.3">
      <c r="A1150" s="77" t="s">
        <v>2270</v>
      </c>
      <c r="B1150" s="77" t="s">
        <v>1019</v>
      </c>
      <c r="C1150" s="78">
        <v>1679.34</v>
      </c>
      <c r="D1150" s="79">
        <f>VLOOKUP(A1150,РАСЧЕТ!A:AY,51,0)</f>
        <v>1725.4629905554661</v>
      </c>
      <c r="E1150" s="79">
        <f t="shared" si="68"/>
        <v>46.122990555466231</v>
      </c>
      <c r="F1150" s="79" t="str">
        <f>VLOOKUP(A1150,'04'!A:C,3,0)</f>
        <v>Начисление услуг УКС00000649 от 30.04.2023 0:00:15</v>
      </c>
      <c r="G1150" s="79" t="str">
        <f>VLOOKUP(A1150,'04'!A:B,2,0)</f>
        <v>НАС/КС/ДУ-3А-618 от 29.04.2022 г.</v>
      </c>
      <c r="H1150" s="78">
        <v>1679.34</v>
      </c>
      <c r="I1150" s="79">
        <f>VLOOKUP(A1150,РАСЧЕТ!A:BE,57,0)</f>
        <v>2688.1858978440173</v>
      </c>
      <c r="J1150" s="79">
        <f t="shared" si="69"/>
        <v>1008.8458978440174</v>
      </c>
      <c r="K1150" s="79" t="str">
        <f>VLOOKUP(A1150,'10'!A:C,3,0)</f>
        <v>Начисление услуг УКС00001638 от 31.10.2023 0:00:04</v>
      </c>
      <c r="L1150" s="79" t="str">
        <f>VLOOKUP(A1150,'10'!A:B,2,0)</f>
        <v>НАС/КС/ДУ-3А-618 от 29.04.2022 г.</v>
      </c>
      <c r="M1150" s="78">
        <v>1679.34</v>
      </c>
      <c r="N1150" s="79">
        <f>VLOOKUP(A1150,РАСЧЕТ!A:BF,58,0)</f>
        <v>2182.2647299361461</v>
      </c>
      <c r="O1150" s="79">
        <f t="shared" si="70"/>
        <v>502.92472993614615</v>
      </c>
      <c r="P1150" s="79" t="str">
        <f>VLOOKUP(A1150,'11'!A:C,3,0)</f>
        <v>Начисление услуг УКС00001721 от 30.11.2023 23:59:59</v>
      </c>
      <c r="Q1150" s="79" t="str">
        <f>VLOOKUP(A1150,'11'!A:B,2,0)</f>
        <v>НАС/КС/ДУ-3А-618 от 29.04.2022 г.</v>
      </c>
      <c r="R1150" s="78">
        <v>1679.34</v>
      </c>
      <c r="S1150">
        <f>VLOOKUP(A1150,РАСЧЕТ!A:BG,59,0)</f>
        <v>2915.6718497308657</v>
      </c>
      <c r="T1150" s="119">
        <f t="shared" si="71"/>
        <v>1236.3318497308658</v>
      </c>
      <c r="U1150" t="str">
        <f>VLOOKUP(A1150,'12'!A:C,3,0)</f>
        <v>Начисление услуг УКС00001871 от 31.12.2023 23:59:59</v>
      </c>
      <c r="V1150" t="str">
        <f>VLOOKUP(A1150,'12'!A:B,2,0)</f>
        <v>НАС/КС/ДУ-3А-618 от 29.04.2022 г.</v>
      </c>
    </row>
    <row r="1151" spans="1:22" x14ac:dyDescent="0.3">
      <c r="A1151" s="77" t="s">
        <v>2237</v>
      </c>
      <c r="B1151" s="77" t="s">
        <v>715</v>
      </c>
      <c r="C1151" s="78">
        <v>2581.2800000000002</v>
      </c>
      <c r="D1151" s="79">
        <f>VLOOKUP(A1151,РАСЧЕТ!A:AY,51,0)</f>
        <v>1826.9646683474045</v>
      </c>
      <c r="E1151" s="79">
        <f t="shared" si="68"/>
        <v>-754.31533165259566</v>
      </c>
      <c r="F1151" s="79" t="str">
        <f>VLOOKUP(A1151,'04'!A:C,3,0)</f>
        <v>Начисление услуг УКС00000649 от 30.04.2023 0:00:15</v>
      </c>
      <c r="G1151" s="79" t="str">
        <f>VLOOKUP(A1151,'04'!A:B,2,0)</f>
        <v>НАС/КС/ДУ-3А-619 от 05.05.2022 г.</v>
      </c>
      <c r="H1151" s="78">
        <v>2581.2800000000002</v>
      </c>
      <c r="I1151" s="79">
        <f>VLOOKUP(A1151,РАСЧЕТ!A:BE,57,0)</f>
        <v>3873.3178352704681</v>
      </c>
      <c r="J1151" s="79">
        <f t="shared" si="69"/>
        <v>1292.0378352704679</v>
      </c>
      <c r="K1151" s="79" t="str">
        <f>VLOOKUP(A1151,'10'!A:C,3,0)</f>
        <v>Начисление услуг УКС00001638 от 31.10.2023 0:00:04</v>
      </c>
      <c r="L1151" s="79" t="str">
        <f>VLOOKUP(A1151,'10'!A:B,2,0)</f>
        <v>НАС/КС/ДУ-3А-619 от 05.05.2022 г.</v>
      </c>
      <c r="M1151" s="78">
        <v>2581.2800000000002</v>
      </c>
      <c r="N1151" s="79">
        <f>VLOOKUP(A1151,РАСЧЕТ!A:BF,58,0)</f>
        <v>3174.2750950340042</v>
      </c>
      <c r="O1151" s="79">
        <f t="shared" si="70"/>
        <v>592.99509503400395</v>
      </c>
      <c r="P1151" s="79" t="str">
        <f>VLOOKUP(A1151,'11'!A:C,3,0)</f>
        <v>Начисление услуг УКС00001721 от 30.11.2023 23:59:59</v>
      </c>
      <c r="Q1151" s="79" t="str">
        <f>VLOOKUP(A1151,'11'!A:B,2,0)</f>
        <v>НАС/КС/ДУ-3А-619 от 05.05.2022 г.</v>
      </c>
      <c r="R1151" s="78">
        <v>2581.2800000000002</v>
      </c>
      <c r="S1151">
        <f>VLOOKUP(A1151,РАСЧЕТ!A:BG,59,0)</f>
        <v>4253.034143107624</v>
      </c>
      <c r="T1151" s="119">
        <f t="shared" si="71"/>
        <v>1671.7541431076238</v>
      </c>
      <c r="U1151" t="str">
        <f>VLOOKUP(A1151,'12'!A:C,3,0)</f>
        <v>Начисление услуг УКС00001871 от 31.12.2023 23:59:59</v>
      </c>
      <c r="V1151" t="str">
        <f>VLOOKUP(A1151,'12'!A:B,2,0)</f>
        <v>НАС/КС/ДУ-3А-619 от 05.05.2022 г.</v>
      </c>
    </row>
    <row r="1152" spans="1:22" x14ac:dyDescent="0.3">
      <c r="A1152" s="77" t="s">
        <v>2406</v>
      </c>
      <c r="B1152" s="77" t="s">
        <v>297</v>
      </c>
      <c r="C1152" s="78">
        <v>2396.6</v>
      </c>
      <c r="D1152" s="79">
        <f>VLOOKUP(A1152,РАСЧЕТ!A:AY,51,0)</f>
        <v>1696.2500581328645</v>
      </c>
      <c r="E1152" s="79">
        <f t="shared" si="68"/>
        <v>-700.34994186713539</v>
      </c>
      <c r="F1152" s="79" t="str">
        <f>VLOOKUP(A1152,'04'!A:C,3,0)</f>
        <v>Начисление услуг УКС00000649 от 30.04.2023 0:00:15</v>
      </c>
      <c r="G1152" s="79" t="str">
        <f>VLOOKUP(A1152,'04'!A:B,2,0)</f>
        <v>НАС/КС/ДУ-3А-62  ЮГ ИНВЕСТ</v>
      </c>
      <c r="H1152" s="78">
        <v>2396.6</v>
      </c>
      <c r="I1152" s="79">
        <f>VLOOKUP(A1152,РАСЧЕТ!A:BE,57,0)</f>
        <v>3702.4211756811865</v>
      </c>
      <c r="J1152" s="79">
        <f t="shared" si="69"/>
        <v>1305.8211756811866</v>
      </c>
      <c r="K1152" s="79" t="str">
        <f>VLOOKUP(A1152,'10'!A:C,3,0)</f>
        <v>Начисление услуг УКС00001638 от 31.10.2023 0:00:04</v>
      </c>
      <c r="L1152" s="79" t="str">
        <f>VLOOKUP(A1152,'10'!A:B,2,0)</f>
        <v>НАС/КС/ДУ-3А-62  ЮГ ИНВЕСТ</v>
      </c>
      <c r="M1152" s="78">
        <v>2396.6</v>
      </c>
      <c r="N1152" s="79">
        <f>VLOOKUP(A1152,РАСЧЕТ!A:BF,58,0)</f>
        <v>3021.1113779231373</v>
      </c>
      <c r="O1152" s="79">
        <f t="shared" si="70"/>
        <v>624.51137792313739</v>
      </c>
      <c r="P1152" s="79" t="str">
        <f>VLOOKUP(A1152,'11'!A:C,3,0)</f>
        <v>Начисление услуг УКС00001721 от 30.11.2023 23:59:59</v>
      </c>
      <c r="Q1152" s="79" t="str">
        <f>VLOOKUP(A1152,'11'!A:B,2,0)</f>
        <v>НАС/КС/ДУ-3А-62  ЮГ ИНВЕСТ</v>
      </c>
      <c r="R1152" s="78">
        <v>2396.6</v>
      </c>
      <c r="S1152">
        <f>VLOOKUP(A1152,РАСЧЕТ!A:BG,59,0)</f>
        <v>4042.6275737899341</v>
      </c>
      <c r="T1152" s="119">
        <f t="shared" si="71"/>
        <v>1646.0275737899342</v>
      </c>
      <c r="U1152" t="str">
        <f>VLOOKUP(A1152,'12'!A:C,3,0)</f>
        <v>Начисление услуг УКС00001871 от 31.12.2023 23:59:59</v>
      </c>
      <c r="V1152" t="str">
        <f>VLOOKUP(A1152,'12'!A:B,2,0)</f>
        <v>НАС/КС/ДУ-3А-62  ЮГ ИНВЕСТ</v>
      </c>
    </row>
    <row r="1153" spans="1:22" x14ac:dyDescent="0.3">
      <c r="A1153" s="77" t="s">
        <v>2409</v>
      </c>
      <c r="B1153" s="77" t="s">
        <v>1229</v>
      </c>
      <c r="C1153" s="78">
        <v>1395.87</v>
      </c>
      <c r="D1153" s="79">
        <f>VLOOKUP(A1153,РАСЧЕТ!A:AY,51,0)</f>
        <v>1474.7273679867619</v>
      </c>
      <c r="E1153" s="79">
        <f t="shared" si="68"/>
        <v>78.857367986762029</v>
      </c>
      <c r="F1153" s="79" t="str">
        <f>VLOOKUP(A1153,'04'!A:C,3,0)</f>
        <v>Начисление услуг УКС00000649 от 30.04.2023 0:00:15</v>
      </c>
      <c r="G1153" s="79" t="str">
        <f>VLOOKUP(A1153,'04'!A:B,2,0)</f>
        <v>НАС/КС/ДУ-3А-620</v>
      </c>
      <c r="H1153" s="78">
        <v>1395.87</v>
      </c>
      <c r="I1153" s="79">
        <f>VLOOKUP(A1153,РАСЧЕТ!A:BE,57,0)</f>
        <v>1299.5248826002371</v>
      </c>
      <c r="J1153" s="79">
        <f t="shared" si="69"/>
        <v>-96.345117399762785</v>
      </c>
      <c r="K1153" s="79" t="str">
        <f>VLOOKUP(A1153,'10'!A:C,3,0)</f>
        <v>Начисление услуг УКС00001638 от 31.10.2023 0:00:04</v>
      </c>
      <c r="L1153" s="79" t="str">
        <f>VLOOKUP(A1153,'10'!A:B,2,0)</f>
        <v>НАС/КС/ДУ-3А-620</v>
      </c>
      <c r="M1153" s="78">
        <v>1395.87</v>
      </c>
      <c r="N1153" s="79">
        <f>VLOOKUP(A1153,РАСЧЕТ!A:BF,58,0)</f>
        <v>1163.1070305756757</v>
      </c>
      <c r="O1153" s="79">
        <f t="shared" si="70"/>
        <v>-232.76296942432418</v>
      </c>
      <c r="P1153" s="79" t="str">
        <f>VLOOKUP(A1153,'11'!A:C,3,0)</f>
        <v>Начисление услуг УКС00001721 от 30.11.2023 23:59:59</v>
      </c>
      <c r="Q1153" s="79" t="str">
        <f>VLOOKUP(A1153,'11'!A:B,2,0)</f>
        <v>НАС/КС/ДУ-3А-620</v>
      </c>
      <c r="R1153" s="78">
        <v>1395.87</v>
      </c>
      <c r="S1153">
        <f>VLOOKUP(A1153,РАСЧЕТ!A:BG,59,0)</f>
        <v>1597.2326090519255</v>
      </c>
      <c r="T1153" s="119">
        <f t="shared" si="71"/>
        <v>201.36260905192557</v>
      </c>
      <c r="U1153" t="str">
        <f>VLOOKUP(A1153,'12'!A:C,3,0)</f>
        <v>Начисление услуг УКС00001871 от 31.12.2023 23:59:59</v>
      </c>
      <c r="V1153" t="str">
        <f>VLOOKUP(A1153,'12'!A:B,2,0)</f>
        <v>НАС/КС/ДУ-3А-620</v>
      </c>
    </row>
    <row r="1154" spans="1:22" x14ac:dyDescent="0.3">
      <c r="A1154" s="77" t="s">
        <v>2253</v>
      </c>
      <c r="B1154" s="77" t="s">
        <v>1225</v>
      </c>
      <c r="C1154" s="78">
        <v>1447.41</v>
      </c>
      <c r="D1154" s="79">
        <f>VLOOKUP(A1154,РАСЧЕТ!A:AY,51,0)</f>
        <v>1529.1788400355042</v>
      </c>
      <c r="E1154" s="79">
        <f t="shared" si="68"/>
        <v>81.768840035504127</v>
      </c>
      <c r="F1154" s="79" t="str">
        <f>VLOOKUP(A1154,'04'!A:C,3,0)</f>
        <v>Начисление услуг УКС00000649 от 30.04.2023 0:00:15</v>
      </c>
      <c r="G1154" s="79" t="str">
        <f>VLOOKUP(A1154,'04'!A:B,2,0)</f>
        <v>НАС/КС/ДУ-3А-621</v>
      </c>
      <c r="H1154" s="78">
        <v>1447.41</v>
      </c>
      <c r="I1154" s="79">
        <f>VLOOKUP(A1154,РАСЧЕТ!A:BE,57,0)</f>
        <v>1945.7510544690285</v>
      </c>
      <c r="J1154" s="79">
        <f t="shared" si="69"/>
        <v>498.34105446902845</v>
      </c>
      <c r="K1154" s="79" t="str">
        <f>VLOOKUP(A1154,'10'!A:C,3,0)</f>
        <v>Начисление услуг УКС00001638 от 31.10.2023 0:00:04</v>
      </c>
      <c r="L1154" s="79" t="str">
        <f>VLOOKUP(A1154,'10'!A:B,2,0)</f>
        <v>НАС/КС/ДУ-3А-621</v>
      </c>
      <c r="M1154" s="78">
        <v>1447.41</v>
      </c>
      <c r="N1154" s="79">
        <f>VLOOKUP(A1154,РАСЧЕТ!A:BF,58,0)</f>
        <v>1622.4973140488439</v>
      </c>
      <c r="O1154" s="79">
        <f t="shared" si="70"/>
        <v>175.08731404884384</v>
      </c>
      <c r="P1154" s="79" t="str">
        <f>VLOOKUP(A1154,'11'!A:C,3,0)</f>
        <v>Начисление услуг УКС00001721 от 30.11.2023 23:59:59</v>
      </c>
      <c r="Q1154" s="79" t="str">
        <f>VLOOKUP(A1154,'11'!A:B,2,0)</f>
        <v>НАС/КС/ДУ-3А-621</v>
      </c>
      <c r="R1154" s="78">
        <v>1447.41</v>
      </c>
      <c r="S1154">
        <f>VLOOKUP(A1154,РАСЧЕТ!A:BG,59,0)</f>
        <v>2184.9444428492061</v>
      </c>
      <c r="T1154" s="119">
        <f t="shared" si="71"/>
        <v>737.53444284920602</v>
      </c>
      <c r="U1154" t="str">
        <f>VLOOKUP(A1154,'12'!A:C,3,0)</f>
        <v>Начисление услуг УКС00001871 от 31.12.2023 23:59:59</v>
      </c>
      <c r="V1154" t="str">
        <f>VLOOKUP(A1154,'12'!A:B,2,0)</f>
        <v>НАС/КС/ДУ-3А-621</v>
      </c>
    </row>
    <row r="1155" spans="1:22" x14ac:dyDescent="0.3">
      <c r="A1155" s="77" t="s">
        <v>2206</v>
      </c>
      <c r="B1155" s="77" t="s">
        <v>721</v>
      </c>
      <c r="C1155" s="78">
        <v>2615.64</v>
      </c>
      <c r="D1155" s="79">
        <f>VLOOKUP(A1155,РАСЧЕТ!A:AY,51,0)</f>
        <v>2763.4122064736553</v>
      </c>
      <c r="E1155" s="79">
        <f t="shared" ref="E1155:E1218" si="72">D1155-C1155</f>
        <v>147.77220647365539</v>
      </c>
      <c r="F1155" s="79" t="str">
        <f>VLOOKUP(A1155,'04'!A:C,3,0)</f>
        <v>Начисление услуг УКС00000649 от 30.04.2023 0:00:15</v>
      </c>
      <c r="G1155" s="79" t="str">
        <f>VLOOKUP(A1155,'04'!A:B,2,0)</f>
        <v>НАС/КС/ДУ-3А-622</v>
      </c>
      <c r="H1155" s="80"/>
      <c r="I1155" s="79">
        <f>VLOOKUP(A1155,РАСЧЕТ!A:BE,57,0)</f>
        <v>0</v>
      </c>
      <c r="J1155" s="79">
        <f t="shared" ref="J1155:J1218" si="73">I1155-H1155</f>
        <v>0</v>
      </c>
      <c r="K1155" s="79" t="e">
        <f>VLOOKUP(A1155,'10'!A:C,3,0)</f>
        <v>#N/A</v>
      </c>
      <c r="L1155" s="79" t="e">
        <f>VLOOKUP(A1155,'10'!A:B,2,0)</f>
        <v>#N/A</v>
      </c>
      <c r="M1155" s="80"/>
      <c r="N1155" s="79">
        <f>VLOOKUP(A1155,РАСЧЕТ!A:BF,58,0)</f>
        <v>0</v>
      </c>
      <c r="O1155" s="79">
        <f t="shared" ref="O1155:O1218" si="74">N1155-M1155</f>
        <v>0</v>
      </c>
      <c r="P1155" s="79" t="e">
        <f>VLOOKUP(A1155,'11'!A:C,3,0)</f>
        <v>#N/A</v>
      </c>
      <c r="Q1155" s="79" t="e">
        <f>VLOOKUP(A1155,'11'!A:B,2,0)</f>
        <v>#N/A</v>
      </c>
      <c r="R1155" s="80"/>
      <c r="S1155">
        <f>VLOOKUP(A1155,РАСЧЕТ!A:BG,59,0)</f>
        <v>0</v>
      </c>
      <c r="T1155" s="119">
        <f t="shared" ref="T1155:T1218" si="75">S1155-R1155</f>
        <v>0</v>
      </c>
      <c r="U1155" t="e">
        <f>VLOOKUP(A1155,'12'!A:C,3,0)</f>
        <v>#N/A</v>
      </c>
      <c r="V1155" t="e">
        <f>VLOOKUP(A1155,'12'!A:B,2,0)</f>
        <v>#N/A</v>
      </c>
    </row>
    <row r="1156" spans="1:22" x14ac:dyDescent="0.3">
      <c r="A1156" s="77" t="s">
        <v>2873</v>
      </c>
      <c r="B1156" s="77" t="s">
        <v>721</v>
      </c>
      <c r="C1156" s="80"/>
      <c r="D1156" s="79">
        <f>VLOOKUP(A1156,РАСЧЕТ!A:AY,51,0)</f>
        <v>0</v>
      </c>
      <c r="E1156" s="79">
        <f t="shared" si="72"/>
        <v>0</v>
      </c>
      <c r="F1156" s="79" t="e">
        <f>VLOOKUP(A1156,'04'!A:C,3,0)</f>
        <v>#N/A</v>
      </c>
      <c r="G1156" s="79" t="e">
        <f>VLOOKUP(A1156,'04'!A:B,2,0)</f>
        <v>#N/A</v>
      </c>
      <c r="H1156" s="78">
        <v>2615.64</v>
      </c>
      <c r="I1156" s="79">
        <f>VLOOKUP(A1156,РАСЧЕТ!A:BE,57,0)</f>
        <v>5613.9868849348923</v>
      </c>
      <c r="J1156" s="79">
        <f t="shared" si="73"/>
        <v>2998.3468849348924</v>
      </c>
      <c r="K1156" s="79" t="str">
        <f>VLOOKUP(A1156,'10'!A:C,3,0)</f>
        <v>Начисление услуг УКС00001638 от 31.10.2023 0:00:04</v>
      </c>
      <c r="L1156" s="79" t="str">
        <f>VLOOKUP(A1156,'10'!A:B,2,0)</f>
        <v>НАС/КС/ДУ/3А-622</v>
      </c>
      <c r="M1156" s="78">
        <v>2615.64</v>
      </c>
      <c r="N1156" s="79">
        <f>VLOOKUP(A1156,РАСЧЕТ!A:BF,58,0)</f>
        <v>4392.3390621908065</v>
      </c>
      <c r="O1156" s="79">
        <f t="shared" si="74"/>
        <v>1776.6990621908067</v>
      </c>
      <c r="P1156" s="79" t="str">
        <f>VLOOKUP(A1156,'11'!A:C,3,0)</f>
        <v>Начисление услуг УКС00001721 от 30.11.2023 23:59:59</v>
      </c>
      <c r="Q1156" s="79" t="str">
        <f>VLOOKUP(A1156,'11'!A:B,2,0)</f>
        <v>НАС/КС/ДУ/3А-622</v>
      </c>
      <c r="R1156" s="78">
        <v>2615.64</v>
      </c>
      <c r="S1156">
        <f>VLOOKUP(A1156,РАСЧЕТ!A:BG,59,0)</f>
        <v>5802.5092321103602</v>
      </c>
      <c r="T1156" s="119">
        <f t="shared" si="75"/>
        <v>3186.8692321103604</v>
      </c>
      <c r="U1156" t="str">
        <f>VLOOKUP(A1156,'12'!A:C,3,0)</f>
        <v>Начисление услуг УКС00001871 от 31.12.2023 23:59:59</v>
      </c>
      <c r="V1156" t="str">
        <f>VLOOKUP(A1156,'12'!A:B,2,0)</f>
        <v>НАС/КС/ДУ/3А-622</v>
      </c>
    </row>
    <row r="1157" spans="1:22" x14ac:dyDescent="0.3">
      <c r="A1157" s="77" t="s">
        <v>2234</v>
      </c>
      <c r="B1157" s="77" t="s">
        <v>1231</v>
      </c>
      <c r="C1157" s="78">
        <v>1687.93</v>
      </c>
      <c r="D1157" s="79">
        <f>VLOOKUP(A1157,РАСЧЕТ!A:AY,51,0)</f>
        <v>1783.2857095962997</v>
      </c>
      <c r="E1157" s="79">
        <f t="shared" si="72"/>
        <v>95.355709596299675</v>
      </c>
      <c r="F1157" s="79" t="str">
        <f>VLOOKUP(A1157,'04'!A:C,3,0)</f>
        <v>Начисление услуг УКС00000649 от 30.04.2023 0:00:15</v>
      </c>
      <c r="G1157" s="79" t="str">
        <f>VLOOKUP(A1157,'04'!A:B,2,0)</f>
        <v>НАС/КС/ДУ-3А-623</v>
      </c>
      <c r="H1157" s="80"/>
      <c r="I1157" s="79">
        <f>VLOOKUP(A1157,РАСЧЕТ!A:BE,57,0)</f>
        <v>0</v>
      </c>
      <c r="J1157" s="79">
        <f t="shared" si="73"/>
        <v>0</v>
      </c>
      <c r="K1157" s="79" t="e">
        <f>VLOOKUP(A1157,'10'!A:C,3,0)</f>
        <v>#N/A</v>
      </c>
      <c r="L1157" s="79" t="e">
        <f>VLOOKUP(A1157,'10'!A:B,2,0)</f>
        <v>#N/A</v>
      </c>
      <c r="M1157" s="80"/>
      <c r="N1157" s="79">
        <f>VLOOKUP(A1157,РАСЧЕТ!A:BF,58,0)</f>
        <v>0</v>
      </c>
      <c r="O1157" s="79">
        <f t="shared" si="74"/>
        <v>0</v>
      </c>
      <c r="P1157" s="79" t="e">
        <f>VLOOKUP(A1157,'11'!A:C,3,0)</f>
        <v>#N/A</v>
      </c>
      <c r="Q1157" s="79" t="e">
        <f>VLOOKUP(A1157,'11'!A:B,2,0)</f>
        <v>#N/A</v>
      </c>
      <c r="R1157" s="80"/>
      <c r="S1157">
        <f>VLOOKUP(A1157,РАСЧЕТ!A:BG,59,0)</f>
        <v>0</v>
      </c>
      <c r="T1157" s="119">
        <f t="shared" si="75"/>
        <v>0</v>
      </c>
      <c r="U1157" t="e">
        <f>VLOOKUP(A1157,'12'!A:C,3,0)</f>
        <v>#N/A</v>
      </c>
      <c r="V1157" t="e">
        <f>VLOOKUP(A1157,'12'!A:B,2,0)</f>
        <v>#N/A</v>
      </c>
    </row>
    <row r="1158" spans="1:22" x14ac:dyDescent="0.3">
      <c r="A1158" s="77" t="s">
        <v>2876</v>
      </c>
      <c r="B1158" s="77" t="s">
        <v>1231</v>
      </c>
      <c r="C1158" s="80"/>
      <c r="D1158" s="79">
        <f>VLOOKUP(A1158,РАСЧЕТ!A:AY,51,0)</f>
        <v>0</v>
      </c>
      <c r="E1158" s="79">
        <f t="shared" si="72"/>
        <v>0</v>
      </c>
      <c r="F1158" s="79" t="e">
        <f>VLOOKUP(A1158,'04'!A:C,3,0)</f>
        <v>#N/A</v>
      </c>
      <c r="G1158" s="79" t="e">
        <f>VLOOKUP(A1158,'04'!A:B,2,0)</f>
        <v>#N/A</v>
      </c>
      <c r="H1158" s="78">
        <v>1687.93</v>
      </c>
      <c r="I1158" s="79">
        <f>VLOOKUP(A1158,РАСЧЕТ!A:BE,57,0)</f>
        <v>3334.7500305545241</v>
      </c>
      <c r="J1158" s="79">
        <f t="shared" si="73"/>
        <v>1646.820030554524</v>
      </c>
      <c r="K1158" s="79" t="str">
        <f>VLOOKUP(A1158,'10'!A:C,3,0)</f>
        <v>Начисление услуг УКС00001638 от 31.10.2023 0:00:04</v>
      </c>
      <c r="L1158" s="79" t="str">
        <f>VLOOKUP(A1158,'10'!A:B,2,0)</f>
        <v>НАС/КС/ДУ-3А-623/Втор</v>
      </c>
      <c r="M1158" s="78">
        <v>1687.93</v>
      </c>
      <c r="N1158" s="79">
        <f>VLOOKUP(A1158,РАСЧЕТ!A:BF,58,0)</f>
        <v>2633.9366779962234</v>
      </c>
      <c r="O1158" s="79">
        <f t="shared" si="74"/>
        <v>946.00667799622329</v>
      </c>
      <c r="P1158" s="79" t="str">
        <f>VLOOKUP(A1158,'11'!A:C,3,0)</f>
        <v>Начисление услуг УКС00001721 от 30.11.2023 23:59:59</v>
      </c>
      <c r="Q1158" s="79" t="str">
        <f>VLOOKUP(A1158,'11'!A:B,2,0)</f>
        <v>НАС/КС/ДУ-3А-623/Втор</v>
      </c>
      <c r="R1158" s="78">
        <v>1687.93</v>
      </c>
      <c r="S1158">
        <f>VLOOKUP(A1158,РАСЧЕТ!A:BG,59,0)</f>
        <v>3489.8764609070022</v>
      </c>
      <c r="T1158" s="119">
        <f t="shared" si="75"/>
        <v>1801.9464609070021</v>
      </c>
      <c r="U1158" t="str">
        <f>VLOOKUP(A1158,'12'!A:C,3,0)</f>
        <v>Начисление услуг УКС00001871 от 31.12.2023 23:59:59</v>
      </c>
      <c r="V1158" t="str">
        <f>VLOOKUP(A1158,'12'!A:B,2,0)</f>
        <v>НАС/КС/ДУ-3А-623/Втор</v>
      </c>
    </row>
    <row r="1159" spans="1:22" x14ac:dyDescent="0.3">
      <c r="A1159" s="77" t="s">
        <v>2261</v>
      </c>
      <c r="B1159" s="77" t="s">
        <v>889</v>
      </c>
      <c r="C1159" s="78">
        <v>1378.69</v>
      </c>
      <c r="D1159" s="79">
        <f>VLOOKUP(A1159,РАСЧЕТ!A:AY,51,0)</f>
        <v>1456.5768773038481</v>
      </c>
      <c r="E1159" s="79">
        <f t="shared" si="72"/>
        <v>77.886877303847996</v>
      </c>
      <c r="F1159" s="79" t="str">
        <f>VLOOKUP(A1159,'04'!A:C,3,0)</f>
        <v>Начисление услуг УКС00000649 от 30.04.2023 0:00:15</v>
      </c>
      <c r="G1159" s="79" t="str">
        <f>VLOOKUP(A1159,'04'!A:B,2,0)</f>
        <v>НАС/КС/ДУ-3А-624</v>
      </c>
      <c r="H1159" s="78">
        <v>1378.69</v>
      </c>
      <c r="I1159" s="79">
        <f>VLOOKUP(A1159,РАСЧЕТ!A:BE,57,0)</f>
        <v>2457.0834903765594</v>
      </c>
      <c r="J1159" s="79">
        <f t="shared" si="73"/>
        <v>1078.3934903765594</v>
      </c>
      <c r="K1159" s="79" t="str">
        <f>VLOOKUP(A1159,'10'!A:C,3,0)</f>
        <v>Начисление услуг УКС00001638 от 31.10.2023 0:00:04</v>
      </c>
      <c r="L1159" s="79" t="str">
        <f>VLOOKUP(A1159,'10'!A:B,2,0)</f>
        <v>НАС/КС/ДУ-3А-624</v>
      </c>
      <c r="M1159" s="78">
        <v>1378.69</v>
      </c>
      <c r="N1159" s="79">
        <f>VLOOKUP(A1159,РАСЧЕТ!A:BF,58,0)</f>
        <v>1965.7163486332161</v>
      </c>
      <c r="O1159" s="79">
        <f t="shared" si="74"/>
        <v>587.026348633216</v>
      </c>
      <c r="P1159" s="79" t="str">
        <f>VLOOKUP(A1159,'11'!A:C,3,0)</f>
        <v>Начисление услуг УКС00001721 от 30.11.2023 23:59:59</v>
      </c>
      <c r="Q1159" s="79" t="str">
        <f>VLOOKUP(A1159,'11'!A:B,2,0)</f>
        <v>НАС/КС/ДУ-3А-624</v>
      </c>
      <c r="R1159" s="78">
        <v>1378.69</v>
      </c>
      <c r="S1159">
        <f>VLOOKUP(A1159,РАСЧЕТ!A:BG,59,0)</f>
        <v>2614.77852718854</v>
      </c>
      <c r="T1159" s="119">
        <f t="shared" si="75"/>
        <v>1236.08852718854</v>
      </c>
      <c r="U1159" t="str">
        <f>VLOOKUP(A1159,'12'!A:C,3,0)</f>
        <v>Начисление услуг УКС00001871 от 31.12.2023 23:59:59</v>
      </c>
      <c r="V1159" t="str">
        <f>VLOOKUP(A1159,'12'!A:B,2,0)</f>
        <v>НАС/КС/ДУ-3А-624</v>
      </c>
    </row>
    <row r="1160" spans="1:22" x14ac:dyDescent="0.3">
      <c r="A1160" s="77" t="s">
        <v>2343</v>
      </c>
      <c r="B1160" s="77" t="s">
        <v>1199</v>
      </c>
      <c r="C1160" s="78">
        <v>1365.8</v>
      </c>
      <c r="D1160" s="79">
        <f>VLOOKUP(A1160,РАСЧЕТ!A:AY,51,0)</f>
        <v>966.68014065636373</v>
      </c>
      <c r="E1160" s="79">
        <f t="shared" si="72"/>
        <v>-399.11985934363622</v>
      </c>
      <c r="F1160" s="79" t="str">
        <f>VLOOKUP(A1160,'04'!A:C,3,0)</f>
        <v>Начисление услуг УКС00000649 от 30.04.2023 0:00:15</v>
      </c>
      <c r="G1160" s="79" t="str">
        <f>VLOOKUP(A1160,'04'!A:B,2,0)</f>
        <v>НАС/КС/ДУ-3А-625</v>
      </c>
      <c r="H1160" s="78">
        <v>1365.8</v>
      </c>
      <c r="I1160" s="79">
        <f>VLOOKUP(A1160,РАСЧЕТ!A:BE,57,0)</f>
        <v>1271.5351158980782</v>
      </c>
      <c r="J1160" s="79">
        <f t="shared" si="73"/>
        <v>-94.26488410192178</v>
      </c>
      <c r="K1160" s="79" t="str">
        <f>VLOOKUP(A1160,'10'!A:C,3,0)</f>
        <v>Начисление услуг УКС00001638 от 31.10.2023 0:00:04</v>
      </c>
      <c r="L1160" s="79" t="str">
        <f>VLOOKUP(A1160,'10'!A:B,2,0)</f>
        <v>НАС/КС/ДУ-3А-625</v>
      </c>
      <c r="M1160" s="78">
        <v>1365.8</v>
      </c>
      <c r="N1160" s="79">
        <f>VLOOKUP(A1160,РАСЧЕТ!A:BF,58,0)</f>
        <v>1138.0554945325073</v>
      </c>
      <c r="O1160" s="79">
        <f t="shared" si="74"/>
        <v>-227.74450546749267</v>
      </c>
      <c r="P1160" s="79" t="str">
        <f>VLOOKUP(A1160,'11'!A:C,3,0)</f>
        <v>Начисление услуг УКС00001721 от 30.11.2023 23:59:59</v>
      </c>
      <c r="Q1160" s="79" t="str">
        <f>VLOOKUP(A1160,'11'!A:B,2,0)</f>
        <v>НАС/КС/ДУ-3А-625</v>
      </c>
      <c r="R1160" s="78">
        <v>1365.8</v>
      </c>
      <c r="S1160">
        <f>VLOOKUP(A1160,РАСЧЕТ!A:BG,59,0)</f>
        <v>1562.8306759338841</v>
      </c>
      <c r="T1160" s="119">
        <f t="shared" si="75"/>
        <v>197.03067593388414</v>
      </c>
      <c r="U1160" t="str">
        <f>VLOOKUP(A1160,'12'!A:C,3,0)</f>
        <v>Начисление услуг УКС00001871 от 31.12.2023 23:59:59</v>
      </c>
      <c r="V1160" t="str">
        <f>VLOOKUP(A1160,'12'!A:B,2,0)</f>
        <v>НАС/КС/ДУ-3А-625</v>
      </c>
    </row>
    <row r="1161" spans="1:22" x14ac:dyDescent="0.3">
      <c r="A1161" s="77" t="s">
        <v>2105</v>
      </c>
      <c r="B1161" s="77" t="s">
        <v>1184</v>
      </c>
      <c r="C1161" s="78">
        <v>1679.34</v>
      </c>
      <c r="D1161" s="79">
        <f>VLOOKUP(A1161,РАСЧЕТ!A:AY,51,0)</f>
        <v>2375.0781105554661</v>
      </c>
      <c r="E1161" s="79">
        <f t="shared" si="72"/>
        <v>695.73811055546616</v>
      </c>
      <c r="F1161" s="79" t="str">
        <f>VLOOKUP(A1161,'04'!A:C,3,0)</f>
        <v>Начисление услуг УКС00000649 от 30.04.2023 0:00:15</v>
      </c>
      <c r="G1161" s="79" t="str">
        <f>VLOOKUP(A1161,'04'!A:B,2,0)</f>
        <v>НАС/КС/ДУ-3А-626</v>
      </c>
      <c r="H1161" s="78">
        <v>1679.34</v>
      </c>
      <c r="I1161" s="79">
        <f>VLOOKUP(A1161,РАСЧЕТ!A:BE,57,0)</f>
        <v>3657.9120685942789</v>
      </c>
      <c r="J1161" s="79">
        <f t="shared" si="73"/>
        <v>1978.572068594279</v>
      </c>
      <c r="K1161" s="79" t="str">
        <f>VLOOKUP(A1161,'10'!A:C,3,0)</f>
        <v>Начисление услуг УКС00001638 от 31.10.2023 0:00:04</v>
      </c>
      <c r="L1161" s="79" t="str">
        <f>VLOOKUP(A1161,'10'!A:B,2,0)</f>
        <v>НАС/КС/ДУ-3А-626</v>
      </c>
      <c r="M1161" s="78">
        <v>1679.34</v>
      </c>
      <c r="N1161" s="79">
        <f>VLOOKUP(A1161,РАСЧЕТ!A:BF,58,0)</f>
        <v>2857.3030206114918</v>
      </c>
      <c r="O1161" s="79">
        <f t="shared" si="74"/>
        <v>1177.9630206114919</v>
      </c>
      <c r="P1161" s="79" t="str">
        <f>VLOOKUP(A1161,'11'!A:C,3,0)</f>
        <v>Начисление услуг УКС00001721 от 30.11.2023 23:59:59</v>
      </c>
      <c r="Q1161" s="79" t="str">
        <f>VLOOKUP(A1161,'11'!A:B,2,0)</f>
        <v>НАС/КС/ДУ-3А-626</v>
      </c>
      <c r="R1161" s="78">
        <v>1679.34</v>
      </c>
      <c r="S1161">
        <f>VLOOKUP(A1161,РАСЧЕТ!A:BG,59,0)</f>
        <v>3772.7309083052596</v>
      </c>
      <c r="T1161" s="119">
        <f t="shared" si="75"/>
        <v>2093.3909083052595</v>
      </c>
      <c r="U1161" t="str">
        <f>VLOOKUP(A1161,'12'!A:C,3,0)</f>
        <v>Начисление услуг УКС00001871 от 31.12.2023 23:59:59</v>
      </c>
      <c r="V1161" t="str">
        <f>VLOOKUP(A1161,'12'!A:B,2,0)</f>
        <v>НАС/КС/ДУ-3А-626</v>
      </c>
    </row>
    <row r="1162" spans="1:22" x14ac:dyDescent="0.3">
      <c r="A1162" s="77" t="s">
        <v>2241</v>
      </c>
      <c r="B1162" s="77" t="s">
        <v>1233</v>
      </c>
      <c r="C1162" s="78">
        <v>2581.2800000000002</v>
      </c>
      <c r="D1162" s="79">
        <f>VLOOKUP(A1162,РАСЧЕТ!A:AY,51,0)</f>
        <v>2727.111225107828</v>
      </c>
      <c r="E1162" s="79">
        <f t="shared" si="72"/>
        <v>145.83122510782778</v>
      </c>
      <c r="F1162" s="79" t="str">
        <f>VLOOKUP(A1162,'04'!A:C,3,0)</f>
        <v>Начисление услуг УКС00000649 от 30.04.2023 0:00:15</v>
      </c>
      <c r="G1162" s="79" t="str">
        <f>VLOOKUP(A1162,'04'!A:B,2,0)</f>
        <v>НАС/КС/ДУ-3А-627</v>
      </c>
      <c r="H1162" s="78">
        <v>2581.2800000000002</v>
      </c>
      <c r="I1162" s="79">
        <f>VLOOKUP(A1162,РАСЧЕТ!A:BE,57,0)</f>
        <v>4560.7308681206005</v>
      </c>
      <c r="J1162" s="79">
        <f t="shared" si="73"/>
        <v>1979.4508681206003</v>
      </c>
      <c r="K1162" s="79" t="str">
        <f>VLOOKUP(A1162,'10'!A:C,3,0)</f>
        <v>Начисление услуг УКС00001638 от 31.10.2023 0:00:04</v>
      </c>
      <c r="L1162" s="79" t="str">
        <f>VLOOKUP(A1162,'10'!A:B,2,0)</f>
        <v>НАС/КС/ДУ-3А-627</v>
      </c>
      <c r="M1162" s="78">
        <v>2581.2800000000002</v>
      </c>
      <c r="N1162" s="79">
        <f>VLOOKUP(A1162,РАСЧЕТ!A:BF,58,0)</f>
        <v>3652.7917450735677</v>
      </c>
      <c r="O1162" s="79">
        <f t="shared" si="74"/>
        <v>1071.5117450735675</v>
      </c>
      <c r="P1162" s="79" t="str">
        <f>VLOOKUP(A1162,'11'!A:C,3,0)</f>
        <v>Начисление услуг УКС00001721 от 30.11.2023 23:59:59</v>
      </c>
      <c r="Q1162" s="79" t="str">
        <f>VLOOKUP(A1162,'11'!A:B,2,0)</f>
        <v>НАС/КС/ДУ-3А-627</v>
      </c>
      <c r="R1162" s="78">
        <v>2581.2800000000002</v>
      </c>
      <c r="S1162">
        <f>VLOOKUP(A1162,РАСЧЕТ!A:BG,59,0)</f>
        <v>4860.580463457507</v>
      </c>
      <c r="T1162" s="119">
        <f t="shared" si="75"/>
        <v>2279.3004634575068</v>
      </c>
      <c r="U1162" t="str">
        <f>VLOOKUP(A1162,'12'!A:C,3,0)</f>
        <v>Начисление услуг УКС00001871 от 31.12.2023 23:59:59</v>
      </c>
      <c r="V1162" t="str">
        <f>VLOOKUP(A1162,'12'!A:B,2,0)</f>
        <v>НАС/КС/ДУ-3А-627</v>
      </c>
    </row>
    <row r="1163" spans="1:22" x14ac:dyDescent="0.3">
      <c r="A1163" s="77" t="s">
        <v>2088</v>
      </c>
      <c r="B1163" s="77" t="s">
        <v>895</v>
      </c>
      <c r="C1163" s="78">
        <v>1395.87</v>
      </c>
      <c r="D1163" s="79">
        <f>VLOOKUP(A1163,РАСЧЕТ!A:AY,51,0)</f>
        <v>987.95926324942832</v>
      </c>
      <c r="E1163" s="79">
        <f t="shared" si="72"/>
        <v>-407.91073675057157</v>
      </c>
      <c r="F1163" s="79" t="str">
        <f>VLOOKUP(A1163,'04'!A:C,3,0)</f>
        <v>Начисление услуг УКС00000649 от 30.04.2023 0:00:15</v>
      </c>
      <c r="G1163" s="79" t="str">
        <f>VLOOKUP(A1163,'04'!A:B,2,0)</f>
        <v>НАС/КС/ДУ-3А-628 от 06.05.2022 г.</v>
      </c>
      <c r="H1163" s="78">
        <v>1395.87</v>
      </c>
      <c r="I1163" s="79">
        <f>VLOOKUP(A1163,РАСЧЕТ!A:BE,57,0)</f>
        <v>3848.6977563536066</v>
      </c>
      <c r="J1163" s="79">
        <f t="shared" si="73"/>
        <v>2452.8277563536067</v>
      </c>
      <c r="K1163" s="79" t="str">
        <f>VLOOKUP(A1163,'10'!A:C,3,0)</f>
        <v>Начисление услуг УКС00001638 от 31.10.2023 0:00:04</v>
      </c>
      <c r="L1163" s="79" t="str">
        <f>VLOOKUP(A1163,'10'!A:B,2,0)</f>
        <v>НАС/КС/ДУ-3А-628 от 06.05.2022 г.</v>
      </c>
      <c r="M1163" s="78">
        <v>1395.87</v>
      </c>
      <c r="N1163" s="79">
        <f>VLOOKUP(A1163,РАСЧЕТ!A:BF,58,0)</f>
        <v>2937.6175586385475</v>
      </c>
      <c r="O1163" s="79">
        <f t="shared" si="74"/>
        <v>1541.7475586385476</v>
      </c>
      <c r="P1163" s="79" t="str">
        <f>VLOOKUP(A1163,'11'!A:C,3,0)</f>
        <v>Начисление услуг УКС00001721 от 30.11.2023 23:59:59</v>
      </c>
      <c r="Q1163" s="79" t="str">
        <f>VLOOKUP(A1163,'11'!A:B,2,0)</f>
        <v>НАС/КС/ДУ-3А-628 от 06.05.2022 г.</v>
      </c>
      <c r="R1163" s="78">
        <v>1395.87</v>
      </c>
      <c r="S1163">
        <f>VLOOKUP(A1163,РАСЧЕТ!A:BG,59,0)</f>
        <v>3850.2312072356876</v>
      </c>
      <c r="T1163" s="119">
        <f t="shared" si="75"/>
        <v>2454.3612072356877</v>
      </c>
      <c r="U1163" t="str">
        <f>VLOOKUP(A1163,'12'!A:C,3,0)</f>
        <v>Начисление услуг УКС00001871 от 31.12.2023 23:59:59</v>
      </c>
      <c r="V1163" t="str">
        <f>VLOOKUP(A1163,'12'!A:B,2,0)</f>
        <v>НАС/КС/ДУ-3А-628 от 06.05.2022 г.</v>
      </c>
    </row>
    <row r="1164" spans="1:22" x14ac:dyDescent="0.3">
      <c r="A1164" s="77" t="s">
        <v>2255</v>
      </c>
      <c r="B1164" s="77" t="s">
        <v>898</v>
      </c>
      <c r="C1164" s="78">
        <v>2048.6999999999998</v>
      </c>
      <c r="D1164" s="79">
        <f>VLOOKUP(A1164,РАСЧЕТ!A:AY,51,0)</f>
        <v>1455.3889309845456</v>
      </c>
      <c r="E1164" s="79">
        <f t="shared" si="72"/>
        <v>-593.31106901545422</v>
      </c>
      <c r="F1164" s="79" t="str">
        <f>VLOOKUP(A1164,'04'!A:C,3,0)</f>
        <v>Начисление услуг УКС00000649 от 30.04.2023 0:00:15</v>
      </c>
      <c r="G1164" s="79" t="str">
        <f>VLOOKUP(A1164,'04'!A:B,2,0)</f>
        <v>НАС/КС/ДУ-3А-629</v>
      </c>
      <c r="H1164" s="78">
        <v>2048.6999999999998</v>
      </c>
      <c r="I1164" s="79">
        <f>VLOOKUP(A1164,РАСЧЕТ!A:BE,57,0)</f>
        <v>4741.5667179712709</v>
      </c>
      <c r="J1164" s="79">
        <f t="shared" si="73"/>
        <v>2692.8667179712711</v>
      </c>
      <c r="K1164" s="79" t="str">
        <f>VLOOKUP(A1164,'10'!A:C,3,0)</f>
        <v>Начисление услуг УКС00001638 от 31.10.2023 0:00:04</v>
      </c>
      <c r="L1164" s="79" t="str">
        <f>VLOOKUP(A1164,'10'!A:B,2,0)</f>
        <v>НАС/КС/ДУ-3А-629</v>
      </c>
      <c r="M1164" s="78">
        <v>2048.6999999999998</v>
      </c>
      <c r="N1164" s="79">
        <f>VLOOKUP(A1164,РАСЧЕТ!A:BF,58,0)</f>
        <v>3680.0492330000911</v>
      </c>
      <c r="O1164" s="79">
        <f t="shared" si="74"/>
        <v>1631.3492330000913</v>
      </c>
      <c r="P1164" s="79" t="str">
        <f>VLOOKUP(A1164,'11'!A:C,3,0)</f>
        <v>Начисление услуг УКС00001721 от 30.11.2023 23:59:59</v>
      </c>
      <c r="Q1164" s="79" t="str">
        <f>VLOOKUP(A1164,'11'!A:B,2,0)</f>
        <v>НАС/КС/ДУ-3А-629</v>
      </c>
      <c r="R1164" s="78">
        <v>2048.6999999999998</v>
      </c>
      <c r="S1164">
        <f>VLOOKUP(A1164,РАСЧЕТ!A:BG,59,0)</f>
        <v>4849.2126185753423</v>
      </c>
      <c r="T1164" s="119">
        <f t="shared" si="75"/>
        <v>2800.5126185753425</v>
      </c>
      <c r="U1164" t="str">
        <f>VLOOKUP(A1164,'12'!A:C,3,0)</f>
        <v>Начисление услуг УКС00001871 от 31.12.2023 23:59:59</v>
      </c>
      <c r="V1164" t="str">
        <f>VLOOKUP(A1164,'12'!A:B,2,0)</f>
        <v>НАС/КС/ДУ-3А-629</v>
      </c>
    </row>
    <row r="1165" spans="1:22" x14ac:dyDescent="0.3">
      <c r="A1165" s="77" t="s">
        <v>2111</v>
      </c>
      <c r="B1165" s="77" t="s">
        <v>262</v>
      </c>
      <c r="C1165" s="78">
        <v>2392.3000000000002</v>
      </c>
      <c r="D1165" s="79">
        <f>VLOOKUP(A1165,РАСЧЕТ!A:AY,51,0)</f>
        <v>2527.4558275957738</v>
      </c>
      <c r="E1165" s="79">
        <f t="shared" si="72"/>
        <v>135.15582759577364</v>
      </c>
      <c r="F1165" s="79" t="str">
        <f>VLOOKUP(A1165,'04'!A:C,3,0)</f>
        <v>Начисление услуг УКС00000649 от 30.04.2023 0:00:15</v>
      </c>
      <c r="G1165" s="79" t="str">
        <f>VLOOKUP(A1165,'04'!A:B,2,0)</f>
        <v>НАС/КС/ДУ-3А-63 от 09.03.2022 г.</v>
      </c>
      <c r="H1165" s="80"/>
      <c r="I1165" s="79">
        <f>VLOOKUP(A1165,РАСЧЕТ!A:BE,57,0)</f>
        <v>0</v>
      </c>
      <c r="J1165" s="79">
        <f t="shared" si="73"/>
        <v>0</v>
      </c>
      <c r="K1165" s="79" t="e">
        <f>VLOOKUP(A1165,'10'!A:C,3,0)</f>
        <v>#N/A</v>
      </c>
      <c r="L1165" s="79" t="e">
        <f>VLOOKUP(A1165,'10'!A:B,2,0)</f>
        <v>#N/A</v>
      </c>
      <c r="M1165" s="80"/>
      <c r="N1165" s="79">
        <f>VLOOKUP(A1165,РАСЧЕТ!A:BF,58,0)</f>
        <v>0</v>
      </c>
      <c r="O1165" s="79">
        <f t="shared" si="74"/>
        <v>0</v>
      </c>
      <c r="P1165" s="79" t="e">
        <f>VLOOKUP(A1165,'11'!A:C,3,0)</f>
        <v>#N/A</v>
      </c>
      <c r="Q1165" s="79" t="e">
        <f>VLOOKUP(A1165,'11'!A:B,2,0)</f>
        <v>#N/A</v>
      </c>
      <c r="R1165" s="80"/>
      <c r="S1165">
        <f>VLOOKUP(A1165,РАСЧЕТ!A:BG,59,0)</f>
        <v>0</v>
      </c>
      <c r="T1165" s="119">
        <f t="shared" si="75"/>
        <v>0</v>
      </c>
      <c r="U1165" t="e">
        <f>VLOOKUP(A1165,'12'!A:C,3,0)</f>
        <v>#N/A</v>
      </c>
      <c r="V1165" t="e">
        <f>VLOOKUP(A1165,'12'!A:B,2,0)</f>
        <v>#N/A</v>
      </c>
    </row>
    <row r="1166" spans="1:22" x14ac:dyDescent="0.3">
      <c r="A1166" s="77" t="s">
        <v>2821</v>
      </c>
      <c r="B1166" s="77" t="s">
        <v>262</v>
      </c>
      <c r="C1166" s="80"/>
      <c r="D1166" s="79">
        <f>VLOOKUP(A1166,РАСЧЕТ!A:AY,51,0)</f>
        <v>0</v>
      </c>
      <c r="E1166" s="79">
        <f t="shared" si="72"/>
        <v>0</v>
      </c>
      <c r="F1166" s="79" t="e">
        <f>VLOOKUP(A1166,'04'!A:C,3,0)</f>
        <v>#N/A</v>
      </c>
      <c r="G1166" s="79" t="e">
        <f>VLOOKUP(A1166,'04'!A:B,2,0)</f>
        <v>#N/A</v>
      </c>
      <c r="H1166" s="78">
        <v>2392.3000000000002</v>
      </c>
      <c r="I1166" s="79">
        <f>VLOOKUP(A1166,РАСЧЕТ!A:BE,57,0)</f>
        <v>4957.6307046047723</v>
      </c>
      <c r="J1166" s="79">
        <f t="shared" si="73"/>
        <v>2565.3307046047721</v>
      </c>
      <c r="K1166" s="79" t="str">
        <f>VLOOKUP(A1166,'10'!A:C,3,0)</f>
        <v>Начисление услуг УКС00001638 от 31.10.2023 0:00:04</v>
      </c>
      <c r="L1166" s="79" t="str">
        <f>VLOOKUP(A1166,'10'!A:B,2,0)</f>
        <v>НАС/КС/ДУ-3А-63</v>
      </c>
      <c r="M1166" s="78">
        <v>2392.3000000000002</v>
      </c>
      <c r="N1166" s="79">
        <f>VLOOKUP(A1166,РАСЧЕТ!A:BF,58,0)</f>
        <v>3894.082779069985</v>
      </c>
      <c r="O1166" s="79">
        <f t="shared" si="74"/>
        <v>1501.7827790699848</v>
      </c>
      <c r="P1166" s="79" t="str">
        <f>VLOOKUP(A1166,'11'!A:C,3,0)</f>
        <v>Начисление услуг УКС00001721 от 30.11.2023 23:59:59</v>
      </c>
      <c r="Q1166" s="79" t="str">
        <f>VLOOKUP(A1166,'11'!A:B,2,0)</f>
        <v>НАС/КС/ДУ-3А-63</v>
      </c>
      <c r="R1166" s="78">
        <v>2392.3000000000002</v>
      </c>
      <c r="S1166">
        <f>VLOOKUP(A1166,РАСЧЕТ!A:BG,59,0)</f>
        <v>5150.6206687628192</v>
      </c>
      <c r="T1166" s="119">
        <f t="shared" si="75"/>
        <v>2758.320668762819</v>
      </c>
      <c r="U1166" t="str">
        <f>VLOOKUP(A1166,'12'!A:C,3,0)</f>
        <v>Начисление услуг УКС00001871 от 31.12.2023 23:59:59</v>
      </c>
      <c r="V1166" t="str">
        <f>VLOOKUP(A1166,'12'!A:B,2,0)</f>
        <v>НАС/КС/ДУ-3А-63</v>
      </c>
    </row>
    <row r="1167" spans="1:22" x14ac:dyDescent="0.3">
      <c r="A1167" s="77" t="s">
        <v>2242</v>
      </c>
      <c r="B1167" s="77" t="s">
        <v>1232</v>
      </c>
      <c r="C1167" s="78">
        <v>3680.79</v>
      </c>
      <c r="D1167" s="79">
        <f>VLOOKUP(A1167,РАСЧЕТ!A:AY,51,0)</f>
        <v>3888.7426288143233</v>
      </c>
      <c r="E1167" s="79">
        <f t="shared" si="72"/>
        <v>207.95262881432336</v>
      </c>
      <c r="F1167" s="79" t="str">
        <f>VLOOKUP(A1167,'04'!A:C,3,0)</f>
        <v>Начисление услуг УКС00000649 от 30.04.2023 0:00:15</v>
      </c>
      <c r="G1167" s="79" t="str">
        <f>VLOOKUP(A1167,'04'!A:B,2,0)</f>
        <v>НАС/КС/ДУ-3А-630</v>
      </c>
      <c r="H1167" s="80"/>
      <c r="I1167" s="79">
        <f>VLOOKUP(A1167,РАСЧЕТ!A:BE,57,0)</f>
        <v>0</v>
      </c>
      <c r="J1167" s="79">
        <f t="shared" si="73"/>
        <v>0</v>
      </c>
      <c r="K1167" s="79" t="e">
        <f>VLOOKUP(A1167,'10'!A:C,3,0)</f>
        <v>#N/A</v>
      </c>
      <c r="L1167" s="79" t="e">
        <f>VLOOKUP(A1167,'10'!A:B,2,0)</f>
        <v>#N/A</v>
      </c>
      <c r="M1167" s="80"/>
      <c r="N1167" s="79">
        <f>VLOOKUP(A1167,РАСЧЕТ!A:BF,58,0)</f>
        <v>0</v>
      </c>
      <c r="O1167" s="79">
        <f t="shared" si="74"/>
        <v>0</v>
      </c>
      <c r="P1167" s="79" t="e">
        <f>VLOOKUP(A1167,'11'!A:C,3,0)</f>
        <v>#N/A</v>
      </c>
      <c r="Q1167" s="79" t="e">
        <f>VLOOKUP(A1167,'11'!A:B,2,0)</f>
        <v>#N/A</v>
      </c>
      <c r="R1167" s="80"/>
      <c r="S1167">
        <f>VLOOKUP(A1167,РАСЧЕТ!A:BG,59,0)</f>
        <v>0</v>
      </c>
      <c r="T1167" s="119">
        <f t="shared" si="75"/>
        <v>0</v>
      </c>
      <c r="U1167" t="e">
        <f>VLOOKUP(A1167,'12'!A:C,3,0)</f>
        <v>#N/A</v>
      </c>
      <c r="V1167" t="e">
        <f>VLOOKUP(A1167,'12'!A:B,2,0)</f>
        <v>#N/A</v>
      </c>
    </row>
    <row r="1168" spans="1:22" x14ac:dyDescent="0.3">
      <c r="A1168" s="77" t="s">
        <v>2777</v>
      </c>
      <c r="B1168" s="77" t="s">
        <v>1232</v>
      </c>
      <c r="C1168" s="80"/>
      <c r="D1168" s="79">
        <f>VLOOKUP(A1168,РАСЧЕТ!A:AY,51,0)</f>
        <v>0</v>
      </c>
      <c r="E1168" s="79">
        <f t="shared" si="72"/>
        <v>0</v>
      </c>
      <c r="F1168" s="79" t="e">
        <f>VLOOKUP(A1168,'04'!A:C,3,0)</f>
        <v>#N/A</v>
      </c>
      <c r="G1168" s="79" t="e">
        <f>VLOOKUP(A1168,'04'!A:B,2,0)</f>
        <v>#N/A</v>
      </c>
      <c r="H1168" s="78">
        <v>3680.79</v>
      </c>
      <c r="I1168" s="79">
        <f>VLOOKUP(A1168,РАСЧЕТ!A:BE,57,0)</f>
        <v>3426.7471519643173</v>
      </c>
      <c r="J1168" s="79">
        <f t="shared" si="73"/>
        <v>-254.04284803568271</v>
      </c>
      <c r="K1168" s="79" t="str">
        <f>VLOOKUP(A1168,'10'!A:C,3,0)</f>
        <v>Начисление услуг УКС00001638 от 31.10.2023 0:00:04</v>
      </c>
      <c r="L1168" s="79" t="str">
        <f>VLOOKUP(A1168,'10'!A:B,2,0)</f>
        <v>НАС/КС/ДУ-3А-630/Втор</v>
      </c>
      <c r="M1168" s="78">
        <v>3680.79</v>
      </c>
      <c r="N1168" s="79">
        <f>VLOOKUP(A1168,РАСЧЕТ!A:BF,58,0)</f>
        <v>3067.0237698564738</v>
      </c>
      <c r="O1168" s="79">
        <f t="shared" si="74"/>
        <v>-613.76623014352617</v>
      </c>
      <c r="P1168" s="79" t="str">
        <f>VLOOKUP(A1168,'11'!A:C,3,0)</f>
        <v>Начисление услуг УКС00001721 от 30.11.2023 23:59:59</v>
      </c>
      <c r="Q1168" s="79" t="str">
        <f>VLOOKUP(A1168,'11'!A:B,2,0)</f>
        <v>НАС/КС/ДУ-3А-630/Втор</v>
      </c>
      <c r="R1168" s="78">
        <v>3680.79</v>
      </c>
      <c r="S1168">
        <f>VLOOKUP(A1168,РАСЧЕТ!A:BG,59,0)</f>
        <v>4211.7795260230778</v>
      </c>
      <c r="T1168" s="119">
        <f t="shared" si="75"/>
        <v>530.98952602307781</v>
      </c>
      <c r="U1168" t="str">
        <f>VLOOKUP(A1168,'12'!A:C,3,0)</f>
        <v>Начисление услуг УКС00001871 от 31.12.2023 23:59:59</v>
      </c>
      <c r="V1168" t="str">
        <f>VLOOKUP(A1168,'12'!A:B,2,0)</f>
        <v>НАС/КС/ДУ-3А-630/Втор</v>
      </c>
    </row>
    <row r="1169" spans="1:22" x14ac:dyDescent="0.3">
      <c r="A1169" s="77" t="s">
        <v>2235</v>
      </c>
      <c r="B1169" s="77" t="s">
        <v>962</v>
      </c>
      <c r="C1169" s="78">
        <v>2396.6</v>
      </c>
      <c r="D1169" s="79">
        <f>VLOOKUP(A1169,РАСЧЕТ!A:AY,51,0)</f>
        <v>1696.2500581328645</v>
      </c>
      <c r="E1169" s="79">
        <f t="shared" si="72"/>
        <v>-700.34994186713539</v>
      </c>
      <c r="F1169" s="79" t="str">
        <f>VLOOKUP(A1169,'04'!A:C,3,0)</f>
        <v>Начисление услуг УКС00000649 от 30.04.2023 0:00:15</v>
      </c>
      <c r="G1169" s="79" t="str">
        <f>VLOOKUP(A1169,'04'!A:B,2,0)</f>
        <v>НАС/КС/ДУ-3А-631</v>
      </c>
      <c r="H1169" s="79">
        <v>618.48</v>
      </c>
      <c r="I1169" s="79">
        <f>VLOOKUP(A1169,РАСЧЕТ!A:BE,57,0)</f>
        <v>828.45799722275808</v>
      </c>
      <c r="J1169" s="79">
        <f t="shared" si="73"/>
        <v>209.97799722275806</v>
      </c>
      <c r="K1169" s="79" t="str">
        <f>VLOOKUP(A1169,'10'!A:C,3,0)</f>
        <v>Корректировка начислений УКС00003256 от 30.11.2023 0:00:00</v>
      </c>
      <c r="L1169" s="79" t="str">
        <f>VLOOKUP(A1169,'10'!A:B,2,0)</f>
        <v>НАС/КС/ДУ-3А-631</v>
      </c>
      <c r="M1169" s="80"/>
      <c r="N1169" s="79">
        <f>VLOOKUP(A1169,РАСЧЕТ!A:BF,58,0)</f>
        <v>0</v>
      </c>
      <c r="O1169" s="79">
        <f t="shared" si="74"/>
        <v>0</v>
      </c>
      <c r="P1169" s="79" t="e">
        <f>VLOOKUP(A1169,'11'!A:C,3,0)</f>
        <v>#N/A</v>
      </c>
      <c r="Q1169" s="79" t="e">
        <f>VLOOKUP(A1169,'11'!A:B,2,0)</f>
        <v>#N/A</v>
      </c>
      <c r="R1169" s="80"/>
      <c r="S1169">
        <f>VLOOKUP(A1169,РАСЧЕТ!A:BG,59,0)</f>
        <v>0</v>
      </c>
      <c r="T1169" s="119">
        <f t="shared" si="75"/>
        <v>0</v>
      </c>
      <c r="U1169" t="e">
        <f>VLOOKUP(A1169,'12'!A:C,3,0)</f>
        <v>#N/A</v>
      </c>
      <c r="V1169" t="e">
        <f>VLOOKUP(A1169,'12'!A:B,2,0)</f>
        <v>#N/A</v>
      </c>
    </row>
    <row r="1170" spans="1:22" x14ac:dyDescent="0.3">
      <c r="A1170" s="77" t="s">
        <v>2910</v>
      </c>
      <c r="B1170" s="77" t="s">
        <v>962</v>
      </c>
      <c r="C1170" s="80"/>
      <c r="D1170" s="79">
        <f>VLOOKUP(A1170,РАСЧЕТ!A:AY,51,0)</f>
        <v>0</v>
      </c>
      <c r="E1170" s="79">
        <f t="shared" si="72"/>
        <v>0</v>
      </c>
      <c r="F1170" s="79" t="e">
        <f>VLOOKUP(A1170,'04'!A:C,3,0)</f>
        <v>#N/A</v>
      </c>
      <c r="G1170" s="79" t="e">
        <f>VLOOKUP(A1170,'04'!A:B,2,0)</f>
        <v>#N/A</v>
      </c>
      <c r="H1170" s="78">
        <v>1778.12</v>
      </c>
      <c r="I1170" s="79">
        <f>VLOOKUP(A1170,РАСЧЕТ!A:BE,57,0)</f>
        <v>2381.81674201543</v>
      </c>
      <c r="J1170" s="79">
        <f t="shared" si="73"/>
        <v>603.69674201543012</v>
      </c>
      <c r="K1170" s="79" t="str">
        <f>VLOOKUP(A1170,'10'!A:C,3,0)</f>
        <v>Ввод начального сальдо УКС00002362 от 30.11.2023 0:00:00</v>
      </c>
      <c r="L1170" s="79" t="str">
        <f>VLOOKUP(A1170,'10'!A:B,2,0)</f>
        <v>НАС/КС/ДУ-3А-631/Втор</v>
      </c>
      <c r="M1170" s="78">
        <v>2396.6</v>
      </c>
      <c r="N1170" s="79">
        <f>VLOOKUP(A1170,РАСЧЕТ!A:BF,58,0)</f>
        <v>2678.5222025052849</v>
      </c>
      <c r="O1170" s="79">
        <f t="shared" si="74"/>
        <v>281.92220250528499</v>
      </c>
      <c r="P1170" s="79" t="str">
        <f>VLOOKUP(A1170,'11'!A:C,3,0)</f>
        <v>Начисление услуг УКС00001721 от 30.11.2023 23:59:59</v>
      </c>
      <c r="Q1170" s="79" t="str">
        <f>VLOOKUP(A1170,'11'!A:B,2,0)</f>
        <v>НАС/КС/ДУ-3А-631/Втор</v>
      </c>
      <c r="R1170" s="78">
        <v>2396.6</v>
      </c>
      <c r="S1170">
        <f>VLOOKUP(A1170,РАСЧЕТ!A:BG,59,0)</f>
        <v>3607.6609056507823</v>
      </c>
      <c r="T1170" s="119">
        <f t="shared" si="75"/>
        <v>1211.0609056507824</v>
      </c>
      <c r="U1170" t="str">
        <f>VLOOKUP(A1170,'12'!A:C,3,0)</f>
        <v>Начисление услуг УКС00001871 от 31.12.2023 23:59:59</v>
      </c>
      <c r="V1170" t="str">
        <f>VLOOKUP(A1170,'12'!A:B,2,0)</f>
        <v>НАС/КС/ДУ-3А-631/Втор</v>
      </c>
    </row>
    <row r="1171" spans="1:22" x14ac:dyDescent="0.3">
      <c r="A1171" s="77" t="s">
        <v>2364</v>
      </c>
      <c r="B1171" s="77" t="s">
        <v>935</v>
      </c>
      <c r="C1171" s="78">
        <v>1954.21</v>
      </c>
      <c r="D1171" s="79">
        <f>VLOOKUP(A1171,РАСЧЕТ!A:AY,51,0)</f>
        <v>2064.6183151814671</v>
      </c>
      <c r="E1171" s="79">
        <f t="shared" si="72"/>
        <v>110.40831518146706</v>
      </c>
      <c r="F1171" s="79" t="str">
        <f>VLOOKUP(A1171,'04'!A:C,3,0)</f>
        <v>Начисление услуг УКС00000649 от 30.04.2023 0:00:15</v>
      </c>
      <c r="G1171" s="79" t="str">
        <f>VLOOKUP(A1171,'04'!A:B,2,0)</f>
        <v>НАС/КС/ДУ-3А-632</v>
      </c>
      <c r="H1171" s="78">
        <v>1954.21</v>
      </c>
      <c r="I1171" s="79">
        <f>VLOOKUP(A1171,РАСЧЕТ!A:BE,57,0)</f>
        <v>4670.3830134641639</v>
      </c>
      <c r="J1171" s="79">
        <f t="shared" si="73"/>
        <v>2716.1730134641639</v>
      </c>
      <c r="K1171" s="79" t="str">
        <f>VLOOKUP(A1171,'10'!A:C,3,0)</f>
        <v>Начисление услуг УКС00001638 от 31.10.2023 0:00:04</v>
      </c>
      <c r="L1171" s="79" t="str">
        <f>VLOOKUP(A1171,'10'!A:B,2,0)</f>
        <v>НАС/КС/ДУ-3А-632</v>
      </c>
      <c r="M1171" s="78">
        <v>1954.21</v>
      </c>
      <c r="N1171" s="79">
        <f>VLOOKUP(A1171,РАСЧЕТ!A:BF,58,0)</f>
        <v>3612.9994754978757</v>
      </c>
      <c r="O1171" s="79">
        <f t="shared" si="74"/>
        <v>1658.7894754978756</v>
      </c>
      <c r="P1171" s="79" t="str">
        <f>VLOOKUP(A1171,'11'!A:C,3,0)</f>
        <v>Начисление услуг УКС00001721 от 30.11.2023 23:59:59</v>
      </c>
      <c r="Q1171" s="79" t="str">
        <f>VLOOKUP(A1171,'11'!A:B,2,0)</f>
        <v>НАС/КС/ДУ-3А-632</v>
      </c>
      <c r="R1171" s="78">
        <v>1954.21</v>
      </c>
      <c r="S1171">
        <f>VLOOKUP(A1171,РАСЧЕТ!A:BG,59,0)</f>
        <v>4755.9263355246676</v>
      </c>
      <c r="T1171" s="119">
        <f t="shared" si="75"/>
        <v>2801.7163355246676</v>
      </c>
      <c r="U1171" t="str">
        <f>VLOOKUP(A1171,'12'!A:C,3,0)</f>
        <v>Начисление услуг УКС00001871 от 31.12.2023 23:59:59</v>
      </c>
      <c r="V1171" t="str">
        <f>VLOOKUP(A1171,'12'!A:B,2,0)</f>
        <v>НАС/КС/ДУ-3А-632</v>
      </c>
    </row>
    <row r="1172" spans="1:22" x14ac:dyDescent="0.3">
      <c r="A1172" s="77" t="s">
        <v>2323</v>
      </c>
      <c r="B1172" s="77" t="s">
        <v>943</v>
      </c>
      <c r="C1172" s="78">
        <v>1932.74</v>
      </c>
      <c r="D1172" s="79">
        <f>VLOOKUP(A1172,РАСЧЕТ!A:AY,51,0)</f>
        <v>2041.9302018278242</v>
      </c>
      <c r="E1172" s="79">
        <f t="shared" si="72"/>
        <v>109.19020182782424</v>
      </c>
      <c r="F1172" s="79" t="str">
        <f>VLOOKUP(A1172,'04'!A:C,3,0)</f>
        <v>Начисление услуг УКС00000649 от 30.04.2023 0:00:15</v>
      </c>
      <c r="G1172" s="79" t="str">
        <f>VLOOKUP(A1172,'04'!A:B,2,0)</f>
        <v>НАС/КС/ДУ-3А-633</v>
      </c>
      <c r="H1172" s="78">
        <v>1932.74</v>
      </c>
      <c r="I1172" s="79">
        <f>VLOOKUP(A1172,РАСЧЕТ!A:BE,57,0)</f>
        <v>1799.3421451387899</v>
      </c>
      <c r="J1172" s="79">
        <f t="shared" si="73"/>
        <v>-133.39785486121013</v>
      </c>
      <c r="K1172" s="79" t="str">
        <f>VLOOKUP(A1172,'10'!A:C,3,0)</f>
        <v>Начисление услуг УКС00001638 от 31.10.2023 0:00:04</v>
      </c>
      <c r="L1172" s="79" t="str">
        <f>VLOOKUP(A1172,'10'!A:B,2,0)</f>
        <v>НАС/КС/ДУ-3А-633</v>
      </c>
      <c r="M1172" s="78">
        <v>1932.74</v>
      </c>
      <c r="N1172" s="79">
        <f>VLOOKUP(A1172,РАСЧЕТ!A:BF,58,0)</f>
        <v>1610.4558884893972</v>
      </c>
      <c r="O1172" s="79">
        <f t="shared" si="74"/>
        <v>-322.28411151060277</v>
      </c>
      <c r="P1172" s="79" t="str">
        <f>VLOOKUP(A1172,'11'!A:C,3,0)</f>
        <v>Начисление услуг УКС00001721 от 30.11.2023 23:59:59</v>
      </c>
      <c r="Q1172" s="79" t="str">
        <f>VLOOKUP(A1172,'11'!A:B,2,0)</f>
        <v>НАС/КС/ДУ-3А-633</v>
      </c>
      <c r="R1172" s="78">
        <v>1932.74</v>
      </c>
      <c r="S1172">
        <f>VLOOKUP(A1172,РАСЧЕТ!A:BG,59,0)</f>
        <v>2211.5528433026661</v>
      </c>
      <c r="T1172" s="119">
        <f t="shared" si="75"/>
        <v>278.81284330266612</v>
      </c>
      <c r="U1172" t="str">
        <f>VLOOKUP(A1172,'12'!A:C,3,0)</f>
        <v>Начисление услуг УКС00001871 от 31.12.2023 23:59:59</v>
      </c>
      <c r="V1172" t="str">
        <f>VLOOKUP(A1172,'12'!A:B,2,0)</f>
        <v>НАС/КС/ДУ-3А-633</v>
      </c>
    </row>
    <row r="1173" spans="1:22" x14ac:dyDescent="0.3">
      <c r="A1173" s="77" t="s">
        <v>2307</v>
      </c>
      <c r="B1173" s="77" t="s">
        <v>1217</v>
      </c>
      <c r="C1173" s="78">
        <v>2413.7800000000002</v>
      </c>
      <c r="D1173" s="79">
        <f>VLOOKUP(A1173,РАСЧЕТ!A:AY,51,0)</f>
        <v>2550.1439409494164</v>
      </c>
      <c r="E1173" s="79">
        <f t="shared" si="72"/>
        <v>136.36394094941625</v>
      </c>
      <c r="F1173" s="79" t="str">
        <f>VLOOKUP(A1173,'04'!A:C,3,0)</f>
        <v>Начисление услуг УКС00000649 от 30.04.2023 0:00:15</v>
      </c>
      <c r="G1173" s="79" t="str">
        <f>VLOOKUP(A1173,'04'!A:B,2,0)</f>
        <v>НАС/КС/ДУ-3А-634</v>
      </c>
      <c r="H1173" s="78">
        <v>2413.7800000000002</v>
      </c>
      <c r="I1173" s="79">
        <f>VLOOKUP(A1173,РАСЧЕТ!A:BE,57,0)</f>
        <v>6800.7608620470301</v>
      </c>
      <c r="J1173" s="79">
        <f t="shared" si="73"/>
        <v>4386.9808620470303</v>
      </c>
      <c r="K1173" s="79" t="str">
        <f>VLOOKUP(A1173,'10'!A:C,3,0)</f>
        <v>Начисление услуг УКС00001638 от 31.10.2023 0:00:04</v>
      </c>
      <c r="L1173" s="79" t="str">
        <f>VLOOKUP(A1173,'10'!A:B,2,0)</f>
        <v>НАС/КС/ДУ-3А-634</v>
      </c>
      <c r="M1173" s="78">
        <v>2413.7800000000002</v>
      </c>
      <c r="N1173" s="79">
        <f>VLOOKUP(A1173,РАСЧЕТ!A:BF,58,0)</f>
        <v>5181.0851028117677</v>
      </c>
      <c r="O1173" s="79">
        <f t="shared" si="74"/>
        <v>2767.3051028117675</v>
      </c>
      <c r="P1173" s="79" t="str">
        <f>VLOOKUP(A1173,'11'!A:C,3,0)</f>
        <v>Начисление услуг УКС00001721 от 30.11.2023 23:59:59</v>
      </c>
      <c r="Q1173" s="79" t="str">
        <f>VLOOKUP(A1173,'11'!A:B,2,0)</f>
        <v>НАС/КС/ДУ-3А-634</v>
      </c>
      <c r="R1173" s="78">
        <v>2413.7800000000002</v>
      </c>
      <c r="S1173">
        <f>VLOOKUP(A1173,РАСЧЕТ!A:BG,59,0)</f>
        <v>6786.5107016940183</v>
      </c>
      <c r="T1173" s="119">
        <f t="shared" si="75"/>
        <v>4372.7307016940176</v>
      </c>
      <c r="U1173" t="str">
        <f>VLOOKUP(A1173,'12'!A:C,3,0)</f>
        <v>Начисление услуг УКС00001871 от 31.12.2023 23:59:59</v>
      </c>
      <c r="V1173" t="str">
        <f>VLOOKUP(A1173,'12'!A:B,2,0)</f>
        <v>НАС/КС/ДУ-3А-634</v>
      </c>
    </row>
    <row r="1174" spans="1:22" x14ac:dyDescent="0.3">
      <c r="A1174" s="77" t="s">
        <v>2408</v>
      </c>
      <c r="B1174" s="77" t="s">
        <v>1020</v>
      </c>
      <c r="C1174" s="78">
        <v>3629.25</v>
      </c>
      <c r="D1174" s="79">
        <f>VLOOKUP(A1174,РАСЧЕТ!A:AY,51,0)</f>
        <v>3834.2911567655815</v>
      </c>
      <c r="E1174" s="79">
        <f t="shared" si="72"/>
        <v>205.04115676558149</v>
      </c>
      <c r="F1174" s="79" t="str">
        <f>VLOOKUP(A1174,'04'!A:C,3,0)</f>
        <v>Начисление услуг УКС00000649 от 30.04.2023 0:00:15</v>
      </c>
      <c r="G1174" s="79" t="str">
        <f>VLOOKUP(A1174,'04'!A:B,2,0)</f>
        <v>НАС/КС/ДУ-3А-635</v>
      </c>
      <c r="H1174" s="78">
        <v>3629.25</v>
      </c>
      <c r="I1174" s="79">
        <f>VLOOKUP(A1174,РАСЧЕТ!A:BE,57,0)</f>
        <v>7508.975481806182</v>
      </c>
      <c r="J1174" s="79">
        <f t="shared" si="73"/>
        <v>3879.725481806182</v>
      </c>
      <c r="K1174" s="79" t="str">
        <f>VLOOKUP(A1174,'10'!A:C,3,0)</f>
        <v>Начисление услуг УКС00001638 от 31.10.2023 0:00:04</v>
      </c>
      <c r="L1174" s="79" t="str">
        <f>VLOOKUP(A1174,'10'!A:B,2,0)</f>
        <v>НАС/КС/ДУ-3А-635</v>
      </c>
      <c r="M1174" s="78">
        <v>3629.25</v>
      </c>
      <c r="N1174" s="79">
        <f>VLOOKUP(A1174,РАСЧЕТ!A:BF,58,0)</f>
        <v>5899.1687059612113</v>
      </c>
      <c r="O1174" s="79">
        <f t="shared" si="74"/>
        <v>2269.9187059612113</v>
      </c>
      <c r="P1174" s="79" t="str">
        <f>VLOOKUP(A1174,'11'!A:C,3,0)</f>
        <v>Начисление услуг УКС00001721 от 30.11.2023 23:59:59</v>
      </c>
      <c r="Q1174" s="79" t="str">
        <f>VLOOKUP(A1174,'11'!A:B,2,0)</f>
        <v>НАС/КС/ДУ-3А-635</v>
      </c>
      <c r="R1174" s="78">
        <v>3629.25</v>
      </c>
      <c r="S1174">
        <f>VLOOKUP(A1174,РАСЧЕТ!A:BG,59,0)</f>
        <v>7803.1492577079243</v>
      </c>
      <c r="T1174" s="119">
        <f t="shared" si="75"/>
        <v>4173.8992577079243</v>
      </c>
      <c r="U1174" t="str">
        <f>VLOOKUP(A1174,'12'!A:C,3,0)</f>
        <v>Начисление услуг УКС00001871 от 31.12.2023 23:59:59</v>
      </c>
      <c r="V1174" t="str">
        <f>VLOOKUP(A1174,'12'!A:B,2,0)</f>
        <v>НАС/КС/ДУ-3А-635</v>
      </c>
    </row>
    <row r="1175" spans="1:22" x14ac:dyDescent="0.3">
      <c r="A1175" s="77" t="s">
        <v>2371</v>
      </c>
      <c r="B1175" s="77" t="s">
        <v>725</v>
      </c>
      <c r="C1175" s="78">
        <v>1992.87</v>
      </c>
      <c r="D1175" s="79">
        <f>VLOOKUP(A1175,РАСЧЕТ!A:AY,51,0)</f>
        <v>1410.5018404545683</v>
      </c>
      <c r="E1175" s="79">
        <f t="shared" si="72"/>
        <v>-582.36815954543158</v>
      </c>
      <c r="F1175" s="79" t="str">
        <f>VLOOKUP(A1175,'04'!A:C,3,0)</f>
        <v>Начисление услуг УКС00000649 от 30.04.2023 0:00:15</v>
      </c>
      <c r="G1175" s="79" t="str">
        <f>VLOOKUP(A1175,'04'!A:B,2,0)</f>
        <v>НАС/КС/ДУ-3А-636/ВТОР</v>
      </c>
      <c r="H1175" s="78">
        <v>1992.87</v>
      </c>
      <c r="I1175" s="79">
        <f>VLOOKUP(A1175,РАСЧЕТ!A:BE,57,0)</f>
        <v>6264.8705107744445</v>
      </c>
      <c r="J1175" s="79">
        <f t="shared" si="73"/>
        <v>4272.0005107744446</v>
      </c>
      <c r="K1175" s="79" t="str">
        <f>VLOOKUP(A1175,'10'!A:C,3,0)</f>
        <v>Начисление услуг УКС00001638 от 31.10.2023 0:00:04</v>
      </c>
      <c r="L1175" s="79" t="str">
        <f>VLOOKUP(A1175,'10'!A:B,2,0)</f>
        <v>НАС/КС/ДУ-3А-636/ВТОР</v>
      </c>
      <c r="M1175" s="78">
        <v>1992.87</v>
      </c>
      <c r="N1175" s="79">
        <f>VLOOKUP(A1175,РАСЧЕТ!A:BF,58,0)</f>
        <v>4730.1000291187729</v>
      </c>
      <c r="O1175" s="79">
        <f t="shared" si="74"/>
        <v>2737.230029118773</v>
      </c>
      <c r="P1175" s="79" t="str">
        <f>VLOOKUP(A1175,'11'!A:C,3,0)</f>
        <v>Начисление услуг УКС00001721 от 30.11.2023 23:59:59</v>
      </c>
      <c r="Q1175" s="79" t="str">
        <f>VLOOKUP(A1175,'11'!A:B,2,0)</f>
        <v>НАС/КС/ДУ-3А-636/ВТОР</v>
      </c>
      <c r="R1175" s="78">
        <v>1992.87</v>
      </c>
      <c r="S1175">
        <f>VLOOKUP(A1175,РАСЧЕТ!A:BG,59,0)</f>
        <v>6177.5844887643725</v>
      </c>
      <c r="T1175" s="119">
        <f t="shared" si="75"/>
        <v>4184.7144887643726</v>
      </c>
      <c r="U1175" t="str">
        <f>VLOOKUP(A1175,'12'!A:C,3,0)</f>
        <v>Начисление услуг УКС00001871 от 31.12.2023 23:59:59</v>
      </c>
      <c r="V1175" t="str">
        <f>VLOOKUP(A1175,'12'!A:B,2,0)</f>
        <v>НАС/КС/ДУ-3А-636/ВТОР</v>
      </c>
    </row>
    <row r="1176" spans="1:22" x14ac:dyDescent="0.3">
      <c r="A1176" s="77" t="s">
        <v>2435</v>
      </c>
      <c r="B1176" s="77" t="s">
        <v>1218</v>
      </c>
      <c r="C1176" s="78">
        <v>1778.12</v>
      </c>
      <c r="D1176" s="79">
        <f>VLOOKUP(A1176,РАСЧЕТ!A:AY,51,0)</f>
        <v>3934.8150276469637</v>
      </c>
      <c r="E1176" s="79">
        <f t="shared" si="72"/>
        <v>2156.6950276469638</v>
      </c>
      <c r="F1176" s="79" t="str">
        <f>VLOOKUP(A1176,'04'!A:C,3,0)</f>
        <v>Начисление услуг УКС00000649 от 30.04.2023 0:00:15</v>
      </c>
      <c r="G1176" s="79" t="str">
        <f>VLOOKUP(A1176,'04'!A:B,2,0)</f>
        <v>НАС/КС/ДУ-3А-637 от 30.03.2022 г.</v>
      </c>
      <c r="H1176" s="78">
        <v>1778.12</v>
      </c>
      <c r="I1176" s="79">
        <f>VLOOKUP(A1176,РАСЧЕТ!A:BE,57,0)</f>
        <v>3549.0660511730462</v>
      </c>
      <c r="J1176" s="79">
        <f t="shared" si="73"/>
        <v>1770.9460511730463</v>
      </c>
      <c r="K1176" s="79" t="str">
        <f>VLOOKUP(A1176,'10'!A:C,3,0)</f>
        <v>Начисление услуг УКС00001638 от 31.10.2023 0:00:04</v>
      </c>
      <c r="L1176" s="79" t="str">
        <f>VLOOKUP(A1176,'10'!A:B,2,0)</f>
        <v>НАС/КС/ДУ-3А-637 от 30.03.2022 г.</v>
      </c>
      <c r="M1176" s="78">
        <v>1778.12</v>
      </c>
      <c r="N1176" s="79">
        <f>VLOOKUP(A1176,РАСЧЕТ!A:BF,58,0)</f>
        <v>2799.8272382569494</v>
      </c>
      <c r="O1176" s="79">
        <f t="shared" si="74"/>
        <v>1021.7072382569495</v>
      </c>
      <c r="P1176" s="79" t="str">
        <f>VLOOKUP(A1176,'11'!A:C,3,0)</f>
        <v>Начисление услуг УКС00001721 от 30.11.2023 23:59:59</v>
      </c>
      <c r="Q1176" s="79" t="str">
        <f>VLOOKUP(A1176,'11'!A:B,2,0)</f>
        <v>НАС/КС/ДУ-3А-637 от 30.03.2022 г.</v>
      </c>
      <c r="R1176" s="78">
        <v>1778.12</v>
      </c>
      <c r="S1176">
        <f>VLOOKUP(A1176,РАСЧЕТ!A:BG,59,0)</f>
        <v>3708.2847173463902</v>
      </c>
      <c r="T1176" s="119">
        <f t="shared" si="75"/>
        <v>1930.1647173463903</v>
      </c>
      <c r="U1176" t="str">
        <f>VLOOKUP(A1176,'12'!A:C,3,0)</f>
        <v>Начисление услуг УКС00001871 от 31.12.2023 23:59:59</v>
      </c>
      <c r="V1176" t="str">
        <f>VLOOKUP(A1176,'12'!A:B,2,0)</f>
        <v>НАС/КС/ДУ-3А-637 от 30.03.2022 г.</v>
      </c>
    </row>
    <row r="1177" spans="1:22" x14ac:dyDescent="0.3">
      <c r="A1177" s="77" t="s">
        <v>2114</v>
      </c>
      <c r="B1177" s="77" t="s">
        <v>670</v>
      </c>
      <c r="C1177" s="78">
        <v>2538.33</v>
      </c>
      <c r="D1177" s="79">
        <f>VLOOKUP(A1177,РАСЧЕТ!A:AY,51,0)</f>
        <v>2681.7349984005427</v>
      </c>
      <c r="E1177" s="79">
        <f t="shared" si="72"/>
        <v>143.40499840054281</v>
      </c>
      <c r="F1177" s="79" t="str">
        <f>VLOOKUP(A1177,'04'!A:C,3,0)</f>
        <v>Начисление услуг УКС00000649 от 30.04.2023 0:00:15</v>
      </c>
      <c r="G1177" s="79" t="str">
        <f>VLOOKUP(A1177,'04'!A:B,2,0)</f>
        <v>Договор Красная сосна 3А/дом/Кв. 638</v>
      </c>
      <c r="H1177" s="80"/>
      <c r="I1177" s="79">
        <f>VLOOKUP(A1177,РАСЧЕТ!A:BE,57,0)</f>
        <v>0</v>
      </c>
      <c r="J1177" s="79">
        <f t="shared" si="73"/>
        <v>0</v>
      </c>
      <c r="K1177" s="79" t="e">
        <f>VLOOKUP(A1177,'10'!A:C,3,0)</f>
        <v>#N/A</v>
      </c>
      <c r="L1177" s="79" t="e">
        <f>VLOOKUP(A1177,'10'!A:B,2,0)</f>
        <v>#N/A</v>
      </c>
      <c r="M1177" s="80"/>
      <c r="N1177" s="79">
        <f>VLOOKUP(A1177,РАСЧЕТ!A:BF,58,0)</f>
        <v>0</v>
      </c>
      <c r="O1177" s="79">
        <f t="shared" si="74"/>
        <v>0</v>
      </c>
      <c r="P1177" s="79" t="e">
        <f>VLOOKUP(A1177,'11'!A:C,3,0)</f>
        <v>#N/A</v>
      </c>
      <c r="Q1177" s="79" t="e">
        <f>VLOOKUP(A1177,'11'!A:B,2,0)</f>
        <v>#N/A</v>
      </c>
      <c r="R1177" s="80"/>
      <c r="S1177">
        <f>VLOOKUP(A1177,РАСЧЕТ!A:BG,59,0)</f>
        <v>0</v>
      </c>
      <c r="T1177" s="119">
        <f t="shared" si="75"/>
        <v>0</v>
      </c>
      <c r="U1177" t="e">
        <f>VLOOKUP(A1177,'12'!A:C,3,0)</f>
        <v>#N/A</v>
      </c>
      <c r="V1177" t="e">
        <f>VLOOKUP(A1177,'12'!A:B,2,0)</f>
        <v>#N/A</v>
      </c>
    </row>
    <row r="1178" spans="1:22" x14ac:dyDescent="0.3">
      <c r="A1178" s="77" t="s">
        <v>2892</v>
      </c>
      <c r="B1178" s="77" t="s">
        <v>670</v>
      </c>
      <c r="C1178" s="80"/>
      <c r="D1178" s="79">
        <f>VLOOKUP(A1178,РАСЧЕТ!A:AY,51,0)</f>
        <v>0</v>
      </c>
      <c r="E1178" s="79">
        <f t="shared" si="72"/>
        <v>0</v>
      </c>
      <c r="F1178" s="79" t="e">
        <f>VLOOKUP(A1178,'04'!A:C,3,0)</f>
        <v>#N/A</v>
      </c>
      <c r="G1178" s="79" t="e">
        <f>VLOOKUP(A1178,'04'!A:B,2,0)</f>
        <v>#N/A</v>
      </c>
      <c r="H1178" s="78">
        <v>2538.33</v>
      </c>
      <c r="I1178" s="79">
        <f>VLOOKUP(A1178,РАСЧЕТ!A:BE,57,0)</f>
        <v>5178.9310343453435</v>
      </c>
      <c r="J1178" s="79">
        <f t="shared" si="73"/>
        <v>2640.6010343453436</v>
      </c>
      <c r="K1178" s="79" t="str">
        <f>VLOOKUP(A1178,'10'!A:C,3,0)</f>
        <v>Начисление услуг УКС00001638 от 31.10.2023 0:00:04</v>
      </c>
      <c r="L1178" s="79" t="str">
        <f>VLOOKUP(A1178,'10'!A:B,2,0)</f>
        <v>НАС/КС/ДУ-3А-638</v>
      </c>
      <c r="M1178" s="78">
        <v>2538.33</v>
      </c>
      <c r="N1178" s="79">
        <f>VLOOKUP(A1178,РАСЧЕТ!A:BF,58,0)</f>
        <v>4075.1748749761641</v>
      </c>
      <c r="O1178" s="79">
        <f t="shared" si="74"/>
        <v>1536.8448749761642</v>
      </c>
      <c r="P1178" s="79" t="str">
        <f>VLOOKUP(A1178,'11'!A:C,3,0)</f>
        <v>Начисление услуг УКС00001721 от 30.11.2023 23:59:59</v>
      </c>
      <c r="Q1178" s="79" t="str">
        <f>VLOOKUP(A1178,'11'!A:B,2,0)</f>
        <v>НАС/КС/ДУ-3А-638</v>
      </c>
      <c r="R1178" s="78">
        <v>2538.33</v>
      </c>
      <c r="S1178">
        <f>VLOOKUP(A1178,РАСЧЕТ!A:BG,59,0)</f>
        <v>5393.1494590996881</v>
      </c>
      <c r="T1178" s="119">
        <f t="shared" si="75"/>
        <v>2854.8194590996882</v>
      </c>
      <c r="U1178" t="str">
        <f>VLOOKUP(A1178,'12'!A:C,3,0)</f>
        <v>Начисление услуг УКС00001871 от 31.12.2023 23:59:59</v>
      </c>
      <c r="V1178" t="str">
        <f>VLOOKUP(A1178,'12'!A:B,2,0)</f>
        <v>НАС/КС/ДУ-3А-638</v>
      </c>
    </row>
    <row r="1179" spans="1:22" x14ac:dyDescent="0.3">
      <c r="A1179" s="77" t="s">
        <v>2385</v>
      </c>
      <c r="B1179" s="77" t="s">
        <v>993</v>
      </c>
      <c r="C1179" s="78">
        <v>2843.27</v>
      </c>
      <c r="D1179" s="79">
        <f>VLOOKUP(A1179,РАСЧЕТ!A:AY,51,0)</f>
        <v>3003.9062080222666</v>
      </c>
      <c r="E1179" s="79">
        <f t="shared" si="72"/>
        <v>160.6362080222666</v>
      </c>
      <c r="F1179" s="79" t="str">
        <f>VLOOKUP(A1179,'04'!A:C,3,0)</f>
        <v>Начисление услуг УКС00000649 от 30.04.2023 0:00:15</v>
      </c>
      <c r="G1179" s="79" t="str">
        <f>VLOOKUP(A1179,'04'!A:B,2,0)</f>
        <v>НАС/КС/ДУ-3А-639</v>
      </c>
      <c r="H1179" s="78">
        <v>2843.27</v>
      </c>
      <c r="I1179" s="79">
        <f>VLOOKUP(A1179,РАСЧЕТ!A:BE,57,0)</f>
        <v>4724.488244628481</v>
      </c>
      <c r="J1179" s="79">
        <f t="shared" si="73"/>
        <v>1881.218244628481</v>
      </c>
      <c r="K1179" s="79" t="str">
        <f>VLOOKUP(A1179,'10'!A:C,3,0)</f>
        <v>Начисление услуг УКС00001638 от 31.10.2023 0:00:04</v>
      </c>
      <c r="L1179" s="79" t="str">
        <f>VLOOKUP(A1179,'10'!A:B,2,0)</f>
        <v>НАС/КС/ДУ-3А-639</v>
      </c>
      <c r="M1179" s="78">
        <v>2843.27</v>
      </c>
      <c r="N1179" s="79">
        <f>VLOOKUP(A1179,РАСЧЕТ!A:BF,58,0)</f>
        <v>3815.3021889841948</v>
      </c>
      <c r="O1179" s="79">
        <f t="shared" si="74"/>
        <v>972.03218898419482</v>
      </c>
      <c r="P1179" s="79" t="str">
        <f>VLOOKUP(A1179,'11'!A:C,3,0)</f>
        <v>Начисление услуг УКС00001721 от 30.11.2023 23:59:59</v>
      </c>
      <c r="Q1179" s="79" t="str">
        <f>VLOOKUP(A1179,'11'!A:B,2,0)</f>
        <v>НАС/КС/ДУ-3А-639</v>
      </c>
      <c r="R1179" s="78">
        <v>2843.27</v>
      </c>
      <c r="S1179">
        <f>VLOOKUP(A1179,РАСЧЕТ!A:BG,59,0)</f>
        <v>5089.5278752449049</v>
      </c>
      <c r="T1179" s="119">
        <f t="shared" si="75"/>
        <v>2246.2578752449049</v>
      </c>
      <c r="U1179" t="str">
        <f>VLOOKUP(A1179,'12'!A:C,3,0)</f>
        <v>Начисление услуг УКС00001871 от 31.12.2023 23:59:59</v>
      </c>
      <c r="V1179" t="str">
        <f>VLOOKUP(A1179,'12'!A:B,2,0)</f>
        <v>НАС/КС/ДУ-3А-639</v>
      </c>
    </row>
    <row r="1180" spans="1:22" x14ac:dyDescent="0.3">
      <c r="A1180" s="77" t="s">
        <v>1530</v>
      </c>
      <c r="B1180" s="77" t="s">
        <v>223</v>
      </c>
      <c r="C1180" s="78">
        <v>3603.48</v>
      </c>
      <c r="D1180" s="79">
        <f>VLOOKUP(A1180,РАСЧЕТ!A:AY,51,0)</f>
        <v>3807.0654207412108</v>
      </c>
      <c r="E1180" s="79">
        <f t="shared" si="72"/>
        <v>203.58542074121078</v>
      </c>
      <c r="F1180" s="79" t="str">
        <f>VLOOKUP(A1180,'04'!A:C,3,0)</f>
        <v>Начисление услуг УКС00000649 от 30.04.2023 0:00:15</v>
      </c>
      <c r="G1180" s="79" t="str">
        <f>VLOOKUP(A1180,'04'!A:B,2,0)</f>
        <v>НАС/КС/ДУ-3А-64 от 18.03.2022 г.</v>
      </c>
      <c r="H1180" s="78">
        <v>3603.48</v>
      </c>
      <c r="I1180" s="79">
        <f>VLOOKUP(A1180,РАСЧЕТ!A:BE,57,0)</f>
        <v>5070.3949310476155</v>
      </c>
      <c r="J1180" s="79">
        <f t="shared" si="73"/>
        <v>1466.9149310476155</v>
      </c>
      <c r="K1180" s="79" t="str">
        <f>VLOOKUP(A1180,'10'!A:C,3,0)</f>
        <v>Начисление услуг УКС00001638 от 31.10.2023 0:00:04</v>
      </c>
      <c r="L1180" s="79" t="str">
        <f>VLOOKUP(A1180,'10'!A:B,2,0)</f>
        <v>НАС/КС/ДУ-3А-64 от 18.03.2022 г.</v>
      </c>
      <c r="M1180" s="78">
        <v>3603.48</v>
      </c>
      <c r="N1180" s="79">
        <f>VLOOKUP(A1180,РАСЧЕТ!A:BF,58,0)</f>
        <v>4196.8706949740463</v>
      </c>
      <c r="O1180" s="79">
        <f t="shared" si="74"/>
        <v>593.39069497404626</v>
      </c>
      <c r="P1180" s="79" t="str">
        <f>VLOOKUP(A1180,'11'!A:C,3,0)</f>
        <v>Начисление услуг УКС00001721 от 30.11.2023 23:59:59</v>
      </c>
      <c r="Q1180" s="79" t="str">
        <f>VLOOKUP(A1180,'11'!A:B,2,0)</f>
        <v>НАС/КС/ДУ-3А-64 от 18.03.2022 г.</v>
      </c>
      <c r="R1180" s="78">
        <v>3603.48</v>
      </c>
      <c r="S1180">
        <f>VLOOKUP(A1180,РАСЧЕТ!A:BG,59,0)</f>
        <v>5639.6103225153547</v>
      </c>
      <c r="T1180" s="119">
        <f t="shared" si="75"/>
        <v>2036.1303225153547</v>
      </c>
      <c r="U1180" t="str">
        <f>VLOOKUP(A1180,'12'!A:C,3,0)</f>
        <v>Начисление услуг УКС00001871 от 31.12.2023 23:59:59</v>
      </c>
      <c r="V1180" t="str">
        <f>VLOOKUP(A1180,'12'!A:B,2,0)</f>
        <v>НАС/КС/ДУ-3А-64 от 18.03.2022 г.</v>
      </c>
    </row>
    <row r="1181" spans="1:22" x14ac:dyDescent="0.3">
      <c r="A1181" s="77" t="s">
        <v>2357</v>
      </c>
      <c r="B1181" s="77" t="s">
        <v>746</v>
      </c>
      <c r="C1181" s="80"/>
      <c r="D1181" s="79">
        <f>VLOOKUP(A1181,РАСЧЕТ!A:AY,51,0)</f>
        <v>0</v>
      </c>
      <c r="E1181" s="79">
        <f t="shared" si="72"/>
        <v>0</v>
      </c>
      <c r="F1181" s="79" t="e">
        <f>VLOOKUP(A1181,'04'!A:C,3,0)</f>
        <v>#N/A</v>
      </c>
      <c r="G1181" s="79" t="e">
        <f>VLOOKUP(A1181,'04'!A:B,2,0)</f>
        <v>#N/A</v>
      </c>
      <c r="H1181" s="80"/>
      <c r="I1181" s="79">
        <f>VLOOKUP(A1181,РАСЧЕТ!A:BE,57,0)</f>
        <v>0</v>
      </c>
      <c r="J1181" s="79">
        <f t="shared" si="73"/>
        <v>0</v>
      </c>
      <c r="K1181" s="79" t="e">
        <f>VLOOKUP(A1181,'10'!A:C,3,0)</f>
        <v>#N/A</v>
      </c>
      <c r="L1181" s="79" t="e">
        <f>VLOOKUP(A1181,'10'!A:B,2,0)</f>
        <v>#N/A</v>
      </c>
      <c r="M1181" s="80"/>
      <c r="N1181" s="79">
        <f>VLOOKUP(A1181,РАСЧЕТ!A:BF,58,0)</f>
        <v>0</v>
      </c>
      <c r="O1181" s="79">
        <f t="shared" si="74"/>
        <v>0</v>
      </c>
      <c r="P1181" s="79" t="e">
        <f>VLOOKUP(A1181,'11'!A:C,3,0)</f>
        <v>#N/A</v>
      </c>
      <c r="Q1181" s="79" t="e">
        <f>VLOOKUP(A1181,'11'!A:B,2,0)</f>
        <v>#N/A</v>
      </c>
      <c r="R1181" s="80"/>
      <c r="S1181">
        <f>VLOOKUP(A1181,РАСЧЕТ!A:BG,59,0)</f>
        <v>0</v>
      </c>
      <c r="T1181" s="119">
        <f t="shared" si="75"/>
        <v>0</v>
      </c>
      <c r="U1181" t="e">
        <f>VLOOKUP(A1181,'12'!A:C,3,0)</f>
        <v>#N/A</v>
      </c>
      <c r="V1181" t="e">
        <f>VLOOKUP(A1181,'12'!A:B,2,0)</f>
        <v>#N/A</v>
      </c>
    </row>
    <row r="1182" spans="1:22" x14ac:dyDescent="0.3">
      <c r="A1182" s="77" t="s">
        <v>2595</v>
      </c>
      <c r="B1182" s="77" t="s">
        <v>746</v>
      </c>
      <c r="C1182" s="78">
        <v>3255.59</v>
      </c>
      <c r="D1182" s="79">
        <f>VLOOKUP(A1182,РАСЧЕТ!A:AY,51,0)</f>
        <v>3439.5179844122017</v>
      </c>
      <c r="E1182" s="79">
        <f t="shared" si="72"/>
        <v>183.92798441220157</v>
      </c>
      <c r="F1182" s="79" t="str">
        <f>VLOOKUP(A1182,'04'!A:C,3,0)</f>
        <v>Начисление услуг УКС00000649 от 30.04.2023 0:00:15</v>
      </c>
      <c r="G1182" s="79" t="str">
        <f>VLOOKUP(A1182,'04'!A:B,2,0)</f>
        <v>НАС/КС/ДУ-3А-640</v>
      </c>
      <c r="H1182" s="78">
        <v>3255.59</v>
      </c>
      <c r="I1182" s="79">
        <f>VLOOKUP(A1182,РАСЧЕТ!A:BE,57,0)</f>
        <v>7405.1385791781368</v>
      </c>
      <c r="J1182" s="79">
        <f t="shared" si="73"/>
        <v>4149.5485791781366</v>
      </c>
      <c r="K1182" s="79" t="str">
        <f>VLOOKUP(A1182,'10'!A:C,3,0)</f>
        <v>Начисление услуг УКС00001638 от 31.10.2023 0:00:04</v>
      </c>
      <c r="L1182" s="79" t="str">
        <f>VLOOKUP(A1182,'10'!A:B,2,0)</f>
        <v>НАС/КС/ДУ-3А-640</v>
      </c>
      <c r="M1182" s="78">
        <v>3255.59</v>
      </c>
      <c r="N1182" s="79">
        <f>VLOOKUP(A1182,РАСЧЕТ!A:BF,58,0)</f>
        <v>5757.6902947625986</v>
      </c>
      <c r="O1182" s="79">
        <f t="shared" si="74"/>
        <v>2502.1002947625984</v>
      </c>
      <c r="P1182" s="79" t="str">
        <f>VLOOKUP(A1182,'11'!A:C,3,0)</f>
        <v>Начисление услуг УКС00001721 от 30.11.2023 23:59:59</v>
      </c>
      <c r="Q1182" s="79" t="str">
        <f>VLOOKUP(A1182,'11'!A:B,2,0)</f>
        <v>НАС/КС/ДУ-3А-640</v>
      </c>
      <c r="R1182" s="78">
        <v>3255.59</v>
      </c>
      <c r="S1182">
        <f>VLOOKUP(A1182,РАСЧЕТ!A:BG,59,0)</f>
        <v>7591.265105929424</v>
      </c>
      <c r="T1182" s="119">
        <f t="shared" si="75"/>
        <v>4335.6751059294238</v>
      </c>
      <c r="U1182" t="str">
        <f>VLOOKUP(A1182,'12'!A:C,3,0)</f>
        <v>Начисление услуг УКС00001871 от 31.12.2023 23:59:59</v>
      </c>
      <c r="V1182" t="str">
        <f>VLOOKUP(A1182,'12'!A:B,2,0)</f>
        <v>НАС/КС/ДУ-3А-640</v>
      </c>
    </row>
    <row r="1183" spans="1:22" x14ac:dyDescent="0.3">
      <c r="A1183" s="77" t="s">
        <v>2267</v>
      </c>
      <c r="B1183" s="77" t="s">
        <v>569</v>
      </c>
      <c r="C1183" s="80"/>
      <c r="D1183" s="79">
        <f>VLOOKUP(A1183,РАСЧЕТ!A:AY,51,0)</f>
        <v>0</v>
      </c>
      <c r="E1183" s="79">
        <f t="shared" si="72"/>
        <v>0</v>
      </c>
      <c r="F1183" s="79" t="e">
        <f>VLOOKUP(A1183,'04'!A:C,3,0)</f>
        <v>#N/A</v>
      </c>
      <c r="G1183" s="79" t="e">
        <f>VLOOKUP(A1183,'04'!A:B,2,0)</f>
        <v>#N/A</v>
      </c>
      <c r="H1183" s="80"/>
      <c r="I1183" s="79">
        <f>VLOOKUP(A1183,РАСЧЕТ!A:BE,57,0)</f>
        <v>0</v>
      </c>
      <c r="J1183" s="79">
        <f t="shared" si="73"/>
        <v>0</v>
      </c>
      <c r="K1183" s="79" t="e">
        <f>VLOOKUP(A1183,'10'!A:C,3,0)</f>
        <v>#N/A</v>
      </c>
      <c r="L1183" s="79" t="e">
        <f>VLOOKUP(A1183,'10'!A:B,2,0)</f>
        <v>#N/A</v>
      </c>
      <c r="M1183" s="80"/>
      <c r="N1183" s="79">
        <f>VLOOKUP(A1183,РАСЧЕТ!A:BF,58,0)</f>
        <v>0</v>
      </c>
      <c r="O1183" s="79">
        <f t="shared" si="74"/>
        <v>0</v>
      </c>
      <c r="P1183" s="79" t="e">
        <f>VLOOKUP(A1183,'11'!A:C,3,0)</f>
        <v>#N/A</v>
      </c>
      <c r="Q1183" s="79" t="e">
        <f>VLOOKUP(A1183,'11'!A:B,2,0)</f>
        <v>#N/A</v>
      </c>
      <c r="R1183" s="80"/>
      <c r="S1183">
        <f>VLOOKUP(A1183,РАСЧЕТ!A:BG,59,0)</f>
        <v>0</v>
      </c>
      <c r="T1183" s="119">
        <f t="shared" si="75"/>
        <v>0</v>
      </c>
      <c r="U1183" t="e">
        <f>VLOOKUP(A1183,'12'!A:C,3,0)</f>
        <v>#N/A</v>
      </c>
      <c r="V1183" t="e">
        <f>VLOOKUP(A1183,'12'!A:B,2,0)</f>
        <v>#N/A</v>
      </c>
    </row>
    <row r="1184" spans="1:22" x14ac:dyDescent="0.3">
      <c r="A1184" s="77" t="s">
        <v>2457</v>
      </c>
      <c r="B1184" s="77" t="s">
        <v>569</v>
      </c>
      <c r="C1184" s="78">
        <v>1726.58</v>
      </c>
      <c r="D1184" s="79">
        <f>VLOOKUP(A1184,РАСЧЕТ!A:AY,51,0)</f>
        <v>1824.1243136328565</v>
      </c>
      <c r="E1184" s="79">
        <f t="shared" si="72"/>
        <v>97.544313632856529</v>
      </c>
      <c r="F1184" s="79" t="str">
        <f>VLOOKUP(A1184,'04'!A:C,3,0)</f>
        <v>Начисление услуг УКС00000649 от 30.04.2023 0:00:15</v>
      </c>
      <c r="G1184" s="79" t="str">
        <f>VLOOKUP(A1184,'04'!A:B,2,0)</f>
        <v>НАС/КС/ДУ-3А-641</v>
      </c>
      <c r="H1184" s="78">
        <v>1726.58</v>
      </c>
      <c r="I1184" s="79">
        <f>VLOOKUP(A1184,РАСЧЕТ!A:BE,57,0)</f>
        <v>4019.9731422787418</v>
      </c>
      <c r="J1184" s="79">
        <f t="shared" si="73"/>
        <v>2293.3931422787418</v>
      </c>
      <c r="K1184" s="79" t="str">
        <f>VLOOKUP(A1184,'10'!A:C,3,0)</f>
        <v>Начисление услуг УКС00001638 от 31.10.2023 0:00:04</v>
      </c>
      <c r="L1184" s="79" t="str">
        <f>VLOOKUP(A1184,'10'!A:B,2,0)</f>
        <v>НАС/КС/ДУ-3А-641</v>
      </c>
      <c r="M1184" s="78">
        <v>1726.58</v>
      </c>
      <c r="N1184" s="79">
        <f>VLOOKUP(A1184,РАСЧЕТ!A:BF,58,0)</f>
        <v>3118.0871317522215</v>
      </c>
      <c r="O1184" s="79">
        <f t="shared" si="74"/>
        <v>1391.5071317522215</v>
      </c>
      <c r="P1184" s="79" t="str">
        <f>VLOOKUP(A1184,'11'!A:C,3,0)</f>
        <v>Начисление услуг УКС00001721 от 30.11.2023 23:59:59</v>
      </c>
      <c r="Q1184" s="79" t="str">
        <f>VLOOKUP(A1184,'11'!A:B,2,0)</f>
        <v>НАС/КС/ДУ-3А-641</v>
      </c>
      <c r="R1184" s="78">
        <v>1726.58</v>
      </c>
      <c r="S1184">
        <f>VLOOKUP(A1184,РАСЧЕТ!A:BG,59,0)</f>
        <v>4107.912620834215</v>
      </c>
      <c r="T1184" s="119">
        <f t="shared" si="75"/>
        <v>2381.332620834215</v>
      </c>
      <c r="U1184" t="str">
        <f>VLOOKUP(A1184,'12'!A:C,3,0)</f>
        <v>Начисление услуг УКС00001871 от 31.12.2023 23:59:59</v>
      </c>
      <c r="V1184" t="str">
        <f>VLOOKUP(A1184,'12'!A:B,2,0)</f>
        <v>НАС/КС/ДУ-3А-641</v>
      </c>
    </row>
    <row r="1185" spans="1:22" x14ac:dyDescent="0.3">
      <c r="A1185" s="77" t="s">
        <v>2115</v>
      </c>
      <c r="B1185" s="77" t="s">
        <v>683</v>
      </c>
      <c r="C1185" s="78">
        <v>2486.79</v>
      </c>
      <c r="D1185" s="79">
        <f>VLOOKUP(A1185,РАСЧЕТ!A:AY,51,0)</f>
        <v>2627.2835263518004</v>
      </c>
      <c r="E1185" s="79">
        <f t="shared" si="72"/>
        <v>140.49352635180048</v>
      </c>
      <c r="F1185" s="79" t="str">
        <f>VLOOKUP(A1185,'04'!A:C,3,0)</f>
        <v>Начисление услуг УКС00000649 от 30.04.2023 0:00:15</v>
      </c>
      <c r="G1185" s="79" t="str">
        <f>VLOOKUP(A1185,'04'!A:B,2,0)</f>
        <v>НАС/КС/ДУ-3А-642</v>
      </c>
      <c r="H1185" s="78">
        <v>2486.79</v>
      </c>
      <c r="I1185" s="79">
        <f>VLOOKUP(A1185,РАСЧЕТ!A:BE,57,0)</f>
        <v>6892.1621705236685</v>
      </c>
      <c r="J1185" s="79">
        <f t="shared" si="73"/>
        <v>4405.3721705236685</v>
      </c>
      <c r="K1185" s="79" t="str">
        <f>VLOOKUP(A1185,'10'!A:C,3,0)</f>
        <v>Начисление услуг УКС00001638 от 31.10.2023 0:00:04</v>
      </c>
      <c r="L1185" s="79" t="str">
        <f>VLOOKUP(A1185,'10'!A:B,2,0)</f>
        <v>НАС/КС/ДУ-3А-642</v>
      </c>
      <c r="M1185" s="78">
        <v>2486.79</v>
      </c>
      <c r="N1185" s="79">
        <f>VLOOKUP(A1185,РАСЧЕТ!A:BF,58,0)</f>
        <v>5258.2317855529536</v>
      </c>
      <c r="O1185" s="79">
        <f t="shared" si="74"/>
        <v>2771.4417855529537</v>
      </c>
      <c r="P1185" s="79" t="str">
        <f>VLOOKUP(A1185,'11'!A:C,3,0)</f>
        <v>Начисление услуг УКС00001721 от 30.11.2023 23:59:59</v>
      </c>
      <c r="Q1185" s="79" t="str">
        <f>VLOOKUP(A1185,'11'!A:B,2,0)</f>
        <v>НАС/КС/ДУ-3А-642</v>
      </c>
      <c r="R1185" s="79">
        <v>561.53</v>
      </c>
      <c r="S1185">
        <f>VLOOKUP(A1185,РАСЧЕТ!A:BG,59,0)</f>
        <v>1555.9786648153558</v>
      </c>
      <c r="T1185" s="119">
        <f t="shared" si="75"/>
        <v>994.44866481535587</v>
      </c>
      <c r="U1185" t="str">
        <f>VLOOKUP(A1185,'12'!A:C,3,0)</f>
        <v>Начисление услуг УКС00001871 от 31.12.2023 23:59:59</v>
      </c>
      <c r="V1185" t="str">
        <f>VLOOKUP(A1185,'12'!A:B,2,0)</f>
        <v>НАС/КС/ДУ-3А-642</v>
      </c>
    </row>
    <row r="1186" spans="1:22" x14ac:dyDescent="0.3">
      <c r="A1186" s="77" t="s">
        <v>2922</v>
      </c>
      <c r="B1186" s="77" t="s">
        <v>683</v>
      </c>
      <c r="C1186" s="80"/>
      <c r="D1186" s="79">
        <f>VLOOKUP(A1186,РАСЧЕТ!A:AY,51,0)</f>
        <v>0</v>
      </c>
      <c r="E1186" s="79">
        <f t="shared" si="72"/>
        <v>0</v>
      </c>
      <c r="F1186" s="79" t="e">
        <f>VLOOKUP(A1186,'04'!A:C,3,0)</f>
        <v>#N/A</v>
      </c>
      <c r="G1186" s="79" t="e">
        <f>VLOOKUP(A1186,'04'!A:B,2,0)</f>
        <v>#N/A</v>
      </c>
      <c r="H1186" s="80"/>
      <c r="I1186" s="79">
        <f>VLOOKUP(A1186,РАСЧЕТ!A:BE,57,0)</f>
        <v>0</v>
      </c>
      <c r="J1186" s="79">
        <f t="shared" si="73"/>
        <v>0</v>
      </c>
      <c r="K1186" s="79" t="e">
        <f>VLOOKUP(A1186,'10'!A:C,3,0)</f>
        <v>#N/A</v>
      </c>
      <c r="L1186" s="79" t="e">
        <f>VLOOKUP(A1186,'10'!A:B,2,0)</f>
        <v>#N/A</v>
      </c>
      <c r="M1186" s="80"/>
      <c r="N1186" s="79">
        <f>VLOOKUP(A1186,РАСЧЕТ!A:BF,58,0)</f>
        <v>0</v>
      </c>
      <c r="O1186" s="79">
        <f t="shared" si="74"/>
        <v>0</v>
      </c>
      <c r="P1186" s="79" t="e">
        <f>VLOOKUP(A1186,'11'!A:C,3,0)</f>
        <v>#N/A</v>
      </c>
      <c r="Q1186" s="79" t="e">
        <f>VLOOKUP(A1186,'11'!A:B,2,0)</f>
        <v>#N/A</v>
      </c>
      <c r="R1186" s="78">
        <v>1925.26</v>
      </c>
      <c r="S1186">
        <f>VLOOKUP(A1186,РАСЧЕТ!A:BG,59,0)</f>
        <v>5334.7839936526489</v>
      </c>
      <c r="T1186" s="119">
        <f t="shared" si="75"/>
        <v>3409.5239936526486</v>
      </c>
      <c r="U1186" t="str">
        <f>VLOOKUP(A1186,'12'!A:C,3,0)</f>
        <v>Начисление услуг УКС00001871 от 31.12.2023 23:59:59</v>
      </c>
      <c r="V1186" t="str">
        <f>VLOOKUP(A1186,'12'!A:B,2,0)</f>
        <v>НАС/КС_3А-642/ВТОР</v>
      </c>
    </row>
    <row r="1187" spans="1:22" x14ac:dyDescent="0.3">
      <c r="A1187" s="77" t="s">
        <v>2441</v>
      </c>
      <c r="B1187" s="77" t="s">
        <v>714</v>
      </c>
      <c r="C1187" s="78">
        <v>2796.03</v>
      </c>
      <c r="D1187" s="79">
        <f>VLOOKUP(A1187,РАСЧЕТ!A:AY,51,0)</f>
        <v>2953.9923586442524</v>
      </c>
      <c r="E1187" s="79">
        <f t="shared" si="72"/>
        <v>157.96235864425216</v>
      </c>
      <c r="F1187" s="79" t="str">
        <f>VLOOKUP(A1187,'04'!A:C,3,0)</f>
        <v>Начисление услуг УКС00000649 от 30.04.2023 0:00:15</v>
      </c>
      <c r="G1187" s="79" t="str">
        <f>VLOOKUP(A1187,'04'!A:B,2,0)</f>
        <v>НАС/КС/ДУ-3А-643 от 30.03.2022 г.</v>
      </c>
      <c r="H1187" s="78">
        <v>2796.03</v>
      </c>
      <c r="I1187" s="79">
        <f>VLOOKUP(A1187,РАСЧЕТ!A:BE,57,0)</f>
        <v>6236.1630715536876</v>
      </c>
      <c r="J1187" s="79">
        <f t="shared" si="73"/>
        <v>3440.1330715536874</v>
      </c>
      <c r="K1187" s="79" t="str">
        <f>VLOOKUP(A1187,'10'!A:C,3,0)</f>
        <v>Начисление услуг УКС00001638 от 31.10.2023 0:00:04</v>
      </c>
      <c r="L1187" s="79" t="str">
        <f>VLOOKUP(A1187,'10'!A:B,2,0)</f>
        <v>НАС/КС/ДУ-3А-643 от 30.03.2022 г.</v>
      </c>
      <c r="M1187" s="78">
        <v>2796.03</v>
      </c>
      <c r="N1187" s="79">
        <f>VLOOKUP(A1187,РАСЧЕТ!A:BF,58,0)</f>
        <v>4858.8486380324211</v>
      </c>
      <c r="O1187" s="79">
        <f t="shared" si="74"/>
        <v>2062.8186380324209</v>
      </c>
      <c r="P1187" s="79" t="str">
        <f>VLOOKUP(A1187,'11'!A:C,3,0)</f>
        <v>Начисление услуг УКС00001721 от 30.11.2023 23:59:59</v>
      </c>
      <c r="Q1187" s="79" t="str">
        <f>VLOOKUP(A1187,'11'!A:B,2,0)</f>
        <v>НАС/КС/ДУ-3А-643 от 30.03.2022 г.</v>
      </c>
      <c r="R1187" s="78">
        <v>2796.03</v>
      </c>
      <c r="S1187">
        <f>VLOOKUP(A1187,РАСЧЕТ!A:BG,59,0)</f>
        <v>6410.3830682179505</v>
      </c>
      <c r="T1187" s="119">
        <f t="shared" si="75"/>
        <v>3614.3530682179503</v>
      </c>
      <c r="U1187" t="str">
        <f>VLOOKUP(A1187,'12'!A:C,3,0)</f>
        <v>Начисление услуг УКС00001871 от 31.12.2023 23:59:59</v>
      </c>
      <c r="V1187" t="str">
        <f>VLOOKUP(A1187,'12'!A:B,2,0)</f>
        <v>НАС/КС/ДУ-3А-643 от 30.03.2022 г.</v>
      </c>
    </row>
    <row r="1188" spans="1:22" x14ac:dyDescent="0.3">
      <c r="A1188" s="77" t="s">
        <v>2361</v>
      </c>
      <c r="B1188" s="77" t="s">
        <v>1206</v>
      </c>
      <c r="C1188" s="78">
        <v>3216.94</v>
      </c>
      <c r="D1188" s="79">
        <f>VLOOKUP(A1188,РАСЧЕТ!A:AY,51,0)</f>
        <v>7060.3956374579138</v>
      </c>
      <c r="E1188" s="79">
        <f t="shared" si="72"/>
        <v>3843.4556374579138</v>
      </c>
      <c r="F1188" s="79" t="str">
        <f>VLOOKUP(A1188,'04'!A:C,3,0)</f>
        <v>Начисление услуг УКС00000649 от 30.04.2023 0:00:15</v>
      </c>
      <c r="G1188" s="79" t="str">
        <f>VLOOKUP(A1188,'04'!A:B,2,0)</f>
        <v>НАС/КС/ДУ-3А-644</v>
      </c>
      <c r="H1188" s="78">
        <v>3216.94</v>
      </c>
      <c r="I1188" s="79">
        <f>VLOOKUP(A1188,РАСЧЕТ!A:BE,57,0)</f>
        <v>2994.9050371310082</v>
      </c>
      <c r="J1188" s="79">
        <f t="shared" si="73"/>
        <v>-222.0349628689919</v>
      </c>
      <c r="K1188" s="79" t="str">
        <f>VLOOKUP(A1188,'10'!A:C,3,0)</f>
        <v>Начисление услуг УКС00001638 от 31.10.2023 0:00:04</v>
      </c>
      <c r="L1188" s="79" t="str">
        <f>VLOOKUP(A1188,'10'!A:B,2,0)</f>
        <v>НАС/КС/ДУ-3А-644</v>
      </c>
      <c r="M1188" s="78">
        <v>3216.94</v>
      </c>
      <c r="N1188" s="79">
        <f>VLOOKUP(A1188,РАСЧЕТ!A:BF,58,0)</f>
        <v>2680.5143566190195</v>
      </c>
      <c r="O1188" s="79">
        <f t="shared" si="74"/>
        <v>-536.42564338098055</v>
      </c>
      <c r="P1188" s="79" t="str">
        <f>VLOOKUP(A1188,'11'!A:C,3,0)</f>
        <v>Начисление услуг УКС00001721 от 30.11.2023 23:59:59</v>
      </c>
      <c r="Q1188" s="79" t="str">
        <f>VLOOKUP(A1188,'11'!A:B,2,0)</f>
        <v>НАС/КС/ДУ-3А-644</v>
      </c>
      <c r="R1188" s="78">
        <v>3216.94</v>
      </c>
      <c r="S1188">
        <f>VLOOKUP(A1188,РАСЧЕТ!A:BG,59,0)</f>
        <v>3681.0068436304382</v>
      </c>
      <c r="T1188" s="119">
        <f t="shared" si="75"/>
        <v>464.06684363043814</v>
      </c>
      <c r="U1188" t="str">
        <f>VLOOKUP(A1188,'12'!A:C,3,0)</f>
        <v>Начисление услуг УКС00001871 от 31.12.2023 23:59:59</v>
      </c>
      <c r="V1188" t="str">
        <f>VLOOKUP(A1188,'12'!A:B,2,0)</f>
        <v>НАС/КС/ДУ-3А-644</v>
      </c>
    </row>
    <row r="1189" spans="1:22" x14ac:dyDescent="0.3">
      <c r="A1189" s="77" t="s">
        <v>2345</v>
      </c>
      <c r="B1189" s="77" t="s">
        <v>963</v>
      </c>
      <c r="C1189" s="78">
        <v>1726.58</v>
      </c>
      <c r="D1189" s="79">
        <f>VLOOKUP(A1189,РАСЧЕТ!A:AY,51,0)</f>
        <v>1824.1243136328565</v>
      </c>
      <c r="E1189" s="79">
        <f t="shared" si="72"/>
        <v>97.544313632856529</v>
      </c>
      <c r="F1189" s="79" t="str">
        <f>VLOOKUP(A1189,'04'!A:C,3,0)</f>
        <v>Начисление услуг УКС00000649 от 30.04.2023 0:00:15</v>
      </c>
      <c r="G1189" s="79" t="str">
        <f>VLOOKUP(A1189,'04'!A:B,2,0)</f>
        <v>НАС/КС/ДУ-3А-645</v>
      </c>
      <c r="H1189" s="80"/>
      <c r="I1189" s="79">
        <f>VLOOKUP(A1189,РАСЧЕТ!A:BE,57,0)</f>
        <v>0</v>
      </c>
      <c r="J1189" s="79">
        <f t="shared" si="73"/>
        <v>0</v>
      </c>
      <c r="K1189" s="79" t="e">
        <f>VLOOKUP(A1189,'10'!A:C,3,0)</f>
        <v>#N/A</v>
      </c>
      <c r="L1189" s="79" t="e">
        <f>VLOOKUP(A1189,'10'!A:B,2,0)</f>
        <v>#N/A</v>
      </c>
      <c r="M1189" s="80"/>
      <c r="N1189" s="79">
        <f>VLOOKUP(A1189,РАСЧЕТ!A:BF,58,0)</f>
        <v>0</v>
      </c>
      <c r="O1189" s="79">
        <f t="shared" si="74"/>
        <v>0</v>
      </c>
      <c r="P1189" s="79" t="e">
        <f>VLOOKUP(A1189,'11'!A:C,3,0)</f>
        <v>#N/A</v>
      </c>
      <c r="Q1189" s="79" t="e">
        <f>VLOOKUP(A1189,'11'!A:B,2,0)</f>
        <v>#N/A</v>
      </c>
      <c r="R1189" s="80"/>
      <c r="S1189">
        <f>VLOOKUP(A1189,РАСЧЕТ!A:BG,59,0)</f>
        <v>0</v>
      </c>
      <c r="T1189" s="119">
        <f t="shared" si="75"/>
        <v>0</v>
      </c>
      <c r="U1189" t="e">
        <f>VLOOKUP(A1189,'12'!A:C,3,0)</f>
        <v>#N/A</v>
      </c>
      <c r="V1189" t="e">
        <f>VLOOKUP(A1189,'12'!A:B,2,0)</f>
        <v>#N/A</v>
      </c>
    </row>
    <row r="1190" spans="1:22" x14ac:dyDescent="0.3">
      <c r="A1190" s="77" t="s">
        <v>2856</v>
      </c>
      <c r="B1190" s="77" t="s">
        <v>963</v>
      </c>
      <c r="C1190" s="80"/>
      <c r="D1190" s="79">
        <f>VLOOKUP(A1190,РАСЧЕТ!A:AY,51,0)</f>
        <v>0</v>
      </c>
      <c r="E1190" s="79">
        <f t="shared" si="72"/>
        <v>0</v>
      </c>
      <c r="F1190" s="79" t="e">
        <f>VLOOKUP(A1190,'04'!A:C,3,0)</f>
        <v>#N/A</v>
      </c>
      <c r="G1190" s="79" t="e">
        <f>VLOOKUP(A1190,'04'!A:B,2,0)</f>
        <v>#N/A</v>
      </c>
      <c r="H1190" s="78">
        <v>1726.58</v>
      </c>
      <c r="I1190" s="79">
        <f>VLOOKUP(A1190,РАСЧЕТ!A:BE,57,0)</f>
        <v>3248.9784078088451</v>
      </c>
      <c r="J1190" s="79">
        <f t="shared" si="73"/>
        <v>1522.3984078088451</v>
      </c>
      <c r="K1190" s="79" t="str">
        <f>VLOOKUP(A1190,'10'!A:C,3,0)</f>
        <v>Начисление услуг УКС00001638 от 31.10.2023 0:00:04</v>
      </c>
      <c r="L1190" s="79" t="str">
        <f>VLOOKUP(A1190,'10'!A:B,2,0)</f>
        <v>НАС/КС/ДУ-3А-645/ВТОР</v>
      </c>
      <c r="M1190" s="78">
        <v>1726.58</v>
      </c>
      <c r="N1190" s="79">
        <f>VLOOKUP(A1190,РАСЧЕТ!A:BF,58,0)</f>
        <v>2581.3882332646349</v>
      </c>
      <c r="O1190" s="79">
        <f t="shared" si="74"/>
        <v>854.80823326463496</v>
      </c>
      <c r="P1190" s="79" t="str">
        <f>VLOOKUP(A1190,'11'!A:C,3,0)</f>
        <v>Начисление услуг УКС00001721 от 30.11.2023 23:59:59</v>
      </c>
      <c r="Q1190" s="79" t="str">
        <f>VLOOKUP(A1190,'11'!A:B,2,0)</f>
        <v>НАС/КС/ДУ-3А-645/ВТОР</v>
      </c>
      <c r="R1190" s="78">
        <v>1726.58</v>
      </c>
      <c r="S1190">
        <f>VLOOKUP(A1190,РАСЧЕТ!A:BG,59,0)</f>
        <v>3426.4954937916987</v>
      </c>
      <c r="T1190" s="119">
        <f t="shared" si="75"/>
        <v>1699.9154937916987</v>
      </c>
      <c r="U1190" t="str">
        <f>VLOOKUP(A1190,'12'!A:C,3,0)</f>
        <v>Начисление услуг УКС00001871 от 31.12.2023 23:59:59</v>
      </c>
      <c r="V1190" t="str">
        <f>VLOOKUP(A1190,'12'!A:B,2,0)</f>
        <v>НАС/КС/ДУ-3А-645/ВТОР</v>
      </c>
    </row>
    <row r="1191" spans="1:22" x14ac:dyDescent="0.3">
      <c r="A1191" s="77" t="s">
        <v>2271</v>
      </c>
      <c r="B1191" s="77" t="s">
        <v>964</v>
      </c>
      <c r="C1191" s="78">
        <v>2486.79</v>
      </c>
      <c r="D1191" s="79">
        <f>VLOOKUP(A1191,РАСЧЕТ!A:AY,51,0)</f>
        <v>2627.2835263518004</v>
      </c>
      <c r="E1191" s="79">
        <f t="shared" si="72"/>
        <v>140.49352635180048</v>
      </c>
      <c r="F1191" s="79" t="str">
        <f>VLOOKUP(A1191,'04'!A:C,3,0)</f>
        <v>Начисление услуг УКС00000649 от 30.04.2023 0:00:15</v>
      </c>
      <c r="G1191" s="79" t="str">
        <f>VLOOKUP(A1191,'04'!A:B,2,0)</f>
        <v>НАС/КС/ДУ-646</v>
      </c>
      <c r="H1191" s="78">
        <v>2486.79</v>
      </c>
      <c r="I1191" s="79">
        <f>VLOOKUP(A1191,РАСЧЕТ!A:BE,57,0)</f>
        <v>2315.153560078576</v>
      </c>
      <c r="J1191" s="79">
        <f t="shared" si="73"/>
        <v>-171.63643992142397</v>
      </c>
      <c r="K1191" s="79" t="str">
        <f>VLOOKUP(A1191,'10'!A:C,3,0)</f>
        <v>Начисление услуг УКС00001638 от 31.10.2023 0:00:04</v>
      </c>
      <c r="L1191" s="79" t="str">
        <f>VLOOKUP(A1191,'10'!A:B,2,0)</f>
        <v>НАС/КС/ДУ-646</v>
      </c>
      <c r="M1191" s="78">
        <v>2486.79</v>
      </c>
      <c r="N1191" s="79">
        <f>VLOOKUP(A1191,РАСЧЕТ!A:BF,58,0)</f>
        <v>2072.1199098563575</v>
      </c>
      <c r="O1191" s="79">
        <f t="shared" si="74"/>
        <v>-414.67009014364248</v>
      </c>
      <c r="P1191" s="79" t="str">
        <f>VLOOKUP(A1191,'11'!A:C,3,0)</f>
        <v>Начисление услуг УКС00001721 от 30.11.2023 23:59:59</v>
      </c>
      <c r="Q1191" s="79" t="str">
        <f>VLOOKUP(A1191,'11'!A:B,2,0)</f>
        <v>НАС/КС/ДУ-646</v>
      </c>
      <c r="R1191" s="78">
        <v>2486.79</v>
      </c>
      <c r="S1191">
        <f>VLOOKUP(A1191,РАСЧЕТ!A:BG,59,0)</f>
        <v>2845.5313250494305</v>
      </c>
      <c r="T1191" s="119">
        <f t="shared" si="75"/>
        <v>358.74132504943054</v>
      </c>
      <c r="U1191" t="str">
        <f>VLOOKUP(A1191,'12'!A:C,3,0)</f>
        <v>Начисление услуг УКС00001871 от 31.12.2023 23:59:59</v>
      </c>
      <c r="V1191" t="str">
        <f>VLOOKUP(A1191,'12'!A:B,2,0)</f>
        <v>НАС/КС/ДУ-646</v>
      </c>
    </row>
    <row r="1192" spans="1:22" x14ac:dyDescent="0.3">
      <c r="A1192" s="77" t="s">
        <v>1507</v>
      </c>
      <c r="B1192" s="77" t="s">
        <v>649</v>
      </c>
      <c r="C1192" s="78">
        <v>2796.03</v>
      </c>
      <c r="D1192" s="79">
        <f>VLOOKUP(A1192,РАСЧЕТ!A:AY,51,0)</f>
        <v>2953.9923586442524</v>
      </c>
      <c r="E1192" s="79">
        <f t="shared" si="72"/>
        <v>157.96235864425216</v>
      </c>
      <c r="F1192" s="79" t="str">
        <f>VLOOKUP(A1192,'04'!A:C,3,0)</f>
        <v>Начисление услуг УКС00000649 от 30.04.2023 0:00:15</v>
      </c>
      <c r="G1192" s="79" t="str">
        <f>VLOOKUP(A1192,'04'!A:B,2,0)</f>
        <v>НАС/КС/ДУ-3А-647 от 02.04.2022 г.</v>
      </c>
      <c r="H1192" s="78">
        <v>2796.03</v>
      </c>
      <c r="I1192" s="79">
        <f>VLOOKUP(A1192,РАСЧЕТ!A:BE,57,0)</f>
        <v>2603.0483033007827</v>
      </c>
      <c r="J1192" s="79">
        <f t="shared" si="73"/>
        <v>-192.98169669921754</v>
      </c>
      <c r="K1192" s="79" t="str">
        <f>VLOOKUP(A1192,'10'!A:C,3,0)</f>
        <v>Начисление услуг УКС00001638 от 31.10.2023 0:00:04</v>
      </c>
      <c r="L1192" s="79" t="str">
        <f>VLOOKUP(A1192,'10'!A:B,2,0)</f>
        <v>НАС/КС/ДУ-3А-647 от 02.04.2022 г.</v>
      </c>
      <c r="M1192" s="78">
        <v>2796.03</v>
      </c>
      <c r="N1192" s="79">
        <f>VLOOKUP(A1192,РАСЧЕТ!A:BF,58,0)</f>
        <v>2329.7928520146611</v>
      </c>
      <c r="O1192" s="79">
        <f t="shared" si="74"/>
        <v>-466.23714798533911</v>
      </c>
      <c r="P1192" s="79" t="str">
        <f>VLOOKUP(A1192,'11'!A:C,3,0)</f>
        <v>Начисление услуг УКС00001721 от 30.11.2023 23:59:59</v>
      </c>
      <c r="Q1192" s="79" t="str">
        <f>VLOOKUP(A1192,'11'!A:B,2,0)</f>
        <v>НАС/КС/ДУ-3А-647 от 02.04.2022 г.</v>
      </c>
      <c r="R1192" s="78">
        <v>2796.03</v>
      </c>
      <c r="S1192">
        <f>VLOOKUP(A1192,РАСЧЕТ!A:BG,59,0)</f>
        <v>3199.3797799778567</v>
      </c>
      <c r="T1192" s="119">
        <f t="shared" si="75"/>
        <v>403.34977997785654</v>
      </c>
      <c r="U1192" t="str">
        <f>VLOOKUP(A1192,'12'!A:C,3,0)</f>
        <v>Начисление услуг УКС00001871 от 31.12.2023 23:59:59</v>
      </c>
      <c r="V1192" t="str">
        <f>VLOOKUP(A1192,'12'!A:B,2,0)</f>
        <v>НАС/КС/ДУ-3А-647 от 02.04.2022 г.</v>
      </c>
    </row>
    <row r="1193" spans="1:22" x14ac:dyDescent="0.3">
      <c r="A1193" s="77" t="s">
        <v>2339</v>
      </c>
      <c r="B1193" s="77" t="s">
        <v>1049</v>
      </c>
      <c r="C1193" s="78">
        <v>3216.94</v>
      </c>
      <c r="D1193" s="79">
        <f>VLOOKUP(A1193,РАСЧЕТ!A:AY,51,0)</f>
        <v>2276.8661174579133</v>
      </c>
      <c r="E1193" s="79">
        <f t="shared" si="72"/>
        <v>-940.07388254208672</v>
      </c>
      <c r="F1193" s="79" t="str">
        <f>VLOOKUP(A1193,'04'!A:C,3,0)</f>
        <v>Начисление услуг УКС00000649 от 30.04.2023 0:00:15</v>
      </c>
      <c r="G1193" s="79" t="str">
        <f>VLOOKUP(A1193,'04'!A:B,2,0)</f>
        <v>НАС/КС/ДУ-3А-648</v>
      </c>
      <c r="H1193" s="78">
        <v>3216.94</v>
      </c>
      <c r="I1193" s="79">
        <f>VLOOKUP(A1193,РАСЧЕТ!A:BE,57,0)</f>
        <v>2994.9050371310082</v>
      </c>
      <c r="J1193" s="79">
        <f t="shared" si="73"/>
        <v>-222.0349628689919</v>
      </c>
      <c r="K1193" s="79" t="str">
        <f>VLOOKUP(A1193,'10'!A:C,3,0)</f>
        <v>Начисление услуг УКС00001638 от 31.10.2023 0:00:04</v>
      </c>
      <c r="L1193" s="79" t="str">
        <f>VLOOKUP(A1193,'10'!A:B,2,0)</f>
        <v>НАС/КС/ДУ-3А-648</v>
      </c>
      <c r="M1193" s="78">
        <v>3216.94</v>
      </c>
      <c r="N1193" s="79">
        <f>VLOOKUP(A1193,РАСЧЕТ!A:BF,58,0)</f>
        <v>2680.5143566190195</v>
      </c>
      <c r="O1193" s="79">
        <f t="shared" si="74"/>
        <v>-536.42564338098055</v>
      </c>
      <c r="P1193" s="79" t="str">
        <f>VLOOKUP(A1193,'11'!A:C,3,0)</f>
        <v>Начисление услуг УКС00001721 от 30.11.2023 23:59:59</v>
      </c>
      <c r="Q1193" s="79" t="str">
        <f>VLOOKUP(A1193,'11'!A:B,2,0)</f>
        <v>НАС/КС/ДУ-3А-648</v>
      </c>
      <c r="R1193" s="78">
        <v>3216.94</v>
      </c>
      <c r="S1193">
        <f>VLOOKUP(A1193,РАСЧЕТ!A:BG,59,0)</f>
        <v>3681.0068436304382</v>
      </c>
      <c r="T1193" s="119">
        <f t="shared" si="75"/>
        <v>464.06684363043814</v>
      </c>
      <c r="U1193" t="str">
        <f>VLOOKUP(A1193,'12'!A:C,3,0)</f>
        <v>Начисление услуг УКС00001871 от 31.12.2023 23:59:59</v>
      </c>
      <c r="V1193" t="str">
        <f>VLOOKUP(A1193,'12'!A:B,2,0)</f>
        <v>НАС/КС/ДУ-3А-648</v>
      </c>
    </row>
    <row r="1194" spans="1:22" x14ac:dyDescent="0.3">
      <c r="A1194" s="77" t="s">
        <v>2222</v>
      </c>
      <c r="B1194" s="77" t="s">
        <v>716</v>
      </c>
      <c r="C1194" s="78">
        <v>1726.58</v>
      </c>
      <c r="D1194" s="79">
        <f>VLOOKUP(A1194,РАСЧЕТ!A:AY,51,0)</f>
        <v>1824.1243136328565</v>
      </c>
      <c r="E1194" s="79">
        <f t="shared" si="72"/>
        <v>97.544313632856529</v>
      </c>
      <c r="F1194" s="79" t="str">
        <f>VLOOKUP(A1194,'04'!A:C,3,0)</f>
        <v>Начисление услуг УКС00000649 от 30.04.2023 0:00:15</v>
      </c>
      <c r="G1194" s="79" t="str">
        <f>VLOOKUP(A1194,'04'!A:B,2,0)</f>
        <v>НАС\КС\ДУ-3А-649</v>
      </c>
      <c r="H1194" s="78">
        <v>1726.58</v>
      </c>
      <c r="I1194" s="79">
        <f>VLOOKUP(A1194,РАСЧЕТ!A:BE,57,0)</f>
        <v>3394.6454291661821</v>
      </c>
      <c r="J1194" s="79">
        <f t="shared" si="73"/>
        <v>1668.0654291661822</v>
      </c>
      <c r="K1194" s="79" t="str">
        <f>VLOOKUP(A1194,'10'!A:C,3,0)</f>
        <v>Начисление услуг УКС00001638 от 31.10.2023 0:00:04</v>
      </c>
      <c r="L1194" s="79" t="str">
        <f>VLOOKUP(A1194,'10'!A:B,2,0)</f>
        <v>НАС\КС\ДУ-3А-649</v>
      </c>
      <c r="M1194" s="78">
        <v>1726.58</v>
      </c>
      <c r="N1194" s="79">
        <f>VLOOKUP(A1194,РАСЧЕТ!A:BF,58,0)</f>
        <v>2682.7888348682282</v>
      </c>
      <c r="O1194" s="79">
        <f t="shared" si="74"/>
        <v>956.20883486822822</v>
      </c>
      <c r="P1194" s="79" t="str">
        <f>VLOOKUP(A1194,'11'!A:C,3,0)</f>
        <v>Начисление услуг УКС00001721 от 30.11.2023 23:59:59</v>
      </c>
      <c r="Q1194" s="79" t="str">
        <f>VLOOKUP(A1194,'11'!A:B,2,0)</f>
        <v>НАС\КС\ДУ-3А-649</v>
      </c>
      <c r="R1194" s="78">
        <v>1726.58</v>
      </c>
      <c r="S1194">
        <f>VLOOKUP(A1194,РАСЧЕТ!A:BG,59,0)</f>
        <v>3555.2382708307709</v>
      </c>
      <c r="T1194" s="119">
        <f t="shared" si="75"/>
        <v>1828.658270830771</v>
      </c>
      <c r="U1194" t="str">
        <f>VLOOKUP(A1194,'12'!A:C,3,0)</f>
        <v>Начисление услуг УКС00001871 от 31.12.2023 23:59:59</v>
      </c>
      <c r="V1194" t="str">
        <f>VLOOKUP(A1194,'12'!A:B,2,0)</f>
        <v>НАС\КС\ДУ-3А-649</v>
      </c>
    </row>
    <row r="1195" spans="1:22" x14ac:dyDescent="0.3">
      <c r="A1195" s="77" t="s">
        <v>2442</v>
      </c>
      <c r="B1195" s="77" t="s">
        <v>351</v>
      </c>
      <c r="C1195" s="78">
        <v>3466.05</v>
      </c>
      <c r="D1195" s="79">
        <f>VLOOKUP(A1195,РАСЧЕТ!A:AY,51,0)</f>
        <v>3661.8614952778989</v>
      </c>
      <c r="E1195" s="79">
        <f t="shared" si="72"/>
        <v>195.81149527789876</v>
      </c>
      <c r="F1195" s="79" t="str">
        <f>VLOOKUP(A1195,'04'!A:C,3,0)</f>
        <v>Начисление услуг УКС00000649 от 30.04.2023 0:00:15</v>
      </c>
      <c r="G1195" s="79" t="str">
        <f>VLOOKUP(A1195,'04'!A:B,2,0)</f>
        <v>НАС/КС/ДУ-3А-65</v>
      </c>
      <c r="H1195" s="78">
        <v>3466.05</v>
      </c>
      <c r="I1195" s="79">
        <f>VLOOKUP(A1195,РАСЧЕТ!A:BE,57,0)</f>
        <v>6892.1474628800615</v>
      </c>
      <c r="J1195" s="79">
        <f t="shared" si="73"/>
        <v>3426.0974628800614</v>
      </c>
      <c r="K1195" s="79" t="str">
        <f>VLOOKUP(A1195,'10'!A:C,3,0)</f>
        <v>Начисление услуг УКС00001638 от 31.10.2023 0:00:04</v>
      </c>
      <c r="L1195" s="79" t="str">
        <f>VLOOKUP(A1195,'10'!A:B,2,0)</f>
        <v>НАС/КС/ДУ-3А-65</v>
      </c>
      <c r="M1195" s="78">
        <v>3466.05</v>
      </c>
      <c r="N1195" s="79">
        <f>VLOOKUP(A1195,РАСЧЕТ!A:BF,58,0)</f>
        <v>5439.5634929396419</v>
      </c>
      <c r="O1195" s="79">
        <f t="shared" si="74"/>
        <v>1973.5134929396418</v>
      </c>
      <c r="P1195" s="79" t="str">
        <f>VLOOKUP(A1195,'11'!A:C,3,0)</f>
        <v>Начисление услуг УКС00001721 от 30.11.2023 23:59:59</v>
      </c>
      <c r="Q1195" s="79" t="str">
        <f>VLOOKUP(A1195,'11'!A:B,2,0)</f>
        <v>НАС/КС/ДУ-3А-65</v>
      </c>
      <c r="R1195" s="78">
        <v>3466.05</v>
      </c>
      <c r="S1195">
        <f>VLOOKUP(A1195,РАСЧЕТ!A:BG,59,0)</f>
        <v>7205.5245823797895</v>
      </c>
      <c r="T1195" s="119">
        <f t="shared" si="75"/>
        <v>3739.4745823797894</v>
      </c>
      <c r="U1195" t="str">
        <f>VLOOKUP(A1195,'12'!A:C,3,0)</f>
        <v>Начисление услуг УКС00001871 от 31.12.2023 23:59:59</v>
      </c>
      <c r="V1195" t="str">
        <f>VLOOKUP(A1195,'12'!A:B,2,0)</f>
        <v>НАС/КС/ДУ-3А-65</v>
      </c>
    </row>
    <row r="1196" spans="1:22" x14ac:dyDescent="0.3">
      <c r="A1196" s="77" t="s">
        <v>2410</v>
      </c>
      <c r="B1196" s="77" t="s">
        <v>729</v>
      </c>
      <c r="C1196" s="78">
        <v>2486.79</v>
      </c>
      <c r="D1196" s="79">
        <f>VLOOKUP(A1196,РАСЧЕТ!A:AY,51,0)</f>
        <v>2627.2835263518004</v>
      </c>
      <c r="E1196" s="79">
        <f t="shared" si="72"/>
        <v>140.49352635180048</v>
      </c>
      <c r="F1196" s="79" t="str">
        <f>VLOOKUP(A1196,'04'!A:C,3,0)</f>
        <v>Начисление услуг УКС00000649 от 30.04.2023 0:00:15</v>
      </c>
      <c r="G1196" s="79" t="str">
        <f>VLOOKUP(A1196,'04'!A:B,2,0)</f>
        <v>Договор Красная сосна 3А/дом/Кв. 650</v>
      </c>
      <c r="H1196" s="80"/>
      <c r="I1196" s="79">
        <f>VLOOKUP(A1196,РАСЧЕТ!A:BE,57,0)</f>
        <v>0</v>
      </c>
      <c r="J1196" s="79">
        <f t="shared" si="73"/>
        <v>0</v>
      </c>
      <c r="K1196" s="79" t="e">
        <f>VLOOKUP(A1196,'10'!A:C,3,0)</f>
        <v>#N/A</v>
      </c>
      <c r="L1196" s="79" t="e">
        <f>VLOOKUP(A1196,'10'!A:B,2,0)</f>
        <v>#N/A</v>
      </c>
      <c r="M1196" s="80"/>
      <c r="N1196" s="79">
        <f>VLOOKUP(A1196,РАСЧЕТ!A:BF,58,0)</f>
        <v>0</v>
      </c>
      <c r="O1196" s="79">
        <f t="shared" si="74"/>
        <v>0</v>
      </c>
      <c r="P1196" s="79" t="e">
        <f>VLOOKUP(A1196,'11'!A:C,3,0)</f>
        <v>#N/A</v>
      </c>
      <c r="Q1196" s="79" t="e">
        <f>VLOOKUP(A1196,'11'!A:B,2,0)</f>
        <v>#N/A</v>
      </c>
      <c r="R1196" s="80"/>
      <c r="S1196">
        <f>VLOOKUP(A1196,РАСЧЕТ!A:BG,59,0)</f>
        <v>0</v>
      </c>
      <c r="T1196" s="119">
        <f t="shared" si="75"/>
        <v>0</v>
      </c>
      <c r="U1196" t="e">
        <f>VLOOKUP(A1196,'12'!A:C,3,0)</f>
        <v>#N/A</v>
      </c>
      <c r="V1196" t="e">
        <f>VLOOKUP(A1196,'12'!A:B,2,0)</f>
        <v>#N/A</v>
      </c>
    </row>
    <row r="1197" spans="1:22" x14ac:dyDescent="0.3">
      <c r="A1197" s="77" t="s">
        <v>2902</v>
      </c>
      <c r="B1197" s="77" t="s">
        <v>729</v>
      </c>
      <c r="C1197" s="80"/>
      <c r="D1197" s="79">
        <f>VLOOKUP(A1197,РАСЧЕТ!A:AY,51,0)</f>
        <v>0</v>
      </c>
      <c r="E1197" s="79">
        <f t="shared" si="72"/>
        <v>0</v>
      </c>
      <c r="F1197" s="79" t="e">
        <f>VLOOKUP(A1197,'04'!A:C,3,0)</f>
        <v>#N/A</v>
      </c>
      <c r="G1197" s="79" t="e">
        <f>VLOOKUP(A1197,'04'!A:B,2,0)</f>
        <v>#N/A</v>
      </c>
      <c r="H1197" s="78">
        <v>2486.79</v>
      </c>
      <c r="I1197" s="79">
        <f>VLOOKUP(A1197,РАСЧЕТ!A:BE,57,0)</f>
        <v>5775.7284996920898</v>
      </c>
      <c r="J1197" s="79">
        <f t="shared" si="73"/>
        <v>3288.9384996920899</v>
      </c>
      <c r="K1197" s="79" t="str">
        <f>VLOOKUP(A1197,'10'!A:C,3,0)</f>
        <v>Начисление услуг УКС00001638 от 31.10.2023 0:00:04</v>
      </c>
      <c r="L1197" s="79" t="str">
        <f>VLOOKUP(A1197,'10'!A:B,2,0)</f>
        <v>НАС/КС/ДУ-3А-650</v>
      </c>
      <c r="M1197" s="78">
        <v>2486.79</v>
      </c>
      <c r="N1197" s="79">
        <f>VLOOKUP(A1197,РАСЧЕТ!A:BF,58,0)</f>
        <v>4481.0686032625617</v>
      </c>
      <c r="O1197" s="79">
        <f t="shared" si="74"/>
        <v>1994.2786032625618</v>
      </c>
      <c r="P1197" s="79" t="str">
        <f>VLOOKUP(A1197,'11'!A:C,3,0)</f>
        <v>Начисление услуг УКС00001721 от 30.11.2023 23:59:59</v>
      </c>
      <c r="Q1197" s="79" t="str">
        <f>VLOOKUP(A1197,'11'!A:B,2,0)</f>
        <v>НАС/КС/ДУ-3А-650</v>
      </c>
      <c r="R1197" s="78">
        <v>2486.79</v>
      </c>
      <c r="S1197">
        <f>VLOOKUP(A1197,РАСЧЕТ!A:BG,59,0)</f>
        <v>5904.041231589973</v>
      </c>
      <c r="T1197" s="119">
        <f t="shared" si="75"/>
        <v>3417.251231589973</v>
      </c>
      <c r="U1197" t="str">
        <f>VLOOKUP(A1197,'12'!A:C,3,0)</f>
        <v>Начисление услуг УКС00001871 от 31.12.2023 23:59:59</v>
      </c>
      <c r="V1197" t="str">
        <f>VLOOKUP(A1197,'12'!A:B,2,0)</f>
        <v>НАС/КС/ДУ-3А-650</v>
      </c>
    </row>
    <row r="1198" spans="1:22" x14ac:dyDescent="0.3">
      <c r="A1198" s="77" t="s">
        <v>2372</v>
      </c>
      <c r="B1198" s="77" t="s">
        <v>1226</v>
      </c>
      <c r="C1198" s="78">
        <v>2796.03</v>
      </c>
      <c r="D1198" s="79">
        <f>VLOOKUP(A1198,РАСЧЕТ!A:AY,51,0)</f>
        <v>2953.9923586442524</v>
      </c>
      <c r="E1198" s="79">
        <f t="shared" si="72"/>
        <v>157.96235864425216</v>
      </c>
      <c r="F1198" s="79" t="str">
        <f>VLOOKUP(A1198,'04'!A:C,3,0)</f>
        <v>Начисление услуг УКС00000649 от 30.04.2023 0:00:15</v>
      </c>
      <c r="G1198" s="79" t="str">
        <f>VLOOKUP(A1198,'04'!A:B,2,0)</f>
        <v>НАС/КС/ДУ-3А-651</v>
      </c>
      <c r="H1198" s="78">
        <v>2796.03</v>
      </c>
      <c r="I1198" s="79">
        <f>VLOOKUP(A1198,РАСЧЕТ!A:BE,57,0)</f>
        <v>3234.381952868599</v>
      </c>
      <c r="J1198" s="79">
        <f t="shared" si="73"/>
        <v>438.3519528685988</v>
      </c>
      <c r="K1198" s="79" t="str">
        <f>VLOOKUP(A1198,'10'!A:C,3,0)</f>
        <v>Начисление услуг УКС00001638 от 31.10.2023 0:00:04</v>
      </c>
      <c r="L1198" s="79" t="str">
        <f>VLOOKUP(A1198,'10'!A:B,2,0)</f>
        <v>НАС/КС/ДУ-3А-651</v>
      </c>
      <c r="M1198" s="78">
        <v>2796.03</v>
      </c>
      <c r="N1198" s="79">
        <f>VLOOKUP(A1198,РАСЧЕТ!A:BF,58,0)</f>
        <v>2769.2719549869585</v>
      </c>
      <c r="O1198" s="79">
        <f t="shared" si="74"/>
        <v>-26.758045013041738</v>
      </c>
      <c r="P1198" s="79" t="str">
        <f>VLOOKUP(A1198,'11'!A:C,3,0)</f>
        <v>Начисление услуг УКС00001721 от 30.11.2023 23:59:59</v>
      </c>
      <c r="Q1198" s="79" t="str">
        <f>VLOOKUP(A1198,'11'!A:B,2,0)</f>
        <v>НАС/КС/ДУ-3А-651</v>
      </c>
      <c r="R1198" s="78">
        <v>2796.03</v>
      </c>
      <c r="S1198">
        <f>VLOOKUP(A1198,РАСЧЕТ!A:BG,59,0)</f>
        <v>3757.3622699485009</v>
      </c>
      <c r="T1198" s="119">
        <f t="shared" si="75"/>
        <v>961.33226994850065</v>
      </c>
      <c r="U1198" t="str">
        <f>VLOOKUP(A1198,'12'!A:C,3,0)</f>
        <v>Начисление услуг УКС00001871 от 31.12.2023 23:59:59</v>
      </c>
      <c r="V1198" t="str">
        <f>VLOOKUP(A1198,'12'!A:B,2,0)</f>
        <v>НАС/КС/ДУ-3А-651</v>
      </c>
    </row>
    <row r="1199" spans="1:22" x14ac:dyDescent="0.3">
      <c r="A1199" s="77" t="s">
        <v>2272</v>
      </c>
      <c r="B1199" s="77" t="s">
        <v>865</v>
      </c>
      <c r="C1199" s="78">
        <v>3216.94</v>
      </c>
      <c r="D1199" s="79">
        <f>VLOOKUP(A1199,РАСЧЕТ!A:AY,51,0)</f>
        <v>3758.6328374579134</v>
      </c>
      <c r="E1199" s="79">
        <f t="shared" si="72"/>
        <v>541.69283745791336</v>
      </c>
      <c r="F1199" s="79" t="str">
        <f>VLOOKUP(A1199,'04'!A:C,3,0)</f>
        <v>Начисление услуг УКС00000649 от 30.04.2023 0:00:15</v>
      </c>
      <c r="G1199" s="79" t="str">
        <f>VLOOKUP(A1199,'04'!A:B,2,0)</f>
        <v>НАС/КС/ДУ-3А-652 от 26.03.2022 г.</v>
      </c>
      <c r="H1199" s="78">
        <v>3216.94</v>
      </c>
      <c r="I1199" s="79">
        <f>VLOOKUP(A1199,РАСЧЕТ!A:BE,57,0)</f>
        <v>4402.6727506772586</v>
      </c>
      <c r="J1199" s="79">
        <f t="shared" si="73"/>
        <v>1185.7327506772585</v>
      </c>
      <c r="K1199" s="79" t="str">
        <f>VLOOKUP(A1199,'10'!A:C,3,0)</f>
        <v>Начисление услуг УКС00001638 от 31.10.2023 0:00:04</v>
      </c>
      <c r="L1199" s="79" t="str">
        <f>VLOOKUP(A1199,'10'!A:B,2,0)</f>
        <v>НАС/КС/ДУ-3А-652 от 26.03.2022 г.</v>
      </c>
      <c r="M1199" s="78">
        <v>3216.94</v>
      </c>
      <c r="N1199" s="79">
        <f>VLOOKUP(A1199,РАСЧЕТ!A:BF,58,0)</f>
        <v>3660.4787421165979</v>
      </c>
      <c r="O1199" s="79">
        <f t="shared" si="74"/>
        <v>443.53874211659786</v>
      </c>
      <c r="P1199" s="79" t="str">
        <f>VLOOKUP(A1199,'11'!A:C,3,0)</f>
        <v>Начисление услуг УКС00001721 от 30.11.2023 23:59:59</v>
      </c>
      <c r="Q1199" s="79" t="str">
        <f>VLOOKUP(A1199,'11'!A:B,2,0)</f>
        <v>НАС/КС/ДУ-3А-652 от 26.03.2022 г.</v>
      </c>
      <c r="R1199" s="78">
        <v>3216.94</v>
      </c>
      <c r="S1199">
        <f>VLOOKUP(A1199,РАСЧЕТ!A:BG,59,0)</f>
        <v>4925.2138245866145</v>
      </c>
      <c r="T1199" s="119">
        <f t="shared" si="75"/>
        <v>1708.2738245866144</v>
      </c>
      <c r="U1199" t="str">
        <f>VLOOKUP(A1199,'12'!A:C,3,0)</f>
        <v>Начисление услуг УКС00001871 от 31.12.2023 23:59:59</v>
      </c>
      <c r="V1199" t="str">
        <f>VLOOKUP(A1199,'12'!A:B,2,0)</f>
        <v>НАС/КС/ДУ-3А-652 от 26.03.2022 г.</v>
      </c>
    </row>
    <row r="1200" spans="1:22" x14ac:dyDescent="0.3">
      <c r="A1200" s="77" t="s">
        <v>2177</v>
      </c>
      <c r="B1200" s="77" t="s">
        <v>1096</v>
      </c>
      <c r="C1200" s="78">
        <v>1726.58</v>
      </c>
      <c r="D1200" s="79">
        <f>VLOOKUP(A1200,РАСЧЕТ!A:AY,51,0)</f>
        <v>1824.1243136328565</v>
      </c>
      <c r="E1200" s="79">
        <f t="shared" si="72"/>
        <v>97.544313632856529</v>
      </c>
      <c r="F1200" s="79" t="str">
        <f>VLOOKUP(A1200,'04'!A:C,3,0)</f>
        <v>Начисление услуг УКС00000649 от 30.04.2023 0:00:15</v>
      </c>
      <c r="G1200" s="79" t="str">
        <f>VLOOKUP(A1200,'04'!A:B,2,0)</f>
        <v>НАС/КС/ДУ-3А-653</v>
      </c>
      <c r="H1200" s="78">
        <v>1726.58</v>
      </c>
      <c r="I1200" s="79">
        <f>VLOOKUP(A1200,РАСЧЕТ!A:BE,57,0)</f>
        <v>2963.8872374380617</v>
      </c>
      <c r="J1200" s="79">
        <f t="shared" si="73"/>
        <v>1237.3072374380617</v>
      </c>
      <c r="K1200" s="79" t="str">
        <f>VLOOKUP(A1200,'10'!A:C,3,0)</f>
        <v>Начисление услуг УКС00001638 от 31.10.2023 0:00:04</v>
      </c>
      <c r="L1200" s="79" t="str">
        <f>VLOOKUP(A1200,'10'!A:B,2,0)</f>
        <v>НАС/КС/ДУ-3А-653</v>
      </c>
      <c r="M1200" s="78">
        <v>1726.58</v>
      </c>
      <c r="N1200" s="79">
        <f>VLOOKUP(A1200,РАСЧЕТ!A:BF,58,0)</f>
        <v>2382.9327701261755</v>
      </c>
      <c r="O1200" s="79">
        <f t="shared" si="74"/>
        <v>656.35277012617553</v>
      </c>
      <c r="P1200" s="79" t="str">
        <f>VLOOKUP(A1200,'11'!A:C,3,0)</f>
        <v>Начисление услуг УКС00001721 от 30.11.2023 23:59:59</v>
      </c>
      <c r="Q1200" s="79" t="str">
        <f>VLOOKUP(A1200,'11'!A:B,2,0)</f>
        <v>НАС/КС/ДУ-3А-653</v>
      </c>
      <c r="R1200" s="78">
        <v>1726.58</v>
      </c>
      <c r="S1200">
        <f>VLOOKUP(A1200,РАСЧЕТ!A:BG,59,0)</f>
        <v>3174.5274873009444</v>
      </c>
      <c r="T1200" s="119">
        <f t="shared" si="75"/>
        <v>1447.9474873009444</v>
      </c>
      <c r="U1200" t="str">
        <f>VLOOKUP(A1200,'12'!A:C,3,0)</f>
        <v>Начисление услуг УКС00001871 от 31.12.2023 23:59:59</v>
      </c>
      <c r="V1200" t="str">
        <f>VLOOKUP(A1200,'12'!A:B,2,0)</f>
        <v>НАС/КС/ДУ-3А-653</v>
      </c>
    </row>
    <row r="1201" spans="1:22" x14ac:dyDescent="0.3">
      <c r="A1201" s="77" t="s">
        <v>1531</v>
      </c>
      <c r="B1201" s="77" t="s">
        <v>747</v>
      </c>
      <c r="C1201" s="78">
        <v>1989.43</v>
      </c>
      <c r="D1201" s="79">
        <f>VLOOKUP(A1201,РАСЧЕТ!A:AY,51,0)</f>
        <v>1408.069940729647</v>
      </c>
      <c r="E1201" s="79">
        <f t="shared" si="72"/>
        <v>-581.36005927035308</v>
      </c>
      <c r="F1201" s="79" t="str">
        <f>VLOOKUP(A1201,'04'!A:C,3,0)</f>
        <v>Корректировка начислений УКС00000037 от 17.01.2024 0:00:00</v>
      </c>
      <c r="G1201" s="79" t="str">
        <f>VLOOKUP(A1201,'04'!A:B,2,0)</f>
        <v>НАС/КС/ДУ-3А-654</v>
      </c>
      <c r="H1201" s="80"/>
      <c r="I1201" s="79">
        <f>VLOOKUP(A1201,РАСЧЕТ!A:BE,57,0)</f>
        <v>0</v>
      </c>
      <c r="J1201" s="79">
        <f t="shared" si="73"/>
        <v>0</v>
      </c>
      <c r="K1201" s="79" t="e">
        <f>VLOOKUP(A1201,'10'!A:C,3,0)</f>
        <v>#N/A</v>
      </c>
      <c r="L1201" s="79" t="e">
        <f>VLOOKUP(A1201,'10'!A:B,2,0)</f>
        <v>#N/A</v>
      </c>
      <c r="M1201" s="80"/>
      <c r="N1201" s="79">
        <f>VLOOKUP(A1201,РАСЧЕТ!A:BF,58,0)</f>
        <v>0</v>
      </c>
      <c r="O1201" s="79">
        <f t="shared" si="74"/>
        <v>0</v>
      </c>
      <c r="P1201" s="79" t="e">
        <f>VLOOKUP(A1201,'11'!A:C,3,0)</f>
        <v>#N/A</v>
      </c>
      <c r="Q1201" s="79" t="e">
        <f>VLOOKUP(A1201,'11'!A:B,2,0)</f>
        <v>#N/A</v>
      </c>
      <c r="R1201" s="80"/>
      <c r="S1201">
        <f>VLOOKUP(A1201,РАСЧЕТ!A:BG,59,0)</f>
        <v>0</v>
      </c>
      <c r="T1201" s="119">
        <f t="shared" si="75"/>
        <v>0</v>
      </c>
      <c r="U1201" t="e">
        <f>VLOOKUP(A1201,'12'!A:C,3,0)</f>
        <v>#N/A</v>
      </c>
      <c r="V1201" t="e">
        <f>VLOOKUP(A1201,'12'!A:B,2,0)</f>
        <v>#N/A</v>
      </c>
    </row>
    <row r="1202" spans="1:22" x14ac:dyDescent="0.3">
      <c r="A1202" s="77" t="s">
        <v>2621</v>
      </c>
      <c r="B1202" s="77" t="s">
        <v>747</v>
      </c>
      <c r="C1202" s="79">
        <v>497.36</v>
      </c>
      <c r="D1202" s="79">
        <f>VLOOKUP(A1202,РАСЧЕТ!A:AY,51,0)</f>
        <v>352.01748518241175</v>
      </c>
      <c r="E1202" s="79">
        <f t="shared" si="72"/>
        <v>-145.34251481758827</v>
      </c>
      <c r="F1202" s="79" t="str">
        <f>VLOOKUP(A1202,'04'!A:C,3,0)</f>
        <v>Ввод начального сальдо УКС00000008 от 17.01.2024 0:00:00</v>
      </c>
      <c r="G1202" s="79" t="str">
        <f>VLOOKUP(A1202,'04'!A:B,2,0)</f>
        <v>НАС/КС/ДУ-3А-354/ВТОР</v>
      </c>
      <c r="H1202" s="78">
        <v>2486.79</v>
      </c>
      <c r="I1202" s="79">
        <f>VLOOKUP(A1202,РАСЧЕТ!A:BE,57,0)</f>
        <v>2315.153560078576</v>
      </c>
      <c r="J1202" s="79">
        <f t="shared" si="73"/>
        <v>-171.63643992142397</v>
      </c>
      <c r="K1202" s="79" t="str">
        <f>VLOOKUP(A1202,'10'!A:C,3,0)</f>
        <v>Начисление услуг УКС00001638 от 31.10.2023 0:00:04</v>
      </c>
      <c r="L1202" s="79" t="str">
        <f>VLOOKUP(A1202,'10'!A:B,2,0)</f>
        <v>НАС/КС/ДУ-3А-354/ВТОР</v>
      </c>
      <c r="M1202" s="78">
        <v>2486.79</v>
      </c>
      <c r="N1202" s="79">
        <f>VLOOKUP(A1202,РАСЧЕТ!A:BF,58,0)</f>
        <v>2072.1199098563575</v>
      </c>
      <c r="O1202" s="79">
        <f t="shared" si="74"/>
        <v>-414.67009014364248</v>
      </c>
      <c r="P1202" s="79" t="str">
        <f>VLOOKUP(A1202,'11'!A:C,3,0)</f>
        <v>Начисление услуг УКС00001721 от 30.11.2023 23:59:59</v>
      </c>
      <c r="Q1202" s="79" t="str">
        <f>VLOOKUP(A1202,'11'!A:B,2,0)</f>
        <v>НАС/КС/ДУ-3А-354/ВТОР</v>
      </c>
      <c r="R1202" s="78">
        <v>2486.79</v>
      </c>
      <c r="S1202">
        <f>VLOOKUP(A1202,РАСЧЕТ!A:BG,59,0)</f>
        <v>2845.5313250494305</v>
      </c>
      <c r="T1202" s="119">
        <f t="shared" si="75"/>
        <v>358.74132504943054</v>
      </c>
      <c r="U1202" t="str">
        <f>VLOOKUP(A1202,'12'!A:C,3,0)</f>
        <v>Начисление услуг УКС00001871 от 31.12.2023 23:59:59</v>
      </c>
      <c r="V1202" t="str">
        <f>VLOOKUP(A1202,'12'!A:B,2,0)</f>
        <v>НАС/КС/ДУ-3А-354/ВТОР</v>
      </c>
    </row>
    <row r="1203" spans="1:22" x14ac:dyDescent="0.3">
      <c r="A1203" s="77" t="s">
        <v>2268</v>
      </c>
      <c r="B1203" s="77" t="s">
        <v>1239</v>
      </c>
      <c r="C1203" s="78">
        <v>2796.03</v>
      </c>
      <c r="D1203" s="79">
        <f>VLOOKUP(A1203,РАСЧЕТ!A:AY,51,0)</f>
        <v>5302.1960811550089</v>
      </c>
      <c r="E1203" s="79">
        <f t="shared" si="72"/>
        <v>2506.1660811550087</v>
      </c>
      <c r="F1203" s="79" t="str">
        <f>VLOOKUP(A1203,'04'!A:C,3,0)</f>
        <v>Начисление услуг УКС00000649 от 30.04.2023 0:00:15</v>
      </c>
      <c r="G1203" s="79" t="str">
        <f>VLOOKUP(A1203,'04'!A:B,2,0)</f>
        <v>НАС/КС/ДУ-3А-655</v>
      </c>
      <c r="H1203" s="78">
        <v>2796.03</v>
      </c>
      <c r="I1203" s="79">
        <f>VLOOKUP(A1203,РАСЧЕТ!A:BE,57,0)</f>
        <v>4572.6745277967511</v>
      </c>
      <c r="J1203" s="79">
        <f t="shared" si="73"/>
        <v>1776.6445277967509</v>
      </c>
      <c r="K1203" s="79" t="str">
        <f>VLOOKUP(A1203,'10'!A:C,3,0)</f>
        <v>Начисление услуг УКС00001638 от 31.10.2023 0:00:04</v>
      </c>
      <c r="L1203" s="79" t="str">
        <f>VLOOKUP(A1203,'10'!A:B,2,0)</f>
        <v>НАС/КС/ДУ-3А-655</v>
      </c>
      <c r="M1203" s="78">
        <v>2796.03</v>
      </c>
      <c r="N1203" s="79">
        <f>VLOOKUP(A1203,РАСЧЕТ!A:BF,58,0)</f>
        <v>3700.8738436975232</v>
      </c>
      <c r="O1203" s="79">
        <f t="shared" si="74"/>
        <v>904.84384369752297</v>
      </c>
      <c r="P1203" s="79" t="str">
        <f>VLOOKUP(A1203,'11'!A:C,3,0)</f>
        <v>Начисление услуг УКС00001721 от 30.11.2023 23:59:59</v>
      </c>
      <c r="Q1203" s="79" t="str">
        <f>VLOOKUP(A1203,'11'!A:B,2,0)</f>
        <v>НАС/КС/ДУ-3А-655</v>
      </c>
      <c r="R1203" s="78">
        <v>2796.03</v>
      </c>
      <c r="S1203">
        <f>VLOOKUP(A1203,РАСЧЕТ!A:BG,59,0)</f>
        <v>4940.1660437990222</v>
      </c>
      <c r="T1203" s="119">
        <f t="shared" si="75"/>
        <v>2144.136043799022</v>
      </c>
      <c r="U1203" t="str">
        <f>VLOOKUP(A1203,'12'!A:C,3,0)</f>
        <v>Начисление услуг УКС00001871 от 31.12.2023 23:59:59</v>
      </c>
      <c r="V1203" t="str">
        <f>VLOOKUP(A1203,'12'!A:B,2,0)</f>
        <v>НАС/КС/ДУ-3А-655</v>
      </c>
    </row>
    <row r="1204" spans="1:22" x14ac:dyDescent="0.3">
      <c r="A1204" s="77" t="s">
        <v>2381</v>
      </c>
      <c r="B1204" s="77" t="s">
        <v>880</v>
      </c>
      <c r="C1204" s="78">
        <v>3216.94</v>
      </c>
      <c r="D1204" s="79">
        <f>VLOOKUP(A1204,РАСЧЕТ!A:AY,51,0)</f>
        <v>4107.5996374579136</v>
      </c>
      <c r="E1204" s="79">
        <f t="shared" si="72"/>
        <v>890.6596374579135</v>
      </c>
      <c r="F1204" s="79" t="str">
        <f>VLOOKUP(A1204,'04'!A:C,3,0)</f>
        <v>Начисление услуг УКС00000649 от 30.04.2023 0:00:15</v>
      </c>
      <c r="G1204" s="79" t="str">
        <f>VLOOKUP(A1204,'04'!A:B,2,0)</f>
        <v>НАС/КС/ДУ-3А-656 от 02.04.2022 г.</v>
      </c>
      <c r="H1204" s="78">
        <v>3216.94</v>
      </c>
      <c r="I1204" s="79">
        <f>VLOOKUP(A1204,РАСЧЕТ!A:BE,57,0)</f>
        <v>5263.1486554095154</v>
      </c>
      <c r="J1204" s="79">
        <f t="shared" si="73"/>
        <v>2046.2086554095154</v>
      </c>
      <c r="K1204" s="79" t="str">
        <f>VLOOKUP(A1204,'10'!A:C,3,0)</f>
        <v>Начисление услуг УКС00001638 от 31.10.2023 0:00:04</v>
      </c>
      <c r="L1204" s="79" t="str">
        <f>VLOOKUP(A1204,'10'!A:B,2,0)</f>
        <v>НАС/КС/ДУ-3А-656 от 02.04.2022 г.</v>
      </c>
      <c r="M1204" s="78">
        <v>3216.94</v>
      </c>
      <c r="N1204" s="79">
        <f>VLOOKUP(A1204,РАСЧЕТ!A:BF,58,0)</f>
        <v>4259.4665815892477</v>
      </c>
      <c r="O1204" s="79">
        <f t="shared" si="74"/>
        <v>1042.5265815892476</v>
      </c>
      <c r="P1204" s="79" t="str">
        <f>VLOOKUP(A1204,'11'!A:C,3,0)</f>
        <v>Начисление услуг УКС00001721 от 30.11.2023 23:59:59</v>
      </c>
      <c r="Q1204" s="79" t="str">
        <f>VLOOKUP(A1204,'11'!A:B,2,0)</f>
        <v>НАС/КС/ДУ-3А-656 от 02.04.2022 г.</v>
      </c>
      <c r="R1204" s="78">
        <v>3216.94</v>
      </c>
      <c r="S1204">
        <f>VLOOKUP(A1204,РАСЧЕТ!A:BG,59,0)</f>
        <v>5685.715800381703</v>
      </c>
      <c r="T1204" s="119">
        <f t="shared" si="75"/>
        <v>2468.775800381703</v>
      </c>
      <c r="U1204" t="str">
        <f>VLOOKUP(A1204,'12'!A:C,3,0)</f>
        <v>Начисление услуг УКС00001871 от 31.12.2023 23:59:59</v>
      </c>
      <c r="V1204" t="str">
        <f>VLOOKUP(A1204,'12'!A:B,2,0)</f>
        <v>НАС/КС/ДУ-3А-656 от 02.04.2022 г.</v>
      </c>
    </row>
    <row r="1205" spans="1:22" x14ac:dyDescent="0.3">
      <c r="A1205" s="77" t="s">
        <v>2120</v>
      </c>
      <c r="B1205" s="77" t="s">
        <v>723</v>
      </c>
      <c r="C1205" s="78">
        <v>1726.58</v>
      </c>
      <c r="D1205" s="79">
        <f>VLOOKUP(A1205,РАСЧЕТ!A:AY,51,0)</f>
        <v>1222.0296117731391</v>
      </c>
      <c r="E1205" s="79">
        <f t="shared" si="72"/>
        <v>-504.55038822686083</v>
      </c>
      <c r="F1205" s="79" t="str">
        <f>VLOOKUP(A1205,'04'!A:C,3,0)</f>
        <v>Начисление услуг УКС00000649 от 30.04.2023 0:00:15</v>
      </c>
      <c r="G1205" s="79" t="str">
        <f>VLOOKUP(A1205,'04'!A:B,2,0)</f>
        <v>НАС/КС/ДУ-3А-657 от 30.03.2022 г.</v>
      </c>
      <c r="H1205" s="78">
        <v>1726.58</v>
      </c>
      <c r="I1205" s="79">
        <f>VLOOKUP(A1205,РАСЧЕТ!A:BE,57,0)</f>
        <v>3606.1719450914238</v>
      </c>
      <c r="J1205" s="79">
        <f t="shared" si="73"/>
        <v>1879.5919450914239</v>
      </c>
      <c r="K1205" s="79" t="str">
        <f>VLOOKUP(A1205,'10'!A:C,3,0)</f>
        <v>Начисление услуг УКС00001638 от 31.10.2023 0:00:04</v>
      </c>
      <c r="L1205" s="79" t="str">
        <f>VLOOKUP(A1205,'10'!A:B,2,0)</f>
        <v>НАС/КС/ДУ-3А-657 от 30.03.2022 г.</v>
      </c>
      <c r="M1205" s="78">
        <v>1726.58</v>
      </c>
      <c r="N1205" s="79">
        <f>VLOOKUP(A1205,РАСЧЕТ!A:BF,58,0)</f>
        <v>2830.0350390541107</v>
      </c>
      <c r="O1205" s="79">
        <f t="shared" si="74"/>
        <v>1103.4550390541108</v>
      </c>
      <c r="P1205" s="79" t="str">
        <f>VLOOKUP(A1205,'11'!A:C,3,0)</f>
        <v>Начисление услуг УКС00001721 от 30.11.2023 23:59:59</v>
      </c>
      <c r="Q1205" s="79" t="str">
        <f>VLOOKUP(A1205,'11'!A:B,2,0)</f>
        <v>НАС/КС/ДУ-3А-657 от 30.03.2022 г.</v>
      </c>
      <c r="R1205" s="78">
        <v>1726.58</v>
      </c>
      <c r="S1205">
        <f>VLOOKUP(A1205,РАСЧЕТ!A:BG,59,0)</f>
        <v>3742.1886925793651</v>
      </c>
      <c r="T1205" s="119">
        <f t="shared" si="75"/>
        <v>2015.6086925793652</v>
      </c>
      <c r="U1205" t="str">
        <f>VLOOKUP(A1205,'12'!A:C,3,0)</f>
        <v>Начисление услуг УКС00001871 от 31.12.2023 23:59:59</v>
      </c>
      <c r="V1205" t="str">
        <f>VLOOKUP(A1205,'12'!A:B,2,0)</f>
        <v>НАС/КС/ДУ-3А-657 от 30.03.2022 г.</v>
      </c>
    </row>
    <row r="1206" spans="1:22" x14ac:dyDescent="0.3">
      <c r="A1206" s="77" t="s">
        <v>2395</v>
      </c>
      <c r="B1206" s="77" t="s">
        <v>1033</v>
      </c>
      <c r="C1206" s="78">
        <v>2486.79</v>
      </c>
      <c r="D1206" s="79">
        <f>VLOOKUP(A1206,РАСЧЕТ!A:AY,51,0)</f>
        <v>2627.2835263518004</v>
      </c>
      <c r="E1206" s="79">
        <f t="shared" si="72"/>
        <v>140.49352635180048</v>
      </c>
      <c r="F1206" s="79" t="str">
        <f>VLOOKUP(A1206,'04'!A:C,3,0)</f>
        <v>Начисление услуг УКС00000649 от 30.04.2023 0:00:15</v>
      </c>
      <c r="G1206" s="79" t="str">
        <f>VLOOKUP(A1206,'04'!A:B,2,0)</f>
        <v>НАС/КС/ДУ-3А-658</v>
      </c>
      <c r="H1206" s="78">
        <v>2486.79</v>
      </c>
      <c r="I1206" s="79">
        <f>VLOOKUP(A1206,РАСЧЕТ!A:BE,57,0)</f>
        <v>6780.8309470577015</v>
      </c>
      <c r="J1206" s="79">
        <f t="shared" si="73"/>
        <v>4294.0409470577015</v>
      </c>
      <c r="K1206" s="79" t="str">
        <f>VLOOKUP(A1206,'10'!A:C,3,0)</f>
        <v>Начисление услуг УКС00001638 от 31.10.2023 0:00:04</v>
      </c>
      <c r="L1206" s="79" t="str">
        <f>VLOOKUP(A1206,'10'!A:B,2,0)</f>
        <v>НАС/КС/ДУ-3А-658</v>
      </c>
      <c r="M1206" s="78">
        <v>2486.79</v>
      </c>
      <c r="N1206" s="79">
        <f>VLOOKUP(A1206,РАСЧЕТ!A:BF,58,0)</f>
        <v>5180.7327543273486</v>
      </c>
      <c r="O1206" s="79">
        <f t="shared" si="74"/>
        <v>2693.9427543273487</v>
      </c>
      <c r="P1206" s="79" t="str">
        <f>VLOOKUP(A1206,'11'!A:C,3,0)</f>
        <v>Начисление услуг УКС00001721 от 30.11.2023 23:59:59</v>
      </c>
      <c r="Q1206" s="79" t="str">
        <f>VLOOKUP(A1206,'11'!A:B,2,0)</f>
        <v>НАС/КС/ДУ-3А-658</v>
      </c>
      <c r="R1206" s="78">
        <v>2486.79</v>
      </c>
      <c r="S1206">
        <f>VLOOKUP(A1206,РАСЧЕТ!A:BG,59,0)</f>
        <v>6792.3663931595684</v>
      </c>
      <c r="T1206" s="119">
        <f t="shared" si="75"/>
        <v>4305.5763931595684</v>
      </c>
      <c r="U1206" t="str">
        <f>VLOOKUP(A1206,'12'!A:C,3,0)</f>
        <v>Начисление услуг УКС00001871 от 31.12.2023 23:59:59</v>
      </c>
      <c r="V1206" t="str">
        <f>VLOOKUP(A1206,'12'!A:B,2,0)</f>
        <v>НАС/КС/ДУ-3А-658</v>
      </c>
    </row>
    <row r="1207" spans="1:22" x14ac:dyDescent="0.3">
      <c r="A1207" s="77" t="s">
        <v>2382</v>
      </c>
      <c r="B1207" s="77" t="s">
        <v>656</v>
      </c>
      <c r="C1207" s="78">
        <v>2796.03</v>
      </c>
      <c r="D1207" s="79">
        <f>VLOOKUP(A1207,РАСЧЕТ!A:AY,51,0)</f>
        <v>2953.9923586442524</v>
      </c>
      <c r="E1207" s="79">
        <f t="shared" si="72"/>
        <v>157.96235864425216</v>
      </c>
      <c r="F1207" s="79" t="str">
        <f>VLOOKUP(A1207,'04'!A:C,3,0)</f>
        <v>Начисление услуг УКС00000649 от 30.04.2023 0:00:15</v>
      </c>
      <c r="G1207" s="79" t="str">
        <f>VLOOKUP(A1207,'04'!A:B,2,0)</f>
        <v>НАС/КС/ДУ-3А-659</v>
      </c>
      <c r="H1207" s="78">
        <v>2796.03</v>
      </c>
      <c r="I1207" s="79">
        <f>VLOOKUP(A1207,РАСЧЕТ!A:BE,57,0)</f>
        <v>5105.1626985863768</v>
      </c>
      <c r="J1207" s="79">
        <f t="shared" si="73"/>
        <v>2309.1326985863766</v>
      </c>
      <c r="K1207" s="79" t="str">
        <f>VLOOKUP(A1207,'10'!A:C,3,0)</f>
        <v>Начисление услуг УКС00001638 от 31.10.2023 0:00:04</v>
      </c>
      <c r="L1207" s="79" t="str">
        <f>VLOOKUP(A1207,'10'!A:B,2,0)</f>
        <v>НАС/КС/ДУ-3А-659</v>
      </c>
      <c r="M1207" s="78">
        <v>2796.03</v>
      </c>
      <c r="N1207" s="79">
        <f>VLOOKUP(A1207,РАСЧЕТ!A:BF,58,0)</f>
        <v>4071.5453955816697</v>
      </c>
      <c r="O1207" s="79">
        <f t="shared" si="74"/>
        <v>1275.5153955816695</v>
      </c>
      <c r="P1207" s="79" t="str">
        <f>VLOOKUP(A1207,'11'!A:C,3,0)</f>
        <v>Начисление услуг УКС00001721 от 30.11.2023 23:59:59</v>
      </c>
      <c r="Q1207" s="79" t="str">
        <f>VLOOKUP(A1207,'11'!A:B,2,0)</f>
        <v>НАС/КС/ДУ-3А-659</v>
      </c>
      <c r="R1207" s="78">
        <v>2796.03</v>
      </c>
      <c r="S1207">
        <f>VLOOKUP(A1207,РАСЧЕТ!A:BG,59,0)</f>
        <v>5410.7873636360127</v>
      </c>
      <c r="T1207" s="119">
        <f t="shared" si="75"/>
        <v>2614.7573636360125</v>
      </c>
      <c r="U1207" t="str">
        <f>VLOOKUP(A1207,'12'!A:C,3,0)</f>
        <v>Начисление услуг УКС00001871 от 31.12.2023 23:59:59</v>
      </c>
      <c r="V1207" t="str">
        <f>VLOOKUP(A1207,'12'!A:B,2,0)</f>
        <v>НАС/КС/ДУ-3А-659</v>
      </c>
    </row>
    <row r="1208" spans="1:22" x14ac:dyDescent="0.3">
      <c r="A1208" s="77" t="s">
        <v>2365</v>
      </c>
      <c r="B1208" s="77" t="s">
        <v>214</v>
      </c>
      <c r="C1208" s="78">
        <v>2396.6</v>
      </c>
      <c r="D1208" s="79">
        <f>VLOOKUP(A1208,РАСЧЕТ!A:AY,51,0)</f>
        <v>4498.7218981328642</v>
      </c>
      <c r="E1208" s="79">
        <f t="shared" si="72"/>
        <v>2102.1218981328643</v>
      </c>
      <c r="F1208" s="79" t="str">
        <f>VLOOKUP(A1208,'04'!A:C,3,0)</f>
        <v>Начисление услуг УКС00000649 от 30.04.2023 0:00:15</v>
      </c>
      <c r="G1208" s="79" t="str">
        <f>VLOOKUP(A1208,'04'!A:B,2,0)</f>
        <v>НАС/КС/ДУ-3А-66 от 25.02.2022 г.</v>
      </c>
      <c r="H1208" s="78">
        <v>2396.6</v>
      </c>
      <c r="I1208" s="79">
        <f>VLOOKUP(A1208,РАСЧЕТ!A:BE,57,0)</f>
        <v>4800.126229481104</v>
      </c>
      <c r="J1208" s="79">
        <f t="shared" si="73"/>
        <v>2403.5262294811041</v>
      </c>
      <c r="K1208" s="79" t="str">
        <f>VLOOKUP(A1208,'10'!A:C,3,0)</f>
        <v>Начисление услуг УКС00001638 от 31.10.2023 0:00:04</v>
      </c>
      <c r="L1208" s="79" t="str">
        <f>VLOOKUP(A1208,'10'!A:B,2,0)</f>
        <v>НАС/КС/ДУ-3А-66 от 25.02.2022 г.</v>
      </c>
      <c r="M1208" s="78">
        <v>2396.6</v>
      </c>
      <c r="N1208" s="79">
        <f>VLOOKUP(A1208,РАСЧЕТ!A:BF,58,0)</f>
        <v>3785.237340007352</v>
      </c>
      <c r="O1208" s="79">
        <f t="shared" si="74"/>
        <v>1388.6373400073521</v>
      </c>
      <c r="P1208" s="79" t="str">
        <f>VLOOKUP(A1208,'11'!A:C,3,0)</f>
        <v>Начисление услуг УКС00001721 от 30.11.2023 23:59:59</v>
      </c>
      <c r="Q1208" s="79" t="str">
        <f>VLOOKUP(A1208,'11'!A:B,2,0)</f>
        <v>НАС/КС/ДУ-3А-66 от 25.02.2022 г.</v>
      </c>
      <c r="R1208" s="78">
        <v>2396.6</v>
      </c>
      <c r="S1208">
        <f>VLOOKUP(A1208,РАСЧЕТ!A:BG,59,0)</f>
        <v>5012.7963579057969</v>
      </c>
      <c r="T1208" s="119">
        <f t="shared" si="75"/>
        <v>2616.196357905797</v>
      </c>
      <c r="U1208" t="str">
        <f>VLOOKUP(A1208,'12'!A:C,3,0)</f>
        <v>Начисление услуг УКС00001871 от 31.12.2023 23:59:59</v>
      </c>
      <c r="V1208" t="str">
        <f>VLOOKUP(A1208,'12'!A:B,2,0)</f>
        <v>НАС/КС/ДУ-3А-66 от 25.02.2022 г.</v>
      </c>
    </row>
    <row r="1209" spans="1:22" x14ac:dyDescent="0.3">
      <c r="A1209" s="77" t="s">
        <v>2379</v>
      </c>
      <c r="B1209" s="77" t="s">
        <v>1200</v>
      </c>
      <c r="C1209" s="78">
        <v>3216.94</v>
      </c>
      <c r="D1209" s="79">
        <f>VLOOKUP(A1209,РАСЧЕТ!A:AY,51,0)</f>
        <v>2282.2348374579133</v>
      </c>
      <c r="E1209" s="79">
        <f t="shared" si="72"/>
        <v>-934.70516254208678</v>
      </c>
      <c r="F1209" s="79" t="str">
        <f>VLOOKUP(A1209,'04'!A:C,3,0)</f>
        <v>Начисление услуг УКС00000649 от 30.04.2023 0:00:15</v>
      </c>
      <c r="G1209" s="79" t="str">
        <f>VLOOKUP(A1209,'04'!A:B,2,0)</f>
        <v>НАС/КС/ДУ-3А-660</v>
      </c>
      <c r="H1209" s="78">
        <v>3216.94</v>
      </c>
      <c r="I1209" s="79">
        <f>VLOOKUP(A1209,РАСЧЕТ!A:BE,57,0)</f>
        <v>4876.090570088596</v>
      </c>
      <c r="J1209" s="79">
        <f t="shared" si="73"/>
        <v>1659.1505700885959</v>
      </c>
      <c r="K1209" s="79" t="str">
        <f>VLOOKUP(A1209,'10'!A:C,3,0)</f>
        <v>Начисление услуг УКС00001638 от 31.10.2023 0:00:04</v>
      </c>
      <c r="L1209" s="79" t="str">
        <f>VLOOKUP(A1209,'10'!A:B,2,0)</f>
        <v>НАС/КС/ДУ-3А-660</v>
      </c>
      <c r="M1209" s="78">
        <v>3216.94</v>
      </c>
      <c r="N1209" s="79">
        <f>VLOOKUP(A1209,РАСЧЕТ!A:BF,58,0)</f>
        <v>3990.0306973282723</v>
      </c>
      <c r="O1209" s="79">
        <f t="shared" si="74"/>
        <v>773.0906973282722</v>
      </c>
      <c r="P1209" s="79" t="str">
        <f>VLOOKUP(A1209,'11'!A:C,3,0)</f>
        <v>Начисление услуг УКС00001721 от 30.11.2023 23:59:59</v>
      </c>
      <c r="Q1209" s="79" t="str">
        <f>VLOOKUP(A1209,'11'!A:B,2,0)</f>
        <v>НАС/КС/ДУ-3А-660</v>
      </c>
      <c r="R1209" s="78">
        <v>3216.94</v>
      </c>
      <c r="S1209">
        <f>VLOOKUP(A1209,РАСЧЕТ!A:BG,59,0)</f>
        <v>5343.6278499635973</v>
      </c>
      <c r="T1209" s="119">
        <f t="shared" si="75"/>
        <v>2126.6878499635973</v>
      </c>
      <c r="U1209" t="str">
        <f>VLOOKUP(A1209,'12'!A:C,3,0)</f>
        <v>Начисление услуг УКС00001871 от 31.12.2023 23:59:59</v>
      </c>
      <c r="V1209" t="str">
        <f>VLOOKUP(A1209,'12'!A:B,2,0)</f>
        <v>НАС/КС/ДУ-3А-660</v>
      </c>
    </row>
    <row r="1210" spans="1:22" x14ac:dyDescent="0.3">
      <c r="A1210" s="77" t="s">
        <v>2387</v>
      </c>
      <c r="B1210" s="77" t="s">
        <v>741</v>
      </c>
      <c r="C1210" s="78">
        <v>1726.58</v>
      </c>
      <c r="D1210" s="79">
        <f>VLOOKUP(A1210,РАСЧЕТ!A:AY,51,0)</f>
        <v>4561.3734517731391</v>
      </c>
      <c r="E1210" s="79">
        <f t="shared" si="72"/>
        <v>2834.7934517731392</v>
      </c>
      <c r="F1210" s="79" t="str">
        <f>VLOOKUP(A1210,'04'!A:C,3,0)</f>
        <v>Начисление услуг УКС00000649 от 30.04.2023 0:00:15</v>
      </c>
      <c r="G1210" s="79" t="str">
        <f>VLOOKUP(A1210,'04'!A:B,2,0)</f>
        <v>НАС/КС/ДУ-3А-661</v>
      </c>
      <c r="H1210" s="80"/>
      <c r="I1210" s="79">
        <f>VLOOKUP(A1210,РАСЧЕТ!A:BE,57,0)</f>
        <v>0</v>
      </c>
      <c r="J1210" s="79">
        <f t="shared" si="73"/>
        <v>0</v>
      </c>
      <c r="K1210" s="79" t="e">
        <f>VLOOKUP(A1210,'10'!A:C,3,0)</f>
        <v>#N/A</v>
      </c>
      <c r="L1210" s="79" t="e">
        <f>VLOOKUP(A1210,'10'!A:B,2,0)</f>
        <v>#N/A</v>
      </c>
      <c r="M1210" s="80"/>
      <c r="N1210" s="79">
        <f>VLOOKUP(A1210,РАСЧЕТ!A:BF,58,0)</f>
        <v>0</v>
      </c>
      <c r="O1210" s="79">
        <f t="shared" si="74"/>
        <v>0</v>
      </c>
      <c r="P1210" s="79" t="e">
        <f>VLOOKUP(A1210,'11'!A:C,3,0)</f>
        <v>#N/A</v>
      </c>
      <c r="Q1210" s="79" t="e">
        <f>VLOOKUP(A1210,'11'!A:B,2,0)</f>
        <v>#N/A</v>
      </c>
      <c r="R1210" s="80"/>
      <c r="S1210">
        <f>VLOOKUP(A1210,РАСЧЕТ!A:BG,59,0)</f>
        <v>0</v>
      </c>
      <c r="T1210" s="119">
        <f t="shared" si="75"/>
        <v>0</v>
      </c>
      <c r="U1210" t="e">
        <f>VLOOKUP(A1210,'12'!A:C,3,0)</f>
        <v>#N/A</v>
      </c>
      <c r="V1210" t="e">
        <f>VLOOKUP(A1210,'12'!A:B,2,0)</f>
        <v>#N/A</v>
      </c>
    </row>
    <row r="1211" spans="1:22" x14ac:dyDescent="0.3">
      <c r="A1211" s="77" t="s">
        <v>2895</v>
      </c>
      <c r="B1211" s="77" t="s">
        <v>741</v>
      </c>
      <c r="C1211" s="80"/>
      <c r="D1211" s="79">
        <f>VLOOKUP(A1211,РАСЧЕТ!A:AY,51,0)</f>
        <v>0</v>
      </c>
      <c r="E1211" s="79">
        <f t="shared" si="72"/>
        <v>0</v>
      </c>
      <c r="F1211" s="79" t="e">
        <f>VLOOKUP(A1211,'04'!A:C,3,0)</f>
        <v>#N/A</v>
      </c>
      <c r="G1211" s="79" t="e">
        <f>VLOOKUP(A1211,'04'!A:B,2,0)</f>
        <v>#N/A</v>
      </c>
      <c r="H1211" s="78">
        <v>1726.58</v>
      </c>
      <c r="I1211" s="79">
        <f>VLOOKUP(A1211,РАСЧЕТ!A:BE,57,0)</f>
        <v>3103.6207214086166</v>
      </c>
      <c r="J1211" s="79">
        <f t="shared" si="73"/>
        <v>1377.0407214086167</v>
      </c>
      <c r="K1211" s="79" t="str">
        <f>VLOOKUP(A1211,'10'!A:C,3,0)</f>
        <v>Начисление услуг УКС00001638 от 31.10.2023 0:00:04</v>
      </c>
      <c r="L1211" s="79" t="str">
        <f>VLOOKUP(A1211,'10'!A:B,2,0)</f>
        <v>НАС/КС/ДУ-3А-661/ВТОР1</v>
      </c>
      <c r="M1211" s="78">
        <v>1726.58</v>
      </c>
      <c r="N1211" s="79">
        <f>VLOOKUP(A1211,РАСЧЕТ!A:BF,58,0)</f>
        <v>2480.2029635217154</v>
      </c>
      <c r="O1211" s="79">
        <f t="shared" si="74"/>
        <v>753.62296352171552</v>
      </c>
      <c r="P1211" s="79" t="str">
        <f>VLOOKUP(A1211,'11'!A:C,3,0)</f>
        <v>Начисление услуг УКС00001721 от 30.11.2023 23:59:59</v>
      </c>
      <c r="Q1211" s="79" t="str">
        <f>VLOOKUP(A1211,'11'!A:B,2,0)</f>
        <v>НАС/КС/ДУ-3А-661/ВТОР1</v>
      </c>
      <c r="R1211" s="78">
        <v>1726.58</v>
      </c>
      <c r="S1211">
        <f>VLOOKUP(A1211,РАСЧЕТ!A:BG,59,0)</f>
        <v>3298.0261117945661</v>
      </c>
      <c r="T1211" s="119">
        <f t="shared" si="75"/>
        <v>1571.4461117945661</v>
      </c>
      <c r="U1211" t="str">
        <f>VLOOKUP(A1211,'12'!A:C,3,0)</f>
        <v>Начисление услуг УКС00001871 от 31.12.2023 23:59:59</v>
      </c>
      <c r="V1211" t="str">
        <f>VLOOKUP(A1211,'12'!A:B,2,0)</f>
        <v>НАС/КС/ДУ-3А-661/ВТОР1</v>
      </c>
    </row>
    <row r="1212" spans="1:22" x14ac:dyDescent="0.3">
      <c r="A1212" s="77" t="s">
        <v>2358</v>
      </c>
      <c r="B1212" s="77" t="s">
        <v>730</v>
      </c>
      <c r="C1212" s="78">
        <v>2486.79</v>
      </c>
      <c r="D1212" s="79">
        <f>VLOOKUP(A1212,РАСЧЕТ!A:AY,51,0)</f>
        <v>5088.6938259120579</v>
      </c>
      <c r="E1212" s="79">
        <f t="shared" si="72"/>
        <v>2601.903825912058</v>
      </c>
      <c r="F1212" s="79" t="str">
        <f>VLOOKUP(A1212,'04'!A:C,3,0)</f>
        <v>Начисление услуг УКС00000649 от 30.04.2023 0:00:15</v>
      </c>
      <c r="G1212" s="79" t="str">
        <f>VLOOKUP(A1212,'04'!A:B,2,0)</f>
        <v>НАС/КС/ДУ-3А-662</v>
      </c>
      <c r="H1212" s="78">
        <v>2486.79</v>
      </c>
      <c r="I1212" s="79">
        <f>VLOOKUP(A1212,РАСЧЕТ!A:BE,57,0)</f>
        <v>3789.5119119596061</v>
      </c>
      <c r="J1212" s="79">
        <f t="shared" si="73"/>
        <v>1302.7219119596061</v>
      </c>
      <c r="K1212" s="79" t="str">
        <f>VLOOKUP(A1212,'10'!A:C,3,0)</f>
        <v>Начисление услуг УКС00001638 от 31.10.2023 0:00:04</v>
      </c>
      <c r="L1212" s="79" t="str">
        <f>VLOOKUP(A1212,'10'!A:B,2,0)</f>
        <v>НАС/КС/ДУ-3А-662</v>
      </c>
      <c r="M1212" s="78">
        <v>2486.79</v>
      </c>
      <c r="N1212" s="79">
        <f>VLOOKUP(A1212,РАСЧЕТ!A:BF,58,0)</f>
        <v>3098.4388560870057</v>
      </c>
      <c r="O1212" s="79">
        <f t="shared" si="74"/>
        <v>611.6488560870057</v>
      </c>
      <c r="P1212" s="79" t="str">
        <f>VLOOKUP(A1212,'11'!A:C,3,0)</f>
        <v>Начисление услуг УКС00001721 от 30.11.2023 23:59:59</v>
      </c>
      <c r="Q1212" s="79" t="str">
        <f>VLOOKUP(A1212,'11'!A:B,2,0)</f>
        <v>НАС/КС/ДУ-3А-662</v>
      </c>
      <c r="R1212" s="78">
        <v>2486.79</v>
      </c>
      <c r="S1212">
        <f>VLOOKUP(A1212,РАСЧЕТ!A:BG,59,0)</f>
        <v>4148.5921469377527</v>
      </c>
      <c r="T1212" s="119">
        <f t="shared" si="75"/>
        <v>1661.8021469377527</v>
      </c>
      <c r="U1212" t="str">
        <f>VLOOKUP(A1212,'12'!A:C,3,0)</f>
        <v>Начисление услуг УКС00001871 от 31.12.2023 23:59:59</v>
      </c>
      <c r="V1212" t="str">
        <f>VLOOKUP(A1212,'12'!A:B,2,0)</f>
        <v>НАС/КС/ДУ-3А-662</v>
      </c>
    </row>
    <row r="1213" spans="1:22" x14ac:dyDescent="0.3">
      <c r="A1213" s="77" t="s">
        <v>2377</v>
      </c>
      <c r="B1213" s="77" t="s">
        <v>1149</v>
      </c>
      <c r="C1213" s="78">
        <v>2796.03</v>
      </c>
      <c r="D1213" s="79">
        <f>VLOOKUP(A1213,РАСЧЕТ!A:AY,51,0)</f>
        <v>2953.9923586442524</v>
      </c>
      <c r="E1213" s="79">
        <f t="shared" si="72"/>
        <v>157.96235864425216</v>
      </c>
      <c r="F1213" s="79" t="str">
        <f>VLOOKUP(A1213,'04'!A:C,3,0)</f>
        <v>Начисление услуг УКС00000649 от 30.04.2023 0:00:15</v>
      </c>
      <c r="G1213" s="79" t="str">
        <f>VLOOKUP(A1213,'04'!A:B,2,0)</f>
        <v>НАС/КС/ДУ-3А-663</v>
      </c>
      <c r="H1213" s="78">
        <v>2796.03</v>
      </c>
      <c r="I1213" s="79">
        <f>VLOOKUP(A1213,РАСЧЕТ!A:BE,57,0)</f>
        <v>2620.4995057198275</v>
      </c>
      <c r="J1213" s="79">
        <f t="shared" si="73"/>
        <v>-175.53049428017266</v>
      </c>
      <c r="K1213" s="79" t="str">
        <f>VLOOKUP(A1213,'10'!A:C,3,0)</f>
        <v>Начисление услуг УКС00001638 от 31.10.2023 0:00:04</v>
      </c>
      <c r="L1213" s="79" t="str">
        <f>VLOOKUP(A1213,'10'!A:B,2,0)</f>
        <v>НАС/КС/ДУ-3А-663</v>
      </c>
      <c r="M1213" s="78">
        <v>2796.03</v>
      </c>
      <c r="N1213" s="79">
        <f>VLOOKUP(A1213,РАСЧЕТ!A:BF,58,0)</f>
        <v>2341.9408482289605</v>
      </c>
      <c r="O1213" s="79">
        <f t="shared" si="74"/>
        <v>-454.08915177103972</v>
      </c>
      <c r="P1213" s="79" t="str">
        <f>VLOOKUP(A1213,'11'!A:C,3,0)</f>
        <v>Начисление услуг УКС00001721 от 30.11.2023 23:59:59</v>
      </c>
      <c r="Q1213" s="79" t="str">
        <f>VLOOKUP(A1213,'11'!A:B,2,0)</f>
        <v>НАС/КС/ДУ-3А-663</v>
      </c>
      <c r="R1213" s="78">
        <v>2796.03</v>
      </c>
      <c r="S1213">
        <f>VLOOKUP(A1213,РАСЧЕТ!A:BG,59,0)</f>
        <v>3214.8034238552682</v>
      </c>
      <c r="T1213" s="119">
        <f t="shared" si="75"/>
        <v>418.77342385526799</v>
      </c>
      <c r="U1213" t="str">
        <f>VLOOKUP(A1213,'12'!A:C,3,0)</f>
        <v>Начисление услуг УКС00001871 от 31.12.2023 23:59:59</v>
      </c>
      <c r="V1213" t="str">
        <f>VLOOKUP(A1213,'12'!A:B,2,0)</f>
        <v>НАС/КС/ДУ-3А-663</v>
      </c>
    </row>
    <row r="1214" spans="1:22" x14ac:dyDescent="0.3">
      <c r="A1214" s="77" t="s">
        <v>2396</v>
      </c>
      <c r="B1214" s="77" t="s">
        <v>614</v>
      </c>
      <c r="C1214" s="78">
        <v>3216.94</v>
      </c>
      <c r="D1214" s="79">
        <f>VLOOKUP(A1214,РАСЧЕТ!A:AY,51,0)</f>
        <v>2459.4025974579135</v>
      </c>
      <c r="E1214" s="79">
        <f t="shared" si="72"/>
        <v>-757.53740254208651</v>
      </c>
      <c r="F1214" s="79" t="str">
        <f>VLOOKUP(A1214,'04'!A:C,3,0)</f>
        <v>Начисление услуг УКС00000649 от 30.04.2023 0:00:15</v>
      </c>
      <c r="G1214" s="79" t="str">
        <f>VLOOKUP(A1214,'04'!A:B,2,0)</f>
        <v>НАС/КС/ДУ-3А-664</v>
      </c>
      <c r="H1214" s="78">
        <v>3216.94</v>
      </c>
      <c r="I1214" s="79">
        <f>VLOOKUP(A1214,РАСЧЕТ!A:BE,57,0)</f>
        <v>3671.2162077186376</v>
      </c>
      <c r="J1214" s="79">
        <f t="shared" si="73"/>
        <v>454.27620771863758</v>
      </c>
      <c r="K1214" s="79" t="str">
        <f>VLOOKUP(A1214,'10'!A:C,3,0)</f>
        <v>Начисление услуг УКС00001638 от 31.10.2023 0:00:04</v>
      </c>
      <c r="L1214" s="79" t="str">
        <f>VLOOKUP(A1214,'10'!A:B,2,0)</f>
        <v>НАС/КС/ДУ-3А-664</v>
      </c>
      <c r="M1214" s="78">
        <v>3216.94</v>
      </c>
      <c r="N1214" s="79">
        <f>VLOOKUP(A1214,РАСЧЕТ!A:BF,58,0)</f>
        <v>3151.3028640642715</v>
      </c>
      <c r="O1214" s="79">
        <f t="shared" si="74"/>
        <v>-65.637135935728566</v>
      </c>
      <c r="P1214" s="79" t="str">
        <f>VLOOKUP(A1214,'11'!A:C,3,0)</f>
        <v>Начисление услуг УКС00001721 от 30.11.2023 23:59:59</v>
      </c>
      <c r="Q1214" s="79" t="str">
        <f>VLOOKUP(A1214,'11'!A:B,2,0)</f>
        <v>НАС/КС/ДУ-3А-664</v>
      </c>
      <c r="R1214" s="78">
        <v>3216.94</v>
      </c>
      <c r="S1214">
        <f>VLOOKUP(A1214,РАСЧЕТ!A:BG,59,0)</f>
        <v>4278.7411655975593</v>
      </c>
      <c r="T1214" s="119">
        <f t="shared" si="75"/>
        <v>1061.8011655975592</v>
      </c>
      <c r="U1214" t="str">
        <f>VLOOKUP(A1214,'12'!A:C,3,0)</f>
        <v>Начисление услуг УКС00001871 от 31.12.2023 23:59:59</v>
      </c>
      <c r="V1214" t="str">
        <f>VLOOKUP(A1214,'12'!A:B,2,0)</f>
        <v>НАС/КС/ДУ-3А-664</v>
      </c>
    </row>
    <row r="1215" spans="1:22" x14ac:dyDescent="0.3">
      <c r="A1215" s="77" t="s">
        <v>2312</v>
      </c>
      <c r="B1215" s="77" t="s">
        <v>1172</v>
      </c>
      <c r="C1215" s="78">
        <v>3607.78</v>
      </c>
      <c r="D1215" s="79">
        <f>VLOOKUP(A1215,РАСЧЕТ!A:AY,51,0)</f>
        <v>3811.6030434119384</v>
      </c>
      <c r="E1215" s="79">
        <f t="shared" si="72"/>
        <v>203.82304341193822</v>
      </c>
      <c r="F1215" s="79" t="str">
        <f>VLOOKUP(A1215,'04'!A:C,3,0)</f>
        <v>Начисление услуг УКС00000649 от 30.04.2023 0:00:15</v>
      </c>
      <c r="G1215" s="79" t="str">
        <f>VLOOKUP(A1215,'04'!A:B,2,0)</f>
        <v>НАС/КС/ДУ/3А-665</v>
      </c>
      <c r="H1215" s="78">
        <v>3607.78</v>
      </c>
      <c r="I1215" s="79">
        <f>VLOOKUP(A1215,РАСЧЕТ!A:BE,57,0)</f>
        <v>4033.3342064377866</v>
      </c>
      <c r="J1215" s="79">
        <f t="shared" si="73"/>
        <v>425.55420643778643</v>
      </c>
      <c r="K1215" s="79" t="str">
        <f>VLOOKUP(A1215,'10'!A:C,3,0)</f>
        <v>Начисление услуг УКС00001638 от 31.10.2023 0:00:04</v>
      </c>
      <c r="L1215" s="79" t="str">
        <f>VLOOKUP(A1215,'10'!A:B,2,0)</f>
        <v>НАС/КС/ДУ/3А-665</v>
      </c>
      <c r="M1215" s="78">
        <v>3607.78</v>
      </c>
      <c r="N1215" s="79">
        <f>VLOOKUP(A1215,РАСЧЕТ!A:BF,58,0)</f>
        <v>3475.7553542477367</v>
      </c>
      <c r="O1215" s="79">
        <f t="shared" si="74"/>
        <v>-132.0246457522635</v>
      </c>
      <c r="P1215" s="79" t="str">
        <f>VLOOKUP(A1215,'11'!A:C,3,0)</f>
        <v>Начисление услуг УКС00001721 от 30.11.2023 23:59:59</v>
      </c>
      <c r="Q1215" s="79" t="str">
        <f>VLOOKUP(A1215,'11'!A:B,2,0)</f>
        <v>НАС/КС/ДУ/3А-665</v>
      </c>
      <c r="R1215" s="78">
        <v>3607.78</v>
      </c>
      <c r="S1215">
        <f>VLOOKUP(A1215,РАСЧЕТ!A:BG,59,0)</f>
        <v>4724.4205306745534</v>
      </c>
      <c r="T1215" s="119">
        <f t="shared" si="75"/>
        <v>1116.6405306745532</v>
      </c>
      <c r="U1215" t="str">
        <f>VLOOKUP(A1215,'12'!A:C,3,0)</f>
        <v>Начисление услуг УКС00001871 от 31.12.2023 23:59:59</v>
      </c>
      <c r="V1215" t="str">
        <f>VLOOKUP(A1215,'12'!A:B,2,0)</f>
        <v>НАС/КС/ДУ/3А-665</v>
      </c>
    </row>
    <row r="1216" spans="1:22" x14ac:dyDescent="0.3">
      <c r="A1216" s="77" t="s">
        <v>1540</v>
      </c>
      <c r="B1216" s="77" t="s">
        <v>1222</v>
      </c>
      <c r="C1216" s="78">
        <v>2199.0300000000002</v>
      </c>
      <c r="D1216" s="79">
        <f>VLOOKUP(A1216,РАСЧЕТ!A:AY,51,0)</f>
        <v>2323.2628074129912</v>
      </c>
      <c r="E1216" s="79">
        <f t="shared" si="72"/>
        <v>124.23280741299095</v>
      </c>
      <c r="F1216" s="79" t="str">
        <f>VLOOKUP(A1216,'04'!A:C,3,0)</f>
        <v>Начисление услуг УКС00000649 от 30.04.2023 0:00:15</v>
      </c>
      <c r="G1216" s="79" t="str">
        <f>VLOOKUP(A1216,'04'!A:B,2,0)</f>
        <v>НАС/КС/ДУ-3А-666</v>
      </c>
      <c r="H1216" s="78">
        <v>2199.0300000000002</v>
      </c>
      <c r="I1216" s="79">
        <f>VLOOKUP(A1216,РАСЧЕТ!A:BE,57,0)</f>
        <v>5853.6637654006181</v>
      </c>
      <c r="J1216" s="79">
        <f t="shared" si="73"/>
        <v>3654.6337654006179</v>
      </c>
      <c r="K1216" s="79" t="str">
        <f>VLOOKUP(A1216,'10'!A:C,3,0)</f>
        <v>Начисление услуг УКС00001638 от 31.10.2023 0:00:04</v>
      </c>
      <c r="L1216" s="79" t="str">
        <f>VLOOKUP(A1216,'10'!A:B,2,0)</f>
        <v>НАС/КС/ДУ-3А-666</v>
      </c>
      <c r="M1216" s="78">
        <v>2199.0300000000002</v>
      </c>
      <c r="N1216" s="79">
        <f>VLOOKUP(A1216,РАСЧЕТ!A:BF,58,0)</f>
        <v>4482.0312178708764</v>
      </c>
      <c r="O1216" s="79">
        <f t="shared" si="74"/>
        <v>2283.0012178708762</v>
      </c>
      <c r="P1216" s="79" t="str">
        <f>VLOOKUP(A1216,'11'!A:C,3,0)</f>
        <v>Начисление услуг УКС00001721 от 30.11.2023 23:59:59</v>
      </c>
      <c r="Q1216" s="79" t="str">
        <f>VLOOKUP(A1216,'11'!A:B,2,0)</f>
        <v>НАС/КС/ДУ-3А-666</v>
      </c>
      <c r="R1216" s="78">
        <v>2199.0300000000002</v>
      </c>
      <c r="S1216">
        <f>VLOOKUP(A1216,РАСЧЕТ!A:BG,59,0)</f>
        <v>5880.4219821289353</v>
      </c>
      <c r="T1216" s="119">
        <f t="shared" si="75"/>
        <v>3681.3919821289351</v>
      </c>
      <c r="U1216" t="str">
        <f>VLOOKUP(A1216,'12'!A:C,3,0)</f>
        <v>Начисление услуг УКС00001871 от 31.12.2023 23:59:59</v>
      </c>
      <c r="V1216" t="str">
        <f>VLOOKUP(A1216,'12'!A:B,2,0)</f>
        <v>НАС/КС/ДУ-3А-666</v>
      </c>
    </row>
    <row r="1217" spans="1:22" x14ac:dyDescent="0.3">
      <c r="A1217" s="77" t="s">
        <v>2390</v>
      </c>
      <c r="B1217" s="77" t="s">
        <v>798</v>
      </c>
      <c r="C1217" s="78">
        <v>2186.14</v>
      </c>
      <c r="D1217" s="79">
        <f>VLOOKUP(A1217,РАСЧЕТ!A:AY,51,0)</f>
        <v>2309.649939400806</v>
      </c>
      <c r="E1217" s="79">
        <f t="shared" si="72"/>
        <v>123.50993940080616</v>
      </c>
      <c r="F1217" s="79" t="str">
        <f>VLOOKUP(A1217,'04'!A:C,3,0)</f>
        <v>Начисление услуг УКС00000649 от 30.04.2023 0:00:15</v>
      </c>
      <c r="G1217" s="79" t="str">
        <f>VLOOKUP(A1217,'04'!A:B,2,0)</f>
        <v>НАС/КС/ДУ-3А-677</v>
      </c>
      <c r="H1217" s="78">
        <v>2186.14</v>
      </c>
      <c r="I1217" s="79">
        <f>VLOOKUP(A1217,РАСЧЕТ!A:BE,57,0)</f>
        <v>4788.3643411705216</v>
      </c>
      <c r="J1217" s="79">
        <f t="shared" si="73"/>
        <v>2602.2243411705217</v>
      </c>
      <c r="K1217" s="79" t="str">
        <f>VLOOKUP(A1217,'10'!A:C,3,0)</f>
        <v>Начисление услуг УКС00001638 от 31.10.2023 0:00:04</v>
      </c>
      <c r="L1217" s="79" t="str">
        <f>VLOOKUP(A1217,'10'!A:B,2,0)</f>
        <v>НАС/КС/ДУ-3А-677</v>
      </c>
      <c r="M1217" s="78">
        <v>2186.14</v>
      </c>
      <c r="N1217" s="79">
        <f>VLOOKUP(A1217,РАСЧЕТ!A:BF,58,0)</f>
        <v>3738.0771340725205</v>
      </c>
      <c r="O1217" s="79">
        <f t="shared" si="74"/>
        <v>1551.9371340725206</v>
      </c>
      <c r="P1217" s="79" t="str">
        <f>VLOOKUP(A1217,'11'!A:C,3,0)</f>
        <v>Начисление услуг УКС00001721 от 30.11.2023 23:59:59</v>
      </c>
      <c r="Q1217" s="79" t="str">
        <f>VLOOKUP(A1217,'11'!A:B,2,0)</f>
        <v>НАС/КС/ДУ-3А-677</v>
      </c>
      <c r="R1217" s="78">
        <v>2186.14</v>
      </c>
      <c r="S1217">
        <f>VLOOKUP(A1217,РАСЧЕТ!A:BG,59,0)</f>
        <v>4934.7520216882422</v>
      </c>
      <c r="T1217" s="119">
        <f t="shared" si="75"/>
        <v>2748.6120216882423</v>
      </c>
      <c r="U1217" t="str">
        <f>VLOOKUP(A1217,'12'!A:C,3,0)</f>
        <v>Начисление услуг УКС00001871 от 31.12.2023 23:59:59</v>
      </c>
      <c r="V1217" t="str">
        <f>VLOOKUP(A1217,'12'!A:B,2,0)</f>
        <v>НАС/КС/ДУ-3А-677</v>
      </c>
    </row>
    <row r="1218" spans="1:22" x14ac:dyDescent="0.3">
      <c r="A1218" s="77" t="s">
        <v>2425</v>
      </c>
      <c r="B1218" s="77" t="s">
        <v>890</v>
      </c>
      <c r="C1218" s="78">
        <v>3169.69</v>
      </c>
      <c r="D1218" s="79">
        <f>VLOOKUP(A1218,РАСЧЕТ!A:AY,51,0)</f>
        <v>3248.9378322416046</v>
      </c>
      <c r="E1218" s="79">
        <f t="shared" si="72"/>
        <v>79.247832241604556</v>
      </c>
      <c r="F1218" s="79" t="str">
        <f>VLOOKUP(A1218,'04'!A:C,3,0)</f>
        <v>Начисление услуг УКС00000649 от 30.04.2023 0:00:15</v>
      </c>
      <c r="G1218" s="79" t="str">
        <f>VLOOKUP(A1218,'04'!A:B,2,0)</f>
        <v>НАС/КС/ДУ-3А-668</v>
      </c>
      <c r="H1218" s="78">
        <v>3075.2</v>
      </c>
      <c r="I1218" s="79">
        <f>VLOOKUP(A1218,РАСЧЕТ!A:BE,57,0)</f>
        <v>2862.9532798208297</v>
      </c>
      <c r="J1218" s="79">
        <f t="shared" si="73"/>
        <v>-212.2467201791701</v>
      </c>
      <c r="K1218" s="79" t="str">
        <f>VLOOKUP(A1218,'10'!A:C,3,0)</f>
        <v>Корректировка начислений УКС00000032 от 16.01.2024 0:00:00</v>
      </c>
      <c r="L1218" s="79" t="str">
        <f>VLOOKUP(A1218,'10'!A:B,2,0)</f>
        <v>НАС/КС/ДУ-3А-668</v>
      </c>
      <c r="M1218" s="78">
        <v>3075.2</v>
      </c>
      <c r="N1218" s="79">
        <f>VLOOKUP(A1218,РАСЧЕТ!A:BF,58,0)</f>
        <v>2562.4142581297961</v>
      </c>
      <c r="O1218" s="79">
        <f t="shared" si="74"/>
        <v>-512.78574187020376</v>
      </c>
      <c r="P1218" s="79" t="str">
        <f>VLOOKUP(A1218,'11'!A:C,3,0)</f>
        <v>Корректировка начислений УКС00000032 от 16.01.2024 0:00:00</v>
      </c>
      <c r="Q1218" s="79" t="str">
        <f>VLOOKUP(A1218,'11'!A:B,2,0)</f>
        <v>НАС/КС/ДУ-3А-668</v>
      </c>
      <c r="R1218" s="78">
        <v>3075.2</v>
      </c>
      <c r="S1218">
        <f>VLOOKUP(A1218,РАСЧЕТ!A:BG,59,0)</f>
        <v>3518.8263017882418</v>
      </c>
      <c r="T1218" s="119">
        <f t="shared" si="75"/>
        <v>443.62630178824202</v>
      </c>
      <c r="U1218" t="str">
        <f>VLOOKUP(A1218,'12'!A:C,3,0)</f>
        <v>Корректировка начислений УКС00000032 от 16.01.2024 0:00:00</v>
      </c>
      <c r="V1218" t="str">
        <f>VLOOKUP(A1218,'12'!A:B,2,0)</f>
        <v>НАС/КС/ДУ-3А-668</v>
      </c>
    </row>
    <row r="1219" spans="1:22" x14ac:dyDescent="0.3">
      <c r="A1219" s="77" t="s">
        <v>2419</v>
      </c>
      <c r="B1219" s="77" t="s">
        <v>936</v>
      </c>
      <c r="C1219" s="78">
        <v>3547.65</v>
      </c>
      <c r="D1219" s="79">
        <f>VLOOKUP(A1219,РАСЧЕТ!A:AY,51,0)</f>
        <v>3748.0763260217395</v>
      </c>
      <c r="E1219" s="79">
        <f t="shared" ref="E1219:E1282" si="76">D1219-C1219</f>
        <v>200.42632602173944</v>
      </c>
      <c r="F1219" s="79" t="str">
        <f>VLOOKUP(A1219,'04'!A:C,3,0)</f>
        <v>Начисление услуг УКС00000649 от 30.04.2023 0:00:15</v>
      </c>
      <c r="G1219" s="79" t="str">
        <f>VLOOKUP(A1219,'04'!A:B,2,0)</f>
        <v>НАС/КС/ДУ-3А-669</v>
      </c>
      <c r="H1219" s="78">
        <v>3547.65</v>
      </c>
      <c r="I1219" s="79">
        <f>VLOOKUP(A1219,РАСЧЕТ!A:BE,57,0)</f>
        <v>7888.3179088945426</v>
      </c>
      <c r="J1219" s="79">
        <f t="shared" ref="J1219:J1282" si="77">I1219-H1219</f>
        <v>4340.6679088945421</v>
      </c>
      <c r="K1219" s="79" t="str">
        <f>VLOOKUP(A1219,'10'!A:C,3,0)</f>
        <v>Начисление услуг УКС00001638 от 31.10.2023 0:00:04</v>
      </c>
      <c r="L1219" s="79" t="str">
        <f>VLOOKUP(A1219,'10'!A:B,2,0)</f>
        <v>НАС/КС/ДУ-3А-669</v>
      </c>
      <c r="M1219" s="78">
        <v>3547.65</v>
      </c>
      <c r="N1219" s="79">
        <f>VLOOKUP(A1219,РАСЧЕТ!A:BF,58,0)</f>
        <v>6148.1217970216767</v>
      </c>
      <c r="O1219" s="79">
        <f t="shared" ref="O1219:O1282" si="78">N1219-M1219</f>
        <v>2600.4717970216766</v>
      </c>
      <c r="P1219" s="79" t="str">
        <f>VLOOKUP(A1219,'11'!A:C,3,0)</f>
        <v>Начисление услуг УКС00001721 от 30.11.2023 23:59:59</v>
      </c>
      <c r="Q1219" s="79" t="str">
        <f>VLOOKUP(A1219,'11'!A:B,2,0)</f>
        <v>НАС/КС/ДУ-3А-669</v>
      </c>
      <c r="R1219" s="78">
        <v>3547.65</v>
      </c>
      <c r="S1219">
        <f>VLOOKUP(A1219,РАСЧЕТ!A:BG,59,0)</f>
        <v>8112.1867459211935</v>
      </c>
      <c r="T1219" s="119">
        <f t="shared" ref="T1219:T1282" si="79">S1219-R1219</f>
        <v>4564.5367459211939</v>
      </c>
      <c r="U1219" t="str">
        <f>VLOOKUP(A1219,'12'!A:C,3,0)</f>
        <v>Начисление услуг УКС00001871 от 31.12.2023 23:59:59</v>
      </c>
      <c r="V1219" t="str">
        <f>VLOOKUP(A1219,'12'!A:B,2,0)</f>
        <v>НАС/КС/ДУ-3А-669</v>
      </c>
    </row>
    <row r="1220" spans="1:22" x14ac:dyDescent="0.3">
      <c r="A1220" s="77" t="s">
        <v>2411</v>
      </c>
      <c r="B1220" s="77" t="s">
        <v>256</v>
      </c>
      <c r="C1220" s="78">
        <v>2392.3000000000002</v>
      </c>
      <c r="D1220" s="79">
        <f>VLOOKUP(A1220,РАСЧЕТ!A:AY,51,0)</f>
        <v>2527.4558275957738</v>
      </c>
      <c r="E1220" s="79">
        <f t="shared" si="76"/>
        <v>135.15582759577364</v>
      </c>
      <c r="F1220" s="79" t="str">
        <f>VLOOKUP(A1220,'04'!A:C,3,0)</f>
        <v>Начисление услуг УКС00000649 от 30.04.2023 0:00:15</v>
      </c>
      <c r="G1220" s="79" t="str">
        <f>VLOOKUP(A1220,'04'!A:B,2,0)</f>
        <v>НАС/КС/ДУ-3А-67 ЮГ ИНВЕСТ</v>
      </c>
      <c r="H1220" s="78">
        <v>2392.3000000000002</v>
      </c>
      <c r="I1220" s="79">
        <f>VLOOKUP(A1220,РАСЧЕТ!A:BE,57,0)</f>
        <v>2227.185721871791</v>
      </c>
      <c r="J1220" s="79">
        <f t="shared" si="77"/>
        <v>-165.11427812820921</v>
      </c>
      <c r="K1220" s="79" t="str">
        <f>VLOOKUP(A1220,'10'!A:C,3,0)</f>
        <v>Начисление услуг УКС00001638 от 31.10.2023 0:00:04</v>
      </c>
      <c r="L1220" s="79" t="str">
        <f>VLOOKUP(A1220,'10'!A:B,2,0)</f>
        <v>НАС/КС/ДУ-3А-67 ЮГ ИНВЕСТ</v>
      </c>
      <c r="M1220" s="78">
        <v>2392.3000000000002</v>
      </c>
      <c r="N1220" s="79">
        <f>VLOOKUP(A1220,РАСЧЕТ!A:BF,58,0)</f>
        <v>1993.3865108635425</v>
      </c>
      <c r="O1220" s="79">
        <f t="shared" si="78"/>
        <v>-398.91348913645766</v>
      </c>
      <c r="P1220" s="79" t="str">
        <f>VLOOKUP(A1220,'11'!A:C,3,0)</f>
        <v>Начисление услуг УКС00001721 от 30.11.2023 23:59:59</v>
      </c>
      <c r="Q1220" s="79" t="str">
        <f>VLOOKUP(A1220,'11'!A:B,2,0)</f>
        <v>НАС/КС/ДУ-3А-67 ЮГ ИНВЕСТ</v>
      </c>
      <c r="R1220" s="78">
        <v>2392.3000000000002</v>
      </c>
      <c r="S1220">
        <f>VLOOKUP(A1220,РАСЧЕТ!A:BG,59,0)</f>
        <v>2737.4109638212999</v>
      </c>
      <c r="T1220" s="119">
        <f t="shared" si="79"/>
        <v>345.11096382129972</v>
      </c>
      <c r="U1220" t="str">
        <f>VLOOKUP(A1220,'12'!A:C,3,0)</f>
        <v>Начисление услуг УКС00001871 от 31.12.2023 23:59:59</v>
      </c>
      <c r="V1220" t="str">
        <f>VLOOKUP(A1220,'12'!A:B,2,0)</f>
        <v>НАС/КС/ДУ-3А-67 ЮГ ИНВЕСТ</v>
      </c>
    </row>
    <row r="1221" spans="1:22" x14ac:dyDescent="0.3">
      <c r="A1221" s="77" t="s">
        <v>2289</v>
      </c>
      <c r="B1221" s="77" t="s">
        <v>617</v>
      </c>
      <c r="C1221" s="78">
        <v>2156.08</v>
      </c>
      <c r="D1221" s="79">
        <f>VLOOKUP(A1221,РАСЧЕТ!A:AY,51,0)</f>
        <v>1526.0170773883476</v>
      </c>
      <c r="E1221" s="79">
        <f t="shared" si="76"/>
        <v>-630.06292261165231</v>
      </c>
      <c r="F1221" s="79" t="str">
        <f>VLOOKUP(A1221,'04'!A:C,3,0)</f>
        <v>Начисление услуг УКС00000649 от 30.04.2023 0:00:15</v>
      </c>
      <c r="G1221" s="79" t="str">
        <f>VLOOKUP(A1221,'04'!A:B,2,0)</f>
        <v>НАС/КС/ДУ-3А-670 от 26.03.2022 г.</v>
      </c>
      <c r="H1221" s="78">
        <v>2156.08</v>
      </c>
      <c r="I1221" s="79">
        <f>VLOOKUP(A1221,РАСЧЕТ!A:BE,57,0)</f>
        <v>4691.7012342257221</v>
      </c>
      <c r="J1221" s="79">
        <f t="shared" si="77"/>
        <v>2535.6212342257222</v>
      </c>
      <c r="K1221" s="79" t="str">
        <f>VLOOKUP(A1221,'10'!A:C,3,0)</f>
        <v>Начисление услуг УКС00001638 от 31.10.2023 0:00:04</v>
      </c>
      <c r="L1221" s="79" t="str">
        <f>VLOOKUP(A1221,'10'!A:B,2,0)</f>
        <v>НАС/КС/ДУ-3А-670 от 26.03.2022 г.</v>
      </c>
      <c r="M1221" s="78">
        <v>2156.08</v>
      </c>
      <c r="N1221" s="79">
        <f>VLOOKUP(A1221,РАСЧЕТ!A:BF,58,0)</f>
        <v>3665.2212429334263</v>
      </c>
      <c r="O1221" s="79">
        <f t="shared" si="78"/>
        <v>1509.1412429334264</v>
      </c>
      <c r="P1221" s="79" t="str">
        <f>VLOOKUP(A1221,'11'!A:C,3,0)</f>
        <v>Начисление услуг УКС00001721 от 30.11.2023 23:59:59</v>
      </c>
      <c r="Q1221" s="79" t="str">
        <f>VLOOKUP(A1221,'11'!A:B,2,0)</f>
        <v>НАС/КС/ДУ-3А-670 от 26.03.2022 г.</v>
      </c>
      <c r="R1221" s="78">
        <v>2156.08</v>
      </c>
      <c r="S1221">
        <f>VLOOKUP(A1221,РАСЧЕТ!A:BG,59,0)</f>
        <v>4839.6555233281597</v>
      </c>
      <c r="T1221" s="119">
        <f t="shared" si="79"/>
        <v>2683.5755233281598</v>
      </c>
      <c r="U1221" t="str">
        <f>VLOOKUP(A1221,'12'!A:C,3,0)</f>
        <v>Начисление услуг УКС00001871 от 31.12.2023 23:59:59</v>
      </c>
      <c r="V1221" t="str">
        <f>VLOOKUP(A1221,'12'!A:B,2,0)</f>
        <v>НАС/КС/ДУ-3А-670 от 26.03.2022 г.</v>
      </c>
    </row>
    <row r="1222" spans="1:22" x14ac:dyDescent="0.3">
      <c r="A1222" s="77" t="s">
        <v>2310</v>
      </c>
      <c r="B1222" s="77" t="s">
        <v>738</v>
      </c>
      <c r="C1222" s="78">
        <v>2138.9</v>
      </c>
      <c r="D1222" s="79">
        <f>VLOOKUP(A1222,РАСЧЕТ!A:AY,51,0)</f>
        <v>2259.7360900227923</v>
      </c>
      <c r="E1222" s="79">
        <f t="shared" si="76"/>
        <v>120.83609002279218</v>
      </c>
      <c r="F1222" s="79" t="str">
        <f>VLOOKUP(A1222,'04'!A:C,3,0)</f>
        <v>Начисление услуг УКС00000649 от 30.04.2023 0:00:15</v>
      </c>
      <c r="G1222" s="79" t="str">
        <f>VLOOKUP(A1222,'04'!A:B,2,0)</f>
        <v>НАС/КС/ДУ-3А-671</v>
      </c>
      <c r="H1222" s="78">
        <v>2138.9</v>
      </c>
      <c r="I1222" s="79">
        <f>VLOOKUP(A1222,РАСЧЕТ!A:BE,57,0)</f>
        <v>2976.7501237005195</v>
      </c>
      <c r="J1222" s="79">
        <f t="shared" si="77"/>
        <v>837.85012370051936</v>
      </c>
      <c r="K1222" s="79" t="str">
        <f>VLOOKUP(A1222,'10'!A:C,3,0)</f>
        <v>Начисление услуг УКС00001638 от 31.10.2023 0:00:04</v>
      </c>
      <c r="L1222" s="79" t="str">
        <f>VLOOKUP(A1222,'10'!A:B,2,0)</f>
        <v>НАС/КС/ДУ-3А-671</v>
      </c>
      <c r="M1222" s="78">
        <v>2138.9</v>
      </c>
      <c r="N1222" s="79">
        <f>VLOOKUP(A1222,РАСЧЕТ!A:BF,58,0)</f>
        <v>2468.241286535927</v>
      </c>
      <c r="O1222" s="79">
        <f t="shared" si="78"/>
        <v>329.34128653592688</v>
      </c>
      <c r="P1222" s="79" t="str">
        <f>VLOOKUP(A1222,'11'!A:C,3,0)</f>
        <v>Начисление услуг УКС00001721 от 30.11.2023 23:59:59</v>
      </c>
      <c r="Q1222" s="79" t="str">
        <f>VLOOKUP(A1222,'11'!A:B,2,0)</f>
        <v>НАС/КС/ДУ-3А-671</v>
      </c>
      <c r="R1222" s="78">
        <v>2138.9</v>
      </c>
      <c r="S1222">
        <f>VLOOKUP(A1222,РАСЧЕТ!A:BG,59,0)</f>
        <v>3318.4327156413142</v>
      </c>
      <c r="T1222" s="119">
        <f t="shared" si="79"/>
        <v>1179.5327156413141</v>
      </c>
      <c r="U1222" t="str">
        <f>VLOOKUP(A1222,'12'!A:C,3,0)</f>
        <v>Начисление услуг УКС00001871 от 31.12.2023 23:59:59</v>
      </c>
      <c r="V1222" t="str">
        <f>VLOOKUP(A1222,'12'!A:B,2,0)</f>
        <v>НАС/КС/ДУ-3А-671</v>
      </c>
    </row>
    <row r="1223" spans="1:22" x14ac:dyDescent="0.3">
      <c r="A1223" s="77" t="s">
        <v>2362</v>
      </c>
      <c r="B1223" s="77" t="s">
        <v>572</v>
      </c>
      <c r="C1223" s="78">
        <v>3113.86</v>
      </c>
      <c r="D1223" s="79">
        <f>VLOOKUP(A1223,РАСЧЕТ!A:AY,51,0)</f>
        <v>2203.9091257102632</v>
      </c>
      <c r="E1223" s="79">
        <f t="shared" si="76"/>
        <v>-909.95087428973693</v>
      </c>
      <c r="F1223" s="79" t="str">
        <f>VLOOKUP(A1223,'04'!A:C,3,0)</f>
        <v>Начисление услуг УКС00000649 от 30.04.2023 0:00:15</v>
      </c>
      <c r="G1223" s="79" t="str">
        <f>VLOOKUP(A1223,'04'!A:B,2,0)</f>
        <v>НАС/КС/ДУ-3А-672</v>
      </c>
      <c r="H1223" s="78">
        <v>3113.86</v>
      </c>
      <c r="I1223" s="79">
        <f>VLOOKUP(A1223,РАСЧЕТ!A:BE,57,0)</f>
        <v>6187.8933692274422</v>
      </c>
      <c r="J1223" s="79">
        <f t="shared" si="77"/>
        <v>3074.0333692274421</v>
      </c>
      <c r="K1223" s="79" t="str">
        <f>VLOOKUP(A1223,'10'!A:C,3,0)</f>
        <v>Начисление услуг УКС00001638 от 31.10.2023 0:00:04</v>
      </c>
      <c r="L1223" s="79" t="str">
        <f>VLOOKUP(A1223,'10'!A:B,2,0)</f>
        <v>НАС/КС/ДУ-3А-672</v>
      </c>
      <c r="M1223" s="78">
        <v>3113.86</v>
      </c>
      <c r="N1223" s="79">
        <f>VLOOKUP(A1223,РАСЧЕТ!A:BF,58,0)</f>
        <v>4884.1041021064157</v>
      </c>
      <c r="O1223" s="79">
        <f t="shared" si="78"/>
        <v>1770.2441021064155</v>
      </c>
      <c r="P1223" s="79" t="str">
        <f>VLOOKUP(A1223,'11'!A:C,3,0)</f>
        <v>Начисление услуг УКС00001721 от 30.11.2023 23:59:59</v>
      </c>
      <c r="Q1223" s="79" t="str">
        <f>VLOOKUP(A1223,'11'!A:B,2,0)</f>
        <v>НАС/КС/ДУ-3А-672</v>
      </c>
      <c r="R1223" s="78">
        <v>3113.86</v>
      </c>
      <c r="S1223">
        <f>VLOOKUP(A1223,РАСЧЕТ!A:BG,59,0)</f>
        <v>6469.8853459436305</v>
      </c>
      <c r="T1223" s="119">
        <f t="shared" si="79"/>
        <v>3356.0253459436303</v>
      </c>
      <c r="U1223" t="str">
        <f>VLOOKUP(A1223,'12'!A:C,3,0)</f>
        <v>Начисление услуг УКС00001871 от 31.12.2023 23:59:59</v>
      </c>
      <c r="V1223" t="str">
        <f>VLOOKUP(A1223,'12'!A:B,2,0)</f>
        <v>НАС/КС/ДУ-3А-672</v>
      </c>
    </row>
    <row r="1224" spans="1:22" x14ac:dyDescent="0.3">
      <c r="A1224" s="77" t="s">
        <v>2429</v>
      </c>
      <c r="B1224" s="77" t="s">
        <v>799</v>
      </c>
      <c r="C1224" s="78">
        <v>3547.65</v>
      </c>
      <c r="D1224" s="79">
        <f>VLOOKUP(A1224,РАСЧЕТ!A:AY,51,0)</f>
        <v>3748.0763260217395</v>
      </c>
      <c r="E1224" s="79">
        <f t="shared" si="76"/>
        <v>200.42632602173944</v>
      </c>
      <c r="F1224" s="79" t="str">
        <f>VLOOKUP(A1224,'04'!A:C,3,0)</f>
        <v>Начисление услуг УКС00000649 от 30.04.2023 0:00:15</v>
      </c>
      <c r="G1224" s="79" t="str">
        <f>VLOOKUP(A1224,'04'!A:B,2,0)</f>
        <v>НАС/КС/ДУ-3А-673 от 26.03.2022 г.</v>
      </c>
      <c r="H1224" s="78">
        <v>3547.65</v>
      </c>
      <c r="I1224" s="79">
        <f>VLOOKUP(A1224,РАСЧЕТ!A:BE,57,0)</f>
        <v>3906.405832219381</v>
      </c>
      <c r="J1224" s="79">
        <f t="shared" si="77"/>
        <v>358.75583221938086</v>
      </c>
      <c r="K1224" s="79" t="str">
        <f>VLOOKUP(A1224,'10'!A:C,3,0)</f>
        <v>Начисление услуг УКС00001638 от 31.10.2023 0:00:04</v>
      </c>
      <c r="L1224" s="79" t="str">
        <f>VLOOKUP(A1224,'10'!A:B,2,0)</f>
        <v>НАС/КС/ДУ-3А-673 от 26.03.2022 г.</v>
      </c>
      <c r="M1224" s="78">
        <v>3547.65</v>
      </c>
      <c r="N1224" s="79">
        <f>VLOOKUP(A1224,РАСЧЕТ!A:BF,58,0)</f>
        <v>3376.2639231863254</v>
      </c>
      <c r="O1224" s="79">
        <f t="shared" si="78"/>
        <v>-171.38607681367466</v>
      </c>
      <c r="P1224" s="79" t="str">
        <f>VLOOKUP(A1224,'11'!A:C,3,0)</f>
        <v>Начисление услуг УКС00001721 от 30.11.2023 23:59:59</v>
      </c>
      <c r="Q1224" s="79" t="str">
        <f>VLOOKUP(A1224,'11'!A:B,2,0)</f>
        <v>НАС/КС/ДУ-3А-673 от 26.03.2022 г.</v>
      </c>
      <c r="R1224" s="78">
        <v>3547.65</v>
      </c>
      <c r="S1224">
        <f>VLOOKUP(A1224,РАСЧЕТ!A:BG,59,0)</f>
        <v>4592.9109764316991</v>
      </c>
      <c r="T1224" s="119">
        <f t="shared" si="79"/>
        <v>1045.260976431699</v>
      </c>
      <c r="U1224" t="str">
        <f>VLOOKUP(A1224,'12'!A:C,3,0)</f>
        <v>Начисление услуг УКС00001871 от 31.12.2023 23:59:59</v>
      </c>
      <c r="V1224" t="str">
        <f>VLOOKUP(A1224,'12'!A:B,2,0)</f>
        <v>НАС/КС/ДУ-3А-673 от 26.03.2022 г.</v>
      </c>
    </row>
    <row r="1225" spans="1:22" x14ac:dyDescent="0.3">
      <c r="A1225" s="77" t="s">
        <v>2243</v>
      </c>
      <c r="B1225" s="77" t="s">
        <v>618</v>
      </c>
      <c r="C1225" s="78">
        <v>2156.08</v>
      </c>
      <c r="D1225" s="79">
        <f>VLOOKUP(A1225,РАСЧЕТ!A:AY,51,0)</f>
        <v>2277.8865807057064</v>
      </c>
      <c r="E1225" s="79">
        <f t="shared" si="76"/>
        <v>121.80658070570644</v>
      </c>
      <c r="F1225" s="79" t="str">
        <f>VLOOKUP(A1225,'04'!A:C,3,0)</f>
        <v>Начисление услуг УКС00000649 от 30.04.2023 0:00:15</v>
      </c>
      <c r="G1225" s="79" t="str">
        <f>VLOOKUP(A1225,'04'!A:B,2,0)</f>
        <v>НАС/КС/ДУ-3А-674 от 26.03.2022 г.</v>
      </c>
      <c r="H1225" s="78">
        <v>2156.08</v>
      </c>
      <c r="I1225" s="79">
        <f>VLOOKUP(A1225,РАСЧЕТ!A:BE,57,0)</f>
        <v>2457.6970145067939</v>
      </c>
      <c r="J1225" s="79">
        <f t="shared" si="77"/>
        <v>301.61701450679402</v>
      </c>
      <c r="K1225" s="79" t="str">
        <f>VLOOKUP(A1225,'10'!A:C,3,0)</f>
        <v>Начисление услуг УКС00001638 от 31.10.2023 0:00:04</v>
      </c>
      <c r="L1225" s="79" t="str">
        <f>VLOOKUP(A1225,'10'!A:B,2,0)</f>
        <v>НАС/КС/ДУ-3А-674 от 26.03.2022 г.</v>
      </c>
      <c r="M1225" s="78">
        <v>2156.08</v>
      </c>
      <c r="N1225" s="79">
        <f>VLOOKUP(A1225,РАСЧЕТ!A:BF,58,0)</f>
        <v>2110.1034835830424</v>
      </c>
      <c r="O1225" s="79">
        <f t="shared" si="78"/>
        <v>-45.976516416957566</v>
      </c>
      <c r="P1225" s="79" t="str">
        <f>VLOOKUP(A1225,'11'!A:C,3,0)</f>
        <v>Начисление услуг УКС00001721 от 30.11.2023 23:59:59</v>
      </c>
      <c r="Q1225" s="79" t="str">
        <f>VLOOKUP(A1225,'11'!A:B,2,0)</f>
        <v>НАС/КС/ДУ-3А-674 от 26.03.2022 г.</v>
      </c>
      <c r="R1225" s="78">
        <v>2156.08</v>
      </c>
      <c r="S1225">
        <f>VLOOKUP(A1225,РАСЧЕТ!A:BG,59,0)</f>
        <v>2865.2078790801165</v>
      </c>
      <c r="T1225" s="119">
        <f t="shared" si="79"/>
        <v>709.1278790801166</v>
      </c>
      <c r="U1225" t="str">
        <f>VLOOKUP(A1225,'12'!A:C,3,0)</f>
        <v>Начисление услуг УКС00001871 от 31.12.2023 23:59:59</v>
      </c>
      <c r="V1225" t="str">
        <f>VLOOKUP(A1225,'12'!A:B,2,0)</f>
        <v>НАС/КС/ДУ-3А-674 от 26.03.2022 г.</v>
      </c>
    </row>
    <row r="1226" spans="1:22" x14ac:dyDescent="0.3">
      <c r="A1226" s="77" t="s">
        <v>2210</v>
      </c>
      <c r="B1226" s="77" t="s">
        <v>784</v>
      </c>
      <c r="C1226" s="78">
        <v>2138.9</v>
      </c>
      <c r="D1226" s="79">
        <f>VLOOKUP(A1226,РАСЧЕТ!A:AY,51,0)</f>
        <v>2259.7360900227923</v>
      </c>
      <c r="E1226" s="79">
        <f t="shared" si="76"/>
        <v>120.83609002279218</v>
      </c>
      <c r="F1226" s="79" t="str">
        <f>VLOOKUP(A1226,'04'!A:C,3,0)</f>
        <v>Начисление услуг УКС00000649 от 30.04.2023 0:00:15</v>
      </c>
      <c r="G1226" s="79" t="str">
        <f>VLOOKUP(A1226,'04'!A:B,2,0)</f>
        <v>НАС/КС/ДУ-3А-675 от 02.04.2022 г.</v>
      </c>
      <c r="H1226" s="78">
        <v>2138.9</v>
      </c>
      <c r="I1226" s="79">
        <f>VLOOKUP(A1226,РАСЧЕТ!A:BE,57,0)</f>
        <v>1991.2719739535942</v>
      </c>
      <c r="J1226" s="79">
        <f t="shared" si="77"/>
        <v>-147.62802604640592</v>
      </c>
      <c r="K1226" s="79" t="str">
        <f>VLOOKUP(A1226,'10'!A:C,3,0)</f>
        <v>Начисление услуг УКС00001638 от 31.10.2023 0:00:04</v>
      </c>
      <c r="L1226" s="79" t="str">
        <f>VLOOKUP(A1226,'10'!A:B,2,0)</f>
        <v>НАС/КС/ДУ-3А-675 от 02.04.2022 г.</v>
      </c>
      <c r="M1226" s="78">
        <v>2138.9</v>
      </c>
      <c r="N1226" s="79">
        <f>VLOOKUP(A1226,РАСЧЕТ!A:BF,58,0)</f>
        <v>1782.2378499282661</v>
      </c>
      <c r="O1226" s="79">
        <f t="shared" si="78"/>
        <v>-356.662150071734</v>
      </c>
      <c r="P1226" s="79" t="str">
        <f>VLOOKUP(A1226,'11'!A:C,3,0)</f>
        <v>Начисление услуг УКС00001721 от 30.11.2023 23:59:59</v>
      </c>
      <c r="Q1226" s="79" t="str">
        <f>VLOOKUP(A1226,'11'!A:B,2,0)</f>
        <v>НАС/КС/ДУ-3А-675 от 02.04.2022 г.</v>
      </c>
      <c r="R1226" s="78">
        <v>2138.9</v>
      </c>
      <c r="S1226">
        <f>VLOOKUP(A1226,РАСЧЕТ!A:BG,59,0)</f>
        <v>2447.4518132549506</v>
      </c>
      <c r="T1226" s="119">
        <f t="shared" si="79"/>
        <v>308.5518132549505</v>
      </c>
      <c r="U1226" t="str">
        <f>VLOOKUP(A1226,'12'!A:C,3,0)</f>
        <v>Начисление услуг УКС00001871 от 31.12.2023 23:59:59</v>
      </c>
      <c r="V1226" t="str">
        <f>VLOOKUP(A1226,'12'!A:B,2,0)</f>
        <v>НАС/КС/ДУ-3А-675 от 02.04.2022 г.</v>
      </c>
    </row>
    <row r="1227" spans="1:22" x14ac:dyDescent="0.3">
      <c r="A1227" s="77" t="s">
        <v>2380</v>
      </c>
      <c r="B1227" s="77" t="s">
        <v>560</v>
      </c>
      <c r="C1227" s="78">
        <v>3113.86</v>
      </c>
      <c r="D1227" s="79">
        <f>VLOOKUP(A1227,РАСЧЕТ!A:AY,51,0)</f>
        <v>3289.7764362781613</v>
      </c>
      <c r="E1227" s="79">
        <f t="shared" si="76"/>
        <v>175.9164362781612</v>
      </c>
      <c r="F1227" s="79" t="str">
        <f>VLOOKUP(A1227,'04'!A:C,3,0)</f>
        <v>Начисление услуг УКС00000649 от 30.04.2023 0:00:15</v>
      </c>
      <c r="G1227" s="79" t="str">
        <f>VLOOKUP(A1227,'04'!A:B,2,0)</f>
        <v>НАС/КС/ДУ-3А-676</v>
      </c>
      <c r="H1227" s="78">
        <v>3113.86</v>
      </c>
      <c r="I1227" s="79">
        <f>VLOOKUP(A1227,РАСЧЕТ!A:BE,57,0)</f>
        <v>2898.9401227236058</v>
      </c>
      <c r="J1227" s="79">
        <f t="shared" si="77"/>
        <v>-214.91987727639435</v>
      </c>
      <c r="K1227" s="79" t="str">
        <f>VLOOKUP(A1227,'10'!A:C,3,0)</f>
        <v>Начисление услуг УКС00001638 от 31.10.2023 0:00:04</v>
      </c>
      <c r="L1227" s="79" t="str">
        <f>VLOOKUP(A1227,'10'!A:B,2,0)</f>
        <v>НАС/КС/ДУ-3А-676</v>
      </c>
      <c r="M1227" s="78">
        <v>3113.86</v>
      </c>
      <c r="N1227" s="79">
        <f>VLOOKUP(A1227,РАСЧЕТ!A:BF,58,0)</f>
        <v>2594.6233758995845</v>
      </c>
      <c r="O1227" s="79">
        <f t="shared" si="78"/>
        <v>-519.23662410041561</v>
      </c>
      <c r="P1227" s="79" t="str">
        <f>VLOOKUP(A1227,'11'!A:C,3,0)</f>
        <v>Начисление услуг УКС00001721 от 30.11.2023 23:59:59</v>
      </c>
      <c r="Q1227" s="79" t="str">
        <f>VLOOKUP(A1227,'11'!A:B,2,0)</f>
        <v>НАС/КС/ДУ-3А-676</v>
      </c>
      <c r="R1227" s="78">
        <v>3113.86</v>
      </c>
      <c r="S1227">
        <f>VLOOKUP(A1227,РАСЧЕТ!A:BG,59,0)</f>
        <v>3563.0573586542955</v>
      </c>
      <c r="T1227" s="119">
        <f t="shared" si="79"/>
        <v>449.19735865429539</v>
      </c>
      <c r="U1227" t="str">
        <f>VLOOKUP(A1227,'12'!A:C,3,0)</f>
        <v>Начисление услуг УКС00001871 от 31.12.2023 23:59:59</v>
      </c>
      <c r="V1227" t="str">
        <f>VLOOKUP(A1227,'12'!A:B,2,0)</f>
        <v>НАС/КС/ДУ-3А-676</v>
      </c>
    </row>
    <row r="1228" spans="1:22" x14ac:dyDescent="0.3">
      <c r="A1228" s="77" t="s">
        <v>2373</v>
      </c>
      <c r="B1228" s="77" t="s">
        <v>748</v>
      </c>
      <c r="C1228" s="78">
        <v>3547.65</v>
      </c>
      <c r="D1228" s="79">
        <f>VLOOKUP(A1228,РАСЧЕТ!A:AY,51,0)</f>
        <v>5195.2964659816244</v>
      </c>
      <c r="E1228" s="79">
        <f t="shared" si="76"/>
        <v>1647.6464659816243</v>
      </c>
      <c r="F1228" s="79" t="str">
        <f>VLOOKUP(A1228,'04'!A:C,3,0)</f>
        <v>Начисление услуг УКС00000649 от 30.04.2023 0:00:15</v>
      </c>
      <c r="G1228" s="79" t="str">
        <f>VLOOKUP(A1228,'04'!A:B,2,0)</f>
        <v>НАС/КС/ДУ-3А-677 от 26.03.2022 г.</v>
      </c>
      <c r="H1228" s="78">
        <v>3547.65</v>
      </c>
      <c r="I1228" s="79">
        <f>VLOOKUP(A1228,РАСЧЕТ!A:BE,57,0)</f>
        <v>5525.2550252781011</v>
      </c>
      <c r="J1228" s="79">
        <f t="shared" si="77"/>
        <v>1977.605025278101</v>
      </c>
      <c r="K1228" s="79" t="str">
        <f>VLOOKUP(A1228,'10'!A:C,3,0)</f>
        <v>Начисление услуг УКС00001638 от 31.10.2023 0:00:04</v>
      </c>
      <c r="L1228" s="79" t="str">
        <f>VLOOKUP(A1228,'10'!A:B,2,0)</f>
        <v>НАС/КС/ДУ-3А-677 от 26.03.2022 г.</v>
      </c>
      <c r="M1228" s="78">
        <v>3547.65</v>
      </c>
      <c r="N1228" s="79">
        <f>VLOOKUP(A1228,РАСЧЕТ!A:BF,58,0)</f>
        <v>4503.1647175601129</v>
      </c>
      <c r="O1228" s="79">
        <f t="shared" si="78"/>
        <v>955.51471756011279</v>
      </c>
      <c r="P1228" s="79" t="str">
        <f>VLOOKUP(A1228,'11'!A:C,3,0)</f>
        <v>Начисление услуг УКС00001721 от 30.11.2023 23:59:59</v>
      </c>
      <c r="Q1228" s="79" t="str">
        <f>VLOOKUP(A1228,'11'!A:B,2,0)</f>
        <v>НАС/КС/ДУ-3А-677 от 26.03.2022 г.</v>
      </c>
      <c r="R1228" s="78">
        <v>3547.65</v>
      </c>
      <c r="S1228">
        <f>VLOOKUP(A1228,РАСЧЕТ!A:BG,59,0)</f>
        <v>6023.6750490393069</v>
      </c>
      <c r="T1228" s="119">
        <f t="shared" si="79"/>
        <v>2476.0250490393069</v>
      </c>
      <c r="U1228" t="str">
        <f>VLOOKUP(A1228,'12'!A:C,3,0)</f>
        <v>Начисление услуг УКС00001871 от 31.12.2023 23:59:59</v>
      </c>
      <c r="V1228" t="str">
        <f>VLOOKUP(A1228,'12'!A:B,2,0)</f>
        <v>НАС/КС/ДУ-3А-677 от 26.03.2022 г.</v>
      </c>
    </row>
    <row r="1229" spans="1:22" x14ac:dyDescent="0.3">
      <c r="A1229" s="77" t="s">
        <v>2334</v>
      </c>
      <c r="B1229" s="77" t="s">
        <v>1168</v>
      </c>
      <c r="C1229" s="78">
        <v>2156.08</v>
      </c>
      <c r="D1229" s="79">
        <f>VLOOKUP(A1229,РАСЧЕТ!A:AY,51,0)</f>
        <v>2277.8865807057064</v>
      </c>
      <c r="E1229" s="79">
        <f t="shared" si="76"/>
        <v>121.80658070570644</v>
      </c>
      <c r="F1229" s="79" t="str">
        <f>VLOOKUP(A1229,'04'!A:C,3,0)</f>
        <v>Начисление услуг УКС00000649 от 30.04.2023 0:00:15</v>
      </c>
      <c r="G1229" s="79" t="str">
        <f>VLOOKUP(A1229,'04'!A:B,2,0)</f>
        <v>НАС/КС/ДУ/3А-678</v>
      </c>
      <c r="H1229" s="78">
        <v>2156.08</v>
      </c>
      <c r="I1229" s="79">
        <f>VLOOKUP(A1229,РАСЧЕТ!A:BE,57,0)</f>
        <v>3253.6632383522319</v>
      </c>
      <c r="J1229" s="79">
        <f t="shared" si="77"/>
        <v>1097.583238352232</v>
      </c>
      <c r="K1229" s="79" t="str">
        <f>VLOOKUP(A1229,'10'!A:C,3,0)</f>
        <v>Начисление услуг УКС00001638 от 31.10.2023 0:00:04</v>
      </c>
      <c r="L1229" s="79" t="str">
        <f>VLOOKUP(A1229,'10'!A:B,2,0)</f>
        <v>НАС/КС/ДУ/3А-678</v>
      </c>
      <c r="M1229" s="78">
        <v>2156.08</v>
      </c>
      <c r="N1229" s="79">
        <f>VLOOKUP(A1229,РАСЧЕТ!A:BF,58,0)</f>
        <v>2664.18534234553</v>
      </c>
      <c r="O1229" s="79">
        <f t="shared" si="78"/>
        <v>508.10534234553006</v>
      </c>
      <c r="P1229" s="79" t="str">
        <f>VLOOKUP(A1229,'11'!A:C,3,0)</f>
        <v>Начисление услуг УКС00001721 от 30.11.2023 23:59:59</v>
      </c>
      <c r="Q1229" s="79" t="str">
        <f>VLOOKUP(A1229,'11'!A:B,2,0)</f>
        <v>НАС/КС/ДУ/3А-678</v>
      </c>
      <c r="R1229" s="78">
        <v>2156.08</v>
      </c>
      <c r="S1229">
        <f>VLOOKUP(A1229,РАСЧЕТ!A:BG,59,0)</f>
        <v>3568.6951964721875</v>
      </c>
      <c r="T1229" s="119">
        <f t="shared" si="79"/>
        <v>1412.6151964721876</v>
      </c>
      <c r="U1229" t="str">
        <f>VLOOKUP(A1229,'12'!A:C,3,0)</f>
        <v>Начисление услуг УКС00001871 от 31.12.2023 23:59:59</v>
      </c>
      <c r="V1229" t="str">
        <f>VLOOKUP(A1229,'12'!A:B,2,0)</f>
        <v>НАС/КС/ДУ/3А-678</v>
      </c>
    </row>
    <row r="1230" spans="1:22" x14ac:dyDescent="0.3">
      <c r="A1230" s="77" t="s">
        <v>2322</v>
      </c>
      <c r="B1230" s="77" t="s">
        <v>659</v>
      </c>
      <c r="C1230" s="78">
        <v>2138.9</v>
      </c>
      <c r="D1230" s="79">
        <f>VLOOKUP(A1230,РАСЧЕТ!A:AY,51,0)</f>
        <v>2259.7360900227923</v>
      </c>
      <c r="E1230" s="79">
        <f t="shared" si="76"/>
        <v>120.83609002279218</v>
      </c>
      <c r="F1230" s="79" t="str">
        <f>VLOOKUP(A1230,'04'!A:C,3,0)</f>
        <v>Начисление услуг УКС00000649 от 30.04.2023 0:00:15</v>
      </c>
      <c r="G1230" s="79" t="str">
        <f>VLOOKUP(A1230,'04'!A:B,2,0)</f>
        <v>НАС/КС/ДУ-3А-679</v>
      </c>
      <c r="H1230" s="78">
        <v>2138.9</v>
      </c>
      <c r="I1230" s="79">
        <f>VLOOKUP(A1230,РАСЧЕТ!A:BE,57,0)</f>
        <v>4277.3485286767254</v>
      </c>
      <c r="J1230" s="79">
        <f t="shared" si="77"/>
        <v>2138.4485286767253</v>
      </c>
      <c r="K1230" s="79" t="str">
        <f>VLOOKUP(A1230,'10'!A:C,3,0)</f>
        <v>Начисление услуг УКС00001638 от 31.10.2023 0:00:04</v>
      </c>
      <c r="L1230" s="79" t="str">
        <f>VLOOKUP(A1230,'10'!A:B,2,0)</f>
        <v>НАС/КС/ДУ-3А-679</v>
      </c>
      <c r="M1230" s="78">
        <v>2138.9</v>
      </c>
      <c r="N1230" s="79">
        <f>VLOOKUP(A1230,РАСЧЕТ!A:BF,58,0)</f>
        <v>3373.6038008537166</v>
      </c>
      <c r="O1230" s="79">
        <f t="shared" si="78"/>
        <v>1234.7038008537165</v>
      </c>
      <c r="P1230" s="79" t="str">
        <f>VLOOKUP(A1230,'11'!A:C,3,0)</f>
        <v>Начисление услуг УКС00001721 от 30.11.2023 23:59:59</v>
      </c>
      <c r="Q1230" s="79" t="str">
        <f>VLOOKUP(A1230,'11'!A:B,2,0)</f>
        <v>НАС/КС/ДУ-3А-679</v>
      </c>
      <c r="R1230" s="78">
        <v>2138.9</v>
      </c>
      <c r="S1230">
        <f>VLOOKUP(A1230,РАСЧЕТ!A:BG,59,0)</f>
        <v>4467.9217963473129</v>
      </c>
      <c r="T1230" s="119">
        <f t="shared" si="79"/>
        <v>2329.0217963473128</v>
      </c>
      <c r="U1230" t="str">
        <f>VLOOKUP(A1230,'12'!A:C,3,0)</f>
        <v>Начисление услуг УКС00001871 от 31.12.2023 23:59:59</v>
      </c>
      <c r="V1230" t="str">
        <f>VLOOKUP(A1230,'12'!A:B,2,0)</f>
        <v>НАС/КС/ДУ-3А-679</v>
      </c>
    </row>
    <row r="1231" spans="1:22" x14ac:dyDescent="0.3">
      <c r="A1231" s="77" t="s">
        <v>2211</v>
      </c>
      <c r="B1231" s="77" t="s">
        <v>321</v>
      </c>
      <c r="C1231" s="78">
        <v>3603.48</v>
      </c>
      <c r="D1231" s="79">
        <f>VLOOKUP(A1231,РАСЧЕТ!A:AY,51,0)</f>
        <v>7771.5350365116028</v>
      </c>
      <c r="E1231" s="79">
        <f t="shared" si="76"/>
        <v>4168.0550365116032</v>
      </c>
      <c r="F1231" s="79" t="str">
        <f>VLOOKUP(A1231,'04'!A:C,3,0)</f>
        <v>Начисление услуг УКС00000649 от 30.04.2023 0:00:15</v>
      </c>
      <c r="G1231" s="79" t="str">
        <f>VLOOKUP(A1231,'04'!A:B,2,0)</f>
        <v>НАС/КС/ДУ-3А-68</v>
      </c>
      <c r="H1231" s="78">
        <v>3603.48</v>
      </c>
      <c r="I1231" s="79">
        <f>VLOOKUP(A1231,РАСЧЕТ!A:BE,57,0)</f>
        <v>6823.7295319113082</v>
      </c>
      <c r="J1231" s="79">
        <f t="shared" si="77"/>
        <v>3220.2495319113082</v>
      </c>
      <c r="K1231" s="79" t="str">
        <f>VLOOKUP(A1231,'10'!A:C,3,0)</f>
        <v>Начисление услуг УКС00001638 от 31.10.2023 0:00:04</v>
      </c>
      <c r="L1231" s="79" t="str">
        <f>VLOOKUP(A1231,'10'!A:B,2,0)</f>
        <v>НАС/КС/ДУ-3А-68</v>
      </c>
      <c r="M1231" s="78">
        <v>3603.48</v>
      </c>
      <c r="N1231" s="79">
        <f>VLOOKUP(A1231,РАСЧЕТ!A:BF,58,0)</f>
        <v>5417.3884325053114</v>
      </c>
      <c r="O1231" s="79">
        <f t="shared" si="78"/>
        <v>1813.9084325053113</v>
      </c>
      <c r="P1231" s="79" t="str">
        <f>VLOOKUP(A1231,'11'!A:C,3,0)</f>
        <v>Начисление услуг УКС00001721 от 30.11.2023 23:59:59</v>
      </c>
      <c r="Q1231" s="79" t="str">
        <f>VLOOKUP(A1231,'11'!A:B,2,0)</f>
        <v>НАС/КС/ДУ-3А-68</v>
      </c>
      <c r="R1231" s="78">
        <v>3603.48</v>
      </c>
      <c r="S1231">
        <f>VLOOKUP(A1231,РАСЧЕТ!A:BG,59,0)</f>
        <v>7189.2346883500149</v>
      </c>
      <c r="T1231" s="119">
        <f t="shared" si="79"/>
        <v>3585.7546883500149</v>
      </c>
      <c r="U1231" t="str">
        <f>VLOOKUP(A1231,'12'!A:C,3,0)</f>
        <v>Начисление услуг УКС00001871 от 31.12.2023 23:59:59</v>
      </c>
      <c r="V1231" t="str">
        <f>VLOOKUP(A1231,'12'!A:B,2,0)</f>
        <v>НАС/КС/ДУ-3А-68</v>
      </c>
    </row>
    <row r="1232" spans="1:22" x14ac:dyDescent="0.3">
      <c r="A1232" s="77" t="s">
        <v>2412</v>
      </c>
      <c r="B1232" s="77" t="s">
        <v>785</v>
      </c>
      <c r="C1232" s="78">
        <v>3113.86</v>
      </c>
      <c r="D1232" s="79">
        <f>VLOOKUP(A1232,РАСЧЕТ!A:AY,51,0)</f>
        <v>2203.9091257102632</v>
      </c>
      <c r="E1232" s="79">
        <f t="shared" si="76"/>
        <v>-909.95087428973693</v>
      </c>
      <c r="F1232" s="79" t="str">
        <f>VLOOKUP(A1232,'04'!A:C,3,0)</f>
        <v>Начисление услуг УКС00000649 от 30.04.2023 0:00:15</v>
      </c>
      <c r="G1232" s="79" t="str">
        <f>VLOOKUP(A1232,'04'!A:B,2,0)</f>
        <v>НАС/КС/ДУ-3А-680</v>
      </c>
      <c r="H1232" s="78">
        <v>3113.86</v>
      </c>
      <c r="I1232" s="79">
        <f>VLOOKUP(A1232,РАСЧЕТ!A:BE,57,0)</f>
        <v>2898.9401227236058</v>
      </c>
      <c r="J1232" s="79">
        <f t="shared" si="77"/>
        <v>-214.91987727639435</v>
      </c>
      <c r="K1232" s="79" t="str">
        <f>VLOOKUP(A1232,'10'!A:C,3,0)</f>
        <v>Начисление услуг УКС00001638 от 31.10.2023 0:00:04</v>
      </c>
      <c r="L1232" s="79" t="str">
        <f>VLOOKUP(A1232,'10'!A:B,2,0)</f>
        <v>НАС/КС/ДУ-3А-680</v>
      </c>
      <c r="M1232" s="78">
        <v>3113.86</v>
      </c>
      <c r="N1232" s="79">
        <f>VLOOKUP(A1232,РАСЧЕТ!A:BF,58,0)</f>
        <v>2594.6233758995845</v>
      </c>
      <c r="O1232" s="79">
        <f t="shared" si="78"/>
        <v>-519.23662410041561</v>
      </c>
      <c r="P1232" s="79" t="str">
        <f>VLOOKUP(A1232,'11'!A:C,3,0)</f>
        <v>Начисление услуг УКС00001721 от 30.11.2023 23:59:59</v>
      </c>
      <c r="Q1232" s="79" t="str">
        <f>VLOOKUP(A1232,'11'!A:B,2,0)</f>
        <v>НАС/КС/ДУ-3А-680</v>
      </c>
      <c r="R1232" s="78">
        <v>3113.86</v>
      </c>
      <c r="S1232">
        <f>VLOOKUP(A1232,РАСЧЕТ!A:BG,59,0)</f>
        <v>3563.0573586542955</v>
      </c>
      <c r="T1232" s="119">
        <f t="shared" si="79"/>
        <v>449.19735865429539</v>
      </c>
      <c r="U1232" t="str">
        <f>VLOOKUP(A1232,'12'!A:C,3,0)</f>
        <v>Начисление услуг УКС00001871 от 31.12.2023 23:59:59</v>
      </c>
      <c r="V1232" t="str">
        <f>VLOOKUP(A1232,'12'!A:B,2,0)</f>
        <v>НАС/КС/ДУ-3А-680</v>
      </c>
    </row>
    <row r="1233" spans="1:22" x14ac:dyDescent="0.3">
      <c r="A1233" s="77" t="s">
        <v>2383</v>
      </c>
      <c r="B1233" s="77" t="s">
        <v>727</v>
      </c>
      <c r="C1233" s="78">
        <v>3547.65</v>
      </c>
      <c r="D1233" s="79">
        <f>VLOOKUP(A1233,РАСЧЕТ!A:AY,51,0)</f>
        <v>2814.2691459816238</v>
      </c>
      <c r="E1233" s="79">
        <f t="shared" si="76"/>
        <v>-733.38085401837634</v>
      </c>
      <c r="F1233" s="79" t="str">
        <f>VLOOKUP(A1233,'04'!A:C,3,0)</f>
        <v>Начисление услуг УКС00000649 от 30.04.2023 0:00:15</v>
      </c>
      <c r="G1233" s="79" t="str">
        <f>VLOOKUP(A1233,'04'!A:B,2,0)</f>
        <v>НАС/КС/ДУ-3А-681 от 24.03.2022 г.</v>
      </c>
      <c r="H1233" s="78">
        <v>3547.65</v>
      </c>
      <c r="I1233" s="79">
        <f>VLOOKUP(A1233,РАСЧЕТ!A:BE,57,0)</f>
        <v>4183.0374713426536</v>
      </c>
      <c r="J1233" s="79">
        <f t="shared" si="77"/>
        <v>635.3874713426535</v>
      </c>
      <c r="K1233" s="79" t="str">
        <f>VLOOKUP(A1233,'10'!A:C,3,0)</f>
        <v>Начисление услуг УКС00001638 от 31.10.2023 0:00:04</v>
      </c>
      <c r="L1233" s="79" t="str">
        <f>VLOOKUP(A1233,'10'!A:B,2,0)</f>
        <v>НАС/КС/ДУ-3А-681 от 24.03.2022 г.</v>
      </c>
      <c r="M1233" s="78">
        <v>3547.65</v>
      </c>
      <c r="N1233" s="79">
        <f>VLOOKUP(A1233,РАСЧЕТ!A:BF,58,0)</f>
        <v>3568.8306027841522</v>
      </c>
      <c r="O1233" s="79">
        <f t="shared" si="78"/>
        <v>21.180602784152143</v>
      </c>
      <c r="P1233" s="79" t="str">
        <f>VLOOKUP(A1233,'11'!A:C,3,0)</f>
        <v>Начисление услуг УКС00001721 от 30.11.2023 23:59:59</v>
      </c>
      <c r="Q1233" s="79" t="str">
        <f>VLOOKUP(A1233,'11'!A:B,2,0)</f>
        <v>НАС/КС/ДУ-3А-681 от 24.03.2022 г.</v>
      </c>
      <c r="R1233" s="78">
        <v>3547.65</v>
      </c>
      <c r="S1233">
        <f>VLOOKUP(A1233,РАСЧЕТ!A:BG,59,0)</f>
        <v>4837.4023177507152</v>
      </c>
      <c r="T1233" s="119">
        <f t="shared" si="79"/>
        <v>1289.7523177507151</v>
      </c>
      <c r="U1233" t="str">
        <f>VLOOKUP(A1233,'12'!A:C,3,0)</f>
        <v>Начисление услуг УКС00001871 от 31.12.2023 23:59:59</v>
      </c>
      <c r="V1233" t="str">
        <f>VLOOKUP(A1233,'12'!A:B,2,0)</f>
        <v>НАС/КС/ДУ-3А-681 от 24.03.2022 г.</v>
      </c>
    </row>
    <row r="1234" spans="1:22" x14ac:dyDescent="0.3">
      <c r="A1234" s="77" t="s">
        <v>2238</v>
      </c>
      <c r="B1234" s="77" t="s">
        <v>1008</v>
      </c>
      <c r="C1234" s="78">
        <v>2156.08</v>
      </c>
      <c r="D1234" s="79">
        <f>VLOOKUP(A1234,РАСЧЕТ!A:AY,51,0)</f>
        <v>6175.3285973883476</v>
      </c>
      <c r="E1234" s="79">
        <f t="shared" si="76"/>
        <v>4019.2485973883477</v>
      </c>
      <c r="F1234" s="79" t="str">
        <f>VLOOKUP(A1234,'04'!A:C,3,0)</f>
        <v>Начисление услуг УКС00000649 от 30.04.2023 0:00:15</v>
      </c>
      <c r="G1234" s="79" t="str">
        <f>VLOOKUP(A1234,'04'!A:B,2,0)</f>
        <v>НАС/КС/ДУ-3А-682 от 02.04.2022 г.</v>
      </c>
      <c r="H1234" s="78">
        <v>2156.08</v>
      </c>
      <c r="I1234" s="79">
        <f>VLOOKUP(A1234,РАСЧЕТ!A:BE,57,0)</f>
        <v>2127.9616583366219</v>
      </c>
      <c r="J1234" s="79">
        <f t="shared" si="77"/>
        <v>-28.118341663378033</v>
      </c>
      <c r="K1234" s="79" t="str">
        <f>VLOOKUP(A1234,'10'!A:C,3,0)</f>
        <v>Начисление услуг УКС00001638 от 31.10.2023 0:00:04</v>
      </c>
      <c r="L1234" s="79" t="str">
        <f>VLOOKUP(A1234,'10'!A:B,2,0)</f>
        <v>НАС/КС/ДУ-3А-682 от 02.04.2022 г.</v>
      </c>
      <c r="M1234" s="78">
        <v>2156.08</v>
      </c>
      <c r="N1234" s="79">
        <f>VLOOKUP(A1234,РАСЧЕТ!A:BF,58,0)</f>
        <v>1880.5706547101975</v>
      </c>
      <c r="O1234" s="79">
        <f t="shared" si="78"/>
        <v>-275.50934528980247</v>
      </c>
      <c r="P1234" s="79" t="str">
        <f>VLOOKUP(A1234,'11'!A:C,3,0)</f>
        <v>Начисление услуг УКС00001721 от 30.11.2023 23:59:59</v>
      </c>
      <c r="Q1234" s="79" t="str">
        <f>VLOOKUP(A1234,'11'!A:B,2,0)</f>
        <v>НАС/КС/ДУ-3А-682 от 02.04.2022 г.</v>
      </c>
      <c r="R1234" s="78">
        <v>2156.08</v>
      </c>
      <c r="S1234">
        <f>VLOOKUP(A1234,РАСЧЕТ!A:BG,59,0)</f>
        <v>2573.7826474404928</v>
      </c>
      <c r="T1234" s="119">
        <f t="shared" si="79"/>
        <v>417.70264744049291</v>
      </c>
      <c r="U1234" t="str">
        <f>VLOOKUP(A1234,'12'!A:C,3,0)</f>
        <v>Начисление услуг УКС00001871 от 31.12.2023 23:59:59</v>
      </c>
      <c r="V1234" t="str">
        <f>VLOOKUP(A1234,'12'!A:B,2,0)</f>
        <v>НАС/КС/ДУ-3А-682 от 02.04.2022 г.</v>
      </c>
    </row>
    <row r="1235" spans="1:22" x14ac:dyDescent="0.3">
      <c r="A1235" s="77" t="s">
        <v>2352</v>
      </c>
      <c r="B1235" s="77" t="s">
        <v>1034</v>
      </c>
      <c r="C1235" s="78">
        <v>2138.9</v>
      </c>
      <c r="D1235" s="79">
        <f>VLOOKUP(A1235,РАСЧЕТ!A:AY,51,0)</f>
        <v>2259.7360900227923</v>
      </c>
      <c r="E1235" s="79">
        <f t="shared" si="76"/>
        <v>120.83609002279218</v>
      </c>
      <c r="F1235" s="79" t="str">
        <f>VLOOKUP(A1235,'04'!A:C,3,0)</f>
        <v>Начисление услуг УКС00000649 от 30.04.2023 0:00:15</v>
      </c>
      <c r="G1235" s="79" t="str">
        <f>VLOOKUP(A1235,'04'!A:B,2,0)</f>
        <v>НАС/КС/ДУ3А-683</v>
      </c>
      <c r="H1235" s="80"/>
      <c r="I1235" s="79">
        <f>VLOOKUP(A1235,РАСЧЕТ!A:BE,57,0)</f>
        <v>0</v>
      </c>
      <c r="J1235" s="79">
        <f t="shared" si="77"/>
        <v>0</v>
      </c>
      <c r="K1235" s="79" t="e">
        <f>VLOOKUP(A1235,'10'!A:C,3,0)</f>
        <v>#N/A</v>
      </c>
      <c r="L1235" s="79" t="e">
        <f>VLOOKUP(A1235,'10'!A:B,2,0)</f>
        <v>#N/A</v>
      </c>
      <c r="M1235" s="80"/>
      <c r="N1235" s="79">
        <f>VLOOKUP(A1235,РАСЧЕТ!A:BF,58,0)</f>
        <v>0</v>
      </c>
      <c r="O1235" s="79">
        <f t="shared" si="78"/>
        <v>0</v>
      </c>
      <c r="P1235" s="79" t="e">
        <f>VLOOKUP(A1235,'11'!A:C,3,0)</f>
        <v>#N/A</v>
      </c>
      <c r="Q1235" s="79" t="e">
        <f>VLOOKUP(A1235,'11'!A:B,2,0)</f>
        <v>#N/A</v>
      </c>
      <c r="R1235" s="80"/>
      <c r="S1235">
        <f>VLOOKUP(A1235,РАСЧЕТ!A:BG,59,0)</f>
        <v>0</v>
      </c>
      <c r="T1235" s="119">
        <f t="shared" si="79"/>
        <v>0</v>
      </c>
      <c r="U1235" t="e">
        <f>VLOOKUP(A1235,'12'!A:C,3,0)</f>
        <v>#N/A</v>
      </c>
      <c r="V1235" t="e">
        <f>VLOOKUP(A1235,'12'!A:B,2,0)</f>
        <v>#N/A</v>
      </c>
    </row>
    <row r="1236" spans="1:22" x14ac:dyDescent="0.3">
      <c r="A1236" s="77" t="s">
        <v>2833</v>
      </c>
      <c r="B1236" s="77" t="s">
        <v>1034</v>
      </c>
      <c r="C1236" s="80"/>
      <c r="D1236" s="79">
        <f>VLOOKUP(A1236,РАСЧЕТ!A:AY,51,0)</f>
        <v>0</v>
      </c>
      <c r="E1236" s="79">
        <f t="shared" si="76"/>
        <v>0</v>
      </c>
      <c r="F1236" s="79" t="e">
        <f>VLOOKUP(A1236,'04'!A:C,3,0)</f>
        <v>#N/A</v>
      </c>
      <c r="G1236" s="79" t="e">
        <f>VLOOKUP(A1236,'04'!A:B,2,0)</f>
        <v>#N/A</v>
      </c>
      <c r="H1236" s="78">
        <v>2138.9</v>
      </c>
      <c r="I1236" s="79">
        <f>VLOOKUP(A1236,РАСЧЕТ!A:BE,57,0)</f>
        <v>5847.4309231640036</v>
      </c>
      <c r="J1236" s="79">
        <f t="shared" si="77"/>
        <v>3708.5309231640035</v>
      </c>
      <c r="K1236" s="79" t="str">
        <f>VLOOKUP(A1236,'10'!A:C,3,0)</f>
        <v>Начисление услуг УКС00001638 от 31.10.2023 0:00:04</v>
      </c>
      <c r="L1236" s="79" t="str">
        <f>VLOOKUP(A1236,'10'!A:B,2,0)</f>
        <v>НАС/КС/ДУ-3А-683</v>
      </c>
      <c r="M1236" s="78">
        <v>2138.9</v>
      </c>
      <c r="N1236" s="79">
        <f>VLOOKUP(A1236,РАСЧЕТ!A:BF,58,0)</f>
        <v>4466.5574281381532</v>
      </c>
      <c r="O1236" s="79">
        <f t="shared" si="78"/>
        <v>2327.6574281381531</v>
      </c>
      <c r="P1236" s="79" t="str">
        <f>VLOOKUP(A1236,'11'!A:C,3,0)</f>
        <v>Начисление услуг УКС00001721 от 30.11.2023 23:59:59</v>
      </c>
      <c r="Q1236" s="79" t="str">
        <f>VLOOKUP(A1236,'11'!A:B,2,0)</f>
        <v>НАС/КС/ДУ-3А-683</v>
      </c>
      <c r="R1236" s="78">
        <v>2138.9</v>
      </c>
      <c r="S1236">
        <f>VLOOKUP(A1236,РАСЧЕТ!A:BG,59,0)</f>
        <v>5855.5850145755958</v>
      </c>
      <c r="T1236" s="119">
        <f t="shared" si="79"/>
        <v>3716.6850145755957</v>
      </c>
      <c r="U1236" t="str">
        <f>VLOOKUP(A1236,'12'!A:C,3,0)</f>
        <v>Начисление услуг УКС00001871 от 31.12.2023 23:59:59</v>
      </c>
      <c r="V1236" t="str">
        <f>VLOOKUP(A1236,'12'!A:B,2,0)</f>
        <v>НАС/КС/ДУ-3А-683</v>
      </c>
    </row>
    <row r="1237" spans="1:22" x14ac:dyDescent="0.3">
      <c r="A1237" s="77" t="s">
        <v>2427</v>
      </c>
      <c r="B1237" s="77" t="s">
        <v>687</v>
      </c>
      <c r="C1237" s="78">
        <v>3113.86</v>
      </c>
      <c r="D1237" s="79">
        <f>VLOOKUP(A1237,РАСЧЕТ!A:AY,51,0)</f>
        <v>5274.8169657102626</v>
      </c>
      <c r="E1237" s="79">
        <f t="shared" si="76"/>
        <v>2160.9569657102625</v>
      </c>
      <c r="F1237" s="79" t="str">
        <f>VLOOKUP(A1237,'04'!A:C,3,0)</f>
        <v>Начисление услуг УКС00000649 от 30.04.2023 0:00:15</v>
      </c>
      <c r="G1237" s="79" t="str">
        <f>VLOOKUP(A1237,'04'!A:B,2,0)</f>
        <v>НАС/КС/ДУ-3А-684 от 26.03.2022 г.</v>
      </c>
      <c r="H1237" s="78">
        <v>3113.86</v>
      </c>
      <c r="I1237" s="79">
        <f>VLOOKUP(A1237,РАСЧЕТ!A:BE,57,0)</f>
        <v>6368.9366672001306</v>
      </c>
      <c r="J1237" s="79">
        <f t="shared" si="77"/>
        <v>3255.0766672001305</v>
      </c>
      <c r="K1237" s="79" t="str">
        <f>VLOOKUP(A1237,'10'!A:C,3,0)</f>
        <v>Начисление услуг УКС00001638 от 31.10.2023 0:00:04</v>
      </c>
      <c r="L1237" s="79" t="str">
        <f>VLOOKUP(A1237,'10'!A:B,2,0)</f>
        <v>НАС/КС/ДУ-3А-684 от 26.03.2022 г.</v>
      </c>
      <c r="M1237" s="78">
        <v>3113.86</v>
      </c>
      <c r="N1237" s="79">
        <f>VLOOKUP(A1237,РАСЧЕТ!A:BF,58,0)</f>
        <v>5010.1305640994524</v>
      </c>
      <c r="O1237" s="79">
        <f t="shared" si="78"/>
        <v>1896.2705640994523</v>
      </c>
      <c r="P1237" s="79" t="str">
        <f>VLOOKUP(A1237,'11'!A:C,3,0)</f>
        <v>Начисление услуг УКС00001721 от 30.11.2023 23:59:59</v>
      </c>
      <c r="Q1237" s="79" t="str">
        <f>VLOOKUP(A1237,'11'!A:B,2,0)</f>
        <v>НАС/КС/ДУ-3А-684 от 26.03.2022 г.</v>
      </c>
      <c r="R1237" s="78">
        <v>3113.86</v>
      </c>
      <c r="S1237">
        <f>VLOOKUP(A1237,РАСЧЕТ!A:BG,59,0)</f>
        <v>6629.8942259779069</v>
      </c>
      <c r="T1237" s="119">
        <f t="shared" si="79"/>
        <v>3516.0342259779068</v>
      </c>
      <c r="U1237" t="str">
        <f>VLOOKUP(A1237,'12'!A:C,3,0)</f>
        <v>Начисление услуг УКС00001871 от 31.12.2023 23:59:59</v>
      </c>
      <c r="V1237" t="str">
        <f>VLOOKUP(A1237,'12'!A:B,2,0)</f>
        <v>НАС/КС/ДУ-3А-684 от 26.03.2022 г.</v>
      </c>
    </row>
    <row r="1238" spans="1:22" x14ac:dyDescent="0.3">
      <c r="A1238" s="77" t="s">
        <v>2318</v>
      </c>
      <c r="B1238" s="77" t="s">
        <v>1024</v>
      </c>
      <c r="C1238" s="78">
        <v>3547.65</v>
      </c>
      <c r="D1238" s="79">
        <f>VLOOKUP(A1238,РАСЧЕТ!A:AY,51,0)</f>
        <v>3748.0763260217395</v>
      </c>
      <c r="E1238" s="79">
        <f t="shared" si="76"/>
        <v>200.42632602173944</v>
      </c>
      <c r="F1238" s="79" t="str">
        <f>VLOOKUP(A1238,'04'!A:C,3,0)</f>
        <v>Начисление услуг УКС00000649 от 30.04.2023 0:00:15</v>
      </c>
      <c r="G1238" s="79" t="str">
        <f>VLOOKUP(A1238,'04'!A:B,2,0)</f>
        <v>НАС/КС/ДУ-3А-685</v>
      </c>
      <c r="H1238" s="78">
        <v>3547.65</v>
      </c>
      <c r="I1238" s="79">
        <f>VLOOKUP(A1238,РАСЧЕТ!A:BE,57,0)</f>
        <v>7439.8715788587451</v>
      </c>
      <c r="J1238" s="79">
        <f t="shared" si="77"/>
        <v>3892.221578858745</v>
      </c>
      <c r="K1238" s="79" t="str">
        <f>VLOOKUP(A1238,'10'!A:C,3,0)</f>
        <v>Начисление услуг УКС00001638 от 31.10.2023 0:00:04</v>
      </c>
      <c r="L1238" s="79" t="str">
        <f>VLOOKUP(A1238,'10'!A:B,2,0)</f>
        <v>НАС/КС/ДУ-3А-685</v>
      </c>
      <c r="M1238" s="78">
        <v>3547.65</v>
      </c>
      <c r="N1238" s="79">
        <f>VLOOKUP(A1238,РАСЧЕТ!A:BF,58,0)</f>
        <v>5835.9528020849011</v>
      </c>
      <c r="O1238" s="79">
        <f t="shared" si="78"/>
        <v>2288.302802084901</v>
      </c>
      <c r="P1238" s="79" t="str">
        <f>VLOOKUP(A1238,'11'!A:C,3,0)</f>
        <v>Начисление услуг УКС00001721 от 30.11.2023 23:59:59</v>
      </c>
      <c r="Q1238" s="79" t="str">
        <f>VLOOKUP(A1238,'11'!A:B,2,0)</f>
        <v>НАС/КС/ДУ-3А-685</v>
      </c>
      <c r="R1238" s="78">
        <v>3547.65</v>
      </c>
      <c r="S1238">
        <f>VLOOKUP(A1238,РАСЧЕТ!A:BG,59,0)</f>
        <v>7715.8429108937626</v>
      </c>
      <c r="T1238" s="119">
        <f t="shared" si="79"/>
        <v>4168.192910893762</v>
      </c>
      <c r="U1238" t="str">
        <f>VLOOKUP(A1238,'12'!A:C,3,0)</f>
        <v>Начисление услуг УКС00001871 от 31.12.2023 23:59:59</v>
      </c>
      <c r="V1238" t="str">
        <f>VLOOKUP(A1238,'12'!A:B,2,0)</f>
        <v>НАС/КС/ДУ-3А-685</v>
      </c>
    </row>
    <row r="1239" spans="1:22" x14ac:dyDescent="0.3">
      <c r="A1239" s="77" t="s">
        <v>2106</v>
      </c>
      <c r="B1239" s="77" t="s">
        <v>717</v>
      </c>
      <c r="C1239" s="78">
        <v>2156.08</v>
      </c>
      <c r="D1239" s="79">
        <f>VLOOKUP(A1239,РАСЧЕТ!A:AY,51,0)</f>
        <v>2277.8865807057064</v>
      </c>
      <c r="E1239" s="79">
        <f t="shared" si="76"/>
        <v>121.80658070570644</v>
      </c>
      <c r="F1239" s="79" t="str">
        <f>VLOOKUP(A1239,'04'!A:C,3,0)</f>
        <v>Начисление услуг УКС00000649 от 30.04.2023 0:00:15</v>
      </c>
      <c r="G1239" s="79" t="str">
        <f>VLOOKUP(A1239,'04'!A:B,2,0)</f>
        <v>НАС/КС/ДУ-3А-686 от 26.03.2022 г.</v>
      </c>
      <c r="H1239" s="78">
        <v>2156.08</v>
      </c>
      <c r="I1239" s="79">
        <f>VLOOKUP(A1239,РАСЧЕТ!A:BE,57,0)</f>
        <v>2679.3189827147389</v>
      </c>
      <c r="J1239" s="79">
        <f t="shared" si="77"/>
        <v>523.238982714739</v>
      </c>
      <c r="K1239" s="79" t="str">
        <f>VLOOKUP(A1239,'10'!A:C,3,0)</f>
        <v>Начисление услуг УКС00001638 от 31.10.2023 0:00:04</v>
      </c>
      <c r="L1239" s="79" t="str">
        <f>VLOOKUP(A1239,'10'!A:B,2,0)</f>
        <v>НАС/КС/ДУ-3А-686 от 26.03.2022 г.</v>
      </c>
      <c r="M1239" s="78">
        <v>2156.08</v>
      </c>
      <c r="N1239" s="79">
        <f>VLOOKUP(A1239,РАСЧЕТ!A:BF,58,0)</f>
        <v>2264.3772560227935</v>
      </c>
      <c r="O1239" s="79">
        <f t="shared" si="78"/>
        <v>108.29725602279359</v>
      </c>
      <c r="P1239" s="79" t="str">
        <f>VLOOKUP(A1239,'11'!A:C,3,0)</f>
        <v>Начисление услуг УКС00001721 от 30.11.2023 23:59:59</v>
      </c>
      <c r="Q1239" s="79" t="str">
        <f>VLOOKUP(A1239,'11'!A:B,2,0)</f>
        <v>НАС/КС/ДУ-3А-686 от 26.03.2022 г.</v>
      </c>
      <c r="R1239" s="78">
        <v>2156.08</v>
      </c>
      <c r="S1239">
        <f>VLOOKUP(A1239,РАСЧЕТ!A:BG,59,0)</f>
        <v>3061.0808184324183</v>
      </c>
      <c r="T1239" s="119">
        <f t="shared" si="79"/>
        <v>905.00081843241833</v>
      </c>
      <c r="U1239" t="str">
        <f>VLOOKUP(A1239,'12'!A:C,3,0)</f>
        <v>Начисление услуг УКС00001871 от 31.12.2023 23:59:59</v>
      </c>
      <c r="V1239" t="str">
        <f>VLOOKUP(A1239,'12'!A:B,2,0)</f>
        <v>НАС/КС/ДУ-3А-686 от 26.03.2022 г.</v>
      </c>
    </row>
    <row r="1240" spans="1:22" x14ac:dyDescent="0.3">
      <c r="A1240" s="77" t="s">
        <v>2325</v>
      </c>
      <c r="B1240" s="77" t="s">
        <v>1234</v>
      </c>
      <c r="C1240" s="78">
        <v>2138.9</v>
      </c>
      <c r="D1240" s="79">
        <f>VLOOKUP(A1240,РАСЧЕТ!A:AY,51,0)</f>
        <v>2259.7360900227923</v>
      </c>
      <c r="E1240" s="79">
        <f t="shared" si="76"/>
        <v>120.83609002279218</v>
      </c>
      <c r="F1240" s="79" t="str">
        <f>VLOOKUP(A1240,'04'!A:C,3,0)</f>
        <v>Начисление услуг УКС00000649 от 30.04.2023 0:00:15</v>
      </c>
      <c r="G1240" s="79" t="str">
        <f>VLOOKUP(A1240,'04'!A:B,2,0)</f>
        <v>НАС/КС/ДУ-3А-687 от 26.03.2022 г.</v>
      </c>
      <c r="H1240" s="78">
        <v>2138.9</v>
      </c>
      <c r="I1240" s="79">
        <f>VLOOKUP(A1240,РАСЧЕТ!A:BE,57,0)</f>
        <v>2721.8328363251821</v>
      </c>
      <c r="J1240" s="79">
        <f t="shared" si="77"/>
        <v>582.93283632518205</v>
      </c>
      <c r="K1240" s="79" t="str">
        <f>VLOOKUP(A1240,'10'!A:C,3,0)</f>
        <v>Начисление услуг УКС00001638 от 31.10.2023 0:00:04</v>
      </c>
      <c r="L1240" s="79" t="str">
        <f>VLOOKUP(A1240,'10'!A:B,2,0)</f>
        <v>НАС/КС/ДУ-3А-687 от 26.03.2022 г.</v>
      </c>
      <c r="M1240" s="78">
        <v>2138.9</v>
      </c>
      <c r="N1240" s="79">
        <f>VLOOKUP(A1240,РАСЧЕТ!A:BF,58,0)</f>
        <v>2290.7902337296396</v>
      </c>
      <c r="O1240" s="79">
        <f t="shared" si="78"/>
        <v>151.89023372963948</v>
      </c>
      <c r="P1240" s="79" t="str">
        <f>VLOOKUP(A1240,'11'!A:C,3,0)</f>
        <v>Начисление услуг УКС00001721 от 30.11.2023 23:59:59</v>
      </c>
      <c r="Q1240" s="79" t="str">
        <f>VLOOKUP(A1240,'11'!A:B,2,0)</f>
        <v>НАС/КС/ДУ-3А-687 от 26.03.2022 г.</v>
      </c>
      <c r="R1240" s="78">
        <v>2138.9</v>
      </c>
      <c r="S1240">
        <f>VLOOKUP(A1240,РАСЧЕТ!A:BG,59,0)</f>
        <v>3093.1328558229379</v>
      </c>
      <c r="T1240" s="119">
        <f t="shared" si="79"/>
        <v>954.23285582293784</v>
      </c>
      <c r="U1240" t="str">
        <f>VLOOKUP(A1240,'12'!A:C,3,0)</f>
        <v>Начисление услуг УКС00001871 от 31.12.2023 23:59:59</v>
      </c>
      <c r="V1240" t="str">
        <f>VLOOKUP(A1240,'12'!A:B,2,0)</f>
        <v>НАС/КС/ДУ-3А-687 от 26.03.2022 г.</v>
      </c>
    </row>
    <row r="1241" spans="1:22" x14ac:dyDescent="0.3">
      <c r="A1241" s="77" t="s">
        <v>2216</v>
      </c>
      <c r="B1241" s="77" t="s">
        <v>722</v>
      </c>
      <c r="C1241" s="78">
        <v>3113.86</v>
      </c>
      <c r="D1241" s="79">
        <f>VLOOKUP(A1241,РАСЧЕТ!A:AY,51,0)</f>
        <v>5704.3145657102632</v>
      </c>
      <c r="E1241" s="79">
        <f t="shared" si="76"/>
        <v>2590.4545657102631</v>
      </c>
      <c r="F1241" s="79" t="str">
        <f>VLOOKUP(A1241,'04'!A:C,3,0)</f>
        <v>Начисление услуг УКС00000649 от 30.04.2023 0:00:15</v>
      </c>
      <c r="G1241" s="79" t="str">
        <f>VLOOKUP(A1241,'04'!A:B,2,0)</f>
        <v>НАС/КС/ДУ-3А-688 от 09.04.2022 г.</v>
      </c>
      <c r="H1241" s="78">
        <v>3113.86</v>
      </c>
      <c r="I1241" s="79">
        <f>VLOOKUP(A1241,РАСЧЕТ!A:BE,57,0)</f>
        <v>3588.777516722987</v>
      </c>
      <c r="J1241" s="79">
        <f t="shared" si="77"/>
        <v>474.91751672298687</v>
      </c>
      <c r="K1241" s="79" t="str">
        <f>VLOOKUP(A1241,'10'!A:C,3,0)</f>
        <v>Начисление услуг УКС00001638 от 31.10.2023 0:00:04</v>
      </c>
      <c r="L1241" s="79" t="str">
        <f>VLOOKUP(A1241,'10'!A:B,2,0)</f>
        <v>НАС/КС/ДУ-3А-688 от 09.04.2022 г.</v>
      </c>
      <c r="M1241" s="78">
        <v>3113.86</v>
      </c>
      <c r="N1241" s="79">
        <f>VLOOKUP(A1241,РАСЧЕТ!A:BF,58,0)</f>
        <v>3074.8276534937409</v>
      </c>
      <c r="O1241" s="79">
        <f t="shared" si="78"/>
        <v>-39.032346506259273</v>
      </c>
      <c r="P1241" s="79" t="str">
        <f>VLOOKUP(A1241,'11'!A:C,3,0)</f>
        <v>Начисление услуг УКС00001721 от 30.11.2023 23:59:59</v>
      </c>
      <c r="Q1241" s="79" t="str">
        <f>VLOOKUP(A1241,'11'!A:B,2,0)</f>
        <v>НАС/КС/ДУ-3А-688 от 09.04.2022 г.</v>
      </c>
      <c r="R1241" s="78">
        <v>3113.86</v>
      </c>
      <c r="S1241">
        <f>VLOOKUP(A1241,РАСЧЕТ!A:BG,59,0)</f>
        <v>4172.7463670607585</v>
      </c>
      <c r="T1241" s="119">
        <f t="shared" si="79"/>
        <v>1058.8863670607584</v>
      </c>
      <c r="U1241" t="str">
        <f>VLOOKUP(A1241,'12'!A:C,3,0)</f>
        <v>Начисление услуг УКС00001871 от 31.12.2023 23:59:59</v>
      </c>
      <c r="V1241" t="str">
        <f>VLOOKUP(A1241,'12'!A:B,2,0)</f>
        <v>НАС/КС/ДУ-3А-688 от 09.04.2022 г.</v>
      </c>
    </row>
    <row r="1242" spans="1:22" x14ac:dyDescent="0.3">
      <c r="A1242" s="77" t="s">
        <v>2388</v>
      </c>
      <c r="B1242" s="77" t="s">
        <v>724</v>
      </c>
      <c r="C1242" s="78">
        <v>3547.65</v>
      </c>
      <c r="D1242" s="79">
        <f>VLOOKUP(A1242,РАСЧЕТ!A:AY,51,0)</f>
        <v>2518.9895459816239</v>
      </c>
      <c r="E1242" s="79">
        <f t="shared" si="76"/>
        <v>-1028.6604540183762</v>
      </c>
      <c r="F1242" s="79" t="str">
        <f>VLOOKUP(A1242,'04'!A:C,3,0)</f>
        <v>Начисление услуг УКС00000649 от 30.04.2023 0:00:15</v>
      </c>
      <c r="G1242" s="79" t="str">
        <f>VLOOKUP(A1242,'04'!A:B,2,0)</f>
        <v>НАС/КС/ДУ-3А-689</v>
      </c>
      <c r="H1242" s="78">
        <v>3547.65</v>
      </c>
      <c r="I1242" s="79">
        <f>VLOOKUP(A1242,РАСЧЕТ!A:BE,57,0)</f>
        <v>3302.7924708547562</v>
      </c>
      <c r="J1242" s="79">
        <f t="shared" si="77"/>
        <v>-244.85752914524392</v>
      </c>
      <c r="K1242" s="79" t="str">
        <f>VLOOKUP(A1242,'10'!A:C,3,0)</f>
        <v>Начисление услуг УКС00001638 от 31.10.2023 0:00:04</v>
      </c>
      <c r="L1242" s="79" t="str">
        <f>VLOOKUP(A1242,'10'!A:B,2,0)</f>
        <v>НАС/КС/ДУ-3А-689</v>
      </c>
      <c r="M1242" s="78">
        <v>3547.65</v>
      </c>
      <c r="N1242" s="79">
        <f>VLOOKUP(A1242,РАСЧЕТ!A:BF,58,0)</f>
        <v>2956.0812530938711</v>
      </c>
      <c r="O1242" s="79">
        <f t="shared" si="78"/>
        <v>-591.56874690612904</v>
      </c>
      <c r="P1242" s="79" t="str">
        <f>VLOOKUP(A1242,'11'!A:C,3,0)</f>
        <v>Начисление услуг УКС00001721 от 30.11.2023 23:59:59</v>
      </c>
      <c r="Q1242" s="79" t="str">
        <f>VLOOKUP(A1242,'11'!A:B,2,0)</f>
        <v>НАС/КС/ДУ-3А-689</v>
      </c>
      <c r="R1242" s="78">
        <v>3547.65</v>
      </c>
      <c r="S1242">
        <f>VLOOKUP(A1242,РАСЧЕТ!A:BG,59,0)</f>
        <v>4059.4281079288935</v>
      </c>
      <c r="T1242" s="119">
        <f t="shared" si="79"/>
        <v>511.77810792889341</v>
      </c>
      <c r="U1242" t="str">
        <f>VLOOKUP(A1242,'12'!A:C,3,0)</f>
        <v>Начисление услуг УКС00001871 от 31.12.2023 23:59:59</v>
      </c>
      <c r="V1242" t="str">
        <f>VLOOKUP(A1242,'12'!A:B,2,0)</f>
        <v>НАС/КС/ДУ-3А-689</v>
      </c>
    </row>
    <row r="1243" spans="1:22" x14ac:dyDescent="0.3">
      <c r="A1243" s="77" t="s">
        <v>2349</v>
      </c>
      <c r="B1243" s="77" t="s">
        <v>363</v>
      </c>
      <c r="C1243" s="78">
        <v>3466.05</v>
      </c>
      <c r="D1243" s="79">
        <f>VLOOKUP(A1243,РАСЧЕТ!A:AY,51,0)</f>
        <v>3661.8614952778989</v>
      </c>
      <c r="E1243" s="79">
        <f t="shared" si="76"/>
        <v>195.81149527789876</v>
      </c>
      <c r="F1243" s="79" t="str">
        <f>VLOOKUP(A1243,'04'!A:C,3,0)</f>
        <v>Начисление услуг УКС00000649 от 30.04.2023 0:00:15</v>
      </c>
      <c r="G1243" s="79" t="str">
        <f>VLOOKUP(A1243,'04'!A:B,2,0)</f>
        <v>НАС/КС/ДУ-3А-69</v>
      </c>
      <c r="H1243" s="78">
        <v>3466.05</v>
      </c>
      <c r="I1243" s="79">
        <f>VLOOKUP(A1243,РАСЧЕТ!A:BE,57,0)</f>
        <v>7112.7289523640302</v>
      </c>
      <c r="J1243" s="79">
        <f t="shared" si="77"/>
        <v>3646.67895236403</v>
      </c>
      <c r="K1243" s="79" t="str">
        <f>VLOOKUP(A1243,'10'!A:C,3,0)</f>
        <v>Начисление услуг УКС00001638 от 31.10.2023 0:00:04</v>
      </c>
      <c r="L1243" s="79" t="str">
        <f>VLOOKUP(A1243,'10'!A:B,2,0)</f>
        <v>НАС/КС/ДУ-3А-69</v>
      </c>
      <c r="M1243" s="78">
        <v>3466.05</v>
      </c>
      <c r="N1243" s="79">
        <f>VLOOKUP(A1243,РАСЧЕТ!A:BF,58,0)</f>
        <v>5593.1129753679425</v>
      </c>
      <c r="O1243" s="79">
        <f t="shared" si="78"/>
        <v>2127.0629753679423</v>
      </c>
      <c r="P1243" s="79" t="str">
        <f>VLOOKUP(A1243,'11'!A:C,3,0)</f>
        <v>Начисление услуг УКС00001721 от 30.11.2023 23:59:59</v>
      </c>
      <c r="Q1243" s="79" t="str">
        <f>VLOOKUP(A1243,'11'!A:B,2,0)</f>
        <v>НАС/КС/ДУ-3А-69</v>
      </c>
      <c r="R1243" s="78">
        <v>3466.05</v>
      </c>
      <c r="S1243">
        <f>VLOOKUP(A1243,РАСЧЕТ!A:BG,59,0)</f>
        <v>7400.4779304675321</v>
      </c>
      <c r="T1243" s="119">
        <f t="shared" si="79"/>
        <v>3934.427930467532</v>
      </c>
      <c r="U1243" t="str">
        <f>VLOOKUP(A1243,'12'!A:C,3,0)</f>
        <v>Начисление услуг УКС00001871 от 31.12.2023 23:59:59</v>
      </c>
      <c r="V1243" t="str">
        <f>VLOOKUP(A1243,'12'!A:B,2,0)</f>
        <v>НАС/КС/ДУ-3А-69</v>
      </c>
    </row>
    <row r="1244" spans="1:22" x14ac:dyDescent="0.3">
      <c r="A1244" s="77" t="s">
        <v>2375</v>
      </c>
      <c r="B1244" s="77" t="s">
        <v>678</v>
      </c>
      <c r="C1244" s="78">
        <v>2156.08</v>
      </c>
      <c r="D1244" s="79">
        <f>VLOOKUP(A1244,РАСЧЕТ!A:AY,51,0)</f>
        <v>2277.8865807057064</v>
      </c>
      <c r="E1244" s="79">
        <f t="shared" si="76"/>
        <v>121.80658070570644</v>
      </c>
      <c r="F1244" s="79" t="str">
        <f>VLOOKUP(A1244,'04'!A:C,3,0)</f>
        <v>Начисление услуг УКС00000649 от 30.04.2023 0:00:15</v>
      </c>
      <c r="G1244" s="79" t="str">
        <f>VLOOKUP(A1244,'04'!A:B,2,0)</f>
        <v>НАС/КС/ДУ-3А-690 от 02.04.2022 г.</v>
      </c>
      <c r="H1244" s="78">
        <v>2156.08</v>
      </c>
      <c r="I1244" s="79">
        <f>VLOOKUP(A1244,РАСЧЕТ!A:BE,57,0)</f>
        <v>4912.1863243778944</v>
      </c>
      <c r="J1244" s="79">
        <f t="shared" si="77"/>
        <v>2756.1063243778945</v>
      </c>
      <c r="K1244" s="79" t="str">
        <f>VLOOKUP(A1244,'10'!A:C,3,0)</f>
        <v>Начисление услуг УКС00001638 от 31.10.2023 0:00:04</v>
      </c>
      <c r="L1244" s="79" t="str">
        <f>VLOOKUP(A1244,'10'!A:B,2,0)</f>
        <v>НАС/КС/ДУ-3А-690 от 02.04.2022 г.</v>
      </c>
      <c r="M1244" s="78">
        <v>2156.08</v>
      </c>
      <c r="N1244" s="79">
        <f>VLOOKUP(A1244,РАСЧЕТ!A:BF,58,0)</f>
        <v>3818.7036206035782</v>
      </c>
      <c r="O1244" s="79">
        <f t="shared" si="78"/>
        <v>1662.6236206035783</v>
      </c>
      <c r="P1244" s="79" t="str">
        <f>VLOOKUP(A1244,'11'!A:C,3,0)</f>
        <v>Начисление услуг УКС00001721 от 30.11.2023 23:59:59</v>
      </c>
      <c r="Q1244" s="79" t="str">
        <f>VLOOKUP(A1244,'11'!A:B,2,0)</f>
        <v>НАС/КС/ДУ-3А-690 от 02.04.2022 г.</v>
      </c>
      <c r="R1244" s="78">
        <v>2156.08</v>
      </c>
      <c r="S1244">
        <f>VLOOKUP(A1244,РАСЧЕТ!A:BG,59,0)</f>
        <v>5034.5236721884812</v>
      </c>
      <c r="T1244" s="119">
        <f t="shared" si="79"/>
        <v>2878.4436721884813</v>
      </c>
      <c r="U1244" t="str">
        <f>VLOOKUP(A1244,'12'!A:C,3,0)</f>
        <v>Начисление услуг УКС00001871 от 31.12.2023 23:59:59</v>
      </c>
      <c r="V1244" t="str">
        <f>VLOOKUP(A1244,'12'!A:B,2,0)</f>
        <v>НАС/КС/ДУ-3А-690 от 02.04.2022 г.</v>
      </c>
    </row>
    <row r="1245" spans="1:22" x14ac:dyDescent="0.3">
      <c r="A1245" s="77" t="s">
        <v>2363</v>
      </c>
      <c r="B1245" s="77" t="s">
        <v>531</v>
      </c>
      <c r="C1245" s="78">
        <v>2138.9</v>
      </c>
      <c r="D1245" s="79">
        <f>VLOOKUP(A1245,РАСЧЕТ!A:AY,51,0)</f>
        <v>2587.6015787637393</v>
      </c>
      <c r="E1245" s="79">
        <f t="shared" si="76"/>
        <v>448.70157876373924</v>
      </c>
      <c r="F1245" s="79" t="str">
        <f>VLOOKUP(A1245,'04'!A:C,3,0)</f>
        <v>Начисление услуг УКС00000649 от 30.04.2023 0:00:15</v>
      </c>
      <c r="G1245" s="79" t="str">
        <f>VLOOKUP(A1245,'04'!A:B,2,0)</f>
        <v>НАС/КС/ДУ-3А-691</v>
      </c>
      <c r="H1245" s="78">
        <v>2138.9</v>
      </c>
      <c r="I1245" s="79">
        <f>VLOOKUP(A1245,РАСЧЕТ!A:BE,57,0)</f>
        <v>3273.1417618981445</v>
      </c>
      <c r="J1245" s="79">
        <f t="shared" si="77"/>
        <v>1134.2417618981444</v>
      </c>
      <c r="K1245" s="79" t="str">
        <f>VLOOKUP(A1245,'10'!A:C,3,0)</f>
        <v>Начисление услуг УКС00001638 от 31.10.2023 0:00:04</v>
      </c>
      <c r="L1245" s="79" t="str">
        <f>VLOOKUP(A1245,'10'!A:B,2,0)</f>
        <v>НАС/КС/ДУ-3А-691</v>
      </c>
      <c r="M1245" s="78">
        <v>2138.9</v>
      </c>
      <c r="N1245" s="79">
        <f>VLOOKUP(A1245,РАСЧЕТ!A:BF,58,0)</f>
        <v>2674.5631440398806</v>
      </c>
      <c r="O1245" s="79">
        <f t="shared" si="78"/>
        <v>535.66314403988054</v>
      </c>
      <c r="P1245" s="79" t="str">
        <f>VLOOKUP(A1245,'11'!A:C,3,0)</f>
        <v>Начисление услуг УКС00001721 от 30.11.2023 23:59:59</v>
      </c>
      <c r="Q1245" s="79" t="str">
        <f>VLOOKUP(A1245,'11'!A:B,2,0)</f>
        <v>НАС/КС/ДУ-3А-691</v>
      </c>
      <c r="R1245" s="78">
        <v>2138.9</v>
      </c>
      <c r="S1245">
        <f>VLOOKUP(A1245,РАСЧЕТ!A:BG,59,0)</f>
        <v>3580.388251198784</v>
      </c>
      <c r="T1245" s="119">
        <f t="shared" si="79"/>
        <v>1441.4882511987839</v>
      </c>
      <c r="U1245" t="str">
        <f>VLOOKUP(A1245,'12'!A:C,3,0)</f>
        <v>Начисление услуг УКС00001871 от 31.12.2023 23:59:59</v>
      </c>
      <c r="V1245" t="str">
        <f>VLOOKUP(A1245,'12'!A:B,2,0)</f>
        <v>НАС/КС/ДУ-3А-691</v>
      </c>
    </row>
    <row r="1246" spans="1:22" x14ac:dyDescent="0.3">
      <c r="A1246" s="77" t="s">
        <v>2443</v>
      </c>
      <c r="B1246" s="77" t="s">
        <v>742</v>
      </c>
      <c r="C1246" s="78">
        <v>3113.86</v>
      </c>
      <c r="D1246" s="79">
        <f>VLOOKUP(A1246,РАСЧЕТ!A:AY,51,0)</f>
        <v>2947.4768457102632</v>
      </c>
      <c r="E1246" s="79">
        <f t="shared" si="76"/>
        <v>-166.38315428973692</v>
      </c>
      <c r="F1246" s="79" t="str">
        <f>VLOOKUP(A1246,'04'!A:C,3,0)</f>
        <v>Начисление услуг УКС00000649 от 30.04.2023 0:00:15</v>
      </c>
      <c r="G1246" s="79" t="str">
        <f>VLOOKUP(A1246,'04'!A:B,2,0)</f>
        <v>НАС/КС/ДУ-3А-692</v>
      </c>
      <c r="H1246" s="78">
        <v>3113.86</v>
      </c>
      <c r="I1246" s="79">
        <f>VLOOKUP(A1246,РАСЧЕТ!A:BE,57,0)</f>
        <v>4191.2146979079671</v>
      </c>
      <c r="J1246" s="79">
        <f t="shared" si="77"/>
        <v>1077.354697907967</v>
      </c>
      <c r="K1246" s="79" t="str">
        <f>VLOOKUP(A1246,'10'!A:C,3,0)</f>
        <v>Начисление услуг УКС00001638 от 31.10.2023 0:00:04</v>
      </c>
      <c r="L1246" s="79" t="str">
        <f>VLOOKUP(A1246,'10'!A:B,2,0)</f>
        <v>НАС/КС/ДУ-3А-692</v>
      </c>
      <c r="M1246" s="78">
        <v>3113.86</v>
      </c>
      <c r="N1246" s="79">
        <f>VLOOKUP(A1246,РАСЧЕТ!A:BF,58,0)</f>
        <v>3494.1915701257426</v>
      </c>
      <c r="O1246" s="79">
        <f t="shared" si="78"/>
        <v>380.33157012574247</v>
      </c>
      <c r="P1246" s="79" t="str">
        <f>VLOOKUP(A1246,'11'!A:C,3,0)</f>
        <v>Начисление услуг УКС00001721 от 30.11.2023 23:59:59</v>
      </c>
      <c r="Q1246" s="79" t="str">
        <f>VLOOKUP(A1246,'11'!A:B,2,0)</f>
        <v>НАС/КС/ДУ-3А-692</v>
      </c>
      <c r="R1246" s="78">
        <v>3113.86</v>
      </c>
      <c r="S1246">
        <f>VLOOKUP(A1246,РАСЧЕТ!A:BG,59,0)</f>
        <v>4705.1897092437785</v>
      </c>
      <c r="T1246" s="119">
        <f t="shared" si="79"/>
        <v>1591.3297092437783</v>
      </c>
      <c r="U1246" t="str">
        <f>VLOOKUP(A1246,'12'!A:C,3,0)</f>
        <v>Начисление услуг УКС00001871 от 31.12.2023 23:59:59</v>
      </c>
      <c r="V1246" t="str">
        <f>VLOOKUP(A1246,'12'!A:B,2,0)</f>
        <v>НАС/КС/ДУ-3А-692</v>
      </c>
    </row>
    <row r="1247" spans="1:22" x14ac:dyDescent="0.3">
      <c r="A1247" s="77" t="s">
        <v>2378</v>
      </c>
      <c r="B1247" s="77" t="s">
        <v>257</v>
      </c>
      <c r="C1247" s="78">
        <v>2392.3000000000002</v>
      </c>
      <c r="D1247" s="79">
        <f>VLOOKUP(A1247,РАСЧЕТ!A:AY,51,0)</f>
        <v>1693.2101834767125</v>
      </c>
      <c r="E1247" s="79">
        <f t="shared" si="76"/>
        <v>-699.08981652328771</v>
      </c>
      <c r="F1247" s="79" t="str">
        <f>VLOOKUP(A1247,'04'!A:C,3,0)</f>
        <v>Начисление услуг УКС00000649 от 30.04.2023 0:00:15</v>
      </c>
      <c r="G1247" s="79" t="str">
        <f>VLOOKUP(A1247,'04'!A:B,2,0)</f>
        <v>НАС/КР/ДУ-3А-7 от 19.02.2022 г.</v>
      </c>
      <c r="H1247" s="78">
        <v>2392.3000000000002</v>
      </c>
      <c r="I1247" s="79">
        <f>VLOOKUP(A1247,РАСЧЕТ!A:BE,57,0)</f>
        <v>4962.6042872177522</v>
      </c>
      <c r="J1247" s="79">
        <f t="shared" si="77"/>
        <v>2570.3042872177521</v>
      </c>
      <c r="K1247" s="79" t="str">
        <f>VLOOKUP(A1247,'10'!A:C,3,0)</f>
        <v>Начисление услуг УКС00001638 от 31.10.2023 0:00:04</v>
      </c>
      <c r="L1247" s="79" t="str">
        <f>VLOOKUP(A1247,'10'!A:B,2,0)</f>
        <v>НАС/КР/ДУ-3А-7 от 19.02.2022 г.</v>
      </c>
      <c r="M1247" s="78">
        <v>2392.3000000000002</v>
      </c>
      <c r="N1247" s="79">
        <f>VLOOKUP(A1247,РАСЧЕТ!A:BF,58,0)</f>
        <v>3897.5449509767213</v>
      </c>
      <c r="O1247" s="79">
        <f t="shared" si="78"/>
        <v>1505.2449509767212</v>
      </c>
      <c r="P1247" s="79" t="str">
        <f>VLOOKUP(A1247,'11'!A:C,3,0)</f>
        <v>Начисление услуг УКС00001721 от 30.11.2023 23:59:59</v>
      </c>
      <c r="Q1247" s="79" t="str">
        <f>VLOOKUP(A1247,'11'!A:B,2,0)</f>
        <v>НАС/КР/ДУ-3А-7 от 19.02.2022 г.</v>
      </c>
      <c r="R1247" s="78">
        <v>2392.3000000000002</v>
      </c>
      <c r="S1247">
        <f>VLOOKUP(A1247,РАСЧЕТ!A:BG,59,0)</f>
        <v>5155.0163983621605</v>
      </c>
      <c r="T1247" s="119">
        <f t="shared" si="79"/>
        <v>2762.7163983621604</v>
      </c>
      <c r="U1247" t="str">
        <f>VLOOKUP(A1247,'12'!A:C,3,0)</f>
        <v>Начисление услуг УКС00001871 от 31.12.2023 23:59:59</v>
      </c>
      <c r="V1247" t="str">
        <f>VLOOKUP(A1247,'12'!A:B,2,0)</f>
        <v>НАС/КР/ДУ-3А-7 от 19.02.2022 г.</v>
      </c>
    </row>
    <row r="1248" spans="1:22" x14ac:dyDescent="0.3">
      <c r="A1248" s="77" t="s">
        <v>2384</v>
      </c>
      <c r="B1248" s="77" t="s">
        <v>265</v>
      </c>
      <c r="C1248" s="78">
        <v>2396.6</v>
      </c>
      <c r="D1248" s="79">
        <f>VLOOKUP(A1248,РАСЧЕТ!A:AY,51,0)</f>
        <v>2531.9934502665024</v>
      </c>
      <c r="E1248" s="79">
        <f t="shared" si="76"/>
        <v>135.39345026650244</v>
      </c>
      <c r="F1248" s="79" t="str">
        <f>VLOOKUP(A1248,'04'!A:C,3,0)</f>
        <v>Начисление услуг УКС00000649 от 30.04.2023 0:00:15</v>
      </c>
      <c r="G1248" s="79" t="str">
        <f>VLOOKUP(A1248,'04'!A:B,2,0)</f>
        <v>НАС/КС/ДУ-3А-70</v>
      </c>
      <c r="H1248" s="78">
        <v>2396.6</v>
      </c>
      <c r="I1248" s="79">
        <f>VLOOKUP(A1248,РАСЧЕТ!A:BE,57,0)</f>
        <v>4667.6337038132697</v>
      </c>
      <c r="J1248" s="79">
        <f t="shared" si="77"/>
        <v>2271.0337038132698</v>
      </c>
      <c r="K1248" s="79" t="str">
        <f>VLOOKUP(A1248,'10'!A:C,3,0)</f>
        <v>Начисление услуг УКС00001638 от 31.10.2023 0:00:04</v>
      </c>
      <c r="L1248" s="79" t="str">
        <f>VLOOKUP(A1248,'10'!A:B,2,0)</f>
        <v>НАС/КС/ДУ-3А-70</v>
      </c>
      <c r="M1248" s="78">
        <v>2396.6</v>
      </c>
      <c r="N1248" s="79">
        <f>VLOOKUP(A1248,РАСЧЕТ!A:BF,58,0)</f>
        <v>3693.0076665678102</v>
      </c>
      <c r="O1248" s="79">
        <f t="shared" si="78"/>
        <v>1296.4076665678103</v>
      </c>
      <c r="P1248" s="79" t="str">
        <f>VLOOKUP(A1248,'11'!A:C,3,0)</f>
        <v>Начисление услуг УКС00001721 от 30.11.2023 23:59:59</v>
      </c>
      <c r="Q1248" s="79" t="str">
        <f>VLOOKUP(A1248,'11'!A:B,2,0)</f>
        <v>НАС/КС/ДУ-3А-70</v>
      </c>
      <c r="R1248" s="78">
        <v>2396.6</v>
      </c>
      <c r="S1248">
        <f>VLOOKUP(A1248,РАСЧЕТ!A:BG,59,0)</f>
        <v>4895.6974048795391</v>
      </c>
      <c r="T1248" s="119">
        <f t="shared" si="79"/>
        <v>2499.0974048795392</v>
      </c>
      <c r="U1248" t="str">
        <f>VLOOKUP(A1248,'12'!A:C,3,0)</f>
        <v>Начисление услуг УКС00001871 от 31.12.2023 23:59:59</v>
      </c>
      <c r="V1248" t="str">
        <f>VLOOKUP(A1248,'12'!A:B,2,0)</f>
        <v>НАС/КС/ДУ-3А-70</v>
      </c>
    </row>
    <row r="1249" spans="1:22" x14ac:dyDescent="0.3">
      <c r="A1249" s="77" t="s">
        <v>2300</v>
      </c>
      <c r="B1249" s="77" t="s">
        <v>322</v>
      </c>
      <c r="C1249" s="78">
        <v>2392.3000000000002</v>
      </c>
      <c r="D1249" s="79">
        <f>VLOOKUP(A1249,РАСЧЕТ!A:AY,51,0)</f>
        <v>3760.1673834767125</v>
      </c>
      <c r="E1249" s="79">
        <f t="shared" si="76"/>
        <v>1367.8673834767123</v>
      </c>
      <c r="F1249" s="79" t="str">
        <f>VLOOKUP(A1249,'04'!A:C,3,0)</f>
        <v>Начисление услуг УКС00000649 от 30.04.2023 0:00:15</v>
      </c>
      <c r="G1249" s="79" t="str">
        <f>VLOOKUP(A1249,'04'!A:B,2,0)</f>
        <v>НАС/КС/ДУ-3А-71 от 26.02.2022 г.</v>
      </c>
      <c r="H1249" s="78">
        <v>2392.3000000000002</v>
      </c>
      <c r="I1249" s="79">
        <f>VLOOKUP(A1249,РАСЧЕТ!A:BE,57,0)</f>
        <v>4898.0946063309329</v>
      </c>
      <c r="J1249" s="79">
        <f t="shared" si="77"/>
        <v>2505.7946063309328</v>
      </c>
      <c r="K1249" s="79" t="str">
        <f>VLOOKUP(A1249,'10'!A:C,3,0)</f>
        <v>Начисление услуг УКС00001638 от 31.10.2023 0:00:04</v>
      </c>
      <c r="L1249" s="79" t="str">
        <f>VLOOKUP(A1249,'10'!A:B,2,0)</f>
        <v>НАС/КС/ДУ-3А-71 от 26.02.2022 г.</v>
      </c>
      <c r="M1249" s="78">
        <v>2392.3000000000002</v>
      </c>
      <c r="N1249" s="79">
        <f>VLOOKUP(A1249,РАСЧЕТ!A:BF,58,0)</f>
        <v>3852.6389702665588</v>
      </c>
      <c r="O1249" s="79">
        <f t="shared" si="78"/>
        <v>1460.3389702665586</v>
      </c>
      <c r="P1249" s="79" t="str">
        <f>VLOOKUP(A1249,'11'!A:C,3,0)</f>
        <v>Начисление услуг УКС00001721 от 30.11.2023 23:59:59</v>
      </c>
      <c r="Q1249" s="79" t="str">
        <f>VLOOKUP(A1249,'11'!A:B,2,0)</f>
        <v>НАС/КС/ДУ-3А-71 от 26.02.2022 г.</v>
      </c>
      <c r="R1249" s="78">
        <v>2392.3000000000002</v>
      </c>
      <c r="S1249">
        <f>VLOOKUP(A1249,РАСЧЕТ!A:BG,59,0)</f>
        <v>5098.0017399591434</v>
      </c>
      <c r="T1249" s="119">
        <f t="shared" si="79"/>
        <v>2705.7017399591432</v>
      </c>
      <c r="U1249" t="str">
        <f>VLOOKUP(A1249,'12'!A:C,3,0)</f>
        <v>Начисление услуг УКС00001871 от 31.12.2023 23:59:59</v>
      </c>
      <c r="V1249" t="str">
        <f>VLOOKUP(A1249,'12'!A:B,2,0)</f>
        <v>НАС/КС/ДУ-3А-71 от 26.02.2022 г.</v>
      </c>
    </row>
    <row r="1250" spans="1:22" x14ac:dyDescent="0.3">
      <c r="A1250" s="77" t="s">
        <v>2392</v>
      </c>
      <c r="B1250" s="77" t="s">
        <v>237</v>
      </c>
      <c r="C1250" s="78">
        <v>3603.48</v>
      </c>
      <c r="D1250" s="79">
        <f>VLOOKUP(A1250,РАСЧЕТ!A:AY,51,0)</f>
        <v>3807.0654207412108</v>
      </c>
      <c r="E1250" s="79">
        <f t="shared" si="76"/>
        <v>203.58542074121078</v>
      </c>
      <c r="F1250" s="79" t="str">
        <f>VLOOKUP(A1250,'04'!A:C,3,0)</f>
        <v>Начисление услуг УКС00000649 от 30.04.2023 0:00:15</v>
      </c>
      <c r="G1250" s="79" t="str">
        <f>VLOOKUP(A1250,'04'!A:B,2,0)</f>
        <v>НАС/КС/ДУ-3А-72</v>
      </c>
      <c r="H1250" s="78">
        <v>3603.48</v>
      </c>
      <c r="I1250" s="79">
        <f>VLOOKUP(A1250,РАСЧЕТ!A:BE,57,0)</f>
        <v>12715.832594859761</v>
      </c>
      <c r="J1250" s="79">
        <f t="shared" si="77"/>
        <v>9112.3525948597617</v>
      </c>
      <c r="K1250" s="79" t="str">
        <f>VLOOKUP(A1250,'10'!A:C,3,0)</f>
        <v>Начисление услуг УКС00001638 от 31.10.2023 0:00:04</v>
      </c>
      <c r="L1250" s="79" t="str">
        <f>VLOOKUP(A1250,'10'!A:B,2,0)</f>
        <v>НАС/КС/ДУ-3А-72</v>
      </c>
      <c r="M1250" s="78">
        <v>3603.48</v>
      </c>
      <c r="N1250" s="79">
        <f>VLOOKUP(A1250,РАСЧЕТ!A:BF,58,0)</f>
        <v>9518.9536991397526</v>
      </c>
      <c r="O1250" s="79">
        <f t="shared" si="78"/>
        <v>5915.4736991397531</v>
      </c>
      <c r="P1250" s="79" t="str">
        <f>VLOOKUP(A1250,'11'!A:C,3,0)</f>
        <v>Начисление услуг УКС00001721 от 30.11.2023 23:59:59</v>
      </c>
      <c r="Q1250" s="79" t="str">
        <f>VLOOKUP(A1250,'11'!A:B,2,0)</f>
        <v>НАС/КС/ДУ-3А-72</v>
      </c>
      <c r="R1250" s="78">
        <v>3603.48</v>
      </c>
      <c r="S1250">
        <f>VLOOKUP(A1250,РАСЧЕТ!A:BG,59,0)</f>
        <v>12396.766934537511</v>
      </c>
      <c r="T1250" s="119">
        <f t="shared" si="79"/>
        <v>8793.2869345375111</v>
      </c>
      <c r="U1250" t="str">
        <f>VLOOKUP(A1250,'12'!A:C,3,0)</f>
        <v>Начисление услуг УКС00001871 от 31.12.2023 23:59:59</v>
      </c>
      <c r="V1250" t="str">
        <f>VLOOKUP(A1250,'12'!A:B,2,0)</f>
        <v>НАС/КС/ДУ-3А-72</v>
      </c>
    </row>
    <row r="1251" spans="1:22" x14ac:dyDescent="0.3">
      <c r="A1251" s="77" t="s">
        <v>2368</v>
      </c>
      <c r="B1251" s="77" t="s">
        <v>309</v>
      </c>
      <c r="C1251" s="78">
        <v>3466.05</v>
      </c>
      <c r="D1251" s="79">
        <f>VLOOKUP(A1251,РАСЧЕТ!A:AY,51,0)</f>
        <v>3661.8614952778989</v>
      </c>
      <c r="E1251" s="79">
        <f t="shared" si="76"/>
        <v>195.81149527789876</v>
      </c>
      <c r="F1251" s="79" t="str">
        <f>VLOOKUP(A1251,'04'!A:C,3,0)</f>
        <v>Начисление услуг УКС00000649 от 30.04.2023 0:00:15</v>
      </c>
      <c r="G1251" s="79" t="str">
        <f>VLOOKUP(A1251,'04'!A:B,2,0)</f>
        <v>НАС/КС/ДУ-3А-73 от 09.03.2022 г.</v>
      </c>
      <c r="H1251" s="78">
        <v>3466.05</v>
      </c>
      <c r="I1251" s="79">
        <f>VLOOKUP(A1251,РАСЧЕТ!A:BE,57,0)</f>
        <v>6199.1886327087414</v>
      </c>
      <c r="J1251" s="79">
        <f t="shared" si="77"/>
        <v>2733.1386327087412</v>
      </c>
      <c r="K1251" s="79" t="str">
        <f>VLOOKUP(A1251,'10'!A:C,3,0)</f>
        <v>Начисление услуг УКС00001638 от 31.10.2023 0:00:04</v>
      </c>
      <c r="L1251" s="79" t="str">
        <f>VLOOKUP(A1251,'10'!A:B,2,0)</f>
        <v>НАС/КС/ДУ-3А-73 от 09.03.2022 г.</v>
      </c>
      <c r="M1251" s="78">
        <v>3466.05</v>
      </c>
      <c r="N1251" s="79">
        <f>VLOOKUP(A1251,РАСЧЕТ!A:BF,58,0)</f>
        <v>4957.1863453111255</v>
      </c>
      <c r="O1251" s="79">
        <f t="shared" si="78"/>
        <v>1491.1363453111253</v>
      </c>
      <c r="P1251" s="79" t="str">
        <f>VLOOKUP(A1251,'11'!A:C,3,0)</f>
        <v>Начисление услуг УКС00001721 от 30.11.2023 23:59:59</v>
      </c>
      <c r="Q1251" s="79" t="str">
        <f>VLOOKUP(A1251,'11'!A:B,2,0)</f>
        <v>НАС/КС/ДУ-3А-73 от 09.03.2022 г.</v>
      </c>
      <c r="R1251" s="78">
        <v>3466.05</v>
      </c>
      <c r="S1251">
        <f>VLOOKUP(A1251,РАСЧЕТ!A:BG,59,0)</f>
        <v>6593.0768001796368</v>
      </c>
      <c r="T1251" s="119">
        <f t="shared" si="79"/>
        <v>3127.0268001796367</v>
      </c>
      <c r="U1251" t="str">
        <f>VLOOKUP(A1251,'12'!A:C,3,0)</f>
        <v>Начисление услуг УКС00001871 от 31.12.2023 23:59:59</v>
      </c>
      <c r="V1251" t="str">
        <f>VLOOKUP(A1251,'12'!A:B,2,0)</f>
        <v>НАС/КС/ДУ-3А-73 от 09.03.2022 г.</v>
      </c>
    </row>
    <row r="1252" spans="1:22" x14ac:dyDescent="0.3">
      <c r="A1252" s="77" t="s">
        <v>2306</v>
      </c>
      <c r="B1252" s="77" t="s">
        <v>364</v>
      </c>
      <c r="C1252" s="78">
        <v>2396.6</v>
      </c>
      <c r="D1252" s="79">
        <f>VLOOKUP(A1252,РАСЧЕТ!A:AY,51,0)</f>
        <v>2531.9934502665024</v>
      </c>
      <c r="E1252" s="79">
        <f t="shared" si="76"/>
        <v>135.39345026650244</v>
      </c>
      <c r="F1252" s="79" t="str">
        <f>VLOOKUP(A1252,'04'!A:C,3,0)</f>
        <v>Начисление услуг УКС00000649 от 30.04.2023 0:00:15</v>
      </c>
      <c r="G1252" s="79" t="str">
        <f>VLOOKUP(A1252,'04'!A:B,2,0)</f>
        <v>НАС/КС/ДУ-3А-74 от 26.04.2022 г.</v>
      </c>
      <c r="H1252" s="78">
        <v>2396.6</v>
      </c>
      <c r="I1252" s="79">
        <f>VLOOKUP(A1252,РАСЧЕТ!A:BE,57,0)</f>
        <v>2867.6055113261968</v>
      </c>
      <c r="J1252" s="79">
        <f t="shared" si="77"/>
        <v>471.00551132619694</v>
      </c>
      <c r="K1252" s="79" t="str">
        <f>VLOOKUP(A1252,'10'!A:C,3,0)</f>
        <v>Начисление услуг УКС00001638 от 31.10.2023 0:00:04</v>
      </c>
      <c r="L1252" s="79" t="str">
        <f>VLOOKUP(A1252,'10'!A:B,2,0)</f>
        <v>НАС/КС/ДУ-3А-74 от 26.04.2022 г.</v>
      </c>
      <c r="M1252" s="78">
        <v>2396.6</v>
      </c>
      <c r="N1252" s="79">
        <f>VLOOKUP(A1252,РАСЧЕТ!A:BF,58,0)</f>
        <v>2439.9859467519868</v>
      </c>
      <c r="O1252" s="79">
        <f t="shared" si="78"/>
        <v>43.385946751986921</v>
      </c>
      <c r="P1252" s="79" t="str">
        <f>VLOOKUP(A1252,'11'!A:C,3,0)</f>
        <v>Начисление услуг УКС00001721 от 30.11.2023 23:59:59</v>
      </c>
      <c r="Q1252" s="79" t="str">
        <f>VLOOKUP(A1252,'11'!A:B,2,0)</f>
        <v>НАС/КС/ДУ-3А-74 от 26.04.2022 г.</v>
      </c>
      <c r="R1252" s="78">
        <v>2396.6</v>
      </c>
      <c r="S1252">
        <f>VLOOKUP(A1252,РАСЧЕТ!A:BG,59,0)</f>
        <v>3304.8045171824333</v>
      </c>
      <c r="T1252" s="119">
        <f t="shared" si="79"/>
        <v>908.20451718243339</v>
      </c>
      <c r="U1252" t="str">
        <f>VLOOKUP(A1252,'12'!A:C,3,0)</f>
        <v>Начисление услуг УКС00001871 от 31.12.2023 23:59:59</v>
      </c>
      <c r="V1252" t="str">
        <f>VLOOKUP(A1252,'12'!A:B,2,0)</f>
        <v>НАС/КС/ДУ-3А-74 от 26.04.2022 г.</v>
      </c>
    </row>
    <row r="1253" spans="1:22" x14ac:dyDescent="0.3">
      <c r="A1253" s="77" t="s">
        <v>2369</v>
      </c>
      <c r="B1253" s="77" t="s">
        <v>184</v>
      </c>
      <c r="C1253" s="78">
        <v>2392.3000000000002</v>
      </c>
      <c r="D1253" s="79">
        <f>VLOOKUP(A1253,РАСЧЕТ!A:AY,51,0)</f>
        <v>2527.4558275957738</v>
      </c>
      <c r="E1253" s="79">
        <f t="shared" si="76"/>
        <v>135.15582759577364</v>
      </c>
      <c r="F1253" s="79" t="str">
        <f>VLOOKUP(A1253,'04'!A:C,3,0)</f>
        <v>Начисление услуг УКС00000649 от 30.04.2023 0:00:15</v>
      </c>
      <c r="G1253" s="79" t="str">
        <f>VLOOKUP(A1253,'04'!A:B,2,0)</f>
        <v>НАС/КС/ДУ-3А-75.</v>
      </c>
      <c r="H1253" s="80"/>
      <c r="I1253" s="79">
        <f>VLOOKUP(A1253,РАСЧЕТ!A:BE,57,0)</f>
        <v>0</v>
      </c>
      <c r="J1253" s="79">
        <f t="shared" si="77"/>
        <v>0</v>
      </c>
      <c r="K1253" s="79" t="e">
        <f>VLOOKUP(A1253,'10'!A:C,3,0)</f>
        <v>#N/A</v>
      </c>
      <c r="L1253" s="79" t="e">
        <f>VLOOKUP(A1253,'10'!A:B,2,0)</f>
        <v>#N/A</v>
      </c>
      <c r="M1253" s="80"/>
      <c r="N1253" s="79">
        <f>VLOOKUP(A1253,РАСЧЕТ!A:BF,58,0)</f>
        <v>0</v>
      </c>
      <c r="O1253" s="79">
        <f t="shared" si="78"/>
        <v>0</v>
      </c>
      <c r="P1253" s="79" t="e">
        <f>VLOOKUP(A1253,'11'!A:C,3,0)</f>
        <v>#N/A</v>
      </c>
      <c r="Q1253" s="79" t="e">
        <f>VLOOKUP(A1253,'11'!A:B,2,0)</f>
        <v>#N/A</v>
      </c>
      <c r="R1253" s="80"/>
      <c r="S1253">
        <f>VLOOKUP(A1253,РАСЧЕТ!A:BG,59,0)</f>
        <v>0</v>
      </c>
      <c r="T1253" s="119">
        <f t="shared" si="79"/>
        <v>0</v>
      </c>
      <c r="U1253" t="e">
        <f>VLOOKUP(A1253,'12'!A:C,3,0)</f>
        <v>#N/A</v>
      </c>
      <c r="V1253" t="e">
        <f>VLOOKUP(A1253,'12'!A:B,2,0)</f>
        <v>#N/A</v>
      </c>
    </row>
    <row r="1254" spans="1:22" x14ac:dyDescent="0.3">
      <c r="A1254" s="77" t="s">
        <v>2778</v>
      </c>
      <c r="B1254" s="77" t="s">
        <v>184</v>
      </c>
      <c r="C1254" s="80"/>
      <c r="D1254" s="79">
        <f>VLOOKUP(A1254,РАСЧЕТ!A:AY,51,0)</f>
        <v>0</v>
      </c>
      <c r="E1254" s="79">
        <f t="shared" si="76"/>
        <v>0</v>
      </c>
      <c r="F1254" s="79" t="e">
        <f>VLOOKUP(A1254,'04'!A:C,3,0)</f>
        <v>#N/A</v>
      </c>
      <c r="G1254" s="79" t="e">
        <f>VLOOKUP(A1254,'04'!A:B,2,0)</f>
        <v>#N/A</v>
      </c>
      <c r="H1254" s="78">
        <v>2392.3000000000002</v>
      </c>
      <c r="I1254" s="79">
        <f>VLOOKUP(A1254,РАСЧЕТ!A:BE,57,0)</f>
        <v>2637.3631501272143</v>
      </c>
      <c r="J1254" s="79">
        <f t="shared" si="77"/>
        <v>245.06315012721416</v>
      </c>
      <c r="K1254" s="79" t="str">
        <f>VLOOKUP(A1254,'10'!A:C,3,0)</f>
        <v>Начисление услуг УКС00001638 от 31.10.2023 0:00:04</v>
      </c>
      <c r="L1254" s="79" t="str">
        <f>VLOOKUP(A1254,'10'!A:B,2,0)</f>
        <v>НАС/КС/ДУ-3А-75 втор</v>
      </c>
      <c r="M1254" s="78">
        <v>2392.3000000000002</v>
      </c>
      <c r="N1254" s="79">
        <f>VLOOKUP(A1254,РАСЧЕТ!A:BF,58,0)</f>
        <v>2278.9160535270435</v>
      </c>
      <c r="O1254" s="79">
        <f t="shared" si="78"/>
        <v>-113.38394647295672</v>
      </c>
      <c r="P1254" s="79" t="str">
        <f>VLOOKUP(A1254,'11'!A:C,3,0)</f>
        <v>Начисление услуг УКС00001721 от 30.11.2023 23:59:59</v>
      </c>
      <c r="Q1254" s="79" t="str">
        <f>VLOOKUP(A1254,'11'!A:B,2,0)</f>
        <v>НАС/КС/ДУ-3А-75 втор</v>
      </c>
      <c r="R1254" s="78">
        <v>2392.3000000000002</v>
      </c>
      <c r="S1254">
        <f>VLOOKUP(A1254,РАСЧЕТ!A:BG,59,0)</f>
        <v>3099.9321487833122</v>
      </c>
      <c r="T1254" s="119">
        <f t="shared" si="79"/>
        <v>707.632148783312</v>
      </c>
      <c r="U1254" t="str">
        <f>VLOOKUP(A1254,'12'!A:C,3,0)</f>
        <v>Начисление услуг УКС00001871 от 31.12.2023 23:59:59</v>
      </c>
      <c r="V1254" t="str">
        <f>VLOOKUP(A1254,'12'!A:B,2,0)</f>
        <v>НАС/КС/ДУ-3А-75 втор</v>
      </c>
    </row>
    <row r="1255" spans="1:22" x14ac:dyDescent="0.3">
      <c r="A1255" s="77" t="s">
        <v>2430</v>
      </c>
      <c r="B1255" s="77" t="s">
        <v>314</v>
      </c>
      <c r="C1255" s="78">
        <v>3603.48</v>
      </c>
      <c r="D1255" s="79">
        <f>VLOOKUP(A1255,РАСЧЕТ!A:AY,51,0)</f>
        <v>3828.2101965116012</v>
      </c>
      <c r="E1255" s="79">
        <f t="shared" si="76"/>
        <v>224.73019651160121</v>
      </c>
      <c r="F1255" s="79" t="str">
        <f>VLOOKUP(A1255,'04'!A:C,3,0)</f>
        <v>Начисление услуг УКС00000649 от 30.04.2023 0:00:15</v>
      </c>
      <c r="G1255" s="79" t="str">
        <f>VLOOKUP(A1255,'04'!A:B,2,0)</f>
        <v>НАС/КС/ДУ-3А-76 от 25.02.2022 г.</v>
      </c>
      <c r="H1255" s="78">
        <v>3603.48</v>
      </c>
      <c r="I1255" s="79">
        <f>VLOOKUP(A1255,РАСЧЕТ!A:BE,57,0)</f>
        <v>5370.1807545098955</v>
      </c>
      <c r="J1255" s="79">
        <f t="shared" si="77"/>
        <v>1766.7007545098954</v>
      </c>
      <c r="K1255" s="79" t="str">
        <f>VLOOKUP(A1255,'10'!A:C,3,0)</f>
        <v>Начисление услуг УКС00001638 от 31.10.2023 0:00:04</v>
      </c>
      <c r="L1255" s="79" t="str">
        <f>VLOOKUP(A1255,'10'!A:B,2,0)</f>
        <v>НАС/КС/ДУ-3А-76 от 25.02.2022 г.</v>
      </c>
      <c r="M1255" s="78">
        <v>3603.48</v>
      </c>
      <c r="N1255" s="79">
        <f>VLOOKUP(A1255,РАСЧЕТ!A:BF,58,0)</f>
        <v>4405.5552865037462</v>
      </c>
      <c r="O1255" s="79">
        <f t="shared" si="78"/>
        <v>802.07528650374616</v>
      </c>
      <c r="P1255" s="79" t="str">
        <f>VLOOKUP(A1255,'11'!A:C,3,0)</f>
        <v>Начисление услуг УКС00001721 от 30.11.2023 23:59:59</v>
      </c>
      <c r="Q1255" s="79" t="str">
        <f>VLOOKUP(A1255,'11'!A:B,2,0)</f>
        <v>НАС/КС/ДУ-3А-76 от 25.02.2022 г.</v>
      </c>
      <c r="R1255" s="78">
        <v>3603.48</v>
      </c>
      <c r="S1255">
        <f>VLOOKUP(A1255,РАСЧЕТ!A:BG,59,0)</f>
        <v>5904.5656917529868</v>
      </c>
      <c r="T1255" s="119">
        <f t="shared" si="79"/>
        <v>2301.0856917529868</v>
      </c>
      <c r="U1255" t="str">
        <f>VLOOKUP(A1255,'12'!A:C,3,0)</f>
        <v>Начисление услуг УКС00001871 от 31.12.2023 23:59:59</v>
      </c>
      <c r="V1255" t="str">
        <f>VLOOKUP(A1255,'12'!A:B,2,0)</f>
        <v>НАС/КС/ДУ-3А-76 от 25.02.2022 г.</v>
      </c>
    </row>
    <row r="1256" spans="1:22" x14ac:dyDescent="0.3">
      <c r="A1256" s="77" t="s">
        <v>2293</v>
      </c>
      <c r="B1256" s="77" t="s">
        <v>283</v>
      </c>
      <c r="C1256" s="78">
        <v>3466.05</v>
      </c>
      <c r="D1256" s="79">
        <f>VLOOKUP(A1256,РАСЧЕТ!A:AY,51,0)</f>
        <v>2453.1788475147346</v>
      </c>
      <c r="E1256" s="79">
        <f t="shared" si="76"/>
        <v>-1012.8711524852656</v>
      </c>
      <c r="F1256" s="79" t="str">
        <f>VLOOKUP(A1256,'04'!A:C,3,0)</f>
        <v>Начисление услуг УКС00000649 от 30.04.2023 0:00:15</v>
      </c>
      <c r="G1256" s="79" t="str">
        <f>VLOOKUP(A1256,'04'!A:B,2,0)</f>
        <v>НАС/КС/ДУ-3А-77</v>
      </c>
      <c r="H1256" s="78">
        <v>3466.05</v>
      </c>
      <c r="I1256" s="79">
        <f>VLOOKUP(A1256,РАСЧЕТ!A:BE,57,0)</f>
        <v>6665.6024297059912</v>
      </c>
      <c r="J1256" s="79">
        <f t="shared" si="77"/>
        <v>3199.552429705991</v>
      </c>
      <c r="K1256" s="79" t="str">
        <f>VLOOKUP(A1256,'10'!A:C,3,0)</f>
        <v>Начисление услуг УКС00001638 от 31.10.2023 0:00:04</v>
      </c>
      <c r="L1256" s="79" t="str">
        <f>VLOOKUP(A1256,'10'!A:B,2,0)</f>
        <v>НАС/КС/ДУ-3А-77</v>
      </c>
      <c r="M1256" s="78">
        <v>3466.05</v>
      </c>
      <c r="N1256" s="79">
        <f>VLOOKUP(A1256,РАСЧЕТ!A:BF,58,0)</f>
        <v>5281.8627145472256</v>
      </c>
      <c r="O1256" s="79">
        <f t="shared" si="78"/>
        <v>1815.8127145472254</v>
      </c>
      <c r="P1256" s="79" t="str">
        <f>VLOOKUP(A1256,'11'!A:C,3,0)</f>
        <v>Начисление услуг УКС00001721 от 30.11.2023 23:59:59</v>
      </c>
      <c r="Q1256" s="79" t="str">
        <f>VLOOKUP(A1256,'11'!A:B,2,0)</f>
        <v>НАС/КС/ДУ-3А-77</v>
      </c>
      <c r="R1256" s="78">
        <v>3466.05</v>
      </c>
      <c r="S1256">
        <f>VLOOKUP(A1256,РАСЧЕТ!A:BG,59,0)</f>
        <v>7005.3005617094468</v>
      </c>
      <c r="T1256" s="119">
        <f t="shared" si="79"/>
        <v>3539.2505617094466</v>
      </c>
      <c r="U1256" t="str">
        <f>VLOOKUP(A1256,'12'!A:C,3,0)</f>
        <v>Начисление услуг УКС00001871 от 31.12.2023 23:59:59</v>
      </c>
      <c r="V1256" t="str">
        <f>VLOOKUP(A1256,'12'!A:B,2,0)</f>
        <v>НАС/КС/ДУ-3А-77</v>
      </c>
    </row>
    <row r="1257" spans="1:22" x14ac:dyDescent="0.3">
      <c r="A1257" s="77" t="s">
        <v>2351</v>
      </c>
      <c r="B1257" s="77" t="s">
        <v>298</v>
      </c>
      <c r="C1257" s="78">
        <v>2396.6</v>
      </c>
      <c r="D1257" s="79">
        <f>VLOOKUP(A1257,РАСЧЕТ!A:AY,51,0)</f>
        <v>2531.9934502665024</v>
      </c>
      <c r="E1257" s="79">
        <f t="shared" si="76"/>
        <v>135.39345026650244</v>
      </c>
      <c r="F1257" s="79" t="str">
        <f>VLOOKUP(A1257,'04'!A:C,3,0)</f>
        <v>Начисление услуг УКС00000649 от 30.04.2023 0:00:15</v>
      </c>
      <c r="G1257" s="79" t="str">
        <f>VLOOKUP(A1257,'04'!A:B,2,0)</f>
        <v>НАС/КС/ДУ-3А-78 ЮГ ИНВЕСТ</v>
      </c>
      <c r="H1257" s="78">
        <v>2396.6</v>
      </c>
      <c r="I1257" s="79">
        <f>VLOOKUP(A1257,РАСЧЕТ!A:BE,57,0)</f>
        <v>2231.184259972099</v>
      </c>
      <c r="J1257" s="79">
        <f t="shared" si="77"/>
        <v>-165.41574002790094</v>
      </c>
      <c r="K1257" s="79" t="str">
        <f>VLOOKUP(A1257,'10'!A:C,3,0)</f>
        <v>Начисление услуг УКС00001638 от 31.10.2023 0:00:04</v>
      </c>
      <c r="L1257" s="79" t="str">
        <f>VLOOKUP(A1257,'10'!A:B,2,0)</f>
        <v>НАС/КС/ДУ-3А-78 ЮГ ИНВЕСТ</v>
      </c>
      <c r="M1257" s="78">
        <v>2396.6</v>
      </c>
      <c r="N1257" s="79">
        <f>VLOOKUP(A1257,РАСЧЕТ!A:BF,58,0)</f>
        <v>1996.9653017268522</v>
      </c>
      <c r="O1257" s="79">
        <f t="shared" si="78"/>
        <v>-399.63469827314771</v>
      </c>
      <c r="P1257" s="79" t="str">
        <f>VLOOKUP(A1257,'11'!A:C,3,0)</f>
        <v>Начисление услуг УКС00001721 от 30.11.2023 23:59:59</v>
      </c>
      <c r="Q1257" s="79" t="str">
        <f>VLOOKUP(A1257,'11'!A:B,2,0)</f>
        <v>НАС/КС/ДУ-3А-78 ЮГ ИНВЕСТ</v>
      </c>
      <c r="R1257" s="78">
        <v>2396.6</v>
      </c>
      <c r="S1257">
        <f>VLOOKUP(A1257,РАСЧЕТ!A:BG,59,0)</f>
        <v>2742.3255256953062</v>
      </c>
      <c r="T1257" s="119">
        <f t="shared" si="79"/>
        <v>345.72552569530626</v>
      </c>
      <c r="U1257" t="str">
        <f>VLOOKUP(A1257,'12'!A:C,3,0)</f>
        <v>Начисление услуг УКС00001871 от 31.12.2023 23:59:59</v>
      </c>
      <c r="V1257" t="str">
        <f>VLOOKUP(A1257,'12'!A:B,2,0)</f>
        <v>НАС/КС/ДУ-3А-78 ЮГ ИНВЕСТ</v>
      </c>
    </row>
    <row r="1258" spans="1:22" x14ac:dyDescent="0.3">
      <c r="A1258" s="77" t="s">
        <v>2394</v>
      </c>
      <c r="B1258" s="77" t="s">
        <v>341</v>
      </c>
      <c r="C1258" s="78">
        <v>2392.3000000000002</v>
      </c>
      <c r="D1258" s="79">
        <f>VLOOKUP(A1258,РАСЧЕТ!A:AY,51,0)</f>
        <v>2527.4558275957738</v>
      </c>
      <c r="E1258" s="79">
        <f t="shared" si="76"/>
        <v>135.15582759577364</v>
      </c>
      <c r="F1258" s="79" t="str">
        <f>VLOOKUP(A1258,'04'!A:C,3,0)</f>
        <v>Начисление услуг УКС00000649 от 30.04.2023 0:00:15</v>
      </c>
      <c r="G1258" s="79" t="str">
        <f>VLOOKUP(A1258,'04'!A:B,2,0)</f>
        <v>НАС/КС/ДУ-3А-79</v>
      </c>
      <c r="H1258" s="78">
        <v>2392.3000000000002</v>
      </c>
      <c r="I1258" s="79">
        <f>VLOOKUP(A1258,РАСЧЕТ!A:BE,57,0)</f>
        <v>5430.0080452921311</v>
      </c>
      <c r="J1258" s="79">
        <f t="shared" si="77"/>
        <v>3037.7080452921309</v>
      </c>
      <c r="K1258" s="79" t="str">
        <f>VLOOKUP(A1258,'10'!A:C,3,0)</f>
        <v>Начисление услуг УКС00001638 от 31.10.2023 0:00:04</v>
      </c>
      <c r="L1258" s="79" t="str">
        <f>VLOOKUP(A1258,'10'!A:B,2,0)</f>
        <v>НАС/КС/ДУ-3А-79</v>
      </c>
      <c r="M1258" s="78">
        <v>2392.3000000000002</v>
      </c>
      <c r="N1258" s="79">
        <f>VLOOKUP(A1258,РАСЧЕТ!A:BF,58,0)</f>
        <v>4222.9104442702064</v>
      </c>
      <c r="O1258" s="79">
        <f t="shared" si="78"/>
        <v>1830.6104442702062</v>
      </c>
      <c r="P1258" s="79" t="str">
        <f>VLOOKUP(A1258,'11'!A:C,3,0)</f>
        <v>Начисление услуг УКС00001721 от 30.11.2023 23:59:59</v>
      </c>
      <c r="Q1258" s="79" t="str">
        <f>VLOOKUP(A1258,'11'!A:B,2,0)</f>
        <v>НАС/КС/ДУ-3А-79</v>
      </c>
      <c r="R1258" s="78">
        <v>2392.3000000000002</v>
      </c>
      <c r="S1258">
        <f>VLOOKUP(A1258,РАСЧЕТ!A:BG,59,0)</f>
        <v>5568.1151028752374</v>
      </c>
      <c r="T1258" s="119">
        <f t="shared" si="79"/>
        <v>3175.8151028752372</v>
      </c>
      <c r="U1258" t="str">
        <f>VLOOKUP(A1258,'12'!A:C,3,0)</f>
        <v>Начисление услуг УКС00001871 от 31.12.2023 23:59:59</v>
      </c>
      <c r="V1258" t="str">
        <f>VLOOKUP(A1258,'12'!A:B,2,0)</f>
        <v>НАС/КС/ДУ-3А-79</v>
      </c>
    </row>
    <row r="1259" spans="1:22" x14ac:dyDescent="0.3">
      <c r="A1259" s="77" t="s">
        <v>2346</v>
      </c>
      <c r="B1259" s="77" t="s">
        <v>335</v>
      </c>
      <c r="C1259" s="78">
        <v>3603.48</v>
      </c>
      <c r="D1259" s="79">
        <f>VLOOKUP(A1259,РАСЧЕТ!A:AY,51,0)</f>
        <v>3807.0654207412108</v>
      </c>
      <c r="E1259" s="79">
        <f t="shared" si="76"/>
        <v>203.58542074121078</v>
      </c>
      <c r="F1259" s="79" t="str">
        <f>VLOOKUP(A1259,'04'!A:C,3,0)</f>
        <v>Начисление услуг УКС00000649 от 30.04.2023 0:00:15</v>
      </c>
      <c r="G1259" s="79" t="str">
        <f>VLOOKUP(A1259,'04'!A:B,2,0)</f>
        <v>НАС/КС/ДУ-3А-8</v>
      </c>
      <c r="H1259" s="78">
        <v>3603.48</v>
      </c>
      <c r="I1259" s="79">
        <f>VLOOKUP(A1259,РАСЧЕТ!A:BE,57,0)</f>
        <v>5583.3509419702368</v>
      </c>
      <c r="J1259" s="79">
        <f t="shared" si="77"/>
        <v>1979.8709419702368</v>
      </c>
      <c r="K1259" s="79" t="str">
        <f>VLOOKUP(A1259,'10'!A:C,3,0)</f>
        <v>Начисление услуг УКС00001638 от 31.10.2023 0:00:04</v>
      </c>
      <c r="L1259" s="79" t="str">
        <f>VLOOKUP(A1259,'10'!A:B,2,0)</f>
        <v>НАС/КС/ДУ-3А-8</v>
      </c>
      <c r="M1259" s="78">
        <v>3603.48</v>
      </c>
      <c r="N1259" s="79">
        <f>VLOOKUP(A1259,РАСЧЕТ!A:BF,58,0)</f>
        <v>4553.9456706209858</v>
      </c>
      <c r="O1259" s="79">
        <f t="shared" si="78"/>
        <v>950.46567062098575</v>
      </c>
      <c r="P1259" s="79" t="str">
        <f>VLOOKUP(A1259,'11'!A:C,3,0)</f>
        <v>Начисление услуг УКС00001721 от 30.11.2023 23:59:59</v>
      </c>
      <c r="Q1259" s="79" t="str">
        <f>VLOOKUP(A1259,'11'!A:B,2,0)</f>
        <v>НАС/КС/ДУ-3А-8</v>
      </c>
      <c r="R1259" s="78">
        <v>3603.48</v>
      </c>
      <c r="S1259">
        <f>VLOOKUP(A1259,РАСЧЕТ!A:BG,59,0)</f>
        <v>6092.9688159458046</v>
      </c>
      <c r="T1259" s="119">
        <f t="shared" si="79"/>
        <v>2489.4888159458046</v>
      </c>
      <c r="U1259" t="str">
        <f>VLOOKUP(A1259,'12'!A:C,3,0)</f>
        <v>Начисление услуг УКС00001871 от 31.12.2023 23:59:59</v>
      </c>
      <c r="V1259" t="str">
        <f>VLOOKUP(A1259,'12'!A:B,2,0)</f>
        <v>НАС/КС/ДУ-3А-8</v>
      </c>
    </row>
    <row r="1260" spans="1:22" x14ac:dyDescent="0.3">
      <c r="A1260" s="77" t="s">
        <v>2374</v>
      </c>
      <c r="B1260" s="77" t="s">
        <v>212</v>
      </c>
      <c r="C1260" s="78">
        <v>3603.48</v>
      </c>
      <c r="D1260" s="79">
        <f>VLOOKUP(A1260,РАСЧЕТ!A:AY,51,0)</f>
        <v>2550.4548365116011</v>
      </c>
      <c r="E1260" s="79">
        <f t="shared" si="76"/>
        <v>-1053.0251634883989</v>
      </c>
      <c r="F1260" s="79" t="str">
        <f>VLOOKUP(A1260,'04'!A:C,3,0)</f>
        <v>Начисление услуг УКС00000649 от 30.04.2023 0:00:15</v>
      </c>
      <c r="G1260" s="79" t="str">
        <f>VLOOKUP(A1260,'04'!A:B,2,0)</f>
        <v>НАС/КС/ДУ-3А-80</v>
      </c>
      <c r="H1260" s="78">
        <v>3603.48</v>
      </c>
      <c r="I1260" s="79">
        <f>VLOOKUP(A1260,РАСЧЕТ!A:BE,57,0)</f>
        <v>6493.8977764093424</v>
      </c>
      <c r="J1260" s="79">
        <f t="shared" si="77"/>
        <v>2890.4177764093424</v>
      </c>
      <c r="K1260" s="79" t="str">
        <f>VLOOKUP(A1260,'10'!A:C,3,0)</f>
        <v>Начисление услуг УКС00001638 от 31.10.2023 0:00:04</v>
      </c>
      <c r="L1260" s="79" t="str">
        <f>VLOOKUP(A1260,'10'!A:B,2,0)</f>
        <v>НАС/КС/ДУ-3А-80</v>
      </c>
      <c r="M1260" s="78">
        <v>3603.48</v>
      </c>
      <c r="N1260" s="79">
        <f>VLOOKUP(A1260,РАСЧЕТ!A:BF,58,0)</f>
        <v>5187.788498874319</v>
      </c>
      <c r="O1260" s="79">
        <f t="shared" si="78"/>
        <v>1584.308498874319</v>
      </c>
      <c r="P1260" s="79" t="str">
        <f>VLOOKUP(A1260,'11'!A:C,3,0)</f>
        <v>Начисление услуг УКС00001721 от 30.11.2023 23:59:59</v>
      </c>
      <c r="Q1260" s="79" t="str">
        <f>VLOOKUP(A1260,'11'!A:B,2,0)</f>
        <v>НАС/КС/ДУ-3А-80</v>
      </c>
      <c r="R1260" s="78">
        <v>3603.48</v>
      </c>
      <c r="S1260">
        <f>VLOOKUP(A1260,РАСЧЕТ!A:BG,59,0)</f>
        <v>6897.7242574829734</v>
      </c>
      <c r="T1260" s="119">
        <f t="shared" si="79"/>
        <v>3294.2442574829734</v>
      </c>
      <c r="U1260" t="str">
        <f>VLOOKUP(A1260,'12'!A:C,3,0)</f>
        <v>Начисление услуг УКС00001871 от 31.12.2023 23:59:59</v>
      </c>
      <c r="V1260" t="str">
        <f>VLOOKUP(A1260,'12'!A:B,2,0)</f>
        <v>НАС/КС/ДУ-3А-80</v>
      </c>
    </row>
    <row r="1261" spans="1:22" x14ac:dyDescent="0.3">
      <c r="A1261" s="77" t="s">
        <v>2436</v>
      </c>
      <c r="B1261" s="77" t="s">
        <v>354</v>
      </c>
      <c r="C1261" s="78">
        <v>4763.13</v>
      </c>
      <c r="D1261" s="79">
        <f>VLOOKUP(A1261,РАСЧЕТ!A:AY,51,0)</f>
        <v>5032.223541837905</v>
      </c>
      <c r="E1261" s="79">
        <f t="shared" si="76"/>
        <v>269.09354183790492</v>
      </c>
      <c r="F1261" s="79" t="str">
        <f>VLOOKUP(A1261,'04'!A:C,3,0)</f>
        <v>Начисление услуг УКС00000649 от 30.04.2023 0:00:15</v>
      </c>
      <c r="G1261" s="79" t="str">
        <f>VLOOKUP(A1261,'04'!A:B,2,0)</f>
        <v>НАС/КС/ДУ-3А-81</v>
      </c>
      <c r="H1261" s="78">
        <v>4763.13</v>
      </c>
      <c r="I1261" s="79">
        <f>VLOOKUP(A1261,РАСЧЕТ!A:BE,57,0)</f>
        <v>4434.3787532420401</v>
      </c>
      <c r="J1261" s="79">
        <f t="shared" si="77"/>
        <v>-328.75124675795996</v>
      </c>
      <c r="K1261" s="79" t="str">
        <f>VLOOKUP(A1261,'10'!A:C,3,0)</f>
        <v>Начисление услуг УКС00001638 от 31.10.2023 0:00:04</v>
      </c>
      <c r="L1261" s="79" t="str">
        <f>VLOOKUP(A1261,'10'!A:B,2,0)</f>
        <v>НАС/КС/ДУ-3А-81</v>
      </c>
      <c r="M1261" s="78">
        <v>4763.13</v>
      </c>
      <c r="N1261" s="79">
        <f>VLOOKUP(A1261,РАСЧЕТ!A:BF,58,0)</f>
        <v>3968.8790674105371</v>
      </c>
      <c r="O1261" s="79">
        <f t="shared" si="78"/>
        <v>-794.25093258946299</v>
      </c>
      <c r="P1261" s="79" t="str">
        <f>VLOOKUP(A1261,'11'!A:C,3,0)</f>
        <v>Начисление услуг УКС00001721 от 30.11.2023 23:59:59</v>
      </c>
      <c r="Q1261" s="79" t="str">
        <f>VLOOKUP(A1261,'11'!A:B,2,0)</f>
        <v>НАС/КС/ДУ-3А-81</v>
      </c>
      <c r="R1261" s="78">
        <v>4763.13</v>
      </c>
      <c r="S1261">
        <f>VLOOKUP(A1261,РАСЧЕТ!A:BG,59,0)</f>
        <v>5450.2491182725707</v>
      </c>
      <c r="T1261" s="119">
        <f t="shared" si="79"/>
        <v>687.11911827257063</v>
      </c>
      <c r="U1261" t="str">
        <f>VLOOKUP(A1261,'12'!A:C,3,0)</f>
        <v>Начисление услуг УКС00001871 от 31.12.2023 23:59:59</v>
      </c>
      <c r="V1261" t="str">
        <f>VLOOKUP(A1261,'12'!A:B,2,0)</f>
        <v>НАС/КС/ДУ-3А-81</v>
      </c>
    </row>
    <row r="1262" spans="1:22" x14ac:dyDescent="0.3">
      <c r="A1262" s="77" t="s">
        <v>2400</v>
      </c>
      <c r="B1262" s="77" t="s">
        <v>234</v>
      </c>
      <c r="C1262" s="78">
        <v>3358.67</v>
      </c>
      <c r="D1262" s="79">
        <f>VLOOKUP(A1262,РАСЧЕТ!A:AY,51,0)</f>
        <v>2377.1819811109322</v>
      </c>
      <c r="E1262" s="79">
        <f t="shared" si="76"/>
        <v>-981.48801888906792</v>
      </c>
      <c r="F1262" s="79" t="str">
        <f>VLOOKUP(A1262,'04'!A:C,3,0)</f>
        <v>Начисление услуг УКС00000649 от 30.04.2023 0:00:15</v>
      </c>
      <c r="G1262" s="79" t="str">
        <f>VLOOKUP(A1262,'04'!A:B,2,0)</f>
        <v>НАС/КС/ДУ-3А-82</v>
      </c>
      <c r="H1262" s="78">
        <v>3358.67</v>
      </c>
      <c r="I1262" s="79">
        <f>VLOOKUP(A1262,РАСЧЕТ!A:BE,57,0)</f>
        <v>9823.377861982688</v>
      </c>
      <c r="J1262" s="79">
        <f t="shared" si="77"/>
        <v>6464.707861982688</v>
      </c>
      <c r="K1262" s="79" t="str">
        <f>VLOOKUP(A1262,'10'!A:C,3,0)</f>
        <v>Начисление услуг УКС00001638 от 31.10.2023 0:00:04</v>
      </c>
      <c r="L1262" s="79" t="str">
        <f>VLOOKUP(A1262,'10'!A:B,2,0)</f>
        <v>НАС/КС/ДУ-3А-82</v>
      </c>
      <c r="M1262" s="78">
        <v>3358.67</v>
      </c>
      <c r="N1262" s="79">
        <f>VLOOKUP(A1262,РАСЧЕТ!A:BF,58,0)</f>
        <v>7460.1449688276844</v>
      </c>
      <c r="O1262" s="79">
        <f t="shared" si="78"/>
        <v>4101.4749688276843</v>
      </c>
      <c r="P1262" s="79" t="str">
        <f>VLOOKUP(A1262,'11'!A:C,3,0)</f>
        <v>Начисление услуг УКС00001721 от 30.11.2023 23:59:59</v>
      </c>
      <c r="Q1262" s="79" t="str">
        <f>VLOOKUP(A1262,'11'!A:B,2,0)</f>
        <v>НАС/КС/ДУ-3А-82</v>
      </c>
      <c r="R1262" s="78">
        <v>3358.67</v>
      </c>
      <c r="S1262">
        <f>VLOOKUP(A1262,РАСЧЕТ!A:BG,59,0)</f>
        <v>9761.6767642116902</v>
      </c>
      <c r="T1262" s="119">
        <f t="shared" si="79"/>
        <v>6403.0067642116901</v>
      </c>
      <c r="U1262" t="str">
        <f>VLOOKUP(A1262,'12'!A:C,3,0)</f>
        <v>Начисление услуг УКС00001871 от 31.12.2023 23:59:59</v>
      </c>
      <c r="V1262" t="str">
        <f>VLOOKUP(A1262,'12'!A:B,2,0)</f>
        <v>НАС/КС/ДУ-3А-82</v>
      </c>
    </row>
    <row r="1263" spans="1:22" x14ac:dyDescent="0.3">
      <c r="A1263" s="77" t="s">
        <v>2342</v>
      </c>
      <c r="B1263" s="77" t="s">
        <v>343</v>
      </c>
      <c r="C1263" s="78">
        <v>3384.44</v>
      </c>
      <c r="D1263" s="79">
        <f>VLOOKUP(A1263,РАСЧЕТ!A:AY,51,0)</f>
        <v>3575.646664534057</v>
      </c>
      <c r="E1263" s="79">
        <f t="shared" si="76"/>
        <v>191.20666453405693</v>
      </c>
      <c r="F1263" s="79" t="str">
        <f>VLOOKUP(A1263,'04'!A:C,3,0)</f>
        <v>Начисление услуг УКС00000649 от 30.04.2023 0:00:15</v>
      </c>
      <c r="G1263" s="79" t="str">
        <f>VLOOKUP(A1263,'04'!A:B,2,0)</f>
        <v>НАС/КС/ДУ-3А-83</v>
      </c>
      <c r="H1263" s="78">
        <v>3384.44</v>
      </c>
      <c r="I1263" s="79">
        <f>VLOOKUP(A1263,РАСЧЕТ!A:BE,57,0)</f>
        <v>3150.8480230430359</v>
      </c>
      <c r="J1263" s="79">
        <f t="shared" si="77"/>
        <v>-233.59197695696412</v>
      </c>
      <c r="K1263" s="79" t="str">
        <f>VLOOKUP(A1263,'10'!A:C,3,0)</f>
        <v>Начисление услуг УКС00001638 от 31.10.2023 0:00:04</v>
      </c>
      <c r="L1263" s="79" t="str">
        <f>VLOOKUP(A1263,'10'!A:B,2,0)</f>
        <v>НАС/КС/ДУ-3А-83</v>
      </c>
      <c r="M1263" s="78">
        <v>3384.44</v>
      </c>
      <c r="N1263" s="79">
        <f>VLOOKUP(A1263,РАСЧЕТ!A:BF,58,0)</f>
        <v>2820.0872002880997</v>
      </c>
      <c r="O1263" s="79">
        <f t="shared" si="78"/>
        <v>-564.35279971190039</v>
      </c>
      <c r="P1263" s="79" t="str">
        <f>VLOOKUP(A1263,'11'!A:C,3,0)</f>
        <v>Начисление услуг УКС00001721 от 30.11.2023 23:59:59</v>
      </c>
      <c r="Q1263" s="79" t="str">
        <f>VLOOKUP(A1263,'11'!A:B,2,0)</f>
        <v>НАС/КС/ДУ-3А-83</v>
      </c>
      <c r="R1263" s="78">
        <v>3384.44</v>
      </c>
      <c r="S1263">
        <f>VLOOKUP(A1263,РАСЧЕТ!A:BG,59,0)</f>
        <v>3872.674756716669</v>
      </c>
      <c r="T1263" s="119">
        <f t="shared" si="79"/>
        <v>488.23475671666893</v>
      </c>
      <c r="U1263" t="str">
        <f>VLOOKUP(A1263,'12'!A:C,3,0)</f>
        <v>Начисление услуг УКС00001871 от 31.12.2023 23:59:59</v>
      </c>
      <c r="V1263" t="str">
        <f>VLOOKUP(A1263,'12'!A:B,2,0)</f>
        <v>НАС/КС/ДУ-3А-83</v>
      </c>
    </row>
    <row r="1264" spans="1:22" x14ac:dyDescent="0.3">
      <c r="A1264" s="77" t="s">
        <v>2413</v>
      </c>
      <c r="B1264" s="77" t="s">
        <v>232</v>
      </c>
      <c r="C1264" s="78">
        <v>5085.25</v>
      </c>
      <c r="D1264" s="79">
        <f>VLOOKUP(A1264,РАСЧЕТ!A:AY,51,0)</f>
        <v>3599.2115928840713</v>
      </c>
      <c r="E1264" s="79">
        <f t="shared" si="76"/>
        <v>-1486.0384071159287</v>
      </c>
      <c r="F1264" s="79" t="str">
        <f>VLOOKUP(A1264,'04'!A:C,3,0)</f>
        <v>Начисление услуг УКС00000649 от 30.04.2023 0:00:15</v>
      </c>
      <c r="G1264" s="79" t="str">
        <f>VLOOKUP(A1264,'04'!A:B,2,0)</f>
        <v>НАС/КС/ДУ-3А-84</v>
      </c>
      <c r="H1264" s="78">
        <v>5085.25</v>
      </c>
      <c r="I1264" s="79">
        <f>VLOOKUP(A1264,РАСЧЕТ!A:BE,57,0)</f>
        <v>5160.8653875973678</v>
      </c>
      <c r="J1264" s="79">
        <f t="shared" si="77"/>
        <v>75.615387597367771</v>
      </c>
      <c r="K1264" s="79" t="str">
        <f>VLOOKUP(A1264,'10'!A:C,3,0)</f>
        <v>Начисление услуг УКС00001638 от 31.10.2023 0:00:04</v>
      </c>
      <c r="L1264" s="79" t="str">
        <f>VLOOKUP(A1264,'10'!A:B,2,0)</f>
        <v>НАС/КС/ДУ-3А-84</v>
      </c>
      <c r="M1264" s="78">
        <v>5085.25</v>
      </c>
      <c r="N1264" s="79">
        <f>VLOOKUP(A1264,РАСЧЕТ!A:BF,58,0)</f>
        <v>4534.2472868550049</v>
      </c>
      <c r="O1264" s="79">
        <f t="shared" si="78"/>
        <v>-551.00271314499514</v>
      </c>
      <c r="P1264" s="79" t="str">
        <f>VLOOKUP(A1264,'11'!A:C,3,0)</f>
        <v>Начисление услуг УКС00001721 от 30.11.2023 23:59:59</v>
      </c>
      <c r="Q1264" s="79" t="str">
        <f>VLOOKUP(A1264,'11'!A:B,2,0)</f>
        <v>НАС/КС/ДУ-3А-84</v>
      </c>
      <c r="R1264" s="78">
        <v>5085.25</v>
      </c>
      <c r="S1264">
        <f>VLOOKUP(A1264,РАСЧЕТ!A:BG,59,0)</f>
        <v>6195.8736772945831</v>
      </c>
      <c r="T1264" s="119">
        <f t="shared" si="79"/>
        <v>1110.6236772945831</v>
      </c>
      <c r="U1264" t="str">
        <f>VLOOKUP(A1264,'12'!A:C,3,0)</f>
        <v>Начисление услуг УКС00001871 от 31.12.2023 23:59:59</v>
      </c>
      <c r="V1264" t="str">
        <f>VLOOKUP(A1264,'12'!A:B,2,0)</f>
        <v>НАС/КС/ДУ-3А-84</v>
      </c>
    </row>
    <row r="1265" spans="1:22" x14ac:dyDescent="0.3">
      <c r="A1265" s="77" t="s">
        <v>2366</v>
      </c>
      <c r="B1265" s="77" t="s">
        <v>213</v>
      </c>
      <c r="C1265" s="78">
        <v>1447.41</v>
      </c>
      <c r="D1265" s="79">
        <f>VLOOKUP(A1265,РАСЧЕТ!A:AY,51,0)</f>
        <v>1024.4377591232535</v>
      </c>
      <c r="E1265" s="79">
        <f t="shared" si="76"/>
        <v>-422.97224087674658</v>
      </c>
      <c r="F1265" s="79" t="str">
        <f>VLOOKUP(A1265,'04'!A:C,3,0)</f>
        <v>Начисление услуг УКС00000649 от 30.04.2023 0:00:15</v>
      </c>
      <c r="G1265" s="79" t="str">
        <f>VLOOKUP(A1265,'04'!A:B,2,0)</f>
        <v>НАС/КС/ДУ-3А-85 от 25.02.2022 г.</v>
      </c>
      <c r="H1265" s="78">
        <v>1447.41</v>
      </c>
      <c r="I1265" s="79">
        <f>VLOOKUP(A1265,РАСЧЕТ!A:BE,57,0)</f>
        <v>2475.3862765993063</v>
      </c>
      <c r="J1265" s="79">
        <f t="shared" si="77"/>
        <v>1027.9762765993062</v>
      </c>
      <c r="K1265" s="79" t="str">
        <f>VLOOKUP(A1265,'10'!A:C,3,0)</f>
        <v>Начисление услуг УКС00001638 от 31.10.2023 0:00:04</v>
      </c>
      <c r="L1265" s="79" t="str">
        <f>VLOOKUP(A1265,'10'!A:B,2,0)</f>
        <v>НАС/КС/ДУ-3А-85 от 25.02.2022 г.</v>
      </c>
      <c r="M1265" s="78">
        <v>1447.41</v>
      </c>
      <c r="N1265" s="79">
        <f>VLOOKUP(A1265,РАСЧЕТ!A:BF,58,0)</f>
        <v>1991.1828933517818</v>
      </c>
      <c r="O1265" s="79">
        <f t="shared" si="78"/>
        <v>543.7728933517817</v>
      </c>
      <c r="P1265" s="79" t="str">
        <f>VLOOKUP(A1265,'11'!A:C,3,0)</f>
        <v>Начисление услуг УКС00001721 от 30.11.2023 23:59:59</v>
      </c>
      <c r="Q1265" s="79" t="str">
        <f>VLOOKUP(A1265,'11'!A:B,2,0)</f>
        <v>НАС/КС/ДУ-3А-85 от 25.02.2022 г.</v>
      </c>
      <c r="R1265" s="78">
        <v>1447.41</v>
      </c>
      <c r="S1265">
        <f>VLOOKUP(A1265,РАСЧЕТ!A:BG,59,0)</f>
        <v>2653.044282328241</v>
      </c>
      <c r="T1265" s="119">
        <f t="shared" si="79"/>
        <v>1205.6342823282409</v>
      </c>
      <c r="U1265" t="str">
        <f>VLOOKUP(A1265,'12'!A:C,3,0)</f>
        <v>Начисление услуг УКС00001871 от 31.12.2023 23:59:59</v>
      </c>
      <c r="V1265" t="str">
        <f>VLOOKUP(A1265,'12'!A:B,2,0)</f>
        <v>НАС/КС/ДУ-3А-85 от 25.02.2022 г.</v>
      </c>
    </row>
    <row r="1266" spans="1:22" x14ac:dyDescent="0.3">
      <c r="A1266" s="77" t="s">
        <v>2389</v>
      </c>
      <c r="B1266" s="77" t="s">
        <v>342</v>
      </c>
      <c r="C1266" s="78">
        <v>2680.07</v>
      </c>
      <c r="D1266" s="79">
        <f>VLOOKUP(A1266,РАСЧЕТ!A:AY,51,0)</f>
        <v>2831.4765465345827</v>
      </c>
      <c r="E1266" s="79">
        <f t="shared" si="76"/>
        <v>151.4065465345825</v>
      </c>
      <c r="F1266" s="79" t="str">
        <f>VLOOKUP(A1266,'04'!A:C,3,0)</f>
        <v>Начисление услуг УКС00000649 от 30.04.2023 0:00:15</v>
      </c>
      <c r="G1266" s="79" t="str">
        <f>VLOOKUP(A1266,'04'!A:B,2,0)</f>
        <v>ДУ ЗПИФ Развитие Красная сосна 3А/дом/Кв. 86</v>
      </c>
      <c r="H1266" s="80"/>
      <c r="I1266" s="79">
        <f>VLOOKUP(A1266,РАСЧЕТ!A:BE,57,0)</f>
        <v>0</v>
      </c>
      <c r="J1266" s="79">
        <f t="shared" si="77"/>
        <v>0</v>
      </c>
      <c r="K1266" s="79" t="e">
        <f>VLOOKUP(A1266,'10'!A:C,3,0)</f>
        <v>#N/A</v>
      </c>
      <c r="L1266" s="79" t="e">
        <f>VLOOKUP(A1266,'10'!A:B,2,0)</f>
        <v>#N/A</v>
      </c>
      <c r="M1266" s="80"/>
      <c r="N1266" s="79">
        <f>VLOOKUP(A1266,РАСЧЕТ!A:BF,58,0)</f>
        <v>0</v>
      </c>
      <c r="O1266" s="79">
        <f t="shared" si="78"/>
        <v>0</v>
      </c>
      <c r="P1266" s="79" t="e">
        <f>VLOOKUP(A1266,'11'!A:C,3,0)</f>
        <v>#N/A</v>
      </c>
      <c r="Q1266" s="79" t="e">
        <f>VLOOKUP(A1266,'11'!A:B,2,0)</f>
        <v>#N/A</v>
      </c>
      <c r="R1266" s="80"/>
      <c r="S1266">
        <f>VLOOKUP(A1266,РАСЧЕТ!A:BG,59,0)</f>
        <v>0</v>
      </c>
      <c r="T1266" s="119">
        <f t="shared" si="79"/>
        <v>0</v>
      </c>
      <c r="U1266" t="e">
        <f>VLOOKUP(A1266,'12'!A:C,3,0)</f>
        <v>#N/A</v>
      </c>
      <c r="V1266" t="e">
        <f>VLOOKUP(A1266,'12'!A:B,2,0)</f>
        <v>#N/A</v>
      </c>
    </row>
    <row r="1267" spans="1:22" x14ac:dyDescent="0.3">
      <c r="A1267" s="77" t="s">
        <v>2877</v>
      </c>
      <c r="B1267" s="77" t="s">
        <v>342</v>
      </c>
      <c r="C1267" s="80"/>
      <c r="D1267" s="79">
        <f>VLOOKUP(A1267,РАСЧЕТ!A:AY,51,0)</f>
        <v>0</v>
      </c>
      <c r="E1267" s="79">
        <f t="shared" si="76"/>
        <v>0</v>
      </c>
      <c r="F1267" s="79" t="e">
        <f>VLOOKUP(A1267,'04'!A:C,3,0)</f>
        <v>#N/A</v>
      </c>
      <c r="G1267" s="79" t="e">
        <f>VLOOKUP(A1267,'04'!A:B,2,0)</f>
        <v>#N/A</v>
      </c>
      <c r="H1267" s="78">
        <v>2680.07</v>
      </c>
      <c r="I1267" s="79">
        <f>VLOOKUP(A1267,РАСЧЕТ!A:BE,57,0)</f>
        <v>2586.4803312421932</v>
      </c>
      <c r="J1267" s="79">
        <f t="shared" si="77"/>
        <v>-93.589668757806976</v>
      </c>
      <c r="K1267" s="79" t="str">
        <f>VLOOKUP(A1267,'10'!A:C,3,0)</f>
        <v>Начисление услуг УКС00001638 от 31.10.2023 0:00:04</v>
      </c>
      <c r="L1267" s="79" t="str">
        <f>VLOOKUP(A1267,'10'!A:B,2,0)</f>
        <v>НАСТ/КС/ДУ-3А-86</v>
      </c>
      <c r="M1267" s="78">
        <v>2680.07</v>
      </c>
      <c r="N1267" s="79">
        <f>VLOOKUP(A1267,РАСЧЕТ!A:BF,58,0)</f>
        <v>2296.7849792165403</v>
      </c>
      <c r="O1267" s="79">
        <f t="shared" si="78"/>
        <v>-383.28502078345991</v>
      </c>
      <c r="P1267" s="79" t="str">
        <f>VLOOKUP(A1267,'11'!A:C,3,0)</f>
        <v>Начисление услуг УКС00001721 от 30.11.2023 23:59:59</v>
      </c>
      <c r="Q1267" s="79" t="str">
        <f>VLOOKUP(A1267,'11'!A:B,2,0)</f>
        <v>НАСТ/КС/ДУ-3А-86</v>
      </c>
      <c r="R1267" s="78">
        <v>2680.07</v>
      </c>
      <c r="S1267">
        <f>VLOOKUP(A1267,РАСЧЕТ!A:BG,59,0)</f>
        <v>3147.4607711230374</v>
      </c>
      <c r="T1267" s="119">
        <f t="shared" si="79"/>
        <v>467.39077112303721</v>
      </c>
      <c r="U1267" t="str">
        <f>VLOOKUP(A1267,'12'!A:C,3,0)</f>
        <v>Начисление услуг УКС00001871 от 31.12.2023 23:59:59</v>
      </c>
      <c r="V1267" t="str">
        <f>VLOOKUP(A1267,'12'!A:B,2,0)</f>
        <v>НАСТ/КС/ДУ-3А-86</v>
      </c>
    </row>
    <row r="1268" spans="1:22" x14ac:dyDescent="0.3">
      <c r="A1268" s="77" t="s">
        <v>2370</v>
      </c>
      <c r="B1268" s="77" t="s">
        <v>340</v>
      </c>
      <c r="C1268" s="78">
        <v>1752.35</v>
      </c>
      <c r="D1268" s="79">
        <f>VLOOKUP(A1268,РАСЧЕТ!A:AY,51,0)</f>
        <v>1851.3500496572271</v>
      </c>
      <c r="E1268" s="79">
        <f t="shared" si="76"/>
        <v>99.000049657227237</v>
      </c>
      <c r="F1268" s="79" t="str">
        <f>VLOOKUP(A1268,'04'!A:C,3,0)</f>
        <v>Начисление услуг УКС00000649 от 30.04.2023 0:00:15</v>
      </c>
      <c r="G1268" s="79" t="str">
        <f>VLOOKUP(A1268,'04'!A:B,2,0)</f>
        <v>НАС/КС/ДУ-3А-87</v>
      </c>
      <c r="H1268" s="78">
        <v>1752.35</v>
      </c>
      <c r="I1268" s="79">
        <f>VLOOKUP(A1268,РАСЧЕТ!A:BE,57,0)</f>
        <v>4673.0922026859616</v>
      </c>
      <c r="J1268" s="79">
        <f t="shared" si="77"/>
        <v>2920.7422026859617</v>
      </c>
      <c r="K1268" s="79" t="str">
        <f>VLOOKUP(A1268,'10'!A:C,3,0)</f>
        <v>Начисление услуг УКС00001638 от 31.10.2023 0:00:04</v>
      </c>
      <c r="L1268" s="79" t="str">
        <f>VLOOKUP(A1268,'10'!A:B,2,0)</f>
        <v>НАС/КС/ДУ-3А-87</v>
      </c>
      <c r="M1268" s="78">
        <v>1752.35</v>
      </c>
      <c r="N1268" s="79">
        <f>VLOOKUP(A1268,РАСЧЕТ!A:BF,58,0)</f>
        <v>3577.503483083919</v>
      </c>
      <c r="O1268" s="79">
        <f t="shared" si="78"/>
        <v>1825.1534830839191</v>
      </c>
      <c r="P1268" s="79" t="str">
        <f>VLOOKUP(A1268,'11'!A:C,3,0)</f>
        <v>Начисление услуг УКС00001721 от 30.11.2023 23:59:59</v>
      </c>
      <c r="Q1268" s="79" t="str">
        <f>VLOOKUP(A1268,'11'!A:B,2,0)</f>
        <v>НАС/КС/ДУ-3А-87</v>
      </c>
      <c r="R1268" s="78">
        <v>1752.35</v>
      </c>
      <c r="S1268">
        <f>VLOOKUP(A1268,РАСЧЕТ!A:BG,59,0)</f>
        <v>4693.432946033583</v>
      </c>
      <c r="T1268" s="119">
        <f t="shared" si="79"/>
        <v>2941.0829460335831</v>
      </c>
      <c r="U1268" t="str">
        <f>VLOOKUP(A1268,'12'!A:C,3,0)</f>
        <v>Начисление услуг УКС00001871 от 31.12.2023 23:59:59</v>
      </c>
      <c r="V1268" t="str">
        <f>VLOOKUP(A1268,'12'!A:B,2,0)</f>
        <v>НАС/КС/ДУ-3А-87</v>
      </c>
    </row>
    <row r="1269" spans="1:22" x14ac:dyDescent="0.3">
      <c r="A1269" s="77" t="s">
        <v>2397</v>
      </c>
      <c r="B1269" s="77" t="s">
        <v>365</v>
      </c>
      <c r="C1269" s="78">
        <v>1430.23</v>
      </c>
      <c r="D1269" s="79">
        <f>VLOOKUP(A1269,РАСЧЕТ!A:AY,51,0)</f>
        <v>1012.278260498645</v>
      </c>
      <c r="E1269" s="79">
        <f t="shared" si="76"/>
        <v>-417.95173950135506</v>
      </c>
      <c r="F1269" s="79" t="str">
        <f>VLOOKUP(A1269,'04'!A:C,3,0)</f>
        <v>Начисление услуг УКС00000649 от 30.04.2023 0:00:15</v>
      </c>
      <c r="G1269" s="79" t="str">
        <f>VLOOKUP(A1269,'04'!A:B,2,0)</f>
        <v>ДУ ЗПИФ Развитие Красная сосна 3А/дом/Кв. 88</v>
      </c>
      <c r="H1269" s="80"/>
      <c r="I1269" s="79">
        <f>VLOOKUP(A1269,РАСЧЕТ!A:BE,57,0)</f>
        <v>0</v>
      </c>
      <c r="J1269" s="79">
        <f t="shared" si="77"/>
        <v>0</v>
      </c>
      <c r="K1269" s="79" t="e">
        <f>VLOOKUP(A1269,'10'!A:C,3,0)</f>
        <v>#N/A</v>
      </c>
      <c r="L1269" s="79" t="e">
        <f>VLOOKUP(A1269,'10'!A:B,2,0)</f>
        <v>#N/A</v>
      </c>
      <c r="M1269" s="80"/>
      <c r="N1269" s="79">
        <f>VLOOKUP(A1269,РАСЧЕТ!A:BF,58,0)</f>
        <v>0</v>
      </c>
      <c r="O1269" s="79">
        <f t="shared" si="78"/>
        <v>0</v>
      </c>
      <c r="P1269" s="79" t="e">
        <f>VLOOKUP(A1269,'11'!A:C,3,0)</f>
        <v>#N/A</v>
      </c>
      <c r="Q1269" s="79" t="e">
        <f>VLOOKUP(A1269,'11'!A:B,2,0)</f>
        <v>#N/A</v>
      </c>
      <c r="R1269" s="80"/>
      <c r="S1269">
        <f>VLOOKUP(A1269,РАСЧЕТ!A:BG,59,0)</f>
        <v>0</v>
      </c>
      <c r="T1269" s="119">
        <f t="shared" si="79"/>
        <v>0</v>
      </c>
      <c r="U1269" t="e">
        <f>VLOOKUP(A1269,'12'!A:C,3,0)</f>
        <v>#N/A</v>
      </c>
      <c r="V1269" t="e">
        <f>VLOOKUP(A1269,'12'!A:B,2,0)</f>
        <v>#N/A</v>
      </c>
    </row>
    <row r="1270" spans="1:22" x14ac:dyDescent="0.3">
      <c r="A1270" s="77" t="s">
        <v>2901</v>
      </c>
      <c r="B1270" s="77" t="s">
        <v>365</v>
      </c>
      <c r="C1270" s="80"/>
      <c r="D1270" s="79">
        <f>VLOOKUP(A1270,РАСЧЕТ!A:AY,51,0)</f>
        <v>0</v>
      </c>
      <c r="E1270" s="79">
        <f t="shared" si="76"/>
        <v>0</v>
      </c>
      <c r="F1270" s="79" t="e">
        <f>VLOOKUP(A1270,'04'!A:C,3,0)</f>
        <v>#N/A</v>
      </c>
      <c r="G1270" s="79" t="e">
        <f>VLOOKUP(A1270,'04'!A:B,2,0)</f>
        <v>#N/A</v>
      </c>
      <c r="H1270" s="78">
        <v>1430.23</v>
      </c>
      <c r="I1270" s="79">
        <f>VLOOKUP(A1270,РАСЧЕТ!A:BE,57,0)</f>
        <v>2947.3766457451461</v>
      </c>
      <c r="J1270" s="79">
        <f t="shared" si="77"/>
        <v>1517.1466457451461</v>
      </c>
      <c r="K1270" s="79" t="str">
        <f>VLOOKUP(A1270,'10'!A:C,3,0)</f>
        <v>Начисление услуг УКС00001638 от 31.10.2023 0:00:04</v>
      </c>
      <c r="L1270" s="79" t="str">
        <f>VLOOKUP(A1270,'10'!A:B,2,0)</f>
        <v>НАСТ/КС/ДУ-3А-88</v>
      </c>
      <c r="M1270" s="78">
        <v>1430.23</v>
      </c>
      <c r="N1270" s="79">
        <f>VLOOKUP(A1270,РАСЧЕТ!A:BF,58,0)</f>
        <v>2316.5597452705774</v>
      </c>
      <c r="O1270" s="79">
        <f t="shared" si="78"/>
        <v>886.3297452705774</v>
      </c>
      <c r="P1270" s="79" t="str">
        <f>VLOOKUP(A1270,'11'!A:C,3,0)</f>
        <v>Начисление услуг УКС00001721 от 30.11.2023 23:59:59</v>
      </c>
      <c r="Q1270" s="79" t="str">
        <f>VLOOKUP(A1270,'11'!A:B,2,0)</f>
        <v>НАСТ/КС/ДУ-3А-88</v>
      </c>
      <c r="R1270" s="78">
        <v>1430.23</v>
      </c>
      <c r="S1270">
        <f>VLOOKUP(A1270,РАСЧЕТ!A:BG,59,0)</f>
        <v>3064.674337913108</v>
      </c>
      <c r="T1270" s="119">
        <f t="shared" si="79"/>
        <v>1634.444337913108</v>
      </c>
      <c r="U1270" t="str">
        <f>VLOOKUP(A1270,'12'!A:C,3,0)</f>
        <v>Начисление услуг УКС00001871 от 31.12.2023 23:59:59</v>
      </c>
      <c r="V1270" t="str">
        <f>VLOOKUP(A1270,'12'!A:B,2,0)</f>
        <v>НАСТ/КС/ДУ-3А-88</v>
      </c>
    </row>
    <row r="1271" spans="1:22" x14ac:dyDescent="0.3">
      <c r="A1271" s="77" t="s">
        <v>2319</v>
      </c>
      <c r="B1271" s="77" t="s">
        <v>253</v>
      </c>
      <c r="C1271" s="78">
        <v>1443.11</v>
      </c>
      <c r="D1271" s="79">
        <f>VLOOKUP(A1271,РАСЧЕТ!A:AY,51,0)</f>
        <v>1563.6386044671012</v>
      </c>
      <c r="E1271" s="79">
        <f t="shared" si="76"/>
        <v>120.52860446710133</v>
      </c>
      <c r="F1271" s="79" t="str">
        <f>VLOOKUP(A1271,'04'!A:C,3,0)</f>
        <v>Начисление услуг УКС00000649 от 30.04.2023 0:00:15</v>
      </c>
      <c r="G1271" s="79" t="str">
        <f>VLOOKUP(A1271,'04'!A:B,2,0)</f>
        <v>НАС/КС/ДУ-3А-89</v>
      </c>
      <c r="H1271" s="78">
        <v>1443.11</v>
      </c>
      <c r="I1271" s="79">
        <f>VLOOKUP(A1271,РАСЧЕТ!A:BE,57,0)</f>
        <v>2303.8706639380621</v>
      </c>
      <c r="J1271" s="79">
        <f t="shared" si="77"/>
        <v>860.76066393806218</v>
      </c>
      <c r="K1271" s="79" t="str">
        <f>VLOOKUP(A1271,'10'!A:C,3,0)</f>
        <v>Начисление услуг УКС00001638 от 31.10.2023 0:00:04</v>
      </c>
      <c r="L1271" s="79" t="str">
        <f>VLOOKUP(A1271,'10'!A:B,2,0)</f>
        <v>НАС/КС/ДУ-3А-89</v>
      </c>
      <c r="M1271" s="78">
        <v>1443.11</v>
      </c>
      <c r="N1271" s="79">
        <f>VLOOKUP(A1271,РАСЧЕТ!A:BF,58,0)</f>
        <v>1870.9934106443404</v>
      </c>
      <c r="O1271" s="79">
        <f t="shared" si="78"/>
        <v>427.88341064434053</v>
      </c>
      <c r="P1271" s="79" t="str">
        <f>VLOOKUP(A1271,'11'!A:C,3,0)</f>
        <v>Начисление услуг УКС00001721 от 30.11.2023 23:59:59</v>
      </c>
      <c r="Q1271" s="79" t="str">
        <f>VLOOKUP(A1271,'11'!A:B,2,0)</f>
        <v>НАС/КС/ДУ-3А-89</v>
      </c>
      <c r="R1271" s="78">
        <v>1443.11</v>
      </c>
      <c r="S1271">
        <f>VLOOKUP(A1271,РАСЧЕТ!A:BG,59,0)</f>
        <v>2500.0755268593016</v>
      </c>
      <c r="T1271" s="119">
        <f t="shared" si="79"/>
        <v>1056.9655268593017</v>
      </c>
      <c r="U1271" t="str">
        <f>VLOOKUP(A1271,'12'!A:C,3,0)</f>
        <v>Начисление услуг УКС00001871 от 31.12.2023 23:59:59</v>
      </c>
      <c r="V1271" t="str">
        <f>VLOOKUP(A1271,'12'!A:B,2,0)</f>
        <v>НАС/КС/ДУ-3А-89</v>
      </c>
    </row>
    <row r="1272" spans="1:22" x14ac:dyDescent="0.3">
      <c r="A1272" s="77" t="s">
        <v>2386</v>
      </c>
      <c r="B1272" s="77" t="s">
        <v>349</v>
      </c>
      <c r="C1272" s="78">
        <v>3466.05</v>
      </c>
      <c r="D1272" s="79">
        <f>VLOOKUP(A1272,РАСЧЕТ!A:AY,51,0)</f>
        <v>3661.8614952778989</v>
      </c>
      <c r="E1272" s="79">
        <f t="shared" si="76"/>
        <v>195.81149527789876</v>
      </c>
      <c r="F1272" s="79" t="str">
        <f>VLOOKUP(A1272,'04'!A:C,3,0)</f>
        <v>Начисление услуг УКС00000649 от 30.04.2023 0:00:15</v>
      </c>
      <c r="G1272" s="79" t="str">
        <f>VLOOKUP(A1272,'04'!A:B,2,0)</f>
        <v>НАС/КС/ДУ-3А-9</v>
      </c>
      <c r="H1272" s="78">
        <v>3466.05</v>
      </c>
      <c r="I1272" s="79">
        <f>VLOOKUP(A1272,РАСЧЕТ!A:BE,57,0)</f>
        <v>8369.6272509330356</v>
      </c>
      <c r="J1272" s="79">
        <f t="shared" si="77"/>
        <v>4903.5772509330354</v>
      </c>
      <c r="K1272" s="79" t="str">
        <f>VLOOKUP(A1272,'10'!A:C,3,0)</f>
        <v>Начисление услуг УКС00001638 от 31.10.2023 0:00:04</v>
      </c>
      <c r="L1272" s="79" t="str">
        <f>VLOOKUP(A1272,'10'!A:B,2,0)</f>
        <v>НАС/КС/ДУ-3А-9</v>
      </c>
      <c r="M1272" s="78">
        <v>3466.05</v>
      </c>
      <c r="N1272" s="79">
        <f>VLOOKUP(A1272,РАСЧЕТ!A:BF,58,0)</f>
        <v>6468.0553092046557</v>
      </c>
      <c r="O1272" s="79">
        <f t="shared" si="78"/>
        <v>3002.0053092046555</v>
      </c>
      <c r="P1272" s="79" t="str">
        <f>VLOOKUP(A1272,'11'!A:C,3,0)</f>
        <v>Начисление услуг УКС00001721 от 30.11.2023 23:59:59</v>
      </c>
      <c r="Q1272" s="79" t="str">
        <f>VLOOKUP(A1272,'11'!A:B,2,0)</f>
        <v>НАС/КС/ДУ-3А-9</v>
      </c>
      <c r="R1272" s="78">
        <v>3466.05</v>
      </c>
      <c r="S1272">
        <f>VLOOKUP(A1272,РАСЧЕТ!A:BG,59,0)</f>
        <v>8511.3441780618086</v>
      </c>
      <c r="T1272" s="119">
        <f t="shared" si="79"/>
        <v>5045.2941780618085</v>
      </c>
      <c r="U1272" t="str">
        <f>VLOOKUP(A1272,'12'!A:C,3,0)</f>
        <v>Начисление услуг УКС00001871 от 31.12.2023 23:59:59</v>
      </c>
      <c r="V1272" t="str">
        <f>VLOOKUP(A1272,'12'!A:B,2,0)</f>
        <v>НАС/КС/ДУ-3А-9</v>
      </c>
    </row>
    <row r="1273" spans="1:22" x14ac:dyDescent="0.3">
      <c r="A1273" s="77" t="s">
        <v>2428</v>
      </c>
      <c r="B1273" s="77" t="s">
        <v>249</v>
      </c>
      <c r="C1273" s="78">
        <v>1756.65</v>
      </c>
      <c r="D1273" s="79">
        <f>VLOOKUP(A1273,РАСЧЕТ!A:AY,51,0)</f>
        <v>1855.8876723279559</v>
      </c>
      <c r="E1273" s="79">
        <f t="shared" si="76"/>
        <v>99.237672327955806</v>
      </c>
      <c r="F1273" s="79" t="str">
        <f>VLOOKUP(A1273,'04'!A:C,3,0)</f>
        <v>Начисление услуг УКС00000649 от 30.04.2023 0:00:15</v>
      </c>
      <c r="G1273" s="79" t="str">
        <f>VLOOKUP(A1273,'04'!A:B,2,0)</f>
        <v>НАС/КС/ДУ-3А-90</v>
      </c>
      <c r="H1273" s="78">
        <v>1756.65</v>
      </c>
      <c r="I1273" s="79">
        <f>VLOOKUP(A1273,РАСЧЕТ!A:BE,57,0)</f>
        <v>2837.9842967827276</v>
      </c>
      <c r="J1273" s="79">
        <f t="shared" si="77"/>
        <v>1081.3342967827275</v>
      </c>
      <c r="K1273" s="79" t="str">
        <f>VLOOKUP(A1273,'10'!A:C,3,0)</f>
        <v>Начисление услуг УКС00001638 от 31.10.2023 0:00:04</v>
      </c>
      <c r="L1273" s="79" t="str">
        <f>VLOOKUP(A1273,'10'!A:B,2,0)</f>
        <v>НАС/КС/ДУ-3А-90</v>
      </c>
      <c r="M1273" s="78">
        <v>1756.65</v>
      </c>
      <c r="N1273" s="79">
        <f>VLOOKUP(A1273,РАСЧЕТ!A:BF,58,0)</f>
        <v>2300.857703572211</v>
      </c>
      <c r="O1273" s="79">
        <f t="shared" si="78"/>
        <v>544.2077035722109</v>
      </c>
      <c r="P1273" s="79" t="str">
        <f>VLOOKUP(A1273,'11'!A:C,3,0)</f>
        <v>Начисление услуг УКС00001721 от 30.11.2023 23:59:59</v>
      </c>
      <c r="Q1273" s="79" t="str">
        <f>VLOOKUP(A1273,'11'!A:B,2,0)</f>
        <v>НАС/КС/ДУ-3А-90</v>
      </c>
      <c r="R1273" s="78">
        <v>1756.65</v>
      </c>
      <c r="S1273">
        <f>VLOOKUP(A1273,РАСЧЕТ!A:BG,59,0)</f>
        <v>3072.9166542715766</v>
      </c>
      <c r="T1273" s="119">
        <f t="shared" si="79"/>
        <v>1316.2666542715765</v>
      </c>
      <c r="U1273" t="str">
        <f>VLOOKUP(A1273,'12'!A:C,3,0)</f>
        <v>Начисление услуг УКС00001871 от 31.12.2023 23:59:59</v>
      </c>
      <c r="V1273" t="str">
        <f>VLOOKUP(A1273,'12'!A:B,2,0)</f>
        <v>НАС/КС/ДУ-3А-90</v>
      </c>
    </row>
    <row r="1274" spans="1:22" x14ac:dyDescent="0.3">
      <c r="A1274" s="77" t="s">
        <v>2393</v>
      </c>
      <c r="B1274" s="77" t="s">
        <v>190</v>
      </c>
      <c r="C1274" s="78">
        <v>2572.69</v>
      </c>
      <c r="D1274" s="79">
        <f>VLOOKUP(A1274,РАСЧЕТ!A:AY,51,0)</f>
        <v>2718.0359797663709</v>
      </c>
      <c r="E1274" s="79">
        <f t="shared" si="76"/>
        <v>145.34597976637087</v>
      </c>
      <c r="F1274" s="79" t="str">
        <f>VLOOKUP(A1274,'04'!A:C,3,0)</f>
        <v>Начисление услуг УКС00000649 от 30.04.2023 0:00:15</v>
      </c>
      <c r="G1274" s="79" t="str">
        <f>VLOOKUP(A1274,'04'!A:B,2,0)</f>
        <v>НАС/КС/ДУ-3А-91 от 26.02.2022 г.</v>
      </c>
      <c r="H1274" s="78">
        <v>2572.69</v>
      </c>
      <c r="I1274" s="79">
        <f>VLOOKUP(A1274,РАСЧЕТ!A:BE,57,0)</f>
        <v>7323.6492326156713</v>
      </c>
      <c r="J1274" s="79">
        <f t="shared" si="77"/>
        <v>4750.9592326156708</v>
      </c>
      <c r="K1274" s="79" t="str">
        <f>VLOOKUP(A1274,'10'!A:C,3,0)</f>
        <v>Начисление услуг УКС00001638 от 31.10.2023 0:00:04</v>
      </c>
      <c r="L1274" s="79" t="str">
        <f>VLOOKUP(A1274,'10'!A:B,2,0)</f>
        <v>НАС/КС/ДУ-3А-91 от 26.02.2022 г.</v>
      </c>
      <c r="M1274" s="78">
        <v>2572.69</v>
      </c>
      <c r="N1274" s="79">
        <f>VLOOKUP(A1274,РАСЧЕТ!A:BF,58,0)</f>
        <v>5574.5024141088952</v>
      </c>
      <c r="O1274" s="79">
        <f t="shared" si="78"/>
        <v>3001.8124141088952</v>
      </c>
      <c r="P1274" s="79" t="str">
        <f>VLOOKUP(A1274,'11'!A:C,3,0)</f>
        <v>Начисление услуг УКС00001721 от 30.11.2023 23:59:59</v>
      </c>
      <c r="Q1274" s="79" t="str">
        <f>VLOOKUP(A1274,'11'!A:B,2,0)</f>
        <v>НАС/КС/ДУ-3А-91 от 26.02.2022 г.</v>
      </c>
      <c r="R1274" s="78">
        <v>2572.69</v>
      </c>
      <c r="S1274">
        <f>VLOOKUP(A1274,РАСЧЕТ!A:BG,59,0)</f>
        <v>7299.7294642810175</v>
      </c>
      <c r="T1274" s="119">
        <f t="shared" si="79"/>
        <v>4727.039464281017</v>
      </c>
      <c r="U1274" t="str">
        <f>VLOOKUP(A1274,'12'!A:C,3,0)</f>
        <v>Начисление услуг УКС00001871 от 31.12.2023 23:59:59</v>
      </c>
      <c r="V1274" t="str">
        <f>VLOOKUP(A1274,'12'!A:B,2,0)</f>
        <v>НАС/КС/ДУ-3А-91 от 26.02.2022 г.</v>
      </c>
    </row>
    <row r="1275" spans="1:22" x14ac:dyDescent="0.3">
      <c r="A1275" s="77" t="s">
        <v>2376</v>
      </c>
      <c r="B1275" s="77" t="s">
        <v>277</v>
      </c>
      <c r="C1275" s="78">
        <v>1486.06</v>
      </c>
      <c r="D1275" s="79">
        <f>VLOOKUP(A1275,РАСЧЕТ!A:AY,51,0)</f>
        <v>1570.0174440720607</v>
      </c>
      <c r="E1275" s="79">
        <f t="shared" si="76"/>
        <v>83.957444072060753</v>
      </c>
      <c r="F1275" s="79" t="str">
        <f>VLOOKUP(A1275,'04'!A:C,3,0)</f>
        <v>Начисление услуг УКС00000649 от 30.04.2023 0:00:15</v>
      </c>
      <c r="G1275" s="79" t="str">
        <f>VLOOKUP(A1275,'04'!A:B,2,0)</f>
        <v>ДУ ЗПИФ Развитие Красная сосна 3А/дом/Кв. 92</v>
      </c>
      <c r="H1275" s="80"/>
      <c r="I1275" s="79">
        <f>VLOOKUP(A1275,РАСЧЕТ!A:BE,57,0)</f>
        <v>0</v>
      </c>
      <c r="J1275" s="79">
        <f t="shared" si="77"/>
        <v>0</v>
      </c>
      <c r="K1275" s="79" t="e">
        <f>VLOOKUP(A1275,'10'!A:C,3,0)</f>
        <v>#N/A</v>
      </c>
      <c r="L1275" s="79" t="e">
        <f>VLOOKUP(A1275,'10'!A:B,2,0)</f>
        <v>#N/A</v>
      </c>
      <c r="M1275" s="80"/>
      <c r="N1275" s="79">
        <f>VLOOKUP(A1275,РАСЧЕТ!A:BF,58,0)</f>
        <v>0</v>
      </c>
      <c r="O1275" s="79">
        <f t="shared" si="78"/>
        <v>0</v>
      </c>
      <c r="P1275" s="79" t="e">
        <f>VLOOKUP(A1275,'11'!A:C,3,0)</f>
        <v>#N/A</v>
      </c>
      <c r="Q1275" s="79" t="e">
        <f>VLOOKUP(A1275,'11'!A:B,2,0)</f>
        <v>#N/A</v>
      </c>
      <c r="R1275" s="80"/>
      <c r="S1275">
        <f>VLOOKUP(A1275,РАСЧЕТ!A:BG,59,0)</f>
        <v>0</v>
      </c>
      <c r="T1275" s="119">
        <f t="shared" si="79"/>
        <v>0</v>
      </c>
      <c r="U1275" t="e">
        <f>VLOOKUP(A1275,'12'!A:C,3,0)</f>
        <v>#N/A</v>
      </c>
      <c r="V1275" t="e">
        <f>VLOOKUP(A1275,'12'!A:B,2,0)</f>
        <v>#N/A</v>
      </c>
    </row>
    <row r="1276" spans="1:22" x14ac:dyDescent="0.3">
      <c r="A1276" s="77" t="s">
        <v>2878</v>
      </c>
      <c r="B1276" s="77" t="s">
        <v>277</v>
      </c>
      <c r="C1276" s="80"/>
      <c r="D1276" s="79">
        <f>VLOOKUP(A1276,РАСЧЕТ!A:AY,51,0)</f>
        <v>0</v>
      </c>
      <c r="E1276" s="79">
        <f t="shared" si="76"/>
        <v>0</v>
      </c>
      <c r="F1276" s="79" t="e">
        <f>VLOOKUP(A1276,'04'!A:C,3,0)</f>
        <v>#N/A</v>
      </c>
      <c r="G1276" s="79" t="e">
        <f>VLOOKUP(A1276,'04'!A:B,2,0)</f>
        <v>#N/A</v>
      </c>
      <c r="H1276" s="78">
        <v>1486.06</v>
      </c>
      <c r="I1276" s="79">
        <f>VLOOKUP(A1276,РАСЧЕТ!A:BE,57,0)</f>
        <v>4531.9287949064719</v>
      </c>
      <c r="J1276" s="79">
        <f t="shared" si="77"/>
        <v>3045.868794906472</v>
      </c>
      <c r="K1276" s="79" t="str">
        <f>VLOOKUP(A1276,'10'!A:C,3,0)</f>
        <v>Начисление услуг УКС00001638 от 31.10.2023 0:00:04</v>
      </c>
      <c r="L1276" s="79" t="str">
        <f>VLOOKUP(A1276,'10'!A:B,2,0)</f>
        <v>НАСТ/КС/ДУ-3А-92</v>
      </c>
      <c r="M1276" s="78">
        <v>1486.06</v>
      </c>
      <c r="N1276" s="79">
        <f>VLOOKUP(A1276,РАСЧЕТ!A:BF,58,0)</f>
        <v>3429.9256187317255</v>
      </c>
      <c r="O1276" s="79">
        <f t="shared" si="78"/>
        <v>1943.8656187317256</v>
      </c>
      <c r="P1276" s="79" t="str">
        <f>VLOOKUP(A1276,'11'!A:C,3,0)</f>
        <v>Начисление услуг УКС00001721 от 30.11.2023 23:59:59</v>
      </c>
      <c r="Q1276" s="79" t="str">
        <f>VLOOKUP(A1276,'11'!A:B,2,0)</f>
        <v>НАСТ/КС/ДУ-3А-92</v>
      </c>
      <c r="R1276" s="78">
        <v>1486.06</v>
      </c>
      <c r="S1276">
        <f>VLOOKUP(A1276,РАСЧЕТ!A:BG,59,0)</f>
        <v>4483.0738431363088</v>
      </c>
      <c r="T1276" s="119">
        <f t="shared" si="79"/>
        <v>2997.0138431363089</v>
      </c>
      <c r="U1276" t="str">
        <f>VLOOKUP(A1276,'12'!A:C,3,0)</f>
        <v>Начисление услуг УКС00001871 от 31.12.2023 23:59:59</v>
      </c>
      <c r="V1276" t="str">
        <f>VLOOKUP(A1276,'12'!A:B,2,0)</f>
        <v>НАСТ/КС/ДУ-3А-92</v>
      </c>
    </row>
    <row r="1277" spans="1:22" x14ac:dyDescent="0.3">
      <c r="A1277" s="77" t="s">
        <v>2437</v>
      </c>
      <c r="B1277" s="77" t="s">
        <v>308</v>
      </c>
      <c r="C1277" s="78">
        <v>1395.87</v>
      </c>
      <c r="D1277" s="79">
        <f>VLOOKUP(A1277,РАСЧЕТ!A:AY,51,0)</f>
        <v>1474.7273679867619</v>
      </c>
      <c r="E1277" s="79">
        <f t="shared" si="76"/>
        <v>78.857367986762029</v>
      </c>
      <c r="F1277" s="79" t="str">
        <f>VLOOKUP(A1277,'04'!A:C,3,0)</f>
        <v>Начисление услуг УКС00000649 от 30.04.2023 0:00:15</v>
      </c>
      <c r="G1277" s="79" t="str">
        <f>VLOOKUP(A1277,'04'!A:B,2,0)</f>
        <v>НАС/КС/ДУ-3А-93</v>
      </c>
      <c r="H1277" s="78">
        <v>1395.87</v>
      </c>
      <c r="I1277" s="79">
        <f>VLOOKUP(A1277,РАСЧЕТ!A:BE,57,0)</f>
        <v>3387.4172436883191</v>
      </c>
      <c r="J1277" s="79">
        <f t="shared" si="77"/>
        <v>1991.5472436883192</v>
      </c>
      <c r="K1277" s="79" t="str">
        <f>VLOOKUP(A1277,'10'!A:C,3,0)</f>
        <v>Начисление услуг УКС00001638 от 31.10.2023 0:00:04</v>
      </c>
      <c r="L1277" s="79" t="str">
        <f>VLOOKUP(A1277,'10'!A:B,2,0)</f>
        <v>НАС/КС/ДУ-3А-93</v>
      </c>
      <c r="M1277" s="78">
        <v>1395.87</v>
      </c>
      <c r="N1277" s="79">
        <f>VLOOKUP(A1277,РАСЧЕТ!A:BF,58,0)</f>
        <v>2616.5145316360777</v>
      </c>
      <c r="O1277" s="79">
        <f t="shared" si="78"/>
        <v>1220.6445316360778</v>
      </c>
      <c r="P1277" s="79" t="str">
        <f>VLOOKUP(A1277,'11'!A:C,3,0)</f>
        <v>Начисление услуг УКС00001721 от 30.11.2023 23:59:59</v>
      </c>
      <c r="Q1277" s="79" t="str">
        <f>VLOOKUP(A1277,'11'!A:B,2,0)</f>
        <v>НАС/КС/ДУ-3А-93</v>
      </c>
      <c r="R1277" s="78">
        <v>1395.87</v>
      </c>
      <c r="S1277">
        <f>VLOOKUP(A1277,РАСЧЕТ!A:BG,59,0)</f>
        <v>3442.544322166108</v>
      </c>
      <c r="T1277" s="119">
        <f t="shared" si="79"/>
        <v>2046.6743221661081</v>
      </c>
      <c r="U1277" t="str">
        <f>VLOOKUP(A1277,'12'!A:C,3,0)</f>
        <v>Начисление услуг УКС00001871 от 31.12.2023 23:59:59</v>
      </c>
      <c r="V1277" t="str">
        <f>VLOOKUP(A1277,'12'!A:B,2,0)</f>
        <v>НАС/КС/ДУ-3А-93</v>
      </c>
    </row>
    <row r="1278" spans="1:22" x14ac:dyDescent="0.3">
      <c r="A1278" s="77" t="s">
        <v>2367</v>
      </c>
      <c r="B1278" s="77" t="s">
        <v>215</v>
      </c>
      <c r="C1278" s="78">
        <v>2641.41</v>
      </c>
      <c r="D1278" s="79">
        <f>VLOOKUP(A1278,РАСЧЕТ!A:AY,51,0)</f>
        <v>2790.6379424980269</v>
      </c>
      <c r="E1278" s="79">
        <f t="shared" si="76"/>
        <v>149.22794249802701</v>
      </c>
      <c r="F1278" s="79" t="str">
        <f>VLOOKUP(A1278,'04'!A:C,3,0)</f>
        <v>Начисление услуг УКС00000649 от 30.04.2023 0:00:15</v>
      </c>
      <c r="G1278" s="79" t="str">
        <f>VLOOKUP(A1278,'04'!A:B,2,0)</f>
        <v>НАС/КС/ДУ-3А-94,</v>
      </c>
      <c r="H1278" s="80"/>
      <c r="I1278" s="79">
        <f>VLOOKUP(A1278,РАСЧЕТ!A:BE,57,0)</f>
        <v>0</v>
      </c>
      <c r="J1278" s="79">
        <f t="shared" si="77"/>
        <v>0</v>
      </c>
      <c r="K1278" s="79" t="e">
        <f>VLOOKUP(A1278,'10'!A:C,3,0)</f>
        <v>#N/A</v>
      </c>
      <c r="L1278" s="79" t="e">
        <f>VLOOKUP(A1278,'10'!A:B,2,0)</f>
        <v>#N/A</v>
      </c>
      <c r="M1278" s="80"/>
      <c r="N1278" s="79">
        <f>VLOOKUP(A1278,РАСЧЕТ!A:BF,58,0)</f>
        <v>0</v>
      </c>
      <c r="O1278" s="79">
        <f t="shared" si="78"/>
        <v>0</v>
      </c>
      <c r="P1278" s="79" t="e">
        <f>VLOOKUP(A1278,'11'!A:C,3,0)</f>
        <v>#N/A</v>
      </c>
      <c r="Q1278" s="79" t="e">
        <f>VLOOKUP(A1278,'11'!A:B,2,0)</f>
        <v>#N/A</v>
      </c>
      <c r="R1278" s="80"/>
      <c r="S1278">
        <f>VLOOKUP(A1278,РАСЧЕТ!A:BG,59,0)</f>
        <v>0</v>
      </c>
      <c r="T1278" s="119">
        <f t="shared" si="79"/>
        <v>0</v>
      </c>
      <c r="U1278" t="e">
        <f>VLOOKUP(A1278,'12'!A:C,3,0)</f>
        <v>#N/A</v>
      </c>
      <c r="V1278" t="e">
        <f>VLOOKUP(A1278,'12'!A:B,2,0)</f>
        <v>#N/A</v>
      </c>
    </row>
    <row r="1279" spans="1:22" x14ac:dyDescent="0.3">
      <c r="A1279" s="77" t="s">
        <v>2879</v>
      </c>
      <c r="B1279" s="77" t="s">
        <v>215</v>
      </c>
      <c r="C1279" s="80"/>
      <c r="D1279" s="79">
        <f>VLOOKUP(A1279,РАСЧЕТ!A:AY,51,0)</f>
        <v>0</v>
      </c>
      <c r="E1279" s="79">
        <f t="shared" si="76"/>
        <v>0</v>
      </c>
      <c r="F1279" s="79" t="e">
        <f>VLOOKUP(A1279,'04'!A:C,3,0)</f>
        <v>#N/A</v>
      </c>
      <c r="G1279" s="79" t="e">
        <f>VLOOKUP(A1279,'04'!A:B,2,0)</f>
        <v>#N/A</v>
      </c>
      <c r="H1279" s="78">
        <v>2641.41</v>
      </c>
      <c r="I1279" s="79">
        <f>VLOOKUP(A1279,РАСЧЕТ!A:BE,57,0)</f>
        <v>6693.7022221743073</v>
      </c>
      <c r="J1279" s="79">
        <f t="shared" si="77"/>
        <v>4052.2922221743074</v>
      </c>
      <c r="K1279" s="79" t="str">
        <f>VLOOKUP(A1279,'10'!A:C,3,0)</f>
        <v>Начисление услуг УКС00001638 от 31.10.2023 0:00:04</v>
      </c>
      <c r="L1279" s="79" t="str">
        <f>VLOOKUP(A1279,'10'!A:B,2,0)</f>
        <v>НАС/КС/ДУ-3А-94</v>
      </c>
      <c r="M1279" s="78">
        <v>2641.41</v>
      </c>
      <c r="N1279" s="79">
        <f>VLOOKUP(A1279,РАСЧЕТ!A:BF,58,0)</f>
        <v>5148.7143182187392</v>
      </c>
      <c r="O1279" s="79">
        <f t="shared" si="78"/>
        <v>2507.3043182187394</v>
      </c>
      <c r="P1279" s="79" t="str">
        <f>VLOOKUP(A1279,'11'!A:C,3,0)</f>
        <v>Начисление услуг УКС00001721 от 30.11.2023 23:59:59</v>
      </c>
      <c r="Q1279" s="79" t="str">
        <f>VLOOKUP(A1279,'11'!A:B,2,0)</f>
        <v>НАС/КС/ДУ-3А-94</v>
      </c>
      <c r="R1279" s="78">
        <v>2641.41</v>
      </c>
      <c r="S1279">
        <f>VLOOKUP(A1279,РАСЧЕТ!A:BG,59,0)</f>
        <v>6765.0619757812947</v>
      </c>
      <c r="T1279" s="119">
        <f t="shared" si="79"/>
        <v>4123.6519757812948</v>
      </c>
      <c r="U1279" t="str">
        <f>VLOOKUP(A1279,'12'!A:C,3,0)</f>
        <v>Начисление услуг УКС00001871 от 31.12.2023 23:59:59</v>
      </c>
      <c r="V1279" t="str">
        <f>VLOOKUP(A1279,'12'!A:B,2,0)</f>
        <v>НАС/КС/ДУ-3А-94</v>
      </c>
    </row>
    <row r="1280" spans="1:22" x14ac:dyDescent="0.3">
      <c r="A1280" s="77" t="s">
        <v>1407</v>
      </c>
      <c r="B1280" s="77" t="s">
        <v>276</v>
      </c>
      <c r="C1280" s="78">
        <v>1679.34</v>
      </c>
      <c r="D1280" s="79">
        <f>VLOOKUP(A1280,РАСЧЕТ!A:AY,51,0)</f>
        <v>1774.2104642548431</v>
      </c>
      <c r="E1280" s="79">
        <f t="shared" si="76"/>
        <v>94.870464254843228</v>
      </c>
      <c r="F1280" s="79" t="str">
        <f>VLOOKUP(A1280,'04'!A:C,3,0)</f>
        <v>Начисление услуг УКС00000649 от 30.04.2023 0:00:15</v>
      </c>
      <c r="G1280" s="79" t="str">
        <f>VLOOKUP(A1280,'04'!A:B,2,0)</f>
        <v>НАС/КС/ДУ-3А-95</v>
      </c>
      <c r="H1280" s="78">
        <v>1679.34</v>
      </c>
      <c r="I1280" s="79">
        <f>VLOOKUP(A1280,РАСЧЕТ!A:BE,57,0)</f>
        <v>2559.000254790325</v>
      </c>
      <c r="J1280" s="79">
        <f t="shared" si="77"/>
        <v>879.6602547903251</v>
      </c>
      <c r="K1280" s="79" t="str">
        <f>VLOOKUP(A1280,'10'!A:C,3,0)</f>
        <v>Начисление услуг УКС00001638 от 31.10.2023 0:00:04</v>
      </c>
      <c r="L1280" s="79" t="str">
        <f>VLOOKUP(A1280,'10'!A:B,2,0)</f>
        <v>НАС/КС/ДУ-3А-95</v>
      </c>
      <c r="M1280" s="78">
        <v>1679.34</v>
      </c>
      <c r="N1280" s="79">
        <f>VLOOKUP(A1280,РАСЧЕТ!A:BF,58,0)</f>
        <v>2092.3370180757033</v>
      </c>
      <c r="O1280" s="79">
        <f t="shared" si="78"/>
        <v>412.99701807570341</v>
      </c>
      <c r="P1280" s="79" t="str">
        <f>VLOOKUP(A1280,'11'!A:C,3,0)</f>
        <v>Начисление услуг УКС00001721 от 30.11.2023 23:59:59</v>
      </c>
      <c r="Q1280" s="79" t="str">
        <f>VLOOKUP(A1280,'11'!A:B,2,0)</f>
        <v>НАС/КС/ДУ-3А-95</v>
      </c>
      <c r="R1280" s="78">
        <v>1679.34</v>
      </c>
      <c r="S1280">
        <f>VLOOKUP(A1280,РАСЧЕТ!A:BG,59,0)</f>
        <v>2801.4955709456253</v>
      </c>
      <c r="T1280" s="119">
        <f t="shared" si="79"/>
        <v>1122.1555709456254</v>
      </c>
      <c r="U1280" t="str">
        <f>VLOOKUP(A1280,'12'!A:C,3,0)</f>
        <v>Начисление услуг УКС00001871 от 31.12.2023 23:59:59</v>
      </c>
      <c r="V1280" t="str">
        <f>VLOOKUP(A1280,'12'!A:B,2,0)</f>
        <v>НАС/КС/ДУ-3А-95</v>
      </c>
    </row>
    <row r="1281" spans="1:22" x14ac:dyDescent="0.3">
      <c r="A1281" s="77" t="s">
        <v>2116</v>
      </c>
      <c r="B1281" s="77" t="s">
        <v>357</v>
      </c>
      <c r="C1281" s="78">
        <v>1365.8</v>
      </c>
      <c r="D1281" s="79">
        <f>VLOOKUP(A1281,РАСЧЕТ!A:AY,51,0)</f>
        <v>1442.9640092916627</v>
      </c>
      <c r="E1281" s="79">
        <f t="shared" si="76"/>
        <v>77.164009291662751</v>
      </c>
      <c r="F1281" s="79" t="str">
        <f>VLOOKUP(A1281,'04'!A:C,3,0)</f>
        <v>Начисление услуг УКС00000649 от 30.04.2023 0:00:15</v>
      </c>
      <c r="G1281" s="79" t="str">
        <f>VLOOKUP(A1281,'04'!A:B,2,0)</f>
        <v>НАС/КС/ДУ-3А-96</v>
      </c>
      <c r="H1281" s="78">
        <v>1365.8</v>
      </c>
      <c r="I1281" s="79">
        <f>VLOOKUP(A1281,РАСЧЕТ!A:BE,57,0)</f>
        <v>1271.5351158980782</v>
      </c>
      <c r="J1281" s="79">
        <f t="shared" si="77"/>
        <v>-94.26488410192178</v>
      </c>
      <c r="K1281" s="79" t="str">
        <f>VLOOKUP(A1281,'10'!A:C,3,0)</f>
        <v>Начисление услуг УКС00001638 от 31.10.2023 0:00:04</v>
      </c>
      <c r="L1281" s="79" t="str">
        <f>VLOOKUP(A1281,'10'!A:B,2,0)</f>
        <v>НАС/КС/ДУ-3А-96</v>
      </c>
      <c r="M1281" s="78">
        <v>1365.8</v>
      </c>
      <c r="N1281" s="79">
        <f>VLOOKUP(A1281,РАСЧЕТ!A:BF,58,0)</f>
        <v>1138.0554945325073</v>
      </c>
      <c r="O1281" s="79">
        <f t="shared" si="78"/>
        <v>-227.74450546749267</v>
      </c>
      <c r="P1281" s="79" t="str">
        <f>VLOOKUP(A1281,'11'!A:C,3,0)</f>
        <v>Начисление услуг УКС00001721 от 30.11.2023 23:59:59</v>
      </c>
      <c r="Q1281" s="79" t="str">
        <f>VLOOKUP(A1281,'11'!A:B,2,0)</f>
        <v>НАС/КС/ДУ-3А-96</v>
      </c>
      <c r="R1281" s="78">
        <v>1365.8</v>
      </c>
      <c r="S1281">
        <f>VLOOKUP(A1281,РАСЧЕТ!A:BG,59,0)</f>
        <v>1562.8306759338841</v>
      </c>
      <c r="T1281" s="119">
        <f t="shared" si="79"/>
        <v>197.03067593388414</v>
      </c>
      <c r="U1281" t="str">
        <f>VLOOKUP(A1281,'12'!A:C,3,0)</f>
        <v>Начисление услуг УКС00001871 от 31.12.2023 23:59:59</v>
      </c>
      <c r="V1281" t="str">
        <f>VLOOKUP(A1281,'12'!A:B,2,0)</f>
        <v>НАС/КС/ДУ-3А-96</v>
      </c>
    </row>
    <row r="1282" spans="1:22" x14ac:dyDescent="0.3">
      <c r="A1282" s="77" t="s">
        <v>1541</v>
      </c>
      <c r="B1282" s="77" t="s">
        <v>348</v>
      </c>
      <c r="C1282" s="78">
        <v>1378.69</v>
      </c>
      <c r="D1282" s="79">
        <f>VLOOKUP(A1282,РАСЧЕТ!A:AY,51,0)</f>
        <v>975.79976462481989</v>
      </c>
      <c r="E1282" s="79">
        <f t="shared" si="76"/>
        <v>-402.89023537518017</v>
      </c>
      <c r="F1282" s="79" t="str">
        <f>VLOOKUP(A1282,'04'!A:C,3,0)</f>
        <v>Начисление услуг УКС00000649 от 30.04.2023 0:00:15</v>
      </c>
      <c r="G1282" s="79" t="str">
        <f>VLOOKUP(A1282,'04'!A:B,2,0)</f>
        <v>НАС/КС/ДУ-3А-97</v>
      </c>
      <c r="H1282" s="78">
        <v>1378.69</v>
      </c>
      <c r="I1282" s="79">
        <f>VLOOKUP(A1282,РАСЧЕТ!A:BE,57,0)</f>
        <v>2958.7014758083606</v>
      </c>
      <c r="J1282" s="79">
        <f t="shared" si="77"/>
        <v>1580.0114758083605</v>
      </c>
      <c r="K1282" s="79" t="str">
        <f>VLOOKUP(A1282,'10'!A:C,3,0)</f>
        <v>Начисление услуг УКС00001638 от 31.10.2023 0:00:04</v>
      </c>
      <c r="L1282" s="79" t="str">
        <f>VLOOKUP(A1282,'10'!A:B,2,0)</f>
        <v>НАС/КС/ДУ-3А-97</v>
      </c>
      <c r="M1282" s="78">
        <v>1378.69</v>
      </c>
      <c r="N1282" s="79">
        <f>VLOOKUP(A1282,РАСЧЕТ!A:BF,58,0)</f>
        <v>2314.898785563752</v>
      </c>
      <c r="O1282" s="79">
        <f t="shared" si="78"/>
        <v>936.20878556375192</v>
      </c>
      <c r="P1282" s="79" t="str">
        <f>VLOOKUP(A1282,'11'!A:C,3,0)</f>
        <v>Начисление услуг УКС00001721 от 30.11.2023 23:59:59</v>
      </c>
      <c r="Q1282" s="79" t="str">
        <f>VLOOKUP(A1282,'11'!A:B,2,0)</f>
        <v>НАС/КС/ДУ-3А-97</v>
      </c>
      <c r="R1282" s="78">
        <v>1378.69</v>
      </c>
      <c r="S1282">
        <f>VLOOKUP(A1282,РАСЧЕТ!A:BG,59,0)</f>
        <v>3058.1162975052312</v>
      </c>
      <c r="T1282" s="119">
        <f t="shared" si="79"/>
        <v>1679.4262975052311</v>
      </c>
      <c r="U1282" t="str">
        <f>VLOOKUP(A1282,'12'!A:C,3,0)</f>
        <v>Начисление услуг УКС00001871 от 31.12.2023 23:59:59</v>
      </c>
      <c r="V1282" t="str">
        <f>VLOOKUP(A1282,'12'!A:B,2,0)</f>
        <v>НАС/КС/ДУ-3А-97</v>
      </c>
    </row>
    <row r="1283" spans="1:22" x14ac:dyDescent="0.3">
      <c r="A1283" s="77" t="s">
        <v>2132</v>
      </c>
      <c r="B1283" s="77" t="s">
        <v>355</v>
      </c>
      <c r="C1283" s="78">
        <v>1687.93</v>
      </c>
      <c r="D1283" s="79">
        <f>VLOOKUP(A1283,РАСЧЕТ!A:AY,51,0)</f>
        <v>1783.2857095962997</v>
      </c>
      <c r="E1283" s="79">
        <f t="shared" ref="E1283:E1346" si="80">D1283-C1283</f>
        <v>95.355709596299675</v>
      </c>
      <c r="F1283" s="79" t="str">
        <f>VLOOKUP(A1283,'04'!A:C,3,0)</f>
        <v>Начисление услуг УКС00000649 от 30.04.2023 0:00:15</v>
      </c>
      <c r="G1283" s="79" t="str">
        <f>VLOOKUP(A1283,'04'!A:B,2,0)</f>
        <v>НАС/КС/ДУ-3А-98</v>
      </c>
      <c r="H1283" s="78">
        <v>1687.93</v>
      </c>
      <c r="I1283" s="79">
        <f>VLOOKUP(A1283,РАСЧЕТ!A:BE,57,0)</f>
        <v>2009.1801362027713</v>
      </c>
      <c r="J1283" s="79">
        <f t="shared" ref="J1283:J1346" si="81">I1283-H1283</f>
        <v>321.25013620277127</v>
      </c>
      <c r="K1283" s="79" t="str">
        <f>VLOOKUP(A1283,'10'!A:C,3,0)</f>
        <v>Начисление услуг УКС00001638 от 31.10.2023 0:00:04</v>
      </c>
      <c r="L1283" s="79" t="str">
        <f>VLOOKUP(A1283,'10'!A:B,2,0)</f>
        <v>НАС/КС/ДУ-3А-98</v>
      </c>
      <c r="M1283" s="78">
        <v>1687.93</v>
      </c>
      <c r="N1283" s="79">
        <f>VLOOKUP(A1283,РАСЧЕТ!A:BF,58,0)</f>
        <v>1711.1912034035299</v>
      </c>
      <c r="O1283" s="79">
        <f t="shared" ref="O1283:O1346" si="82">N1283-M1283</f>
        <v>23.261203403529862</v>
      </c>
      <c r="P1283" s="79" t="str">
        <f>VLOOKUP(A1283,'11'!A:C,3,0)</f>
        <v>Начисление услуг УКС00001721 от 30.11.2023 23:59:59</v>
      </c>
      <c r="Q1283" s="79" t="str">
        <f>VLOOKUP(A1283,'11'!A:B,2,0)</f>
        <v>НАС/КС/ДУ-3А-98</v>
      </c>
      <c r="R1283" s="78">
        <v>1687.93</v>
      </c>
      <c r="S1283">
        <f>VLOOKUP(A1283,РАСЧЕТ!A:BG,59,0)</f>
        <v>2318.3171898514461</v>
      </c>
      <c r="T1283" s="119">
        <f t="shared" ref="T1283:T1346" si="83">S1283-R1283</f>
        <v>630.38718985144601</v>
      </c>
      <c r="U1283" t="str">
        <f>VLOOKUP(A1283,'12'!A:C,3,0)</f>
        <v>Начисление услуг УКС00001871 от 31.12.2023 23:59:59</v>
      </c>
      <c r="V1283" t="str">
        <f>VLOOKUP(A1283,'12'!A:B,2,0)</f>
        <v>НАС/КС/ДУ-3А-98</v>
      </c>
    </row>
    <row r="1284" spans="1:22" x14ac:dyDescent="0.3">
      <c r="A1284" s="77" t="s">
        <v>1425</v>
      </c>
      <c r="B1284" s="77" t="s">
        <v>362</v>
      </c>
      <c r="C1284" s="78">
        <v>2534.04</v>
      </c>
      <c r="D1284" s="79">
        <f>VLOOKUP(A1284,РАСЧЕТ!A:AY,51,0)</f>
        <v>2677.1973757298142</v>
      </c>
      <c r="E1284" s="79">
        <f t="shared" si="80"/>
        <v>143.15737572981425</v>
      </c>
      <c r="F1284" s="79" t="str">
        <f>VLOOKUP(A1284,'04'!A:C,3,0)</f>
        <v>Начисление услуг УКС00000649 от 30.04.2023 0:00:15</v>
      </c>
      <c r="G1284" s="79" t="str">
        <f>VLOOKUP(A1284,'04'!A:B,2,0)</f>
        <v>Договор Красная сосна 3А/дом/Кв. 99</v>
      </c>
      <c r="H1284" s="80"/>
      <c r="I1284" s="79">
        <f>VLOOKUP(A1284,РАСЧЕТ!A:BE,57,0)</f>
        <v>0</v>
      </c>
      <c r="J1284" s="79">
        <f t="shared" si="81"/>
        <v>0</v>
      </c>
      <c r="K1284" s="79" t="e">
        <f>VLOOKUP(A1284,'10'!A:C,3,0)</f>
        <v>#N/A</v>
      </c>
      <c r="L1284" s="79" t="e">
        <f>VLOOKUP(A1284,'10'!A:B,2,0)</f>
        <v>#N/A</v>
      </c>
      <c r="M1284" s="80"/>
      <c r="N1284" s="79">
        <f>VLOOKUP(A1284,РАСЧЕТ!A:BF,58,0)</f>
        <v>0</v>
      </c>
      <c r="O1284" s="79">
        <f t="shared" si="82"/>
        <v>0</v>
      </c>
      <c r="P1284" s="79" t="e">
        <f>VLOOKUP(A1284,'11'!A:C,3,0)</f>
        <v>#N/A</v>
      </c>
      <c r="Q1284" s="79" t="e">
        <f>VLOOKUP(A1284,'11'!A:B,2,0)</f>
        <v>#N/A</v>
      </c>
      <c r="R1284" s="80"/>
      <c r="S1284">
        <f>VLOOKUP(A1284,РАСЧЕТ!A:BG,59,0)</f>
        <v>0</v>
      </c>
      <c r="T1284" s="119">
        <f t="shared" si="83"/>
        <v>0</v>
      </c>
      <c r="U1284" t="e">
        <f>VLOOKUP(A1284,'12'!A:C,3,0)</f>
        <v>#N/A</v>
      </c>
      <c r="V1284" t="e">
        <f>VLOOKUP(A1284,'12'!A:B,2,0)</f>
        <v>#N/A</v>
      </c>
    </row>
    <row r="1285" spans="1:22" x14ac:dyDescent="0.3">
      <c r="A1285" s="77" t="s">
        <v>2838</v>
      </c>
      <c r="B1285" s="77" t="s">
        <v>362</v>
      </c>
      <c r="C1285" s="80"/>
      <c r="D1285" s="79">
        <f>VLOOKUP(A1285,РАСЧЕТ!A:AY,51,0)</f>
        <v>0</v>
      </c>
      <c r="E1285" s="79">
        <f t="shared" si="80"/>
        <v>0</v>
      </c>
      <c r="F1285" s="79" t="e">
        <f>VLOOKUP(A1285,'04'!A:C,3,0)</f>
        <v>#N/A</v>
      </c>
      <c r="G1285" s="79" t="e">
        <f>VLOOKUP(A1285,'04'!A:B,2,0)</f>
        <v>#N/A</v>
      </c>
      <c r="H1285" s="78">
        <v>2534.04</v>
      </c>
      <c r="I1285" s="79">
        <f>VLOOKUP(A1285,РАСЧЕТ!A:BE,57,0)</f>
        <v>2359.137479181969</v>
      </c>
      <c r="J1285" s="79">
        <f t="shared" si="81"/>
        <v>-174.90252081803101</v>
      </c>
      <c r="K1285" s="79" t="str">
        <f>VLOOKUP(A1285,'10'!A:C,3,0)</f>
        <v>Начисление услуг УКС00001638 от 31.10.2023 0:00:04</v>
      </c>
      <c r="L1285" s="79" t="str">
        <f>VLOOKUP(A1285,'10'!A:B,2,0)</f>
        <v>НАС/КС/ДУ-3А-99</v>
      </c>
      <c r="M1285" s="78">
        <v>2534.04</v>
      </c>
      <c r="N1285" s="79">
        <f>VLOOKUP(A1285,РАСЧЕТ!A:BF,58,0)</f>
        <v>2111.4866093527653</v>
      </c>
      <c r="O1285" s="79">
        <f t="shared" si="82"/>
        <v>-422.55339064723466</v>
      </c>
      <c r="P1285" s="79" t="str">
        <f>VLOOKUP(A1285,'11'!A:C,3,0)</f>
        <v>Начисление услуг УКС00001721 от 30.11.2023 23:59:59</v>
      </c>
      <c r="Q1285" s="79" t="str">
        <f>VLOOKUP(A1285,'11'!A:B,2,0)</f>
        <v>НАС/КС/ДУ-3А-99</v>
      </c>
      <c r="R1285" s="78">
        <v>2534.04</v>
      </c>
      <c r="S1285">
        <f>VLOOKUP(A1285,РАСЧЕТ!A:BG,59,0)</f>
        <v>2899.5915056634958</v>
      </c>
      <c r="T1285" s="119">
        <f t="shared" si="83"/>
        <v>365.55150566349585</v>
      </c>
      <c r="U1285" t="str">
        <f>VLOOKUP(A1285,'12'!A:C,3,0)</f>
        <v>Начисление услуг УКС00001871 от 31.12.2023 23:59:59</v>
      </c>
      <c r="V1285" t="str">
        <f>VLOOKUP(A1285,'12'!A:B,2,0)</f>
        <v>НАС/КС/ДУ-3А-99</v>
      </c>
    </row>
    <row r="1286" spans="1:22" x14ac:dyDescent="0.3">
      <c r="A1286" s="77" t="s">
        <v>2129</v>
      </c>
      <c r="B1286" s="77" t="s">
        <v>1018</v>
      </c>
      <c r="C1286" s="80"/>
      <c r="D1286" s="79">
        <f>VLOOKUP(A1286,РАСЧЕТ!A:AY,51,0)</f>
        <v>0</v>
      </c>
      <c r="E1286" s="79">
        <f t="shared" si="80"/>
        <v>0</v>
      </c>
      <c r="F1286" s="79" t="e">
        <f>VLOOKUP(A1286,'04'!A:C,3,0)</f>
        <v>#N/A</v>
      </c>
      <c r="G1286" s="79" t="e">
        <f>VLOOKUP(A1286,'04'!A:B,2,0)</f>
        <v>#N/A</v>
      </c>
      <c r="H1286" s="80"/>
      <c r="I1286" s="79">
        <f>VLOOKUP(A1286,РАСЧЕТ!A:BE,57,0)</f>
        <v>0</v>
      </c>
      <c r="J1286" s="79">
        <f t="shared" si="81"/>
        <v>0</v>
      </c>
      <c r="K1286" s="79" t="e">
        <f>VLOOKUP(A1286,'10'!A:C,3,0)</f>
        <v>#N/A</v>
      </c>
      <c r="L1286" s="79" t="e">
        <f>VLOOKUP(A1286,'10'!A:B,2,0)</f>
        <v>#N/A</v>
      </c>
      <c r="M1286" s="80"/>
      <c r="N1286" s="79">
        <f>VLOOKUP(A1286,РАСЧЕТ!A:BF,58,0)</f>
        <v>0</v>
      </c>
      <c r="O1286" s="79">
        <f t="shared" si="82"/>
        <v>0</v>
      </c>
      <c r="P1286" s="79" t="e">
        <f>VLOOKUP(A1286,'11'!A:C,3,0)</f>
        <v>#N/A</v>
      </c>
      <c r="Q1286" s="79" t="e">
        <f>VLOOKUP(A1286,'11'!A:B,2,0)</f>
        <v>#N/A</v>
      </c>
      <c r="R1286" s="80"/>
      <c r="S1286">
        <f>VLOOKUP(A1286,РАСЧЕТ!A:BG,59,0)</f>
        <v>0</v>
      </c>
      <c r="T1286" s="119">
        <f t="shared" si="83"/>
        <v>0</v>
      </c>
      <c r="U1286" t="e">
        <f>VLOOKUP(A1286,'12'!A:C,3,0)</f>
        <v>#N/A</v>
      </c>
      <c r="V1286" t="e">
        <f>VLOOKUP(A1286,'12'!A:B,2,0)</f>
        <v>#N/A</v>
      </c>
    </row>
    <row r="1287" spans="1:22" x14ac:dyDescent="0.3">
      <c r="A1287" s="77" t="s">
        <v>2564</v>
      </c>
      <c r="B1287" s="77" t="s">
        <v>1018</v>
      </c>
      <c r="C1287" s="79">
        <v>163.21</v>
      </c>
      <c r="D1287" s="79">
        <f>VLOOKUP(A1287,РАСЧЕТ!A:AY,51,0)</f>
        <v>115.51523693377931</v>
      </c>
      <c r="E1287" s="79">
        <f t="shared" si="80"/>
        <v>-47.694763066220702</v>
      </c>
      <c r="F1287" s="79" t="str">
        <f>VLOOKUP(A1287,'04'!A:C,3,0)</f>
        <v>Начисление услуг УКС00000634 от 30.04.2023 0:00:04</v>
      </c>
      <c r="G1287" s="79" t="str">
        <f>VLOOKUP(A1287,'04'!A:B,2,0)</f>
        <v>НАС/КС/ДУ-КЛ-3А-1</v>
      </c>
      <c r="H1287" s="79">
        <v>163.21</v>
      </c>
      <c r="I1287" s="79">
        <f>VLOOKUP(A1287,РАСЧЕТ!A:BE,57,0)</f>
        <v>151.94444781172001</v>
      </c>
      <c r="J1287" s="79">
        <f t="shared" si="81"/>
        <v>-11.265552188279997</v>
      </c>
      <c r="K1287" s="79" t="str">
        <f>VLOOKUP(A1287,'10'!A:C,3,0)</f>
        <v>Начисление услуг УКС00001636 от 31.10.2023 0:00:02</v>
      </c>
      <c r="L1287" s="79" t="str">
        <f>VLOOKUP(A1287,'10'!A:B,2,0)</f>
        <v>НАС/КС/ДУ-КЛ-3А-1</v>
      </c>
      <c r="M1287" s="79">
        <v>163.21</v>
      </c>
      <c r="N1287" s="79">
        <f>VLOOKUP(A1287,РАСЧЕТ!A:BF,58,0)</f>
        <v>135.9940528057713</v>
      </c>
      <c r="O1287" s="79">
        <f t="shared" si="82"/>
        <v>-27.215947194228704</v>
      </c>
      <c r="P1287" s="79" t="str">
        <f>VLOOKUP(A1287,'11'!A:C,3,0)</f>
        <v>Начисление услуг УКС00001714 от 30.11.2023 23:59:59</v>
      </c>
      <c r="Q1287" s="79" t="str">
        <f>VLOOKUP(A1287,'11'!A:B,2,0)</f>
        <v>НАС/КС/ДУ-КЛ-3А-1</v>
      </c>
      <c r="R1287" s="79">
        <v>163.21</v>
      </c>
      <c r="S1287">
        <f>VLOOKUP(A1287,РАСЧЕТ!A:BG,59,0)</f>
        <v>186.75335121222514</v>
      </c>
      <c r="T1287" s="119">
        <f t="shared" si="83"/>
        <v>23.543351212225133</v>
      </c>
      <c r="U1287" t="str">
        <f>VLOOKUP(A1287,'12'!A:C,3,0)</f>
        <v>Начисление услуг УКС00001863 от 31.12.2023 23:59:59</v>
      </c>
      <c r="V1287" t="str">
        <f>VLOOKUP(A1287,'12'!A:B,2,0)</f>
        <v>НАС/КС/ДУ-КЛ-3А-1</v>
      </c>
    </row>
    <row r="1288" spans="1:22" x14ac:dyDescent="0.3">
      <c r="A1288" s="77" t="s">
        <v>1479</v>
      </c>
      <c r="B1288" s="77" t="s">
        <v>1097</v>
      </c>
      <c r="C1288" s="80"/>
      <c r="D1288" s="79">
        <f>VLOOKUP(A1288,РАСЧЕТ!A:AY,51,0)</f>
        <v>0</v>
      </c>
      <c r="E1288" s="79">
        <f t="shared" si="80"/>
        <v>0</v>
      </c>
      <c r="F1288" s="79" t="e">
        <f>VLOOKUP(A1288,'04'!A:C,3,0)</f>
        <v>#N/A</v>
      </c>
      <c r="G1288" s="79" t="e">
        <f>VLOOKUP(A1288,'04'!A:B,2,0)</f>
        <v>#N/A</v>
      </c>
      <c r="H1288" s="80"/>
      <c r="I1288" s="79">
        <f>VLOOKUP(A1288,РАСЧЕТ!A:BE,57,0)</f>
        <v>0</v>
      </c>
      <c r="J1288" s="79">
        <f t="shared" si="81"/>
        <v>0</v>
      </c>
      <c r="K1288" s="79" t="e">
        <f>VLOOKUP(A1288,'10'!A:C,3,0)</f>
        <v>#N/A</v>
      </c>
      <c r="L1288" s="79" t="e">
        <f>VLOOKUP(A1288,'10'!A:B,2,0)</f>
        <v>#N/A</v>
      </c>
      <c r="M1288" s="80"/>
      <c r="N1288" s="79">
        <f>VLOOKUP(A1288,РАСЧЕТ!A:BF,58,0)</f>
        <v>0</v>
      </c>
      <c r="O1288" s="79">
        <f t="shared" si="82"/>
        <v>0</v>
      </c>
      <c r="P1288" s="79" t="e">
        <f>VLOOKUP(A1288,'11'!A:C,3,0)</f>
        <v>#N/A</v>
      </c>
      <c r="Q1288" s="79" t="e">
        <f>VLOOKUP(A1288,'11'!A:B,2,0)</f>
        <v>#N/A</v>
      </c>
      <c r="R1288" s="80"/>
      <c r="S1288">
        <f>VLOOKUP(A1288,РАСЧЕТ!A:BG,59,0)</f>
        <v>0</v>
      </c>
      <c r="T1288" s="119">
        <f t="shared" si="83"/>
        <v>0</v>
      </c>
      <c r="U1288" t="e">
        <f>VLOOKUP(A1288,'12'!A:C,3,0)</f>
        <v>#N/A</v>
      </c>
      <c r="V1288" t="e">
        <f>VLOOKUP(A1288,'12'!A:B,2,0)</f>
        <v>#N/A</v>
      </c>
    </row>
    <row r="1289" spans="1:22" x14ac:dyDescent="0.3">
      <c r="A1289" s="77" t="s">
        <v>2562</v>
      </c>
      <c r="B1289" s="77" t="s">
        <v>1097</v>
      </c>
      <c r="C1289" s="79">
        <v>171.8</v>
      </c>
      <c r="D1289" s="79">
        <f>VLOOKUP(A1289,РАСЧЕТ!A:AY,51,0)</f>
        <v>121.59498624608348</v>
      </c>
      <c r="E1289" s="79">
        <f t="shared" si="80"/>
        <v>-50.205013753916532</v>
      </c>
      <c r="F1289" s="79" t="str">
        <f>VLOOKUP(A1289,'04'!A:C,3,0)</f>
        <v>Начисление услуг УКС00000634 от 30.04.2023 0:00:04</v>
      </c>
      <c r="G1289" s="79" t="str">
        <f>VLOOKUP(A1289,'04'!A:B,2,0)</f>
        <v>НАС/КС/ДУ-КЛ-3А-10</v>
      </c>
      <c r="H1289" s="79">
        <v>171.8</v>
      </c>
      <c r="I1289" s="79">
        <f>VLOOKUP(A1289,РАСЧЕТ!A:BE,57,0)</f>
        <v>159.94152401233688</v>
      </c>
      <c r="J1289" s="79">
        <f t="shared" si="81"/>
        <v>-11.858475987663127</v>
      </c>
      <c r="K1289" s="79" t="str">
        <f>VLOOKUP(A1289,'10'!A:C,3,0)</f>
        <v>Начисление услуг УКС00001636 от 31.10.2023 0:00:02</v>
      </c>
      <c r="L1289" s="79" t="str">
        <f>VLOOKUP(A1289,'10'!A:B,2,0)</f>
        <v>НАС/КС/ДУ-КЛ-3А-10</v>
      </c>
      <c r="M1289" s="79">
        <v>171.8</v>
      </c>
      <c r="N1289" s="79">
        <f>VLOOKUP(A1289,РАСЧЕТ!A:BF,58,0)</f>
        <v>143.15163453239086</v>
      </c>
      <c r="O1289" s="79">
        <f t="shared" si="82"/>
        <v>-28.648365467609153</v>
      </c>
      <c r="P1289" s="79" t="str">
        <f>VLOOKUP(A1289,'11'!A:C,3,0)</f>
        <v>Начисление услуг УКС00001714 от 30.11.2023 23:59:59</v>
      </c>
      <c r="Q1289" s="79" t="str">
        <f>VLOOKUP(A1289,'11'!A:B,2,0)</f>
        <v>НАС/КС/ДУ-КЛ-3А-10</v>
      </c>
      <c r="R1289" s="79">
        <v>171.8</v>
      </c>
      <c r="S1289">
        <f>VLOOKUP(A1289,РАСЧЕТ!A:BG,59,0)</f>
        <v>196.58247496023699</v>
      </c>
      <c r="T1289" s="119">
        <f t="shared" si="83"/>
        <v>24.782474960236982</v>
      </c>
      <c r="U1289" t="str">
        <f>VLOOKUP(A1289,'12'!A:C,3,0)</f>
        <v>Начисление услуг УКС00001863 от 31.12.2023 23:59:59</v>
      </c>
      <c r="V1289" t="str">
        <f>VLOOKUP(A1289,'12'!A:B,2,0)</f>
        <v>НАС/КС/ДУ-КЛ-3А-10</v>
      </c>
    </row>
    <row r="1290" spans="1:22" x14ac:dyDescent="0.3">
      <c r="A1290" s="77" t="s">
        <v>1533</v>
      </c>
      <c r="B1290" s="77" t="s">
        <v>660</v>
      </c>
      <c r="C1290" s="80"/>
      <c r="D1290" s="79">
        <f>VLOOKUP(A1290,РАСЧЕТ!A:AY,51,0)</f>
        <v>0</v>
      </c>
      <c r="E1290" s="79">
        <f t="shared" si="80"/>
        <v>0</v>
      </c>
      <c r="F1290" s="79" t="e">
        <f>VLOOKUP(A1290,'04'!A:C,3,0)</f>
        <v>#N/A</v>
      </c>
      <c r="G1290" s="79" t="e">
        <f>VLOOKUP(A1290,'04'!A:B,2,0)</f>
        <v>#N/A</v>
      </c>
      <c r="H1290" s="80"/>
      <c r="I1290" s="79">
        <f>VLOOKUP(A1290,РАСЧЕТ!A:BE,57,0)</f>
        <v>0</v>
      </c>
      <c r="J1290" s="79">
        <f t="shared" si="81"/>
        <v>0</v>
      </c>
      <c r="K1290" s="79" t="e">
        <f>VLOOKUP(A1290,'10'!A:C,3,0)</f>
        <v>#N/A</v>
      </c>
      <c r="L1290" s="79" t="e">
        <f>VLOOKUP(A1290,'10'!A:B,2,0)</f>
        <v>#N/A</v>
      </c>
      <c r="M1290" s="80"/>
      <c r="N1290" s="79">
        <f>VLOOKUP(A1290,РАСЧЕТ!A:BF,58,0)</f>
        <v>0</v>
      </c>
      <c r="O1290" s="79">
        <f t="shared" si="82"/>
        <v>0</v>
      </c>
      <c r="P1290" s="79" t="e">
        <f>VLOOKUP(A1290,'11'!A:C,3,0)</f>
        <v>#N/A</v>
      </c>
      <c r="Q1290" s="79" t="e">
        <f>VLOOKUP(A1290,'11'!A:B,2,0)</f>
        <v>#N/A</v>
      </c>
      <c r="R1290" s="80"/>
      <c r="S1290">
        <f>VLOOKUP(A1290,РАСЧЕТ!A:BG,59,0)</f>
        <v>0</v>
      </c>
      <c r="T1290" s="119">
        <f t="shared" si="83"/>
        <v>0</v>
      </c>
      <c r="U1290" t="e">
        <f>VLOOKUP(A1290,'12'!A:C,3,0)</f>
        <v>#N/A</v>
      </c>
      <c r="V1290" t="e">
        <f>VLOOKUP(A1290,'12'!A:B,2,0)</f>
        <v>#N/A</v>
      </c>
    </row>
    <row r="1291" spans="1:22" x14ac:dyDescent="0.3">
      <c r="A1291" s="77" t="s">
        <v>2620</v>
      </c>
      <c r="B1291" s="77" t="s">
        <v>660</v>
      </c>
      <c r="C1291" s="79">
        <v>339.3</v>
      </c>
      <c r="D1291" s="79">
        <f>VLOOKUP(A1291,РАСЧЕТ!A:AY,51,0)</f>
        <v>240.15009783601491</v>
      </c>
      <c r="E1291" s="79">
        <f t="shared" si="80"/>
        <v>-99.149902163985104</v>
      </c>
      <c r="F1291" s="79" t="str">
        <f>VLOOKUP(A1291,'04'!A:C,3,0)</f>
        <v>Начисление услуг УКС00000634 от 30.04.2023 0:00:04</v>
      </c>
      <c r="G1291" s="79" t="str">
        <f>VLOOKUP(A1291,'04'!A:B,2,0)</f>
        <v>НАС/КС/ДУ/3А-КЛ-100</v>
      </c>
      <c r="H1291" s="79">
        <v>339.3</v>
      </c>
      <c r="I1291" s="79">
        <f>VLOOKUP(A1291,РАСЧЕТ!A:BE,57,0)</f>
        <v>315.88450992436537</v>
      </c>
      <c r="J1291" s="79">
        <f t="shared" si="81"/>
        <v>-23.415490075634636</v>
      </c>
      <c r="K1291" s="79" t="str">
        <f>VLOOKUP(A1291,'10'!A:C,3,0)</f>
        <v>Начисление услуг УКС00001636 от 31.10.2023 0:00:02</v>
      </c>
      <c r="L1291" s="79" t="str">
        <f>VLOOKUP(A1291,'10'!A:B,2,0)</f>
        <v>НАС/КС/ДУ/3А-КЛ-100</v>
      </c>
      <c r="M1291" s="79">
        <v>339.3</v>
      </c>
      <c r="N1291" s="79">
        <f>VLOOKUP(A1291,РАСЧЕТ!A:BF,58,0)</f>
        <v>282.72447820147198</v>
      </c>
      <c r="O1291" s="79">
        <f t="shared" si="82"/>
        <v>-56.57552179852803</v>
      </c>
      <c r="P1291" s="79" t="str">
        <f>VLOOKUP(A1291,'11'!A:C,3,0)</f>
        <v>Начисление услуг УКС00001714 от 30.11.2023 23:59:59</v>
      </c>
      <c r="Q1291" s="79" t="str">
        <f>VLOOKUP(A1291,'11'!A:B,2,0)</f>
        <v>НАС/КС/ДУ/3А-КЛ-100</v>
      </c>
      <c r="R1291" s="79">
        <v>339.3</v>
      </c>
      <c r="S1291">
        <f>VLOOKUP(A1291,РАСЧЕТ!A:BG,59,0)</f>
        <v>388.25038804646812</v>
      </c>
      <c r="T1291" s="119">
        <f t="shared" si="83"/>
        <v>48.950388046468106</v>
      </c>
      <c r="U1291" t="str">
        <f>VLOOKUP(A1291,'12'!A:C,3,0)</f>
        <v>Начисление услуг УКС00001863 от 31.12.2023 23:59:59</v>
      </c>
      <c r="V1291" t="str">
        <f>VLOOKUP(A1291,'12'!A:B,2,0)</f>
        <v>НАС/КС/ДУ/3А-КЛ-100</v>
      </c>
    </row>
    <row r="1292" spans="1:22" x14ac:dyDescent="0.3">
      <c r="A1292" s="77" t="s">
        <v>2190</v>
      </c>
      <c r="B1292" s="77" t="s">
        <v>1080</v>
      </c>
      <c r="C1292" s="79">
        <v>214.75</v>
      </c>
      <c r="D1292" s="79">
        <f>VLOOKUP(A1292,РАСЧЕТ!A:AY,51,0)</f>
        <v>151.99373280760435</v>
      </c>
      <c r="E1292" s="79">
        <f t="shared" si="80"/>
        <v>-62.756267192395654</v>
      </c>
      <c r="F1292" s="79" t="str">
        <f>VLOOKUP(A1292,'04'!A:C,3,0)</f>
        <v>Начисление услуг УКС00000634 от 30.04.2023 0:00:04</v>
      </c>
      <c r="G1292" s="79" t="str">
        <f>VLOOKUP(A1292,'04'!A:B,2,0)</f>
        <v>С24-НАСТР-3А-2021/паркинг/Кл. №101</v>
      </c>
      <c r="H1292" s="80"/>
      <c r="I1292" s="79">
        <f>VLOOKUP(A1292,РАСЧЕТ!A:BE,57,0)</f>
        <v>0</v>
      </c>
      <c r="J1292" s="79">
        <f t="shared" si="81"/>
        <v>0</v>
      </c>
      <c r="K1292" s="79" t="e">
        <f>VLOOKUP(A1292,'10'!A:C,3,0)</f>
        <v>#N/A</v>
      </c>
      <c r="L1292" s="79" t="e">
        <f>VLOOKUP(A1292,'10'!A:B,2,0)</f>
        <v>#N/A</v>
      </c>
      <c r="M1292" s="80"/>
      <c r="N1292" s="79">
        <f>VLOOKUP(A1292,РАСЧЕТ!A:BF,58,0)</f>
        <v>0</v>
      </c>
      <c r="O1292" s="79">
        <f t="shared" si="82"/>
        <v>0</v>
      </c>
      <c r="P1292" s="79" t="e">
        <f>VLOOKUP(A1292,'11'!A:C,3,0)</f>
        <v>#N/A</v>
      </c>
      <c r="Q1292" s="79" t="e">
        <f>VLOOKUP(A1292,'11'!A:B,2,0)</f>
        <v>#N/A</v>
      </c>
      <c r="R1292" s="80"/>
      <c r="S1292">
        <f>VLOOKUP(A1292,РАСЧЕТ!A:BG,59,0)</f>
        <v>0</v>
      </c>
      <c r="T1292" s="119">
        <f t="shared" si="83"/>
        <v>0</v>
      </c>
      <c r="U1292" t="e">
        <f>VLOOKUP(A1292,'12'!A:C,3,0)</f>
        <v>#N/A</v>
      </c>
      <c r="V1292" t="e">
        <f>VLOOKUP(A1292,'12'!A:B,2,0)</f>
        <v>#N/A</v>
      </c>
    </row>
    <row r="1293" spans="1:22" x14ac:dyDescent="0.3">
      <c r="A1293" s="77" t="s">
        <v>2851</v>
      </c>
      <c r="B1293" s="77" t="s">
        <v>1080</v>
      </c>
      <c r="C1293" s="80"/>
      <c r="D1293" s="79">
        <f>VLOOKUP(A1293,РАСЧЕТ!A:AY,51,0)</f>
        <v>0</v>
      </c>
      <c r="E1293" s="79">
        <f t="shared" si="80"/>
        <v>0</v>
      </c>
      <c r="F1293" s="79" t="e">
        <f>VLOOKUP(A1293,'04'!A:C,3,0)</f>
        <v>#N/A</v>
      </c>
      <c r="G1293" s="79" t="e">
        <f>VLOOKUP(A1293,'04'!A:B,2,0)</f>
        <v>#N/A</v>
      </c>
      <c r="H1293" s="79">
        <v>214.75</v>
      </c>
      <c r="I1293" s="79">
        <f>VLOOKUP(A1293,РАСЧЕТ!A:BE,57,0)</f>
        <v>199.92690501542108</v>
      </c>
      <c r="J1293" s="79">
        <f t="shared" si="81"/>
        <v>-14.823094984578916</v>
      </c>
      <c r="K1293" s="79" t="str">
        <f>VLOOKUP(A1293,'10'!A:C,3,0)</f>
        <v>Начисление услуг УКС00001636 от 31.10.2023 0:00:02</v>
      </c>
      <c r="L1293" s="79" t="str">
        <f>VLOOKUP(A1293,'10'!A:B,2,0)</f>
        <v>НАС/КС/ДУ/3А-КЛ-101</v>
      </c>
      <c r="M1293" s="79">
        <v>214.75</v>
      </c>
      <c r="N1293" s="79">
        <f>VLOOKUP(A1293,РАСЧЕТ!A:BF,58,0)</f>
        <v>178.93954316548854</v>
      </c>
      <c r="O1293" s="79">
        <f t="shared" si="82"/>
        <v>-35.810456834511456</v>
      </c>
      <c r="P1293" s="79" t="str">
        <f>VLOOKUP(A1293,'11'!A:C,3,0)</f>
        <v>Начисление услуг УКС00001714 от 30.11.2023 23:59:59</v>
      </c>
      <c r="Q1293" s="79" t="str">
        <f>VLOOKUP(A1293,'11'!A:B,2,0)</f>
        <v>НАС/КС/ДУ/3А-КЛ-101</v>
      </c>
      <c r="R1293" s="79">
        <v>214.75</v>
      </c>
      <c r="S1293">
        <f>VLOOKUP(A1293,РАСЧЕТ!A:BG,59,0)</f>
        <v>245.72809370029626</v>
      </c>
      <c r="T1293" s="119">
        <f t="shared" si="83"/>
        <v>30.978093700296256</v>
      </c>
      <c r="U1293" t="str">
        <f>VLOOKUP(A1293,'12'!A:C,3,0)</f>
        <v>Начисление услуг УКС00001863 от 31.12.2023 23:59:59</v>
      </c>
      <c r="V1293" t="str">
        <f>VLOOKUP(A1293,'12'!A:B,2,0)</f>
        <v>НАС/КС/ДУ/3А-КЛ-101</v>
      </c>
    </row>
    <row r="1294" spans="1:22" x14ac:dyDescent="0.3">
      <c r="A1294" s="77" t="s">
        <v>1437</v>
      </c>
      <c r="B1294" s="77" t="s">
        <v>630</v>
      </c>
      <c r="C1294" s="79">
        <v>219.04</v>
      </c>
      <c r="D1294" s="79">
        <f>VLOOKUP(A1294,РАСЧЕТ!A:AY,51,0)</f>
        <v>155.03360746375643</v>
      </c>
      <c r="E1294" s="79">
        <f t="shared" si="80"/>
        <v>-64.006392536243567</v>
      </c>
      <c r="F1294" s="79" t="str">
        <f>VLOOKUP(A1294,'04'!A:C,3,0)</f>
        <v>Начисление услуг УКС00000634 от 30.04.2023 0:00:04</v>
      </c>
      <c r="G1294" s="79" t="str">
        <f>VLOOKUP(A1294,'04'!A:B,2,0)</f>
        <v>С24-НАСТР-3А-2021/паркинг/Кл. №102</v>
      </c>
      <c r="H1294" s="79">
        <v>219.04</v>
      </c>
      <c r="I1294" s="79">
        <f>VLOOKUP(A1294,РАСЧЕТ!A:BE,57,0)</f>
        <v>203.92544311572951</v>
      </c>
      <c r="J1294" s="79">
        <f t="shared" si="81"/>
        <v>-15.114556884270485</v>
      </c>
      <c r="K1294" s="79" t="str">
        <f>VLOOKUP(A1294,'10'!A:C,3,0)</f>
        <v>Начисление услуг УКС00001636 от 31.10.2023 0:00:02</v>
      </c>
      <c r="L1294" s="79" t="str">
        <f>VLOOKUP(A1294,'10'!A:B,2,0)</f>
        <v>С24-НАСТР-3А-2021/паркинг/Кл. №102</v>
      </c>
      <c r="M1294" s="79">
        <v>219.04</v>
      </c>
      <c r="N1294" s="79">
        <f>VLOOKUP(A1294,РАСЧЕТ!A:BF,58,0)</f>
        <v>182.51833402879834</v>
      </c>
      <c r="O1294" s="79">
        <f t="shared" si="82"/>
        <v>-36.521665971201656</v>
      </c>
      <c r="P1294" s="79" t="str">
        <f>VLOOKUP(A1294,'11'!A:C,3,0)</f>
        <v>Начисление услуг УКС00001714 от 30.11.2023 23:59:59</v>
      </c>
      <c r="Q1294" s="79" t="str">
        <f>VLOOKUP(A1294,'11'!A:B,2,0)</f>
        <v>С24-НАСТР-3А-2021/паркинг/Кл. №102</v>
      </c>
      <c r="R1294" s="79">
        <v>219.04</v>
      </c>
      <c r="S1294">
        <f>VLOOKUP(A1294,РАСЧЕТ!A:BG,59,0)</f>
        <v>250.64265557430213</v>
      </c>
      <c r="T1294" s="119">
        <f t="shared" si="83"/>
        <v>31.602655574302133</v>
      </c>
      <c r="U1294" t="str">
        <f>VLOOKUP(A1294,'12'!A:C,3,0)</f>
        <v>Начисление услуг УКС00001863 от 31.12.2023 23:59:59</v>
      </c>
      <c r="V1294" t="str">
        <f>VLOOKUP(A1294,'12'!A:B,2,0)</f>
        <v>С24-НАСТР-3А-2021/паркинг/Кл. №102</v>
      </c>
    </row>
    <row r="1295" spans="1:22" x14ac:dyDescent="0.3">
      <c r="A1295" s="77" t="s">
        <v>2036</v>
      </c>
      <c r="B1295" s="77" t="s">
        <v>1133</v>
      </c>
      <c r="C1295" s="79">
        <v>193.27</v>
      </c>
      <c r="D1295" s="79">
        <f>VLOOKUP(A1295,РАСЧЕТ!A:AY,51,0)</f>
        <v>136.79435952684392</v>
      </c>
      <c r="E1295" s="79">
        <f t="shared" si="80"/>
        <v>-56.475640473156091</v>
      </c>
      <c r="F1295" s="79" t="str">
        <f>VLOOKUP(A1295,'04'!A:C,3,0)</f>
        <v>Начисление услуг УКС00000634 от 30.04.2023 0:00:04</v>
      </c>
      <c r="G1295" s="79" t="str">
        <f>VLOOKUP(A1295,'04'!A:B,2,0)</f>
        <v>С24-НАСТР-3А-2021/паркинг/Кл. №103</v>
      </c>
      <c r="H1295" s="80"/>
      <c r="I1295" s="79">
        <f>VLOOKUP(A1295,РАСЧЕТ!A:BE,57,0)</f>
        <v>0</v>
      </c>
      <c r="J1295" s="79">
        <f t="shared" si="81"/>
        <v>0</v>
      </c>
      <c r="K1295" s="79" t="e">
        <f>VLOOKUP(A1295,'10'!A:C,3,0)</f>
        <v>#N/A</v>
      </c>
      <c r="L1295" s="79" t="e">
        <f>VLOOKUP(A1295,'10'!A:B,2,0)</f>
        <v>#N/A</v>
      </c>
      <c r="M1295" s="80"/>
      <c r="N1295" s="79">
        <f>VLOOKUP(A1295,РАСЧЕТ!A:BF,58,0)</f>
        <v>0</v>
      </c>
      <c r="O1295" s="79">
        <f t="shared" si="82"/>
        <v>0</v>
      </c>
      <c r="P1295" s="79" t="e">
        <f>VLOOKUP(A1295,'11'!A:C,3,0)</f>
        <v>#N/A</v>
      </c>
      <c r="Q1295" s="79" t="e">
        <f>VLOOKUP(A1295,'11'!A:B,2,0)</f>
        <v>#N/A</v>
      </c>
      <c r="R1295" s="80"/>
      <c r="S1295">
        <f>VLOOKUP(A1295,РАСЧЕТ!A:BG,59,0)</f>
        <v>0</v>
      </c>
      <c r="T1295" s="119">
        <f t="shared" si="83"/>
        <v>0</v>
      </c>
      <c r="U1295" t="e">
        <f>VLOOKUP(A1295,'12'!A:C,3,0)</f>
        <v>#N/A</v>
      </c>
      <c r="V1295" t="e">
        <f>VLOOKUP(A1295,'12'!A:B,2,0)</f>
        <v>#N/A</v>
      </c>
    </row>
    <row r="1296" spans="1:22" x14ac:dyDescent="0.3">
      <c r="A1296" s="77" t="s">
        <v>2845</v>
      </c>
      <c r="B1296" s="77" t="s">
        <v>1133</v>
      </c>
      <c r="C1296" s="80"/>
      <c r="D1296" s="79">
        <f>VLOOKUP(A1296,РАСЧЕТ!A:AY,51,0)</f>
        <v>0</v>
      </c>
      <c r="E1296" s="79">
        <f t="shared" si="80"/>
        <v>0</v>
      </c>
      <c r="F1296" s="79" t="e">
        <f>VLOOKUP(A1296,'04'!A:C,3,0)</f>
        <v>#N/A</v>
      </c>
      <c r="G1296" s="79" t="e">
        <f>VLOOKUP(A1296,'04'!A:B,2,0)</f>
        <v>#N/A</v>
      </c>
      <c r="H1296" s="79">
        <v>193.27</v>
      </c>
      <c r="I1296" s="79">
        <f>VLOOKUP(A1296,РАСЧЕТ!A:BE,57,0)</f>
        <v>179.93421451387897</v>
      </c>
      <c r="J1296" s="79">
        <f t="shared" si="81"/>
        <v>-13.33578548612104</v>
      </c>
      <c r="K1296" s="79" t="str">
        <f>VLOOKUP(A1296,'10'!A:C,3,0)</f>
        <v>Начисление услуг УКС00001636 от 31.10.2023 0:00:02</v>
      </c>
      <c r="L1296" s="79" t="str">
        <f>VLOOKUP(A1296,'10'!A:B,2,0)</f>
        <v>НАС/КС/ДУ-КЛ-3А-103</v>
      </c>
      <c r="M1296" s="79">
        <v>193.27</v>
      </c>
      <c r="N1296" s="79">
        <f>VLOOKUP(A1296,РАСЧЕТ!A:BF,58,0)</f>
        <v>161.0455888489397</v>
      </c>
      <c r="O1296" s="79">
        <f t="shared" si="82"/>
        <v>-32.224411151060309</v>
      </c>
      <c r="P1296" s="79" t="str">
        <f>VLOOKUP(A1296,'11'!A:C,3,0)</f>
        <v>Начисление услуг УКС00001714 от 30.11.2023 23:59:59</v>
      </c>
      <c r="Q1296" s="79" t="str">
        <f>VLOOKUP(A1296,'11'!A:B,2,0)</f>
        <v>НАС/КС/ДУ-КЛ-3А-103</v>
      </c>
      <c r="R1296" s="79">
        <v>193.27</v>
      </c>
      <c r="S1296">
        <f>VLOOKUP(A1296,РАСЧЕТ!A:BG,59,0)</f>
        <v>221.15528433026662</v>
      </c>
      <c r="T1296" s="119">
        <f t="shared" si="83"/>
        <v>27.885284330266614</v>
      </c>
      <c r="U1296" t="str">
        <f>VLOOKUP(A1296,'12'!A:C,3,0)</f>
        <v>Начисление услуг УКС00001863 от 31.12.2023 23:59:59</v>
      </c>
      <c r="V1296" t="str">
        <f>VLOOKUP(A1296,'12'!A:B,2,0)</f>
        <v>НАС/КС/ДУ-КЛ-3А-103</v>
      </c>
    </row>
    <row r="1297" spans="1:22" x14ac:dyDescent="0.3">
      <c r="A1297" s="77" t="s">
        <v>2214</v>
      </c>
      <c r="B1297" s="77" t="s">
        <v>766</v>
      </c>
      <c r="C1297" s="79">
        <v>257.7</v>
      </c>
      <c r="D1297" s="79">
        <f>VLOOKUP(A1297,РАСЧЕТ!A:AY,51,0)</f>
        <v>182.39247936912523</v>
      </c>
      <c r="E1297" s="79">
        <f t="shared" si="80"/>
        <v>-75.307520630874762</v>
      </c>
      <c r="F1297" s="79" t="str">
        <f>VLOOKUP(A1297,'04'!A:C,3,0)</f>
        <v>Начисление услуг УКС00000634 от 30.04.2023 0:00:04</v>
      </c>
      <c r="G1297" s="79" t="str">
        <f>VLOOKUP(A1297,'04'!A:B,2,0)</f>
        <v>С24-НАСТР-3А-2021/паркинг/Кл. №104</v>
      </c>
      <c r="H1297" s="79">
        <v>257.7</v>
      </c>
      <c r="I1297" s="79">
        <f>VLOOKUP(A1297,РАСЧЕТ!A:BE,57,0)</f>
        <v>239.91228601850531</v>
      </c>
      <c r="J1297" s="79">
        <f t="shared" si="81"/>
        <v>-17.787713981494676</v>
      </c>
      <c r="K1297" s="79" t="str">
        <f>VLOOKUP(A1297,'10'!A:C,3,0)</f>
        <v>Начисление услуг УКС00001636 от 31.10.2023 0:00:02</v>
      </c>
      <c r="L1297" s="79" t="str">
        <f>VLOOKUP(A1297,'10'!A:B,2,0)</f>
        <v>С24-НАСТР-3А-2021/паркинг/Кл. №104</v>
      </c>
      <c r="M1297" s="79">
        <v>257.7</v>
      </c>
      <c r="N1297" s="79">
        <f>VLOOKUP(A1297,РАСЧЕТ!A:BF,58,0)</f>
        <v>214.72745179858626</v>
      </c>
      <c r="O1297" s="79">
        <f t="shared" si="82"/>
        <v>-42.97254820141373</v>
      </c>
      <c r="P1297" s="79" t="str">
        <f>VLOOKUP(A1297,'11'!A:C,3,0)</f>
        <v>Начисление услуг УКС00001714 от 30.11.2023 23:59:59</v>
      </c>
      <c r="Q1297" s="79" t="str">
        <f>VLOOKUP(A1297,'11'!A:B,2,0)</f>
        <v>С24-НАСТР-3А-2021/паркинг/Кл. №104</v>
      </c>
      <c r="R1297" s="79">
        <v>257.7</v>
      </c>
      <c r="S1297">
        <f>VLOOKUP(A1297,РАСЧЕТ!A:BG,59,0)</f>
        <v>294.87371244035552</v>
      </c>
      <c r="T1297" s="119">
        <f t="shared" si="83"/>
        <v>37.17371244035553</v>
      </c>
      <c r="U1297" t="str">
        <f>VLOOKUP(A1297,'12'!A:C,3,0)</f>
        <v>Начисление услуг УКС00001863 от 31.12.2023 23:59:59</v>
      </c>
      <c r="V1297" t="str">
        <f>VLOOKUP(A1297,'12'!A:B,2,0)</f>
        <v>С24-НАСТР-3А-2021/паркинг/Кл. №104</v>
      </c>
    </row>
    <row r="1298" spans="1:22" x14ac:dyDescent="0.3">
      <c r="A1298" s="77" t="s">
        <v>2263</v>
      </c>
      <c r="B1298" s="77" t="s">
        <v>1021</v>
      </c>
      <c r="C1298" s="79">
        <v>292.06</v>
      </c>
      <c r="D1298" s="79">
        <f>VLOOKUP(A1298,РАСЧЕТ!A:AY,51,0)</f>
        <v>206.71147661834189</v>
      </c>
      <c r="E1298" s="79">
        <f t="shared" si="80"/>
        <v>-85.348523381658111</v>
      </c>
      <c r="F1298" s="79" t="str">
        <f>VLOOKUP(A1298,'04'!A:C,3,0)</f>
        <v>Начисление услуг УКС00000634 от 30.04.2023 0:00:04</v>
      </c>
      <c r="G1298" s="79" t="str">
        <f>VLOOKUP(A1298,'04'!A:B,2,0)</f>
        <v>С24-НАСТР-3А-2021/паркинг/Кл. №105</v>
      </c>
      <c r="H1298" s="79">
        <v>292.06</v>
      </c>
      <c r="I1298" s="79">
        <f>VLOOKUP(A1298,РАСЧЕТ!A:BE,57,0)</f>
        <v>271.9005908209727</v>
      </c>
      <c r="J1298" s="79">
        <f t="shared" si="81"/>
        <v>-20.159409179027307</v>
      </c>
      <c r="K1298" s="79" t="str">
        <f>VLOOKUP(A1298,'10'!A:C,3,0)</f>
        <v>Начисление услуг УКС00001636 от 31.10.2023 0:00:02</v>
      </c>
      <c r="L1298" s="79" t="str">
        <f>VLOOKUP(A1298,'10'!A:B,2,0)</f>
        <v>С24-НАСТР-3А-2021/паркинг/Кл. №105</v>
      </c>
      <c r="M1298" s="79">
        <v>292.06</v>
      </c>
      <c r="N1298" s="79">
        <f>VLOOKUP(A1298,РАСЧЕТ!A:BF,58,0)</f>
        <v>243.35777870506442</v>
      </c>
      <c r="O1298" s="79">
        <f t="shared" si="82"/>
        <v>-48.702221294935583</v>
      </c>
      <c r="P1298" s="79" t="str">
        <f>VLOOKUP(A1298,'11'!A:C,3,0)</f>
        <v>Начисление услуг УКС00001714 от 30.11.2023 23:59:59</v>
      </c>
      <c r="Q1298" s="79" t="str">
        <f>VLOOKUP(A1298,'11'!A:B,2,0)</f>
        <v>С24-НАСТР-3А-2021/паркинг/Кл. №105</v>
      </c>
      <c r="R1298" s="79">
        <v>292.06</v>
      </c>
      <c r="S1298">
        <f>VLOOKUP(A1298,РАСЧЕТ!A:BG,59,0)</f>
        <v>334.19020743240287</v>
      </c>
      <c r="T1298" s="119">
        <f t="shared" si="83"/>
        <v>42.130207432402869</v>
      </c>
      <c r="U1298" t="str">
        <f>VLOOKUP(A1298,'12'!A:C,3,0)</f>
        <v>Начисление услуг УКС00001863 от 31.12.2023 23:59:59</v>
      </c>
      <c r="V1298" t="str">
        <f>VLOOKUP(A1298,'12'!A:B,2,0)</f>
        <v>С24-НАСТР-3А-2021/паркинг/Кл. №105</v>
      </c>
    </row>
    <row r="1299" spans="1:22" x14ac:dyDescent="0.3">
      <c r="A1299" s="77" t="s">
        <v>1496</v>
      </c>
      <c r="B1299" s="77" t="s">
        <v>665</v>
      </c>
      <c r="C1299" s="79">
        <v>219.04</v>
      </c>
      <c r="D1299" s="79">
        <f>VLOOKUP(A1299,РАСЧЕТ!A:AY,51,0)</f>
        <v>155.03360746375643</v>
      </c>
      <c r="E1299" s="79">
        <f t="shared" si="80"/>
        <v>-64.006392536243567</v>
      </c>
      <c r="F1299" s="79" t="str">
        <f>VLOOKUP(A1299,'04'!A:C,3,0)</f>
        <v>Начисление услуг УКС00000634 от 30.04.2023 0:00:04</v>
      </c>
      <c r="G1299" s="79" t="str">
        <f>VLOOKUP(A1299,'04'!A:B,2,0)</f>
        <v>С24-НАСТР-3А-2021/паркинг/Кл. №106</v>
      </c>
      <c r="H1299" s="80"/>
      <c r="I1299" s="79">
        <f>VLOOKUP(A1299,РАСЧЕТ!A:BE,57,0)</f>
        <v>0</v>
      </c>
      <c r="J1299" s="79">
        <f t="shared" si="81"/>
        <v>0</v>
      </c>
      <c r="K1299" s="79" t="e">
        <f>VLOOKUP(A1299,'10'!A:C,3,0)</f>
        <v>#N/A</v>
      </c>
      <c r="L1299" s="79" t="e">
        <f>VLOOKUP(A1299,'10'!A:B,2,0)</f>
        <v>#N/A</v>
      </c>
      <c r="M1299" s="80"/>
      <c r="N1299" s="79">
        <f>VLOOKUP(A1299,РАСЧЕТ!A:BF,58,0)</f>
        <v>0</v>
      </c>
      <c r="O1299" s="79">
        <f t="shared" si="82"/>
        <v>0</v>
      </c>
      <c r="P1299" s="79" t="e">
        <f>VLOOKUP(A1299,'11'!A:C,3,0)</f>
        <v>#N/A</v>
      </c>
      <c r="Q1299" s="79" t="e">
        <f>VLOOKUP(A1299,'11'!A:B,2,0)</f>
        <v>#N/A</v>
      </c>
      <c r="R1299" s="80"/>
      <c r="S1299">
        <f>VLOOKUP(A1299,РАСЧЕТ!A:BG,59,0)</f>
        <v>0</v>
      </c>
      <c r="T1299" s="119">
        <f t="shared" si="83"/>
        <v>0</v>
      </c>
      <c r="U1299" t="e">
        <f>VLOOKUP(A1299,'12'!A:C,3,0)</f>
        <v>#N/A</v>
      </c>
      <c r="V1299" t="e">
        <f>VLOOKUP(A1299,'12'!A:B,2,0)</f>
        <v>#N/A</v>
      </c>
    </row>
    <row r="1300" spans="1:22" x14ac:dyDescent="0.3">
      <c r="A1300" s="77" t="s">
        <v>2891</v>
      </c>
      <c r="B1300" s="77" t="s">
        <v>665</v>
      </c>
      <c r="C1300" s="80"/>
      <c r="D1300" s="79">
        <f>VLOOKUP(A1300,РАСЧЕТ!A:AY,51,0)</f>
        <v>0</v>
      </c>
      <c r="E1300" s="79">
        <f t="shared" si="80"/>
        <v>0</v>
      </c>
      <c r="F1300" s="79" t="e">
        <f>VLOOKUP(A1300,'04'!A:C,3,0)</f>
        <v>#N/A</v>
      </c>
      <c r="G1300" s="79" t="e">
        <f>VLOOKUP(A1300,'04'!A:B,2,0)</f>
        <v>#N/A</v>
      </c>
      <c r="H1300" s="79">
        <v>219.04</v>
      </c>
      <c r="I1300" s="79">
        <f>VLOOKUP(A1300,РАСЧЕТ!A:BE,57,0)</f>
        <v>203.92544311572951</v>
      </c>
      <c r="J1300" s="79">
        <f t="shared" si="81"/>
        <v>-15.114556884270485</v>
      </c>
      <c r="K1300" s="79" t="str">
        <f>VLOOKUP(A1300,'10'!A:C,3,0)</f>
        <v>Начисление услуг УКС00001636 от 31.10.2023 0:00:02</v>
      </c>
      <c r="L1300" s="79" t="str">
        <f>VLOOKUP(A1300,'10'!A:B,2,0)</f>
        <v>НАС/КС/ДУ-3А-КЛ-106</v>
      </c>
      <c r="M1300" s="79">
        <v>219.04</v>
      </c>
      <c r="N1300" s="79">
        <f>VLOOKUP(A1300,РАСЧЕТ!A:BF,58,0)</f>
        <v>182.51833402879834</v>
      </c>
      <c r="O1300" s="79">
        <f t="shared" si="82"/>
        <v>-36.521665971201656</v>
      </c>
      <c r="P1300" s="79" t="str">
        <f>VLOOKUP(A1300,'11'!A:C,3,0)</f>
        <v>Начисление услуг УКС00001714 от 30.11.2023 23:59:59</v>
      </c>
      <c r="Q1300" s="79" t="str">
        <f>VLOOKUP(A1300,'11'!A:B,2,0)</f>
        <v>НАС/КС/ДУ-3А-КЛ-106</v>
      </c>
      <c r="R1300" s="79">
        <v>219.04</v>
      </c>
      <c r="S1300">
        <f>VLOOKUP(A1300,РАСЧЕТ!A:BG,59,0)</f>
        <v>250.64265557430213</v>
      </c>
      <c r="T1300" s="119">
        <f t="shared" si="83"/>
        <v>31.602655574302133</v>
      </c>
      <c r="U1300" t="str">
        <f>VLOOKUP(A1300,'12'!A:C,3,0)</f>
        <v>Начисление услуг УКС00001863 от 31.12.2023 23:59:59</v>
      </c>
      <c r="V1300" t="str">
        <f>VLOOKUP(A1300,'12'!A:B,2,0)</f>
        <v>НАС/КС/ДУ-3А-КЛ-106</v>
      </c>
    </row>
    <row r="1301" spans="1:22" x14ac:dyDescent="0.3">
      <c r="A1301" s="77" t="s">
        <v>1534</v>
      </c>
      <c r="B1301" s="77" t="s">
        <v>1067</v>
      </c>
      <c r="C1301" s="80"/>
      <c r="D1301" s="79">
        <f>VLOOKUP(A1301,РАСЧЕТ!A:AY,51,0)</f>
        <v>0</v>
      </c>
      <c r="E1301" s="79">
        <f t="shared" si="80"/>
        <v>0</v>
      </c>
      <c r="F1301" s="79" t="e">
        <f>VLOOKUP(A1301,'04'!A:C,3,0)</f>
        <v>#N/A</v>
      </c>
      <c r="G1301" s="79" t="e">
        <f>VLOOKUP(A1301,'04'!A:B,2,0)</f>
        <v>#N/A</v>
      </c>
      <c r="H1301" s="80"/>
      <c r="I1301" s="79">
        <f>VLOOKUP(A1301,РАСЧЕТ!A:BE,57,0)</f>
        <v>0</v>
      </c>
      <c r="J1301" s="79">
        <f t="shared" si="81"/>
        <v>0</v>
      </c>
      <c r="K1301" s="79" t="e">
        <f>VLOOKUP(A1301,'10'!A:C,3,0)</f>
        <v>#N/A</v>
      </c>
      <c r="L1301" s="79" t="e">
        <f>VLOOKUP(A1301,'10'!A:B,2,0)</f>
        <v>#N/A</v>
      </c>
      <c r="M1301" s="80"/>
      <c r="N1301" s="79">
        <f>VLOOKUP(A1301,РАСЧЕТ!A:BF,58,0)</f>
        <v>0</v>
      </c>
      <c r="O1301" s="79">
        <f t="shared" si="82"/>
        <v>0</v>
      </c>
      <c r="P1301" s="79" t="e">
        <f>VLOOKUP(A1301,'11'!A:C,3,0)</f>
        <v>#N/A</v>
      </c>
      <c r="Q1301" s="79" t="e">
        <f>VLOOKUP(A1301,'11'!A:B,2,0)</f>
        <v>#N/A</v>
      </c>
      <c r="R1301" s="80"/>
      <c r="S1301">
        <f>VLOOKUP(A1301,РАСЧЕТ!A:BG,59,0)</f>
        <v>0</v>
      </c>
      <c r="T1301" s="119">
        <f t="shared" si="83"/>
        <v>0</v>
      </c>
      <c r="U1301" t="e">
        <f>VLOOKUP(A1301,'12'!A:C,3,0)</f>
        <v>#N/A</v>
      </c>
      <c r="V1301" t="e">
        <f>VLOOKUP(A1301,'12'!A:B,2,0)</f>
        <v>#N/A</v>
      </c>
    </row>
    <row r="1302" spans="1:22" x14ac:dyDescent="0.3">
      <c r="A1302" s="77" t="s">
        <v>2566</v>
      </c>
      <c r="B1302" s="77" t="s">
        <v>1067</v>
      </c>
      <c r="C1302" s="79">
        <v>154.62</v>
      </c>
      <c r="D1302" s="79">
        <f>VLOOKUP(A1302,РАСЧЕТ!A:AY,51,0)</f>
        <v>109.43548762147515</v>
      </c>
      <c r="E1302" s="79">
        <f t="shared" si="80"/>
        <v>-45.184512378524857</v>
      </c>
      <c r="F1302" s="79" t="str">
        <f>VLOOKUP(A1302,'04'!A:C,3,0)</f>
        <v>Начисление услуг УКС00000634 от 30.04.2023 0:00:04</v>
      </c>
      <c r="G1302" s="79" t="str">
        <f>VLOOKUP(A1302,'04'!A:B,2,0)</f>
        <v>НАС/КС/ДУ-КЛ-3А-107</v>
      </c>
      <c r="H1302" s="79">
        <v>154.62</v>
      </c>
      <c r="I1302" s="79">
        <f>VLOOKUP(A1302,РАСЧЕТ!A:BE,57,0)</f>
        <v>143.94737161110319</v>
      </c>
      <c r="J1302" s="79">
        <f t="shared" si="81"/>
        <v>-10.672628388896811</v>
      </c>
      <c r="K1302" s="79" t="str">
        <f>VLOOKUP(A1302,'10'!A:C,3,0)</f>
        <v>Начисление услуг УКС00001636 от 31.10.2023 0:00:02</v>
      </c>
      <c r="L1302" s="79" t="str">
        <f>VLOOKUP(A1302,'10'!A:B,2,0)</f>
        <v>НАС/КС/ДУ-КЛ-3А-107</v>
      </c>
      <c r="M1302" s="79">
        <v>154.62</v>
      </c>
      <c r="N1302" s="79">
        <f>VLOOKUP(A1302,РАСЧЕТ!A:BF,58,0)</f>
        <v>128.83647107915178</v>
      </c>
      <c r="O1302" s="79">
        <f t="shared" si="82"/>
        <v>-25.783528920848227</v>
      </c>
      <c r="P1302" s="79" t="str">
        <f>VLOOKUP(A1302,'11'!A:C,3,0)</f>
        <v>Начисление услуг УКС00001714 от 30.11.2023 23:59:59</v>
      </c>
      <c r="Q1302" s="79" t="str">
        <f>VLOOKUP(A1302,'11'!A:B,2,0)</f>
        <v>НАС/КС/ДУ-КЛ-3А-107</v>
      </c>
      <c r="R1302" s="79">
        <v>154.62</v>
      </c>
      <c r="S1302">
        <f>VLOOKUP(A1302,РАСЧЕТ!A:BG,59,0)</f>
        <v>176.92422746421332</v>
      </c>
      <c r="T1302" s="119">
        <f t="shared" si="83"/>
        <v>22.304227464213312</v>
      </c>
      <c r="U1302" t="str">
        <f>VLOOKUP(A1302,'12'!A:C,3,0)</f>
        <v>Начисление услуг УКС00001863 от 31.12.2023 23:59:59</v>
      </c>
      <c r="V1302" t="str">
        <f>VLOOKUP(A1302,'12'!A:B,2,0)</f>
        <v>НАС/КС/ДУ-КЛ-3А-107</v>
      </c>
    </row>
    <row r="1303" spans="1:22" x14ac:dyDescent="0.3">
      <c r="A1303" s="77" t="s">
        <v>2085</v>
      </c>
      <c r="B1303" s="77" t="s">
        <v>845</v>
      </c>
      <c r="C1303" s="80"/>
      <c r="D1303" s="79">
        <f>VLOOKUP(A1303,РАСЧЕТ!A:AY,51,0)</f>
        <v>0</v>
      </c>
      <c r="E1303" s="79">
        <f t="shared" si="80"/>
        <v>0</v>
      </c>
      <c r="F1303" s="79" t="e">
        <f>VLOOKUP(A1303,'04'!A:C,3,0)</f>
        <v>#N/A</v>
      </c>
      <c r="G1303" s="79" t="e">
        <f>VLOOKUP(A1303,'04'!A:B,2,0)</f>
        <v>#N/A</v>
      </c>
      <c r="H1303" s="80"/>
      <c r="I1303" s="79">
        <f>VLOOKUP(A1303,РАСЧЕТ!A:BE,57,0)</f>
        <v>0</v>
      </c>
      <c r="J1303" s="79">
        <f t="shared" si="81"/>
        <v>0</v>
      </c>
      <c r="K1303" s="79" t="e">
        <f>VLOOKUP(A1303,'10'!A:C,3,0)</f>
        <v>#N/A</v>
      </c>
      <c r="L1303" s="79" t="e">
        <f>VLOOKUP(A1303,'10'!A:B,2,0)</f>
        <v>#N/A</v>
      </c>
      <c r="M1303" s="80"/>
      <c r="N1303" s="79">
        <f>VLOOKUP(A1303,РАСЧЕТ!A:BF,58,0)</f>
        <v>0</v>
      </c>
      <c r="O1303" s="79">
        <f t="shared" si="82"/>
        <v>0</v>
      </c>
      <c r="P1303" s="79" t="e">
        <f>VLOOKUP(A1303,'11'!A:C,3,0)</f>
        <v>#N/A</v>
      </c>
      <c r="Q1303" s="79" t="e">
        <f>VLOOKUP(A1303,'11'!A:B,2,0)</f>
        <v>#N/A</v>
      </c>
      <c r="R1303" s="80"/>
      <c r="S1303">
        <f>VLOOKUP(A1303,РАСЧЕТ!A:BG,59,0)</f>
        <v>0</v>
      </c>
      <c r="T1303" s="119">
        <f t="shared" si="83"/>
        <v>0</v>
      </c>
      <c r="U1303" t="e">
        <f>VLOOKUP(A1303,'12'!A:C,3,0)</f>
        <v>#N/A</v>
      </c>
      <c r="V1303" t="e">
        <f>VLOOKUP(A1303,'12'!A:B,2,0)</f>
        <v>#N/A</v>
      </c>
    </row>
    <row r="1304" spans="1:22" x14ac:dyDescent="0.3">
      <c r="A1304" s="77" t="s">
        <v>2739</v>
      </c>
      <c r="B1304" s="77" t="s">
        <v>845</v>
      </c>
      <c r="C1304" s="79">
        <v>158.91999999999999</v>
      </c>
      <c r="D1304" s="79">
        <f>VLOOKUP(A1304,РАСЧЕТ!A:AY,51,0)</f>
        <v>112.47536227762723</v>
      </c>
      <c r="E1304" s="79">
        <f t="shared" si="80"/>
        <v>-46.444637722372761</v>
      </c>
      <c r="F1304" s="79" t="str">
        <f>VLOOKUP(A1304,'04'!A:C,3,0)</f>
        <v>Начисление услуг УКС00000634 от 30.04.2023 0:00:04</v>
      </c>
      <c r="G1304" s="79" t="str">
        <f>VLOOKUP(A1304,'04'!A:B,2,0)</f>
        <v>НАС/КС/ДУ-КЛ-3А/ММ-108-Э(-1)</v>
      </c>
      <c r="H1304" s="79">
        <v>158.91</v>
      </c>
      <c r="I1304" s="79">
        <f>VLOOKUP(A1304,РАСЧЕТ!A:BE,57,0)</f>
        <v>147.94590971141162</v>
      </c>
      <c r="J1304" s="79">
        <f t="shared" si="81"/>
        <v>-10.96409028858838</v>
      </c>
      <c r="K1304" s="79" t="str">
        <f>VLOOKUP(A1304,'10'!A:C,3,0)</f>
        <v>Начисление услуг УКС00001636 от 31.10.2023 0:00:02</v>
      </c>
      <c r="L1304" s="79" t="str">
        <f>VLOOKUP(A1304,'10'!A:B,2,0)</f>
        <v>НАС/КС/ДУ-КЛ-3А/ММ-108-Э(-1)</v>
      </c>
      <c r="M1304" s="79">
        <v>158.91</v>
      </c>
      <c r="N1304" s="79">
        <f>VLOOKUP(A1304,РАСЧЕТ!A:BF,58,0)</f>
        <v>132.41526194246154</v>
      </c>
      <c r="O1304" s="79">
        <f t="shared" si="82"/>
        <v>-26.494738057538456</v>
      </c>
      <c r="P1304" s="79" t="str">
        <f>VLOOKUP(A1304,'11'!A:C,3,0)</f>
        <v>Начисление услуг УКС00001714 от 30.11.2023 23:59:59</v>
      </c>
      <c r="Q1304" s="79" t="str">
        <f>VLOOKUP(A1304,'11'!A:B,2,0)</f>
        <v>НАС/КС/ДУ-КЛ-3А/ММ-108-Э(-1)</v>
      </c>
      <c r="R1304" s="79">
        <v>158.91</v>
      </c>
      <c r="S1304">
        <f>VLOOKUP(A1304,РАСЧЕТ!A:BG,59,0)</f>
        <v>181.83878933821921</v>
      </c>
      <c r="T1304" s="119">
        <f t="shared" si="83"/>
        <v>22.928789338219218</v>
      </c>
      <c r="U1304" t="str">
        <f>VLOOKUP(A1304,'12'!A:C,3,0)</f>
        <v>Начисление услуг УКС00001863 от 31.12.2023 23:59:59</v>
      </c>
      <c r="V1304" t="str">
        <f>VLOOKUP(A1304,'12'!A:B,2,0)</f>
        <v>НАС/КС/ДУ-КЛ-3А/ММ-108-Э(-1)</v>
      </c>
    </row>
    <row r="1305" spans="1:22" x14ac:dyDescent="0.3">
      <c r="A1305" s="77" t="s">
        <v>1523</v>
      </c>
      <c r="B1305" s="77" t="s">
        <v>1010</v>
      </c>
      <c r="C1305" s="79">
        <v>180.39</v>
      </c>
      <c r="D1305" s="79">
        <f>VLOOKUP(A1305,РАСЧЕТ!A:AY,51,0)</f>
        <v>127.67473555838765</v>
      </c>
      <c r="E1305" s="79">
        <f t="shared" si="80"/>
        <v>-52.715264441612334</v>
      </c>
      <c r="F1305" s="79" t="str">
        <f>VLOOKUP(A1305,'04'!A:C,3,0)</f>
        <v>Начисление услуг УКС00000634 от 30.04.2023 0:00:04</v>
      </c>
      <c r="G1305" s="79" t="str">
        <f>VLOOKUP(A1305,'04'!A:B,2,0)</f>
        <v>С24-НАСТР-3А-2021/паркинг/Кл. №109</v>
      </c>
      <c r="H1305" s="80"/>
      <c r="I1305" s="79">
        <f>VLOOKUP(A1305,РАСЧЕТ!A:BE,57,0)</f>
        <v>0</v>
      </c>
      <c r="J1305" s="79">
        <f t="shared" si="81"/>
        <v>0</v>
      </c>
      <c r="K1305" s="79" t="e">
        <f>VLOOKUP(A1305,'10'!A:C,3,0)</f>
        <v>#N/A</v>
      </c>
      <c r="L1305" s="79" t="e">
        <f>VLOOKUP(A1305,'10'!A:B,2,0)</f>
        <v>#N/A</v>
      </c>
      <c r="M1305" s="80"/>
      <c r="N1305" s="79">
        <f>VLOOKUP(A1305,РАСЧЕТ!A:BF,58,0)</f>
        <v>0</v>
      </c>
      <c r="O1305" s="79">
        <f t="shared" si="82"/>
        <v>0</v>
      </c>
      <c r="P1305" s="79" t="e">
        <f>VLOOKUP(A1305,'11'!A:C,3,0)</f>
        <v>#N/A</v>
      </c>
      <c r="Q1305" s="79" t="e">
        <f>VLOOKUP(A1305,'11'!A:B,2,0)</f>
        <v>#N/A</v>
      </c>
      <c r="R1305" s="80"/>
      <c r="S1305">
        <f>VLOOKUP(A1305,РАСЧЕТ!A:BG,59,0)</f>
        <v>0</v>
      </c>
      <c r="T1305" s="119">
        <f t="shared" si="83"/>
        <v>0</v>
      </c>
      <c r="U1305" t="e">
        <f>VLOOKUP(A1305,'12'!A:C,3,0)</f>
        <v>#N/A</v>
      </c>
      <c r="V1305" t="e">
        <f>VLOOKUP(A1305,'12'!A:B,2,0)</f>
        <v>#N/A</v>
      </c>
    </row>
    <row r="1306" spans="1:22" x14ac:dyDescent="0.3">
      <c r="A1306" s="77" t="s">
        <v>2782</v>
      </c>
      <c r="B1306" s="77" t="s">
        <v>1010</v>
      </c>
      <c r="C1306" s="80"/>
      <c r="D1306" s="79">
        <f>VLOOKUP(A1306,РАСЧЕТ!A:AY,51,0)</f>
        <v>0</v>
      </c>
      <c r="E1306" s="79">
        <f t="shared" si="80"/>
        <v>0</v>
      </c>
      <c r="F1306" s="79" t="e">
        <f>VLOOKUP(A1306,'04'!A:C,3,0)</f>
        <v>#N/A</v>
      </c>
      <c r="G1306" s="79" t="e">
        <f>VLOOKUP(A1306,'04'!A:B,2,0)</f>
        <v>#N/A</v>
      </c>
      <c r="H1306" s="79">
        <v>180.39</v>
      </c>
      <c r="I1306" s="79">
        <f>VLOOKUP(A1306,РАСЧЕТ!A:BE,57,0)</f>
        <v>167.9386002129537</v>
      </c>
      <c r="J1306" s="79">
        <f t="shared" si="81"/>
        <v>-12.451399787046284</v>
      </c>
      <c r="K1306" s="79" t="str">
        <f>VLOOKUP(A1306,'10'!A:C,3,0)</f>
        <v>Начисление услуг УКС00001636 от 31.10.2023 0:00:02</v>
      </c>
      <c r="L1306" s="79" t="str">
        <f>VLOOKUP(A1306,'10'!A:B,2,0)</f>
        <v>НАС/КС/ДУ/3А-КЛ.109</v>
      </c>
      <c r="M1306" s="79">
        <v>180.39</v>
      </c>
      <c r="N1306" s="79">
        <f>VLOOKUP(A1306,РАСЧЕТ!A:BF,58,0)</f>
        <v>150.30921625901038</v>
      </c>
      <c r="O1306" s="79">
        <f t="shared" si="82"/>
        <v>-30.080783740989602</v>
      </c>
      <c r="P1306" s="79" t="str">
        <f>VLOOKUP(A1306,'11'!A:C,3,0)</f>
        <v>Начисление услуг УКС00001714 от 30.11.2023 23:59:59</v>
      </c>
      <c r="Q1306" s="79" t="str">
        <f>VLOOKUP(A1306,'11'!A:B,2,0)</f>
        <v>НАС/КС/ДУ/3А-КЛ.109</v>
      </c>
      <c r="R1306" s="79">
        <v>180.39</v>
      </c>
      <c r="S1306">
        <f>VLOOKUP(A1306,РАСЧЕТ!A:BG,59,0)</f>
        <v>206.41159870824885</v>
      </c>
      <c r="T1306" s="119">
        <f t="shared" si="83"/>
        <v>26.02159870824886</v>
      </c>
      <c r="U1306" t="str">
        <f>VLOOKUP(A1306,'12'!A:C,3,0)</f>
        <v>Начисление услуг УКС00001863 от 31.12.2023 23:59:59</v>
      </c>
      <c r="V1306" t="str">
        <f>VLOOKUP(A1306,'12'!A:B,2,0)</f>
        <v>НАС/КС/ДУ/3А-КЛ.109</v>
      </c>
    </row>
    <row r="1307" spans="1:22" x14ac:dyDescent="0.3">
      <c r="A1307" s="77" t="s">
        <v>2207</v>
      </c>
      <c r="B1307" s="77" t="s">
        <v>647</v>
      </c>
      <c r="C1307" s="80"/>
      <c r="D1307" s="79">
        <f>VLOOKUP(A1307,РАСЧЕТ!A:AY,51,0)</f>
        <v>0</v>
      </c>
      <c r="E1307" s="79">
        <f t="shared" si="80"/>
        <v>0</v>
      </c>
      <c r="F1307" s="79" t="e">
        <f>VLOOKUP(A1307,'04'!A:C,3,0)</f>
        <v>#N/A</v>
      </c>
      <c r="G1307" s="79" t="e">
        <f>VLOOKUP(A1307,'04'!A:B,2,0)</f>
        <v>#N/A</v>
      </c>
      <c r="H1307" s="80"/>
      <c r="I1307" s="79">
        <f>VLOOKUP(A1307,РАСЧЕТ!A:BE,57,0)</f>
        <v>0</v>
      </c>
      <c r="J1307" s="79">
        <f t="shared" si="81"/>
        <v>0</v>
      </c>
      <c r="K1307" s="79" t="e">
        <f>VLOOKUP(A1307,'10'!A:C,3,0)</f>
        <v>#N/A</v>
      </c>
      <c r="L1307" s="79" t="e">
        <f>VLOOKUP(A1307,'10'!A:B,2,0)</f>
        <v>#N/A</v>
      </c>
      <c r="M1307" s="80"/>
      <c r="N1307" s="79">
        <f>VLOOKUP(A1307,РАСЧЕТ!A:BF,58,0)</f>
        <v>0</v>
      </c>
      <c r="O1307" s="79">
        <f t="shared" si="82"/>
        <v>0</v>
      </c>
      <c r="P1307" s="79" t="e">
        <f>VLOOKUP(A1307,'11'!A:C,3,0)</f>
        <v>#N/A</v>
      </c>
      <c r="Q1307" s="79" t="e">
        <f>VLOOKUP(A1307,'11'!A:B,2,0)</f>
        <v>#N/A</v>
      </c>
      <c r="R1307" s="80"/>
      <c r="S1307">
        <f>VLOOKUP(A1307,РАСЧЕТ!A:BG,59,0)</f>
        <v>0</v>
      </c>
      <c r="T1307" s="119">
        <f t="shared" si="83"/>
        <v>0</v>
      </c>
      <c r="U1307" t="e">
        <f>VLOOKUP(A1307,'12'!A:C,3,0)</f>
        <v>#N/A</v>
      </c>
      <c r="V1307" t="e">
        <f>VLOOKUP(A1307,'12'!A:B,2,0)</f>
        <v>#N/A</v>
      </c>
    </row>
    <row r="1308" spans="1:22" x14ac:dyDescent="0.3">
      <c r="A1308" s="77" t="s">
        <v>2573</v>
      </c>
      <c r="B1308" s="77" t="s">
        <v>647</v>
      </c>
      <c r="C1308" s="79">
        <v>197.57</v>
      </c>
      <c r="D1308" s="79">
        <f>VLOOKUP(A1308,РАСЧЕТ!A:AY,51,0)</f>
        <v>139.834234182996</v>
      </c>
      <c r="E1308" s="79">
        <f t="shared" si="80"/>
        <v>-57.735765817003994</v>
      </c>
      <c r="F1308" s="79" t="str">
        <f>VLOOKUP(A1308,'04'!A:C,3,0)</f>
        <v>Начисление услуг УКС00000634 от 30.04.2023 0:00:04</v>
      </c>
      <c r="G1308" s="79" t="str">
        <f>VLOOKUP(A1308,'04'!A:B,2,0)</f>
        <v>НАС/КС/ДУ-КЛ-3А-11К</v>
      </c>
      <c r="H1308" s="79">
        <v>197.57</v>
      </c>
      <c r="I1308" s="79">
        <f>VLOOKUP(A1308,РАСЧЕТ!A:BE,57,0)</f>
        <v>183.93275261418739</v>
      </c>
      <c r="J1308" s="79">
        <f t="shared" si="81"/>
        <v>-13.6372473858126</v>
      </c>
      <c r="K1308" s="79" t="str">
        <f>VLOOKUP(A1308,'10'!A:C,3,0)</f>
        <v>Начисление услуг УКС00001636 от 31.10.2023 0:00:02</v>
      </c>
      <c r="L1308" s="79" t="str">
        <f>VLOOKUP(A1308,'10'!A:B,2,0)</f>
        <v>НАС/КС/ДУ-КЛ-3А-11К</v>
      </c>
      <c r="M1308" s="79">
        <v>197.57</v>
      </c>
      <c r="N1308" s="79">
        <f>VLOOKUP(A1308,РАСЧЕТ!A:BF,58,0)</f>
        <v>164.62437971224946</v>
      </c>
      <c r="O1308" s="79">
        <f t="shared" si="82"/>
        <v>-32.945620287750529</v>
      </c>
      <c r="P1308" s="79" t="str">
        <f>VLOOKUP(A1308,'11'!A:C,3,0)</f>
        <v>Начисление услуг УКС00001714 от 30.11.2023 23:59:59</v>
      </c>
      <c r="Q1308" s="79" t="str">
        <f>VLOOKUP(A1308,'11'!A:B,2,0)</f>
        <v>НАС/КС/ДУ-КЛ-3А-11К</v>
      </c>
      <c r="R1308" s="79">
        <v>197.57</v>
      </c>
      <c r="S1308">
        <f>VLOOKUP(A1308,РАСЧЕТ!A:BG,59,0)</f>
        <v>226.06984620427255</v>
      </c>
      <c r="T1308" s="119">
        <f t="shared" si="83"/>
        <v>28.499846204272558</v>
      </c>
      <c r="U1308" t="str">
        <f>VLOOKUP(A1308,'12'!A:C,3,0)</f>
        <v>Начисление услуг УКС00001863 от 31.12.2023 23:59:59</v>
      </c>
      <c r="V1308" t="str">
        <f>VLOOKUP(A1308,'12'!A:B,2,0)</f>
        <v>НАС/КС/ДУ-КЛ-3А-11К</v>
      </c>
    </row>
    <row r="1309" spans="1:22" x14ac:dyDescent="0.3">
      <c r="A1309" s="77" t="s">
        <v>2191</v>
      </c>
      <c r="B1309" s="77" t="s">
        <v>608</v>
      </c>
      <c r="C1309" s="79">
        <v>44.02</v>
      </c>
      <c r="D1309" s="79">
        <f>VLOOKUP(A1309,РАСЧЕТ!A:AY,51,0)</f>
        <v>31.209379803161433</v>
      </c>
      <c r="E1309" s="79">
        <f t="shared" si="80"/>
        <v>-12.81062019683857</v>
      </c>
      <c r="F1309" s="79" t="str">
        <f>VLOOKUP(A1309,'04'!A:C,3,0)</f>
        <v>Начисление услуг УКС00000634 от 30.04.2023 0:00:04</v>
      </c>
      <c r="G1309" s="79" t="str">
        <f>VLOOKUP(A1309,'04'!A:B,2,0)</f>
        <v>С24-НАСТР-3А-2021/паркинг/Кл. №110</v>
      </c>
      <c r="H1309" s="80"/>
      <c r="I1309" s="79">
        <f>VLOOKUP(A1309,РАСЧЕТ!A:BE,57,0)</f>
        <v>0</v>
      </c>
      <c r="J1309" s="79">
        <f t="shared" si="81"/>
        <v>0</v>
      </c>
      <c r="K1309" s="79" t="e">
        <f>VLOOKUP(A1309,'10'!A:C,3,0)</f>
        <v>#N/A</v>
      </c>
      <c r="L1309" s="79" t="e">
        <f>VLOOKUP(A1309,'10'!A:B,2,0)</f>
        <v>#N/A</v>
      </c>
      <c r="M1309" s="80"/>
      <c r="N1309" s="79">
        <f>VLOOKUP(A1309,РАСЧЕТ!A:BF,58,0)</f>
        <v>0</v>
      </c>
      <c r="O1309" s="79">
        <f t="shared" si="82"/>
        <v>0</v>
      </c>
      <c r="P1309" s="79" t="e">
        <f>VLOOKUP(A1309,'11'!A:C,3,0)</f>
        <v>#N/A</v>
      </c>
      <c r="Q1309" s="79" t="e">
        <f>VLOOKUP(A1309,'11'!A:B,2,0)</f>
        <v>#N/A</v>
      </c>
      <c r="R1309" s="80"/>
      <c r="S1309">
        <f>VLOOKUP(A1309,РАСЧЕТ!A:BG,59,0)</f>
        <v>0</v>
      </c>
      <c r="T1309" s="119">
        <f t="shared" si="83"/>
        <v>0</v>
      </c>
      <c r="U1309" t="e">
        <f>VLOOKUP(A1309,'12'!A:C,3,0)</f>
        <v>#N/A</v>
      </c>
      <c r="V1309" t="e">
        <f>VLOOKUP(A1309,'12'!A:B,2,0)</f>
        <v>#N/A</v>
      </c>
    </row>
    <row r="1310" spans="1:22" x14ac:dyDescent="0.3">
      <c r="A1310" s="77" t="s">
        <v>2729</v>
      </c>
      <c r="B1310" s="77" t="s">
        <v>608</v>
      </c>
      <c r="C1310" s="79">
        <v>144.68</v>
      </c>
      <c r="D1310" s="79">
        <f>VLOOKUP(A1310,РАСЧЕТ!A:AY,51,0)</f>
        <v>102.54510506753041</v>
      </c>
      <c r="E1310" s="79">
        <f t="shared" si="80"/>
        <v>-42.134894932469592</v>
      </c>
      <c r="F1310" s="79" t="str">
        <f>VLOOKUP(A1310,'04'!A:C,3,0)</f>
        <v>Начисление услуг УКС00000634 от 30.04.2023 0:00:04</v>
      </c>
      <c r="G1310" s="79" t="str">
        <f>VLOOKUP(A1310,'04'!A:B,2,0)</f>
        <v>НАС/КС/ДУ-КЛ-3А-110</v>
      </c>
      <c r="H1310" s="79">
        <v>188.98</v>
      </c>
      <c r="I1310" s="79">
        <f>VLOOKUP(A1310,РАСЧЕТ!A:BE,57,0)</f>
        <v>175.93567641357058</v>
      </c>
      <c r="J1310" s="79">
        <f t="shared" si="81"/>
        <v>-13.044323586429414</v>
      </c>
      <c r="K1310" s="79" t="str">
        <f>VLOOKUP(A1310,'10'!A:C,3,0)</f>
        <v>Начисление услуг УКС00001636 от 31.10.2023 0:00:02</v>
      </c>
      <c r="L1310" s="79" t="str">
        <f>VLOOKUP(A1310,'10'!A:B,2,0)</f>
        <v>НАС/КС/ДУ-КЛ-3А-110</v>
      </c>
      <c r="M1310" s="79">
        <v>188.98</v>
      </c>
      <c r="N1310" s="79">
        <f>VLOOKUP(A1310,РАСЧЕТ!A:BF,58,0)</f>
        <v>157.46679798562994</v>
      </c>
      <c r="O1310" s="79">
        <f t="shared" si="82"/>
        <v>-31.513202014370052</v>
      </c>
      <c r="P1310" s="79" t="str">
        <f>VLOOKUP(A1310,'11'!A:C,3,0)</f>
        <v>Начисление услуг УКС00001714 от 30.11.2023 23:59:59</v>
      </c>
      <c r="Q1310" s="79" t="str">
        <f>VLOOKUP(A1310,'11'!A:B,2,0)</f>
        <v>НАС/КС/ДУ-КЛ-3А-110</v>
      </c>
      <c r="R1310" s="79">
        <v>188.98</v>
      </c>
      <c r="S1310">
        <f>VLOOKUP(A1310,РАСЧЕТ!A:BG,59,0)</f>
        <v>216.24072245626073</v>
      </c>
      <c r="T1310" s="119">
        <f t="shared" si="83"/>
        <v>27.260722456260737</v>
      </c>
      <c r="U1310" t="str">
        <f>VLOOKUP(A1310,'12'!A:C,3,0)</f>
        <v>Начисление услуг УКС00001863 от 31.12.2023 23:59:59</v>
      </c>
      <c r="V1310" t="str">
        <f>VLOOKUP(A1310,'12'!A:B,2,0)</f>
        <v>НАС/КС/ДУ-КЛ-3А-110</v>
      </c>
    </row>
    <row r="1311" spans="1:22" x14ac:dyDescent="0.3">
      <c r="A1311" s="77" t="s">
        <v>2004</v>
      </c>
      <c r="B1311" s="77" t="s">
        <v>601</v>
      </c>
      <c r="C1311" s="79">
        <v>167.5</v>
      </c>
      <c r="D1311" s="79">
        <f>VLOOKUP(A1311,РАСЧЕТ!A:AY,51,0)</f>
        <v>118.55511158993139</v>
      </c>
      <c r="E1311" s="79">
        <f t="shared" si="80"/>
        <v>-48.944888410068614</v>
      </c>
      <c r="F1311" s="79" t="str">
        <f>VLOOKUP(A1311,'04'!A:C,3,0)</f>
        <v>Начисление услуг УКС00000634 от 30.04.2023 0:00:04</v>
      </c>
      <c r="G1311" s="79" t="str">
        <f>VLOOKUP(A1311,'04'!A:B,2,0)</f>
        <v>С24-НАСТР-3А-2021/паркинг/Кл. №111</v>
      </c>
      <c r="H1311" s="80"/>
      <c r="I1311" s="79">
        <f>VLOOKUP(A1311,РАСЧЕТ!A:BE,57,0)</f>
        <v>0</v>
      </c>
      <c r="J1311" s="79">
        <f t="shared" si="81"/>
        <v>0</v>
      </c>
      <c r="K1311" s="79" t="e">
        <f>VLOOKUP(A1311,'10'!A:C,3,0)</f>
        <v>#N/A</v>
      </c>
      <c r="L1311" s="79" t="e">
        <f>VLOOKUP(A1311,'10'!A:B,2,0)</f>
        <v>#N/A</v>
      </c>
      <c r="M1311" s="80"/>
      <c r="N1311" s="79">
        <f>VLOOKUP(A1311,РАСЧЕТ!A:BF,58,0)</f>
        <v>0</v>
      </c>
      <c r="O1311" s="79">
        <f t="shared" si="82"/>
        <v>0</v>
      </c>
      <c r="P1311" s="79" t="e">
        <f>VLOOKUP(A1311,'11'!A:C,3,0)</f>
        <v>#N/A</v>
      </c>
      <c r="Q1311" s="79" t="e">
        <f>VLOOKUP(A1311,'11'!A:B,2,0)</f>
        <v>#N/A</v>
      </c>
      <c r="R1311" s="80"/>
      <c r="S1311">
        <f>VLOOKUP(A1311,РАСЧЕТ!A:BG,59,0)</f>
        <v>0</v>
      </c>
      <c r="T1311" s="119">
        <f t="shared" si="83"/>
        <v>0</v>
      </c>
      <c r="U1311" t="e">
        <f>VLOOKUP(A1311,'12'!A:C,3,0)</f>
        <v>#N/A</v>
      </c>
      <c r="V1311" t="e">
        <f>VLOOKUP(A1311,'12'!A:B,2,0)</f>
        <v>#N/A</v>
      </c>
    </row>
    <row r="1312" spans="1:22" x14ac:dyDescent="0.3">
      <c r="A1312" s="77" t="s">
        <v>2844</v>
      </c>
      <c r="B1312" s="77" t="s">
        <v>601</v>
      </c>
      <c r="C1312" s="80"/>
      <c r="D1312" s="79">
        <f>VLOOKUP(A1312,РАСЧЕТ!A:AY,51,0)</f>
        <v>0</v>
      </c>
      <c r="E1312" s="79">
        <f t="shared" si="80"/>
        <v>0</v>
      </c>
      <c r="F1312" s="79" t="e">
        <f>VLOOKUP(A1312,'04'!A:C,3,0)</f>
        <v>#N/A</v>
      </c>
      <c r="G1312" s="79" t="e">
        <f>VLOOKUP(A1312,'04'!A:B,2,0)</f>
        <v>#N/A</v>
      </c>
      <c r="H1312" s="79">
        <v>167.5</v>
      </c>
      <c r="I1312" s="79">
        <f>VLOOKUP(A1312,РАСЧЕТ!A:BE,57,0)</f>
        <v>155.94298591202846</v>
      </c>
      <c r="J1312" s="79">
        <f t="shared" si="81"/>
        <v>-11.557014087971538</v>
      </c>
      <c r="K1312" s="79" t="str">
        <f>VLOOKUP(A1312,'10'!A:C,3,0)</f>
        <v>Начисление услуг УКС00001636 от 31.10.2023 0:00:02</v>
      </c>
      <c r="L1312" s="79" t="str">
        <f>VLOOKUP(A1312,'10'!A:B,2,0)</f>
        <v>НАС/КС/ДУ-КЛ-3А-111</v>
      </c>
      <c r="M1312" s="79">
        <v>167.5</v>
      </c>
      <c r="N1312" s="79">
        <f>VLOOKUP(A1312,РАСЧЕТ!A:BF,58,0)</f>
        <v>139.57284366908107</v>
      </c>
      <c r="O1312" s="79">
        <f t="shared" si="82"/>
        <v>-27.927156330918933</v>
      </c>
      <c r="P1312" s="79" t="str">
        <f>VLOOKUP(A1312,'11'!A:C,3,0)</f>
        <v>Начисление услуг УКС00001714 от 30.11.2023 23:59:59</v>
      </c>
      <c r="Q1312" s="79" t="str">
        <f>VLOOKUP(A1312,'11'!A:B,2,0)</f>
        <v>НАС/КС/ДУ-КЛ-3А-111</v>
      </c>
      <c r="R1312" s="79">
        <v>167.5</v>
      </c>
      <c r="S1312">
        <f>VLOOKUP(A1312,РАСЧЕТ!A:BG,59,0)</f>
        <v>191.6679130862311</v>
      </c>
      <c r="T1312" s="119">
        <f t="shared" si="83"/>
        <v>24.167913086231096</v>
      </c>
      <c r="U1312" t="str">
        <f>VLOOKUP(A1312,'12'!A:C,3,0)</f>
        <v>Начисление услуг УКС00001863 от 31.12.2023 23:59:59</v>
      </c>
      <c r="V1312" t="str">
        <f>VLOOKUP(A1312,'12'!A:B,2,0)</f>
        <v>НАС/КС/ДУ-КЛ-3А-111</v>
      </c>
    </row>
    <row r="1313" spans="1:22" x14ac:dyDescent="0.3">
      <c r="A1313" s="77" t="s">
        <v>1934</v>
      </c>
      <c r="B1313" s="77" t="s">
        <v>959</v>
      </c>
      <c r="C1313" s="79">
        <v>227.63</v>
      </c>
      <c r="D1313" s="79">
        <f>VLOOKUP(A1313,РАСЧЕТ!A:AY,51,0)</f>
        <v>161.11335677606058</v>
      </c>
      <c r="E1313" s="79">
        <f t="shared" si="80"/>
        <v>-66.516643223939411</v>
      </c>
      <c r="F1313" s="79" t="str">
        <f>VLOOKUP(A1313,'04'!A:C,3,0)</f>
        <v>Начисление услуг УКС00000634 от 30.04.2023 0:00:04</v>
      </c>
      <c r="G1313" s="79" t="str">
        <f>VLOOKUP(A1313,'04'!A:B,2,0)</f>
        <v>С24-НАСТР-3А-2021/паркинг/Кл. №112</v>
      </c>
      <c r="H1313" s="79">
        <v>227.63</v>
      </c>
      <c r="I1313" s="79">
        <f>VLOOKUP(A1313,РАСЧЕТ!A:BE,57,0)</f>
        <v>211.92251931634635</v>
      </c>
      <c r="J1313" s="79">
        <f t="shared" si="81"/>
        <v>-15.707480683653642</v>
      </c>
      <c r="K1313" s="79" t="str">
        <f>VLOOKUP(A1313,'10'!A:C,3,0)</f>
        <v>Начисление услуг УКС00001636 от 31.10.2023 0:00:02</v>
      </c>
      <c r="L1313" s="79" t="str">
        <f>VLOOKUP(A1313,'10'!A:B,2,0)</f>
        <v>С24-НАСТР-3А-2021/паркинг/Кл. №112</v>
      </c>
      <c r="M1313" s="79">
        <v>227.63</v>
      </c>
      <c r="N1313" s="79">
        <f>VLOOKUP(A1313,РАСЧЕТ!A:BF,58,0)</f>
        <v>189.67591575541789</v>
      </c>
      <c r="O1313" s="79">
        <f t="shared" si="82"/>
        <v>-37.954084244582106</v>
      </c>
      <c r="P1313" s="79" t="str">
        <f>VLOOKUP(A1313,'11'!A:C,3,0)</f>
        <v>Начисление услуг УКС00001714 от 30.11.2023 23:59:59</v>
      </c>
      <c r="Q1313" s="79" t="str">
        <f>VLOOKUP(A1313,'11'!A:B,2,0)</f>
        <v>С24-НАСТР-3А-2021/паркинг/Кл. №112</v>
      </c>
      <c r="R1313" s="79">
        <v>227.63</v>
      </c>
      <c r="S1313">
        <f>VLOOKUP(A1313,РАСЧЕТ!A:BG,59,0)</f>
        <v>260.47177932231398</v>
      </c>
      <c r="T1313" s="119">
        <f t="shared" si="83"/>
        <v>32.841779322313982</v>
      </c>
      <c r="U1313" t="str">
        <f>VLOOKUP(A1313,'12'!A:C,3,0)</f>
        <v>Начисление услуг УКС00001863 от 31.12.2023 23:59:59</v>
      </c>
      <c r="V1313" t="str">
        <f>VLOOKUP(A1313,'12'!A:B,2,0)</f>
        <v>С24-НАСТР-3А-2021/паркинг/Кл. №112</v>
      </c>
    </row>
    <row r="1314" spans="1:22" x14ac:dyDescent="0.3">
      <c r="A1314" s="77" t="s">
        <v>2021</v>
      </c>
      <c r="B1314" s="77" t="s">
        <v>1081</v>
      </c>
      <c r="C1314" s="79">
        <v>223.34</v>
      </c>
      <c r="D1314" s="79">
        <f>VLOOKUP(A1314,РАСЧЕТ!A:AY,51,0)</f>
        <v>158.07348211990853</v>
      </c>
      <c r="E1314" s="79">
        <f t="shared" si="80"/>
        <v>-65.26651788009147</v>
      </c>
      <c r="F1314" s="79" t="str">
        <f>VLOOKUP(A1314,'04'!A:C,3,0)</f>
        <v>Начисление услуг УКС00000634 от 30.04.2023 0:00:04</v>
      </c>
      <c r="G1314" s="79" t="str">
        <f>VLOOKUP(A1314,'04'!A:B,2,0)</f>
        <v>С24-НАСТР-3А-2021/паркинг/Кл. №113</v>
      </c>
      <c r="H1314" s="79">
        <v>223.34</v>
      </c>
      <c r="I1314" s="79">
        <f>VLOOKUP(A1314,РАСЧЕТ!A:BE,57,0)</f>
        <v>207.92398121603793</v>
      </c>
      <c r="J1314" s="79">
        <f t="shared" si="81"/>
        <v>-15.416018783962073</v>
      </c>
      <c r="K1314" s="79" t="str">
        <f>VLOOKUP(A1314,'10'!A:C,3,0)</f>
        <v>Начисление услуг УКС00001636 от 31.10.2023 0:00:02</v>
      </c>
      <c r="L1314" s="79" t="str">
        <f>VLOOKUP(A1314,'10'!A:B,2,0)</f>
        <v>С24-НАСТР-3А-2021/паркинг/Кл. №113</v>
      </c>
      <c r="M1314" s="79">
        <v>223.34</v>
      </c>
      <c r="N1314" s="79">
        <f>VLOOKUP(A1314,РАСЧЕТ!A:BF,58,0)</f>
        <v>186.0971248921081</v>
      </c>
      <c r="O1314" s="79">
        <f t="shared" si="82"/>
        <v>-37.242875107891905</v>
      </c>
      <c r="P1314" s="79" t="str">
        <f>VLOOKUP(A1314,'11'!A:C,3,0)</f>
        <v>Начисление услуг УКС00001714 от 30.11.2023 23:59:59</v>
      </c>
      <c r="Q1314" s="79" t="str">
        <f>VLOOKUP(A1314,'11'!A:B,2,0)</f>
        <v>С24-НАСТР-3А-2021/паркинг/Кл. №113</v>
      </c>
      <c r="R1314" s="79">
        <v>223.34</v>
      </c>
      <c r="S1314">
        <f>VLOOKUP(A1314,РАСЧЕТ!A:BG,59,0)</f>
        <v>255.55721744830808</v>
      </c>
      <c r="T1314" s="119">
        <f t="shared" si="83"/>
        <v>32.217217448308077</v>
      </c>
      <c r="U1314" t="str">
        <f>VLOOKUP(A1314,'12'!A:C,3,0)</f>
        <v>Начисление услуг УКС00001863 от 31.12.2023 23:59:59</v>
      </c>
      <c r="V1314" t="str">
        <f>VLOOKUP(A1314,'12'!A:B,2,0)</f>
        <v>С24-НАСТР-3А-2021/паркинг/Кл. №113</v>
      </c>
    </row>
    <row r="1315" spans="1:22" x14ac:dyDescent="0.3">
      <c r="A1315" s="77" t="s">
        <v>2086</v>
      </c>
      <c r="B1315" s="77" t="s">
        <v>841</v>
      </c>
      <c r="C1315" s="79">
        <v>261.99</v>
      </c>
      <c r="D1315" s="79">
        <f>VLOOKUP(A1315,РАСЧЕТ!A:AY,51,0)</f>
        <v>185.43235402527728</v>
      </c>
      <c r="E1315" s="79">
        <f t="shared" si="80"/>
        <v>-76.557645974722732</v>
      </c>
      <c r="F1315" s="79" t="str">
        <f>VLOOKUP(A1315,'04'!A:C,3,0)</f>
        <v>Начисление услуг УКС00000634 от 30.04.2023 0:00:04</v>
      </c>
      <c r="G1315" s="79" t="str">
        <f>VLOOKUP(A1315,'04'!A:B,2,0)</f>
        <v>С24-НАСТР-3А-2021/паркинг/Кл. №114</v>
      </c>
      <c r="H1315" s="79">
        <v>261.99</v>
      </c>
      <c r="I1315" s="79">
        <f>VLOOKUP(A1315,РАСЧЕТ!A:BE,57,0)</f>
        <v>243.91082411881371</v>
      </c>
      <c r="J1315" s="79">
        <f t="shared" si="81"/>
        <v>-18.079175881186302</v>
      </c>
      <c r="K1315" s="79" t="str">
        <f>VLOOKUP(A1315,'10'!A:C,3,0)</f>
        <v>Начисление услуг УКС00001636 от 31.10.2023 0:00:02</v>
      </c>
      <c r="L1315" s="79" t="str">
        <f>VLOOKUP(A1315,'10'!A:B,2,0)</f>
        <v>С24-НАСТР-3А-2021/паркинг/Кл. №114</v>
      </c>
      <c r="M1315" s="79">
        <v>261.99</v>
      </c>
      <c r="N1315" s="79">
        <f>VLOOKUP(A1315,РАСЧЕТ!A:BF,58,0)</f>
        <v>218.30624266189605</v>
      </c>
      <c r="O1315" s="79">
        <f t="shared" si="82"/>
        <v>-43.683757338103959</v>
      </c>
      <c r="P1315" s="79" t="str">
        <f>VLOOKUP(A1315,'11'!A:C,3,0)</f>
        <v>Начисление услуг УКС00001714 от 30.11.2023 23:59:59</v>
      </c>
      <c r="Q1315" s="79" t="str">
        <f>VLOOKUP(A1315,'11'!A:B,2,0)</f>
        <v>С24-НАСТР-3А-2021/паркинг/Кл. №114</v>
      </c>
      <c r="R1315" s="79">
        <v>261.99</v>
      </c>
      <c r="S1315">
        <f>VLOOKUP(A1315,РАСЧЕТ!A:BG,59,0)</f>
        <v>299.78827431436139</v>
      </c>
      <c r="T1315" s="119">
        <f t="shared" si="83"/>
        <v>37.798274314361379</v>
      </c>
      <c r="U1315" t="str">
        <f>VLOOKUP(A1315,'12'!A:C,3,0)</f>
        <v>Начисление услуг УКС00001863 от 31.12.2023 23:59:59</v>
      </c>
      <c r="V1315" t="str">
        <f>VLOOKUP(A1315,'12'!A:B,2,0)</f>
        <v>С24-НАСТР-3А-2021/паркинг/Кл. №114</v>
      </c>
    </row>
    <row r="1316" spans="1:22" x14ac:dyDescent="0.3">
      <c r="A1316" s="77" t="s">
        <v>2108</v>
      </c>
      <c r="B1316" s="77" t="s">
        <v>640</v>
      </c>
      <c r="C1316" s="79">
        <v>231.93</v>
      </c>
      <c r="D1316" s="79">
        <f>VLOOKUP(A1316,РАСЧЕТ!A:AY,51,0)</f>
        <v>164.15323143221272</v>
      </c>
      <c r="E1316" s="79">
        <f t="shared" si="80"/>
        <v>-67.776768567787286</v>
      </c>
      <c r="F1316" s="79" t="str">
        <f>VLOOKUP(A1316,'04'!A:C,3,0)</f>
        <v>Начисление услуг УКС00000634 от 30.04.2023 0:00:04</v>
      </c>
      <c r="G1316" s="79" t="str">
        <f>VLOOKUP(A1316,'04'!A:B,2,0)</f>
        <v>С24-НАСТР-3А-2021/паркинг/Кл. №115</v>
      </c>
      <c r="H1316" s="79">
        <v>231.93</v>
      </c>
      <c r="I1316" s="79">
        <f>VLOOKUP(A1316,РАСЧЕТ!A:BE,57,0)</f>
        <v>215.92105741665478</v>
      </c>
      <c r="J1316" s="79">
        <f t="shared" si="81"/>
        <v>-16.008942583345231</v>
      </c>
      <c r="K1316" s="79" t="str">
        <f>VLOOKUP(A1316,'10'!A:C,3,0)</f>
        <v>Начисление услуг УКС00001636 от 31.10.2023 0:00:02</v>
      </c>
      <c r="L1316" s="79" t="str">
        <f>VLOOKUP(A1316,'10'!A:B,2,0)</f>
        <v>С24-НАСТР-3А-2021/паркинг/Кл. №115</v>
      </c>
      <c r="M1316" s="79">
        <v>231.93</v>
      </c>
      <c r="N1316" s="79">
        <f>VLOOKUP(A1316,РАСЧЕТ!A:BF,58,0)</f>
        <v>193.25470661872768</v>
      </c>
      <c r="O1316" s="79">
        <f t="shared" si="82"/>
        <v>-38.675293381272326</v>
      </c>
      <c r="P1316" s="79" t="str">
        <f>VLOOKUP(A1316,'11'!A:C,3,0)</f>
        <v>Начисление услуг УКС00001714 от 30.11.2023 23:59:59</v>
      </c>
      <c r="Q1316" s="79" t="str">
        <f>VLOOKUP(A1316,'11'!A:B,2,0)</f>
        <v>С24-НАСТР-3А-2021/паркинг/Кл. №115</v>
      </c>
      <c r="R1316" s="79">
        <v>231.93</v>
      </c>
      <c r="S1316">
        <f>VLOOKUP(A1316,РАСЧЕТ!A:BG,59,0)</f>
        <v>265.38634119631996</v>
      </c>
      <c r="T1316" s="119">
        <f t="shared" si="83"/>
        <v>33.456341196319954</v>
      </c>
      <c r="U1316" t="str">
        <f>VLOOKUP(A1316,'12'!A:C,3,0)</f>
        <v>Начисление услуг УКС00001863 от 31.12.2023 23:59:59</v>
      </c>
      <c r="V1316" t="str">
        <f>VLOOKUP(A1316,'12'!A:B,2,0)</f>
        <v>С24-НАСТР-3А-2021/паркинг/Кл. №115</v>
      </c>
    </row>
    <row r="1317" spans="1:22" x14ac:dyDescent="0.3">
      <c r="A1317" s="77" t="s">
        <v>1971</v>
      </c>
      <c r="B1317" s="77" t="s">
        <v>674</v>
      </c>
      <c r="C1317" s="79">
        <v>193.27</v>
      </c>
      <c r="D1317" s="79">
        <f>VLOOKUP(A1317,РАСЧЕТ!A:AY,51,0)</f>
        <v>136.79435952684392</v>
      </c>
      <c r="E1317" s="79">
        <f t="shared" si="80"/>
        <v>-56.475640473156091</v>
      </c>
      <c r="F1317" s="79" t="str">
        <f>VLOOKUP(A1317,'04'!A:C,3,0)</f>
        <v>Начисление услуг УКС00000634 от 30.04.2023 0:00:04</v>
      </c>
      <c r="G1317" s="79" t="str">
        <f>VLOOKUP(A1317,'04'!A:B,2,0)</f>
        <v>С24-НАСТР-3А-2021/паркинг/Кл. №116</v>
      </c>
      <c r="H1317" s="79">
        <v>193.27</v>
      </c>
      <c r="I1317" s="79">
        <f>VLOOKUP(A1317,РАСЧЕТ!A:BE,57,0)</f>
        <v>179.93421451387897</v>
      </c>
      <c r="J1317" s="79">
        <f t="shared" si="81"/>
        <v>-13.33578548612104</v>
      </c>
      <c r="K1317" s="79" t="str">
        <f>VLOOKUP(A1317,'10'!A:C,3,0)</f>
        <v>Начисление услуг УКС00001636 от 31.10.2023 0:00:02</v>
      </c>
      <c r="L1317" s="79" t="str">
        <f>VLOOKUP(A1317,'10'!A:B,2,0)</f>
        <v>С24-НАСТР-3А-2021/паркинг/Кл. №116</v>
      </c>
      <c r="M1317" s="79">
        <v>193.27</v>
      </c>
      <c r="N1317" s="79">
        <f>VLOOKUP(A1317,РАСЧЕТ!A:BF,58,0)</f>
        <v>161.0455888489397</v>
      </c>
      <c r="O1317" s="79">
        <f t="shared" si="82"/>
        <v>-32.224411151060309</v>
      </c>
      <c r="P1317" s="79" t="str">
        <f>VLOOKUP(A1317,'11'!A:C,3,0)</f>
        <v>Начисление услуг УКС00001714 от 30.11.2023 23:59:59</v>
      </c>
      <c r="Q1317" s="79" t="str">
        <f>VLOOKUP(A1317,'11'!A:B,2,0)</f>
        <v>С24-НАСТР-3А-2021/паркинг/Кл. №116</v>
      </c>
      <c r="R1317" s="79">
        <v>193.27</v>
      </c>
      <c r="S1317">
        <f>VLOOKUP(A1317,РАСЧЕТ!A:BG,59,0)</f>
        <v>221.15528433026662</v>
      </c>
      <c r="T1317" s="119">
        <f t="shared" si="83"/>
        <v>27.885284330266614</v>
      </c>
      <c r="U1317" t="str">
        <f>VLOOKUP(A1317,'12'!A:C,3,0)</f>
        <v>Начисление услуг УКС00001863 от 31.12.2023 23:59:59</v>
      </c>
      <c r="V1317" t="str">
        <f>VLOOKUP(A1317,'12'!A:B,2,0)</f>
        <v>С24-НАСТР-3А-2021/паркинг/Кл. №116</v>
      </c>
    </row>
    <row r="1318" spans="1:22" x14ac:dyDescent="0.3">
      <c r="A1318" s="77" t="s">
        <v>2022</v>
      </c>
      <c r="B1318" s="77" t="s">
        <v>668</v>
      </c>
      <c r="C1318" s="79">
        <v>274.88</v>
      </c>
      <c r="D1318" s="79">
        <f>VLOOKUP(A1318,РАСЧЕТ!A:AY,51,0)</f>
        <v>194.55197799373357</v>
      </c>
      <c r="E1318" s="79">
        <f t="shared" si="80"/>
        <v>-80.328022006266423</v>
      </c>
      <c r="F1318" s="79" t="str">
        <f>VLOOKUP(A1318,'04'!A:C,3,0)</f>
        <v>Начисление услуг УКС00000634 от 30.04.2023 0:00:04</v>
      </c>
      <c r="G1318" s="79" t="str">
        <f>VLOOKUP(A1318,'04'!A:B,2,0)</f>
        <v>С24-НАСТР-3А-2021/паркинг/Кл. №117</v>
      </c>
      <c r="H1318" s="79">
        <v>274.88</v>
      </c>
      <c r="I1318" s="79">
        <f>VLOOKUP(A1318,РАСЧЕТ!A:BE,57,0)</f>
        <v>255.906438419739</v>
      </c>
      <c r="J1318" s="79">
        <f t="shared" si="81"/>
        <v>-18.973561580260991</v>
      </c>
      <c r="K1318" s="79" t="str">
        <f>VLOOKUP(A1318,'10'!A:C,3,0)</f>
        <v>Начисление услуг УКС00001636 от 31.10.2023 0:00:02</v>
      </c>
      <c r="L1318" s="79" t="str">
        <f>VLOOKUP(A1318,'10'!A:B,2,0)</f>
        <v>С24-НАСТР-3А-2021/паркинг/Кл. №117</v>
      </c>
      <c r="M1318" s="79">
        <v>274.88</v>
      </c>
      <c r="N1318" s="79">
        <f>VLOOKUP(A1318,РАСЧЕТ!A:BF,58,0)</f>
        <v>229.0426152518254</v>
      </c>
      <c r="O1318" s="79">
        <f t="shared" si="82"/>
        <v>-45.8373847481746</v>
      </c>
      <c r="P1318" s="79" t="str">
        <f>VLOOKUP(A1318,'11'!A:C,3,0)</f>
        <v>Начисление услуг УКС00001714 от 30.11.2023 23:59:59</v>
      </c>
      <c r="Q1318" s="79" t="str">
        <f>VLOOKUP(A1318,'11'!A:B,2,0)</f>
        <v>С24-НАСТР-3А-2021/паркинг/Кл. №117</v>
      </c>
      <c r="R1318" s="79">
        <v>274.88</v>
      </c>
      <c r="S1318">
        <f>VLOOKUP(A1318,РАСЧЕТ!A:BG,59,0)</f>
        <v>314.53195993637922</v>
      </c>
      <c r="T1318" s="119">
        <f t="shared" si="83"/>
        <v>39.651959936379228</v>
      </c>
      <c r="U1318" t="str">
        <f>VLOOKUP(A1318,'12'!A:C,3,0)</f>
        <v>Начисление услуг УКС00001863 от 31.12.2023 23:59:59</v>
      </c>
      <c r="V1318" t="str">
        <f>VLOOKUP(A1318,'12'!A:B,2,0)</f>
        <v>С24-НАСТР-3А-2021/паркинг/Кл. №117</v>
      </c>
    </row>
    <row r="1319" spans="1:22" x14ac:dyDescent="0.3">
      <c r="A1319" s="77" t="s">
        <v>2103</v>
      </c>
      <c r="B1319" s="77" t="s">
        <v>1103</v>
      </c>
      <c r="C1319" s="80"/>
      <c r="D1319" s="79">
        <f>VLOOKUP(A1319,РАСЧЕТ!A:AY,51,0)</f>
        <v>0</v>
      </c>
      <c r="E1319" s="79">
        <f t="shared" si="80"/>
        <v>0</v>
      </c>
      <c r="F1319" s="79" t="e">
        <f>VLOOKUP(A1319,'04'!A:C,3,0)</f>
        <v>#N/A</v>
      </c>
      <c r="G1319" s="79" t="e">
        <f>VLOOKUP(A1319,'04'!A:B,2,0)</f>
        <v>#N/A</v>
      </c>
      <c r="H1319" s="80"/>
      <c r="I1319" s="79">
        <f>VLOOKUP(A1319,РАСЧЕТ!A:BE,57,0)</f>
        <v>0</v>
      </c>
      <c r="J1319" s="79">
        <f t="shared" si="81"/>
        <v>0</v>
      </c>
      <c r="K1319" s="79" t="e">
        <f>VLOOKUP(A1319,'10'!A:C,3,0)</f>
        <v>#N/A</v>
      </c>
      <c r="L1319" s="79" t="e">
        <f>VLOOKUP(A1319,'10'!A:B,2,0)</f>
        <v>#N/A</v>
      </c>
      <c r="M1319" s="80"/>
      <c r="N1319" s="79">
        <f>VLOOKUP(A1319,РАСЧЕТ!A:BF,58,0)</f>
        <v>0</v>
      </c>
      <c r="O1319" s="79">
        <f t="shared" si="82"/>
        <v>0</v>
      </c>
      <c r="P1319" s="79" t="e">
        <f>VLOOKUP(A1319,'11'!A:C,3,0)</f>
        <v>#N/A</v>
      </c>
      <c r="Q1319" s="79" t="e">
        <f>VLOOKUP(A1319,'11'!A:B,2,0)</f>
        <v>#N/A</v>
      </c>
      <c r="R1319" s="80"/>
      <c r="S1319">
        <f>VLOOKUP(A1319,РАСЧЕТ!A:BG,59,0)</f>
        <v>0</v>
      </c>
      <c r="T1319" s="119">
        <f t="shared" si="83"/>
        <v>0</v>
      </c>
      <c r="U1319" t="e">
        <f>VLOOKUP(A1319,'12'!A:C,3,0)</f>
        <v>#N/A</v>
      </c>
      <c r="V1319" t="e">
        <f>VLOOKUP(A1319,'12'!A:B,2,0)</f>
        <v>#N/A</v>
      </c>
    </row>
    <row r="1320" spans="1:22" x14ac:dyDescent="0.3">
      <c r="A1320" s="77" t="s">
        <v>2737</v>
      </c>
      <c r="B1320" s="77" t="s">
        <v>1103</v>
      </c>
      <c r="C1320" s="79">
        <v>146.03</v>
      </c>
      <c r="D1320" s="79">
        <f>VLOOKUP(A1320,РАСЧЕТ!A:AY,51,0)</f>
        <v>103.35573830917095</v>
      </c>
      <c r="E1320" s="79">
        <f t="shared" si="80"/>
        <v>-42.674261690829056</v>
      </c>
      <c r="F1320" s="79" t="str">
        <f>VLOOKUP(A1320,'04'!A:C,3,0)</f>
        <v>Начисление услуг УКС00000634 от 30.04.2023 0:00:04</v>
      </c>
      <c r="G1320" s="79" t="str">
        <f>VLOOKUP(A1320,'04'!A:B,2,0)</f>
        <v>НАС/КС/ДУ-КЛ-3А/ММ-118-Э(-1)</v>
      </c>
      <c r="H1320" s="79">
        <v>146.03</v>
      </c>
      <c r="I1320" s="79">
        <f>VLOOKUP(A1320,РАСЧЕТ!A:BE,57,0)</f>
        <v>135.95029541048635</v>
      </c>
      <c r="J1320" s="79">
        <f t="shared" si="81"/>
        <v>-10.079704589513653</v>
      </c>
      <c r="K1320" s="79" t="str">
        <f>VLOOKUP(A1320,'10'!A:C,3,0)</f>
        <v>Начисление услуг УКС00001636 от 31.10.2023 0:00:02</v>
      </c>
      <c r="L1320" s="79" t="str">
        <f>VLOOKUP(A1320,'10'!A:B,2,0)</f>
        <v>НАС/КС/ДУ-КЛ-3А/ММ-118-Э(-1)</v>
      </c>
      <c r="M1320" s="79">
        <v>146.03</v>
      </c>
      <c r="N1320" s="79">
        <f>VLOOKUP(A1320,РАСЧЕТ!A:BF,58,0)</f>
        <v>121.67888935253221</v>
      </c>
      <c r="O1320" s="79">
        <f t="shared" si="82"/>
        <v>-24.351110647467792</v>
      </c>
      <c r="P1320" s="79" t="str">
        <f>VLOOKUP(A1320,'11'!A:C,3,0)</f>
        <v>Начисление услуг УКС00001714 от 30.11.2023 23:59:59</v>
      </c>
      <c r="Q1320" s="79" t="str">
        <f>VLOOKUP(A1320,'11'!A:B,2,0)</f>
        <v>НАС/КС/ДУ-КЛ-3А/ММ-118-Э(-1)</v>
      </c>
      <c r="R1320" s="79">
        <v>146.03</v>
      </c>
      <c r="S1320">
        <f>VLOOKUP(A1320,РАСЧЕТ!A:BG,59,0)</f>
        <v>167.09510371620144</v>
      </c>
      <c r="T1320" s="119">
        <f t="shared" si="83"/>
        <v>21.065103716201435</v>
      </c>
      <c r="U1320" t="str">
        <f>VLOOKUP(A1320,'12'!A:C,3,0)</f>
        <v>Начисление услуг УКС00001863 от 31.12.2023 23:59:59</v>
      </c>
      <c r="V1320" t="str">
        <f>VLOOKUP(A1320,'12'!A:B,2,0)</f>
        <v>НАС/КС/ДУ-КЛ-3А/ММ-118-Э(-1)</v>
      </c>
    </row>
    <row r="1321" spans="1:22" x14ac:dyDescent="0.3">
      <c r="A1321" s="77" t="s">
        <v>2065</v>
      </c>
      <c r="B1321" s="77" t="s">
        <v>1141</v>
      </c>
      <c r="C1321" s="80"/>
      <c r="D1321" s="79">
        <f>VLOOKUP(A1321,РАСЧЕТ!A:AY,51,0)</f>
        <v>0</v>
      </c>
      <c r="E1321" s="79">
        <f t="shared" si="80"/>
        <v>0</v>
      </c>
      <c r="F1321" s="79" t="e">
        <f>VLOOKUP(A1321,'04'!A:C,3,0)</f>
        <v>#N/A</v>
      </c>
      <c r="G1321" s="79" t="e">
        <f>VLOOKUP(A1321,'04'!A:B,2,0)</f>
        <v>#N/A</v>
      </c>
      <c r="H1321" s="80"/>
      <c r="I1321" s="79">
        <f>VLOOKUP(A1321,РАСЧЕТ!A:BE,57,0)</f>
        <v>0</v>
      </c>
      <c r="J1321" s="79">
        <f t="shared" si="81"/>
        <v>0</v>
      </c>
      <c r="K1321" s="79" t="e">
        <f>VLOOKUP(A1321,'10'!A:C,3,0)</f>
        <v>#N/A</v>
      </c>
      <c r="L1321" s="79" t="e">
        <f>VLOOKUP(A1321,'10'!A:B,2,0)</f>
        <v>#N/A</v>
      </c>
      <c r="M1321" s="80"/>
      <c r="N1321" s="79">
        <f>VLOOKUP(A1321,РАСЧЕТ!A:BF,58,0)</f>
        <v>0</v>
      </c>
      <c r="O1321" s="79">
        <f t="shared" si="82"/>
        <v>0</v>
      </c>
      <c r="P1321" s="79" t="e">
        <f>VLOOKUP(A1321,'11'!A:C,3,0)</f>
        <v>#N/A</v>
      </c>
      <c r="Q1321" s="79" t="e">
        <f>VLOOKUP(A1321,'11'!A:B,2,0)</f>
        <v>#N/A</v>
      </c>
      <c r="R1321" s="80"/>
      <c r="S1321">
        <f>VLOOKUP(A1321,РАСЧЕТ!A:BG,59,0)</f>
        <v>0</v>
      </c>
      <c r="T1321" s="119">
        <f t="shared" si="83"/>
        <v>0</v>
      </c>
      <c r="U1321" t="e">
        <f>VLOOKUP(A1321,'12'!A:C,3,0)</f>
        <v>#N/A</v>
      </c>
      <c r="V1321" t="e">
        <f>VLOOKUP(A1321,'12'!A:B,2,0)</f>
        <v>#N/A</v>
      </c>
    </row>
    <row r="1322" spans="1:22" x14ac:dyDescent="0.3">
      <c r="A1322" s="77" t="s">
        <v>2619</v>
      </c>
      <c r="B1322" s="77" t="s">
        <v>1141</v>
      </c>
      <c r="C1322" s="79">
        <v>154.62</v>
      </c>
      <c r="D1322" s="79">
        <f>VLOOKUP(A1322,РАСЧЕТ!A:AY,51,0)</f>
        <v>109.43548762147515</v>
      </c>
      <c r="E1322" s="79">
        <f t="shared" si="80"/>
        <v>-45.184512378524857</v>
      </c>
      <c r="F1322" s="79" t="str">
        <f>VLOOKUP(A1322,'04'!A:C,3,0)</f>
        <v>Начисление услуг УКС00000634 от 30.04.2023 0:00:04</v>
      </c>
      <c r="G1322" s="79" t="str">
        <f>VLOOKUP(A1322,'04'!A:B,2,0)</f>
        <v>НАС/КС/ДУ-КЛ-3А/ММ-119-Э(-1)</v>
      </c>
      <c r="H1322" s="79">
        <v>154.62</v>
      </c>
      <c r="I1322" s="79">
        <f>VLOOKUP(A1322,РАСЧЕТ!A:BE,57,0)</f>
        <v>143.94737161110319</v>
      </c>
      <c r="J1322" s="79">
        <f t="shared" si="81"/>
        <v>-10.672628388896811</v>
      </c>
      <c r="K1322" s="79" t="str">
        <f>VLOOKUP(A1322,'10'!A:C,3,0)</f>
        <v>Начисление услуг УКС00001636 от 31.10.2023 0:00:02</v>
      </c>
      <c r="L1322" s="79" t="str">
        <f>VLOOKUP(A1322,'10'!A:B,2,0)</f>
        <v>НАС/КС/ДУ-КЛ-3А/ММ-119-Э(-1)</v>
      </c>
      <c r="M1322" s="79">
        <v>154.62</v>
      </c>
      <c r="N1322" s="79">
        <f>VLOOKUP(A1322,РАСЧЕТ!A:BF,58,0)</f>
        <v>128.83647107915178</v>
      </c>
      <c r="O1322" s="79">
        <f t="shared" si="82"/>
        <v>-25.783528920848227</v>
      </c>
      <c r="P1322" s="79" t="str">
        <f>VLOOKUP(A1322,'11'!A:C,3,0)</f>
        <v>Начисление услуг УКС00001714 от 30.11.2023 23:59:59</v>
      </c>
      <c r="Q1322" s="79" t="str">
        <f>VLOOKUP(A1322,'11'!A:B,2,0)</f>
        <v>НАС/КС/ДУ-КЛ-3А/ММ-119-Э(-1)</v>
      </c>
      <c r="R1322" s="79">
        <v>154.62</v>
      </c>
      <c r="S1322">
        <f>VLOOKUP(A1322,РАСЧЕТ!A:BG,59,0)</f>
        <v>176.92422746421332</v>
      </c>
      <c r="T1322" s="119">
        <f t="shared" si="83"/>
        <v>22.304227464213312</v>
      </c>
      <c r="U1322" t="str">
        <f>VLOOKUP(A1322,'12'!A:C,3,0)</f>
        <v>Начисление услуг УКС00001863 от 31.12.2023 23:59:59</v>
      </c>
      <c r="V1322" t="str">
        <f>VLOOKUP(A1322,'12'!A:B,2,0)</f>
        <v>НАС/КС/ДУ-КЛ-3А/ММ-119-Э(-1)</v>
      </c>
    </row>
    <row r="1323" spans="1:22" x14ac:dyDescent="0.3">
      <c r="A1323" s="77" t="s">
        <v>1438</v>
      </c>
      <c r="B1323" s="77" t="s">
        <v>631</v>
      </c>
      <c r="C1323" s="80"/>
      <c r="D1323" s="79">
        <f>VLOOKUP(A1323,РАСЧЕТ!A:AY,51,0)</f>
        <v>0</v>
      </c>
      <c r="E1323" s="79">
        <f t="shared" si="80"/>
        <v>0</v>
      </c>
      <c r="F1323" s="79" t="e">
        <f>VLOOKUP(A1323,'04'!A:C,3,0)</f>
        <v>#N/A</v>
      </c>
      <c r="G1323" s="79" t="e">
        <f>VLOOKUP(A1323,'04'!A:B,2,0)</f>
        <v>#N/A</v>
      </c>
      <c r="H1323" s="80"/>
      <c r="I1323" s="79">
        <f>VLOOKUP(A1323,РАСЧЕТ!A:BE,57,0)</f>
        <v>0</v>
      </c>
      <c r="J1323" s="79">
        <f t="shared" si="81"/>
        <v>0</v>
      </c>
      <c r="K1323" s="79" t="e">
        <f>VLOOKUP(A1323,'10'!A:C,3,0)</f>
        <v>#N/A</v>
      </c>
      <c r="L1323" s="79" t="e">
        <f>VLOOKUP(A1323,'10'!A:B,2,0)</f>
        <v>#N/A</v>
      </c>
      <c r="M1323" s="80"/>
      <c r="N1323" s="79">
        <f>VLOOKUP(A1323,РАСЧЕТ!A:BF,58,0)</f>
        <v>0</v>
      </c>
      <c r="O1323" s="79">
        <f t="shared" si="82"/>
        <v>0</v>
      </c>
      <c r="P1323" s="79" t="e">
        <f>VLOOKUP(A1323,'11'!A:C,3,0)</f>
        <v>#N/A</v>
      </c>
      <c r="Q1323" s="79" t="e">
        <f>VLOOKUP(A1323,'11'!A:B,2,0)</f>
        <v>#N/A</v>
      </c>
      <c r="R1323" s="80"/>
      <c r="S1323">
        <f>VLOOKUP(A1323,РАСЧЕТ!A:BG,59,0)</f>
        <v>0</v>
      </c>
      <c r="T1323" s="119">
        <f t="shared" si="83"/>
        <v>0</v>
      </c>
      <c r="U1323" t="e">
        <f>VLOOKUP(A1323,'12'!A:C,3,0)</f>
        <v>#N/A</v>
      </c>
      <c r="V1323" t="e">
        <f>VLOOKUP(A1323,'12'!A:B,2,0)</f>
        <v>#N/A</v>
      </c>
    </row>
    <row r="1324" spans="1:22" x14ac:dyDescent="0.3">
      <c r="A1324" s="77" t="s">
        <v>2478</v>
      </c>
      <c r="B1324" s="77" t="s">
        <v>631</v>
      </c>
      <c r="C1324" s="79">
        <v>206.16</v>
      </c>
      <c r="D1324" s="79">
        <f>VLOOKUP(A1324,РАСЧЕТ!A:AY,51,0)</f>
        <v>145.91398349530019</v>
      </c>
      <c r="E1324" s="79">
        <f t="shared" si="80"/>
        <v>-60.24601650469981</v>
      </c>
      <c r="F1324" s="79" t="str">
        <f>VLOOKUP(A1324,'04'!A:C,3,0)</f>
        <v>Начисление услуг УКС00000634 от 30.04.2023 0:00:04</v>
      </c>
      <c r="G1324" s="79" t="str">
        <f>VLOOKUP(A1324,'04'!A:B,2,0)</f>
        <v>НАС/КС/ДУ-КЛ-3А-12</v>
      </c>
      <c r="H1324" s="79">
        <v>206.16</v>
      </c>
      <c r="I1324" s="79">
        <f>VLOOKUP(A1324,РАСЧЕТ!A:BE,57,0)</f>
        <v>191.92982881480424</v>
      </c>
      <c r="J1324" s="79">
        <f t="shared" si="81"/>
        <v>-14.230171185195758</v>
      </c>
      <c r="K1324" s="79" t="str">
        <f>VLOOKUP(A1324,'10'!A:C,3,0)</f>
        <v>Начисление услуг УКС00001636 от 31.10.2023 0:00:02</v>
      </c>
      <c r="L1324" s="79" t="str">
        <f>VLOOKUP(A1324,'10'!A:B,2,0)</f>
        <v>НАС/КС/ДУ-КЛ-3А-12</v>
      </c>
      <c r="M1324" s="79">
        <v>206.16</v>
      </c>
      <c r="N1324" s="79">
        <f>VLOOKUP(A1324,РАСЧЕТ!A:BF,58,0)</f>
        <v>171.78196143886902</v>
      </c>
      <c r="O1324" s="79">
        <f t="shared" si="82"/>
        <v>-34.378038561130978</v>
      </c>
      <c r="P1324" s="79" t="str">
        <f>VLOOKUP(A1324,'11'!A:C,3,0)</f>
        <v>Начисление услуг УКС00001714 от 30.11.2023 23:59:59</v>
      </c>
      <c r="Q1324" s="79" t="str">
        <f>VLOOKUP(A1324,'11'!A:B,2,0)</f>
        <v>НАС/КС/ДУ-КЛ-3А-12</v>
      </c>
      <c r="R1324" s="79">
        <v>206.16</v>
      </c>
      <c r="S1324">
        <f>VLOOKUP(A1324,РАСЧЕТ!A:BG,59,0)</f>
        <v>235.8989699522844</v>
      </c>
      <c r="T1324" s="119">
        <f t="shared" si="83"/>
        <v>29.738969952284407</v>
      </c>
      <c r="U1324" t="str">
        <f>VLOOKUP(A1324,'12'!A:C,3,0)</f>
        <v>Начисление услуг УКС00001863 от 31.12.2023 23:59:59</v>
      </c>
      <c r="V1324" t="str">
        <f>VLOOKUP(A1324,'12'!A:B,2,0)</f>
        <v>НАС/КС/ДУ-КЛ-3А-12</v>
      </c>
    </row>
    <row r="1325" spans="1:22" x14ac:dyDescent="0.3">
      <c r="A1325" s="77" t="s">
        <v>1539</v>
      </c>
      <c r="B1325" s="77" t="s">
        <v>633</v>
      </c>
      <c r="C1325" s="79">
        <v>68.180000000000007</v>
      </c>
      <c r="D1325" s="79">
        <f>VLOOKUP(A1325,РАСЧЕТ!A:AY,51,0)</f>
        <v>48.232677877613106</v>
      </c>
      <c r="E1325" s="79">
        <f t="shared" si="80"/>
        <v>-19.9473221223869</v>
      </c>
      <c r="F1325" s="79" t="str">
        <f>VLOOKUP(A1325,'04'!A:C,3,0)</f>
        <v>Начисление услуг УКС00000634 от 30.04.2023 0:00:04</v>
      </c>
      <c r="G1325" s="79" t="str">
        <f>VLOOKUP(A1325,'04'!A:B,2,0)</f>
        <v>С24-НАСТР-3А-2021/паркинг/Кл. №120</v>
      </c>
      <c r="H1325" s="80"/>
      <c r="I1325" s="79">
        <f>VLOOKUP(A1325,РАСЧЕТ!A:BE,57,0)</f>
        <v>0</v>
      </c>
      <c r="J1325" s="79">
        <f t="shared" si="81"/>
        <v>0</v>
      </c>
      <c r="K1325" s="79" t="e">
        <f>VLOOKUP(A1325,'10'!A:C,3,0)</f>
        <v>#N/A</v>
      </c>
      <c r="L1325" s="79" t="e">
        <f>VLOOKUP(A1325,'10'!A:B,2,0)</f>
        <v>#N/A</v>
      </c>
      <c r="M1325" s="80"/>
      <c r="N1325" s="79">
        <f>VLOOKUP(A1325,РАСЧЕТ!A:BF,58,0)</f>
        <v>0</v>
      </c>
      <c r="O1325" s="79">
        <f t="shared" si="82"/>
        <v>0</v>
      </c>
      <c r="P1325" s="79" t="e">
        <f>VLOOKUP(A1325,'11'!A:C,3,0)</f>
        <v>#N/A</v>
      </c>
      <c r="Q1325" s="79" t="e">
        <f>VLOOKUP(A1325,'11'!A:B,2,0)</f>
        <v>#N/A</v>
      </c>
      <c r="R1325" s="80"/>
      <c r="S1325">
        <f>VLOOKUP(A1325,РАСЧЕТ!A:BG,59,0)</f>
        <v>0</v>
      </c>
      <c r="T1325" s="119">
        <f t="shared" si="83"/>
        <v>0</v>
      </c>
      <c r="U1325" t="e">
        <f>VLOOKUP(A1325,'12'!A:C,3,0)</f>
        <v>#N/A</v>
      </c>
      <c r="V1325" t="e">
        <f>VLOOKUP(A1325,'12'!A:B,2,0)</f>
        <v>#N/A</v>
      </c>
    </row>
    <row r="1326" spans="1:22" x14ac:dyDescent="0.3">
      <c r="A1326" s="77" t="s">
        <v>2617</v>
      </c>
      <c r="B1326" s="77" t="s">
        <v>633</v>
      </c>
      <c r="C1326" s="79">
        <v>77.84</v>
      </c>
      <c r="D1326" s="79">
        <f>VLOOKUP(A1326,РАСЧЕТ!A:AY,51,0)</f>
        <v>55.123060431557839</v>
      </c>
      <c r="E1326" s="79">
        <f t="shared" si="80"/>
        <v>-22.716939568442164</v>
      </c>
      <c r="F1326" s="79" t="str">
        <f>VLOOKUP(A1326,'04'!A:C,3,0)</f>
        <v>Начисление услуг УКС00000634 от 30.04.2023 0:00:04</v>
      </c>
      <c r="G1326" s="79" t="str">
        <f>VLOOKUP(A1326,'04'!A:B,2,0)</f>
        <v>НАС/КС/ДУ-КЛ-3А-120</v>
      </c>
      <c r="H1326" s="79">
        <v>146.03</v>
      </c>
      <c r="I1326" s="79">
        <f>VLOOKUP(A1326,РАСЧЕТ!A:BE,57,0)</f>
        <v>135.95029541048635</v>
      </c>
      <c r="J1326" s="79">
        <f t="shared" si="81"/>
        <v>-10.079704589513653</v>
      </c>
      <c r="K1326" s="79" t="str">
        <f>VLOOKUP(A1326,'10'!A:C,3,0)</f>
        <v>Начисление услуг УКС00001636 от 31.10.2023 0:00:02</v>
      </c>
      <c r="L1326" s="79" t="str">
        <f>VLOOKUP(A1326,'10'!A:B,2,0)</f>
        <v>НАС/КС/ДУ-КЛ-3А-120</v>
      </c>
      <c r="M1326" s="79">
        <v>146.03</v>
      </c>
      <c r="N1326" s="79">
        <f>VLOOKUP(A1326,РАСЧЕТ!A:BF,58,0)</f>
        <v>121.67888935253221</v>
      </c>
      <c r="O1326" s="79">
        <f t="shared" si="82"/>
        <v>-24.351110647467792</v>
      </c>
      <c r="P1326" s="79" t="str">
        <f>VLOOKUP(A1326,'11'!A:C,3,0)</f>
        <v>Начисление услуг УКС00001714 от 30.11.2023 23:59:59</v>
      </c>
      <c r="Q1326" s="79" t="str">
        <f>VLOOKUP(A1326,'11'!A:B,2,0)</f>
        <v>НАС/КС/ДУ-КЛ-3А-120</v>
      </c>
      <c r="R1326" s="79">
        <v>146.03</v>
      </c>
      <c r="S1326">
        <f>VLOOKUP(A1326,РАСЧЕТ!A:BG,59,0)</f>
        <v>167.09510371620144</v>
      </c>
      <c r="T1326" s="119">
        <f t="shared" si="83"/>
        <v>21.065103716201435</v>
      </c>
      <c r="U1326" t="str">
        <f>VLOOKUP(A1326,'12'!A:C,3,0)</f>
        <v>Начисление услуг УКС00001863 от 31.12.2023 23:59:59</v>
      </c>
      <c r="V1326" t="str">
        <f>VLOOKUP(A1326,'12'!A:B,2,0)</f>
        <v>НАС/КС/ДУ-КЛ-3А-120</v>
      </c>
    </row>
    <row r="1327" spans="1:22" x14ac:dyDescent="0.3">
      <c r="A1327" s="77" t="s">
        <v>2344</v>
      </c>
      <c r="B1327" s="77" t="s">
        <v>1142</v>
      </c>
      <c r="C1327" s="79">
        <v>120.26</v>
      </c>
      <c r="D1327" s="79">
        <f>VLOOKUP(A1327,РАСЧЕТ!A:AY,51,0)</f>
        <v>85.11649037225844</v>
      </c>
      <c r="E1327" s="79">
        <f t="shared" si="80"/>
        <v>-35.143509627741565</v>
      </c>
      <c r="F1327" s="79" t="str">
        <f>VLOOKUP(A1327,'04'!A:C,3,0)</f>
        <v>Начисление услуг УКС00000634 от 30.04.2023 0:00:04</v>
      </c>
      <c r="G1327" s="79" t="str">
        <f>VLOOKUP(A1327,'04'!A:B,2,0)</f>
        <v>С24-НАСТР-3А-2021/паркинг/Кл. №121</v>
      </c>
      <c r="H1327" s="80"/>
      <c r="I1327" s="79">
        <f>VLOOKUP(A1327,РАСЧЕТ!A:BE,57,0)</f>
        <v>0</v>
      </c>
      <c r="J1327" s="79">
        <f t="shared" si="81"/>
        <v>0</v>
      </c>
      <c r="K1327" s="79" t="e">
        <f>VLOOKUP(A1327,'10'!A:C,3,0)</f>
        <v>#N/A</v>
      </c>
      <c r="L1327" s="79" t="e">
        <f>VLOOKUP(A1327,'10'!A:B,2,0)</f>
        <v>#N/A</v>
      </c>
      <c r="M1327" s="80"/>
      <c r="N1327" s="79">
        <f>VLOOKUP(A1327,РАСЧЕТ!A:BF,58,0)</f>
        <v>0</v>
      </c>
      <c r="O1327" s="79">
        <f t="shared" si="82"/>
        <v>0</v>
      </c>
      <c r="P1327" s="79" t="e">
        <f>VLOOKUP(A1327,'11'!A:C,3,0)</f>
        <v>#N/A</v>
      </c>
      <c r="Q1327" s="79" t="e">
        <f>VLOOKUP(A1327,'11'!A:B,2,0)</f>
        <v>#N/A</v>
      </c>
      <c r="R1327" s="80"/>
      <c r="S1327">
        <f>VLOOKUP(A1327,РАСЧЕТ!A:BG,59,0)</f>
        <v>0</v>
      </c>
      <c r="T1327" s="119">
        <f t="shared" si="83"/>
        <v>0</v>
      </c>
      <c r="U1327" t="e">
        <f>VLOOKUP(A1327,'12'!A:C,3,0)</f>
        <v>#N/A</v>
      </c>
      <c r="V1327" t="e">
        <f>VLOOKUP(A1327,'12'!A:B,2,0)</f>
        <v>#N/A</v>
      </c>
    </row>
    <row r="1328" spans="1:22" x14ac:dyDescent="0.3">
      <c r="A1328" s="77" t="s">
        <v>2823</v>
      </c>
      <c r="B1328" s="77" t="s">
        <v>1142</v>
      </c>
      <c r="C1328" s="80"/>
      <c r="D1328" s="79">
        <f>VLOOKUP(A1328,РАСЧЕТ!A:AY,51,0)</f>
        <v>0</v>
      </c>
      <c r="E1328" s="79">
        <f t="shared" si="80"/>
        <v>0</v>
      </c>
      <c r="F1328" s="79" t="e">
        <f>VLOOKUP(A1328,'04'!A:C,3,0)</f>
        <v>#N/A</v>
      </c>
      <c r="G1328" s="79" t="e">
        <f>VLOOKUP(A1328,'04'!A:B,2,0)</f>
        <v>#N/A</v>
      </c>
      <c r="H1328" s="79">
        <v>120.26</v>
      </c>
      <c r="I1328" s="79">
        <f>VLOOKUP(A1328,РАСЧЕТ!A:BE,57,0)</f>
        <v>111.9590668086358</v>
      </c>
      <c r="J1328" s="79">
        <f t="shared" si="81"/>
        <v>-8.3009331913642086</v>
      </c>
      <c r="K1328" s="79" t="str">
        <f>VLOOKUP(A1328,'10'!A:C,3,0)</f>
        <v>Начисление услуг УКС00001636 от 31.10.2023 0:00:02</v>
      </c>
      <c r="L1328" s="79" t="str">
        <f>VLOOKUP(A1328,'10'!A:B,2,0)</f>
        <v>НАС/КС/ДУ/3А-КЛ-121</v>
      </c>
      <c r="M1328" s="79">
        <v>120.26</v>
      </c>
      <c r="N1328" s="79">
        <f>VLOOKUP(A1328,РАСЧЕТ!A:BF,58,0)</f>
        <v>100.20614417267359</v>
      </c>
      <c r="O1328" s="79">
        <f t="shared" si="82"/>
        <v>-20.053855827326416</v>
      </c>
      <c r="P1328" s="79" t="str">
        <f>VLOOKUP(A1328,'11'!A:C,3,0)</f>
        <v>Начисление услуг УКС00001714 от 30.11.2023 23:59:59</v>
      </c>
      <c r="Q1328" s="79" t="str">
        <f>VLOOKUP(A1328,'11'!A:B,2,0)</f>
        <v>НАС/КС/ДУ/3А-КЛ-121</v>
      </c>
      <c r="R1328" s="79">
        <v>120.26</v>
      </c>
      <c r="S1328">
        <f>VLOOKUP(A1328,РАСЧЕТ!A:BG,59,0)</f>
        <v>137.60773247216588</v>
      </c>
      <c r="T1328" s="119">
        <f t="shared" si="83"/>
        <v>17.347732472165873</v>
      </c>
      <c r="U1328" t="str">
        <f>VLOOKUP(A1328,'12'!A:C,3,0)</f>
        <v>Начисление услуг УКС00001863 от 31.12.2023 23:59:59</v>
      </c>
      <c r="V1328" t="str">
        <f>VLOOKUP(A1328,'12'!A:B,2,0)</f>
        <v>НАС/КС/ДУ/3А-КЛ-121</v>
      </c>
    </row>
    <row r="1329" spans="1:22" x14ac:dyDescent="0.3">
      <c r="A1329" s="77" t="s">
        <v>2090</v>
      </c>
      <c r="B1329" s="77" t="s">
        <v>1076</v>
      </c>
      <c r="C1329" s="79">
        <v>150.32</v>
      </c>
      <c r="D1329" s="79">
        <f>VLOOKUP(A1329,РАСЧЕТ!A:AY,51,0)</f>
        <v>106.39561296532305</v>
      </c>
      <c r="E1329" s="79">
        <f t="shared" si="80"/>
        <v>-43.92438703467694</v>
      </c>
      <c r="F1329" s="79" t="str">
        <f>VLOOKUP(A1329,'04'!A:C,3,0)</f>
        <v>Начисление услуг УКС00000634 от 30.04.2023 0:00:04</v>
      </c>
      <c r="G1329" s="79" t="str">
        <f>VLOOKUP(A1329,'04'!A:B,2,0)</f>
        <v>С24-НАСТР-3А-2021/паркинг/Кл. №122</v>
      </c>
      <c r="H1329" s="79">
        <v>150.32</v>
      </c>
      <c r="I1329" s="79">
        <f>VLOOKUP(A1329,РАСЧЕТ!A:BE,57,0)</f>
        <v>139.94883351079477</v>
      </c>
      <c r="J1329" s="79">
        <f t="shared" si="81"/>
        <v>-10.371166489205223</v>
      </c>
      <c r="K1329" s="79" t="str">
        <f>VLOOKUP(A1329,'10'!A:C,3,0)</f>
        <v>Начисление услуг УКС00001636 от 31.10.2023 0:00:02</v>
      </c>
      <c r="L1329" s="79" t="str">
        <f>VLOOKUP(A1329,'10'!A:B,2,0)</f>
        <v>С24-НАСТР-3А-2021/паркинг/Кл. №122</v>
      </c>
      <c r="M1329" s="79">
        <v>150.32</v>
      </c>
      <c r="N1329" s="79">
        <f>VLOOKUP(A1329,РАСЧЕТ!A:BF,58,0)</f>
        <v>125.257680215842</v>
      </c>
      <c r="O1329" s="79">
        <f t="shared" si="82"/>
        <v>-25.062319784157992</v>
      </c>
      <c r="P1329" s="79" t="str">
        <f>VLOOKUP(A1329,'11'!A:C,3,0)</f>
        <v>Начисление услуг УКС00001714 от 30.11.2023 23:59:59</v>
      </c>
      <c r="Q1329" s="79" t="str">
        <f>VLOOKUP(A1329,'11'!A:B,2,0)</f>
        <v>С24-НАСТР-3А-2021/паркинг/Кл. №122</v>
      </c>
      <c r="R1329" s="79">
        <v>150.32</v>
      </c>
      <c r="S1329">
        <f>VLOOKUP(A1329,РАСЧЕТ!A:BG,59,0)</f>
        <v>172.00966559020736</v>
      </c>
      <c r="T1329" s="119">
        <f t="shared" si="83"/>
        <v>21.689665590207369</v>
      </c>
      <c r="U1329" t="str">
        <f>VLOOKUP(A1329,'12'!A:C,3,0)</f>
        <v>Начисление услуг УКС00001863 от 31.12.2023 23:59:59</v>
      </c>
      <c r="V1329" t="str">
        <f>VLOOKUP(A1329,'12'!A:B,2,0)</f>
        <v>С24-НАСТР-3А-2021/паркинг/Кл. №122</v>
      </c>
    </row>
    <row r="1330" spans="1:22" x14ac:dyDescent="0.3">
      <c r="A1330" s="77" t="s">
        <v>1954</v>
      </c>
      <c r="B1330" s="77" t="s">
        <v>770</v>
      </c>
      <c r="C1330" s="79">
        <v>257.7</v>
      </c>
      <c r="D1330" s="79">
        <f>VLOOKUP(A1330,РАСЧЕТ!A:AY,51,0)</f>
        <v>182.39247936912523</v>
      </c>
      <c r="E1330" s="79">
        <f t="shared" si="80"/>
        <v>-75.307520630874762</v>
      </c>
      <c r="F1330" s="79" t="str">
        <f>VLOOKUP(A1330,'04'!A:C,3,0)</f>
        <v>Начисление услуг УКС00000634 от 30.04.2023 0:00:04</v>
      </c>
      <c r="G1330" s="79" t="str">
        <f>VLOOKUP(A1330,'04'!A:B,2,0)</f>
        <v>С24-НАСТР-3А-2021/паркинг/Кл. №123</v>
      </c>
      <c r="H1330" s="79">
        <v>257.7</v>
      </c>
      <c r="I1330" s="79">
        <f>VLOOKUP(A1330,РАСЧЕТ!A:BE,57,0)</f>
        <v>239.91228601850531</v>
      </c>
      <c r="J1330" s="79">
        <f t="shared" si="81"/>
        <v>-17.787713981494676</v>
      </c>
      <c r="K1330" s="79" t="str">
        <f>VLOOKUP(A1330,'10'!A:C,3,0)</f>
        <v>Начисление услуг УКС00001636 от 31.10.2023 0:00:02</v>
      </c>
      <c r="L1330" s="79" t="str">
        <f>VLOOKUP(A1330,'10'!A:B,2,0)</f>
        <v>С24-НАСТР-3А-2021/паркинг/Кл. №123</v>
      </c>
      <c r="M1330" s="79">
        <v>257.7</v>
      </c>
      <c r="N1330" s="79">
        <f>VLOOKUP(A1330,РАСЧЕТ!A:BF,58,0)</f>
        <v>214.72745179858626</v>
      </c>
      <c r="O1330" s="79">
        <f t="shared" si="82"/>
        <v>-42.97254820141373</v>
      </c>
      <c r="P1330" s="79" t="str">
        <f>VLOOKUP(A1330,'11'!A:C,3,0)</f>
        <v>Начисление услуг УКС00001714 от 30.11.2023 23:59:59</v>
      </c>
      <c r="Q1330" s="79" t="str">
        <f>VLOOKUP(A1330,'11'!A:B,2,0)</f>
        <v>С24-НАСТР-3А-2021/паркинг/Кл. №123</v>
      </c>
      <c r="R1330" s="79">
        <v>257.7</v>
      </c>
      <c r="S1330">
        <f>VLOOKUP(A1330,РАСЧЕТ!A:BG,59,0)</f>
        <v>294.87371244035552</v>
      </c>
      <c r="T1330" s="119">
        <f t="shared" si="83"/>
        <v>37.17371244035553</v>
      </c>
      <c r="U1330" t="str">
        <f>VLOOKUP(A1330,'12'!A:C,3,0)</f>
        <v>Начисление услуг УКС00001863 от 31.12.2023 23:59:59</v>
      </c>
      <c r="V1330" t="str">
        <f>VLOOKUP(A1330,'12'!A:B,2,0)</f>
        <v>С24-НАСТР-3А-2021/паркинг/Кл. №123</v>
      </c>
    </row>
    <row r="1331" spans="1:22" x14ac:dyDescent="0.3">
      <c r="A1331" s="77" t="s">
        <v>1961</v>
      </c>
      <c r="B1331" s="77" t="s">
        <v>771</v>
      </c>
      <c r="C1331" s="79">
        <v>149.52000000000001</v>
      </c>
      <c r="D1331" s="79">
        <f>VLOOKUP(A1331,РАСЧЕТ!A:AY,51,0)</f>
        <v>105.8889671892977</v>
      </c>
      <c r="E1331" s="79">
        <f t="shared" si="80"/>
        <v>-43.631032810702308</v>
      </c>
      <c r="F1331" s="79" t="str">
        <f>VLOOKUP(A1331,'04'!A:C,3,0)</f>
        <v>Начисление услуг УКС00000634 от 30.04.2023 0:00:04</v>
      </c>
      <c r="G1331" s="79" t="str">
        <f>VLOOKUP(A1331,'04'!A:B,2,0)</f>
        <v>С24-НАСТР-3А-2021/паркинг/Кл. №124</v>
      </c>
      <c r="H1331" s="80"/>
      <c r="I1331" s="79">
        <f>VLOOKUP(A1331,РАСЧЕТ!A:BE,57,0)</f>
        <v>0</v>
      </c>
      <c r="J1331" s="79">
        <f t="shared" si="81"/>
        <v>0</v>
      </c>
      <c r="K1331" s="79" t="e">
        <f>VLOOKUP(A1331,'10'!A:C,3,0)</f>
        <v>#N/A</v>
      </c>
      <c r="L1331" s="79" t="e">
        <f>VLOOKUP(A1331,'10'!A:B,2,0)</f>
        <v>#N/A</v>
      </c>
      <c r="M1331" s="80"/>
      <c r="N1331" s="79">
        <f>VLOOKUP(A1331,РАСЧЕТ!A:BF,58,0)</f>
        <v>0</v>
      </c>
      <c r="O1331" s="79">
        <f t="shared" si="82"/>
        <v>0</v>
      </c>
      <c r="P1331" s="79" t="e">
        <f>VLOOKUP(A1331,'11'!A:C,3,0)</f>
        <v>#N/A</v>
      </c>
      <c r="Q1331" s="79" t="e">
        <f>VLOOKUP(A1331,'11'!A:B,2,0)</f>
        <v>#N/A</v>
      </c>
      <c r="R1331" s="80"/>
      <c r="S1331">
        <f>VLOOKUP(A1331,РАСЧЕТ!A:BG,59,0)</f>
        <v>0</v>
      </c>
      <c r="T1331" s="119">
        <f t="shared" si="83"/>
        <v>0</v>
      </c>
      <c r="U1331" t="e">
        <f>VLOOKUP(A1331,'12'!A:C,3,0)</f>
        <v>#N/A</v>
      </c>
      <c r="V1331" t="e">
        <f>VLOOKUP(A1331,'12'!A:B,2,0)</f>
        <v>#N/A</v>
      </c>
    </row>
    <row r="1332" spans="1:22" x14ac:dyDescent="0.3">
      <c r="A1332" s="77" t="s">
        <v>2742</v>
      </c>
      <c r="B1332" s="77" t="s">
        <v>771</v>
      </c>
      <c r="C1332" s="79">
        <v>86.43</v>
      </c>
      <c r="D1332" s="79">
        <f>VLOOKUP(A1332,РАСЧЕТ!A:AY,51,0)</f>
        <v>61.304138899067084</v>
      </c>
      <c r="E1332" s="79">
        <f t="shared" si="80"/>
        <v>-25.125861100932923</v>
      </c>
      <c r="F1332" s="79" t="str">
        <f>VLOOKUP(A1332,'04'!A:C,3,0)</f>
        <v>Начисление услуг УКС00000634 от 30.04.2023 0:00:04</v>
      </c>
      <c r="G1332" s="79" t="str">
        <f>VLOOKUP(A1332,'04'!A:B,2,0)</f>
        <v>НАС/КС/ДУ-3А-КЛ-124</v>
      </c>
      <c r="H1332" s="79">
        <v>236.22</v>
      </c>
      <c r="I1332" s="79">
        <f>VLOOKUP(A1332,РАСЧЕТ!A:BE,57,0)</f>
        <v>219.9195955169632</v>
      </c>
      <c r="J1332" s="79">
        <f t="shared" si="81"/>
        <v>-16.3004044830368</v>
      </c>
      <c r="K1332" s="79" t="str">
        <f>VLOOKUP(A1332,'10'!A:C,3,0)</f>
        <v>Начисление услуг УКС00001636 от 31.10.2023 0:00:02</v>
      </c>
      <c r="L1332" s="79" t="str">
        <f>VLOOKUP(A1332,'10'!A:B,2,0)</f>
        <v>НАС/КС/ДУ-3А-КЛ-124</v>
      </c>
      <c r="M1332" s="79">
        <v>236.22</v>
      </c>
      <c r="N1332" s="79">
        <f>VLOOKUP(A1332,РАСЧЕТ!A:BF,58,0)</f>
        <v>196.83349748203742</v>
      </c>
      <c r="O1332" s="79">
        <f t="shared" si="82"/>
        <v>-39.386502517962583</v>
      </c>
      <c r="P1332" s="79" t="str">
        <f>VLOOKUP(A1332,'11'!A:C,3,0)</f>
        <v>Начисление услуг УКС00001714 от 30.11.2023 23:59:59</v>
      </c>
      <c r="Q1332" s="79" t="str">
        <f>VLOOKUP(A1332,'11'!A:B,2,0)</f>
        <v>НАС/КС/ДУ-3А-КЛ-124</v>
      </c>
      <c r="R1332" s="79">
        <v>236.22</v>
      </c>
      <c r="S1332">
        <f>VLOOKUP(A1332,РАСЧЕТ!A:BG,59,0)</f>
        <v>270.30090307032583</v>
      </c>
      <c r="T1332" s="119">
        <f t="shared" si="83"/>
        <v>34.080903070325832</v>
      </c>
      <c r="U1332" t="str">
        <f>VLOOKUP(A1332,'12'!A:C,3,0)</f>
        <v>Начисление услуг УКС00001863 от 31.12.2023 23:59:59</v>
      </c>
      <c r="V1332" t="str">
        <f>VLOOKUP(A1332,'12'!A:B,2,0)</f>
        <v>НАС/КС/ДУ-3А-КЛ-124</v>
      </c>
    </row>
    <row r="1333" spans="1:22" x14ac:dyDescent="0.3">
      <c r="A1333" s="77" t="s">
        <v>2215</v>
      </c>
      <c r="B1333" s="77" t="s">
        <v>692</v>
      </c>
      <c r="C1333" s="80"/>
      <c r="D1333" s="79">
        <f>VLOOKUP(A1333,РАСЧЕТ!A:AY,51,0)</f>
        <v>0</v>
      </c>
      <c r="E1333" s="79">
        <f t="shared" si="80"/>
        <v>0</v>
      </c>
      <c r="F1333" s="79" t="e">
        <f>VLOOKUP(A1333,'04'!A:C,3,0)</f>
        <v>#N/A</v>
      </c>
      <c r="G1333" s="79" t="e">
        <f>VLOOKUP(A1333,'04'!A:B,2,0)</f>
        <v>#N/A</v>
      </c>
      <c r="H1333" s="80"/>
      <c r="I1333" s="79">
        <f>VLOOKUP(A1333,РАСЧЕТ!A:BE,57,0)</f>
        <v>0</v>
      </c>
      <c r="J1333" s="79">
        <f t="shared" si="81"/>
        <v>0</v>
      </c>
      <c r="K1333" s="79" t="e">
        <f>VLOOKUP(A1333,'10'!A:C,3,0)</f>
        <v>#N/A</v>
      </c>
      <c r="L1333" s="79" t="e">
        <f>VLOOKUP(A1333,'10'!A:B,2,0)</f>
        <v>#N/A</v>
      </c>
      <c r="M1333" s="80"/>
      <c r="N1333" s="79">
        <f>VLOOKUP(A1333,РАСЧЕТ!A:BF,58,0)</f>
        <v>0</v>
      </c>
      <c r="O1333" s="79">
        <f t="shared" si="82"/>
        <v>0</v>
      </c>
      <c r="P1333" s="79" t="e">
        <f>VLOOKUP(A1333,'11'!A:C,3,0)</f>
        <v>#N/A</v>
      </c>
      <c r="Q1333" s="79" t="e">
        <f>VLOOKUP(A1333,'11'!A:B,2,0)</f>
        <v>#N/A</v>
      </c>
      <c r="R1333" s="80"/>
      <c r="S1333">
        <f>VLOOKUP(A1333,РАСЧЕТ!A:BG,59,0)</f>
        <v>0</v>
      </c>
      <c r="T1333" s="119">
        <f t="shared" si="83"/>
        <v>0</v>
      </c>
      <c r="U1333" t="e">
        <f>VLOOKUP(A1333,'12'!A:C,3,0)</f>
        <v>#N/A</v>
      </c>
      <c r="V1333" t="e">
        <f>VLOOKUP(A1333,'12'!A:B,2,0)</f>
        <v>#N/A</v>
      </c>
    </row>
    <row r="1334" spans="1:22" x14ac:dyDescent="0.3">
      <c r="A1334" s="77" t="s">
        <v>2722</v>
      </c>
      <c r="B1334" s="77" t="s">
        <v>692</v>
      </c>
      <c r="C1334" s="79">
        <v>219.05</v>
      </c>
      <c r="D1334" s="79">
        <f>VLOOKUP(A1334,РАСЧЕТ!A:AY,51,0)</f>
        <v>155.03360746375643</v>
      </c>
      <c r="E1334" s="79">
        <f t="shared" si="80"/>
        <v>-64.016392536243586</v>
      </c>
      <c r="F1334" s="79" t="str">
        <f>VLOOKUP(A1334,'04'!A:C,3,0)</f>
        <v>Начисление услуг УКС00000634 от 30.04.2023 0:00:04</v>
      </c>
      <c r="G1334" s="79" t="str">
        <f>VLOOKUP(A1334,'04'!A:B,2,0)</f>
        <v>НАС/КС/ДУ-3А-КЛ-125</v>
      </c>
      <c r="H1334" s="79">
        <v>219.04</v>
      </c>
      <c r="I1334" s="79">
        <f>VLOOKUP(A1334,РАСЧЕТ!A:BE,57,0)</f>
        <v>203.92544311572951</v>
      </c>
      <c r="J1334" s="79">
        <f t="shared" si="81"/>
        <v>-15.114556884270485</v>
      </c>
      <c r="K1334" s="79" t="str">
        <f>VLOOKUP(A1334,'10'!A:C,3,0)</f>
        <v>Начисление услуг УКС00001636 от 31.10.2023 0:00:02</v>
      </c>
      <c r="L1334" s="79" t="str">
        <f>VLOOKUP(A1334,'10'!A:B,2,0)</f>
        <v>НАС/КС/ДУ-3А-КЛ-125</v>
      </c>
      <c r="M1334" s="79">
        <v>219.04</v>
      </c>
      <c r="N1334" s="79">
        <f>VLOOKUP(A1334,РАСЧЕТ!A:BF,58,0)</f>
        <v>182.51833402879834</v>
      </c>
      <c r="O1334" s="79">
        <f t="shared" si="82"/>
        <v>-36.521665971201656</v>
      </c>
      <c r="P1334" s="79" t="str">
        <f>VLOOKUP(A1334,'11'!A:C,3,0)</f>
        <v>Начисление услуг УКС00001714 от 30.11.2023 23:59:59</v>
      </c>
      <c r="Q1334" s="79" t="str">
        <f>VLOOKUP(A1334,'11'!A:B,2,0)</f>
        <v>НАС/КС/ДУ-3А-КЛ-125</v>
      </c>
      <c r="R1334" s="79">
        <v>219.04</v>
      </c>
      <c r="S1334">
        <f>VLOOKUP(A1334,РАСЧЕТ!A:BG,59,0)</f>
        <v>250.64265557430213</v>
      </c>
      <c r="T1334" s="119">
        <f t="shared" si="83"/>
        <v>31.602655574302133</v>
      </c>
      <c r="U1334" t="str">
        <f>VLOOKUP(A1334,'12'!A:C,3,0)</f>
        <v>Начисление услуг УКС00001863 от 31.12.2023 23:59:59</v>
      </c>
      <c r="V1334" t="str">
        <f>VLOOKUP(A1334,'12'!A:B,2,0)</f>
        <v>НАС/КС/ДУ-3А-КЛ-125</v>
      </c>
    </row>
    <row r="1335" spans="1:22" x14ac:dyDescent="0.3">
      <c r="A1335" s="77" t="s">
        <v>2054</v>
      </c>
      <c r="B1335" s="77" t="s">
        <v>1041</v>
      </c>
      <c r="C1335" s="80"/>
      <c r="D1335" s="79">
        <f>VLOOKUP(A1335,РАСЧЕТ!A:AY,51,0)</f>
        <v>0</v>
      </c>
      <c r="E1335" s="79">
        <f t="shared" si="80"/>
        <v>0</v>
      </c>
      <c r="F1335" s="79" t="e">
        <f>VLOOKUP(A1335,'04'!A:C,3,0)</f>
        <v>#N/A</v>
      </c>
      <c r="G1335" s="79" t="e">
        <f>VLOOKUP(A1335,'04'!A:B,2,0)</f>
        <v>#N/A</v>
      </c>
      <c r="H1335" s="80"/>
      <c r="I1335" s="79">
        <f>VLOOKUP(A1335,РАСЧЕТ!A:BE,57,0)</f>
        <v>0</v>
      </c>
      <c r="J1335" s="79">
        <f t="shared" si="81"/>
        <v>0</v>
      </c>
      <c r="K1335" s="79" t="e">
        <f>VLOOKUP(A1335,'10'!A:C,3,0)</f>
        <v>#N/A</v>
      </c>
      <c r="L1335" s="79" t="e">
        <f>VLOOKUP(A1335,'10'!A:B,2,0)</f>
        <v>#N/A</v>
      </c>
      <c r="M1335" s="80"/>
      <c r="N1335" s="79">
        <f>VLOOKUP(A1335,РАСЧЕТ!A:BF,58,0)</f>
        <v>0</v>
      </c>
      <c r="O1335" s="79">
        <f t="shared" si="82"/>
        <v>0</v>
      </c>
      <c r="P1335" s="79" t="e">
        <f>VLOOKUP(A1335,'11'!A:C,3,0)</f>
        <v>#N/A</v>
      </c>
      <c r="Q1335" s="79" t="e">
        <f>VLOOKUP(A1335,'11'!A:B,2,0)</f>
        <v>#N/A</v>
      </c>
      <c r="R1335" s="80"/>
      <c r="S1335">
        <f>VLOOKUP(A1335,РАСЧЕТ!A:BG,59,0)</f>
        <v>0</v>
      </c>
      <c r="T1335" s="119">
        <f t="shared" si="83"/>
        <v>0</v>
      </c>
      <c r="U1335" t="e">
        <f>VLOOKUP(A1335,'12'!A:C,3,0)</f>
        <v>#N/A</v>
      </c>
      <c r="V1335" t="e">
        <f>VLOOKUP(A1335,'12'!A:B,2,0)</f>
        <v>#N/A</v>
      </c>
    </row>
    <row r="1336" spans="1:22" x14ac:dyDescent="0.3">
      <c r="A1336" s="77" t="s">
        <v>2559</v>
      </c>
      <c r="B1336" s="77" t="s">
        <v>1041</v>
      </c>
      <c r="C1336" s="79">
        <v>219.04</v>
      </c>
      <c r="D1336" s="79">
        <f>VLOOKUP(A1336,РАСЧЕТ!A:AY,51,0)</f>
        <v>155.03360746375643</v>
      </c>
      <c r="E1336" s="79">
        <f t="shared" si="80"/>
        <v>-64.006392536243567</v>
      </c>
      <c r="F1336" s="79" t="str">
        <f>VLOOKUP(A1336,'04'!A:C,3,0)</f>
        <v>Начисление услуг УКС00000634 от 30.04.2023 0:00:04</v>
      </c>
      <c r="G1336" s="79" t="str">
        <f>VLOOKUP(A1336,'04'!A:B,2,0)</f>
        <v>НАС/КС/ДУ-КЛ-3А-126</v>
      </c>
      <c r="H1336" s="79">
        <v>219.04</v>
      </c>
      <c r="I1336" s="79">
        <f>VLOOKUP(A1336,РАСЧЕТ!A:BE,57,0)</f>
        <v>203.92544311572951</v>
      </c>
      <c r="J1336" s="79">
        <f t="shared" si="81"/>
        <v>-15.114556884270485</v>
      </c>
      <c r="K1336" s="79" t="str">
        <f>VLOOKUP(A1336,'10'!A:C,3,0)</f>
        <v>Начисление услуг УКС00001636 от 31.10.2023 0:00:02</v>
      </c>
      <c r="L1336" s="79" t="str">
        <f>VLOOKUP(A1336,'10'!A:B,2,0)</f>
        <v>НАС/КС/ДУ-КЛ-3А-126</v>
      </c>
      <c r="M1336" s="79">
        <v>219.04</v>
      </c>
      <c r="N1336" s="79">
        <f>VLOOKUP(A1336,РАСЧЕТ!A:BF,58,0)</f>
        <v>182.51833402879834</v>
      </c>
      <c r="O1336" s="79">
        <f t="shared" si="82"/>
        <v>-36.521665971201656</v>
      </c>
      <c r="P1336" s="79" t="str">
        <f>VLOOKUP(A1336,'11'!A:C,3,0)</f>
        <v>Начисление услуг УКС00001714 от 30.11.2023 23:59:59</v>
      </c>
      <c r="Q1336" s="79" t="str">
        <f>VLOOKUP(A1336,'11'!A:B,2,0)</f>
        <v>НАС/КС/ДУ-КЛ-3А-126</v>
      </c>
      <c r="R1336" s="79">
        <v>219.04</v>
      </c>
      <c r="S1336">
        <f>VLOOKUP(A1336,РАСЧЕТ!A:BG,59,0)</f>
        <v>250.64265557430213</v>
      </c>
      <c r="T1336" s="119">
        <f t="shared" si="83"/>
        <v>31.602655574302133</v>
      </c>
      <c r="U1336" t="str">
        <f>VLOOKUP(A1336,'12'!A:C,3,0)</f>
        <v>Начисление услуг УКС00001863 от 31.12.2023 23:59:59</v>
      </c>
      <c r="V1336" t="str">
        <f>VLOOKUP(A1336,'12'!A:B,2,0)</f>
        <v>НАС/КС/ДУ-КЛ-3А-126</v>
      </c>
    </row>
    <row r="1337" spans="1:22" x14ac:dyDescent="0.3">
      <c r="A1337" s="77" t="s">
        <v>2201</v>
      </c>
      <c r="B1337" s="77" t="s">
        <v>1042</v>
      </c>
      <c r="C1337" s="80"/>
      <c r="D1337" s="79">
        <f>VLOOKUP(A1337,РАСЧЕТ!A:AY,51,0)</f>
        <v>0</v>
      </c>
      <c r="E1337" s="79">
        <f t="shared" si="80"/>
        <v>0</v>
      </c>
      <c r="F1337" s="79" t="e">
        <f>VLOOKUP(A1337,'04'!A:C,3,0)</f>
        <v>#N/A</v>
      </c>
      <c r="G1337" s="79" t="e">
        <f>VLOOKUP(A1337,'04'!A:B,2,0)</f>
        <v>#N/A</v>
      </c>
      <c r="H1337" s="80"/>
      <c r="I1337" s="79">
        <f>VLOOKUP(A1337,РАСЧЕТ!A:BE,57,0)</f>
        <v>0</v>
      </c>
      <c r="J1337" s="79">
        <f t="shared" si="81"/>
        <v>0</v>
      </c>
      <c r="K1337" s="79" t="e">
        <f>VLOOKUP(A1337,'10'!A:C,3,0)</f>
        <v>#N/A</v>
      </c>
      <c r="L1337" s="79" t="e">
        <f>VLOOKUP(A1337,'10'!A:B,2,0)</f>
        <v>#N/A</v>
      </c>
      <c r="M1337" s="80"/>
      <c r="N1337" s="79">
        <f>VLOOKUP(A1337,РАСЧЕТ!A:BF,58,0)</f>
        <v>0</v>
      </c>
      <c r="O1337" s="79">
        <f t="shared" si="82"/>
        <v>0</v>
      </c>
      <c r="P1337" s="79" t="e">
        <f>VLOOKUP(A1337,'11'!A:C,3,0)</f>
        <v>#N/A</v>
      </c>
      <c r="Q1337" s="79" t="e">
        <f>VLOOKUP(A1337,'11'!A:B,2,0)</f>
        <v>#N/A</v>
      </c>
      <c r="R1337" s="80"/>
      <c r="S1337">
        <f>VLOOKUP(A1337,РАСЧЕТ!A:BG,59,0)</f>
        <v>0</v>
      </c>
      <c r="T1337" s="119">
        <f t="shared" si="83"/>
        <v>0</v>
      </c>
      <c r="U1337" t="e">
        <f>VLOOKUP(A1337,'12'!A:C,3,0)</f>
        <v>#N/A</v>
      </c>
      <c r="V1337" t="e">
        <f>VLOOKUP(A1337,'12'!A:B,2,0)</f>
        <v>#N/A</v>
      </c>
    </row>
    <row r="1338" spans="1:22" x14ac:dyDescent="0.3">
      <c r="A1338" s="77" t="s">
        <v>2724</v>
      </c>
      <c r="B1338" s="77" t="s">
        <v>1042</v>
      </c>
      <c r="C1338" s="79">
        <v>214.75</v>
      </c>
      <c r="D1338" s="79">
        <f>VLOOKUP(A1338,РАСЧЕТ!A:AY,51,0)</f>
        <v>151.99373280760435</v>
      </c>
      <c r="E1338" s="79">
        <f t="shared" si="80"/>
        <v>-62.756267192395654</v>
      </c>
      <c r="F1338" s="79" t="str">
        <f>VLOOKUP(A1338,'04'!A:C,3,0)</f>
        <v>Начисление услуг УКС00000634 от 30.04.2023 0:00:04</v>
      </c>
      <c r="G1338" s="79" t="str">
        <f>VLOOKUP(A1338,'04'!A:B,2,0)</f>
        <v>НАС/КС/ДУ-КЛ-3А/ММ-127-Э(-1)</v>
      </c>
      <c r="H1338" s="79">
        <v>214.75</v>
      </c>
      <c r="I1338" s="79">
        <f>VLOOKUP(A1338,РАСЧЕТ!A:BE,57,0)</f>
        <v>199.92690501542108</v>
      </c>
      <c r="J1338" s="79">
        <f t="shared" si="81"/>
        <v>-14.823094984578916</v>
      </c>
      <c r="K1338" s="79" t="str">
        <f>VLOOKUP(A1338,'10'!A:C,3,0)</f>
        <v>Начисление услуг УКС00001636 от 31.10.2023 0:00:02</v>
      </c>
      <c r="L1338" s="79" t="str">
        <f>VLOOKUP(A1338,'10'!A:B,2,0)</f>
        <v>НАС/КС/ДУ-КЛ-3А/ММ-127-Э(-1)</v>
      </c>
      <c r="M1338" s="79">
        <v>214.75</v>
      </c>
      <c r="N1338" s="79">
        <f>VLOOKUP(A1338,РАСЧЕТ!A:BF,58,0)</f>
        <v>178.93954316548854</v>
      </c>
      <c r="O1338" s="79">
        <f t="shared" si="82"/>
        <v>-35.810456834511456</v>
      </c>
      <c r="P1338" s="79" t="str">
        <f>VLOOKUP(A1338,'11'!A:C,3,0)</f>
        <v>Начисление услуг УКС00001714 от 30.11.2023 23:59:59</v>
      </c>
      <c r="Q1338" s="79" t="str">
        <f>VLOOKUP(A1338,'11'!A:B,2,0)</f>
        <v>НАС/КС/ДУ-КЛ-3А/ММ-127-Э(-1)</v>
      </c>
      <c r="R1338" s="79">
        <v>214.75</v>
      </c>
      <c r="S1338">
        <f>VLOOKUP(A1338,РАСЧЕТ!A:BG,59,0)</f>
        <v>245.72809370029626</v>
      </c>
      <c r="T1338" s="119">
        <f t="shared" si="83"/>
        <v>30.978093700296256</v>
      </c>
      <c r="U1338" t="str">
        <f>VLOOKUP(A1338,'12'!A:C,3,0)</f>
        <v>Начисление услуг УКС00001863 от 31.12.2023 23:59:59</v>
      </c>
      <c r="V1338" t="str">
        <f>VLOOKUP(A1338,'12'!A:B,2,0)</f>
        <v>НАС/КС/ДУ-КЛ-3А/ММ-127-Э(-1)</v>
      </c>
    </row>
    <row r="1339" spans="1:22" x14ac:dyDescent="0.3">
      <c r="A1339" s="77" t="s">
        <v>2171</v>
      </c>
      <c r="B1339" s="77" t="s">
        <v>1183</v>
      </c>
      <c r="C1339" s="80"/>
      <c r="D1339" s="79">
        <f>VLOOKUP(A1339,РАСЧЕТ!A:AY,51,0)</f>
        <v>0</v>
      </c>
      <c r="E1339" s="79">
        <f t="shared" si="80"/>
        <v>0</v>
      </c>
      <c r="F1339" s="79" t="e">
        <f>VLOOKUP(A1339,'04'!A:C,3,0)</f>
        <v>#N/A</v>
      </c>
      <c r="G1339" s="79" t="e">
        <f>VLOOKUP(A1339,'04'!A:B,2,0)</f>
        <v>#N/A</v>
      </c>
      <c r="H1339" s="80"/>
      <c r="I1339" s="79">
        <f>VLOOKUP(A1339,РАСЧЕТ!A:BE,57,0)</f>
        <v>0</v>
      </c>
      <c r="J1339" s="79">
        <f t="shared" si="81"/>
        <v>0</v>
      </c>
      <c r="K1339" s="79" t="e">
        <f>VLOOKUP(A1339,'10'!A:C,3,0)</f>
        <v>#N/A</v>
      </c>
      <c r="L1339" s="79" t="e">
        <f>VLOOKUP(A1339,'10'!A:B,2,0)</f>
        <v>#N/A</v>
      </c>
      <c r="M1339" s="80"/>
      <c r="N1339" s="79">
        <f>VLOOKUP(A1339,РАСЧЕТ!A:BF,58,0)</f>
        <v>0</v>
      </c>
      <c r="O1339" s="79">
        <f t="shared" si="82"/>
        <v>0</v>
      </c>
      <c r="P1339" s="79" t="e">
        <f>VLOOKUP(A1339,'11'!A:C,3,0)</f>
        <v>#N/A</v>
      </c>
      <c r="Q1339" s="79" t="e">
        <f>VLOOKUP(A1339,'11'!A:B,2,0)</f>
        <v>#N/A</v>
      </c>
      <c r="R1339" s="80"/>
      <c r="S1339">
        <f>VLOOKUP(A1339,РАСЧЕТ!A:BG,59,0)</f>
        <v>0</v>
      </c>
      <c r="T1339" s="119">
        <f t="shared" si="83"/>
        <v>0</v>
      </c>
      <c r="U1339" t="e">
        <f>VLOOKUP(A1339,'12'!A:C,3,0)</f>
        <v>#N/A</v>
      </c>
      <c r="V1339" t="e">
        <f>VLOOKUP(A1339,'12'!A:B,2,0)</f>
        <v>#N/A</v>
      </c>
    </row>
    <row r="1340" spans="1:22" x14ac:dyDescent="0.3">
      <c r="A1340" s="77" t="s">
        <v>2569</v>
      </c>
      <c r="B1340" s="77" t="s">
        <v>1183</v>
      </c>
      <c r="C1340" s="79">
        <v>193.27</v>
      </c>
      <c r="D1340" s="79">
        <f>VLOOKUP(A1340,РАСЧЕТ!A:AY,51,0)</f>
        <v>136.79435952684392</v>
      </c>
      <c r="E1340" s="79">
        <f t="shared" si="80"/>
        <v>-56.475640473156091</v>
      </c>
      <c r="F1340" s="79" t="str">
        <f>VLOOKUP(A1340,'04'!A:C,3,0)</f>
        <v>Начисление услуг УКС00000634 от 30.04.2023 0:00:04</v>
      </c>
      <c r="G1340" s="79" t="str">
        <f>VLOOKUP(A1340,'04'!A:B,2,0)</f>
        <v>НАС/КС/ДУ-КЛ-3А-128</v>
      </c>
      <c r="H1340" s="79">
        <v>193.27</v>
      </c>
      <c r="I1340" s="79">
        <f>VLOOKUP(A1340,РАСЧЕТ!A:BE,57,0)</f>
        <v>179.93421451387897</v>
      </c>
      <c r="J1340" s="79">
        <f t="shared" si="81"/>
        <v>-13.33578548612104</v>
      </c>
      <c r="K1340" s="79" t="str">
        <f>VLOOKUP(A1340,'10'!A:C,3,0)</f>
        <v>Начисление услуг УКС00001636 от 31.10.2023 0:00:02</v>
      </c>
      <c r="L1340" s="79" t="str">
        <f>VLOOKUP(A1340,'10'!A:B,2,0)</f>
        <v>НАС/КС/ДУ-КЛ-3А-128</v>
      </c>
      <c r="M1340" s="79">
        <v>193.27</v>
      </c>
      <c r="N1340" s="79">
        <f>VLOOKUP(A1340,РАСЧЕТ!A:BF,58,0)</f>
        <v>161.0455888489397</v>
      </c>
      <c r="O1340" s="79">
        <f t="shared" si="82"/>
        <v>-32.224411151060309</v>
      </c>
      <c r="P1340" s="79" t="str">
        <f>VLOOKUP(A1340,'11'!A:C,3,0)</f>
        <v>Начисление услуг УКС00001714 от 30.11.2023 23:59:59</v>
      </c>
      <c r="Q1340" s="79" t="str">
        <f>VLOOKUP(A1340,'11'!A:B,2,0)</f>
        <v>НАС/КС/ДУ-КЛ-3А-128</v>
      </c>
      <c r="R1340" s="79">
        <v>193.27</v>
      </c>
      <c r="S1340">
        <f>VLOOKUP(A1340,РАСЧЕТ!A:BG,59,0)</f>
        <v>221.15528433026662</v>
      </c>
      <c r="T1340" s="119">
        <f t="shared" si="83"/>
        <v>27.885284330266614</v>
      </c>
      <c r="U1340" t="str">
        <f>VLOOKUP(A1340,'12'!A:C,3,0)</f>
        <v>Начисление услуг УКС00001863 от 31.12.2023 23:59:59</v>
      </c>
      <c r="V1340" t="str">
        <f>VLOOKUP(A1340,'12'!A:B,2,0)</f>
        <v>НАС/КС/ДУ-КЛ-3А-128</v>
      </c>
    </row>
    <row r="1341" spans="1:22" x14ac:dyDescent="0.3">
      <c r="A1341" s="77" t="s">
        <v>1986</v>
      </c>
      <c r="B1341" s="77" t="s">
        <v>786</v>
      </c>
      <c r="C1341" s="80"/>
      <c r="D1341" s="79">
        <f>VLOOKUP(A1341,РАСЧЕТ!A:AY,51,0)</f>
        <v>0</v>
      </c>
      <c r="E1341" s="79">
        <f t="shared" si="80"/>
        <v>0</v>
      </c>
      <c r="F1341" s="79" t="e">
        <f>VLOOKUP(A1341,'04'!A:C,3,0)</f>
        <v>#N/A</v>
      </c>
      <c r="G1341" s="79" t="e">
        <f>VLOOKUP(A1341,'04'!A:B,2,0)</f>
        <v>#N/A</v>
      </c>
      <c r="H1341" s="80"/>
      <c r="I1341" s="79">
        <f>VLOOKUP(A1341,РАСЧЕТ!A:BE,57,0)</f>
        <v>0</v>
      </c>
      <c r="J1341" s="79">
        <f t="shared" si="81"/>
        <v>0</v>
      </c>
      <c r="K1341" s="79" t="e">
        <f>VLOOKUP(A1341,'10'!A:C,3,0)</f>
        <v>#N/A</v>
      </c>
      <c r="L1341" s="79" t="e">
        <f>VLOOKUP(A1341,'10'!A:B,2,0)</f>
        <v>#N/A</v>
      </c>
      <c r="M1341" s="80"/>
      <c r="N1341" s="79">
        <f>VLOOKUP(A1341,РАСЧЕТ!A:BF,58,0)</f>
        <v>0</v>
      </c>
      <c r="O1341" s="79">
        <f t="shared" si="82"/>
        <v>0</v>
      </c>
      <c r="P1341" s="79" t="e">
        <f>VLOOKUP(A1341,'11'!A:C,3,0)</f>
        <v>#N/A</v>
      </c>
      <c r="Q1341" s="79" t="e">
        <f>VLOOKUP(A1341,'11'!A:B,2,0)</f>
        <v>#N/A</v>
      </c>
      <c r="R1341" s="80"/>
      <c r="S1341">
        <f>VLOOKUP(A1341,РАСЧЕТ!A:BG,59,0)</f>
        <v>0</v>
      </c>
      <c r="T1341" s="119">
        <f t="shared" si="83"/>
        <v>0</v>
      </c>
      <c r="U1341" t="e">
        <f>VLOOKUP(A1341,'12'!A:C,3,0)</f>
        <v>#N/A</v>
      </c>
      <c r="V1341" t="e">
        <f>VLOOKUP(A1341,'12'!A:B,2,0)</f>
        <v>#N/A</v>
      </c>
    </row>
    <row r="1342" spans="1:22" x14ac:dyDescent="0.3">
      <c r="A1342" s="77" t="s">
        <v>2713</v>
      </c>
      <c r="B1342" s="77" t="s">
        <v>786</v>
      </c>
      <c r="C1342" s="79">
        <v>219.05</v>
      </c>
      <c r="D1342" s="79">
        <f>VLOOKUP(A1342,РАСЧЕТ!A:AY,51,0)</f>
        <v>155.03360746375643</v>
      </c>
      <c r="E1342" s="79">
        <f t="shared" si="80"/>
        <v>-64.016392536243586</v>
      </c>
      <c r="F1342" s="79" t="str">
        <f>VLOOKUP(A1342,'04'!A:C,3,0)</f>
        <v>Начисление услуг УКС00000634 от 30.04.2023 0:00:04</v>
      </c>
      <c r="G1342" s="79" t="str">
        <f>VLOOKUP(A1342,'04'!A:B,2,0)</f>
        <v>ЮБ/Ю/ДУ/3А-КЛ-129</v>
      </c>
      <c r="H1342" s="79">
        <v>219.04</v>
      </c>
      <c r="I1342" s="79">
        <f>VLOOKUP(A1342,РАСЧЕТ!A:BE,57,0)</f>
        <v>203.92544311572951</v>
      </c>
      <c r="J1342" s="79">
        <f t="shared" si="81"/>
        <v>-15.114556884270485</v>
      </c>
      <c r="K1342" s="79" t="str">
        <f>VLOOKUP(A1342,'10'!A:C,3,0)</f>
        <v>Начисление услуг УКС00001636 от 31.10.2023 0:00:02</v>
      </c>
      <c r="L1342" s="79" t="str">
        <f>VLOOKUP(A1342,'10'!A:B,2,0)</f>
        <v>ЮБ/Ю/ДУ/3А-КЛ-129</v>
      </c>
      <c r="M1342" s="79">
        <v>219.04</v>
      </c>
      <c r="N1342" s="79">
        <f>VLOOKUP(A1342,РАСЧЕТ!A:BF,58,0)</f>
        <v>182.51833402879834</v>
      </c>
      <c r="O1342" s="79">
        <f t="shared" si="82"/>
        <v>-36.521665971201656</v>
      </c>
      <c r="P1342" s="79" t="str">
        <f>VLOOKUP(A1342,'11'!A:C,3,0)</f>
        <v>Начисление услуг УКС00001714 от 30.11.2023 23:59:59</v>
      </c>
      <c r="Q1342" s="79" t="str">
        <f>VLOOKUP(A1342,'11'!A:B,2,0)</f>
        <v>ЮБ/Ю/ДУ/3А-КЛ-129</v>
      </c>
      <c r="R1342" s="79">
        <v>219.04</v>
      </c>
      <c r="S1342">
        <f>VLOOKUP(A1342,РАСЧЕТ!A:BG,59,0)</f>
        <v>250.64265557430213</v>
      </c>
      <c r="T1342" s="119">
        <f t="shared" si="83"/>
        <v>31.602655574302133</v>
      </c>
      <c r="U1342" t="str">
        <f>VLOOKUP(A1342,'12'!A:C,3,0)</f>
        <v>Начисление услуг УКС00001863 от 31.12.2023 23:59:59</v>
      </c>
      <c r="V1342" t="str">
        <f>VLOOKUP(A1342,'12'!A:B,2,0)</f>
        <v>ЮБ/Ю/ДУ/3А-КЛ-129</v>
      </c>
    </row>
    <row r="1343" spans="1:22" x14ac:dyDescent="0.3">
      <c r="A1343" s="77" t="s">
        <v>1987</v>
      </c>
      <c r="B1343" s="77" t="s">
        <v>1136</v>
      </c>
      <c r="C1343" s="79">
        <v>40.270000000000003</v>
      </c>
      <c r="D1343" s="79">
        <f>VLOOKUP(A1343,РАСЧЕТ!A:AY,51,0)</f>
        <v>28.574821767829619</v>
      </c>
      <c r="E1343" s="79">
        <f t="shared" si="80"/>
        <v>-11.695178232170385</v>
      </c>
      <c r="F1343" s="79" t="str">
        <f>VLOOKUP(A1343,'04'!A:C,3,0)</f>
        <v>Начисление услуг УКС00000634 от 30.04.2023 0:00:04</v>
      </c>
      <c r="G1343" s="79" t="str">
        <f>VLOOKUP(A1343,'04'!A:B,2,0)</f>
        <v>С24-НАСТР-3А-2021/паркинг/Кл. №13</v>
      </c>
      <c r="H1343" s="80"/>
      <c r="I1343" s="79">
        <f>VLOOKUP(A1343,РАСЧЕТ!A:BE,57,0)</f>
        <v>0</v>
      </c>
      <c r="J1343" s="79">
        <f t="shared" si="81"/>
        <v>0</v>
      </c>
      <c r="K1343" s="79" t="e">
        <f>VLOOKUP(A1343,'10'!A:C,3,0)</f>
        <v>#N/A</v>
      </c>
      <c r="L1343" s="79" t="e">
        <f>VLOOKUP(A1343,'10'!A:B,2,0)</f>
        <v>#N/A</v>
      </c>
      <c r="M1343" s="80"/>
      <c r="N1343" s="79">
        <f>VLOOKUP(A1343,РАСЧЕТ!A:BF,58,0)</f>
        <v>0</v>
      </c>
      <c r="O1343" s="79">
        <f t="shared" si="82"/>
        <v>0</v>
      </c>
      <c r="P1343" s="79" t="e">
        <f>VLOOKUP(A1343,'11'!A:C,3,0)</f>
        <v>#N/A</v>
      </c>
      <c r="Q1343" s="79" t="e">
        <f>VLOOKUP(A1343,'11'!A:B,2,0)</f>
        <v>#N/A</v>
      </c>
      <c r="R1343" s="80"/>
      <c r="S1343">
        <f>VLOOKUP(A1343,РАСЧЕТ!A:BG,59,0)</f>
        <v>0</v>
      </c>
      <c r="T1343" s="119">
        <f t="shared" si="83"/>
        <v>0</v>
      </c>
      <c r="U1343" t="e">
        <f>VLOOKUP(A1343,'12'!A:C,3,0)</f>
        <v>#N/A</v>
      </c>
      <c r="V1343" t="e">
        <f>VLOOKUP(A1343,'12'!A:B,2,0)</f>
        <v>#N/A</v>
      </c>
    </row>
    <row r="1344" spans="1:22" x14ac:dyDescent="0.3">
      <c r="A1344" s="77" t="s">
        <v>2712</v>
      </c>
      <c r="B1344" s="77" t="s">
        <v>1136</v>
      </c>
      <c r="C1344" s="79">
        <v>161.6</v>
      </c>
      <c r="D1344" s="79">
        <f>VLOOKUP(A1344,РАСЧЕТ!A:AY,51,0)</f>
        <v>114.29928707131847</v>
      </c>
      <c r="E1344" s="79">
        <f t="shared" si="80"/>
        <v>-47.30071292868152</v>
      </c>
      <c r="F1344" s="79" t="str">
        <f>VLOOKUP(A1344,'04'!A:C,3,0)</f>
        <v>Начисление услуг УКС00000634 от 30.04.2023 0:00:04</v>
      </c>
      <c r="G1344" s="79" t="str">
        <f>VLOOKUP(A1344,'04'!A:B,2,0)</f>
        <v>НАС/КС/ДУ-КЛ-3А/ММ-13-Э(-1)</v>
      </c>
      <c r="H1344" s="79">
        <v>201.86</v>
      </c>
      <c r="I1344" s="79">
        <f>VLOOKUP(A1344,РАСЧЕТ!A:BE,57,0)</f>
        <v>187.93129071449584</v>
      </c>
      <c r="J1344" s="79">
        <f t="shared" si="81"/>
        <v>-13.928709285504169</v>
      </c>
      <c r="K1344" s="79" t="str">
        <f>VLOOKUP(A1344,'10'!A:C,3,0)</f>
        <v>Начисление услуг УКС00001636 от 31.10.2023 0:00:02</v>
      </c>
      <c r="L1344" s="79" t="str">
        <f>VLOOKUP(A1344,'10'!A:B,2,0)</f>
        <v>НАС/КС/ДУ-КЛ-3А/ММ-13-Э(-1)</v>
      </c>
      <c r="M1344" s="79">
        <v>201.86</v>
      </c>
      <c r="N1344" s="79">
        <f>VLOOKUP(A1344,РАСЧЕТ!A:BF,58,0)</f>
        <v>168.20317057555926</v>
      </c>
      <c r="O1344" s="79">
        <f t="shared" si="82"/>
        <v>-33.656829424440758</v>
      </c>
      <c r="P1344" s="79" t="str">
        <f>VLOOKUP(A1344,'11'!A:C,3,0)</f>
        <v>Начисление услуг УКС00001714 от 30.11.2023 23:59:59</v>
      </c>
      <c r="Q1344" s="79" t="str">
        <f>VLOOKUP(A1344,'11'!A:B,2,0)</f>
        <v>НАС/КС/ДУ-КЛ-3А/ММ-13-Э(-1)</v>
      </c>
      <c r="R1344" s="79">
        <v>201.86</v>
      </c>
      <c r="S1344">
        <f>VLOOKUP(A1344,РАСЧЕТ!A:BG,59,0)</f>
        <v>230.98440807827848</v>
      </c>
      <c r="T1344" s="119">
        <f t="shared" si="83"/>
        <v>29.124408078278464</v>
      </c>
      <c r="U1344" t="str">
        <f>VLOOKUP(A1344,'12'!A:C,3,0)</f>
        <v>Начисление услуг УКС00001863 от 31.12.2023 23:59:59</v>
      </c>
      <c r="V1344" t="str">
        <f>VLOOKUP(A1344,'12'!A:B,2,0)</f>
        <v>НАС/КС/ДУ-КЛ-3А/ММ-13-Э(-1)</v>
      </c>
    </row>
    <row r="1345" spans="1:22" x14ac:dyDescent="0.3">
      <c r="A1345" s="77" t="s">
        <v>2002</v>
      </c>
      <c r="B1345" s="77" t="s">
        <v>1052</v>
      </c>
      <c r="C1345" s="80"/>
      <c r="D1345" s="79">
        <f>VLOOKUP(A1345,РАСЧЕТ!A:AY,51,0)</f>
        <v>0</v>
      </c>
      <c r="E1345" s="79">
        <f t="shared" si="80"/>
        <v>0</v>
      </c>
      <c r="F1345" s="79" t="e">
        <f>VLOOKUP(A1345,'04'!A:C,3,0)</f>
        <v>#N/A</v>
      </c>
      <c r="G1345" s="79" t="e">
        <f>VLOOKUP(A1345,'04'!A:B,2,0)</f>
        <v>#N/A</v>
      </c>
      <c r="H1345" s="80"/>
      <c r="I1345" s="79">
        <f>VLOOKUP(A1345,РАСЧЕТ!A:BE,57,0)</f>
        <v>0</v>
      </c>
      <c r="J1345" s="79">
        <f t="shared" si="81"/>
        <v>0</v>
      </c>
      <c r="K1345" s="79" t="e">
        <f>VLOOKUP(A1345,'10'!A:C,3,0)</f>
        <v>#N/A</v>
      </c>
      <c r="L1345" s="79" t="e">
        <f>VLOOKUP(A1345,'10'!A:B,2,0)</f>
        <v>#N/A</v>
      </c>
      <c r="M1345" s="80"/>
      <c r="N1345" s="79">
        <f>VLOOKUP(A1345,РАСЧЕТ!A:BF,58,0)</f>
        <v>0</v>
      </c>
      <c r="O1345" s="79">
        <f t="shared" si="82"/>
        <v>0</v>
      </c>
      <c r="P1345" s="79" t="e">
        <f>VLOOKUP(A1345,'11'!A:C,3,0)</f>
        <v>#N/A</v>
      </c>
      <c r="Q1345" s="79" t="e">
        <f>VLOOKUP(A1345,'11'!A:B,2,0)</f>
        <v>#N/A</v>
      </c>
      <c r="R1345" s="80"/>
      <c r="S1345">
        <f>VLOOKUP(A1345,РАСЧЕТ!A:BG,59,0)</f>
        <v>0</v>
      </c>
      <c r="T1345" s="119">
        <f t="shared" si="83"/>
        <v>0</v>
      </c>
      <c r="U1345" t="e">
        <f>VLOOKUP(A1345,'12'!A:C,3,0)</f>
        <v>#N/A</v>
      </c>
      <c r="V1345" t="e">
        <f>VLOOKUP(A1345,'12'!A:B,2,0)</f>
        <v>#N/A</v>
      </c>
    </row>
    <row r="1346" spans="1:22" x14ac:dyDescent="0.3">
      <c r="A1346" s="77" t="s">
        <v>2550</v>
      </c>
      <c r="B1346" s="77" t="s">
        <v>1052</v>
      </c>
      <c r="C1346" s="79">
        <v>223.34</v>
      </c>
      <c r="D1346" s="79">
        <f>VLOOKUP(A1346,РАСЧЕТ!A:AY,51,0)</f>
        <v>158.07348211990853</v>
      </c>
      <c r="E1346" s="79">
        <f t="shared" si="80"/>
        <v>-65.26651788009147</v>
      </c>
      <c r="F1346" s="79" t="str">
        <f>VLOOKUP(A1346,'04'!A:C,3,0)</f>
        <v>Начисление услуг УКС00000634 от 30.04.2023 0:00:04</v>
      </c>
      <c r="G1346" s="79" t="str">
        <f>VLOOKUP(A1346,'04'!A:B,2,0)</f>
        <v>НАС/КС/ДУ-КЛ-3А-130</v>
      </c>
      <c r="H1346" s="79">
        <v>223.34</v>
      </c>
      <c r="I1346" s="79">
        <f>VLOOKUP(A1346,РАСЧЕТ!A:BE,57,0)</f>
        <v>207.92398121603793</v>
      </c>
      <c r="J1346" s="79">
        <f t="shared" si="81"/>
        <v>-15.416018783962073</v>
      </c>
      <c r="K1346" s="79" t="str">
        <f>VLOOKUP(A1346,'10'!A:C,3,0)</f>
        <v>Начисление услуг УКС00001636 от 31.10.2023 0:00:02</v>
      </c>
      <c r="L1346" s="79" t="str">
        <f>VLOOKUP(A1346,'10'!A:B,2,0)</f>
        <v>НАС/КС/ДУ-КЛ-3А-130</v>
      </c>
      <c r="M1346" s="79">
        <v>223.34</v>
      </c>
      <c r="N1346" s="79">
        <f>VLOOKUP(A1346,РАСЧЕТ!A:BF,58,0)</f>
        <v>186.0971248921081</v>
      </c>
      <c r="O1346" s="79">
        <f t="shared" si="82"/>
        <v>-37.242875107891905</v>
      </c>
      <c r="P1346" s="79" t="str">
        <f>VLOOKUP(A1346,'11'!A:C,3,0)</f>
        <v>Начисление услуг УКС00001714 от 30.11.2023 23:59:59</v>
      </c>
      <c r="Q1346" s="79" t="str">
        <f>VLOOKUP(A1346,'11'!A:B,2,0)</f>
        <v>НАС/КС/ДУ-КЛ-3А-130</v>
      </c>
      <c r="R1346" s="79">
        <v>223.34</v>
      </c>
      <c r="S1346">
        <f>VLOOKUP(A1346,РАСЧЕТ!A:BG,59,0)</f>
        <v>255.55721744830808</v>
      </c>
      <c r="T1346" s="119">
        <f t="shared" si="83"/>
        <v>32.217217448308077</v>
      </c>
      <c r="U1346" t="str">
        <f>VLOOKUP(A1346,'12'!A:C,3,0)</f>
        <v>Начисление услуг УКС00001863 от 31.12.2023 23:59:59</v>
      </c>
      <c r="V1346" t="str">
        <f>VLOOKUP(A1346,'12'!A:B,2,0)</f>
        <v>НАС/КС/ДУ-КЛ-3А-130</v>
      </c>
    </row>
    <row r="1347" spans="1:22" x14ac:dyDescent="0.3">
      <c r="A1347" s="77" t="s">
        <v>2104</v>
      </c>
      <c r="B1347" s="77" t="s">
        <v>673</v>
      </c>
      <c r="C1347" s="79">
        <v>223.34</v>
      </c>
      <c r="D1347" s="79">
        <f>VLOOKUP(A1347,РАСЧЕТ!A:AY,51,0)</f>
        <v>158.07348211990853</v>
      </c>
      <c r="E1347" s="79">
        <f t="shared" ref="E1347:E1410" si="84">D1347-C1347</f>
        <v>-65.26651788009147</v>
      </c>
      <c r="F1347" s="79" t="str">
        <f>VLOOKUP(A1347,'04'!A:C,3,0)</f>
        <v>Начисление услуг УКС00000634 от 30.04.2023 0:00:04</v>
      </c>
      <c r="G1347" s="79" t="str">
        <f>VLOOKUP(A1347,'04'!A:B,2,0)</f>
        <v>С24-НАСТР-3А-2021/паркинг/Кл. №131</v>
      </c>
      <c r="H1347" s="79">
        <v>223.34</v>
      </c>
      <c r="I1347" s="79">
        <f>VLOOKUP(A1347,РАСЧЕТ!A:BE,57,0)</f>
        <v>207.92398121603793</v>
      </c>
      <c r="J1347" s="79">
        <f t="shared" ref="J1347:J1410" si="85">I1347-H1347</f>
        <v>-15.416018783962073</v>
      </c>
      <c r="K1347" s="79" t="str">
        <f>VLOOKUP(A1347,'10'!A:C,3,0)</f>
        <v>Начисление услуг УКС00001636 от 31.10.2023 0:00:02</v>
      </c>
      <c r="L1347" s="79" t="str">
        <f>VLOOKUP(A1347,'10'!A:B,2,0)</f>
        <v>С24-НАСТР-3А-2021/паркинг/Кл. №131</v>
      </c>
      <c r="M1347" s="79">
        <v>223.34</v>
      </c>
      <c r="N1347" s="79">
        <f>VLOOKUP(A1347,РАСЧЕТ!A:BF,58,0)</f>
        <v>186.0971248921081</v>
      </c>
      <c r="O1347" s="79">
        <f t="shared" ref="O1347:O1410" si="86">N1347-M1347</f>
        <v>-37.242875107891905</v>
      </c>
      <c r="P1347" s="79" t="str">
        <f>VLOOKUP(A1347,'11'!A:C,3,0)</f>
        <v>Начисление услуг УКС00001714 от 30.11.2023 23:59:59</v>
      </c>
      <c r="Q1347" s="79" t="str">
        <f>VLOOKUP(A1347,'11'!A:B,2,0)</f>
        <v>С24-НАСТР-3А-2021/паркинг/Кл. №131</v>
      </c>
      <c r="R1347" s="79">
        <v>223.34</v>
      </c>
      <c r="S1347">
        <f>VLOOKUP(A1347,РАСЧЕТ!A:BG,59,0)</f>
        <v>255.55721744830808</v>
      </c>
      <c r="T1347" s="119">
        <f t="shared" ref="T1347:T1410" si="87">S1347-R1347</f>
        <v>32.217217448308077</v>
      </c>
      <c r="U1347" t="str">
        <f>VLOOKUP(A1347,'12'!A:C,3,0)</f>
        <v>Начисление услуг УКС00001863 от 31.12.2023 23:59:59</v>
      </c>
      <c r="V1347" t="str">
        <f>VLOOKUP(A1347,'12'!A:B,2,0)</f>
        <v>С24-НАСТР-3А-2021/паркинг/Кл. №131</v>
      </c>
    </row>
    <row r="1348" spans="1:22" x14ac:dyDescent="0.3">
      <c r="A1348" s="77" t="s">
        <v>2011</v>
      </c>
      <c r="B1348" s="77" t="s">
        <v>597</v>
      </c>
      <c r="C1348" s="79">
        <v>201.86</v>
      </c>
      <c r="D1348" s="79">
        <f>VLOOKUP(A1348,РАСЧЕТ!A:AY,51,0)</f>
        <v>142.87410883914811</v>
      </c>
      <c r="E1348" s="79">
        <f t="shared" si="84"/>
        <v>-58.985891160851907</v>
      </c>
      <c r="F1348" s="79" t="str">
        <f>VLOOKUP(A1348,'04'!A:C,3,0)</f>
        <v>Начисление услуг УКС00000634 от 30.04.2023 0:00:04</v>
      </c>
      <c r="G1348" s="79" t="str">
        <f>VLOOKUP(A1348,'04'!A:B,2,0)</f>
        <v>С24-НАСТР-3А-2021/паркинг/Кл. №132</v>
      </c>
      <c r="H1348" s="79">
        <v>201.86</v>
      </c>
      <c r="I1348" s="79">
        <f>VLOOKUP(A1348,РАСЧЕТ!A:BE,57,0)</f>
        <v>187.93129071449584</v>
      </c>
      <c r="J1348" s="79">
        <f t="shared" si="85"/>
        <v>-13.928709285504169</v>
      </c>
      <c r="K1348" s="79" t="str">
        <f>VLOOKUP(A1348,'10'!A:C,3,0)</f>
        <v>Начисление услуг УКС00001636 от 31.10.2023 0:00:02</v>
      </c>
      <c r="L1348" s="79" t="str">
        <f>VLOOKUP(A1348,'10'!A:B,2,0)</f>
        <v>С24-НАСТР-3А-2021/паркинг/Кл. №132</v>
      </c>
      <c r="M1348" s="79">
        <v>201.86</v>
      </c>
      <c r="N1348" s="79">
        <f>VLOOKUP(A1348,РАСЧЕТ!A:BF,58,0)</f>
        <v>168.20317057555926</v>
      </c>
      <c r="O1348" s="79">
        <f t="shared" si="86"/>
        <v>-33.656829424440758</v>
      </c>
      <c r="P1348" s="79" t="str">
        <f>VLOOKUP(A1348,'11'!A:C,3,0)</f>
        <v>Начисление услуг УКС00001714 от 30.11.2023 23:59:59</v>
      </c>
      <c r="Q1348" s="79" t="str">
        <f>VLOOKUP(A1348,'11'!A:B,2,0)</f>
        <v>С24-НАСТР-3А-2021/паркинг/Кл. №132</v>
      </c>
      <c r="R1348" s="79">
        <v>201.86</v>
      </c>
      <c r="S1348">
        <f>VLOOKUP(A1348,РАСЧЕТ!A:BG,59,0)</f>
        <v>230.98440807827848</v>
      </c>
      <c r="T1348" s="119">
        <f t="shared" si="87"/>
        <v>29.124408078278464</v>
      </c>
      <c r="U1348" t="str">
        <f>VLOOKUP(A1348,'12'!A:C,3,0)</f>
        <v>Начисление услуг УКС00001863 от 31.12.2023 23:59:59</v>
      </c>
      <c r="V1348" t="str">
        <f>VLOOKUP(A1348,'12'!A:B,2,0)</f>
        <v>С24-НАСТР-3А-2021/паркинг/Кл. №132</v>
      </c>
    </row>
    <row r="1349" spans="1:22" x14ac:dyDescent="0.3">
      <c r="A1349" s="77" t="s">
        <v>2109</v>
      </c>
      <c r="B1349" s="77" t="s">
        <v>846</v>
      </c>
      <c r="C1349" s="79">
        <v>197.57</v>
      </c>
      <c r="D1349" s="79">
        <f>VLOOKUP(A1349,РАСЧЕТ!A:AY,51,0)</f>
        <v>139.834234182996</v>
      </c>
      <c r="E1349" s="79">
        <f t="shared" si="84"/>
        <v>-57.735765817003994</v>
      </c>
      <c r="F1349" s="79" t="str">
        <f>VLOOKUP(A1349,'04'!A:C,3,0)</f>
        <v>Начисление услуг УКС00000634 от 30.04.2023 0:00:04</v>
      </c>
      <c r="G1349" s="79" t="str">
        <f>VLOOKUP(A1349,'04'!A:B,2,0)</f>
        <v>С24-НАСТР-3А-2021/паркинг/Кл. №133</v>
      </c>
      <c r="H1349" s="80"/>
      <c r="I1349" s="79">
        <f>VLOOKUP(A1349,РАСЧЕТ!A:BE,57,0)</f>
        <v>0</v>
      </c>
      <c r="J1349" s="79">
        <f t="shared" si="85"/>
        <v>0</v>
      </c>
      <c r="K1349" s="79" t="e">
        <f>VLOOKUP(A1349,'10'!A:C,3,0)</f>
        <v>#N/A</v>
      </c>
      <c r="L1349" s="79" t="e">
        <f>VLOOKUP(A1349,'10'!A:B,2,0)</f>
        <v>#N/A</v>
      </c>
      <c r="M1349" s="80"/>
      <c r="N1349" s="79">
        <f>VLOOKUP(A1349,РАСЧЕТ!A:BF,58,0)</f>
        <v>0</v>
      </c>
      <c r="O1349" s="79">
        <f t="shared" si="86"/>
        <v>0</v>
      </c>
      <c r="P1349" s="79" t="e">
        <f>VLOOKUP(A1349,'11'!A:C,3,0)</f>
        <v>#N/A</v>
      </c>
      <c r="Q1349" s="79" t="e">
        <f>VLOOKUP(A1349,'11'!A:B,2,0)</f>
        <v>#N/A</v>
      </c>
      <c r="R1349" s="80"/>
      <c r="S1349">
        <f>VLOOKUP(A1349,РАСЧЕТ!A:BG,59,0)</f>
        <v>0</v>
      </c>
      <c r="T1349" s="119">
        <f t="shared" si="87"/>
        <v>0</v>
      </c>
      <c r="U1349" t="e">
        <f>VLOOKUP(A1349,'12'!A:C,3,0)</f>
        <v>#N/A</v>
      </c>
      <c r="V1349" t="e">
        <f>VLOOKUP(A1349,'12'!A:B,2,0)</f>
        <v>#N/A</v>
      </c>
    </row>
    <row r="1350" spans="1:22" x14ac:dyDescent="0.3">
      <c r="A1350" s="77" t="s">
        <v>2893</v>
      </c>
      <c r="B1350" s="77" t="s">
        <v>846</v>
      </c>
      <c r="C1350" s="80"/>
      <c r="D1350" s="79">
        <f>VLOOKUP(A1350,РАСЧЕТ!A:AY,51,0)</f>
        <v>0</v>
      </c>
      <c r="E1350" s="79">
        <f t="shared" si="84"/>
        <v>0</v>
      </c>
      <c r="F1350" s="79" t="e">
        <f>VLOOKUP(A1350,'04'!A:C,3,0)</f>
        <v>#N/A</v>
      </c>
      <c r="G1350" s="79" t="e">
        <f>VLOOKUP(A1350,'04'!A:B,2,0)</f>
        <v>#N/A</v>
      </c>
      <c r="H1350" s="79">
        <v>197.57</v>
      </c>
      <c r="I1350" s="79">
        <f>VLOOKUP(A1350,РАСЧЕТ!A:BE,57,0)</f>
        <v>183.93275261418739</v>
      </c>
      <c r="J1350" s="79">
        <f t="shared" si="85"/>
        <v>-13.6372473858126</v>
      </c>
      <c r="K1350" s="79" t="str">
        <f>VLOOKUP(A1350,'10'!A:C,3,0)</f>
        <v>Начисление услуг УКС00001636 от 31.10.2023 0:00:02</v>
      </c>
      <c r="L1350" s="79" t="str">
        <f>VLOOKUP(A1350,'10'!A:B,2,0)</f>
        <v>НАС/КС/ДУ-КЛ-3А-133</v>
      </c>
      <c r="M1350" s="79">
        <v>197.57</v>
      </c>
      <c r="N1350" s="79">
        <f>VLOOKUP(A1350,РАСЧЕТ!A:BF,58,0)</f>
        <v>164.62437971224946</v>
      </c>
      <c r="O1350" s="79">
        <f t="shared" si="86"/>
        <v>-32.945620287750529</v>
      </c>
      <c r="P1350" s="79" t="str">
        <f>VLOOKUP(A1350,'11'!A:C,3,0)</f>
        <v>Начисление услуг УКС00001714 от 30.11.2023 23:59:59</v>
      </c>
      <c r="Q1350" s="79" t="str">
        <f>VLOOKUP(A1350,'11'!A:B,2,0)</f>
        <v>НАС/КС/ДУ-КЛ-3А-133</v>
      </c>
      <c r="R1350" s="79">
        <v>197.57</v>
      </c>
      <c r="S1350">
        <f>VLOOKUP(A1350,РАСЧЕТ!A:BG,59,0)</f>
        <v>226.06984620427255</v>
      </c>
      <c r="T1350" s="119">
        <f t="shared" si="87"/>
        <v>28.499846204272558</v>
      </c>
      <c r="U1350" t="str">
        <f>VLOOKUP(A1350,'12'!A:C,3,0)</f>
        <v>Начисление услуг УКС00001863 от 31.12.2023 23:59:59</v>
      </c>
      <c r="V1350" t="str">
        <f>VLOOKUP(A1350,'12'!A:B,2,0)</f>
        <v>НАС/КС/ДУ-КЛ-3А-133</v>
      </c>
    </row>
    <row r="1351" spans="1:22" x14ac:dyDescent="0.3">
      <c r="A1351" s="77" t="s">
        <v>2023</v>
      </c>
      <c r="B1351" s="77" t="s">
        <v>1071</v>
      </c>
      <c r="C1351" s="79">
        <v>214.75</v>
      </c>
      <c r="D1351" s="79">
        <f>VLOOKUP(A1351,РАСЧЕТ!A:AY,51,0)</f>
        <v>151.99373280760435</v>
      </c>
      <c r="E1351" s="79">
        <f t="shared" si="84"/>
        <v>-62.756267192395654</v>
      </c>
      <c r="F1351" s="79" t="str">
        <f>VLOOKUP(A1351,'04'!A:C,3,0)</f>
        <v>Начисление услуг УКС00000634 от 30.04.2023 0:00:04</v>
      </c>
      <c r="G1351" s="79" t="str">
        <f>VLOOKUP(A1351,'04'!A:B,2,0)</f>
        <v>С24-НАСТР-3А-2021/паркинг/Кл. №134</v>
      </c>
      <c r="H1351" s="79">
        <v>214.75</v>
      </c>
      <c r="I1351" s="79">
        <f>VLOOKUP(A1351,РАСЧЕТ!A:BE,57,0)</f>
        <v>199.92690501542108</v>
      </c>
      <c r="J1351" s="79">
        <f t="shared" si="85"/>
        <v>-14.823094984578916</v>
      </c>
      <c r="K1351" s="79" t="str">
        <f>VLOOKUP(A1351,'10'!A:C,3,0)</f>
        <v>Начисление услуг УКС00001636 от 31.10.2023 0:00:02</v>
      </c>
      <c r="L1351" s="79" t="str">
        <f>VLOOKUP(A1351,'10'!A:B,2,0)</f>
        <v>С24-НАСТР-3А-2021/паркинг/Кл. №134</v>
      </c>
      <c r="M1351" s="79">
        <v>214.75</v>
      </c>
      <c r="N1351" s="79">
        <f>VLOOKUP(A1351,РАСЧЕТ!A:BF,58,0)</f>
        <v>178.93954316548854</v>
      </c>
      <c r="O1351" s="79">
        <f t="shared" si="86"/>
        <v>-35.810456834511456</v>
      </c>
      <c r="P1351" s="79" t="str">
        <f>VLOOKUP(A1351,'11'!A:C,3,0)</f>
        <v>Начисление услуг УКС00001714 от 30.11.2023 23:59:59</v>
      </c>
      <c r="Q1351" s="79" t="str">
        <f>VLOOKUP(A1351,'11'!A:B,2,0)</f>
        <v>С24-НАСТР-3А-2021/паркинг/Кл. №134</v>
      </c>
      <c r="R1351" s="79">
        <v>214.75</v>
      </c>
      <c r="S1351">
        <f>VLOOKUP(A1351,РАСЧЕТ!A:BG,59,0)</f>
        <v>245.72809370029626</v>
      </c>
      <c r="T1351" s="119">
        <f t="shared" si="87"/>
        <v>30.978093700296256</v>
      </c>
      <c r="U1351" t="str">
        <f>VLOOKUP(A1351,'12'!A:C,3,0)</f>
        <v>Начисление услуг УКС00001863 от 31.12.2023 23:59:59</v>
      </c>
      <c r="V1351" t="str">
        <f>VLOOKUP(A1351,'12'!A:B,2,0)</f>
        <v>С24-НАСТР-3А-2021/паркинг/Кл. №134</v>
      </c>
    </row>
    <row r="1352" spans="1:22" x14ac:dyDescent="0.3">
      <c r="A1352" s="77" t="s">
        <v>1464</v>
      </c>
      <c r="B1352" s="77" t="s">
        <v>970</v>
      </c>
      <c r="C1352" s="79">
        <v>249.11</v>
      </c>
      <c r="D1352" s="79">
        <f>VLOOKUP(A1352,РАСЧЕТ!A:AY,51,0)</f>
        <v>176.31273005682104</v>
      </c>
      <c r="E1352" s="79">
        <f t="shared" si="84"/>
        <v>-72.797269943178975</v>
      </c>
      <c r="F1352" s="79" t="str">
        <f>VLOOKUP(A1352,'04'!A:C,3,0)</f>
        <v>Начисление услуг УКС00000634 от 30.04.2023 0:00:04</v>
      </c>
      <c r="G1352" s="79" t="str">
        <f>VLOOKUP(A1352,'04'!A:B,2,0)</f>
        <v>С24-НАСТР-3А-2021/паркинг/Кл. №135</v>
      </c>
      <c r="H1352" s="79">
        <v>249.11</v>
      </c>
      <c r="I1352" s="79">
        <f>VLOOKUP(A1352,РАСЧЕТ!A:BE,57,0)</f>
        <v>231.91520981788847</v>
      </c>
      <c r="J1352" s="79">
        <f t="shared" si="85"/>
        <v>-17.194790182111547</v>
      </c>
      <c r="K1352" s="79" t="str">
        <f>VLOOKUP(A1352,'10'!A:C,3,0)</f>
        <v>Начисление услуг УКС00001636 от 31.10.2023 0:00:02</v>
      </c>
      <c r="L1352" s="79" t="str">
        <f>VLOOKUP(A1352,'10'!A:B,2,0)</f>
        <v>С24-НАСТР-3А-2021/паркинг/Кл. №135</v>
      </c>
      <c r="M1352" s="79">
        <v>249.11</v>
      </c>
      <c r="N1352" s="79">
        <f>VLOOKUP(A1352,РАСЧЕТ!A:BF,58,0)</f>
        <v>207.56987007196676</v>
      </c>
      <c r="O1352" s="79">
        <f t="shared" si="86"/>
        <v>-41.540129928033252</v>
      </c>
      <c r="P1352" s="79" t="str">
        <f>VLOOKUP(A1352,'11'!A:C,3,0)</f>
        <v>Начисление услуг УКС00001714 от 30.11.2023 23:59:59</v>
      </c>
      <c r="Q1352" s="79" t="str">
        <f>VLOOKUP(A1352,'11'!A:B,2,0)</f>
        <v>С24-НАСТР-3А-2021/паркинг/Кл. №135</v>
      </c>
      <c r="R1352" s="79">
        <v>249.11</v>
      </c>
      <c r="S1352">
        <f>VLOOKUP(A1352,РАСЧЕТ!A:BG,59,0)</f>
        <v>285.04458869234361</v>
      </c>
      <c r="T1352" s="119">
        <f t="shared" si="87"/>
        <v>35.934588692343596</v>
      </c>
      <c r="U1352" t="str">
        <f>VLOOKUP(A1352,'12'!A:C,3,0)</f>
        <v>Начисление услуг УКС00001863 от 31.12.2023 23:59:59</v>
      </c>
      <c r="V1352" t="str">
        <f>VLOOKUP(A1352,'12'!A:B,2,0)</f>
        <v>С24-НАСТР-3А-2021/паркинг/Кл. №135</v>
      </c>
    </row>
    <row r="1353" spans="1:22" x14ac:dyDescent="0.3">
      <c r="A1353" s="77" t="s">
        <v>2071</v>
      </c>
      <c r="B1353" s="77" t="s">
        <v>1137</v>
      </c>
      <c r="C1353" s="79">
        <v>227.63</v>
      </c>
      <c r="D1353" s="79">
        <f>VLOOKUP(A1353,РАСЧЕТ!A:AY,51,0)</f>
        <v>161.11335677606058</v>
      </c>
      <c r="E1353" s="79">
        <f t="shared" si="84"/>
        <v>-66.516643223939411</v>
      </c>
      <c r="F1353" s="79" t="str">
        <f>VLOOKUP(A1353,'04'!A:C,3,0)</f>
        <v>Начисление услуг УКС00000634 от 30.04.2023 0:00:04</v>
      </c>
      <c r="G1353" s="79" t="str">
        <f>VLOOKUP(A1353,'04'!A:B,2,0)</f>
        <v>С24-НАСТР-3А-2021/паркинг/Кл. №136</v>
      </c>
      <c r="H1353" s="79">
        <v>227.63</v>
      </c>
      <c r="I1353" s="79">
        <f>VLOOKUP(A1353,РАСЧЕТ!A:BE,57,0)</f>
        <v>211.92251931634635</v>
      </c>
      <c r="J1353" s="79">
        <f t="shared" si="85"/>
        <v>-15.707480683653642</v>
      </c>
      <c r="K1353" s="79" t="str">
        <f>VLOOKUP(A1353,'10'!A:C,3,0)</f>
        <v>Начисление услуг УКС00001636 от 31.10.2023 0:00:02</v>
      </c>
      <c r="L1353" s="79" t="str">
        <f>VLOOKUP(A1353,'10'!A:B,2,0)</f>
        <v>С24-НАСТР-3А-2021/паркинг/Кл. №136</v>
      </c>
      <c r="M1353" s="79">
        <v>227.63</v>
      </c>
      <c r="N1353" s="79">
        <f>VLOOKUP(A1353,РАСЧЕТ!A:BF,58,0)</f>
        <v>189.67591575541789</v>
      </c>
      <c r="O1353" s="79">
        <f t="shared" si="86"/>
        <v>-37.954084244582106</v>
      </c>
      <c r="P1353" s="79" t="str">
        <f>VLOOKUP(A1353,'11'!A:C,3,0)</f>
        <v>Начисление услуг УКС00001714 от 30.11.2023 23:59:59</v>
      </c>
      <c r="Q1353" s="79" t="str">
        <f>VLOOKUP(A1353,'11'!A:B,2,0)</f>
        <v>С24-НАСТР-3А-2021/паркинг/Кл. №136</v>
      </c>
      <c r="R1353" s="79">
        <v>227.63</v>
      </c>
      <c r="S1353">
        <f>VLOOKUP(A1353,РАСЧЕТ!A:BG,59,0)</f>
        <v>260.47177932231398</v>
      </c>
      <c r="T1353" s="119">
        <f t="shared" si="87"/>
        <v>32.841779322313982</v>
      </c>
      <c r="U1353" t="str">
        <f>VLOOKUP(A1353,'12'!A:C,3,0)</f>
        <v>Начисление услуг УКС00001863 от 31.12.2023 23:59:59</v>
      </c>
      <c r="V1353" t="str">
        <f>VLOOKUP(A1353,'12'!A:B,2,0)</f>
        <v>С24-НАСТР-3А-2021/паркинг/Кл. №136</v>
      </c>
    </row>
    <row r="1354" spans="1:22" x14ac:dyDescent="0.3">
      <c r="A1354" s="77" t="s">
        <v>1537</v>
      </c>
      <c r="B1354" s="77" t="s">
        <v>1144</v>
      </c>
      <c r="C1354" s="79">
        <v>210.45</v>
      </c>
      <c r="D1354" s="79">
        <f>VLOOKUP(A1354,РАСЧЕТ!A:AY,51,0)</f>
        <v>148.95385815145227</v>
      </c>
      <c r="E1354" s="79">
        <f t="shared" si="84"/>
        <v>-61.496141848547722</v>
      </c>
      <c r="F1354" s="79" t="str">
        <f>VLOOKUP(A1354,'04'!A:C,3,0)</f>
        <v>Начисление услуг УКС00000634 от 30.04.2023 0:00:04</v>
      </c>
      <c r="G1354" s="79" t="str">
        <f>VLOOKUP(A1354,'04'!A:B,2,0)</f>
        <v>С24-НАСТР-3А-2021/паркинг/Кл. №137</v>
      </c>
      <c r="H1354" s="79">
        <v>210.45</v>
      </c>
      <c r="I1354" s="79">
        <f>VLOOKUP(A1354,РАСЧЕТ!A:BE,57,0)</f>
        <v>195.92836691511266</v>
      </c>
      <c r="J1354" s="79">
        <f t="shared" si="85"/>
        <v>-14.521633084887327</v>
      </c>
      <c r="K1354" s="79" t="str">
        <f>VLOOKUP(A1354,'10'!A:C,3,0)</f>
        <v>Начисление услуг УКС00001636 от 31.10.2023 0:00:02</v>
      </c>
      <c r="L1354" s="79" t="str">
        <f>VLOOKUP(A1354,'10'!A:B,2,0)</f>
        <v>С24-НАСТР-3А-2021/паркинг/Кл. №137</v>
      </c>
      <c r="M1354" s="79">
        <v>210.45</v>
      </c>
      <c r="N1354" s="79">
        <f>VLOOKUP(A1354,РАСЧЕТ!A:BF,58,0)</f>
        <v>175.36075230217881</v>
      </c>
      <c r="O1354" s="79">
        <f t="shared" si="86"/>
        <v>-35.089247697821179</v>
      </c>
      <c r="P1354" s="79" t="str">
        <f>VLOOKUP(A1354,'11'!A:C,3,0)</f>
        <v>Начисление услуг УКС00001714 от 30.11.2023 23:59:59</v>
      </c>
      <c r="Q1354" s="79" t="str">
        <f>VLOOKUP(A1354,'11'!A:B,2,0)</f>
        <v>С24-НАСТР-3А-2021/паркинг/Кл. №137</v>
      </c>
      <c r="R1354" s="79">
        <v>210.45</v>
      </c>
      <c r="S1354">
        <f>VLOOKUP(A1354,РАСЧЕТ!A:BG,59,0)</f>
        <v>240.81353182629036</v>
      </c>
      <c r="T1354" s="119">
        <f t="shared" si="87"/>
        <v>30.36353182629037</v>
      </c>
      <c r="U1354" t="str">
        <f>VLOOKUP(A1354,'12'!A:C,3,0)</f>
        <v>Начисление услуг УКС00001863 от 31.12.2023 23:59:59</v>
      </c>
      <c r="V1354" t="str">
        <f>VLOOKUP(A1354,'12'!A:B,2,0)</f>
        <v>С24-НАСТР-3А-2021/паркинг/Кл. №137</v>
      </c>
    </row>
    <row r="1355" spans="1:22" x14ac:dyDescent="0.3">
      <c r="A1355" s="77" t="s">
        <v>2165</v>
      </c>
      <c r="B1355" s="77" t="s">
        <v>1082</v>
      </c>
      <c r="C1355" s="79">
        <v>180.39</v>
      </c>
      <c r="D1355" s="79">
        <f>VLOOKUP(A1355,РАСЧЕТ!A:AY,51,0)</f>
        <v>127.67473555838765</v>
      </c>
      <c r="E1355" s="79">
        <f t="shared" si="84"/>
        <v>-52.715264441612334</v>
      </c>
      <c r="F1355" s="79" t="str">
        <f>VLOOKUP(A1355,'04'!A:C,3,0)</f>
        <v>Начисление услуг УКС00000634 от 30.04.2023 0:00:04</v>
      </c>
      <c r="G1355" s="79" t="str">
        <f>VLOOKUP(A1355,'04'!A:B,2,0)</f>
        <v>С24-НАСТР-3А-2021/паркинг/Кл. №138</v>
      </c>
      <c r="H1355" s="79">
        <v>180.39</v>
      </c>
      <c r="I1355" s="79">
        <f>VLOOKUP(A1355,РАСЧЕТ!A:BE,57,0)</f>
        <v>167.9386002129537</v>
      </c>
      <c r="J1355" s="79">
        <f t="shared" si="85"/>
        <v>-12.451399787046284</v>
      </c>
      <c r="K1355" s="79" t="str">
        <f>VLOOKUP(A1355,'10'!A:C,3,0)</f>
        <v>Начисление услуг УКС00001636 от 31.10.2023 0:00:02</v>
      </c>
      <c r="L1355" s="79" t="str">
        <f>VLOOKUP(A1355,'10'!A:B,2,0)</f>
        <v>С24-НАСТР-3А-2021/паркинг/Кл. №138</v>
      </c>
      <c r="M1355" s="79">
        <v>180.39</v>
      </c>
      <c r="N1355" s="79">
        <f>VLOOKUP(A1355,РАСЧЕТ!A:BF,58,0)</f>
        <v>150.30921625901038</v>
      </c>
      <c r="O1355" s="79">
        <f t="shared" si="86"/>
        <v>-30.080783740989602</v>
      </c>
      <c r="P1355" s="79" t="str">
        <f>VLOOKUP(A1355,'11'!A:C,3,0)</f>
        <v>Начисление услуг УКС00001714 от 30.11.2023 23:59:59</v>
      </c>
      <c r="Q1355" s="79" t="str">
        <f>VLOOKUP(A1355,'11'!A:B,2,0)</f>
        <v>С24-НАСТР-3А-2021/паркинг/Кл. №138</v>
      </c>
      <c r="R1355" s="79">
        <v>180.39</v>
      </c>
      <c r="S1355">
        <f>VLOOKUP(A1355,РАСЧЕТ!A:BG,59,0)</f>
        <v>206.41159870824885</v>
      </c>
      <c r="T1355" s="119">
        <f t="shared" si="87"/>
        <v>26.02159870824886</v>
      </c>
      <c r="U1355" t="str">
        <f>VLOOKUP(A1355,'12'!A:C,3,0)</f>
        <v>Начисление услуг УКС00001863 от 31.12.2023 23:59:59</v>
      </c>
      <c r="V1355" t="str">
        <f>VLOOKUP(A1355,'12'!A:B,2,0)</f>
        <v>С24-НАСТР-3А-2021/паркинг/Кл. №138</v>
      </c>
    </row>
    <row r="1356" spans="1:22" x14ac:dyDescent="0.3">
      <c r="A1356" s="77" t="s">
        <v>2208</v>
      </c>
      <c r="B1356" s="77" t="s">
        <v>1043</v>
      </c>
      <c r="C1356" s="79">
        <v>261.99</v>
      </c>
      <c r="D1356" s="79">
        <f>VLOOKUP(A1356,РАСЧЕТ!A:AY,51,0)</f>
        <v>185.43235402527728</v>
      </c>
      <c r="E1356" s="79">
        <f t="shared" si="84"/>
        <v>-76.557645974722732</v>
      </c>
      <c r="F1356" s="79" t="str">
        <f>VLOOKUP(A1356,'04'!A:C,3,0)</f>
        <v>Начисление услуг УКС00000634 от 30.04.2023 0:00:04</v>
      </c>
      <c r="G1356" s="79" t="str">
        <f>VLOOKUP(A1356,'04'!A:B,2,0)</f>
        <v>С24-НАСТР-3А-2021/паркинг/Кл. №139</v>
      </c>
      <c r="H1356" s="80"/>
      <c r="I1356" s="79">
        <f>VLOOKUP(A1356,РАСЧЕТ!A:BE,57,0)</f>
        <v>0</v>
      </c>
      <c r="J1356" s="79">
        <f t="shared" si="85"/>
        <v>0</v>
      </c>
      <c r="K1356" s="79" t="e">
        <f>VLOOKUP(A1356,'10'!A:C,3,0)</f>
        <v>#N/A</v>
      </c>
      <c r="L1356" s="79" t="e">
        <f>VLOOKUP(A1356,'10'!A:B,2,0)</f>
        <v>#N/A</v>
      </c>
      <c r="M1356" s="80"/>
      <c r="N1356" s="79">
        <f>VLOOKUP(A1356,РАСЧЕТ!A:BF,58,0)</f>
        <v>0</v>
      </c>
      <c r="O1356" s="79">
        <f t="shared" si="86"/>
        <v>0</v>
      </c>
      <c r="P1356" s="79" t="e">
        <f>VLOOKUP(A1356,'11'!A:C,3,0)</f>
        <v>#N/A</v>
      </c>
      <c r="Q1356" s="79" t="e">
        <f>VLOOKUP(A1356,'11'!A:B,2,0)</f>
        <v>#N/A</v>
      </c>
      <c r="R1356" s="80"/>
      <c r="S1356">
        <f>VLOOKUP(A1356,РАСЧЕТ!A:BG,59,0)</f>
        <v>0</v>
      </c>
      <c r="T1356" s="119">
        <f t="shared" si="87"/>
        <v>0</v>
      </c>
      <c r="U1356" t="e">
        <f>VLOOKUP(A1356,'12'!A:C,3,0)</f>
        <v>#N/A</v>
      </c>
      <c r="V1356" t="e">
        <f>VLOOKUP(A1356,'12'!A:B,2,0)</f>
        <v>#N/A</v>
      </c>
    </row>
    <row r="1357" spans="1:22" x14ac:dyDescent="0.3">
      <c r="A1357" s="77" t="s">
        <v>2816</v>
      </c>
      <c r="B1357" s="77" t="s">
        <v>1043</v>
      </c>
      <c r="C1357" s="80"/>
      <c r="D1357" s="79">
        <f>VLOOKUP(A1357,РАСЧЕТ!A:AY,51,0)</f>
        <v>0</v>
      </c>
      <c r="E1357" s="79">
        <f t="shared" si="84"/>
        <v>0</v>
      </c>
      <c r="F1357" s="79" t="e">
        <f>VLOOKUP(A1357,'04'!A:C,3,0)</f>
        <v>#N/A</v>
      </c>
      <c r="G1357" s="79" t="e">
        <f>VLOOKUP(A1357,'04'!A:B,2,0)</f>
        <v>#N/A</v>
      </c>
      <c r="H1357" s="79">
        <v>261.99</v>
      </c>
      <c r="I1357" s="79">
        <f>VLOOKUP(A1357,РАСЧЕТ!A:BE,57,0)</f>
        <v>243.91082411881371</v>
      </c>
      <c r="J1357" s="79">
        <f t="shared" si="85"/>
        <v>-18.079175881186302</v>
      </c>
      <c r="K1357" s="79" t="str">
        <f>VLOOKUP(A1357,'10'!A:C,3,0)</f>
        <v>Начисление услуг УКС00001636 от 31.10.2023 0:00:02</v>
      </c>
      <c r="L1357" s="79" t="str">
        <f>VLOOKUP(A1357,'10'!A:B,2,0)</f>
        <v>НАС/КС/ДУ-КЛ-3А/ММ-139-Э(-1)</v>
      </c>
      <c r="M1357" s="79">
        <v>261.99</v>
      </c>
      <c r="N1357" s="79">
        <f>VLOOKUP(A1357,РАСЧЕТ!A:BF,58,0)</f>
        <v>218.30624266189605</v>
      </c>
      <c r="O1357" s="79">
        <f t="shared" si="86"/>
        <v>-43.683757338103959</v>
      </c>
      <c r="P1357" s="79" t="str">
        <f>VLOOKUP(A1357,'11'!A:C,3,0)</f>
        <v>Начисление услуг УКС00001714 от 30.11.2023 23:59:59</v>
      </c>
      <c r="Q1357" s="79" t="str">
        <f>VLOOKUP(A1357,'11'!A:B,2,0)</f>
        <v>НАС/КС/ДУ-КЛ-3А/ММ-139-Э(-1)</v>
      </c>
      <c r="R1357" s="79">
        <v>261.99</v>
      </c>
      <c r="S1357">
        <f>VLOOKUP(A1357,РАСЧЕТ!A:BG,59,0)</f>
        <v>299.78827431436139</v>
      </c>
      <c r="T1357" s="119">
        <f t="shared" si="87"/>
        <v>37.798274314361379</v>
      </c>
      <c r="U1357" t="str">
        <f>VLOOKUP(A1357,'12'!A:C,3,0)</f>
        <v>Начисление услуг УКС00001863 от 31.12.2023 23:59:59</v>
      </c>
      <c r="V1357" t="str">
        <f>VLOOKUP(A1357,'12'!A:B,2,0)</f>
        <v>НАС/КС/ДУ-КЛ-3А/ММ-139-Э(-1)</v>
      </c>
    </row>
    <row r="1358" spans="1:22" x14ac:dyDescent="0.3">
      <c r="A1358" s="77" t="s">
        <v>2199</v>
      </c>
      <c r="B1358" s="77" t="s">
        <v>1098</v>
      </c>
      <c r="C1358" s="79">
        <v>352.19</v>
      </c>
      <c r="D1358" s="79">
        <f>VLOOKUP(A1358,РАСЧЕТ!A:AY,51,0)</f>
        <v>249.26972180447112</v>
      </c>
      <c r="E1358" s="79">
        <f t="shared" si="84"/>
        <v>-102.92027819552888</v>
      </c>
      <c r="F1358" s="79" t="str">
        <f>VLOOKUP(A1358,'04'!A:C,3,0)</f>
        <v>Начисление услуг УКС00000634 от 30.04.2023 0:00:04</v>
      </c>
      <c r="G1358" s="79" t="str">
        <f>VLOOKUP(A1358,'04'!A:B,2,0)</f>
        <v>С24-НАСТР-3А-2021/паркинг/Кл. №14</v>
      </c>
      <c r="H1358" s="80"/>
      <c r="I1358" s="79">
        <f>VLOOKUP(A1358,РАСЧЕТ!A:BE,57,0)</f>
        <v>0</v>
      </c>
      <c r="J1358" s="79">
        <f t="shared" si="85"/>
        <v>0</v>
      </c>
      <c r="K1358" s="79" t="e">
        <f>VLOOKUP(A1358,'10'!A:C,3,0)</f>
        <v>#N/A</v>
      </c>
      <c r="L1358" s="79" t="e">
        <f>VLOOKUP(A1358,'10'!A:B,2,0)</f>
        <v>#N/A</v>
      </c>
      <c r="M1358" s="80"/>
      <c r="N1358" s="79">
        <f>VLOOKUP(A1358,РАСЧЕТ!A:BF,58,0)</f>
        <v>0</v>
      </c>
      <c r="O1358" s="79">
        <f t="shared" si="86"/>
        <v>0</v>
      </c>
      <c r="P1358" s="79" t="e">
        <f>VLOOKUP(A1358,'11'!A:C,3,0)</f>
        <v>#N/A</v>
      </c>
      <c r="Q1358" s="79" t="e">
        <f>VLOOKUP(A1358,'11'!A:B,2,0)</f>
        <v>#N/A</v>
      </c>
      <c r="R1358" s="80"/>
      <c r="S1358">
        <f>VLOOKUP(A1358,РАСЧЕТ!A:BG,59,0)</f>
        <v>0</v>
      </c>
      <c r="T1358" s="119">
        <f t="shared" si="87"/>
        <v>0</v>
      </c>
      <c r="U1358" t="e">
        <f>VLOOKUP(A1358,'12'!A:C,3,0)</f>
        <v>#N/A</v>
      </c>
      <c r="V1358" t="e">
        <f>VLOOKUP(A1358,'12'!A:B,2,0)</f>
        <v>#N/A</v>
      </c>
    </row>
    <row r="1359" spans="1:22" x14ac:dyDescent="0.3">
      <c r="A1359" s="77" t="s">
        <v>2775</v>
      </c>
      <c r="B1359" s="77" t="s">
        <v>1098</v>
      </c>
      <c r="C1359" s="80"/>
      <c r="D1359" s="79">
        <f>VLOOKUP(A1359,РАСЧЕТ!A:AY,51,0)</f>
        <v>0</v>
      </c>
      <c r="E1359" s="79">
        <f t="shared" si="84"/>
        <v>0</v>
      </c>
      <c r="F1359" s="79" t="e">
        <f>VLOOKUP(A1359,'04'!A:C,3,0)</f>
        <v>#N/A</v>
      </c>
      <c r="G1359" s="79" t="e">
        <f>VLOOKUP(A1359,'04'!A:B,2,0)</f>
        <v>#N/A</v>
      </c>
      <c r="H1359" s="79">
        <v>352.19</v>
      </c>
      <c r="I1359" s="79">
        <f>VLOOKUP(A1359,РАСЧЕТ!A:BE,57,0)</f>
        <v>327.88012422529056</v>
      </c>
      <c r="J1359" s="79">
        <f t="shared" si="85"/>
        <v>-24.30987577470944</v>
      </c>
      <c r="K1359" s="79" t="str">
        <f>VLOOKUP(A1359,'10'!A:C,3,0)</f>
        <v>Начисление услуг УКС00001636 от 31.10.2023 0:00:02</v>
      </c>
      <c r="L1359" s="79" t="str">
        <f>VLOOKUP(A1359,'10'!A:B,2,0)</f>
        <v>НАС/КС/ДУ-КЛ-3А-14</v>
      </c>
      <c r="M1359" s="79">
        <v>352.19</v>
      </c>
      <c r="N1359" s="79">
        <f>VLOOKUP(A1359,РАСЧЕТ!A:BF,58,0)</f>
        <v>293.46085079140124</v>
      </c>
      <c r="O1359" s="79">
        <f t="shared" si="86"/>
        <v>-58.729149208598756</v>
      </c>
      <c r="P1359" s="79" t="str">
        <f>VLOOKUP(A1359,'11'!A:C,3,0)</f>
        <v>Начисление услуг УКС00001714 от 30.11.2023 23:59:59</v>
      </c>
      <c r="Q1359" s="79" t="str">
        <f>VLOOKUP(A1359,'11'!A:B,2,0)</f>
        <v>НАС/КС/ДУ-КЛ-3А-14</v>
      </c>
      <c r="R1359" s="79">
        <v>352.19</v>
      </c>
      <c r="S1359">
        <f>VLOOKUP(A1359,РАСЧЕТ!A:BG,59,0)</f>
        <v>402.99407366848584</v>
      </c>
      <c r="T1359" s="119">
        <f t="shared" si="87"/>
        <v>50.804073668485842</v>
      </c>
      <c r="U1359" t="str">
        <f>VLOOKUP(A1359,'12'!A:C,3,0)</f>
        <v>Начисление услуг УКС00001863 от 31.12.2023 23:59:59</v>
      </c>
      <c r="V1359" t="str">
        <f>VLOOKUP(A1359,'12'!A:B,2,0)</f>
        <v>НАС/КС/ДУ-КЛ-3А-14</v>
      </c>
    </row>
    <row r="1360" spans="1:22" x14ac:dyDescent="0.3">
      <c r="A1360" s="77" t="s">
        <v>2321</v>
      </c>
      <c r="B1360" s="77" t="s">
        <v>1186</v>
      </c>
      <c r="C1360" s="79">
        <v>244.81</v>
      </c>
      <c r="D1360" s="79">
        <f>VLOOKUP(A1360,РАСЧЕТ!A:AY,51,0)</f>
        <v>173.27285540066896</v>
      </c>
      <c r="E1360" s="79">
        <f t="shared" si="84"/>
        <v>-71.537144599331043</v>
      </c>
      <c r="F1360" s="79" t="str">
        <f>VLOOKUP(A1360,'04'!A:C,3,0)</f>
        <v>Начисление услуг УКС00000634 от 30.04.2023 0:00:04</v>
      </c>
      <c r="G1360" s="79" t="str">
        <f>VLOOKUP(A1360,'04'!A:B,2,0)</f>
        <v>С24-НАСТР-3А-2021/паркинг/Кл. №140</v>
      </c>
      <c r="H1360" s="79">
        <v>244.81</v>
      </c>
      <c r="I1360" s="79">
        <f>VLOOKUP(A1360,РАСЧЕТ!A:BE,57,0)</f>
        <v>227.91667171758004</v>
      </c>
      <c r="J1360" s="79">
        <f t="shared" si="85"/>
        <v>-16.893328282419958</v>
      </c>
      <c r="K1360" s="79" t="str">
        <f>VLOOKUP(A1360,'10'!A:C,3,0)</f>
        <v>Начисление услуг УКС00001636 от 31.10.2023 0:00:02</v>
      </c>
      <c r="L1360" s="79" t="str">
        <f>VLOOKUP(A1360,'10'!A:B,2,0)</f>
        <v>С24-НАСТР-3А-2021/паркинг/Кл. №140</v>
      </c>
      <c r="M1360" s="79">
        <v>244.81</v>
      </c>
      <c r="N1360" s="79">
        <f>VLOOKUP(A1360,РАСЧЕТ!A:BF,58,0)</f>
        <v>203.99107920865697</v>
      </c>
      <c r="O1360" s="79">
        <f t="shared" si="86"/>
        <v>-40.818920791343032</v>
      </c>
      <c r="P1360" s="79" t="str">
        <f>VLOOKUP(A1360,'11'!A:C,3,0)</f>
        <v>Начисление услуг УКС00001714 от 30.11.2023 23:59:59</v>
      </c>
      <c r="Q1360" s="79" t="str">
        <f>VLOOKUP(A1360,'11'!A:B,2,0)</f>
        <v>С24-НАСТР-3А-2021/паркинг/Кл. №140</v>
      </c>
      <c r="R1360" s="79">
        <v>244.81</v>
      </c>
      <c r="S1360">
        <f>VLOOKUP(A1360,РАСЧЕТ!A:BG,59,0)</f>
        <v>280.13002681833774</v>
      </c>
      <c r="T1360" s="119">
        <f t="shared" si="87"/>
        <v>35.320026818337737</v>
      </c>
      <c r="U1360" t="str">
        <f>VLOOKUP(A1360,'12'!A:C,3,0)</f>
        <v>Начисление услуг УКС00001863 от 31.12.2023 23:59:59</v>
      </c>
      <c r="V1360" t="str">
        <f>VLOOKUP(A1360,'12'!A:B,2,0)</f>
        <v>С24-НАСТР-3А-2021/паркинг/Кл. №140</v>
      </c>
    </row>
    <row r="1361" spans="1:22" x14ac:dyDescent="0.3">
      <c r="A1361" s="77" t="s">
        <v>2291</v>
      </c>
      <c r="B1361" s="77" t="s">
        <v>1187</v>
      </c>
      <c r="C1361" s="79">
        <v>231.93</v>
      </c>
      <c r="D1361" s="79">
        <f>VLOOKUP(A1361,РАСЧЕТ!A:AY,51,0)</f>
        <v>164.15323143221272</v>
      </c>
      <c r="E1361" s="79">
        <f t="shared" si="84"/>
        <v>-67.776768567787286</v>
      </c>
      <c r="F1361" s="79" t="str">
        <f>VLOOKUP(A1361,'04'!A:C,3,0)</f>
        <v>Начисление услуг УКС00000634 от 30.04.2023 0:00:04</v>
      </c>
      <c r="G1361" s="79" t="str">
        <f>VLOOKUP(A1361,'04'!A:B,2,0)</f>
        <v>С24-НАСТР-3А-2021/паркинг/Кл. №141</v>
      </c>
      <c r="H1361" s="79">
        <v>231.93</v>
      </c>
      <c r="I1361" s="79">
        <f>VLOOKUP(A1361,РАСЧЕТ!A:BE,57,0)</f>
        <v>215.92105741665478</v>
      </c>
      <c r="J1361" s="79">
        <f t="shared" si="85"/>
        <v>-16.008942583345231</v>
      </c>
      <c r="K1361" s="79" t="str">
        <f>VLOOKUP(A1361,'10'!A:C,3,0)</f>
        <v>Начисление услуг УКС00001636 от 31.10.2023 0:00:02</v>
      </c>
      <c r="L1361" s="79" t="str">
        <f>VLOOKUP(A1361,'10'!A:B,2,0)</f>
        <v>С24-НАСТР-3А-2021/паркинг/Кл. №141</v>
      </c>
      <c r="M1361" s="79">
        <v>231.93</v>
      </c>
      <c r="N1361" s="79">
        <f>VLOOKUP(A1361,РАСЧЕТ!A:BF,58,0)</f>
        <v>193.25470661872768</v>
      </c>
      <c r="O1361" s="79">
        <f t="shared" si="86"/>
        <v>-38.675293381272326</v>
      </c>
      <c r="P1361" s="79" t="str">
        <f>VLOOKUP(A1361,'11'!A:C,3,0)</f>
        <v>Начисление услуг УКС00001714 от 30.11.2023 23:59:59</v>
      </c>
      <c r="Q1361" s="79" t="str">
        <f>VLOOKUP(A1361,'11'!A:B,2,0)</f>
        <v>С24-НАСТР-3А-2021/паркинг/Кл. №141</v>
      </c>
      <c r="R1361" s="79">
        <v>231.93</v>
      </c>
      <c r="S1361">
        <f>VLOOKUP(A1361,РАСЧЕТ!A:BG,59,0)</f>
        <v>265.38634119631996</v>
      </c>
      <c r="T1361" s="119">
        <f t="shared" si="87"/>
        <v>33.456341196319954</v>
      </c>
      <c r="U1361" t="str">
        <f>VLOOKUP(A1361,'12'!A:C,3,0)</f>
        <v>Начисление услуг УКС00001863 от 31.12.2023 23:59:59</v>
      </c>
      <c r="V1361" t="str">
        <f>VLOOKUP(A1361,'12'!A:B,2,0)</f>
        <v>С24-НАСТР-3А-2021/паркинг/Кл. №141</v>
      </c>
    </row>
    <row r="1362" spans="1:22" x14ac:dyDescent="0.3">
      <c r="A1362" s="77" t="s">
        <v>2264</v>
      </c>
      <c r="B1362" s="77" t="s">
        <v>1011</v>
      </c>
      <c r="C1362" s="79">
        <v>253.4</v>
      </c>
      <c r="D1362" s="79">
        <f>VLOOKUP(A1362,РАСЧЕТ!A:AY,51,0)</f>
        <v>179.35260471297318</v>
      </c>
      <c r="E1362" s="79">
        <f t="shared" si="84"/>
        <v>-74.047395287026831</v>
      </c>
      <c r="F1362" s="79" t="str">
        <f>VLOOKUP(A1362,'04'!A:C,3,0)</f>
        <v>Начисление услуг УКС00000634 от 30.04.2023 0:00:04</v>
      </c>
      <c r="G1362" s="79" t="str">
        <f>VLOOKUP(A1362,'04'!A:B,2,0)</f>
        <v>С24-НАСТР-3А-2021/паркинг/Кл. №142</v>
      </c>
      <c r="H1362" s="79">
        <v>253.4</v>
      </c>
      <c r="I1362" s="79">
        <f>VLOOKUP(A1362,РАСЧЕТ!A:BE,57,0)</f>
        <v>235.91374791819692</v>
      </c>
      <c r="J1362" s="79">
        <f t="shared" si="85"/>
        <v>-17.486252081803087</v>
      </c>
      <c r="K1362" s="79" t="str">
        <f>VLOOKUP(A1362,'10'!A:C,3,0)</f>
        <v>Начисление услуг УКС00001636 от 31.10.2023 0:00:02</v>
      </c>
      <c r="L1362" s="79" t="str">
        <f>VLOOKUP(A1362,'10'!A:B,2,0)</f>
        <v>С24-НАСТР-3А-2021/паркинг/Кл. №142</v>
      </c>
      <c r="M1362" s="79">
        <v>253.4</v>
      </c>
      <c r="N1362" s="79">
        <f>VLOOKUP(A1362,РАСЧЕТ!A:BF,58,0)</f>
        <v>211.14866093527652</v>
      </c>
      <c r="O1362" s="79">
        <f t="shared" si="86"/>
        <v>-42.251339064723481</v>
      </c>
      <c r="P1362" s="79" t="str">
        <f>VLOOKUP(A1362,'11'!A:C,3,0)</f>
        <v>Начисление услуг УКС00001714 от 30.11.2023 23:59:59</v>
      </c>
      <c r="Q1362" s="79" t="str">
        <f>VLOOKUP(A1362,'11'!A:B,2,0)</f>
        <v>С24-НАСТР-3А-2021/паркинг/Кл. №142</v>
      </c>
      <c r="R1362" s="79">
        <v>253.4</v>
      </c>
      <c r="S1362">
        <f>VLOOKUP(A1362,РАСЧЕТ!A:BG,59,0)</f>
        <v>289.95915056634959</v>
      </c>
      <c r="T1362" s="119">
        <f t="shared" si="87"/>
        <v>36.559150566349587</v>
      </c>
      <c r="U1362" t="str">
        <f>VLOOKUP(A1362,'12'!A:C,3,0)</f>
        <v>Начисление услуг УКС00001863 от 31.12.2023 23:59:59</v>
      </c>
      <c r="V1362" t="str">
        <f>VLOOKUP(A1362,'12'!A:B,2,0)</f>
        <v>С24-НАСТР-3А-2021/паркинг/Кл. №142</v>
      </c>
    </row>
    <row r="1363" spans="1:22" x14ac:dyDescent="0.3">
      <c r="A1363" s="77" t="s">
        <v>2144</v>
      </c>
      <c r="B1363" s="77" t="s">
        <v>685</v>
      </c>
      <c r="C1363" s="79">
        <v>253.4</v>
      </c>
      <c r="D1363" s="79">
        <f>VLOOKUP(A1363,РАСЧЕТ!A:AY,51,0)</f>
        <v>179.35260471297318</v>
      </c>
      <c r="E1363" s="79">
        <f t="shared" si="84"/>
        <v>-74.047395287026831</v>
      </c>
      <c r="F1363" s="79" t="str">
        <f>VLOOKUP(A1363,'04'!A:C,3,0)</f>
        <v>Начисление услуг УКС00000634 от 30.04.2023 0:00:04</v>
      </c>
      <c r="G1363" s="79" t="str">
        <f>VLOOKUP(A1363,'04'!A:B,2,0)</f>
        <v>С24-НАСТР-3А-2021/паркинг/Кл. №143</v>
      </c>
      <c r="H1363" s="79">
        <v>253.4</v>
      </c>
      <c r="I1363" s="79">
        <f>VLOOKUP(A1363,РАСЧЕТ!A:BE,57,0)</f>
        <v>235.91374791819692</v>
      </c>
      <c r="J1363" s="79">
        <f t="shared" si="85"/>
        <v>-17.486252081803087</v>
      </c>
      <c r="K1363" s="79" t="str">
        <f>VLOOKUP(A1363,'10'!A:C,3,0)</f>
        <v>Начисление услуг УКС00001636 от 31.10.2023 0:00:02</v>
      </c>
      <c r="L1363" s="79" t="str">
        <f>VLOOKUP(A1363,'10'!A:B,2,0)</f>
        <v>С24-НАСТР-3А-2021/паркинг/Кл. №143</v>
      </c>
      <c r="M1363" s="79">
        <v>253.4</v>
      </c>
      <c r="N1363" s="79">
        <f>VLOOKUP(A1363,РАСЧЕТ!A:BF,58,0)</f>
        <v>211.14866093527652</v>
      </c>
      <c r="O1363" s="79">
        <f t="shared" si="86"/>
        <v>-42.251339064723481</v>
      </c>
      <c r="P1363" s="79" t="str">
        <f>VLOOKUP(A1363,'11'!A:C,3,0)</f>
        <v>Начисление услуг УКС00001714 от 30.11.2023 23:59:59</v>
      </c>
      <c r="Q1363" s="79" t="str">
        <f>VLOOKUP(A1363,'11'!A:B,2,0)</f>
        <v>С24-НАСТР-3А-2021/паркинг/Кл. №143</v>
      </c>
      <c r="R1363" s="79">
        <v>253.4</v>
      </c>
      <c r="S1363">
        <f>VLOOKUP(A1363,РАСЧЕТ!A:BG,59,0)</f>
        <v>289.95915056634959</v>
      </c>
      <c r="T1363" s="119">
        <f t="shared" si="87"/>
        <v>36.559150566349587</v>
      </c>
      <c r="U1363" t="str">
        <f>VLOOKUP(A1363,'12'!A:C,3,0)</f>
        <v>Начисление услуг УКС00001863 от 31.12.2023 23:59:59</v>
      </c>
      <c r="V1363" t="str">
        <f>VLOOKUP(A1363,'12'!A:B,2,0)</f>
        <v>С24-НАСТР-3А-2021/паркинг/Кл. №143</v>
      </c>
    </row>
    <row r="1364" spans="1:22" x14ac:dyDescent="0.3">
      <c r="A1364" s="77" t="s">
        <v>1433</v>
      </c>
      <c r="B1364" s="77" t="s">
        <v>1109</v>
      </c>
      <c r="C1364" s="79">
        <v>249.11</v>
      </c>
      <c r="D1364" s="79">
        <f>VLOOKUP(A1364,РАСЧЕТ!A:AY,51,0)</f>
        <v>176.31273005682104</v>
      </c>
      <c r="E1364" s="79">
        <f t="shared" si="84"/>
        <v>-72.797269943178975</v>
      </c>
      <c r="F1364" s="79" t="str">
        <f>VLOOKUP(A1364,'04'!A:C,3,0)</f>
        <v>Начисление услуг УКС00000634 от 30.04.2023 0:00:04</v>
      </c>
      <c r="G1364" s="79" t="str">
        <f>VLOOKUP(A1364,'04'!A:B,2,0)</f>
        <v>С24-НАСТР-3А-2021/паркинг/Кл. №144</v>
      </c>
      <c r="H1364" s="79">
        <v>249.11</v>
      </c>
      <c r="I1364" s="79">
        <f>VLOOKUP(A1364,РАСЧЕТ!A:BE,57,0)</f>
        <v>231.91520981788847</v>
      </c>
      <c r="J1364" s="79">
        <f t="shared" si="85"/>
        <v>-17.194790182111547</v>
      </c>
      <c r="K1364" s="79" t="str">
        <f>VLOOKUP(A1364,'10'!A:C,3,0)</f>
        <v>Начисление услуг УКС00001636 от 31.10.2023 0:00:02</v>
      </c>
      <c r="L1364" s="79" t="str">
        <f>VLOOKUP(A1364,'10'!A:B,2,0)</f>
        <v>С24-НАСТР-3А-2021/паркинг/Кл. №144</v>
      </c>
      <c r="M1364" s="79">
        <v>249.11</v>
      </c>
      <c r="N1364" s="79">
        <f>VLOOKUP(A1364,РАСЧЕТ!A:BF,58,0)</f>
        <v>207.56987007196676</v>
      </c>
      <c r="O1364" s="79">
        <f t="shared" si="86"/>
        <v>-41.540129928033252</v>
      </c>
      <c r="P1364" s="79" t="str">
        <f>VLOOKUP(A1364,'11'!A:C,3,0)</f>
        <v>Начисление услуг УКС00001714 от 30.11.2023 23:59:59</v>
      </c>
      <c r="Q1364" s="79" t="str">
        <f>VLOOKUP(A1364,'11'!A:B,2,0)</f>
        <v>С24-НАСТР-3А-2021/паркинг/Кл. №144</v>
      </c>
      <c r="R1364" s="79">
        <v>249.11</v>
      </c>
      <c r="S1364">
        <f>VLOOKUP(A1364,РАСЧЕТ!A:BG,59,0)</f>
        <v>285.04458869234361</v>
      </c>
      <c r="T1364" s="119">
        <f t="shared" si="87"/>
        <v>35.934588692343596</v>
      </c>
      <c r="U1364" t="str">
        <f>VLOOKUP(A1364,'12'!A:C,3,0)</f>
        <v>Начисление услуг УКС00001863 от 31.12.2023 23:59:59</v>
      </c>
      <c r="V1364" t="str">
        <f>VLOOKUP(A1364,'12'!A:B,2,0)</f>
        <v>С24-НАСТР-3А-2021/паркинг/Кл. №144</v>
      </c>
    </row>
    <row r="1365" spans="1:22" x14ac:dyDescent="0.3">
      <c r="A1365" s="77" t="s">
        <v>1473</v>
      </c>
      <c r="B1365" s="77" t="s">
        <v>1059</v>
      </c>
      <c r="C1365" s="79">
        <v>249.11</v>
      </c>
      <c r="D1365" s="79">
        <f>VLOOKUP(A1365,РАСЧЕТ!A:AY,51,0)</f>
        <v>176.31273005682104</v>
      </c>
      <c r="E1365" s="79">
        <f t="shared" si="84"/>
        <v>-72.797269943178975</v>
      </c>
      <c r="F1365" s="79" t="str">
        <f>VLOOKUP(A1365,'04'!A:C,3,0)</f>
        <v>Начисление услуг УКС00000634 от 30.04.2023 0:00:04</v>
      </c>
      <c r="G1365" s="79" t="str">
        <f>VLOOKUP(A1365,'04'!A:B,2,0)</f>
        <v>С24-НАСТР-3А-2021/паркинг/Кл. №145</v>
      </c>
      <c r="H1365" s="79">
        <v>249.11</v>
      </c>
      <c r="I1365" s="79">
        <f>VLOOKUP(A1365,РАСЧЕТ!A:BE,57,0)</f>
        <v>231.91520981788847</v>
      </c>
      <c r="J1365" s="79">
        <f t="shared" si="85"/>
        <v>-17.194790182111547</v>
      </c>
      <c r="K1365" s="79" t="str">
        <f>VLOOKUP(A1365,'10'!A:C,3,0)</f>
        <v>Начисление услуг УКС00001636 от 31.10.2023 0:00:02</v>
      </c>
      <c r="L1365" s="79" t="str">
        <f>VLOOKUP(A1365,'10'!A:B,2,0)</f>
        <v>С24-НАСТР-3А-2021/паркинг/Кл. №145</v>
      </c>
      <c r="M1365" s="79">
        <v>249.11</v>
      </c>
      <c r="N1365" s="79">
        <f>VLOOKUP(A1365,РАСЧЕТ!A:BF,58,0)</f>
        <v>207.56987007196676</v>
      </c>
      <c r="O1365" s="79">
        <f t="shared" si="86"/>
        <v>-41.540129928033252</v>
      </c>
      <c r="P1365" s="79" t="str">
        <f>VLOOKUP(A1365,'11'!A:C,3,0)</f>
        <v>Начисление услуг УКС00001714 от 30.11.2023 23:59:59</v>
      </c>
      <c r="Q1365" s="79" t="str">
        <f>VLOOKUP(A1365,'11'!A:B,2,0)</f>
        <v>С24-НАСТР-3А-2021/паркинг/Кл. №145</v>
      </c>
      <c r="R1365" s="79">
        <v>249.11</v>
      </c>
      <c r="S1365">
        <f>VLOOKUP(A1365,РАСЧЕТ!A:BG,59,0)</f>
        <v>285.04458869234361</v>
      </c>
      <c r="T1365" s="119">
        <f t="shared" si="87"/>
        <v>35.934588692343596</v>
      </c>
      <c r="U1365" t="str">
        <f>VLOOKUP(A1365,'12'!A:C,3,0)</f>
        <v>Начисление услуг УКС00001863 от 31.12.2023 23:59:59</v>
      </c>
      <c r="V1365" t="str">
        <f>VLOOKUP(A1365,'12'!A:B,2,0)</f>
        <v>С24-НАСТР-3А-2021/паркинг/Кл. №145</v>
      </c>
    </row>
    <row r="1366" spans="1:22" x14ac:dyDescent="0.3">
      <c r="A1366" s="77" t="s">
        <v>1939</v>
      </c>
      <c r="B1366" s="77" t="s">
        <v>1046</v>
      </c>
      <c r="C1366" s="79">
        <v>240.52</v>
      </c>
      <c r="D1366" s="79">
        <f>VLOOKUP(A1366,РАСЧЕТ!A:AY,51,0)</f>
        <v>170.23298074451688</v>
      </c>
      <c r="E1366" s="79">
        <f t="shared" si="84"/>
        <v>-70.287019255483131</v>
      </c>
      <c r="F1366" s="79" t="str">
        <f>VLOOKUP(A1366,'04'!A:C,3,0)</f>
        <v>Начисление услуг УКС00000634 от 30.04.2023 0:00:04</v>
      </c>
      <c r="G1366" s="79" t="str">
        <f>VLOOKUP(A1366,'04'!A:B,2,0)</f>
        <v>С24-НАСТР-3А-2021/паркинг/Кл. №146</v>
      </c>
      <c r="H1366" s="79">
        <v>240.52</v>
      </c>
      <c r="I1366" s="79">
        <f>VLOOKUP(A1366,РАСЧЕТ!A:BE,57,0)</f>
        <v>223.91813361727159</v>
      </c>
      <c r="J1366" s="79">
        <f t="shared" si="85"/>
        <v>-16.601866382728417</v>
      </c>
      <c r="K1366" s="79" t="str">
        <f>VLOOKUP(A1366,'10'!A:C,3,0)</f>
        <v>Начисление услуг УКС00001636 от 31.10.2023 0:00:02</v>
      </c>
      <c r="L1366" s="79" t="str">
        <f>VLOOKUP(A1366,'10'!A:B,2,0)</f>
        <v>С24-НАСТР-3А-2021/паркинг/Кл. №146</v>
      </c>
      <c r="M1366" s="79">
        <v>240.52</v>
      </c>
      <c r="N1366" s="79">
        <f>VLOOKUP(A1366,РАСЧЕТ!A:BF,58,0)</f>
        <v>200.41228834534718</v>
      </c>
      <c r="O1366" s="79">
        <f t="shared" si="86"/>
        <v>-40.107711654652832</v>
      </c>
      <c r="P1366" s="79" t="str">
        <f>VLOOKUP(A1366,'11'!A:C,3,0)</f>
        <v>Начисление услуг УКС00001714 от 30.11.2023 23:59:59</v>
      </c>
      <c r="Q1366" s="79" t="str">
        <f>VLOOKUP(A1366,'11'!A:B,2,0)</f>
        <v>С24-НАСТР-3А-2021/паркинг/Кл. №146</v>
      </c>
      <c r="R1366" s="79">
        <v>240.52</v>
      </c>
      <c r="S1366">
        <f>VLOOKUP(A1366,РАСЧЕТ!A:BG,59,0)</f>
        <v>275.21546494433176</v>
      </c>
      <c r="T1366" s="119">
        <f t="shared" si="87"/>
        <v>34.695464944331746</v>
      </c>
      <c r="U1366" t="str">
        <f>VLOOKUP(A1366,'12'!A:C,3,0)</f>
        <v>Начисление услуг УКС00001863 от 31.12.2023 23:59:59</v>
      </c>
      <c r="V1366" t="str">
        <f>VLOOKUP(A1366,'12'!A:B,2,0)</f>
        <v>С24-НАСТР-3А-2021/паркинг/Кл. №146</v>
      </c>
    </row>
    <row r="1367" spans="1:22" x14ac:dyDescent="0.3">
      <c r="A1367" s="77" t="s">
        <v>2074</v>
      </c>
      <c r="B1367" s="77" t="s">
        <v>596</v>
      </c>
      <c r="C1367" s="79">
        <v>356.48</v>
      </c>
      <c r="D1367" s="79">
        <f>VLOOKUP(A1367,РАСЧЕТ!A:AY,51,0)</f>
        <v>252.30959646062325</v>
      </c>
      <c r="E1367" s="79">
        <f t="shared" si="84"/>
        <v>-104.17040353937676</v>
      </c>
      <c r="F1367" s="79" t="str">
        <f>VLOOKUP(A1367,'04'!A:C,3,0)</f>
        <v>Начисление услуг УКС00000634 от 30.04.2023 0:00:04</v>
      </c>
      <c r="G1367" s="79" t="str">
        <f>VLOOKUP(A1367,'04'!A:B,2,0)</f>
        <v>С24-НАСТР-3А-2021/паркинг/Кл. №147</v>
      </c>
      <c r="H1367" s="80"/>
      <c r="I1367" s="79">
        <f>VLOOKUP(A1367,РАСЧЕТ!A:BE,57,0)</f>
        <v>0</v>
      </c>
      <c r="J1367" s="79">
        <f t="shared" si="85"/>
        <v>0</v>
      </c>
      <c r="K1367" s="79" t="e">
        <f>VLOOKUP(A1367,'10'!A:C,3,0)</f>
        <v>#N/A</v>
      </c>
      <c r="L1367" s="79" t="e">
        <f>VLOOKUP(A1367,'10'!A:B,2,0)</f>
        <v>#N/A</v>
      </c>
      <c r="M1367" s="80"/>
      <c r="N1367" s="79">
        <f>VLOOKUP(A1367,РАСЧЕТ!A:BF,58,0)</f>
        <v>0</v>
      </c>
      <c r="O1367" s="79">
        <f t="shared" si="86"/>
        <v>0</v>
      </c>
      <c r="P1367" s="79" t="e">
        <f>VLOOKUP(A1367,'11'!A:C,3,0)</f>
        <v>#N/A</v>
      </c>
      <c r="Q1367" s="79" t="e">
        <f>VLOOKUP(A1367,'11'!A:B,2,0)</f>
        <v>#N/A</v>
      </c>
      <c r="R1367" s="80"/>
      <c r="S1367">
        <f>VLOOKUP(A1367,РАСЧЕТ!A:BG,59,0)</f>
        <v>0</v>
      </c>
      <c r="T1367" s="119">
        <f t="shared" si="87"/>
        <v>0</v>
      </c>
      <c r="U1367" t="e">
        <f>VLOOKUP(A1367,'12'!A:C,3,0)</f>
        <v>#N/A</v>
      </c>
      <c r="V1367" t="e">
        <f>VLOOKUP(A1367,'12'!A:B,2,0)</f>
        <v>#N/A</v>
      </c>
    </row>
    <row r="1368" spans="1:22" x14ac:dyDescent="0.3">
      <c r="A1368" s="77" t="s">
        <v>2846</v>
      </c>
      <c r="B1368" s="77" t="s">
        <v>596</v>
      </c>
      <c r="C1368" s="80"/>
      <c r="D1368" s="79">
        <f>VLOOKUP(A1368,РАСЧЕТ!A:AY,51,0)</f>
        <v>0</v>
      </c>
      <c r="E1368" s="79">
        <f t="shared" si="84"/>
        <v>0</v>
      </c>
      <c r="F1368" s="79" t="e">
        <f>VLOOKUP(A1368,'04'!A:C,3,0)</f>
        <v>#N/A</v>
      </c>
      <c r="G1368" s="79" t="e">
        <f>VLOOKUP(A1368,'04'!A:B,2,0)</f>
        <v>#N/A</v>
      </c>
      <c r="H1368" s="79">
        <v>356.48</v>
      </c>
      <c r="I1368" s="79">
        <f>VLOOKUP(A1368,РАСЧЕТ!A:BE,57,0)</f>
        <v>331.87866232559901</v>
      </c>
      <c r="J1368" s="79">
        <f t="shared" si="85"/>
        <v>-24.601337674401009</v>
      </c>
      <c r="K1368" s="79" t="str">
        <f>VLOOKUP(A1368,'10'!A:C,3,0)</f>
        <v>Начисление услуг УКС00001636 от 31.10.2023 0:00:02</v>
      </c>
      <c r="L1368" s="79" t="str">
        <f>VLOOKUP(A1368,'10'!A:B,2,0)</f>
        <v>НАС/КС/ДУ-КЛ-3А-147</v>
      </c>
      <c r="M1368" s="79">
        <v>356.48</v>
      </c>
      <c r="N1368" s="79">
        <f>VLOOKUP(A1368,РАСЧЕТ!A:BF,58,0)</f>
        <v>297.03964165471103</v>
      </c>
      <c r="O1368" s="79">
        <f t="shared" si="86"/>
        <v>-59.440358345288985</v>
      </c>
      <c r="P1368" s="79" t="str">
        <f>VLOOKUP(A1368,'11'!A:C,3,0)</f>
        <v>Начисление услуг УКС00001714 от 30.11.2023 23:59:59</v>
      </c>
      <c r="Q1368" s="79" t="str">
        <f>VLOOKUP(A1368,'11'!A:B,2,0)</f>
        <v>НАС/КС/ДУ-КЛ-3А-147</v>
      </c>
      <c r="R1368" s="79">
        <v>356.48</v>
      </c>
      <c r="S1368">
        <f>VLOOKUP(A1368,РАСЧЕТ!A:BG,59,0)</f>
        <v>407.90863554249177</v>
      </c>
      <c r="T1368" s="119">
        <f t="shared" si="87"/>
        <v>51.428635542491747</v>
      </c>
      <c r="U1368" t="str">
        <f>VLOOKUP(A1368,'12'!A:C,3,0)</f>
        <v>Начисление услуг УКС00001863 от 31.12.2023 23:59:59</v>
      </c>
      <c r="V1368" t="str">
        <f>VLOOKUP(A1368,'12'!A:B,2,0)</f>
        <v>НАС/КС/ДУ-КЛ-3А-147</v>
      </c>
    </row>
    <row r="1369" spans="1:22" x14ac:dyDescent="0.3">
      <c r="A1369" s="77" t="s">
        <v>2093</v>
      </c>
      <c r="B1369" s="77" t="s">
        <v>1106</v>
      </c>
      <c r="C1369" s="79">
        <v>188.98</v>
      </c>
      <c r="D1369" s="79">
        <f>VLOOKUP(A1369,РАСЧЕТ!A:AY,51,0)</f>
        <v>133.75448487069184</v>
      </c>
      <c r="E1369" s="79">
        <f t="shared" si="84"/>
        <v>-55.22551512930815</v>
      </c>
      <c r="F1369" s="79" t="str">
        <f>VLOOKUP(A1369,'04'!A:C,3,0)</f>
        <v>Начисление услуг УКС00000634 от 30.04.2023 0:00:04</v>
      </c>
      <c r="G1369" s="79" t="str">
        <f>VLOOKUP(A1369,'04'!A:B,2,0)</f>
        <v>С24-НАСТР-3А-2021/паркинг/Кл. №148</v>
      </c>
      <c r="H1369" s="79">
        <v>188.98</v>
      </c>
      <c r="I1369" s="79">
        <f>VLOOKUP(A1369,РАСЧЕТ!A:BE,57,0)</f>
        <v>175.93567641357058</v>
      </c>
      <c r="J1369" s="79">
        <f t="shared" si="85"/>
        <v>-13.044323586429414</v>
      </c>
      <c r="K1369" s="79" t="str">
        <f>VLOOKUP(A1369,'10'!A:C,3,0)</f>
        <v>Начисление услуг УКС00001636 от 31.10.2023 0:00:02</v>
      </c>
      <c r="L1369" s="79" t="str">
        <f>VLOOKUP(A1369,'10'!A:B,2,0)</f>
        <v>С24-НАСТР-3А-2021/паркинг/Кл. №148</v>
      </c>
      <c r="M1369" s="79">
        <v>132.29</v>
      </c>
      <c r="N1369" s="79">
        <f>VLOOKUP(A1369,РАСЧЕТ!A:BF,58,0)</f>
        <v>110.22675858994097</v>
      </c>
      <c r="O1369" s="79">
        <f t="shared" si="86"/>
        <v>-22.063241410059021</v>
      </c>
      <c r="P1369" s="79" t="str">
        <f>VLOOKUP(A1369,'11'!A:C,3,0)</f>
        <v>Начисление услуг УКС00001714 от 30.11.2023 23:59:59</v>
      </c>
      <c r="Q1369" s="79" t="str">
        <f>VLOOKUP(A1369,'11'!A:B,2,0)</f>
        <v>С24-НАСТР-3А-2021/паркинг/Кл. №148</v>
      </c>
      <c r="R1369" s="80"/>
      <c r="S1369">
        <f>VLOOKUP(A1369,РАСЧЕТ!A:BG,59,0)</f>
        <v>0</v>
      </c>
      <c r="T1369" s="119">
        <f t="shared" si="87"/>
        <v>0</v>
      </c>
      <c r="U1369" t="e">
        <f>VLOOKUP(A1369,'12'!A:C,3,0)</f>
        <v>#N/A</v>
      </c>
      <c r="V1369" t="e">
        <f>VLOOKUP(A1369,'12'!A:B,2,0)</f>
        <v>#N/A</v>
      </c>
    </row>
    <row r="1370" spans="1:22" x14ac:dyDescent="0.3">
      <c r="A1370" s="77" t="s">
        <v>2918</v>
      </c>
      <c r="B1370" s="77" t="s">
        <v>1106</v>
      </c>
      <c r="C1370" s="80"/>
      <c r="D1370" s="79">
        <f>VLOOKUP(A1370,РАСЧЕТ!A:AY,51,0)</f>
        <v>0</v>
      </c>
      <c r="E1370" s="79">
        <f t="shared" si="84"/>
        <v>0</v>
      </c>
      <c r="F1370" s="79" t="e">
        <f>VLOOKUP(A1370,'04'!A:C,3,0)</f>
        <v>#N/A</v>
      </c>
      <c r="G1370" s="79" t="e">
        <f>VLOOKUP(A1370,'04'!A:B,2,0)</f>
        <v>#N/A</v>
      </c>
      <c r="H1370" s="80"/>
      <c r="I1370" s="79">
        <f>VLOOKUP(A1370,РАСЧЕТ!A:BE,57,0)</f>
        <v>0</v>
      </c>
      <c r="J1370" s="79">
        <f t="shared" si="85"/>
        <v>0</v>
      </c>
      <c r="K1370" s="79" t="e">
        <f>VLOOKUP(A1370,'10'!A:C,3,0)</f>
        <v>#N/A</v>
      </c>
      <c r="L1370" s="79" t="e">
        <f>VLOOKUP(A1370,'10'!A:B,2,0)</f>
        <v>#N/A</v>
      </c>
      <c r="M1370" s="79">
        <v>56.69</v>
      </c>
      <c r="N1370" s="79">
        <f>VLOOKUP(A1370,РАСЧЕТ!A:BF,58,0)</f>
        <v>47.240039395688989</v>
      </c>
      <c r="O1370" s="79">
        <f t="shared" si="86"/>
        <v>-9.4499606043110091</v>
      </c>
      <c r="P1370" s="79" t="str">
        <f>VLOOKUP(A1370,'11'!A:C,3,0)</f>
        <v>Начисление услуг УКС00001714 от 30.11.2023 23:59:59</v>
      </c>
      <c r="Q1370" s="79" t="str">
        <f>VLOOKUP(A1370,'11'!A:B,2,0)</f>
        <v>НАС/КС/ДУ-3А/КЛ-148</v>
      </c>
      <c r="R1370" s="79">
        <v>188.98</v>
      </c>
      <c r="S1370">
        <f>VLOOKUP(A1370,РАСЧЕТ!A:BG,59,0)</f>
        <v>216.24072245626073</v>
      </c>
      <c r="T1370" s="119">
        <f t="shared" si="87"/>
        <v>27.260722456260737</v>
      </c>
      <c r="U1370" t="str">
        <f>VLOOKUP(A1370,'12'!A:C,3,0)</f>
        <v>Начисление услуг УКС00001863 от 31.12.2023 23:59:59</v>
      </c>
      <c r="V1370" t="str">
        <f>VLOOKUP(A1370,'12'!A:B,2,0)</f>
        <v>НАС/КС/ДУ-3А/КЛ-148</v>
      </c>
    </row>
    <row r="1371" spans="1:22" x14ac:dyDescent="0.3">
      <c r="A1371" s="77" t="s">
        <v>2097</v>
      </c>
      <c r="B1371" s="77" t="s">
        <v>634</v>
      </c>
      <c r="C1371" s="80"/>
      <c r="D1371" s="79">
        <f>VLOOKUP(A1371,РАСЧЕТ!A:AY,51,0)</f>
        <v>0</v>
      </c>
      <c r="E1371" s="79">
        <f t="shared" si="84"/>
        <v>0</v>
      </c>
      <c r="F1371" s="79" t="e">
        <f>VLOOKUP(A1371,'04'!A:C,3,0)</f>
        <v>#N/A</v>
      </c>
      <c r="G1371" s="79" t="e">
        <f>VLOOKUP(A1371,'04'!A:B,2,0)</f>
        <v>#N/A</v>
      </c>
      <c r="H1371" s="80"/>
      <c r="I1371" s="79">
        <f>VLOOKUP(A1371,РАСЧЕТ!A:BE,57,0)</f>
        <v>0</v>
      </c>
      <c r="J1371" s="79">
        <f t="shared" si="85"/>
        <v>0</v>
      </c>
      <c r="K1371" s="79" t="e">
        <f>VLOOKUP(A1371,'10'!A:C,3,0)</f>
        <v>#N/A</v>
      </c>
      <c r="L1371" s="79" t="e">
        <f>VLOOKUP(A1371,'10'!A:B,2,0)</f>
        <v>#N/A</v>
      </c>
      <c r="M1371" s="80"/>
      <c r="N1371" s="79">
        <f>VLOOKUP(A1371,РАСЧЕТ!A:BF,58,0)</f>
        <v>0</v>
      </c>
      <c r="O1371" s="79">
        <f t="shared" si="86"/>
        <v>0</v>
      </c>
      <c r="P1371" s="79" t="e">
        <f>VLOOKUP(A1371,'11'!A:C,3,0)</f>
        <v>#N/A</v>
      </c>
      <c r="Q1371" s="79" t="e">
        <f>VLOOKUP(A1371,'11'!A:B,2,0)</f>
        <v>#N/A</v>
      </c>
      <c r="R1371" s="80"/>
      <c r="S1371">
        <f>VLOOKUP(A1371,РАСЧЕТ!A:BG,59,0)</f>
        <v>0</v>
      </c>
      <c r="T1371" s="119">
        <f t="shared" si="87"/>
        <v>0</v>
      </c>
      <c r="U1371" t="e">
        <f>VLOOKUP(A1371,'12'!A:C,3,0)</f>
        <v>#N/A</v>
      </c>
      <c r="V1371" t="e">
        <f>VLOOKUP(A1371,'12'!A:B,2,0)</f>
        <v>#N/A</v>
      </c>
    </row>
    <row r="1372" spans="1:22" x14ac:dyDescent="0.3">
      <c r="A1372" s="77" t="s">
        <v>2694</v>
      </c>
      <c r="B1372" s="77" t="s">
        <v>634</v>
      </c>
      <c r="C1372" s="79">
        <v>201.86</v>
      </c>
      <c r="D1372" s="79">
        <f>VLOOKUP(A1372,РАСЧЕТ!A:AY,51,0)</f>
        <v>142.87410883914811</v>
      </c>
      <c r="E1372" s="79">
        <f t="shared" si="84"/>
        <v>-58.985891160851907</v>
      </c>
      <c r="F1372" s="79" t="str">
        <f>VLOOKUP(A1372,'04'!A:C,3,0)</f>
        <v>Начисление услуг УКС00000634 от 30.04.2023 0:00:04</v>
      </c>
      <c r="G1372" s="79" t="str">
        <f>VLOOKUP(A1372,'04'!A:B,2,0)</f>
        <v>НАС/КС/ДУ-КЛ-3А-149</v>
      </c>
      <c r="H1372" s="79">
        <v>201.86</v>
      </c>
      <c r="I1372" s="79">
        <f>VLOOKUP(A1372,РАСЧЕТ!A:BE,57,0)</f>
        <v>187.93129071449584</v>
      </c>
      <c r="J1372" s="79">
        <f t="shared" si="85"/>
        <v>-13.928709285504169</v>
      </c>
      <c r="K1372" s="79" t="str">
        <f>VLOOKUP(A1372,'10'!A:C,3,0)</f>
        <v>Начисление услуг УКС00001636 от 31.10.2023 0:00:02</v>
      </c>
      <c r="L1372" s="79" t="str">
        <f>VLOOKUP(A1372,'10'!A:B,2,0)</f>
        <v>НАС/КС/ДУ-КЛ-3А-149</v>
      </c>
      <c r="M1372" s="79">
        <v>201.86</v>
      </c>
      <c r="N1372" s="79">
        <f>VLOOKUP(A1372,РАСЧЕТ!A:BF,58,0)</f>
        <v>168.20317057555926</v>
      </c>
      <c r="O1372" s="79">
        <f t="shared" si="86"/>
        <v>-33.656829424440758</v>
      </c>
      <c r="P1372" s="79" t="str">
        <f>VLOOKUP(A1372,'11'!A:C,3,0)</f>
        <v>Начисление услуг УКС00001714 от 30.11.2023 23:59:59</v>
      </c>
      <c r="Q1372" s="79" t="str">
        <f>VLOOKUP(A1372,'11'!A:B,2,0)</f>
        <v>НАС/КС/ДУ-КЛ-3А-149</v>
      </c>
      <c r="R1372" s="79">
        <v>201.86</v>
      </c>
      <c r="S1372">
        <f>VLOOKUP(A1372,РАСЧЕТ!A:BG,59,0)</f>
        <v>230.98440807827848</v>
      </c>
      <c r="T1372" s="119">
        <f t="shared" si="87"/>
        <v>29.124408078278464</v>
      </c>
      <c r="U1372" t="str">
        <f>VLOOKUP(A1372,'12'!A:C,3,0)</f>
        <v>Начисление услуг УКС00001863 от 31.12.2023 23:59:59</v>
      </c>
      <c r="V1372" t="str">
        <f>VLOOKUP(A1372,'12'!A:B,2,0)</f>
        <v>НАС/КС/ДУ-КЛ-3А-149</v>
      </c>
    </row>
    <row r="1373" spans="1:22" x14ac:dyDescent="0.3">
      <c r="A1373" s="77" t="s">
        <v>2006</v>
      </c>
      <c r="B1373" s="77" t="s">
        <v>1101</v>
      </c>
      <c r="C1373" s="80"/>
      <c r="D1373" s="79">
        <f>VLOOKUP(A1373,РАСЧЕТ!A:AY,51,0)</f>
        <v>0</v>
      </c>
      <c r="E1373" s="79">
        <f t="shared" si="84"/>
        <v>0</v>
      </c>
      <c r="F1373" s="79" t="e">
        <f>VLOOKUP(A1373,'04'!A:C,3,0)</f>
        <v>#N/A</v>
      </c>
      <c r="G1373" s="79" t="e">
        <f>VLOOKUP(A1373,'04'!A:B,2,0)</f>
        <v>#N/A</v>
      </c>
      <c r="H1373" s="80"/>
      <c r="I1373" s="79">
        <f>VLOOKUP(A1373,РАСЧЕТ!A:BE,57,0)</f>
        <v>0</v>
      </c>
      <c r="J1373" s="79">
        <f t="shared" si="85"/>
        <v>0</v>
      </c>
      <c r="K1373" s="79" t="e">
        <f>VLOOKUP(A1373,'10'!A:C,3,0)</f>
        <v>#N/A</v>
      </c>
      <c r="L1373" s="79" t="e">
        <f>VLOOKUP(A1373,'10'!A:B,2,0)</f>
        <v>#N/A</v>
      </c>
      <c r="M1373" s="80"/>
      <c r="N1373" s="79">
        <f>VLOOKUP(A1373,РАСЧЕТ!A:BF,58,0)</f>
        <v>0</v>
      </c>
      <c r="O1373" s="79">
        <f t="shared" si="86"/>
        <v>0</v>
      </c>
      <c r="P1373" s="79" t="e">
        <f>VLOOKUP(A1373,'11'!A:C,3,0)</f>
        <v>#N/A</v>
      </c>
      <c r="Q1373" s="79" t="e">
        <f>VLOOKUP(A1373,'11'!A:B,2,0)</f>
        <v>#N/A</v>
      </c>
      <c r="R1373" s="80"/>
      <c r="S1373">
        <f>VLOOKUP(A1373,РАСЧЕТ!A:BG,59,0)</f>
        <v>0</v>
      </c>
      <c r="T1373" s="119">
        <f t="shared" si="87"/>
        <v>0</v>
      </c>
      <c r="U1373" t="e">
        <f>VLOOKUP(A1373,'12'!A:C,3,0)</f>
        <v>#N/A</v>
      </c>
      <c r="V1373" t="e">
        <f>VLOOKUP(A1373,'12'!A:B,2,0)</f>
        <v>#N/A</v>
      </c>
    </row>
    <row r="1374" spans="1:22" x14ac:dyDescent="0.3">
      <c r="A1374" s="77" t="s">
        <v>2706</v>
      </c>
      <c r="B1374" s="77" t="s">
        <v>1101</v>
      </c>
      <c r="C1374" s="79">
        <v>197.57</v>
      </c>
      <c r="D1374" s="79">
        <f>VLOOKUP(A1374,РАСЧЕТ!A:AY,51,0)</f>
        <v>139.834234182996</v>
      </c>
      <c r="E1374" s="79">
        <f t="shared" si="84"/>
        <v>-57.735765817003994</v>
      </c>
      <c r="F1374" s="79" t="str">
        <f>VLOOKUP(A1374,'04'!A:C,3,0)</f>
        <v>Начисление услуг УКС00000634 от 30.04.2023 0:00:04</v>
      </c>
      <c r="G1374" s="79" t="str">
        <f>VLOOKUP(A1374,'04'!A:B,2,0)</f>
        <v>НАС/КС/ДУ-3А-КЛ-15</v>
      </c>
      <c r="H1374" s="79">
        <v>197.57</v>
      </c>
      <c r="I1374" s="79">
        <f>VLOOKUP(A1374,РАСЧЕТ!A:BE,57,0)</f>
        <v>183.93275261418739</v>
      </c>
      <c r="J1374" s="79">
        <f t="shared" si="85"/>
        <v>-13.6372473858126</v>
      </c>
      <c r="K1374" s="79" t="str">
        <f>VLOOKUP(A1374,'10'!A:C,3,0)</f>
        <v>Начисление услуг УКС00001636 от 31.10.2023 0:00:02</v>
      </c>
      <c r="L1374" s="79" t="str">
        <f>VLOOKUP(A1374,'10'!A:B,2,0)</f>
        <v>НАС/КС/ДУ-3А-КЛ-15</v>
      </c>
      <c r="M1374" s="79">
        <v>197.57</v>
      </c>
      <c r="N1374" s="79">
        <f>VLOOKUP(A1374,РАСЧЕТ!A:BF,58,0)</f>
        <v>164.62437971224946</v>
      </c>
      <c r="O1374" s="79">
        <f t="shared" si="86"/>
        <v>-32.945620287750529</v>
      </c>
      <c r="P1374" s="79" t="str">
        <f>VLOOKUP(A1374,'11'!A:C,3,0)</f>
        <v>Начисление услуг УКС00001714 от 30.11.2023 23:59:59</v>
      </c>
      <c r="Q1374" s="79" t="str">
        <f>VLOOKUP(A1374,'11'!A:B,2,0)</f>
        <v>НАС/КС/ДУ-3А-КЛ-15</v>
      </c>
      <c r="R1374" s="79">
        <v>197.57</v>
      </c>
      <c r="S1374">
        <f>VLOOKUP(A1374,РАСЧЕТ!A:BG,59,0)</f>
        <v>226.06984620427255</v>
      </c>
      <c r="T1374" s="119">
        <f t="shared" si="87"/>
        <v>28.499846204272558</v>
      </c>
      <c r="U1374" t="str">
        <f>VLOOKUP(A1374,'12'!A:C,3,0)</f>
        <v>Начисление услуг УКС00001863 от 31.12.2023 23:59:59</v>
      </c>
      <c r="V1374" t="str">
        <f>VLOOKUP(A1374,'12'!A:B,2,0)</f>
        <v>НАС/КС/ДУ-3А-КЛ-15</v>
      </c>
    </row>
    <row r="1375" spans="1:22" x14ac:dyDescent="0.3">
      <c r="A1375" s="77" t="s">
        <v>2075</v>
      </c>
      <c r="B1375" s="77" t="s">
        <v>676</v>
      </c>
      <c r="C1375" s="80"/>
      <c r="D1375" s="79">
        <f>VLOOKUP(A1375,РАСЧЕТ!A:AY,51,0)</f>
        <v>0</v>
      </c>
      <c r="E1375" s="79">
        <f t="shared" si="84"/>
        <v>0</v>
      </c>
      <c r="F1375" s="79" t="e">
        <f>VLOOKUP(A1375,'04'!A:C,3,0)</f>
        <v>#N/A</v>
      </c>
      <c r="G1375" s="79" t="e">
        <f>VLOOKUP(A1375,'04'!A:B,2,0)</f>
        <v>#N/A</v>
      </c>
      <c r="H1375" s="80"/>
      <c r="I1375" s="79">
        <f>VLOOKUP(A1375,РАСЧЕТ!A:BE,57,0)</f>
        <v>0</v>
      </c>
      <c r="J1375" s="79">
        <f t="shared" si="85"/>
        <v>0</v>
      </c>
      <c r="K1375" s="79" t="e">
        <f>VLOOKUP(A1375,'10'!A:C,3,0)</f>
        <v>#N/A</v>
      </c>
      <c r="L1375" s="79" t="e">
        <f>VLOOKUP(A1375,'10'!A:B,2,0)</f>
        <v>#N/A</v>
      </c>
      <c r="M1375" s="80"/>
      <c r="N1375" s="79">
        <f>VLOOKUP(A1375,РАСЧЕТ!A:BF,58,0)</f>
        <v>0</v>
      </c>
      <c r="O1375" s="79">
        <f t="shared" si="86"/>
        <v>0</v>
      </c>
      <c r="P1375" s="79" t="e">
        <f>VLOOKUP(A1375,'11'!A:C,3,0)</f>
        <v>#N/A</v>
      </c>
      <c r="Q1375" s="79" t="e">
        <f>VLOOKUP(A1375,'11'!A:B,2,0)</f>
        <v>#N/A</v>
      </c>
      <c r="R1375" s="80"/>
      <c r="S1375">
        <f>VLOOKUP(A1375,РАСЧЕТ!A:BG,59,0)</f>
        <v>0</v>
      </c>
      <c r="T1375" s="119">
        <f t="shared" si="87"/>
        <v>0</v>
      </c>
      <c r="U1375" t="e">
        <f>VLOOKUP(A1375,'12'!A:C,3,0)</f>
        <v>#N/A</v>
      </c>
      <c r="V1375" t="e">
        <f>VLOOKUP(A1375,'12'!A:B,2,0)</f>
        <v>#N/A</v>
      </c>
    </row>
    <row r="1376" spans="1:22" x14ac:dyDescent="0.3">
      <c r="A1376" s="77" t="s">
        <v>2708</v>
      </c>
      <c r="B1376" s="77" t="s">
        <v>676</v>
      </c>
      <c r="C1376" s="79">
        <v>176.1</v>
      </c>
      <c r="D1376" s="79">
        <f>VLOOKUP(A1376,РАСЧЕТ!A:AY,51,0)</f>
        <v>124.63486090223556</v>
      </c>
      <c r="E1376" s="79">
        <f t="shared" si="84"/>
        <v>-51.465139097764435</v>
      </c>
      <c r="F1376" s="79" t="str">
        <f>VLOOKUP(A1376,'04'!A:C,3,0)</f>
        <v>Начисление услуг УКС00000634 от 30.04.2023 0:00:04</v>
      </c>
      <c r="G1376" s="79" t="str">
        <f>VLOOKUP(A1376,'04'!A:B,2,0)</f>
        <v>НАС/КС/ДУ-КЛ-3А-150</v>
      </c>
      <c r="H1376" s="79">
        <v>176.09</v>
      </c>
      <c r="I1376" s="79">
        <f>VLOOKUP(A1376,РАСЧЕТ!A:BE,57,0)</f>
        <v>163.94006211264528</v>
      </c>
      <c r="J1376" s="79">
        <f t="shared" si="85"/>
        <v>-12.149937887354724</v>
      </c>
      <c r="K1376" s="79" t="str">
        <f>VLOOKUP(A1376,'10'!A:C,3,0)</f>
        <v>Начисление услуг УКС00001636 от 31.10.2023 0:00:02</v>
      </c>
      <c r="L1376" s="79" t="str">
        <f>VLOOKUP(A1376,'10'!A:B,2,0)</f>
        <v>НАС/КС/ДУ-КЛ-3А-150</v>
      </c>
      <c r="M1376" s="79">
        <v>176.09</v>
      </c>
      <c r="N1376" s="79">
        <f>VLOOKUP(A1376,РАСЧЕТ!A:BF,58,0)</f>
        <v>146.73042539570062</v>
      </c>
      <c r="O1376" s="79">
        <f t="shared" si="86"/>
        <v>-29.359574604299382</v>
      </c>
      <c r="P1376" s="79" t="str">
        <f>VLOOKUP(A1376,'11'!A:C,3,0)</f>
        <v>Начисление услуг УКС00001714 от 30.11.2023 23:59:59</v>
      </c>
      <c r="Q1376" s="79" t="str">
        <f>VLOOKUP(A1376,'11'!A:B,2,0)</f>
        <v>НАС/КС/ДУ-КЛ-3А-150</v>
      </c>
      <c r="R1376" s="79">
        <v>176.09</v>
      </c>
      <c r="S1376">
        <f>VLOOKUP(A1376,РАСЧЕТ!A:BG,59,0)</f>
        <v>201.49703683424292</v>
      </c>
      <c r="T1376" s="119">
        <f t="shared" si="87"/>
        <v>25.407036834242916</v>
      </c>
      <c r="U1376" t="str">
        <f>VLOOKUP(A1376,'12'!A:C,3,0)</f>
        <v>Начисление услуг УКС00001863 от 31.12.2023 23:59:59</v>
      </c>
      <c r="V1376" t="str">
        <f>VLOOKUP(A1376,'12'!A:B,2,0)</f>
        <v>НАС/КС/ДУ-КЛ-3А-150</v>
      </c>
    </row>
    <row r="1377" spans="1:22" x14ac:dyDescent="0.3">
      <c r="A1377" s="77" t="s">
        <v>2332</v>
      </c>
      <c r="B1377" s="77" t="s">
        <v>626</v>
      </c>
      <c r="C1377" s="80"/>
      <c r="D1377" s="79">
        <f>VLOOKUP(A1377,РАСЧЕТ!A:AY,51,0)</f>
        <v>0</v>
      </c>
      <c r="E1377" s="79">
        <f t="shared" si="84"/>
        <v>0</v>
      </c>
      <c r="F1377" s="79" t="e">
        <f>VLOOKUP(A1377,'04'!A:C,3,0)</f>
        <v>#N/A</v>
      </c>
      <c r="G1377" s="79" t="e">
        <f>VLOOKUP(A1377,'04'!A:B,2,0)</f>
        <v>#N/A</v>
      </c>
      <c r="H1377" s="80"/>
      <c r="I1377" s="79">
        <f>VLOOKUP(A1377,РАСЧЕТ!A:BE,57,0)</f>
        <v>0</v>
      </c>
      <c r="J1377" s="79">
        <f t="shared" si="85"/>
        <v>0</v>
      </c>
      <c r="K1377" s="79" t="e">
        <f>VLOOKUP(A1377,'10'!A:C,3,0)</f>
        <v>#N/A</v>
      </c>
      <c r="L1377" s="79" t="e">
        <f>VLOOKUP(A1377,'10'!A:B,2,0)</f>
        <v>#N/A</v>
      </c>
      <c r="M1377" s="80"/>
      <c r="N1377" s="79">
        <f>VLOOKUP(A1377,РАСЧЕТ!A:BF,58,0)</f>
        <v>0</v>
      </c>
      <c r="O1377" s="79">
        <f t="shared" si="86"/>
        <v>0</v>
      </c>
      <c r="P1377" s="79" t="e">
        <f>VLOOKUP(A1377,'11'!A:C,3,0)</f>
        <v>#N/A</v>
      </c>
      <c r="Q1377" s="79" t="e">
        <f>VLOOKUP(A1377,'11'!A:B,2,0)</f>
        <v>#N/A</v>
      </c>
      <c r="R1377" s="80"/>
      <c r="S1377">
        <f>VLOOKUP(A1377,РАСЧЕТ!A:BG,59,0)</f>
        <v>0</v>
      </c>
      <c r="T1377" s="119">
        <f t="shared" si="87"/>
        <v>0</v>
      </c>
      <c r="U1377" t="e">
        <f>VLOOKUP(A1377,'12'!A:C,3,0)</f>
        <v>#N/A</v>
      </c>
      <c r="V1377" t="e">
        <f>VLOOKUP(A1377,'12'!A:B,2,0)</f>
        <v>#N/A</v>
      </c>
    </row>
    <row r="1378" spans="1:22" x14ac:dyDescent="0.3">
      <c r="A1378" s="77" t="s">
        <v>2736</v>
      </c>
      <c r="B1378" s="77" t="s">
        <v>626</v>
      </c>
      <c r="C1378" s="79">
        <v>292.05</v>
      </c>
      <c r="D1378" s="79">
        <f>VLOOKUP(A1378,РАСЧЕТ!A:AY,51,0)</f>
        <v>206.71147661834189</v>
      </c>
      <c r="E1378" s="79">
        <f t="shared" si="84"/>
        <v>-85.338523381658121</v>
      </c>
      <c r="F1378" s="79" t="str">
        <f>VLOOKUP(A1378,'04'!A:C,3,0)</f>
        <v>Начисление услуг УКС00000634 от 30.04.2023 0:00:04</v>
      </c>
      <c r="G1378" s="79" t="str">
        <f>VLOOKUP(A1378,'04'!A:B,2,0)</f>
        <v>НАС/КС/ДУ-КЛ-3А-151</v>
      </c>
      <c r="H1378" s="79">
        <v>292.06</v>
      </c>
      <c r="I1378" s="79">
        <f>VLOOKUP(A1378,РАСЧЕТ!A:BE,57,0)</f>
        <v>271.9005908209727</v>
      </c>
      <c r="J1378" s="79">
        <f t="shared" si="85"/>
        <v>-20.159409179027307</v>
      </c>
      <c r="K1378" s="79" t="str">
        <f>VLOOKUP(A1378,'10'!A:C,3,0)</f>
        <v>Начисление услуг УКС00001636 от 31.10.2023 0:00:02</v>
      </c>
      <c r="L1378" s="79" t="str">
        <f>VLOOKUP(A1378,'10'!A:B,2,0)</f>
        <v>НАС/КС/ДУ-КЛ-3А-151</v>
      </c>
      <c r="M1378" s="79">
        <v>292.06</v>
      </c>
      <c r="N1378" s="79">
        <f>VLOOKUP(A1378,РАСЧЕТ!A:BF,58,0)</f>
        <v>243.35777870506442</v>
      </c>
      <c r="O1378" s="79">
        <f t="shared" si="86"/>
        <v>-48.702221294935583</v>
      </c>
      <c r="P1378" s="79" t="str">
        <f>VLOOKUP(A1378,'11'!A:C,3,0)</f>
        <v>Начисление услуг УКС00001714 от 30.11.2023 23:59:59</v>
      </c>
      <c r="Q1378" s="79" t="str">
        <f>VLOOKUP(A1378,'11'!A:B,2,0)</f>
        <v>НАС/КС/ДУ-КЛ-3А-151</v>
      </c>
      <c r="R1378" s="79">
        <v>292.06</v>
      </c>
      <c r="S1378">
        <f>VLOOKUP(A1378,РАСЧЕТ!A:BG,59,0)</f>
        <v>334.19020743240287</v>
      </c>
      <c r="T1378" s="119">
        <f t="shared" si="87"/>
        <v>42.130207432402869</v>
      </c>
      <c r="U1378" t="str">
        <f>VLOOKUP(A1378,'12'!A:C,3,0)</f>
        <v>Начисление услуг УКС00001863 от 31.12.2023 23:59:59</v>
      </c>
      <c r="V1378" t="str">
        <f>VLOOKUP(A1378,'12'!A:B,2,0)</f>
        <v>НАС/КС/ДУ-КЛ-3А-151</v>
      </c>
    </row>
    <row r="1379" spans="1:22" x14ac:dyDescent="0.3">
      <c r="A1379" s="77" t="s">
        <v>1538</v>
      </c>
      <c r="B1379" s="77" t="s">
        <v>1110</v>
      </c>
      <c r="C1379" s="79">
        <v>167.5</v>
      </c>
      <c r="D1379" s="79">
        <f>VLOOKUP(A1379,РАСЧЕТ!A:AY,51,0)</f>
        <v>118.55511158993139</v>
      </c>
      <c r="E1379" s="79">
        <f t="shared" si="84"/>
        <v>-48.944888410068614</v>
      </c>
      <c r="F1379" s="79" t="str">
        <f>VLOOKUP(A1379,'04'!A:C,3,0)</f>
        <v>Начисление услуг УКС00000634 от 30.04.2023 0:00:04</v>
      </c>
      <c r="G1379" s="79" t="str">
        <f>VLOOKUP(A1379,'04'!A:B,2,0)</f>
        <v>С24-НАСТР-3А-2021/паркинг/Кл. №152</v>
      </c>
      <c r="H1379" s="79">
        <v>167.5</v>
      </c>
      <c r="I1379" s="79">
        <f>VLOOKUP(A1379,РАСЧЕТ!A:BE,57,0)</f>
        <v>155.94298591202846</v>
      </c>
      <c r="J1379" s="79">
        <f t="shared" si="85"/>
        <v>-11.557014087971538</v>
      </c>
      <c r="K1379" s="79" t="str">
        <f>VLOOKUP(A1379,'10'!A:C,3,0)</f>
        <v>Начисление услуг УКС00001636 от 31.10.2023 0:00:02</v>
      </c>
      <c r="L1379" s="79" t="str">
        <f>VLOOKUP(A1379,'10'!A:B,2,0)</f>
        <v>С24-НАСТР-3А-2021/паркинг/Кл. №152</v>
      </c>
      <c r="M1379" s="79">
        <v>167.5</v>
      </c>
      <c r="N1379" s="79">
        <f>VLOOKUP(A1379,РАСЧЕТ!A:BF,58,0)</f>
        <v>139.57284366908107</v>
      </c>
      <c r="O1379" s="79">
        <f t="shared" si="86"/>
        <v>-27.927156330918933</v>
      </c>
      <c r="P1379" s="79" t="str">
        <f>VLOOKUP(A1379,'11'!A:C,3,0)</f>
        <v>Начисление услуг УКС00001714 от 30.11.2023 23:59:59</v>
      </c>
      <c r="Q1379" s="79" t="str">
        <f>VLOOKUP(A1379,'11'!A:B,2,0)</f>
        <v>С24-НАСТР-3А-2021/паркинг/Кл. №152</v>
      </c>
      <c r="R1379" s="79">
        <v>167.5</v>
      </c>
      <c r="S1379">
        <f>VLOOKUP(A1379,РАСЧЕТ!A:BG,59,0)</f>
        <v>191.6679130862311</v>
      </c>
      <c r="T1379" s="119">
        <f t="shared" si="87"/>
        <v>24.167913086231096</v>
      </c>
      <c r="U1379" t="str">
        <f>VLOOKUP(A1379,'12'!A:C,3,0)</f>
        <v>Начисление услуг УКС00001863 от 31.12.2023 23:59:59</v>
      </c>
      <c r="V1379" t="str">
        <f>VLOOKUP(A1379,'12'!A:B,2,0)</f>
        <v>С24-НАСТР-3А-2021/паркинг/Кл. №152</v>
      </c>
    </row>
    <row r="1380" spans="1:22" x14ac:dyDescent="0.3">
      <c r="A1380" s="77" t="s">
        <v>2303</v>
      </c>
      <c r="B1380" s="77" t="s">
        <v>693</v>
      </c>
      <c r="C1380" s="79">
        <v>188.98</v>
      </c>
      <c r="D1380" s="79">
        <f>VLOOKUP(A1380,РАСЧЕТ!A:AY,51,0)</f>
        <v>133.75448487069184</v>
      </c>
      <c r="E1380" s="79">
        <f t="shared" si="84"/>
        <v>-55.22551512930815</v>
      </c>
      <c r="F1380" s="79" t="str">
        <f>VLOOKUP(A1380,'04'!A:C,3,0)</f>
        <v>Начисление услуг УКС00000634 от 30.04.2023 0:00:04</v>
      </c>
      <c r="G1380" s="79" t="str">
        <f>VLOOKUP(A1380,'04'!A:B,2,0)</f>
        <v>С24-НАСТР-3А-2021/паркинг/Кл. №153</v>
      </c>
      <c r="H1380" s="79">
        <v>188.98</v>
      </c>
      <c r="I1380" s="79">
        <f>VLOOKUP(A1380,РАСЧЕТ!A:BE,57,0)</f>
        <v>175.93567641357058</v>
      </c>
      <c r="J1380" s="79">
        <f t="shared" si="85"/>
        <v>-13.044323586429414</v>
      </c>
      <c r="K1380" s="79" t="str">
        <f>VLOOKUP(A1380,'10'!A:C,3,0)</f>
        <v>Начисление услуг УКС00001636 от 31.10.2023 0:00:02</v>
      </c>
      <c r="L1380" s="79" t="str">
        <f>VLOOKUP(A1380,'10'!A:B,2,0)</f>
        <v>С24-НАСТР-3А-2021/паркинг/Кл. №153</v>
      </c>
      <c r="M1380" s="79">
        <v>188.98</v>
      </c>
      <c r="N1380" s="79">
        <f>VLOOKUP(A1380,РАСЧЕТ!A:BF,58,0)</f>
        <v>157.46679798562994</v>
      </c>
      <c r="O1380" s="79">
        <f t="shared" si="86"/>
        <v>-31.513202014370052</v>
      </c>
      <c r="P1380" s="79" t="str">
        <f>VLOOKUP(A1380,'11'!A:C,3,0)</f>
        <v>Начисление услуг УКС00001714 от 30.11.2023 23:59:59</v>
      </c>
      <c r="Q1380" s="79" t="str">
        <f>VLOOKUP(A1380,'11'!A:B,2,0)</f>
        <v>С24-НАСТР-3А-2021/паркинг/Кл. №153</v>
      </c>
      <c r="R1380" s="79">
        <v>188.98</v>
      </c>
      <c r="S1380">
        <f>VLOOKUP(A1380,РАСЧЕТ!A:BG,59,0)</f>
        <v>216.24072245626073</v>
      </c>
      <c r="T1380" s="119">
        <f t="shared" si="87"/>
        <v>27.260722456260737</v>
      </c>
      <c r="U1380" t="str">
        <f>VLOOKUP(A1380,'12'!A:C,3,0)</f>
        <v>Начисление услуг УКС00001863 от 31.12.2023 23:59:59</v>
      </c>
      <c r="V1380" t="str">
        <f>VLOOKUP(A1380,'12'!A:B,2,0)</f>
        <v>С24-НАСТР-3А-2021/паркинг/Кл. №153</v>
      </c>
    </row>
    <row r="1381" spans="1:22" x14ac:dyDescent="0.3">
      <c r="A1381" s="77" t="s">
        <v>1940</v>
      </c>
      <c r="B1381" s="77" t="s">
        <v>1107</v>
      </c>
      <c r="C1381" s="79">
        <v>193.27</v>
      </c>
      <c r="D1381" s="79">
        <f>VLOOKUP(A1381,РАСЧЕТ!A:AY,51,0)</f>
        <v>136.79435952684392</v>
      </c>
      <c r="E1381" s="79">
        <f t="shared" si="84"/>
        <v>-56.475640473156091</v>
      </c>
      <c r="F1381" s="79" t="str">
        <f>VLOOKUP(A1381,'04'!A:C,3,0)</f>
        <v>Начисление услуг УКС00000634 от 30.04.2023 0:00:04</v>
      </c>
      <c r="G1381" s="79" t="str">
        <f>VLOOKUP(A1381,'04'!A:B,2,0)</f>
        <v>С24-НАСТР-3А-2021/паркинг/Кл. №154</v>
      </c>
      <c r="H1381" s="79">
        <v>193.27</v>
      </c>
      <c r="I1381" s="79">
        <f>VLOOKUP(A1381,РАСЧЕТ!A:BE,57,0)</f>
        <v>179.93421451387897</v>
      </c>
      <c r="J1381" s="79">
        <f t="shared" si="85"/>
        <v>-13.33578548612104</v>
      </c>
      <c r="K1381" s="79" t="str">
        <f>VLOOKUP(A1381,'10'!A:C,3,0)</f>
        <v>Начисление услуг УКС00001636 от 31.10.2023 0:00:02</v>
      </c>
      <c r="L1381" s="79" t="str">
        <f>VLOOKUP(A1381,'10'!A:B,2,0)</f>
        <v>С24-НАСТР-3А-2021/паркинг/Кл. №154</v>
      </c>
      <c r="M1381" s="79">
        <v>193.27</v>
      </c>
      <c r="N1381" s="79">
        <f>VLOOKUP(A1381,РАСЧЕТ!A:BF,58,0)</f>
        <v>161.0455888489397</v>
      </c>
      <c r="O1381" s="79">
        <f t="shared" si="86"/>
        <v>-32.224411151060309</v>
      </c>
      <c r="P1381" s="79" t="str">
        <f>VLOOKUP(A1381,'11'!A:C,3,0)</f>
        <v>Начисление услуг УКС00001714 от 30.11.2023 23:59:59</v>
      </c>
      <c r="Q1381" s="79" t="str">
        <f>VLOOKUP(A1381,'11'!A:B,2,0)</f>
        <v>С24-НАСТР-3А-2021/паркинг/Кл. №154</v>
      </c>
      <c r="R1381" s="79">
        <v>193.27</v>
      </c>
      <c r="S1381">
        <f>VLOOKUP(A1381,РАСЧЕТ!A:BG,59,0)</f>
        <v>221.15528433026662</v>
      </c>
      <c r="T1381" s="119">
        <f t="shared" si="87"/>
        <v>27.885284330266614</v>
      </c>
      <c r="U1381" t="str">
        <f>VLOOKUP(A1381,'12'!A:C,3,0)</f>
        <v>Начисление услуг УКС00001863 от 31.12.2023 23:59:59</v>
      </c>
      <c r="V1381" t="str">
        <f>VLOOKUP(A1381,'12'!A:B,2,0)</f>
        <v>С24-НАСТР-3А-2021/паркинг/Кл. №154</v>
      </c>
    </row>
    <row r="1382" spans="1:22" x14ac:dyDescent="0.3">
      <c r="A1382" s="77" t="s">
        <v>2118</v>
      </c>
      <c r="B1382" s="77" t="s">
        <v>621</v>
      </c>
      <c r="C1382" s="79">
        <v>163.21</v>
      </c>
      <c r="D1382" s="79">
        <f>VLOOKUP(A1382,РАСЧЕТ!A:AY,51,0)</f>
        <v>115.51523693377931</v>
      </c>
      <c r="E1382" s="79">
        <f t="shared" si="84"/>
        <v>-47.694763066220702</v>
      </c>
      <c r="F1382" s="79" t="str">
        <f>VLOOKUP(A1382,'04'!A:C,3,0)</f>
        <v>Начисление услуг УКС00000634 от 30.04.2023 0:00:04</v>
      </c>
      <c r="G1382" s="79" t="str">
        <f>VLOOKUP(A1382,'04'!A:B,2,0)</f>
        <v>С24-НАСТР-3А-2021/паркинг/Кл. №155</v>
      </c>
      <c r="H1382" s="79">
        <v>163.21</v>
      </c>
      <c r="I1382" s="79">
        <f>VLOOKUP(A1382,РАСЧЕТ!A:BE,57,0)</f>
        <v>151.94444781172001</v>
      </c>
      <c r="J1382" s="79">
        <f t="shared" si="85"/>
        <v>-11.265552188279997</v>
      </c>
      <c r="K1382" s="79" t="str">
        <f>VLOOKUP(A1382,'10'!A:C,3,0)</f>
        <v>Начисление услуг УКС00001636 от 31.10.2023 0:00:02</v>
      </c>
      <c r="L1382" s="79" t="str">
        <f>VLOOKUP(A1382,'10'!A:B,2,0)</f>
        <v>С24-НАСТР-3А-2021/паркинг/Кл. №155</v>
      </c>
      <c r="M1382" s="79">
        <v>163.21</v>
      </c>
      <c r="N1382" s="79">
        <f>VLOOKUP(A1382,РАСЧЕТ!A:BF,58,0)</f>
        <v>135.9940528057713</v>
      </c>
      <c r="O1382" s="79">
        <f t="shared" si="86"/>
        <v>-27.215947194228704</v>
      </c>
      <c r="P1382" s="79" t="str">
        <f>VLOOKUP(A1382,'11'!A:C,3,0)</f>
        <v>Начисление услуг УКС00001714 от 30.11.2023 23:59:59</v>
      </c>
      <c r="Q1382" s="79" t="str">
        <f>VLOOKUP(A1382,'11'!A:B,2,0)</f>
        <v>С24-НАСТР-3А-2021/паркинг/Кл. №155</v>
      </c>
      <c r="R1382" s="79">
        <v>163.21</v>
      </c>
      <c r="S1382">
        <f>VLOOKUP(A1382,РАСЧЕТ!A:BG,59,0)</f>
        <v>186.75335121222514</v>
      </c>
      <c r="T1382" s="119">
        <f t="shared" si="87"/>
        <v>23.543351212225133</v>
      </c>
      <c r="U1382" t="str">
        <f>VLOOKUP(A1382,'12'!A:C,3,0)</f>
        <v>Начисление услуг УКС00001863 от 31.12.2023 23:59:59</v>
      </c>
      <c r="V1382" t="str">
        <f>VLOOKUP(A1382,'12'!A:B,2,0)</f>
        <v>С24-НАСТР-3А-2021/паркинг/Кл. №155</v>
      </c>
    </row>
    <row r="1383" spans="1:22" x14ac:dyDescent="0.3">
      <c r="A1383" s="77" t="s">
        <v>2138</v>
      </c>
      <c r="B1383" s="77" t="s">
        <v>694</v>
      </c>
      <c r="C1383" s="79">
        <v>137.44</v>
      </c>
      <c r="D1383" s="79">
        <f>VLOOKUP(A1383,РАСЧЕТ!A:AY,51,0)</f>
        <v>97.275988996866786</v>
      </c>
      <c r="E1383" s="79">
        <f t="shared" si="84"/>
        <v>-40.164011003133211</v>
      </c>
      <c r="F1383" s="79" t="str">
        <f>VLOOKUP(A1383,'04'!A:C,3,0)</f>
        <v>Начисление услуг УКС00000634 от 30.04.2023 0:00:04</v>
      </c>
      <c r="G1383" s="79" t="str">
        <f>VLOOKUP(A1383,'04'!A:B,2,0)</f>
        <v>С24-НАСТР-3А-2021/паркинг/Кл. №156</v>
      </c>
      <c r="H1383" s="80"/>
      <c r="I1383" s="79">
        <f>VLOOKUP(A1383,РАСЧЕТ!A:BE,57,0)</f>
        <v>0</v>
      </c>
      <c r="J1383" s="79">
        <f t="shared" si="85"/>
        <v>0</v>
      </c>
      <c r="K1383" s="79" t="e">
        <f>VLOOKUP(A1383,'10'!A:C,3,0)</f>
        <v>#N/A</v>
      </c>
      <c r="L1383" s="79" t="e">
        <f>VLOOKUP(A1383,'10'!A:B,2,0)</f>
        <v>#N/A</v>
      </c>
      <c r="M1383" s="80"/>
      <c r="N1383" s="79">
        <f>VLOOKUP(A1383,РАСЧЕТ!A:BF,58,0)</f>
        <v>0</v>
      </c>
      <c r="O1383" s="79">
        <f t="shared" si="86"/>
        <v>0</v>
      </c>
      <c r="P1383" s="79" t="e">
        <f>VLOOKUP(A1383,'11'!A:C,3,0)</f>
        <v>#N/A</v>
      </c>
      <c r="Q1383" s="79" t="e">
        <f>VLOOKUP(A1383,'11'!A:B,2,0)</f>
        <v>#N/A</v>
      </c>
      <c r="R1383" s="80"/>
      <c r="S1383">
        <f>VLOOKUP(A1383,РАСЧЕТ!A:BG,59,0)</f>
        <v>0</v>
      </c>
      <c r="T1383" s="119">
        <f t="shared" si="87"/>
        <v>0</v>
      </c>
      <c r="U1383" t="e">
        <f>VLOOKUP(A1383,'12'!A:C,3,0)</f>
        <v>#N/A</v>
      </c>
      <c r="V1383" t="e">
        <f>VLOOKUP(A1383,'12'!A:B,2,0)</f>
        <v>#N/A</v>
      </c>
    </row>
    <row r="1384" spans="1:22" x14ac:dyDescent="0.3">
      <c r="A1384" s="77" t="s">
        <v>2883</v>
      </c>
      <c r="B1384" s="77" t="s">
        <v>694</v>
      </c>
      <c r="C1384" s="80"/>
      <c r="D1384" s="79">
        <f>VLOOKUP(A1384,РАСЧЕТ!A:AY,51,0)</f>
        <v>0</v>
      </c>
      <c r="E1384" s="79">
        <f t="shared" si="84"/>
        <v>0</v>
      </c>
      <c r="F1384" s="79" t="e">
        <f>VLOOKUP(A1384,'04'!A:C,3,0)</f>
        <v>#N/A</v>
      </c>
      <c r="G1384" s="79" t="e">
        <f>VLOOKUP(A1384,'04'!A:B,2,0)</f>
        <v>#N/A</v>
      </c>
      <c r="H1384" s="79">
        <v>137.44</v>
      </c>
      <c r="I1384" s="79">
        <f>VLOOKUP(A1384,РАСЧЕТ!A:BE,57,0)</f>
        <v>127.9532192098695</v>
      </c>
      <c r="J1384" s="79">
        <f t="shared" si="85"/>
        <v>-9.4867807901304957</v>
      </c>
      <c r="K1384" s="79" t="str">
        <f>VLOOKUP(A1384,'10'!A:C,3,0)</f>
        <v>Начисление услуг УКС00001636 от 31.10.2023 0:00:02</v>
      </c>
      <c r="L1384" s="79" t="str">
        <f>VLOOKUP(A1384,'10'!A:B,2,0)</f>
        <v>НАС/КС/ДУ-3А-КЛ-156</v>
      </c>
      <c r="M1384" s="79">
        <v>137.44</v>
      </c>
      <c r="N1384" s="79">
        <f>VLOOKUP(A1384,РАСЧЕТ!A:BF,58,0)</f>
        <v>114.5213076259127</v>
      </c>
      <c r="O1384" s="79">
        <f t="shared" si="86"/>
        <v>-22.9186923740873</v>
      </c>
      <c r="P1384" s="79" t="str">
        <f>VLOOKUP(A1384,'11'!A:C,3,0)</f>
        <v>Начисление услуг УКС00001714 от 30.11.2023 23:59:59</v>
      </c>
      <c r="Q1384" s="79" t="str">
        <f>VLOOKUP(A1384,'11'!A:B,2,0)</f>
        <v>НАС/КС/ДУ-3А-КЛ-156</v>
      </c>
      <c r="R1384" s="79">
        <v>137.44</v>
      </c>
      <c r="S1384">
        <f>VLOOKUP(A1384,РАСЧЕТ!A:BG,59,0)</f>
        <v>157.26597996818961</v>
      </c>
      <c r="T1384" s="119">
        <f t="shared" si="87"/>
        <v>19.825979968189614</v>
      </c>
      <c r="U1384" t="str">
        <f>VLOOKUP(A1384,'12'!A:C,3,0)</f>
        <v>Начисление услуг УКС00001863 от 31.12.2023 23:59:59</v>
      </c>
      <c r="V1384" t="str">
        <f>VLOOKUP(A1384,'12'!A:B,2,0)</f>
        <v>НАС/КС/ДУ-3А-КЛ-156</v>
      </c>
    </row>
    <row r="1385" spans="1:22" x14ac:dyDescent="0.3">
      <c r="A1385" s="77" t="s">
        <v>2166</v>
      </c>
      <c r="B1385" s="77" t="s">
        <v>842</v>
      </c>
      <c r="C1385" s="79">
        <v>184.68</v>
      </c>
      <c r="D1385" s="79">
        <f>VLOOKUP(A1385,РАСЧЕТ!A:AY,51,0)</f>
        <v>130.71461021453973</v>
      </c>
      <c r="E1385" s="79">
        <f t="shared" si="84"/>
        <v>-53.965389785460275</v>
      </c>
      <c r="F1385" s="79" t="str">
        <f>VLOOKUP(A1385,'04'!A:C,3,0)</f>
        <v>Начисление услуг УКС00000634 от 30.04.2023 0:00:04</v>
      </c>
      <c r="G1385" s="79" t="str">
        <f>VLOOKUP(A1385,'04'!A:B,2,0)</f>
        <v>С24-НАСТР-3А-2021/паркинг/Кл. №157</v>
      </c>
      <c r="H1385" s="79">
        <v>184.68</v>
      </c>
      <c r="I1385" s="79">
        <f>VLOOKUP(A1385,РАСЧЕТ!A:BE,57,0)</f>
        <v>171.93713831326215</v>
      </c>
      <c r="J1385" s="79">
        <f t="shared" si="85"/>
        <v>-12.742861686737854</v>
      </c>
      <c r="K1385" s="79" t="str">
        <f>VLOOKUP(A1385,'10'!A:C,3,0)</f>
        <v>Начисление услуг УКС00001636 от 31.10.2023 0:00:02</v>
      </c>
      <c r="L1385" s="79" t="str">
        <f>VLOOKUP(A1385,'10'!A:B,2,0)</f>
        <v>С24-НАСТР-3А-2021/паркинг/Кл. №157</v>
      </c>
      <c r="M1385" s="79">
        <v>184.68</v>
      </c>
      <c r="N1385" s="79">
        <f>VLOOKUP(A1385,РАСЧЕТ!A:BF,58,0)</f>
        <v>153.88800712232015</v>
      </c>
      <c r="O1385" s="79">
        <f t="shared" si="86"/>
        <v>-30.79199287767986</v>
      </c>
      <c r="P1385" s="79" t="str">
        <f>VLOOKUP(A1385,'11'!A:C,3,0)</f>
        <v>Начисление услуг УКС00001714 от 30.11.2023 23:59:59</v>
      </c>
      <c r="Q1385" s="79" t="str">
        <f>VLOOKUP(A1385,'11'!A:B,2,0)</f>
        <v>С24-НАСТР-3А-2021/паркинг/Кл. №157</v>
      </c>
      <c r="R1385" s="79">
        <v>184.68</v>
      </c>
      <c r="S1385">
        <f>VLOOKUP(A1385,РАСЧЕТ!A:BG,59,0)</f>
        <v>211.32616058225477</v>
      </c>
      <c r="T1385" s="119">
        <f t="shared" si="87"/>
        <v>26.646160582254765</v>
      </c>
      <c r="U1385" t="str">
        <f>VLOOKUP(A1385,'12'!A:C,3,0)</f>
        <v>Начисление услуг УКС00001863 от 31.12.2023 23:59:59</v>
      </c>
      <c r="V1385" t="str">
        <f>VLOOKUP(A1385,'12'!A:B,2,0)</f>
        <v>С24-НАСТР-3А-2021/паркинг/Кл. №157</v>
      </c>
    </row>
    <row r="1386" spans="1:22" x14ac:dyDescent="0.3">
      <c r="A1386" s="77" t="s">
        <v>2133</v>
      </c>
      <c r="B1386" s="77" t="s">
        <v>822</v>
      </c>
      <c r="C1386" s="79">
        <v>176.09</v>
      </c>
      <c r="D1386" s="79">
        <f>VLOOKUP(A1386,РАСЧЕТ!A:AY,51,0)</f>
        <v>124.63486090223556</v>
      </c>
      <c r="E1386" s="79">
        <f t="shared" si="84"/>
        <v>-51.455139097764445</v>
      </c>
      <c r="F1386" s="79" t="str">
        <f>VLOOKUP(A1386,'04'!A:C,3,0)</f>
        <v>Начисление услуг УКС00000634 от 30.04.2023 0:00:04</v>
      </c>
      <c r="G1386" s="79" t="str">
        <f>VLOOKUP(A1386,'04'!A:B,2,0)</f>
        <v>С24-НАСТР-3А-2021/паркинг/Кл. №158</v>
      </c>
      <c r="H1386" s="79">
        <v>176.09</v>
      </c>
      <c r="I1386" s="79">
        <f>VLOOKUP(A1386,РАСЧЕТ!A:BE,57,0)</f>
        <v>163.94006211264528</v>
      </c>
      <c r="J1386" s="79">
        <f t="shared" si="85"/>
        <v>-12.149937887354724</v>
      </c>
      <c r="K1386" s="79" t="str">
        <f>VLOOKUP(A1386,'10'!A:C,3,0)</f>
        <v>Начисление услуг УКС00001636 от 31.10.2023 0:00:02</v>
      </c>
      <c r="L1386" s="79" t="str">
        <f>VLOOKUP(A1386,'10'!A:B,2,0)</f>
        <v>С24-НАСТР-3А-2021/паркинг/Кл. №158</v>
      </c>
      <c r="M1386" s="79">
        <v>176.09</v>
      </c>
      <c r="N1386" s="79">
        <f>VLOOKUP(A1386,РАСЧЕТ!A:BF,58,0)</f>
        <v>146.73042539570062</v>
      </c>
      <c r="O1386" s="79">
        <f t="shared" si="86"/>
        <v>-29.359574604299382</v>
      </c>
      <c r="P1386" s="79" t="str">
        <f>VLOOKUP(A1386,'11'!A:C,3,0)</f>
        <v>Начисление услуг УКС00001714 от 30.11.2023 23:59:59</v>
      </c>
      <c r="Q1386" s="79" t="str">
        <f>VLOOKUP(A1386,'11'!A:B,2,0)</f>
        <v>С24-НАСТР-3А-2021/паркинг/Кл. №158</v>
      </c>
      <c r="R1386" s="79">
        <v>176.09</v>
      </c>
      <c r="S1386">
        <f>VLOOKUP(A1386,РАСЧЕТ!A:BG,59,0)</f>
        <v>201.49703683424292</v>
      </c>
      <c r="T1386" s="119">
        <f t="shared" si="87"/>
        <v>25.407036834242916</v>
      </c>
      <c r="U1386" t="str">
        <f>VLOOKUP(A1386,'12'!A:C,3,0)</f>
        <v>Начисление услуг УКС00001863 от 31.12.2023 23:59:59</v>
      </c>
      <c r="V1386" t="str">
        <f>VLOOKUP(A1386,'12'!A:B,2,0)</f>
        <v>С24-НАСТР-3А-2021/паркинг/Кл. №158</v>
      </c>
    </row>
    <row r="1387" spans="1:22" x14ac:dyDescent="0.3">
      <c r="A1387" s="77" t="s">
        <v>2066</v>
      </c>
      <c r="B1387" s="77" t="s">
        <v>1178</v>
      </c>
      <c r="C1387" s="79">
        <v>266.29000000000002</v>
      </c>
      <c r="D1387" s="79">
        <f>VLOOKUP(A1387,РАСЧЕТ!A:AY,51,0)</f>
        <v>188.47222868142941</v>
      </c>
      <c r="E1387" s="79">
        <f t="shared" si="84"/>
        <v>-77.817771318570607</v>
      </c>
      <c r="F1387" s="79" t="str">
        <f>VLOOKUP(A1387,'04'!A:C,3,0)</f>
        <v>Начисление услуг УКС00000634 от 30.04.2023 0:00:04</v>
      </c>
      <c r="G1387" s="79" t="str">
        <f>VLOOKUP(A1387,'04'!A:B,2,0)</f>
        <v>С24-НАСТР-3А-2021/паркинг/Кл. №159</v>
      </c>
      <c r="H1387" s="79">
        <v>266.29000000000002</v>
      </c>
      <c r="I1387" s="79">
        <f>VLOOKUP(A1387,РАСЧЕТ!A:BE,57,0)</f>
        <v>247.90936221912213</v>
      </c>
      <c r="J1387" s="79">
        <f t="shared" si="85"/>
        <v>-18.38063778087789</v>
      </c>
      <c r="K1387" s="79" t="str">
        <f>VLOOKUP(A1387,'10'!A:C,3,0)</f>
        <v>Начисление услуг УКС00001636 от 31.10.2023 0:00:02</v>
      </c>
      <c r="L1387" s="79" t="str">
        <f>VLOOKUP(A1387,'10'!A:B,2,0)</f>
        <v>С24-НАСТР-3А-2021/паркинг/Кл. №159</v>
      </c>
      <c r="M1387" s="79">
        <v>266.29000000000002</v>
      </c>
      <c r="N1387" s="79">
        <f>VLOOKUP(A1387,РАСЧЕТ!A:BF,58,0)</f>
        <v>221.88503352520584</v>
      </c>
      <c r="O1387" s="79">
        <f t="shared" si="86"/>
        <v>-44.404966474794179</v>
      </c>
      <c r="P1387" s="79" t="str">
        <f>VLOOKUP(A1387,'11'!A:C,3,0)</f>
        <v>Начисление услуг УКС00001714 от 30.11.2023 23:59:59</v>
      </c>
      <c r="Q1387" s="79" t="str">
        <f>VLOOKUP(A1387,'11'!A:B,2,0)</f>
        <v>С24-НАСТР-3А-2021/паркинг/Кл. №159</v>
      </c>
      <c r="R1387" s="79">
        <v>266.29000000000002</v>
      </c>
      <c r="S1387">
        <f>VLOOKUP(A1387,РАСЧЕТ!A:BG,59,0)</f>
        <v>304.70283618836737</v>
      </c>
      <c r="T1387" s="119">
        <f t="shared" si="87"/>
        <v>38.412836188367351</v>
      </c>
      <c r="U1387" t="str">
        <f>VLOOKUP(A1387,'12'!A:C,3,0)</f>
        <v>Начисление услуг УКС00001863 от 31.12.2023 23:59:59</v>
      </c>
      <c r="V1387" t="str">
        <f>VLOOKUP(A1387,'12'!A:B,2,0)</f>
        <v>С24-НАСТР-3А-2021/паркинг/Кл. №159</v>
      </c>
    </row>
    <row r="1388" spans="1:22" x14ac:dyDescent="0.3">
      <c r="A1388" s="77" t="s">
        <v>2055</v>
      </c>
      <c r="B1388" s="77" t="s">
        <v>843</v>
      </c>
      <c r="C1388" s="80"/>
      <c r="D1388" s="79">
        <f>VLOOKUP(A1388,РАСЧЕТ!A:AY,51,0)</f>
        <v>0</v>
      </c>
      <c r="E1388" s="79">
        <f t="shared" si="84"/>
        <v>0</v>
      </c>
      <c r="F1388" s="79" t="e">
        <f>VLOOKUP(A1388,'04'!A:C,3,0)</f>
        <v>#N/A</v>
      </c>
      <c r="G1388" s="79" t="e">
        <f>VLOOKUP(A1388,'04'!A:B,2,0)</f>
        <v>#N/A</v>
      </c>
      <c r="H1388" s="80"/>
      <c r="I1388" s="79">
        <f>VLOOKUP(A1388,РАСЧЕТ!A:BE,57,0)</f>
        <v>0</v>
      </c>
      <c r="J1388" s="79">
        <f t="shared" si="85"/>
        <v>0</v>
      </c>
      <c r="K1388" s="79" t="e">
        <f>VLOOKUP(A1388,'10'!A:C,3,0)</f>
        <v>#N/A</v>
      </c>
      <c r="L1388" s="79" t="e">
        <f>VLOOKUP(A1388,'10'!A:B,2,0)</f>
        <v>#N/A</v>
      </c>
      <c r="M1388" s="80"/>
      <c r="N1388" s="79">
        <f>VLOOKUP(A1388,РАСЧЕТ!A:BF,58,0)</f>
        <v>0</v>
      </c>
      <c r="O1388" s="79">
        <f t="shared" si="86"/>
        <v>0</v>
      </c>
      <c r="P1388" s="79" t="e">
        <f>VLOOKUP(A1388,'11'!A:C,3,0)</f>
        <v>#N/A</v>
      </c>
      <c r="Q1388" s="79" t="e">
        <f>VLOOKUP(A1388,'11'!A:B,2,0)</f>
        <v>#N/A</v>
      </c>
      <c r="R1388" s="80"/>
      <c r="S1388">
        <f>VLOOKUP(A1388,РАСЧЕТ!A:BG,59,0)</f>
        <v>0</v>
      </c>
      <c r="T1388" s="119">
        <f t="shared" si="87"/>
        <v>0</v>
      </c>
      <c r="U1388" t="e">
        <f>VLOOKUP(A1388,'12'!A:C,3,0)</f>
        <v>#N/A</v>
      </c>
      <c r="V1388" t="e">
        <f>VLOOKUP(A1388,'12'!A:B,2,0)</f>
        <v>#N/A</v>
      </c>
    </row>
    <row r="1389" spans="1:22" x14ac:dyDescent="0.3">
      <c r="A1389" s="77" t="s">
        <v>2560</v>
      </c>
      <c r="B1389" s="77" t="s">
        <v>843</v>
      </c>
      <c r="C1389" s="79">
        <v>193.27</v>
      </c>
      <c r="D1389" s="79">
        <f>VLOOKUP(A1389,РАСЧЕТ!A:AY,51,0)</f>
        <v>136.79435952684392</v>
      </c>
      <c r="E1389" s="79">
        <f t="shared" si="84"/>
        <v>-56.475640473156091</v>
      </c>
      <c r="F1389" s="79" t="str">
        <f>VLOOKUP(A1389,'04'!A:C,3,0)</f>
        <v>Начисление услуг УКС00000634 от 30.04.2023 0:00:04</v>
      </c>
      <c r="G1389" s="79" t="str">
        <f>VLOOKUP(A1389,'04'!A:B,2,0)</f>
        <v>НАС/КС/ДУ-КЛ-3А-16</v>
      </c>
      <c r="H1389" s="79">
        <v>193.27</v>
      </c>
      <c r="I1389" s="79">
        <f>VLOOKUP(A1389,РАСЧЕТ!A:BE,57,0)</f>
        <v>179.93421451387897</v>
      </c>
      <c r="J1389" s="79">
        <f t="shared" si="85"/>
        <v>-13.33578548612104</v>
      </c>
      <c r="K1389" s="79" t="str">
        <f>VLOOKUP(A1389,'10'!A:C,3,0)</f>
        <v>Начисление услуг УКС00001636 от 31.10.2023 0:00:02</v>
      </c>
      <c r="L1389" s="79" t="str">
        <f>VLOOKUP(A1389,'10'!A:B,2,0)</f>
        <v>НАС/КС/ДУ-КЛ-3А-16</v>
      </c>
      <c r="M1389" s="79">
        <v>193.27</v>
      </c>
      <c r="N1389" s="79">
        <f>VLOOKUP(A1389,РАСЧЕТ!A:BF,58,0)</f>
        <v>161.0455888489397</v>
      </c>
      <c r="O1389" s="79">
        <f t="shared" si="86"/>
        <v>-32.224411151060309</v>
      </c>
      <c r="P1389" s="79" t="str">
        <f>VLOOKUP(A1389,'11'!A:C,3,0)</f>
        <v>Начисление услуг УКС00001714 от 30.11.2023 23:59:59</v>
      </c>
      <c r="Q1389" s="79" t="str">
        <f>VLOOKUP(A1389,'11'!A:B,2,0)</f>
        <v>НАС/КС/ДУ-КЛ-3А-16</v>
      </c>
      <c r="R1389" s="79">
        <v>193.27</v>
      </c>
      <c r="S1389">
        <f>VLOOKUP(A1389,РАСЧЕТ!A:BG,59,0)</f>
        <v>221.15528433026662</v>
      </c>
      <c r="T1389" s="119">
        <f t="shared" si="87"/>
        <v>27.885284330266614</v>
      </c>
      <c r="U1389" t="str">
        <f>VLOOKUP(A1389,'12'!A:C,3,0)</f>
        <v>Начисление услуг УКС00001863 от 31.12.2023 23:59:59</v>
      </c>
      <c r="V1389" t="str">
        <f>VLOOKUP(A1389,'12'!A:B,2,0)</f>
        <v>НАС/КС/ДУ-КЛ-3А-16</v>
      </c>
    </row>
    <row r="1390" spans="1:22" x14ac:dyDescent="0.3">
      <c r="A1390" s="77" t="s">
        <v>2098</v>
      </c>
      <c r="B1390" s="77" t="s">
        <v>1208</v>
      </c>
      <c r="C1390" s="79">
        <v>137.44</v>
      </c>
      <c r="D1390" s="79">
        <f>VLOOKUP(A1390,РАСЧЕТ!A:AY,51,0)</f>
        <v>97.275988996866786</v>
      </c>
      <c r="E1390" s="79">
        <f t="shared" si="84"/>
        <v>-40.164011003133211</v>
      </c>
      <c r="F1390" s="79" t="str">
        <f>VLOOKUP(A1390,'04'!A:C,3,0)</f>
        <v>Начисление услуг УКС00000634 от 30.04.2023 0:00:04</v>
      </c>
      <c r="G1390" s="79" t="str">
        <f>VLOOKUP(A1390,'04'!A:B,2,0)</f>
        <v>С24-НАСТР-3А-2021/паркинг/Кл. №160</v>
      </c>
      <c r="H1390" s="79">
        <v>137.44</v>
      </c>
      <c r="I1390" s="79">
        <f>VLOOKUP(A1390,РАСЧЕТ!A:BE,57,0)</f>
        <v>127.9532192098695</v>
      </c>
      <c r="J1390" s="79">
        <f t="shared" si="85"/>
        <v>-9.4867807901304957</v>
      </c>
      <c r="K1390" s="79" t="str">
        <f>VLOOKUP(A1390,'10'!A:C,3,0)</f>
        <v>Начисление услуг УКС00001636 от 31.10.2023 0:00:02</v>
      </c>
      <c r="L1390" s="79" t="str">
        <f>VLOOKUP(A1390,'10'!A:B,2,0)</f>
        <v>С24-НАСТР-3А-2021/паркинг/Кл. №160</v>
      </c>
      <c r="M1390" s="79">
        <v>137.44</v>
      </c>
      <c r="N1390" s="79">
        <f>VLOOKUP(A1390,РАСЧЕТ!A:BF,58,0)</f>
        <v>114.5213076259127</v>
      </c>
      <c r="O1390" s="79">
        <f t="shared" si="86"/>
        <v>-22.9186923740873</v>
      </c>
      <c r="P1390" s="79" t="str">
        <f>VLOOKUP(A1390,'11'!A:C,3,0)</f>
        <v>Начисление услуг УКС00001714 от 30.11.2023 23:59:59</v>
      </c>
      <c r="Q1390" s="79" t="str">
        <f>VLOOKUP(A1390,'11'!A:B,2,0)</f>
        <v>С24-НАСТР-3А-2021/паркинг/Кл. №160</v>
      </c>
      <c r="R1390" s="79">
        <v>137.44</v>
      </c>
      <c r="S1390">
        <f>VLOOKUP(A1390,РАСЧЕТ!A:BG,59,0)</f>
        <v>157.26597996818961</v>
      </c>
      <c r="T1390" s="119">
        <f t="shared" si="87"/>
        <v>19.825979968189614</v>
      </c>
      <c r="U1390" t="str">
        <f>VLOOKUP(A1390,'12'!A:C,3,0)</f>
        <v>Начисление услуг УКС00001863 от 31.12.2023 23:59:59</v>
      </c>
      <c r="V1390" t="str">
        <f>VLOOKUP(A1390,'12'!A:B,2,0)</f>
        <v>С24-НАСТР-3А-2021/паркинг/Кл. №160</v>
      </c>
    </row>
    <row r="1391" spans="1:22" x14ac:dyDescent="0.3">
      <c r="A1391" s="77" t="s">
        <v>1497</v>
      </c>
      <c r="B1391" s="77" t="s">
        <v>1047</v>
      </c>
      <c r="C1391" s="80"/>
      <c r="D1391" s="79">
        <f>VLOOKUP(A1391,РАСЧЕТ!A:AY,51,0)</f>
        <v>0</v>
      </c>
      <c r="E1391" s="79">
        <f t="shared" si="84"/>
        <v>0</v>
      </c>
      <c r="F1391" s="79" t="e">
        <f>VLOOKUP(A1391,'04'!A:C,3,0)</f>
        <v>#N/A</v>
      </c>
      <c r="G1391" s="79" t="e">
        <f>VLOOKUP(A1391,'04'!A:B,2,0)</f>
        <v>#N/A</v>
      </c>
      <c r="H1391" s="80"/>
      <c r="I1391" s="79">
        <f>VLOOKUP(A1391,РАСЧЕТ!A:BE,57,0)</f>
        <v>0</v>
      </c>
      <c r="J1391" s="79">
        <f t="shared" si="85"/>
        <v>0</v>
      </c>
      <c r="K1391" s="79" t="e">
        <f>VLOOKUP(A1391,'10'!A:C,3,0)</f>
        <v>#N/A</v>
      </c>
      <c r="L1391" s="79" t="e">
        <f>VLOOKUP(A1391,'10'!A:B,2,0)</f>
        <v>#N/A</v>
      </c>
      <c r="M1391" s="80"/>
      <c r="N1391" s="79">
        <f>VLOOKUP(A1391,РАСЧЕТ!A:BF,58,0)</f>
        <v>0</v>
      </c>
      <c r="O1391" s="79">
        <f t="shared" si="86"/>
        <v>0</v>
      </c>
      <c r="P1391" s="79" t="e">
        <f>VLOOKUP(A1391,'11'!A:C,3,0)</f>
        <v>#N/A</v>
      </c>
      <c r="Q1391" s="79" t="e">
        <f>VLOOKUP(A1391,'11'!A:B,2,0)</f>
        <v>#N/A</v>
      </c>
      <c r="R1391" s="80"/>
      <c r="S1391">
        <f>VLOOKUP(A1391,РАСЧЕТ!A:BG,59,0)</f>
        <v>0</v>
      </c>
      <c r="T1391" s="119">
        <f t="shared" si="87"/>
        <v>0</v>
      </c>
      <c r="U1391" t="e">
        <f>VLOOKUP(A1391,'12'!A:C,3,0)</f>
        <v>#N/A</v>
      </c>
      <c r="V1391" t="e">
        <f>VLOOKUP(A1391,'12'!A:B,2,0)</f>
        <v>#N/A</v>
      </c>
    </row>
    <row r="1392" spans="1:22" x14ac:dyDescent="0.3">
      <c r="A1392" s="77" t="s">
        <v>2625</v>
      </c>
      <c r="B1392" s="77" t="s">
        <v>1047</v>
      </c>
      <c r="C1392" s="79">
        <v>104.15</v>
      </c>
      <c r="D1392" s="79">
        <f>VLOOKUP(A1392,РАСЧЕТ!A:AY,51,0)</f>
        <v>170.23298074451688</v>
      </c>
      <c r="E1392" s="79">
        <f t="shared" si="84"/>
        <v>66.082980744516874</v>
      </c>
      <c r="F1392" s="79" t="str">
        <f>VLOOKUP(A1392,'04'!A:C,3,0)</f>
        <v>Начисление услуг УКС00000634 от 30.04.2023 0:00:04</v>
      </c>
      <c r="G1392" s="79" t="str">
        <f>VLOOKUP(A1392,'04'!A:B,2,0)</f>
        <v>НАС/КС/ДУ-КЛ-3А-161</v>
      </c>
      <c r="H1392" s="79">
        <v>240.52</v>
      </c>
      <c r="I1392" s="79">
        <f>VLOOKUP(A1392,РАСЧЕТ!A:BE,57,0)</f>
        <v>223.91813361727159</v>
      </c>
      <c r="J1392" s="79">
        <f t="shared" si="85"/>
        <v>-16.601866382728417</v>
      </c>
      <c r="K1392" s="79" t="str">
        <f>VLOOKUP(A1392,'10'!A:C,3,0)</f>
        <v>Начисление услуг УКС00001636 от 31.10.2023 0:00:02</v>
      </c>
      <c r="L1392" s="79" t="str">
        <f>VLOOKUP(A1392,'10'!A:B,2,0)</f>
        <v>НАС/КС/ДУ-КЛ-3А-161</v>
      </c>
      <c r="M1392" s="79">
        <v>240.52</v>
      </c>
      <c r="N1392" s="79">
        <f>VLOOKUP(A1392,РАСЧЕТ!A:BF,58,0)</f>
        <v>200.41228834534718</v>
      </c>
      <c r="O1392" s="79">
        <f t="shared" si="86"/>
        <v>-40.107711654652832</v>
      </c>
      <c r="P1392" s="79" t="str">
        <f>VLOOKUP(A1392,'11'!A:C,3,0)</f>
        <v>Начисление услуг УКС00001714 от 30.11.2023 23:59:59</v>
      </c>
      <c r="Q1392" s="79" t="str">
        <f>VLOOKUP(A1392,'11'!A:B,2,0)</f>
        <v>НАС/КС/ДУ-КЛ-3А-161</v>
      </c>
      <c r="R1392" s="79">
        <v>240.52</v>
      </c>
      <c r="S1392">
        <f>VLOOKUP(A1392,РАСЧЕТ!A:BG,59,0)</f>
        <v>275.21546494433176</v>
      </c>
      <c r="T1392" s="119">
        <f t="shared" si="87"/>
        <v>34.695464944331746</v>
      </c>
      <c r="U1392" t="str">
        <f>VLOOKUP(A1392,'12'!A:C,3,0)</f>
        <v>Начисление услуг УКС00001863 от 31.12.2023 23:59:59</v>
      </c>
      <c r="V1392" t="str">
        <f>VLOOKUP(A1392,'12'!A:B,2,0)</f>
        <v>НАС/КС/ДУ-КЛ-3А-161</v>
      </c>
    </row>
    <row r="1393" spans="1:22" x14ac:dyDescent="0.3">
      <c r="A1393" s="77" t="s">
        <v>2067</v>
      </c>
      <c r="B1393" s="77" t="s">
        <v>650</v>
      </c>
      <c r="C1393" s="79">
        <v>121.6</v>
      </c>
      <c r="D1393" s="79">
        <f>VLOOKUP(A1393,РАСЧЕТ!A:AY,51,0)</f>
        <v>86.129781924309128</v>
      </c>
      <c r="E1393" s="79">
        <f t="shared" si="84"/>
        <v>-35.470218075690866</v>
      </c>
      <c r="F1393" s="79" t="str">
        <f>VLOOKUP(A1393,'04'!A:C,3,0)</f>
        <v>Начисление услуг УКС00000634 от 30.04.2023 0:00:04</v>
      </c>
      <c r="G1393" s="79" t="str">
        <f>VLOOKUP(A1393,'04'!A:B,2,0)</f>
        <v>С24-НАСТР-3А-2021/паркинг/Кл. №162</v>
      </c>
      <c r="H1393" s="80"/>
      <c r="I1393" s="79">
        <f>VLOOKUP(A1393,РАСЧЕТ!A:BE,57,0)</f>
        <v>0</v>
      </c>
      <c r="J1393" s="79">
        <f t="shared" si="85"/>
        <v>0</v>
      </c>
      <c r="K1393" s="79" t="e">
        <f>VLOOKUP(A1393,'10'!A:C,3,0)</f>
        <v>#N/A</v>
      </c>
      <c r="L1393" s="79" t="e">
        <f>VLOOKUP(A1393,'10'!A:B,2,0)</f>
        <v>#N/A</v>
      </c>
      <c r="M1393" s="80"/>
      <c r="N1393" s="79">
        <f>VLOOKUP(A1393,РАСЧЕТ!A:BF,58,0)</f>
        <v>0</v>
      </c>
      <c r="O1393" s="79">
        <f t="shared" si="86"/>
        <v>0</v>
      </c>
      <c r="P1393" s="79" t="e">
        <f>VLOOKUP(A1393,'11'!A:C,3,0)</f>
        <v>#N/A</v>
      </c>
      <c r="Q1393" s="79" t="e">
        <f>VLOOKUP(A1393,'11'!A:B,2,0)</f>
        <v>#N/A</v>
      </c>
      <c r="R1393" s="80"/>
      <c r="S1393">
        <f>VLOOKUP(A1393,РАСЧЕТ!A:BG,59,0)</f>
        <v>0</v>
      </c>
      <c r="T1393" s="119">
        <f t="shared" si="87"/>
        <v>0</v>
      </c>
      <c r="U1393" t="e">
        <f>VLOOKUP(A1393,'12'!A:C,3,0)</f>
        <v>#N/A</v>
      </c>
      <c r="V1393" t="e">
        <f>VLOOKUP(A1393,'12'!A:B,2,0)</f>
        <v>#N/A</v>
      </c>
    </row>
    <row r="1394" spans="1:22" x14ac:dyDescent="0.3">
      <c r="A1394" s="77" t="s">
        <v>2697</v>
      </c>
      <c r="B1394" s="77" t="s">
        <v>650</v>
      </c>
      <c r="C1394" s="79">
        <v>93.15</v>
      </c>
      <c r="D1394" s="79">
        <f>VLOOKUP(A1394,РАСЧЕТ!A:AY,51,0)</f>
        <v>65.863950883295217</v>
      </c>
      <c r="E1394" s="79">
        <f t="shared" si="84"/>
        <v>-27.286049116704788</v>
      </c>
      <c r="F1394" s="79" t="str">
        <f>VLOOKUP(A1394,'04'!A:C,3,0)</f>
        <v>Начисление услуг УКС00000634 от 30.04.2023 0:00:04</v>
      </c>
      <c r="G1394" s="79" t="str">
        <f>VLOOKUP(A1394,'04'!A:B,2,0)</f>
        <v>НАС/КС/ДУ-КЛ-3А-162</v>
      </c>
      <c r="H1394" s="79">
        <v>214.75</v>
      </c>
      <c r="I1394" s="79">
        <f>VLOOKUP(A1394,РАСЧЕТ!A:BE,57,0)</f>
        <v>199.92690501542108</v>
      </c>
      <c r="J1394" s="79">
        <f t="shared" si="85"/>
        <v>-14.823094984578916</v>
      </c>
      <c r="K1394" s="79" t="str">
        <f>VLOOKUP(A1394,'10'!A:C,3,0)</f>
        <v>Начисление услуг УКС00001636 от 31.10.2023 0:00:02</v>
      </c>
      <c r="L1394" s="79" t="str">
        <f>VLOOKUP(A1394,'10'!A:B,2,0)</f>
        <v>НАС/КС/ДУ-КЛ-3А-162</v>
      </c>
      <c r="M1394" s="79">
        <v>214.75</v>
      </c>
      <c r="N1394" s="79">
        <f>VLOOKUP(A1394,РАСЧЕТ!A:BF,58,0)</f>
        <v>178.93954316548854</v>
      </c>
      <c r="O1394" s="79">
        <f t="shared" si="86"/>
        <v>-35.810456834511456</v>
      </c>
      <c r="P1394" s="79" t="str">
        <f>VLOOKUP(A1394,'11'!A:C,3,0)</f>
        <v>Начисление услуг УКС00001714 от 30.11.2023 23:59:59</v>
      </c>
      <c r="Q1394" s="79" t="str">
        <f>VLOOKUP(A1394,'11'!A:B,2,0)</f>
        <v>НАС/КС/ДУ-КЛ-3А-162</v>
      </c>
      <c r="R1394" s="79">
        <v>214.75</v>
      </c>
      <c r="S1394">
        <f>VLOOKUP(A1394,РАСЧЕТ!A:BG,59,0)</f>
        <v>245.72809370029626</v>
      </c>
      <c r="T1394" s="119">
        <f t="shared" si="87"/>
        <v>30.978093700296256</v>
      </c>
      <c r="U1394" t="str">
        <f>VLOOKUP(A1394,'12'!A:C,3,0)</f>
        <v>Начисление услуг УКС00001863 от 31.12.2023 23:59:59</v>
      </c>
      <c r="V1394" t="str">
        <f>VLOOKUP(A1394,'12'!A:B,2,0)</f>
        <v>НАС/КС/ДУ-КЛ-3А-162</v>
      </c>
    </row>
    <row r="1395" spans="1:22" x14ac:dyDescent="0.3">
      <c r="A1395" s="77" t="s">
        <v>2174</v>
      </c>
      <c r="B1395" s="77" t="s">
        <v>957</v>
      </c>
      <c r="C1395" s="79">
        <v>16.37</v>
      </c>
      <c r="D1395" s="79">
        <f>VLOOKUP(A1395,РАСЧЕТ!A:AY,51,0)</f>
        <v>11.551523693377931</v>
      </c>
      <c r="E1395" s="79">
        <f t="shared" si="84"/>
        <v>-4.8184763066220704</v>
      </c>
      <c r="F1395" s="79" t="str">
        <f>VLOOKUP(A1395,'04'!A:C,3,0)</f>
        <v>Начисление услуг УКС00000634 от 30.04.2023 0:00:04</v>
      </c>
      <c r="G1395" s="79" t="str">
        <f>VLOOKUP(A1395,'04'!A:B,2,0)</f>
        <v>С24-НАСТР-3А-2021/паркинг/Кл. №163</v>
      </c>
      <c r="H1395" s="80"/>
      <c r="I1395" s="79">
        <f>VLOOKUP(A1395,РАСЧЕТ!A:BE,57,0)</f>
        <v>0</v>
      </c>
      <c r="J1395" s="79">
        <f t="shared" si="85"/>
        <v>0</v>
      </c>
      <c r="K1395" s="79" t="e">
        <f>VLOOKUP(A1395,'10'!A:C,3,0)</f>
        <v>#N/A</v>
      </c>
      <c r="L1395" s="79" t="e">
        <f>VLOOKUP(A1395,'10'!A:B,2,0)</f>
        <v>#N/A</v>
      </c>
      <c r="M1395" s="80"/>
      <c r="N1395" s="79">
        <f>VLOOKUP(A1395,РАСЧЕТ!A:BF,58,0)</f>
        <v>0</v>
      </c>
      <c r="O1395" s="79">
        <f t="shared" si="86"/>
        <v>0</v>
      </c>
      <c r="P1395" s="79" t="e">
        <f>VLOOKUP(A1395,'11'!A:C,3,0)</f>
        <v>#N/A</v>
      </c>
      <c r="Q1395" s="79" t="e">
        <f>VLOOKUP(A1395,'11'!A:B,2,0)</f>
        <v>#N/A</v>
      </c>
      <c r="R1395" s="80"/>
      <c r="S1395">
        <f>VLOOKUP(A1395,РАСЧЕТ!A:BG,59,0)</f>
        <v>0</v>
      </c>
      <c r="T1395" s="119">
        <f t="shared" si="87"/>
        <v>0</v>
      </c>
      <c r="U1395" t="e">
        <f>VLOOKUP(A1395,'12'!A:C,3,0)</f>
        <v>#N/A</v>
      </c>
      <c r="V1395" t="e">
        <f>VLOOKUP(A1395,'12'!A:B,2,0)</f>
        <v>#N/A</v>
      </c>
    </row>
    <row r="1396" spans="1:22" x14ac:dyDescent="0.3">
      <c r="A1396" s="77" t="s">
        <v>2730</v>
      </c>
      <c r="B1396" s="77" t="s">
        <v>957</v>
      </c>
      <c r="C1396" s="79">
        <v>146.84</v>
      </c>
      <c r="D1396" s="79">
        <f>VLOOKUP(A1396,РАСЧЕТ!A:AY,51,0)</f>
        <v>103.96371324040138</v>
      </c>
      <c r="E1396" s="79">
        <f t="shared" si="84"/>
        <v>-42.876286759598628</v>
      </c>
      <c r="F1396" s="79" t="str">
        <f>VLOOKUP(A1396,'04'!A:C,3,0)</f>
        <v>Начисление услуг УКС00000634 от 30.04.2023 0:00:04</v>
      </c>
      <c r="G1396" s="79" t="str">
        <f>VLOOKUP(A1396,'04'!A:B,2,0)</f>
        <v>НАС/КС/ДУ-3А-КЛ-163</v>
      </c>
      <c r="H1396" s="79">
        <v>163.21</v>
      </c>
      <c r="I1396" s="79">
        <f>VLOOKUP(A1396,РАСЧЕТ!A:BE,57,0)</f>
        <v>151.94444781172001</v>
      </c>
      <c r="J1396" s="79">
        <f t="shared" si="85"/>
        <v>-11.265552188279997</v>
      </c>
      <c r="K1396" s="79" t="str">
        <f>VLOOKUP(A1396,'10'!A:C,3,0)</f>
        <v>Начисление услуг УКС00001636 от 31.10.2023 0:00:02</v>
      </c>
      <c r="L1396" s="79" t="str">
        <f>VLOOKUP(A1396,'10'!A:B,2,0)</f>
        <v>НАС/КС/ДУ-3А-КЛ-163</v>
      </c>
      <c r="M1396" s="79">
        <v>163.21</v>
      </c>
      <c r="N1396" s="79">
        <f>VLOOKUP(A1396,РАСЧЕТ!A:BF,58,0)</f>
        <v>135.9940528057713</v>
      </c>
      <c r="O1396" s="79">
        <f t="shared" si="86"/>
        <v>-27.215947194228704</v>
      </c>
      <c r="P1396" s="79" t="str">
        <f>VLOOKUP(A1396,'11'!A:C,3,0)</f>
        <v>Начисление услуг УКС00001714 от 30.11.2023 23:59:59</v>
      </c>
      <c r="Q1396" s="79" t="str">
        <f>VLOOKUP(A1396,'11'!A:B,2,0)</f>
        <v>НАС/КС/ДУ-3А-КЛ-163</v>
      </c>
      <c r="R1396" s="79">
        <v>163.21</v>
      </c>
      <c r="S1396">
        <f>VLOOKUP(A1396,РАСЧЕТ!A:BG,59,0)</f>
        <v>186.75335121222514</v>
      </c>
      <c r="T1396" s="119">
        <f t="shared" si="87"/>
        <v>23.543351212225133</v>
      </c>
      <c r="U1396" t="str">
        <f>VLOOKUP(A1396,'12'!A:C,3,0)</f>
        <v>Начисление услуг УКС00001863 от 31.12.2023 23:59:59</v>
      </c>
      <c r="V1396" t="str">
        <f>VLOOKUP(A1396,'12'!A:B,2,0)</f>
        <v>НАС/КС/ДУ-3А-КЛ-163</v>
      </c>
    </row>
    <row r="1397" spans="1:22" x14ac:dyDescent="0.3">
      <c r="A1397" s="77" t="s">
        <v>2176</v>
      </c>
      <c r="B1397" s="77" t="s">
        <v>1145</v>
      </c>
      <c r="C1397" s="79">
        <v>167.5</v>
      </c>
      <c r="D1397" s="79">
        <f>VLOOKUP(A1397,РАСЧЕТ!A:AY,51,0)</f>
        <v>118.55511158993139</v>
      </c>
      <c r="E1397" s="79">
        <f t="shared" si="84"/>
        <v>-48.944888410068614</v>
      </c>
      <c r="F1397" s="79" t="str">
        <f>VLOOKUP(A1397,'04'!A:C,3,0)</f>
        <v>Начисление услуг УКС00000634 от 30.04.2023 0:00:04</v>
      </c>
      <c r="G1397" s="79" t="str">
        <f>VLOOKUP(A1397,'04'!A:B,2,0)</f>
        <v>С24-НАСТР-3А-2021/паркинг/Кл. №164</v>
      </c>
      <c r="H1397" s="79">
        <v>167.5</v>
      </c>
      <c r="I1397" s="79">
        <f>VLOOKUP(A1397,РАСЧЕТ!A:BE,57,0)</f>
        <v>155.94298591202846</v>
      </c>
      <c r="J1397" s="79">
        <f t="shared" si="85"/>
        <v>-11.557014087971538</v>
      </c>
      <c r="K1397" s="79" t="str">
        <f>VLOOKUP(A1397,'10'!A:C,3,0)</f>
        <v>Начисление услуг УКС00001636 от 31.10.2023 0:00:02</v>
      </c>
      <c r="L1397" s="79" t="str">
        <f>VLOOKUP(A1397,'10'!A:B,2,0)</f>
        <v>С24-НАСТР-3А-2021/паркинг/Кл. №164</v>
      </c>
      <c r="M1397" s="79">
        <v>167.5</v>
      </c>
      <c r="N1397" s="79">
        <f>VLOOKUP(A1397,РАСЧЕТ!A:BF,58,0)</f>
        <v>139.57284366908107</v>
      </c>
      <c r="O1397" s="79">
        <f t="shared" si="86"/>
        <v>-27.927156330918933</v>
      </c>
      <c r="P1397" s="79" t="str">
        <f>VLOOKUP(A1397,'11'!A:C,3,0)</f>
        <v>Начисление услуг УКС00001714 от 30.11.2023 23:59:59</v>
      </c>
      <c r="Q1397" s="79" t="str">
        <f>VLOOKUP(A1397,'11'!A:B,2,0)</f>
        <v>С24-НАСТР-3А-2021/паркинг/Кл. №164</v>
      </c>
      <c r="R1397" s="79">
        <v>64.84</v>
      </c>
      <c r="S1397">
        <f>VLOOKUP(A1397,РАСЧЕТ!A:BG,59,0)</f>
        <v>74.194030872089456</v>
      </c>
      <c r="T1397" s="119">
        <f t="shared" si="87"/>
        <v>9.3540308720894529</v>
      </c>
      <c r="U1397" t="str">
        <f>VLOOKUP(A1397,'12'!A:C,3,0)</f>
        <v>Начисление услуг УКС00001863 от 31.12.2023 23:59:59</v>
      </c>
      <c r="V1397" t="str">
        <f>VLOOKUP(A1397,'12'!A:B,2,0)</f>
        <v>С24-НАСТР-3А-2021/паркинг/Кл. №164</v>
      </c>
    </row>
    <row r="1398" spans="1:22" x14ac:dyDescent="0.3">
      <c r="A1398" s="77" t="s">
        <v>2920</v>
      </c>
      <c r="B1398" s="77" t="s">
        <v>1145</v>
      </c>
      <c r="C1398" s="80"/>
      <c r="D1398" s="79">
        <f>VLOOKUP(A1398,РАСЧЕТ!A:AY,51,0)</f>
        <v>0</v>
      </c>
      <c r="E1398" s="79">
        <f t="shared" si="84"/>
        <v>0</v>
      </c>
      <c r="F1398" s="79" t="e">
        <f>VLOOKUP(A1398,'04'!A:C,3,0)</f>
        <v>#N/A</v>
      </c>
      <c r="G1398" s="79" t="e">
        <f>VLOOKUP(A1398,'04'!A:B,2,0)</f>
        <v>#N/A</v>
      </c>
      <c r="H1398" s="80"/>
      <c r="I1398" s="79">
        <f>VLOOKUP(A1398,РАСЧЕТ!A:BE,57,0)</f>
        <v>0</v>
      </c>
      <c r="J1398" s="79">
        <f t="shared" si="85"/>
        <v>0</v>
      </c>
      <c r="K1398" s="79" t="e">
        <f>VLOOKUP(A1398,'10'!A:C,3,0)</f>
        <v>#N/A</v>
      </c>
      <c r="L1398" s="79" t="e">
        <f>VLOOKUP(A1398,'10'!A:B,2,0)</f>
        <v>#N/A</v>
      </c>
      <c r="M1398" s="80"/>
      <c r="N1398" s="79">
        <f>VLOOKUP(A1398,РАСЧЕТ!A:BF,58,0)</f>
        <v>0</v>
      </c>
      <c r="O1398" s="79">
        <f t="shared" si="86"/>
        <v>0</v>
      </c>
      <c r="P1398" s="79" t="e">
        <f>VLOOKUP(A1398,'11'!A:C,3,0)</f>
        <v>#N/A</v>
      </c>
      <c r="Q1398" s="79" t="e">
        <f>VLOOKUP(A1398,'11'!A:B,2,0)</f>
        <v>#N/A</v>
      </c>
      <c r="R1398" s="79">
        <v>102.66</v>
      </c>
      <c r="S1398">
        <f>VLOOKUP(A1398,РАСЧЕТ!A:BG,59,0)</f>
        <v>117.47388221414163</v>
      </c>
      <c r="T1398" s="119">
        <f t="shared" si="87"/>
        <v>14.813882214141628</v>
      </c>
      <c r="U1398" t="str">
        <f>VLOOKUP(A1398,'12'!A:C,3,0)</f>
        <v>Начисление услуг УКС00001863 от 31.12.2023 23:59:59</v>
      </c>
      <c r="V1398" t="str">
        <f>VLOOKUP(A1398,'12'!A:B,2,0)</f>
        <v>НАС/КС/ДУ-КЛ-3А/ММ-164</v>
      </c>
    </row>
    <row r="1399" spans="1:22" x14ac:dyDescent="0.3">
      <c r="A1399" s="77" t="s">
        <v>2277</v>
      </c>
      <c r="B1399" s="77" t="s">
        <v>1055</v>
      </c>
      <c r="C1399" s="79">
        <v>163.21</v>
      </c>
      <c r="D1399" s="79">
        <f>VLOOKUP(A1399,РАСЧЕТ!A:AY,51,0)</f>
        <v>115.51523693377931</v>
      </c>
      <c r="E1399" s="79">
        <f t="shared" si="84"/>
        <v>-47.694763066220702</v>
      </c>
      <c r="F1399" s="79" t="str">
        <f>VLOOKUP(A1399,'04'!A:C,3,0)</f>
        <v>Начисление услуг УКС00000634 от 30.04.2023 0:00:04</v>
      </c>
      <c r="G1399" s="79" t="str">
        <f>VLOOKUP(A1399,'04'!A:B,2,0)</f>
        <v>С24-НАСТР-3А-2021/паркинг/Кл. №165</v>
      </c>
      <c r="H1399" s="79">
        <v>163.21</v>
      </c>
      <c r="I1399" s="79">
        <f>VLOOKUP(A1399,РАСЧЕТ!A:BE,57,0)</f>
        <v>151.94444781172001</v>
      </c>
      <c r="J1399" s="79">
        <f t="shared" si="85"/>
        <v>-11.265552188279997</v>
      </c>
      <c r="K1399" s="79" t="str">
        <f>VLOOKUP(A1399,'10'!A:C,3,0)</f>
        <v>Начисление услуг УКС00001636 от 31.10.2023 0:00:02</v>
      </c>
      <c r="L1399" s="79" t="str">
        <f>VLOOKUP(A1399,'10'!A:B,2,0)</f>
        <v>С24-НАСТР-3А-2021/паркинг/Кл. №165</v>
      </c>
      <c r="M1399" s="79">
        <v>163.21</v>
      </c>
      <c r="N1399" s="79">
        <f>VLOOKUP(A1399,РАСЧЕТ!A:BF,58,0)</f>
        <v>135.9940528057713</v>
      </c>
      <c r="O1399" s="79">
        <f t="shared" si="86"/>
        <v>-27.215947194228704</v>
      </c>
      <c r="P1399" s="79" t="str">
        <f>VLOOKUP(A1399,'11'!A:C,3,0)</f>
        <v>Начисление услуг УКС00001714 от 30.11.2023 23:59:59</v>
      </c>
      <c r="Q1399" s="79" t="str">
        <f>VLOOKUP(A1399,'11'!A:B,2,0)</f>
        <v>С24-НАСТР-3А-2021/паркинг/Кл. №165</v>
      </c>
      <c r="R1399" s="79">
        <v>163.21</v>
      </c>
      <c r="S1399">
        <f>VLOOKUP(A1399,РАСЧЕТ!A:BG,59,0)</f>
        <v>186.75335121222514</v>
      </c>
      <c r="T1399" s="119">
        <f t="shared" si="87"/>
        <v>23.543351212225133</v>
      </c>
      <c r="U1399" t="str">
        <f>VLOOKUP(A1399,'12'!A:C,3,0)</f>
        <v>Начисление услуг УКС00001863 от 31.12.2023 23:59:59</v>
      </c>
      <c r="V1399" t="str">
        <f>VLOOKUP(A1399,'12'!A:B,2,0)</f>
        <v>С24-НАСТР-3А-2021/паркинг/Кл. №165</v>
      </c>
    </row>
    <row r="1400" spans="1:22" x14ac:dyDescent="0.3">
      <c r="A1400" s="77" t="s">
        <v>2076</v>
      </c>
      <c r="B1400" s="77" t="s">
        <v>823</v>
      </c>
      <c r="C1400" s="79">
        <v>197.57</v>
      </c>
      <c r="D1400" s="79">
        <f>VLOOKUP(A1400,РАСЧЕТ!A:AY,51,0)</f>
        <v>139.834234182996</v>
      </c>
      <c r="E1400" s="79">
        <f t="shared" si="84"/>
        <v>-57.735765817003994</v>
      </c>
      <c r="F1400" s="79" t="str">
        <f>VLOOKUP(A1400,'04'!A:C,3,0)</f>
        <v>Начисление услуг УКС00000634 от 30.04.2023 0:00:04</v>
      </c>
      <c r="G1400" s="79" t="str">
        <f>VLOOKUP(A1400,'04'!A:B,2,0)</f>
        <v>С24-НАСТР-3А-2021/паркинг/Кл. №166</v>
      </c>
      <c r="H1400" s="79">
        <v>197.57</v>
      </c>
      <c r="I1400" s="79">
        <f>VLOOKUP(A1400,РАСЧЕТ!A:BE,57,0)</f>
        <v>183.93275261418739</v>
      </c>
      <c r="J1400" s="79">
        <f t="shared" si="85"/>
        <v>-13.6372473858126</v>
      </c>
      <c r="K1400" s="79" t="str">
        <f>VLOOKUP(A1400,'10'!A:C,3,0)</f>
        <v>Начисление услуг УКС00001636 от 31.10.2023 0:00:02</v>
      </c>
      <c r="L1400" s="79" t="str">
        <f>VLOOKUP(A1400,'10'!A:B,2,0)</f>
        <v>С24-НАСТР-3А-2021/паркинг/Кл. №166</v>
      </c>
      <c r="M1400" s="79">
        <v>197.57</v>
      </c>
      <c r="N1400" s="79">
        <f>VLOOKUP(A1400,РАСЧЕТ!A:BF,58,0)</f>
        <v>164.62437971224946</v>
      </c>
      <c r="O1400" s="79">
        <f t="shared" si="86"/>
        <v>-32.945620287750529</v>
      </c>
      <c r="P1400" s="79" t="str">
        <f>VLOOKUP(A1400,'11'!A:C,3,0)</f>
        <v>Начисление услуг УКС00001714 от 30.11.2023 23:59:59</v>
      </c>
      <c r="Q1400" s="79" t="str">
        <f>VLOOKUP(A1400,'11'!A:B,2,0)</f>
        <v>С24-НАСТР-3А-2021/паркинг/Кл. №166</v>
      </c>
      <c r="R1400" s="79">
        <v>197.57</v>
      </c>
      <c r="S1400">
        <f>VLOOKUP(A1400,РАСЧЕТ!A:BG,59,0)</f>
        <v>226.06984620427255</v>
      </c>
      <c r="T1400" s="119">
        <f t="shared" si="87"/>
        <v>28.499846204272558</v>
      </c>
      <c r="U1400" t="str">
        <f>VLOOKUP(A1400,'12'!A:C,3,0)</f>
        <v>Начисление услуг УКС00001863 от 31.12.2023 23:59:59</v>
      </c>
      <c r="V1400" t="str">
        <f>VLOOKUP(A1400,'12'!A:B,2,0)</f>
        <v>С24-НАСТР-3А-2021/паркинг/Кл. №166</v>
      </c>
    </row>
    <row r="1401" spans="1:22" x14ac:dyDescent="0.3">
      <c r="A1401" s="77" t="s">
        <v>2050</v>
      </c>
      <c r="B1401" s="77" t="s">
        <v>1012</v>
      </c>
      <c r="C1401" s="80"/>
      <c r="D1401" s="79">
        <f>VLOOKUP(A1401,РАСЧЕТ!A:AY,51,0)</f>
        <v>0</v>
      </c>
      <c r="E1401" s="79">
        <f t="shared" si="84"/>
        <v>0</v>
      </c>
      <c r="F1401" s="79" t="e">
        <f>VLOOKUP(A1401,'04'!A:C,3,0)</f>
        <v>#N/A</v>
      </c>
      <c r="G1401" s="79" t="e">
        <f>VLOOKUP(A1401,'04'!A:B,2,0)</f>
        <v>#N/A</v>
      </c>
      <c r="H1401" s="80"/>
      <c r="I1401" s="79">
        <f>VLOOKUP(A1401,РАСЧЕТ!A:BE,57,0)</f>
        <v>0</v>
      </c>
      <c r="J1401" s="79">
        <f t="shared" si="85"/>
        <v>0</v>
      </c>
      <c r="K1401" s="79" t="e">
        <f>VLOOKUP(A1401,'10'!A:C,3,0)</f>
        <v>#N/A</v>
      </c>
      <c r="L1401" s="79" t="e">
        <f>VLOOKUP(A1401,'10'!A:B,2,0)</f>
        <v>#N/A</v>
      </c>
      <c r="M1401" s="80"/>
      <c r="N1401" s="79">
        <f>VLOOKUP(A1401,РАСЧЕТ!A:BF,58,0)</f>
        <v>0</v>
      </c>
      <c r="O1401" s="79">
        <f t="shared" si="86"/>
        <v>0</v>
      </c>
      <c r="P1401" s="79" t="e">
        <f>VLOOKUP(A1401,'11'!A:C,3,0)</f>
        <v>#N/A</v>
      </c>
      <c r="Q1401" s="79" t="e">
        <f>VLOOKUP(A1401,'11'!A:B,2,0)</f>
        <v>#N/A</v>
      </c>
      <c r="R1401" s="80"/>
      <c r="S1401">
        <f>VLOOKUP(A1401,РАСЧЕТ!A:BG,59,0)</f>
        <v>0</v>
      </c>
      <c r="T1401" s="119">
        <f t="shared" si="87"/>
        <v>0</v>
      </c>
      <c r="U1401" t="e">
        <f>VLOOKUP(A1401,'12'!A:C,3,0)</f>
        <v>#N/A</v>
      </c>
      <c r="V1401" t="e">
        <f>VLOOKUP(A1401,'12'!A:B,2,0)</f>
        <v>#N/A</v>
      </c>
    </row>
    <row r="1402" spans="1:22" x14ac:dyDescent="0.3">
      <c r="A1402" s="77" t="s">
        <v>2622</v>
      </c>
      <c r="B1402" s="77" t="s">
        <v>1012</v>
      </c>
      <c r="C1402" s="79">
        <v>133.13999999999999</v>
      </c>
      <c r="D1402" s="79">
        <f>VLOOKUP(A1402,РАСЧЕТ!A:AY,51,0)</f>
        <v>94.236114340714707</v>
      </c>
      <c r="E1402" s="79">
        <f t="shared" si="84"/>
        <v>-38.90388565928528</v>
      </c>
      <c r="F1402" s="79" t="str">
        <f>VLOOKUP(A1402,'04'!A:C,3,0)</f>
        <v>Начисление услуг УКС00000634 от 30.04.2023 0:00:04</v>
      </c>
      <c r="G1402" s="79" t="str">
        <f>VLOOKUP(A1402,'04'!A:B,2,0)</f>
        <v>НАС/КС/ДУ-КЛ-3А/ММ-167-Э(-1)</v>
      </c>
      <c r="H1402" s="79">
        <v>133.13999999999999</v>
      </c>
      <c r="I1402" s="79">
        <f>VLOOKUP(A1402,РАСЧЕТ!A:BE,57,0)</f>
        <v>123.95468110956106</v>
      </c>
      <c r="J1402" s="79">
        <f t="shared" si="85"/>
        <v>-9.1853188904389214</v>
      </c>
      <c r="K1402" s="79" t="str">
        <f>VLOOKUP(A1402,'10'!A:C,3,0)</f>
        <v>Начисление услуг УКС00001636 от 31.10.2023 0:00:02</v>
      </c>
      <c r="L1402" s="79" t="str">
        <f>VLOOKUP(A1402,'10'!A:B,2,0)</f>
        <v>НАС/КС/ДУ-КЛ-3А/ММ-167-Э(-1)</v>
      </c>
      <c r="M1402" s="79">
        <v>133.13999999999999</v>
      </c>
      <c r="N1402" s="79">
        <f>VLOOKUP(A1402,РАСЧЕТ!A:BF,58,0)</f>
        <v>110.94251676260292</v>
      </c>
      <c r="O1402" s="79">
        <f t="shared" si="86"/>
        <v>-22.197483237397066</v>
      </c>
      <c r="P1402" s="79" t="str">
        <f>VLOOKUP(A1402,'11'!A:C,3,0)</f>
        <v>Начисление услуг УКС00001714 от 30.11.2023 23:59:59</v>
      </c>
      <c r="Q1402" s="79" t="str">
        <f>VLOOKUP(A1402,'11'!A:B,2,0)</f>
        <v>НАС/КС/ДУ-КЛ-3А/ММ-167-Э(-1)</v>
      </c>
      <c r="R1402" s="79">
        <v>133.13999999999999</v>
      </c>
      <c r="S1402">
        <f>VLOOKUP(A1402,РАСЧЕТ!A:BG,59,0)</f>
        <v>152.35141809418369</v>
      </c>
      <c r="T1402" s="119">
        <f t="shared" si="87"/>
        <v>19.211418094183699</v>
      </c>
      <c r="U1402" t="str">
        <f>VLOOKUP(A1402,'12'!A:C,3,0)</f>
        <v>Начисление услуг УКС00001863 от 31.12.2023 23:59:59</v>
      </c>
      <c r="V1402" t="str">
        <f>VLOOKUP(A1402,'12'!A:B,2,0)</f>
        <v>НАС/КС/ДУ-КЛ-3А/ММ-167-Э(-1)</v>
      </c>
    </row>
    <row r="1403" spans="1:22" x14ac:dyDescent="0.3">
      <c r="A1403" s="77" t="s">
        <v>2218</v>
      </c>
      <c r="B1403" s="77" t="s">
        <v>635</v>
      </c>
      <c r="C1403" s="79">
        <v>22.82</v>
      </c>
      <c r="D1403" s="79">
        <f>VLOOKUP(A1403,РАСЧЕТ!A:AY,51,0)</f>
        <v>16.212664832811132</v>
      </c>
      <c r="E1403" s="79">
        <f t="shared" si="84"/>
        <v>-6.607335167188868</v>
      </c>
      <c r="F1403" s="79" t="str">
        <f>VLOOKUP(A1403,'04'!A:C,3,0)</f>
        <v>Начисление услуг УКС00000634 от 30.04.2023 0:00:04</v>
      </c>
      <c r="G1403" s="79" t="str">
        <f>VLOOKUP(A1403,'04'!A:B,2,0)</f>
        <v>С24-НАСТР-3А-2021/паркинг/Кл. №168</v>
      </c>
      <c r="H1403" s="80"/>
      <c r="I1403" s="79">
        <f>VLOOKUP(A1403,РАСЧЕТ!A:BE,57,0)</f>
        <v>0</v>
      </c>
      <c r="J1403" s="79">
        <f t="shared" si="85"/>
        <v>0</v>
      </c>
      <c r="K1403" s="79" t="e">
        <f>VLOOKUP(A1403,'10'!A:C,3,0)</f>
        <v>#N/A</v>
      </c>
      <c r="L1403" s="79" t="e">
        <f>VLOOKUP(A1403,'10'!A:B,2,0)</f>
        <v>#N/A</v>
      </c>
      <c r="M1403" s="80"/>
      <c r="N1403" s="79">
        <f>VLOOKUP(A1403,РАСЧЕТ!A:BF,58,0)</f>
        <v>0</v>
      </c>
      <c r="O1403" s="79">
        <f t="shared" si="86"/>
        <v>0</v>
      </c>
      <c r="P1403" s="79" t="e">
        <f>VLOOKUP(A1403,'11'!A:C,3,0)</f>
        <v>#N/A</v>
      </c>
      <c r="Q1403" s="79" t="e">
        <f>VLOOKUP(A1403,'11'!A:B,2,0)</f>
        <v>#N/A</v>
      </c>
      <c r="R1403" s="80"/>
      <c r="S1403">
        <f>VLOOKUP(A1403,РАСЧЕТ!A:BG,59,0)</f>
        <v>0</v>
      </c>
      <c r="T1403" s="119">
        <f t="shared" si="87"/>
        <v>0</v>
      </c>
      <c r="U1403" t="e">
        <f>VLOOKUP(A1403,'12'!A:C,3,0)</f>
        <v>#N/A</v>
      </c>
      <c r="V1403" t="e">
        <f>VLOOKUP(A1403,'12'!A:B,2,0)</f>
        <v>#N/A</v>
      </c>
    </row>
    <row r="1404" spans="1:22" x14ac:dyDescent="0.3">
      <c r="A1404" s="77" t="s">
        <v>2719</v>
      </c>
      <c r="B1404" s="77" t="s">
        <v>635</v>
      </c>
      <c r="C1404" s="79">
        <v>114.62</v>
      </c>
      <c r="D1404" s="79">
        <f>VLOOKUP(A1404,РАСЧЕТ!A:AY,51,0)</f>
        <v>81.063324164055658</v>
      </c>
      <c r="E1404" s="79">
        <f t="shared" si="84"/>
        <v>-33.556675835944347</v>
      </c>
      <c r="F1404" s="79" t="str">
        <f>VLOOKUP(A1404,'04'!A:C,3,0)</f>
        <v>Начисление услуг УКС00000634 от 30.04.2023 0:00:04</v>
      </c>
      <c r="G1404" s="79" t="str">
        <f>VLOOKUP(A1404,'04'!A:B,2,0)</f>
        <v>НАС/КС/ДУ-КЛ-3А/ММ-168-Э(-1)</v>
      </c>
      <c r="H1404" s="79">
        <v>137.44</v>
      </c>
      <c r="I1404" s="79">
        <f>VLOOKUP(A1404,РАСЧЕТ!A:BE,57,0)</f>
        <v>127.9532192098695</v>
      </c>
      <c r="J1404" s="79">
        <f t="shared" si="85"/>
        <v>-9.4867807901304957</v>
      </c>
      <c r="K1404" s="79" t="str">
        <f>VLOOKUP(A1404,'10'!A:C,3,0)</f>
        <v>Начисление услуг УКС00001636 от 31.10.2023 0:00:02</v>
      </c>
      <c r="L1404" s="79" t="str">
        <f>VLOOKUP(A1404,'10'!A:B,2,0)</f>
        <v>НАС/КС/ДУ-КЛ-3А/ММ-168-Э(-1)</v>
      </c>
      <c r="M1404" s="79">
        <v>137.44</v>
      </c>
      <c r="N1404" s="79">
        <f>VLOOKUP(A1404,РАСЧЕТ!A:BF,58,0)</f>
        <v>114.5213076259127</v>
      </c>
      <c r="O1404" s="79">
        <f t="shared" si="86"/>
        <v>-22.9186923740873</v>
      </c>
      <c r="P1404" s="79" t="str">
        <f>VLOOKUP(A1404,'11'!A:C,3,0)</f>
        <v>Начисление услуг УКС00001714 от 30.11.2023 23:59:59</v>
      </c>
      <c r="Q1404" s="79" t="str">
        <f>VLOOKUP(A1404,'11'!A:B,2,0)</f>
        <v>НАС/КС/ДУ-КЛ-3А/ММ-168-Э(-1)</v>
      </c>
      <c r="R1404" s="79">
        <v>137.44</v>
      </c>
      <c r="S1404">
        <f>VLOOKUP(A1404,РАСЧЕТ!A:BG,59,0)</f>
        <v>157.26597996818961</v>
      </c>
      <c r="T1404" s="119">
        <f t="shared" si="87"/>
        <v>19.825979968189614</v>
      </c>
      <c r="U1404" t="str">
        <f>VLOOKUP(A1404,'12'!A:C,3,0)</f>
        <v>Начисление услуг УКС00001863 от 31.12.2023 23:59:59</v>
      </c>
      <c r="V1404" t="str">
        <f>VLOOKUP(A1404,'12'!A:B,2,0)</f>
        <v>НАС/КС/ДУ-КЛ-3А/ММ-168-Э(-1)</v>
      </c>
    </row>
    <row r="1405" spans="1:22" x14ac:dyDescent="0.3">
      <c r="A1405" s="77" t="s">
        <v>2178</v>
      </c>
      <c r="B1405" s="77" t="s">
        <v>602</v>
      </c>
      <c r="C1405" s="79">
        <v>287.76</v>
      </c>
      <c r="D1405" s="79">
        <f>VLOOKUP(A1405,РАСЧЕТ!A:AY,51,0)</f>
        <v>203.67160196218984</v>
      </c>
      <c r="E1405" s="79">
        <f t="shared" si="84"/>
        <v>-84.088398037810151</v>
      </c>
      <c r="F1405" s="79" t="str">
        <f>VLOOKUP(A1405,'04'!A:C,3,0)</f>
        <v>Начисление услуг УКС00000634 от 30.04.2023 0:00:04</v>
      </c>
      <c r="G1405" s="79" t="str">
        <f>VLOOKUP(A1405,'04'!A:B,2,0)</f>
        <v>С24-НАСТР-3А-2021/паркинг/Кл. №169</v>
      </c>
      <c r="H1405" s="80"/>
      <c r="I1405" s="79">
        <f>VLOOKUP(A1405,РАСЧЕТ!A:BE,57,0)</f>
        <v>0</v>
      </c>
      <c r="J1405" s="79">
        <f t="shared" si="85"/>
        <v>0</v>
      </c>
      <c r="K1405" s="79" t="e">
        <f>VLOOKUP(A1405,'10'!A:C,3,0)</f>
        <v>#N/A</v>
      </c>
      <c r="L1405" s="79" t="e">
        <f>VLOOKUP(A1405,'10'!A:B,2,0)</f>
        <v>#N/A</v>
      </c>
      <c r="M1405" s="80"/>
      <c r="N1405" s="79">
        <f>VLOOKUP(A1405,РАСЧЕТ!A:BF,58,0)</f>
        <v>0</v>
      </c>
      <c r="O1405" s="79">
        <f t="shared" si="86"/>
        <v>0</v>
      </c>
      <c r="P1405" s="79" t="e">
        <f>VLOOKUP(A1405,'11'!A:C,3,0)</f>
        <v>#N/A</v>
      </c>
      <c r="Q1405" s="79" t="e">
        <f>VLOOKUP(A1405,'11'!A:B,2,0)</f>
        <v>#N/A</v>
      </c>
      <c r="R1405" s="80"/>
      <c r="S1405">
        <f>VLOOKUP(A1405,РАСЧЕТ!A:BG,59,0)</f>
        <v>0</v>
      </c>
      <c r="T1405" s="119">
        <f t="shared" si="87"/>
        <v>0</v>
      </c>
      <c r="U1405" t="e">
        <f>VLOOKUP(A1405,'12'!A:C,3,0)</f>
        <v>#N/A</v>
      </c>
      <c r="V1405" t="e">
        <f>VLOOKUP(A1405,'12'!A:B,2,0)</f>
        <v>#N/A</v>
      </c>
    </row>
    <row r="1406" spans="1:22" x14ac:dyDescent="0.3">
      <c r="A1406" s="77" t="s">
        <v>2849</v>
      </c>
      <c r="B1406" s="77" t="s">
        <v>602</v>
      </c>
      <c r="C1406" s="80"/>
      <c r="D1406" s="79">
        <f>VLOOKUP(A1406,РАСЧЕТ!A:AY,51,0)</f>
        <v>0</v>
      </c>
      <c r="E1406" s="79">
        <f t="shared" si="84"/>
        <v>0</v>
      </c>
      <c r="F1406" s="79" t="e">
        <f>VLOOKUP(A1406,'04'!A:C,3,0)</f>
        <v>#N/A</v>
      </c>
      <c r="G1406" s="79" t="e">
        <f>VLOOKUP(A1406,'04'!A:B,2,0)</f>
        <v>#N/A</v>
      </c>
      <c r="H1406" s="79">
        <v>287.76</v>
      </c>
      <c r="I1406" s="79">
        <f>VLOOKUP(A1406,РАСЧЕТ!A:BE,57,0)</f>
        <v>267.9020527206643</v>
      </c>
      <c r="J1406" s="79">
        <f t="shared" si="85"/>
        <v>-19.85794727933569</v>
      </c>
      <c r="K1406" s="79" t="str">
        <f>VLOOKUP(A1406,'10'!A:C,3,0)</f>
        <v>Начисление услуг УКС00001636 от 31.10.2023 0:00:02</v>
      </c>
      <c r="L1406" s="79" t="str">
        <f>VLOOKUP(A1406,'10'!A:B,2,0)</f>
        <v>НАС/КС/ДУ-3А-КЛ-169</v>
      </c>
      <c r="M1406" s="79">
        <v>287.76</v>
      </c>
      <c r="N1406" s="79">
        <f>VLOOKUP(A1406,РАСЧЕТ!A:BF,58,0)</f>
        <v>239.77898784175468</v>
      </c>
      <c r="O1406" s="79">
        <f t="shared" si="86"/>
        <v>-47.981012158245306</v>
      </c>
      <c r="P1406" s="79" t="str">
        <f>VLOOKUP(A1406,'11'!A:C,3,0)</f>
        <v>Начисление услуг УКС00001714 от 30.11.2023 23:59:59</v>
      </c>
      <c r="Q1406" s="79" t="str">
        <f>VLOOKUP(A1406,'11'!A:B,2,0)</f>
        <v>НАС/КС/ДУ-3А-КЛ-169</v>
      </c>
      <c r="R1406" s="79">
        <v>287.76</v>
      </c>
      <c r="S1406">
        <f>VLOOKUP(A1406,РАСЧЕТ!A:BG,59,0)</f>
        <v>329.27564555839695</v>
      </c>
      <c r="T1406" s="119">
        <f t="shared" si="87"/>
        <v>41.515645558396955</v>
      </c>
      <c r="U1406" t="str">
        <f>VLOOKUP(A1406,'12'!A:C,3,0)</f>
        <v>Начисление услуг УКС00001863 от 31.12.2023 23:59:59</v>
      </c>
      <c r="V1406" t="str">
        <f>VLOOKUP(A1406,'12'!A:B,2,0)</f>
        <v>НАС/КС/ДУ-3А-КЛ-169</v>
      </c>
    </row>
    <row r="1407" spans="1:22" x14ac:dyDescent="0.3">
      <c r="A1407" s="77" t="s">
        <v>1491</v>
      </c>
      <c r="B1407" s="77" t="s">
        <v>803</v>
      </c>
      <c r="C1407" s="79">
        <v>167.5</v>
      </c>
      <c r="D1407" s="79">
        <f>VLOOKUP(A1407,РАСЧЕТ!A:AY,51,0)</f>
        <v>118.55511158993139</v>
      </c>
      <c r="E1407" s="79">
        <f t="shared" si="84"/>
        <v>-48.944888410068614</v>
      </c>
      <c r="F1407" s="79" t="str">
        <f>VLOOKUP(A1407,'04'!A:C,3,0)</f>
        <v>Начисление услуг УКС00000634 от 30.04.2023 0:00:04</v>
      </c>
      <c r="G1407" s="79" t="str">
        <f>VLOOKUP(A1407,'04'!A:B,2,0)</f>
        <v>С24-НАСТР-3А-2021/паркинг/Кл. №17</v>
      </c>
      <c r="H1407" s="80"/>
      <c r="I1407" s="79">
        <f>VLOOKUP(A1407,РАСЧЕТ!A:BE,57,0)</f>
        <v>0</v>
      </c>
      <c r="J1407" s="79">
        <f t="shared" si="85"/>
        <v>0</v>
      </c>
      <c r="K1407" s="79" t="e">
        <f>VLOOKUP(A1407,'10'!A:C,3,0)</f>
        <v>#N/A</v>
      </c>
      <c r="L1407" s="79" t="e">
        <f>VLOOKUP(A1407,'10'!A:B,2,0)</f>
        <v>#N/A</v>
      </c>
      <c r="M1407" s="80"/>
      <c r="N1407" s="79">
        <f>VLOOKUP(A1407,РАСЧЕТ!A:BF,58,0)</f>
        <v>0</v>
      </c>
      <c r="O1407" s="79">
        <f t="shared" si="86"/>
        <v>0</v>
      </c>
      <c r="P1407" s="79" t="e">
        <f>VLOOKUP(A1407,'11'!A:C,3,0)</f>
        <v>#N/A</v>
      </c>
      <c r="Q1407" s="79" t="e">
        <f>VLOOKUP(A1407,'11'!A:B,2,0)</f>
        <v>#N/A</v>
      </c>
      <c r="R1407" s="80"/>
      <c r="S1407">
        <f>VLOOKUP(A1407,РАСЧЕТ!A:BG,59,0)</f>
        <v>0</v>
      </c>
      <c r="T1407" s="119">
        <f t="shared" si="87"/>
        <v>0</v>
      </c>
      <c r="U1407" t="e">
        <f>VLOOKUP(A1407,'12'!A:C,3,0)</f>
        <v>#N/A</v>
      </c>
      <c r="V1407" t="e">
        <f>VLOOKUP(A1407,'12'!A:B,2,0)</f>
        <v>#N/A</v>
      </c>
    </row>
    <row r="1408" spans="1:22" x14ac:dyDescent="0.3">
      <c r="A1408" s="77" t="s">
        <v>2898</v>
      </c>
      <c r="B1408" s="77" t="s">
        <v>803</v>
      </c>
      <c r="C1408" s="80"/>
      <c r="D1408" s="79">
        <f>VLOOKUP(A1408,РАСЧЕТ!A:AY,51,0)</f>
        <v>0</v>
      </c>
      <c r="E1408" s="79">
        <f t="shared" si="84"/>
        <v>0</v>
      </c>
      <c r="F1408" s="79" t="e">
        <f>VLOOKUP(A1408,'04'!A:C,3,0)</f>
        <v>#N/A</v>
      </c>
      <c r="G1408" s="79" t="e">
        <f>VLOOKUP(A1408,'04'!A:B,2,0)</f>
        <v>#N/A</v>
      </c>
      <c r="H1408" s="79">
        <v>167.5</v>
      </c>
      <c r="I1408" s="79">
        <f>VLOOKUP(A1408,РАСЧЕТ!A:BE,57,0)</f>
        <v>155.94298591202846</v>
      </c>
      <c r="J1408" s="79">
        <f t="shared" si="85"/>
        <v>-11.557014087971538</v>
      </c>
      <c r="K1408" s="79" t="str">
        <f>VLOOKUP(A1408,'10'!A:C,3,0)</f>
        <v>Начисление услуг УКС00001636 от 31.10.2023 0:00:02</v>
      </c>
      <c r="L1408" s="79" t="str">
        <f>VLOOKUP(A1408,'10'!A:B,2,0)</f>
        <v>НАС/КС/ДУ-КЛ-3А-17</v>
      </c>
      <c r="M1408" s="79">
        <v>167.5</v>
      </c>
      <c r="N1408" s="79">
        <f>VLOOKUP(A1408,РАСЧЕТ!A:BF,58,0)</f>
        <v>139.57284366908107</v>
      </c>
      <c r="O1408" s="79">
        <f t="shared" si="86"/>
        <v>-27.927156330918933</v>
      </c>
      <c r="P1408" s="79" t="str">
        <f>VLOOKUP(A1408,'11'!A:C,3,0)</f>
        <v>Начисление услуг УКС00001714 от 30.11.2023 23:59:59</v>
      </c>
      <c r="Q1408" s="79" t="str">
        <f>VLOOKUP(A1408,'11'!A:B,2,0)</f>
        <v>НАС/КС/ДУ-КЛ-3А-17</v>
      </c>
      <c r="R1408" s="79">
        <v>167.5</v>
      </c>
      <c r="S1408">
        <f>VLOOKUP(A1408,РАСЧЕТ!A:BG,59,0)</f>
        <v>191.6679130862311</v>
      </c>
      <c r="T1408" s="119">
        <f t="shared" si="87"/>
        <v>24.167913086231096</v>
      </c>
      <c r="U1408" t="str">
        <f>VLOOKUP(A1408,'12'!A:C,3,0)</f>
        <v>Начисление услуг УКС00001863 от 31.12.2023 23:59:59</v>
      </c>
      <c r="V1408" t="str">
        <f>VLOOKUP(A1408,'12'!A:B,2,0)</f>
        <v>НАС/КС/ДУ-КЛ-3А-17</v>
      </c>
    </row>
    <row r="1409" spans="1:22" x14ac:dyDescent="0.3">
      <c r="A1409" s="77" t="s">
        <v>2078</v>
      </c>
      <c r="B1409" s="77" t="s">
        <v>1146</v>
      </c>
      <c r="C1409" s="79">
        <v>210.45</v>
      </c>
      <c r="D1409" s="79">
        <f>VLOOKUP(A1409,РАСЧЕТ!A:AY,51,0)</f>
        <v>148.95385815145227</v>
      </c>
      <c r="E1409" s="79">
        <f t="shared" si="84"/>
        <v>-61.496141848547722</v>
      </c>
      <c r="F1409" s="79" t="str">
        <f>VLOOKUP(A1409,'04'!A:C,3,0)</f>
        <v>Начисление услуг УКС00000634 от 30.04.2023 0:00:04</v>
      </c>
      <c r="G1409" s="79" t="str">
        <f>VLOOKUP(A1409,'04'!A:B,2,0)</f>
        <v>С24-НАСТР-3А-2021/паркинг/Кл. №170</v>
      </c>
      <c r="H1409" s="80"/>
      <c r="I1409" s="79">
        <f>VLOOKUP(A1409,РАСЧЕТ!A:BE,57,0)</f>
        <v>0</v>
      </c>
      <c r="J1409" s="79">
        <f t="shared" si="85"/>
        <v>0</v>
      </c>
      <c r="K1409" s="79" t="e">
        <f>VLOOKUP(A1409,'10'!A:C,3,0)</f>
        <v>#N/A</v>
      </c>
      <c r="L1409" s="79" t="e">
        <f>VLOOKUP(A1409,'10'!A:B,2,0)</f>
        <v>#N/A</v>
      </c>
      <c r="M1409" s="80"/>
      <c r="N1409" s="79">
        <f>VLOOKUP(A1409,РАСЧЕТ!A:BF,58,0)</f>
        <v>0</v>
      </c>
      <c r="O1409" s="79">
        <f t="shared" si="86"/>
        <v>0</v>
      </c>
      <c r="P1409" s="79" t="e">
        <f>VLOOKUP(A1409,'11'!A:C,3,0)</f>
        <v>#N/A</v>
      </c>
      <c r="Q1409" s="79" t="e">
        <f>VLOOKUP(A1409,'11'!A:B,2,0)</f>
        <v>#N/A</v>
      </c>
      <c r="R1409" s="80"/>
      <c r="S1409">
        <f>VLOOKUP(A1409,РАСЧЕТ!A:BG,59,0)</f>
        <v>0</v>
      </c>
      <c r="T1409" s="119">
        <f t="shared" si="87"/>
        <v>0</v>
      </c>
      <c r="U1409" t="e">
        <f>VLOOKUP(A1409,'12'!A:C,3,0)</f>
        <v>#N/A</v>
      </c>
      <c r="V1409" t="e">
        <f>VLOOKUP(A1409,'12'!A:B,2,0)</f>
        <v>#N/A</v>
      </c>
    </row>
    <row r="1410" spans="1:22" x14ac:dyDescent="0.3">
      <c r="A1410" s="77" t="s">
        <v>2847</v>
      </c>
      <c r="B1410" s="77" t="s">
        <v>1146</v>
      </c>
      <c r="C1410" s="80"/>
      <c r="D1410" s="79">
        <f>VLOOKUP(A1410,РАСЧЕТ!A:AY,51,0)</f>
        <v>0</v>
      </c>
      <c r="E1410" s="79">
        <f t="shared" si="84"/>
        <v>0</v>
      </c>
      <c r="F1410" s="79" t="e">
        <f>VLOOKUP(A1410,'04'!A:C,3,0)</f>
        <v>#N/A</v>
      </c>
      <c r="G1410" s="79" t="e">
        <f>VLOOKUP(A1410,'04'!A:B,2,0)</f>
        <v>#N/A</v>
      </c>
      <c r="H1410" s="79">
        <v>210.45</v>
      </c>
      <c r="I1410" s="79">
        <f>VLOOKUP(A1410,РАСЧЕТ!A:BE,57,0)</f>
        <v>195.92836691511266</v>
      </c>
      <c r="J1410" s="79">
        <f t="shared" si="85"/>
        <v>-14.521633084887327</v>
      </c>
      <c r="K1410" s="79" t="str">
        <f>VLOOKUP(A1410,'10'!A:C,3,0)</f>
        <v>Начисление услуг УКС00001636 от 31.10.2023 0:00:02</v>
      </c>
      <c r="L1410" s="79" t="str">
        <f>VLOOKUP(A1410,'10'!A:B,2,0)</f>
        <v>НАС/КС/ДУ-3А-КЛ-170</v>
      </c>
      <c r="M1410" s="79">
        <v>210.45</v>
      </c>
      <c r="N1410" s="79">
        <f>VLOOKUP(A1410,РАСЧЕТ!A:BF,58,0)</f>
        <v>175.36075230217881</v>
      </c>
      <c r="O1410" s="79">
        <f t="shared" si="86"/>
        <v>-35.089247697821179</v>
      </c>
      <c r="P1410" s="79" t="str">
        <f>VLOOKUP(A1410,'11'!A:C,3,0)</f>
        <v>Начисление услуг УКС00001714 от 30.11.2023 23:59:59</v>
      </c>
      <c r="Q1410" s="79" t="str">
        <f>VLOOKUP(A1410,'11'!A:B,2,0)</f>
        <v>НАС/КС/ДУ-3А-КЛ-170</v>
      </c>
      <c r="R1410" s="79">
        <v>210.45</v>
      </c>
      <c r="S1410">
        <f>VLOOKUP(A1410,РАСЧЕТ!A:BG,59,0)</f>
        <v>240.81353182629036</v>
      </c>
      <c r="T1410" s="119">
        <f t="shared" si="87"/>
        <v>30.36353182629037</v>
      </c>
      <c r="U1410" t="str">
        <f>VLOOKUP(A1410,'12'!A:C,3,0)</f>
        <v>Начисление услуг УКС00001863 от 31.12.2023 23:59:59</v>
      </c>
      <c r="V1410" t="str">
        <f>VLOOKUP(A1410,'12'!A:B,2,0)</f>
        <v>НАС/КС/ДУ-3А-КЛ-170</v>
      </c>
    </row>
    <row r="1411" spans="1:22" x14ac:dyDescent="0.3">
      <c r="A1411" s="77" t="s">
        <v>2141</v>
      </c>
      <c r="B1411" s="77" t="s">
        <v>1022</v>
      </c>
      <c r="C1411" s="79">
        <v>253.4</v>
      </c>
      <c r="D1411" s="79">
        <f>VLOOKUP(A1411,РАСЧЕТ!A:AY,51,0)</f>
        <v>179.35260471297318</v>
      </c>
      <c r="E1411" s="79">
        <f t="shared" ref="E1411:E1474" si="88">D1411-C1411</f>
        <v>-74.047395287026831</v>
      </c>
      <c r="F1411" s="79" t="str">
        <f>VLOOKUP(A1411,'04'!A:C,3,0)</f>
        <v>Начисление услуг УКС00000634 от 30.04.2023 0:00:04</v>
      </c>
      <c r="G1411" s="79" t="str">
        <f>VLOOKUP(A1411,'04'!A:B,2,0)</f>
        <v>С24-НАСТР-3А-2021/паркинг/Кл. №171</v>
      </c>
      <c r="H1411" s="80"/>
      <c r="I1411" s="79">
        <f>VLOOKUP(A1411,РАСЧЕТ!A:BE,57,0)</f>
        <v>0</v>
      </c>
      <c r="J1411" s="79">
        <f t="shared" ref="J1411:J1474" si="89">I1411-H1411</f>
        <v>0</v>
      </c>
      <c r="K1411" s="79" t="e">
        <f>VLOOKUP(A1411,'10'!A:C,3,0)</f>
        <v>#N/A</v>
      </c>
      <c r="L1411" s="79" t="e">
        <f>VLOOKUP(A1411,'10'!A:B,2,0)</f>
        <v>#N/A</v>
      </c>
      <c r="M1411" s="80"/>
      <c r="N1411" s="79">
        <f>VLOOKUP(A1411,РАСЧЕТ!A:BF,58,0)</f>
        <v>0</v>
      </c>
      <c r="O1411" s="79">
        <f t="shared" ref="O1411:O1474" si="90">N1411-M1411</f>
        <v>0</v>
      </c>
      <c r="P1411" s="79" t="e">
        <f>VLOOKUP(A1411,'11'!A:C,3,0)</f>
        <v>#N/A</v>
      </c>
      <c r="Q1411" s="79" t="e">
        <f>VLOOKUP(A1411,'11'!A:B,2,0)</f>
        <v>#N/A</v>
      </c>
      <c r="R1411" s="80"/>
      <c r="S1411">
        <f>VLOOKUP(A1411,РАСЧЕТ!A:BG,59,0)</f>
        <v>0</v>
      </c>
      <c r="T1411" s="119">
        <f t="shared" ref="T1411:T1474" si="91">S1411-R1411</f>
        <v>0</v>
      </c>
      <c r="U1411" t="e">
        <f>VLOOKUP(A1411,'12'!A:C,3,0)</f>
        <v>#N/A</v>
      </c>
      <c r="V1411" t="e">
        <f>VLOOKUP(A1411,'12'!A:B,2,0)</f>
        <v>#N/A</v>
      </c>
    </row>
    <row r="1412" spans="1:22" x14ac:dyDescent="0.3">
      <c r="A1412" s="77" t="s">
        <v>2819</v>
      </c>
      <c r="B1412" s="77" t="s">
        <v>1022</v>
      </c>
      <c r="C1412" s="80"/>
      <c r="D1412" s="79">
        <f>VLOOKUP(A1412,РАСЧЕТ!A:AY,51,0)</f>
        <v>0</v>
      </c>
      <c r="E1412" s="79">
        <f t="shared" si="88"/>
        <v>0</v>
      </c>
      <c r="F1412" s="79" t="e">
        <f>VLOOKUP(A1412,'04'!A:C,3,0)</f>
        <v>#N/A</v>
      </c>
      <c r="G1412" s="79" t="e">
        <f>VLOOKUP(A1412,'04'!A:B,2,0)</f>
        <v>#N/A</v>
      </c>
      <c r="H1412" s="79">
        <v>253.4</v>
      </c>
      <c r="I1412" s="79">
        <f>VLOOKUP(A1412,РАСЧЕТ!A:BE,57,0)</f>
        <v>235.91374791819692</v>
      </c>
      <c r="J1412" s="79">
        <f t="shared" si="89"/>
        <v>-17.486252081803087</v>
      </c>
      <c r="K1412" s="79" t="str">
        <f>VLOOKUP(A1412,'10'!A:C,3,0)</f>
        <v>Начисление услуг УКС00001636 от 31.10.2023 0:00:02</v>
      </c>
      <c r="L1412" s="79" t="str">
        <f>VLOOKUP(A1412,'10'!A:B,2,0)</f>
        <v>НАС/КС/ДУ-3А-КЛ-171</v>
      </c>
      <c r="M1412" s="79">
        <v>253.4</v>
      </c>
      <c r="N1412" s="79">
        <f>VLOOKUP(A1412,РАСЧЕТ!A:BF,58,0)</f>
        <v>211.14866093527652</v>
      </c>
      <c r="O1412" s="79">
        <f t="shared" si="90"/>
        <v>-42.251339064723481</v>
      </c>
      <c r="P1412" s="79" t="str">
        <f>VLOOKUP(A1412,'11'!A:C,3,0)</f>
        <v>Начисление услуг УКС00001714 от 30.11.2023 23:59:59</v>
      </c>
      <c r="Q1412" s="79" t="str">
        <f>VLOOKUP(A1412,'11'!A:B,2,0)</f>
        <v>НАС/КС/ДУ-3А-КЛ-171</v>
      </c>
      <c r="R1412" s="79">
        <v>253.4</v>
      </c>
      <c r="S1412">
        <f>VLOOKUP(A1412,РАСЧЕТ!A:BG,59,0)</f>
        <v>289.95915056634959</v>
      </c>
      <c r="T1412" s="119">
        <f t="shared" si="91"/>
        <v>36.559150566349587</v>
      </c>
      <c r="U1412" t="str">
        <f>VLOOKUP(A1412,'12'!A:C,3,0)</f>
        <v>Начисление услуг УКС00001863 от 31.12.2023 23:59:59</v>
      </c>
      <c r="V1412" t="str">
        <f>VLOOKUP(A1412,'12'!A:B,2,0)</f>
        <v>НАС/КС/ДУ-3А-КЛ-171</v>
      </c>
    </row>
    <row r="1413" spans="1:22" x14ac:dyDescent="0.3">
      <c r="A1413" s="77" t="s">
        <v>2265</v>
      </c>
      <c r="B1413" s="77" t="s">
        <v>971</v>
      </c>
      <c r="C1413" s="79">
        <v>154.62</v>
      </c>
      <c r="D1413" s="79">
        <f>VLOOKUP(A1413,РАСЧЕТ!A:AY,51,0)</f>
        <v>109.43548762147515</v>
      </c>
      <c r="E1413" s="79">
        <f t="shared" si="88"/>
        <v>-45.184512378524857</v>
      </c>
      <c r="F1413" s="79" t="str">
        <f>VLOOKUP(A1413,'04'!A:C,3,0)</f>
        <v>Начисление услуг УКС00000634 от 30.04.2023 0:00:04</v>
      </c>
      <c r="G1413" s="79" t="str">
        <f>VLOOKUP(A1413,'04'!A:B,2,0)</f>
        <v>С24-НАСТР-3А-2021/паркинг/Кл. №172</v>
      </c>
      <c r="H1413" s="79">
        <v>154.62</v>
      </c>
      <c r="I1413" s="79">
        <f>VLOOKUP(A1413,РАСЧЕТ!A:BE,57,0)</f>
        <v>143.94737161110319</v>
      </c>
      <c r="J1413" s="79">
        <f t="shared" si="89"/>
        <v>-10.672628388896811</v>
      </c>
      <c r="K1413" s="79" t="str">
        <f>VLOOKUP(A1413,'10'!A:C,3,0)</f>
        <v>Начисление услуг УКС00001636 от 31.10.2023 0:00:02</v>
      </c>
      <c r="L1413" s="79" t="str">
        <f>VLOOKUP(A1413,'10'!A:B,2,0)</f>
        <v>С24-НАСТР-3А-2021/паркинг/Кл. №172</v>
      </c>
      <c r="M1413" s="79">
        <v>154.62</v>
      </c>
      <c r="N1413" s="79">
        <f>VLOOKUP(A1413,РАСЧЕТ!A:BF,58,0)</f>
        <v>128.83647107915178</v>
      </c>
      <c r="O1413" s="79">
        <f t="shared" si="90"/>
        <v>-25.783528920848227</v>
      </c>
      <c r="P1413" s="79" t="str">
        <f>VLOOKUP(A1413,'11'!A:C,3,0)</f>
        <v>Начисление услуг УКС00001714 от 30.11.2023 23:59:59</v>
      </c>
      <c r="Q1413" s="79" t="str">
        <f>VLOOKUP(A1413,'11'!A:B,2,0)</f>
        <v>С24-НАСТР-3А-2021/паркинг/Кл. №172</v>
      </c>
      <c r="R1413" s="79">
        <v>154.62</v>
      </c>
      <c r="S1413">
        <f>VLOOKUP(A1413,РАСЧЕТ!A:BG,59,0)</f>
        <v>176.92422746421332</v>
      </c>
      <c r="T1413" s="119">
        <f t="shared" si="91"/>
        <v>22.304227464213312</v>
      </c>
      <c r="U1413" t="str">
        <f>VLOOKUP(A1413,'12'!A:C,3,0)</f>
        <v>Начисление услуг УКС00001863 от 31.12.2023 23:59:59</v>
      </c>
      <c r="V1413" t="str">
        <f>VLOOKUP(A1413,'12'!A:B,2,0)</f>
        <v>С24-НАСТР-3А-2021/паркинг/Кл. №172</v>
      </c>
    </row>
    <row r="1414" spans="1:22" x14ac:dyDescent="0.3">
      <c r="A1414" s="77" t="s">
        <v>2142</v>
      </c>
      <c r="B1414" s="77" t="s">
        <v>636</v>
      </c>
      <c r="C1414" s="79">
        <v>266.29000000000002</v>
      </c>
      <c r="D1414" s="79">
        <f>VLOOKUP(A1414,РАСЧЕТ!A:AY,51,0)</f>
        <v>188.47222868142941</v>
      </c>
      <c r="E1414" s="79">
        <f t="shared" si="88"/>
        <v>-77.817771318570607</v>
      </c>
      <c r="F1414" s="79" t="str">
        <f>VLOOKUP(A1414,'04'!A:C,3,0)</f>
        <v>Начисление услуг УКС00000634 от 30.04.2023 0:00:04</v>
      </c>
      <c r="G1414" s="79" t="str">
        <f>VLOOKUP(A1414,'04'!A:B,2,0)</f>
        <v>С24-НАСТР-3А-2021/паркинг/Кл. №173</v>
      </c>
      <c r="H1414" s="80"/>
      <c r="I1414" s="79">
        <f>VLOOKUP(A1414,РАСЧЕТ!A:BE,57,0)</f>
        <v>0</v>
      </c>
      <c r="J1414" s="79">
        <f t="shared" si="89"/>
        <v>0</v>
      </c>
      <c r="K1414" s="79" t="e">
        <f>VLOOKUP(A1414,'10'!A:C,3,0)</f>
        <v>#N/A</v>
      </c>
      <c r="L1414" s="79" t="e">
        <f>VLOOKUP(A1414,'10'!A:B,2,0)</f>
        <v>#N/A</v>
      </c>
      <c r="M1414" s="80"/>
      <c r="N1414" s="79">
        <f>VLOOKUP(A1414,РАСЧЕТ!A:BF,58,0)</f>
        <v>0</v>
      </c>
      <c r="O1414" s="79">
        <f t="shared" si="90"/>
        <v>0</v>
      </c>
      <c r="P1414" s="79" t="e">
        <f>VLOOKUP(A1414,'11'!A:C,3,0)</f>
        <v>#N/A</v>
      </c>
      <c r="Q1414" s="79" t="e">
        <f>VLOOKUP(A1414,'11'!A:B,2,0)</f>
        <v>#N/A</v>
      </c>
      <c r="R1414" s="80"/>
      <c r="S1414">
        <f>VLOOKUP(A1414,РАСЧЕТ!A:BG,59,0)</f>
        <v>0</v>
      </c>
      <c r="T1414" s="119">
        <f t="shared" si="91"/>
        <v>0</v>
      </c>
      <c r="U1414" t="e">
        <f>VLOOKUP(A1414,'12'!A:C,3,0)</f>
        <v>#N/A</v>
      </c>
      <c r="V1414" t="e">
        <f>VLOOKUP(A1414,'12'!A:B,2,0)</f>
        <v>#N/A</v>
      </c>
    </row>
    <row r="1415" spans="1:22" x14ac:dyDescent="0.3">
      <c r="A1415" s="77" t="s">
        <v>2818</v>
      </c>
      <c r="B1415" s="77" t="s">
        <v>636</v>
      </c>
      <c r="C1415" s="80"/>
      <c r="D1415" s="79">
        <f>VLOOKUP(A1415,РАСЧЕТ!A:AY,51,0)</f>
        <v>0</v>
      </c>
      <c r="E1415" s="79">
        <f t="shared" si="88"/>
        <v>0</v>
      </c>
      <c r="F1415" s="79" t="e">
        <f>VLOOKUP(A1415,'04'!A:C,3,0)</f>
        <v>#N/A</v>
      </c>
      <c r="G1415" s="79" t="e">
        <f>VLOOKUP(A1415,'04'!A:B,2,0)</f>
        <v>#N/A</v>
      </c>
      <c r="H1415" s="79">
        <v>266.29000000000002</v>
      </c>
      <c r="I1415" s="79">
        <f>VLOOKUP(A1415,РАСЧЕТ!A:BE,57,0)</f>
        <v>247.90936221912213</v>
      </c>
      <c r="J1415" s="79">
        <f t="shared" si="89"/>
        <v>-18.38063778087789</v>
      </c>
      <c r="K1415" s="79" t="str">
        <f>VLOOKUP(A1415,'10'!A:C,3,0)</f>
        <v>Начисление услуг УКС00001636 от 31.10.2023 0:00:02</v>
      </c>
      <c r="L1415" s="79" t="str">
        <f>VLOOKUP(A1415,'10'!A:B,2,0)</f>
        <v>НАС/КС/ДУ-КЛ-3А-173</v>
      </c>
      <c r="M1415" s="79">
        <v>266.29000000000002</v>
      </c>
      <c r="N1415" s="79">
        <f>VLOOKUP(A1415,РАСЧЕТ!A:BF,58,0)</f>
        <v>221.88503352520584</v>
      </c>
      <c r="O1415" s="79">
        <f t="shared" si="90"/>
        <v>-44.404966474794179</v>
      </c>
      <c r="P1415" s="79" t="str">
        <f>VLOOKUP(A1415,'11'!A:C,3,0)</f>
        <v>Начисление услуг УКС00001714 от 30.11.2023 23:59:59</v>
      </c>
      <c r="Q1415" s="79" t="str">
        <f>VLOOKUP(A1415,'11'!A:B,2,0)</f>
        <v>НАС/КС/ДУ-КЛ-3А-173</v>
      </c>
      <c r="R1415" s="79">
        <v>266.29000000000002</v>
      </c>
      <c r="S1415">
        <f>VLOOKUP(A1415,РАСЧЕТ!A:BG,59,0)</f>
        <v>304.70283618836737</v>
      </c>
      <c r="T1415" s="119">
        <f t="shared" si="91"/>
        <v>38.412836188367351</v>
      </c>
      <c r="U1415" t="str">
        <f>VLOOKUP(A1415,'12'!A:C,3,0)</f>
        <v>Начисление услуг УКС00001863 от 31.12.2023 23:59:59</v>
      </c>
      <c r="V1415" t="str">
        <f>VLOOKUP(A1415,'12'!A:B,2,0)</f>
        <v>НАС/КС/ДУ-КЛ-3А-173</v>
      </c>
    </row>
    <row r="1416" spans="1:22" x14ac:dyDescent="0.3">
      <c r="A1416" s="77" t="s">
        <v>1944</v>
      </c>
      <c r="B1416" s="77" t="s">
        <v>1163</v>
      </c>
      <c r="C1416" s="79">
        <v>81.599999999999994</v>
      </c>
      <c r="D1416" s="79">
        <f>VLOOKUP(A1416,РАСЧЕТ!A:AY,51,0)</f>
        <v>57.757618466889653</v>
      </c>
      <c r="E1416" s="79">
        <f t="shared" si="88"/>
        <v>-23.842381533110341</v>
      </c>
      <c r="F1416" s="79" t="str">
        <f>VLOOKUP(A1416,'04'!A:C,3,0)</f>
        <v>Начисление услуг УКС00000634 от 30.04.2023 0:00:04</v>
      </c>
      <c r="G1416" s="79" t="str">
        <f>VLOOKUP(A1416,'04'!A:B,2,0)</f>
        <v>С24-НАСТР-3А-2021/паркинг/Кл. №174</v>
      </c>
      <c r="H1416" s="80"/>
      <c r="I1416" s="79">
        <f>VLOOKUP(A1416,РАСЧЕТ!A:BE,57,0)</f>
        <v>0</v>
      </c>
      <c r="J1416" s="79">
        <f t="shared" si="89"/>
        <v>0</v>
      </c>
      <c r="K1416" s="79" t="e">
        <f>VLOOKUP(A1416,'10'!A:C,3,0)</f>
        <v>#N/A</v>
      </c>
      <c r="L1416" s="79" t="e">
        <f>VLOOKUP(A1416,'10'!A:B,2,0)</f>
        <v>#N/A</v>
      </c>
      <c r="M1416" s="80"/>
      <c r="N1416" s="79">
        <f>VLOOKUP(A1416,РАСЧЕТ!A:BF,58,0)</f>
        <v>0</v>
      </c>
      <c r="O1416" s="79">
        <f t="shared" si="90"/>
        <v>0</v>
      </c>
      <c r="P1416" s="79" t="e">
        <f>VLOOKUP(A1416,'11'!A:C,3,0)</f>
        <v>#N/A</v>
      </c>
      <c r="Q1416" s="79" t="e">
        <f>VLOOKUP(A1416,'11'!A:B,2,0)</f>
        <v>#N/A</v>
      </c>
      <c r="R1416" s="80"/>
      <c r="S1416">
        <f>VLOOKUP(A1416,РАСЧЕТ!A:BG,59,0)</f>
        <v>0</v>
      </c>
      <c r="T1416" s="119">
        <f t="shared" si="91"/>
        <v>0</v>
      </c>
      <c r="U1416" t="e">
        <f>VLOOKUP(A1416,'12'!A:C,3,0)</f>
        <v>#N/A</v>
      </c>
      <c r="V1416" t="e">
        <f>VLOOKUP(A1416,'12'!A:B,2,0)</f>
        <v>#N/A</v>
      </c>
    </row>
    <row r="1417" spans="1:22" x14ac:dyDescent="0.3">
      <c r="A1417" s="77" t="s">
        <v>2670</v>
      </c>
      <c r="B1417" s="77" t="s">
        <v>1163</v>
      </c>
      <c r="C1417" s="79">
        <v>163.21</v>
      </c>
      <c r="D1417" s="79">
        <f>VLOOKUP(A1417,РАСЧЕТ!A:AY,51,0)</f>
        <v>115.51523693377931</v>
      </c>
      <c r="E1417" s="79">
        <f t="shared" si="88"/>
        <v>-47.694763066220702</v>
      </c>
      <c r="F1417" s="79" t="str">
        <f>VLOOKUP(A1417,'04'!A:C,3,0)</f>
        <v>Начисление услуг УКС00000634 от 30.04.2023 0:00:04</v>
      </c>
      <c r="G1417" s="79" t="str">
        <f>VLOOKUP(A1417,'04'!A:B,2,0)</f>
        <v>НАС/КС/ДУ-3А-КЛ-174</v>
      </c>
      <c r="H1417" s="79">
        <v>244.81</v>
      </c>
      <c r="I1417" s="79">
        <f>VLOOKUP(A1417,РАСЧЕТ!A:BE,57,0)</f>
        <v>227.91667171758004</v>
      </c>
      <c r="J1417" s="79">
        <f t="shared" si="89"/>
        <v>-16.893328282419958</v>
      </c>
      <c r="K1417" s="79" t="str">
        <f>VLOOKUP(A1417,'10'!A:C,3,0)</f>
        <v>Начисление услуг УКС00001636 от 31.10.2023 0:00:02</v>
      </c>
      <c r="L1417" s="79" t="str">
        <f>VLOOKUP(A1417,'10'!A:B,2,0)</f>
        <v>НАС/КС/ДУ-3А-КЛ-174</v>
      </c>
      <c r="M1417" s="79">
        <v>244.81</v>
      </c>
      <c r="N1417" s="79">
        <f>VLOOKUP(A1417,РАСЧЕТ!A:BF,58,0)</f>
        <v>203.99107920865697</v>
      </c>
      <c r="O1417" s="79">
        <f t="shared" si="90"/>
        <v>-40.818920791343032</v>
      </c>
      <c r="P1417" s="79" t="str">
        <f>VLOOKUP(A1417,'11'!A:C,3,0)</f>
        <v>Начисление услуг УКС00001714 от 30.11.2023 23:59:59</v>
      </c>
      <c r="Q1417" s="79" t="str">
        <f>VLOOKUP(A1417,'11'!A:B,2,0)</f>
        <v>НАС/КС/ДУ-3А-КЛ-174</v>
      </c>
      <c r="R1417" s="79">
        <v>244.81</v>
      </c>
      <c r="S1417">
        <f>VLOOKUP(A1417,РАСЧЕТ!A:BG,59,0)</f>
        <v>280.13002681833774</v>
      </c>
      <c r="T1417" s="119">
        <f t="shared" si="91"/>
        <v>35.320026818337737</v>
      </c>
      <c r="U1417" t="str">
        <f>VLOOKUP(A1417,'12'!A:C,3,0)</f>
        <v>Начисление услуг УКС00001863 от 31.12.2023 23:59:59</v>
      </c>
      <c r="V1417" t="str">
        <f>VLOOKUP(A1417,'12'!A:B,2,0)</f>
        <v>НАС/КС/ДУ-3А-КЛ-174</v>
      </c>
    </row>
    <row r="1418" spans="1:22" x14ac:dyDescent="0.3">
      <c r="A1418" s="77" t="s">
        <v>2324</v>
      </c>
      <c r="B1418" s="77" t="s">
        <v>1113</v>
      </c>
      <c r="C1418" s="80"/>
      <c r="D1418" s="79">
        <f>VLOOKUP(A1418,РАСЧЕТ!A:AY,51,0)</f>
        <v>0</v>
      </c>
      <c r="E1418" s="79">
        <f t="shared" si="88"/>
        <v>0</v>
      </c>
      <c r="F1418" s="79" t="e">
        <f>VLOOKUP(A1418,'04'!A:C,3,0)</f>
        <v>#N/A</v>
      </c>
      <c r="G1418" s="79" t="e">
        <f>VLOOKUP(A1418,'04'!A:B,2,0)</f>
        <v>#N/A</v>
      </c>
      <c r="H1418" s="80"/>
      <c r="I1418" s="79">
        <f>VLOOKUP(A1418,РАСЧЕТ!A:BE,57,0)</f>
        <v>0</v>
      </c>
      <c r="J1418" s="79">
        <f t="shared" si="89"/>
        <v>0</v>
      </c>
      <c r="K1418" s="79" t="e">
        <f>VLOOKUP(A1418,'10'!A:C,3,0)</f>
        <v>#N/A</v>
      </c>
      <c r="L1418" s="79" t="e">
        <f>VLOOKUP(A1418,'10'!A:B,2,0)</f>
        <v>#N/A</v>
      </c>
      <c r="M1418" s="80"/>
      <c r="N1418" s="79">
        <f>VLOOKUP(A1418,РАСЧЕТ!A:BF,58,0)</f>
        <v>0</v>
      </c>
      <c r="O1418" s="79">
        <f t="shared" si="90"/>
        <v>0</v>
      </c>
      <c r="P1418" s="79" t="e">
        <f>VLOOKUP(A1418,'11'!A:C,3,0)</f>
        <v>#N/A</v>
      </c>
      <c r="Q1418" s="79" t="e">
        <f>VLOOKUP(A1418,'11'!A:B,2,0)</f>
        <v>#N/A</v>
      </c>
      <c r="R1418" s="80"/>
      <c r="S1418">
        <f>VLOOKUP(A1418,РАСЧЕТ!A:BG,59,0)</f>
        <v>0</v>
      </c>
      <c r="T1418" s="119">
        <f t="shared" si="91"/>
        <v>0</v>
      </c>
      <c r="U1418" t="e">
        <f>VLOOKUP(A1418,'12'!A:C,3,0)</f>
        <v>#N/A</v>
      </c>
      <c r="V1418" t="e">
        <f>VLOOKUP(A1418,'12'!A:B,2,0)</f>
        <v>#N/A</v>
      </c>
    </row>
    <row r="1419" spans="1:22" x14ac:dyDescent="0.3">
      <c r="A1419" s="77" t="s">
        <v>2589</v>
      </c>
      <c r="B1419" s="77" t="s">
        <v>1113</v>
      </c>
      <c r="C1419" s="79">
        <v>150.32</v>
      </c>
      <c r="D1419" s="79">
        <f>VLOOKUP(A1419,РАСЧЕТ!A:AY,51,0)</f>
        <v>106.39561296532305</v>
      </c>
      <c r="E1419" s="79">
        <f t="shared" si="88"/>
        <v>-43.92438703467694</v>
      </c>
      <c r="F1419" s="79" t="str">
        <f>VLOOKUP(A1419,'04'!A:C,3,0)</f>
        <v>Начисление услуг УКС00000634 от 30.04.2023 0:00:04</v>
      </c>
      <c r="G1419" s="79" t="str">
        <f>VLOOKUP(A1419,'04'!A:B,2,0)</f>
        <v>НАС/КС/ДУ-КЛ-3А-175</v>
      </c>
      <c r="H1419" s="79">
        <v>150.32</v>
      </c>
      <c r="I1419" s="79">
        <f>VLOOKUP(A1419,РАСЧЕТ!A:BE,57,0)</f>
        <v>139.94883351079477</v>
      </c>
      <c r="J1419" s="79">
        <f t="shared" si="89"/>
        <v>-10.371166489205223</v>
      </c>
      <c r="K1419" s="79" t="str">
        <f>VLOOKUP(A1419,'10'!A:C,3,0)</f>
        <v>Начисление услуг УКС00001636 от 31.10.2023 0:00:02</v>
      </c>
      <c r="L1419" s="79" t="str">
        <f>VLOOKUP(A1419,'10'!A:B,2,0)</f>
        <v>НАС/КС/ДУ-КЛ-3А-175</v>
      </c>
      <c r="M1419" s="79">
        <v>150.32</v>
      </c>
      <c r="N1419" s="79">
        <f>VLOOKUP(A1419,РАСЧЕТ!A:BF,58,0)</f>
        <v>125.257680215842</v>
      </c>
      <c r="O1419" s="79">
        <f t="shared" si="90"/>
        <v>-25.062319784157992</v>
      </c>
      <c r="P1419" s="79" t="str">
        <f>VLOOKUP(A1419,'11'!A:C,3,0)</f>
        <v>Начисление услуг УКС00001714 от 30.11.2023 23:59:59</v>
      </c>
      <c r="Q1419" s="79" t="str">
        <f>VLOOKUP(A1419,'11'!A:B,2,0)</f>
        <v>НАС/КС/ДУ-КЛ-3А-175</v>
      </c>
      <c r="R1419" s="79">
        <v>150.32</v>
      </c>
      <c r="S1419">
        <f>VLOOKUP(A1419,РАСЧЕТ!A:BG,59,0)</f>
        <v>172.00966559020736</v>
      </c>
      <c r="T1419" s="119">
        <f t="shared" si="91"/>
        <v>21.689665590207369</v>
      </c>
      <c r="U1419" t="str">
        <f>VLOOKUP(A1419,'12'!A:C,3,0)</f>
        <v>Начисление услуг УКС00001863 от 31.12.2023 23:59:59</v>
      </c>
      <c r="V1419" t="str">
        <f>VLOOKUP(A1419,'12'!A:B,2,0)</f>
        <v>НАС/КС/ДУ-КЛ-3А-175</v>
      </c>
    </row>
    <row r="1420" spans="1:22" x14ac:dyDescent="0.3">
      <c r="A1420" s="77" t="s">
        <v>2099</v>
      </c>
      <c r="B1420" s="77" t="s">
        <v>1013</v>
      </c>
      <c r="C1420" s="79">
        <v>171.8</v>
      </c>
      <c r="D1420" s="79">
        <f>VLOOKUP(A1420,РАСЧЕТ!A:AY,51,0)</f>
        <v>121.59498624608348</v>
      </c>
      <c r="E1420" s="79">
        <f t="shared" si="88"/>
        <v>-50.205013753916532</v>
      </c>
      <c r="F1420" s="79" t="str">
        <f>VLOOKUP(A1420,'04'!A:C,3,0)</f>
        <v>Начисление услуг УКС00000634 от 30.04.2023 0:00:04</v>
      </c>
      <c r="G1420" s="79" t="str">
        <f>VLOOKUP(A1420,'04'!A:B,2,0)</f>
        <v>С24-НАСТР-3А-2021/паркинг/Кл. №176</v>
      </c>
      <c r="H1420" s="79">
        <v>171.8</v>
      </c>
      <c r="I1420" s="79">
        <f>VLOOKUP(A1420,РАСЧЕТ!A:BE,57,0)</f>
        <v>159.94152401233688</v>
      </c>
      <c r="J1420" s="79">
        <f t="shared" si="89"/>
        <v>-11.858475987663127</v>
      </c>
      <c r="K1420" s="79" t="str">
        <f>VLOOKUP(A1420,'10'!A:C,3,0)</f>
        <v>Начисление услуг УКС00001636 от 31.10.2023 0:00:02</v>
      </c>
      <c r="L1420" s="79" t="str">
        <f>VLOOKUP(A1420,'10'!A:B,2,0)</f>
        <v>С24-НАСТР-3А-2021/паркинг/Кл. №176</v>
      </c>
      <c r="M1420" s="79">
        <v>171.8</v>
      </c>
      <c r="N1420" s="79">
        <f>VLOOKUP(A1420,РАСЧЕТ!A:BF,58,0)</f>
        <v>143.15163453239086</v>
      </c>
      <c r="O1420" s="79">
        <f t="shared" si="90"/>
        <v>-28.648365467609153</v>
      </c>
      <c r="P1420" s="79" t="str">
        <f>VLOOKUP(A1420,'11'!A:C,3,0)</f>
        <v>Начисление услуг УКС00001714 от 30.11.2023 23:59:59</v>
      </c>
      <c r="Q1420" s="79" t="str">
        <f>VLOOKUP(A1420,'11'!A:B,2,0)</f>
        <v>С24-НАСТР-3А-2021/паркинг/Кл. №176</v>
      </c>
      <c r="R1420" s="79">
        <v>27.71</v>
      </c>
      <c r="S1420">
        <f>VLOOKUP(A1420,РАСЧЕТ!A:BG,59,0)</f>
        <v>31.706850800038225</v>
      </c>
      <c r="T1420" s="119">
        <f t="shared" si="91"/>
        <v>3.9968508000382243</v>
      </c>
      <c r="U1420" t="str">
        <f>VLOOKUP(A1420,'12'!A:C,3,0)</f>
        <v>Начисление услуг УКС00001863 от 31.12.2023 23:59:59</v>
      </c>
      <c r="V1420" t="str">
        <f>VLOOKUP(A1420,'12'!A:B,2,0)</f>
        <v>С24-НАСТР-3А-2021/паркинг/Кл. №176</v>
      </c>
    </row>
    <row r="1421" spans="1:22" x14ac:dyDescent="0.3">
      <c r="A1421" s="77" t="s">
        <v>2921</v>
      </c>
      <c r="B1421" s="77" t="s">
        <v>1013</v>
      </c>
      <c r="C1421" s="80"/>
      <c r="D1421" s="79">
        <f>VLOOKUP(A1421,РАСЧЕТ!A:AY,51,0)</f>
        <v>0</v>
      </c>
      <c r="E1421" s="79">
        <f t="shared" si="88"/>
        <v>0</v>
      </c>
      <c r="F1421" s="79" t="e">
        <f>VLOOKUP(A1421,'04'!A:C,3,0)</f>
        <v>#N/A</v>
      </c>
      <c r="G1421" s="79" t="e">
        <f>VLOOKUP(A1421,'04'!A:B,2,0)</f>
        <v>#N/A</v>
      </c>
      <c r="H1421" s="80"/>
      <c r="I1421" s="79">
        <f>VLOOKUP(A1421,РАСЧЕТ!A:BE,57,0)</f>
        <v>0</v>
      </c>
      <c r="J1421" s="79">
        <f t="shared" si="89"/>
        <v>0</v>
      </c>
      <c r="K1421" s="79" t="e">
        <f>VLOOKUP(A1421,'10'!A:C,3,0)</f>
        <v>#N/A</v>
      </c>
      <c r="L1421" s="79" t="e">
        <f>VLOOKUP(A1421,'10'!A:B,2,0)</f>
        <v>#N/A</v>
      </c>
      <c r="M1421" s="80"/>
      <c r="N1421" s="79">
        <f>VLOOKUP(A1421,РАСЧЕТ!A:BF,58,0)</f>
        <v>0</v>
      </c>
      <c r="O1421" s="79">
        <f t="shared" si="90"/>
        <v>0</v>
      </c>
      <c r="P1421" s="79" t="e">
        <f>VLOOKUP(A1421,'11'!A:C,3,0)</f>
        <v>#N/A</v>
      </c>
      <c r="Q1421" s="79" t="e">
        <f>VLOOKUP(A1421,'11'!A:B,2,0)</f>
        <v>#N/A</v>
      </c>
      <c r="R1421" s="79">
        <v>144.09</v>
      </c>
      <c r="S1421">
        <f>VLOOKUP(A1421,РАСЧЕТ!A:BG,59,0)</f>
        <v>164.87562416019878</v>
      </c>
      <c r="T1421" s="119">
        <f t="shared" si="91"/>
        <v>20.785624160198779</v>
      </c>
      <c r="U1421" t="str">
        <f>VLOOKUP(A1421,'12'!A:C,3,0)</f>
        <v>Начисление услуг УКС00001863 от 31.12.2023 23:59:59</v>
      </c>
      <c r="V1421" t="str">
        <f>VLOOKUP(A1421,'12'!A:B,2,0)</f>
        <v>НАС/КС/ДУ-КЛ-3А-176</v>
      </c>
    </row>
    <row r="1422" spans="1:22" x14ac:dyDescent="0.3">
      <c r="A1422" s="77" t="s">
        <v>2079</v>
      </c>
      <c r="B1422" s="77" t="s">
        <v>1056</v>
      </c>
      <c r="C1422" s="79">
        <v>193.27</v>
      </c>
      <c r="D1422" s="79">
        <f>VLOOKUP(A1422,РАСЧЕТ!A:AY,51,0)</f>
        <v>136.79435952684392</v>
      </c>
      <c r="E1422" s="79">
        <f t="shared" si="88"/>
        <v>-56.475640473156091</v>
      </c>
      <c r="F1422" s="79" t="str">
        <f>VLOOKUP(A1422,'04'!A:C,3,0)</f>
        <v>Начисление услуг УКС00000634 от 30.04.2023 0:00:04</v>
      </c>
      <c r="G1422" s="79" t="str">
        <f>VLOOKUP(A1422,'04'!A:B,2,0)</f>
        <v>С24-НАСТР-3А-2021/паркинг/Кл. №177</v>
      </c>
      <c r="H1422" s="79">
        <v>193.27</v>
      </c>
      <c r="I1422" s="79">
        <f>VLOOKUP(A1422,РАСЧЕТ!A:BE,57,0)</f>
        <v>179.93421451387897</v>
      </c>
      <c r="J1422" s="79">
        <f t="shared" si="89"/>
        <v>-13.33578548612104</v>
      </c>
      <c r="K1422" s="79" t="str">
        <f>VLOOKUP(A1422,'10'!A:C,3,0)</f>
        <v>Начисление услуг УКС00001636 от 31.10.2023 0:00:02</v>
      </c>
      <c r="L1422" s="79" t="str">
        <f>VLOOKUP(A1422,'10'!A:B,2,0)</f>
        <v>С24-НАСТР-3А-2021/паркинг/Кл. №177</v>
      </c>
      <c r="M1422" s="79">
        <v>193.27</v>
      </c>
      <c r="N1422" s="79">
        <f>VLOOKUP(A1422,РАСЧЕТ!A:BF,58,0)</f>
        <v>161.0455888489397</v>
      </c>
      <c r="O1422" s="79">
        <f t="shared" si="90"/>
        <v>-32.224411151060309</v>
      </c>
      <c r="P1422" s="79" t="str">
        <f>VLOOKUP(A1422,'11'!A:C,3,0)</f>
        <v>Начисление услуг УКС00001714 от 30.11.2023 23:59:59</v>
      </c>
      <c r="Q1422" s="79" t="str">
        <f>VLOOKUP(A1422,'11'!A:B,2,0)</f>
        <v>С24-НАСТР-3А-2021/паркинг/Кл. №177</v>
      </c>
      <c r="R1422" s="79">
        <v>193.27</v>
      </c>
      <c r="S1422">
        <f>VLOOKUP(A1422,РАСЧЕТ!A:BG,59,0)</f>
        <v>221.15528433026662</v>
      </c>
      <c r="T1422" s="119">
        <f t="shared" si="91"/>
        <v>27.885284330266614</v>
      </c>
      <c r="U1422" t="str">
        <f>VLOOKUP(A1422,'12'!A:C,3,0)</f>
        <v>Начисление услуг УКС00001863 от 31.12.2023 23:59:59</v>
      </c>
      <c r="V1422" t="str">
        <f>VLOOKUP(A1422,'12'!A:B,2,0)</f>
        <v>С24-НАСТР-3А-2021/паркинг/Кл. №177</v>
      </c>
    </row>
    <row r="1423" spans="1:22" x14ac:dyDescent="0.3">
      <c r="A1423" s="77" t="s">
        <v>2355</v>
      </c>
      <c r="B1423" s="77" t="s">
        <v>1210</v>
      </c>
      <c r="C1423" s="79">
        <v>163.21</v>
      </c>
      <c r="D1423" s="79">
        <f>VLOOKUP(A1423,РАСЧЕТ!A:AY,51,0)</f>
        <v>115.51523693377931</v>
      </c>
      <c r="E1423" s="79">
        <f t="shared" si="88"/>
        <v>-47.694763066220702</v>
      </c>
      <c r="F1423" s="79" t="str">
        <f>VLOOKUP(A1423,'04'!A:C,3,0)</f>
        <v>Начисление услуг УКС00000634 от 30.04.2023 0:00:04</v>
      </c>
      <c r="G1423" s="79" t="str">
        <f>VLOOKUP(A1423,'04'!A:B,2,0)</f>
        <v>С24-НАСТР-3А-2021/паркинг/Кл. №178</v>
      </c>
      <c r="H1423" s="79">
        <v>163.21</v>
      </c>
      <c r="I1423" s="79">
        <f>VLOOKUP(A1423,РАСЧЕТ!A:BE,57,0)</f>
        <v>88.225808406805172</v>
      </c>
      <c r="J1423" s="79">
        <f t="shared" si="89"/>
        <v>-74.984191593194836</v>
      </c>
      <c r="K1423" s="79" t="str">
        <f>VLOOKUP(A1423,'10'!A:C,3,0)</f>
        <v>Начисление услуг УКС00001636 от 31.10.2023 0:00:02</v>
      </c>
      <c r="L1423" s="79" t="str">
        <f>VLOOKUP(A1423,'10'!A:B,2,0)</f>
        <v>С24-НАСТР-3А-2021/паркинг/Кл. №178</v>
      </c>
      <c r="M1423" s="79">
        <v>163.21</v>
      </c>
      <c r="N1423" s="79">
        <f>VLOOKUP(A1423,РАСЧЕТ!A:BF,58,0)</f>
        <v>0</v>
      </c>
      <c r="O1423" s="79">
        <f t="shared" si="90"/>
        <v>-163.21</v>
      </c>
      <c r="P1423" s="79" t="str">
        <f>VLOOKUP(A1423,'11'!A:C,3,0)</f>
        <v>Начисление услуг УКС00001714 от 30.11.2023 23:59:59</v>
      </c>
      <c r="Q1423" s="79" t="str">
        <f>VLOOKUP(A1423,'11'!A:B,2,0)</f>
        <v>С24-НАСТР-3А-2021/паркинг/Кл. №178</v>
      </c>
      <c r="R1423" s="80"/>
      <c r="S1423">
        <f>VLOOKUP(A1423,РАСЧЕТ!A:BG,59,0)</f>
        <v>0</v>
      </c>
      <c r="T1423" s="119">
        <f t="shared" si="91"/>
        <v>0</v>
      </c>
      <c r="U1423" t="e">
        <f>VLOOKUP(A1423,'12'!A:C,3,0)</f>
        <v>#N/A</v>
      </c>
      <c r="V1423" t="e">
        <f>VLOOKUP(A1423,'12'!A:B,2,0)</f>
        <v>#N/A</v>
      </c>
    </row>
    <row r="1424" spans="1:22" x14ac:dyDescent="0.3">
      <c r="A1424" s="77" t="s">
        <v>2924</v>
      </c>
      <c r="B1424" s="77" t="s">
        <v>1210</v>
      </c>
      <c r="C1424" s="80"/>
      <c r="D1424" s="79" t="e">
        <f>VLOOKUP(A1424,РАСЧЕТ!A:AY,51,0)</f>
        <v>#N/A</v>
      </c>
      <c r="E1424" s="79" t="e">
        <f t="shared" si="88"/>
        <v>#N/A</v>
      </c>
      <c r="F1424" s="79" t="e">
        <f>VLOOKUP(A1424,'04'!A:C,3,0)</f>
        <v>#N/A</v>
      </c>
      <c r="G1424" s="79" t="e">
        <f>VLOOKUP(A1424,'04'!A:B,2,0)</f>
        <v>#N/A</v>
      </c>
      <c r="H1424" s="80"/>
      <c r="I1424" s="79" t="e">
        <f>VLOOKUP(A1424,РАСЧЕТ!A:BE,57,0)</f>
        <v>#N/A</v>
      </c>
      <c r="J1424" s="79" t="e">
        <f t="shared" si="89"/>
        <v>#N/A</v>
      </c>
      <c r="K1424" s="79" t="e">
        <f>VLOOKUP(A1424,'10'!A:C,3,0)</f>
        <v>#N/A</v>
      </c>
      <c r="L1424" s="79" t="e">
        <f>VLOOKUP(A1424,'10'!A:B,2,0)</f>
        <v>#N/A</v>
      </c>
      <c r="M1424" s="80"/>
      <c r="N1424" s="79" t="e">
        <f>VLOOKUP(A1424,РАСЧЕТ!A:BF,58,0)</f>
        <v>#N/A</v>
      </c>
      <c r="O1424" s="79" t="e">
        <f t="shared" si="90"/>
        <v>#N/A</v>
      </c>
      <c r="P1424" s="79" t="e">
        <f>VLOOKUP(A1424,'11'!A:C,3,0)</f>
        <v>#N/A</v>
      </c>
      <c r="Q1424" s="79" t="e">
        <f>VLOOKUP(A1424,'11'!A:B,2,0)</f>
        <v>#N/A</v>
      </c>
      <c r="R1424" s="79">
        <v>5.26</v>
      </c>
      <c r="S1424" t="e">
        <f>VLOOKUP(A1424,РАСЧЕТ!A:BG,59,0)</f>
        <v>#N/A</v>
      </c>
      <c r="T1424" s="119" t="e">
        <f t="shared" si="91"/>
        <v>#N/A</v>
      </c>
      <c r="U1424" t="str">
        <f>VLOOKUP(A1424,'12'!A:C,3,0)</f>
        <v>Начисление услуг УКС00001863 от 31.12.2023 23:59:59</v>
      </c>
      <c r="V1424" t="str">
        <f>VLOOKUP(A1424,'12'!A:B,2,0)</f>
        <v>НАС/КС/ДУ-КЛ-3А-178</v>
      </c>
    </row>
    <row r="1425" spans="1:22" x14ac:dyDescent="0.3">
      <c r="A1425" s="77" t="s">
        <v>2925</v>
      </c>
      <c r="B1425" s="77" t="s">
        <v>1210</v>
      </c>
      <c r="C1425" s="80"/>
      <c r="D1425" s="79">
        <f>VLOOKUP(A1425,РАСЧЕТ!A:AY,51,0)</f>
        <v>0</v>
      </c>
      <c r="E1425" s="79">
        <f t="shared" si="88"/>
        <v>0</v>
      </c>
      <c r="F1425" s="79" t="e">
        <f>VLOOKUP(A1425,'04'!A:C,3,0)</f>
        <v>#N/A</v>
      </c>
      <c r="G1425" s="79" t="e">
        <f>VLOOKUP(A1425,'04'!A:B,2,0)</f>
        <v>#N/A</v>
      </c>
      <c r="H1425" s="80"/>
      <c r="I1425" s="79">
        <f>VLOOKUP(A1425,РАСЧЕТ!A:BE,57,0)</f>
        <v>63.718639404914846</v>
      </c>
      <c r="J1425" s="79">
        <f t="shared" si="89"/>
        <v>63.718639404914846</v>
      </c>
      <c r="K1425" s="79" t="e">
        <f>VLOOKUP(A1425,'10'!A:C,3,0)</f>
        <v>#N/A</v>
      </c>
      <c r="L1425" s="79" t="e">
        <f>VLOOKUP(A1425,'10'!A:B,2,0)</f>
        <v>#N/A</v>
      </c>
      <c r="M1425" s="80"/>
      <c r="N1425" s="79">
        <f>VLOOKUP(A1425,РАСЧЕТ!A:BF,58,0)</f>
        <v>135.9940528057713</v>
      </c>
      <c r="O1425" s="79">
        <f t="shared" si="90"/>
        <v>135.9940528057713</v>
      </c>
      <c r="P1425" s="79" t="e">
        <f>VLOOKUP(A1425,'11'!A:C,3,0)</f>
        <v>#N/A</v>
      </c>
      <c r="Q1425" s="79" t="e">
        <f>VLOOKUP(A1425,'11'!A:B,2,0)</f>
        <v>#N/A</v>
      </c>
      <c r="R1425" s="79">
        <v>157.94</v>
      </c>
      <c r="S1425">
        <f>VLOOKUP(A1425,РАСЧЕТ!A:BG,59,0)</f>
        <v>186.75335121222514</v>
      </c>
      <c r="T1425" s="119">
        <f t="shared" si="91"/>
        <v>28.813351212225143</v>
      </c>
      <c r="U1425" t="str">
        <f>VLOOKUP(A1425,'12'!A:C,3,0)</f>
        <v>Начисление услуг УКС00001863 от 31.12.2023 23:59:59</v>
      </c>
      <c r="V1425" t="str">
        <f>VLOOKUP(A1425,'12'!A:B,2,0)</f>
        <v>НАС/КС/ДУ-3А/КЛ-178  от 10.01.2024</v>
      </c>
    </row>
    <row r="1426" spans="1:22" x14ac:dyDescent="0.3">
      <c r="A1426" s="77" t="s">
        <v>2056</v>
      </c>
      <c r="B1426" s="77" t="s">
        <v>1211</v>
      </c>
      <c r="C1426" s="79">
        <v>192.42</v>
      </c>
      <c r="D1426" s="79">
        <f>VLOOKUP(A1426,РАСЧЕТ!A:AY,51,0)</f>
        <v>136.1863845956135</v>
      </c>
      <c r="E1426" s="79">
        <f t="shared" si="88"/>
        <v>-56.233615404386484</v>
      </c>
      <c r="F1426" s="79" t="str">
        <f>VLOOKUP(A1426,'04'!A:C,3,0)</f>
        <v>Корректировка начислений УКС00001918 от 01.05.2023 0:00:00</v>
      </c>
      <c r="G1426" s="79" t="str">
        <f>VLOOKUP(A1426,'04'!A:B,2,0)</f>
        <v>С24-НАСТР-3А-2021/паркинг/Кл. №179</v>
      </c>
      <c r="H1426" s="80"/>
      <c r="I1426" s="79">
        <f>VLOOKUP(A1426,РАСЧЕТ!A:BE,57,0)</f>
        <v>0</v>
      </c>
      <c r="J1426" s="79">
        <f t="shared" si="89"/>
        <v>0</v>
      </c>
      <c r="K1426" s="79" t="e">
        <f>VLOOKUP(A1426,'10'!A:C,3,0)</f>
        <v>#N/A</v>
      </c>
      <c r="L1426" s="79" t="e">
        <f>VLOOKUP(A1426,'10'!A:B,2,0)</f>
        <v>#N/A</v>
      </c>
      <c r="M1426" s="80"/>
      <c r="N1426" s="79">
        <f>VLOOKUP(A1426,РАСЧЕТ!A:BF,58,0)</f>
        <v>0</v>
      </c>
      <c r="O1426" s="79">
        <f t="shared" si="90"/>
        <v>0</v>
      </c>
      <c r="P1426" s="79" t="e">
        <f>VLOOKUP(A1426,'11'!A:C,3,0)</f>
        <v>#N/A</v>
      </c>
      <c r="Q1426" s="79" t="e">
        <f>VLOOKUP(A1426,'11'!A:B,2,0)</f>
        <v>#N/A</v>
      </c>
      <c r="R1426" s="80"/>
      <c r="S1426">
        <f>VLOOKUP(A1426,РАСЧЕТ!A:BG,59,0)</f>
        <v>0</v>
      </c>
      <c r="T1426" s="119">
        <f t="shared" si="91"/>
        <v>0</v>
      </c>
      <c r="U1426" t="e">
        <f>VLOOKUP(A1426,'12'!A:C,3,0)</f>
        <v>#N/A</v>
      </c>
      <c r="V1426" t="e">
        <f>VLOOKUP(A1426,'12'!A:B,2,0)</f>
        <v>#N/A</v>
      </c>
    </row>
    <row r="1427" spans="1:22" x14ac:dyDescent="0.3">
      <c r="A1427" s="77" t="s">
        <v>2699</v>
      </c>
      <c r="B1427" s="77" t="s">
        <v>1211</v>
      </c>
      <c r="C1427" s="79">
        <v>13.74</v>
      </c>
      <c r="D1427" s="79">
        <f>VLOOKUP(A1427,РАСЧЕТ!A:AY,51,0)</f>
        <v>9.7275988996866776</v>
      </c>
      <c r="E1427" s="79">
        <f t="shared" si="88"/>
        <v>-4.0124011003133226</v>
      </c>
      <c r="F1427" s="79" t="str">
        <f>VLOOKUP(A1427,'04'!A:C,3,0)</f>
        <v>Ввод начального сальдо УКС00001476 от 01.05.2023 0:00:00</v>
      </c>
      <c r="G1427" s="79" t="str">
        <f>VLOOKUP(A1427,'04'!A:B,2,0)</f>
        <v>НАС/КС/ДУ-КЛ-3А/ММ-179-Э(-1)</v>
      </c>
      <c r="H1427" s="79">
        <v>206.16</v>
      </c>
      <c r="I1427" s="79">
        <f>VLOOKUP(A1427,РАСЧЕТ!A:BE,57,0)</f>
        <v>191.92982881480424</v>
      </c>
      <c r="J1427" s="79">
        <f t="shared" si="89"/>
        <v>-14.230171185195758</v>
      </c>
      <c r="K1427" s="79" t="str">
        <f>VLOOKUP(A1427,'10'!A:C,3,0)</f>
        <v>Начисление услуг УКС00001636 от 31.10.2023 0:00:02</v>
      </c>
      <c r="L1427" s="79" t="str">
        <f>VLOOKUP(A1427,'10'!A:B,2,0)</f>
        <v>НАС/КС/ДУ-КЛ-3А/ММ-179-Э(-1)</v>
      </c>
      <c r="M1427" s="79">
        <v>206.16</v>
      </c>
      <c r="N1427" s="79">
        <f>VLOOKUP(A1427,РАСЧЕТ!A:BF,58,0)</f>
        <v>171.78196143886902</v>
      </c>
      <c r="O1427" s="79">
        <f t="shared" si="90"/>
        <v>-34.378038561130978</v>
      </c>
      <c r="P1427" s="79" t="str">
        <f>VLOOKUP(A1427,'11'!A:C,3,0)</f>
        <v>Начисление услуг УКС00001714 от 30.11.2023 23:59:59</v>
      </c>
      <c r="Q1427" s="79" t="str">
        <f>VLOOKUP(A1427,'11'!A:B,2,0)</f>
        <v>НАС/КС/ДУ-КЛ-3А/ММ-179-Э(-1)</v>
      </c>
      <c r="R1427" s="79">
        <v>206.16</v>
      </c>
      <c r="S1427">
        <f>VLOOKUP(A1427,РАСЧЕТ!A:BG,59,0)</f>
        <v>235.8989699522844</v>
      </c>
      <c r="T1427" s="119">
        <f t="shared" si="91"/>
        <v>29.738969952284407</v>
      </c>
      <c r="U1427" t="str">
        <f>VLOOKUP(A1427,'12'!A:C,3,0)</f>
        <v>Начисление услуг УКС00001863 от 31.12.2023 23:59:59</v>
      </c>
      <c r="V1427" t="str">
        <f>VLOOKUP(A1427,'12'!A:B,2,0)</f>
        <v>НАС/КС/ДУ-КЛ-3А/ММ-179-Э(-1)</v>
      </c>
    </row>
    <row r="1428" spans="1:22" x14ac:dyDescent="0.3">
      <c r="A1428" s="77" t="s">
        <v>2147</v>
      </c>
      <c r="B1428" s="77" t="s">
        <v>1104</v>
      </c>
      <c r="C1428" s="80"/>
      <c r="D1428" s="79">
        <f>VLOOKUP(A1428,РАСЧЕТ!A:AY,51,0)</f>
        <v>0</v>
      </c>
      <c r="E1428" s="79">
        <f t="shared" si="88"/>
        <v>0</v>
      </c>
      <c r="F1428" s="79" t="e">
        <f>VLOOKUP(A1428,'04'!A:C,3,0)</f>
        <v>#N/A</v>
      </c>
      <c r="G1428" s="79" t="e">
        <f>VLOOKUP(A1428,'04'!A:B,2,0)</f>
        <v>#N/A</v>
      </c>
      <c r="H1428" s="80"/>
      <c r="I1428" s="79">
        <f>VLOOKUP(A1428,РАСЧЕТ!A:BE,57,0)</f>
        <v>0</v>
      </c>
      <c r="J1428" s="79">
        <f t="shared" si="89"/>
        <v>0</v>
      </c>
      <c r="K1428" s="79" t="e">
        <f>VLOOKUP(A1428,'10'!A:C,3,0)</f>
        <v>#N/A</v>
      </c>
      <c r="L1428" s="79" t="e">
        <f>VLOOKUP(A1428,'10'!A:B,2,0)</f>
        <v>#N/A</v>
      </c>
      <c r="M1428" s="80"/>
      <c r="N1428" s="79">
        <f>VLOOKUP(A1428,РАСЧЕТ!A:BF,58,0)</f>
        <v>0</v>
      </c>
      <c r="O1428" s="79">
        <f t="shared" si="90"/>
        <v>0</v>
      </c>
      <c r="P1428" s="79" t="e">
        <f>VLOOKUP(A1428,'11'!A:C,3,0)</f>
        <v>#N/A</v>
      </c>
      <c r="Q1428" s="79" t="e">
        <f>VLOOKUP(A1428,'11'!A:B,2,0)</f>
        <v>#N/A</v>
      </c>
      <c r="R1428" s="80"/>
      <c r="S1428">
        <f>VLOOKUP(A1428,РАСЧЕТ!A:BG,59,0)</f>
        <v>0</v>
      </c>
      <c r="T1428" s="119">
        <f t="shared" si="91"/>
        <v>0</v>
      </c>
      <c r="U1428" t="e">
        <f>VLOOKUP(A1428,'12'!A:C,3,0)</f>
        <v>#N/A</v>
      </c>
      <c r="V1428" t="e">
        <f>VLOOKUP(A1428,'12'!A:B,2,0)</f>
        <v>#N/A</v>
      </c>
    </row>
    <row r="1429" spans="1:22" x14ac:dyDescent="0.3">
      <c r="A1429" s="77" t="s">
        <v>2565</v>
      </c>
      <c r="B1429" s="77" t="s">
        <v>1104</v>
      </c>
      <c r="C1429" s="79">
        <v>176.09</v>
      </c>
      <c r="D1429" s="79">
        <f>VLOOKUP(A1429,РАСЧЕТ!A:AY,51,0)</f>
        <v>124.63486090223556</v>
      </c>
      <c r="E1429" s="79">
        <f t="shared" si="88"/>
        <v>-51.455139097764445</v>
      </c>
      <c r="F1429" s="79" t="str">
        <f>VLOOKUP(A1429,'04'!A:C,3,0)</f>
        <v>Начисление услуг УКС00000634 от 30.04.2023 0:00:04</v>
      </c>
      <c r="G1429" s="79" t="str">
        <f>VLOOKUP(A1429,'04'!A:B,2,0)</f>
        <v>НАС/КС/ДУ-КЛ-3А-18</v>
      </c>
      <c r="H1429" s="79">
        <v>176.09</v>
      </c>
      <c r="I1429" s="79">
        <f>VLOOKUP(A1429,РАСЧЕТ!A:BE,57,0)</f>
        <v>163.94006211264528</v>
      </c>
      <c r="J1429" s="79">
        <f t="shared" si="89"/>
        <v>-12.149937887354724</v>
      </c>
      <c r="K1429" s="79" t="str">
        <f>VLOOKUP(A1429,'10'!A:C,3,0)</f>
        <v>Начисление услуг УКС00001636 от 31.10.2023 0:00:02</v>
      </c>
      <c r="L1429" s="79" t="str">
        <f>VLOOKUP(A1429,'10'!A:B,2,0)</f>
        <v>НАС/КС/ДУ-КЛ-3А-18</v>
      </c>
      <c r="M1429" s="79">
        <v>176.09</v>
      </c>
      <c r="N1429" s="79">
        <f>VLOOKUP(A1429,РАСЧЕТ!A:BF,58,0)</f>
        <v>146.73042539570062</v>
      </c>
      <c r="O1429" s="79">
        <f t="shared" si="90"/>
        <v>-29.359574604299382</v>
      </c>
      <c r="P1429" s="79" t="str">
        <f>VLOOKUP(A1429,'11'!A:C,3,0)</f>
        <v>Начисление услуг УКС00001714 от 30.11.2023 23:59:59</v>
      </c>
      <c r="Q1429" s="79" t="str">
        <f>VLOOKUP(A1429,'11'!A:B,2,0)</f>
        <v>НАС/КС/ДУ-КЛ-3А-18</v>
      </c>
      <c r="R1429" s="79">
        <v>176.09</v>
      </c>
      <c r="S1429">
        <f>VLOOKUP(A1429,РАСЧЕТ!A:BG,59,0)</f>
        <v>201.49703683424292</v>
      </c>
      <c r="T1429" s="119">
        <f t="shared" si="91"/>
        <v>25.407036834242916</v>
      </c>
      <c r="U1429" t="str">
        <f>VLOOKUP(A1429,'12'!A:C,3,0)</f>
        <v>Начисление услуг УКС00001863 от 31.12.2023 23:59:59</v>
      </c>
      <c r="V1429" t="str">
        <f>VLOOKUP(A1429,'12'!A:B,2,0)</f>
        <v>НАС/КС/ДУ-КЛ-3А-18</v>
      </c>
    </row>
    <row r="1430" spans="1:22" x14ac:dyDescent="0.3">
      <c r="A1430" s="77" t="s">
        <v>2309</v>
      </c>
      <c r="B1430" s="77" t="s">
        <v>948</v>
      </c>
      <c r="C1430" s="80"/>
      <c r="D1430" s="79">
        <f>VLOOKUP(A1430,РАСЧЕТ!A:AY,51,0)</f>
        <v>0</v>
      </c>
      <c r="E1430" s="79">
        <f t="shared" si="88"/>
        <v>0</v>
      </c>
      <c r="F1430" s="79" t="e">
        <f>VLOOKUP(A1430,'04'!A:C,3,0)</f>
        <v>#N/A</v>
      </c>
      <c r="G1430" s="79" t="e">
        <f>VLOOKUP(A1430,'04'!A:B,2,0)</f>
        <v>#N/A</v>
      </c>
      <c r="H1430" s="80"/>
      <c r="I1430" s="79">
        <f>VLOOKUP(A1430,РАСЧЕТ!A:BE,57,0)</f>
        <v>0</v>
      </c>
      <c r="J1430" s="79">
        <f t="shared" si="89"/>
        <v>0</v>
      </c>
      <c r="K1430" s="79" t="e">
        <f>VLOOKUP(A1430,'10'!A:C,3,0)</f>
        <v>#N/A</v>
      </c>
      <c r="L1430" s="79" t="e">
        <f>VLOOKUP(A1430,'10'!A:B,2,0)</f>
        <v>#N/A</v>
      </c>
      <c r="M1430" s="80"/>
      <c r="N1430" s="79">
        <f>VLOOKUP(A1430,РАСЧЕТ!A:BF,58,0)</f>
        <v>0</v>
      </c>
      <c r="O1430" s="79">
        <f t="shared" si="90"/>
        <v>0</v>
      </c>
      <c r="P1430" s="79" t="e">
        <f>VLOOKUP(A1430,'11'!A:C,3,0)</f>
        <v>#N/A</v>
      </c>
      <c r="Q1430" s="79" t="e">
        <f>VLOOKUP(A1430,'11'!A:B,2,0)</f>
        <v>#N/A</v>
      </c>
      <c r="R1430" s="80"/>
      <c r="S1430">
        <f>VLOOKUP(A1430,РАСЧЕТ!A:BG,59,0)</f>
        <v>0</v>
      </c>
      <c r="T1430" s="119">
        <f t="shared" si="91"/>
        <v>0</v>
      </c>
      <c r="U1430" t="e">
        <f>VLOOKUP(A1430,'12'!A:C,3,0)</f>
        <v>#N/A</v>
      </c>
      <c r="V1430" t="e">
        <f>VLOOKUP(A1430,'12'!A:B,2,0)</f>
        <v>#N/A</v>
      </c>
    </row>
    <row r="1431" spans="1:22" x14ac:dyDescent="0.3">
      <c r="A1431" s="77" t="s">
        <v>2744</v>
      </c>
      <c r="B1431" s="77" t="s">
        <v>948</v>
      </c>
      <c r="C1431" s="79">
        <v>176.1</v>
      </c>
      <c r="D1431" s="79">
        <f>VLOOKUP(A1431,РАСЧЕТ!A:AY,51,0)</f>
        <v>124.63486090223556</v>
      </c>
      <c r="E1431" s="79">
        <f t="shared" si="88"/>
        <v>-51.465139097764435</v>
      </c>
      <c r="F1431" s="79" t="str">
        <f>VLOOKUP(A1431,'04'!A:C,3,0)</f>
        <v>Начисление услуг УКС00000634 от 30.04.2023 0:00:04</v>
      </c>
      <c r="G1431" s="79" t="str">
        <f>VLOOKUP(A1431,'04'!A:B,2,0)</f>
        <v>НАС/КС/ДУ-3А-КЛ-180</v>
      </c>
      <c r="H1431" s="79">
        <v>176.09</v>
      </c>
      <c r="I1431" s="79">
        <f>VLOOKUP(A1431,РАСЧЕТ!A:BE,57,0)</f>
        <v>163.94006211264528</v>
      </c>
      <c r="J1431" s="79">
        <f t="shared" si="89"/>
        <v>-12.149937887354724</v>
      </c>
      <c r="K1431" s="79" t="str">
        <f>VLOOKUP(A1431,'10'!A:C,3,0)</f>
        <v>Начисление услуг УКС00001636 от 31.10.2023 0:00:02</v>
      </c>
      <c r="L1431" s="79" t="str">
        <f>VLOOKUP(A1431,'10'!A:B,2,0)</f>
        <v>НАС/КС/ДУ-3А-КЛ-180</v>
      </c>
      <c r="M1431" s="79">
        <v>176.09</v>
      </c>
      <c r="N1431" s="79">
        <f>VLOOKUP(A1431,РАСЧЕТ!A:BF,58,0)</f>
        <v>146.73042539570062</v>
      </c>
      <c r="O1431" s="79">
        <f t="shared" si="90"/>
        <v>-29.359574604299382</v>
      </c>
      <c r="P1431" s="79" t="str">
        <f>VLOOKUP(A1431,'11'!A:C,3,0)</f>
        <v>Начисление услуг УКС00001714 от 30.11.2023 23:59:59</v>
      </c>
      <c r="Q1431" s="79" t="str">
        <f>VLOOKUP(A1431,'11'!A:B,2,0)</f>
        <v>НАС/КС/ДУ-3А-КЛ-180</v>
      </c>
      <c r="R1431" s="79">
        <v>176.09</v>
      </c>
      <c r="S1431">
        <f>VLOOKUP(A1431,РАСЧЕТ!A:BG,59,0)</f>
        <v>201.49703683424292</v>
      </c>
      <c r="T1431" s="119">
        <f t="shared" si="91"/>
        <v>25.407036834242916</v>
      </c>
      <c r="U1431" t="str">
        <f>VLOOKUP(A1431,'12'!A:C,3,0)</f>
        <v>Начисление услуг УКС00001863 от 31.12.2023 23:59:59</v>
      </c>
      <c r="V1431" t="str">
        <f>VLOOKUP(A1431,'12'!A:B,2,0)</f>
        <v>НАС/КС/ДУ-3А-КЛ-180</v>
      </c>
    </row>
    <row r="1432" spans="1:22" x14ac:dyDescent="0.3">
      <c r="A1432" s="77" t="s">
        <v>2117</v>
      </c>
      <c r="B1432" s="77" t="s">
        <v>1083</v>
      </c>
      <c r="C1432" s="79">
        <v>261.99</v>
      </c>
      <c r="D1432" s="79">
        <f>VLOOKUP(A1432,РАСЧЕТ!A:AY,51,0)</f>
        <v>185.43235402527728</v>
      </c>
      <c r="E1432" s="79">
        <f t="shared" si="88"/>
        <v>-76.557645974722732</v>
      </c>
      <c r="F1432" s="79" t="str">
        <f>VLOOKUP(A1432,'04'!A:C,3,0)</f>
        <v>Начисление услуг УКС00000634 от 30.04.2023 0:00:04</v>
      </c>
      <c r="G1432" s="79" t="str">
        <f>VLOOKUP(A1432,'04'!A:B,2,0)</f>
        <v>С24-НАСТР-3А-2021/паркинг/Кл. №181</v>
      </c>
      <c r="H1432" s="79">
        <v>261.99</v>
      </c>
      <c r="I1432" s="79">
        <f>VLOOKUP(A1432,РАСЧЕТ!A:BE,57,0)</f>
        <v>243.91082411881371</v>
      </c>
      <c r="J1432" s="79">
        <f t="shared" si="89"/>
        <v>-18.079175881186302</v>
      </c>
      <c r="K1432" s="79" t="str">
        <f>VLOOKUP(A1432,'10'!A:C,3,0)</f>
        <v>Начисление услуг УКС00001636 от 31.10.2023 0:00:02</v>
      </c>
      <c r="L1432" s="79" t="str">
        <f>VLOOKUP(A1432,'10'!A:B,2,0)</f>
        <v>С24-НАСТР-3А-2021/паркинг/Кл. №181</v>
      </c>
      <c r="M1432" s="79">
        <v>261.99</v>
      </c>
      <c r="N1432" s="79">
        <f>VLOOKUP(A1432,РАСЧЕТ!A:BF,58,0)</f>
        <v>218.30624266189605</v>
      </c>
      <c r="O1432" s="79">
        <f t="shared" si="90"/>
        <v>-43.683757338103959</v>
      </c>
      <c r="P1432" s="79" t="str">
        <f>VLOOKUP(A1432,'11'!A:C,3,0)</f>
        <v>Начисление услуг УКС00001714 от 30.11.2023 23:59:59</v>
      </c>
      <c r="Q1432" s="79" t="str">
        <f>VLOOKUP(A1432,'11'!A:B,2,0)</f>
        <v>С24-НАСТР-3А-2021/паркинг/Кл. №181</v>
      </c>
      <c r="R1432" s="79">
        <v>261.99</v>
      </c>
      <c r="S1432">
        <f>VLOOKUP(A1432,РАСЧЕТ!A:BG,59,0)</f>
        <v>299.78827431436139</v>
      </c>
      <c r="T1432" s="119">
        <f t="shared" si="91"/>
        <v>37.798274314361379</v>
      </c>
      <c r="U1432" t="str">
        <f>VLOOKUP(A1432,'12'!A:C,3,0)</f>
        <v>Начисление услуг УКС00001863 от 31.12.2023 23:59:59</v>
      </c>
      <c r="V1432" t="str">
        <f>VLOOKUP(A1432,'12'!A:B,2,0)</f>
        <v>С24-НАСТР-3А-2021/паркинг/Кл. №181</v>
      </c>
    </row>
    <row r="1433" spans="1:22" x14ac:dyDescent="0.3">
      <c r="A1433" s="77" t="s">
        <v>2179</v>
      </c>
      <c r="B1433" s="77" t="s">
        <v>2180</v>
      </c>
      <c r="C1433" s="79">
        <v>249.11</v>
      </c>
      <c r="D1433" s="79">
        <f>VLOOKUP(A1433,РАСЧЕТ!A:AY,51,0)</f>
        <v>176.31273005682104</v>
      </c>
      <c r="E1433" s="79">
        <f t="shared" si="88"/>
        <v>-72.797269943178975</v>
      </c>
      <c r="F1433" s="79" t="str">
        <f>VLOOKUP(A1433,'04'!A:C,3,0)</f>
        <v>Начисление услуг УКС00000634 от 30.04.2023 0:00:04</v>
      </c>
      <c r="G1433" s="79" t="str">
        <f>VLOOKUP(A1433,'04'!A:B,2,0)</f>
        <v>С24-НАСТР-3А-2021/паркинг/Кл. №182</v>
      </c>
      <c r="H1433" s="79">
        <v>249.11</v>
      </c>
      <c r="I1433" s="79">
        <f>VLOOKUP(A1433,РАСЧЕТ!A:BE,57,0)</f>
        <v>231.91520981788847</v>
      </c>
      <c r="J1433" s="79">
        <f t="shared" si="89"/>
        <v>-17.194790182111547</v>
      </c>
      <c r="K1433" s="79" t="str">
        <f>VLOOKUP(A1433,'10'!A:C,3,0)</f>
        <v>Начисление услуг УКС00001636 от 31.10.2023 0:00:02</v>
      </c>
      <c r="L1433" s="79" t="str">
        <f>VLOOKUP(A1433,'10'!A:B,2,0)</f>
        <v>С24-НАСТР-3А-2021/паркинг/Кл. №182</v>
      </c>
      <c r="M1433" s="79">
        <v>249.11</v>
      </c>
      <c r="N1433" s="79">
        <f>VLOOKUP(A1433,РАСЧЕТ!A:BF,58,0)</f>
        <v>207.56987007196676</v>
      </c>
      <c r="O1433" s="79">
        <f t="shared" si="90"/>
        <v>-41.540129928033252</v>
      </c>
      <c r="P1433" s="79" t="str">
        <f>VLOOKUP(A1433,'11'!A:C,3,0)</f>
        <v>Начисление услуг УКС00001714 от 30.11.2023 23:59:59</v>
      </c>
      <c r="Q1433" s="79" t="str">
        <f>VLOOKUP(A1433,'11'!A:B,2,0)</f>
        <v>С24-НАСТР-3А-2021/паркинг/Кл. №182</v>
      </c>
      <c r="R1433" s="79">
        <v>249.11</v>
      </c>
      <c r="S1433">
        <f>VLOOKUP(A1433,РАСЧЕТ!A:BG,59,0)</f>
        <v>285.04458869234361</v>
      </c>
      <c r="T1433" s="119">
        <f t="shared" si="91"/>
        <v>35.934588692343596</v>
      </c>
      <c r="U1433" t="str">
        <f>VLOOKUP(A1433,'12'!A:C,3,0)</f>
        <v>Начисление услуг УКС00001863 от 31.12.2023 23:59:59</v>
      </c>
      <c r="V1433" t="str">
        <f>VLOOKUP(A1433,'12'!A:B,2,0)</f>
        <v>С24-НАСТР-3А-2021/паркинг/Кл. №182</v>
      </c>
    </row>
    <row r="1434" spans="1:22" x14ac:dyDescent="0.3">
      <c r="A1434" s="77" t="s">
        <v>2281</v>
      </c>
      <c r="B1434" s="77" t="s">
        <v>2282</v>
      </c>
      <c r="C1434" s="79">
        <v>257.7</v>
      </c>
      <c r="D1434" s="79">
        <f>VLOOKUP(A1434,РАСЧЕТ!A:AY,51,0)</f>
        <v>182.39247936912523</v>
      </c>
      <c r="E1434" s="79">
        <f t="shared" si="88"/>
        <v>-75.307520630874762</v>
      </c>
      <c r="F1434" s="79" t="str">
        <f>VLOOKUP(A1434,'04'!A:C,3,0)</f>
        <v>Начисление услуг УКС00000634 от 30.04.2023 0:00:04</v>
      </c>
      <c r="G1434" s="79" t="str">
        <f>VLOOKUP(A1434,'04'!A:B,2,0)</f>
        <v>С24-НАСТР-3А-2021/паркинг/Кл. №183</v>
      </c>
      <c r="H1434" s="79">
        <v>257.7</v>
      </c>
      <c r="I1434" s="79">
        <f>VLOOKUP(A1434,РАСЧЕТ!A:BE,57,0)</f>
        <v>239.91228601850531</v>
      </c>
      <c r="J1434" s="79">
        <f t="shared" si="89"/>
        <v>-17.787713981494676</v>
      </c>
      <c r="K1434" s="79" t="str">
        <f>VLOOKUP(A1434,'10'!A:C,3,0)</f>
        <v>Начисление услуг УКС00001636 от 31.10.2023 0:00:02</v>
      </c>
      <c r="L1434" s="79" t="str">
        <f>VLOOKUP(A1434,'10'!A:B,2,0)</f>
        <v>С24-НАСТР-3А-2021/паркинг/Кл. №183</v>
      </c>
      <c r="M1434" s="79">
        <v>257.7</v>
      </c>
      <c r="N1434" s="79">
        <f>VLOOKUP(A1434,РАСЧЕТ!A:BF,58,0)</f>
        <v>214.72745179858626</v>
      </c>
      <c r="O1434" s="79">
        <f t="shared" si="90"/>
        <v>-42.97254820141373</v>
      </c>
      <c r="P1434" s="79" t="str">
        <f>VLOOKUP(A1434,'11'!A:C,3,0)</f>
        <v>Начисление услуг УКС00001714 от 30.11.2023 23:59:59</v>
      </c>
      <c r="Q1434" s="79" t="str">
        <f>VLOOKUP(A1434,'11'!A:B,2,0)</f>
        <v>С24-НАСТР-3А-2021/паркинг/Кл. №183</v>
      </c>
      <c r="R1434" s="79">
        <v>257.7</v>
      </c>
      <c r="S1434">
        <f>VLOOKUP(A1434,РАСЧЕТ!A:BG,59,0)</f>
        <v>294.87371244035552</v>
      </c>
      <c r="T1434" s="119">
        <f t="shared" si="91"/>
        <v>37.17371244035553</v>
      </c>
      <c r="U1434" t="str">
        <f>VLOOKUP(A1434,'12'!A:C,3,0)</f>
        <v>Начисление услуг УКС00001863 от 31.12.2023 23:59:59</v>
      </c>
      <c r="V1434" t="str">
        <f>VLOOKUP(A1434,'12'!A:B,2,0)</f>
        <v>С24-НАСТР-3А-2021/паркинг/Кл. №183</v>
      </c>
    </row>
    <row r="1435" spans="1:22" x14ac:dyDescent="0.3">
      <c r="A1435" s="77" t="s">
        <v>2083</v>
      </c>
      <c r="B1435" s="77" t="s">
        <v>2084</v>
      </c>
      <c r="C1435" s="79">
        <v>188.98</v>
      </c>
      <c r="D1435" s="79">
        <f>VLOOKUP(A1435,РАСЧЕТ!A:AY,51,0)</f>
        <v>133.75448487069184</v>
      </c>
      <c r="E1435" s="79">
        <f t="shared" si="88"/>
        <v>-55.22551512930815</v>
      </c>
      <c r="F1435" s="79" t="str">
        <f>VLOOKUP(A1435,'04'!A:C,3,0)</f>
        <v>Начисление услуг УКС00000634 от 30.04.2023 0:00:04</v>
      </c>
      <c r="G1435" s="79" t="str">
        <f>VLOOKUP(A1435,'04'!A:B,2,0)</f>
        <v>С24-НАСТР-3А-2021/паркинг/Кл. №184</v>
      </c>
      <c r="H1435" s="79">
        <v>188.98</v>
      </c>
      <c r="I1435" s="79">
        <f>VLOOKUP(A1435,РАСЧЕТ!A:BE,57,0)</f>
        <v>175.93567641357058</v>
      </c>
      <c r="J1435" s="79">
        <f t="shared" si="89"/>
        <v>-13.044323586429414</v>
      </c>
      <c r="K1435" s="79" t="str">
        <f>VLOOKUP(A1435,'10'!A:C,3,0)</f>
        <v>Начисление услуг УКС00001636 от 31.10.2023 0:00:02</v>
      </c>
      <c r="L1435" s="79" t="str">
        <f>VLOOKUP(A1435,'10'!A:B,2,0)</f>
        <v>С24-НАСТР-3А-2021/паркинг/Кл. №184</v>
      </c>
      <c r="M1435" s="79">
        <v>188.98</v>
      </c>
      <c r="N1435" s="79">
        <f>VLOOKUP(A1435,РАСЧЕТ!A:BF,58,0)</f>
        <v>157.46679798562994</v>
      </c>
      <c r="O1435" s="79">
        <f t="shared" si="90"/>
        <v>-31.513202014370052</v>
      </c>
      <c r="P1435" s="79" t="str">
        <f>VLOOKUP(A1435,'11'!A:C,3,0)</f>
        <v>Начисление услуг УКС00001714 от 30.11.2023 23:59:59</v>
      </c>
      <c r="Q1435" s="79" t="str">
        <f>VLOOKUP(A1435,'11'!A:B,2,0)</f>
        <v>С24-НАСТР-3А-2021/паркинг/Кл. №184</v>
      </c>
      <c r="R1435" s="79">
        <v>188.98</v>
      </c>
      <c r="S1435">
        <f>VLOOKUP(A1435,РАСЧЕТ!A:BG,59,0)</f>
        <v>216.24072245626073</v>
      </c>
      <c r="T1435" s="119">
        <f t="shared" si="91"/>
        <v>27.260722456260737</v>
      </c>
      <c r="U1435" t="str">
        <f>VLOOKUP(A1435,'12'!A:C,3,0)</f>
        <v>Начисление услуг УКС00001863 от 31.12.2023 23:59:59</v>
      </c>
      <c r="V1435" t="str">
        <f>VLOOKUP(A1435,'12'!A:B,2,0)</f>
        <v>С24-НАСТР-3А-2021/паркинг/Кл. №184</v>
      </c>
    </row>
    <row r="1436" spans="1:22" x14ac:dyDescent="0.3">
      <c r="A1436" s="77" t="s">
        <v>2123</v>
      </c>
      <c r="B1436" s="77" t="s">
        <v>2124</v>
      </c>
      <c r="C1436" s="79">
        <v>214.75</v>
      </c>
      <c r="D1436" s="79">
        <f>VLOOKUP(A1436,РАСЧЕТ!A:AY,51,0)</f>
        <v>151.99373280760435</v>
      </c>
      <c r="E1436" s="79">
        <f t="shared" si="88"/>
        <v>-62.756267192395654</v>
      </c>
      <c r="F1436" s="79" t="str">
        <f>VLOOKUP(A1436,'04'!A:C,3,0)</f>
        <v>Начисление услуг УКС00000634 от 30.04.2023 0:00:04</v>
      </c>
      <c r="G1436" s="79" t="str">
        <f>VLOOKUP(A1436,'04'!A:B,2,0)</f>
        <v>С24-НАСТР-3А-2021/паркинг/Кл. №185</v>
      </c>
      <c r="H1436" s="80"/>
      <c r="I1436" s="79">
        <f>VLOOKUP(A1436,РАСЧЕТ!A:BE,57,0)</f>
        <v>0</v>
      </c>
      <c r="J1436" s="79">
        <f t="shared" si="89"/>
        <v>0</v>
      </c>
      <c r="K1436" s="79" t="e">
        <f>VLOOKUP(A1436,'10'!A:C,3,0)</f>
        <v>#N/A</v>
      </c>
      <c r="L1436" s="79" t="e">
        <f>VLOOKUP(A1436,'10'!A:B,2,0)</f>
        <v>#N/A</v>
      </c>
      <c r="M1436" s="80"/>
      <c r="N1436" s="79">
        <f>VLOOKUP(A1436,РАСЧЕТ!A:BF,58,0)</f>
        <v>0</v>
      </c>
      <c r="O1436" s="79">
        <f t="shared" si="90"/>
        <v>0</v>
      </c>
      <c r="P1436" s="79" t="e">
        <f>VLOOKUP(A1436,'11'!A:C,3,0)</f>
        <v>#N/A</v>
      </c>
      <c r="Q1436" s="79" t="e">
        <f>VLOOKUP(A1436,'11'!A:B,2,0)</f>
        <v>#N/A</v>
      </c>
      <c r="R1436" s="80"/>
      <c r="S1436">
        <f>VLOOKUP(A1436,РАСЧЕТ!A:BG,59,0)</f>
        <v>0</v>
      </c>
      <c r="T1436" s="119">
        <f t="shared" si="91"/>
        <v>0</v>
      </c>
      <c r="U1436" t="e">
        <f>VLOOKUP(A1436,'12'!A:C,3,0)</f>
        <v>#N/A</v>
      </c>
      <c r="V1436" t="e">
        <f>VLOOKUP(A1436,'12'!A:B,2,0)</f>
        <v>#N/A</v>
      </c>
    </row>
    <row r="1437" spans="1:22" x14ac:dyDescent="0.3">
      <c r="A1437" s="77" t="s">
        <v>2820</v>
      </c>
      <c r="B1437" s="77" t="s">
        <v>2124</v>
      </c>
      <c r="C1437" s="80"/>
      <c r="D1437" s="79">
        <f>VLOOKUP(A1437,РАСЧЕТ!A:AY,51,0)</f>
        <v>0</v>
      </c>
      <c r="E1437" s="79">
        <f t="shared" si="88"/>
        <v>0</v>
      </c>
      <c r="F1437" s="79" t="e">
        <f>VLOOKUP(A1437,'04'!A:C,3,0)</f>
        <v>#N/A</v>
      </c>
      <c r="G1437" s="79" t="e">
        <f>VLOOKUP(A1437,'04'!A:B,2,0)</f>
        <v>#N/A</v>
      </c>
      <c r="H1437" s="79">
        <v>214.75</v>
      </c>
      <c r="I1437" s="79">
        <f>VLOOKUP(A1437,РАСЧЕТ!A:BE,57,0)</f>
        <v>199.92690501542108</v>
      </c>
      <c r="J1437" s="79">
        <f t="shared" si="89"/>
        <v>-14.823094984578916</v>
      </c>
      <c r="K1437" s="79" t="str">
        <f>VLOOKUP(A1437,'10'!A:C,3,0)</f>
        <v>Начисление услуг УКС00001636 от 31.10.2023 0:00:02</v>
      </c>
      <c r="L1437" s="79" t="str">
        <f>VLOOKUP(A1437,'10'!A:B,2,0)</f>
        <v>НАС/КС/ДУ-КЛ-3А-185</v>
      </c>
      <c r="M1437" s="79">
        <v>214.75</v>
      </c>
      <c r="N1437" s="79">
        <f>VLOOKUP(A1437,РАСЧЕТ!A:BF,58,0)</f>
        <v>178.93954316548854</v>
      </c>
      <c r="O1437" s="79">
        <f t="shared" si="90"/>
        <v>-35.810456834511456</v>
      </c>
      <c r="P1437" s="79" t="str">
        <f>VLOOKUP(A1437,'11'!A:C,3,0)</f>
        <v>Начисление услуг УКС00001714 от 30.11.2023 23:59:59</v>
      </c>
      <c r="Q1437" s="79" t="str">
        <f>VLOOKUP(A1437,'11'!A:B,2,0)</f>
        <v>НАС/КС/ДУ-КЛ-3А-185</v>
      </c>
      <c r="R1437" s="79">
        <v>214.75</v>
      </c>
      <c r="S1437">
        <f>VLOOKUP(A1437,РАСЧЕТ!A:BG,59,0)</f>
        <v>245.72809370029626</v>
      </c>
      <c r="T1437" s="119">
        <f t="shared" si="91"/>
        <v>30.978093700296256</v>
      </c>
      <c r="U1437" t="str">
        <f>VLOOKUP(A1437,'12'!A:C,3,0)</f>
        <v>Начисление услуг УКС00001863 от 31.12.2023 23:59:59</v>
      </c>
      <c r="V1437" t="str">
        <f>VLOOKUP(A1437,'12'!A:B,2,0)</f>
        <v>НАС/КС/ДУ-КЛ-3А-185</v>
      </c>
    </row>
    <row r="1438" spans="1:22" x14ac:dyDescent="0.3">
      <c r="A1438" s="77" t="s">
        <v>1543</v>
      </c>
      <c r="B1438" s="77" t="s">
        <v>1544</v>
      </c>
      <c r="C1438" s="79">
        <v>266.29000000000002</v>
      </c>
      <c r="D1438" s="79">
        <f>VLOOKUP(A1438,РАСЧЕТ!A:AY,51,0)</f>
        <v>188.47222868142941</v>
      </c>
      <c r="E1438" s="79">
        <f t="shared" si="88"/>
        <v>-77.817771318570607</v>
      </c>
      <c r="F1438" s="79" t="str">
        <f>VLOOKUP(A1438,'04'!A:C,3,0)</f>
        <v>Начисление услуг УКС00000634 от 30.04.2023 0:00:04</v>
      </c>
      <c r="G1438" s="79" t="str">
        <f>VLOOKUP(A1438,'04'!A:B,2,0)</f>
        <v>С24-НАСТР-3А-2021/паркинг/Кл. №186</v>
      </c>
      <c r="H1438" s="79">
        <v>266.29000000000002</v>
      </c>
      <c r="I1438" s="79">
        <f>VLOOKUP(A1438,РАСЧЕТ!A:BE,57,0)</f>
        <v>247.90936221912213</v>
      </c>
      <c r="J1438" s="79">
        <f t="shared" si="89"/>
        <v>-18.38063778087789</v>
      </c>
      <c r="K1438" s="79" t="str">
        <f>VLOOKUP(A1438,'10'!A:C,3,0)</f>
        <v>Начисление услуг УКС00001636 от 31.10.2023 0:00:02</v>
      </c>
      <c r="L1438" s="79" t="str">
        <f>VLOOKUP(A1438,'10'!A:B,2,0)</f>
        <v>С24-НАСТР-3А-2021/паркинг/Кл. №186</v>
      </c>
      <c r="M1438" s="79">
        <v>266.29000000000002</v>
      </c>
      <c r="N1438" s="79">
        <f>VLOOKUP(A1438,РАСЧЕТ!A:BF,58,0)</f>
        <v>221.88503352520584</v>
      </c>
      <c r="O1438" s="79">
        <f t="shared" si="90"/>
        <v>-44.404966474794179</v>
      </c>
      <c r="P1438" s="79" t="str">
        <f>VLOOKUP(A1438,'11'!A:C,3,0)</f>
        <v>Начисление услуг УКС00001714 от 30.11.2023 23:59:59</v>
      </c>
      <c r="Q1438" s="79" t="str">
        <f>VLOOKUP(A1438,'11'!A:B,2,0)</f>
        <v>С24-НАСТР-3А-2021/паркинг/Кл. №186</v>
      </c>
      <c r="R1438" s="79">
        <v>266.29000000000002</v>
      </c>
      <c r="S1438">
        <f>VLOOKUP(A1438,РАСЧЕТ!A:BG,59,0)</f>
        <v>304.70283618836737</v>
      </c>
      <c r="T1438" s="119">
        <f t="shared" si="91"/>
        <v>38.412836188367351</v>
      </c>
      <c r="U1438" t="str">
        <f>VLOOKUP(A1438,'12'!A:C,3,0)</f>
        <v>Начисление услуг УКС00001863 от 31.12.2023 23:59:59</v>
      </c>
      <c r="V1438" t="str">
        <f>VLOOKUP(A1438,'12'!A:B,2,0)</f>
        <v>С24-НАСТР-3А-2021/паркинг/Кл. №186</v>
      </c>
    </row>
    <row r="1439" spans="1:22" x14ac:dyDescent="0.3">
      <c r="A1439" s="77" t="s">
        <v>1524</v>
      </c>
      <c r="B1439" s="77" t="s">
        <v>1525</v>
      </c>
      <c r="C1439" s="79">
        <v>73.55</v>
      </c>
      <c r="D1439" s="79">
        <f>VLOOKUP(A1439,РАСЧЕТ!A:AY,51,0)</f>
        <v>51.981856620200688</v>
      </c>
      <c r="E1439" s="79">
        <f t="shared" si="88"/>
        <v>-21.568143379799309</v>
      </c>
      <c r="F1439" s="79" t="str">
        <f>VLOOKUP(A1439,'04'!A:C,3,0)</f>
        <v>Начисление услуг УКС00000634 от 30.04.2023 0:00:04</v>
      </c>
      <c r="G1439" s="79" t="str">
        <f>VLOOKUP(A1439,'04'!A:B,2,0)</f>
        <v>С24-НАСТР-3А-2021/паркинг/Кл. №187</v>
      </c>
      <c r="H1439" s="80"/>
      <c r="I1439" s="79">
        <f>VLOOKUP(A1439,РАСЧЕТ!A:BE,57,0)</f>
        <v>0</v>
      </c>
      <c r="J1439" s="79">
        <f t="shared" si="89"/>
        <v>0</v>
      </c>
      <c r="K1439" s="79" t="e">
        <f>VLOOKUP(A1439,'10'!A:C,3,0)</f>
        <v>#N/A</v>
      </c>
      <c r="L1439" s="79" t="e">
        <f>VLOOKUP(A1439,'10'!A:B,2,0)</f>
        <v>#N/A</v>
      </c>
      <c r="M1439" s="80"/>
      <c r="N1439" s="79">
        <f>VLOOKUP(A1439,РАСЧЕТ!A:BF,58,0)</f>
        <v>0</v>
      </c>
      <c r="O1439" s="79">
        <f t="shared" si="90"/>
        <v>0</v>
      </c>
      <c r="P1439" s="79" t="e">
        <f>VLOOKUP(A1439,'11'!A:C,3,0)</f>
        <v>#N/A</v>
      </c>
      <c r="Q1439" s="79" t="e">
        <f>VLOOKUP(A1439,'11'!A:B,2,0)</f>
        <v>#N/A</v>
      </c>
      <c r="R1439" s="80"/>
      <c r="S1439">
        <f>VLOOKUP(A1439,РАСЧЕТ!A:BG,59,0)</f>
        <v>0</v>
      </c>
      <c r="T1439" s="119">
        <f t="shared" si="91"/>
        <v>0</v>
      </c>
      <c r="U1439" t="e">
        <f>VLOOKUP(A1439,'12'!A:C,3,0)</f>
        <v>#N/A</v>
      </c>
      <c r="V1439" t="e">
        <f>VLOOKUP(A1439,'12'!A:B,2,0)</f>
        <v>#N/A</v>
      </c>
    </row>
    <row r="1440" spans="1:22" x14ac:dyDescent="0.3">
      <c r="A1440" s="77" t="s">
        <v>2623</v>
      </c>
      <c r="B1440" s="77" t="s">
        <v>1525</v>
      </c>
      <c r="C1440" s="79">
        <v>171.26</v>
      </c>
      <c r="D1440" s="79">
        <f>VLOOKUP(A1440,РАСЧЕТ!A:AY,51,0)</f>
        <v>121.29099878046826</v>
      </c>
      <c r="E1440" s="79">
        <f t="shared" si="88"/>
        <v>-49.969001219531734</v>
      </c>
      <c r="F1440" s="79" t="str">
        <f>VLOOKUP(A1440,'04'!A:C,3,0)</f>
        <v>Начисление услуг УКС00000634 от 30.04.2023 0:00:04</v>
      </c>
      <c r="G1440" s="79" t="str">
        <f>VLOOKUP(A1440,'04'!A:B,2,0)</f>
        <v>НАС/КС/ДУ-3А-КЛ-187</v>
      </c>
      <c r="H1440" s="79">
        <v>244.81</v>
      </c>
      <c r="I1440" s="79">
        <f>VLOOKUP(A1440,РАСЧЕТ!A:BE,57,0)</f>
        <v>227.91667171758004</v>
      </c>
      <c r="J1440" s="79">
        <f t="shared" si="89"/>
        <v>-16.893328282419958</v>
      </c>
      <c r="K1440" s="79" t="str">
        <f>VLOOKUP(A1440,'10'!A:C,3,0)</f>
        <v>Начисление услуг УКС00001636 от 31.10.2023 0:00:02</v>
      </c>
      <c r="L1440" s="79" t="str">
        <f>VLOOKUP(A1440,'10'!A:B,2,0)</f>
        <v>НАС/КС/ДУ-3А-КЛ-187</v>
      </c>
      <c r="M1440" s="79">
        <v>244.81</v>
      </c>
      <c r="N1440" s="79">
        <f>VLOOKUP(A1440,РАСЧЕТ!A:BF,58,0)</f>
        <v>203.99107920865697</v>
      </c>
      <c r="O1440" s="79">
        <f t="shared" si="90"/>
        <v>-40.818920791343032</v>
      </c>
      <c r="P1440" s="79" t="str">
        <f>VLOOKUP(A1440,'11'!A:C,3,0)</f>
        <v>Начисление услуг УКС00001714 от 30.11.2023 23:59:59</v>
      </c>
      <c r="Q1440" s="79" t="str">
        <f>VLOOKUP(A1440,'11'!A:B,2,0)</f>
        <v>НАС/КС/ДУ-3А-КЛ-187</v>
      </c>
      <c r="R1440" s="79">
        <v>244.81</v>
      </c>
      <c r="S1440">
        <f>VLOOKUP(A1440,РАСЧЕТ!A:BG,59,0)</f>
        <v>280.13002681833774</v>
      </c>
      <c r="T1440" s="119">
        <f t="shared" si="91"/>
        <v>35.320026818337737</v>
      </c>
      <c r="U1440" t="str">
        <f>VLOOKUP(A1440,'12'!A:C,3,0)</f>
        <v>Начисление услуг УКС00001863 от 31.12.2023 23:59:59</v>
      </c>
      <c r="V1440" t="str">
        <f>VLOOKUP(A1440,'12'!A:B,2,0)</f>
        <v>НАС/КС/ДУ-3А-КЛ-187</v>
      </c>
    </row>
    <row r="1441" spans="1:22" x14ac:dyDescent="0.3">
      <c r="A1441" s="77" t="s">
        <v>2313</v>
      </c>
      <c r="B1441" s="77" t="s">
        <v>2314</v>
      </c>
      <c r="C1441" s="79">
        <v>171.8</v>
      </c>
      <c r="D1441" s="79">
        <f>VLOOKUP(A1441,РАСЧЕТ!A:AY,51,0)</f>
        <v>121.59498624608348</v>
      </c>
      <c r="E1441" s="79">
        <f t="shared" si="88"/>
        <v>-50.205013753916532</v>
      </c>
      <c r="F1441" s="79" t="str">
        <f>VLOOKUP(A1441,'04'!A:C,3,0)</f>
        <v>Начисление услуг УКС00000634 от 30.04.2023 0:00:04</v>
      </c>
      <c r="G1441" s="79" t="str">
        <f>VLOOKUP(A1441,'04'!A:B,2,0)</f>
        <v>С24-НАСТР-3А-2021/паркинг/Кл. №188</v>
      </c>
      <c r="H1441" s="80"/>
      <c r="I1441" s="79">
        <f>VLOOKUP(A1441,РАСЧЕТ!A:BE,57,0)</f>
        <v>0</v>
      </c>
      <c r="J1441" s="79">
        <f t="shared" si="89"/>
        <v>0</v>
      </c>
      <c r="K1441" s="79" t="e">
        <f>VLOOKUP(A1441,'10'!A:C,3,0)</f>
        <v>#N/A</v>
      </c>
      <c r="L1441" s="79" t="e">
        <f>VLOOKUP(A1441,'10'!A:B,2,0)</f>
        <v>#N/A</v>
      </c>
      <c r="M1441" s="80"/>
      <c r="N1441" s="79">
        <f>VLOOKUP(A1441,РАСЧЕТ!A:BF,58,0)</f>
        <v>0</v>
      </c>
      <c r="O1441" s="79">
        <f t="shared" si="90"/>
        <v>0</v>
      </c>
      <c r="P1441" s="79" t="e">
        <f>VLOOKUP(A1441,'11'!A:C,3,0)</f>
        <v>#N/A</v>
      </c>
      <c r="Q1441" s="79" t="e">
        <f>VLOOKUP(A1441,'11'!A:B,2,0)</f>
        <v>#N/A</v>
      </c>
      <c r="R1441" s="80"/>
      <c r="S1441">
        <f>VLOOKUP(A1441,РАСЧЕТ!A:BG,59,0)</f>
        <v>0</v>
      </c>
      <c r="T1441" s="119">
        <f t="shared" si="91"/>
        <v>0</v>
      </c>
      <c r="U1441" t="e">
        <f>VLOOKUP(A1441,'12'!A:C,3,0)</f>
        <v>#N/A</v>
      </c>
      <c r="V1441" t="e">
        <f>VLOOKUP(A1441,'12'!A:B,2,0)</f>
        <v>#N/A</v>
      </c>
    </row>
    <row r="1442" spans="1:22" x14ac:dyDescent="0.3">
      <c r="A1442" s="77" t="s">
        <v>2897</v>
      </c>
      <c r="B1442" s="77" t="s">
        <v>2314</v>
      </c>
      <c r="C1442" s="80"/>
      <c r="D1442" s="79">
        <f>VLOOKUP(A1442,РАСЧЕТ!A:AY,51,0)</f>
        <v>0</v>
      </c>
      <c r="E1442" s="79">
        <f t="shared" si="88"/>
        <v>0</v>
      </c>
      <c r="F1442" s="79" t="e">
        <f>VLOOKUP(A1442,'04'!A:C,3,0)</f>
        <v>#N/A</v>
      </c>
      <c r="G1442" s="79" t="e">
        <f>VLOOKUP(A1442,'04'!A:B,2,0)</f>
        <v>#N/A</v>
      </c>
      <c r="H1442" s="79">
        <v>171.8</v>
      </c>
      <c r="I1442" s="79">
        <f>VLOOKUP(A1442,РАСЧЕТ!A:BE,57,0)</f>
        <v>159.94152401233688</v>
      </c>
      <c r="J1442" s="79">
        <f t="shared" si="89"/>
        <v>-11.858475987663127</v>
      </c>
      <c r="K1442" s="79" t="str">
        <f>VLOOKUP(A1442,'10'!A:C,3,0)</f>
        <v>Начисление услуг УКС00001636 от 31.10.2023 0:00:02</v>
      </c>
      <c r="L1442" s="79" t="str">
        <f>VLOOKUP(A1442,'10'!A:B,2,0)</f>
        <v>НАС/КС/ДУ-КЛ-3А-188</v>
      </c>
      <c r="M1442" s="79">
        <v>171.8</v>
      </c>
      <c r="N1442" s="79">
        <f>VLOOKUP(A1442,РАСЧЕТ!A:BF,58,0)</f>
        <v>143.15163453239086</v>
      </c>
      <c r="O1442" s="79">
        <f t="shared" si="90"/>
        <v>-28.648365467609153</v>
      </c>
      <c r="P1442" s="79" t="str">
        <f>VLOOKUP(A1442,'11'!A:C,3,0)</f>
        <v>Начисление услуг УКС00001714 от 30.11.2023 23:59:59</v>
      </c>
      <c r="Q1442" s="79" t="str">
        <f>VLOOKUP(A1442,'11'!A:B,2,0)</f>
        <v>НАС/КС/ДУ-КЛ-3А-188</v>
      </c>
      <c r="R1442" s="79">
        <v>171.8</v>
      </c>
      <c r="S1442">
        <f>VLOOKUP(A1442,РАСЧЕТ!A:BG,59,0)</f>
        <v>196.58247496023699</v>
      </c>
      <c r="T1442" s="119">
        <f t="shared" si="91"/>
        <v>24.782474960236982</v>
      </c>
      <c r="U1442" t="str">
        <f>VLOOKUP(A1442,'12'!A:C,3,0)</f>
        <v>Начисление услуг УКС00001863 от 31.12.2023 23:59:59</v>
      </c>
      <c r="V1442" t="str">
        <f>VLOOKUP(A1442,'12'!A:B,2,0)</f>
        <v>НАС/КС/ДУ-КЛ-3А-188</v>
      </c>
    </row>
    <row r="1443" spans="1:22" x14ac:dyDescent="0.3">
      <c r="A1443" s="77" t="s">
        <v>2134</v>
      </c>
      <c r="B1443" s="77" t="s">
        <v>2135</v>
      </c>
      <c r="C1443" s="79">
        <v>80.260000000000005</v>
      </c>
      <c r="D1443" s="79">
        <f>VLOOKUP(A1443,РАСЧЕТ!A:AY,51,0)</f>
        <v>56.74432691483895</v>
      </c>
      <c r="E1443" s="79">
        <f t="shared" si="88"/>
        <v>-23.515673085161055</v>
      </c>
      <c r="F1443" s="79" t="str">
        <f>VLOOKUP(A1443,'04'!A:C,3,0)</f>
        <v>Начисление услуг УКС00000634 от 30.04.2023 0:00:04</v>
      </c>
      <c r="G1443" s="79" t="str">
        <f>VLOOKUP(A1443,'04'!A:B,2,0)</f>
        <v>С24-НАСТР-3А-2021/паркинг/Кл. №189</v>
      </c>
      <c r="H1443" s="80"/>
      <c r="I1443" s="79">
        <f>VLOOKUP(A1443,РАСЧЕТ!A:BE,57,0)</f>
        <v>0</v>
      </c>
      <c r="J1443" s="79">
        <f t="shared" si="89"/>
        <v>0</v>
      </c>
      <c r="K1443" s="79" t="e">
        <f>VLOOKUP(A1443,'10'!A:C,3,0)</f>
        <v>#N/A</v>
      </c>
      <c r="L1443" s="79" t="e">
        <f>VLOOKUP(A1443,'10'!A:B,2,0)</f>
        <v>#N/A</v>
      </c>
      <c r="M1443" s="80"/>
      <c r="N1443" s="79">
        <f>VLOOKUP(A1443,РАСЧЕТ!A:BF,58,0)</f>
        <v>0</v>
      </c>
      <c r="O1443" s="79">
        <f t="shared" si="90"/>
        <v>0</v>
      </c>
      <c r="P1443" s="79" t="e">
        <f>VLOOKUP(A1443,'11'!A:C,3,0)</f>
        <v>#N/A</v>
      </c>
      <c r="Q1443" s="79" t="e">
        <f>VLOOKUP(A1443,'11'!A:B,2,0)</f>
        <v>#N/A</v>
      </c>
      <c r="R1443" s="80"/>
      <c r="S1443">
        <f>VLOOKUP(A1443,РАСЧЕТ!A:BG,59,0)</f>
        <v>0</v>
      </c>
      <c r="T1443" s="119">
        <f t="shared" si="91"/>
        <v>0</v>
      </c>
      <c r="U1443" t="e">
        <f>VLOOKUP(A1443,'12'!A:C,3,0)</f>
        <v>#N/A</v>
      </c>
      <c r="V1443" t="e">
        <f>VLOOKUP(A1443,'12'!A:B,2,0)</f>
        <v>#N/A</v>
      </c>
    </row>
    <row r="1444" spans="1:22" x14ac:dyDescent="0.3">
      <c r="A1444" s="77" t="s">
        <v>2734</v>
      </c>
      <c r="B1444" s="77" t="s">
        <v>2135</v>
      </c>
      <c r="C1444" s="79">
        <v>91.54</v>
      </c>
      <c r="D1444" s="79">
        <f>VLOOKUP(A1444,РАСЧЕТ!A:AY,51,0)</f>
        <v>64.850659331244515</v>
      </c>
      <c r="E1444" s="79">
        <f t="shared" si="88"/>
        <v>-26.689340668755491</v>
      </c>
      <c r="F1444" s="79" t="str">
        <f>VLOOKUP(A1444,'04'!A:C,3,0)</f>
        <v>Начисление услуг УКС00000634 от 30.04.2023 0:00:04</v>
      </c>
      <c r="G1444" s="79" t="str">
        <f>VLOOKUP(A1444,'04'!A:B,2,0)</f>
        <v>НАС/КС/ДУ-КЛ-3А-189</v>
      </c>
      <c r="H1444" s="79">
        <v>171.8</v>
      </c>
      <c r="I1444" s="79">
        <f>VLOOKUP(A1444,РАСЧЕТ!A:BE,57,0)</f>
        <v>159.94152401233688</v>
      </c>
      <c r="J1444" s="79">
        <f t="shared" si="89"/>
        <v>-11.858475987663127</v>
      </c>
      <c r="K1444" s="79" t="str">
        <f>VLOOKUP(A1444,'10'!A:C,3,0)</f>
        <v>Начисление услуг УКС00001636 от 31.10.2023 0:00:02</v>
      </c>
      <c r="L1444" s="79" t="str">
        <f>VLOOKUP(A1444,'10'!A:B,2,0)</f>
        <v>НАС/КС/ДУ-КЛ-3А-189</v>
      </c>
      <c r="M1444" s="79">
        <v>171.8</v>
      </c>
      <c r="N1444" s="79">
        <f>VLOOKUP(A1444,РАСЧЕТ!A:BF,58,0)</f>
        <v>143.15163453239086</v>
      </c>
      <c r="O1444" s="79">
        <f t="shared" si="90"/>
        <v>-28.648365467609153</v>
      </c>
      <c r="P1444" s="79" t="str">
        <f>VLOOKUP(A1444,'11'!A:C,3,0)</f>
        <v>Начисление услуг УКС00001714 от 30.11.2023 23:59:59</v>
      </c>
      <c r="Q1444" s="79" t="str">
        <f>VLOOKUP(A1444,'11'!A:B,2,0)</f>
        <v>НАС/КС/ДУ-КЛ-3А-189</v>
      </c>
      <c r="R1444" s="79">
        <v>171.8</v>
      </c>
      <c r="S1444">
        <f>VLOOKUP(A1444,РАСЧЕТ!A:BG,59,0)</f>
        <v>196.58247496023699</v>
      </c>
      <c r="T1444" s="119">
        <f t="shared" si="91"/>
        <v>24.782474960236982</v>
      </c>
      <c r="U1444" t="str">
        <f>VLOOKUP(A1444,'12'!A:C,3,0)</f>
        <v>Начисление услуг УКС00001863 от 31.12.2023 23:59:59</v>
      </c>
      <c r="V1444" t="str">
        <f>VLOOKUP(A1444,'12'!A:B,2,0)</f>
        <v>НАС/КС/ДУ-КЛ-3А-189</v>
      </c>
    </row>
    <row r="1445" spans="1:22" x14ac:dyDescent="0.3">
      <c r="A1445" s="77" t="s">
        <v>2125</v>
      </c>
      <c r="B1445" s="77" t="s">
        <v>1196</v>
      </c>
      <c r="C1445" s="80"/>
      <c r="D1445" s="79">
        <f>VLOOKUP(A1445,РАСЧЕТ!A:AY,51,0)</f>
        <v>0</v>
      </c>
      <c r="E1445" s="79">
        <f t="shared" si="88"/>
        <v>0</v>
      </c>
      <c r="F1445" s="79" t="e">
        <f>VLOOKUP(A1445,'04'!A:C,3,0)</f>
        <v>#N/A</v>
      </c>
      <c r="G1445" s="79" t="e">
        <f>VLOOKUP(A1445,'04'!A:B,2,0)</f>
        <v>#N/A</v>
      </c>
      <c r="H1445" s="80"/>
      <c r="I1445" s="79">
        <f>VLOOKUP(A1445,РАСЧЕТ!A:BE,57,0)</f>
        <v>0</v>
      </c>
      <c r="J1445" s="79">
        <f t="shared" si="89"/>
        <v>0</v>
      </c>
      <c r="K1445" s="79" t="e">
        <f>VLOOKUP(A1445,'10'!A:C,3,0)</f>
        <v>#N/A</v>
      </c>
      <c r="L1445" s="79" t="e">
        <f>VLOOKUP(A1445,'10'!A:B,2,0)</f>
        <v>#N/A</v>
      </c>
      <c r="M1445" s="80"/>
      <c r="N1445" s="79">
        <f>VLOOKUP(A1445,РАСЧЕТ!A:BF,58,0)</f>
        <v>0</v>
      </c>
      <c r="O1445" s="79">
        <f t="shared" si="90"/>
        <v>0</v>
      </c>
      <c r="P1445" s="79" t="e">
        <f>VLOOKUP(A1445,'11'!A:C,3,0)</f>
        <v>#N/A</v>
      </c>
      <c r="Q1445" s="79" t="e">
        <f>VLOOKUP(A1445,'11'!A:B,2,0)</f>
        <v>#N/A</v>
      </c>
      <c r="R1445" s="80"/>
      <c r="S1445">
        <f>VLOOKUP(A1445,РАСЧЕТ!A:BG,59,0)</f>
        <v>0</v>
      </c>
      <c r="T1445" s="119">
        <f t="shared" si="91"/>
        <v>0</v>
      </c>
      <c r="U1445" t="e">
        <f>VLOOKUP(A1445,'12'!A:C,3,0)</f>
        <v>#N/A</v>
      </c>
      <c r="V1445" t="e">
        <f>VLOOKUP(A1445,'12'!A:B,2,0)</f>
        <v>#N/A</v>
      </c>
    </row>
    <row r="1446" spans="1:22" x14ac:dyDescent="0.3">
      <c r="A1446" s="77" t="s">
        <v>2587</v>
      </c>
      <c r="B1446" s="77" t="s">
        <v>1196</v>
      </c>
      <c r="C1446" s="79">
        <v>167.5</v>
      </c>
      <c r="D1446" s="79">
        <f>VLOOKUP(A1446,РАСЧЕТ!A:AY,51,0)</f>
        <v>118.55511158993139</v>
      </c>
      <c r="E1446" s="79">
        <f t="shared" si="88"/>
        <v>-48.944888410068614</v>
      </c>
      <c r="F1446" s="79" t="str">
        <f>VLOOKUP(A1446,'04'!A:C,3,0)</f>
        <v>Начисление услуг УКС00000634 от 30.04.2023 0:00:04</v>
      </c>
      <c r="G1446" s="79" t="str">
        <f>VLOOKUP(A1446,'04'!A:B,2,0)</f>
        <v>НАС/КС/ДУ-КЛ-3А-19</v>
      </c>
      <c r="H1446" s="79">
        <v>167.5</v>
      </c>
      <c r="I1446" s="79">
        <f>VLOOKUP(A1446,РАСЧЕТ!A:BE,57,0)</f>
        <v>155.94298591202846</v>
      </c>
      <c r="J1446" s="79">
        <f t="shared" si="89"/>
        <v>-11.557014087971538</v>
      </c>
      <c r="K1446" s="79" t="str">
        <f>VLOOKUP(A1446,'10'!A:C,3,0)</f>
        <v>Начисление услуг УКС00001636 от 31.10.2023 0:00:02</v>
      </c>
      <c r="L1446" s="79" t="str">
        <f>VLOOKUP(A1446,'10'!A:B,2,0)</f>
        <v>НАС/КС/ДУ-КЛ-3А-19</v>
      </c>
      <c r="M1446" s="79">
        <v>167.5</v>
      </c>
      <c r="N1446" s="79">
        <f>VLOOKUP(A1446,РАСЧЕТ!A:BF,58,0)</f>
        <v>139.57284366908107</v>
      </c>
      <c r="O1446" s="79">
        <f t="shared" si="90"/>
        <v>-27.927156330918933</v>
      </c>
      <c r="P1446" s="79" t="str">
        <f>VLOOKUP(A1446,'11'!A:C,3,0)</f>
        <v>Начисление услуг УКС00001714 от 30.11.2023 23:59:59</v>
      </c>
      <c r="Q1446" s="79" t="str">
        <f>VLOOKUP(A1446,'11'!A:B,2,0)</f>
        <v>НАС/КС/ДУ-КЛ-3А-19</v>
      </c>
      <c r="R1446" s="79">
        <v>167.5</v>
      </c>
      <c r="S1446">
        <f>VLOOKUP(A1446,РАСЧЕТ!A:BG,59,0)</f>
        <v>191.6679130862311</v>
      </c>
      <c r="T1446" s="119">
        <f t="shared" si="91"/>
        <v>24.167913086231096</v>
      </c>
      <c r="U1446" t="str">
        <f>VLOOKUP(A1446,'12'!A:C,3,0)</f>
        <v>Начисление услуг УКС00001863 от 31.12.2023 23:59:59</v>
      </c>
      <c r="V1446" t="str">
        <f>VLOOKUP(A1446,'12'!A:B,2,0)</f>
        <v>НАС/КС/ДУ-КЛ-3А-19</v>
      </c>
    </row>
    <row r="1447" spans="1:22" x14ac:dyDescent="0.3">
      <c r="A1447" s="77" t="s">
        <v>1441</v>
      </c>
      <c r="B1447" s="77" t="s">
        <v>1442</v>
      </c>
      <c r="C1447" s="79">
        <v>154.62</v>
      </c>
      <c r="D1447" s="79">
        <f>VLOOKUP(A1447,РАСЧЕТ!A:AY,51,0)</f>
        <v>109.43548762147515</v>
      </c>
      <c r="E1447" s="79">
        <f t="shared" si="88"/>
        <v>-45.184512378524857</v>
      </c>
      <c r="F1447" s="79" t="str">
        <f>VLOOKUP(A1447,'04'!A:C,3,0)</f>
        <v>Начисление услуг УКС00000634 от 30.04.2023 0:00:04</v>
      </c>
      <c r="G1447" s="79" t="str">
        <f>VLOOKUP(A1447,'04'!A:B,2,0)</f>
        <v>С24-НАСТР-3А-2021/паркинг/Кл. №190</v>
      </c>
      <c r="H1447" s="79">
        <v>154.62</v>
      </c>
      <c r="I1447" s="79">
        <f>VLOOKUP(A1447,РАСЧЕТ!A:BE,57,0)</f>
        <v>143.94737161110319</v>
      </c>
      <c r="J1447" s="79">
        <f t="shared" si="89"/>
        <v>-10.672628388896811</v>
      </c>
      <c r="K1447" s="79" t="str">
        <f>VLOOKUP(A1447,'10'!A:C,3,0)</f>
        <v>Начисление услуг УКС00001636 от 31.10.2023 0:00:02</v>
      </c>
      <c r="L1447" s="79" t="str">
        <f>VLOOKUP(A1447,'10'!A:B,2,0)</f>
        <v>С24-НАСТР-3А-2021/паркинг/Кл. №190</v>
      </c>
      <c r="M1447" s="79">
        <v>154.62</v>
      </c>
      <c r="N1447" s="79">
        <f>VLOOKUP(A1447,РАСЧЕТ!A:BF,58,0)</f>
        <v>128.83647107915178</v>
      </c>
      <c r="O1447" s="79">
        <f t="shared" si="90"/>
        <v>-25.783528920848227</v>
      </c>
      <c r="P1447" s="79" t="str">
        <f>VLOOKUP(A1447,'11'!A:C,3,0)</f>
        <v>Начисление услуг УКС00001714 от 30.11.2023 23:59:59</v>
      </c>
      <c r="Q1447" s="79" t="str">
        <f>VLOOKUP(A1447,'11'!A:B,2,0)</f>
        <v>С24-НАСТР-3А-2021/паркинг/Кл. №190</v>
      </c>
      <c r="R1447" s="79">
        <v>154.62</v>
      </c>
      <c r="S1447">
        <f>VLOOKUP(A1447,РАСЧЕТ!A:BG,59,0)</f>
        <v>176.92422746421332</v>
      </c>
      <c r="T1447" s="119">
        <f t="shared" si="91"/>
        <v>22.304227464213312</v>
      </c>
      <c r="U1447" t="str">
        <f>VLOOKUP(A1447,'12'!A:C,3,0)</f>
        <v>Начисление услуг УКС00001863 от 31.12.2023 23:59:59</v>
      </c>
      <c r="V1447" t="str">
        <f>VLOOKUP(A1447,'12'!A:B,2,0)</f>
        <v>С24-НАСТР-3А-2021/паркинг/Кл. №190</v>
      </c>
    </row>
    <row r="1448" spans="1:22" x14ac:dyDescent="0.3">
      <c r="A1448" s="77" t="s">
        <v>2152</v>
      </c>
      <c r="B1448" s="77" t="s">
        <v>2153</v>
      </c>
      <c r="C1448" s="79">
        <v>124.55</v>
      </c>
      <c r="D1448" s="79">
        <f>VLOOKUP(A1448,РАСЧЕТ!A:AY,51,0)</f>
        <v>88.156365028410519</v>
      </c>
      <c r="E1448" s="79">
        <f t="shared" si="88"/>
        <v>-36.393634971589478</v>
      </c>
      <c r="F1448" s="79" t="str">
        <f>VLOOKUP(A1448,'04'!A:C,3,0)</f>
        <v>Начисление услуг УКС00000634 от 30.04.2023 0:00:04</v>
      </c>
      <c r="G1448" s="79" t="str">
        <f>VLOOKUP(A1448,'04'!A:B,2,0)</f>
        <v>С24-НАСТР-3А-2021/паркинг/Кл. №191</v>
      </c>
      <c r="H1448" s="79">
        <v>124.55</v>
      </c>
      <c r="I1448" s="79">
        <f>VLOOKUP(A1448,РАСЧЕТ!A:BE,57,0)</f>
        <v>115.95760490894423</v>
      </c>
      <c r="J1448" s="79">
        <f t="shared" si="89"/>
        <v>-8.5923950910557636</v>
      </c>
      <c r="K1448" s="79" t="str">
        <f>VLOOKUP(A1448,'10'!A:C,3,0)</f>
        <v>Начисление услуг УКС00001636 от 31.10.2023 0:00:02</v>
      </c>
      <c r="L1448" s="79" t="str">
        <f>VLOOKUP(A1448,'10'!A:B,2,0)</f>
        <v>С24-НАСТР-3А-2021/паркинг/Кл. №191</v>
      </c>
      <c r="M1448" s="79">
        <v>124.55</v>
      </c>
      <c r="N1448" s="79">
        <f>VLOOKUP(A1448,РАСЧЕТ!A:BF,58,0)</f>
        <v>103.78493503598338</v>
      </c>
      <c r="O1448" s="79">
        <f t="shared" si="90"/>
        <v>-20.765064964016616</v>
      </c>
      <c r="P1448" s="79" t="str">
        <f>VLOOKUP(A1448,'11'!A:C,3,0)</f>
        <v>Начисление услуг УКС00001714 от 30.11.2023 23:59:59</v>
      </c>
      <c r="Q1448" s="79" t="str">
        <f>VLOOKUP(A1448,'11'!A:B,2,0)</f>
        <v>С24-НАСТР-3А-2021/паркинг/Кл. №191</v>
      </c>
      <c r="R1448" s="79">
        <v>124.55</v>
      </c>
      <c r="S1448">
        <f>VLOOKUP(A1448,РАСЧЕТ!A:BG,59,0)</f>
        <v>142.5222943461718</v>
      </c>
      <c r="T1448" s="119">
        <f t="shared" si="91"/>
        <v>17.972294346171807</v>
      </c>
      <c r="U1448" t="str">
        <f>VLOOKUP(A1448,'12'!A:C,3,0)</f>
        <v>Начисление услуг УКС00001863 от 31.12.2023 23:59:59</v>
      </c>
      <c r="V1448" t="str">
        <f>VLOOKUP(A1448,'12'!A:B,2,0)</f>
        <v>С24-НАСТР-3А-2021/паркинг/Кл. №191</v>
      </c>
    </row>
    <row r="1449" spans="1:22" x14ac:dyDescent="0.3">
      <c r="A1449" s="77" t="s">
        <v>1942</v>
      </c>
      <c r="B1449" s="77" t="s">
        <v>1943</v>
      </c>
      <c r="C1449" s="79">
        <v>120.26</v>
      </c>
      <c r="D1449" s="79">
        <f>VLOOKUP(A1449,РАСЧЕТ!A:AY,51,0)</f>
        <v>85.11649037225844</v>
      </c>
      <c r="E1449" s="79">
        <f t="shared" si="88"/>
        <v>-35.143509627741565</v>
      </c>
      <c r="F1449" s="79" t="str">
        <f>VLOOKUP(A1449,'04'!A:C,3,0)</f>
        <v>Начисление услуг УКС00000634 от 30.04.2023 0:00:04</v>
      </c>
      <c r="G1449" s="79" t="str">
        <f>VLOOKUP(A1449,'04'!A:B,2,0)</f>
        <v>С24-НАСТР-3А-2021/паркинг/Кл. №192</v>
      </c>
      <c r="H1449" s="79">
        <v>120.26</v>
      </c>
      <c r="I1449" s="79">
        <f>VLOOKUP(A1449,РАСЧЕТ!A:BE,57,0)</f>
        <v>111.9590668086358</v>
      </c>
      <c r="J1449" s="79">
        <f t="shared" si="89"/>
        <v>-8.3009331913642086</v>
      </c>
      <c r="K1449" s="79" t="str">
        <f>VLOOKUP(A1449,'10'!A:C,3,0)</f>
        <v>Начисление услуг УКС00001636 от 31.10.2023 0:00:02</v>
      </c>
      <c r="L1449" s="79" t="str">
        <f>VLOOKUP(A1449,'10'!A:B,2,0)</f>
        <v>С24-НАСТР-3А-2021/паркинг/Кл. №192</v>
      </c>
      <c r="M1449" s="79">
        <v>120.26</v>
      </c>
      <c r="N1449" s="79">
        <f>VLOOKUP(A1449,РАСЧЕТ!A:BF,58,0)</f>
        <v>100.20614417267359</v>
      </c>
      <c r="O1449" s="79">
        <f t="shared" si="90"/>
        <v>-20.053855827326416</v>
      </c>
      <c r="P1449" s="79" t="str">
        <f>VLOOKUP(A1449,'11'!A:C,3,0)</f>
        <v>Начисление услуг УКС00001714 от 30.11.2023 23:59:59</v>
      </c>
      <c r="Q1449" s="79" t="str">
        <f>VLOOKUP(A1449,'11'!A:B,2,0)</f>
        <v>С24-НАСТР-3А-2021/паркинг/Кл. №192</v>
      </c>
      <c r="R1449" s="79">
        <v>120.26</v>
      </c>
      <c r="S1449">
        <f>VLOOKUP(A1449,РАСЧЕТ!A:BG,59,0)</f>
        <v>137.60773247216588</v>
      </c>
      <c r="T1449" s="119">
        <f t="shared" si="91"/>
        <v>17.347732472165873</v>
      </c>
      <c r="U1449" t="str">
        <f>VLOOKUP(A1449,'12'!A:C,3,0)</f>
        <v>Начисление услуг УКС00001863 от 31.12.2023 23:59:59</v>
      </c>
      <c r="V1449" t="str">
        <f>VLOOKUP(A1449,'12'!A:B,2,0)</f>
        <v>С24-НАСТР-3А-2021/паркинг/Кл. №192</v>
      </c>
    </row>
    <row r="1450" spans="1:22" x14ac:dyDescent="0.3">
      <c r="A1450" s="77" t="s">
        <v>2059</v>
      </c>
      <c r="B1450" s="77" t="s">
        <v>2060</v>
      </c>
      <c r="C1450" s="79">
        <v>68.72</v>
      </c>
      <c r="D1450" s="79">
        <f>VLOOKUP(A1450,РАСЧЕТ!A:AY,51,0)</f>
        <v>48.637994498433393</v>
      </c>
      <c r="E1450" s="79">
        <f t="shared" si="88"/>
        <v>-20.082005501566606</v>
      </c>
      <c r="F1450" s="79" t="str">
        <f>VLOOKUP(A1450,'04'!A:C,3,0)</f>
        <v>Начисление услуг УКС00000634 от 30.04.2023 0:00:04</v>
      </c>
      <c r="G1450" s="79" t="str">
        <f>VLOOKUP(A1450,'04'!A:B,2,0)</f>
        <v>С24-НАСТР-3А-2021/паркинг/Кл. №193</v>
      </c>
      <c r="H1450" s="79">
        <v>68.72</v>
      </c>
      <c r="I1450" s="79">
        <f>VLOOKUP(A1450,РАСЧЕТ!A:BE,57,0)</f>
        <v>63.976609604934751</v>
      </c>
      <c r="J1450" s="79">
        <f t="shared" si="89"/>
        <v>-4.7433903950652478</v>
      </c>
      <c r="K1450" s="79" t="str">
        <f>VLOOKUP(A1450,'10'!A:C,3,0)</f>
        <v>Начисление услуг УКС00001636 от 31.10.2023 0:00:02</v>
      </c>
      <c r="L1450" s="79" t="str">
        <f>VLOOKUP(A1450,'10'!A:B,2,0)</f>
        <v>С24-НАСТР-3А-2021/паркинг/Кл. №193</v>
      </c>
      <c r="M1450" s="79">
        <v>64.14</v>
      </c>
      <c r="N1450" s="79">
        <f>VLOOKUP(A1450,РАСЧЕТ!A:BF,58,0)</f>
        <v>53.443276892092591</v>
      </c>
      <c r="O1450" s="79">
        <f t="shared" si="90"/>
        <v>-10.69672310790741</v>
      </c>
      <c r="P1450" s="79" t="str">
        <f>VLOOKUP(A1450,'11'!A:C,3,0)</f>
        <v>Корректировка начислений УКС00003508 от 30.12.2023 0:00:00</v>
      </c>
      <c r="Q1450" s="79" t="str">
        <f>VLOOKUP(A1450,'11'!A:B,2,0)</f>
        <v>С24-НАСТР-3А-2021/паркинг/Кл. №193</v>
      </c>
      <c r="R1450" s="80"/>
      <c r="S1450">
        <f>VLOOKUP(A1450,РАСЧЕТ!A:BG,59,0)</f>
        <v>0</v>
      </c>
      <c r="T1450" s="119">
        <f t="shared" si="91"/>
        <v>0</v>
      </c>
      <c r="U1450" t="e">
        <f>VLOOKUP(A1450,'12'!A:C,3,0)</f>
        <v>#N/A</v>
      </c>
      <c r="V1450" t="e">
        <f>VLOOKUP(A1450,'12'!A:B,2,0)</f>
        <v>#N/A</v>
      </c>
    </row>
    <row r="1451" spans="1:22" x14ac:dyDescent="0.3">
      <c r="A1451" s="77" t="s">
        <v>2917</v>
      </c>
      <c r="B1451" s="77" t="s">
        <v>2060</v>
      </c>
      <c r="C1451" s="80"/>
      <c r="D1451" s="79">
        <f>VLOOKUP(A1451,РАСЧЕТ!A:AY,51,0)</f>
        <v>0</v>
      </c>
      <c r="E1451" s="79">
        <f t="shared" si="88"/>
        <v>0</v>
      </c>
      <c r="F1451" s="79" t="e">
        <f>VLOOKUP(A1451,'04'!A:C,3,0)</f>
        <v>#N/A</v>
      </c>
      <c r="G1451" s="79" t="e">
        <f>VLOOKUP(A1451,'04'!A:B,2,0)</f>
        <v>#N/A</v>
      </c>
      <c r="H1451" s="80"/>
      <c r="I1451" s="79">
        <f>VLOOKUP(A1451,РАСЧЕТ!A:BE,57,0)</f>
        <v>0</v>
      </c>
      <c r="J1451" s="79">
        <f t="shared" si="89"/>
        <v>0</v>
      </c>
      <c r="K1451" s="79" t="e">
        <f>VLOOKUP(A1451,'10'!A:C,3,0)</f>
        <v>#N/A</v>
      </c>
      <c r="L1451" s="79" t="e">
        <f>VLOOKUP(A1451,'10'!A:B,2,0)</f>
        <v>#N/A</v>
      </c>
      <c r="M1451" s="79">
        <v>4.58</v>
      </c>
      <c r="N1451" s="79">
        <f>VLOOKUP(A1451,РАСЧЕТ!A:BF,58,0)</f>
        <v>3.8173769208637567</v>
      </c>
      <c r="O1451" s="79">
        <f t="shared" si="90"/>
        <v>-0.76262307913624339</v>
      </c>
      <c r="P1451" s="79" t="str">
        <f>VLOOKUP(A1451,'11'!A:C,3,0)</f>
        <v>Ввод начального сальдо УКС00002586 от 30.12.2023 0:00:00</v>
      </c>
      <c r="Q1451" s="79" t="str">
        <f>VLOOKUP(A1451,'11'!A:B,2,0)</f>
        <v>НАС/КС/ДУ-КЛ-3А-193</v>
      </c>
      <c r="R1451" s="79">
        <v>68.72</v>
      </c>
      <c r="S1451">
        <f>VLOOKUP(A1451,РАСЧЕТ!A:BG,59,0)</f>
        <v>78.632989984094806</v>
      </c>
      <c r="T1451" s="119">
        <f t="shared" si="91"/>
        <v>9.912989984094807</v>
      </c>
      <c r="U1451" t="str">
        <f>VLOOKUP(A1451,'12'!A:C,3,0)</f>
        <v>Начисление услуг УКС00001863 от 31.12.2023 23:59:59</v>
      </c>
      <c r="V1451" t="str">
        <f>VLOOKUP(A1451,'12'!A:B,2,0)</f>
        <v>НАС/КС/ДУ-КЛ-3А-193</v>
      </c>
    </row>
    <row r="1452" spans="1:22" x14ac:dyDescent="0.3">
      <c r="A1452" s="77" t="s">
        <v>2136</v>
      </c>
      <c r="B1452" s="77" t="s">
        <v>2137</v>
      </c>
      <c r="C1452" s="79">
        <v>107.37</v>
      </c>
      <c r="D1452" s="79">
        <f>VLOOKUP(A1452,РАСЧЕТ!A:AY,51,0)</f>
        <v>75.996866403802173</v>
      </c>
      <c r="E1452" s="79">
        <f t="shared" si="88"/>
        <v>-31.373133596197832</v>
      </c>
      <c r="F1452" s="79" t="str">
        <f>VLOOKUP(A1452,'04'!A:C,3,0)</f>
        <v>Начисление услуг УКС00000634 от 30.04.2023 0:00:04</v>
      </c>
      <c r="G1452" s="79" t="str">
        <f>VLOOKUP(A1452,'04'!A:B,2,0)</f>
        <v>С24-НАСТР-3А-2021/паркинг/Кл. №194</v>
      </c>
      <c r="H1452" s="79">
        <v>107.37</v>
      </c>
      <c r="I1452" s="79">
        <f>VLOOKUP(A1452,РАСЧЕТ!A:BE,57,0)</f>
        <v>99.963452507710542</v>
      </c>
      <c r="J1452" s="79">
        <f t="shared" si="89"/>
        <v>-7.4065474922894623</v>
      </c>
      <c r="K1452" s="79" t="str">
        <f>VLOOKUP(A1452,'10'!A:C,3,0)</f>
        <v>Начисление услуг УКС00001636 от 31.10.2023 0:00:02</v>
      </c>
      <c r="L1452" s="79" t="str">
        <f>VLOOKUP(A1452,'10'!A:B,2,0)</f>
        <v>С24-НАСТР-3А-2021/паркинг/Кл. №194</v>
      </c>
      <c r="M1452" s="79">
        <v>107.37</v>
      </c>
      <c r="N1452" s="79">
        <f>VLOOKUP(A1452,РАСЧЕТ!A:BF,58,0)</f>
        <v>89.469771582744272</v>
      </c>
      <c r="O1452" s="79">
        <f t="shared" si="90"/>
        <v>-17.900228417255732</v>
      </c>
      <c r="P1452" s="79" t="str">
        <f>VLOOKUP(A1452,'11'!A:C,3,0)</f>
        <v>Начисление услуг УКС00001714 от 30.11.2023 23:59:59</v>
      </c>
      <c r="Q1452" s="79" t="str">
        <f>VLOOKUP(A1452,'11'!A:B,2,0)</f>
        <v>С24-НАСТР-3А-2021/паркинг/Кл. №194</v>
      </c>
      <c r="R1452" s="79">
        <v>107.37</v>
      </c>
      <c r="S1452">
        <f>VLOOKUP(A1452,РАСЧЕТ!A:BG,59,0)</f>
        <v>122.86404685014813</v>
      </c>
      <c r="T1452" s="119">
        <f t="shared" si="91"/>
        <v>15.494046850148123</v>
      </c>
      <c r="U1452" t="str">
        <f>VLOOKUP(A1452,'12'!A:C,3,0)</f>
        <v>Начисление услуг УКС00001863 от 31.12.2023 23:59:59</v>
      </c>
      <c r="V1452" t="str">
        <f>VLOOKUP(A1452,'12'!A:B,2,0)</f>
        <v>С24-НАСТР-3А-2021/паркинг/Кл. №194</v>
      </c>
    </row>
    <row r="1453" spans="1:22" x14ac:dyDescent="0.3">
      <c r="A1453" s="77" t="s">
        <v>2274</v>
      </c>
      <c r="B1453" s="77" t="s">
        <v>2275</v>
      </c>
      <c r="C1453" s="79">
        <v>176.09</v>
      </c>
      <c r="D1453" s="79">
        <f>VLOOKUP(A1453,РАСЧЕТ!A:AY,51,0)</f>
        <v>124.63486090223556</v>
      </c>
      <c r="E1453" s="79">
        <f t="shared" si="88"/>
        <v>-51.455139097764445</v>
      </c>
      <c r="F1453" s="79" t="str">
        <f>VLOOKUP(A1453,'04'!A:C,3,0)</f>
        <v>Начисление услуг УКС00000634 от 30.04.2023 0:00:04</v>
      </c>
      <c r="G1453" s="79" t="str">
        <f>VLOOKUP(A1453,'04'!A:B,2,0)</f>
        <v>С24-НАСТР-3А-2021/паркинг/Кл. №195</v>
      </c>
      <c r="H1453" s="79">
        <v>176.09</v>
      </c>
      <c r="I1453" s="79">
        <f>VLOOKUP(A1453,РАСЧЕТ!A:BE,57,0)</f>
        <v>163.94006211264528</v>
      </c>
      <c r="J1453" s="79">
        <f t="shared" si="89"/>
        <v>-12.149937887354724</v>
      </c>
      <c r="K1453" s="79" t="str">
        <f>VLOOKUP(A1453,'10'!A:C,3,0)</f>
        <v>Начисление услуг УКС00001636 от 31.10.2023 0:00:02</v>
      </c>
      <c r="L1453" s="79" t="str">
        <f>VLOOKUP(A1453,'10'!A:B,2,0)</f>
        <v>С24-НАСТР-3А-2021/паркинг/Кл. №195</v>
      </c>
      <c r="M1453" s="79">
        <v>176.09</v>
      </c>
      <c r="N1453" s="79">
        <f>VLOOKUP(A1453,РАСЧЕТ!A:BF,58,0)</f>
        <v>146.73042539570062</v>
      </c>
      <c r="O1453" s="79">
        <f t="shared" si="90"/>
        <v>-29.359574604299382</v>
      </c>
      <c r="P1453" s="79" t="str">
        <f>VLOOKUP(A1453,'11'!A:C,3,0)</f>
        <v>Начисление услуг УКС00001714 от 30.11.2023 23:59:59</v>
      </c>
      <c r="Q1453" s="79" t="str">
        <f>VLOOKUP(A1453,'11'!A:B,2,0)</f>
        <v>С24-НАСТР-3А-2021/паркинг/Кл. №195</v>
      </c>
      <c r="R1453" s="79">
        <v>176.09</v>
      </c>
      <c r="S1453">
        <f>VLOOKUP(A1453,РАСЧЕТ!A:BG,59,0)</f>
        <v>201.49703683424292</v>
      </c>
      <c r="T1453" s="119">
        <f t="shared" si="91"/>
        <v>25.407036834242916</v>
      </c>
      <c r="U1453" t="str">
        <f>VLOOKUP(A1453,'12'!A:C,3,0)</f>
        <v>Начисление услуг УКС00001863 от 31.12.2023 23:59:59</v>
      </c>
      <c r="V1453" t="str">
        <f>VLOOKUP(A1453,'12'!A:B,2,0)</f>
        <v>С24-НАСТР-3А-2021/паркинг/Кл. №195</v>
      </c>
    </row>
    <row r="1454" spans="1:22" x14ac:dyDescent="0.3">
      <c r="A1454" s="77" t="s">
        <v>1500</v>
      </c>
      <c r="B1454" s="77" t="s">
        <v>1501</v>
      </c>
      <c r="C1454" s="79">
        <v>141.72999999999999</v>
      </c>
      <c r="D1454" s="79">
        <f>VLOOKUP(A1454,РАСЧЕТ!A:AY,51,0)</f>
        <v>100.31586365301887</v>
      </c>
      <c r="E1454" s="79">
        <f t="shared" si="88"/>
        <v>-41.414136346981124</v>
      </c>
      <c r="F1454" s="79" t="str">
        <f>VLOOKUP(A1454,'04'!A:C,3,0)</f>
        <v>Начисление услуг УКС00000634 от 30.04.2023 0:00:04</v>
      </c>
      <c r="G1454" s="79" t="str">
        <f>VLOOKUP(A1454,'04'!A:B,2,0)</f>
        <v>С24-НАСТР-3А-2021/паркинг/Кл. №196</v>
      </c>
      <c r="H1454" s="80"/>
      <c r="I1454" s="79">
        <f>VLOOKUP(A1454,РАСЧЕТ!A:BE,57,0)</f>
        <v>0</v>
      </c>
      <c r="J1454" s="79">
        <f t="shared" si="89"/>
        <v>0</v>
      </c>
      <c r="K1454" s="79" t="e">
        <f>VLOOKUP(A1454,'10'!A:C,3,0)</f>
        <v>#N/A</v>
      </c>
      <c r="L1454" s="79" t="e">
        <f>VLOOKUP(A1454,'10'!A:B,2,0)</f>
        <v>#N/A</v>
      </c>
      <c r="M1454" s="80"/>
      <c r="N1454" s="79">
        <f>VLOOKUP(A1454,РАСЧЕТ!A:BF,58,0)</f>
        <v>0</v>
      </c>
      <c r="O1454" s="79">
        <f t="shared" si="90"/>
        <v>0</v>
      </c>
      <c r="P1454" s="79" t="e">
        <f>VLOOKUP(A1454,'11'!A:C,3,0)</f>
        <v>#N/A</v>
      </c>
      <c r="Q1454" s="79" t="e">
        <f>VLOOKUP(A1454,'11'!A:B,2,0)</f>
        <v>#N/A</v>
      </c>
      <c r="R1454" s="80"/>
      <c r="S1454">
        <f>VLOOKUP(A1454,РАСЧЕТ!A:BG,59,0)</f>
        <v>0</v>
      </c>
      <c r="T1454" s="119">
        <f t="shared" si="91"/>
        <v>0</v>
      </c>
      <c r="U1454" t="e">
        <f>VLOOKUP(A1454,'12'!A:C,3,0)</f>
        <v>#N/A</v>
      </c>
      <c r="V1454" t="e">
        <f>VLOOKUP(A1454,'12'!A:B,2,0)</f>
        <v>#N/A</v>
      </c>
    </row>
    <row r="1455" spans="1:22" x14ac:dyDescent="0.3">
      <c r="A1455" s="77" t="s">
        <v>2783</v>
      </c>
      <c r="B1455" s="77" t="s">
        <v>1501</v>
      </c>
      <c r="C1455" s="80"/>
      <c r="D1455" s="79">
        <f>VLOOKUP(A1455,РАСЧЕТ!A:AY,51,0)</f>
        <v>0</v>
      </c>
      <c r="E1455" s="79">
        <f t="shared" si="88"/>
        <v>0</v>
      </c>
      <c r="F1455" s="79" t="e">
        <f>VLOOKUP(A1455,'04'!A:C,3,0)</f>
        <v>#N/A</v>
      </c>
      <c r="G1455" s="79" t="e">
        <f>VLOOKUP(A1455,'04'!A:B,2,0)</f>
        <v>#N/A</v>
      </c>
      <c r="H1455" s="79">
        <v>141.72999999999999</v>
      </c>
      <c r="I1455" s="79">
        <f>VLOOKUP(A1455,РАСЧЕТ!A:BE,57,0)</f>
        <v>131.95175731017792</v>
      </c>
      <c r="J1455" s="79">
        <f t="shared" si="89"/>
        <v>-9.7782426898220649</v>
      </c>
      <c r="K1455" s="79" t="str">
        <f>VLOOKUP(A1455,'10'!A:C,3,0)</f>
        <v>Начисление услуг УКС00001636 от 31.10.2023 0:00:02</v>
      </c>
      <c r="L1455" s="79" t="str">
        <f>VLOOKUP(A1455,'10'!A:B,2,0)</f>
        <v>НАС/КС/ДУ-КЛ-3А-196</v>
      </c>
      <c r="M1455" s="79">
        <v>141.72999999999999</v>
      </c>
      <c r="N1455" s="79">
        <f>VLOOKUP(A1455,РАСЧЕТ!A:BF,58,0)</f>
        <v>118.10009848922246</v>
      </c>
      <c r="O1455" s="79">
        <f t="shared" si="90"/>
        <v>-23.629901510777529</v>
      </c>
      <c r="P1455" s="79" t="str">
        <f>VLOOKUP(A1455,'11'!A:C,3,0)</f>
        <v>Начисление услуг УКС00001714 от 30.11.2023 23:59:59</v>
      </c>
      <c r="Q1455" s="79" t="str">
        <f>VLOOKUP(A1455,'11'!A:B,2,0)</f>
        <v>НАС/КС/ДУ-КЛ-3А-196</v>
      </c>
      <c r="R1455" s="79">
        <v>141.72999999999999</v>
      </c>
      <c r="S1455">
        <f>VLOOKUP(A1455,РАСЧЕТ!A:BG,59,0)</f>
        <v>162.18054184219551</v>
      </c>
      <c r="T1455" s="119">
        <f t="shared" si="91"/>
        <v>20.45054184219552</v>
      </c>
      <c r="U1455" t="str">
        <f>VLOOKUP(A1455,'12'!A:C,3,0)</f>
        <v>Начисление услуг УКС00001863 от 31.12.2023 23:59:59</v>
      </c>
      <c r="V1455" t="str">
        <f>VLOOKUP(A1455,'12'!A:B,2,0)</f>
        <v>НАС/КС/ДУ-КЛ-3А-196</v>
      </c>
    </row>
    <row r="1456" spans="1:22" x14ac:dyDescent="0.3">
      <c r="A1456" s="77" t="s">
        <v>2170</v>
      </c>
      <c r="B1456" s="77" t="s">
        <v>1116</v>
      </c>
      <c r="C1456" s="80"/>
      <c r="D1456" s="79">
        <f>VLOOKUP(A1456,РАСЧЕТ!A:AY,51,0)</f>
        <v>0</v>
      </c>
      <c r="E1456" s="79">
        <f t="shared" si="88"/>
        <v>0</v>
      </c>
      <c r="F1456" s="79" t="e">
        <f>VLOOKUP(A1456,'04'!A:C,3,0)</f>
        <v>#N/A</v>
      </c>
      <c r="G1456" s="79" t="e">
        <f>VLOOKUP(A1456,'04'!A:B,2,0)</f>
        <v>#N/A</v>
      </c>
      <c r="H1456" s="80"/>
      <c r="I1456" s="79">
        <f>VLOOKUP(A1456,РАСЧЕТ!A:BE,57,0)</f>
        <v>0</v>
      </c>
      <c r="J1456" s="79">
        <f t="shared" si="89"/>
        <v>0</v>
      </c>
      <c r="K1456" s="79" t="e">
        <f>VLOOKUP(A1456,'10'!A:C,3,0)</f>
        <v>#N/A</v>
      </c>
      <c r="L1456" s="79" t="e">
        <f>VLOOKUP(A1456,'10'!A:B,2,0)</f>
        <v>#N/A</v>
      </c>
      <c r="M1456" s="80"/>
      <c r="N1456" s="79">
        <f>VLOOKUP(A1456,РАСЧЕТ!A:BF,58,0)</f>
        <v>0</v>
      </c>
      <c r="O1456" s="79">
        <f t="shared" si="90"/>
        <v>0</v>
      </c>
      <c r="P1456" s="79" t="e">
        <f>VLOOKUP(A1456,'11'!A:C,3,0)</f>
        <v>#N/A</v>
      </c>
      <c r="Q1456" s="79" t="e">
        <f>VLOOKUP(A1456,'11'!A:B,2,0)</f>
        <v>#N/A</v>
      </c>
      <c r="R1456" s="80"/>
      <c r="S1456">
        <f>VLOOKUP(A1456,РАСЧЕТ!A:BG,59,0)</f>
        <v>0</v>
      </c>
      <c r="T1456" s="119">
        <f t="shared" si="91"/>
        <v>0</v>
      </c>
      <c r="U1456" t="e">
        <f>VLOOKUP(A1456,'12'!A:C,3,0)</f>
        <v>#N/A</v>
      </c>
      <c r="V1456" t="e">
        <f>VLOOKUP(A1456,'12'!A:B,2,0)</f>
        <v>#N/A</v>
      </c>
    </row>
    <row r="1457" spans="1:22" x14ac:dyDescent="0.3">
      <c r="A1457" s="77" t="s">
        <v>2584</v>
      </c>
      <c r="B1457" s="77" t="s">
        <v>1116</v>
      </c>
      <c r="C1457" s="79">
        <v>141.72999999999999</v>
      </c>
      <c r="D1457" s="79">
        <f>VLOOKUP(A1457,РАСЧЕТ!A:AY,51,0)</f>
        <v>100.31586365301887</v>
      </c>
      <c r="E1457" s="79">
        <f t="shared" si="88"/>
        <v>-41.414136346981124</v>
      </c>
      <c r="F1457" s="79" t="str">
        <f>VLOOKUP(A1457,'04'!A:C,3,0)</f>
        <v>Начисление услуг УКС00000634 от 30.04.2023 0:00:04</v>
      </c>
      <c r="G1457" s="79" t="str">
        <f>VLOOKUP(A1457,'04'!A:B,2,0)</f>
        <v>НАС/КС/ДУ-КЛ-3А-2</v>
      </c>
      <c r="H1457" s="79">
        <v>141.72999999999999</v>
      </c>
      <c r="I1457" s="79">
        <f>VLOOKUP(A1457,РАСЧЕТ!A:BE,57,0)</f>
        <v>131.95175731017792</v>
      </c>
      <c r="J1457" s="79">
        <f t="shared" si="89"/>
        <v>-9.7782426898220649</v>
      </c>
      <c r="K1457" s="79" t="str">
        <f>VLOOKUP(A1457,'10'!A:C,3,0)</f>
        <v>Начисление услуг УКС00001636 от 31.10.2023 0:00:02</v>
      </c>
      <c r="L1457" s="79" t="str">
        <f>VLOOKUP(A1457,'10'!A:B,2,0)</f>
        <v>НАС/КС/ДУ-КЛ-3А-2</v>
      </c>
      <c r="M1457" s="79">
        <v>141.72999999999999</v>
      </c>
      <c r="N1457" s="79">
        <f>VLOOKUP(A1457,РАСЧЕТ!A:BF,58,0)</f>
        <v>118.10009848922246</v>
      </c>
      <c r="O1457" s="79">
        <f t="shared" si="90"/>
        <v>-23.629901510777529</v>
      </c>
      <c r="P1457" s="79" t="str">
        <f>VLOOKUP(A1457,'11'!A:C,3,0)</f>
        <v>Начисление услуг УКС00001714 от 30.11.2023 23:59:59</v>
      </c>
      <c r="Q1457" s="79" t="str">
        <f>VLOOKUP(A1457,'11'!A:B,2,0)</f>
        <v>НАС/КС/ДУ-КЛ-3А-2</v>
      </c>
      <c r="R1457" s="79">
        <v>141.72999999999999</v>
      </c>
      <c r="S1457">
        <f>VLOOKUP(A1457,РАСЧЕТ!A:BG,59,0)</f>
        <v>162.18054184219551</v>
      </c>
      <c r="T1457" s="119">
        <f t="shared" si="91"/>
        <v>20.45054184219552</v>
      </c>
      <c r="U1457" t="str">
        <f>VLOOKUP(A1457,'12'!A:C,3,0)</f>
        <v>Начисление услуг УКС00001863 от 31.12.2023 23:59:59</v>
      </c>
      <c r="V1457" t="str">
        <f>VLOOKUP(A1457,'12'!A:B,2,0)</f>
        <v>НАС/КС/ДУ-КЛ-3А-2</v>
      </c>
    </row>
    <row r="1458" spans="1:22" x14ac:dyDescent="0.3">
      <c r="A1458" s="77" t="s">
        <v>2204</v>
      </c>
      <c r="B1458" s="77" t="s">
        <v>1111</v>
      </c>
      <c r="C1458" s="80"/>
      <c r="D1458" s="79">
        <f>VLOOKUP(A1458,РАСЧЕТ!A:AY,51,0)</f>
        <v>0</v>
      </c>
      <c r="E1458" s="79">
        <f t="shared" si="88"/>
        <v>0</v>
      </c>
      <c r="F1458" s="79" t="e">
        <f>VLOOKUP(A1458,'04'!A:C,3,0)</f>
        <v>#N/A</v>
      </c>
      <c r="G1458" s="79" t="e">
        <f>VLOOKUP(A1458,'04'!A:B,2,0)</f>
        <v>#N/A</v>
      </c>
      <c r="H1458" s="80"/>
      <c r="I1458" s="79">
        <f>VLOOKUP(A1458,РАСЧЕТ!A:BE,57,0)</f>
        <v>0</v>
      </c>
      <c r="J1458" s="79">
        <f t="shared" si="89"/>
        <v>0</v>
      </c>
      <c r="K1458" s="79" t="e">
        <f>VLOOKUP(A1458,'10'!A:C,3,0)</f>
        <v>#N/A</v>
      </c>
      <c r="L1458" s="79" t="e">
        <f>VLOOKUP(A1458,'10'!A:B,2,0)</f>
        <v>#N/A</v>
      </c>
      <c r="M1458" s="80"/>
      <c r="N1458" s="79">
        <f>VLOOKUP(A1458,РАСЧЕТ!A:BF,58,0)</f>
        <v>0</v>
      </c>
      <c r="O1458" s="79">
        <f t="shared" si="90"/>
        <v>0</v>
      </c>
      <c r="P1458" s="79" t="e">
        <f>VLOOKUP(A1458,'11'!A:C,3,0)</f>
        <v>#N/A</v>
      </c>
      <c r="Q1458" s="79" t="e">
        <f>VLOOKUP(A1458,'11'!A:B,2,0)</f>
        <v>#N/A</v>
      </c>
      <c r="R1458" s="80"/>
      <c r="S1458">
        <f>VLOOKUP(A1458,РАСЧЕТ!A:BG,59,0)</f>
        <v>0</v>
      </c>
      <c r="T1458" s="119">
        <f t="shared" si="91"/>
        <v>0</v>
      </c>
      <c r="U1458" t="e">
        <f>VLOOKUP(A1458,'12'!A:C,3,0)</f>
        <v>#N/A</v>
      </c>
      <c r="V1458" t="e">
        <f>VLOOKUP(A1458,'12'!A:B,2,0)</f>
        <v>#N/A</v>
      </c>
    </row>
    <row r="1459" spans="1:22" x14ac:dyDescent="0.3">
      <c r="A1459" s="77" t="s">
        <v>2723</v>
      </c>
      <c r="B1459" s="77" t="s">
        <v>1111</v>
      </c>
      <c r="C1459" s="79">
        <v>163.21</v>
      </c>
      <c r="D1459" s="79">
        <f>VLOOKUP(A1459,РАСЧЕТ!A:AY,51,0)</f>
        <v>115.51523693377931</v>
      </c>
      <c r="E1459" s="79">
        <f t="shared" si="88"/>
        <v>-47.694763066220702</v>
      </c>
      <c r="F1459" s="79" t="str">
        <f>VLOOKUP(A1459,'04'!A:C,3,0)</f>
        <v>Начисление услуг УКС00000634 от 30.04.2023 0:00:04</v>
      </c>
      <c r="G1459" s="79" t="str">
        <f>VLOOKUP(A1459,'04'!A:B,2,0)</f>
        <v>НАС/КС/ДУ-КЛ-3А/ММ-20-Э(-1)</v>
      </c>
      <c r="H1459" s="79">
        <v>163.21</v>
      </c>
      <c r="I1459" s="79">
        <f>VLOOKUP(A1459,РАСЧЕТ!A:BE,57,0)</f>
        <v>151.94444781172001</v>
      </c>
      <c r="J1459" s="79">
        <f t="shared" si="89"/>
        <v>-11.265552188279997</v>
      </c>
      <c r="K1459" s="79" t="str">
        <f>VLOOKUP(A1459,'10'!A:C,3,0)</f>
        <v>Начисление услуг УКС00001636 от 31.10.2023 0:00:02</v>
      </c>
      <c r="L1459" s="79" t="str">
        <f>VLOOKUP(A1459,'10'!A:B,2,0)</f>
        <v>НАС/КС/ДУ-КЛ-3А/ММ-20-Э(-1)</v>
      </c>
      <c r="M1459" s="79">
        <v>163.21</v>
      </c>
      <c r="N1459" s="79">
        <f>VLOOKUP(A1459,РАСЧЕТ!A:BF,58,0)</f>
        <v>135.9940528057713</v>
      </c>
      <c r="O1459" s="79">
        <f t="shared" si="90"/>
        <v>-27.215947194228704</v>
      </c>
      <c r="P1459" s="79" t="str">
        <f>VLOOKUP(A1459,'11'!A:C,3,0)</f>
        <v>Начисление услуг УКС00001714 от 30.11.2023 23:59:59</v>
      </c>
      <c r="Q1459" s="79" t="str">
        <f>VLOOKUP(A1459,'11'!A:B,2,0)</f>
        <v>НАС/КС/ДУ-КЛ-3А/ММ-20-Э(-1)</v>
      </c>
      <c r="R1459" s="79">
        <v>163.21</v>
      </c>
      <c r="S1459">
        <f>VLOOKUP(A1459,РАСЧЕТ!A:BG,59,0)</f>
        <v>186.75335121222514</v>
      </c>
      <c r="T1459" s="119">
        <f t="shared" si="91"/>
        <v>23.543351212225133</v>
      </c>
      <c r="U1459" t="str">
        <f>VLOOKUP(A1459,'12'!A:C,3,0)</f>
        <v>Начисление услуг УКС00001863 от 31.12.2023 23:59:59</v>
      </c>
      <c r="V1459" t="str">
        <f>VLOOKUP(A1459,'12'!A:B,2,0)</f>
        <v>НАС/КС/ДУ-КЛ-3А/ММ-20-Э(-1)</v>
      </c>
    </row>
    <row r="1460" spans="1:22" x14ac:dyDescent="0.3">
      <c r="A1460" s="77" t="s">
        <v>2042</v>
      </c>
      <c r="B1460" s="77" t="s">
        <v>1077</v>
      </c>
      <c r="C1460" s="80"/>
      <c r="D1460" s="79">
        <f>VLOOKUP(A1460,РАСЧЕТ!A:AY,51,0)</f>
        <v>0</v>
      </c>
      <c r="E1460" s="79">
        <f t="shared" si="88"/>
        <v>0</v>
      </c>
      <c r="F1460" s="79" t="e">
        <f>VLOOKUP(A1460,'04'!A:C,3,0)</f>
        <v>#N/A</v>
      </c>
      <c r="G1460" s="79" t="e">
        <f>VLOOKUP(A1460,'04'!A:B,2,0)</f>
        <v>#N/A</v>
      </c>
      <c r="H1460" s="80"/>
      <c r="I1460" s="79">
        <f>VLOOKUP(A1460,РАСЧЕТ!A:BE,57,0)</f>
        <v>0</v>
      </c>
      <c r="J1460" s="79">
        <f t="shared" si="89"/>
        <v>0</v>
      </c>
      <c r="K1460" s="79" t="e">
        <f>VLOOKUP(A1460,'10'!A:C,3,0)</f>
        <v>#N/A</v>
      </c>
      <c r="L1460" s="79" t="e">
        <f>VLOOKUP(A1460,'10'!A:B,2,0)</f>
        <v>#N/A</v>
      </c>
      <c r="M1460" s="80"/>
      <c r="N1460" s="79">
        <f>VLOOKUP(A1460,РАСЧЕТ!A:BF,58,0)</f>
        <v>0</v>
      </c>
      <c r="O1460" s="79">
        <f t="shared" si="90"/>
        <v>0</v>
      </c>
      <c r="P1460" s="79" t="e">
        <f>VLOOKUP(A1460,'11'!A:C,3,0)</f>
        <v>#N/A</v>
      </c>
      <c r="Q1460" s="79" t="e">
        <f>VLOOKUP(A1460,'11'!A:B,2,0)</f>
        <v>#N/A</v>
      </c>
      <c r="R1460" s="80"/>
      <c r="S1460">
        <f>VLOOKUP(A1460,РАСЧЕТ!A:BG,59,0)</f>
        <v>0</v>
      </c>
      <c r="T1460" s="119">
        <f t="shared" si="91"/>
        <v>0</v>
      </c>
      <c r="U1460" t="e">
        <f>VLOOKUP(A1460,'12'!A:C,3,0)</f>
        <v>#N/A</v>
      </c>
      <c r="V1460" t="e">
        <f>VLOOKUP(A1460,'12'!A:B,2,0)</f>
        <v>#N/A</v>
      </c>
    </row>
    <row r="1461" spans="1:22" x14ac:dyDescent="0.3">
      <c r="A1461" s="77" t="s">
        <v>2555</v>
      </c>
      <c r="B1461" s="77" t="s">
        <v>1077</v>
      </c>
      <c r="C1461" s="79">
        <v>296.35000000000002</v>
      </c>
      <c r="D1461" s="79">
        <f>VLOOKUP(A1461,РАСЧЕТ!A:AY,51,0)</f>
        <v>209.75135127449403</v>
      </c>
      <c r="E1461" s="79">
        <f t="shared" si="88"/>
        <v>-86.598648725505996</v>
      </c>
      <c r="F1461" s="79" t="str">
        <f>VLOOKUP(A1461,'04'!A:C,3,0)</f>
        <v>Начисление услуг УКС00000634 от 30.04.2023 0:00:04</v>
      </c>
      <c r="G1461" s="79" t="str">
        <f>VLOOKUP(A1461,'04'!A:B,2,0)</f>
        <v>НАС/КС/ДУ-КЛ-3А-21</v>
      </c>
      <c r="H1461" s="79">
        <v>296.35000000000002</v>
      </c>
      <c r="I1461" s="79">
        <f>VLOOKUP(A1461,РАСЧЕТ!A:BE,57,0)</f>
        <v>275.89912892128109</v>
      </c>
      <c r="J1461" s="79">
        <f t="shared" si="89"/>
        <v>-20.450871078718933</v>
      </c>
      <c r="K1461" s="79" t="str">
        <f>VLOOKUP(A1461,'10'!A:C,3,0)</f>
        <v>Начисление услуг УКС00001636 от 31.10.2023 0:00:02</v>
      </c>
      <c r="L1461" s="79" t="str">
        <f>VLOOKUP(A1461,'10'!A:B,2,0)</f>
        <v>НАС/КС/ДУ-КЛ-3А-21</v>
      </c>
      <c r="M1461" s="79">
        <v>296.35000000000002</v>
      </c>
      <c r="N1461" s="79">
        <f>VLOOKUP(A1461,РАСЧЕТ!A:BF,58,0)</f>
        <v>246.93656956837424</v>
      </c>
      <c r="O1461" s="79">
        <f t="shared" si="90"/>
        <v>-49.413430431625784</v>
      </c>
      <c r="P1461" s="79" t="str">
        <f>VLOOKUP(A1461,'11'!A:C,3,0)</f>
        <v>Начисление услуг УКС00001714 от 30.11.2023 23:59:59</v>
      </c>
      <c r="Q1461" s="79" t="str">
        <f>VLOOKUP(A1461,'11'!A:B,2,0)</f>
        <v>НАС/КС/ДУ-КЛ-3А-21</v>
      </c>
      <c r="R1461" s="79">
        <v>296.35000000000002</v>
      </c>
      <c r="S1461">
        <f>VLOOKUP(A1461,РАСЧЕТ!A:BG,59,0)</f>
        <v>339.10476930640885</v>
      </c>
      <c r="T1461" s="119">
        <f t="shared" si="91"/>
        <v>42.754769306408832</v>
      </c>
      <c r="U1461" t="str">
        <f>VLOOKUP(A1461,'12'!A:C,3,0)</f>
        <v>Начисление услуг УКС00001863 от 31.12.2023 23:59:59</v>
      </c>
      <c r="V1461" t="str">
        <f>VLOOKUP(A1461,'12'!A:B,2,0)</f>
        <v>НАС/КС/ДУ-КЛ-3А-21</v>
      </c>
    </row>
    <row r="1462" spans="1:22" x14ac:dyDescent="0.3">
      <c r="A1462" s="77" t="s">
        <v>2068</v>
      </c>
      <c r="B1462" s="77" t="s">
        <v>1170</v>
      </c>
      <c r="C1462" s="79">
        <v>35.43</v>
      </c>
      <c r="D1462" s="79">
        <f>VLOOKUP(A1462,РАСЧЕТ!A:AY,51,0)</f>
        <v>25.129630490857252</v>
      </c>
      <c r="E1462" s="79">
        <f t="shared" si="88"/>
        <v>-10.300369509142747</v>
      </c>
      <c r="F1462" s="79" t="str">
        <f>VLOOKUP(A1462,'04'!A:C,3,0)</f>
        <v>Начисление услуг УКС00000634 от 30.04.2023 0:00:04</v>
      </c>
      <c r="G1462" s="79" t="str">
        <f>VLOOKUP(A1462,'04'!A:B,2,0)</f>
        <v>С24-НАСТР-3А-2021/паркинг/Кл. №22</v>
      </c>
      <c r="H1462" s="80"/>
      <c r="I1462" s="79">
        <f>VLOOKUP(A1462,РАСЧЕТ!A:BE,57,0)</f>
        <v>0</v>
      </c>
      <c r="J1462" s="79">
        <f t="shared" si="89"/>
        <v>0</v>
      </c>
      <c r="K1462" s="79" t="e">
        <f>VLOOKUP(A1462,'10'!A:C,3,0)</f>
        <v>#N/A</v>
      </c>
      <c r="L1462" s="79" t="e">
        <f>VLOOKUP(A1462,'10'!A:B,2,0)</f>
        <v>#N/A</v>
      </c>
      <c r="M1462" s="80"/>
      <c r="N1462" s="79">
        <f>VLOOKUP(A1462,РАСЧЕТ!A:BF,58,0)</f>
        <v>0</v>
      </c>
      <c r="O1462" s="79">
        <f t="shared" si="90"/>
        <v>0</v>
      </c>
      <c r="P1462" s="79" t="e">
        <f>VLOOKUP(A1462,'11'!A:C,3,0)</f>
        <v>#N/A</v>
      </c>
      <c r="Q1462" s="79" t="e">
        <f>VLOOKUP(A1462,'11'!A:B,2,0)</f>
        <v>#N/A</v>
      </c>
      <c r="R1462" s="80"/>
      <c r="S1462">
        <f>VLOOKUP(A1462,РАСЧЕТ!A:BG,59,0)</f>
        <v>0</v>
      </c>
      <c r="T1462" s="119">
        <f t="shared" si="91"/>
        <v>0</v>
      </c>
      <c r="U1462" t="e">
        <f>VLOOKUP(A1462,'12'!A:C,3,0)</f>
        <v>#N/A</v>
      </c>
      <c r="V1462" t="e">
        <f>VLOOKUP(A1462,'12'!A:B,2,0)</f>
        <v>#N/A</v>
      </c>
    </row>
    <row r="1463" spans="1:22" x14ac:dyDescent="0.3">
      <c r="A1463" s="77" t="s">
        <v>2696</v>
      </c>
      <c r="B1463" s="77" t="s">
        <v>1170</v>
      </c>
      <c r="C1463" s="79">
        <v>230.86</v>
      </c>
      <c r="D1463" s="79">
        <f>VLOOKUP(A1463,РАСЧЕТ!A:AY,51,0)</f>
        <v>163.34259819057215</v>
      </c>
      <c r="E1463" s="79">
        <f t="shared" si="88"/>
        <v>-67.517401809427867</v>
      </c>
      <c r="F1463" s="79" t="str">
        <f>VLOOKUP(A1463,'04'!A:C,3,0)</f>
        <v>Начисление услуг УКС00000634 от 30.04.2023 0:00:04</v>
      </c>
      <c r="G1463" s="79" t="str">
        <f>VLOOKUP(A1463,'04'!A:B,2,0)</f>
        <v>НАС/КС/ДУ-3А-КЛ-22</v>
      </c>
      <c r="H1463" s="79">
        <v>266.29000000000002</v>
      </c>
      <c r="I1463" s="79">
        <f>VLOOKUP(A1463,РАСЧЕТ!A:BE,57,0)</f>
        <v>247.90936221912213</v>
      </c>
      <c r="J1463" s="79">
        <f t="shared" si="89"/>
        <v>-18.38063778087789</v>
      </c>
      <c r="K1463" s="79" t="str">
        <f>VLOOKUP(A1463,'10'!A:C,3,0)</f>
        <v>Начисление услуг УКС00001636 от 31.10.2023 0:00:02</v>
      </c>
      <c r="L1463" s="79" t="str">
        <f>VLOOKUP(A1463,'10'!A:B,2,0)</f>
        <v>НАС/КС/ДУ-3А-КЛ-22</v>
      </c>
      <c r="M1463" s="79">
        <v>266.29000000000002</v>
      </c>
      <c r="N1463" s="79">
        <f>VLOOKUP(A1463,РАСЧЕТ!A:BF,58,0)</f>
        <v>221.88503352520584</v>
      </c>
      <c r="O1463" s="79">
        <f t="shared" si="90"/>
        <v>-44.404966474794179</v>
      </c>
      <c r="P1463" s="79" t="str">
        <f>VLOOKUP(A1463,'11'!A:C,3,0)</f>
        <v>Начисление услуг УКС00001714 от 30.11.2023 23:59:59</v>
      </c>
      <c r="Q1463" s="79" t="str">
        <f>VLOOKUP(A1463,'11'!A:B,2,0)</f>
        <v>НАС/КС/ДУ-3А-КЛ-22</v>
      </c>
      <c r="R1463" s="79">
        <v>266.29000000000002</v>
      </c>
      <c r="S1463">
        <f>VLOOKUP(A1463,РАСЧЕТ!A:BG,59,0)</f>
        <v>304.70283618836737</v>
      </c>
      <c r="T1463" s="119">
        <f t="shared" si="91"/>
        <v>38.412836188367351</v>
      </c>
      <c r="U1463" t="str">
        <f>VLOOKUP(A1463,'12'!A:C,3,0)</f>
        <v>Начисление услуг УКС00001863 от 31.12.2023 23:59:59</v>
      </c>
      <c r="V1463" t="str">
        <f>VLOOKUP(A1463,'12'!A:B,2,0)</f>
        <v>НАС/КС/ДУ-3А-КЛ-22</v>
      </c>
    </row>
    <row r="1464" spans="1:22" x14ac:dyDescent="0.3">
      <c r="A1464" s="77" t="s">
        <v>2212</v>
      </c>
      <c r="B1464" s="77" t="s">
        <v>1025</v>
      </c>
      <c r="C1464" s="79">
        <v>94.49</v>
      </c>
      <c r="D1464" s="79">
        <f>VLOOKUP(A1464,РАСЧЕТ!A:AY,51,0)</f>
        <v>66.877242435345906</v>
      </c>
      <c r="E1464" s="79">
        <f t="shared" si="88"/>
        <v>-27.612757564654089</v>
      </c>
      <c r="F1464" s="79" t="str">
        <f>VLOOKUP(A1464,'04'!A:C,3,0)</f>
        <v>Начисление услуг УКС00000634 от 30.04.2023 0:00:04</v>
      </c>
      <c r="G1464" s="79" t="str">
        <f>VLOOKUP(A1464,'04'!A:B,2,0)</f>
        <v>С24-НАСТР-3А-2021/паркинг/Кл. №23</v>
      </c>
      <c r="H1464" s="80"/>
      <c r="I1464" s="79">
        <f>VLOOKUP(A1464,РАСЧЕТ!A:BE,57,0)</f>
        <v>0</v>
      </c>
      <c r="J1464" s="79">
        <f t="shared" si="89"/>
        <v>0</v>
      </c>
      <c r="K1464" s="79" t="e">
        <f>VLOOKUP(A1464,'10'!A:C,3,0)</f>
        <v>#N/A</v>
      </c>
      <c r="L1464" s="79" t="e">
        <f>VLOOKUP(A1464,'10'!A:B,2,0)</f>
        <v>#N/A</v>
      </c>
      <c r="M1464" s="80"/>
      <c r="N1464" s="79">
        <f>VLOOKUP(A1464,РАСЧЕТ!A:BF,58,0)</f>
        <v>0</v>
      </c>
      <c r="O1464" s="79">
        <f t="shared" si="90"/>
        <v>0</v>
      </c>
      <c r="P1464" s="79" t="e">
        <f>VLOOKUP(A1464,'11'!A:C,3,0)</f>
        <v>#N/A</v>
      </c>
      <c r="Q1464" s="79" t="e">
        <f>VLOOKUP(A1464,'11'!A:B,2,0)</f>
        <v>#N/A</v>
      </c>
      <c r="R1464" s="80"/>
      <c r="S1464">
        <f>VLOOKUP(A1464,РАСЧЕТ!A:BG,59,0)</f>
        <v>0</v>
      </c>
      <c r="T1464" s="119">
        <f t="shared" si="91"/>
        <v>0</v>
      </c>
      <c r="U1464" t="e">
        <f>VLOOKUP(A1464,'12'!A:C,3,0)</f>
        <v>#N/A</v>
      </c>
      <c r="V1464" t="e">
        <f>VLOOKUP(A1464,'12'!A:B,2,0)</f>
        <v>#N/A</v>
      </c>
    </row>
    <row r="1465" spans="1:22" x14ac:dyDescent="0.3">
      <c r="A1465" s="77" t="s">
        <v>2720</v>
      </c>
      <c r="B1465" s="77" t="s">
        <v>1025</v>
      </c>
      <c r="C1465" s="79">
        <v>188.98</v>
      </c>
      <c r="D1465" s="79">
        <f>VLOOKUP(A1465,РАСЧЕТ!A:AY,51,0)</f>
        <v>133.75448487069181</v>
      </c>
      <c r="E1465" s="79">
        <f t="shared" si="88"/>
        <v>-55.225515129308178</v>
      </c>
      <c r="F1465" s="79" t="str">
        <f>VLOOKUP(A1465,'04'!A:C,3,0)</f>
        <v>Начисление услуг УКС00000634 от 30.04.2023 0:00:04</v>
      </c>
      <c r="G1465" s="79" t="str">
        <f>VLOOKUP(A1465,'04'!A:B,2,0)</f>
        <v>НАС/КС/ДУ/3А-КЛ-23</v>
      </c>
      <c r="H1465" s="79">
        <v>283.47000000000003</v>
      </c>
      <c r="I1465" s="79">
        <f>VLOOKUP(A1465,РАСЧЕТ!A:BE,57,0)</f>
        <v>263.90351462035585</v>
      </c>
      <c r="J1465" s="79">
        <f t="shared" si="89"/>
        <v>-19.566485379644178</v>
      </c>
      <c r="K1465" s="79" t="str">
        <f>VLOOKUP(A1465,'10'!A:C,3,0)</f>
        <v>Начисление услуг УКС00001636 от 31.10.2023 0:00:02</v>
      </c>
      <c r="L1465" s="79" t="str">
        <f>VLOOKUP(A1465,'10'!A:B,2,0)</f>
        <v>НАС/КС/ДУ/3А-КЛ-23</v>
      </c>
      <c r="M1465" s="79">
        <v>283.47000000000003</v>
      </c>
      <c r="N1465" s="79">
        <f>VLOOKUP(A1465,РАСЧЕТ!A:BF,58,0)</f>
        <v>236.20019697844492</v>
      </c>
      <c r="O1465" s="79">
        <f t="shared" si="90"/>
        <v>-47.269803021555106</v>
      </c>
      <c r="P1465" s="79" t="str">
        <f>VLOOKUP(A1465,'11'!A:C,3,0)</f>
        <v>Начисление услуг УКС00001714 от 30.11.2023 23:59:59</v>
      </c>
      <c r="Q1465" s="79" t="str">
        <f>VLOOKUP(A1465,'11'!A:B,2,0)</f>
        <v>НАС/КС/ДУ/3А-КЛ-23</v>
      </c>
      <c r="R1465" s="79">
        <v>283.47000000000003</v>
      </c>
      <c r="S1465">
        <f>VLOOKUP(A1465,РАСЧЕТ!A:BG,59,0)</f>
        <v>324.36108368439102</v>
      </c>
      <c r="T1465" s="119">
        <f t="shared" si="91"/>
        <v>40.891083684390992</v>
      </c>
      <c r="U1465" t="str">
        <f>VLOOKUP(A1465,'12'!A:C,3,0)</f>
        <v>Начисление услуг УКС00001863 от 31.12.2023 23:59:59</v>
      </c>
      <c r="V1465" t="str">
        <f>VLOOKUP(A1465,'12'!A:B,2,0)</f>
        <v>НАС/КС/ДУ/3А-КЛ-23</v>
      </c>
    </row>
    <row r="1466" spans="1:22" x14ac:dyDescent="0.3">
      <c r="A1466" s="77" t="s">
        <v>1445</v>
      </c>
      <c r="B1466" s="77" t="s">
        <v>909</v>
      </c>
      <c r="C1466" s="79">
        <v>174.38</v>
      </c>
      <c r="D1466" s="79">
        <f>VLOOKUP(A1466,РАСЧЕТ!A:AY,51,0)</f>
        <v>123.41891103977471</v>
      </c>
      <c r="E1466" s="79">
        <f t="shared" si="88"/>
        <v>-50.961088960225283</v>
      </c>
      <c r="F1466" s="79" t="str">
        <f>VLOOKUP(A1466,'04'!A:C,3,0)</f>
        <v>Корректировка начислений УКС00001907 от 01.05.2023 0:00:00</v>
      </c>
      <c r="G1466" s="79" t="str">
        <f>VLOOKUP(A1466,'04'!A:B,2,0)</f>
        <v>С24-НАСТР-3А-2021/паркинг/Кл. №24</v>
      </c>
      <c r="H1466" s="80"/>
      <c r="I1466" s="79">
        <f>VLOOKUP(A1466,РАСЧЕТ!A:BE,57,0)</f>
        <v>0</v>
      </c>
      <c r="J1466" s="79">
        <f t="shared" si="89"/>
        <v>0</v>
      </c>
      <c r="K1466" s="79" t="e">
        <f>VLOOKUP(A1466,'10'!A:C,3,0)</f>
        <v>#N/A</v>
      </c>
      <c r="L1466" s="79" t="e">
        <f>VLOOKUP(A1466,'10'!A:B,2,0)</f>
        <v>#N/A</v>
      </c>
      <c r="M1466" s="80"/>
      <c r="N1466" s="79">
        <f>VLOOKUP(A1466,РАСЧЕТ!A:BF,58,0)</f>
        <v>0</v>
      </c>
      <c r="O1466" s="79">
        <f t="shared" si="90"/>
        <v>0</v>
      </c>
      <c r="P1466" s="79" t="e">
        <f>VLOOKUP(A1466,'11'!A:C,3,0)</f>
        <v>#N/A</v>
      </c>
      <c r="Q1466" s="79" t="e">
        <f>VLOOKUP(A1466,'11'!A:B,2,0)</f>
        <v>#N/A</v>
      </c>
      <c r="R1466" s="80"/>
      <c r="S1466">
        <f>VLOOKUP(A1466,РАСЧЕТ!A:BG,59,0)</f>
        <v>0</v>
      </c>
      <c r="T1466" s="119">
        <f t="shared" si="91"/>
        <v>0</v>
      </c>
      <c r="U1466" t="e">
        <f>VLOOKUP(A1466,'12'!A:C,3,0)</f>
        <v>#N/A</v>
      </c>
      <c r="V1466" t="e">
        <f>VLOOKUP(A1466,'12'!A:B,2,0)</f>
        <v>#N/A</v>
      </c>
    </row>
    <row r="1467" spans="1:22" x14ac:dyDescent="0.3">
      <c r="A1467" s="77" t="s">
        <v>2631</v>
      </c>
      <c r="B1467" s="77" t="s">
        <v>909</v>
      </c>
      <c r="C1467" s="79">
        <v>74.73</v>
      </c>
      <c r="D1467" s="79">
        <f>VLOOKUP(A1467,РАСЧЕТ!A:AY,51,0)</f>
        <v>52.893819017046305</v>
      </c>
      <c r="E1467" s="79">
        <f t="shared" si="88"/>
        <v>-21.836180982953699</v>
      </c>
      <c r="F1467" s="79" t="str">
        <f>VLOOKUP(A1467,'04'!A:C,3,0)</f>
        <v>Ввод начального сальдо УКС00001465 от 01.05.2023 0:00:00</v>
      </c>
      <c r="G1467" s="79" t="str">
        <f>VLOOKUP(A1467,'04'!A:B,2,0)</f>
        <v>НАС/КС/ДУ-3А-КЛ-24</v>
      </c>
      <c r="H1467" s="79">
        <v>249.11</v>
      </c>
      <c r="I1467" s="79">
        <f>VLOOKUP(A1467,РАСЧЕТ!A:BE,57,0)</f>
        <v>231.91520981788847</v>
      </c>
      <c r="J1467" s="79">
        <f t="shared" si="89"/>
        <v>-17.194790182111547</v>
      </c>
      <c r="K1467" s="79" t="str">
        <f>VLOOKUP(A1467,'10'!A:C,3,0)</f>
        <v>Начисление услуг УКС00001636 от 31.10.2023 0:00:02</v>
      </c>
      <c r="L1467" s="79" t="str">
        <f>VLOOKUP(A1467,'10'!A:B,2,0)</f>
        <v>НАС/КС/ДУ-3А-КЛ-24</v>
      </c>
      <c r="M1467" s="79">
        <v>249.11</v>
      </c>
      <c r="N1467" s="79">
        <f>VLOOKUP(A1467,РАСЧЕТ!A:BF,58,0)</f>
        <v>207.56987007196676</v>
      </c>
      <c r="O1467" s="79">
        <f t="shared" si="90"/>
        <v>-41.540129928033252</v>
      </c>
      <c r="P1467" s="79" t="str">
        <f>VLOOKUP(A1467,'11'!A:C,3,0)</f>
        <v>Начисление услуг УКС00001714 от 30.11.2023 23:59:59</v>
      </c>
      <c r="Q1467" s="79" t="str">
        <f>VLOOKUP(A1467,'11'!A:B,2,0)</f>
        <v>НАС/КС/ДУ-3А-КЛ-24</v>
      </c>
      <c r="R1467" s="79">
        <v>249.11</v>
      </c>
      <c r="S1467">
        <f>VLOOKUP(A1467,РАСЧЕТ!A:BG,59,0)</f>
        <v>285.04458869234361</v>
      </c>
      <c r="T1467" s="119">
        <f t="shared" si="91"/>
        <v>35.934588692343596</v>
      </c>
      <c r="U1467" t="str">
        <f>VLOOKUP(A1467,'12'!A:C,3,0)</f>
        <v>Начисление услуг УКС00001863 от 31.12.2023 23:59:59</v>
      </c>
      <c r="V1467" t="str">
        <f>VLOOKUP(A1467,'12'!A:B,2,0)</f>
        <v>НАС/КС/ДУ-3А-КЛ-24</v>
      </c>
    </row>
    <row r="1468" spans="1:22" x14ac:dyDescent="0.3">
      <c r="A1468" s="77" t="s">
        <v>2183</v>
      </c>
      <c r="B1468" s="77" t="s">
        <v>654</v>
      </c>
      <c r="C1468" s="80"/>
      <c r="D1468" s="79">
        <f>VLOOKUP(A1468,РАСЧЕТ!A:AY,51,0)</f>
        <v>0</v>
      </c>
      <c r="E1468" s="79">
        <f t="shared" si="88"/>
        <v>0</v>
      </c>
      <c r="F1468" s="79" t="e">
        <f>VLOOKUP(A1468,'04'!A:C,3,0)</f>
        <v>#N/A</v>
      </c>
      <c r="G1468" s="79" t="e">
        <f>VLOOKUP(A1468,'04'!A:B,2,0)</f>
        <v>#N/A</v>
      </c>
      <c r="H1468" s="80"/>
      <c r="I1468" s="79">
        <f>VLOOKUP(A1468,РАСЧЕТ!A:BE,57,0)</f>
        <v>0</v>
      </c>
      <c r="J1468" s="79">
        <f t="shared" si="89"/>
        <v>0</v>
      </c>
      <c r="K1468" s="79" t="e">
        <f>VLOOKUP(A1468,'10'!A:C,3,0)</f>
        <v>#N/A</v>
      </c>
      <c r="L1468" s="79" t="e">
        <f>VLOOKUP(A1468,'10'!A:B,2,0)</f>
        <v>#N/A</v>
      </c>
      <c r="M1468" s="80"/>
      <c r="N1468" s="79">
        <f>VLOOKUP(A1468,РАСЧЕТ!A:BF,58,0)</f>
        <v>0</v>
      </c>
      <c r="O1468" s="79">
        <f t="shared" si="90"/>
        <v>0</v>
      </c>
      <c r="P1468" s="79" t="e">
        <f>VLOOKUP(A1468,'11'!A:C,3,0)</f>
        <v>#N/A</v>
      </c>
      <c r="Q1468" s="79" t="e">
        <f>VLOOKUP(A1468,'11'!A:B,2,0)</f>
        <v>#N/A</v>
      </c>
      <c r="R1468" s="80"/>
      <c r="S1468">
        <f>VLOOKUP(A1468,РАСЧЕТ!A:BG,59,0)</f>
        <v>0</v>
      </c>
      <c r="T1468" s="119">
        <f t="shared" si="91"/>
        <v>0</v>
      </c>
      <c r="U1468" t="e">
        <f>VLOOKUP(A1468,'12'!A:C,3,0)</f>
        <v>#N/A</v>
      </c>
      <c r="V1468" t="e">
        <f>VLOOKUP(A1468,'12'!A:B,2,0)</f>
        <v>#N/A</v>
      </c>
    </row>
    <row r="1469" spans="1:22" x14ac:dyDescent="0.3">
      <c r="A1469" s="77" t="s">
        <v>2593</v>
      </c>
      <c r="B1469" s="77" t="s">
        <v>654</v>
      </c>
      <c r="C1469" s="79">
        <v>197.57</v>
      </c>
      <c r="D1469" s="79">
        <f>VLOOKUP(A1469,РАСЧЕТ!A:AY,51,0)</f>
        <v>139.834234182996</v>
      </c>
      <c r="E1469" s="79">
        <f t="shared" si="88"/>
        <v>-57.735765817003994</v>
      </c>
      <c r="F1469" s="79" t="str">
        <f>VLOOKUP(A1469,'04'!A:C,3,0)</f>
        <v>Начисление услуг УКС00000634 от 30.04.2023 0:00:04</v>
      </c>
      <c r="G1469" s="79" t="str">
        <f>VLOOKUP(A1469,'04'!A:B,2,0)</f>
        <v>НАС/КС/ДУ-КЛ-3А-25К</v>
      </c>
      <c r="H1469" s="79">
        <v>197.57</v>
      </c>
      <c r="I1469" s="79">
        <f>VLOOKUP(A1469,РАСЧЕТ!A:BE,57,0)</f>
        <v>183.93275261418739</v>
      </c>
      <c r="J1469" s="79">
        <f t="shared" si="89"/>
        <v>-13.6372473858126</v>
      </c>
      <c r="K1469" s="79" t="str">
        <f>VLOOKUP(A1469,'10'!A:C,3,0)</f>
        <v>Начисление услуг УКС00001636 от 31.10.2023 0:00:02</v>
      </c>
      <c r="L1469" s="79" t="str">
        <f>VLOOKUP(A1469,'10'!A:B,2,0)</f>
        <v>НАС/КС/ДУ-КЛ-3А-25К</v>
      </c>
      <c r="M1469" s="79">
        <v>197.57</v>
      </c>
      <c r="N1469" s="79">
        <f>VLOOKUP(A1469,РАСЧЕТ!A:BF,58,0)</f>
        <v>164.62437971224946</v>
      </c>
      <c r="O1469" s="79">
        <f t="shared" si="90"/>
        <v>-32.945620287750529</v>
      </c>
      <c r="P1469" s="79" t="str">
        <f>VLOOKUP(A1469,'11'!A:C,3,0)</f>
        <v>Начисление услуг УКС00001714 от 30.11.2023 23:59:59</v>
      </c>
      <c r="Q1469" s="79" t="str">
        <f>VLOOKUP(A1469,'11'!A:B,2,0)</f>
        <v>НАС/КС/ДУ-КЛ-3А-25К</v>
      </c>
      <c r="R1469" s="79">
        <v>197.57</v>
      </c>
      <c r="S1469">
        <f>VLOOKUP(A1469,РАСЧЕТ!A:BG,59,0)</f>
        <v>226.06984620427255</v>
      </c>
      <c r="T1469" s="119">
        <f t="shared" si="91"/>
        <v>28.499846204272558</v>
      </c>
      <c r="U1469" t="str">
        <f>VLOOKUP(A1469,'12'!A:C,3,0)</f>
        <v>Начисление услуг УКС00001863 от 31.12.2023 23:59:59</v>
      </c>
      <c r="V1469" t="str">
        <f>VLOOKUP(A1469,'12'!A:B,2,0)</f>
        <v>НАС/КС/ДУ-КЛ-3А-25К</v>
      </c>
    </row>
    <row r="1470" spans="1:22" x14ac:dyDescent="0.3">
      <c r="A1470" s="77" t="s">
        <v>2158</v>
      </c>
      <c r="B1470" s="77" t="s">
        <v>1182</v>
      </c>
      <c r="C1470" s="80"/>
      <c r="D1470" s="79">
        <f>VLOOKUP(A1470,РАСЧЕТ!A:AY,51,0)</f>
        <v>0</v>
      </c>
      <c r="E1470" s="79">
        <f t="shared" si="88"/>
        <v>0</v>
      </c>
      <c r="F1470" s="79" t="e">
        <f>VLOOKUP(A1470,'04'!A:C,3,0)</f>
        <v>#N/A</v>
      </c>
      <c r="G1470" s="79" t="e">
        <f>VLOOKUP(A1470,'04'!A:B,2,0)</f>
        <v>#N/A</v>
      </c>
      <c r="H1470" s="80"/>
      <c r="I1470" s="79">
        <f>VLOOKUP(A1470,РАСЧЕТ!A:BE,57,0)</f>
        <v>0</v>
      </c>
      <c r="J1470" s="79">
        <f t="shared" si="89"/>
        <v>0</v>
      </c>
      <c r="K1470" s="79" t="e">
        <f>VLOOKUP(A1470,'10'!A:C,3,0)</f>
        <v>#N/A</v>
      </c>
      <c r="L1470" s="79" t="e">
        <f>VLOOKUP(A1470,'10'!A:B,2,0)</f>
        <v>#N/A</v>
      </c>
      <c r="M1470" s="80"/>
      <c r="N1470" s="79">
        <f>VLOOKUP(A1470,РАСЧЕТ!A:BF,58,0)</f>
        <v>0</v>
      </c>
      <c r="O1470" s="79">
        <f t="shared" si="90"/>
        <v>0</v>
      </c>
      <c r="P1470" s="79" t="e">
        <f>VLOOKUP(A1470,'11'!A:C,3,0)</f>
        <v>#N/A</v>
      </c>
      <c r="Q1470" s="79" t="e">
        <f>VLOOKUP(A1470,'11'!A:B,2,0)</f>
        <v>#N/A</v>
      </c>
      <c r="R1470" s="80"/>
      <c r="S1470">
        <f>VLOOKUP(A1470,РАСЧЕТ!A:BG,59,0)</f>
        <v>0</v>
      </c>
      <c r="T1470" s="119">
        <f t="shared" si="91"/>
        <v>0</v>
      </c>
      <c r="U1470" t="e">
        <f>VLOOKUP(A1470,'12'!A:C,3,0)</f>
        <v>#N/A</v>
      </c>
      <c r="V1470" t="e">
        <f>VLOOKUP(A1470,'12'!A:B,2,0)</f>
        <v>#N/A</v>
      </c>
    </row>
    <row r="1471" spans="1:22" x14ac:dyDescent="0.3">
      <c r="A1471" s="77" t="s">
        <v>2731</v>
      </c>
      <c r="B1471" s="77" t="s">
        <v>1182</v>
      </c>
      <c r="C1471" s="79">
        <v>201.86</v>
      </c>
      <c r="D1471" s="79">
        <f>VLOOKUP(A1471,РАСЧЕТ!A:AY,51,0)</f>
        <v>142.87410883914811</v>
      </c>
      <c r="E1471" s="79">
        <f t="shared" si="88"/>
        <v>-58.985891160851907</v>
      </c>
      <c r="F1471" s="79" t="str">
        <f>VLOOKUP(A1471,'04'!A:C,3,0)</f>
        <v>Начисление услуг УКС00000634 от 30.04.2023 0:00:04</v>
      </c>
      <c r="G1471" s="79" t="str">
        <f>VLOOKUP(A1471,'04'!A:B,2,0)</f>
        <v>НАС/КС/ДУ-3А/КЛ-26</v>
      </c>
      <c r="H1471" s="79">
        <v>201.86</v>
      </c>
      <c r="I1471" s="79">
        <f>VLOOKUP(A1471,РАСЧЕТ!A:BE,57,0)</f>
        <v>187.93129071449584</v>
      </c>
      <c r="J1471" s="79">
        <f t="shared" si="89"/>
        <v>-13.928709285504169</v>
      </c>
      <c r="K1471" s="79" t="str">
        <f>VLOOKUP(A1471,'10'!A:C,3,0)</f>
        <v>Начисление услуг УКС00001636 от 31.10.2023 0:00:02</v>
      </c>
      <c r="L1471" s="79" t="str">
        <f>VLOOKUP(A1471,'10'!A:B,2,0)</f>
        <v>НАС/КС/ДУ-3А/КЛ-26</v>
      </c>
      <c r="M1471" s="79">
        <v>201.86</v>
      </c>
      <c r="N1471" s="79">
        <f>VLOOKUP(A1471,РАСЧЕТ!A:BF,58,0)</f>
        <v>168.20317057555926</v>
      </c>
      <c r="O1471" s="79">
        <f t="shared" si="90"/>
        <v>-33.656829424440758</v>
      </c>
      <c r="P1471" s="79" t="str">
        <f>VLOOKUP(A1471,'11'!A:C,3,0)</f>
        <v>Начисление услуг УКС00001714 от 30.11.2023 23:59:59</v>
      </c>
      <c r="Q1471" s="79" t="str">
        <f>VLOOKUP(A1471,'11'!A:B,2,0)</f>
        <v>НАС/КС/ДУ-3А/КЛ-26</v>
      </c>
      <c r="R1471" s="79">
        <v>201.86</v>
      </c>
      <c r="S1471">
        <f>VLOOKUP(A1471,РАСЧЕТ!A:BG,59,0)</f>
        <v>230.98440807827848</v>
      </c>
      <c r="T1471" s="119">
        <f t="shared" si="91"/>
        <v>29.124408078278464</v>
      </c>
      <c r="U1471" t="str">
        <f>VLOOKUP(A1471,'12'!A:C,3,0)</f>
        <v>Начисление услуг УКС00001863 от 31.12.2023 23:59:59</v>
      </c>
      <c r="V1471" t="str">
        <f>VLOOKUP(A1471,'12'!A:B,2,0)</f>
        <v>НАС/КС/ДУ-3А/КЛ-26</v>
      </c>
    </row>
    <row r="1472" spans="1:22" x14ac:dyDescent="0.3">
      <c r="A1472" s="77" t="s">
        <v>2194</v>
      </c>
      <c r="B1472" s="77" t="s">
        <v>913</v>
      </c>
      <c r="C1472" s="80"/>
      <c r="D1472" s="79">
        <f>VLOOKUP(A1472,РАСЧЕТ!A:AY,51,0)</f>
        <v>0</v>
      </c>
      <c r="E1472" s="79">
        <f t="shared" si="88"/>
        <v>0</v>
      </c>
      <c r="F1472" s="79" t="e">
        <f>VLOOKUP(A1472,'04'!A:C,3,0)</f>
        <v>#N/A</v>
      </c>
      <c r="G1472" s="79" t="e">
        <f>VLOOKUP(A1472,'04'!A:B,2,0)</f>
        <v>#N/A</v>
      </c>
      <c r="H1472" s="80"/>
      <c r="I1472" s="79">
        <f>VLOOKUP(A1472,РАСЧЕТ!A:BE,57,0)</f>
        <v>0</v>
      </c>
      <c r="J1472" s="79">
        <f t="shared" si="89"/>
        <v>0</v>
      </c>
      <c r="K1472" s="79" t="e">
        <f>VLOOKUP(A1472,'10'!A:C,3,0)</f>
        <v>#N/A</v>
      </c>
      <c r="L1472" s="79" t="e">
        <f>VLOOKUP(A1472,'10'!A:B,2,0)</f>
        <v>#N/A</v>
      </c>
      <c r="M1472" s="80"/>
      <c r="N1472" s="79">
        <f>VLOOKUP(A1472,РАСЧЕТ!A:BF,58,0)</f>
        <v>0</v>
      </c>
      <c r="O1472" s="79">
        <f t="shared" si="90"/>
        <v>0</v>
      </c>
      <c r="P1472" s="79" t="e">
        <f>VLOOKUP(A1472,'11'!A:C,3,0)</f>
        <v>#N/A</v>
      </c>
      <c r="Q1472" s="79" t="e">
        <f>VLOOKUP(A1472,'11'!A:B,2,0)</f>
        <v>#N/A</v>
      </c>
      <c r="R1472" s="80"/>
      <c r="S1472">
        <f>VLOOKUP(A1472,РАСЧЕТ!A:BG,59,0)</f>
        <v>0</v>
      </c>
      <c r="T1472" s="119">
        <f t="shared" si="91"/>
        <v>0</v>
      </c>
      <c r="U1472" t="e">
        <f>VLOOKUP(A1472,'12'!A:C,3,0)</f>
        <v>#N/A</v>
      </c>
      <c r="V1472" t="e">
        <f>VLOOKUP(A1472,'12'!A:B,2,0)</f>
        <v>#N/A</v>
      </c>
    </row>
    <row r="1473" spans="1:22" x14ac:dyDescent="0.3">
      <c r="A1473" s="77" t="s">
        <v>2728</v>
      </c>
      <c r="B1473" s="77" t="s">
        <v>913</v>
      </c>
      <c r="C1473" s="79">
        <v>171.8</v>
      </c>
      <c r="D1473" s="79">
        <f>VLOOKUP(A1473,РАСЧЕТ!A:AY,51,0)</f>
        <v>121.59498624608348</v>
      </c>
      <c r="E1473" s="79">
        <f t="shared" si="88"/>
        <v>-50.205013753916532</v>
      </c>
      <c r="F1473" s="79" t="str">
        <f>VLOOKUP(A1473,'04'!A:C,3,0)</f>
        <v>Начисление услуг УКС00000634 от 30.04.2023 0:00:04</v>
      </c>
      <c r="G1473" s="79" t="str">
        <f>VLOOKUP(A1473,'04'!A:B,2,0)</f>
        <v>НАС/КС/ДУ-3А-КЛ-27</v>
      </c>
      <c r="H1473" s="79">
        <v>171.8</v>
      </c>
      <c r="I1473" s="79">
        <f>VLOOKUP(A1473,РАСЧЕТ!A:BE,57,0)</f>
        <v>159.94152401233688</v>
      </c>
      <c r="J1473" s="79">
        <f t="shared" si="89"/>
        <v>-11.858475987663127</v>
      </c>
      <c r="K1473" s="79" t="str">
        <f>VLOOKUP(A1473,'10'!A:C,3,0)</f>
        <v>Начисление услуг УКС00001636 от 31.10.2023 0:00:02</v>
      </c>
      <c r="L1473" s="79" t="str">
        <f>VLOOKUP(A1473,'10'!A:B,2,0)</f>
        <v>НАС/КС/ДУ-3А-КЛ-27</v>
      </c>
      <c r="M1473" s="79">
        <v>171.8</v>
      </c>
      <c r="N1473" s="79">
        <f>VLOOKUP(A1473,РАСЧЕТ!A:BF,58,0)</f>
        <v>143.15163453239086</v>
      </c>
      <c r="O1473" s="79">
        <f t="shared" si="90"/>
        <v>-28.648365467609153</v>
      </c>
      <c r="P1473" s="79" t="str">
        <f>VLOOKUP(A1473,'11'!A:C,3,0)</f>
        <v>Начисление услуг УКС00001714 от 30.11.2023 23:59:59</v>
      </c>
      <c r="Q1473" s="79" t="str">
        <f>VLOOKUP(A1473,'11'!A:B,2,0)</f>
        <v>НАС/КС/ДУ-3А-КЛ-27</v>
      </c>
      <c r="R1473" s="79">
        <v>171.8</v>
      </c>
      <c r="S1473">
        <f>VLOOKUP(A1473,РАСЧЕТ!A:BG,59,0)</f>
        <v>196.58247496023699</v>
      </c>
      <c r="T1473" s="119">
        <f t="shared" si="91"/>
        <v>24.782474960236982</v>
      </c>
      <c r="U1473" t="str">
        <f>VLOOKUP(A1473,'12'!A:C,3,0)</f>
        <v>Начисление услуг УКС00001863 от 31.12.2023 23:59:59</v>
      </c>
      <c r="V1473" t="str">
        <f>VLOOKUP(A1473,'12'!A:B,2,0)</f>
        <v>НАС/КС/ДУ-3А-КЛ-27</v>
      </c>
    </row>
    <row r="1474" spans="1:22" x14ac:dyDescent="0.3">
      <c r="A1474" s="77" t="s">
        <v>2283</v>
      </c>
      <c r="B1474" s="77" t="s">
        <v>1048</v>
      </c>
      <c r="C1474" s="79">
        <v>163.21</v>
      </c>
      <c r="D1474" s="79">
        <f>VLOOKUP(A1474,РАСЧЕТ!A:AY,51,0)</f>
        <v>115.51523693377931</v>
      </c>
      <c r="E1474" s="79">
        <f t="shared" si="88"/>
        <v>-47.694763066220702</v>
      </c>
      <c r="F1474" s="79" t="str">
        <f>VLOOKUP(A1474,'04'!A:C,3,0)</f>
        <v>Начисление услуг УКС00000634 от 30.04.2023 0:00:04</v>
      </c>
      <c r="G1474" s="79" t="str">
        <f>VLOOKUP(A1474,'04'!A:B,2,0)</f>
        <v>С24-НАСТР-3А-2021/паркинг/Кл. №28</v>
      </c>
      <c r="H1474" s="80"/>
      <c r="I1474" s="79">
        <f>VLOOKUP(A1474,РАСЧЕТ!A:BE,57,0)</f>
        <v>0</v>
      </c>
      <c r="J1474" s="79">
        <f t="shared" si="89"/>
        <v>0</v>
      </c>
      <c r="K1474" s="79" t="e">
        <f>VLOOKUP(A1474,'10'!A:C,3,0)</f>
        <v>#N/A</v>
      </c>
      <c r="L1474" s="79" t="e">
        <f>VLOOKUP(A1474,'10'!A:B,2,0)</f>
        <v>#N/A</v>
      </c>
      <c r="M1474" s="80"/>
      <c r="N1474" s="79">
        <f>VLOOKUP(A1474,РАСЧЕТ!A:BF,58,0)</f>
        <v>0</v>
      </c>
      <c r="O1474" s="79">
        <f t="shared" si="90"/>
        <v>0</v>
      </c>
      <c r="P1474" s="79" t="e">
        <f>VLOOKUP(A1474,'11'!A:C,3,0)</f>
        <v>#N/A</v>
      </c>
      <c r="Q1474" s="79" t="e">
        <f>VLOOKUP(A1474,'11'!A:B,2,0)</f>
        <v>#N/A</v>
      </c>
      <c r="R1474" s="80"/>
      <c r="S1474">
        <f>VLOOKUP(A1474,РАСЧЕТ!A:BG,59,0)</f>
        <v>0</v>
      </c>
      <c r="T1474" s="119">
        <f t="shared" si="91"/>
        <v>0</v>
      </c>
      <c r="U1474" t="e">
        <f>VLOOKUP(A1474,'12'!A:C,3,0)</f>
        <v>#N/A</v>
      </c>
      <c r="V1474" t="e">
        <f>VLOOKUP(A1474,'12'!A:B,2,0)</f>
        <v>#N/A</v>
      </c>
    </row>
    <row r="1475" spans="1:22" x14ac:dyDescent="0.3">
      <c r="A1475" s="77" t="s">
        <v>2812</v>
      </c>
      <c r="B1475" s="77" t="s">
        <v>1048</v>
      </c>
      <c r="C1475" s="80"/>
      <c r="D1475" s="79">
        <f>VLOOKUP(A1475,РАСЧЕТ!A:AY,51,0)</f>
        <v>0</v>
      </c>
      <c r="E1475" s="79">
        <f t="shared" ref="E1475:E1538" si="92">D1475-C1475</f>
        <v>0</v>
      </c>
      <c r="F1475" s="79" t="e">
        <f>VLOOKUP(A1475,'04'!A:C,3,0)</f>
        <v>#N/A</v>
      </c>
      <c r="G1475" s="79" t="e">
        <f>VLOOKUP(A1475,'04'!A:B,2,0)</f>
        <v>#N/A</v>
      </c>
      <c r="H1475" s="79">
        <v>163.21</v>
      </c>
      <c r="I1475" s="79">
        <f>VLOOKUP(A1475,РАСЧЕТ!A:BE,57,0)</f>
        <v>151.94444781172001</v>
      </c>
      <c r="J1475" s="79">
        <f t="shared" ref="J1475:J1538" si="93">I1475-H1475</f>
        <v>-11.265552188279997</v>
      </c>
      <c r="K1475" s="79" t="str">
        <f>VLOOKUP(A1475,'10'!A:C,3,0)</f>
        <v>Начисление услуг УКС00001636 от 31.10.2023 0:00:02</v>
      </c>
      <c r="L1475" s="79" t="str">
        <f>VLOOKUP(A1475,'10'!A:B,2,0)</f>
        <v>НАС/КС/ДУ-КЛ-3А-28</v>
      </c>
      <c r="M1475" s="79">
        <v>163.21</v>
      </c>
      <c r="N1475" s="79">
        <f>VLOOKUP(A1475,РАСЧЕТ!A:BF,58,0)</f>
        <v>135.9940528057713</v>
      </c>
      <c r="O1475" s="79">
        <f t="shared" ref="O1475:O1538" si="94">N1475-M1475</f>
        <v>-27.215947194228704</v>
      </c>
      <c r="P1475" s="79" t="str">
        <f>VLOOKUP(A1475,'11'!A:C,3,0)</f>
        <v>Начисление услуг УКС00001714 от 30.11.2023 23:59:59</v>
      </c>
      <c r="Q1475" s="79" t="str">
        <f>VLOOKUP(A1475,'11'!A:B,2,0)</f>
        <v>НАС/КС/ДУ-КЛ-3А-28</v>
      </c>
      <c r="R1475" s="79">
        <v>163.21</v>
      </c>
      <c r="S1475">
        <f>VLOOKUP(A1475,РАСЧЕТ!A:BG,59,0)</f>
        <v>186.75335121222514</v>
      </c>
      <c r="T1475" s="119">
        <f t="shared" ref="T1475:T1538" si="95">S1475-R1475</f>
        <v>23.543351212225133</v>
      </c>
      <c r="U1475" t="str">
        <f>VLOOKUP(A1475,'12'!A:C,3,0)</f>
        <v>Начисление услуг УКС00001863 от 31.12.2023 23:59:59</v>
      </c>
      <c r="V1475" t="str">
        <f>VLOOKUP(A1475,'12'!A:B,2,0)</f>
        <v>НАС/КС/ДУ-КЛ-3А-28</v>
      </c>
    </row>
    <row r="1476" spans="1:22" x14ac:dyDescent="0.3">
      <c r="A1476" s="77" t="s">
        <v>1945</v>
      </c>
      <c r="B1476" s="77" t="s">
        <v>641</v>
      </c>
      <c r="C1476" s="80"/>
      <c r="D1476" s="79">
        <f>VLOOKUP(A1476,РАСЧЕТ!A:AY,51,0)</f>
        <v>0</v>
      </c>
      <c r="E1476" s="79">
        <f t="shared" si="92"/>
        <v>0</v>
      </c>
      <c r="F1476" s="79" t="e">
        <f>VLOOKUP(A1476,'04'!A:C,3,0)</f>
        <v>#N/A</v>
      </c>
      <c r="G1476" s="79" t="e">
        <f>VLOOKUP(A1476,'04'!A:B,2,0)</f>
        <v>#N/A</v>
      </c>
      <c r="H1476" s="80"/>
      <c r="I1476" s="79">
        <f>VLOOKUP(A1476,РАСЧЕТ!A:BE,57,0)</f>
        <v>0</v>
      </c>
      <c r="J1476" s="79">
        <f t="shared" si="93"/>
        <v>0</v>
      </c>
      <c r="K1476" s="79" t="e">
        <f>VLOOKUP(A1476,'10'!A:C,3,0)</f>
        <v>#N/A</v>
      </c>
      <c r="L1476" s="79" t="e">
        <f>VLOOKUP(A1476,'10'!A:B,2,0)</f>
        <v>#N/A</v>
      </c>
      <c r="M1476" s="80"/>
      <c r="N1476" s="79">
        <f>VLOOKUP(A1476,РАСЧЕТ!A:BF,58,0)</f>
        <v>0</v>
      </c>
      <c r="O1476" s="79">
        <f t="shared" si="94"/>
        <v>0</v>
      </c>
      <c r="P1476" s="79" t="e">
        <f>VLOOKUP(A1476,'11'!A:C,3,0)</f>
        <v>#N/A</v>
      </c>
      <c r="Q1476" s="79" t="e">
        <f>VLOOKUP(A1476,'11'!A:B,2,0)</f>
        <v>#N/A</v>
      </c>
      <c r="R1476" s="80"/>
      <c r="S1476">
        <f>VLOOKUP(A1476,РАСЧЕТ!A:BG,59,0)</f>
        <v>0</v>
      </c>
      <c r="T1476" s="119">
        <f t="shared" si="95"/>
        <v>0</v>
      </c>
      <c r="U1476" t="e">
        <f>VLOOKUP(A1476,'12'!A:C,3,0)</f>
        <v>#N/A</v>
      </c>
      <c r="V1476" t="e">
        <f>VLOOKUP(A1476,'12'!A:B,2,0)</f>
        <v>#N/A</v>
      </c>
    </row>
    <row r="1477" spans="1:22" x14ac:dyDescent="0.3">
      <c r="A1477" s="77" t="s">
        <v>2717</v>
      </c>
      <c r="B1477" s="77" t="s">
        <v>641</v>
      </c>
      <c r="C1477" s="79">
        <v>279.18</v>
      </c>
      <c r="D1477" s="79">
        <f>VLOOKUP(A1477,РАСЧЕТ!A:AY,51,0)</f>
        <v>197.59185264988568</v>
      </c>
      <c r="E1477" s="79">
        <f t="shared" si="92"/>
        <v>-81.588147350114326</v>
      </c>
      <c r="F1477" s="79" t="str">
        <f>VLOOKUP(A1477,'04'!A:C,3,0)</f>
        <v>Начисление услуг УКС00000634 от 30.04.2023 0:00:04</v>
      </c>
      <c r="G1477" s="79" t="str">
        <f>VLOOKUP(A1477,'04'!A:B,2,0)</f>
        <v>НАС/КС/ДУ-3А-КЛ-29</v>
      </c>
      <c r="H1477" s="79">
        <v>279.17</v>
      </c>
      <c r="I1477" s="79">
        <f>VLOOKUP(A1477,РАСЧЕТ!A:BE,57,0)</f>
        <v>259.9049765200474</v>
      </c>
      <c r="J1477" s="79">
        <f t="shared" si="93"/>
        <v>-19.265023479952617</v>
      </c>
      <c r="K1477" s="79" t="str">
        <f>VLOOKUP(A1477,'10'!A:C,3,0)</f>
        <v>Начисление услуг УКС00001636 от 31.10.2023 0:00:02</v>
      </c>
      <c r="L1477" s="79" t="str">
        <f>VLOOKUP(A1477,'10'!A:B,2,0)</f>
        <v>НАС/КС/ДУ-3А-КЛ-29</v>
      </c>
      <c r="M1477" s="79">
        <v>279.17</v>
      </c>
      <c r="N1477" s="79">
        <f>VLOOKUP(A1477,РАСЧЕТ!A:BF,58,0)</f>
        <v>232.62140611513513</v>
      </c>
      <c r="O1477" s="79">
        <f t="shared" si="94"/>
        <v>-46.548593884864886</v>
      </c>
      <c r="P1477" s="79" t="str">
        <f>VLOOKUP(A1477,'11'!A:C,3,0)</f>
        <v>Начисление услуг УКС00001714 от 30.11.2023 23:59:59</v>
      </c>
      <c r="Q1477" s="79" t="str">
        <f>VLOOKUP(A1477,'11'!A:B,2,0)</f>
        <v>НАС/КС/ДУ-3А-КЛ-29</v>
      </c>
      <c r="R1477" s="79">
        <v>279.17</v>
      </c>
      <c r="S1477">
        <f>VLOOKUP(A1477,РАСЧЕТ!A:BG,59,0)</f>
        <v>319.44652181038515</v>
      </c>
      <c r="T1477" s="119">
        <f t="shared" si="95"/>
        <v>40.276521810385134</v>
      </c>
      <c r="U1477" t="str">
        <f>VLOOKUP(A1477,'12'!A:C,3,0)</f>
        <v>Начисление услуг УКС00001863 от 31.12.2023 23:59:59</v>
      </c>
      <c r="V1477" t="str">
        <f>VLOOKUP(A1477,'12'!A:B,2,0)</f>
        <v>НАС/КС/ДУ-3А-КЛ-29</v>
      </c>
    </row>
    <row r="1478" spans="1:22" x14ac:dyDescent="0.3">
      <c r="A1478" s="77" t="s">
        <v>2296</v>
      </c>
      <c r="B1478" s="77" t="s">
        <v>1064</v>
      </c>
      <c r="C1478" s="79">
        <v>39.19</v>
      </c>
      <c r="D1478" s="79">
        <f>VLOOKUP(A1478,РАСЧЕТ!A:AY,51,0)</f>
        <v>27.662859370983988</v>
      </c>
      <c r="E1478" s="79">
        <f t="shared" si="92"/>
        <v>-11.52714062901601</v>
      </c>
      <c r="F1478" s="79" t="str">
        <f>VLOOKUP(A1478,'04'!A:C,3,0)</f>
        <v>Начисление услуг УКС00000634 от 30.04.2023 0:00:04</v>
      </c>
      <c r="G1478" s="79" t="str">
        <f>VLOOKUP(A1478,'04'!A:B,2,0)</f>
        <v>С24-НАСТР-3А-2021/паркинг/Кл. №3</v>
      </c>
      <c r="H1478" s="80"/>
      <c r="I1478" s="79">
        <f>VLOOKUP(A1478,РАСЧЕТ!A:BE,57,0)</f>
        <v>0</v>
      </c>
      <c r="J1478" s="79">
        <f t="shared" si="93"/>
        <v>0</v>
      </c>
      <c r="K1478" s="79" t="e">
        <f>VLOOKUP(A1478,'10'!A:C,3,0)</f>
        <v>#N/A</v>
      </c>
      <c r="L1478" s="79" t="e">
        <f>VLOOKUP(A1478,'10'!A:B,2,0)</f>
        <v>#N/A</v>
      </c>
      <c r="M1478" s="80"/>
      <c r="N1478" s="79">
        <f>VLOOKUP(A1478,РАСЧЕТ!A:BF,58,0)</f>
        <v>0</v>
      </c>
      <c r="O1478" s="79">
        <f t="shared" si="94"/>
        <v>0</v>
      </c>
      <c r="P1478" s="79" t="e">
        <f>VLOOKUP(A1478,'11'!A:C,3,0)</f>
        <v>#N/A</v>
      </c>
      <c r="Q1478" s="79" t="e">
        <f>VLOOKUP(A1478,'11'!A:B,2,0)</f>
        <v>#N/A</v>
      </c>
      <c r="R1478" s="80"/>
      <c r="S1478">
        <f>VLOOKUP(A1478,РАСЧЕТ!A:BG,59,0)</f>
        <v>0</v>
      </c>
      <c r="T1478" s="119">
        <f t="shared" si="95"/>
        <v>0</v>
      </c>
      <c r="U1478" t="e">
        <f>VLOOKUP(A1478,'12'!A:C,3,0)</f>
        <v>#N/A</v>
      </c>
      <c r="V1478" t="e">
        <f>VLOOKUP(A1478,'12'!A:B,2,0)</f>
        <v>#N/A</v>
      </c>
    </row>
    <row r="1479" spans="1:22" x14ac:dyDescent="0.3">
      <c r="A1479" s="77" t="s">
        <v>2745</v>
      </c>
      <c r="B1479" s="77" t="s">
        <v>1064</v>
      </c>
      <c r="C1479" s="79">
        <v>128.58000000000001</v>
      </c>
      <c r="D1479" s="79">
        <f>VLOOKUP(A1479,РАСЧЕТ!A:AY,51,0)</f>
        <v>90.892252218947391</v>
      </c>
      <c r="E1479" s="79">
        <f t="shared" si="92"/>
        <v>-37.687747781052622</v>
      </c>
      <c r="F1479" s="79" t="str">
        <f>VLOOKUP(A1479,'04'!A:C,3,0)</f>
        <v>Начисление услуг УКС00000634 от 30.04.2023 0:00:04</v>
      </c>
      <c r="G1479" s="79" t="str">
        <f>VLOOKUP(A1479,'04'!A:B,2,0)</f>
        <v>НАС/КС/ДУ-КЛ-3А-3</v>
      </c>
      <c r="H1479" s="79">
        <v>167.5</v>
      </c>
      <c r="I1479" s="79">
        <f>VLOOKUP(A1479,РАСЧЕТ!A:BE,57,0)</f>
        <v>155.94298591202846</v>
      </c>
      <c r="J1479" s="79">
        <f t="shared" si="93"/>
        <v>-11.557014087971538</v>
      </c>
      <c r="K1479" s="79" t="str">
        <f>VLOOKUP(A1479,'10'!A:C,3,0)</f>
        <v>Начисление услуг УКС00001636 от 31.10.2023 0:00:02</v>
      </c>
      <c r="L1479" s="79" t="str">
        <f>VLOOKUP(A1479,'10'!A:B,2,0)</f>
        <v>НАС/КС/ДУ-КЛ-3А-3</v>
      </c>
      <c r="M1479" s="79">
        <v>167.5</v>
      </c>
      <c r="N1479" s="79">
        <f>VLOOKUP(A1479,РАСЧЕТ!A:BF,58,0)</f>
        <v>139.57284366908107</v>
      </c>
      <c r="O1479" s="79">
        <f t="shared" si="94"/>
        <v>-27.927156330918933</v>
      </c>
      <c r="P1479" s="79" t="str">
        <f>VLOOKUP(A1479,'11'!A:C,3,0)</f>
        <v>Начисление услуг УКС00001714 от 30.11.2023 23:59:59</v>
      </c>
      <c r="Q1479" s="79" t="str">
        <f>VLOOKUP(A1479,'11'!A:B,2,0)</f>
        <v>НАС/КС/ДУ-КЛ-3А-3</v>
      </c>
      <c r="R1479" s="79">
        <v>167.5</v>
      </c>
      <c r="S1479">
        <f>VLOOKUP(A1479,РАСЧЕТ!A:BG,59,0)</f>
        <v>191.6679130862311</v>
      </c>
      <c r="T1479" s="119">
        <f t="shared" si="95"/>
        <v>24.167913086231096</v>
      </c>
      <c r="U1479" t="str">
        <f>VLOOKUP(A1479,'12'!A:C,3,0)</f>
        <v>Начисление услуг УКС00001863 от 31.12.2023 23:59:59</v>
      </c>
      <c r="V1479" t="str">
        <f>VLOOKUP(A1479,'12'!A:B,2,0)</f>
        <v>НАС/КС/ДУ-КЛ-3А-3</v>
      </c>
    </row>
    <row r="1480" spans="1:22" x14ac:dyDescent="0.3">
      <c r="A1480" s="77" t="s">
        <v>2356</v>
      </c>
      <c r="B1480" s="77" t="s">
        <v>699</v>
      </c>
      <c r="C1480" s="79">
        <v>230.78</v>
      </c>
      <c r="D1480" s="79">
        <f>VLOOKUP(A1480,РАСЧЕТ!A:AY,51,0)</f>
        <v>163.34259819057215</v>
      </c>
      <c r="E1480" s="79">
        <f t="shared" si="92"/>
        <v>-67.437401809427854</v>
      </c>
      <c r="F1480" s="79" t="str">
        <f>VLOOKUP(A1480,'04'!A:C,3,0)</f>
        <v>Корректировка начислений УКС00001912 от 01.05.2023 0:00:00</v>
      </c>
      <c r="G1480" s="79" t="str">
        <f>VLOOKUP(A1480,'04'!A:B,2,0)</f>
        <v>С24-НАСТР-3А-2021/паркинг/Кл. №30</v>
      </c>
      <c r="H1480" s="80"/>
      <c r="I1480" s="79">
        <f>VLOOKUP(A1480,РАСЧЕТ!A:BE,57,0)</f>
        <v>0</v>
      </c>
      <c r="J1480" s="79">
        <f t="shared" si="93"/>
        <v>0</v>
      </c>
      <c r="K1480" s="79" t="e">
        <f>VLOOKUP(A1480,'10'!A:C,3,0)</f>
        <v>#N/A</v>
      </c>
      <c r="L1480" s="79" t="e">
        <f>VLOOKUP(A1480,'10'!A:B,2,0)</f>
        <v>#N/A</v>
      </c>
      <c r="M1480" s="80"/>
      <c r="N1480" s="79">
        <f>VLOOKUP(A1480,РАСЧЕТ!A:BF,58,0)</f>
        <v>0</v>
      </c>
      <c r="O1480" s="79">
        <f t="shared" si="94"/>
        <v>0</v>
      </c>
      <c r="P1480" s="79" t="e">
        <f>VLOOKUP(A1480,'11'!A:C,3,0)</f>
        <v>#N/A</v>
      </c>
      <c r="Q1480" s="79" t="e">
        <f>VLOOKUP(A1480,'11'!A:B,2,0)</f>
        <v>#N/A</v>
      </c>
      <c r="R1480" s="80"/>
      <c r="S1480">
        <f>VLOOKUP(A1480,РАСЧЕТ!A:BG,59,0)</f>
        <v>0</v>
      </c>
      <c r="T1480" s="119">
        <f t="shared" si="95"/>
        <v>0</v>
      </c>
      <c r="U1480" t="e">
        <f>VLOOKUP(A1480,'12'!A:C,3,0)</f>
        <v>#N/A</v>
      </c>
      <c r="V1480" t="e">
        <f>VLOOKUP(A1480,'12'!A:B,2,0)</f>
        <v>#N/A</v>
      </c>
    </row>
    <row r="1481" spans="1:22" x14ac:dyDescent="0.3">
      <c r="A1481" s="77" t="s">
        <v>2726</v>
      </c>
      <c r="B1481" s="77" t="s">
        <v>699</v>
      </c>
      <c r="C1481" s="79">
        <v>35.51</v>
      </c>
      <c r="D1481" s="79">
        <f>VLOOKUP(A1481,РАСЧЕТ!A:AY,51,0)</f>
        <v>25.129630490857252</v>
      </c>
      <c r="E1481" s="79">
        <f t="shared" si="92"/>
        <v>-10.380369509142746</v>
      </c>
      <c r="F1481" s="79" t="str">
        <f>VLOOKUP(A1481,'04'!A:C,3,0)</f>
        <v>Ввод начального сальдо УКС00001470 от 01.05.2023 0:00:00</v>
      </c>
      <c r="G1481" s="79" t="str">
        <f>VLOOKUP(A1481,'04'!A:B,2,0)</f>
        <v>НАС/КС/ДУ-3А-КЛ-30</v>
      </c>
      <c r="H1481" s="79">
        <v>266.29000000000002</v>
      </c>
      <c r="I1481" s="79">
        <f>VLOOKUP(A1481,РАСЧЕТ!A:BE,57,0)</f>
        <v>247.90936221912213</v>
      </c>
      <c r="J1481" s="79">
        <f t="shared" si="93"/>
        <v>-18.38063778087789</v>
      </c>
      <c r="K1481" s="79" t="str">
        <f>VLOOKUP(A1481,'10'!A:C,3,0)</f>
        <v>Начисление услуг УКС00001636 от 31.10.2023 0:00:02</v>
      </c>
      <c r="L1481" s="79" t="str">
        <f>VLOOKUP(A1481,'10'!A:B,2,0)</f>
        <v>НАС/КС/ДУ-3А-КЛ-30</v>
      </c>
      <c r="M1481" s="79">
        <v>266.29000000000002</v>
      </c>
      <c r="N1481" s="79">
        <f>VLOOKUP(A1481,РАСЧЕТ!A:BF,58,0)</f>
        <v>221.88503352520584</v>
      </c>
      <c r="O1481" s="79">
        <f t="shared" si="94"/>
        <v>-44.404966474794179</v>
      </c>
      <c r="P1481" s="79" t="str">
        <f>VLOOKUP(A1481,'11'!A:C,3,0)</f>
        <v>Начисление услуг УКС00001714 от 30.11.2023 23:59:59</v>
      </c>
      <c r="Q1481" s="79" t="str">
        <f>VLOOKUP(A1481,'11'!A:B,2,0)</f>
        <v>НАС/КС/ДУ-3А-КЛ-30</v>
      </c>
      <c r="R1481" s="79">
        <v>266.29000000000002</v>
      </c>
      <c r="S1481">
        <f>VLOOKUP(A1481,РАСЧЕТ!A:BG,59,0)</f>
        <v>304.70283618836737</v>
      </c>
      <c r="T1481" s="119">
        <f t="shared" si="95"/>
        <v>38.412836188367351</v>
      </c>
      <c r="U1481" t="str">
        <f>VLOOKUP(A1481,'12'!A:C,3,0)</f>
        <v>Начисление услуг УКС00001863 от 31.12.2023 23:59:59</v>
      </c>
      <c r="V1481" t="str">
        <f>VLOOKUP(A1481,'12'!A:B,2,0)</f>
        <v>НАС/КС/ДУ-3А-КЛ-30</v>
      </c>
    </row>
    <row r="1482" spans="1:22" x14ac:dyDescent="0.3">
      <c r="A1482" s="77" t="s">
        <v>2286</v>
      </c>
      <c r="B1482" s="77" t="s">
        <v>609</v>
      </c>
      <c r="C1482" s="79">
        <v>244.81</v>
      </c>
      <c r="D1482" s="79">
        <f>VLOOKUP(A1482,РАСЧЕТ!A:AY,51,0)</f>
        <v>173.27285540066896</v>
      </c>
      <c r="E1482" s="79">
        <f t="shared" si="92"/>
        <v>-71.537144599331043</v>
      </c>
      <c r="F1482" s="79" t="str">
        <f>VLOOKUP(A1482,'04'!A:C,3,0)</f>
        <v>Начисление услуг УКС00000634 от 30.04.2023 0:00:04</v>
      </c>
      <c r="G1482" s="79" t="str">
        <f>VLOOKUP(A1482,'04'!A:B,2,0)</f>
        <v>С24-НАСТР-3А-2021/паркинг/Кл. №31</v>
      </c>
      <c r="H1482" s="80"/>
      <c r="I1482" s="79">
        <f>VLOOKUP(A1482,РАСЧЕТ!A:BE,57,0)</f>
        <v>0</v>
      </c>
      <c r="J1482" s="79">
        <f t="shared" si="93"/>
        <v>0</v>
      </c>
      <c r="K1482" s="79" t="e">
        <f>VLOOKUP(A1482,'10'!A:C,3,0)</f>
        <v>#N/A</v>
      </c>
      <c r="L1482" s="79" t="e">
        <f>VLOOKUP(A1482,'10'!A:B,2,0)</f>
        <v>#N/A</v>
      </c>
      <c r="M1482" s="80"/>
      <c r="N1482" s="79">
        <f>VLOOKUP(A1482,РАСЧЕТ!A:BF,58,0)</f>
        <v>0</v>
      </c>
      <c r="O1482" s="79">
        <f t="shared" si="94"/>
        <v>0</v>
      </c>
      <c r="P1482" s="79" t="e">
        <f>VLOOKUP(A1482,'11'!A:C,3,0)</f>
        <v>#N/A</v>
      </c>
      <c r="Q1482" s="79" t="e">
        <f>VLOOKUP(A1482,'11'!A:B,2,0)</f>
        <v>#N/A</v>
      </c>
      <c r="R1482" s="80"/>
      <c r="S1482">
        <f>VLOOKUP(A1482,РАСЧЕТ!A:BG,59,0)</f>
        <v>0</v>
      </c>
      <c r="T1482" s="119">
        <f t="shared" si="95"/>
        <v>0</v>
      </c>
      <c r="U1482" t="e">
        <f>VLOOKUP(A1482,'12'!A:C,3,0)</f>
        <v>#N/A</v>
      </c>
      <c r="V1482" t="e">
        <f>VLOOKUP(A1482,'12'!A:B,2,0)</f>
        <v>#N/A</v>
      </c>
    </row>
    <row r="1483" spans="1:22" x14ac:dyDescent="0.3">
      <c r="A1483" s="77" t="s">
        <v>2826</v>
      </c>
      <c r="B1483" s="77" t="s">
        <v>609</v>
      </c>
      <c r="C1483" s="80"/>
      <c r="D1483" s="79">
        <f>VLOOKUP(A1483,РАСЧЕТ!A:AY,51,0)</f>
        <v>0</v>
      </c>
      <c r="E1483" s="79">
        <f t="shared" si="92"/>
        <v>0</v>
      </c>
      <c r="F1483" s="79" t="e">
        <f>VLOOKUP(A1483,'04'!A:C,3,0)</f>
        <v>#N/A</v>
      </c>
      <c r="G1483" s="79" t="e">
        <f>VLOOKUP(A1483,'04'!A:B,2,0)</f>
        <v>#N/A</v>
      </c>
      <c r="H1483" s="79">
        <v>244.81</v>
      </c>
      <c r="I1483" s="79">
        <f>VLOOKUP(A1483,РАСЧЕТ!A:BE,57,0)</f>
        <v>227.91667171758004</v>
      </c>
      <c r="J1483" s="79">
        <f t="shared" si="93"/>
        <v>-16.893328282419958</v>
      </c>
      <c r="K1483" s="79" t="str">
        <f>VLOOKUP(A1483,'10'!A:C,3,0)</f>
        <v>Начисление услуг УКС00001636 от 31.10.2023 0:00:02</v>
      </c>
      <c r="L1483" s="79" t="str">
        <f>VLOOKUP(A1483,'10'!A:B,2,0)</f>
        <v>НАС/КС/ДУ-КЛ-3А-31</v>
      </c>
      <c r="M1483" s="79">
        <v>244.81</v>
      </c>
      <c r="N1483" s="79">
        <f>VLOOKUP(A1483,РАСЧЕТ!A:BF,58,0)</f>
        <v>203.99107920865697</v>
      </c>
      <c r="O1483" s="79">
        <f t="shared" si="94"/>
        <v>-40.818920791343032</v>
      </c>
      <c r="P1483" s="79" t="str">
        <f>VLOOKUP(A1483,'11'!A:C,3,0)</f>
        <v>Начисление услуг УКС00001714 от 30.11.2023 23:59:59</v>
      </c>
      <c r="Q1483" s="79" t="str">
        <f>VLOOKUP(A1483,'11'!A:B,2,0)</f>
        <v>НАС/КС/ДУ-КЛ-3А-31</v>
      </c>
      <c r="R1483" s="79">
        <v>244.81</v>
      </c>
      <c r="S1483">
        <f>VLOOKUP(A1483,РАСЧЕТ!A:BG,59,0)</f>
        <v>280.13002681833774</v>
      </c>
      <c r="T1483" s="119">
        <f t="shared" si="95"/>
        <v>35.320026818337737</v>
      </c>
      <c r="U1483" t="str">
        <f>VLOOKUP(A1483,'12'!A:C,3,0)</f>
        <v>Начисление услуг УКС00001863 от 31.12.2023 23:59:59</v>
      </c>
      <c r="V1483" t="str">
        <f>VLOOKUP(A1483,'12'!A:B,2,0)</f>
        <v>НАС/КС/ДУ-КЛ-3А-31</v>
      </c>
    </row>
    <row r="1484" spans="1:22" x14ac:dyDescent="0.3">
      <c r="A1484" s="77" t="s">
        <v>1458</v>
      </c>
      <c r="B1484" s="77" t="s">
        <v>700</v>
      </c>
      <c r="C1484" s="79">
        <v>287.76</v>
      </c>
      <c r="D1484" s="79">
        <f>VLOOKUP(A1484,РАСЧЕТ!A:AY,51,0)</f>
        <v>203.67160196218984</v>
      </c>
      <c r="E1484" s="79">
        <f t="shared" si="92"/>
        <v>-84.088398037810151</v>
      </c>
      <c r="F1484" s="79" t="str">
        <f>VLOOKUP(A1484,'04'!A:C,3,0)</f>
        <v>Начисление услуг УКС00000634 от 30.04.2023 0:00:04</v>
      </c>
      <c r="G1484" s="79" t="str">
        <f>VLOOKUP(A1484,'04'!A:B,2,0)</f>
        <v>С24-НАСТР-3А-2021/паркинг/Кл. №32</v>
      </c>
      <c r="H1484" s="80"/>
      <c r="I1484" s="79">
        <f>VLOOKUP(A1484,РАСЧЕТ!A:BE,57,0)</f>
        <v>0</v>
      </c>
      <c r="J1484" s="79">
        <f t="shared" si="93"/>
        <v>0</v>
      </c>
      <c r="K1484" s="79" t="e">
        <f>VLOOKUP(A1484,'10'!A:C,3,0)</f>
        <v>#N/A</v>
      </c>
      <c r="L1484" s="79" t="e">
        <f>VLOOKUP(A1484,'10'!A:B,2,0)</f>
        <v>#N/A</v>
      </c>
      <c r="M1484" s="80"/>
      <c r="N1484" s="79">
        <f>VLOOKUP(A1484,РАСЧЕТ!A:BF,58,0)</f>
        <v>0</v>
      </c>
      <c r="O1484" s="79">
        <f t="shared" si="94"/>
        <v>0</v>
      </c>
      <c r="P1484" s="79" t="e">
        <f>VLOOKUP(A1484,'11'!A:C,3,0)</f>
        <v>#N/A</v>
      </c>
      <c r="Q1484" s="79" t="e">
        <f>VLOOKUP(A1484,'11'!A:B,2,0)</f>
        <v>#N/A</v>
      </c>
      <c r="R1484" s="80"/>
      <c r="S1484">
        <f>VLOOKUP(A1484,РАСЧЕТ!A:BG,59,0)</f>
        <v>0</v>
      </c>
      <c r="T1484" s="119">
        <f t="shared" si="95"/>
        <v>0</v>
      </c>
      <c r="U1484" t="e">
        <f>VLOOKUP(A1484,'12'!A:C,3,0)</f>
        <v>#N/A</v>
      </c>
      <c r="V1484" t="e">
        <f>VLOOKUP(A1484,'12'!A:B,2,0)</f>
        <v>#N/A</v>
      </c>
    </row>
    <row r="1485" spans="1:22" x14ac:dyDescent="0.3">
      <c r="A1485" s="77" t="s">
        <v>2760</v>
      </c>
      <c r="B1485" s="77" t="s">
        <v>700</v>
      </c>
      <c r="C1485" s="80"/>
      <c r="D1485" s="79">
        <f>VLOOKUP(A1485,РАСЧЕТ!A:AY,51,0)</f>
        <v>0</v>
      </c>
      <c r="E1485" s="79">
        <f t="shared" si="92"/>
        <v>0</v>
      </c>
      <c r="F1485" s="79" t="e">
        <f>VLOOKUP(A1485,'04'!A:C,3,0)</f>
        <v>#N/A</v>
      </c>
      <c r="G1485" s="79" t="e">
        <f>VLOOKUP(A1485,'04'!A:B,2,0)</f>
        <v>#N/A</v>
      </c>
      <c r="H1485" s="79">
        <v>287.76</v>
      </c>
      <c r="I1485" s="79">
        <f>VLOOKUP(A1485,РАСЧЕТ!A:BE,57,0)</f>
        <v>267.9020527206643</v>
      </c>
      <c r="J1485" s="79">
        <f t="shared" si="93"/>
        <v>-19.85794727933569</v>
      </c>
      <c r="K1485" s="79" t="str">
        <f>VLOOKUP(A1485,'10'!A:C,3,0)</f>
        <v>Начисление услуг УКС00001636 от 31.10.2023 0:00:02</v>
      </c>
      <c r="L1485" s="79" t="str">
        <f>VLOOKUP(A1485,'10'!A:B,2,0)</f>
        <v>НАС/КС/ДУ-3А-КЛ-32</v>
      </c>
      <c r="M1485" s="79">
        <v>287.76</v>
      </c>
      <c r="N1485" s="79">
        <f>VLOOKUP(A1485,РАСЧЕТ!A:BF,58,0)</f>
        <v>239.77898784175468</v>
      </c>
      <c r="O1485" s="79">
        <f t="shared" si="94"/>
        <v>-47.981012158245306</v>
      </c>
      <c r="P1485" s="79" t="str">
        <f>VLOOKUP(A1485,'11'!A:C,3,0)</f>
        <v>Начисление услуг УКС00001714 от 30.11.2023 23:59:59</v>
      </c>
      <c r="Q1485" s="79" t="str">
        <f>VLOOKUP(A1485,'11'!A:B,2,0)</f>
        <v>НАС/КС/ДУ-3А-КЛ-32</v>
      </c>
      <c r="R1485" s="79">
        <v>287.76</v>
      </c>
      <c r="S1485">
        <f>VLOOKUP(A1485,РАСЧЕТ!A:BG,59,0)</f>
        <v>329.27564555839695</v>
      </c>
      <c r="T1485" s="119">
        <f t="shared" si="95"/>
        <v>41.515645558396955</v>
      </c>
      <c r="U1485" t="str">
        <f>VLOOKUP(A1485,'12'!A:C,3,0)</f>
        <v>Начисление услуг УКС00001863 от 31.12.2023 23:59:59</v>
      </c>
      <c r="V1485" t="str">
        <f>VLOOKUP(A1485,'12'!A:B,2,0)</f>
        <v>НАС/КС/ДУ-3А-КЛ-32</v>
      </c>
    </row>
    <row r="1486" spans="1:22" x14ac:dyDescent="0.3">
      <c r="A1486" s="77" t="s">
        <v>2304</v>
      </c>
      <c r="B1486" s="77" t="s">
        <v>772</v>
      </c>
      <c r="C1486" s="80"/>
      <c r="D1486" s="79">
        <f>VLOOKUP(A1486,РАСЧЕТ!A:AY,51,0)</f>
        <v>0</v>
      </c>
      <c r="E1486" s="79">
        <f t="shared" si="92"/>
        <v>0</v>
      </c>
      <c r="F1486" s="79" t="e">
        <f>VLOOKUP(A1486,'04'!A:C,3,0)</f>
        <v>#N/A</v>
      </c>
      <c r="G1486" s="79" t="e">
        <f>VLOOKUP(A1486,'04'!A:B,2,0)</f>
        <v>#N/A</v>
      </c>
      <c r="H1486" s="80"/>
      <c r="I1486" s="79">
        <f>VLOOKUP(A1486,РАСЧЕТ!A:BE,57,0)</f>
        <v>0</v>
      </c>
      <c r="J1486" s="79">
        <f t="shared" si="93"/>
        <v>0</v>
      </c>
      <c r="K1486" s="79" t="e">
        <f>VLOOKUP(A1486,'10'!A:C,3,0)</f>
        <v>#N/A</v>
      </c>
      <c r="L1486" s="79" t="e">
        <f>VLOOKUP(A1486,'10'!A:B,2,0)</f>
        <v>#N/A</v>
      </c>
      <c r="M1486" s="80"/>
      <c r="N1486" s="79">
        <f>VLOOKUP(A1486,РАСЧЕТ!A:BF,58,0)</f>
        <v>0</v>
      </c>
      <c r="O1486" s="79">
        <f t="shared" si="94"/>
        <v>0</v>
      </c>
      <c r="P1486" s="79" t="e">
        <f>VLOOKUP(A1486,'11'!A:C,3,0)</f>
        <v>#N/A</v>
      </c>
      <c r="Q1486" s="79" t="e">
        <f>VLOOKUP(A1486,'11'!A:B,2,0)</f>
        <v>#N/A</v>
      </c>
      <c r="R1486" s="80"/>
      <c r="S1486">
        <f>VLOOKUP(A1486,РАСЧЕТ!A:BG,59,0)</f>
        <v>0</v>
      </c>
      <c r="T1486" s="119">
        <f t="shared" si="95"/>
        <v>0</v>
      </c>
      <c r="U1486" t="e">
        <f>VLOOKUP(A1486,'12'!A:C,3,0)</f>
        <v>#N/A</v>
      </c>
      <c r="V1486" t="e">
        <f>VLOOKUP(A1486,'12'!A:B,2,0)</f>
        <v>#N/A</v>
      </c>
    </row>
    <row r="1487" spans="1:22" x14ac:dyDescent="0.3">
      <c r="A1487" s="77" t="s">
        <v>2586</v>
      </c>
      <c r="B1487" s="77" t="s">
        <v>772</v>
      </c>
      <c r="C1487" s="79">
        <v>154.62</v>
      </c>
      <c r="D1487" s="79">
        <f>VLOOKUP(A1487,РАСЧЕТ!A:AY,51,0)</f>
        <v>109.43548762147515</v>
      </c>
      <c r="E1487" s="79">
        <f t="shared" si="92"/>
        <v>-45.184512378524857</v>
      </c>
      <c r="F1487" s="79" t="str">
        <f>VLOOKUP(A1487,'04'!A:C,3,0)</f>
        <v>Начисление услуг УКС00000634 от 30.04.2023 0:00:04</v>
      </c>
      <c r="G1487" s="79" t="str">
        <f>VLOOKUP(A1487,'04'!A:B,2,0)</f>
        <v>НАС/КС/ДУ-КЛ-3А-33</v>
      </c>
      <c r="H1487" s="79">
        <v>154.62</v>
      </c>
      <c r="I1487" s="79">
        <f>VLOOKUP(A1487,РАСЧЕТ!A:BE,57,0)</f>
        <v>143.94737161110319</v>
      </c>
      <c r="J1487" s="79">
        <f t="shared" si="93"/>
        <v>-10.672628388896811</v>
      </c>
      <c r="K1487" s="79" t="str">
        <f>VLOOKUP(A1487,'10'!A:C,3,0)</f>
        <v>Начисление услуг УКС00001636 от 31.10.2023 0:00:02</v>
      </c>
      <c r="L1487" s="79" t="str">
        <f>VLOOKUP(A1487,'10'!A:B,2,0)</f>
        <v>НАС/КС/ДУ-КЛ-3А-33</v>
      </c>
      <c r="M1487" s="79">
        <v>154.62</v>
      </c>
      <c r="N1487" s="79">
        <f>VLOOKUP(A1487,РАСЧЕТ!A:BF,58,0)</f>
        <v>128.83647107915178</v>
      </c>
      <c r="O1487" s="79">
        <f t="shared" si="94"/>
        <v>-25.783528920848227</v>
      </c>
      <c r="P1487" s="79" t="str">
        <f>VLOOKUP(A1487,'11'!A:C,3,0)</f>
        <v>Начисление услуг УКС00001714 от 30.11.2023 23:59:59</v>
      </c>
      <c r="Q1487" s="79" t="str">
        <f>VLOOKUP(A1487,'11'!A:B,2,0)</f>
        <v>НАС/КС/ДУ-КЛ-3А-33</v>
      </c>
      <c r="R1487" s="79">
        <v>154.62</v>
      </c>
      <c r="S1487">
        <f>VLOOKUP(A1487,РАСЧЕТ!A:BG,59,0)</f>
        <v>176.92422746421332</v>
      </c>
      <c r="T1487" s="119">
        <f t="shared" si="95"/>
        <v>22.304227464213312</v>
      </c>
      <c r="U1487" t="str">
        <f>VLOOKUP(A1487,'12'!A:C,3,0)</f>
        <v>Начисление услуг УКС00001863 от 31.12.2023 23:59:59</v>
      </c>
      <c r="V1487" t="str">
        <f>VLOOKUP(A1487,'12'!A:B,2,0)</f>
        <v>НАС/КС/ДУ-КЛ-3А-33</v>
      </c>
    </row>
    <row r="1488" spans="1:22" x14ac:dyDescent="0.3">
      <c r="A1488" s="77" t="s">
        <v>2327</v>
      </c>
      <c r="B1488" s="77" t="s">
        <v>972</v>
      </c>
      <c r="C1488" s="80"/>
      <c r="D1488" s="79">
        <f>VLOOKUP(A1488,РАСЧЕТ!A:AY,51,0)</f>
        <v>0</v>
      </c>
      <c r="E1488" s="79">
        <f t="shared" si="92"/>
        <v>0</v>
      </c>
      <c r="F1488" s="79" t="e">
        <f>VLOOKUP(A1488,'04'!A:C,3,0)</f>
        <v>#N/A</v>
      </c>
      <c r="G1488" s="79" t="e">
        <f>VLOOKUP(A1488,'04'!A:B,2,0)</f>
        <v>#N/A</v>
      </c>
      <c r="H1488" s="80"/>
      <c r="I1488" s="79">
        <f>VLOOKUP(A1488,РАСЧЕТ!A:BE,57,0)</f>
        <v>0</v>
      </c>
      <c r="J1488" s="79">
        <f t="shared" si="93"/>
        <v>0</v>
      </c>
      <c r="K1488" s="79" t="e">
        <f>VLOOKUP(A1488,'10'!A:C,3,0)</f>
        <v>#N/A</v>
      </c>
      <c r="L1488" s="79" t="e">
        <f>VLOOKUP(A1488,'10'!A:B,2,0)</f>
        <v>#N/A</v>
      </c>
      <c r="M1488" s="80"/>
      <c r="N1488" s="79">
        <f>VLOOKUP(A1488,РАСЧЕТ!A:BF,58,0)</f>
        <v>0</v>
      </c>
      <c r="O1488" s="79">
        <f t="shared" si="94"/>
        <v>0</v>
      </c>
      <c r="P1488" s="79" t="e">
        <f>VLOOKUP(A1488,'11'!A:C,3,0)</f>
        <v>#N/A</v>
      </c>
      <c r="Q1488" s="79" t="e">
        <f>VLOOKUP(A1488,'11'!A:B,2,0)</f>
        <v>#N/A</v>
      </c>
      <c r="R1488" s="80"/>
      <c r="S1488">
        <f>VLOOKUP(A1488,РАСЧЕТ!A:BG,59,0)</f>
        <v>0</v>
      </c>
      <c r="T1488" s="119">
        <f t="shared" si="95"/>
        <v>0</v>
      </c>
      <c r="U1488" t="e">
        <f>VLOOKUP(A1488,'12'!A:C,3,0)</f>
        <v>#N/A</v>
      </c>
      <c r="V1488" t="e">
        <f>VLOOKUP(A1488,'12'!A:B,2,0)</f>
        <v>#N/A</v>
      </c>
    </row>
    <row r="1489" spans="1:22" x14ac:dyDescent="0.3">
      <c r="A1489" s="77" t="s">
        <v>2590</v>
      </c>
      <c r="B1489" s="77" t="s">
        <v>972</v>
      </c>
      <c r="C1489" s="79">
        <v>154.62</v>
      </c>
      <c r="D1489" s="79">
        <f>VLOOKUP(A1489,РАСЧЕТ!A:AY,51,0)</f>
        <v>109.43548762147515</v>
      </c>
      <c r="E1489" s="79">
        <f t="shared" si="92"/>
        <v>-45.184512378524857</v>
      </c>
      <c r="F1489" s="79" t="str">
        <f>VLOOKUP(A1489,'04'!A:C,3,0)</f>
        <v>Начисление услуг УКС00000634 от 30.04.2023 0:00:04</v>
      </c>
      <c r="G1489" s="79" t="str">
        <f>VLOOKUP(A1489,'04'!A:B,2,0)</f>
        <v>НАС/КС/ДУ-КЛ-3А-34</v>
      </c>
      <c r="H1489" s="79">
        <v>154.62</v>
      </c>
      <c r="I1489" s="79">
        <f>VLOOKUP(A1489,РАСЧЕТ!A:BE,57,0)</f>
        <v>143.94737161110319</v>
      </c>
      <c r="J1489" s="79">
        <f t="shared" si="93"/>
        <v>-10.672628388896811</v>
      </c>
      <c r="K1489" s="79" t="str">
        <f>VLOOKUP(A1489,'10'!A:C,3,0)</f>
        <v>Начисление услуг УКС00001636 от 31.10.2023 0:00:02</v>
      </c>
      <c r="L1489" s="79" t="str">
        <f>VLOOKUP(A1489,'10'!A:B,2,0)</f>
        <v>НАС/КС/ДУ-КЛ-3А-34</v>
      </c>
      <c r="M1489" s="79">
        <v>154.62</v>
      </c>
      <c r="N1489" s="79">
        <f>VLOOKUP(A1489,РАСЧЕТ!A:BF,58,0)</f>
        <v>128.83647107915178</v>
      </c>
      <c r="O1489" s="79">
        <f t="shared" si="94"/>
        <v>-25.783528920848227</v>
      </c>
      <c r="P1489" s="79" t="str">
        <f>VLOOKUP(A1489,'11'!A:C,3,0)</f>
        <v>Начисление услуг УКС00001714 от 30.11.2023 23:59:59</v>
      </c>
      <c r="Q1489" s="79" t="str">
        <f>VLOOKUP(A1489,'11'!A:B,2,0)</f>
        <v>НАС/КС/ДУ-КЛ-3А-34</v>
      </c>
      <c r="R1489" s="79">
        <v>154.62</v>
      </c>
      <c r="S1489">
        <f>VLOOKUP(A1489,РАСЧЕТ!A:BG,59,0)</f>
        <v>176.92422746421332</v>
      </c>
      <c r="T1489" s="119">
        <f t="shared" si="95"/>
        <v>22.304227464213312</v>
      </c>
      <c r="U1489" t="str">
        <f>VLOOKUP(A1489,'12'!A:C,3,0)</f>
        <v>Начисление услуг УКС00001863 от 31.12.2023 23:59:59</v>
      </c>
      <c r="V1489" t="str">
        <f>VLOOKUP(A1489,'12'!A:B,2,0)</f>
        <v>НАС/КС/ДУ-КЛ-3А-34</v>
      </c>
    </row>
    <row r="1490" spans="1:22" x14ac:dyDescent="0.3">
      <c r="A1490" s="77" t="s">
        <v>2246</v>
      </c>
      <c r="B1490" s="77" t="s">
        <v>1060</v>
      </c>
      <c r="C1490" s="79">
        <v>35.97</v>
      </c>
      <c r="D1490" s="79">
        <f>VLOOKUP(A1490,РАСЧЕТ!A:AY,51,0)</f>
        <v>25.534947111677536</v>
      </c>
      <c r="E1490" s="79">
        <f t="shared" si="92"/>
        <v>-10.435052888322463</v>
      </c>
      <c r="F1490" s="79" t="str">
        <f>VLOOKUP(A1490,'04'!A:C,3,0)</f>
        <v>Начисление услуг УКС00000634 от 30.04.2023 0:00:04</v>
      </c>
      <c r="G1490" s="79" t="str">
        <f>VLOOKUP(A1490,'04'!A:B,2,0)</f>
        <v>С24-НАСТР-3А-2021/паркинг/Кл. №35</v>
      </c>
      <c r="H1490" s="80"/>
      <c r="I1490" s="79">
        <f>VLOOKUP(A1490,РАСЧЕТ!A:BE,57,0)</f>
        <v>0</v>
      </c>
      <c r="J1490" s="79">
        <f t="shared" si="93"/>
        <v>0</v>
      </c>
      <c r="K1490" s="79" t="e">
        <f>VLOOKUP(A1490,'10'!A:C,3,0)</f>
        <v>#N/A</v>
      </c>
      <c r="L1490" s="79" t="e">
        <f>VLOOKUP(A1490,'10'!A:B,2,0)</f>
        <v>#N/A</v>
      </c>
      <c r="M1490" s="80"/>
      <c r="N1490" s="79">
        <f>VLOOKUP(A1490,РАСЧЕТ!A:BF,58,0)</f>
        <v>0</v>
      </c>
      <c r="O1490" s="79">
        <f t="shared" si="94"/>
        <v>0</v>
      </c>
      <c r="P1490" s="79" t="e">
        <f>VLOOKUP(A1490,'11'!A:C,3,0)</f>
        <v>#N/A</v>
      </c>
      <c r="Q1490" s="79" t="e">
        <f>VLOOKUP(A1490,'11'!A:B,2,0)</f>
        <v>#N/A</v>
      </c>
      <c r="R1490" s="80"/>
      <c r="S1490">
        <f>VLOOKUP(A1490,РАСЧЕТ!A:BG,59,0)</f>
        <v>0</v>
      </c>
      <c r="T1490" s="119">
        <f t="shared" si="95"/>
        <v>0</v>
      </c>
      <c r="U1490" t="e">
        <f>VLOOKUP(A1490,'12'!A:C,3,0)</f>
        <v>#N/A</v>
      </c>
      <c r="V1490" t="e">
        <f>VLOOKUP(A1490,'12'!A:B,2,0)</f>
        <v>#N/A</v>
      </c>
    </row>
    <row r="1491" spans="1:22" x14ac:dyDescent="0.3">
      <c r="A1491" s="77" t="s">
        <v>2672</v>
      </c>
      <c r="B1491" s="77" t="s">
        <v>1060</v>
      </c>
      <c r="C1491" s="79">
        <v>144.15</v>
      </c>
      <c r="D1491" s="79">
        <f>VLOOKUP(A1491,РАСЧЕТ!A:AY,51,0)</f>
        <v>102.13978844671014</v>
      </c>
      <c r="E1491" s="79">
        <f t="shared" si="92"/>
        <v>-42.010211553289864</v>
      </c>
      <c r="F1491" s="79" t="str">
        <f>VLOOKUP(A1491,'04'!A:C,3,0)</f>
        <v>Начисление услуг УКС00000634 от 30.04.2023 0:00:04</v>
      </c>
      <c r="G1491" s="79" t="str">
        <f>VLOOKUP(A1491,'04'!A:B,2,0)</f>
        <v>НАС/КС/ДУ-КЛ-3А/ММ-35-Э(-1)</v>
      </c>
      <c r="H1491" s="79">
        <v>180.39</v>
      </c>
      <c r="I1491" s="79">
        <f>VLOOKUP(A1491,РАСЧЕТ!A:BE,57,0)</f>
        <v>167.9386002129537</v>
      </c>
      <c r="J1491" s="79">
        <f t="shared" si="93"/>
        <v>-12.451399787046284</v>
      </c>
      <c r="K1491" s="79" t="str">
        <f>VLOOKUP(A1491,'10'!A:C,3,0)</f>
        <v>Начисление услуг УКС00001636 от 31.10.2023 0:00:02</v>
      </c>
      <c r="L1491" s="79" t="str">
        <f>VLOOKUP(A1491,'10'!A:B,2,0)</f>
        <v>НАС/КС/ДУ-КЛ-3А/ММ-35-Э(-1)</v>
      </c>
      <c r="M1491" s="79">
        <v>180.39</v>
      </c>
      <c r="N1491" s="79">
        <f>VLOOKUP(A1491,РАСЧЕТ!A:BF,58,0)</f>
        <v>150.30921625901038</v>
      </c>
      <c r="O1491" s="79">
        <f t="shared" si="94"/>
        <v>-30.080783740989602</v>
      </c>
      <c r="P1491" s="79" t="str">
        <f>VLOOKUP(A1491,'11'!A:C,3,0)</f>
        <v>Начисление услуг УКС00001714 от 30.11.2023 23:59:59</v>
      </c>
      <c r="Q1491" s="79" t="str">
        <f>VLOOKUP(A1491,'11'!A:B,2,0)</f>
        <v>НАС/КС/ДУ-КЛ-3А/ММ-35-Э(-1)</v>
      </c>
      <c r="R1491" s="79">
        <v>180.39</v>
      </c>
      <c r="S1491">
        <f>VLOOKUP(A1491,РАСЧЕТ!A:BG,59,0)</f>
        <v>206.41159870824885</v>
      </c>
      <c r="T1491" s="119">
        <f t="shared" si="95"/>
        <v>26.02159870824886</v>
      </c>
      <c r="U1491" t="str">
        <f>VLOOKUP(A1491,'12'!A:C,3,0)</f>
        <v>Начисление услуг УКС00001863 от 31.12.2023 23:59:59</v>
      </c>
      <c r="V1491" t="str">
        <f>VLOOKUP(A1491,'12'!A:B,2,0)</f>
        <v>НАС/КС/ДУ-КЛ-3А/ММ-35-Э(-1)</v>
      </c>
    </row>
    <row r="1492" spans="1:22" x14ac:dyDescent="0.3">
      <c r="A1492" s="77" t="s">
        <v>2347</v>
      </c>
      <c r="B1492" s="77" t="s">
        <v>624</v>
      </c>
      <c r="C1492" s="80"/>
      <c r="D1492" s="79">
        <f>VLOOKUP(A1492,РАСЧЕТ!A:AY,51,0)</f>
        <v>0</v>
      </c>
      <c r="E1492" s="79">
        <f t="shared" si="92"/>
        <v>0</v>
      </c>
      <c r="F1492" s="79" t="e">
        <f>VLOOKUP(A1492,'04'!A:C,3,0)</f>
        <v>#N/A</v>
      </c>
      <c r="G1492" s="79" t="e">
        <f>VLOOKUP(A1492,'04'!A:B,2,0)</f>
        <v>#N/A</v>
      </c>
      <c r="H1492" s="80"/>
      <c r="I1492" s="79">
        <f>VLOOKUP(A1492,РАСЧЕТ!A:BE,57,0)</f>
        <v>0</v>
      </c>
      <c r="J1492" s="79">
        <f t="shared" si="93"/>
        <v>0</v>
      </c>
      <c r="K1492" s="79" t="e">
        <f>VLOOKUP(A1492,'10'!A:C,3,0)</f>
        <v>#N/A</v>
      </c>
      <c r="L1492" s="79" t="e">
        <f>VLOOKUP(A1492,'10'!A:B,2,0)</f>
        <v>#N/A</v>
      </c>
      <c r="M1492" s="80"/>
      <c r="N1492" s="79">
        <f>VLOOKUP(A1492,РАСЧЕТ!A:BF,58,0)</f>
        <v>0</v>
      </c>
      <c r="O1492" s="79">
        <f t="shared" si="94"/>
        <v>0</v>
      </c>
      <c r="P1492" s="79" t="e">
        <f>VLOOKUP(A1492,'11'!A:C,3,0)</f>
        <v>#N/A</v>
      </c>
      <c r="Q1492" s="79" t="e">
        <f>VLOOKUP(A1492,'11'!A:B,2,0)</f>
        <v>#N/A</v>
      </c>
      <c r="R1492" s="80"/>
      <c r="S1492">
        <f>VLOOKUP(A1492,РАСЧЕТ!A:BG,59,0)</f>
        <v>0</v>
      </c>
      <c r="T1492" s="119">
        <f t="shared" si="95"/>
        <v>0</v>
      </c>
      <c r="U1492" t="e">
        <f>VLOOKUP(A1492,'12'!A:C,3,0)</f>
        <v>#N/A</v>
      </c>
      <c r="V1492" t="e">
        <f>VLOOKUP(A1492,'12'!A:B,2,0)</f>
        <v>#N/A</v>
      </c>
    </row>
    <row r="1493" spans="1:22" x14ac:dyDescent="0.3">
      <c r="A1493" s="77" t="s">
        <v>2740</v>
      </c>
      <c r="B1493" s="77" t="s">
        <v>624</v>
      </c>
      <c r="C1493" s="79">
        <v>210.45</v>
      </c>
      <c r="D1493" s="79">
        <f>VLOOKUP(A1493,РАСЧЕТ!A:AY,51,0)</f>
        <v>148.95385815145227</v>
      </c>
      <c r="E1493" s="79">
        <f t="shared" si="92"/>
        <v>-61.496141848547722</v>
      </c>
      <c r="F1493" s="79" t="str">
        <f>VLOOKUP(A1493,'04'!A:C,3,0)</f>
        <v>Начисление услуг УКС00000634 от 30.04.2023 0:00:04</v>
      </c>
      <c r="G1493" s="79" t="str">
        <f>VLOOKUP(A1493,'04'!A:B,2,0)</f>
        <v>НАС/КС/ДУ-3А-КЛ-36</v>
      </c>
      <c r="H1493" s="79">
        <v>210.45</v>
      </c>
      <c r="I1493" s="79">
        <f>VLOOKUP(A1493,РАСЧЕТ!A:BE,57,0)</f>
        <v>195.92836691511266</v>
      </c>
      <c r="J1493" s="79">
        <f t="shared" si="93"/>
        <v>-14.521633084887327</v>
      </c>
      <c r="K1493" s="79" t="str">
        <f>VLOOKUP(A1493,'10'!A:C,3,0)</f>
        <v>Начисление услуг УКС00001636 от 31.10.2023 0:00:02</v>
      </c>
      <c r="L1493" s="79" t="str">
        <f>VLOOKUP(A1493,'10'!A:B,2,0)</f>
        <v>НАС/КС/ДУ-3А-КЛ-36</v>
      </c>
      <c r="M1493" s="79">
        <v>210.45</v>
      </c>
      <c r="N1493" s="79">
        <f>VLOOKUP(A1493,РАСЧЕТ!A:BF,58,0)</f>
        <v>175.36075230217881</v>
      </c>
      <c r="O1493" s="79">
        <f t="shared" si="94"/>
        <v>-35.089247697821179</v>
      </c>
      <c r="P1493" s="79" t="str">
        <f>VLOOKUP(A1493,'11'!A:C,3,0)</f>
        <v>Начисление услуг УКС00001714 от 30.11.2023 23:59:59</v>
      </c>
      <c r="Q1493" s="79" t="str">
        <f>VLOOKUP(A1493,'11'!A:B,2,0)</f>
        <v>НАС/КС/ДУ-3А-КЛ-36</v>
      </c>
      <c r="R1493" s="79">
        <v>210.45</v>
      </c>
      <c r="S1493">
        <f>VLOOKUP(A1493,РАСЧЕТ!A:BG,59,0)</f>
        <v>240.81353182629036</v>
      </c>
      <c r="T1493" s="119">
        <f t="shared" si="95"/>
        <v>30.36353182629037</v>
      </c>
      <c r="U1493" t="str">
        <f>VLOOKUP(A1493,'12'!A:C,3,0)</f>
        <v>Начисление услуг УКС00001863 от 31.12.2023 23:59:59</v>
      </c>
      <c r="V1493" t="str">
        <f>VLOOKUP(A1493,'12'!A:B,2,0)</f>
        <v>НАС/КС/ДУ-3А-КЛ-36</v>
      </c>
    </row>
    <row r="1494" spans="1:22" x14ac:dyDescent="0.3">
      <c r="A1494" s="77" t="s">
        <v>1990</v>
      </c>
      <c r="B1494" s="77" t="s">
        <v>1044</v>
      </c>
      <c r="C1494" s="80"/>
      <c r="D1494" s="79">
        <f>VLOOKUP(A1494,РАСЧЕТ!A:AY,51,0)</f>
        <v>0</v>
      </c>
      <c r="E1494" s="79">
        <f t="shared" si="92"/>
        <v>0</v>
      </c>
      <c r="F1494" s="79" t="e">
        <f>VLOOKUP(A1494,'04'!A:C,3,0)</f>
        <v>#N/A</v>
      </c>
      <c r="G1494" s="79" t="e">
        <f>VLOOKUP(A1494,'04'!A:B,2,0)</f>
        <v>#N/A</v>
      </c>
      <c r="H1494" s="80"/>
      <c r="I1494" s="79">
        <f>VLOOKUP(A1494,РАСЧЕТ!A:BE,57,0)</f>
        <v>0</v>
      </c>
      <c r="J1494" s="79">
        <f t="shared" si="93"/>
        <v>0</v>
      </c>
      <c r="K1494" s="79" t="e">
        <f>VLOOKUP(A1494,'10'!A:C,3,0)</f>
        <v>#N/A</v>
      </c>
      <c r="L1494" s="79" t="e">
        <f>VLOOKUP(A1494,'10'!A:B,2,0)</f>
        <v>#N/A</v>
      </c>
      <c r="M1494" s="80"/>
      <c r="N1494" s="79">
        <f>VLOOKUP(A1494,РАСЧЕТ!A:BF,58,0)</f>
        <v>0</v>
      </c>
      <c r="O1494" s="79">
        <f t="shared" si="94"/>
        <v>0</v>
      </c>
      <c r="P1494" s="79" t="e">
        <f>VLOOKUP(A1494,'11'!A:C,3,0)</f>
        <v>#N/A</v>
      </c>
      <c r="Q1494" s="79" t="e">
        <f>VLOOKUP(A1494,'11'!A:B,2,0)</f>
        <v>#N/A</v>
      </c>
      <c r="R1494" s="80"/>
      <c r="S1494">
        <f>VLOOKUP(A1494,РАСЧЕТ!A:BG,59,0)</f>
        <v>0</v>
      </c>
      <c r="T1494" s="119">
        <f t="shared" si="95"/>
        <v>0</v>
      </c>
      <c r="U1494" t="e">
        <f>VLOOKUP(A1494,'12'!A:C,3,0)</f>
        <v>#N/A</v>
      </c>
      <c r="V1494" t="e">
        <f>VLOOKUP(A1494,'12'!A:B,2,0)</f>
        <v>#N/A</v>
      </c>
    </row>
    <row r="1495" spans="1:22" x14ac:dyDescent="0.3">
      <c r="A1495" s="77" t="s">
        <v>2711</v>
      </c>
      <c r="B1495" s="77" t="s">
        <v>1044</v>
      </c>
      <c r="C1495" s="79">
        <v>304.94</v>
      </c>
      <c r="D1495" s="79">
        <f>VLOOKUP(A1495,РАСЧЕТ!A:AY,51,0)</f>
        <v>215.83110058679816</v>
      </c>
      <c r="E1495" s="79">
        <f t="shared" si="92"/>
        <v>-89.10889941320184</v>
      </c>
      <c r="F1495" s="79" t="str">
        <f>VLOOKUP(A1495,'04'!A:C,3,0)</f>
        <v>Начисление услуг УКС00000634 от 30.04.2023 0:00:04</v>
      </c>
      <c r="G1495" s="79" t="str">
        <f>VLOOKUP(A1495,'04'!A:B,2,0)</f>
        <v>ДАТ/ПР/ДУ-КЛ-3А/ММ-37-Э(-1)</v>
      </c>
      <c r="H1495" s="79">
        <v>304.94</v>
      </c>
      <c r="I1495" s="79">
        <f>VLOOKUP(A1495,РАСЧЕТ!A:BE,57,0)</f>
        <v>283.89620512189794</v>
      </c>
      <c r="J1495" s="79">
        <f t="shared" si="93"/>
        <v>-21.043794878102062</v>
      </c>
      <c r="K1495" s="79" t="str">
        <f>VLOOKUP(A1495,'10'!A:C,3,0)</f>
        <v>Начисление услуг УКС00001636 от 31.10.2023 0:00:02</v>
      </c>
      <c r="L1495" s="79" t="str">
        <f>VLOOKUP(A1495,'10'!A:B,2,0)</f>
        <v>ДАТ/ПР/ДУ-КЛ-3А/ММ-37-Э(-1)</v>
      </c>
      <c r="M1495" s="79">
        <v>304.94</v>
      </c>
      <c r="N1495" s="79">
        <f>VLOOKUP(A1495,РАСЧЕТ!A:BF,58,0)</f>
        <v>254.09415129499376</v>
      </c>
      <c r="O1495" s="79">
        <f t="shared" si="94"/>
        <v>-50.845848705006233</v>
      </c>
      <c r="P1495" s="79" t="str">
        <f>VLOOKUP(A1495,'11'!A:C,3,0)</f>
        <v>Начисление услуг УКС00001714 от 30.11.2023 23:59:59</v>
      </c>
      <c r="Q1495" s="79" t="str">
        <f>VLOOKUP(A1495,'11'!A:B,2,0)</f>
        <v>ДАТ/ПР/ДУ-КЛ-3А/ММ-37-Э(-1)</v>
      </c>
      <c r="R1495" s="79">
        <v>304.94</v>
      </c>
      <c r="S1495">
        <f>VLOOKUP(A1495,РАСЧЕТ!A:BG,59,0)</f>
        <v>348.93389305442065</v>
      </c>
      <c r="T1495" s="119">
        <f t="shared" si="95"/>
        <v>43.993893054420653</v>
      </c>
      <c r="U1495" t="str">
        <f>VLOOKUP(A1495,'12'!A:C,3,0)</f>
        <v>Начисление услуг УКС00001863 от 31.12.2023 23:59:59</v>
      </c>
      <c r="V1495" t="str">
        <f>VLOOKUP(A1495,'12'!A:B,2,0)</f>
        <v>ДАТ/ПР/ДУ-КЛ-3А/ММ-37-Э(-1)</v>
      </c>
    </row>
    <row r="1496" spans="1:22" x14ac:dyDescent="0.3">
      <c r="A1496" s="77" t="s">
        <v>2029</v>
      </c>
      <c r="B1496" s="77" t="s">
        <v>1212</v>
      </c>
      <c r="C1496" s="79">
        <v>154.62</v>
      </c>
      <c r="D1496" s="79">
        <f>VLOOKUP(A1496,РАСЧЕТ!A:AY,51,0)</f>
        <v>109.43548762147515</v>
      </c>
      <c r="E1496" s="79">
        <f t="shared" si="92"/>
        <v>-45.184512378524857</v>
      </c>
      <c r="F1496" s="79" t="str">
        <f>VLOOKUP(A1496,'04'!A:C,3,0)</f>
        <v>Начисление услуг УКС00000634 от 30.04.2023 0:00:04</v>
      </c>
      <c r="G1496" s="79" t="str">
        <f>VLOOKUP(A1496,'04'!A:B,2,0)</f>
        <v>С24-НАСТР-3А-2021/паркинг/Кл. №38</v>
      </c>
      <c r="H1496" s="80"/>
      <c r="I1496" s="79">
        <f>VLOOKUP(A1496,РАСЧЕТ!A:BE,57,0)</f>
        <v>0</v>
      </c>
      <c r="J1496" s="79">
        <f t="shared" si="93"/>
        <v>0</v>
      </c>
      <c r="K1496" s="79" t="e">
        <f>VLOOKUP(A1496,'10'!A:C,3,0)</f>
        <v>#N/A</v>
      </c>
      <c r="L1496" s="79" t="e">
        <f>VLOOKUP(A1496,'10'!A:B,2,0)</f>
        <v>#N/A</v>
      </c>
      <c r="M1496" s="80"/>
      <c r="N1496" s="79">
        <f>VLOOKUP(A1496,РАСЧЕТ!A:BF,58,0)</f>
        <v>0</v>
      </c>
      <c r="O1496" s="79">
        <f t="shared" si="94"/>
        <v>0</v>
      </c>
      <c r="P1496" s="79" t="e">
        <f>VLOOKUP(A1496,'11'!A:C,3,0)</f>
        <v>#N/A</v>
      </c>
      <c r="Q1496" s="79" t="e">
        <f>VLOOKUP(A1496,'11'!A:B,2,0)</f>
        <v>#N/A</v>
      </c>
      <c r="R1496" s="80"/>
      <c r="S1496">
        <f>VLOOKUP(A1496,РАСЧЕТ!A:BG,59,0)</f>
        <v>0</v>
      </c>
      <c r="T1496" s="119">
        <f t="shared" si="95"/>
        <v>0</v>
      </c>
      <c r="U1496" t="e">
        <f>VLOOKUP(A1496,'12'!A:C,3,0)</f>
        <v>#N/A</v>
      </c>
      <c r="V1496" t="e">
        <f>VLOOKUP(A1496,'12'!A:B,2,0)</f>
        <v>#N/A</v>
      </c>
    </row>
    <row r="1497" spans="1:22" x14ac:dyDescent="0.3">
      <c r="A1497" s="77" t="s">
        <v>2813</v>
      </c>
      <c r="B1497" s="77" t="s">
        <v>1212</v>
      </c>
      <c r="C1497" s="80"/>
      <c r="D1497" s="79">
        <f>VLOOKUP(A1497,РАСЧЕТ!A:AY,51,0)</f>
        <v>0</v>
      </c>
      <c r="E1497" s="79">
        <f t="shared" si="92"/>
        <v>0</v>
      </c>
      <c r="F1497" s="79" t="e">
        <f>VLOOKUP(A1497,'04'!A:C,3,0)</f>
        <v>#N/A</v>
      </c>
      <c r="G1497" s="79" t="e">
        <f>VLOOKUP(A1497,'04'!A:B,2,0)</f>
        <v>#N/A</v>
      </c>
      <c r="H1497" s="79">
        <v>154.62</v>
      </c>
      <c r="I1497" s="79">
        <f>VLOOKUP(A1497,РАСЧЕТ!A:BE,57,0)</f>
        <v>143.94737161110319</v>
      </c>
      <c r="J1497" s="79">
        <f t="shared" si="93"/>
        <v>-10.672628388896811</v>
      </c>
      <c r="K1497" s="79" t="str">
        <f>VLOOKUP(A1497,'10'!A:C,3,0)</f>
        <v>Начисление услуг УКС00001636 от 31.10.2023 0:00:02</v>
      </c>
      <c r="L1497" s="79" t="str">
        <f>VLOOKUP(A1497,'10'!A:B,2,0)</f>
        <v>НАС/КС/ДУ-КЛ-3А/ММ-38-Э(-1)</v>
      </c>
      <c r="M1497" s="79">
        <v>154.62</v>
      </c>
      <c r="N1497" s="79">
        <f>VLOOKUP(A1497,РАСЧЕТ!A:BF,58,0)</f>
        <v>128.83647107915178</v>
      </c>
      <c r="O1497" s="79">
        <f t="shared" si="94"/>
        <v>-25.783528920848227</v>
      </c>
      <c r="P1497" s="79" t="str">
        <f>VLOOKUP(A1497,'11'!A:C,3,0)</f>
        <v>Начисление услуг УКС00001714 от 30.11.2023 23:59:59</v>
      </c>
      <c r="Q1497" s="79" t="str">
        <f>VLOOKUP(A1497,'11'!A:B,2,0)</f>
        <v>НАС/КС/ДУ-КЛ-3А/ММ-38-Э(-1)</v>
      </c>
      <c r="R1497" s="79">
        <v>154.62</v>
      </c>
      <c r="S1497">
        <f>VLOOKUP(A1497,РАСЧЕТ!A:BG,59,0)</f>
        <v>176.92422746421332</v>
      </c>
      <c r="T1497" s="119">
        <f t="shared" si="95"/>
        <v>22.304227464213312</v>
      </c>
      <c r="U1497" t="str">
        <f>VLOOKUP(A1497,'12'!A:C,3,0)</f>
        <v>Начисление услуг УКС00001863 от 31.12.2023 23:59:59</v>
      </c>
      <c r="V1497" t="str">
        <f>VLOOKUP(A1497,'12'!A:B,2,0)</f>
        <v>НАС/КС/ДУ-КЛ-3А/ММ-38-Э(-1)</v>
      </c>
    </row>
    <row r="1498" spans="1:22" x14ac:dyDescent="0.3">
      <c r="A1498" s="77" t="s">
        <v>2292</v>
      </c>
      <c r="B1498" s="77" t="s">
        <v>1192</v>
      </c>
      <c r="C1498" s="79">
        <v>244.81</v>
      </c>
      <c r="D1498" s="79">
        <f>VLOOKUP(A1498,РАСЧЕТ!A:AY,51,0)</f>
        <v>173.27285540066896</v>
      </c>
      <c r="E1498" s="79">
        <f t="shared" si="92"/>
        <v>-71.537144599331043</v>
      </c>
      <c r="F1498" s="79" t="str">
        <f>VLOOKUP(A1498,'04'!A:C,3,0)</f>
        <v>Начисление услуг УКС00000634 от 30.04.2023 0:00:04</v>
      </c>
      <c r="G1498" s="79" t="str">
        <f>VLOOKUP(A1498,'04'!A:B,2,0)</f>
        <v>С24-НАСТР-3А-2021/паркинг/Кл. №39</v>
      </c>
      <c r="H1498" s="80"/>
      <c r="I1498" s="79">
        <f>VLOOKUP(A1498,РАСЧЕТ!A:BE,57,0)</f>
        <v>0</v>
      </c>
      <c r="J1498" s="79">
        <f t="shared" si="93"/>
        <v>0</v>
      </c>
      <c r="K1498" s="79" t="e">
        <f>VLOOKUP(A1498,'10'!A:C,3,0)</f>
        <v>#N/A</v>
      </c>
      <c r="L1498" s="79" t="e">
        <f>VLOOKUP(A1498,'10'!A:B,2,0)</f>
        <v>#N/A</v>
      </c>
      <c r="M1498" s="80"/>
      <c r="N1498" s="79">
        <f>VLOOKUP(A1498,РАСЧЕТ!A:BF,58,0)</f>
        <v>0</v>
      </c>
      <c r="O1498" s="79">
        <f t="shared" si="94"/>
        <v>0</v>
      </c>
      <c r="P1498" s="79" t="e">
        <f>VLOOKUP(A1498,'11'!A:C,3,0)</f>
        <v>#N/A</v>
      </c>
      <c r="Q1498" s="79" t="e">
        <f>VLOOKUP(A1498,'11'!A:B,2,0)</f>
        <v>#N/A</v>
      </c>
      <c r="R1498" s="80"/>
      <c r="S1498">
        <f>VLOOKUP(A1498,РАСЧЕТ!A:BG,59,0)</f>
        <v>0</v>
      </c>
      <c r="T1498" s="119">
        <f t="shared" si="95"/>
        <v>0</v>
      </c>
      <c r="U1498" t="e">
        <f>VLOOKUP(A1498,'12'!A:C,3,0)</f>
        <v>#N/A</v>
      </c>
      <c r="V1498" t="e">
        <f>VLOOKUP(A1498,'12'!A:B,2,0)</f>
        <v>#N/A</v>
      </c>
    </row>
    <row r="1499" spans="1:22" x14ac:dyDescent="0.3">
      <c r="A1499" s="77" t="s">
        <v>2855</v>
      </c>
      <c r="B1499" s="77" t="s">
        <v>1192</v>
      </c>
      <c r="C1499" s="80"/>
      <c r="D1499" s="79">
        <f>VLOOKUP(A1499,РАСЧЕТ!A:AY,51,0)</f>
        <v>0</v>
      </c>
      <c r="E1499" s="79">
        <f t="shared" si="92"/>
        <v>0</v>
      </c>
      <c r="F1499" s="79" t="e">
        <f>VLOOKUP(A1499,'04'!A:C,3,0)</f>
        <v>#N/A</v>
      </c>
      <c r="G1499" s="79" t="e">
        <f>VLOOKUP(A1499,'04'!A:B,2,0)</f>
        <v>#N/A</v>
      </c>
      <c r="H1499" s="79">
        <v>244.81</v>
      </c>
      <c r="I1499" s="79">
        <f>VLOOKUP(A1499,РАСЧЕТ!A:BE,57,0)</f>
        <v>227.91667171758004</v>
      </c>
      <c r="J1499" s="79">
        <f t="shared" si="93"/>
        <v>-16.893328282419958</v>
      </c>
      <c r="K1499" s="79" t="str">
        <f>VLOOKUP(A1499,'10'!A:C,3,0)</f>
        <v>Начисление услуг УКС00001636 от 31.10.2023 0:00:02</v>
      </c>
      <c r="L1499" s="79" t="str">
        <f>VLOOKUP(A1499,'10'!A:B,2,0)</f>
        <v>НАС/КС/ДУ-3А-КЛ-39</v>
      </c>
      <c r="M1499" s="79">
        <v>244.81</v>
      </c>
      <c r="N1499" s="79">
        <f>VLOOKUP(A1499,РАСЧЕТ!A:BF,58,0)</f>
        <v>203.99107920865697</v>
      </c>
      <c r="O1499" s="79">
        <f t="shared" si="94"/>
        <v>-40.818920791343032</v>
      </c>
      <c r="P1499" s="79" t="str">
        <f>VLOOKUP(A1499,'11'!A:C,3,0)</f>
        <v>Начисление услуг УКС00001714 от 30.11.2023 23:59:59</v>
      </c>
      <c r="Q1499" s="79" t="str">
        <f>VLOOKUP(A1499,'11'!A:B,2,0)</f>
        <v>НАС/КС/ДУ-3А-КЛ-39</v>
      </c>
      <c r="R1499" s="79">
        <v>244.81</v>
      </c>
      <c r="S1499">
        <f>VLOOKUP(A1499,РАСЧЕТ!A:BG,59,0)</f>
        <v>280.13002681833774</v>
      </c>
      <c r="T1499" s="119">
        <f t="shared" si="95"/>
        <v>35.320026818337737</v>
      </c>
      <c r="U1499" t="str">
        <f>VLOOKUP(A1499,'12'!A:C,3,0)</f>
        <v>Начисление услуг УКС00001863 от 31.12.2023 23:59:59</v>
      </c>
      <c r="V1499" t="str">
        <f>VLOOKUP(A1499,'12'!A:B,2,0)</f>
        <v>НАС/КС/ДУ-3А-КЛ-39</v>
      </c>
    </row>
    <row r="1500" spans="1:22" x14ac:dyDescent="0.3">
      <c r="A1500" s="77" t="s">
        <v>2148</v>
      </c>
      <c r="B1500" s="77" t="s">
        <v>1134</v>
      </c>
      <c r="C1500" s="79">
        <v>78.11</v>
      </c>
      <c r="D1500" s="79">
        <f>VLOOKUP(A1500,РАСЧЕТ!A:AY,51,0)</f>
        <v>55.325718741967975</v>
      </c>
      <c r="E1500" s="79">
        <f t="shared" si="92"/>
        <v>-22.784281258032024</v>
      </c>
      <c r="F1500" s="79" t="str">
        <f>VLOOKUP(A1500,'04'!A:C,3,0)</f>
        <v>Начисление услуг УКС00000634 от 30.04.2023 0:00:04</v>
      </c>
      <c r="G1500" s="79" t="str">
        <f>VLOOKUP(A1500,'04'!A:B,2,0)</f>
        <v>С24-НАСТР-3А-2021/паркинг/Кл. №4</v>
      </c>
      <c r="H1500" s="80"/>
      <c r="I1500" s="79">
        <f>VLOOKUP(A1500,РАСЧЕТ!A:BE,57,0)</f>
        <v>0</v>
      </c>
      <c r="J1500" s="79">
        <f t="shared" si="93"/>
        <v>0</v>
      </c>
      <c r="K1500" s="79" t="e">
        <f>VLOOKUP(A1500,'10'!A:C,3,0)</f>
        <v>#N/A</v>
      </c>
      <c r="L1500" s="79" t="e">
        <f>VLOOKUP(A1500,'10'!A:B,2,0)</f>
        <v>#N/A</v>
      </c>
      <c r="M1500" s="80"/>
      <c r="N1500" s="79">
        <f>VLOOKUP(A1500,РАСЧЕТ!A:BF,58,0)</f>
        <v>0</v>
      </c>
      <c r="O1500" s="79">
        <f t="shared" si="94"/>
        <v>0</v>
      </c>
      <c r="P1500" s="79" t="e">
        <f>VLOOKUP(A1500,'11'!A:C,3,0)</f>
        <v>#N/A</v>
      </c>
      <c r="Q1500" s="79" t="e">
        <f>VLOOKUP(A1500,'11'!A:B,2,0)</f>
        <v>#N/A</v>
      </c>
      <c r="R1500" s="80"/>
      <c r="S1500">
        <f>VLOOKUP(A1500,РАСЧЕТ!A:BG,59,0)</f>
        <v>0</v>
      </c>
      <c r="T1500" s="119">
        <f t="shared" si="95"/>
        <v>0</v>
      </c>
      <c r="U1500" t="e">
        <f>VLOOKUP(A1500,'12'!A:C,3,0)</f>
        <v>#N/A</v>
      </c>
      <c r="V1500" t="e">
        <f>VLOOKUP(A1500,'12'!A:B,2,0)</f>
        <v>#N/A</v>
      </c>
    </row>
    <row r="1501" spans="1:22" x14ac:dyDescent="0.3">
      <c r="A1501" s="77" t="s">
        <v>2733</v>
      </c>
      <c r="B1501" s="77" t="s">
        <v>1134</v>
      </c>
      <c r="C1501" s="79">
        <v>89.39</v>
      </c>
      <c r="D1501" s="79">
        <f>VLOOKUP(A1501,РАСЧЕТ!A:AY,51,0)</f>
        <v>63.229392847963403</v>
      </c>
      <c r="E1501" s="79">
        <f t="shared" si="92"/>
        <v>-26.160607152036597</v>
      </c>
      <c r="F1501" s="79" t="str">
        <f>VLOOKUP(A1501,'04'!A:C,3,0)</f>
        <v>Начисление услуг УКС00000634 от 30.04.2023 0:00:04</v>
      </c>
      <c r="G1501" s="79" t="str">
        <f>VLOOKUP(A1501,'04'!A:B,2,0)</f>
        <v>НАС/КС/ДУ-КЛ-3А-4</v>
      </c>
      <c r="H1501" s="79">
        <v>167.5</v>
      </c>
      <c r="I1501" s="79">
        <f>VLOOKUP(A1501,РАСЧЕТ!A:BE,57,0)</f>
        <v>155.94298591202846</v>
      </c>
      <c r="J1501" s="79">
        <f t="shared" si="93"/>
        <v>-11.557014087971538</v>
      </c>
      <c r="K1501" s="79" t="str">
        <f>VLOOKUP(A1501,'10'!A:C,3,0)</f>
        <v>Начисление услуг УКС00001636 от 31.10.2023 0:00:02</v>
      </c>
      <c r="L1501" s="79" t="str">
        <f>VLOOKUP(A1501,'10'!A:B,2,0)</f>
        <v>НАС/КС/ДУ-КЛ-3А-4</v>
      </c>
      <c r="M1501" s="79">
        <v>167.5</v>
      </c>
      <c r="N1501" s="79">
        <f>VLOOKUP(A1501,РАСЧЕТ!A:BF,58,0)</f>
        <v>139.57284366908107</v>
      </c>
      <c r="O1501" s="79">
        <f t="shared" si="94"/>
        <v>-27.927156330918933</v>
      </c>
      <c r="P1501" s="79" t="str">
        <f>VLOOKUP(A1501,'11'!A:C,3,0)</f>
        <v>Начисление услуг УКС00001714 от 30.11.2023 23:59:59</v>
      </c>
      <c r="Q1501" s="79" t="str">
        <f>VLOOKUP(A1501,'11'!A:B,2,0)</f>
        <v>НАС/КС/ДУ-КЛ-3А-4</v>
      </c>
      <c r="R1501" s="79">
        <v>167.5</v>
      </c>
      <c r="S1501">
        <f>VLOOKUP(A1501,РАСЧЕТ!A:BG,59,0)</f>
        <v>191.6679130862311</v>
      </c>
      <c r="T1501" s="119">
        <f t="shared" si="95"/>
        <v>24.167913086231096</v>
      </c>
      <c r="U1501" t="str">
        <f>VLOOKUP(A1501,'12'!A:C,3,0)</f>
        <v>Начисление услуг УКС00001863 от 31.12.2023 23:59:59</v>
      </c>
      <c r="V1501" t="str">
        <f>VLOOKUP(A1501,'12'!A:B,2,0)</f>
        <v>НАС/КС/ДУ-КЛ-3А-4</v>
      </c>
    </row>
    <row r="1502" spans="1:22" x14ac:dyDescent="0.3">
      <c r="A1502" s="77" t="s">
        <v>2161</v>
      </c>
      <c r="B1502" s="77" t="s">
        <v>610</v>
      </c>
      <c r="C1502" s="80"/>
      <c r="D1502" s="79">
        <f>VLOOKUP(A1502,РАСЧЕТ!A:AY,51,0)</f>
        <v>0</v>
      </c>
      <c r="E1502" s="79">
        <f t="shared" si="92"/>
        <v>0</v>
      </c>
      <c r="F1502" s="79" t="e">
        <f>VLOOKUP(A1502,'04'!A:C,3,0)</f>
        <v>#N/A</v>
      </c>
      <c r="G1502" s="79" t="e">
        <f>VLOOKUP(A1502,'04'!A:B,2,0)</f>
        <v>#N/A</v>
      </c>
      <c r="H1502" s="80"/>
      <c r="I1502" s="79">
        <f>VLOOKUP(A1502,РАСЧЕТ!A:BE,57,0)</f>
        <v>0</v>
      </c>
      <c r="J1502" s="79">
        <f t="shared" si="93"/>
        <v>0</v>
      </c>
      <c r="K1502" s="79" t="e">
        <f>VLOOKUP(A1502,'10'!A:C,3,0)</f>
        <v>#N/A</v>
      </c>
      <c r="L1502" s="79" t="e">
        <f>VLOOKUP(A1502,'10'!A:B,2,0)</f>
        <v>#N/A</v>
      </c>
      <c r="M1502" s="80"/>
      <c r="N1502" s="79">
        <f>VLOOKUP(A1502,РАСЧЕТ!A:BF,58,0)</f>
        <v>0</v>
      </c>
      <c r="O1502" s="79">
        <f t="shared" si="94"/>
        <v>0</v>
      </c>
      <c r="P1502" s="79" t="e">
        <f>VLOOKUP(A1502,'11'!A:C,3,0)</f>
        <v>#N/A</v>
      </c>
      <c r="Q1502" s="79" t="e">
        <f>VLOOKUP(A1502,'11'!A:B,2,0)</f>
        <v>#N/A</v>
      </c>
      <c r="R1502" s="80"/>
      <c r="S1502">
        <f>VLOOKUP(A1502,РАСЧЕТ!A:BG,59,0)</f>
        <v>0</v>
      </c>
      <c r="T1502" s="119">
        <f t="shared" si="95"/>
        <v>0</v>
      </c>
      <c r="U1502" t="e">
        <f>VLOOKUP(A1502,'12'!A:C,3,0)</f>
        <v>#N/A</v>
      </c>
      <c r="V1502" t="e">
        <f>VLOOKUP(A1502,'12'!A:B,2,0)</f>
        <v>#N/A</v>
      </c>
    </row>
    <row r="1503" spans="1:22" x14ac:dyDescent="0.3">
      <c r="A1503" s="77" t="s">
        <v>2455</v>
      </c>
      <c r="B1503" s="77" t="s">
        <v>610</v>
      </c>
      <c r="C1503" s="79">
        <v>244.81</v>
      </c>
      <c r="D1503" s="79">
        <f>VLOOKUP(A1503,РАСЧЕТ!A:AY,51,0)</f>
        <v>173.27285540066896</v>
      </c>
      <c r="E1503" s="79">
        <f t="shared" si="92"/>
        <v>-71.537144599331043</v>
      </c>
      <c r="F1503" s="79" t="str">
        <f>VLOOKUP(A1503,'04'!A:C,3,0)</f>
        <v>Начисление услуг УКС00000634 от 30.04.2023 0:00:04</v>
      </c>
      <c r="G1503" s="79" t="str">
        <f>VLOOKUP(A1503,'04'!A:B,2,0)</f>
        <v>НАС/КС/ДУ/3А-КЛ-40</v>
      </c>
      <c r="H1503" s="79">
        <v>244.81</v>
      </c>
      <c r="I1503" s="79">
        <f>VLOOKUP(A1503,РАСЧЕТ!A:BE,57,0)</f>
        <v>227.91667171758004</v>
      </c>
      <c r="J1503" s="79">
        <f t="shared" si="93"/>
        <v>-16.893328282419958</v>
      </c>
      <c r="K1503" s="79" t="str">
        <f>VLOOKUP(A1503,'10'!A:C,3,0)</f>
        <v>Начисление услуг УКС00001636 от 31.10.2023 0:00:02</v>
      </c>
      <c r="L1503" s="79" t="str">
        <f>VLOOKUP(A1503,'10'!A:B,2,0)</f>
        <v>НАС/КС/ДУ/3А-КЛ-40</v>
      </c>
      <c r="M1503" s="79">
        <v>244.81</v>
      </c>
      <c r="N1503" s="79">
        <f>VLOOKUP(A1503,РАСЧЕТ!A:BF,58,0)</f>
        <v>203.99107920865697</v>
      </c>
      <c r="O1503" s="79">
        <f t="shared" si="94"/>
        <v>-40.818920791343032</v>
      </c>
      <c r="P1503" s="79" t="str">
        <f>VLOOKUP(A1503,'11'!A:C,3,0)</f>
        <v>Начисление услуг УКС00001714 от 30.11.2023 23:59:59</v>
      </c>
      <c r="Q1503" s="79" t="str">
        <f>VLOOKUP(A1503,'11'!A:B,2,0)</f>
        <v>НАС/КС/ДУ/3А-КЛ-40</v>
      </c>
      <c r="R1503" s="79">
        <v>244.81</v>
      </c>
      <c r="S1503">
        <f>VLOOKUP(A1503,РАСЧЕТ!A:BG,59,0)</f>
        <v>280.13002681833774</v>
      </c>
      <c r="T1503" s="119">
        <f t="shared" si="95"/>
        <v>35.320026818337737</v>
      </c>
      <c r="U1503" t="str">
        <f>VLOOKUP(A1503,'12'!A:C,3,0)</f>
        <v>Начисление услуг УКС00001863 от 31.12.2023 23:59:59</v>
      </c>
      <c r="V1503" t="str">
        <f>VLOOKUP(A1503,'12'!A:B,2,0)</f>
        <v>НАС/КС/ДУ/3А-КЛ-40</v>
      </c>
    </row>
    <row r="1504" spans="1:22" x14ac:dyDescent="0.3">
      <c r="A1504" s="77" t="s">
        <v>2228</v>
      </c>
      <c r="B1504" s="77" t="s">
        <v>984</v>
      </c>
      <c r="C1504" s="80"/>
      <c r="D1504" s="79" t="e">
        <f>VLOOKUP(A1504,РАСЧЕТ!A:AY,51,0)</f>
        <v>#N/A</v>
      </c>
      <c r="E1504" s="79" t="e">
        <f t="shared" si="92"/>
        <v>#N/A</v>
      </c>
      <c r="F1504" s="79" t="e">
        <f>VLOOKUP(A1504,'04'!A:C,3,0)</f>
        <v>#N/A</v>
      </c>
      <c r="G1504" s="79" t="e">
        <f>VLOOKUP(A1504,'04'!A:B,2,0)</f>
        <v>#N/A</v>
      </c>
      <c r="H1504" s="80"/>
      <c r="I1504" s="79" t="e">
        <f>VLOOKUP(A1504,РАСЧЕТ!A:BE,57,0)</f>
        <v>#N/A</v>
      </c>
      <c r="J1504" s="79" t="e">
        <f t="shared" si="93"/>
        <v>#N/A</v>
      </c>
      <c r="K1504" s="79" t="e">
        <f>VLOOKUP(A1504,'10'!A:C,3,0)</f>
        <v>#N/A</v>
      </c>
      <c r="L1504" s="79" t="e">
        <f>VLOOKUP(A1504,'10'!A:B,2,0)</f>
        <v>#N/A</v>
      </c>
      <c r="M1504" s="80"/>
      <c r="N1504" s="79" t="e">
        <f>VLOOKUP(A1504,РАСЧЕТ!A:BF,58,0)</f>
        <v>#N/A</v>
      </c>
      <c r="O1504" s="79" t="e">
        <f t="shared" si="94"/>
        <v>#N/A</v>
      </c>
      <c r="P1504" s="79" t="e">
        <f>VLOOKUP(A1504,'11'!A:C,3,0)</f>
        <v>#N/A</v>
      </c>
      <c r="Q1504" s="79" t="e">
        <f>VLOOKUP(A1504,'11'!A:B,2,0)</f>
        <v>#N/A</v>
      </c>
      <c r="R1504" s="80"/>
      <c r="S1504" t="e">
        <f>VLOOKUP(A1504,РАСЧЕТ!A:BG,59,0)</f>
        <v>#N/A</v>
      </c>
      <c r="T1504" s="119" t="e">
        <f t="shared" si="95"/>
        <v>#N/A</v>
      </c>
      <c r="U1504" t="e">
        <f>VLOOKUP(A1504,'12'!A:C,3,0)</f>
        <v>#N/A</v>
      </c>
      <c r="V1504" t="e">
        <f>VLOOKUP(A1504,'12'!A:B,2,0)</f>
        <v>#N/A</v>
      </c>
    </row>
    <row r="1505" spans="1:22" x14ac:dyDescent="0.3">
      <c r="A1505" s="77" t="s">
        <v>2618</v>
      </c>
      <c r="B1505" s="77" t="s">
        <v>984</v>
      </c>
      <c r="C1505" s="79">
        <v>236.22</v>
      </c>
      <c r="D1505" s="79">
        <f>VLOOKUP(A1505,РАСЧЕТ!A:AY,51,0)</f>
        <v>167.19310608836477</v>
      </c>
      <c r="E1505" s="79">
        <f t="shared" si="92"/>
        <v>-69.026893911635227</v>
      </c>
      <c r="F1505" s="79" t="str">
        <f>VLOOKUP(A1505,'04'!A:C,3,0)</f>
        <v>Начисление услуг УКС00000634 от 30.04.2023 0:00:04</v>
      </c>
      <c r="G1505" s="79" t="str">
        <f>VLOOKUP(A1505,'04'!A:B,2,0)</f>
        <v>НАС/КС/ДУ/3А-КЛ-41</v>
      </c>
      <c r="H1505" s="79">
        <v>236.22</v>
      </c>
      <c r="I1505" s="79">
        <f>VLOOKUP(A1505,РАСЧЕТ!A:BE,57,0)</f>
        <v>219.9195955169632</v>
      </c>
      <c r="J1505" s="79">
        <f t="shared" si="93"/>
        <v>-16.3004044830368</v>
      </c>
      <c r="K1505" s="79" t="str">
        <f>VLOOKUP(A1505,'10'!A:C,3,0)</f>
        <v>Начисление услуг УКС00001636 от 31.10.2023 0:00:02</v>
      </c>
      <c r="L1505" s="79" t="str">
        <f>VLOOKUP(A1505,'10'!A:B,2,0)</f>
        <v>НАС/КС/ДУ/3А-КЛ-41</v>
      </c>
      <c r="M1505" s="79">
        <v>236.22</v>
      </c>
      <c r="N1505" s="79">
        <f>VLOOKUP(A1505,РАСЧЕТ!A:BF,58,0)</f>
        <v>196.83349748203742</v>
      </c>
      <c r="O1505" s="79">
        <f t="shared" si="94"/>
        <v>-39.386502517962583</v>
      </c>
      <c r="P1505" s="79" t="str">
        <f>VLOOKUP(A1505,'11'!A:C,3,0)</f>
        <v>Начисление услуг УКС00001714 от 30.11.2023 23:59:59</v>
      </c>
      <c r="Q1505" s="79" t="str">
        <f>VLOOKUP(A1505,'11'!A:B,2,0)</f>
        <v>НАС/КС/ДУ/3А-КЛ-41</v>
      </c>
      <c r="R1505" s="79">
        <v>236.22</v>
      </c>
      <c r="S1505">
        <f>VLOOKUP(A1505,РАСЧЕТ!A:BG,59,0)</f>
        <v>270.30090307032583</v>
      </c>
      <c r="T1505" s="119">
        <f t="shared" si="95"/>
        <v>34.080903070325832</v>
      </c>
      <c r="U1505" t="str">
        <f>VLOOKUP(A1505,'12'!A:C,3,0)</f>
        <v>Начисление услуг УКС00001863 от 31.12.2023 23:59:59</v>
      </c>
      <c r="V1505" t="str">
        <f>VLOOKUP(A1505,'12'!A:B,2,0)</f>
        <v>НАС/КС/ДУ/3А-КЛ-41</v>
      </c>
    </row>
    <row r="1506" spans="1:22" x14ac:dyDescent="0.3">
      <c r="A1506" s="77" t="s">
        <v>2297</v>
      </c>
      <c r="B1506" s="77" t="s">
        <v>613</v>
      </c>
      <c r="C1506" s="80"/>
      <c r="D1506" s="79">
        <f>VLOOKUP(A1506,РАСЧЕТ!A:AY,51,0)</f>
        <v>0</v>
      </c>
      <c r="E1506" s="79">
        <f t="shared" si="92"/>
        <v>0</v>
      </c>
      <c r="F1506" s="79" t="e">
        <f>VLOOKUP(A1506,'04'!A:C,3,0)</f>
        <v>#N/A</v>
      </c>
      <c r="G1506" s="79" t="e">
        <f>VLOOKUP(A1506,'04'!A:B,2,0)</f>
        <v>#N/A</v>
      </c>
      <c r="H1506" s="80"/>
      <c r="I1506" s="79">
        <f>VLOOKUP(A1506,РАСЧЕТ!A:BE,57,0)</f>
        <v>0</v>
      </c>
      <c r="J1506" s="79">
        <f t="shared" si="93"/>
        <v>0</v>
      </c>
      <c r="K1506" s="79" t="e">
        <f>VLOOKUP(A1506,'10'!A:C,3,0)</f>
        <v>#N/A</v>
      </c>
      <c r="L1506" s="79" t="e">
        <f>VLOOKUP(A1506,'10'!A:B,2,0)</f>
        <v>#N/A</v>
      </c>
      <c r="M1506" s="80"/>
      <c r="N1506" s="79">
        <f>VLOOKUP(A1506,РАСЧЕТ!A:BF,58,0)</f>
        <v>0</v>
      </c>
      <c r="O1506" s="79">
        <f t="shared" si="94"/>
        <v>0</v>
      </c>
      <c r="P1506" s="79" t="e">
        <f>VLOOKUP(A1506,'11'!A:C,3,0)</f>
        <v>#N/A</v>
      </c>
      <c r="Q1506" s="79" t="e">
        <f>VLOOKUP(A1506,'11'!A:B,2,0)</f>
        <v>#N/A</v>
      </c>
      <c r="R1506" s="80"/>
      <c r="S1506">
        <f>VLOOKUP(A1506,РАСЧЕТ!A:BG,59,0)</f>
        <v>0</v>
      </c>
      <c r="T1506" s="119">
        <f t="shared" si="95"/>
        <v>0</v>
      </c>
      <c r="U1506" t="e">
        <f>VLOOKUP(A1506,'12'!A:C,3,0)</f>
        <v>#N/A</v>
      </c>
      <c r="V1506" t="e">
        <f>VLOOKUP(A1506,'12'!A:B,2,0)</f>
        <v>#N/A</v>
      </c>
    </row>
    <row r="1507" spans="1:22" x14ac:dyDescent="0.3">
      <c r="A1507" s="77" t="s">
        <v>2585</v>
      </c>
      <c r="B1507" s="77" t="s">
        <v>613</v>
      </c>
      <c r="C1507" s="79">
        <v>270.58</v>
      </c>
      <c r="D1507" s="79">
        <f>VLOOKUP(A1507,РАСЧЕТ!A:AY,51,0)</f>
        <v>191.51210333758149</v>
      </c>
      <c r="E1507" s="79">
        <f t="shared" si="92"/>
        <v>-79.067896662418491</v>
      </c>
      <c r="F1507" s="79" t="str">
        <f>VLOOKUP(A1507,'04'!A:C,3,0)</f>
        <v>Начисление услуг УКС00000634 от 30.04.2023 0:00:04</v>
      </c>
      <c r="G1507" s="79" t="str">
        <f>VLOOKUP(A1507,'04'!A:B,2,0)</f>
        <v>НАС/КС/ДУ-КЛ-3А-42</v>
      </c>
      <c r="H1507" s="79">
        <v>270.58</v>
      </c>
      <c r="I1507" s="79">
        <f>VLOOKUP(A1507,РАСЧЕТ!A:BE,57,0)</f>
        <v>251.90790031943058</v>
      </c>
      <c r="J1507" s="79">
        <f t="shared" si="93"/>
        <v>-18.672099680569403</v>
      </c>
      <c r="K1507" s="79" t="str">
        <f>VLOOKUP(A1507,'10'!A:C,3,0)</f>
        <v>Начисление услуг УКС00001636 от 31.10.2023 0:00:02</v>
      </c>
      <c r="L1507" s="79" t="str">
        <f>VLOOKUP(A1507,'10'!A:B,2,0)</f>
        <v>НАС/КС/ДУ-КЛ-3А-42</v>
      </c>
      <c r="M1507" s="79">
        <v>270.58</v>
      </c>
      <c r="N1507" s="79">
        <f>VLOOKUP(A1507,РАСЧЕТ!A:BF,58,0)</f>
        <v>225.46382438851558</v>
      </c>
      <c r="O1507" s="79">
        <f t="shared" si="94"/>
        <v>-45.116175611484408</v>
      </c>
      <c r="P1507" s="79" t="str">
        <f>VLOOKUP(A1507,'11'!A:C,3,0)</f>
        <v>Начисление услуг УКС00001714 от 30.11.2023 23:59:59</v>
      </c>
      <c r="Q1507" s="79" t="str">
        <f>VLOOKUP(A1507,'11'!A:B,2,0)</f>
        <v>НАС/КС/ДУ-КЛ-3А-42</v>
      </c>
      <c r="R1507" s="79">
        <v>270.58</v>
      </c>
      <c r="S1507">
        <f>VLOOKUP(A1507,РАСЧЕТ!A:BG,59,0)</f>
        <v>309.61739806237324</v>
      </c>
      <c r="T1507" s="119">
        <f t="shared" si="95"/>
        <v>39.037398062373256</v>
      </c>
      <c r="U1507" t="str">
        <f>VLOOKUP(A1507,'12'!A:C,3,0)</f>
        <v>Начисление услуг УКС00001863 от 31.12.2023 23:59:59</v>
      </c>
      <c r="V1507" t="str">
        <f>VLOOKUP(A1507,'12'!A:B,2,0)</f>
        <v>НАС/КС/ДУ-КЛ-3А-42</v>
      </c>
    </row>
    <row r="1508" spans="1:22" x14ac:dyDescent="0.3">
      <c r="A1508" s="77" t="s">
        <v>2290</v>
      </c>
      <c r="B1508" s="77" t="s">
        <v>1147</v>
      </c>
      <c r="C1508" s="79">
        <v>95.29</v>
      </c>
      <c r="D1508" s="79">
        <f>VLOOKUP(A1508,РАСЧЕТ!A:AY,51,0)</f>
        <v>67.485217366576336</v>
      </c>
      <c r="E1508" s="79">
        <f t="shared" si="92"/>
        <v>-27.80478263342367</v>
      </c>
      <c r="F1508" s="79" t="str">
        <f>VLOOKUP(A1508,'04'!A:C,3,0)</f>
        <v>Начисление услуг УКС00000634 от 30.04.2023 0:00:04</v>
      </c>
      <c r="G1508" s="79" t="str">
        <f>VLOOKUP(A1508,'04'!A:B,2,0)</f>
        <v>С24-НАСТР-3А-2021/паркинг/Кл. №43</v>
      </c>
      <c r="H1508" s="80"/>
      <c r="I1508" s="79">
        <f>VLOOKUP(A1508,РАСЧЕТ!A:BE,57,0)</f>
        <v>0</v>
      </c>
      <c r="J1508" s="79">
        <f t="shared" si="93"/>
        <v>0</v>
      </c>
      <c r="K1508" s="79" t="e">
        <f>VLOOKUP(A1508,'10'!A:C,3,0)</f>
        <v>#N/A</v>
      </c>
      <c r="L1508" s="79" t="e">
        <f>VLOOKUP(A1508,'10'!A:B,2,0)</f>
        <v>#N/A</v>
      </c>
      <c r="M1508" s="80"/>
      <c r="N1508" s="79">
        <f>VLOOKUP(A1508,РАСЧЕТ!A:BF,58,0)</f>
        <v>0</v>
      </c>
      <c r="O1508" s="79">
        <f t="shared" si="94"/>
        <v>0</v>
      </c>
      <c r="P1508" s="79" t="e">
        <f>VLOOKUP(A1508,'11'!A:C,3,0)</f>
        <v>#N/A</v>
      </c>
      <c r="Q1508" s="79" t="e">
        <f>VLOOKUP(A1508,'11'!A:B,2,0)</f>
        <v>#N/A</v>
      </c>
      <c r="R1508" s="80"/>
      <c r="S1508">
        <f>VLOOKUP(A1508,РАСЧЕТ!A:BG,59,0)</f>
        <v>0</v>
      </c>
      <c r="T1508" s="119">
        <f t="shared" si="95"/>
        <v>0</v>
      </c>
      <c r="U1508" t="e">
        <f>VLOOKUP(A1508,'12'!A:C,3,0)</f>
        <v>#N/A</v>
      </c>
      <c r="V1508" t="e">
        <f>VLOOKUP(A1508,'12'!A:B,2,0)</f>
        <v>#N/A</v>
      </c>
    </row>
    <row r="1509" spans="1:22" x14ac:dyDescent="0.3">
      <c r="A1509" s="77" t="s">
        <v>2746</v>
      </c>
      <c r="B1509" s="77" t="s">
        <v>1147</v>
      </c>
      <c r="C1509" s="79">
        <v>63.62</v>
      </c>
      <c r="D1509" s="79">
        <f>VLOOKUP(A1509,РАСЧЕТ!A:AY,51,0)</f>
        <v>44.990144911050891</v>
      </c>
      <c r="E1509" s="79">
        <f t="shared" si="92"/>
        <v>-18.629855088949107</v>
      </c>
      <c r="F1509" s="79" t="str">
        <f>VLOOKUP(A1509,'04'!A:C,3,0)</f>
        <v>Начисление услуг УКС00000634 от 30.04.2023 0:00:04</v>
      </c>
      <c r="G1509" s="79" t="str">
        <f>VLOOKUP(A1509,'04'!A:B,2,0)</f>
        <v>НАС/КС/ДУ-КЛ-3А/ММ-43</v>
      </c>
      <c r="H1509" s="79">
        <v>158.91</v>
      </c>
      <c r="I1509" s="79">
        <f>VLOOKUP(A1509,РАСЧЕТ!A:BE,57,0)</f>
        <v>147.94590971141162</v>
      </c>
      <c r="J1509" s="79">
        <f t="shared" si="93"/>
        <v>-10.96409028858838</v>
      </c>
      <c r="K1509" s="79" t="str">
        <f>VLOOKUP(A1509,'10'!A:C,3,0)</f>
        <v>Начисление услуг УКС00001636 от 31.10.2023 0:00:02</v>
      </c>
      <c r="L1509" s="79" t="str">
        <f>VLOOKUP(A1509,'10'!A:B,2,0)</f>
        <v>НАС/КС/ДУ-КЛ-3А/ММ-43</v>
      </c>
      <c r="M1509" s="79">
        <v>158.91</v>
      </c>
      <c r="N1509" s="79">
        <f>VLOOKUP(A1509,РАСЧЕТ!A:BF,58,0)</f>
        <v>132.41526194246154</v>
      </c>
      <c r="O1509" s="79">
        <f t="shared" si="94"/>
        <v>-26.494738057538456</v>
      </c>
      <c r="P1509" s="79" t="str">
        <f>VLOOKUP(A1509,'11'!A:C,3,0)</f>
        <v>Начисление услуг УКС00001714 от 30.11.2023 23:59:59</v>
      </c>
      <c r="Q1509" s="79" t="str">
        <f>VLOOKUP(A1509,'11'!A:B,2,0)</f>
        <v>НАС/КС/ДУ-КЛ-3А/ММ-43</v>
      </c>
      <c r="R1509" s="79">
        <v>158.91</v>
      </c>
      <c r="S1509">
        <f>VLOOKUP(A1509,РАСЧЕТ!A:BG,59,0)</f>
        <v>181.83878933821921</v>
      </c>
      <c r="T1509" s="119">
        <f t="shared" si="95"/>
        <v>22.928789338219218</v>
      </c>
      <c r="U1509" t="str">
        <f>VLOOKUP(A1509,'12'!A:C,3,0)</f>
        <v>Начисление услуг УКС00001863 от 31.12.2023 23:59:59</v>
      </c>
      <c r="V1509" t="str">
        <f>VLOOKUP(A1509,'12'!A:B,2,0)</f>
        <v>НАС/КС/ДУ-КЛ-3А/ММ-43</v>
      </c>
    </row>
    <row r="1510" spans="1:22" x14ac:dyDescent="0.3">
      <c r="A1510" s="77" t="s">
        <v>1975</v>
      </c>
      <c r="B1510" s="77" t="s">
        <v>949</v>
      </c>
      <c r="C1510" s="80"/>
      <c r="D1510" s="79">
        <f>VLOOKUP(A1510,РАСЧЕТ!A:AY,51,0)</f>
        <v>0</v>
      </c>
      <c r="E1510" s="79">
        <f t="shared" si="92"/>
        <v>0</v>
      </c>
      <c r="F1510" s="79" t="e">
        <f>VLOOKUP(A1510,'04'!A:C,3,0)</f>
        <v>#N/A</v>
      </c>
      <c r="G1510" s="79" t="e">
        <f>VLOOKUP(A1510,'04'!A:B,2,0)</f>
        <v>#N/A</v>
      </c>
      <c r="H1510" s="80"/>
      <c r="I1510" s="79">
        <f>VLOOKUP(A1510,РАСЧЕТ!A:BE,57,0)</f>
        <v>0</v>
      </c>
      <c r="J1510" s="79">
        <f t="shared" si="93"/>
        <v>0</v>
      </c>
      <c r="K1510" s="79" t="e">
        <f>VLOOKUP(A1510,'10'!A:C,3,0)</f>
        <v>#N/A</v>
      </c>
      <c r="L1510" s="79" t="e">
        <f>VLOOKUP(A1510,'10'!A:B,2,0)</f>
        <v>#N/A</v>
      </c>
      <c r="M1510" s="80"/>
      <c r="N1510" s="79">
        <f>VLOOKUP(A1510,РАСЧЕТ!A:BF,58,0)</f>
        <v>0</v>
      </c>
      <c r="O1510" s="79">
        <f t="shared" si="94"/>
        <v>0</v>
      </c>
      <c r="P1510" s="79" t="e">
        <f>VLOOKUP(A1510,'11'!A:C,3,0)</f>
        <v>#N/A</v>
      </c>
      <c r="Q1510" s="79" t="e">
        <f>VLOOKUP(A1510,'11'!A:B,2,0)</f>
        <v>#N/A</v>
      </c>
      <c r="R1510" s="80"/>
      <c r="S1510">
        <f>VLOOKUP(A1510,РАСЧЕТ!A:BG,59,0)</f>
        <v>0</v>
      </c>
      <c r="T1510" s="119">
        <f t="shared" si="95"/>
        <v>0</v>
      </c>
      <c r="U1510" t="e">
        <f>VLOOKUP(A1510,'12'!A:C,3,0)</f>
        <v>#N/A</v>
      </c>
      <c r="V1510" t="e">
        <f>VLOOKUP(A1510,'12'!A:B,2,0)</f>
        <v>#N/A</v>
      </c>
    </row>
    <row r="1511" spans="1:22" x14ac:dyDescent="0.3">
      <c r="A1511" s="77" t="s">
        <v>2544</v>
      </c>
      <c r="B1511" s="77" t="s">
        <v>949</v>
      </c>
      <c r="C1511" s="79">
        <v>158.91</v>
      </c>
      <c r="D1511" s="79">
        <f>VLOOKUP(A1511,РАСЧЕТ!A:AY,51,0)</f>
        <v>112.47536227762723</v>
      </c>
      <c r="E1511" s="79">
        <f t="shared" si="92"/>
        <v>-46.43463772237277</v>
      </c>
      <c r="F1511" s="79" t="str">
        <f>VLOOKUP(A1511,'04'!A:C,3,0)</f>
        <v>Начисление услуг УКС00000634 от 30.04.2023 0:00:04</v>
      </c>
      <c r="G1511" s="79" t="str">
        <f>VLOOKUP(A1511,'04'!A:B,2,0)</f>
        <v>НАС/КС/ДУ-КЛ-3А-44</v>
      </c>
      <c r="H1511" s="79">
        <v>158.91</v>
      </c>
      <c r="I1511" s="79">
        <f>VLOOKUP(A1511,РАСЧЕТ!A:BE,57,0)</f>
        <v>147.94590971141162</v>
      </c>
      <c r="J1511" s="79">
        <f t="shared" si="93"/>
        <v>-10.96409028858838</v>
      </c>
      <c r="K1511" s="79" t="str">
        <f>VLOOKUP(A1511,'10'!A:C,3,0)</f>
        <v>Начисление услуг УКС00001636 от 31.10.2023 0:00:02</v>
      </c>
      <c r="L1511" s="79" t="str">
        <f>VLOOKUP(A1511,'10'!A:B,2,0)</f>
        <v>НАС/КС/ДУ-КЛ-3А-44</v>
      </c>
      <c r="M1511" s="79">
        <v>158.91</v>
      </c>
      <c r="N1511" s="79">
        <f>VLOOKUP(A1511,РАСЧЕТ!A:BF,58,0)</f>
        <v>132.41526194246154</v>
      </c>
      <c r="O1511" s="79">
        <f t="shared" si="94"/>
        <v>-26.494738057538456</v>
      </c>
      <c r="P1511" s="79" t="str">
        <f>VLOOKUP(A1511,'11'!A:C,3,0)</f>
        <v>Начисление услуг УКС00001714 от 30.11.2023 23:59:59</v>
      </c>
      <c r="Q1511" s="79" t="str">
        <f>VLOOKUP(A1511,'11'!A:B,2,0)</f>
        <v>НАС/КС/ДУ-КЛ-3А-44</v>
      </c>
      <c r="R1511" s="79">
        <v>158.91</v>
      </c>
      <c r="S1511">
        <f>VLOOKUP(A1511,РАСЧЕТ!A:BG,59,0)</f>
        <v>181.83878933821921</v>
      </c>
      <c r="T1511" s="119">
        <f t="shared" si="95"/>
        <v>22.928789338219218</v>
      </c>
      <c r="U1511" t="str">
        <f>VLOOKUP(A1511,'12'!A:C,3,0)</f>
        <v>Начисление услуг УКС00001863 от 31.12.2023 23:59:59</v>
      </c>
      <c r="V1511" t="str">
        <f>VLOOKUP(A1511,'12'!A:B,2,0)</f>
        <v>НАС/КС/ДУ-КЛ-3А-44</v>
      </c>
    </row>
    <row r="1512" spans="1:22" x14ac:dyDescent="0.3">
      <c r="A1512" s="77" t="s">
        <v>2360</v>
      </c>
      <c r="B1512" s="77" t="s">
        <v>1166</v>
      </c>
      <c r="C1512" s="79">
        <v>163.21</v>
      </c>
      <c r="D1512" s="79">
        <f>VLOOKUP(A1512,РАСЧЕТ!A:AY,51,0)</f>
        <v>115.51523693377931</v>
      </c>
      <c r="E1512" s="79">
        <f t="shared" si="92"/>
        <v>-47.694763066220702</v>
      </c>
      <c r="F1512" s="79" t="str">
        <f>VLOOKUP(A1512,'04'!A:C,3,0)</f>
        <v>Начисление услуг УКС00000634 от 30.04.2023 0:00:04</v>
      </c>
      <c r="G1512" s="79" t="str">
        <f>VLOOKUP(A1512,'04'!A:B,2,0)</f>
        <v>С24-НАСТР-3А-2021/паркинг/Кл. №45</v>
      </c>
      <c r="H1512" s="79">
        <v>163.21</v>
      </c>
      <c r="I1512" s="79">
        <f>VLOOKUP(A1512,РАСЧЕТ!A:BE,57,0)</f>
        <v>151.94444781172001</v>
      </c>
      <c r="J1512" s="79">
        <f t="shared" si="93"/>
        <v>-11.265552188279997</v>
      </c>
      <c r="K1512" s="79" t="str">
        <f>VLOOKUP(A1512,'10'!A:C,3,0)</f>
        <v>Начисление услуг УКС00001636 от 31.10.2023 0:00:02</v>
      </c>
      <c r="L1512" s="79" t="str">
        <f>VLOOKUP(A1512,'10'!A:B,2,0)</f>
        <v>С24-НАСТР-3А-2021/паркинг/Кл. №45</v>
      </c>
      <c r="M1512" s="79">
        <v>163.21</v>
      </c>
      <c r="N1512" s="79">
        <f>VLOOKUP(A1512,РАСЧЕТ!A:BF,58,0)</f>
        <v>135.9940528057713</v>
      </c>
      <c r="O1512" s="79">
        <f t="shared" si="94"/>
        <v>-27.215947194228704</v>
      </c>
      <c r="P1512" s="79" t="str">
        <f>VLOOKUP(A1512,'11'!A:C,3,0)</f>
        <v>Начисление услуг УКС00001714 от 30.11.2023 23:59:59</v>
      </c>
      <c r="Q1512" s="79" t="str">
        <f>VLOOKUP(A1512,'11'!A:B,2,0)</f>
        <v>С24-НАСТР-3А-2021/паркинг/Кл. №45</v>
      </c>
      <c r="R1512" s="79">
        <v>163.21</v>
      </c>
      <c r="S1512">
        <f>VLOOKUP(A1512,РАСЧЕТ!A:BG,59,0)</f>
        <v>186.75335121222514</v>
      </c>
      <c r="T1512" s="119">
        <f t="shared" si="95"/>
        <v>23.543351212225133</v>
      </c>
      <c r="U1512" t="str">
        <f>VLOOKUP(A1512,'12'!A:C,3,0)</f>
        <v>Начисление услуг УКС00001863 от 31.12.2023 23:59:59</v>
      </c>
      <c r="V1512" t="str">
        <f>VLOOKUP(A1512,'12'!A:B,2,0)</f>
        <v>С24-НАСТР-3А-2021/паркинг/Кл. №45</v>
      </c>
    </row>
    <row r="1513" spans="1:22" x14ac:dyDescent="0.3">
      <c r="A1513" s="77" t="s">
        <v>1459</v>
      </c>
      <c r="B1513" s="77" t="s">
        <v>1026</v>
      </c>
      <c r="C1513" s="80"/>
      <c r="D1513" s="79">
        <f>VLOOKUP(A1513,РАСЧЕТ!A:AY,51,0)</f>
        <v>0</v>
      </c>
      <c r="E1513" s="79">
        <f t="shared" si="92"/>
        <v>0</v>
      </c>
      <c r="F1513" s="79" t="e">
        <f>VLOOKUP(A1513,'04'!A:C,3,0)</f>
        <v>#N/A</v>
      </c>
      <c r="G1513" s="79" t="e">
        <f>VLOOKUP(A1513,'04'!A:B,2,0)</f>
        <v>#N/A</v>
      </c>
      <c r="H1513" s="80"/>
      <c r="I1513" s="79">
        <f>VLOOKUP(A1513,РАСЧЕТ!A:BE,57,0)</f>
        <v>0</v>
      </c>
      <c r="J1513" s="79">
        <f t="shared" si="93"/>
        <v>0</v>
      </c>
      <c r="K1513" s="79" t="e">
        <f>VLOOKUP(A1513,'10'!A:C,3,0)</f>
        <v>#N/A</v>
      </c>
      <c r="L1513" s="79" t="e">
        <f>VLOOKUP(A1513,'10'!A:B,2,0)</f>
        <v>#N/A</v>
      </c>
      <c r="M1513" s="80"/>
      <c r="N1513" s="79">
        <f>VLOOKUP(A1513,РАСЧЕТ!A:BF,58,0)</f>
        <v>0</v>
      </c>
      <c r="O1513" s="79">
        <f t="shared" si="94"/>
        <v>0</v>
      </c>
      <c r="P1513" s="79" t="e">
        <f>VLOOKUP(A1513,'11'!A:C,3,0)</f>
        <v>#N/A</v>
      </c>
      <c r="Q1513" s="79" t="e">
        <f>VLOOKUP(A1513,'11'!A:B,2,0)</f>
        <v>#N/A</v>
      </c>
      <c r="R1513" s="80"/>
      <c r="S1513">
        <f>VLOOKUP(A1513,РАСЧЕТ!A:BG,59,0)</f>
        <v>0</v>
      </c>
      <c r="T1513" s="119">
        <f t="shared" si="95"/>
        <v>0</v>
      </c>
      <c r="U1513" t="e">
        <f>VLOOKUP(A1513,'12'!A:C,3,0)</f>
        <v>#N/A</v>
      </c>
      <c r="V1513" t="e">
        <f>VLOOKUP(A1513,'12'!A:B,2,0)</f>
        <v>#N/A</v>
      </c>
    </row>
    <row r="1514" spans="1:22" x14ac:dyDescent="0.3">
      <c r="A1514" s="77" t="s">
        <v>2629</v>
      </c>
      <c r="B1514" s="77" t="s">
        <v>1026</v>
      </c>
      <c r="C1514" s="79">
        <v>146.03</v>
      </c>
      <c r="D1514" s="79">
        <f>VLOOKUP(A1514,РАСЧЕТ!A:AY,51,0)</f>
        <v>103.35573830917095</v>
      </c>
      <c r="E1514" s="79">
        <f t="shared" si="92"/>
        <v>-42.674261690829056</v>
      </c>
      <c r="F1514" s="79" t="str">
        <f>VLOOKUP(A1514,'04'!A:C,3,0)</f>
        <v>Начисление услуг УКС00000634 от 30.04.2023 0:00:04</v>
      </c>
      <c r="G1514" s="79" t="str">
        <f>VLOOKUP(A1514,'04'!A:B,2,0)</f>
        <v>НАС/КС/ДУ-3А-КЛ-46</v>
      </c>
      <c r="H1514" s="79">
        <v>146.03</v>
      </c>
      <c r="I1514" s="79">
        <f>VLOOKUP(A1514,РАСЧЕТ!A:BE,57,0)</f>
        <v>135.95029541048635</v>
      </c>
      <c r="J1514" s="79">
        <f t="shared" si="93"/>
        <v>-10.079704589513653</v>
      </c>
      <c r="K1514" s="79" t="str">
        <f>VLOOKUP(A1514,'10'!A:C,3,0)</f>
        <v>Начисление услуг УКС00001636 от 31.10.2023 0:00:02</v>
      </c>
      <c r="L1514" s="79" t="str">
        <f>VLOOKUP(A1514,'10'!A:B,2,0)</f>
        <v>НАС/КС/ДУ-3А-КЛ-46</v>
      </c>
      <c r="M1514" s="79">
        <v>146.03</v>
      </c>
      <c r="N1514" s="79">
        <f>VLOOKUP(A1514,РАСЧЕТ!A:BF,58,0)</f>
        <v>121.67888935253221</v>
      </c>
      <c r="O1514" s="79">
        <f t="shared" si="94"/>
        <v>-24.351110647467792</v>
      </c>
      <c r="P1514" s="79" t="str">
        <f>VLOOKUP(A1514,'11'!A:C,3,0)</f>
        <v>Начисление услуг УКС00001714 от 30.11.2023 23:59:59</v>
      </c>
      <c r="Q1514" s="79" t="str">
        <f>VLOOKUP(A1514,'11'!A:B,2,0)</f>
        <v>НАС/КС/ДУ-3А-КЛ-46</v>
      </c>
      <c r="R1514" s="79">
        <v>146.03</v>
      </c>
      <c r="S1514">
        <f>VLOOKUP(A1514,РАСЧЕТ!A:BG,59,0)</f>
        <v>167.09510371620144</v>
      </c>
      <c r="T1514" s="119">
        <f t="shared" si="95"/>
        <v>21.065103716201435</v>
      </c>
      <c r="U1514" t="str">
        <f>VLOOKUP(A1514,'12'!A:C,3,0)</f>
        <v>Начисление услуг УКС00001863 от 31.12.2023 23:59:59</v>
      </c>
      <c r="V1514" t="str">
        <f>VLOOKUP(A1514,'12'!A:B,2,0)</f>
        <v>НАС/КС/ДУ-3А-КЛ-46</v>
      </c>
    </row>
    <row r="1515" spans="1:22" x14ac:dyDescent="0.3">
      <c r="A1515" s="77" t="s">
        <v>2102</v>
      </c>
      <c r="B1515" s="77" t="s">
        <v>1148</v>
      </c>
      <c r="C1515" s="80"/>
      <c r="D1515" s="79">
        <f>VLOOKUP(A1515,РАСЧЕТ!A:AY,51,0)</f>
        <v>0</v>
      </c>
      <c r="E1515" s="79">
        <f t="shared" si="92"/>
        <v>0</v>
      </c>
      <c r="F1515" s="79" t="e">
        <f>VLOOKUP(A1515,'04'!A:C,3,0)</f>
        <v>#N/A</v>
      </c>
      <c r="G1515" s="79" t="e">
        <f>VLOOKUP(A1515,'04'!A:B,2,0)</f>
        <v>#N/A</v>
      </c>
      <c r="H1515" s="80"/>
      <c r="I1515" s="79">
        <f>VLOOKUP(A1515,РАСЧЕТ!A:BE,57,0)</f>
        <v>0</v>
      </c>
      <c r="J1515" s="79">
        <f t="shared" si="93"/>
        <v>0</v>
      </c>
      <c r="K1515" s="79" t="e">
        <f>VLOOKUP(A1515,'10'!A:C,3,0)</f>
        <v>#N/A</v>
      </c>
      <c r="L1515" s="79" t="e">
        <f>VLOOKUP(A1515,'10'!A:B,2,0)</f>
        <v>#N/A</v>
      </c>
      <c r="M1515" s="80"/>
      <c r="N1515" s="79">
        <f>VLOOKUP(A1515,РАСЧЕТ!A:BF,58,0)</f>
        <v>0</v>
      </c>
      <c r="O1515" s="79">
        <f t="shared" si="94"/>
        <v>0</v>
      </c>
      <c r="P1515" s="79" t="e">
        <f>VLOOKUP(A1515,'11'!A:C,3,0)</f>
        <v>#N/A</v>
      </c>
      <c r="Q1515" s="79" t="e">
        <f>VLOOKUP(A1515,'11'!A:B,2,0)</f>
        <v>#N/A</v>
      </c>
      <c r="R1515" s="80"/>
      <c r="S1515">
        <f>VLOOKUP(A1515,РАСЧЕТ!A:BG,59,0)</f>
        <v>0</v>
      </c>
      <c r="T1515" s="119">
        <f t="shared" si="95"/>
        <v>0</v>
      </c>
      <c r="U1515" t="e">
        <f>VLOOKUP(A1515,'12'!A:C,3,0)</f>
        <v>#N/A</v>
      </c>
      <c r="V1515" t="e">
        <f>VLOOKUP(A1515,'12'!A:B,2,0)</f>
        <v>#N/A</v>
      </c>
    </row>
    <row r="1516" spans="1:22" x14ac:dyDescent="0.3">
      <c r="A1516" s="77" t="s">
        <v>2561</v>
      </c>
      <c r="B1516" s="77" t="s">
        <v>1148</v>
      </c>
      <c r="C1516" s="79">
        <v>137.44</v>
      </c>
      <c r="D1516" s="79">
        <f>VLOOKUP(A1516,РАСЧЕТ!A:AY,51,0)</f>
        <v>97.275988996866786</v>
      </c>
      <c r="E1516" s="79">
        <f t="shared" si="92"/>
        <v>-40.164011003133211</v>
      </c>
      <c r="F1516" s="79" t="str">
        <f>VLOOKUP(A1516,'04'!A:C,3,0)</f>
        <v>Начисление услуг УКС00000634 от 30.04.2023 0:00:04</v>
      </c>
      <c r="G1516" s="79" t="str">
        <f>VLOOKUP(A1516,'04'!A:B,2,0)</f>
        <v>НАС/КС/ДУ-КЛ-3А-47</v>
      </c>
      <c r="H1516" s="79">
        <v>137.44</v>
      </c>
      <c r="I1516" s="79">
        <f>VLOOKUP(A1516,РАСЧЕТ!A:BE,57,0)</f>
        <v>127.9532192098695</v>
      </c>
      <c r="J1516" s="79">
        <f t="shared" si="93"/>
        <v>-9.4867807901304957</v>
      </c>
      <c r="K1516" s="79" t="str">
        <f>VLOOKUP(A1516,'10'!A:C,3,0)</f>
        <v>Начисление услуг УКС00001636 от 31.10.2023 0:00:02</v>
      </c>
      <c r="L1516" s="79" t="str">
        <f>VLOOKUP(A1516,'10'!A:B,2,0)</f>
        <v>НАС/КС/ДУ-КЛ-3А-47</v>
      </c>
      <c r="M1516" s="79">
        <v>137.44</v>
      </c>
      <c r="N1516" s="79">
        <f>VLOOKUP(A1516,РАСЧЕТ!A:BF,58,0)</f>
        <v>114.5213076259127</v>
      </c>
      <c r="O1516" s="79">
        <f t="shared" si="94"/>
        <v>-22.9186923740873</v>
      </c>
      <c r="P1516" s="79" t="str">
        <f>VLOOKUP(A1516,'11'!A:C,3,0)</f>
        <v>Начисление услуг УКС00001714 от 30.11.2023 23:59:59</v>
      </c>
      <c r="Q1516" s="79" t="str">
        <f>VLOOKUP(A1516,'11'!A:B,2,0)</f>
        <v>НАС/КС/ДУ-КЛ-3А-47</v>
      </c>
      <c r="R1516" s="79">
        <v>137.44</v>
      </c>
      <c r="S1516">
        <f>VLOOKUP(A1516,РАСЧЕТ!A:BG,59,0)</f>
        <v>157.26597996818961</v>
      </c>
      <c r="T1516" s="119">
        <f t="shared" si="95"/>
        <v>19.825979968189614</v>
      </c>
      <c r="U1516" t="str">
        <f>VLOOKUP(A1516,'12'!A:C,3,0)</f>
        <v>Начисление услуг УКС00001863 от 31.12.2023 23:59:59</v>
      </c>
      <c r="V1516" t="str">
        <f>VLOOKUP(A1516,'12'!A:B,2,0)</f>
        <v>НАС/КС/ДУ-КЛ-3А-47</v>
      </c>
    </row>
    <row r="1517" spans="1:22" x14ac:dyDescent="0.3">
      <c r="A1517" s="77" t="s">
        <v>2156</v>
      </c>
      <c r="B1517" s="77" t="s">
        <v>1173</v>
      </c>
      <c r="C1517" s="79">
        <v>128.28</v>
      </c>
      <c r="D1517" s="79">
        <f>VLOOKUP(A1517,РАСЧЕТ!A:AY,51,0)</f>
        <v>90.790923063742341</v>
      </c>
      <c r="E1517" s="79">
        <f t="shared" si="92"/>
        <v>-37.489076936257661</v>
      </c>
      <c r="F1517" s="79" t="str">
        <f>VLOOKUP(A1517,'04'!A:C,3,0)</f>
        <v>Корректировка начислений УКС00001917 от 01.05.2023 0:00:00</v>
      </c>
      <c r="G1517" s="79" t="str">
        <f>VLOOKUP(A1517,'04'!A:B,2,0)</f>
        <v>С24-НАСТР-3А-2021/паркинг/Кл. №48</v>
      </c>
      <c r="H1517" s="80"/>
      <c r="I1517" s="79">
        <f>VLOOKUP(A1517,РАСЧЕТ!A:BE,57,0)</f>
        <v>0</v>
      </c>
      <c r="J1517" s="79">
        <f t="shared" si="93"/>
        <v>0</v>
      </c>
      <c r="K1517" s="79" t="e">
        <f>VLOOKUP(A1517,'10'!A:C,3,0)</f>
        <v>#N/A</v>
      </c>
      <c r="L1517" s="79" t="e">
        <f>VLOOKUP(A1517,'10'!A:B,2,0)</f>
        <v>#N/A</v>
      </c>
      <c r="M1517" s="80"/>
      <c r="N1517" s="79">
        <f>VLOOKUP(A1517,РАСЧЕТ!A:BF,58,0)</f>
        <v>0</v>
      </c>
      <c r="O1517" s="79">
        <f t="shared" si="94"/>
        <v>0</v>
      </c>
      <c r="P1517" s="79" t="e">
        <f>VLOOKUP(A1517,'11'!A:C,3,0)</f>
        <v>#N/A</v>
      </c>
      <c r="Q1517" s="79" t="e">
        <f>VLOOKUP(A1517,'11'!A:B,2,0)</f>
        <v>#N/A</v>
      </c>
      <c r="R1517" s="80"/>
      <c r="S1517">
        <f>VLOOKUP(A1517,РАСЧЕТ!A:BG,59,0)</f>
        <v>0</v>
      </c>
      <c r="T1517" s="119">
        <f t="shared" si="95"/>
        <v>0</v>
      </c>
      <c r="U1517" t="e">
        <f>VLOOKUP(A1517,'12'!A:C,3,0)</f>
        <v>#N/A</v>
      </c>
      <c r="V1517" t="e">
        <f>VLOOKUP(A1517,'12'!A:B,2,0)</f>
        <v>#N/A</v>
      </c>
    </row>
    <row r="1518" spans="1:22" x14ac:dyDescent="0.3">
      <c r="A1518" s="77" t="s">
        <v>2732</v>
      </c>
      <c r="B1518" s="77" t="s">
        <v>1173</v>
      </c>
      <c r="C1518" s="79">
        <v>9.16</v>
      </c>
      <c r="D1518" s="79">
        <f>VLOOKUP(A1518,РАСЧЕТ!A:AY,51,0)</f>
        <v>6.4850659331244529</v>
      </c>
      <c r="E1518" s="79">
        <f t="shared" si="92"/>
        <v>-2.6749340668755472</v>
      </c>
      <c r="F1518" s="79" t="str">
        <f>VLOOKUP(A1518,'04'!A:C,3,0)</f>
        <v>Ввод начального сальдо УКС00001475 от 01.05.2023 0:00:00</v>
      </c>
      <c r="G1518" s="79" t="str">
        <f>VLOOKUP(A1518,'04'!A:B,2,0)</f>
        <v>НАС/КС/ДУ-КЛ-3А/ММ-48-Э(-1)</v>
      </c>
      <c r="H1518" s="79">
        <v>137.44</v>
      </c>
      <c r="I1518" s="79">
        <f>VLOOKUP(A1518,РАСЧЕТ!A:BE,57,0)</f>
        <v>127.9532192098695</v>
      </c>
      <c r="J1518" s="79">
        <f t="shared" si="93"/>
        <v>-9.4867807901304957</v>
      </c>
      <c r="K1518" s="79" t="str">
        <f>VLOOKUP(A1518,'10'!A:C,3,0)</f>
        <v>Начисление услуг УКС00001636 от 31.10.2023 0:00:02</v>
      </c>
      <c r="L1518" s="79" t="str">
        <f>VLOOKUP(A1518,'10'!A:B,2,0)</f>
        <v>НАС/КС/ДУ-КЛ-3А/ММ-48-Э(-1)</v>
      </c>
      <c r="M1518" s="79">
        <v>137.44</v>
      </c>
      <c r="N1518" s="79">
        <f>VLOOKUP(A1518,РАСЧЕТ!A:BF,58,0)</f>
        <v>114.5213076259127</v>
      </c>
      <c r="O1518" s="79">
        <f t="shared" si="94"/>
        <v>-22.9186923740873</v>
      </c>
      <c r="P1518" s="79" t="str">
        <f>VLOOKUP(A1518,'11'!A:C,3,0)</f>
        <v>Начисление услуг УКС00001714 от 30.11.2023 23:59:59</v>
      </c>
      <c r="Q1518" s="79" t="str">
        <f>VLOOKUP(A1518,'11'!A:B,2,0)</f>
        <v>НАС/КС/ДУ-КЛ-3А/ММ-48-Э(-1)</v>
      </c>
      <c r="R1518" s="79">
        <v>137.44</v>
      </c>
      <c r="S1518">
        <f>VLOOKUP(A1518,РАСЧЕТ!A:BG,59,0)</f>
        <v>157.26597996818961</v>
      </c>
      <c r="T1518" s="119">
        <f t="shared" si="95"/>
        <v>19.825979968189614</v>
      </c>
      <c r="U1518" t="str">
        <f>VLOOKUP(A1518,'12'!A:C,3,0)</f>
        <v>Начисление услуг УКС00001863 от 31.12.2023 23:59:59</v>
      </c>
      <c r="V1518" t="str">
        <f>VLOOKUP(A1518,'12'!A:B,2,0)</f>
        <v>НАС/КС/ДУ-КЛ-3А/ММ-48-Э(-1)</v>
      </c>
    </row>
    <row r="1519" spans="1:22" x14ac:dyDescent="0.3">
      <c r="A1519" s="77" t="s">
        <v>1446</v>
      </c>
      <c r="B1519" s="77" t="s">
        <v>986</v>
      </c>
      <c r="C1519" s="80"/>
      <c r="D1519" s="79">
        <f>VLOOKUP(A1519,РАСЧЕТ!A:AY,51,0)</f>
        <v>0</v>
      </c>
      <c r="E1519" s="79">
        <f t="shared" si="92"/>
        <v>0</v>
      </c>
      <c r="F1519" s="79" t="e">
        <f>VLOOKUP(A1519,'04'!A:C,3,0)</f>
        <v>#N/A</v>
      </c>
      <c r="G1519" s="79" t="e">
        <f>VLOOKUP(A1519,'04'!A:B,2,0)</f>
        <v>#N/A</v>
      </c>
      <c r="H1519" s="80"/>
      <c r="I1519" s="79">
        <f>VLOOKUP(A1519,РАСЧЕТ!A:BE,57,0)</f>
        <v>0</v>
      </c>
      <c r="J1519" s="79">
        <f t="shared" si="93"/>
        <v>0</v>
      </c>
      <c r="K1519" s="79" t="e">
        <f>VLOOKUP(A1519,'10'!A:C,3,0)</f>
        <v>#N/A</v>
      </c>
      <c r="L1519" s="79" t="e">
        <f>VLOOKUP(A1519,'10'!A:B,2,0)</f>
        <v>#N/A</v>
      </c>
      <c r="M1519" s="80"/>
      <c r="N1519" s="79">
        <f>VLOOKUP(A1519,РАСЧЕТ!A:BF,58,0)</f>
        <v>0</v>
      </c>
      <c r="O1519" s="79">
        <f t="shared" si="94"/>
        <v>0</v>
      </c>
      <c r="P1519" s="79" t="e">
        <f>VLOOKUP(A1519,'11'!A:C,3,0)</f>
        <v>#N/A</v>
      </c>
      <c r="Q1519" s="79" t="e">
        <f>VLOOKUP(A1519,'11'!A:B,2,0)</f>
        <v>#N/A</v>
      </c>
      <c r="R1519" s="80"/>
      <c r="S1519">
        <f>VLOOKUP(A1519,РАСЧЕТ!A:BG,59,0)</f>
        <v>0</v>
      </c>
      <c r="T1519" s="119">
        <f t="shared" si="95"/>
        <v>0</v>
      </c>
      <c r="U1519" t="e">
        <f>VLOOKUP(A1519,'12'!A:C,3,0)</f>
        <v>#N/A</v>
      </c>
      <c r="V1519" t="e">
        <f>VLOOKUP(A1519,'12'!A:B,2,0)</f>
        <v>#N/A</v>
      </c>
    </row>
    <row r="1520" spans="1:22" x14ac:dyDescent="0.3">
      <c r="A1520" s="77" t="s">
        <v>2479</v>
      </c>
      <c r="B1520" s="77" t="s">
        <v>986</v>
      </c>
      <c r="C1520" s="79">
        <v>141.72999999999999</v>
      </c>
      <c r="D1520" s="79">
        <f>VLOOKUP(A1520,РАСЧЕТ!A:AY,51,0)</f>
        <v>100.31586365301887</v>
      </c>
      <c r="E1520" s="79">
        <f t="shared" si="92"/>
        <v>-41.414136346981124</v>
      </c>
      <c r="F1520" s="79" t="str">
        <f>VLOOKUP(A1520,'04'!A:C,3,0)</f>
        <v>Начисление услуг УКС00000634 от 30.04.2023 0:00:04</v>
      </c>
      <c r="G1520" s="79" t="str">
        <f>VLOOKUP(A1520,'04'!A:B,2,0)</f>
        <v>НАС/КС/ДУ-КЛ-3А-49</v>
      </c>
      <c r="H1520" s="80"/>
      <c r="I1520" s="79">
        <f>VLOOKUP(A1520,РАСЧЕТ!A:BE,57,0)</f>
        <v>0</v>
      </c>
      <c r="J1520" s="79">
        <f t="shared" si="93"/>
        <v>0</v>
      </c>
      <c r="K1520" s="79" t="e">
        <f>VLOOKUP(A1520,'10'!A:C,3,0)</f>
        <v>#N/A</v>
      </c>
      <c r="L1520" s="79" t="e">
        <f>VLOOKUP(A1520,'10'!A:B,2,0)</f>
        <v>#N/A</v>
      </c>
      <c r="M1520" s="80"/>
      <c r="N1520" s="79">
        <f>VLOOKUP(A1520,РАСЧЕТ!A:BF,58,0)</f>
        <v>0</v>
      </c>
      <c r="O1520" s="79">
        <f t="shared" si="94"/>
        <v>0</v>
      </c>
      <c r="P1520" s="79" t="e">
        <f>VLOOKUP(A1520,'11'!A:C,3,0)</f>
        <v>#N/A</v>
      </c>
      <c r="Q1520" s="79" t="e">
        <f>VLOOKUP(A1520,'11'!A:B,2,0)</f>
        <v>#N/A</v>
      </c>
      <c r="R1520" s="80"/>
      <c r="S1520">
        <f>VLOOKUP(A1520,РАСЧЕТ!A:BG,59,0)</f>
        <v>0</v>
      </c>
      <c r="T1520" s="119">
        <f t="shared" si="95"/>
        <v>0</v>
      </c>
      <c r="U1520" t="e">
        <f>VLOOKUP(A1520,'12'!A:C,3,0)</f>
        <v>#N/A</v>
      </c>
      <c r="V1520" t="e">
        <f>VLOOKUP(A1520,'12'!A:B,2,0)</f>
        <v>#N/A</v>
      </c>
    </row>
    <row r="1521" spans="1:22" x14ac:dyDescent="0.3">
      <c r="A1521" s="77" t="s">
        <v>2789</v>
      </c>
      <c r="B1521" s="77" t="s">
        <v>986</v>
      </c>
      <c r="C1521" s="80"/>
      <c r="D1521" s="79">
        <f>VLOOKUP(A1521,РАСЧЕТ!A:AY,51,0)</f>
        <v>0</v>
      </c>
      <c r="E1521" s="79">
        <f t="shared" si="92"/>
        <v>0</v>
      </c>
      <c r="F1521" s="79" t="e">
        <f>VLOOKUP(A1521,'04'!A:C,3,0)</f>
        <v>#N/A</v>
      </c>
      <c r="G1521" s="79" t="e">
        <f>VLOOKUP(A1521,'04'!A:B,2,0)</f>
        <v>#N/A</v>
      </c>
      <c r="H1521" s="79">
        <v>141.72999999999999</v>
      </c>
      <c r="I1521" s="79">
        <f>VLOOKUP(A1521,РАСЧЕТ!A:BE,57,0)</f>
        <v>131.95175731017792</v>
      </c>
      <c r="J1521" s="79">
        <f t="shared" si="93"/>
        <v>-9.7782426898220649</v>
      </c>
      <c r="K1521" s="79" t="str">
        <f>VLOOKUP(A1521,'10'!A:C,3,0)</f>
        <v>Ввод начального сальдо УКС00002368 от 30.11.2023 0:00:00</v>
      </c>
      <c r="L1521" s="79" t="str">
        <f>VLOOKUP(A1521,'10'!A:B,2,0)</f>
        <v>НАС/КС/КЛ/ДУ_3А-49ВТОР</v>
      </c>
      <c r="M1521" s="79">
        <v>141.72999999999999</v>
      </c>
      <c r="N1521" s="79">
        <f>VLOOKUP(A1521,РАСЧЕТ!A:BF,58,0)</f>
        <v>118.10009848922246</v>
      </c>
      <c r="O1521" s="79">
        <f t="shared" si="94"/>
        <v>-23.629901510777529</v>
      </c>
      <c r="P1521" s="79" t="str">
        <f>VLOOKUP(A1521,'11'!A:C,3,0)</f>
        <v>Начисление услуг УКС00001714 от 30.11.2023 23:59:59</v>
      </c>
      <c r="Q1521" s="79" t="str">
        <f>VLOOKUP(A1521,'11'!A:B,2,0)</f>
        <v>НАС/КС/КЛ/ДУ_3А-49ВТОР</v>
      </c>
      <c r="R1521" s="79">
        <v>141.72999999999999</v>
      </c>
      <c r="S1521">
        <f>VLOOKUP(A1521,РАСЧЕТ!A:BG,59,0)</f>
        <v>162.18054184219551</v>
      </c>
      <c r="T1521" s="119">
        <f t="shared" si="95"/>
        <v>20.45054184219552</v>
      </c>
      <c r="U1521" t="str">
        <f>VLOOKUP(A1521,'12'!A:C,3,0)</f>
        <v>Начисление услуг УКС00001863 от 31.12.2023 23:59:59</v>
      </c>
      <c r="V1521" t="str">
        <f>VLOOKUP(A1521,'12'!A:B,2,0)</f>
        <v>НАС/КС/КЛ/ДУ_3А-49ВТОР</v>
      </c>
    </row>
    <row r="1522" spans="1:22" x14ac:dyDescent="0.3">
      <c r="A1522" s="77" t="s">
        <v>1982</v>
      </c>
      <c r="B1522" s="77" t="s">
        <v>1201</v>
      </c>
      <c r="C1522" s="80"/>
      <c r="D1522" s="79">
        <f>VLOOKUP(A1522,РАСЧЕТ!A:AY,51,0)</f>
        <v>0</v>
      </c>
      <c r="E1522" s="79">
        <f t="shared" si="92"/>
        <v>0</v>
      </c>
      <c r="F1522" s="79" t="e">
        <f>VLOOKUP(A1522,'04'!A:C,3,0)</f>
        <v>#N/A</v>
      </c>
      <c r="G1522" s="79" t="e">
        <f>VLOOKUP(A1522,'04'!A:B,2,0)</f>
        <v>#N/A</v>
      </c>
      <c r="H1522" s="80"/>
      <c r="I1522" s="79">
        <f>VLOOKUP(A1522,РАСЧЕТ!A:BE,57,0)</f>
        <v>0</v>
      </c>
      <c r="J1522" s="79">
        <f t="shared" si="93"/>
        <v>0</v>
      </c>
      <c r="K1522" s="79" t="e">
        <f>VLOOKUP(A1522,'10'!A:C,3,0)</f>
        <v>#N/A</v>
      </c>
      <c r="L1522" s="79" t="e">
        <f>VLOOKUP(A1522,'10'!A:B,2,0)</f>
        <v>#N/A</v>
      </c>
      <c r="M1522" s="80"/>
      <c r="N1522" s="79">
        <f>VLOOKUP(A1522,РАСЧЕТ!A:BF,58,0)</f>
        <v>0</v>
      </c>
      <c r="O1522" s="79">
        <f t="shared" si="94"/>
        <v>0</v>
      </c>
      <c r="P1522" s="79" t="e">
        <f>VLOOKUP(A1522,'11'!A:C,3,0)</f>
        <v>#N/A</v>
      </c>
      <c r="Q1522" s="79" t="e">
        <f>VLOOKUP(A1522,'11'!A:B,2,0)</f>
        <v>#N/A</v>
      </c>
      <c r="R1522" s="80"/>
      <c r="S1522">
        <f>VLOOKUP(A1522,РАСЧЕТ!A:BG,59,0)</f>
        <v>0</v>
      </c>
      <c r="T1522" s="119">
        <f t="shared" si="95"/>
        <v>0</v>
      </c>
      <c r="U1522" t="e">
        <f>VLOOKUP(A1522,'12'!A:C,3,0)</f>
        <v>#N/A</v>
      </c>
      <c r="V1522" t="e">
        <f>VLOOKUP(A1522,'12'!A:B,2,0)</f>
        <v>#N/A</v>
      </c>
    </row>
    <row r="1523" spans="1:22" x14ac:dyDescent="0.3">
      <c r="A1523" s="77" t="s">
        <v>2545</v>
      </c>
      <c r="B1523" s="77" t="s">
        <v>1201</v>
      </c>
      <c r="C1523" s="79">
        <v>133.13999999999999</v>
      </c>
      <c r="D1523" s="79">
        <f>VLOOKUP(A1523,РАСЧЕТ!A:AY,51,0)</f>
        <v>94.236114340714707</v>
      </c>
      <c r="E1523" s="79">
        <f t="shared" si="92"/>
        <v>-38.90388565928528</v>
      </c>
      <c r="F1523" s="79" t="str">
        <f>VLOOKUP(A1523,'04'!A:C,3,0)</f>
        <v>Начисление услуг УКС00000634 от 30.04.2023 0:00:04</v>
      </c>
      <c r="G1523" s="79" t="str">
        <f>VLOOKUP(A1523,'04'!A:B,2,0)</f>
        <v>НАС/КС/ДУ-КЛ-3А-5</v>
      </c>
      <c r="H1523" s="79">
        <v>133.13999999999999</v>
      </c>
      <c r="I1523" s="79">
        <f>VLOOKUP(A1523,РАСЧЕТ!A:BE,57,0)</f>
        <v>123.95468110956106</v>
      </c>
      <c r="J1523" s="79">
        <f t="shared" si="93"/>
        <v>-9.1853188904389214</v>
      </c>
      <c r="K1523" s="79" t="str">
        <f>VLOOKUP(A1523,'10'!A:C,3,0)</f>
        <v>Начисление услуг УКС00001636 от 31.10.2023 0:00:02</v>
      </c>
      <c r="L1523" s="79" t="str">
        <f>VLOOKUP(A1523,'10'!A:B,2,0)</f>
        <v>НАС/КС/ДУ-КЛ-3А-5</v>
      </c>
      <c r="M1523" s="79">
        <v>133.13999999999999</v>
      </c>
      <c r="N1523" s="79">
        <f>VLOOKUP(A1523,РАСЧЕТ!A:BF,58,0)</f>
        <v>110.94251676260292</v>
      </c>
      <c r="O1523" s="79">
        <f t="shared" si="94"/>
        <v>-22.197483237397066</v>
      </c>
      <c r="P1523" s="79" t="str">
        <f>VLOOKUP(A1523,'11'!A:C,3,0)</f>
        <v>Начисление услуг УКС00001714 от 30.11.2023 23:59:59</v>
      </c>
      <c r="Q1523" s="79" t="str">
        <f>VLOOKUP(A1523,'11'!A:B,2,0)</f>
        <v>НАС/КС/ДУ-КЛ-3А-5</v>
      </c>
      <c r="R1523" s="79">
        <v>133.13999999999999</v>
      </c>
      <c r="S1523">
        <f>VLOOKUP(A1523,РАСЧЕТ!A:BG,59,0)</f>
        <v>152.35141809418369</v>
      </c>
      <c r="T1523" s="119">
        <f t="shared" si="95"/>
        <v>19.211418094183699</v>
      </c>
      <c r="U1523" t="str">
        <f>VLOOKUP(A1523,'12'!A:C,3,0)</f>
        <v>Начисление услуг УКС00001863 от 31.12.2023 23:59:59</v>
      </c>
      <c r="V1523" t="str">
        <f>VLOOKUP(A1523,'12'!A:B,2,0)</f>
        <v>НАС/КС/ДУ-КЛ-3А-5</v>
      </c>
    </row>
    <row r="1524" spans="1:22" x14ac:dyDescent="0.3">
      <c r="A1524" s="77" t="s">
        <v>1447</v>
      </c>
      <c r="B1524" s="77" t="s">
        <v>611</v>
      </c>
      <c r="C1524" s="80"/>
      <c r="D1524" s="79">
        <f>VLOOKUP(A1524,РАСЧЕТ!A:AY,51,0)</f>
        <v>0</v>
      </c>
      <c r="E1524" s="79">
        <f t="shared" si="92"/>
        <v>0</v>
      </c>
      <c r="F1524" s="79" t="e">
        <f>VLOOKUP(A1524,'04'!A:C,3,0)</f>
        <v>#N/A</v>
      </c>
      <c r="G1524" s="79" t="e">
        <f>VLOOKUP(A1524,'04'!A:B,2,0)</f>
        <v>#N/A</v>
      </c>
      <c r="H1524" s="80"/>
      <c r="I1524" s="79">
        <f>VLOOKUP(A1524,РАСЧЕТ!A:BE,57,0)</f>
        <v>0</v>
      </c>
      <c r="J1524" s="79">
        <f t="shared" si="93"/>
        <v>0</v>
      </c>
      <c r="K1524" s="79" t="e">
        <f>VLOOKUP(A1524,'10'!A:C,3,0)</f>
        <v>#N/A</v>
      </c>
      <c r="L1524" s="79" t="e">
        <f>VLOOKUP(A1524,'10'!A:B,2,0)</f>
        <v>#N/A</v>
      </c>
      <c r="M1524" s="80"/>
      <c r="N1524" s="79">
        <f>VLOOKUP(A1524,РАСЧЕТ!A:BF,58,0)</f>
        <v>0</v>
      </c>
      <c r="O1524" s="79">
        <f t="shared" si="94"/>
        <v>0</v>
      </c>
      <c r="P1524" s="79" t="e">
        <f>VLOOKUP(A1524,'11'!A:C,3,0)</f>
        <v>#N/A</v>
      </c>
      <c r="Q1524" s="79" t="e">
        <f>VLOOKUP(A1524,'11'!A:B,2,0)</f>
        <v>#N/A</v>
      </c>
      <c r="R1524" s="80"/>
      <c r="S1524">
        <f>VLOOKUP(A1524,РАСЧЕТ!A:BG,59,0)</f>
        <v>0</v>
      </c>
      <c r="T1524" s="119">
        <f t="shared" si="95"/>
        <v>0</v>
      </c>
      <c r="U1524" t="e">
        <f>VLOOKUP(A1524,'12'!A:C,3,0)</f>
        <v>#N/A</v>
      </c>
      <c r="V1524" t="e">
        <f>VLOOKUP(A1524,'12'!A:B,2,0)</f>
        <v>#N/A</v>
      </c>
    </row>
    <row r="1525" spans="1:22" x14ac:dyDescent="0.3">
      <c r="A1525" s="77" t="s">
        <v>2580</v>
      </c>
      <c r="B1525" s="77" t="s">
        <v>611</v>
      </c>
      <c r="C1525" s="79">
        <v>180.39</v>
      </c>
      <c r="D1525" s="79">
        <f>VLOOKUP(A1525,РАСЧЕТ!A:AY,51,0)</f>
        <v>127.67473555838765</v>
      </c>
      <c r="E1525" s="79">
        <f t="shared" si="92"/>
        <v>-52.715264441612334</v>
      </c>
      <c r="F1525" s="79" t="str">
        <f>VLOOKUP(A1525,'04'!A:C,3,0)</f>
        <v>Начисление услуг УКС00000634 от 30.04.2023 0:00:04</v>
      </c>
      <c r="G1525" s="79" t="str">
        <f>VLOOKUP(A1525,'04'!A:B,2,0)</f>
        <v>НАС/КС/ДУ-КЛ-3А-50</v>
      </c>
      <c r="H1525" s="79">
        <v>180.39</v>
      </c>
      <c r="I1525" s="79">
        <f>VLOOKUP(A1525,РАСЧЕТ!A:BE,57,0)</f>
        <v>167.9386002129537</v>
      </c>
      <c r="J1525" s="79">
        <f t="shared" si="93"/>
        <v>-12.451399787046284</v>
      </c>
      <c r="K1525" s="79" t="str">
        <f>VLOOKUP(A1525,'10'!A:C,3,0)</f>
        <v>Начисление услуг УКС00001636 от 31.10.2023 0:00:02</v>
      </c>
      <c r="L1525" s="79" t="str">
        <f>VLOOKUP(A1525,'10'!A:B,2,0)</f>
        <v>НАС/КС/ДУ-КЛ-3А-50</v>
      </c>
      <c r="M1525" s="79">
        <v>180.39</v>
      </c>
      <c r="N1525" s="79">
        <f>VLOOKUP(A1525,РАСЧЕТ!A:BF,58,0)</f>
        <v>150.30921625901038</v>
      </c>
      <c r="O1525" s="79">
        <f t="shared" si="94"/>
        <v>-30.080783740989602</v>
      </c>
      <c r="P1525" s="79" t="str">
        <f>VLOOKUP(A1525,'11'!A:C,3,0)</f>
        <v>Начисление услуг УКС00001714 от 30.11.2023 23:59:59</v>
      </c>
      <c r="Q1525" s="79" t="str">
        <f>VLOOKUP(A1525,'11'!A:B,2,0)</f>
        <v>НАС/КС/ДУ-КЛ-3А-50</v>
      </c>
      <c r="R1525" s="79">
        <v>180.39</v>
      </c>
      <c r="S1525">
        <f>VLOOKUP(A1525,РАСЧЕТ!A:BG,59,0)</f>
        <v>206.41159870824885</v>
      </c>
      <c r="T1525" s="119">
        <f t="shared" si="95"/>
        <v>26.02159870824886</v>
      </c>
      <c r="U1525" t="str">
        <f>VLOOKUP(A1525,'12'!A:C,3,0)</f>
        <v>Начисление услуг УКС00001863 от 31.12.2023 23:59:59</v>
      </c>
      <c r="V1525" t="str">
        <f>VLOOKUP(A1525,'12'!A:B,2,0)</f>
        <v>НАС/КС/ДУ-КЛ-3А-50</v>
      </c>
    </row>
    <row r="1526" spans="1:22" x14ac:dyDescent="0.3">
      <c r="A1526" s="77" t="s">
        <v>2094</v>
      </c>
      <c r="B1526" s="77" t="s">
        <v>637</v>
      </c>
      <c r="C1526" s="79">
        <v>146.03</v>
      </c>
      <c r="D1526" s="79">
        <f>VLOOKUP(A1526,РАСЧЕТ!A:AY,51,0)</f>
        <v>103.35573830917095</v>
      </c>
      <c r="E1526" s="79">
        <f t="shared" si="92"/>
        <v>-42.674261690829056</v>
      </c>
      <c r="F1526" s="79" t="str">
        <f>VLOOKUP(A1526,'04'!A:C,3,0)</f>
        <v>Начисление услуг УКС00000634 от 30.04.2023 0:00:04</v>
      </c>
      <c r="G1526" s="79" t="str">
        <f>VLOOKUP(A1526,'04'!A:B,2,0)</f>
        <v>С24-НАСТР-3А-2021/паркинг/Кл. №51</v>
      </c>
      <c r="H1526" s="80"/>
      <c r="I1526" s="79">
        <f>VLOOKUP(A1526,РАСЧЕТ!A:BE,57,0)</f>
        <v>0</v>
      </c>
      <c r="J1526" s="79">
        <f t="shared" si="93"/>
        <v>0</v>
      </c>
      <c r="K1526" s="79" t="e">
        <f>VLOOKUP(A1526,'10'!A:C,3,0)</f>
        <v>#N/A</v>
      </c>
      <c r="L1526" s="79" t="e">
        <f>VLOOKUP(A1526,'10'!A:B,2,0)</f>
        <v>#N/A</v>
      </c>
      <c r="M1526" s="80"/>
      <c r="N1526" s="79">
        <f>VLOOKUP(A1526,РАСЧЕТ!A:BF,58,0)</f>
        <v>0</v>
      </c>
      <c r="O1526" s="79">
        <f t="shared" si="94"/>
        <v>0</v>
      </c>
      <c r="P1526" s="79" t="e">
        <f>VLOOKUP(A1526,'11'!A:C,3,0)</f>
        <v>#N/A</v>
      </c>
      <c r="Q1526" s="79" t="e">
        <f>VLOOKUP(A1526,'11'!A:B,2,0)</f>
        <v>#N/A</v>
      </c>
      <c r="R1526" s="80"/>
      <c r="S1526">
        <f>VLOOKUP(A1526,РАСЧЕТ!A:BG,59,0)</f>
        <v>0</v>
      </c>
      <c r="T1526" s="119">
        <f t="shared" si="95"/>
        <v>0</v>
      </c>
      <c r="U1526" t="e">
        <f>VLOOKUP(A1526,'12'!A:C,3,0)</f>
        <v>#N/A</v>
      </c>
      <c r="V1526" t="e">
        <f>VLOOKUP(A1526,'12'!A:B,2,0)</f>
        <v>#N/A</v>
      </c>
    </row>
    <row r="1527" spans="1:22" x14ac:dyDescent="0.3">
      <c r="A1527" s="77" t="s">
        <v>2822</v>
      </c>
      <c r="B1527" s="77" t="s">
        <v>637</v>
      </c>
      <c r="C1527" s="80"/>
      <c r="D1527" s="79">
        <f>VLOOKUP(A1527,РАСЧЕТ!A:AY,51,0)</f>
        <v>0</v>
      </c>
      <c r="E1527" s="79">
        <f t="shared" si="92"/>
        <v>0</v>
      </c>
      <c r="F1527" s="79" t="e">
        <f>VLOOKUP(A1527,'04'!A:C,3,0)</f>
        <v>#N/A</v>
      </c>
      <c r="G1527" s="79" t="e">
        <f>VLOOKUP(A1527,'04'!A:B,2,0)</f>
        <v>#N/A</v>
      </c>
      <c r="H1527" s="79">
        <v>146.03</v>
      </c>
      <c r="I1527" s="79">
        <f>VLOOKUP(A1527,РАСЧЕТ!A:BE,57,0)</f>
        <v>135.95029541048635</v>
      </c>
      <c r="J1527" s="79">
        <f t="shared" si="93"/>
        <v>-10.079704589513653</v>
      </c>
      <c r="K1527" s="79" t="str">
        <f>VLOOKUP(A1527,'10'!A:C,3,0)</f>
        <v>Начисление услуг УКС00001636 от 31.10.2023 0:00:02</v>
      </c>
      <c r="L1527" s="79" t="str">
        <f>VLOOKUP(A1527,'10'!A:B,2,0)</f>
        <v>НАС/КС/ДУ-3А-КЛ-51.</v>
      </c>
      <c r="M1527" s="79">
        <v>146.03</v>
      </c>
      <c r="N1527" s="79">
        <f>VLOOKUP(A1527,РАСЧЕТ!A:BF,58,0)</f>
        <v>121.67888935253221</v>
      </c>
      <c r="O1527" s="79">
        <f t="shared" si="94"/>
        <v>-24.351110647467792</v>
      </c>
      <c r="P1527" s="79" t="str">
        <f>VLOOKUP(A1527,'11'!A:C,3,0)</f>
        <v>Начисление услуг УКС00001714 от 30.11.2023 23:59:59</v>
      </c>
      <c r="Q1527" s="79" t="str">
        <f>VLOOKUP(A1527,'11'!A:B,2,0)</f>
        <v>НАС/КС/ДУ-3А-КЛ-51.</v>
      </c>
      <c r="R1527" s="79">
        <v>146.03</v>
      </c>
      <c r="S1527">
        <f>VLOOKUP(A1527,РАСЧЕТ!A:BG,59,0)</f>
        <v>167.09510371620144</v>
      </c>
      <c r="T1527" s="119">
        <f t="shared" si="95"/>
        <v>21.065103716201435</v>
      </c>
      <c r="U1527" t="str">
        <f>VLOOKUP(A1527,'12'!A:C,3,0)</f>
        <v>Начисление услуг УКС00001863 от 31.12.2023 23:59:59</v>
      </c>
      <c r="V1527" t="str">
        <f>VLOOKUP(A1527,'12'!A:B,2,0)</f>
        <v>НАС/КС/ДУ-3А-КЛ-51.</v>
      </c>
    </row>
    <row r="1528" spans="1:22" x14ac:dyDescent="0.3">
      <c r="A1528" s="77" t="s">
        <v>2295</v>
      </c>
      <c r="B1528" s="77" t="s">
        <v>672</v>
      </c>
      <c r="C1528" s="79">
        <v>137.44</v>
      </c>
      <c r="D1528" s="79">
        <f>VLOOKUP(A1528,РАСЧЕТ!A:AY,51,0)</f>
        <v>97.275988996866786</v>
      </c>
      <c r="E1528" s="79">
        <f t="shared" si="92"/>
        <v>-40.164011003133211</v>
      </c>
      <c r="F1528" s="79" t="str">
        <f>VLOOKUP(A1528,'04'!A:C,3,0)</f>
        <v>Начисление услуг УКС00000634 от 30.04.2023 0:00:04</v>
      </c>
      <c r="G1528" s="79" t="str">
        <f>VLOOKUP(A1528,'04'!A:B,2,0)</f>
        <v>С24-НАСТР-3А-2021/паркинг/Кл. №52</v>
      </c>
      <c r="H1528" s="80"/>
      <c r="I1528" s="79">
        <f>VLOOKUP(A1528,РАСЧЕТ!A:BE,57,0)</f>
        <v>0</v>
      </c>
      <c r="J1528" s="79">
        <f t="shared" si="93"/>
        <v>0</v>
      </c>
      <c r="K1528" s="79" t="e">
        <f>VLOOKUP(A1528,'10'!A:C,3,0)</f>
        <v>#N/A</v>
      </c>
      <c r="L1528" s="79" t="e">
        <f>VLOOKUP(A1528,'10'!A:B,2,0)</f>
        <v>#N/A</v>
      </c>
      <c r="M1528" s="80"/>
      <c r="N1528" s="79">
        <f>VLOOKUP(A1528,РАСЧЕТ!A:BF,58,0)</f>
        <v>0</v>
      </c>
      <c r="O1528" s="79">
        <f t="shared" si="94"/>
        <v>0</v>
      </c>
      <c r="P1528" s="79" t="e">
        <f>VLOOKUP(A1528,'11'!A:C,3,0)</f>
        <v>#N/A</v>
      </c>
      <c r="Q1528" s="79" t="e">
        <f>VLOOKUP(A1528,'11'!A:B,2,0)</f>
        <v>#N/A</v>
      </c>
      <c r="R1528" s="80"/>
      <c r="S1528">
        <f>VLOOKUP(A1528,РАСЧЕТ!A:BG,59,0)</f>
        <v>0</v>
      </c>
      <c r="T1528" s="119">
        <f t="shared" si="95"/>
        <v>0</v>
      </c>
      <c r="U1528" t="e">
        <f>VLOOKUP(A1528,'12'!A:C,3,0)</f>
        <v>#N/A</v>
      </c>
      <c r="V1528" t="e">
        <f>VLOOKUP(A1528,'12'!A:B,2,0)</f>
        <v>#N/A</v>
      </c>
    </row>
    <row r="1529" spans="1:22" x14ac:dyDescent="0.3">
      <c r="A1529" s="77" t="s">
        <v>2825</v>
      </c>
      <c r="B1529" s="77" t="s">
        <v>672</v>
      </c>
      <c r="C1529" s="80"/>
      <c r="D1529" s="79">
        <f>VLOOKUP(A1529,РАСЧЕТ!A:AY,51,0)</f>
        <v>0</v>
      </c>
      <c r="E1529" s="79">
        <f t="shared" si="92"/>
        <v>0</v>
      </c>
      <c r="F1529" s="79" t="e">
        <f>VLOOKUP(A1529,'04'!A:C,3,0)</f>
        <v>#N/A</v>
      </c>
      <c r="G1529" s="79" t="e">
        <f>VLOOKUP(A1529,'04'!A:B,2,0)</f>
        <v>#N/A</v>
      </c>
      <c r="H1529" s="79">
        <v>137.44</v>
      </c>
      <c r="I1529" s="79">
        <f>VLOOKUP(A1529,РАСЧЕТ!A:BE,57,0)</f>
        <v>127.9532192098695</v>
      </c>
      <c r="J1529" s="79">
        <f t="shared" si="93"/>
        <v>-9.4867807901304957</v>
      </c>
      <c r="K1529" s="79" t="str">
        <f>VLOOKUP(A1529,'10'!A:C,3,0)</f>
        <v>Начисление услуг УКС00001636 от 31.10.2023 0:00:02</v>
      </c>
      <c r="L1529" s="79" t="str">
        <f>VLOOKUP(A1529,'10'!A:B,2,0)</f>
        <v>НАС/КС/ДУ-3А-КЛ-52</v>
      </c>
      <c r="M1529" s="79">
        <v>137.44</v>
      </c>
      <c r="N1529" s="79">
        <f>VLOOKUP(A1529,РАСЧЕТ!A:BF,58,0)</f>
        <v>114.5213076259127</v>
      </c>
      <c r="O1529" s="79">
        <f t="shared" si="94"/>
        <v>-22.9186923740873</v>
      </c>
      <c r="P1529" s="79" t="str">
        <f>VLOOKUP(A1529,'11'!A:C,3,0)</f>
        <v>Начисление услуг УКС00001714 от 30.11.2023 23:59:59</v>
      </c>
      <c r="Q1529" s="79" t="str">
        <f>VLOOKUP(A1529,'11'!A:B,2,0)</f>
        <v>НАС/КС/ДУ-3А-КЛ-52</v>
      </c>
      <c r="R1529" s="79">
        <v>137.44</v>
      </c>
      <c r="S1529">
        <f>VLOOKUP(A1529,РАСЧЕТ!A:BG,59,0)</f>
        <v>157.26597996818961</v>
      </c>
      <c r="T1529" s="119">
        <f t="shared" si="95"/>
        <v>19.825979968189614</v>
      </c>
      <c r="U1529" t="str">
        <f>VLOOKUP(A1529,'12'!A:C,3,0)</f>
        <v>Начисление услуг УКС00001863 от 31.12.2023 23:59:59</v>
      </c>
      <c r="V1529" t="str">
        <f>VLOOKUP(A1529,'12'!A:B,2,0)</f>
        <v>НАС/КС/ДУ-3А-КЛ-52</v>
      </c>
    </row>
    <row r="1530" spans="1:22" x14ac:dyDescent="0.3">
      <c r="A1530" s="77" t="s">
        <v>2162</v>
      </c>
      <c r="B1530" s="77" t="s">
        <v>1114</v>
      </c>
      <c r="C1530" s="80"/>
      <c r="D1530" s="79">
        <f>VLOOKUP(A1530,РАСЧЕТ!A:AY,51,0)</f>
        <v>0</v>
      </c>
      <c r="E1530" s="79">
        <f t="shared" si="92"/>
        <v>0</v>
      </c>
      <c r="F1530" s="79" t="e">
        <f>VLOOKUP(A1530,'04'!A:C,3,0)</f>
        <v>#N/A</v>
      </c>
      <c r="G1530" s="79" t="e">
        <f>VLOOKUP(A1530,'04'!A:B,2,0)</f>
        <v>#N/A</v>
      </c>
      <c r="H1530" s="80"/>
      <c r="I1530" s="79">
        <f>VLOOKUP(A1530,РАСЧЕТ!A:BE,57,0)</f>
        <v>0</v>
      </c>
      <c r="J1530" s="79">
        <f t="shared" si="93"/>
        <v>0</v>
      </c>
      <c r="K1530" s="79" t="e">
        <f>VLOOKUP(A1530,'10'!A:C,3,0)</f>
        <v>#N/A</v>
      </c>
      <c r="L1530" s="79" t="e">
        <f>VLOOKUP(A1530,'10'!A:B,2,0)</f>
        <v>#N/A</v>
      </c>
      <c r="M1530" s="80"/>
      <c r="N1530" s="79">
        <f>VLOOKUP(A1530,РАСЧЕТ!A:BF,58,0)</f>
        <v>0</v>
      </c>
      <c r="O1530" s="79">
        <f t="shared" si="94"/>
        <v>0</v>
      </c>
      <c r="P1530" s="79" t="e">
        <f>VLOOKUP(A1530,'11'!A:C,3,0)</f>
        <v>#N/A</v>
      </c>
      <c r="Q1530" s="79" t="e">
        <f>VLOOKUP(A1530,'11'!A:B,2,0)</f>
        <v>#N/A</v>
      </c>
      <c r="R1530" s="80"/>
      <c r="S1530">
        <f>VLOOKUP(A1530,РАСЧЕТ!A:BG,59,0)</f>
        <v>0</v>
      </c>
      <c r="T1530" s="119">
        <f t="shared" si="95"/>
        <v>0</v>
      </c>
      <c r="U1530" t="e">
        <f>VLOOKUP(A1530,'12'!A:C,3,0)</f>
        <v>#N/A</v>
      </c>
      <c r="V1530" t="e">
        <f>VLOOKUP(A1530,'12'!A:B,2,0)</f>
        <v>#N/A</v>
      </c>
    </row>
    <row r="1531" spans="1:22" x14ac:dyDescent="0.3">
      <c r="A1531" s="77" t="s">
        <v>2567</v>
      </c>
      <c r="B1531" s="77" t="s">
        <v>1114</v>
      </c>
      <c r="C1531" s="79">
        <v>146.03</v>
      </c>
      <c r="D1531" s="79">
        <f>VLOOKUP(A1531,РАСЧЕТ!A:AY,51,0)</f>
        <v>103.35573830917095</v>
      </c>
      <c r="E1531" s="79">
        <f t="shared" si="92"/>
        <v>-42.674261690829056</v>
      </c>
      <c r="F1531" s="79" t="str">
        <f>VLOOKUP(A1531,'04'!A:C,3,0)</f>
        <v>Начисление услуг УКС00000634 от 30.04.2023 0:00:04</v>
      </c>
      <c r="G1531" s="79" t="str">
        <f>VLOOKUP(A1531,'04'!A:B,2,0)</f>
        <v>НАС/КС/ДУ-3А-КЛ-53</v>
      </c>
      <c r="H1531" s="79">
        <v>146.03</v>
      </c>
      <c r="I1531" s="79">
        <f>VLOOKUP(A1531,РАСЧЕТ!A:BE,57,0)</f>
        <v>135.95029541048635</v>
      </c>
      <c r="J1531" s="79">
        <f t="shared" si="93"/>
        <v>-10.079704589513653</v>
      </c>
      <c r="K1531" s="79" t="str">
        <f>VLOOKUP(A1531,'10'!A:C,3,0)</f>
        <v>Начисление услуг УКС00001636 от 31.10.2023 0:00:02</v>
      </c>
      <c r="L1531" s="79" t="str">
        <f>VLOOKUP(A1531,'10'!A:B,2,0)</f>
        <v>НАС/КС/ДУ-3А-КЛ-53</v>
      </c>
      <c r="M1531" s="79">
        <v>146.03</v>
      </c>
      <c r="N1531" s="79">
        <f>VLOOKUP(A1531,РАСЧЕТ!A:BF,58,0)</f>
        <v>121.67888935253221</v>
      </c>
      <c r="O1531" s="79">
        <f t="shared" si="94"/>
        <v>-24.351110647467792</v>
      </c>
      <c r="P1531" s="79" t="str">
        <f>VLOOKUP(A1531,'11'!A:C,3,0)</f>
        <v>Начисление услуг УКС00001714 от 30.11.2023 23:59:59</v>
      </c>
      <c r="Q1531" s="79" t="str">
        <f>VLOOKUP(A1531,'11'!A:B,2,0)</f>
        <v>НАС/КС/ДУ-3А-КЛ-53</v>
      </c>
      <c r="R1531" s="79">
        <v>146.03</v>
      </c>
      <c r="S1531">
        <f>VLOOKUP(A1531,РАСЧЕТ!A:BG,59,0)</f>
        <v>167.09510371620144</v>
      </c>
      <c r="T1531" s="119">
        <f t="shared" si="95"/>
        <v>21.065103716201435</v>
      </c>
      <c r="U1531" t="str">
        <f>VLOOKUP(A1531,'12'!A:C,3,0)</f>
        <v>Начисление услуг УКС00001863 от 31.12.2023 23:59:59</v>
      </c>
      <c r="V1531" t="str">
        <f>VLOOKUP(A1531,'12'!A:B,2,0)</f>
        <v>НАС/КС/ДУ-3А-КЛ-53</v>
      </c>
    </row>
    <row r="1532" spans="1:22" x14ac:dyDescent="0.3">
      <c r="A1532" s="77" t="s">
        <v>1528</v>
      </c>
      <c r="B1532" s="77" t="s">
        <v>1167</v>
      </c>
      <c r="C1532" s="79">
        <v>201.86</v>
      </c>
      <c r="D1532" s="79">
        <f>VLOOKUP(A1532,РАСЧЕТ!A:AY,51,0)</f>
        <v>142.87410883914811</v>
      </c>
      <c r="E1532" s="79">
        <f t="shared" si="92"/>
        <v>-58.985891160851907</v>
      </c>
      <c r="F1532" s="79" t="str">
        <f>VLOOKUP(A1532,'04'!A:C,3,0)</f>
        <v>Начисление услуг УКС00000634 от 30.04.2023 0:00:04</v>
      </c>
      <c r="G1532" s="79" t="str">
        <f>VLOOKUP(A1532,'04'!A:B,2,0)</f>
        <v>С24-НАСТР-3А-2021/паркинг/Кл. №54</v>
      </c>
      <c r="H1532" s="79">
        <v>201.86</v>
      </c>
      <c r="I1532" s="79">
        <f>VLOOKUP(A1532,РАСЧЕТ!A:BE,57,0)</f>
        <v>187.93129071449584</v>
      </c>
      <c r="J1532" s="79">
        <f t="shared" si="93"/>
        <v>-13.928709285504169</v>
      </c>
      <c r="K1532" s="79" t="str">
        <f>VLOOKUP(A1532,'10'!A:C,3,0)</f>
        <v>Начисление услуг УКС00001636 от 31.10.2023 0:00:02</v>
      </c>
      <c r="L1532" s="79" t="str">
        <f>VLOOKUP(A1532,'10'!A:B,2,0)</f>
        <v>С24-НАСТР-3А-2021/паркинг/Кл. №54</v>
      </c>
      <c r="M1532" s="79">
        <v>201.86</v>
      </c>
      <c r="N1532" s="79">
        <f>VLOOKUP(A1532,РАСЧЕТ!A:BF,58,0)</f>
        <v>168.20317057555926</v>
      </c>
      <c r="O1532" s="79">
        <f t="shared" si="94"/>
        <v>-33.656829424440758</v>
      </c>
      <c r="P1532" s="79" t="str">
        <f>VLOOKUP(A1532,'11'!A:C,3,0)</f>
        <v>Начисление услуг УКС00001714 от 30.11.2023 23:59:59</v>
      </c>
      <c r="Q1532" s="79" t="str">
        <f>VLOOKUP(A1532,'11'!A:B,2,0)</f>
        <v>С24-НАСТР-3А-2021/паркинг/Кл. №54</v>
      </c>
      <c r="R1532" s="79">
        <v>201.86</v>
      </c>
      <c r="S1532">
        <f>VLOOKUP(A1532,РАСЧЕТ!A:BG,59,0)</f>
        <v>230.98440807827848</v>
      </c>
      <c r="T1532" s="119">
        <f t="shared" si="95"/>
        <v>29.124408078278464</v>
      </c>
      <c r="U1532" t="str">
        <f>VLOOKUP(A1532,'12'!A:C,3,0)</f>
        <v>Начисление услуг УКС00001863 от 31.12.2023 23:59:59</v>
      </c>
      <c r="V1532" t="str">
        <f>VLOOKUP(A1532,'12'!A:B,2,0)</f>
        <v>С24-НАСТР-3А-2021/паркинг/Кл. №54</v>
      </c>
    </row>
    <row r="1533" spans="1:22" x14ac:dyDescent="0.3">
      <c r="A1533" s="77" t="s">
        <v>2157</v>
      </c>
      <c r="B1533" s="77" t="s">
        <v>605</v>
      </c>
      <c r="C1533" s="80"/>
      <c r="D1533" s="79">
        <f>VLOOKUP(A1533,РАСЧЕТ!A:AY,51,0)</f>
        <v>0</v>
      </c>
      <c r="E1533" s="79">
        <f t="shared" si="92"/>
        <v>0</v>
      </c>
      <c r="F1533" s="79" t="e">
        <f>VLOOKUP(A1533,'04'!A:C,3,0)</f>
        <v>#N/A</v>
      </c>
      <c r="G1533" s="79" t="e">
        <f>VLOOKUP(A1533,'04'!A:B,2,0)</f>
        <v>#N/A</v>
      </c>
      <c r="H1533" s="80"/>
      <c r="I1533" s="79">
        <f>VLOOKUP(A1533,РАСЧЕТ!A:BE,57,0)</f>
        <v>0</v>
      </c>
      <c r="J1533" s="79">
        <f t="shared" si="93"/>
        <v>0</v>
      </c>
      <c r="K1533" s="79" t="e">
        <f>VLOOKUP(A1533,'10'!A:C,3,0)</f>
        <v>#N/A</v>
      </c>
      <c r="L1533" s="79" t="e">
        <f>VLOOKUP(A1533,'10'!A:B,2,0)</f>
        <v>#N/A</v>
      </c>
      <c r="M1533" s="80"/>
      <c r="N1533" s="79">
        <f>VLOOKUP(A1533,РАСЧЕТ!A:BF,58,0)</f>
        <v>0</v>
      </c>
      <c r="O1533" s="79">
        <f t="shared" si="94"/>
        <v>0</v>
      </c>
      <c r="P1533" s="79" t="e">
        <f>VLOOKUP(A1533,'11'!A:C,3,0)</f>
        <v>#N/A</v>
      </c>
      <c r="Q1533" s="79" t="e">
        <f>VLOOKUP(A1533,'11'!A:B,2,0)</f>
        <v>#N/A</v>
      </c>
      <c r="R1533" s="80"/>
      <c r="S1533">
        <f>VLOOKUP(A1533,РАСЧЕТ!A:BG,59,0)</f>
        <v>0</v>
      </c>
      <c r="T1533" s="119">
        <f t="shared" si="95"/>
        <v>0</v>
      </c>
      <c r="U1533" t="e">
        <f>VLOOKUP(A1533,'12'!A:C,3,0)</f>
        <v>#N/A</v>
      </c>
      <c r="V1533" t="e">
        <f>VLOOKUP(A1533,'12'!A:B,2,0)</f>
        <v>#N/A</v>
      </c>
    </row>
    <row r="1534" spans="1:22" x14ac:dyDescent="0.3">
      <c r="A1534" s="77" t="s">
        <v>2575</v>
      </c>
      <c r="B1534" s="77" t="s">
        <v>605</v>
      </c>
      <c r="C1534" s="79">
        <v>167.5</v>
      </c>
      <c r="D1534" s="79">
        <f>VLOOKUP(A1534,РАСЧЕТ!A:AY,51,0)</f>
        <v>118.55511158993139</v>
      </c>
      <c r="E1534" s="79">
        <f t="shared" si="92"/>
        <v>-48.944888410068614</v>
      </c>
      <c r="F1534" s="79" t="str">
        <f>VLOOKUP(A1534,'04'!A:C,3,0)</f>
        <v>Начисление услуг УКС00000634 от 30.04.2023 0:00:04</v>
      </c>
      <c r="G1534" s="79" t="str">
        <f>VLOOKUP(A1534,'04'!A:B,2,0)</f>
        <v>НАС/КС/ДУ-КЛ-3А-55</v>
      </c>
      <c r="H1534" s="79">
        <v>167.5</v>
      </c>
      <c r="I1534" s="79">
        <f>VLOOKUP(A1534,РАСЧЕТ!A:BE,57,0)</f>
        <v>155.94298591202846</v>
      </c>
      <c r="J1534" s="79">
        <f t="shared" si="93"/>
        <v>-11.557014087971538</v>
      </c>
      <c r="K1534" s="79" t="str">
        <f>VLOOKUP(A1534,'10'!A:C,3,0)</f>
        <v>Начисление услуг УКС00001636 от 31.10.2023 0:00:02</v>
      </c>
      <c r="L1534" s="79" t="str">
        <f>VLOOKUP(A1534,'10'!A:B,2,0)</f>
        <v>НАС/КС/ДУ-КЛ-3А-55</v>
      </c>
      <c r="M1534" s="79">
        <v>167.5</v>
      </c>
      <c r="N1534" s="79">
        <f>VLOOKUP(A1534,РАСЧЕТ!A:BF,58,0)</f>
        <v>139.57284366908107</v>
      </c>
      <c r="O1534" s="79">
        <f t="shared" si="94"/>
        <v>-27.927156330918933</v>
      </c>
      <c r="P1534" s="79" t="str">
        <f>VLOOKUP(A1534,'11'!A:C,3,0)</f>
        <v>Начисление услуг УКС00001714 от 30.11.2023 23:59:59</v>
      </c>
      <c r="Q1534" s="79" t="str">
        <f>VLOOKUP(A1534,'11'!A:B,2,0)</f>
        <v>НАС/КС/ДУ-КЛ-3А-55</v>
      </c>
      <c r="R1534" s="79">
        <v>167.5</v>
      </c>
      <c r="S1534">
        <f>VLOOKUP(A1534,РАСЧЕТ!A:BG,59,0)</f>
        <v>191.6679130862311</v>
      </c>
      <c r="T1534" s="119">
        <f t="shared" si="95"/>
        <v>24.167913086231096</v>
      </c>
      <c r="U1534" t="str">
        <f>VLOOKUP(A1534,'12'!A:C,3,0)</f>
        <v>Начисление услуг УКС00001863 от 31.12.2023 23:59:59</v>
      </c>
      <c r="V1534" t="str">
        <f>VLOOKUP(A1534,'12'!A:B,2,0)</f>
        <v>НАС/КС/ДУ-КЛ-3А-55</v>
      </c>
    </row>
    <row r="1535" spans="1:22" x14ac:dyDescent="0.3">
      <c r="A1535" s="77" t="s">
        <v>2259</v>
      </c>
      <c r="B1535" s="77" t="s">
        <v>655</v>
      </c>
      <c r="C1535" s="79">
        <v>287.76</v>
      </c>
      <c r="D1535" s="79">
        <f>VLOOKUP(A1535,РАСЧЕТ!A:AY,51,0)</f>
        <v>203.67160196218984</v>
      </c>
      <c r="E1535" s="79">
        <f t="shared" si="92"/>
        <v>-84.088398037810151</v>
      </c>
      <c r="F1535" s="79" t="str">
        <f>VLOOKUP(A1535,'04'!A:C,3,0)</f>
        <v>Начисление услуг УКС00000634 от 30.04.2023 0:00:04</v>
      </c>
      <c r="G1535" s="79" t="str">
        <f>VLOOKUP(A1535,'04'!A:B,2,0)</f>
        <v>С24-НАСТР-3А-2021/паркинг/Кл. №56</v>
      </c>
      <c r="H1535" s="80"/>
      <c r="I1535" s="79">
        <f>VLOOKUP(A1535,РАСЧЕТ!A:BE,57,0)</f>
        <v>0</v>
      </c>
      <c r="J1535" s="79">
        <f t="shared" si="93"/>
        <v>0</v>
      </c>
      <c r="K1535" s="79" t="e">
        <f>VLOOKUP(A1535,'10'!A:C,3,0)</f>
        <v>#N/A</v>
      </c>
      <c r="L1535" s="79" t="e">
        <f>VLOOKUP(A1535,'10'!A:B,2,0)</f>
        <v>#N/A</v>
      </c>
      <c r="M1535" s="80"/>
      <c r="N1535" s="79">
        <f>VLOOKUP(A1535,РАСЧЕТ!A:BF,58,0)</f>
        <v>0</v>
      </c>
      <c r="O1535" s="79">
        <f t="shared" si="94"/>
        <v>0</v>
      </c>
      <c r="P1535" s="79" t="e">
        <f>VLOOKUP(A1535,'11'!A:C,3,0)</f>
        <v>#N/A</v>
      </c>
      <c r="Q1535" s="79" t="e">
        <f>VLOOKUP(A1535,'11'!A:B,2,0)</f>
        <v>#N/A</v>
      </c>
      <c r="R1535" s="80"/>
      <c r="S1535">
        <f>VLOOKUP(A1535,РАСЧЕТ!A:BG,59,0)</f>
        <v>0</v>
      </c>
      <c r="T1535" s="119">
        <f t="shared" si="95"/>
        <v>0</v>
      </c>
      <c r="U1535" t="e">
        <f>VLOOKUP(A1535,'12'!A:C,3,0)</f>
        <v>#N/A</v>
      </c>
      <c r="V1535" t="e">
        <f>VLOOKUP(A1535,'12'!A:B,2,0)</f>
        <v>#N/A</v>
      </c>
    </row>
    <row r="1536" spans="1:22" x14ac:dyDescent="0.3">
      <c r="A1536" s="77" t="s">
        <v>2827</v>
      </c>
      <c r="B1536" s="77" t="s">
        <v>655</v>
      </c>
      <c r="C1536" s="80"/>
      <c r="D1536" s="79">
        <f>VLOOKUP(A1536,РАСЧЕТ!A:AY,51,0)</f>
        <v>0</v>
      </c>
      <c r="E1536" s="79">
        <f t="shared" si="92"/>
        <v>0</v>
      </c>
      <c r="F1536" s="79" t="e">
        <f>VLOOKUP(A1536,'04'!A:C,3,0)</f>
        <v>#N/A</v>
      </c>
      <c r="G1536" s="79" t="e">
        <f>VLOOKUP(A1536,'04'!A:B,2,0)</f>
        <v>#N/A</v>
      </c>
      <c r="H1536" s="79">
        <v>287.76</v>
      </c>
      <c r="I1536" s="79">
        <f>VLOOKUP(A1536,РАСЧЕТ!A:BE,57,0)</f>
        <v>267.9020527206643</v>
      </c>
      <c r="J1536" s="79">
        <f t="shared" si="93"/>
        <v>-19.85794727933569</v>
      </c>
      <c r="K1536" s="79" t="str">
        <f>VLOOKUP(A1536,'10'!A:C,3,0)</f>
        <v>Начисление услуг УКС00001636 от 31.10.2023 0:00:02</v>
      </c>
      <c r="L1536" s="79" t="str">
        <f>VLOOKUP(A1536,'10'!A:B,2,0)</f>
        <v>НАС/КС/ДУ-3А-КЛ-56</v>
      </c>
      <c r="M1536" s="79">
        <v>287.76</v>
      </c>
      <c r="N1536" s="79">
        <f>VLOOKUP(A1536,РАСЧЕТ!A:BF,58,0)</f>
        <v>239.77898784175468</v>
      </c>
      <c r="O1536" s="79">
        <f t="shared" si="94"/>
        <v>-47.981012158245306</v>
      </c>
      <c r="P1536" s="79" t="str">
        <f>VLOOKUP(A1536,'11'!A:C,3,0)</f>
        <v>Начисление услуг УКС00001714 от 30.11.2023 23:59:59</v>
      </c>
      <c r="Q1536" s="79" t="str">
        <f>VLOOKUP(A1536,'11'!A:B,2,0)</f>
        <v>НАС/КС/ДУ-3А-КЛ-56</v>
      </c>
      <c r="R1536" s="79">
        <v>287.76</v>
      </c>
      <c r="S1536">
        <f>VLOOKUP(A1536,РАСЧЕТ!A:BG,59,0)</f>
        <v>329.27564555839695</v>
      </c>
      <c r="T1536" s="119">
        <f t="shared" si="95"/>
        <v>41.515645558396955</v>
      </c>
      <c r="U1536" t="str">
        <f>VLOOKUP(A1536,'12'!A:C,3,0)</f>
        <v>Начисление услуг УКС00001863 от 31.12.2023 23:59:59</v>
      </c>
      <c r="V1536" t="str">
        <f>VLOOKUP(A1536,'12'!A:B,2,0)</f>
        <v>НАС/КС/ДУ-3А-КЛ-56</v>
      </c>
    </row>
    <row r="1537" spans="1:22" x14ac:dyDescent="0.3">
      <c r="A1537" s="77" t="s">
        <v>1502</v>
      </c>
      <c r="B1537" s="77" t="s">
        <v>1014</v>
      </c>
      <c r="C1537" s="79">
        <v>180.39</v>
      </c>
      <c r="D1537" s="79">
        <f>VLOOKUP(A1537,РАСЧЕТ!A:AY,51,0)</f>
        <v>127.67473555838765</v>
      </c>
      <c r="E1537" s="79">
        <f t="shared" si="92"/>
        <v>-52.715264441612334</v>
      </c>
      <c r="F1537" s="79" t="str">
        <f>VLOOKUP(A1537,'04'!A:C,3,0)</f>
        <v>Начисление услуг УКС00000634 от 30.04.2023 0:00:04</v>
      </c>
      <c r="G1537" s="79" t="str">
        <f>VLOOKUP(A1537,'04'!A:B,2,0)</f>
        <v>С24-НАСТР-3А-2021/паркинг/Кл. №57</v>
      </c>
      <c r="H1537" s="79">
        <v>180.39</v>
      </c>
      <c r="I1537" s="79">
        <f>VLOOKUP(A1537,РАСЧЕТ!A:BE,57,0)</f>
        <v>167.9386002129537</v>
      </c>
      <c r="J1537" s="79">
        <f t="shared" si="93"/>
        <v>-12.451399787046284</v>
      </c>
      <c r="K1537" s="79" t="str">
        <f>VLOOKUP(A1537,'10'!A:C,3,0)</f>
        <v>Начисление услуг УКС00001636 от 31.10.2023 0:00:02</v>
      </c>
      <c r="L1537" s="79" t="str">
        <f>VLOOKUP(A1537,'10'!A:B,2,0)</f>
        <v>С24-НАСТР-3А-2021/паркинг/Кл. №57</v>
      </c>
      <c r="M1537" s="79">
        <v>180.39</v>
      </c>
      <c r="N1537" s="79">
        <f>VLOOKUP(A1537,РАСЧЕТ!A:BF,58,0)</f>
        <v>150.30921625901038</v>
      </c>
      <c r="O1537" s="79">
        <f t="shared" si="94"/>
        <v>-30.080783740989602</v>
      </c>
      <c r="P1537" s="79" t="str">
        <f>VLOOKUP(A1537,'11'!A:C,3,0)</f>
        <v>Начисление услуг УКС00001714 от 30.11.2023 23:59:59</v>
      </c>
      <c r="Q1537" s="79" t="str">
        <f>VLOOKUP(A1537,'11'!A:B,2,0)</f>
        <v>С24-НАСТР-3А-2021/паркинг/Кл. №57</v>
      </c>
      <c r="R1537" s="79">
        <v>180.39</v>
      </c>
      <c r="S1537">
        <f>VLOOKUP(A1537,РАСЧЕТ!A:BG,59,0)</f>
        <v>206.41159870824885</v>
      </c>
      <c r="T1537" s="119">
        <f t="shared" si="95"/>
        <v>26.02159870824886</v>
      </c>
      <c r="U1537" t="str">
        <f>VLOOKUP(A1537,'12'!A:C,3,0)</f>
        <v>Начисление услуг УКС00001863 от 31.12.2023 23:59:59</v>
      </c>
      <c r="V1537" t="str">
        <f>VLOOKUP(A1537,'12'!A:B,2,0)</f>
        <v>С24-НАСТР-3А-2021/паркинг/Кл. №57</v>
      </c>
    </row>
    <row r="1538" spans="1:22" x14ac:dyDescent="0.3">
      <c r="A1538" s="77" t="s">
        <v>2030</v>
      </c>
      <c r="B1538" s="77" t="s">
        <v>804</v>
      </c>
      <c r="C1538" s="80"/>
      <c r="D1538" s="79">
        <f>VLOOKUP(A1538,РАСЧЕТ!A:AY,51,0)</f>
        <v>0</v>
      </c>
      <c r="E1538" s="79">
        <f t="shared" si="92"/>
        <v>0</v>
      </c>
      <c r="F1538" s="79" t="e">
        <f>VLOOKUP(A1538,'04'!A:C,3,0)</f>
        <v>#N/A</v>
      </c>
      <c r="G1538" s="79" t="e">
        <f>VLOOKUP(A1538,'04'!A:B,2,0)</f>
        <v>#N/A</v>
      </c>
      <c r="H1538" s="80"/>
      <c r="I1538" s="79">
        <f>VLOOKUP(A1538,РАСЧЕТ!A:BE,57,0)</f>
        <v>0</v>
      </c>
      <c r="J1538" s="79">
        <f t="shared" si="93"/>
        <v>0</v>
      </c>
      <c r="K1538" s="79" t="e">
        <f>VLOOKUP(A1538,'10'!A:C,3,0)</f>
        <v>#N/A</v>
      </c>
      <c r="L1538" s="79" t="e">
        <f>VLOOKUP(A1538,'10'!A:B,2,0)</f>
        <v>#N/A</v>
      </c>
      <c r="M1538" s="80"/>
      <c r="N1538" s="79">
        <f>VLOOKUP(A1538,РАСЧЕТ!A:BF,58,0)</f>
        <v>0</v>
      </c>
      <c r="O1538" s="79">
        <f t="shared" si="94"/>
        <v>0</v>
      </c>
      <c r="P1538" s="79" t="e">
        <f>VLOOKUP(A1538,'11'!A:C,3,0)</f>
        <v>#N/A</v>
      </c>
      <c r="Q1538" s="79" t="e">
        <f>VLOOKUP(A1538,'11'!A:B,2,0)</f>
        <v>#N/A</v>
      </c>
      <c r="R1538" s="80"/>
      <c r="S1538">
        <f>VLOOKUP(A1538,РАСЧЕТ!A:BG,59,0)</f>
        <v>0</v>
      </c>
      <c r="T1538" s="119">
        <f t="shared" si="95"/>
        <v>0</v>
      </c>
      <c r="U1538" t="e">
        <f>VLOOKUP(A1538,'12'!A:C,3,0)</f>
        <v>#N/A</v>
      </c>
      <c r="V1538" t="e">
        <f>VLOOKUP(A1538,'12'!A:B,2,0)</f>
        <v>#N/A</v>
      </c>
    </row>
    <row r="1539" spans="1:22" x14ac:dyDescent="0.3">
      <c r="A1539" s="77" t="s">
        <v>2554</v>
      </c>
      <c r="B1539" s="77" t="s">
        <v>804</v>
      </c>
      <c r="C1539" s="79">
        <v>171.8</v>
      </c>
      <c r="D1539" s="79">
        <f>VLOOKUP(A1539,РАСЧЕТ!A:AY,51,0)</f>
        <v>121.59498624608348</v>
      </c>
      <c r="E1539" s="79">
        <f t="shared" ref="E1539:E1602" si="96">D1539-C1539</f>
        <v>-50.205013753916532</v>
      </c>
      <c r="F1539" s="79" t="str">
        <f>VLOOKUP(A1539,'04'!A:C,3,0)</f>
        <v>Начисление услуг УКС00000634 от 30.04.2023 0:00:04</v>
      </c>
      <c r="G1539" s="79" t="str">
        <f>VLOOKUP(A1539,'04'!A:B,2,0)</f>
        <v>НАС/КС/ДУ-КЛ-3А-58</v>
      </c>
      <c r="H1539" s="79">
        <v>171.8</v>
      </c>
      <c r="I1539" s="79">
        <f>VLOOKUP(A1539,РАСЧЕТ!A:BE,57,0)</f>
        <v>159.94152401233688</v>
      </c>
      <c r="J1539" s="79">
        <f t="shared" ref="J1539:J1602" si="97">I1539-H1539</f>
        <v>-11.858475987663127</v>
      </c>
      <c r="K1539" s="79" t="str">
        <f>VLOOKUP(A1539,'10'!A:C,3,0)</f>
        <v>Начисление услуг УКС00001636 от 31.10.2023 0:00:02</v>
      </c>
      <c r="L1539" s="79" t="str">
        <f>VLOOKUP(A1539,'10'!A:B,2,0)</f>
        <v>НАС/КС/ДУ-КЛ-3А-58</v>
      </c>
      <c r="M1539" s="79">
        <v>171.8</v>
      </c>
      <c r="N1539" s="79">
        <f>VLOOKUP(A1539,РАСЧЕТ!A:BF,58,0)</f>
        <v>143.15163453239086</v>
      </c>
      <c r="O1539" s="79">
        <f t="shared" ref="O1539:O1602" si="98">N1539-M1539</f>
        <v>-28.648365467609153</v>
      </c>
      <c r="P1539" s="79" t="str">
        <f>VLOOKUP(A1539,'11'!A:C,3,0)</f>
        <v>Начисление услуг УКС00001714 от 30.11.2023 23:59:59</v>
      </c>
      <c r="Q1539" s="79" t="str">
        <f>VLOOKUP(A1539,'11'!A:B,2,0)</f>
        <v>НАС/КС/ДУ-КЛ-3А-58</v>
      </c>
      <c r="R1539" s="79">
        <v>171.8</v>
      </c>
      <c r="S1539">
        <f>VLOOKUP(A1539,РАСЧЕТ!A:BG,59,0)</f>
        <v>196.58247496023699</v>
      </c>
      <c r="T1539" s="119">
        <f t="shared" ref="T1539:T1602" si="99">S1539-R1539</f>
        <v>24.782474960236982</v>
      </c>
      <c r="U1539" t="str">
        <f>VLOOKUP(A1539,'12'!A:C,3,0)</f>
        <v>Начисление услуг УКС00001863 от 31.12.2023 23:59:59</v>
      </c>
      <c r="V1539" t="str">
        <f>VLOOKUP(A1539,'12'!A:B,2,0)</f>
        <v>НАС/КС/ДУ-КЛ-3А-58</v>
      </c>
    </row>
    <row r="1540" spans="1:22" x14ac:dyDescent="0.3">
      <c r="A1540" s="77" t="s">
        <v>2232</v>
      </c>
      <c r="B1540" s="77" t="s">
        <v>1174</v>
      </c>
      <c r="C1540" s="80"/>
      <c r="D1540" s="79">
        <f>VLOOKUP(A1540,РАСЧЕТ!A:AY,51,0)</f>
        <v>0</v>
      </c>
      <c r="E1540" s="79">
        <f t="shared" si="96"/>
        <v>0</v>
      </c>
      <c r="F1540" s="79" t="e">
        <f>VLOOKUP(A1540,'04'!A:C,3,0)</f>
        <v>#N/A</v>
      </c>
      <c r="G1540" s="79" t="e">
        <f>VLOOKUP(A1540,'04'!A:B,2,0)</f>
        <v>#N/A</v>
      </c>
      <c r="H1540" s="80"/>
      <c r="I1540" s="79">
        <f>VLOOKUP(A1540,РАСЧЕТ!A:BE,57,0)</f>
        <v>0</v>
      </c>
      <c r="J1540" s="79">
        <f t="shared" si="97"/>
        <v>0</v>
      </c>
      <c r="K1540" s="79" t="e">
        <f>VLOOKUP(A1540,'10'!A:C,3,0)</f>
        <v>#N/A</v>
      </c>
      <c r="L1540" s="79" t="e">
        <f>VLOOKUP(A1540,'10'!A:B,2,0)</f>
        <v>#N/A</v>
      </c>
      <c r="M1540" s="80"/>
      <c r="N1540" s="79">
        <f>VLOOKUP(A1540,РАСЧЕТ!A:BF,58,0)</f>
        <v>0</v>
      </c>
      <c r="O1540" s="79">
        <f t="shared" si="98"/>
        <v>0</v>
      </c>
      <c r="P1540" s="79" t="e">
        <f>VLOOKUP(A1540,'11'!A:C,3,0)</f>
        <v>#N/A</v>
      </c>
      <c r="Q1540" s="79" t="e">
        <f>VLOOKUP(A1540,'11'!A:B,2,0)</f>
        <v>#N/A</v>
      </c>
      <c r="R1540" s="80"/>
      <c r="S1540">
        <f>VLOOKUP(A1540,РАСЧЕТ!A:BG,59,0)</f>
        <v>0</v>
      </c>
      <c r="T1540" s="119">
        <f t="shared" si="99"/>
        <v>0</v>
      </c>
      <c r="U1540" t="e">
        <f>VLOOKUP(A1540,'12'!A:C,3,0)</f>
        <v>#N/A</v>
      </c>
      <c r="V1540" t="e">
        <f>VLOOKUP(A1540,'12'!A:B,2,0)</f>
        <v>#N/A</v>
      </c>
    </row>
    <row r="1541" spans="1:22" x14ac:dyDescent="0.3">
      <c r="A1541" s="77" t="s">
        <v>2576</v>
      </c>
      <c r="B1541" s="77" t="s">
        <v>1174</v>
      </c>
      <c r="C1541" s="79">
        <v>154.62</v>
      </c>
      <c r="D1541" s="79">
        <f>VLOOKUP(A1541,РАСЧЕТ!A:AY,51,0)</f>
        <v>109.43548762147515</v>
      </c>
      <c r="E1541" s="79">
        <f t="shared" si="96"/>
        <v>-45.184512378524857</v>
      </c>
      <c r="F1541" s="79" t="str">
        <f>VLOOKUP(A1541,'04'!A:C,3,0)</f>
        <v>Начисление услуг УКС00000634 от 30.04.2023 0:00:04</v>
      </c>
      <c r="G1541" s="79" t="str">
        <f>VLOOKUP(A1541,'04'!A:B,2,0)</f>
        <v>НАС/КС/ДУ-3А-КЛ-59</v>
      </c>
      <c r="H1541" s="79">
        <v>154.62</v>
      </c>
      <c r="I1541" s="79">
        <f>VLOOKUP(A1541,РАСЧЕТ!A:BE,57,0)</f>
        <v>143.94737161110319</v>
      </c>
      <c r="J1541" s="79">
        <f t="shared" si="97"/>
        <v>-10.672628388896811</v>
      </c>
      <c r="K1541" s="79" t="str">
        <f>VLOOKUP(A1541,'10'!A:C,3,0)</f>
        <v>Начисление услуг УКС00001636 от 31.10.2023 0:00:02</v>
      </c>
      <c r="L1541" s="79" t="str">
        <f>VLOOKUP(A1541,'10'!A:B,2,0)</f>
        <v>НАС/КС/ДУ-3А-КЛ-59</v>
      </c>
      <c r="M1541" s="79">
        <v>154.62</v>
      </c>
      <c r="N1541" s="79">
        <f>VLOOKUP(A1541,РАСЧЕТ!A:BF,58,0)</f>
        <v>128.83647107915178</v>
      </c>
      <c r="O1541" s="79">
        <f t="shared" si="98"/>
        <v>-25.783528920848227</v>
      </c>
      <c r="P1541" s="79" t="str">
        <f>VLOOKUP(A1541,'11'!A:C,3,0)</f>
        <v>Начисление услуг УКС00001714 от 30.11.2023 23:59:59</v>
      </c>
      <c r="Q1541" s="79" t="str">
        <f>VLOOKUP(A1541,'11'!A:B,2,0)</f>
        <v>НАС/КС/ДУ-3А-КЛ-59</v>
      </c>
      <c r="R1541" s="79">
        <v>154.62</v>
      </c>
      <c r="S1541">
        <f>VLOOKUP(A1541,РАСЧЕТ!A:BG,59,0)</f>
        <v>176.92422746421332</v>
      </c>
      <c r="T1541" s="119">
        <f t="shared" si="99"/>
        <v>22.304227464213312</v>
      </c>
      <c r="U1541" t="str">
        <f>VLOOKUP(A1541,'12'!A:C,3,0)</f>
        <v>Начисление услуг УКС00001863 от 31.12.2023 23:59:59</v>
      </c>
      <c r="V1541" t="str">
        <f>VLOOKUP(A1541,'12'!A:B,2,0)</f>
        <v>НАС/КС/ДУ-3А-КЛ-59</v>
      </c>
    </row>
    <row r="1542" spans="1:22" x14ac:dyDescent="0.3">
      <c r="A1542" s="77" t="s">
        <v>1545</v>
      </c>
      <c r="B1542" s="77" t="s">
        <v>642</v>
      </c>
      <c r="C1542" s="79">
        <v>27.38</v>
      </c>
      <c r="D1542" s="79">
        <f>VLOOKUP(A1542,РАСЧЕТ!A:AY,51,0)</f>
        <v>19.455197799373355</v>
      </c>
      <c r="E1542" s="79">
        <f t="shared" si="96"/>
        <v>-7.9248022006266439</v>
      </c>
      <c r="F1542" s="79" t="str">
        <f>VLOOKUP(A1542,'04'!A:C,3,0)</f>
        <v>Начисление услуг УКС00000634 от 30.04.2023 0:00:04</v>
      </c>
      <c r="G1542" s="79" t="str">
        <f>VLOOKUP(A1542,'04'!A:B,2,0)</f>
        <v>С24-НАСТР-3А-2021/паркинг/Кл. №6</v>
      </c>
      <c r="H1542" s="80"/>
      <c r="I1542" s="79">
        <f>VLOOKUP(A1542,РАСЧЕТ!A:BE,57,0)</f>
        <v>0</v>
      </c>
      <c r="J1542" s="79">
        <f t="shared" si="97"/>
        <v>0</v>
      </c>
      <c r="K1542" s="79" t="e">
        <f>VLOOKUP(A1542,'10'!A:C,3,0)</f>
        <v>#N/A</v>
      </c>
      <c r="L1542" s="79" t="e">
        <f>VLOOKUP(A1542,'10'!A:B,2,0)</f>
        <v>#N/A</v>
      </c>
      <c r="M1542" s="80"/>
      <c r="N1542" s="79">
        <f>VLOOKUP(A1542,РАСЧЕТ!A:BF,58,0)</f>
        <v>0</v>
      </c>
      <c r="O1542" s="79">
        <f t="shared" si="98"/>
        <v>0</v>
      </c>
      <c r="P1542" s="79" t="e">
        <f>VLOOKUP(A1542,'11'!A:C,3,0)</f>
        <v>#N/A</v>
      </c>
      <c r="Q1542" s="79" t="e">
        <f>VLOOKUP(A1542,'11'!A:B,2,0)</f>
        <v>#N/A</v>
      </c>
      <c r="R1542" s="80"/>
      <c r="S1542">
        <f>VLOOKUP(A1542,РАСЧЕТ!A:BG,59,0)</f>
        <v>0</v>
      </c>
      <c r="T1542" s="119">
        <f t="shared" si="99"/>
        <v>0</v>
      </c>
      <c r="U1542" t="e">
        <f>VLOOKUP(A1542,'12'!A:C,3,0)</f>
        <v>#N/A</v>
      </c>
      <c r="V1542" t="e">
        <f>VLOOKUP(A1542,'12'!A:B,2,0)</f>
        <v>#N/A</v>
      </c>
    </row>
    <row r="1543" spans="1:22" x14ac:dyDescent="0.3">
      <c r="A1543" s="77" t="s">
        <v>2616</v>
      </c>
      <c r="B1543" s="77" t="s">
        <v>642</v>
      </c>
      <c r="C1543" s="79">
        <v>110.06</v>
      </c>
      <c r="D1543" s="79">
        <f>VLOOKUP(A1543,РАСЧЕТ!A:AY,51,0)</f>
        <v>77.820791197493421</v>
      </c>
      <c r="E1543" s="79">
        <f t="shared" si="96"/>
        <v>-32.239208802506582</v>
      </c>
      <c r="F1543" s="79" t="str">
        <f>VLOOKUP(A1543,'04'!A:C,3,0)</f>
        <v>Начисление услуг УКС00000634 от 30.04.2023 0:00:04</v>
      </c>
      <c r="G1543" s="79" t="str">
        <f>VLOOKUP(A1543,'04'!A:B,2,0)</f>
        <v>НАС/КС/ДУ-КЛ-3А/ММ-6-Э(-1)</v>
      </c>
      <c r="H1543" s="79">
        <v>137.44</v>
      </c>
      <c r="I1543" s="79">
        <f>VLOOKUP(A1543,РАСЧЕТ!A:BE,57,0)</f>
        <v>127.9532192098695</v>
      </c>
      <c r="J1543" s="79">
        <f t="shared" si="97"/>
        <v>-9.4867807901304957</v>
      </c>
      <c r="K1543" s="79" t="str">
        <f>VLOOKUP(A1543,'10'!A:C,3,0)</f>
        <v>Начисление услуг УКС00001636 от 31.10.2023 0:00:02</v>
      </c>
      <c r="L1543" s="79" t="str">
        <f>VLOOKUP(A1543,'10'!A:B,2,0)</f>
        <v>НАС/КС/ДУ-КЛ-3А/ММ-6-Э(-1)</v>
      </c>
      <c r="M1543" s="79">
        <v>137.44</v>
      </c>
      <c r="N1543" s="79">
        <f>VLOOKUP(A1543,РАСЧЕТ!A:BF,58,0)</f>
        <v>114.5213076259127</v>
      </c>
      <c r="O1543" s="79">
        <f t="shared" si="98"/>
        <v>-22.9186923740873</v>
      </c>
      <c r="P1543" s="79" t="str">
        <f>VLOOKUP(A1543,'11'!A:C,3,0)</f>
        <v>Начисление услуг УКС00001714 от 30.11.2023 23:59:59</v>
      </c>
      <c r="Q1543" s="79" t="str">
        <f>VLOOKUP(A1543,'11'!A:B,2,0)</f>
        <v>НАС/КС/ДУ-КЛ-3А/ММ-6-Э(-1)</v>
      </c>
      <c r="R1543" s="79">
        <v>137.44</v>
      </c>
      <c r="S1543">
        <f>VLOOKUP(A1543,РАСЧЕТ!A:BG,59,0)</f>
        <v>157.26597996818961</v>
      </c>
      <c r="T1543" s="119">
        <f t="shared" si="99"/>
        <v>19.825979968189614</v>
      </c>
      <c r="U1543" t="str">
        <f>VLOOKUP(A1543,'12'!A:C,3,0)</f>
        <v>Начисление услуг УКС00001863 от 31.12.2023 23:59:59</v>
      </c>
      <c r="V1543" t="str">
        <f>VLOOKUP(A1543,'12'!A:B,2,0)</f>
        <v>НАС/КС/ДУ-КЛ-3А/ММ-6-Э(-1)</v>
      </c>
    </row>
    <row r="1544" spans="1:22" x14ac:dyDescent="0.3">
      <c r="A1544" s="77" t="s">
        <v>2350</v>
      </c>
      <c r="B1544" s="77" t="s">
        <v>805</v>
      </c>
      <c r="C1544" s="80"/>
      <c r="D1544" s="79">
        <f>VLOOKUP(A1544,РАСЧЕТ!A:AY,51,0)</f>
        <v>0</v>
      </c>
      <c r="E1544" s="79">
        <f t="shared" si="96"/>
        <v>0</v>
      </c>
      <c r="F1544" s="79" t="e">
        <f>VLOOKUP(A1544,'04'!A:C,3,0)</f>
        <v>#N/A</v>
      </c>
      <c r="G1544" s="79" t="e">
        <f>VLOOKUP(A1544,'04'!A:B,2,0)</f>
        <v>#N/A</v>
      </c>
      <c r="H1544" s="80"/>
      <c r="I1544" s="79">
        <f>VLOOKUP(A1544,РАСЧЕТ!A:BE,57,0)</f>
        <v>0</v>
      </c>
      <c r="J1544" s="79">
        <f t="shared" si="97"/>
        <v>0</v>
      </c>
      <c r="K1544" s="79" t="e">
        <f>VLOOKUP(A1544,'10'!A:C,3,0)</f>
        <v>#N/A</v>
      </c>
      <c r="L1544" s="79" t="e">
        <f>VLOOKUP(A1544,'10'!A:B,2,0)</f>
        <v>#N/A</v>
      </c>
      <c r="M1544" s="80"/>
      <c r="N1544" s="79">
        <f>VLOOKUP(A1544,РАСЧЕТ!A:BF,58,0)</f>
        <v>0</v>
      </c>
      <c r="O1544" s="79">
        <f t="shared" si="98"/>
        <v>0</v>
      </c>
      <c r="P1544" s="79" t="e">
        <f>VLOOKUP(A1544,'11'!A:C,3,0)</f>
        <v>#N/A</v>
      </c>
      <c r="Q1544" s="79" t="e">
        <f>VLOOKUP(A1544,'11'!A:B,2,0)</f>
        <v>#N/A</v>
      </c>
      <c r="R1544" s="80"/>
      <c r="S1544">
        <f>VLOOKUP(A1544,РАСЧЕТ!A:BG,59,0)</f>
        <v>0</v>
      </c>
      <c r="T1544" s="119">
        <f t="shared" si="99"/>
        <v>0</v>
      </c>
      <c r="U1544" t="e">
        <f>VLOOKUP(A1544,'12'!A:C,3,0)</f>
        <v>#N/A</v>
      </c>
      <c r="V1544" t="e">
        <f>VLOOKUP(A1544,'12'!A:B,2,0)</f>
        <v>#N/A</v>
      </c>
    </row>
    <row r="1545" spans="1:22" x14ac:dyDescent="0.3">
      <c r="A1545" s="77" t="s">
        <v>2753</v>
      </c>
      <c r="B1545" s="77" t="s">
        <v>805</v>
      </c>
      <c r="C1545" s="79">
        <v>274.88</v>
      </c>
      <c r="D1545" s="79">
        <f>VLOOKUP(A1545,РАСЧЕТ!A:AY,51,0)</f>
        <v>194.55197799373357</v>
      </c>
      <c r="E1545" s="79">
        <f t="shared" si="96"/>
        <v>-80.328022006266423</v>
      </c>
      <c r="F1545" s="79" t="str">
        <f>VLOOKUP(A1545,'04'!A:C,3,0)</f>
        <v>Начисление услуг УКС00000634 от 30.04.2023 0:00:04</v>
      </c>
      <c r="G1545" s="79" t="str">
        <f>VLOOKUP(A1545,'04'!A:B,2,0)</f>
        <v>НАС/КС/ДУ/3А-КЛ-60</v>
      </c>
      <c r="H1545" s="79">
        <v>274.88</v>
      </c>
      <c r="I1545" s="79">
        <f>VLOOKUP(A1545,РАСЧЕТ!A:BE,57,0)</f>
        <v>255.906438419739</v>
      </c>
      <c r="J1545" s="79">
        <f t="shared" si="97"/>
        <v>-18.973561580260991</v>
      </c>
      <c r="K1545" s="79" t="str">
        <f>VLOOKUP(A1545,'10'!A:C,3,0)</f>
        <v>Начисление услуг УКС00001636 от 31.10.2023 0:00:02</v>
      </c>
      <c r="L1545" s="79" t="str">
        <f>VLOOKUP(A1545,'10'!A:B,2,0)</f>
        <v>НАС/КС/ДУ/3А-КЛ-60</v>
      </c>
      <c r="M1545" s="79">
        <v>274.88</v>
      </c>
      <c r="N1545" s="79">
        <f>VLOOKUP(A1545,РАСЧЕТ!A:BF,58,0)</f>
        <v>229.0426152518254</v>
      </c>
      <c r="O1545" s="79">
        <f t="shared" si="98"/>
        <v>-45.8373847481746</v>
      </c>
      <c r="P1545" s="79" t="str">
        <f>VLOOKUP(A1545,'11'!A:C,3,0)</f>
        <v>Начисление услуг УКС00001714 от 30.11.2023 23:59:59</v>
      </c>
      <c r="Q1545" s="79" t="str">
        <f>VLOOKUP(A1545,'11'!A:B,2,0)</f>
        <v>НАС/КС/ДУ/3А-КЛ-60</v>
      </c>
      <c r="R1545" s="79">
        <v>274.88</v>
      </c>
      <c r="S1545">
        <f>VLOOKUP(A1545,РАСЧЕТ!A:BG,59,0)</f>
        <v>314.53195993637922</v>
      </c>
      <c r="T1545" s="119">
        <f t="shared" si="99"/>
        <v>39.651959936379228</v>
      </c>
      <c r="U1545" t="str">
        <f>VLOOKUP(A1545,'12'!A:C,3,0)</f>
        <v>Начисление услуг УКС00001863 от 31.12.2023 23:59:59</v>
      </c>
      <c r="V1545" t="str">
        <f>VLOOKUP(A1545,'12'!A:B,2,0)</f>
        <v>НАС/КС/ДУ/3А-КЛ-60</v>
      </c>
    </row>
    <row r="1546" spans="1:22" x14ac:dyDescent="0.3">
      <c r="A1546" s="77" t="s">
        <v>2195</v>
      </c>
      <c r="B1546" s="77" t="s">
        <v>1175</v>
      </c>
      <c r="C1546" s="79">
        <v>261.99</v>
      </c>
      <c r="D1546" s="79">
        <f>VLOOKUP(A1546,РАСЧЕТ!A:AY,51,0)</f>
        <v>185.43235402527728</v>
      </c>
      <c r="E1546" s="79">
        <f t="shared" si="96"/>
        <v>-76.557645974722732</v>
      </c>
      <c r="F1546" s="79" t="str">
        <f>VLOOKUP(A1546,'04'!A:C,3,0)</f>
        <v>Начисление услуг УКС00000634 от 30.04.2023 0:00:04</v>
      </c>
      <c r="G1546" s="79" t="str">
        <f>VLOOKUP(A1546,'04'!A:B,2,0)</f>
        <v>С24-НАСТР-3А-2021/паркинг/Кл. №61</v>
      </c>
      <c r="H1546" s="80"/>
      <c r="I1546" s="79">
        <f>VLOOKUP(A1546,РАСЧЕТ!A:BE,57,0)</f>
        <v>0</v>
      </c>
      <c r="J1546" s="79">
        <f t="shared" si="97"/>
        <v>0</v>
      </c>
      <c r="K1546" s="79" t="e">
        <f>VLOOKUP(A1546,'10'!A:C,3,0)</f>
        <v>#N/A</v>
      </c>
      <c r="L1546" s="79" t="e">
        <f>VLOOKUP(A1546,'10'!A:B,2,0)</f>
        <v>#N/A</v>
      </c>
      <c r="M1546" s="80"/>
      <c r="N1546" s="79">
        <f>VLOOKUP(A1546,РАСЧЕТ!A:BF,58,0)</f>
        <v>0</v>
      </c>
      <c r="O1546" s="79">
        <f t="shared" si="98"/>
        <v>0</v>
      </c>
      <c r="P1546" s="79" t="e">
        <f>VLOOKUP(A1546,'11'!A:C,3,0)</f>
        <v>#N/A</v>
      </c>
      <c r="Q1546" s="79" t="e">
        <f>VLOOKUP(A1546,'11'!A:B,2,0)</f>
        <v>#N/A</v>
      </c>
      <c r="R1546" s="80"/>
      <c r="S1546">
        <f>VLOOKUP(A1546,РАСЧЕТ!A:BG,59,0)</f>
        <v>0</v>
      </c>
      <c r="T1546" s="119">
        <f t="shared" si="99"/>
        <v>0</v>
      </c>
      <c r="U1546" t="e">
        <f>VLOOKUP(A1546,'12'!A:C,3,0)</f>
        <v>#N/A</v>
      </c>
      <c r="V1546" t="e">
        <f>VLOOKUP(A1546,'12'!A:B,2,0)</f>
        <v>#N/A</v>
      </c>
    </row>
    <row r="1547" spans="1:22" x14ac:dyDescent="0.3">
      <c r="A1547" s="77" t="s">
        <v>2900</v>
      </c>
      <c r="B1547" s="77" t="s">
        <v>1175</v>
      </c>
      <c r="C1547" s="80"/>
      <c r="D1547" s="79">
        <f>VLOOKUP(A1547,РАСЧЕТ!A:AY,51,0)</f>
        <v>0</v>
      </c>
      <c r="E1547" s="79">
        <f t="shared" si="96"/>
        <v>0</v>
      </c>
      <c r="F1547" s="79" t="e">
        <f>VLOOKUP(A1547,'04'!A:C,3,0)</f>
        <v>#N/A</v>
      </c>
      <c r="G1547" s="79" t="e">
        <f>VLOOKUP(A1547,'04'!A:B,2,0)</f>
        <v>#N/A</v>
      </c>
      <c r="H1547" s="79">
        <v>261.99</v>
      </c>
      <c r="I1547" s="79">
        <f>VLOOKUP(A1547,РАСЧЕТ!A:BE,57,0)</f>
        <v>243.91082411881371</v>
      </c>
      <c r="J1547" s="79">
        <f t="shared" si="97"/>
        <v>-18.079175881186302</v>
      </c>
      <c r="K1547" s="79" t="str">
        <f>VLOOKUP(A1547,'10'!A:C,3,0)</f>
        <v>Начисление услуг УКС00001636 от 31.10.2023 0:00:02</v>
      </c>
      <c r="L1547" s="79" t="str">
        <f>VLOOKUP(A1547,'10'!A:B,2,0)</f>
        <v>НАСТ/КС/ДУ-КЛ-3А-61к</v>
      </c>
      <c r="M1547" s="79">
        <v>261.99</v>
      </c>
      <c r="N1547" s="79">
        <f>VLOOKUP(A1547,РАСЧЕТ!A:BF,58,0)</f>
        <v>218.30624266189605</v>
      </c>
      <c r="O1547" s="79">
        <f t="shared" si="98"/>
        <v>-43.683757338103959</v>
      </c>
      <c r="P1547" s="79" t="str">
        <f>VLOOKUP(A1547,'11'!A:C,3,0)</f>
        <v>Начисление услуг УКС00001714 от 30.11.2023 23:59:59</v>
      </c>
      <c r="Q1547" s="79" t="str">
        <f>VLOOKUP(A1547,'11'!A:B,2,0)</f>
        <v>НАСТ/КС/ДУ-КЛ-3А-61к</v>
      </c>
      <c r="R1547" s="79">
        <v>261.99</v>
      </c>
      <c r="S1547">
        <f>VLOOKUP(A1547,РАСЧЕТ!A:BG,59,0)</f>
        <v>299.78827431436139</v>
      </c>
      <c r="T1547" s="119">
        <f t="shared" si="99"/>
        <v>37.798274314361379</v>
      </c>
      <c r="U1547" t="str">
        <f>VLOOKUP(A1547,'12'!A:C,3,0)</f>
        <v>Начисление услуг УКС00001863 от 31.12.2023 23:59:59</v>
      </c>
      <c r="V1547" t="str">
        <f>VLOOKUP(A1547,'12'!A:B,2,0)</f>
        <v>НАСТ/КС/ДУ-КЛ-3А-61к</v>
      </c>
    </row>
    <row r="1548" spans="1:22" x14ac:dyDescent="0.3">
      <c r="A1548" s="77" t="s">
        <v>2254</v>
      </c>
      <c r="B1548" s="77" t="s">
        <v>669</v>
      </c>
      <c r="C1548" s="79">
        <v>382.25</v>
      </c>
      <c r="D1548" s="79">
        <f>VLOOKUP(A1548,РАСЧЕТ!A:AY,51,0)</f>
        <v>270.54884439753579</v>
      </c>
      <c r="E1548" s="79">
        <f t="shared" si="96"/>
        <v>-111.70115560246421</v>
      </c>
      <c r="F1548" s="79" t="str">
        <f>VLOOKUP(A1548,'04'!A:C,3,0)</f>
        <v>Начисление услуг УКС00000634 от 30.04.2023 0:00:04</v>
      </c>
      <c r="G1548" s="79" t="str">
        <f>VLOOKUP(A1548,'04'!A:B,2,0)</f>
        <v>С24-НАСТР-3А-2021/паркинг/Кл. №62</v>
      </c>
      <c r="H1548" s="79">
        <v>382.25</v>
      </c>
      <c r="I1548" s="79">
        <f>VLOOKUP(A1548,РАСЧЕТ!A:BE,57,0)</f>
        <v>355.86989092744955</v>
      </c>
      <c r="J1548" s="79">
        <f t="shared" si="97"/>
        <v>-26.380109072550454</v>
      </c>
      <c r="K1548" s="79" t="str">
        <f>VLOOKUP(A1548,'10'!A:C,3,0)</f>
        <v>Начисление услуг УКС00001636 от 31.10.2023 0:00:02</v>
      </c>
      <c r="L1548" s="79" t="str">
        <f>VLOOKUP(A1548,'10'!A:B,2,0)</f>
        <v>С24-НАСТР-3А-2021/паркинг/Кл. №62</v>
      </c>
      <c r="M1548" s="79">
        <v>382.25</v>
      </c>
      <c r="N1548" s="79">
        <f>VLOOKUP(A1548,РАСЧЕТ!A:BF,58,0)</f>
        <v>318.51238683456967</v>
      </c>
      <c r="O1548" s="79">
        <f t="shared" si="98"/>
        <v>-63.737613165430332</v>
      </c>
      <c r="P1548" s="79" t="str">
        <f>VLOOKUP(A1548,'11'!A:C,3,0)</f>
        <v>Начисление услуг УКС00001714 от 30.11.2023 23:59:59</v>
      </c>
      <c r="Q1548" s="79" t="str">
        <f>VLOOKUP(A1548,'11'!A:B,2,0)</f>
        <v>С24-НАСТР-3А-2021/паркинг/Кл. №62</v>
      </c>
      <c r="R1548" s="79">
        <v>382.25</v>
      </c>
      <c r="S1548">
        <f>VLOOKUP(A1548,РАСЧЕТ!A:BG,59,0)</f>
        <v>437.39600678652732</v>
      </c>
      <c r="T1548" s="119">
        <f t="shared" si="99"/>
        <v>55.146006786527323</v>
      </c>
      <c r="U1548" t="str">
        <f>VLOOKUP(A1548,'12'!A:C,3,0)</f>
        <v>Начисление услуг УКС00001863 от 31.12.2023 23:59:59</v>
      </c>
      <c r="V1548" t="str">
        <f>VLOOKUP(A1548,'12'!A:B,2,0)</f>
        <v>С24-НАСТР-3А-2021/паркинг/Кл. №62</v>
      </c>
    </row>
    <row r="1549" spans="1:22" x14ac:dyDescent="0.3">
      <c r="A1549" s="77" t="s">
        <v>2336</v>
      </c>
      <c r="B1549" s="77" t="s">
        <v>612</v>
      </c>
      <c r="C1549" s="79">
        <v>231.93</v>
      </c>
      <c r="D1549" s="79">
        <f>VLOOKUP(A1549,РАСЧЕТ!A:AY,51,0)</f>
        <v>164.15323143221272</v>
      </c>
      <c r="E1549" s="79">
        <f t="shared" si="96"/>
        <v>-67.776768567787286</v>
      </c>
      <c r="F1549" s="79" t="str">
        <f>VLOOKUP(A1549,'04'!A:C,3,0)</f>
        <v>Начисление услуг УКС00000634 от 30.04.2023 0:00:04</v>
      </c>
      <c r="G1549" s="79" t="str">
        <f>VLOOKUP(A1549,'04'!A:B,2,0)</f>
        <v>С24-НАСТР-3А-2021/паркинг/Кл. №63</v>
      </c>
      <c r="H1549" s="80"/>
      <c r="I1549" s="79">
        <f>VLOOKUP(A1549,РАСЧЕТ!A:BE,57,0)</f>
        <v>0</v>
      </c>
      <c r="J1549" s="79">
        <f t="shared" si="97"/>
        <v>0</v>
      </c>
      <c r="K1549" s="79" t="e">
        <f>VLOOKUP(A1549,'10'!A:C,3,0)</f>
        <v>#N/A</v>
      </c>
      <c r="L1549" s="79" t="e">
        <f>VLOOKUP(A1549,'10'!A:B,2,0)</f>
        <v>#N/A</v>
      </c>
      <c r="M1549" s="80"/>
      <c r="N1549" s="79">
        <f>VLOOKUP(A1549,РАСЧЕТ!A:BF,58,0)</f>
        <v>0</v>
      </c>
      <c r="O1549" s="79">
        <f t="shared" si="98"/>
        <v>0</v>
      </c>
      <c r="P1549" s="79" t="e">
        <f>VLOOKUP(A1549,'11'!A:C,3,0)</f>
        <v>#N/A</v>
      </c>
      <c r="Q1549" s="79" t="e">
        <f>VLOOKUP(A1549,'11'!A:B,2,0)</f>
        <v>#N/A</v>
      </c>
      <c r="R1549" s="80"/>
      <c r="S1549">
        <f>VLOOKUP(A1549,РАСЧЕТ!A:BG,59,0)</f>
        <v>0</v>
      </c>
      <c r="T1549" s="119">
        <f t="shared" si="99"/>
        <v>0</v>
      </c>
      <c r="U1549" t="e">
        <f>VLOOKUP(A1549,'12'!A:C,3,0)</f>
        <v>#N/A</v>
      </c>
      <c r="V1549" t="e">
        <f>VLOOKUP(A1549,'12'!A:B,2,0)</f>
        <v>#N/A</v>
      </c>
    </row>
    <row r="1550" spans="1:22" x14ac:dyDescent="0.3">
      <c r="A1550" s="77" t="s">
        <v>2899</v>
      </c>
      <c r="B1550" s="77" t="s">
        <v>612</v>
      </c>
      <c r="C1550" s="80"/>
      <c r="D1550" s="79">
        <f>VLOOKUP(A1550,РАСЧЕТ!A:AY,51,0)</f>
        <v>0</v>
      </c>
      <c r="E1550" s="79">
        <f t="shared" si="96"/>
        <v>0</v>
      </c>
      <c r="F1550" s="79" t="e">
        <f>VLOOKUP(A1550,'04'!A:C,3,0)</f>
        <v>#N/A</v>
      </c>
      <c r="G1550" s="79" t="e">
        <f>VLOOKUP(A1550,'04'!A:B,2,0)</f>
        <v>#N/A</v>
      </c>
      <c r="H1550" s="79">
        <v>231.93</v>
      </c>
      <c r="I1550" s="79">
        <f>VLOOKUP(A1550,РАСЧЕТ!A:BE,57,0)</f>
        <v>215.92105741665478</v>
      </c>
      <c r="J1550" s="79">
        <f t="shared" si="97"/>
        <v>-16.008942583345231</v>
      </c>
      <c r="K1550" s="79" t="str">
        <f>VLOOKUP(A1550,'10'!A:C,3,0)</f>
        <v>Начисление услуг УКС00001636 от 31.10.2023 0:00:02</v>
      </c>
      <c r="L1550" s="79" t="str">
        <f>VLOOKUP(A1550,'10'!A:B,2,0)</f>
        <v>НАС/КС/ДУ-КЛ-3А-63</v>
      </c>
      <c r="M1550" s="79">
        <v>231.93</v>
      </c>
      <c r="N1550" s="79">
        <f>VLOOKUP(A1550,РАСЧЕТ!A:BF,58,0)</f>
        <v>193.25470661872768</v>
      </c>
      <c r="O1550" s="79">
        <f t="shared" si="98"/>
        <v>-38.675293381272326</v>
      </c>
      <c r="P1550" s="79" t="str">
        <f>VLOOKUP(A1550,'11'!A:C,3,0)</f>
        <v>Начисление услуг УКС00001714 от 30.11.2023 23:59:59</v>
      </c>
      <c r="Q1550" s="79" t="str">
        <f>VLOOKUP(A1550,'11'!A:B,2,0)</f>
        <v>НАС/КС/ДУ-КЛ-3А-63</v>
      </c>
      <c r="R1550" s="79">
        <v>231.93</v>
      </c>
      <c r="S1550">
        <f>VLOOKUP(A1550,РАСЧЕТ!A:BG,59,0)</f>
        <v>265.38634119631996</v>
      </c>
      <c r="T1550" s="119">
        <f t="shared" si="99"/>
        <v>33.456341196319954</v>
      </c>
      <c r="U1550" t="str">
        <f>VLOOKUP(A1550,'12'!A:C,3,0)</f>
        <v>Начисление услуг УКС00001863 от 31.12.2023 23:59:59</v>
      </c>
      <c r="V1550" t="str">
        <f>VLOOKUP(A1550,'12'!A:B,2,0)</f>
        <v>НАС/КС/ДУ-КЛ-3А-63</v>
      </c>
    </row>
    <row r="1551" spans="1:22" x14ac:dyDescent="0.3">
      <c r="A1551" s="77" t="s">
        <v>2220</v>
      </c>
      <c r="B1551" s="77" t="s">
        <v>1205</v>
      </c>
      <c r="C1551" s="79">
        <v>240.52</v>
      </c>
      <c r="D1551" s="79">
        <f>VLOOKUP(A1551,РАСЧЕТ!A:AY,51,0)</f>
        <v>170.23298074451688</v>
      </c>
      <c r="E1551" s="79">
        <f t="shared" si="96"/>
        <v>-70.287019255483131</v>
      </c>
      <c r="F1551" s="79" t="str">
        <f>VLOOKUP(A1551,'04'!A:C,3,0)</f>
        <v>Начисление услуг УКС00000634 от 30.04.2023 0:00:04</v>
      </c>
      <c r="G1551" s="79" t="str">
        <f>VLOOKUP(A1551,'04'!A:B,2,0)</f>
        <v>С24-НАСТР-3А-2021/паркинг/Кл. №64</v>
      </c>
      <c r="H1551" s="80"/>
      <c r="I1551" s="79">
        <f>VLOOKUP(A1551,РАСЧЕТ!A:BE,57,0)</f>
        <v>0</v>
      </c>
      <c r="J1551" s="79">
        <f t="shared" si="97"/>
        <v>0</v>
      </c>
      <c r="K1551" s="79" t="e">
        <f>VLOOKUP(A1551,'10'!A:C,3,0)</f>
        <v>#N/A</v>
      </c>
      <c r="L1551" s="79" t="e">
        <f>VLOOKUP(A1551,'10'!A:B,2,0)</f>
        <v>#N/A</v>
      </c>
      <c r="M1551" s="80"/>
      <c r="N1551" s="79">
        <f>VLOOKUP(A1551,РАСЧЕТ!A:BF,58,0)</f>
        <v>0</v>
      </c>
      <c r="O1551" s="79">
        <f t="shared" si="98"/>
        <v>0</v>
      </c>
      <c r="P1551" s="79" t="e">
        <f>VLOOKUP(A1551,'11'!A:C,3,0)</f>
        <v>#N/A</v>
      </c>
      <c r="Q1551" s="79" t="e">
        <f>VLOOKUP(A1551,'11'!A:B,2,0)</f>
        <v>#N/A</v>
      </c>
      <c r="R1551" s="80"/>
      <c r="S1551">
        <f>VLOOKUP(A1551,РАСЧЕТ!A:BG,59,0)</f>
        <v>0</v>
      </c>
      <c r="T1551" s="119">
        <f t="shared" si="99"/>
        <v>0</v>
      </c>
      <c r="U1551" t="e">
        <f>VLOOKUP(A1551,'12'!A:C,3,0)</f>
        <v>#N/A</v>
      </c>
      <c r="V1551" t="e">
        <f>VLOOKUP(A1551,'12'!A:B,2,0)</f>
        <v>#N/A</v>
      </c>
    </row>
    <row r="1552" spans="1:22" x14ac:dyDescent="0.3">
      <c r="A1552" s="77" t="s">
        <v>2885</v>
      </c>
      <c r="B1552" s="77" t="s">
        <v>1205</v>
      </c>
      <c r="C1552" s="80"/>
      <c r="D1552" s="79">
        <f>VLOOKUP(A1552,РАСЧЕТ!A:AY,51,0)</f>
        <v>0</v>
      </c>
      <c r="E1552" s="79">
        <f t="shared" si="96"/>
        <v>0</v>
      </c>
      <c r="F1552" s="79" t="e">
        <f>VLOOKUP(A1552,'04'!A:C,3,0)</f>
        <v>#N/A</v>
      </c>
      <c r="G1552" s="79" t="e">
        <f>VLOOKUP(A1552,'04'!A:B,2,0)</f>
        <v>#N/A</v>
      </c>
      <c r="H1552" s="79">
        <v>240.52</v>
      </c>
      <c r="I1552" s="79">
        <f>VLOOKUP(A1552,РАСЧЕТ!A:BE,57,0)</f>
        <v>223.91813361727159</v>
      </c>
      <c r="J1552" s="79">
        <f t="shared" si="97"/>
        <v>-16.601866382728417</v>
      </c>
      <c r="K1552" s="79" t="str">
        <f>VLOOKUP(A1552,'10'!A:C,3,0)</f>
        <v>Начисление услуг УКС00001636 от 31.10.2023 0:00:02</v>
      </c>
      <c r="L1552" s="79" t="str">
        <f>VLOOKUP(A1552,'10'!A:B,2,0)</f>
        <v>НАС/КС/ДУ-КЛ-3А-64</v>
      </c>
      <c r="M1552" s="79">
        <v>240.52</v>
      </c>
      <c r="N1552" s="79">
        <f>VLOOKUP(A1552,РАСЧЕТ!A:BF,58,0)</f>
        <v>200.41228834534718</v>
      </c>
      <c r="O1552" s="79">
        <f t="shared" si="98"/>
        <v>-40.107711654652832</v>
      </c>
      <c r="P1552" s="79" t="str">
        <f>VLOOKUP(A1552,'11'!A:C,3,0)</f>
        <v>Начисление услуг УКС00001714 от 30.11.2023 23:59:59</v>
      </c>
      <c r="Q1552" s="79" t="str">
        <f>VLOOKUP(A1552,'11'!A:B,2,0)</f>
        <v>НАС/КС/ДУ-КЛ-3А-64</v>
      </c>
      <c r="R1552" s="79">
        <v>240.52</v>
      </c>
      <c r="S1552">
        <f>VLOOKUP(A1552,РАСЧЕТ!A:BG,59,0)</f>
        <v>275.21546494433176</v>
      </c>
      <c r="T1552" s="119">
        <f t="shared" si="99"/>
        <v>34.695464944331746</v>
      </c>
      <c r="U1552" t="str">
        <f>VLOOKUP(A1552,'12'!A:C,3,0)</f>
        <v>Начисление услуг УКС00001863 от 31.12.2023 23:59:59</v>
      </c>
      <c r="V1552" t="str">
        <f>VLOOKUP(A1552,'12'!A:B,2,0)</f>
        <v>НАС/КС/ДУ-КЛ-3А-64</v>
      </c>
    </row>
    <row r="1553" spans="1:22" x14ac:dyDescent="0.3">
      <c r="A1553" s="77" t="s">
        <v>2229</v>
      </c>
      <c r="B1553" s="77" t="s">
        <v>996</v>
      </c>
      <c r="C1553" s="79">
        <v>219.04</v>
      </c>
      <c r="D1553" s="79">
        <f>VLOOKUP(A1553,РАСЧЕТ!A:AY,51,0)</f>
        <v>155.03360746375643</v>
      </c>
      <c r="E1553" s="79">
        <f t="shared" si="96"/>
        <v>-64.006392536243567</v>
      </c>
      <c r="F1553" s="79" t="str">
        <f>VLOOKUP(A1553,'04'!A:C,3,0)</f>
        <v>Начисление услуг УКС00000634 от 30.04.2023 0:00:04</v>
      </c>
      <c r="G1553" s="79" t="str">
        <f>VLOOKUP(A1553,'04'!A:B,2,0)</f>
        <v>С24-НАСТР-3А-2021/паркинг/Кл. №65</v>
      </c>
      <c r="H1553" s="79">
        <v>120.12</v>
      </c>
      <c r="I1553" s="79">
        <f>VLOOKUP(A1553,РАСЧЕТ!A:BE,57,0)</f>
        <v>111.83008170862587</v>
      </c>
      <c r="J1553" s="79">
        <f t="shared" si="97"/>
        <v>-8.2899182913741356</v>
      </c>
      <c r="K1553" s="79" t="str">
        <f>VLOOKUP(A1553,'10'!A:C,3,0)</f>
        <v>Начисление услуг УКС00001636 от 31.10.2023 0:00:02</v>
      </c>
      <c r="L1553" s="79" t="str">
        <f>VLOOKUP(A1553,'10'!A:B,2,0)</f>
        <v>С24-НАСТР-3А-2021/паркинг/Кл. №65</v>
      </c>
      <c r="M1553" s="80"/>
      <c r="N1553" s="79">
        <f>VLOOKUP(A1553,РАСЧЕТ!A:BF,58,0)</f>
        <v>0</v>
      </c>
      <c r="O1553" s="79">
        <f t="shared" si="98"/>
        <v>0</v>
      </c>
      <c r="P1553" s="79" t="e">
        <f>VLOOKUP(A1553,'11'!A:C,3,0)</f>
        <v>#N/A</v>
      </c>
      <c r="Q1553" s="79" t="e">
        <f>VLOOKUP(A1553,'11'!A:B,2,0)</f>
        <v>#N/A</v>
      </c>
      <c r="R1553" s="80"/>
      <c r="S1553">
        <f>VLOOKUP(A1553,РАСЧЕТ!A:BG,59,0)</f>
        <v>0</v>
      </c>
      <c r="T1553" s="119">
        <f t="shared" si="99"/>
        <v>0</v>
      </c>
      <c r="U1553" t="e">
        <f>VLOOKUP(A1553,'12'!A:C,3,0)</f>
        <v>#N/A</v>
      </c>
      <c r="V1553" t="e">
        <f>VLOOKUP(A1553,'12'!A:B,2,0)</f>
        <v>#N/A</v>
      </c>
    </row>
    <row r="1554" spans="1:22" x14ac:dyDescent="0.3">
      <c r="A1554" s="77" t="s">
        <v>2911</v>
      </c>
      <c r="B1554" s="77" t="s">
        <v>996</v>
      </c>
      <c r="C1554" s="80"/>
      <c r="D1554" s="79">
        <f>VLOOKUP(A1554,РАСЧЕТ!A:AY,51,0)</f>
        <v>0</v>
      </c>
      <c r="E1554" s="79">
        <f t="shared" si="96"/>
        <v>0</v>
      </c>
      <c r="F1554" s="79" t="e">
        <f>VLOOKUP(A1554,'04'!A:C,3,0)</f>
        <v>#N/A</v>
      </c>
      <c r="G1554" s="79" t="e">
        <f>VLOOKUP(A1554,'04'!A:B,2,0)</f>
        <v>#N/A</v>
      </c>
      <c r="H1554" s="79">
        <v>98.92</v>
      </c>
      <c r="I1554" s="79">
        <f>VLOOKUP(A1554,РАСЧЕТ!A:BE,57,0)</f>
        <v>92.095361407103653</v>
      </c>
      <c r="J1554" s="79">
        <f t="shared" si="97"/>
        <v>-6.8246385928963491</v>
      </c>
      <c r="K1554" s="79" t="str">
        <f>VLOOKUP(A1554,'10'!A:C,3,0)</f>
        <v>Начисление услуг УКС00001636 от 31.10.2023 0:00:02</v>
      </c>
      <c r="L1554" s="79" t="str">
        <f>VLOOKUP(A1554,'10'!A:B,2,0)</f>
        <v>НАС/КС/ДУ-3А/КЛ-65</v>
      </c>
      <c r="M1554" s="79">
        <v>219.04</v>
      </c>
      <c r="N1554" s="79">
        <f>VLOOKUP(A1554,РАСЧЕТ!A:BF,58,0)</f>
        <v>182.51833402879834</v>
      </c>
      <c r="O1554" s="79">
        <f t="shared" si="98"/>
        <v>-36.521665971201656</v>
      </c>
      <c r="P1554" s="79" t="str">
        <f>VLOOKUP(A1554,'11'!A:C,3,0)</f>
        <v>Начисление услуг УКС00001714 от 30.11.2023 23:59:59</v>
      </c>
      <c r="Q1554" s="79" t="str">
        <f>VLOOKUP(A1554,'11'!A:B,2,0)</f>
        <v>НАС/КС/ДУ-3А/КЛ-65</v>
      </c>
      <c r="R1554" s="79">
        <v>219.04</v>
      </c>
      <c r="S1554">
        <f>VLOOKUP(A1554,РАСЧЕТ!A:BG,59,0)</f>
        <v>250.64265557430213</v>
      </c>
      <c r="T1554" s="119">
        <f t="shared" si="99"/>
        <v>31.602655574302133</v>
      </c>
      <c r="U1554" t="str">
        <f>VLOOKUP(A1554,'12'!A:C,3,0)</f>
        <v>Начисление услуг УКС00001863 от 31.12.2023 23:59:59</v>
      </c>
      <c r="V1554" t="str">
        <f>VLOOKUP(A1554,'12'!A:B,2,0)</f>
        <v>НАС/КС/ДУ-3А/КЛ-65</v>
      </c>
    </row>
    <row r="1555" spans="1:22" x14ac:dyDescent="0.3">
      <c r="A1555" s="77" t="s">
        <v>2287</v>
      </c>
      <c r="B1555" s="77" t="s">
        <v>1039</v>
      </c>
      <c r="C1555" s="79">
        <v>84.83</v>
      </c>
      <c r="D1555" s="79">
        <f>VLOOKUP(A1555,РАСЧЕТ!A:AY,51,0)</f>
        <v>59.986859881401188</v>
      </c>
      <c r="E1555" s="79">
        <f t="shared" si="96"/>
        <v>-24.843140118598811</v>
      </c>
      <c r="F1555" s="79" t="str">
        <f>VLOOKUP(A1555,'04'!A:C,3,0)</f>
        <v>Начисление услуг УКС00000634 от 30.04.2023 0:00:04</v>
      </c>
      <c r="G1555" s="79" t="str">
        <f>VLOOKUP(A1555,'04'!A:B,2,0)</f>
        <v>С24-НАСТР-3А-2021/паркинг/Кл. №66</v>
      </c>
      <c r="H1555" s="80"/>
      <c r="I1555" s="79">
        <f>VLOOKUP(A1555,РАСЧЕТ!A:BE,57,0)</f>
        <v>0</v>
      </c>
      <c r="J1555" s="79">
        <f t="shared" si="97"/>
        <v>0</v>
      </c>
      <c r="K1555" s="79" t="e">
        <f>VLOOKUP(A1555,'10'!A:C,3,0)</f>
        <v>#N/A</v>
      </c>
      <c r="L1555" s="79" t="e">
        <f>VLOOKUP(A1555,'10'!A:B,2,0)</f>
        <v>#N/A</v>
      </c>
      <c r="M1555" s="80"/>
      <c r="N1555" s="79">
        <f>VLOOKUP(A1555,РАСЧЕТ!A:BF,58,0)</f>
        <v>0</v>
      </c>
      <c r="O1555" s="79">
        <f t="shared" si="98"/>
        <v>0</v>
      </c>
      <c r="P1555" s="79" t="e">
        <f>VLOOKUP(A1555,'11'!A:C,3,0)</f>
        <v>#N/A</v>
      </c>
      <c r="Q1555" s="79" t="e">
        <f>VLOOKUP(A1555,'11'!A:B,2,0)</f>
        <v>#N/A</v>
      </c>
      <c r="R1555" s="80"/>
      <c r="S1555">
        <f>VLOOKUP(A1555,РАСЧЕТ!A:BG,59,0)</f>
        <v>0</v>
      </c>
      <c r="T1555" s="119">
        <f t="shared" si="99"/>
        <v>0</v>
      </c>
      <c r="U1555" t="e">
        <f>VLOOKUP(A1555,'12'!A:C,3,0)</f>
        <v>#N/A</v>
      </c>
      <c r="V1555" t="e">
        <f>VLOOKUP(A1555,'12'!A:B,2,0)</f>
        <v>#N/A</v>
      </c>
    </row>
    <row r="1556" spans="1:22" x14ac:dyDescent="0.3">
      <c r="A1556" s="77" t="s">
        <v>2747</v>
      </c>
      <c r="B1556" s="77" t="s">
        <v>1039</v>
      </c>
      <c r="C1556" s="79">
        <v>74.36</v>
      </c>
      <c r="D1556" s="79">
        <f>VLOOKUP(A1556,РАСЧЕТ!A:AY,51,0)</f>
        <v>52.488502396226032</v>
      </c>
      <c r="E1556" s="79">
        <f t="shared" si="96"/>
        <v>-21.871497603773967</v>
      </c>
      <c r="F1556" s="79" t="str">
        <f>VLOOKUP(A1556,'04'!A:C,3,0)</f>
        <v>Начисление услуг УКС00000634 от 30.04.2023 0:00:04</v>
      </c>
      <c r="G1556" s="79" t="str">
        <f>VLOOKUP(A1556,'04'!A:B,2,0)</f>
        <v>НАС/КС/ДУ-3А-КЛ-66</v>
      </c>
      <c r="H1556" s="79">
        <v>158.91</v>
      </c>
      <c r="I1556" s="79">
        <f>VLOOKUP(A1556,РАСЧЕТ!A:BE,57,0)</f>
        <v>147.94590971141162</v>
      </c>
      <c r="J1556" s="79">
        <f t="shared" si="97"/>
        <v>-10.96409028858838</v>
      </c>
      <c r="K1556" s="79" t="str">
        <f>VLOOKUP(A1556,'10'!A:C,3,0)</f>
        <v>Начисление услуг УКС00001636 от 31.10.2023 0:00:02</v>
      </c>
      <c r="L1556" s="79" t="str">
        <f>VLOOKUP(A1556,'10'!A:B,2,0)</f>
        <v>НАС/КС/ДУ-3А-КЛ-66</v>
      </c>
      <c r="M1556" s="79">
        <v>158.91</v>
      </c>
      <c r="N1556" s="79">
        <f>VLOOKUP(A1556,РАСЧЕТ!A:BF,58,0)</f>
        <v>132.41526194246154</v>
      </c>
      <c r="O1556" s="79">
        <f t="shared" si="98"/>
        <v>-26.494738057538456</v>
      </c>
      <c r="P1556" s="79" t="str">
        <f>VLOOKUP(A1556,'11'!A:C,3,0)</f>
        <v>Начисление услуг УКС00001714 от 30.11.2023 23:59:59</v>
      </c>
      <c r="Q1556" s="79" t="str">
        <f>VLOOKUP(A1556,'11'!A:B,2,0)</f>
        <v>НАС/КС/ДУ-3А-КЛ-66</v>
      </c>
      <c r="R1556" s="79">
        <v>158.91</v>
      </c>
      <c r="S1556">
        <f>VLOOKUP(A1556,РАСЧЕТ!A:BG,59,0)</f>
        <v>181.83878933821921</v>
      </c>
      <c r="T1556" s="119">
        <f t="shared" si="99"/>
        <v>22.928789338219218</v>
      </c>
      <c r="U1556" t="str">
        <f>VLOOKUP(A1556,'12'!A:C,3,0)</f>
        <v>Начисление услуг УКС00001863 от 31.12.2023 23:59:59</v>
      </c>
      <c r="V1556" t="str">
        <f>VLOOKUP(A1556,'12'!A:B,2,0)</f>
        <v>НАС/КС/ДУ-3А-КЛ-66</v>
      </c>
    </row>
    <row r="1557" spans="1:22" x14ac:dyDescent="0.3">
      <c r="A1557" s="77" t="s">
        <v>2249</v>
      </c>
      <c r="B1557" s="77" t="s">
        <v>1051</v>
      </c>
      <c r="C1557" s="80"/>
      <c r="D1557" s="79">
        <f>VLOOKUP(A1557,РАСЧЕТ!A:AY,51,0)</f>
        <v>0</v>
      </c>
      <c r="E1557" s="79">
        <f t="shared" si="96"/>
        <v>0</v>
      </c>
      <c r="F1557" s="79" t="e">
        <f>VLOOKUP(A1557,'04'!A:C,3,0)</f>
        <v>#N/A</v>
      </c>
      <c r="G1557" s="79" t="e">
        <f>VLOOKUP(A1557,'04'!A:B,2,0)</f>
        <v>#N/A</v>
      </c>
      <c r="H1557" s="80"/>
      <c r="I1557" s="79">
        <f>VLOOKUP(A1557,РАСЧЕТ!A:BE,57,0)</f>
        <v>0</v>
      </c>
      <c r="J1557" s="79">
        <f t="shared" si="97"/>
        <v>0</v>
      </c>
      <c r="K1557" s="79" t="e">
        <f>VLOOKUP(A1557,'10'!A:C,3,0)</f>
        <v>#N/A</v>
      </c>
      <c r="L1557" s="79" t="e">
        <f>VLOOKUP(A1557,'10'!A:B,2,0)</f>
        <v>#N/A</v>
      </c>
      <c r="M1557" s="80"/>
      <c r="N1557" s="79">
        <f>VLOOKUP(A1557,РАСЧЕТ!A:BF,58,0)</f>
        <v>0</v>
      </c>
      <c r="O1557" s="79">
        <f t="shared" si="98"/>
        <v>0</v>
      </c>
      <c r="P1557" s="79" t="e">
        <f>VLOOKUP(A1557,'11'!A:C,3,0)</f>
        <v>#N/A</v>
      </c>
      <c r="Q1557" s="79" t="e">
        <f>VLOOKUP(A1557,'11'!A:B,2,0)</f>
        <v>#N/A</v>
      </c>
      <c r="R1557" s="80"/>
      <c r="S1557">
        <f>VLOOKUP(A1557,РАСЧЕТ!A:BG,59,0)</f>
        <v>0</v>
      </c>
      <c r="T1557" s="119">
        <f t="shared" si="99"/>
        <v>0</v>
      </c>
      <c r="U1557" t="e">
        <f>VLOOKUP(A1557,'12'!A:C,3,0)</f>
        <v>#N/A</v>
      </c>
      <c r="V1557" t="e">
        <f>VLOOKUP(A1557,'12'!A:B,2,0)</f>
        <v>#N/A</v>
      </c>
    </row>
    <row r="1558" spans="1:22" x14ac:dyDescent="0.3">
      <c r="A1558" s="77" t="s">
        <v>2578</v>
      </c>
      <c r="B1558" s="77" t="s">
        <v>1051</v>
      </c>
      <c r="C1558" s="79">
        <v>214.75</v>
      </c>
      <c r="D1558" s="79">
        <f>VLOOKUP(A1558,РАСЧЕТ!A:AY,51,0)</f>
        <v>151.99373280760435</v>
      </c>
      <c r="E1558" s="79">
        <f t="shared" si="96"/>
        <v>-62.756267192395654</v>
      </c>
      <c r="F1558" s="79" t="str">
        <f>VLOOKUP(A1558,'04'!A:C,3,0)</f>
        <v>Начисление услуг УКС00000634 от 30.04.2023 0:00:04</v>
      </c>
      <c r="G1558" s="79" t="str">
        <f>VLOOKUP(A1558,'04'!A:B,2,0)</f>
        <v>НАС/КС/ДУ-КЛ-3А-67</v>
      </c>
      <c r="H1558" s="79">
        <v>214.75</v>
      </c>
      <c r="I1558" s="79">
        <f>VLOOKUP(A1558,РАСЧЕТ!A:BE,57,0)</f>
        <v>199.92690501542108</v>
      </c>
      <c r="J1558" s="79">
        <f t="shared" si="97"/>
        <v>-14.823094984578916</v>
      </c>
      <c r="K1558" s="79" t="str">
        <f>VLOOKUP(A1558,'10'!A:C,3,0)</f>
        <v>Начисление услуг УКС00001636 от 31.10.2023 0:00:02</v>
      </c>
      <c r="L1558" s="79" t="str">
        <f>VLOOKUP(A1558,'10'!A:B,2,0)</f>
        <v>НАС/КС/ДУ-КЛ-3А-67</v>
      </c>
      <c r="M1558" s="79">
        <v>214.75</v>
      </c>
      <c r="N1558" s="79">
        <f>VLOOKUP(A1558,РАСЧЕТ!A:BF,58,0)</f>
        <v>178.93954316548854</v>
      </c>
      <c r="O1558" s="79">
        <f t="shared" si="98"/>
        <v>-35.810456834511456</v>
      </c>
      <c r="P1558" s="79" t="str">
        <f>VLOOKUP(A1558,'11'!A:C,3,0)</f>
        <v>Начисление услуг УКС00001714 от 30.11.2023 23:59:59</v>
      </c>
      <c r="Q1558" s="79" t="str">
        <f>VLOOKUP(A1558,'11'!A:B,2,0)</f>
        <v>НАС/КС/ДУ-КЛ-3А-67</v>
      </c>
      <c r="R1558" s="79">
        <v>214.75</v>
      </c>
      <c r="S1558">
        <f>VLOOKUP(A1558,РАСЧЕТ!A:BG,59,0)</f>
        <v>245.72809370029626</v>
      </c>
      <c r="T1558" s="119">
        <f t="shared" si="99"/>
        <v>30.978093700296256</v>
      </c>
      <c r="U1558" t="str">
        <f>VLOOKUP(A1558,'12'!A:C,3,0)</f>
        <v>Начисление услуг УКС00001863 от 31.12.2023 23:59:59</v>
      </c>
      <c r="V1558" t="str">
        <f>VLOOKUP(A1558,'12'!A:B,2,0)</f>
        <v>НАС/КС/ДУ-КЛ-3А-67</v>
      </c>
    </row>
    <row r="1559" spans="1:22" x14ac:dyDescent="0.3">
      <c r="A1559" s="77" t="s">
        <v>2320</v>
      </c>
      <c r="B1559" s="77" t="s">
        <v>1063</v>
      </c>
      <c r="C1559" s="79">
        <v>227.63</v>
      </c>
      <c r="D1559" s="79">
        <f>VLOOKUP(A1559,РАСЧЕТ!A:AY,51,0)</f>
        <v>161.11335677606058</v>
      </c>
      <c r="E1559" s="79">
        <f t="shared" si="96"/>
        <v>-66.516643223939411</v>
      </c>
      <c r="F1559" s="79" t="str">
        <f>VLOOKUP(A1559,'04'!A:C,3,0)</f>
        <v>Начисление услуг УКС00000634 от 30.04.2023 0:00:04</v>
      </c>
      <c r="G1559" s="79" t="str">
        <f>VLOOKUP(A1559,'04'!A:B,2,0)</f>
        <v>С24-НАСТР-3А-2021/паркинг/Кл. №68</v>
      </c>
      <c r="H1559" s="79">
        <v>227.63</v>
      </c>
      <c r="I1559" s="79">
        <f>VLOOKUP(A1559,РАСЧЕТ!A:BE,57,0)</f>
        <v>211.92251931634635</v>
      </c>
      <c r="J1559" s="79">
        <f t="shared" si="97"/>
        <v>-15.707480683653642</v>
      </c>
      <c r="K1559" s="79" t="str">
        <f>VLOOKUP(A1559,'10'!A:C,3,0)</f>
        <v>Начисление услуг УКС00001636 от 31.10.2023 0:00:02</v>
      </c>
      <c r="L1559" s="79" t="str">
        <f>VLOOKUP(A1559,'10'!A:B,2,0)</f>
        <v>С24-НАСТР-3А-2021/паркинг/Кл. №68</v>
      </c>
      <c r="M1559" s="79">
        <v>227.63</v>
      </c>
      <c r="N1559" s="79">
        <f>VLOOKUP(A1559,РАСЧЕТ!A:BF,58,0)</f>
        <v>189.67591575541789</v>
      </c>
      <c r="O1559" s="79">
        <f t="shared" si="98"/>
        <v>-37.954084244582106</v>
      </c>
      <c r="P1559" s="79" t="str">
        <f>VLOOKUP(A1559,'11'!A:C,3,0)</f>
        <v>Начисление услуг УКС00001714 от 30.11.2023 23:59:59</v>
      </c>
      <c r="Q1559" s="79" t="str">
        <f>VLOOKUP(A1559,'11'!A:B,2,0)</f>
        <v>С24-НАСТР-3А-2021/паркинг/Кл. №68</v>
      </c>
      <c r="R1559" s="79">
        <v>227.63</v>
      </c>
      <c r="S1559">
        <f>VLOOKUP(A1559,РАСЧЕТ!A:BG,59,0)</f>
        <v>260.47177932231398</v>
      </c>
      <c r="T1559" s="119">
        <f t="shared" si="99"/>
        <v>32.841779322313982</v>
      </c>
      <c r="U1559" t="str">
        <f>VLOOKUP(A1559,'12'!A:C,3,0)</f>
        <v>Начисление услуг УКС00001863 от 31.12.2023 23:59:59</v>
      </c>
      <c r="V1559" t="str">
        <f>VLOOKUP(A1559,'12'!A:B,2,0)</f>
        <v>С24-НАСТР-3А-2021/паркинг/Кл. №68</v>
      </c>
    </row>
    <row r="1560" spans="1:22" x14ac:dyDescent="0.3">
      <c r="A1560" s="77" t="s">
        <v>2143</v>
      </c>
      <c r="B1560" s="77" t="s">
        <v>1027</v>
      </c>
      <c r="C1560" s="79">
        <v>154.62</v>
      </c>
      <c r="D1560" s="79">
        <f>VLOOKUP(A1560,РАСЧЕТ!A:AY,51,0)</f>
        <v>109.43548762147515</v>
      </c>
      <c r="E1560" s="79">
        <f t="shared" si="96"/>
        <v>-45.184512378524857</v>
      </c>
      <c r="F1560" s="79" t="str">
        <f>VLOOKUP(A1560,'04'!A:C,3,0)</f>
        <v>Начисление услуг УКС00000634 от 30.04.2023 0:00:04</v>
      </c>
      <c r="G1560" s="79" t="str">
        <f>VLOOKUP(A1560,'04'!A:B,2,0)</f>
        <v>С24-НАСТР-3А-2021/паркинг/Кл. №69</v>
      </c>
      <c r="H1560" s="79">
        <v>154.62</v>
      </c>
      <c r="I1560" s="79">
        <f>VLOOKUP(A1560,РАСЧЕТ!A:BE,57,0)</f>
        <v>143.94737161110319</v>
      </c>
      <c r="J1560" s="79">
        <f t="shared" si="97"/>
        <v>-10.672628388896811</v>
      </c>
      <c r="K1560" s="79" t="str">
        <f>VLOOKUP(A1560,'10'!A:C,3,0)</f>
        <v>Начисление услуг УКС00001636 от 31.10.2023 0:00:02</v>
      </c>
      <c r="L1560" s="79" t="str">
        <f>VLOOKUP(A1560,'10'!A:B,2,0)</f>
        <v>С24-НАСТР-3А-2021/паркинг/Кл. №69</v>
      </c>
      <c r="M1560" s="79">
        <v>154.62</v>
      </c>
      <c r="N1560" s="79">
        <f>VLOOKUP(A1560,РАСЧЕТ!A:BF,58,0)</f>
        <v>128.83647107915178</v>
      </c>
      <c r="O1560" s="79">
        <f t="shared" si="98"/>
        <v>-25.783528920848227</v>
      </c>
      <c r="P1560" s="79" t="str">
        <f>VLOOKUP(A1560,'11'!A:C,3,0)</f>
        <v>Начисление услуг УКС00001714 от 30.11.2023 23:59:59</v>
      </c>
      <c r="Q1560" s="79" t="str">
        <f>VLOOKUP(A1560,'11'!A:B,2,0)</f>
        <v>С24-НАСТР-3А-2021/паркинг/Кл. №69</v>
      </c>
      <c r="R1560" s="79">
        <v>154.62</v>
      </c>
      <c r="S1560">
        <f>VLOOKUP(A1560,РАСЧЕТ!A:BG,59,0)</f>
        <v>176.92422746421332</v>
      </c>
      <c r="T1560" s="119">
        <f t="shared" si="99"/>
        <v>22.304227464213312</v>
      </c>
      <c r="U1560" t="str">
        <f>VLOOKUP(A1560,'12'!A:C,3,0)</f>
        <v>Начисление услуг УКС00001863 от 31.12.2023 23:59:59</v>
      </c>
      <c r="V1560" t="str">
        <f>VLOOKUP(A1560,'12'!A:B,2,0)</f>
        <v>С24-НАСТР-3А-2021/паркинг/Кл. №69</v>
      </c>
    </row>
    <row r="1561" spans="1:22" x14ac:dyDescent="0.3">
      <c r="A1561" s="77" t="s">
        <v>2250</v>
      </c>
      <c r="B1561" s="77" t="s">
        <v>1151</v>
      </c>
      <c r="C1561" s="80"/>
      <c r="D1561" s="79">
        <f>VLOOKUP(A1561,РАСЧЕТ!A:AY,51,0)</f>
        <v>0</v>
      </c>
      <c r="E1561" s="79">
        <f t="shared" si="96"/>
        <v>0</v>
      </c>
      <c r="F1561" s="79" t="e">
        <f>VLOOKUP(A1561,'04'!A:C,3,0)</f>
        <v>#N/A</v>
      </c>
      <c r="G1561" s="79" t="e">
        <f>VLOOKUP(A1561,'04'!A:B,2,0)</f>
        <v>#N/A</v>
      </c>
      <c r="H1561" s="80"/>
      <c r="I1561" s="79">
        <f>VLOOKUP(A1561,РАСЧЕТ!A:BE,57,0)</f>
        <v>0</v>
      </c>
      <c r="J1561" s="79">
        <f t="shared" si="97"/>
        <v>0</v>
      </c>
      <c r="K1561" s="79" t="e">
        <f>VLOOKUP(A1561,'10'!A:C,3,0)</f>
        <v>#N/A</v>
      </c>
      <c r="L1561" s="79" t="e">
        <f>VLOOKUP(A1561,'10'!A:B,2,0)</f>
        <v>#N/A</v>
      </c>
      <c r="M1561" s="80"/>
      <c r="N1561" s="79">
        <f>VLOOKUP(A1561,РАСЧЕТ!A:BF,58,0)</f>
        <v>0</v>
      </c>
      <c r="O1561" s="79">
        <f t="shared" si="98"/>
        <v>0</v>
      </c>
      <c r="P1561" s="79" t="e">
        <f>VLOOKUP(A1561,'11'!A:C,3,0)</f>
        <v>#N/A</v>
      </c>
      <c r="Q1561" s="79" t="e">
        <f>VLOOKUP(A1561,'11'!A:B,2,0)</f>
        <v>#N/A</v>
      </c>
      <c r="R1561" s="80"/>
      <c r="S1561">
        <f>VLOOKUP(A1561,РАСЧЕТ!A:BG,59,0)</f>
        <v>0</v>
      </c>
      <c r="T1561" s="119">
        <f t="shared" si="99"/>
        <v>0</v>
      </c>
      <c r="U1561" t="e">
        <f>VLOOKUP(A1561,'12'!A:C,3,0)</f>
        <v>#N/A</v>
      </c>
      <c r="V1561" t="e">
        <f>VLOOKUP(A1561,'12'!A:B,2,0)</f>
        <v>#N/A</v>
      </c>
    </row>
    <row r="1562" spans="1:22" x14ac:dyDescent="0.3">
      <c r="A1562" s="77" t="s">
        <v>2748</v>
      </c>
      <c r="B1562" s="77" t="s">
        <v>1151</v>
      </c>
      <c r="C1562" s="79">
        <v>120.26</v>
      </c>
      <c r="D1562" s="79">
        <f>VLOOKUP(A1562,РАСЧЕТ!A:AY,51,0)</f>
        <v>85.11649037225844</v>
      </c>
      <c r="E1562" s="79">
        <f t="shared" si="96"/>
        <v>-35.143509627741565</v>
      </c>
      <c r="F1562" s="79" t="str">
        <f>VLOOKUP(A1562,'04'!A:C,3,0)</f>
        <v>Начисление услуг УКС00000634 от 30.04.2023 0:00:04</v>
      </c>
      <c r="G1562" s="79" t="str">
        <f>VLOOKUP(A1562,'04'!A:B,2,0)</f>
        <v>НАС/КС/ДУ-3А-КЛ-7</v>
      </c>
      <c r="H1562" s="79">
        <v>120.26</v>
      </c>
      <c r="I1562" s="79">
        <f>VLOOKUP(A1562,РАСЧЕТ!A:BE,57,0)</f>
        <v>111.9590668086358</v>
      </c>
      <c r="J1562" s="79">
        <f t="shared" si="97"/>
        <v>-8.3009331913642086</v>
      </c>
      <c r="K1562" s="79" t="str">
        <f>VLOOKUP(A1562,'10'!A:C,3,0)</f>
        <v>Начисление услуг УКС00001636 от 31.10.2023 0:00:02</v>
      </c>
      <c r="L1562" s="79" t="str">
        <f>VLOOKUP(A1562,'10'!A:B,2,0)</f>
        <v>НАС/КС/ДУ-3А-КЛ-7</v>
      </c>
      <c r="M1562" s="79">
        <v>120.26</v>
      </c>
      <c r="N1562" s="79">
        <f>VLOOKUP(A1562,РАСЧЕТ!A:BF,58,0)</f>
        <v>100.20614417267359</v>
      </c>
      <c r="O1562" s="79">
        <f t="shared" si="98"/>
        <v>-20.053855827326416</v>
      </c>
      <c r="P1562" s="79" t="str">
        <f>VLOOKUP(A1562,'11'!A:C,3,0)</f>
        <v>Начисление услуг УКС00001714 от 30.11.2023 23:59:59</v>
      </c>
      <c r="Q1562" s="79" t="str">
        <f>VLOOKUP(A1562,'11'!A:B,2,0)</f>
        <v>НАС/КС/ДУ-3А-КЛ-7</v>
      </c>
      <c r="R1562" s="79">
        <v>120.26</v>
      </c>
      <c r="S1562">
        <f>VLOOKUP(A1562,РАСЧЕТ!A:BG,59,0)</f>
        <v>137.60773247216588</v>
      </c>
      <c r="T1562" s="119">
        <f t="shared" si="99"/>
        <v>17.347732472165873</v>
      </c>
      <c r="U1562" t="str">
        <f>VLOOKUP(A1562,'12'!A:C,3,0)</f>
        <v>Начисление услуг УКС00001863 от 31.12.2023 23:59:59</v>
      </c>
      <c r="V1562" t="str">
        <f>VLOOKUP(A1562,'12'!A:B,2,0)</f>
        <v>НАС/КС/ДУ-3А-КЛ-7</v>
      </c>
    </row>
    <row r="1563" spans="1:22" x14ac:dyDescent="0.3">
      <c r="A1563" s="77" t="s">
        <v>2340</v>
      </c>
      <c r="B1563" s="77" t="s">
        <v>1221</v>
      </c>
      <c r="C1563" s="79">
        <v>163.21</v>
      </c>
      <c r="D1563" s="79">
        <f>VLOOKUP(A1563,РАСЧЕТ!A:AY,51,0)</f>
        <v>115.51523693377931</v>
      </c>
      <c r="E1563" s="79">
        <f t="shared" si="96"/>
        <v>-47.694763066220702</v>
      </c>
      <c r="F1563" s="79" t="str">
        <f>VLOOKUP(A1563,'04'!A:C,3,0)</f>
        <v>Начисление услуг УКС00000634 от 30.04.2023 0:00:04</v>
      </c>
      <c r="G1563" s="79" t="str">
        <f>VLOOKUP(A1563,'04'!A:B,2,0)</f>
        <v>С24-НАСТР-3А-2021/паркинг/Кл. №70</v>
      </c>
      <c r="H1563" s="79">
        <v>163.21</v>
      </c>
      <c r="I1563" s="79">
        <f>VLOOKUP(A1563,РАСЧЕТ!A:BE,57,0)</f>
        <v>151.94444781172001</v>
      </c>
      <c r="J1563" s="79">
        <f t="shared" si="97"/>
        <v>-11.265552188279997</v>
      </c>
      <c r="K1563" s="79" t="str">
        <f>VLOOKUP(A1563,'10'!A:C,3,0)</f>
        <v>Начисление услуг УКС00001636 от 31.10.2023 0:00:02</v>
      </c>
      <c r="L1563" s="79" t="str">
        <f>VLOOKUP(A1563,'10'!A:B,2,0)</f>
        <v>С24-НАСТР-3А-2021/паркинг/Кл. №70</v>
      </c>
      <c r="M1563" s="79">
        <v>163.21</v>
      </c>
      <c r="N1563" s="79">
        <f>VLOOKUP(A1563,РАСЧЕТ!A:BF,58,0)</f>
        <v>135.9940528057713</v>
      </c>
      <c r="O1563" s="79">
        <f t="shared" si="98"/>
        <v>-27.215947194228704</v>
      </c>
      <c r="P1563" s="79" t="str">
        <f>VLOOKUP(A1563,'11'!A:C,3,0)</f>
        <v>Начисление услуг УКС00001714 от 30.11.2023 23:59:59</v>
      </c>
      <c r="Q1563" s="79" t="str">
        <f>VLOOKUP(A1563,'11'!A:B,2,0)</f>
        <v>С24-НАСТР-3А-2021/паркинг/Кл. №70</v>
      </c>
      <c r="R1563" s="79">
        <v>163.21</v>
      </c>
      <c r="S1563">
        <f>VLOOKUP(A1563,РАСЧЕТ!A:BG,59,0)</f>
        <v>186.75335121222514</v>
      </c>
      <c r="T1563" s="119">
        <f t="shared" si="99"/>
        <v>23.543351212225133</v>
      </c>
      <c r="U1563" t="str">
        <f>VLOOKUP(A1563,'12'!A:C,3,0)</f>
        <v>Начисление услуг УКС00001863 от 31.12.2023 23:59:59</v>
      </c>
      <c r="V1563" t="str">
        <f>VLOOKUP(A1563,'12'!A:B,2,0)</f>
        <v>С24-НАСТР-3А-2021/паркинг/Кл. №70</v>
      </c>
    </row>
    <row r="1564" spans="1:22" x14ac:dyDescent="0.3">
      <c r="A1564" s="77" t="s">
        <v>2262</v>
      </c>
      <c r="B1564" s="77" t="s">
        <v>643</v>
      </c>
      <c r="C1564" s="79">
        <v>322.12</v>
      </c>
      <c r="D1564" s="79">
        <f>VLOOKUP(A1564,РАСЧЕТ!A:AY,51,0)</f>
        <v>227.9905992114065</v>
      </c>
      <c r="E1564" s="79">
        <f t="shared" si="96"/>
        <v>-94.1294007885935</v>
      </c>
      <c r="F1564" s="79" t="str">
        <f>VLOOKUP(A1564,'04'!A:C,3,0)</f>
        <v>Начисление услуг УКС00000634 от 30.04.2023 0:00:04</v>
      </c>
      <c r="G1564" s="79" t="str">
        <f>VLOOKUP(A1564,'04'!A:B,2,0)</f>
        <v>С24-НАСТР-3А-2021/паркинг/Кл. №71</v>
      </c>
      <c r="H1564" s="79">
        <v>322.12</v>
      </c>
      <c r="I1564" s="79">
        <f>VLOOKUP(A1564,РАСЧЕТ!A:BE,57,0)</f>
        <v>299.89035752313163</v>
      </c>
      <c r="J1564" s="79">
        <f t="shared" si="97"/>
        <v>-22.229642476868378</v>
      </c>
      <c r="K1564" s="79" t="str">
        <f>VLOOKUP(A1564,'10'!A:C,3,0)</f>
        <v>Начисление услуг УКС00001636 от 31.10.2023 0:00:02</v>
      </c>
      <c r="L1564" s="79" t="str">
        <f>VLOOKUP(A1564,'10'!A:B,2,0)</f>
        <v>С24-НАСТР-3А-2021/паркинг/Кл. №71</v>
      </c>
      <c r="M1564" s="79">
        <v>322.12</v>
      </c>
      <c r="N1564" s="79">
        <f>VLOOKUP(A1564,РАСЧЕТ!A:BF,58,0)</f>
        <v>268.40931474823287</v>
      </c>
      <c r="O1564" s="79">
        <f t="shared" si="98"/>
        <v>-53.710685251767131</v>
      </c>
      <c r="P1564" s="79" t="str">
        <f>VLOOKUP(A1564,'11'!A:C,3,0)</f>
        <v>Начисление услуг УКС00001714 от 30.11.2023 23:59:59</v>
      </c>
      <c r="Q1564" s="79" t="str">
        <f>VLOOKUP(A1564,'11'!A:B,2,0)</f>
        <v>С24-НАСТР-3А-2021/паркинг/Кл. №71</v>
      </c>
      <c r="R1564" s="79">
        <v>322.12</v>
      </c>
      <c r="S1564">
        <f>VLOOKUP(A1564,РАСЧЕТ!A:BG,59,0)</f>
        <v>368.59214055044441</v>
      </c>
      <c r="T1564" s="119">
        <f t="shared" si="99"/>
        <v>46.472140550444408</v>
      </c>
      <c r="U1564" t="str">
        <f>VLOOKUP(A1564,'12'!A:C,3,0)</f>
        <v>Начисление услуг УКС00001863 от 31.12.2023 23:59:59</v>
      </c>
      <c r="V1564" t="str">
        <f>VLOOKUP(A1564,'12'!A:B,2,0)</f>
        <v>С24-НАСТР-3А-2021/паркинг/Кл. №71</v>
      </c>
    </row>
    <row r="1565" spans="1:22" x14ac:dyDescent="0.3">
      <c r="A1565" s="77" t="s">
        <v>2213</v>
      </c>
      <c r="B1565" s="77" t="s">
        <v>615</v>
      </c>
      <c r="C1565" s="80"/>
      <c r="D1565" s="79">
        <f>VLOOKUP(A1565,РАСЧЕТ!A:AY,51,0)</f>
        <v>0</v>
      </c>
      <c r="E1565" s="79">
        <f t="shared" si="96"/>
        <v>0</v>
      </c>
      <c r="F1565" s="79" t="e">
        <f>VLOOKUP(A1565,'04'!A:C,3,0)</f>
        <v>#N/A</v>
      </c>
      <c r="G1565" s="79" t="e">
        <f>VLOOKUP(A1565,'04'!A:B,2,0)</f>
        <v>#N/A</v>
      </c>
      <c r="H1565" s="80"/>
      <c r="I1565" s="79">
        <f>VLOOKUP(A1565,РАСЧЕТ!A:BE,57,0)</f>
        <v>0</v>
      </c>
      <c r="J1565" s="79">
        <f t="shared" si="97"/>
        <v>0</v>
      </c>
      <c r="K1565" s="79" t="e">
        <f>VLOOKUP(A1565,'10'!A:C,3,0)</f>
        <v>#N/A</v>
      </c>
      <c r="L1565" s="79" t="e">
        <f>VLOOKUP(A1565,'10'!A:B,2,0)</f>
        <v>#N/A</v>
      </c>
      <c r="M1565" s="80"/>
      <c r="N1565" s="79">
        <f>VLOOKUP(A1565,РАСЧЕТ!A:BF,58,0)</f>
        <v>0</v>
      </c>
      <c r="O1565" s="79">
        <f t="shared" si="98"/>
        <v>0</v>
      </c>
      <c r="P1565" s="79" t="e">
        <f>VLOOKUP(A1565,'11'!A:C,3,0)</f>
        <v>#N/A</v>
      </c>
      <c r="Q1565" s="79" t="e">
        <f>VLOOKUP(A1565,'11'!A:B,2,0)</f>
        <v>#N/A</v>
      </c>
      <c r="R1565" s="80"/>
      <c r="S1565">
        <f>VLOOKUP(A1565,РАСЧЕТ!A:BG,59,0)</f>
        <v>0</v>
      </c>
      <c r="T1565" s="119">
        <f t="shared" si="99"/>
        <v>0</v>
      </c>
      <c r="U1565" t="e">
        <f>VLOOKUP(A1565,'12'!A:C,3,0)</f>
        <v>#N/A</v>
      </c>
      <c r="V1565" t="e">
        <f>VLOOKUP(A1565,'12'!A:B,2,0)</f>
        <v>#N/A</v>
      </c>
    </row>
    <row r="1566" spans="1:22" x14ac:dyDescent="0.3">
      <c r="A1566" s="77" t="s">
        <v>2721</v>
      </c>
      <c r="B1566" s="77" t="s">
        <v>615</v>
      </c>
      <c r="C1566" s="79">
        <v>219.05</v>
      </c>
      <c r="D1566" s="79">
        <f>VLOOKUP(A1566,РАСЧЕТ!A:AY,51,0)</f>
        <v>155.03360746375643</v>
      </c>
      <c r="E1566" s="79">
        <f t="shared" si="96"/>
        <v>-64.016392536243586</v>
      </c>
      <c r="F1566" s="79" t="str">
        <f>VLOOKUP(A1566,'04'!A:C,3,0)</f>
        <v>Начисление услуг УКС00000634 от 30.04.2023 0:00:04</v>
      </c>
      <c r="G1566" s="79" t="str">
        <f>VLOOKUP(A1566,'04'!A:B,2,0)</f>
        <v>НАС/КС/ДУ/3А-КЛ-72</v>
      </c>
      <c r="H1566" s="79">
        <v>219.04</v>
      </c>
      <c r="I1566" s="79">
        <f>VLOOKUP(A1566,РАСЧЕТ!A:BE,57,0)</f>
        <v>203.92544311572951</v>
      </c>
      <c r="J1566" s="79">
        <f t="shared" si="97"/>
        <v>-15.114556884270485</v>
      </c>
      <c r="K1566" s="79" t="str">
        <f>VLOOKUP(A1566,'10'!A:C,3,0)</f>
        <v>Начисление услуг УКС00001636 от 31.10.2023 0:00:02</v>
      </c>
      <c r="L1566" s="79" t="str">
        <f>VLOOKUP(A1566,'10'!A:B,2,0)</f>
        <v>НАС/КС/ДУ/3А-КЛ-72</v>
      </c>
      <c r="M1566" s="79">
        <v>219.04</v>
      </c>
      <c r="N1566" s="79">
        <f>VLOOKUP(A1566,РАСЧЕТ!A:BF,58,0)</f>
        <v>182.51833402879834</v>
      </c>
      <c r="O1566" s="79">
        <f t="shared" si="98"/>
        <v>-36.521665971201656</v>
      </c>
      <c r="P1566" s="79" t="str">
        <f>VLOOKUP(A1566,'11'!A:C,3,0)</f>
        <v>Начисление услуг УКС00001714 от 30.11.2023 23:59:59</v>
      </c>
      <c r="Q1566" s="79" t="str">
        <f>VLOOKUP(A1566,'11'!A:B,2,0)</f>
        <v>НАС/КС/ДУ/3А-КЛ-72</v>
      </c>
      <c r="R1566" s="79">
        <v>219.04</v>
      </c>
      <c r="S1566">
        <f>VLOOKUP(A1566,РАСЧЕТ!A:BG,59,0)</f>
        <v>250.64265557430213</v>
      </c>
      <c r="T1566" s="119">
        <f t="shared" si="99"/>
        <v>31.602655574302133</v>
      </c>
      <c r="U1566" t="str">
        <f>VLOOKUP(A1566,'12'!A:C,3,0)</f>
        <v>Начисление услуг УКС00001863 от 31.12.2023 23:59:59</v>
      </c>
      <c r="V1566" t="str">
        <f>VLOOKUP(A1566,'12'!A:B,2,0)</f>
        <v>НАС/КС/ДУ/3А-КЛ-72</v>
      </c>
    </row>
    <row r="1567" spans="1:22" x14ac:dyDescent="0.3">
      <c r="A1567" s="77" t="s">
        <v>1976</v>
      </c>
      <c r="B1567" s="77" t="s">
        <v>606</v>
      </c>
      <c r="C1567" s="80"/>
      <c r="D1567" s="79">
        <f>VLOOKUP(A1567,РАСЧЕТ!A:AY,51,0)</f>
        <v>0</v>
      </c>
      <c r="E1567" s="79">
        <f t="shared" si="96"/>
        <v>0</v>
      </c>
      <c r="F1567" s="79" t="e">
        <f>VLOOKUP(A1567,'04'!A:C,3,0)</f>
        <v>#N/A</v>
      </c>
      <c r="G1567" s="79" t="e">
        <f>VLOOKUP(A1567,'04'!A:B,2,0)</f>
        <v>#N/A</v>
      </c>
      <c r="H1567" s="80"/>
      <c r="I1567" s="79">
        <f>VLOOKUP(A1567,РАСЧЕТ!A:BE,57,0)</f>
        <v>0</v>
      </c>
      <c r="J1567" s="79">
        <f t="shared" si="97"/>
        <v>0</v>
      </c>
      <c r="K1567" s="79" t="e">
        <f>VLOOKUP(A1567,'10'!A:C,3,0)</f>
        <v>#N/A</v>
      </c>
      <c r="L1567" s="79" t="e">
        <f>VLOOKUP(A1567,'10'!A:B,2,0)</f>
        <v>#N/A</v>
      </c>
      <c r="M1567" s="80"/>
      <c r="N1567" s="79">
        <f>VLOOKUP(A1567,РАСЧЕТ!A:BF,58,0)</f>
        <v>0</v>
      </c>
      <c r="O1567" s="79">
        <f t="shared" si="98"/>
        <v>0</v>
      </c>
      <c r="P1567" s="79" t="e">
        <f>VLOOKUP(A1567,'11'!A:C,3,0)</f>
        <v>#N/A</v>
      </c>
      <c r="Q1567" s="79" t="e">
        <f>VLOOKUP(A1567,'11'!A:B,2,0)</f>
        <v>#N/A</v>
      </c>
      <c r="R1567" s="80"/>
      <c r="S1567">
        <f>VLOOKUP(A1567,РАСЧЕТ!A:BG,59,0)</f>
        <v>0</v>
      </c>
      <c r="T1567" s="119">
        <f t="shared" si="99"/>
        <v>0</v>
      </c>
      <c r="U1567" t="e">
        <f>VLOOKUP(A1567,'12'!A:C,3,0)</f>
        <v>#N/A</v>
      </c>
      <c r="V1567" t="e">
        <f>VLOOKUP(A1567,'12'!A:B,2,0)</f>
        <v>#N/A</v>
      </c>
    </row>
    <row r="1568" spans="1:22" x14ac:dyDescent="0.3">
      <c r="A1568" s="77" t="s">
        <v>2715</v>
      </c>
      <c r="B1568" s="77" t="s">
        <v>606</v>
      </c>
      <c r="C1568" s="79">
        <v>201.86</v>
      </c>
      <c r="D1568" s="79">
        <f>VLOOKUP(A1568,РАСЧЕТ!A:AY,51,0)</f>
        <v>142.87410883914811</v>
      </c>
      <c r="E1568" s="79">
        <f t="shared" si="96"/>
        <v>-58.985891160851907</v>
      </c>
      <c r="F1568" s="79" t="str">
        <f>VLOOKUP(A1568,'04'!A:C,3,0)</f>
        <v>Начисление услуг УКС00000634 от 30.04.2023 0:00:04</v>
      </c>
      <c r="G1568" s="79" t="str">
        <f>VLOOKUP(A1568,'04'!A:B,2,0)</f>
        <v>НАС/КС/ДУ-3А-КЛ-73</v>
      </c>
      <c r="H1568" s="79">
        <v>201.86</v>
      </c>
      <c r="I1568" s="79">
        <f>VLOOKUP(A1568,РАСЧЕТ!A:BE,57,0)</f>
        <v>187.93129071449584</v>
      </c>
      <c r="J1568" s="79">
        <f t="shared" si="97"/>
        <v>-13.928709285504169</v>
      </c>
      <c r="K1568" s="79" t="str">
        <f>VLOOKUP(A1568,'10'!A:C,3,0)</f>
        <v>Начисление услуг УКС00001636 от 31.10.2023 0:00:02</v>
      </c>
      <c r="L1568" s="79" t="str">
        <f>VLOOKUP(A1568,'10'!A:B,2,0)</f>
        <v>НАС/КС/ДУ-3А-КЛ-73</v>
      </c>
      <c r="M1568" s="79">
        <v>201.86</v>
      </c>
      <c r="N1568" s="79">
        <f>VLOOKUP(A1568,РАСЧЕТ!A:BF,58,0)</f>
        <v>168.20317057555926</v>
      </c>
      <c r="O1568" s="79">
        <f t="shared" si="98"/>
        <v>-33.656829424440758</v>
      </c>
      <c r="P1568" s="79" t="str">
        <f>VLOOKUP(A1568,'11'!A:C,3,0)</f>
        <v>Начисление услуг УКС00001714 от 30.11.2023 23:59:59</v>
      </c>
      <c r="Q1568" s="79" t="str">
        <f>VLOOKUP(A1568,'11'!A:B,2,0)</f>
        <v>НАС/КС/ДУ-3А-КЛ-73</v>
      </c>
      <c r="R1568" s="79">
        <v>201.86</v>
      </c>
      <c r="S1568">
        <f>VLOOKUP(A1568,РАСЧЕТ!A:BG,59,0)</f>
        <v>230.98440807827848</v>
      </c>
      <c r="T1568" s="119">
        <f t="shared" si="99"/>
        <v>29.124408078278464</v>
      </c>
      <c r="U1568" t="str">
        <f>VLOOKUP(A1568,'12'!A:C,3,0)</f>
        <v>Начисление услуг УКС00001863 от 31.12.2023 23:59:59</v>
      </c>
      <c r="V1568" t="str">
        <f>VLOOKUP(A1568,'12'!A:B,2,0)</f>
        <v>НАС/КС/ДУ-3А-КЛ-73</v>
      </c>
    </row>
    <row r="1569" spans="1:22" x14ac:dyDescent="0.3">
      <c r="A1569" s="77" t="s">
        <v>2245</v>
      </c>
      <c r="B1569" s="77" t="s">
        <v>627</v>
      </c>
      <c r="C1569" s="79">
        <v>144.16999999999999</v>
      </c>
      <c r="D1569" s="79">
        <f>VLOOKUP(A1569,РАСЧЕТ!A:AY,51,0)</f>
        <v>102.03845929150505</v>
      </c>
      <c r="E1569" s="79">
        <f t="shared" si="96"/>
        <v>-42.131540708494938</v>
      </c>
      <c r="F1569" s="79" t="str">
        <f>VLOOKUP(A1569,'04'!A:C,3,0)</f>
        <v>Корректировка начислений УКС00001908 от 01.05.2023 0:00:00</v>
      </c>
      <c r="G1569" s="79" t="str">
        <f>VLOOKUP(A1569,'04'!A:B,2,0)</f>
        <v>С24-НАСТР-3А-2021/паркинг/Кл. №74</v>
      </c>
      <c r="H1569" s="80"/>
      <c r="I1569" s="79">
        <f>VLOOKUP(A1569,РАСЧЕТ!A:BE,57,0)</f>
        <v>0</v>
      </c>
      <c r="J1569" s="79">
        <f t="shared" si="97"/>
        <v>0</v>
      </c>
      <c r="K1569" s="79" t="e">
        <f>VLOOKUP(A1569,'10'!A:C,3,0)</f>
        <v>#N/A</v>
      </c>
      <c r="L1569" s="79" t="e">
        <f>VLOOKUP(A1569,'10'!A:B,2,0)</f>
        <v>#N/A</v>
      </c>
      <c r="M1569" s="80"/>
      <c r="N1569" s="79">
        <f>VLOOKUP(A1569,РАСЧЕТ!A:BF,58,0)</f>
        <v>0</v>
      </c>
      <c r="O1569" s="79">
        <f t="shared" si="98"/>
        <v>0</v>
      </c>
      <c r="P1569" s="79" t="e">
        <f>VLOOKUP(A1569,'11'!A:C,3,0)</f>
        <v>#N/A</v>
      </c>
      <c r="Q1569" s="79" t="e">
        <f>VLOOKUP(A1569,'11'!A:B,2,0)</f>
        <v>#N/A</v>
      </c>
      <c r="R1569" s="80"/>
      <c r="S1569">
        <f>VLOOKUP(A1569,РАСЧЕТ!A:BG,59,0)</f>
        <v>0</v>
      </c>
      <c r="T1569" s="119">
        <f t="shared" si="99"/>
        <v>0</v>
      </c>
      <c r="U1569" t="e">
        <f>VLOOKUP(A1569,'12'!A:C,3,0)</f>
        <v>#N/A</v>
      </c>
      <c r="V1569" t="e">
        <f>VLOOKUP(A1569,'12'!A:B,2,0)</f>
        <v>#N/A</v>
      </c>
    </row>
    <row r="1570" spans="1:22" x14ac:dyDescent="0.3">
      <c r="A1570" s="77" t="s">
        <v>2718</v>
      </c>
      <c r="B1570" s="77" t="s">
        <v>627</v>
      </c>
      <c r="C1570" s="79">
        <v>83.46</v>
      </c>
      <c r="D1570" s="79">
        <f>VLOOKUP(A1570,РАСЧЕТ!A:AY,51,0)</f>
        <v>59.074897484555557</v>
      </c>
      <c r="E1570" s="79">
        <f t="shared" si="96"/>
        <v>-24.385102515444437</v>
      </c>
      <c r="F1570" s="79" t="str">
        <f>VLOOKUP(A1570,'04'!A:C,3,0)</f>
        <v>Ввод начального сальдо УКС00001466 от 01.05.2023 0:00:00</v>
      </c>
      <c r="G1570" s="79" t="str">
        <f>VLOOKUP(A1570,'04'!A:B,2,0)</f>
        <v>НАС/КС/ДУ-КЛ-3А/ММ-74</v>
      </c>
      <c r="H1570" s="79">
        <v>227.63</v>
      </c>
      <c r="I1570" s="79">
        <f>VLOOKUP(A1570,РАСЧЕТ!A:BE,57,0)</f>
        <v>211.92251931634635</v>
      </c>
      <c r="J1570" s="79">
        <f t="shared" si="97"/>
        <v>-15.707480683653642</v>
      </c>
      <c r="K1570" s="79" t="str">
        <f>VLOOKUP(A1570,'10'!A:C,3,0)</f>
        <v>Начисление услуг УКС00001636 от 31.10.2023 0:00:02</v>
      </c>
      <c r="L1570" s="79" t="str">
        <f>VLOOKUP(A1570,'10'!A:B,2,0)</f>
        <v>НАС/КС/ДУ-КЛ-3А/ММ-74</v>
      </c>
      <c r="M1570" s="79">
        <v>227.63</v>
      </c>
      <c r="N1570" s="79">
        <f>VLOOKUP(A1570,РАСЧЕТ!A:BF,58,0)</f>
        <v>189.67591575541789</v>
      </c>
      <c r="O1570" s="79">
        <f t="shared" si="98"/>
        <v>-37.954084244582106</v>
      </c>
      <c r="P1570" s="79" t="str">
        <f>VLOOKUP(A1570,'11'!A:C,3,0)</f>
        <v>Начисление услуг УКС00001714 от 30.11.2023 23:59:59</v>
      </c>
      <c r="Q1570" s="79" t="str">
        <f>VLOOKUP(A1570,'11'!A:B,2,0)</f>
        <v>НАС/КС/ДУ-КЛ-3А/ММ-74</v>
      </c>
      <c r="R1570" s="79">
        <v>227.63</v>
      </c>
      <c r="S1570">
        <f>VLOOKUP(A1570,РАСЧЕТ!A:BG,59,0)</f>
        <v>260.47177932231398</v>
      </c>
      <c r="T1570" s="119">
        <f t="shared" si="99"/>
        <v>32.841779322313982</v>
      </c>
      <c r="U1570" t="str">
        <f>VLOOKUP(A1570,'12'!A:C,3,0)</f>
        <v>Начисление услуг УКС00001863 от 31.12.2023 23:59:59</v>
      </c>
      <c r="V1570" t="str">
        <f>VLOOKUP(A1570,'12'!A:B,2,0)</f>
        <v>НАС/КС/ДУ-КЛ-3А/ММ-74</v>
      </c>
    </row>
    <row r="1571" spans="1:22" x14ac:dyDescent="0.3">
      <c r="A1571" s="77" t="s">
        <v>2359</v>
      </c>
      <c r="B1571" s="77" t="s">
        <v>1112</v>
      </c>
      <c r="C1571" s="79">
        <v>82.95</v>
      </c>
      <c r="D1571" s="79">
        <f>VLOOKUP(A1571,РАСЧЕТ!A:AY,51,0)</f>
        <v>58.770910018940342</v>
      </c>
      <c r="E1571" s="79">
        <f t="shared" si="96"/>
        <v>-24.179089981059661</v>
      </c>
      <c r="F1571" s="79" t="str">
        <f>VLOOKUP(A1571,'04'!A:C,3,0)</f>
        <v>Начисление услуг УКС00000634 от 30.04.2023 0:00:04</v>
      </c>
      <c r="G1571" s="79" t="str">
        <f>VLOOKUP(A1571,'04'!A:B,2,0)</f>
        <v>С24-НАСТР-3А-2021/паркинг/Кл. №75</v>
      </c>
      <c r="H1571" s="80"/>
      <c r="I1571" s="79">
        <f>VLOOKUP(A1571,РАСЧЕТ!A:BE,57,0)</f>
        <v>0</v>
      </c>
      <c r="J1571" s="79">
        <f t="shared" si="97"/>
        <v>0</v>
      </c>
      <c r="K1571" s="79" t="e">
        <f>VLOOKUP(A1571,'10'!A:C,3,0)</f>
        <v>#N/A</v>
      </c>
      <c r="L1571" s="79" t="e">
        <f>VLOOKUP(A1571,'10'!A:B,2,0)</f>
        <v>#N/A</v>
      </c>
      <c r="M1571" s="80"/>
      <c r="N1571" s="79">
        <f>VLOOKUP(A1571,РАСЧЕТ!A:BF,58,0)</f>
        <v>0</v>
      </c>
      <c r="O1571" s="79">
        <f t="shared" si="98"/>
        <v>0</v>
      </c>
      <c r="P1571" s="79" t="e">
        <f>VLOOKUP(A1571,'11'!A:C,3,0)</f>
        <v>#N/A</v>
      </c>
      <c r="Q1571" s="79" t="e">
        <f>VLOOKUP(A1571,'11'!A:B,2,0)</f>
        <v>#N/A</v>
      </c>
      <c r="R1571" s="80"/>
      <c r="S1571">
        <f>VLOOKUP(A1571,РАСЧЕТ!A:BG,59,0)</f>
        <v>0</v>
      </c>
      <c r="T1571" s="119">
        <f t="shared" si="99"/>
        <v>0</v>
      </c>
      <c r="U1571" t="e">
        <f>VLOOKUP(A1571,'12'!A:C,3,0)</f>
        <v>#N/A</v>
      </c>
      <c r="V1571" t="e">
        <f>VLOOKUP(A1571,'12'!A:B,2,0)</f>
        <v>#N/A</v>
      </c>
    </row>
    <row r="1572" spans="1:22" x14ac:dyDescent="0.3">
      <c r="A1572" s="77" t="s">
        <v>2751</v>
      </c>
      <c r="B1572" s="77" t="s">
        <v>1112</v>
      </c>
      <c r="C1572" s="79">
        <v>166.16</v>
      </c>
      <c r="D1572" s="79">
        <f>VLOOKUP(A1572,РАСЧЕТ!A:AY,51,0)</f>
        <v>117.54182003788068</v>
      </c>
      <c r="E1572" s="79">
        <f t="shared" si="96"/>
        <v>-48.618179962119314</v>
      </c>
      <c r="F1572" s="79" t="str">
        <f>VLOOKUP(A1572,'04'!A:C,3,0)</f>
        <v>Начисление услуг УКС00000634 от 30.04.2023 0:00:04</v>
      </c>
      <c r="G1572" s="79" t="str">
        <f>VLOOKUP(A1572,'04'!A:B,2,0)</f>
        <v>НАС/КС/ДУ/3А-КЛ-75</v>
      </c>
      <c r="H1572" s="79">
        <v>249.11</v>
      </c>
      <c r="I1572" s="79">
        <f>VLOOKUP(A1572,РАСЧЕТ!A:BE,57,0)</f>
        <v>231.91520981788847</v>
      </c>
      <c r="J1572" s="79">
        <f t="shared" si="97"/>
        <v>-17.194790182111547</v>
      </c>
      <c r="K1572" s="79" t="str">
        <f>VLOOKUP(A1572,'10'!A:C,3,0)</f>
        <v>Начисление услуг УКС00001636 от 31.10.2023 0:00:02</v>
      </c>
      <c r="L1572" s="79" t="str">
        <f>VLOOKUP(A1572,'10'!A:B,2,0)</f>
        <v>НАС/КС/ДУ/3А-КЛ-75</v>
      </c>
      <c r="M1572" s="79">
        <v>249.11</v>
      </c>
      <c r="N1572" s="79">
        <f>VLOOKUP(A1572,РАСЧЕТ!A:BF,58,0)</f>
        <v>207.56987007196676</v>
      </c>
      <c r="O1572" s="79">
        <f t="shared" si="98"/>
        <v>-41.540129928033252</v>
      </c>
      <c r="P1572" s="79" t="str">
        <f>VLOOKUP(A1572,'11'!A:C,3,0)</f>
        <v>Начисление услуг УКС00001714 от 30.11.2023 23:59:59</v>
      </c>
      <c r="Q1572" s="79" t="str">
        <f>VLOOKUP(A1572,'11'!A:B,2,0)</f>
        <v>НАС/КС/ДУ/3А-КЛ-75</v>
      </c>
      <c r="R1572" s="79">
        <v>249.11</v>
      </c>
      <c r="S1572">
        <f>VLOOKUP(A1572,РАСЧЕТ!A:BG,59,0)</f>
        <v>285.04458869234361</v>
      </c>
      <c r="T1572" s="119">
        <f t="shared" si="99"/>
        <v>35.934588692343596</v>
      </c>
      <c r="U1572" t="str">
        <f>VLOOKUP(A1572,'12'!A:C,3,0)</f>
        <v>Начисление услуг УКС00001863 от 31.12.2023 23:59:59</v>
      </c>
      <c r="V1572" t="str">
        <f>VLOOKUP(A1572,'12'!A:B,2,0)</f>
        <v>НАС/КС/ДУ/3А-КЛ-75</v>
      </c>
    </row>
    <row r="1573" spans="1:22" x14ac:dyDescent="0.3">
      <c r="A1573" s="77" t="s">
        <v>2224</v>
      </c>
      <c r="B1573" s="77" t="s">
        <v>1084</v>
      </c>
      <c r="C1573" s="80"/>
      <c r="D1573" s="79">
        <f>VLOOKUP(A1573,РАСЧЕТ!A:AY,51,0)</f>
        <v>0</v>
      </c>
      <c r="E1573" s="79">
        <f t="shared" si="96"/>
        <v>0</v>
      </c>
      <c r="F1573" s="79" t="e">
        <f>VLOOKUP(A1573,'04'!A:C,3,0)</f>
        <v>#N/A</v>
      </c>
      <c r="G1573" s="79" t="e">
        <f>VLOOKUP(A1573,'04'!A:B,2,0)</f>
        <v>#N/A</v>
      </c>
      <c r="H1573" s="80"/>
      <c r="I1573" s="79">
        <f>VLOOKUP(A1573,РАСЧЕТ!A:BE,57,0)</f>
        <v>0</v>
      </c>
      <c r="J1573" s="79">
        <f t="shared" si="97"/>
        <v>0</v>
      </c>
      <c r="K1573" s="79" t="e">
        <f>VLOOKUP(A1573,'10'!A:C,3,0)</f>
        <v>#N/A</v>
      </c>
      <c r="L1573" s="79" t="e">
        <f>VLOOKUP(A1573,'10'!A:B,2,0)</f>
        <v>#N/A</v>
      </c>
      <c r="M1573" s="80"/>
      <c r="N1573" s="79">
        <f>VLOOKUP(A1573,РАСЧЕТ!A:BF,58,0)</f>
        <v>0</v>
      </c>
      <c r="O1573" s="79">
        <f t="shared" si="98"/>
        <v>0</v>
      </c>
      <c r="P1573" s="79" t="e">
        <f>VLOOKUP(A1573,'11'!A:C,3,0)</f>
        <v>#N/A</v>
      </c>
      <c r="Q1573" s="79" t="e">
        <f>VLOOKUP(A1573,'11'!A:B,2,0)</f>
        <v>#N/A</v>
      </c>
      <c r="R1573" s="80"/>
      <c r="S1573">
        <f>VLOOKUP(A1573,РАСЧЕТ!A:BG,59,0)</f>
        <v>0</v>
      </c>
      <c r="T1573" s="119">
        <f t="shared" si="99"/>
        <v>0</v>
      </c>
      <c r="U1573" t="e">
        <f>VLOOKUP(A1573,'12'!A:C,3,0)</f>
        <v>#N/A</v>
      </c>
      <c r="V1573" t="e">
        <f>VLOOKUP(A1573,'12'!A:B,2,0)</f>
        <v>#N/A</v>
      </c>
    </row>
    <row r="1574" spans="1:22" x14ac:dyDescent="0.3">
      <c r="A1574" s="77" t="s">
        <v>2574</v>
      </c>
      <c r="B1574" s="77" t="s">
        <v>1084</v>
      </c>
      <c r="C1574" s="79">
        <v>274.88</v>
      </c>
      <c r="D1574" s="79">
        <f>VLOOKUP(A1574,РАСЧЕТ!A:AY,51,0)</f>
        <v>194.55197799373357</v>
      </c>
      <c r="E1574" s="79">
        <f t="shared" si="96"/>
        <v>-80.328022006266423</v>
      </c>
      <c r="F1574" s="79" t="str">
        <f>VLOOKUP(A1574,'04'!A:C,3,0)</f>
        <v>Начисление услуг УКС00000634 от 30.04.2023 0:00:04</v>
      </c>
      <c r="G1574" s="79" t="str">
        <f>VLOOKUP(A1574,'04'!A:B,2,0)</f>
        <v>НАС/КС/ДУ-КЛ-3А-76К</v>
      </c>
      <c r="H1574" s="79">
        <v>274.88</v>
      </c>
      <c r="I1574" s="79">
        <f>VLOOKUP(A1574,РАСЧЕТ!A:BE,57,0)</f>
        <v>255.906438419739</v>
      </c>
      <c r="J1574" s="79">
        <f t="shared" si="97"/>
        <v>-18.973561580260991</v>
      </c>
      <c r="K1574" s="79" t="str">
        <f>VLOOKUP(A1574,'10'!A:C,3,0)</f>
        <v>Начисление услуг УКС00001636 от 31.10.2023 0:00:02</v>
      </c>
      <c r="L1574" s="79" t="str">
        <f>VLOOKUP(A1574,'10'!A:B,2,0)</f>
        <v>НАС/КС/ДУ-КЛ-3А-76К</v>
      </c>
      <c r="M1574" s="79">
        <v>274.88</v>
      </c>
      <c r="N1574" s="79">
        <f>VLOOKUP(A1574,РАСЧЕТ!A:BF,58,0)</f>
        <v>229.0426152518254</v>
      </c>
      <c r="O1574" s="79">
        <f t="shared" si="98"/>
        <v>-45.8373847481746</v>
      </c>
      <c r="P1574" s="79" t="str">
        <f>VLOOKUP(A1574,'11'!A:C,3,0)</f>
        <v>Начисление услуг УКС00001714 от 30.11.2023 23:59:59</v>
      </c>
      <c r="Q1574" s="79" t="str">
        <f>VLOOKUP(A1574,'11'!A:B,2,0)</f>
        <v>НАС/КС/ДУ-КЛ-3А-76К</v>
      </c>
      <c r="R1574" s="79">
        <v>274.88</v>
      </c>
      <c r="S1574">
        <f>VLOOKUP(A1574,РАСЧЕТ!A:BG,59,0)</f>
        <v>314.53195993637922</v>
      </c>
      <c r="T1574" s="119">
        <f t="shared" si="99"/>
        <v>39.651959936379228</v>
      </c>
      <c r="U1574" t="str">
        <f>VLOOKUP(A1574,'12'!A:C,3,0)</f>
        <v>Начисление услуг УКС00001863 от 31.12.2023 23:59:59</v>
      </c>
      <c r="V1574" t="str">
        <f>VLOOKUP(A1574,'12'!A:B,2,0)</f>
        <v>НАС/КС/ДУ-КЛ-3А-76К</v>
      </c>
    </row>
    <row r="1575" spans="1:22" x14ac:dyDescent="0.3">
      <c r="A1575" s="77" t="s">
        <v>2328</v>
      </c>
      <c r="B1575" s="77" t="s">
        <v>1065</v>
      </c>
      <c r="C1575" s="79">
        <v>266.29000000000002</v>
      </c>
      <c r="D1575" s="79">
        <f>VLOOKUP(A1575,РАСЧЕТ!A:AY,51,0)</f>
        <v>188.47222868142941</v>
      </c>
      <c r="E1575" s="79">
        <f t="shared" si="96"/>
        <v>-77.817771318570607</v>
      </c>
      <c r="F1575" s="79" t="str">
        <f>VLOOKUP(A1575,'04'!A:C,3,0)</f>
        <v>Начисление услуг УКС00000634 от 30.04.2023 0:00:04</v>
      </c>
      <c r="G1575" s="79" t="str">
        <f>VLOOKUP(A1575,'04'!A:B,2,0)</f>
        <v>С24-НАСТР-3А-2021/паркинг/Кл. №77</v>
      </c>
      <c r="H1575" s="79">
        <v>266.29000000000002</v>
      </c>
      <c r="I1575" s="79">
        <f>VLOOKUP(A1575,РАСЧЕТ!A:BE,57,0)</f>
        <v>247.90936221912213</v>
      </c>
      <c r="J1575" s="79">
        <f t="shared" si="97"/>
        <v>-18.38063778087789</v>
      </c>
      <c r="K1575" s="79" t="str">
        <f>VLOOKUP(A1575,'10'!A:C,3,0)</f>
        <v>Начисление услуг УКС00001636 от 31.10.2023 0:00:02</v>
      </c>
      <c r="L1575" s="79" t="str">
        <f>VLOOKUP(A1575,'10'!A:B,2,0)</f>
        <v>С24-НАСТР-3А-2021/паркинг/Кл. №77</v>
      </c>
      <c r="M1575" s="79">
        <v>266.29000000000002</v>
      </c>
      <c r="N1575" s="79">
        <f>VLOOKUP(A1575,РАСЧЕТ!A:BF,58,0)</f>
        <v>221.88503352520584</v>
      </c>
      <c r="O1575" s="79">
        <f t="shared" si="98"/>
        <v>-44.404966474794179</v>
      </c>
      <c r="P1575" s="79" t="str">
        <f>VLOOKUP(A1575,'11'!A:C,3,0)</f>
        <v>Начисление услуг УКС00001714 от 30.11.2023 23:59:59</v>
      </c>
      <c r="Q1575" s="79" t="str">
        <f>VLOOKUP(A1575,'11'!A:B,2,0)</f>
        <v>С24-НАСТР-3А-2021/паркинг/Кл. №77</v>
      </c>
      <c r="R1575" s="79">
        <v>266.29000000000002</v>
      </c>
      <c r="S1575">
        <f>VLOOKUP(A1575,РАСЧЕТ!A:BG,59,0)</f>
        <v>304.70283618836737</v>
      </c>
      <c r="T1575" s="119">
        <f t="shared" si="99"/>
        <v>38.412836188367351</v>
      </c>
      <c r="U1575" t="str">
        <f>VLOOKUP(A1575,'12'!A:C,3,0)</f>
        <v>Начисление услуг УКС00001863 от 31.12.2023 23:59:59</v>
      </c>
      <c r="V1575" t="str">
        <f>VLOOKUP(A1575,'12'!A:B,2,0)</f>
        <v>С24-НАСТР-3А-2021/паркинг/Кл. №77</v>
      </c>
    </row>
    <row r="1576" spans="1:22" x14ac:dyDescent="0.3">
      <c r="A1576" s="77" t="s">
        <v>2316</v>
      </c>
      <c r="B1576" s="77" t="s">
        <v>671</v>
      </c>
      <c r="C1576" s="79">
        <v>163.21</v>
      </c>
      <c r="D1576" s="79">
        <f>VLOOKUP(A1576,РАСЧЕТ!A:AY,51,0)</f>
        <v>115.51523693377931</v>
      </c>
      <c r="E1576" s="79">
        <f t="shared" si="96"/>
        <v>-47.694763066220702</v>
      </c>
      <c r="F1576" s="79" t="str">
        <f>VLOOKUP(A1576,'04'!A:C,3,0)</f>
        <v>Начисление услуг УКС00000634 от 30.04.2023 0:00:04</v>
      </c>
      <c r="G1576" s="79" t="str">
        <f>VLOOKUP(A1576,'04'!A:B,2,0)</f>
        <v>С24-НАСТР-3А-2021/паркинг/Кл. №78</v>
      </c>
      <c r="H1576" s="80"/>
      <c r="I1576" s="79">
        <f>VLOOKUP(A1576,РАСЧЕТ!A:BE,57,0)</f>
        <v>0</v>
      </c>
      <c r="J1576" s="79">
        <f t="shared" si="97"/>
        <v>0</v>
      </c>
      <c r="K1576" s="79" t="e">
        <f>VLOOKUP(A1576,'10'!A:C,3,0)</f>
        <v>#N/A</v>
      </c>
      <c r="L1576" s="79" t="e">
        <f>VLOOKUP(A1576,'10'!A:B,2,0)</f>
        <v>#N/A</v>
      </c>
      <c r="M1576" s="80"/>
      <c r="N1576" s="79">
        <f>VLOOKUP(A1576,РАСЧЕТ!A:BF,58,0)</f>
        <v>0</v>
      </c>
      <c r="O1576" s="79">
        <f t="shared" si="98"/>
        <v>0</v>
      </c>
      <c r="P1576" s="79" t="e">
        <f>VLOOKUP(A1576,'11'!A:C,3,0)</f>
        <v>#N/A</v>
      </c>
      <c r="Q1576" s="79" t="e">
        <f>VLOOKUP(A1576,'11'!A:B,2,0)</f>
        <v>#N/A</v>
      </c>
      <c r="R1576" s="80"/>
      <c r="S1576">
        <f>VLOOKUP(A1576,РАСЧЕТ!A:BG,59,0)</f>
        <v>0</v>
      </c>
      <c r="T1576" s="119">
        <f t="shared" si="99"/>
        <v>0</v>
      </c>
      <c r="U1576" t="e">
        <f>VLOOKUP(A1576,'12'!A:C,3,0)</f>
        <v>#N/A</v>
      </c>
      <c r="V1576" t="e">
        <f>VLOOKUP(A1576,'12'!A:B,2,0)</f>
        <v>#N/A</v>
      </c>
    </row>
    <row r="1577" spans="1:22" x14ac:dyDescent="0.3">
      <c r="A1577" s="77" t="s">
        <v>2824</v>
      </c>
      <c r="B1577" s="77" t="s">
        <v>671</v>
      </c>
      <c r="C1577" s="80"/>
      <c r="D1577" s="79">
        <f>VLOOKUP(A1577,РАСЧЕТ!A:AY,51,0)</f>
        <v>0</v>
      </c>
      <c r="E1577" s="79">
        <f t="shared" si="96"/>
        <v>0</v>
      </c>
      <c r="F1577" s="79" t="e">
        <f>VLOOKUP(A1577,'04'!A:C,3,0)</f>
        <v>#N/A</v>
      </c>
      <c r="G1577" s="79" t="e">
        <f>VLOOKUP(A1577,'04'!A:B,2,0)</f>
        <v>#N/A</v>
      </c>
      <c r="H1577" s="79">
        <v>163.21</v>
      </c>
      <c r="I1577" s="79">
        <f>VLOOKUP(A1577,РАСЧЕТ!A:BE,57,0)</f>
        <v>151.94444781172001</v>
      </c>
      <c r="J1577" s="79">
        <f t="shared" si="97"/>
        <v>-11.265552188279997</v>
      </c>
      <c r="K1577" s="79" t="str">
        <f>VLOOKUP(A1577,'10'!A:C,3,0)</f>
        <v>Начисление услуг УКС00001636 от 31.10.2023 0:00:02</v>
      </c>
      <c r="L1577" s="79" t="str">
        <f>VLOOKUP(A1577,'10'!A:B,2,0)</f>
        <v>НАС/КС/ДУ-3А-КЛ-78</v>
      </c>
      <c r="M1577" s="79">
        <v>163.21</v>
      </c>
      <c r="N1577" s="79">
        <f>VLOOKUP(A1577,РАСЧЕТ!A:BF,58,0)</f>
        <v>135.9940528057713</v>
      </c>
      <c r="O1577" s="79">
        <f t="shared" si="98"/>
        <v>-27.215947194228704</v>
      </c>
      <c r="P1577" s="79" t="str">
        <f>VLOOKUP(A1577,'11'!A:C,3,0)</f>
        <v>Начисление услуг УКС00001714 от 30.11.2023 23:59:59</v>
      </c>
      <c r="Q1577" s="79" t="str">
        <f>VLOOKUP(A1577,'11'!A:B,2,0)</f>
        <v>НАС/КС/ДУ-3А-КЛ-78</v>
      </c>
      <c r="R1577" s="79">
        <v>163.21</v>
      </c>
      <c r="S1577">
        <f>VLOOKUP(A1577,РАСЧЕТ!A:BG,59,0)</f>
        <v>186.75335121222514</v>
      </c>
      <c r="T1577" s="119">
        <f t="shared" si="99"/>
        <v>23.543351212225133</v>
      </c>
      <c r="U1577" t="str">
        <f>VLOOKUP(A1577,'12'!A:C,3,0)</f>
        <v>Начисление услуг УКС00001863 от 31.12.2023 23:59:59</v>
      </c>
      <c r="V1577" t="str">
        <f>VLOOKUP(A1577,'12'!A:B,2,0)</f>
        <v>НАС/КС/ДУ-3А-КЛ-78</v>
      </c>
    </row>
    <row r="1578" spans="1:22" x14ac:dyDescent="0.3">
      <c r="A1578" s="77" t="s">
        <v>2151</v>
      </c>
      <c r="B1578" s="77" t="s">
        <v>1015</v>
      </c>
      <c r="C1578" s="79">
        <v>130.28</v>
      </c>
      <c r="D1578" s="79">
        <f>VLOOKUP(A1578,РАСЧЕТ!A:AY,51,0)</f>
        <v>99.302572100968192</v>
      </c>
      <c r="E1578" s="79">
        <f t="shared" si="96"/>
        <v>-30.977427899031809</v>
      </c>
      <c r="F1578" s="79" t="str">
        <f>VLOOKUP(A1578,'04'!A:C,3,0)</f>
        <v>Корректировка начислений УКС00001915 от 01.05.2023 0:00:00</v>
      </c>
      <c r="G1578" s="79" t="str">
        <f>VLOOKUP(A1578,'04'!A:B,2,0)</f>
        <v>С24-НАСТР-3А-2021/паркинг/Кл. №79</v>
      </c>
      <c r="H1578" s="80"/>
      <c r="I1578" s="79">
        <f>VLOOKUP(A1578,РАСЧЕТ!A:BE,57,0)</f>
        <v>0</v>
      </c>
      <c r="J1578" s="79">
        <f t="shared" si="97"/>
        <v>0</v>
      </c>
      <c r="K1578" s="79" t="e">
        <f>VLOOKUP(A1578,'10'!A:C,3,0)</f>
        <v>#N/A</v>
      </c>
      <c r="L1578" s="79" t="e">
        <f>VLOOKUP(A1578,'10'!A:B,2,0)</f>
        <v>#N/A</v>
      </c>
      <c r="M1578" s="80"/>
      <c r="N1578" s="79">
        <f>VLOOKUP(A1578,РАСЧЕТ!A:BF,58,0)</f>
        <v>0</v>
      </c>
      <c r="O1578" s="79">
        <f t="shared" si="98"/>
        <v>0</v>
      </c>
      <c r="P1578" s="79" t="e">
        <f>VLOOKUP(A1578,'11'!A:C,3,0)</f>
        <v>#N/A</v>
      </c>
      <c r="Q1578" s="79" t="e">
        <f>VLOOKUP(A1578,'11'!A:B,2,0)</f>
        <v>#N/A</v>
      </c>
      <c r="R1578" s="80"/>
      <c r="S1578">
        <f>VLOOKUP(A1578,РАСЧЕТ!A:BG,59,0)</f>
        <v>0</v>
      </c>
      <c r="T1578" s="119">
        <f t="shared" si="99"/>
        <v>0</v>
      </c>
      <c r="U1578" t="e">
        <f>VLOOKUP(A1578,'12'!A:C,3,0)</f>
        <v>#N/A</v>
      </c>
      <c r="V1578" t="e">
        <f>VLOOKUP(A1578,'12'!A:B,2,0)</f>
        <v>#N/A</v>
      </c>
    </row>
    <row r="1579" spans="1:22" x14ac:dyDescent="0.3">
      <c r="A1579" s="77" t="s">
        <v>2749</v>
      </c>
      <c r="B1579" s="77" t="s">
        <v>1015</v>
      </c>
      <c r="C1579" s="79">
        <v>20.04</v>
      </c>
      <c r="D1579" s="79">
        <f>VLOOKUP(A1579,РАСЧЕТ!A:AY,51,0)</f>
        <v>7.0930408643548706</v>
      </c>
      <c r="E1579" s="79">
        <f t="shared" si="96"/>
        <v>-12.946959135645129</v>
      </c>
      <c r="F1579" s="79" t="str">
        <f>VLOOKUP(A1579,'04'!A:C,3,0)</f>
        <v>Ввод начального сальдо УКС00001474 от 01.05.2023 0:00:00</v>
      </c>
      <c r="G1579" s="79" t="str">
        <f>VLOOKUP(A1579,'04'!A:B,2,0)</f>
        <v>НАС/КС/ДУ-КЛ-3А/ММ-79-Э(-1)</v>
      </c>
      <c r="H1579" s="79">
        <v>150.32</v>
      </c>
      <c r="I1579" s="79">
        <f>VLOOKUP(A1579,РАСЧЕТ!A:BE,57,0)</f>
        <v>139.94883351079477</v>
      </c>
      <c r="J1579" s="79">
        <f t="shared" si="97"/>
        <v>-10.371166489205223</v>
      </c>
      <c r="K1579" s="79" t="str">
        <f>VLOOKUP(A1579,'10'!A:C,3,0)</f>
        <v>Начисление услуг УКС00001636 от 31.10.2023 0:00:02</v>
      </c>
      <c r="L1579" s="79" t="str">
        <f>VLOOKUP(A1579,'10'!A:B,2,0)</f>
        <v>НАС/КС/ДУ-КЛ-3А/ММ-79-Э(-1)</v>
      </c>
      <c r="M1579" s="79">
        <v>150.32</v>
      </c>
      <c r="N1579" s="79">
        <f>VLOOKUP(A1579,РАСЧЕТ!A:BF,58,0)</f>
        <v>125.257680215842</v>
      </c>
      <c r="O1579" s="79">
        <f t="shared" si="98"/>
        <v>-25.062319784157992</v>
      </c>
      <c r="P1579" s="79" t="str">
        <f>VLOOKUP(A1579,'11'!A:C,3,0)</f>
        <v>Начисление услуг УКС00001714 от 30.11.2023 23:59:59</v>
      </c>
      <c r="Q1579" s="79" t="str">
        <f>VLOOKUP(A1579,'11'!A:B,2,0)</f>
        <v>НАС/КС/ДУ-КЛ-3А/ММ-79-Э(-1)</v>
      </c>
      <c r="R1579" s="79">
        <v>150.32</v>
      </c>
      <c r="S1579">
        <f>VLOOKUP(A1579,РАСЧЕТ!A:BG,59,0)</f>
        <v>172.00966559020736</v>
      </c>
      <c r="T1579" s="119">
        <f t="shared" si="99"/>
        <v>21.689665590207369</v>
      </c>
      <c r="U1579" t="str">
        <f>VLOOKUP(A1579,'12'!A:C,3,0)</f>
        <v>Начисление услуг УКС00001863 от 31.12.2023 23:59:59</v>
      </c>
      <c r="V1579" t="str">
        <f>VLOOKUP(A1579,'12'!A:B,2,0)</f>
        <v>НАС/КС/ДУ-КЛ-3А/ММ-79-Э(-1)</v>
      </c>
    </row>
    <row r="1580" spans="1:22" x14ac:dyDescent="0.3">
      <c r="A1580" s="77" t="s">
        <v>2251</v>
      </c>
      <c r="B1580" s="77" t="s">
        <v>651</v>
      </c>
      <c r="C1580" s="79">
        <v>158.91</v>
      </c>
      <c r="D1580" s="79">
        <f>VLOOKUP(A1580,РАСЧЕТ!A:AY,51,0)</f>
        <v>112.47536227762723</v>
      </c>
      <c r="E1580" s="79">
        <f t="shared" si="96"/>
        <v>-46.43463772237277</v>
      </c>
      <c r="F1580" s="79" t="str">
        <f>VLOOKUP(A1580,'04'!A:C,3,0)</f>
        <v>Начисление услуг УКС00000634 от 30.04.2023 0:00:04</v>
      </c>
      <c r="G1580" s="79" t="str">
        <f>VLOOKUP(A1580,'04'!A:B,2,0)</f>
        <v>С24-НАСТР-3А-2021/паркинг/Кл. №8</v>
      </c>
      <c r="H1580" s="80"/>
      <c r="I1580" s="79">
        <f>VLOOKUP(A1580,РАСЧЕТ!A:BE,57,0)</f>
        <v>0</v>
      </c>
      <c r="J1580" s="79">
        <f t="shared" si="97"/>
        <v>0</v>
      </c>
      <c r="K1580" s="79" t="e">
        <f>VLOOKUP(A1580,'10'!A:C,3,0)</f>
        <v>#N/A</v>
      </c>
      <c r="L1580" s="79" t="e">
        <f>VLOOKUP(A1580,'10'!A:B,2,0)</f>
        <v>#N/A</v>
      </c>
      <c r="M1580" s="80"/>
      <c r="N1580" s="79">
        <f>VLOOKUP(A1580,РАСЧЕТ!A:BF,58,0)</f>
        <v>0</v>
      </c>
      <c r="O1580" s="79">
        <f t="shared" si="98"/>
        <v>0</v>
      </c>
      <c r="P1580" s="79" t="e">
        <f>VLOOKUP(A1580,'11'!A:C,3,0)</f>
        <v>#N/A</v>
      </c>
      <c r="Q1580" s="79" t="e">
        <f>VLOOKUP(A1580,'11'!A:B,2,0)</f>
        <v>#N/A</v>
      </c>
      <c r="R1580" s="80"/>
      <c r="S1580">
        <f>VLOOKUP(A1580,РАСЧЕТ!A:BG,59,0)</f>
        <v>0</v>
      </c>
      <c r="T1580" s="119">
        <f t="shared" si="99"/>
        <v>0</v>
      </c>
      <c r="U1580" t="e">
        <f>VLOOKUP(A1580,'12'!A:C,3,0)</f>
        <v>#N/A</v>
      </c>
      <c r="V1580" t="e">
        <f>VLOOKUP(A1580,'12'!A:B,2,0)</f>
        <v>#N/A</v>
      </c>
    </row>
    <row r="1581" spans="1:22" x14ac:dyDescent="0.3">
      <c r="A1581" s="77" t="s">
        <v>2814</v>
      </c>
      <c r="B1581" s="77" t="s">
        <v>651</v>
      </c>
      <c r="C1581" s="80"/>
      <c r="D1581" s="79">
        <f>VLOOKUP(A1581,РАСЧЕТ!A:AY,51,0)</f>
        <v>0</v>
      </c>
      <c r="E1581" s="79">
        <f t="shared" si="96"/>
        <v>0</v>
      </c>
      <c r="F1581" s="79" t="e">
        <f>VLOOKUP(A1581,'04'!A:C,3,0)</f>
        <v>#N/A</v>
      </c>
      <c r="G1581" s="79" t="e">
        <f>VLOOKUP(A1581,'04'!A:B,2,0)</f>
        <v>#N/A</v>
      </c>
      <c r="H1581" s="79">
        <v>158.91</v>
      </c>
      <c r="I1581" s="79">
        <f>VLOOKUP(A1581,РАСЧЕТ!A:BE,57,0)</f>
        <v>147.94590971141162</v>
      </c>
      <c r="J1581" s="79">
        <f t="shared" si="97"/>
        <v>-10.96409028858838</v>
      </c>
      <c r="K1581" s="79" t="str">
        <f>VLOOKUP(A1581,'10'!A:C,3,0)</f>
        <v>Начисление услуг УКС00001636 от 31.10.2023 0:00:02</v>
      </c>
      <c r="L1581" s="79" t="str">
        <f>VLOOKUP(A1581,'10'!A:B,2,0)</f>
        <v>НАС/КС/ДУ-КЛ-3А-8</v>
      </c>
      <c r="M1581" s="79">
        <v>158.91</v>
      </c>
      <c r="N1581" s="79">
        <f>VLOOKUP(A1581,РАСЧЕТ!A:BF,58,0)</f>
        <v>132.41526194246154</v>
      </c>
      <c r="O1581" s="79">
        <f t="shared" si="98"/>
        <v>-26.494738057538456</v>
      </c>
      <c r="P1581" s="79" t="str">
        <f>VLOOKUP(A1581,'11'!A:C,3,0)</f>
        <v>Начисление услуг УКС00001714 от 30.11.2023 23:59:59</v>
      </c>
      <c r="Q1581" s="79" t="str">
        <f>VLOOKUP(A1581,'11'!A:B,2,0)</f>
        <v>НАС/КС/ДУ-КЛ-3А-8</v>
      </c>
      <c r="R1581" s="79">
        <v>158.91</v>
      </c>
      <c r="S1581">
        <f>VLOOKUP(A1581,РАСЧЕТ!A:BG,59,0)</f>
        <v>181.83878933821921</v>
      </c>
      <c r="T1581" s="119">
        <f t="shared" si="99"/>
        <v>22.928789338219218</v>
      </c>
      <c r="U1581" t="str">
        <f>VLOOKUP(A1581,'12'!A:C,3,0)</f>
        <v>Начисление услуг УКС00001863 от 31.12.2023 23:59:59</v>
      </c>
      <c r="V1581" t="str">
        <f>VLOOKUP(A1581,'12'!A:B,2,0)</f>
        <v>НАС/КС/ДУ-КЛ-3А-8</v>
      </c>
    </row>
    <row r="1582" spans="1:22" x14ac:dyDescent="0.3">
      <c r="A1582" s="77" t="s">
        <v>2331</v>
      </c>
      <c r="B1582" s="77" t="s">
        <v>625</v>
      </c>
      <c r="C1582" s="79">
        <v>171.37</v>
      </c>
      <c r="D1582" s="79">
        <f>VLOOKUP(A1582,РАСЧЕТ!A:AY,51,0)</f>
        <v>121.29099878046826</v>
      </c>
      <c r="E1582" s="79">
        <f t="shared" si="96"/>
        <v>-50.079001219531747</v>
      </c>
      <c r="F1582" s="79" t="str">
        <f>VLOOKUP(A1582,'04'!A:C,3,0)</f>
        <v>Корректировка начислений УКС00001906 от 01.05.2023 0:00:00</v>
      </c>
      <c r="G1582" s="79" t="str">
        <f>VLOOKUP(A1582,'04'!A:B,2,0)</f>
        <v>С24-НАСТР-3А-2021/паркинг/Кл. №80</v>
      </c>
      <c r="H1582" s="80"/>
      <c r="I1582" s="79">
        <f>VLOOKUP(A1582,РАСЧЕТ!A:BE,57,0)</f>
        <v>0</v>
      </c>
      <c r="J1582" s="79">
        <f t="shared" si="97"/>
        <v>0</v>
      </c>
      <c r="K1582" s="79" t="e">
        <f>VLOOKUP(A1582,'10'!A:C,3,0)</f>
        <v>#N/A</v>
      </c>
      <c r="L1582" s="79" t="e">
        <f>VLOOKUP(A1582,'10'!A:B,2,0)</f>
        <v>#N/A</v>
      </c>
      <c r="M1582" s="80"/>
      <c r="N1582" s="79">
        <f>VLOOKUP(A1582,РАСЧЕТ!A:BF,58,0)</f>
        <v>0</v>
      </c>
      <c r="O1582" s="79">
        <f t="shared" si="98"/>
        <v>0</v>
      </c>
      <c r="P1582" s="79" t="e">
        <f>VLOOKUP(A1582,'11'!A:C,3,0)</f>
        <v>#N/A</v>
      </c>
      <c r="Q1582" s="79" t="e">
        <f>VLOOKUP(A1582,'11'!A:B,2,0)</f>
        <v>#N/A</v>
      </c>
      <c r="R1582" s="80"/>
      <c r="S1582">
        <f>VLOOKUP(A1582,РАСЧЕТ!A:BG,59,0)</f>
        <v>0</v>
      </c>
      <c r="T1582" s="119">
        <f t="shared" si="99"/>
        <v>0</v>
      </c>
      <c r="U1582" t="e">
        <f>VLOOKUP(A1582,'12'!A:C,3,0)</f>
        <v>#N/A</v>
      </c>
      <c r="V1582" t="e">
        <f>VLOOKUP(A1582,'12'!A:B,2,0)</f>
        <v>#N/A</v>
      </c>
    </row>
    <row r="1583" spans="1:22" x14ac:dyDescent="0.3">
      <c r="A1583" s="77" t="s">
        <v>2741</v>
      </c>
      <c r="B1583" s="77" t="s">
        <v>625</v>
      </c>
      <c r="C1583" s="79">
        <v>73.44</v>
      </c>
      <c r="D1583" s="79">
        <f>VLOOKUP(A1583,РАСЧЕТ!A:AY,51,0)</f>
        <v>51.981856620200688</v>
      </c>
      <c r="E1583" s="79">
        <f t="shared" si="96"/>
        <v>-21.45814337979931</v>
      </c>
      <c r="F1583" s="79" t="str">
        <f>VLOOKUP(A1583,'04'!A:C,3,0)</f>
        <v>Ввод начального сальдо УКС00001464 от 01.05.2023 0:00:00</v>
      </c>
      <c r="G1583" s="79" t="str">
        <f>VLOOKUP(A1583,'04'!A:B,2,0)</f>
        <v>НАС/КС/ДУ-КЛ-3А-80</v>
      </c>
      <c r="H1583" s="79">
        <v>244.81</v>
      </c>
      <c r="I1583" s="79">
        <f>VLOOKUP(A1583,РАСЧЕТ!A:BE,57,0)</f>
        <v>227.91667171758004</v>
      </c>
      <c r="J1583" s="79">
        <f t="shared" si="97"/>
        <v>-16.893328282419958</v>
      </c>
      <c r="K1583" s="79" t="str">
        <f>VLOOKUP(A1583,'10'!A:C,3,0)</f>
        <v>Начисление услуг УКС00001636 от 31.10.2023 0:00:02</v>
      </c>
      <c r="L1583" s="79" t="str">
        <f>VLOOKUP(A1583,'10'!A:B,2,0)</f>
        <v>НАС/КС/ДУ-КЛ-3А-80</v>
      </c>
      <c r="M1583" s="79">
        <v>244.81</v>
      </c>
      <c r="N1583" s="79">
        <f>VLOOKUP(A1583,РАСЧЕТ!A:BF,58,0)</f>
        <v>203.99107920865697</v>
      </c>
      <c r="O1583" s="79">
        <f t="shared" si="98"/>
        <v>-40.818920791343032</v>
      </c>
      <c r="P1583" s="79" t="str">
        <f>VLOOKUP(A1583,'11'!A:C,3,0)</f>
        <v>Начисление услуг УКС00001714 от 30.11.2023 23:59:59</v>
      </c>
      <c r="Q1583" s="79" t="str">
        <f>VLOOKUP(A1583,'11'!A:B,2,0)</f>
        <v>НАС/КС/ДУ-КЛ-3А-80</v>
      </c>
      <c r="R1583" s="79">
        <v>244.81</v>
      </c>
      <c r="S1583">
        <f>VLOOKUP(A1583,РАСЧЕТ!A:BG,59,0)</f>
        <v>280.13002681833774</v>
      </c>
      <c r="T1583" s="119">
        <f t="shared" si="99"/>
        <v>35.320026818337737</v>
      </c>
      <c r="U1583" t="str">
        <f>VLOOKUP(A1583,'12'!A:C,3,0)</f>
        <v>Начисление услуг УКС00001863 от 31.12.2023 23:59:59</v>
      </c>
      <c r="V1583" t="str">
        <f>VLOOKUP(A1583,'12'!A:B,2,0)</f>
        <v>НАС/КС/ДУ-КЛ-3А-80</v>
      </c>
    </row>
    <row r="1584" spans="1:22" x14ac:dyDescent="0.3">
      <c r="A1584" s="77" t="s">
        <v>2230</v>
      </c>
      <c r="B1584" s="77" t="s">
        <v>1030</v>
      </c>
      <c r="C1584" s="80"/>
      <c r="D1584" s="79">
        <f>VLOOKUP(A1584,РАСЧЕТ!A:AY,51,0)</f>
        <v>0</v>
      </c>
      <c r="E1584" s="79">
        <f t="shared" si="96"/>
        <v>0</v>
      </c>
      <c r="F1584" s="79" t="e">
        <f>VLOOKUP(A1584,'04'!A:C,3,0)</f>
        <v>#N/A</v>
      </c>
      <c r="G1584" s="79" t="e">
        <f>VLOOKUP(A1584,'04'!A:B,2,0)</f>
        <v>#N/A</v>
      </c>
      <c r="H1584" s="80"/>
      <c r="I1584" s="79">
        <f>VLOOKUP(A1584,РАСЧЕТ!A:BE,57,0)</f>
        <v>0</v>
      </c>
      <c r="J1584" s="79">
        <f t="shared" si="97"/>
        <v>0</v>
      </c>
      <c r="K1584" s="79" t="e">
        <f>VLOOKUP(A1584,'10'!A:C,3,0)</f>
        <v>#N/A</v>
      </c>
      <c r="L1584" s="79" t="e">
        <f>VLOOKUP(A1584,'10'!A:B,2,0)</f>
        <v>#N/A</v>
      </c>
      <c r="M1584" s="80"/>
      <c r="N1584" s="79">
        <f>VLOOKUP(A1584,РАСЧЕТ!A:BF,58,0)</f>
        <v>0</v>
      </c>
      <c r="O1584" s="79">
        <f t="shared" si="98"/>
        <v>0</v>
      </c>
      <c r="P1584" s="79" t="e">
        <f>VLOOKUP(A1584,'11'!A:C,3,0)</f>
        <v>#N/A</v>
      </c>
      <c r="Q1584" s="79" t="e">
        <f>VLOOKUP(A1584,'11'!A:B,2,0)</f>
        <v>#N/A</v>
      </c>
      <c r="R1584" s="80"/>
      <c r="S1584">
        <f>VLOOKUP(A1584,РАСЧЕТ!A:BG,59,0)</f>
        <v>0</v>
      </c>
      <c r="T1584" s="119">
        <f t="shared" si="99"/>
        <v>0</v>
      </c>
      <c r="U1584" t="e">
        <f>VLOOKUP(A1584,'12'!A:C,3,0)</f>
        <v>#N/A</v>
      </c>
      <c r="V1584" t="e">
        <f>VLOOKUP(A1584,'12'!A:B,2,0)</f>
        <v>#N/A</v>
      </c>
    </row>
    <row r="1585" spans="1:22" x14ac:dyDescent="0.3">
      <c r="A1585" s="77" t="s">
        <v>2750</v>
      </c>
      <c r="B1585" s="77" t="s">
        <v>1030</v>
      </c>
      <c r="C1585" s="79">
        <v>244.81</v>
      </c>
      <c r="D1585" s="79">
        <f>VLOOKUP(A1585,РАСЧЕТ!A:AY,51,0)</f>
        <v>173.27285540066896</v>
      </c>
      <c r="E1585" s="79">
        <f t="shared" si="96"/>
        <v>-71.537144599331043</v>
      </c>
      <c r="F1585" s="79" t="str">
        <f>VLOOKUP(A1585,'04'!A:C,3,0)</f>
        <v>Начисление услуг УКС00000634 от 30.04.2023 0:00:04</v>
      </c>
      <c r="G1585" s="79" t="str">
        <f>VLOOKUP(A1585,'04'!A:B,2,0)</f>
        <v>НАС/КС/ДУ-КЛ-3А/ММ-81-Э(-1)</v>
      </c>
      <c r="H1585" s="79">
        <v>244.81</v>
      </c>
      <c r="I1585" s="79">
        <f>VLOOKUP(A1585,РАСЧЕТ!A:BE,57,0)</f>
        <v>227.91667171758004</v>
      </c>
      <c r="J1585" s="79">
        <f t="shared" si="97"/>
        <v>-16.893328282419958</v>
      </c>
      <c r="K1585" s="79" t="str">
        <f>VLOOKUP(A1585,'10'!A:C,3,0)</f>
        <v>Начисление услуг УКС00001636 от 31.10.2023 0:00:02</v>
      </c>
      <c r="L1585" s="79" t="str">
        <f>VLOOKUP(A1585,'10'!A:B,2,0)</f>
        <v>НАС/КС/ДУ-КЛ-3А/ММ-81-Э(-1)</v>
      </c>
      <c r="M1585" s="79">
        <v>244.81</v>
      </c>
      <c r="N1585" s="79">
        <f>VLOOKUP(A1585,РАСЧЕТ!A:BF,58,0)</f>
        <v>203.99107920865697</v>
      </c>
      <c r="O1585" s="79">
        <f t="shared" si="98"/>
        <v>-40.818920791343032</v>
      </c>
      <c r="P1585" s="79" t="str">
        <f>VLOOKUP(A1585,'11'!A:C,3,0)</f>
        <v>Начисление услуг УКС00001714 от 30.11.2023 23:59:59</v>
      </c>
      <c r="Q1585" s="79" t="str">
        <f>VLOOKUP(A1585,'11'!A:B,2,0)</f>
        <v>НАС/КС/ДУ-КЛ-3А/ММ-81-Э(-1)</v>
      </c>
      <c r="R1585" s="79">
        <v>244.81</v>
      </c>
      <c r="S1585">
        <f>VLOOKUP(A1585,РАСЧЕТ!A:BG,59,0)</f>
        <v>280.13002681833774</v>
      </c>
      <c r="T1585" s="119">
        <f t="shared" si="99"/>
        <v>35.320026818337737</v>
      </c>
      <c r="U1585" t="str">
        <f>VLOOKUP(A1585,'12'!A:C,3,0)</f>
        <v>Начисление услуг УКС00001863 от 31.12.2023 23:59:59</v>
      </c>
      <c r="V1585" t="str">
        <f>VLOOKUP(A1585,'12'!A:B,2,0)</f>
        <v>НАС/КС/ДУ-КЛ-3А/ММ-81-Э(-1)</v>
      </c>
    </row>
    <row r="1586" spans="1:22" x14ac:dyDescent="0.3">
      <c r="A1586" s="77" t="s">
        <v>2032</v>
      </c>
      <c r="B1586" s="77" t="s">
        <v>999</v>
      </c>
      <c r="C1586" s="79">
        <v>113.28</v>
      </c>
      <c r="D1586" s="79">
        <f>VLOOKUP(A1586,РАСЧЕТ!A:AY,51,0)</f>
        <v>75.794208093392044</v>
      </c>
      <c r="E1586" s="79">
        <f t="shared" si="96"/>
        <v>-37.485791906607957</v>
      </c>
      <c r="F1586" s="79" t="str">
        <f>VLOOKUP(A1586,'04'!A:C,3,0)</f>
        <v>Начисление услуг УКС00000634 от 30.04.2023 0:00:04</v>
      </c>
      <c r="G1586" s="79" t="str">
        <f>VLOOKUP(A1586,'04'!A:B,2,0)</f>
        <v>С24-НАСТР-3А-2021/паркинг/Кл. №82</v>
      </c>
      <c r="H1586" s="80"/>
      <c r="I1586" s="79">
        <f>VLOOKUP(A1586,РАСЧЕТ!A:BE,57,0)</f>
        <v>0</v>
      </c>
      <c r="J1586" s="79">
        <f t="shared" si="97"/>
        <v>0</v>
      </c>
      <c r="K1586" s="79" t="e">
        <f>VLOOKUP(A1586,'10'!A:C,3,0)</f>
        <v>#N/A</v>
      </c>
      <c r="L1586" s="79" t="e">
        <f>VLOOKUP(A1586,'10'!A:B,2,0)</f>
        <v>#N/A</v>
      </c>
      <c r="M1586" s="80"/>
      <c r="N1586" s="79">
        <f>VLOOKUP(A1586,РАСЧЕТ!A:BF,58,0)</f>
        <v>0</v>
      </c>
      <c r="O1586" s="79">
        <f t="shared" si="98"/>
        <v>0</v>
      </c>
      <c r="P1586" s="79" t="e">
        <f>VLOOKUP(A1586,'11'!A:C,3,0)</f>
        <v>#N/A</v>
      </c>
      <c r="Q1586" s="79" t="e">
        <f>VLOOKUP(A1586,'11'!A:B,2,0)</f>
        <v>#N/A</v>
      </c>
      <c r="R1586" s="80"/>
      <c r="S1586">
        <f>VLOOKUP(A1586,РАСЧЕТ!A:BG,59,0)</f>
        <v>0</v>
      </c>
      <c r="T1586" s="119">
        <f t="shared" si="99"/>
        <v>0</v>
      </c>
      <c r="U1586" t="e">
        <f>VLOOKUP(A1586,'12'!A:C,3,0)</f>
        <v>#N/A</v>
      </c>
      <c r="V1586" t="e">
        <f>VLOOKUP(A1586,'12'!A:B,2,0)</f>
        <v>#N/A</v>
      </c>
    </row>
    <row r="1587" spans="1:22" x14ac:dyDescent="0.3">
      <c r="A1587" s="77" t="s">
        <v>2702</v>
      </c>
      <c r="B1587" s="77" t="s">
        <v>999</v>
      </c>
      <c r="C1587" s="79">
        <v>75.430000000000007</v>
      </c>
      <c r="D1587" s="79">
        <f>VLOOKUP(A1587,РАСЧЕТ!A:AY,51,0)</f>
        <v>57.960276777299796</v>
      </c>
      <c r="E1587" s="79">
        <f t="shared" si="96"/>
        <v>-17.46972322270021</v>
      </c>
      <c r="F1587" s="79" t="str">
        <f>VLOOKUP(A1587,'04'!A:C,3,0)</f>
        <v>Начисление услуг УКС00000634 от 30.04.2023 0:00:04</v>
      </c>
      <c r="G1587" s="79" t="str">
        <f>VLOOKUP(A1587,'04'!A:B,2,0)</f>
        <v>НАС/КС/ДУ-КЛ-3А/ММ-82</v>
      </c>
      <c r="H1587" s="79">
        <v>188.98</v>
      </c>
      <c r="I1587" s="79">
        <f>VLOOKUP(A1587,РАСЧЕТ!A:BE,57,0)</f>
        <v>175.93567641357058</v>
      </c>
      <c r="J1587" s="79">
        <f t="shared" si="97"/>
        <v>-13.044323586429414</v>
      </c>
      <c r="K1587" s="79" t="str">
        <f>VLOOKUP(A1587,'10'!A:C,3,0)</f>
        <v>Начисление услуг УКС00001636 от 31.10.2023 0:00:02</v>
      </c>
      <c r="L1587" s="79" t="str">
        <f>VLOOKUP(A1587,'10'!A:B,2,0)</f>
        <v>НАС/КС/ДУ-КЛ-3А/ММ-82</v>
      </c>
      <c r="M1587" s="79">
        <v>188.98</v>
      </c>
      <c r="N1587" s="79">
        <f>VLOOKUP(A1587,РАСЧЕТ!A:BF,58,0)</f>
        <v>157.46679798562994</v>
      </c>
      <c r="O1587" s="79">
        <f t="shared" si="98"/>
        <v>-31.513202014370052</v>
      </c>
      <c r="P1587" s="79" t="str">
        <f>VLOOKUP(A1587,'11'!A:C,3,0)</f>
        <v>Начисление услуг УКС00001714 от 30.11.2023 23:59:59</v>
      </c>
      <c r="Q1587" s="79" t="str">
        <f>VLOOKUP(A1587,'11'!A:B,2,0)</f>
        <v>НАС/КС/ДУ-КЛ-3А/ММ-82</v>
      </c>
      <c r="R1587" s="79">
        <v>188.98</v>
      </c>
      <c r="S1587">
        <f>VLOOKUP(A1587,РАСЧЕТ!A:BG,59,0)</f>
        <v>216.24072245626073</v>
      </c>
      <c r="T1587" s="119">
        <f t="shared" si="99"/>
        <v>27.260722456260737</v>
      </c>
      <c r="U1587" t="str">
        <f>VLOOKUP(A1587,'12'!A:C,3,0)</f>
        <v>Начисление услуг УКС00001863 от 31.12.2023 23:59:59</v>
      </c>
      <c r="V1587" t="str">
        <f>VLOOKUP(A1587,'12'!A:B,2,0)</f>
        <v>НАС/КС/ДУ-КЛ-3А/ММ-82</v>
      </c>
    </row>
    <row r="1588" spans="1:22" x14ac:dyDescent="0.3">
      <c r="A1588" s="77" t="s">
        <v>2225</v>
      </c>
      <c r="B1588" s="77" t="s">
        <v>594</v>
      </c>
      <c r="C1588" s="79">
        <v>210.45</v>
      </c>
      <c r="D1588" s="79">
        <f>VLOOKUP(A1588,РАСЧЕТ!A:AY,51,0)</f>
        <v>148.95385815145227</v>
      </c>
      <c r="E1588" s="79">
        <f t="shared" si="96"/>
        <v>-61.496141848547722</v>
      </c>
      <c r="F1588" s="79" t="str">
        <f>VLOOKUP(A1588,'04'!A:C,3,0)</f>
        <v>Начисление услуг УКС00000634 от 30.04.2023 0:00:04</v>
      </c>
      <c r="G1588" s="79" t="str">
        <f>VLOOKUP(A1588,'04'!A:B,2,0)</f>
        <v>С24-НАСТР-3А-2021/паркинг/Кл. №83</v>
      </c>
      <c r="H1588" s="80"/>
      <c r="I1588" s="79">
        <f>VLOOKUP(A1588,РАСЧЕТ!A:BE,57,0)</f>
        <v>0</v>
      </c>
      <c r="J1588" s="79">
        <f t="shared" si="97"/>
        <v>0</v>
      </c>
      <c r="K1588" s="79" t="e">
        <f>VLOOKUP(A1588,'10'!A:C,3,0)</f>
        <v>#N/A</v>
      </c>
      <c r="L1588" s="79" t="e">
        <f>VLOOKUP(A1588,'10'!A:B,2,0)</f>
        <v>#N/A</v>
      </c>
      <c r="M1588" s="80"/>
      <c r="N1588" s="79">
        <f>VLOOKUP(A1588,РАСЧЕТ!A:BF,58,0)</f>
        <v>0</v>
      </c>
      <c r="O1588" s="79">
        <f t="shared" si="98"/>
        <v>0</v>
      </c>
      <c r="P1588" s="79" t="e">
        <f>VLOOKUP(A1588,'11'!A:C,3,0)</f>
        <v>#N/A</v>
      </c>
      <c r="Q1588" s="79" t="e">
        <f>VLOOKUP(A1588,'11'!A:B,2,0)</f>
        <v>#N/A</v>
      </c>
      <c r="R1588" s="80"/>
      <c r="S1588">
        <f>VLOOKUP(A1588,РАСЧЕТ!A:BG,59,0)</f>
        <v>0</v>
      </c>
      <c r="T1588" s="119">
        <f t="shared" si="99"/>
        <v>0</v>
      </c>
      <c r="U1588" t="e">
        <f>VLOOKUP(A1588,'12'!A:C,3,0)</f>
        <v>#N/A</v>
      </c>
      <c r="V1588" t="e">
        <f>VLOOKUP(A1588,'12'!A:B,2,0)</f>
        <v>#N/A</v>
      </c>
    </row>
    <row r="1589" spans="1:22" x14ac:dyDescent="0.3">
      <c r="A1589" s="77" t="s">
        <v>2831</v>
      </c>
      <c r="B1589" s="77" t="s">
        <v>594</v>
      </c>
      <c r="C1589" s="80"/>
      <c r="D1589" s="79">
        <f>VLOOKUP(A1589,РАСЧЕТ!A:AY,51,0)</f>
        <v>0</v>
      </c>
      <c r="E1589" s="79">
        <f t="shared" si="96"/>
        <v>0</v>
      </c>
      <c r="F1589" s="79" t="e">
        <f>VLOOKUP(A1589,'04'!A:C,3,0)</f>
        <v>#N/A</v>
      </c>
      <c r="G1589" s="79" t="e">
        <f>VLOOKUP(A1589,'04'!A:B,2,0)</f>
        <v>#N/A</v>
      </c>
      <c r="H1589" s="79">
        <v>210.45</v>
      </c>
      <c r="I1589" s="79">
        <f>VLOOKUP(A1589,РАСЧЕТ!A:BE,57,0)</f>
        <v>195.92836691511266</v>
      </c>
      <c r="J1589" s="79">
        <f t="shared" si="97"/>
        <v>-14.521633084887327</v>
      </c>
      <c r="K1589" s="79" t="str">
        <f>VLOOKUP(A1589,'10'!A:C,3,0)</f>
        <v>Начисление услуг УКС00001636 от 31.10.2023 0:00:02</v>
      </c>
      <c r="L1589" s="79" t="str">
        <f>VLOOKUP(A1589,'10'!A:B,2,0)</f>
        <v>НАС/КС/ДУ-3А-КЛ-83</v>
      </c>
      <c r="M1589" s="79">
        <v>210.45</v>
      </c>
      <c r="N1589" s="79">
        <f>VLOOKUP(A1589,РАСЧЕТ!A:BF,58,0)</f>
        <v>175.36075230217881</v>
      </c>
      <c r="O1589" s="79">
        <f t="shared" si="98"/>
        <v>-35.089247697821179</v>
      </c>
      <c r="P1589" s="79" t="str">
        <f>VLOOKUP(A1589,'11'!A:C,3,0)</f>
        <v>Начисление услуг УКС00001714 от 30.11.2023 23:59:59</v>
      </c>
      <c r="Q1589" s="79" t="str">
        <f>VLOOKUP(A1589,'11'!A:B,2,0)</f>
        <v>НАС/КС/ДУ-3А-КЛ-83</v>
      </c>
      <c r="R1589" s="79">
        <v>210.45</v>
      </c>
      <c r="S1589">
        <f>VLOOKUP(A1589,РАСЧЕТ!A:BG,59,0)</f>
        <v>240.81353182629036</v>
      </c>
      <c r="T1589" s="119">
        <f t="shared" si="99"/>
        <v>30.36353182629037</v>
      </c>
      <c r="U1589" t="str">
        <f>VLOOKUP(A1589,'12'!A:C,3,0)</f>
        <v>Начисление услуг УКС00001863 от 31.12.2023 23:59:59</v>
      </c>
      <c r="V1589" t="str">
        <f>VLOOKUP(A1589,'12'!A:B,2,0)</f>
        <v>НАС/КС/ДУ-3А-КЛ-83</v>
      </c>
    </row>
    <row r="1590" spans="1:22" x14ac:dyDescent="0.3">
      <c r="A1590" s="77" t="s">
        <v>2239</v>
      </c>
      <c r="B1590" s="77" t="s">
        <v>793</v>
      </c>
      <c r="C1590" s="80"/>
      <c r="D1590" s="79">
        <f>VLOOKUP(A1590,РАСЧЕТ!A:AY,51,0)</f>
        <v>0</v>
      </c>
      <c r="E1590" s="79">
        <f t="shared" si="96"/>
        <v>0</v>
      </c>
      <c r="F1590" s="79" t="e">
        <f>VLOOKUP(A1590,'04'!A:C,3,0)</f>
        <v>#N/A</v>
      </c>
      <c r="G1590" s="79" t="e">
        <f>VLOOKUP(A1590,'04'!A:B,2,0)</f>
        <v>#N/A</v>
      </c>
      <c r="H1590" s="80"/>
      <c r="I1590" s="79">
        <f>VLOOKUP(A1590,РАСЧЕТ!A:BE,57,0)</f>
        <v>0</v>
      </c>
      <c r="J1590" s="79">
        <f t="shared" si="97"/>
        <v>0</v>
      </c>
      <c r="K1590" s="79" t="e">
        <f>VLOOKUP(A1590,'10'!A:C,3,0)</f>
        <v>#N/A</v>
      </c>
      <c r="L1590" s="79" t="e">
        <f>VLOOKUP(A1590,'10'!A:B,2,0)</f>
        <v>#N/A</v>
      </c>
      <c r="M1590" s="80"/>
      <c r="N1590" s="79">
        <f>VLOOKUP(A1590,РАСЧЕТ!A:BF,58,0)</f>
        <v>0</v>
      </c>
      <c r="O1590" s="79">
        <f t="shared" si="98"/>
        <v>0</v>
      </c>
      <c r="P1590" s="79" t="e">
        <f>VLOOKUP(A1590,'11'!A:C,3,0)</f>
        <v>#N/A</v>
      </c>
      <c r="Q1590" s="79" t="e">
        <f>VLOOKUP(A1590,'11'!A:B,2,0)</f>
        <v>#N/A</v>
      </c>
      <c r="R1590" s="80"/>
      <c r="S1590">
        <f>VLOOKUP(A1590,РАСЧЕТ!A:BG,59,0)</f>
        <v>0</v>
      </c>
      <c r="T1590" s="119">
        <f t="shared" si="99"/>
        <v>0</v>
      </c>
      <c r="U1590" t="e">
        <f>VLOOKUP(A1590,'12'!A:C,3,0)</f>
        <v>#N/A</v>
      </c>
      <c r="V1590" t="e">
        <f>VLOOKUP(A1590,'12'!A:B,2,0)</f>
        <v>#N/A</v>
      </c>
    </row>
    <row r="1591" spans="1:22" x14ac:dyDescent="0.3">
      <c r="A1591" s="77" t="s">
        <v>2577</v>
      </c>
      <c r="B1591" s="77" t="s">
        <v>793</v>
      </c>
      <c r="C1591" s="79">
        <v>154.62</v>
      </c>
      <c r="D1591" s="79">
        <f>VLOOKUP(A1591,РАСЧЕТ!A:AY,51,0)</f>
        <v>109.43548762147515</v>
      </c>
      <c r="E1591" s="79">
        <f t="shared" si="96"/>
        <v>-45.184512378524857</v>
      </c>
      <c r="F1591" s="79" t="str">
        <f>VLOOKUP(A1591,'04'!A:C,3,0)</f>
        <v>Начисление услуг УКС00000634 от 30.04.2023 0:00:04</v>
      </c>
      <c r="G1591" s="79" t="str">
        <f>VLOOKUP(A1591,'04'!A:B,2,0)</f>
        <v>НАС/КС/ДУ-КЛ-3А-84</v>
      </c>
      <c r="H1591" s="79">
        <v>154.62</v>
      </c>
      <c r="I1591" s="79">
        <f>VLOOKUP(A1591,РАСЧЕТ!A:BE,57,0)</f>
        <v>143.94737161110319</v>
      </c>
      <c r="J1591" s="79">
        <f t="shared" si="97"/>
        <v>-10.672628388896811</v>
      </c>
      <c r="K1591" s="79" t="str">
        <f>VLOOKUP(A1591,'10'!A:C,3,0)</f>
        <v>Начисление услуг УКС00001636 от 31.10.2023 0:00:02</v>
      </c>
      <c r="L1591" s="79" t="str">
        <f>VLOOKUP(A1591,'10'!A:B,2,0)</f>
        <v>НАС/КС/ДУ-КЛ-3А-84</v>
      </c>
      <c r="M1591" s="79">
        <v>154.62</v>
      </c>
      <c r="N1591" s="79">
        <f>VLOOKUP(A1591,РАСЧЕТ!A:BF,58,0)</f>
        <v>128.83647107915178</v>
      </c>
      <c r="O1591" s="79">
        <f t="shared" si="98"/>
        <v>-25.783528920848227</v>
      </c>
      <c r="P1591" s="79" t="str">
        <f>VLOOKUP(A1591,'11'!A:C,3,0)</f>
        <v>Начисление услуг УКС00001714 от 30.11.2023 23:59:59</v>
      </c>
      <c r="Q1591" s="79" t="str">
        <f>VLOOKUP(A1591,'11'!A:B,2,0)</f>
        <v>НАС/КС/ДУ-КЛ-3А-84</v>
      </c>
      <c r="R1591" s="79">
        <v>154.62</v>
      </c>
      <c r="S1591">
        <f>VLOOKUP(A1591,РАСЧЕТ!A:BG,59,0)</f>
        <v>176.92422746421332</v>
      </c>
      <c r="T1591" s="119">
        <f t="shared" si="99"/>
        <v>22.304227464213312</v>
      </c>
      <c r="U1591" t="str">
        <f>VLOOKUP(A1591,'12'!A:C,3,0)</f>
        <v>Начисление услуг УКС00001863 от 31.12.2023 23:59:59</v>
      </c>
      <c r="V1591" t="str">
        <f>VLOOKUP(A1591,'12'!A:B,2,0)</f>
        <v>НАС/КС/ДУ-КЛ-3А-84</v>
      </c>
    </row>
    <row r="1592" spans="1:22" x14ac:dyDescent="0.3">
      <c r="A1592" s="77" t="s">
        <v>2233</v>
      </c>
      <c r="B1592" s="77" t="s">
        <v>926</v>
      </c>
      <c r="C1592" s="79">
        <v>193.27</v>
      </c>
      <c r="D1592" s="79">
        <f>VLOOKUP(A1592,РАСЧЕТ!A:AY,51,0)</f>
        <v>136.79435952684392</v>
      </c>
      <c r="E1592" s="79">
        <f t="shared" si="96"/>
        <v>-56.475640473156091</v>
      </c>
      <c r="F1592" s="79" t="str">
        <f>VLOOKUP(A1592,'04'!A:C,3,0)</f>
        <v>Начисление услуг УКС00000634 от 30.04.2023 0:00:04</v>
      </c>
      <c r="G1592" s="79" t="str">
        <f>VLOOKUP(A1592,'04'!A:B,2,0)</f>
        <v>С24-НАСТР-3А-2021/паркинг/Кл. №85</v>
      </c>
      <c r="H1592" s="79">
        <v>193.27</v>
      </c>
      <c r="I1592" s="79">
        <f>VLOOKUP(A1592,РАСЧЕТ!A:BE,57,0)</f>
        <v>179.93421451387897</v>
      </c>
      <c r="J1592" s="79">
        <f t="shared" si="97"/>
        <v>-13.33578548612104</v>
      </c>
      <c r="K1592" s="79" t="str">
        <f>VLOOKUP(A1592,'10'!A:C,3,0)</f>
        <v>Начисление услуг УКС00001636 от 31.10.2023 0:00:02</v>
      </c>
      <c r="L1592" s="79" t="str">
        <f>VLOOKUP(A1592,'10'!A:B,2,0)</f>
        <v>С24-НАСТР-3А-2021/паркинг/Кл. №85</v>
      </c>
      <c r="M1592" s="79">
        <v>193.27</v>
      </c>
      <c r="N1592" s="79">
        <f>VLOOKUP(A1592,РАСЧЕТ!A:BF,58,0)</f>
        <v>161.0455888489397</v>
      </c>
      <c r="O1592" s="79">
        <f t="shared" si="98"/>
        <v>-32.224411151060309</v>
      </c>
      <c r="P1592" s="79" t="str">
        <f>VLOOKUP(A1592,'11'!A:C,3,0)</f>
        <v>Начисление услуг УКС00001714 от 30.11.2023 23:59:59</v>
      </c>
      <c r="Q1592" s="79" t="str">
        <f>VLOOKUP(A1592,'11'!A:B,2,0)</f>
        <v>С24-НАСТР-3А-2021/паркинг/Кл. №85</v>
      </c>
      <c r="R1592" s="79">
        <v>74.819999999999993</v>
      </c>
      <c r="S1592">
        <f>VLOOKUP(A1592,РАСЧЕТ!A:BG,59,0)</f>
        <v>85.608497160103212</v>
      </c>
      <c r="T1592" s="119">
        <f t="shared" si="99"/>
        <v>10.788497160103219</v>
      </c>
      <c r="U1592" t="str">
        <f>VLOOKUP(A1592,'12'!A:C,3,0)</f>
        <v>Начисление услуг УКС00001863 от 31.12.2023 23:59:59</v>
      </c>
      <c r="V1592" t="str">
        <f>VLOOKUP(A1592,'12'!A:B,2,0)</f>
        <v>С24-НАСТР-3А-2021/паркинг/Кл. №85</v>
      </c>
    </row>
    <row r="1593" spans="1:22" x14ac:dyDescent="0.3">
      <c r="A1593" s="77" t="s">
        <v>2923</v>
      </c>
      <c r="B1593" s="77" t="s">
        <v>926</v>
      </c>
      <c r="C1593" s="80"/>
      <c r="D1593" s="79">
        <f>VLOOKUP(A1593,РАСЧЕТ!A:AY,51,0)</f>
        <v>0</v>
      </c>
      <c r="E1593" s="79">
        <f t="shared" si="96"/>
        <v>0</v>
      </c>
      <c r="F1593" s="79" t="e">
        <f>VLOOKUP(A1593,'04'!A:C,3,0)</f>
        <v>#N/A</v>
      </c>
      <c r="G1593" s="79" t="e">
        <f>VLOOKUP(A1593,'04'!A:B,2,0)</f>
        <v>#N/A</v>
      </c>
      <c r="H1593" s="80"/>
      <c r="I1593" s="79">
        <f>VLOOKUP(A1593,РАСЧЕТ!A:BE,57,0)</f>
        <v>0</v>
      </c>
      <c r="J1593" s="79">
        <f t="shared" si="97"/>
        <v>0</v>
      </c>
      <c r="K1593" s="79" t="e">
        <f>VLOOKUP(A1593,'10'!A:C,3,0)</f>
        <v>#N/A</v>
      </c>
      <c r="L1593" s="79" t="e">
        <f>VLOOKUP(A1593,'10'!A:B,2,0)</f>
        <v>#N/A</v>
      </c>
      <c r="M1593" s="80"/>
      <c r="N1593" s="79">
        <f>VLOOKUP(A1593,РАСЧЕТ!A:BF,58,0)</f>
        <v>0</v>
      </c>
      <c r="O1593" s="79">
        <f t="shared" si="98"/>
        <v>0</v>
      </c>
      <c r="P1593" s="79" t="e">
        <f>VLOOKUP(A1593,'11'!A:C,3,0)</f>
        <v>#N/A</v>
      </c>
      <c r="Q1593" s="79" t="e">
        <f>VLOOKUP(A1593,'11'!A:B,2,0)</f>
        <v>#N/A</v>
      </c>
      <c r="R1593" s="79">
        <v>118.46</v>
      </c>
      <c r="S1593">
        <f>VLOOKUP(A1593,РАСЧЕТ!A:BG,59,0)</f>
        <v>135.54678717016344</v>
      </c>
      <c r="T1593" s="119">
        <f t="shared" si="99"/>
        <v>17.086787170163447</v>
      </c>
      <c r="U1593" t="str">
        <f>VLOOKUP(A1593,'12'!A:C,3,0)</f>
        <v>Начисление услуг УКС00001863 от 31.12.2023 23:59:59</v>
      </c>
      <c r="V1593" t="str">
        <f>VLOOKUP(A1593,'12'!A:B,2,0)</f>
        <v>НАС/КС/ДУ-КЛ-3А/ММ-85</v>
      </c>
    </row>
    <row r="1594" spans="1:22" x14ac:dyDescent="0.3">
      <c r="A1594" s="77" t="s">
        <v>2302</v>
      </c>
      <c r="B1594" s="77" t="s">
        <v>1152</v>
      </c>
      <c r="C1594" s="79">
        <v>219.04</v>
      </c>
      <c r="D1594" s="79">
        <f>VLOOKUP(A1594,РАСЧЕТ!A:AY,51,0)</f>
        <v>155.03360746375643</v>
      </c>
      <c r="E1594" s="79">
        <f t="shared" si="96"/>
        <v>-64.006392536243567</v>
      </c>
      <c r="F1594" s="79" t="str">
        <f>VLOOKUP(A1594,'04'!A:C,3,0)</f>
        <v>Начисление услуг УКС00000634 от 30.04.2023 0:00:04</v>
      </c>
      <c r="G1594" s="79" t="str">
        <f>VLOOKUP(A1594,'04'!A:B,2,0)</f>
        <v>С24-НАСТР-3А-2021/паркинг/Кл. №86</v>
      </c>
      <c r="H1594" s="80"/>
      <c r="I1594" s="79">
        <f>VLOOKUP(A1594,РАСЧЕТ!A:BE,57,0)</f>
        <v>0</v>
      </c>
      <c r="J1594" s="79">
        <f t="shared" si="97"/>
        <v>0</v>
      </c>
      <c r="K1594" s="79" t="e">
        <f>VLOOKUP(A1594,'10'!A:C,3,0)</f>
        <v>#N/A</v>
      </c>
      <c r="L1594" s="79" t="e">
        <f>VLOOKUP(A1594,'10'!A:B,2,0)</f>
        <v>#N/A</v>
      </c>
      <c r="M1594" s="80"/>
      <c r="N1594" s="79">
        <f>VLOOKUP(A1594,РАСЧЕТ!A:BF,58,0)</f>
        <v>0</v>
      </c>
      <c r="O1594" s="79">
        <f t="shared" si="98"/>
        <v>0</v>
      </c>
      <c r="P1594" s="79" t="e">
        <f>VLOOKUP(A1594,'11'!A:C,3,0)</f>
        <v>#N/A</v>
      </c>
      <c r="Q1594" s="79" t="e">
        <f>VLOOKUP(A1594,'11'!A:B,2,0)</f>
        <v>#N/A</v>
      </c>
      <c r="R1594" s="80"/>
      <c r="S1594">
        <f>VLOOKUP(A1594,РАСЧЕТ!A:BG,59,0)</f>
        <v>0</v>
      </c>
      <c r="T1594" s="119">
        <f t="shared" si="99"/>
        <v>0</v>
      </c>
      <c r="U1594" t="e">
        <f>VLOOKUP(A1594,'12'!A:C,3,0)</f>
        <v>#N/A</v>
      </c>
      <c r="V1594" t="e">
        <f>VLOOKUP(A1594,'12'!A:B,2,0)</f>
        <v>#N/A</v>
      </c>
    </row>
    <row r="1595" spans="1:22" x14ac:dyDescent="0.3">
      <c r="A1595" s="77" t="s">
        <v>2830</v>
      </c>
      <c r="B1595" s="77" t="s">
        <v>1152</v>
      </c>
      <c r="C1595" s="80"/>
      <c r="D1595" s="79">
        <f>VLOOKUP(A1595,РАСЧЕТ!A:AY,51,0)</f>
        <v>0</v>
      </c>
      <c r="E1595" s="79">
        <f t="shared" si="96"/>
        <v>0</v>
      </c>
      <c r="F1595" s="79" t="e">
        <f>VLOOKUP(A1595,'04'!A:C,3,0)</f>
        <v>#N/A</v>
      </c>
      <c r="G1595" s="79" t="e">
        <f>VLOOKUP(A1595,'04'!A:B,2,0)</f>
        <v>#N/A</v>
      </c>
      <c r="H1595" s="79">
        <v>219.04</v>
      </c>
      <c r="I1595" s="79">
        <f>VLOOKUP(A1595,РАСЧЕТ!A:BE,57,0)</f>
        <v>203.92544311572951</v>
      </c>
      <c r="J1595" s="79">
        <f t="shared" si="97"/>
        <v>-15.114556884270485</v>
      </c>
      <c r="K1595" s="79" t="str">
        <f>VLOOKUP(A1595,'10'!A:C,3,0)</f>
        <v>Начисление услуг УКС00001636 от 31.10.2023 0:00:02</v>
      </c>
      <c r="L1595" s="79" t="str">
        <f>VLOOKUP(A1595,'10'!A:B,2,0)</f>
        <v>НАС/КС/ДУ-3А-КЛ-86</v>
      </c>
      <c r="M1595" s="79">
        <v>219.04</v>
      </c>
      <c r="N1595" s="79">
        <f>VLOOKUP(A1595,РАСЧЕТ!A:BF,58,0)</f>
        <v>182.51833402879834</v>
      </c>
      <c r="O1595" s="79">
        <f t="shared" si="98"/>
        <v>-36.521665971201656</v>
      </c>
      <c r="P1595" s="79" t="str">
        <f>VLOOKUP(A1595,'11'!A:C,3,0)</f>
        <v>Начисление услуг УКС00001714 от 30.11.2023 23:59:59</v>
      </c>
      <c r="Q1595" s="79" t="str">
        <f>VLOOKUP(A1595,'11'!A:B,2,0)</f>
        <v>НАС/КС/ДУ-3А-КЛ-86</v>
      </c>
      <c r="R1595" s="79">
        <v>219.04</v>
      </c>
      <c r="S1595">
        <f>VLOOKUP(A1595,РАСЧЕТ!A:BG,59,0)</f>
        <v>250.64265557430213</v>
      </c>
      <c r="T1595" s="119">
        <f t="shared" si="99"/>
        <v>31.602655574302133</v>
      </c>
      <c r="U1595" t="str">
        <f>VLOOKUP(A1595,'12'!A:C,3,0)</f>
        <v>Начисление услуг УКС00001863 от 31.12.2023 23:59:59</v>
      </c>
      <c r="V1595" t="str">
        <f>VLOOKUP(A1595,'12'!A:B,2,0)</f>
        <v>НАС/КС/ДУ-3А-КЛ-86</v>
      </c>
    </row>
    <row r="1596" spans="1:22" x14ac:dyDescent="0.3">
      <c r="A1596" s="77" t="s">
        <v>2298</v>
      </c>
      <c r="B1596" s="77" t="s">
        <v>831</v>
      </c>
      <c r="C1596" s="79">
        <v>283.47000000000003</v>
      </c>
      <c r="D1596" s="79">
        <f>VLOOKUP(A1596,РАСЧЕТ!A:AY,51,0)</f>
        <v>200.63172730603773</v>
      </c>
      <c r="E1596" s="79">
        <f t="shared" si="96"/>
        <v>-82.838272693962296</v>
      </c>
      <c r="F1596" s="79" t="str">
        <f>VLOOKUP(A1596,'04'!A:C,3,0)</f>
        <v>Начисление услуг УКС00000634 от 30.04.2023 0:00:04</v>
      </c>
      <c r="G1596" s="79" t="str">
        <f>VLOOKUP(A1596,'04'!A:B,2,0)</f>
        <v>С24-НАСТР-3А-2021/паркинг/Кл. №87</v>
      </c>
      <c r="H1596" s="79">
        <v>283.47000000000003</v>
      </c>
      <c r="I1596" s="79">
        <f>VLOOKUP(A1596,РАСЧЕТ!A:BE,57,0)</f>
        <v>263.90351462035585</v>
      </c>
      <c r="J1596" s="79">
        <f t="shared" si="97"/>
        <v>-19.566485379644178</v>
      </c>
      <c r="K1596" s="79" t="str">
        <f>VLOOKUP(A1596,'10'!A:C,3,0)</f>
        <v>Начисление услуг УКС00001636 от 31.10.2023 0:00:02</v>
      </c>
      <c r="L1596" s="79" t="str">
        <f>VLOOKUP(A1596,'10'!A:B,2,0)</f>
        <v>С24-НАСТР-3А-2021/паркинг/Кл. №87</v>
      </c>
      <c r="M1596" s="79">
        <v>283.47000000000003</v>
      </c>
      <c r="N1596" s="79">
        <f>VLOOKUP(A1596,РАСЧЕТ!A:BF,58,0)</f>
        <v>236.20019697844492</v>
      </c>
      <c r="O1596" s="79">
        <f t="shared" si="98"/>
        <v>-47.269803021555106</v>
      </c>
      <c r="P1596" s="79" t="str">
        <f>VLOOKUP(A1596,'11'!A:C,3,0)</f>
        <v>Начисление услуг УКС00001714 от 30.11.2023 23:59:59</v>
      </c>
      <c r="Q1596" s="79" t="str">
        <f>VLOOKUP(A1596,'11'!A:B,2,0)</f>
        <v>С24-НАСТР-3А-2021/паркинг/Кл. №87</v>
      </c>
      <c r="R1596" s="79">
        <v>283.47000000000003</v>
      </c>
      <c r="S1596">
        <f>VLOOKUP(A1596,РАСЧЕТ!A:BG,59,0)</f>
        <v>324.36108368439102</v>
      </c>
      <c r="T1596" s="119">
        <f t="shared" si="99"/>
        <v>40.891083684390992</v>
      </c>
      <c r="U1596" t="str">
        <f>VLOOKUP(A1596,'12'!A:C,3,0)</f>
        <v>Начисление услуг УКС00001863 от 31.12.2023 23:59:59</v>
      </c>
      <c r="V1596" t="str">
        <f>VLOOKUP(A1596,'12'!A:B,2,0)</f>
        <v>С24-НАСТР-3А-2021/паркинг/Кл. №87</v>
      </c>
    </row>
    <row r="1597" spans="1:22" x14ac:dyDescent="0.3">
      <c r="A1597" s="77" t="s">
        <v>2266</v>
      </c>
      <c r="B1597" s="77" t="s">
        <v>1120</v>
      </c>
      <c r="C1597" s="79">
        <v>270.58</v>
      </c>
      <c r="D1597" s="79">
        <f>VLOOKUP(A1597,РАСЧЕТ!A:AY,51,0)</f>
        <v>191.51210333758149</v>
      </c>
      <c r="E1597" s="79">
        <f t="shared" si="96"/>
        <v>-79.067896662418491</v>
      </c>
      <c r="F1597" s="79" t="str">
        <f>VLOOKUP(A1597,'04'!A:C,3,0)</f>
        <v>Начисление услуг УКС00000634 от 30.04.2023 0:00:04</v>
      </c>
      <c r="G1597" s="79" t="str">
        <f>VLOOKUP(A1597,'04'!A:B,2,0)</f>
        <v>С24-НАСТР-3А-2021/паркинг/Кл. №88</v>
      </c>
      <c r="H1597" s="79">
        <v>270.58</v>
      </c>
      <c r="I1597" s="79">
        <f>VLOOKUP(A1597,РАСЧЕТ!A:BE,57,0)</f>
        <v>251.90790031943058</v>
      </c>
      <c r="J1597" s="79">
        <f t="shared" si="97"/>
        <v>-18.672099680569403</v>
      </c>
      <c r="K1597" s="79" t="str">
        <f>VLOOKUP(A1597,'10'!A:C,3,0)</f>
        <v>Начисление услуг УКС00001636 от 31.10.2023 0:00:02</v>
      </c>
      <c r="L1597" s="79" t="str">
        <f>VLOOKUP(A1597,'10'!A:B,2,0)</f>
        <v>С24-НАСТР-3А-2021/паркинг/Кл. №88</v>
      </c>
      <c r="M1597" s="79">
        <v>270.58</v>
      </c>
      <c r="N1597" s="79">
        <f>VLOOKUP(A1597,РАСЧЕТ!A:BF,58,0)</f>
        <v>225.46382438851558</v>
      </c>
      <c r="O1597" s="79">
        <f t="shared" si="98"/>
        <v>-45.116175611484408</v>
      </c>
      <c r="P1597" s="79" t="str">
        <f>VLOOKUP(A1597,'11'!A:C,3,0)</f>
        <v>Начисление услуг УКС00001714 от 30.11.2023 23:59:59</v>
      </c>
      <c r="Q1597" s="79" t="str">
        <f>VLOOKUP(A1597,'11'!A:B,2,0)</f>
        <v>С24-НАСТР-3А-2021/паркинг/Кл. №88</v>
      </c>
      <c r="R1597" s="79">
        <v>270.58</v>
      </c>
      <c r="S1597">
        <f>VLOOKUP(A1597,РАСЧЕТ!A:BG,59,0)</f>
        <v>309.61739806237324</v>
      </c>
      <c r="T1597" s="119">
        <f t="shared" si="99"/>
        <v>39.037398062373256</v>
      </c>
      <c r="U1597" t="str">
        <f>VLOOKUP(A1597,'12'!A:C,3,0)</f>
        <v>Начисление услуг УКС00001863 от 31.12.2023 23:59:59</v>
      </c>
      <c r="V1597" t="str">
        <f>VLOOKUP(A1597,'12'!A:B,2,0)</f>
        <v>С24-НАСТР-3А-2021/паркинг/Кл. №88</v>
      </c>
    </row>
    <row r="1598" spans="1:22" x14ac:dyDescent="0.3">
      <c r="A1598" s="77" t="s">
        <v>2333</v>
      </c>
      <c r="B1598" s="77" t="s">
        <v>616</v>
      </c>
      <c r="C1598" s="79">
        <v>206.16</v>
      </c>
      <c r="D1598" s="79">
        <f>VLOOKUP(A1598,РАСЧЕТ!A:AY,51,0)</f>
        <v>145.91398349530019</v>
      </c>
      <c r="E1598" s="79">
        <f t="shared" si="96"/>
        <v>-60.24601650469981</v>
      </c>
      <c r="F1598" s="79" t="str">
        <f>VLOOKUP(A1598,'04'!A:C,3,0)</f>
        <v>Начисление услуг УКС00000634 от 30.04.2023 0:00:04</v>
      </c>
      <c r="G1598" s="79" t="str">
        <f>VLOOKUP(A1598,'04'!A:B,2,0)</f>
        <v>С24-НАСТР-3А-2021/паркинг/Кл. №89</v>
      </c>
      <c r="H1598" s="80"/>
      <c r="I1598" s="79">
        <f>VLOOKUP(A1598,РАСЧЕТ!A:BE,57,0)</f>
        <v>0</v>
      </c>
      <c r="J1598" s="79">
        <f t="shared" si="97"/>
        <v>0</v>
      </c>
      <c r="K1598" s="79" t="e">
        <f>VLOOKUP(A1598,'10'!A:C,3,0)</f>
        <v>#N/A</v>
      </c>
      <c r="L1598" s="79" t="e">
        <f>VLOOKUP(A1598,'10'!A:B,2,0)</f>
        <v>#N/A</v>
      </c>
      <c r="M1598" s="80"/>
      <c r="N1598" s="79">
        <f>VLOOKUP(A1598,РАСЧЕТ!A:BF,58,0)</f>
        <v>0</v>
      </c>
      <c r="O1598" s="79">
        <f t="shared" si="98"/>
        <v>0</v>
      </c>
      <c r="P1598" s="79" t="e">
        <f>VLOOKUP(A1598,'11'!A:C,3,0)</f>
        <v>#N/A</v>
      </c>
      <c r="Q1598" s="79" t="e">
        <f>VLOOKUP(A1598,'11'!A:B,2,0)</f>
        <v>#N/A</v>
      </c>
      <c r="R1598" s="80"/>
      <c r="S1598">
        <f>VLOOKUP(A1598,РАСЧЕТ!A:BG,59,0)</f>
        <v>0</v>
      </c>
      <c r="T1598" s="119">
        <f t="shared" si="99"/>
        <v>0</v>
      </c>
      <c r="U1598" t="e">
        <f>VLOOKUP(A1598,'12'!A:C,3,0)</f>
        <v>#N/A</v>
      </c>
      <c r="V1598" t="e">
        <f>VLOOKUP(A1598,'12'!A:B,2,0)</f>
        <v>#N/A</v>
      </c>
    </row>
    <row r="1599" spans="1:22" x14ac:dyDescent="0.3">
      <c r="A1599" s="77" t="s">
        <v>2852</v>
      </c>
      <c r="B1599" s="77" t="s">
        <v>616</v>
      </c>
      <c r="C1599" s="80"/>
      <c r="D1599" s="79">
        <f>VLOOKUP(A1599,РАСЧЕТ!A:AY,51,0)</f>
        <v>0</v>
      </c>
      <c r="E1599" s="79">
        <f t="shared" si="96"/>
        <v>0</v>
      </c>
      <c r="F1599" s="79" t="e">
        <f>VLOOKUP(A1599,'04'!A:C,3,0)</f>
        <v>#N/A</v>
      </c>
      <c r="G1599" s="79" t="e">
        <f>VLOOKUP(A1599,'04'!A:B,2,0)</f>
        <v>#N/A</v>
      </c>
      <c r="H1599" s="79">
        <v>206.16</v>
      </c>
      <c r="I1599" s="79">
        <f>VLOOKUP(A1599,РАСЧЕТ!A:BE,57,0)</f>
        <v>191.92982881480424</v>
      </c>
      <c r="J1599" s="79">
        <f t="shared" si="97"/>
        <v>-14.230171185195758</v>
      </c>
      <c r="K1599" s="79" t="str">
        <f>VLOOKUP(A1599,'10'!A:C,3,0)</f>
        <v>Начисление услуг УКС00001636 от 31.10.2023 0:00:02</v>
      </c>
      <c r="L1599" s="79" t="str">
        <f>VLOOKUP(A1599,'10'!A:B,2,0)</f>
        <v>НАС/КС/ДУ-3А-КЛ-89</v>
      </c>
      <c r="M1599" s="79">
        <v>206.16</v>
      </c>
      <c r="N1599" s="79">
        <f>VLOOKUP(A1599,РАСЧЕТ!A:BF,58,0)</f>
        <v>171.78196143886902</v>
      </c>
      <c r="O1599" s="79">
        <f t="shared" si="98"/>
        <v>-34.378038561130978</v>
      </c>
      <c r="P1599" s="79" t="str">
        <f>VLOOKUP(A1599,'11'!A:C,3,0)</f>
        <v>Начисление услуг УКС00001714 от 30.11.2023 23:59:59</v>
      </c>
      <c r="Q1599" s="79" t="str">
        <f>VLOOKUP(A1599,'11'!A:B,2,0)</f>
        <v>НАС/КС/ДУ-3А-КЛ-89</v>
      </c>
      <c r="R1599" s="79">
        <v>206.16</v>
      </c>
      <c r="S1599">
        <f>VLOOKUP(A1599,РАСЧЕТ!A:BG,59,0)</f>
        <v>235.8989699522844</v>
      </c>
      <c r="T1599" s="119">
        <f t="shared" si="99"/>
        <v>29.738969952284407</v>
      </c>
      <c r="U1599" t="str">
        <f>VLOOKUP(A1599,'12'!A:C,3,0)</f>
        <v>Начисление услуг УКС00001863 от 31.12.2023 23:59:59</v>
      </c>
      <c r="V1599" t="str">
        <f>VLOOKUP(A1599,'12'!A:B,2,0)</f>
        <v>НАС/КС/ДУ-3А-КЛ-89</v>
      </c>
    </row>
    <row r="1600" spans="1:22" x14ac:dyDescent="0.3">
      <c r="A1600" s="77" t="s">
        <v>2341</v>
      </c>
      <c r="B1600" s="77" t="s">
        <v>780</v>
      </c>
      <c r="C1600" s="80"/>
      <c r="D1600" s="79">
        <f>VLOOKUP(A1600,РАСЧЕТ!A:AY,51,0)</f>
        <v>0</v>
      </c>
      <c r="E1600" s="79">
        <f t="shared" si="96"/>
        <v>0</v>
      </c>
      <c r="F1600" s="79" t="e">
        <f>VLOOKUP(A1600,'04'!A:C,3,0)</f>
        <v>#N/A</v>
      </c>
      <c r="G1600" s="79" t="e">
        <f>VLOOKUP(A1600,'04'!A:B,2,0)</f>
        <v>#N/A</v>
      </c>
      <c r="H1600" s="80"/>
      <c r="I1600" s="79">
        <f>VLOOKUP(A1600,РАСЧЕТ!A:BE,57,0)</f>
        <v>0</v>
      </c>
      <c r="J1600" s="79">
        <f t="shared" si="97"/>
        <v>0</v>
      </c>
      <c r="K1600" s="79" t="e">
        <f>VLOOKUP(A1600,'10'!A:C,3,0)</f>
        <v>#N/A</v>
      </c>
      <c r="L1600" s="79" t="e">
        <f>VLOOKUP(A1600,'10'!A:B,2,0)</f>
        <v>#N/A</v>
      </c>
      <c r="M1600" s="80"/>
      <c r="N1600" s="79">
        <f>VLOOKUP(A1600,РАСЧЕТ!A:BF,58,0)</f>
        <v>0</v>
      </c>
      <c r="O1600" s="79">
        <f t="shared" si="98"/>
        <v>0</v>
      </c>
      <c r="P1600" s="79" t="e">
        <f>VLOOKUP(A1600,'11'!A:C,3,0)</f>
        <v>#N/A</v>
      </c>
      <c r="Q1600" s="79" t="e">
        <f>VLOOKUP(A1600,'11'!A:B,2,0)</f>
        <v>#N/A</v>
      </c>
      <c r="R1600" s="80"/>
      <c r="S1600">
        <f>VLOOKUP(A1600,РАСЧЕТ!A:BG,59,0)</f>
        <v>0</v>
      </c>
      <c r="T1600" s="119">
        <f t="shared" si="99"/>
        <v>0</v>
      </c>
      <c r="U1600" t="e">
        <f>VLOOKUP(A1600,'12'!A:C,3,0)</f>
        <v>#N/A</v>
      </c>
      <c r="V1600" t="e">
        <f>VLOOKUP(A1600,'12'!A:B,2,0)</f>
        <v>#N/A</v>
      </c>
    </row>
    <row r="1601" spans="1:22" x14ac:dyDescent="0.3">
      <c r="A1601" s="77" t="s">
        <v>2592</v>
      </c>
      <c r="B1601" s="77" t="s">
        <v>780</v>
      </c>
      <c r="C1601" s="79">
        <v>146.03</v>
      </c>
      <c r="D1601" s="79">
        <f>VLOOKUP(A1601,РАСЧЕТ!A:AY,51,0)</f>
        <v>103.35573830917095</v>
      </c>
      <c r="E1601" s="79">
        <f t="shared" si="96"/>
        <v>-42.674261690829056</v>
      </c>
      <c r="F1601" s="79" t="str">
        <f>VLOOKUP(A1601,'04'!A:C,3,0)</f>
        <v>Начисление услуг УКС00000634 от 30.04.2023 0:00:04</v>
      </c>
      <c r="G1601" s="79" t="str">
        <f>VLOOKUP(A1601,'04'!A:B,2,0)</f>
        <v>НАС/КС/ДУ-КЛ-3А-9</v>
      </c>
      <c r="H1601" s="79">
        <v>146.03</v>
      </c>
      <c r="I1601" s="79">
        <f>VLOOKUP(A1601,РАСЧЕТ!A:BE,57,0)</f>
        <v>135.95029541048635</v>
      </c>
      <c r="J1601" s="79">
        <f t="shared" si="97"/>
        <v>-10.079704589513653</v>
      </c>
      <c r="K1601" s="79" t="str">
        <f>VLOOKUP(A1601,'10'!A:C,3,0)</f>
        <v>Начисление услуг УКС00001636 от 31.10.2023 0:00:02</v>
      </c>
      <c r="L1601" s="79" t="str">
        <f>VLOOKUP(A1601,'10'!A:B,2,0)</f>
        <v>НАС/КС/ДУ-КЛ-3А-9</v>
      </c>
      <c r="M1601" s="79">
        <v>146.03</v>
      </c>
      <c r="N1601" s="79">
        <f>VLOOKUP(A1601,РАСЧЕТ!A:BF,58,0)</f>
        <v>121.67888935253221</v>
      </c>
      <c r="O1601" s="79">
        <f t="shared" si="98"/>
        <v>-24.351110647467792</v>
      </c>
      <c r="P1601" s="79" t="str">
        <f>VLOOKUP(A1601,'11'!A:C,3,0)</f>
        <v>Начисление услуг УКС00001714 от 30.11.2023 23:59:59</v>
      </c>
      <c r="Q1601" s="79" t="str">
        <f>VLOOKUP(A1601,'11'!A:B,2,0)</f>
        <v>НАС/КС/ДУ-КЛ-3А-9</v>
      </c>
      <c r="R1601" s="79">
        <v>146.03</v>
      </c>
      <c r="S1601">
        <f>VLOOKUP(A1601,РАСЧЕТ!A:BG,59,0)</f>
        <v>167.09510371620144</v>
      </c>
      <c r="T1601" s="119">
        <f t="shared" si="99"/>
        <v>21.065103716201435</v>
      </c>
      <c r="U1601" t="str">
        <f>VLOOKUP(A1601,'12'!A:C,3,0)</f>
        <v>Начисление услуг УКС00001863 от 31.12.2023 23:59:59</v>
      </c>
      <c r="V1601" t="str">
        <f>VLOOKUP(A1601,'12'!A:B,2,0)</f>
        <v>НАС/КС/ДУ-КЛ-3А-9</v>
      </c>
    </row>
    <row r="1602" spans="1:22" x14ac:dyDescent="0.3">
      <c r="A1602" s="77" t="s">
        <v>2240</v>
      </c>
      <c r="B1602" s="77" t="s">
        <v>703</v>
      </c>
      <c r="C1602" s="79">
        <v>206.16</v>
      </c>
      <c r="D1602" s="79">
        <f>VLOOKUP(A1602,РАСЧЕТ!A:AY,51,0)</f>
        <v>145.91398349530019</v>
      </c>
      <c r="E1602" s="79">
        <f t="shared" si="96"/>
        <v>-60.24601650469981</v>
      </c>
      <c r="F1602" s="79" t="str">
        <f>VLOOKUP(A1602,'04'!A:C,3,0)</f>
        <v>Начисление услуг УКС00000634 от 30.04.2023 0:00:04</v>
      </c>
      <c r="G1602" s="79" t="str">
        <f>VLOOKUP(A1602,'04'!A:B,2,0)</f>
        <v>С24-НАСТР-3А-2021/паркинг/Кл. №90</v>
      </c>
      <c r="H1602" s="79">
        <v>206.16</v>
      </c>
      <c r="I1602" s="79">
        <f>VLOOKUP(A1602,РАСЧЕТ!A:BE,57,0)</f>
        <v>191.92982881480424</v>
      </c>
      <c r="J1602" s="79">
        <f t="shared" si="97"/>
        <v>-14.230171185195758</v>
      </c>
      <c r="K1602" s="79" t="str">
        <f>VLOOKUP(A1602,'10'!A:C,3,0)</f>
        <v>Начисление услуг УКС00001636 от 31.10.2023 0:00:02</v>
      </c>
      <c r="L1602" s="79" t="str">
        <f>VLOOKUP(A1602,'10'!A:B,2,0)</f>
        <v>С24-НАСТР-3А-2021/паркинг/Кл. №90</v>
      </c>
      <c r="M1602" s="79">
        <v>206.16</v>
      </c>
      <c r="N1602" s="79">
        <f>VLOOKUP(A1602,РАСЧЕТ!A:BF,58,0)</f>
        <v>171.78196143886902</v>
      </c>
      <c r="O1602" s="79">
        <f t="shared" si="98"/>
        <v>-34.378038561130978</v>
      </c>
      <c r="P1602" s="79" t="str">
        <f>VLOOKUP(A1602,'11'!A:C,3,0)</f>
        <v>Начисление услуг УКС00001714 от 30.11.2023 23:59:59</v>
      </c>
      <c r="Q1602" s="79" t="str">
        <f>VLOOKUP(A1602,'11'!A:B,2,0)</f>
        <v>С24-НАСТР-3А-2021/паркинг/Кл. №90</v>
      </c>
      <c r="R1602" s="79">
        <v>206.16</v>
      </c>
      <c r="S1602">
        <f>VLOOKUP(A1602,РАСЧЕТ!A:BG,59,0)</f>
        <v>235.8989699522844</v>
      </c>
      <c r="T1602" s="119">
        <f t="shared" si="99"/>
        <v>29.738969952284407</v>
      </c>
      <c r="U1602" t="str">
        <f>VLOOKUP(A1602,'12'!A:C,3,0)</f>
        <v>Начисление услуг УКС00001863 от 31.12.2023 23:59:59</v>
      </c>
      <c r="V1602" t="str">
        <f>VLOOKUP(A1602,'12'!A:B,2,0)</f>
        <v>С24-НАСТР-3А-2021/паркинг/Кл. №90</v>
      </c>
    </row>
    <row r="1603" spans="1:22" x14ac:dyDescent="0.3">
      <c r="A1603" s="77" t="s">
        <v>2269</v>
      </c>
      <c r="B1603" s="77" t="s">
        <v>908</v>
      </c>
      <c r="C1603" s="79">
        <v>201.86</v>
      </c>
      <c r="D1603" s="79">
        <f>VLOOKUP(A1603,РАСЧЕТ!A:AY,51,0)</f>
        <v>142.87410883914811</v>
      </c>
      <c r="E1603" s="79">
        <f t="shared" ref="E1603:E1637" si="100">D1603-C1603</f>
        <v>-58.985891160851907</v>
      </c>
      <c r="F1603" s="79" t="str">
        <f>VLOOKUP(A1603,'04'!A:C,3,0)</f>
        <v>Начисление услуг УКС00000634 от 30.04.2023 0:00:04</v>
      </c>
      <c r="G1603" s="79" t="str">
        <f>VLOOKUP(A1603,'04'!A:B,2,0)</f>
        <v>С24-НАСТР-3А-2021/паркинг/Кл. №91</v>
      </c>
      <c r="H1603" s="79">
        <v>201.86</v>
      </c>
      <c r="I1603" s="79">
        <f>VLOOKUP(A1603,РАСЧЕТ!A:BE,57,0)</f>
        <v>187.93129071449584</v>
      </c>
      <c r="J1603" s="79">
        <f t="shared" ref="J1603:J1637" si="101">I1603-H1603</f>
        <v>-13.928709285504169</v>
      </c>
      <c r="K1603" s="79" t="str">
        <f>VLOOKUP(A1603,'10'!A:C,3,0)</f>
        <v>Начисление услуг УКС00001636 от 31.10.2023 0:00:02</v>
      </c>
      <c r="L1603" s="79" t="str">
        <f>VLOOKUP(A1603,'10'!A:B,2,0)</f>
        <v>С24-НАСТР-3А-2021/паркинг/Кл. №91</v>
      </c>
      <c r="M1603" s="80"/>
      <c r="N1603" s="79">
        <f>VLOOKUP(A1603,РАСЧЕТ!A:BF,58,0)</f>
        <v>0</v>
      </c>
      <c r="O1603" s="79">
        <f t="shared" ref="O1603:O1637" si="102">N1603-M1603</f>
        <v>0</v>
      </c>
      <c r="P1603" s="79" t="e">
        <f>VLOOKUP(A1603,'11'!A:C,3,0)</f>
        <v>#N/A</v>
      </c>
      <c r="Q1603" s="79" t="e">
        <f>VLOOKUP(A1603,'11'!A:B,2,0)</f>
        <v>#N/A</v>
      </c>
      <c r="R1603" s="80"/>
      <c r="S1603">
        <f>VLOOKUP(A1603,РАСЧЕТ!A:BG,59,0)</f>
        <v>0</v>
      </c>
      <c r="T1603" s="119">
        <f t="shared" ref="T1603:T1637" si="103">S1603-R1603</f>
        <v>0</v>
      </c>
      <c r="U1603" t="e">
        <f>VLOOKUP(A1603,'12'!A:C,3,0)</f>
        <v>#N/A</v>
      </c>
      <c r="V1603" t="e">
        <f>VLOOKUP(A1603,'12'!A:B,2,0)</f>
        <v>#N/A</v>
      </c>
    </row>
    <row r="1604" spans="1:22" x14ac:dyDescent="0.3">
      <c r="A1604" s="77" t="s">
        <v>2919</v>
      </c>
      <c r="B1604" s="77" t="s">
        <v>908</v>
      </c>
      <c r="C1604" s="80"/>
      <c r="D1604" s="79">
        <f>VLOOKUP(A1604,РАСЧЕТ!A:AY,51,0)</f>
        <v>0</v>
      </c>
      <c r="E1604" s="79">
        <f t="shared" si="100"/>
        <v>0</v>
      </c>
      <c r="F1604" s="79" t="e">
        <f>VLOOKUP(A1604,'04'!A:C,3,0)</f>
        <v>#N/A</v>
      </c>
      <c r="G1604" s="79" t="e">
        <f>VLOOKUP(A1604,'04'!A:B,2,0)</f>
        <v>#N/A</v>
      </c>
      <c r="H1604" s="80"/>
      <c r="I1604" s="79">
        <f>VLOOKUP(A1604,РАСЧЕТ!A:BE,57,0)</f>
        <v>0</v>
      </c>
      <c r="J1604" s="79">
        <f t="shared" si="101"/>
        <v>0</v>
      </c>
      <c r="K1604" s="79" t="e">
        <f>VLOOKUP(A1604,'10'!A:C,3,0)</f>
        <v>#N/A</v>
      </c>
      <c r="L1604" s="79" t="e">
        <f>VLOOKUP(A1604,'10'!A:B,2,0)</f>
        <v>#N/A</v>
      </c>
      <c r="M1604" s="79">
        <v>201.86</v>
      </c>
      <c r="N1604" s="79">
        <f>VLOOKUP(A1604,РАСЧЕТ!A:BF,58,0)</f>
        <v>168.20317057555926</v>
      </c>
      <c r="O1604" s="79">
        <f t="shared" si="102"/>
        <v>-33.656829424440758</v>
      </c>
      <c r="P1604" s="79" t="str">
        <f>VLOOKUP(A1604,'11'!A:C,3,0)</f>
        <v>Начисление услуг УКС00001714 от 30.11.2023 23:59:59</v>
      </c>
      <c r="Q1604" s="79" t="str">
        <f>VLOOKUP(A1604,'11'!A:B,2,0)</f>
        <v>НАС/КС/ДУ-КЛ-3А-91</v>
      </c>
      <c r="R1604" s="79">
        <v>201.86</v>
      </c>
      <c r="S1604">
        <f>VLOOKUP(A1604,РАСЧЕТ!A:BG,59,0)</f>
        <v>230.98440807827848</v>
      </c>
      <c r="T1604" s="119">
        <f t="shared" si="103"/>
        <v>29.124408078278464</v>
      </c>
      <c r="U1604" t="str">
        <f>VLOOKUP(A1604,'12'!A:C,3,0)</f>
        <v>Начисление услуг УКС00001863 от 31.12.2023 23:59:59</v>
      </c>
      <c r="V1604" t="str">
        <f>VLOOKUP(A1604,'12'!A:B,2,0)</f>
        <v>НАС/КС/ДУ-КЛ-3А-91</v>
      </c>
    </row>
    <row r="1605" spans="1:22" x14ac:dyDescent="0.3">
      <c r="A1605" s="77" t="s">
        <v>2317</v>
      </c>
      <c r="B1605" s="77" t="s">
        <v>704</v>
      </c>
      <c r="C1605" s="80"/>
      <c r="D1605" s="79">
        <f>VLOOKUP(A1605,РАСЧЕТ!A:AY,51,0)</f>
        <v>0</v>
      </c>
      <c r="E1605" s="79">
        <f t="shared" si="100"/>
        <v>0</v>
      </c>
      <c r="F1605" s="79" t="e">
        <f>VLOOKUP(A1605,'04'!A:C,3,0)</f>
        <v>#N/A</v>
      </c>
      <c r="G1605" s="79" t="e">
        <f>VLOOKUP(A1605,'04'!A:B,2,0)</f>
        <v>#N/A</v>
      </c>
      <c r="H1605" s="80"/>
      <c r="I1605" s="79">
        <f>VLOOKUP(A1605,РАСЧЕТ!A:BE,57,0)</f>
        <v>0</v>
      </c>
      <c r="J1605" s="79">
        <f t="shared" si="101"/>
        <v>0</v>
      </c>
      <c r="K1605" s="79" t="e">
        <f>VLOOKUP(A1605,'10'!A:C,3,0)</f>
        <v>#N/A</v>
      </c>
      <c r="L1605" s="79" t="e">
        <f>VLOOKUP(A1605,'10'!A:B,2,0)</f>
        <v>#N/A</v>
      </c>
      <c r="M1605" s="80"/>
      <c r="N1605" s="79">
        <f>VLOOKUP(A1605,РАСЧЕТ!A:BF,58,0)</f>
        <v>0</v>
      </c>
      <c r="O1605" s="79">
        <f t="shared" si="102"/>
        <v>0</v>
      </c>
      <c r="P1605" s="79" t="e">
        <f>VLOOKUP(A1605,'11'!A:C,3,0)</f>
        <v>#N/A</v>
      </c>
      <c r="Q1605" s="79" t="e">
        <f>VLOOKUP(A1605,'11'!A:B,2,0)</f>
        <v>#N/A</v>
      </c>
      <c r="R1605" s="80"/>
      <c r="S1605">
        <f>VLOOKUP(A1605,РАСЧЕТ!A:BG,59,0)</f>
        <v>0</v>
      </c>
      <c r="T1605" s="119">
        <f t="shared" si="103"/>
        <v>0</v>
      </c>
      <c r="U1605" t="e">
        <f>VLOOKUP(A1605,'12'!A:C,3,0)</f>
        <v>#N/A</v>
      </c>
      <c r="V1605" t="e">
        <f>VLOOKUP(A1605,'12'!A:B,2,0)</f>
        <v>#N/A</v>
      </c>
    </row>
    <row r="1606" spans="1:22" x14ac:dyDescent="0.3">
      <c r="A1606" s="77" t="s">
        <v>2743</v>
      </c>
      <c r="B1606" s="77" t="s">
        <v>704</v>
      </c>
      <c r="C1606" s="79">
        <v>176.1</v>
      </c>
      <c r="D1606" s="79">
        <f>VLOOKUP(A1606,РАСЧЕТ!A:AY,51,0)</f>
        <v>124.63486090223556</v>
      </c>
      <c r="E1606" s="79">
        <f t="shared" si="100"/>
        <v>-51.465139097764435</v>
      </c>
      <c r="F1606" s="79" t="str">
        <f>VLOOKUP(A1606,'04'!A:C,3,0)</f>
        <v>Начисление услуг УКС00000634 от 30.04.2023 0:00:04</v>
      </c>
      <c r="G1606" s="79" t="str">
        <f>VLOOKUP(A1606,'04'!A:B,2,0)</f>
        <v>НАС/КС/ДУ-3А-КЛ-92</v>
      </c>
      <c r="H1606" s="79">
        <v>176.09</v>
      </c>
      <c r="I1606" s="79">
        <f>VLOOKUP(A1606,РАСЧЕТ!A:BE,57,0)</f>
        <v>163.94006211264528</v>
      </c>
      <c r="J1606" s="79">
        <f t="shared" si="101"/>
        <v>-12.149937887354724</v>
      </c>
      <c r="K1606" s="79" t="str">
        <f>VLOOKUP(A1606,'10'!A:C,3,0)</f>
        <v>Начисление услуг УКС00001636 от 31.10.2023 0:00:02</v>
      </c>
      <c r="L1606" s="79" t="str">
        <f>VLOOKUP(A1606,'10'!A:B,2,0)</f>
        <v>НАС/КС/ДУ-3А-КЛ-92</v>
      </c>
      <c r="M1606" s="79">
        <v>176.09</v>
      </c>
      <c r="N1606" s="79">
        <f>VLOOKUP(A1606,РАСЧЕТ!A:BF,58,0)</f>
        <v>146.73042539570062</v>
      </c>
      <c r="O1606" s="79">
        <f t="shared" si="102"/>
        <v>-29.359574604299382</v>
      </c>
      <c r="P1606" s="79" t="str">
        <f>VLOOKUP(A1606,'11'!A:C,3,0)</f>
        <v>Начисление услуг УКС00001714 от 30.11.2023 23:59:59</v>
      </c>
      <c r="Q1606" s="79" t="str">
        <f>VLOOKUP(A1606,'11'!A:B,2,0)</f>
        <v>НАС/КС/ДУ-3А-КЛ-92</v>
      </c>
      <c r="R1606" s="79">
        <v>176.09</v>
      </c>
      <c r="S1606">
        <f>VLOOKUP(A1606,РАСЧЕТ!A:BG,59,0)</f>
        <v>201.49703683424292</v>
      </c>
      <c r="T1606" s="119">
        <f t="shared" si="103"/>
        <v>25.407036834242916</v>
      </c>
      <c r="U1606" t="str">
        <f>VLOOKUP(A1606,'12'!A:C,3,0)</f>
        <v>Начисление услуг УКС00001863 от 31.12.2023 23:59:59</v>
      </c>
      <c r="V1606" t="str">
        <f>VLOOKUP(A1606,'12'!A:B,2,0)</f>
        <v>НАС/КС/ДУ-3А-КЛ-92</v>
      </c>
    </row>
    <row r="1607" spans="1:22" x14ac:dyDescent="0.3">
      <c r="A1607" s="77" t="s">
        <v>2276</v>
      </c>
      <c r="B1607" s="77" t="s">
        <v>808</v>
      </c>
      <c r="C1607" s="80"/>
      <c r="D1607" s="79">
        <f>VLOOKUP(A1607,РАСЧЕТ!A:AY,51,0)</f>
        <v>0</v>
      </c>
      <c r="E1607" s="79">
        <f t="shared" si="100"/>
        <v>0</v>
      </c>
      <c r="F1607" s="79" t="e">
        <f>VLOOKUP(A1607,'04'!A:C,3,0)</f>
        <v>#N/A</v>
      </c>
      <c r="G1607" s="79" t="e">
        <f>VLOOKUP(A1607,'04'!A:B,2,0)</f>
        <v>#N/A</v>
      </c>
      <c r="H1607" s="80"/>
      <c r="I1607" s="79">
        <f>VLOOKUP(A1607,РАСЧЕТ!A:BE,57,0)</f>
        <v>0</v>
      </c>
      <c r="J1607" s="79">
        <f t="shared" si="101"/>
        <v>0</v>
      </c>
      <c r="K1607" s="79" t="e">
        <f>VLOOKUP(A1607,'10'!A:C,3,0)</f>
        <v>#N/A</v>
      </c>
      <c r="L1607" s="79" t="e">
        <f>VLOOKUP(A1607,'10'!A:B,2,0)</f>
        <v>#N/A</v>
      </c>
      <c r="M1607" s="80"/>
      <c r="N1607" s="79">
        <f>VLOOKUP(A1607,РАСЧЕТ!A:BF,58,0)</f>
        <v>0</v>
      </c>
      <c r="O1607" s="79">
        <f t="shared" si="102"/>
        <v>0</v>
      </c>
      <c r="P1607" s="79" t="e">
        <f>VLOOKUP(A1607,'11'!A:C,3,0)</f>
        <v>#N/A</v>
      </c>
      <c r="Q1607" s="79" t="e">
        <f>VLOOKUP(A1607,'11'!A:B,2,0)</f>
        <v>#N/A</v>
      </c>
      <c r="R1607" s="80"/>
      <c r="S1607">
        <f>VLOOKUP(A1607,РАСЧЕТ!A:BG,59,0)</f>
        <v>0</v>
      </c>
      <c r="T1607" s="119">
        <f t="shared" si="103"/>
        <v>0</v>
      </c>
      <c r="U1607" t="e">
        <f>VLOOKUP(A1607,'12'!A:C,3,0)</f>
        <v>#N/A</v>
      </c>
      <c r="V1607" t="e">
        <f>VLOOKUP(A1607,'12'!A:B,2,0)</f>
        <v>#N/A</v>
      </c>
    </row>
    <row r="1608" spans="1:22" x14ac:dyDescent="0.3">
      <c r="A1608" s="77" t="s">
        <v>2582</v>
      </c>
      <c r="B1608" s="77" t="s">
        <v>808</v>
      </c>
      <c r="C1608" s="79">
        <v>146.03</v>
      </c>
      <c r="D1608" s="79">
        <f>VLOOKUP(A1608,РАСЧЕТ!A:AY,51,0)</f>
        <v>103.35573830917095</v>
      </c>
      <c r="E1608" s="79">
        <f t="shared" si="100"/>
        <v>-42.674261690829056</v>
      </c>
      <c r="F1608" s="79" t="str">
        <f>VLOOKUP(A1608,'04'!A:C,3,0)</f>
        <v>Начисление услуг УКС00000634 от 30.04.2023 0:00:04</v>
      </c>
      <c r="G1608" s="79" t="str">
        <f>VLOOKUP(A1608,'04'!A:B,2,0)</f>
        <v>НАС/КС/ДУ/3А-КЛ-93</v>
      </c>
      <c r="H1608" s="79">
        <v>146.03</v>
      </c>
      <c r="I1608" s="79">
        <f>VLOOKUP(A1608,РАСЧЕТ!A:BE,57,0)</f>
        <v>135.95029541048635</v>
      </c>
      <c r="J1608" s="79">
        <f t="shared" si="101"/>
        <v>-10.079704589513653</v>
      </c>
      <c r="K1608" s="79" t="str">
        <f>VLOOKUP(A1608,'10'!A:C,3,0)</f>
        <v>Начисление услуг УКС00001636 от 31.10.2023 0:00:02</v>
      </c>
      <c r="L1608" s="79" t="str">
        <f>VLOOKUP(A1608,'10'!A:B,2,0)</f>
        <v>НАС/КС/ДУ/3А-КЛ-93</v>
      </c>
      <c r="M1608" s="79">
        <v>146.03</v>
      </c>
      <c r="N1608" s="79">
        <f>VLOOKUP(A1608,РАСЧЕТ!A:BF,58,0)</f>
        <v>121.67888935253221</v>
      </c>
      <c r="O1608" s="79">
        <f t="shared" si="102"/>
        <v>-24.351110647467792</v>
      </c>
      <c r="P1608" s="79" t="str">
        <f>VLOOKUP(A1608,'11'!A:C,3,0)</f>
        <v>Начисление услуг УКС00001714 от 30.11.2023 23:59:59</v>
      </c>
      <c r="Q1608" s="79" t="str">
        <f>VLOOKUP(A1608,'11'!A:B,2,0)</f>
        <v>НАС/КС/ДУ/3А-КЛ-93</v>
      </c>
      <c r="R1608" s="79">
        <v>146.03</v>
      </c>
      <c r="S1608">
        <f>VLOOKUP(A1608,РАСЧЕТ!A:BG,59,0)</f>
        <v>167.09510371620144</v>
      </c>
      <c r="T1608" s="119">
        <f t="shared" si="103"/>
        <v>21.065103716201435</v>
      </c>
      <c r="U1608" t="str">
        <f>VLOOKUP(A1608,'12'!A:C,3,0)</f>
        <v>Начисление услуг УКС00001863 от 31.12.2023 23:59:59</v>
      </c>
      <c r="V1608" t="str">
        <f>VLOOKUP(A1608,'12'!A:B,2,0)</f>
        <v>НАС/КС/ДУ/3А-КЛ-93</v>
      </c>
    </row>
    <row r="1609" spans="1:22" x14ac:dyDescent="0.3">
      <c r="A1609" s="77" t="s">
        <v>2209</v>
      </c>
      <c r="B1609" s="77" t="s">
        <v>543</v>
      </c>
      <c r="C1609" s="80"/>
      <c r="D1609" s="79">
        <f>VLOOKUP(A1609,РАСЧЕТ!A:AY,51,0)</f>
        <v>0</v>
      </c>
      <c r="E1609" s="79">
        <f t="shared" si="100"/>
        <v>0</v>
      </c>
      <c r="F1609" s="79" t="e">
        <f>VLOOKUP(A1609,'04'!A:C,3,0)</f>
        <v>#N/A</v>
      </c>
      <c r="G1609" s="79" t="e">
        <f>VLOOKUP(A1609,'04'!A:B,2,0)</f>
        <v>#N/A</v>
      </c>
      <c r="H1609" s="80"/>
      <c r="I1609" s="79">
        <f>VLOOKUP(A1609,РАСЧЕТ!A:BE,57,0)</f>
        <v>0</v>
      </c>
      <c r="J1609" s="79">
        <f t="shared" si="101"/>
        <v>0</v>
      </c>
      <c r="K1609" s="79" t="e">
        <f>VLOOKUP(A1609,'10'!A:C,3,0)</f>
        <v>#N/A</v>
      </c>
      <c r="L1609" s="79" t="e">
        <f>VLOOKUP(A1609,'10'!A:B,2,0)</f>
        <v>#N/A</v>
      </c>
      <c r="M1609" s="80"/>
      <c r="N1609" s="79">
        <f>VLOOKUP(A1609,РАСЧЕТ!A:BF,58,0)</f>
        <v>0</v>
      </c>
      <c r="O1609" s="79">
        <f t="shared" si="102"/>
        <v>0</v>
      </c>
      <c r="P1609" s="79" t="e">
        <f>VLOOKUP(A1609,'11'!A:C,3,0)</f>
        <v>#N/A</v>
      </c>
      <c r="Q1609" s="79" t="e">
        <f>VLOOKUP(A1609,'11'!A:B,2,0)</f>
        <v>#N/A</v>
      </c>
      <c r="R1609" s="80"/>
      <c r="S1609">
        <f>VLOOKUP(A1609,РАСЧЕТ!A:BG,59,0)</f>
        <v>0</v>
      </c>
      <c r="T1609" s="119">
        <f t="shared" si="103"/>
        <v>0</v>
      </c>
      <c r="U1609" t="e">
        <f>VLOOKUP(A1609,'12'!A:C,3,0)</f>
        <v>#N/A</v>
      </c>
      <c r="V1609" t="e">
        <f>VLOOKUP(A1609,'12'!A:B,2,0)</f>
        <v>#N/A</v>
      </c>
    </row>
    <row r="1610" spans="1:22" x14ac:dyDescent="0.3">
      <c r="A1610" s="77" t="s">
        <v>2581</v>
      </c>
      <c r="B1610" s="77" t="s">
        <v>543</v>
      </c>
      <c r="C1610" s="79">
        <v>163.21</v>
      </c>
      <c r="D1610" s="79">
        <f>VLOOKUP(A1610,РАСЧЕТ!A:AY,51,0)</f>
        <v>115.51523693377931</v>
      </c>
      <c r="E1610" s="79">
        <f t="shared" si="100"/>
        <v>-47.694763066220702</v>
      </c>
      <c r="F1610" s="79" t="str">
        <f>VLOOKUP(A1610,'04'!A:C,3,0)</f>
        <v>Начисление услуг УКС00000634 от 30.04.2023 0:00:04</v>
      </c>
      <c r="G1610" s="79" t="str">
        <f>VLOOKUP(A1610,'04'!A:B,2,0)</f>
        <v>НАС/КС/ДУ-КЛ-3А-94</v>
      </c>
      <c r="H1610" s="79">
        <v>163.21</v>
      </c>
      <c r="I1610" s="79">
        <f>VLOOKUP(A1610,РАСЧЕТ!A:BE,57,0)</f>
        <v>151.94444781172001</v>
      </c>
      <c r="J1610" s="79">
        <f t="shared" si="101"/>
        <v>-11.265552188279997</v>
      </c>
      <c r="K1610" s="79" t="str">
        <f>VLOOKUP(A1610,'10'!A:C,3,0)</f>
        <v>Начисление услуг УКС00001636 от 31.10.2023 0:00:02</v>
      </c>
      <c r="L1610" s="79" t="str">
        <f>VLOOKUP(A1610,'10'!A:B,2,0)</f>
        <v>НАС/КС/ДУ-КЛ-3А-94</v>
      </c>
      <c r="M1610" s="79">
        <v>163.21</v>
      </c>
      <c r="N1610" s="79">
        <f>VLOOKUP(A1610,РАСЧЕТ!A:BF,58,0)</f>
        <v>135.9940528057713</v>
      </c>
      <c r="O1610" s="79">
        <f t="shared" si="102"/>
        <v>-27.215947194228704</v>
      </c>
      <c r="P1610" s="79" t="str">
        <f>VLOOKUP(A1610,'11'!A:C,3,0)</f>
        <v>Начисление услуг УКС00001714 от 30.11.2023 23:59:59</v>
      </c>
      <c r="Q1610" s="79" t="str">
        <f>VLOOKUP(A1610,'11'!A:B,2,0)</f>
        <v>НАС/КС/ДУ-КЛ-3А-94</v>
      </c>
      <c r="R1610" s="79">
        <v>163.21</v>
      </c>
      <c r="S1610">
        <f>VLOOKUP(A1610,РАСЧЕТ!A:BG,59,0)</f>
        <v>186.75335121222514</v>
      </c>
      <c r="T1610" s="119">
        <f t="shared" si="103"/>
        <v>23.543351212225133</v>
      </c>
      <c r="U1610" t="str">
        <f>VLOOKUP(A1610,'12'!A:C,3,0)</f>
        <v>Начисление услуг УКС00001863 от 31.12.2023 23:59:59</v>
      </c>
      <c r="V1610" t="str">
        <f>VLOOKUP(A1610,'12'!A:B,2,0)</f>
        <v>НАС/КС/ДУ-КЛ-3А-94</v>
      </c>
    </row>
    <row r="1611" spans="1:22" x14ac:dyDescent="0.3">
      <c r="A1611" s="77" t="s">
        <v>2258</v>
      </c>
      <c r="B1611" s="77" t="s">
        <v>705</v>
      </c>
      <c r="C1611" s="79">
        <v>163.21</v>
      </c>
      <c r="D1611" s="79">
        <f>VLOOKUP(A1611,РАСЧЕТ!A:AY,51,0)</f>
        <v>115.51523693377931</v>
      </c>
      <c r="E1611" s="79">
        <f t="shared" si="100"/>
        <v>-47.694763066220702</v>
      </c>
      <c r="F1611" s="79" t="str">
        <f>VLOOKUP(A1611,'04'!A:C,3,0)</f>
        <v>Начисление услуг УКС00000634 от 30.04.2023 0:00:04</v>
      </c>
      <c r="G1611" s="79" t="str">
        <f>VLOOKUP(A1611,'04'!A:B,2,0)</f>
        <v>С24-НАСТР-3А-2021/паркинг/Кл. №95</v>
      </c>
      <c r="H1611" s="80"/>
      <c r="I1611" s="79">
        <f>VLOOKUP(A1611,РАСЧЕТ!A:BE,57,0)</f>
        <v>0</v>
      </c>
      <c r="J1611" s="79">
        <f t="shared" si="101"/>
        <v>0</v>
      </c>
      <c r="K1611" s="79" t="e">
        <f>VLOOKUP(A1611,'10'!A:C,3,0)</f>
        <v>#N/A</v>
      </c>
      <c r="L1611" s="79" t="e">
        <f>VLOOKUP(A1611,'10'!A:B,2,0)</f>
        <v>#N/A</v>
      </c>
      <c r="M1611" s="80"/>
      <c r="N1611" s="79">
        <f>VLOOKUP(A1611,РАСЧЕТ!A:BF,58,0)</f>
        <v>0</v>
      </c>
      <c r="O1611" s="79">
        <f t="shared" si="102"/>
        <v>0</v>
      </c>
      <c r="P1611" s="79" t="e">
        <f>VLOOKUP(A1611,'11'!A:C,3,0)</f>
        <v>#N/A</v>
      </c>
      <c r="Q1611" s="79" t="e">
        <f>VLOOKUP(A1611,'11'!A:B,2,0)</f>
        <v>#N/A</v>
      </c>
      <c r="R1611" s="80"/>
      <c r="S1611">
        <f>VLOOKUP(A1611,РАСЧЕТ!A:BG,59,0)</f>
        <v>0</v>
      </c>
      <c r="T1611" s="119">
        <f t="shared" si="103"/>
        <v>0</v>
      </c>
      <c r="U1611" t="e">
        <f>VLOOKUP(A1611,'12'!A:C,3,0)</f>
        <v>#N/A</v>
      </c>
      <c r="V1611" t="e">
        <f>VLOOKUP(A1611,'12'!A:B,2,0)</f>
        <v>#N/A</v>
      </c>
    </row>
    <row r="1612" spans="1:22" x14ac:dyDescent="0.3">
      <c r="A1612" s="77" t="s">
        <v>2828</v>
      </c>
      <c r="B1612" s="77" t="s">
        <v>705</v>
      </c>
      <c r="C1612" s="80"/>
      <c r="D1612" s="79">
        <f>VLOOKUP(A1612,РАСЧЕТ!A:AY,51,0)</f>
        <v>0</v>
      </c>
      <c r="E1612" s="79">
        <f t="shared" si="100"/>
        <v>0</v>
      </c>
      <c r="F1612" s="79" t="e">
        <f>VLOOKUP(A1612,'04'!A:C,3,0)</f>
        <v>#N/A</v>
      </c>
      <c r="G1612" s="79" t="e">
        <f>VLOOKUP(A1612,'04'!A:B,2,0)</f>
        <v>#N/A</v>
      </c>
      <c r="H1612" s="79">
        <v>163.21</v>
      </c>
      <c r="I1612" s="79">
        <f>VLOOKUP(A1612,РАСЧЕТ!A:BE,57,0)</f>
        <v>151.94444781172001</v>
      </c>
      <c r="J1612" s="79">
        <f t="shared" si="101"/>
        <v>-11.265552188279997</v>
      </c>
      <c r="K1612" s="79" t="str">
        <f>VLOOKUP(A1612,'10'!A:C,3,0)</f>
        <v>Начисление услуг УКС00001636 от 31.10.2023 0:00:02</v>
      </c>
      <c r="L1612" s="79" t="str">
        <f>VLOOKUP(A1612,'10'!A:B,2,0)</f>
        <v>НАС/КС/ДУ-КЛ-3А/ММ-95-Э(-1)</v>
      </c>
      <c r="M1612" s="79">
        <v>163.21</v>
      </c>
      <c r="N1612" s="79">
        <f>VLOOKUP(A1612,РАСЧЕТ!A:BF,58,0)</f>
        <v>135.9940528057713</v>
      </c>
      <c r="O1612" s="79">
        <f t="shared" si="102"/>
        <v>-27.215947194228704</v>
      </c>
      <c r="P1612" s="79" t="str">
        <f>VLOOKUP(A1612,'11'!A:C,3,0)</f>
        <v>Начисление услуг УКС00001714 от 30.11.2023 23:59:59</v>
      </c>
      <c r="Q1612" s="79" t="str">
        <f>VLOOKUP(A1612,'11'!A:B,2,0)</f>
        <v>НАС/КС/ДУ-КЛ-3А/ММ-95-Э(-1)</v>
      </c>
      <c r="R1612" s="79">
        <v>163.21</v>
      </c>
      <c r="S1612">
        <f>VLOOKUP(A1612,РАСЧЕТ!A:BG,59,0)</f>
        <v>186.75335121222514</v>
      </c>
      <c r="T1612" s="119">
        <f t="shared" si="103"/>
        <v>23.543351212225133</v>
      </c>
      <c r="U1612" t="str">
        <f>VLOOKUP(A1612,'12'!A:C,3,0)</f>
        <v>Начисление услуг УКС00001863 от 31.12.2023 23:59:59</v>
      </c>
      <c r="V1612" t="str">
        <f>VLOOKUP(A1612,'12'!A:B,2,0)</f>
        <v>НАС/КС/ДУ-КЛ-3А/ММ-95-Э(-1)</v>
      </c>
    </row>
    <row r="1613" spans="1:22" x14ac:dyDescent="0.3">
      <c r="A1613" s="77" t="s">
        <v>2315</v>
      </c>
      <c r="B1613" s="77" t="s">
        <v>582</v>
      </c>
      <c r="C1613" s="79">
        <v>163.21</v>
      </c>
      <c r="D1613" s="79">
        <f>VLOOKUP(A1613,РАСЧЕТ!A:AY,51,0)</f>
        <v>115.51523693377931</v>
      </c>
      <c r="E1613" s="79">
        <f t="shared" si="100"/>
        <v>-47.694763066220702</v>
      </c>
      <c r="F1613" s="79" t="str">
        <f>VLOOKUP(A1613,'04'!A:C,3,0)</f>
        <v>Начисление услуг УКС00000634 от 30.04.2023 0:00:04</v>
      </c>
      <c r="G1613" s="79" t="str">
        <f>VLOOKUP(A1613,'04'!A:B,2,0)</f>
        <v>С24-НАСТР-3А-2021/паркинг/Кл. №96</v>
      </c>
      <c r="H1613" s="79">
        <v>163.21</v>
      </c>
      <c r="I1613" s="79">
        <f>VLOOKUP(A1613,РАСЧЕТ!A:BE,57,0)</f>
        <v>151.94444781172001</v>
      </c>
      <c r="J1613" s="79">
        <f t="shared" si="101"/>
        <v>-11.265552188279997</v>
      </c>
      <c r="K1613" s="79" t="str">
        <f>VLOOKUP(A1613,'10'!A:C,3,0)</f>
        <v>Начисление услуг УКС00001636 от 31.10.2023 0:00:02</v>
      </c>
      <c r="L1613" s="79" t="str">
        <f>VLOOKUP(A1613,'10'!A:B,2,0)</f>
        <v>С24-НАСТР-3А-2021/паркинг/Кл. №96</v>
      </c>
      <c r="M1613" s="79">
        <v>163.21</v>
      </c>
      <c r="N1613" s="79">
        <f>VLOOKUP(A1613,РАСЧЕТ!A:BF,58,0)</f>
        <v>135.9940528057713</v>
      </c>
      <c r="O1613" s="79">
        <f t="shared" si="102"/>
        <v>-27.215947194228704</v>
      </c>
      <c r="P1613" s="79" t="str">
        <f>VLOOKUP(A1613,'11'!A:C,3,0)</f>
        <v>Начисление услуг УКС00001714 от 30.11.2023 23:59:59</v>
      </c>
      <c r="Q1613" s="79" t="str">
        <f>VLOOKUP(A1613,'11'!A:B,2,0)</f>
        <v>С24-НАСТР-3А-2021/паркинг/Кл. №96</v>
      </c>
      <c r="R1613" s="79">
        <v>163.21</v>
      </c>
      <c r="S1613">
        <f>VLOOKUP(A1613,РАСЧЕТ!A:BG,59,0)</f>
        <v>186.75335121222514</v>
      </c>
      <c r="T1613" s="119">
        <f t="shared" si="103"/>
        <v>23.543351212225133</v>
      </c>
      <c r="U1613" t="str">
        <f>VLOOKUP(A1613,'12'!A:C,3,0)</f>
        <v>Начисление услуг УКС00001863 от 31.12.2023 23:59:59</v>
      </c>
      <c r="V1613" t="str">
        <f>VLOOKUP(A1613,'12'!A:B,2,0)</f>
        <v>С24-НАСТР-3А-2021/паркинг/Кл. №96</v>
      </c>
    </row>
    <row r="1614" spans="1:22" x14ac:dyDescent="0.3">
      <c r="A1614" s="77" t="s">
        <v>2308</v>
      </c>
      <c r="B1614" s="77" t="s">
        <v>558</v>
      </c>
      <c r="C1614" s="79">
        <v>163.21</v>
      </c>
      <c r="D1614" s="79">
        <f>VLOOKUP(A1614,РАСЧЕТ!A:AY,51,0)</f>
        <v>115.51523693377931</v>
      </c>
      <c r="E1614" s="79">
        <f t="shared" si="100"/>
        <v>-47.694763066220702</v>
      </c>
      <c r="F1614" s="79" t="str">
        <f>VLOOKUP(A1614,'04'!A:C,3,0)</f>
        <v>Начисление услуг УКС00000634 от 30.04.2023 0:00:04</v>
      </c>
      <c r="G1614" s="79" t="str">
        <f>VLOOKUP(A1614,'04'!A:B,2,0)</f>
        <v>С24-НАСТР-3А-2021/паркинг/Кл. №97</v>
      </c>
      <c r="H1614" s="79">
        <v>163.21</v>
      </c>
      <c r="I1614" s="79">
        <f>VLOOKUP(A1614,РАСЧЕТ!A:BE,57,0)</f>
        <v>151.94444781172001</v>
      </c>
      <c r="J1614" s="79">
        <f t="shared" si="101"/>
        <v>-11.265552188279997</v>
      </c>
      <c r="K1614" s="79" t="str">
        <f>VLOOKUP(A1614,'10'!A:C,3,0)</f>
        <v>Начисление услуг УКС00001636 от 31.10.2023 0:00:02</v>
      </c>
      <c r="L1614" s="79" t="str">
        <f>VLOOKUP(A1614,'10'!A:B,2,0)</f>
        <v>С24-НАСТР-3А-2021/паркинг/Кл. №97</v>
      </c>
      <c r="M1614" s="79">
        <v>163.21</v>
      </c>
      <c r="N1614" s="79">
        <f>VLOOKUP(A1614,РАСЧЕТ!A:BF,58,0)</f>
        <v>135.9940528057713</v>
      </c>
      <c r="O1614" s="79">
        <f t="shared" si="102"/>
        <v>-27.215947194228704</v>
      </c>
      <c r="P1614" s="79" t="str">
        <f>VLOOKUP(A1614,'11'!A:C,3,0)</f>
        <v>Начисление услуг УКС00001714 от 30.11.2023 23:59:59</v>
      </c>
      <c r="Q1614" s="79" t="str">
        <f>VLOOKUP(A1614,'11'!A:B,2,0)</f>
        <v>С24-НАСТР-3А-2021/паркинг/Кл. №97</v>
      </c>
      <c r="R1614" s="79">
        <v>163.21</v>
      </c>
      <c r="S1614">
        <f>VLOOKUP(A1614,РАСЧЕТ!A:BG,59,0)</f>
        <v>186.75335121222514</v>
      </c>
      <c r="T1614" s="119">
        <f t="shared" si="103"/>
        <v>23.543351212225133</v>
      </c>
      <c r="U1614" t="str">
        <f>VLOOKUP(A1614,'12'!A:C,3,0)</f>
        <v>Начисление услуг УКС00001863 от 31.12.2023 23:59:59</v>
      </c>
      <c r="V1614" t="str">
        <f>VLOOKUP(A1614,'12'!A:B,2,0)</f>
        <v>С24-НАСТР-3А-2021/паркинг/Кл. №97</v>
      </c>
    </row>
    <row r="1615" spans="1:22" x14ac:dyDescent="0.3">
      <c r="A1615" s="77" t="s">
        <v>2337</v>
      </c>
      <c r="B1615" s="77" t="s">
        <v>534</v>
      </c>
      <c r="C1615" s="79">
        <v>296.35000000000002</v>
      </c>
      <c r="D1615" s="79">
        <f>VLOOKUP(A1615,РАСЧЕТ!A:AY,51,0)</f>
        <v>209.75135127449403</v>
      </c>
      <c r="E1615" s="79">
        <f t="shared" si="100"/>
        <v>-86.598648725505996</v>
      </c>
      <c r="F1615" s="79" t="str">
        <f>VLOOKUP(A1615,'04'!A:C,3,0)</f>
        <v>Начисление услуг УКС00000634 от 30.04.2023 0:00:04</v>
      </c>
      <c r="G1615" s="79" t="str">
        <f>VLOOKUP(A1615,'04'!A:B,2,0)</f>
        <v>С24-НАСТР-3А-2021/паркинг/Кл. №98</v>
      </c>
      <c r="H1615" s="79">
        <v>296.35000000000002</v>
      </c>
      <c r="I1615" s="79">
        <f>VLOOKUP(A1615,РАСЧЕТ!A:BE,57,0)</f>
        <v>275.89912892128109</v>
      </c>
      <c r="J1615" s="79">
        <f t="shared" si="101"/>
        <v>-20.450871078718933</v>
      </c>
      <c r="K1615" s="79" t="str">
        <f>VLOOKUP(A1615,'10'!A:C,3,0)</f>
        <v>Начисление услуг УКС00001636 от 31.10.2023 0:00:02</v>
      </c>
      <c r="L1615" s="79" t="str">
        <f>VLOOKUP(A1615,'10'!A:B,2,0)</f>
        <v>С24-НАСТР-3А-2021/паркинг/Кл. №98</v>
      </c>
      <c r="M1615" s="79">
        <v>296.35000000000002</v>
      </c>
      <c r="N1615" s="79">
        <f>VLOOKUP(A1615,РАСЧЕТ!A:BF,58,0)</f>
        <v>246.93656956837424</v>
      </c>
      <c r="O1615" s="79">
        <f t="shared" si="102"/>
        <v>-49.413430431625784</v>
      </c>
      <c r="P1615" s="79" t="str">
        <f>VLOOKUP(A1615,'11'!A:C,3,0)</f>
        <v>Начисление услуг УКС00001714 от 30.11.2023 23:59:59</v>
      </c>
      <c r="Q1615" s="79" t="str">
        <f>VLOOKUP(A1615,'11'!A:B,2,0)</f>
        <v>С24-НАСТР-3А-2021/паркинг/Кл. №98</v>
      </c>
      <c r="R1615" s="79">
        <v>296.35000000000002</v>
      </c>
      <c r="S1615">
        <f>VLOOKUP(A1615,РАСЧЕТ!A:BG,59,0)</f>
        <v>339.10476930640885</v>
      </c>
      <c r="T1615" s="119">
        <f t="shared" si="103"/>
        <v>42.754769306408832</v>
      </c>
      <c r="U1615" t="str">
        <f>VLOOKUP(A1615,'12'!A:C,3,0)</f>
        <v>Начисление услуг УКС00001863 от 31.12.2023 23:59:59</v>
      </c>
      <c r="V1615" t="str">
        <f>VLOOKUP(A1615,'12'!A:B,2,0)</f>
        <v>С24-НАСТР-3А-2021/паркинг/Кл. №98</v>
      </c>
    </row>
    <row r="1616" spans="1:22" x14ac:dyDescent="0.3">
      <c r="A1616" s="77" t="s">
        <v>2219</v>
      </c>
      <c r="B1616" s="77" t="s">
        <v>576</v>
      </c>
      <c r="C1616" s="79">
        <v>210.45</v>
      </c>
      <c r="D1616" s="79">
        <f>VLOOKUP(A1616,РАСЧЕТ!A:AY,51,0)</f>
        <v>148.95385815145227</v>
      </c>
      <c r="E1616" s="79">
        <f t="shared" si="100"/>
        <v>-61.496141848547722</v>
      </c>
      <c r="F1616" s="79" t="str">
        <f>VLOOKUP(A1616,'04'!A:C,3,0)</f>
        <v>Начисление услуг УКС00000634 от 30.04.2023 0:00:04</v>
      </c>
      <c r="G1616" s="79" t="str">
        <f>VLOOKUP(A1616,'04'!A:B,2,0)</f>
        <v>С24-НАСТР-3А-2021/паркинг/Кл. №99</v>
      </c>
      <c r="H1616" s="79">
        <v>210.45</v>
      </c>
      <c r="I1616" s="79">
        <f>VLOOKUP(A1616,РАСЧЕТ!A:BE,57,0)</f>
        <v>195.92836691511266</v>
      </c>
      <c r="J1616" s="79">
        <f t="shared" si="101"/>
        <v>-14.521633084887327</v>
      </c>
      <c r="K1616" s="79" t="str">
        <f>VLOOKUP(A1616,'10'!A:C,3,0)</f>
        <v>Начисление услуг УКС00001636 от 31.10.2023 0:00:02</v>
      </c>
      <c r="L1616" s="79" t="str">
        <f>VLOOKUP(A1616,'10'!A:B,2,0)</f>
        <v>С24-НАСТР-3А-2021/паркинг/Кл. №99</v>
      </c>
      <c r="M1616" s="79">
        <v>210.45</v>
      </c>
      <c r="N1616" s="79">
        <f>VLOOKUP(A1616,РАСЧЕТ!A:BF,58,0)</f>
        <v>175.36075230217881</v>
      </c>
      <c r="O1616" s="79">
        <f t="shared" si="102"/>
        <v>-35.089247697821179</v>
      </c>
      <c r="P1616" s="79" t="str">
        <f>VLOOKUP(A1616,'11'!A:C,3,0)</f>
        <v>Начисление услуг УКС00001714 от 30.11.2023 23:59:59</v>
      </c>
      <c r="Q1616" s="79" t="str">
        <f>VLOOKUP(A1616,'11'!A:B,2,0)</f>
        <v>С24-НАСТР-3А-2021/паркинг/Кл. №99</v>
      </c>
      <c r="R1616" s="79">
        <v>210.45</v>
      </c>
      <c r="S1616">
        <f>VLOOKUP(A1616,РАСЧЕТ!A:BG,59,0)</f>
        <v>240.81353182629036</v>
      </c>
      <c r="T1616" s="119">
        <f t="shared" si="103"/>
        <v>30.36353182629037</v>
      </c>
      <c r="U1616" t="str">
        <f>VLOOKUP(A1616,'12'!A:C,3,0)</f>
        <v>Начисление услуг УКС00001863 от 31.12.2023 23:59:59</v>
      </c>
      <c r="V1616" t="str">
        <f>VLOOKUP(A1616,'12'!A:B,2,0)</f>
        <v>С24-НАСТР-3А-2021/паркинг/Кл. №99</v>
      </c>
    </row>
    <row r="1617" spans="1:22" x14ac:dyDescent="0.3">
      <c r="A1617" s="77" t="s">
        <v>1418</v>
      </c>
      <c r="B1617" s="77" t="s">
        <v>906</v>
      </c>
      <c r="C1617" s="78">
        <v>3427.39</v>
      </c>
      <c r="D1617" s="79">
        <f>VLOOKUP(A1617,РАСЧЕТ!A:AY,51,0)</f>
        <v>3621.0228912413422</v>
      </c>
      <c r="E1617" s="79">
        <f t="shared" si="100"/>
        <v>193.63289124134235</v>
      </c>
      <c r="F1617" s="79" t="str">
        <f>VLOOKUP(A1617,'04'!A:C,3,0)</f>
        <v>Начисление услуг УКС00000649 от 30.04.2023 0:00:15</v>
      </c>
      <c r="G1617" s="79" t="str">
        <f>VLOOKUP(A1617,'04'!A:B,2,0)</f>
        <v>НАС/КС/ДУ-3А-НЖ-1</v>
      </c>
      <c r="H1617" s="78">
        <v>3427.39</v>
      </c>
      <c r="I1617" s="79">
        <f>VLOOKUP(A1617,РАСЧЕТ!A:BE,57,0)</f>
        <v>29551.105002392807</v>
      </c>
      <c r="J1617" s="79">
        <f t="shared" si="101"/>
        <v>26123.715002392808</v>
      </c>
      <c r="K1617" s="79" t="str">
        <f>VLOOKUP(A1617,'10'!A:C,3,0)</f>
        <v>Начисление услуг УКС00001638 от 31.10.2023 0:00:04</v>
      </c>
      <c r="L1617" s="79" t="str">
        <f>VLOOKUP(A1617,'10'!A:B,2,0)</f>
        <v>НАС/КС/ДУ-3А-НЖ-1</v>
      </c>
      <c r="M1617" s="78">
        <v>3427.39</v>
      </c>
      <c r="N1617" s="79">
        <f>VLOOKUP(A1617,РАСЧЕТ!A:BF,58,0)</f>
        <v>21205.583736170815</v>
      </c>
      <c r="O1617" s="79">
        <f t="shared" si="102"/>
        <v>17778.193736170815</v>
      </c>
      <c r="P1617" s="79" t="str">
        <f>VLOOKUP(A1617,'11'!A:C,3,0)</f>
        <v>Начисление услуг УКС00001721 от 30.11.2023 23:59:59</v>
      </c>
      <c r="Q1617" s="79" t="str">
        <f>VLOOKUP(A1617,'11'!A:B,2,0)</f>
        <v>НАС/КС/ДУ-3А-НЖ-1</v>
      </c>
      <c r="R1617" s="78">
        <v>3427.39</v>
      </c>
      <c r="S1617">
        <f>VLOOKUP(A1617,РАСЧЕТ!A:BG,59,0)</f>
        <v>27219.438034228438</v>
      </c>
      <c r="T1617" s="119">
        <f t="shared" si="103"/>
        <v>23792.048034228439</v>
      </c>
      <c r="U1617" t="str">
        <f>VLOOKUP(A1617,'12'!A:C,3,0)</f>
        <v>Начисление услуг УКС00001871 от 31.12.2023 23:59:59</v>
      </c>
      <c r="V1617" t="str">
        <f>VLOOKUP(A1617,'12'!A:B,2,0)</f>
        <v>НАС/КС/ДУ-3А-НЖ-1</v>
      </c>
    </row>
    <row r="1618" spans="1:22" x14ac:dyDescent="0.3">
      <c r="A1618" s="77" t="s">
        <v>2192</v>
      </c>
      <c r="B1618" s="77" t="s">
        <v>877</v>
      </c>
      <c r="C1618" s="78">
        <v>2014.34</v>
      </c>
      <c r="D1618" s="79">
        <f>VLOOKUP(A1618,РАСЧЕТ!A:AY,51,0)</f>
        <v>2128.145032571666</v>
      </c>
      <c r="E1618" s="79">
        <f t="shared" si="100"/>
        <v>113.80503257166606</v>
      </c>
      <c r="F1618" s="79" t="str">
        <f>VLOOKUP(A1618,'04'!A:C,3,0)</f>
        <v>Начисление услуг УКС00000649 от 30.04.2023 0:00:15</v>
      </c>
      <c r="G1618" s="79" t="str">
        <f>VLOOKUP(A1618,'04'!A:B,2,0)</f>
        <v>НАС/КС/ДУ-3А-оф.10 от 12.03.2022 г.</v>
      </c>
      <c r="H1618" s="78">
        <v>2014.34</v>
      </c>
      <c r="I1618" s="79">
        <f>VLOOKUP(A1618,РАСЧЕТ!A:BE,57,0)</f>
        <v>3704.4695077493839</v>
      </c>
      <c r="J1618" s="79">
        <f t="shared" si="101"/>
        <v>1690.1295077493839</v>
      </c>
      <c r="K1618" s="79" t="str">
        <f>VLOOKUP(A1618,'10'!A:C,3,0)</f>
        <v>Начисление услуг УКС00001638 от 31.10.2023 0:00:04</v>
      </c>
      <c r="L1618" s="79" t="str">
        <f>VLOOKUP(A1618,'10'!A:B,2,0)</f>
        <v>НАС/КС/ДУ-3А-оф.10 от 12.03.2022 г.</v>
      </c>
      <c r="M1618" s="78">
        <v>2014.34</v>
      </c>
      <c r="N1618" s="79">
        <f>VLOOKUP(A1618,РАСЧЕТ!A:BF,58,0)</f>
        <v>2951.7502594982989</v>
      </c>
      <c r="O1618" s="79">
        <f t="shared" si="102"/>
        <v>937.41025949829896</v>
      </c>
      <c r="P1618" s="79" t="str">
        <f>VLOOKUP(A1618,'11'!A:C,3,0)</f>
        <v>Начисление услуг УКС00001721 от 30.11.2023 23:59:59</v>
      </c>
      <c r="Q1618" s="79" t="str">
        <f>VLOOKUP(A1618,'11'!A:B,2,0)</f>
        <v>НАС/КС/ДУ-3А-оф.10 от 12.03.2022 г.</v>
      </c>
      <c r="R1618" s="78">
        <v>2014.34</v>
      </c>
      <c r="S1618">
        <f>VLOOKUP(A1618,РАСЧЕТ!A:BG,59,0)</f>
        <v>3921.5652542853904</v>
      </c>
      <c r="T1618" s="119">
        <f t="shared" si="103"/>
        <v>1907.2252542853905</v>
      </c>
      <c r="U1618" t="str">
        <f>VLOOKUP(A1618,'12'!A:C,3,0)</f>
        <v>Начисление услуг УКС00001871 от 31.12.2023 23:59:59</v>
      </c>
      <c r="V1618" t="str">
        <f>VLOOKUP(A1618,'12'!A:B,2,0)</f>
        <v>НАС/КС/ДУ-3А-оф.10 от 12.03.2022 г.</v>
      </c>
    </row>
    <row r="1619" spans="1:22" x14ac:dyDescent="0.3">
      <c r="A1619" s="77" t="s">
        <v>2284</v>
      </c>
      <c r="B1619" s="77" t="s">
        <v>684</v>
      </c>
      <c r="C1619" s="78">
        <v>3345.79</v>
      </c>
      <c r="D1619" s="79">
        <f>VLOOKUP(A1619,РАСЧЕТ!A:AY,51,0)</f>
        <v>3534.8080604975012</v>
      </c>
      <c r="E1619" s="79">
        <f t="shared" si="100"/>
        <v>189.01806049750121</v>
      </c>
      <c r="F1619" s="79" t="str">
        <f>VLOOKUP(A1619,'04'!A:C,3,0)</f>
        <v>Начисление услуг УКС00000649 от 30.04.2023 0:00:15</v>
      </c>
      <c r="G1619" s="79" t="str">
        <f>VLOOKUP(A1619,'04'!A:B,2,0)</f>
        <v>НАС/КСДУ-3А-оф.11Н</v>
      </c>
      <c r="H1619" s="78">
        <v>3345.79</v>
      </c>
      <c r="I1619" s="79">
        <f>VLOOKUP(A1619,РАСЧЕТ!A:BE,57,0)</f>
        <v>6153.0527644707245</v>
      </c>
      <c r="J1619" s="79">
        <f t="shared" si="101"/>
        <v>2807.2627644707245</v>
      </c>
      <c r="K1619" s="79" t="str">
        <f>VLOOKUP(A1619,'10'!A:C,3,0)</f>
        <v>Начисление услуг УКС00001638 от 31.10.2023 0:00:04</v>
      </c>
      <c r="L1619" s="79" t="str">
        <f>VLOOKUP(A1619,'10'!A:B,2,0)</f>
        <v>НАС/КСДУ-3А-оф.11Н</v>
      </c>
      <c r="M1619" s="78">
        <v>3345.79</v>
      </c>
      <c r="N1619" s="79">
        <f>VLOOKUP(A1619,РАСЧЕТ!A:BF,58,0)</f>
        <v>4902.8005376315041</v>
      </c>
      <c r="O1619" s="79">
        <f t="shared" si="102"/>
        <v>1557.0105376315041</v>
      </c>
      <c r="P1619" s="79" t="str">
        <f>VLOOKUP(A1619,'11'!A:C,3,0)</f>
        <v>Начисление услуг УКС00001721 от 30.11.2023 23:59:59</v>
      </c>
      <c r="Q1619" s="79" t="str">
        <f>VLOOKUP(A1619,'11'!A:B,2,0)</f>
        <v>НАС/КСДУ-3А-оф.11Н</v>
      </c>
      <c r="R1619" s="78">
        <v>3345.79</v>
      </c>
      <c r="S1619">
        <f>VLOOKUP(A1619,РАСЧЕТ!A:BG,59,0)</f>
        <v>6513.6446334505754</v>
      </c>
      <c r="T1619" s="119">
        <f t="shared" si="103"/>
        <v>3167.8546334505754</v>
      </c>
      <c r="U1619" t="str">
        <f>VLOOKUP(A1619,'12'!A:C,3,0)</f>
        <v>Начисление услуг УКС00001871 от 31.12.2023 23:59:59</v>
      </c>
      <c r="V1619" t="str">
        <f>VLOOKUP(A1619,'12'!A:B,2,0)</f>
        <v>НАС/КСДУ-3А-оф.11Н</v>
      </c>
    </row>
    <row r="1620" spans="1:22" x14ac:dyDescent="0.3">
      <c r="A1620" s="77" t="s">
        <v>1504</v>
      </c>
      <c r="B1620" s="77" t="s">
        <v>1093</v>
      </c>
      <c r="C1620" s="78">
        <v>4372.29</v>
      </c>
      <c r="D1620" s="79">
        <f>VLOOKUP(A1620,РАСЧЕТ!A:AY,51,0)</f>
        <v>4619.2998788016121</v>
      </c>
      <c r="E1620" s="79">
        <f t="shared" si="100"/>
        <v>247.0098788016121</v>
      </c>
      <c r="F1620" s="79" t="str">
        <f>VLOOKUP(A1620,'04'!A:C,3,0)</f>
        <v>Начисление услуг УКС00000649 от 30.04.2023 0:00:15</v>
      </c>
      <c r="G1620" s="79" t="str">
        <f>VLOOKUP(A1620,'04'!A:B,2,0)</f>
        <v>С24-НАСТР-3А-2021/дом/Оф. 12</v>
      </c>
      <c r="H1620" s="78">
        <v>4372.29</v>
      </c>
      <c r="I1620" s="79">
        <f>VLOOKUP(A1620,РАСЧЕТ!A:BE,57,0)</f>
        <v>8040.8314688462106</v>
      </c>
      <c r="J1620" s="79">
        <f t="shared" si="101"/>
        <v>3668.5414688462106</v>
      </c>
      <c r="K1620" s="79" t="str">
        <f>VLOOKUP(A1620,'10'!A:C,3,0)</f>
        <v>Начисление услуг УКС00001638 от 31.10.2023 0:00:04</v>
      </c>
      <c r="L1620" s="79" t="str">
        <f>VLOOKUP(A1620,'10'!A:B,2,0)</f>
        <v>С24-НАСТР-3А-2021/дом/Оф. 12</v>
      </c>
      <c r="M1620" s="78">
        <v>4372.29</v>
      </c>
      <c r="N1620" s="79">
        <f>VLOOKUP(A1620,РАСЧЕТ!A:BF,58,0)</f>
        <v>6406.9973649664562</v>
      </c>
      <c r="O1620" s="79">
        <f t="shared" si="102"/>
        <v>2034.7073649664562</v>
      </c>
      <c r="P1620" s="79" t="str">
        <f>VLOOKUP(A1620,'11'!A:C,3,0)</f>
        <v>Начисление услуг УКС00001721 от 30.11.2023 23:59:59</v>
      </c>
      <c r="Q1620" s="79" t="str">
        <f>VLOOKUP(A1620,'11'!A:B,2,0)</f>
        <v>С24-НАСТР-3А-2021/дом/Оф. 12</v>
      </c>
      <c r="R1620" s="78">
        <v>4372.29</v>
      </c>
      <c r="S1620">
        <f>VLOOKUP(A1620,РАСЧЕТ!A:BG,59,0)</f>
        <v>8512.0542193230867</v>
      </c>
      <c r="T1620" s="119">
        <f t="shared" si="103"/>
        <v>4139.7642193230868</v>
      </c>
      <c r="U1620" t="str">
        <f>VLOOKUP(A1620,'12'!A:C,3,0)</f>
        <v>Начисление услуг УКС00001871 от 31.12.2023 23:59:59</v>
      </c>
      <c r="V1620" t="str">
        <f>VLOOKUP(A1620,'12'!A:B,2,0)</f>
        <v>С24-НАСТР-3А-2021/дом/Оф. 12</v>
      </c>
    </row>
    <row r="1621" spans="1:22" x14ac:dyDescent="0.3">
      <c r="A1621" s="77" t="s">
        <v>2197</v>
      </c>
      <c r="B1621" s="77" t="s">
        <v>990</v>
      </c>
      <c r="C1621" s="78">
        <v>4282.09</v>
      </c>
      <c r="D1621" s="79">
        <f>VLOOKUP(A1621,РАСЧЕТ!A:AY,51,0)</f>
        <v>4524.009802716314</v>
      </c>
      <c r="E1621" s="79">
        <f t="shared" si="100"/>
        <v>241.91980271631382</v>
      </c>
      <c r="F1621" s="79" t="str">
        <f>VLOOKUP(A1621,'04'!A:C,3,0)</f>
        <v>Начисление услуг УКС00000649 от 30.04.2023 0:00:15</v>
      </c>
      <c r="G1621" s="79" t="str">
        <f>VLOOKUP(A1621,'04'!A:B,2,0)</f>
        <v>С24-НАСТР-3А-2021/дом/Оф. 13</v>
      </c>
      <c r="H1621" s="78">
        <v>4282.09</v>
      </c>
      <c r="I1621" s="79">
        <f>VLOOKUP(A1621,РАСЧЕТ!A:BE,57,0)</f>
        <v>7874.9596998425077</v>
      </c>
      <c r="J1621" s="79">
        <f t="shared" si="101"/>
        <v>3592.8696998425075</v>
      </c>
      <c r="K1621" s="79" t="str">
        <f>VLOOKUP(A1621,'10'!A:C,3,0)</f>
        <v>Начисление услуг УКС00001638 от 31.10.2023 0:00:04</v>
      </c>
      <c r="L1621" s="79" t="str">
        <f>VLOOKUP(A1621,'10'!A:B,2,0)</f>
        <v>С24-НАСТР-3А-2021/дом/Оф. 13</v>
      </c>
      <c r="M1621" s="78">
        <v>4282.09</v>
      </c>
      <c r="N1621" s="79">
        <f>VLOOKUP(A1621,РАСЧЕТ!A:BF,58,0)</f>
        <v>6274.8294428993695</v>
      </c>
      <c r="O1621" s="79">
        <f t="shared" si="102"/>
        <v>1992.7394428993694</v>
      </c>
      <c r="P1621" s="79" t="str">
        <f>VLOOKUP(A1621,'11'!A:C,3,0)</f>
        <v>Начисление услуг УКС00001721 от 30.11.2023 23:59:59</v>
      </c>
      <c r="Q1621" s="79" t="str">
        <f>VLOOKUP(A1621,'11'!A:B,2,0)</f>
        <v>С24-НАСТР-3А-2021/дом/Оф. 13</v>
      </c>
      <c r="R1621" s="78">
        <v>4282.09</v>
      </c>
      <c r="S1621">
        <f>VLOOKUP(A1621,РАСЧЕТ!A:BG,59,0)</f>
        <v>8336.4617452506081</v>
      </c>
      <c r="T1621" s="119">
        <f t="shared" si="103"/>
        <v>4054.371745250608</v>
      </c>
      <c r="U1621" t="str">
        <f>VLOOKUP(A1621,'12'!A:C,3,0)</f>
        <v>Начисление услуг УКС00001871 от 31.12.2023 23:59:59</v>
      </c>
      <c r="V1621" t="str">
        <f>VLOOKUP(A1621,'12'!A:B,2,0)</f>
        <v>С24-НАСТР-3А-2021/дом/Оф. 13</v>
      </c>
    </row>
    <row r="1622" spans="1:22" x14ac:dyDescent="0.3">
      <c r="A1622" s="77" t="s">
        <v>1428</v>
      </c>
      <c r="B1622" s="77" t="s">
        <v>855</v>
      </c>
      <c r="C1622" s="78">
        <v>3358.67</v>
      </c>
      <c r="D1622" s="79">
        <f>VLOOKUP(A1622,РАСЧЕТ!A:AY,51,0)</f>
        <v>3548.4209285096863</v>
      </c>
      <c r="E1622" s="79">
        <f t="shared" si="100"/>
        <v>189.75092850968622</v>
      </c>
      <c r="F1622" s="79" t="str">
        <f>VLOOKUP(A1622,'04'!A:C,3,0)</f>
        <v>Начисление услуг УКС00000649 от 30.04.2023 0:00:15</v>
      </c>
      <c r="G1622" s="79" t="str">
        <f>VLOOKUP(A1622,'04'!A:B,2,0)</f>
        <v>С24-НАСТР-3А-2021/дом/Оф. 14</v>
      </c>
      <c r="H1622" s="78">
        <v>3358.67</v>
      </c>
      <c r="I1622" s="79">
        <f>VLOOKUP(A1622,РАСЧЕТ!A:BE,57,0)</f>
        <v>6176.7487314712544</v>
      </c>
      <c r="J1622" s="79">
        <f t="shared" si="101"/>
        <v>2818.0787314712543</v>
      </c>
      <c r="K1622" s="79" t="str">
        <f>VLOOKUP(A1622,'10'!A:C,3,0)</f>
        <v>Начисление услуг УКС00001638 от 31.10.2023 0:00:04</v>
      </c>
      <c r="L1622" s="79" t="str">
        <f>VLOOKUP(A1622,'10'!A:B,2,0)</f>
        <v>С24-НАСТР-3А-2021/дом/Оф. 14</v>
      </c>
      <c r="M1622" s="78">
        <v>3358.67</v>
      </c>
      <c r="N1622" s="79">
        <f>VLOOKUP(A1622,РАСЧЕТ!A:BF,58,0)</f>
        <v>4921.6816693553728</v>
      </c>
      <c r="O1622" s="79">
        <f t="shared" si="102"/>
        <v>1563.0116693553728</v>
      </c>
      <c r="P1622" s="79" t="str">
        <f>VLOOKUP(A1622,'11'!A:C,3,0)</f>
        <v>Начисление услуг УКС00001721 от 30.11.2023 23:59:59</v>
      </c>
      <c r="Q1622" s="79" t="str">
        <f>VLOOKUP(A1622,'11'!A:B,2,0)</f>
        <v>С24-НАСТР-3А-2021/дом/Оф. 14</v>
      </c>
      <c r="R1622" s="78">
        <v>3358.67</v>
      </c>
      <c r="S1622">
        <f>VLOOKUP(A1622,РАСЧЕТ!A:BG,59,0)</f>
        <v>6538.7292726037867</v>
      </c>
      <c r="T1622" s="119">
        <f t="shared" si="103"/>
        <v>3180.0592726037867</v>
      </c>
      <c r="U1622" t="str">
        <f>VLOOKUP(A1622,'12'!A:C,3,0)</f>
        <v>Начисление услуг УКС00001871 от 31.12.2023 23:59:59</v>
      </c>
      <c r="V1622" t="str">
        <f>VLOOKUP(A1622,'12'!A:B,2,0)</f>
        <v>С24-НАСТР-3А-2021/дом/Оф. 14</v>
      </c>
    </row>
    <row r="1623" spans="1:22" x14ac:dyDescent="0.3">
      <c r="A1623" s="77" t="s">
        <v>1410</v>
      </c>
      <c r="B1623" s="77" t="s">
        <v>946</v>
      </c>
      <c r="C1623" s="78">
        <v>4376.58</v>
      </c>
      <c r="D1623" s="79">
        <f>VLOOKUP(A1623,РАСЧЕТ!A:AY,51,0)</f>
        <v>4623.8375014723406</v>
      </c>
      <c r="E1623" s="79">
        <f t="shared" si="100"/>
        <v>247.25750147234066</v>
      </c>
      <c r="F1623" s="79" t="str">
        <f>VLOOKUP(A1623,'04'!A:C,3,0)</f>
        <v>Начисление услуг УКС00000649 от 30.04.2023 0:00:15</v>
      </c>
      <c r="G1623" s="79" t="str">
        <f>VLOOKUP(A1623,'04'!A:B,2,0)</f>
        <v>С24-НАСТР-3А-2021/дом/Оф. 15</v>
      </c>
      <c r="H1623" s="78">
        <v>4376.58</v>
      </c>
      <c r="I1623" s="79">
        <f>VLOOKUP(A1623,РАСЧЕТ!A:BE,57,0)</f>
        <v>8048.7301245130539</v>
      </c>
      <c r="J1623" s="79">
        <f t="shared" si="101"/>
        <v>3672.1501245130539</v>
      </c>
      <c r="K1623" s="79" t="str">
        <f>VLOOKUP(A1623,'10'!A:C,3,0)</f>
        <v>Начисление услуг УКС00001638 от 31.10.2023 0:00:04</v>
      </c>
      <c r="L1623" s="79" t="str">
        <f>VLOOKUP(A1623,'10'!A:B,2,0)</f>
        <v>С24-НАСТР-3А-2021/дом/Оф. 15</v>
      </c>
      <c r="M1623" s="78">
        <v>4376.58</v>
      </c>
      <c r="N1623" s="79">
        <f>VLOOKUP(A1623,РАСЧЕТ!A:BF,58,0)</f>
        <v>6413.2910755410803</v>
      </c>
      <c r="O1623" s="79">
        <f t="shared" si="102"/>
        <v>2036.7110755410804</v>
      </c>
      <c r="P1623" s="79" t="str">
        <f>VLOOKUP(A1623,'11'!A:C,3,0)</f>
        <v>Начисление услуг УКС00001721 от 30.11.2023 23:59:59</v>
      </c>
      <c r="Q1623" s="79" t="str">
        <f>VLOOKUP(A1623,'11'!A:B,2,0)</f>
        <v>С24-НАСТР-3А-2021/дом/Оф. 15</v>
      </c>
      <c r="R1623" s="78">
        <v>4376.58</v>
      </c>
      <c r="S1623">
        <f>VLOOKUP(A1623,РАСЧЕТ!A:BG,59,0)</f>
        <v>8520.415765707492</v>
      </c>
      <c r="T1623" s="119">
        <f t="shared" si="103"/>
        <v>4143.8357657074921</v>
      </c>
      <c r="U1623" t="str">
        <f>VLOOKUP(A1623,'12'!A:C,3,0)</f>
        <v>Начисление услуг УКС00001871 от 31.12.2023 23:59:59</v>
      </c>
      <c r="V1623" t="str">
        <f>VLOOKUP(A1623,'12'!A:B,2,0)</f>
        <v>С24-НАСТР-3А-2021/дом/Оф. 15</v>
      </c>
    </row>
    <row r="1624" spans="1:22" x14ac:dyDescent="0.3">
      <c r="A1624" s="77" t="s">
        <v>1542</v>
      </c>
      <c r="B1624" s="77" t="s">
        <v>916</v>
      </c>
      <c r="C1624" s="78">
        <v>4234.8500000000004</v>
      </c>
      <c r="D1624" s="79">
        <f>VLOOKUP(A1624,РАСЧЕТ!A:AY,51,0)</f>
        <v>4474.0959533383002</v>
      </c>
      <c r="E1624" s="79">
        <f t="shared" si="100"/>
        <v>239.24595333829984</v>
      </c>
      <c r="F1624" s="79" t="str">
        <f>VLOOKUP(A1624,'04'!A:C,3,0)</f>
        <v>Начисление услуг УКС00000649 от 30.04.2023 0:00:15</v>
      </c>
      <c r="G1624" s="79" t="str">
        <f>VLOOKUP(A1624,'04'!A:B,2,0)</f>
        <v>С24-НАСТР-3А-2021/дом/Оф. 16</v>
      </c>
      <c r="H1624" s="78">
        <v>4234.8500000000004</v>
      </c>
      <c r="I1624" s="79">
        <f>VLOOKUP(A1624,РАСЧЕТ!A:BE,57,0)</f>
        <v>7788.0744875072323</v>
      </c>
      <c r="J1624" s="79">
        <f t="shared" si="101"/>
        <v>3553.224487507232</v>
      </c>
      <c r="K1624" s="79" t="str">
        <f>VLOOKUP(A1624,'10'!A:C,3,0)</f>
        <v>Начисление услуг УКС00001638 от 31.10.2023 0:00:04</v>
      </c>
      <c r="L1624" s="79" t="str">
        <f>VLOOKUP(A1624,'10'!A:B,2,0)</f>
        <v>С24-НАСТР-3А-2021/дом/Оф. 16</v>
      </c>
      <c r="M1624" s="78">
        <v>4234.8500000000004</v>
      </c>
      <c r="N1624" s="79">
        <f>VLOOKUP(A1624,РАСЧЕТ!A:BF,58,0)</f>
        <v>6205.5986265785123</v>
      </c>
      <c r="O1624" s="79">
        <f t="shared" si="102"/>
        <v>1970.7486265785119</v>
      </c>
      <c r="P1624" s="79" t="str">
        <f>VLOOKUP(A1624,'11'!A:C,3,0)</f>
        <v>Начисление услуг УКС00001721 от 30.11.2023 23:59:59</v>
      </c>
      <c r="Q1624" s="79" t="str">
        <f>VLOOKUP(A1624,'11'!A:B,2,0)</f>
        <v>С24-НАСТР-3А-2021/дом/Оф. 16</v>
      </c>
      <c r="R1624" s="78">
        <v>4234.8500000000004</v>
      </c>
      <c r="S1624">
        <f>VLOOKUP(A1624,РАСЧЕТ!A:BG,59,0)</f>
        <v>8244.4847350221644</v>
      </c>
      <c r="T1624" s="119">
        <f t="shared" si="103"/>
        <v>4009.634735022164</v>
      </c>
      <c r="U1624" t="str">
        <f>VLOOKUP(A1624,'12'!A:C,3,0)</f>
        <v>Начисление услуг УКС00001871 от 31.12.2023 23:59:59</v>
      </c>
      <c r="V1624" t="str">
        <f>VLOOKUP(A1624,'12'!A:B,2,0)</f>
        <v>С24-НАСТР-3А-2021/дом/Оф. 16</v>
      </c>
    </row>
    <row r="1625" spans="1:22" x14ac:dyDescent="0.3">
      <c r="A1625" s="77" t="s">
        <v>1509</v>
      </c>
      <c r="B1625" s="77" t="s">
        <v>951</v>
      </c>
      <c r="C1625" s="78">
        <v>1133.8699999999999</v>
      </c>
      <c r="D1625" s="79">
        <f>VLOOKUP(A1625,РАСЧЕТ!A:AY,51,0)</f>
        <v>1197.9323850723235</v>
      </c>
      <c r="E1625" s="79">
        <f t="shared" si="100"/>
        <v>64.06238507232365</v>
      </c>
      <c r="F1625" s="79" t="str">
        <f>VLOOKUP(A1625,'04'!A:C,3,0)</f>
        <v>Начисление услуг УКС00000649 от 30.04.2023 0:00:15</v>
      </c>
      <c r="G1625" s="79" t="str">
        <f>VLOOKUP(A1625,'04'!A:B,2,0)</f>
        <v>С24-НАСТР-3А-2021/дом/Оф. 17</v>
      </c>
      <c r="H1625" s="78">
        <v>1133.8699999999999</v>
      </c>
      <c r="I1625" s="79">
        <f>VLOOKUP(A1625,РАСЧЕТ!A:BE,57,0)</f>
        <v>2085.2450960465617</v>
      </c>
      <c r="J1625" s="79">
        <f t="shared" si="101"/>
        <v>951.37509604656179</v>
      </c>
      <c r="K1625" s="79" t="str">
        <f>VLOOKUP(A1625,'10'!A:C,3,0)</f>
        <v>Начисление услуг УКС00001638 от 31.10.2023 0:00:04</v>
      </c>
      <c r="L1625" s="79" t="str">
        <f>VLOOKUP(A1625,'10'!A:B,2,0)</f>
        <v>С24-НАСТР-3А-2021/дом/Оф. 17</v>
      </c>
      <c r="M1625" s="78">
        <v>1133.8699999999999</v>
      </c>
      <c r="N1625" s="79">
        <f>VLOOKUP(A1625,РАСЧЕТ!A:BF,58,0)</f>
        <v>1661.5395917005351</v>
      </c>
      <c r="O1625" s="79">
        <f t="shared" si="102"/>
        <v>527.66959170053519</v>
      </c>
      <c r="P1625" s="79" t="str">
        <f>VLOOKUP(A1625,'11'!A:C,3,0)</f>
        <v>Начисление услуг УКС00001721 от 30.11.2023 23:59:59</v>
      </c>
      <c r="Q1625" s="79" t="str">
        <f>VLOOKUP(A1625,'11'!A:B,2,0)</f>
        <v>С24-НАСТР-3А-2021/дом/Оф. 17</v>
      </c>
      <c r="R1625" s="78">
        <v>1133.8699999999999</v>
      </c>
      <c r="S1625">
        <f>VLOOKUP(A1625,РАСЧЕТ!A:BG,59,0)</f>
        <v>2207.4482454826079</v>
      </c>
      <c r="T1625" s="119">
        <f t="shared" si="103"/>
        <v>1073.5782454826081</v>
      </c>
      <c r="U1625" t="str">
        <f>VLOOKUP(A1625,'12'!A:C,3,0)</f>
        <v>Начисление услуг УКС00001871 от 31.12.2023 23:59:59</v>
      </c>
      <c r="V1625" t="str">
        <f>VLOOKUP(A1625,'12'!A:B,2,0)</f>
        <v>С24-НАСТР-3А-2021/дом/Оф. 17</v>
      </c>
    </row>
    <row r="1626" spans="1:22" x14ac:dyDescent="0.3">
      <c r="A1626" s="77" t="s">
        <v>2444</v>
      </c>
      <c r="B1626" s="77" t="s">
        <v>2445</v>
      </c>
      <c r="C1626" s="78">
        <v>3281.36</v>
      </c>
      <c r="D1626" s="79">
        <f>VLOOKUP(A1626,РАСЧЕТ!A:AY,51,0)</f>
        <v>3466.7437204365729</v>
      </c>
      <c r="E1626" s="79">
        <f t="shared" si="100"/>
        <v>185.38372043657273</v>
      </c>
      <c r="F1626" s="79" t="str">
        <f>VLOOKUP(A1626,'04'!A:C,3,0)</f>
        <v>Начисление услуг УКС00000649 от 30.04.2023 0:00:15</v>
      </c>
      <c r="G1626" s="79" t="str">
        <f>VLOOKUP(A1626,'04'!A:B,2,0)</f>
        <v>НАС/КС/ДУ-3А-НЖ-оф.18</v>
      </c>
      <c r="H1626" s="78">
        <v>3281.36</v>
      </c>
      <c r="I1626" s="79">
        <f>VLOOKUP(A1626,РАСЧЕТ!A:BE,57,0)</f>
        <v>6034.5729294680805</v>
      </c>
      <c r="J1626" s="79">
        <f t="shared" si="101"/>
        <v>2753.2129294680803</v>
      </c>
      <c r="K1626" s="79" t="str">
        <f>VLOOKUP(A1626,'10'!A:C,3,0)</f>
        <v>Начисление услуг УКС00001638 от 31.10.2023 0:00:04</v>
      </c>
      <c r="L1626" s="79" t="str">
        <f>VLOOKUP(A1626,'10'!A:B,2,0)</f>
        <v>НАС/КС/ДУ-3А-НЖ-оф.18</v>
      </c>
      <c r="M1626" s="78">
        <v>3281.36</v>
      </c>
      <c r="N1626" s="79">
        <f>VLOOKUP(A1626,РАСЧЕТ!A:BF,58,0)</f>
        <v>4808.394879012154</v>
      </c>
      <c r="O1626" s="79">
        <f t="shared" si="102"/>
        <v>1527.0348790121539</v>
      </c>
      <c r="P1626" s="79" t="str">
        <f>VLOOKUP(A1626,'11'!A:C,3,0)</f>
        <v>Начисление услуг УКС00001721 от 30.11.2023 23:59:59</v>
      </c>
      <c r="Q1626" s="79" t="str">
        <f>VLOOKUP(A1626,'11'!A:B,2,0)</f>
        <v>НАС/КС/ДУ-3А-НЖ-оф.18</v>
      </c>
      <c r="R1626" s="78">
        <v>3281.36</v>
      </c>
      <c r="S1626">
        <f>VLOOKUP(A1626,РАСЧЕТ!A:BG,59,0)</f>
        <v>6388.2214376845177</v>
      </c>
      <c r="T1626" s="119">
        <f t="shared" si="103"/>
        <v>3106.8614376845176</v>
      </c>
      <c r="U1626" t="str">
        <f>VLOOKUP(A1626,'12'!A:C,3,0)</f>
        <v>Начисление услуг УКС00001871 от 31.12.2023 23:59:59</v>
      </c>
      <c r="V1626" t="str">
        <f>VLOOKUP(A1626,'12'!A:B,2,0)</f>
        <v>НАС/КС/ДУ-3А-НЖ-оф.18</v>
      </c>
    </row>
    <row r="1627" spans="1:22" x14ac:dyDescent="0.3">
      <c r="A1627" s="77" t="s">
        <v>1414</v>
      </c>
      <c r="B1627" s="77" t="s">
        <v>1415</v>
      </c>
      <c r="C1627" s="78">
        <v>5153.97</v>
      </c>
      <c r="D1627" s="79">
        <f>VLOOKUP(A1627,РАСЧЕТ!A:AY,51,0)</f>
        <v>5445.1472048741971</v>
      </c>
      <c r="E1627" s="79">
        <f t="shared" si="100"/>
        <v>291.17720487419683</v>
      </c>
      <c r="F1627" s="79" t="str">
        <f>VLOOKUP(A1627,'04'!A:C,3,0)</f>
        <v>Начисление услуг УКС00000649 от 30.04.2023 0:00:15</v>
      </c>
      <c r="G1627" s="79" t="str">
        <f>VLOOKUP(A1627,'04'!A:B,2,0)</f>
        <v>НАС/КС/ДУ-3А-НЖ-19Н от 11.04.2022  г.</v>
      </c>
      <c r="H1627" s="78">
        <v>5153.97</v>
      </c>
      <c r="I1627" s="79">
        <f>VLOOKUP(A1627,РАСЧЕТ!A:BE,57,0)</f>
        <v>9478.3868002116415</v>
      </c>
      <c r="J1627" s="79">
        <f t="shared" si="101"/>
        <v>4324.4168002116412</v>
      </c>
      <c r="K1627" s="79" t="str">
        <f>VLOOKUP(A1627,'10'!A:C,3,0)</f>
        <v>Начисление услуг УКС00001638 от 31.10.2023 0:00:04</v>
      </c>
      <c r="L1627" s="79" t="str">
        <f>VLOOKUP(A1627,'10'!A:B,2,0)</f>
        <v>НАС/КС/ДУ-3А-НЖ-19Н от 11.04.2022  г.</v>
      </c>
      <c r="M1627" s="78">
        <v>5153.97</v>
      </c>
      <c r="N1627" s="79">
        <f>VLOOKUP(A1627,РАСЧЕТ!A:BF,58,0)</f>
        <v>7552.4526895478857</v>
      </c>
      <c r="O1627" s="79">
        <f t="shared" si="102"/>
        <v>2398.4826895478855</v>
      </c>
      <c r="P1627" s="79" t="str">
        <f>VLOOKUP(A1627,'11'!A:C,3,0)</f>
        <v>Начисление услуг УКС00001721 от 30.11.2023 23:59:59</v>
      </c>
      <c r="Q1627" s="79" t="str">
        <f>VLOOKUP(A1627,'11'!A:B,2,0)</f>
        <v>НАС/КС/ДУ-3А-НЖ-19Н от 11.04.2022  г.</v>
      </c>
      <c r="R1627" s="78">
        <v>5153.97</v>
      </c>
      <c r="S1627">
        <f>VLOOKUP(A1627,РАСЧЕТ!A:BG,59,0)</f>
        <v>10033.855661284584</v>
      </c>
      <c r="T1627" s="119">
        <f t="shared" si="103"/>
        <v>4879.8856612845839</v>
      </c>
      <c r="U1627" t="str">
        <f>VLOOKUP(A1627,'12'!A:C,3,0)</f>
        <v>Начисление услуг УКС00001871 от 31.12.2023 23:59:59</v>
      </c>
      <c r="V1627" t="str">
        <f>VLOOKUP(A1627,'12'!A:B,2,0)</f>
        <v>НАС/КС/ДУ-3А-НЖ-19Н от 11.04.2022  г.</v>
      </c>
    </row>
    <row r="1628" spans="1:22" x14ac:dyDescent="0.3">
      <c r="A1628" s="77" t="s">
        <v>1515</v>
      </c>
      <c r="B1628" s="77" t="s">
        <v>874</v>
      </c>
      <c r="C1628" s="78">
        <v>2886.22</v>
      </c>
      <c r="D1628" s="79">
        <f>VLOOKUP(A1628,РАСЧЕТ!A:AY,51,0)</f>
        <v>3049.2824347295509</v>
      </c>
      <c r="E1628" s="79">
        <f t="shared" si="100"/>
        <v>163.06243472955111</v>
      </c>
      <c r="F1628" s="79" t="str">
        <f>VLOOKUP(A1628,'04'!A:C,3,0)</f>
        <v>Начисление услуг УКС00000649 от 30.04.2023 0:00:15</v>
      </c>
      <c r="G1628" s="79" t="str">
        <f>VLOOKUP(A1628,'04'!A:B,2,0)</f>
        <v>НАС/КС/ДУ-3А-оф.2Н</v>
      </c>
      <c r="H1628" s="78">
        <v>2886.22</v>
      </c>
      <c r="I1628" s="79">
        <f>VLOOKUP(A1628,РАСЧЕТ!A:BE,57,0)</f>
        <v>5307.8966081185208</v>
      </c>
      <c r="J1628" s="79">
        <f t="shared" si="101"/>
        <v>2421.676608118521</v>
      </c>
      <c r="K1628" s="79" t="str">
        <f>VLOOKUP(A1628,'10'!A:C,3,0)</f>
        <v>Начисление услуг УКС00001638 от 31.10.2023 0:00:04</v>
      </c>
      <c r="L1628" s="79" t="str">
        <f>VLOOKUP(A1628,'10'!A:B,2,0)</f>
        <v>НАС/КС/ДУ-3А-оф.2Н</v>
      </c>
      <c r="M1628" s="78">
        <v>2886.22</v>
      </c>
      <c r="N1628" s="79">
        <f>VLOOKUP(A1628,РАСЧЕТ!A:BF,58,0)</f>
        <v>4229.373506146816</v>
      </c>
      <c r="O1628" s="79">
        <f t="shared" si="102"/>
        <v>1343.1535061468162</v>
      </c>
      <c r="P1628" s="79" t="str">
        <f>VLOOKUP(A1628,'11'!A:C,3,0)</f>
        <v>Начисление услуг УКС00001721 от 30.11.2023 23:59:59</v>
      </c>
      <c r="Q1628" s="79" t="str">
        <f>VLOOKUP(A1628,'11'!A:B,2,0)</f>
        <v>НАС/КС/ДУ-3А-оф.2Н</v>
      </c>
      <c r="R1628" s="78">
        <v>2886.22</v>
      </c>
      <c r="S1628">
        <f>VLOOKUP(A1628,РАСЧЕТ!A:BG,59,0)</f>
        <v>5618.9591703193664</v>
      </c>
      <c r="T1628" s="119">
        <f t="shared" si="103"/>
        <v>2732.7391703193666</v>
      </c>
      <c r="U1628" t="str">
        <f>VLOOKUP(A1628,'12'!A:C,3,0)</f>
        <v>Начисление услуг УКС00001871 от 31.12.2023 23:59:59</v>
      </c>
      <c r="V1628" t="str">
        <f>VLOOKUP(A1628,'12'!A:B,2,0)</f>
        <v>НАС/КС/ДУ-3А-оф.2Н</v>
      </c>
    </row>
    <row r="1629" spans="1:22" x14ac:dyDescent="0.3">
      <c r="A1629" s="77" t="s">
        <v>2121</v>
      </c>
      <c r="B1629" s="77" t="s">
        <v>2122</v>
      </c>
      <c r="C1629" s="78">
        <v>1906.97</v>
      </c>
      <c r="D1629" s="79">
        <f>VLOOKUP(A1629,РАСЧЕТ!A:AY,51,0)</f>
        <v>2014.7044658034533</v>
      </c>
      <c r="E1629" s="79">
        <f t="shared" si="100"/>
        <v>107.7344658034533</v>
      </c>
      <c r="F1629" s="79" t="str">
        <f>VLOOKUP(A1629,'04'!A:C,3,0)</f>
        <v>Начисление услуг УКС00000649 от 30.04.2023 0:00:15</v>
      </c>
      <c r="G1629" s="79" t="str">
        <f>VLOOKUP(A1629,'04'!A:B,2,0)</f>
        <v>НАС/КС/ДУ-3А-НЖ-оф.20</v>
      </c>
      <c r="H1629" s="78">
        <v>1906.97</v>
      </c>
      <c r="I1629" s="79">
        <f>VLOOKUP(A1629,РАСЧЕТ!A:BE,57,0)</f>
        <v>3507.0031160783083</v>
      </c>
      <c r="J1629" s="79">
        <f t="shared" si="101"/>
        <v>1600.0331160783082</v>
      </c>
      <c r="K1629" s="79" t="str">
        <f>VLOOKUP(A1629,'10'!A:C,3,0)</f>
        <v>Начисление услуг УКС00001638 от 31.10.2023 0:00:04</v>
      </c>
      <c r="L1629" s="79" t="str">
        <f>VLOOKUP(A1629,'10'!A:B,2,0)</f>
        <v>НАС/КС/ДУ-3А-НЖ-оф.20</v>
      </c>
      <c r="M1629" s="78">
        <v>1906.97</v>
      </c>
      <c r="N1629" s="79">
        <f>VLOOKUP(A1629,РАСЧЕТ!A:BF,58,0)</f>
        <v>2794.4074951327179</v>
      </c>
      <c r="O1629" s="79">
        <f t="shared" si="102"/>
        <v>887.43749513271791</v>
      </c>
      <c r="P1629" s="79" t="str">
        <f>VLOOKUP(A1629,'11'!A:C,3,0)</f>
        <v>Начисление услуг УКС00001721 от 30.11.2023 23:59:59</v>
      </c>
      <c r="Q1629" s="79" t="str">
        <f>VLOOKUP(A1629,'11'!A:B,2,0)</f>
        <v>НАС/КС/ДУ-3А-НЖ-оф.20</v>
      </c>
      <c r="R1629" s="78">
        <v>1906.97</v>
      </c>
      <c r="S1629">
        <f>VLOOKUP(A1629,РАСЧЕТ!A:BG,59,0)</f>
        <v>3712.5265946752952</v>
      </c>
      <c r="T1629" s="119">
        <f t="shared" si="103"/>
        <v>1805.5565946752952</v>
      </c>
      <c r="U1629" t="str">
        <f>VLOOKUP(A1629,'12'!A:C,3,0)</f>
        <v>Начисление услуг УКС00001871 от 31.12.2023 23:59:59</v>
      </c>
      <c r="V1629" t="str">
        <f>VLOOKUP(A1629,'12'!A:B,2,0)</f>
        <v>НАС/КС/ДУ-3А-НЖ-оф.20</v>
      </c>
    </row>
    <row r="1630" spans="1:22" x14ac:dyDescent="0.3">
      <c r="A1630" s="77" t="s">
        <v>2080</v>
      </c>
      <c r="B1630" s="77" t="s">
        <v>1230</v>
      </c>
      <c r="C1630" s="78">
        <v>5866.94</v>
      </c>
      <c r="D1630" s="79">
        <f>VLOOKUP(A1630,РАСЧЕТ!A:AY,51,0)</f>
        <v>6198.3925682151294</v>
      </c>
      <c r="E1630" s="79">
        <f t="shared" si="100"/>
        <v>331.45256821512976</v>
      </c>
      <c r="F1630" s="79" t="str">
        <f>VLOOKUP(A1630,'04'!A:C,3,0)</f>
        <v>Начисление услуг УКС00000649 от 30.04.2023 0:00:15</v>
      </c>
      <c r="G1630" s="79" t="str">
        <f>VLOOKUP(A1630,'04'!A:B,2,0)</f>
        <v>НАС/КС/ДУ-3А-БКФН-3Н от 11.04.2022</v>
      </c>
      <c r="H1630" s="80"/>
      <c r="I1630" s="79">
        <f>VLOOKUP(A1630,РАСЧЕТ!A:BE,57,0)</f>
        <v>0</v>
      </c>
      <c r="J1630" s="79">
        <f t="shared" si="101"/>
        <v>0</v>
      </c>
      <c r="K1630" s="79" t="e">
        <f>VLOOKUP(A1630,'10'!A:C,3,0)</f>
        <v>#N/A</v>
      </c>
      <c r="L1630" s="79" t="e">
        <f>VLOOKUP(A1630,'10'!A:B,2,0)</f>
        <v>#N/A</v>
      </c>
      <c r="M1630" s="80"/>
      <c r="N1630" s="79">
        <f>VLOOKUP(A1630,РАСЧЕТ!A:BF,58,0)</f>
        <v>0</v>
      </c>
      <c r="O1630" s="79">
        <f t="shared" si="102"/>
        <v>0</v>
      </c>
      <c r="P1630" s="79" t="e">
        <f>VLOOKUP(A1630,'11'!A:C,3,0)</f>
        <v>#N/A</v>
      </c>
      <c r="Q1630" s="79" t="e">
        <f>VLOOKUP(A1630,'11'!A:B,2,0)</f>
        <v>#N/A</v>
      </c>
      <c r="R1630" s="80"/>
      <c r="S1630">
        <f>VLOOKUP(A1630,РАСЧЕТ!A:BG,59,0)</f>
        <v>0</v>
      </c>
      <c r="T1630" s="119">
        <f t="shared" si="103"/>
        <v>0</v>
      </c>
      <c r="U1630" t="e">
        <f>VLOOKUP(A1630,'12'!A:C,3,0)</f>
        <v>#N/A</v>
      </c>
      <c r="V1630" t="e">
        <f>VLOOKUP(A1630,'12'!A:B,2,0)</f>
        <v>#N/A</v>
      </c>
    </row>
    <row r="1631" spans="1:22" x14ac:dyDescent="0.3">
      <c r="A1631" s="77" t="s">
        <v>2773</v>
      </c>
      <c r="B1631" s="77" t="s">
        <v>1230</v>
      </c>
      <c r="C1631" s="80"/>
      <c r="D1631" s="79">
        <f>VLOOKUP(A1631,РАСЧЕТ!A:AY,51,0)</f>
        <v>0</v>
      </c>
      <c r="E1631" s="79">
        <f t="shared" si="100"/>
        <v>0</v>
      </c>
      <c r="F1631" s="79" t="e">
        <f>VLOOKUP(A1631,'04'!A:C,3,0)</f>
        <v>#N/A</v>
      </c>
      <c r="G1631" s="79" t="e">
        <f>VLOOKUP(A1631,'04'!A:B,2,0)</f>
        <v>#N/A</v>
      </c>
      <c r="H1631" s="78">
        <v>5866.94</v>
      </c>
      <c r="I1631" s="79">
        <f>VLOOKUP(A1631,РАСЧЕТ!A:BE,57,0)</f>
        <v>10789.563640907587</v>
      </c>
      <c r="J1631" s="79">
        <f t="shared" si="101"/>
        <v>4922.6236409075873</v>
      </c>
      <c r="K1631" s="79" t="str">
        <f>VLOOKUP(A1631,'10'!A:C,3,0)</f>
        <v>Начисление услуг УКС00001638 от 31.10.2023 0:00:04</v>
      </c>
      <c r="L1631" s="79" t="str">
        <f>VLOOKUP(A1631,'10'!A:B,2,0)</f>
        <v>НАС/КС/ДУ-БКФН-3А-оф.3</v>
      </c>
      <c r="M1631" s="78">
        <v>5866.94</v>
      </c>
      <c r="N1631" s="79">
        <f>VLOOKUP(A1631,РАСЧЕТ!A:BF,58,0)</f>
        <v>8597.2086449353428</v>
      </c>
      <c r="O1631" s="79">
        <f t="shared" si="102"/>
        <v>2730.2686449353432</v>
      </c>
      <c r="P1631" s="79" t="str">
        <f>VLOOKUP(A1631,'11'!A:C,3,0)</f>
        <v>Начисление услуг УКС00001721 от 30.11.2023 23:59:59</v>
      </c>
      <c r="Q1631" s="79" t="str">
        <f>VLOOKUP(A1631,'11'!A:B,2,0)</f>
        <v>НАС/КС/ДУ-БКФН-3А-оф.3</v>
      </c>
      <c r="R1631" s="78">
        <v>5866.94</v>
      </c>
      <c r="S1631">
        <f>VLOOKUP(A1631,РАСЧЕТ!A:BG,59,0)</f>
        <v>11421.872361095615</v>
      </c>
      <c r="T1631" s="119">
        <f t="shared" si="103"/>
        <v>5554.9323610956153</v>
      </c>
      <c r="U1631" t="str">
        <f>VLOOKUP(A1631,'12'!A:C,3,0)</f>
        <v>Начисление услуг УКС00001871 от 31.12.2023 23:59:59</v>
      </c>
      <c r="V1631" t="str">
        <f>VLOOKUP(A1631,'12'!A:B,2,0)</f>
        <v>НАС/КС/ДУ-БКФН-3А-оф.3</v>
      </c>
    </row>
    <row r="1632" spans="1:22" x14ac:dyDescent="0.3">
      <c r="A1632" s="77" t="s">
        <v>2193</v>
      </c>
      <c r="B1632" s="77" t="s">
        <v>907</v>
      </c>
      <c r="C1632" s="78">
        <v>8177.63</v>
      </c>
      <c r="D1632" s="79">
        <f>VLOOKUP(A1632,РАСЧЕТ!A:AY,51,0)</f>
        <v>8639.6335650670626</v>
      </c>
      <c r="E1632" s="79">
        <f t="shared" si="100"/>
        <v>462.00356506706248</v>
      </c>
      <c r="F1632" s="79" t="str">
        <f>VLOOKUP(A1632,'04'!A:C,3,0)</f>
        <v>Начисление услуг УКС00000649 от 30.04.2023 0:00:15</v>
      </c>
      <c r="G1632" s="79" t="str">
        <f>VLOOKUP(A1632,'04'!A:B,2,0)</f>
        <v>НАС/КС/ДУ-3А-оф.4Н</v>
      </c>
      <c r="H1632" s="78">
        <v>8177.63</v>
      </c>
      <c r="I1632" s="79">
        <f>VLOOKUP(A1632,РАСЧЕТ!A:BE,57,0)</f>
        <v>15039.04038966914</v>
      </c>
      <c r="J1632" s="79">
        <f t="shared" si="101"/>
        <v>6861.4103896691404</v>
      </c>
      <c r="K1632" s="79" t="str">
        <f>VLOOKUP(A1632,'10'!A:C,3,0)</f>
        <v>Начисление услуг УКС00001638 от 31.10.2023 0:00:04</v>
      </c>
      <c r="L1632" s="79" t="str">
        <f>VLOOKUP(A1632,'10'!A:B,2,0)</f>
        <v>НАС/КС/ДУ-3А-оф.4Н</v>
      </c>
      <c r="M1632" s="78">
        <v>8177.63</v>
      </c>
      <c r="N1632" s="79">
        <f>VLOOKUP(A1632,РАСЧЕТ!A:BF,58,0)</f>
        <v>11983.224934082647</v>
      </c>
      <c r="O1632" s="79">
        <f t="shared" si="102"/>
        <v>3805.5949340826473</v>
      </c>
      <c r="P1632" s="79" t="str">
        <f>VLOOKUP(A1632,'11'!A:C,3,0)</f>
        <v>Начисление услуг УКС00001721 от 30.11.2023 23:59:59</v>
      </c>
      <c r="Q1632" s="79" t="str">
        <f>VLOOKUP(A1632,'11'!A:B,2,0)</f>
        <v>НАС/КС/ДУ-3А-оф.4Н</v>
      </c>
      <c r="R1632" s="78">
        <v>8177.63</v>
      </c>
      <c r="S1632">
        <f>VLOOKUP(A1632,РАСЧЕТ!A:BG,59,0)</f>
        <v>15920.384315904872</v>
      </c>
      <c r="T1632" s="119">
        <f t="shared" si="103"/>
        <v>7742.7543159048719</v>
      </c>
      <c r="U1632" t="str">
        <f>VLOOKUP(A1632,'12'!A:C,3,0)</f>
        <v>Начисление услуг УКС00001871 от 31.12.2023 23:59:59</v>
      </c>
      <c r="V1632" t="str">
        <f>VLOOKUP(A1632,'12'!A:B,2,0)</f>
        <v>НАС/КС/ДУ-3А-оф.4Н</v>
      </c>
    </row>
    <row r="1633" spans="1:22" x14ac:dyDescent="0.3">
      <c r="A1633" s="77" t="s">
        <v>2145</v>
      </c>
      <c r="B1633" s="77" t="s">
        <v>947</v>
      </c>
      <c r="C1633" s="78">
        <v>2740.19</v>
      </c>
      <c r="D1633" s="79">
        <f>VLOOKUP(A1633,РАСЧЕТ!A:AY,51,0)</f>
        <v>2895.0032639247825</v>
      </c>
      <c r="E1633" s="79">
        <f t="shared" si="100"/>
        <v>154.8132639247824</v>
      </c>
      <c r="F1633" s="79" t="str">
        <f>VLOOKUP(A1633,'04'!A:C,3,0)</f>
        <v>Начисление услуг УКС00000649 от 30.04.2023 0:00:15</v>
      </c>
      <c r="G1633" s="79" t="str">
        <f>VLOOKUP(A1633,'04'!A:B,2,0)</f>
        <v>НАС/КС/ДУ-3А-оф.5</v>
      </c>
      <c r="H1633" s="78">
        <v>2740.19</v>
      </c>
      <c r="I1633" s="79">
        <f>VLOOKUP(A1633,РАСЧЕТ!A:BE,57,0)</f>
        <v>5039.3423154458569</v>
      </c>
      <c r="J1633" s="79">
        <f t="shared" si="101"/>
        <v>2299.1523154458569</v>
      </c>
      <c r="K1633" s="79" t="str">
        <f>VLOOKUP(A1633,'10'!A:C,3,0)</f>
        <v>Начисление услуг УКС00001638 от 31.10.2023 0:00:04</v>
      </c>
      <c r="L1633" s="79" t="str">
        <f>VLOOKUP(A1633,'10'!A:B,2,0)</f>
        <v>НАС/КС/ДУ-3А-оф.5</v>
      </c>
      <c r="M1633" s="78">
        <v>2740.19</v>
      </c>
      <c r="N1633" s="79">
        <f>VLOOKUP(A1633,РАСЧЕТ!A:BF,58,0)</f>
        <v>4015.3873466096261</v>
      </c>
      <c r="O1633" s="79">
        <f t="shared" si="102"/>
        <v>1275.197346609626</v>
      </c>
      <c r="P1633" s="79" t="str">
        <f>VLOOKUP(A1633,'11'!A:C,3,0)</f>
        <v>Начисление услуг УКС00001721 от 30.11.2023 23:59:59</v>
      </c>
      <c r="Q1633" s="79" t="str">
        <f>VLOOKUP(A1633,'11'!A:B,2,0)</f>
        <v>НАС/КС/ДУ-3А-оф.5</v>
      </c>
      <c r="R1633" s="78">
        <v>2740.19</v>
      </c>
      <c r="S1633">
        <f>VLOOKUP(A1633,РАСЧЕТ!A:BG,59,0)</f>
        <v>5334.6665932496362</v>
      </c>
      <c r="T1633" s="119">
        <f t="shared" si="103"/>
        <v>2594.4765932496362</v>
      </c>
      <c r="U1633" t="str">
        <f>VLOOKUP(A1633,'12'!A:C,3,0)</f>
        <v>Начисление услуг УКС00001871 от 31.12.2023 23:59:59</v>
      </c>
      <c r="V1633" t="str">
        <f>VLOOKUP(A1633,'12'!A:B,2,0)</f>
        <v>НАС/КС/ДУ-3А-оф.5</v>
      </c>
    </row>
    <row r="1634" spans="1:22" x14ac:dyDescent="0.3">
      <c r="A1634" s="77" t="s">
        <v>2223</v>
      </c>
      <c r="B1634" s="77" t="s">
        <v>645</v>
      </c>
      <c r="C1634" s="78">
        <v>1417.34</v>
      </c>
      <c r="D1634" s="79">
        <f>VLOOKUP(A1634,РАСЧЕТ!A:AY,51,0)</f>
        <v>1024.6335165301887</v>
      </c>
      <c r="E1634" s="79">
        <f t="shared" si="100"/>
        <v>-392.70648346981125</v>
      </c>
      <c r="F1634" s="79" t="str">
        <f>VLOOKUP(A1634,'04'!A:C,3,0)</f>
        <v>Начисление услуг УКС00000649 от 30.04.2023 0:00:15</v>
      </c>
      <c r="G1634" s="79" t="str">
        <f>VLOOKUP(A1634,'04'!A:B,2,0)</f>
        <v>НАС/КС/ДУ-3А-НЖ-6Н</v>
      </c>
      <c r="H1634" s="78">
        <v>1417.34</v>
      </c>
      <c r="I1634" s="79">
        <f>VLOOKUP(A1634,РАСЧЕТ!A:BE,57,0)</f>
        <v>1453.7393284953239</v>
      </c>
      <c r="J1634" s="79">
        <f t="shared" si="101"/>
        <v>36.399328495323971</v>
      </c>
      <c r="K1634" s="79" t="str">
        <f>VLOOKUP(A1634,'10'!A:C,3,0)</f>
        <v>Начисление услуг УКС00001638 от 31.10.2023 0:00:04</v>
      </c>
      <c r="L1634" s="79" t="str">
        <f>VLOOKUP(A1634,'10'!A:B,2,0)</f>
        <v>НАС/КС/ДУ-3А-НЖ-6Н</v>
      </c>
      <c r="M1634" s="78">
        <v>1417.34</v>
      </c>
      <c r="N1634" s="79">
        <f>VLOOKUP(A1634,РАСЧЕТ!A:BF,58,0)</f>
        <v>1274.4343963698207</v>
      </c>
      <c r="O1634" s="79">
        <f t="shared" si="102"/>
        <v>-142.90560363017926</v>
      </c>
      <c r="P1634" s="79" t="str">
        <f>VLOOKUP(A1634,'11'!A:C,3,0)</f>
        <v>Начисление услуг УКС00001721 от 30.11.2023 23:59:59</v>
      </c>
      <c r="Q1634" s="79" t="str">
        <f>VLOOKUP(A1634,'11'!A:B,2,0)</f>
        <v>НАС/КС/ДУ-3А-НЖ-6Н</v>
      </c>
      <c r="R1634" s="78">
        <v>1417.34</v>
      </c>
      <c r="S1634">
        <f>VLOOKUP(A1634,РАСЧЕТ!A:BG,59,0)</f>
        <v>1740.4326915508145</v>
      </c>
      <c r="T1634" s="119">
        <f t="shared" si="103"/>
        <v>323.09269155081461</v>
      </c>
      <c r="U1634" t="str">
        <f>VLOOKUP(A1634,'12'!A:C,3,0)</f>
        <v>Начисление услуг УКС00001871 от 31.12.2023 23:59:59</v>
      </c>
      <c r="V1634" t="str">
        <f>VLOOKUP(A1634,'12'!A:B,2,0)</f>
        <v>НАС/КС/ДУ-3А-НЖ-6Н</v>
      </c>
    </row>
    <row r="1635" spans="1:22" x14ac:dyDescent="0.3">
      <c r="A1635" s="77" t="s">
        <v>1408</v>
      </c>
      <c r="B1635" s="77" t="s">
        <v>965</v>
      </c>
      <c r="C1635" s="78">
        <v>2993.6</v>
      </c>
      <c r="D1635" s="79">
        <f>VLOOKUP(A1635,РАСЧЕТ!A:AY,51,0)</f>
        <v>3162.7230014977636</v>
      </c>
      <c r="E1635" s="79">
        <f t="shared" si="100"/>
        <v>169.12300149776365</v>
      </c>
      <c r="F1635" s="79" t="str">
        <f>VLOOKUP(A1635,'04'!A:C,3,0)</f>
        <v>Начисление услуг УКС00000649 от 30.04.2023 0:00:15</v>
      </c>
      <c r="G1635" s="79" t="str">
        <f>VLOOKUP(A1635,'04'!A:B,2,0)</f>
        <v>НАС/КС/ДУ/3-А-оф.7.</v>
      </c>
      <c r="H1635" s="78">
        <v>2993.6</v>
      </c>
      <c r="I1635" s="79">
        <f>VLOOKUP(A1635,РАСЧЕТ!A:BE,57,0)</f>
        <v>5505.3629997895969</v>
      </c>
      <c r="J1635" s="79">
        <f t="shared" si="101"/>
        <v>2511.762999789597</v>
      </c>
      <c r="K1635" s="79" t="str">
        <f>VLOOKUP(A1635,'10'!A:C,3,0)</f>
        <v>Начисление услуг УКС00001638 от 31.10.2023 0:00:04</v>
      </c>
      <c r="L1635" s="79" t="str">
        <f>VLOOKUP(A1635,'10'!A:B,2,0)</f>
        <v>НАС/КС/ДУ/3-А-оф.7.</v>
      </c>
      <c r="M1635" s="78">
        <v>2993.6</v>
      </c>
      <c r="N1635" s="79">
        <f>VLOOKUP(A1635,РАСЧЕТ!A:BF,58,0)</f>
        <v>4386.7162705123974</v>
      </c>
      <c r="O1635" s="79">
        <f t="shared" si="102"/>
        <v>1393.1162705123975</v>
      </c>
      <c r="P1635" s="79" t="str">
        <f>VLOOKUP(A1635,'11'!A:C,3,0)</f>
        <v>Начисление услуг УКС00001721 от 30.11.2023 23:59:59</v>
      </c>
      <c r="Q1635" s="79" t="str">
        <f>VLOOKUP(A1635,'11'!A:B,2,0)</f>
        <v>НАС/КС/ДУ/3-А-оф.7.</v>
      </c>
      <c r="R1635" s="78">
        <v>2993.6</v>
      </c>
      <c r="S1635">
        <f>VLOOKUP(A1635,РАСЧЕТ!A:BG,59,0)</f>
        <v>5827.9978299294626</v>
      </c>
      <c r="T1635" s="119">
        <f t="shared" si="103"/>
        <v>2834.3978299294627</v>
      </c>
      <c r="U1635" t="str">
        <f>VLOOKUP(A1635,'12'!A:C,3,0)</f>
        <v>Начисление услуг УКС00001871 от 31.12.2023 23:59:59</v>
      </c>
      <c r="V1635" t="str">
        <f>VLOOKUP(A1635,'12'!A:B,2,0)</f>
        <v>НАС/КС/ДУ/3-А-оф.7.</v>
      </c>
    </row>
    <row r="1636" spans="1:22" x14ac:dyDescent="0.3">
      <c r="A1636" s="77" t="s">
        <v>2202</v>
      </c>
      <c r="B1636" s="77" t="s">
        <v>852</v>
      </c>
      <c r="C1636" s="78">
        <v>2478.1999999999998</v>
      </c>
      <c r="D1636" s="79">
        <f>VLOOKUP(A1636,РАСЧЕТ!A:AY,51,0)</f>
        <v>2618.2082810103439</v>
      </c>
      <c r="E1636" s="79">
        <f t="shared" si="100"/>
        <v>140.00828101034404</v>
      </c>
      <c r="F1636" s="79" t="str">
        <f>VLOOKUP(A1636,'04'!A:C,3,0)</f>
        <v>Начисление услуг УКС00000649 от 30.04.2023 0:00:15</v>
      </c>
      <c r="G1636" s="79" t="str">
        <f>VLOOKUP(A1636,'04'!A:B,2,0)</f>
        <v>НАС/КС/ДУ-3А-НЖ-оф.8</v>
      </c>
      <c r="H1636" s="78">
        <v>2478.1999999999998</v>
      </c>
      <c r="I1636" s="79">
        <f>VLOOKUP(A1636,РАСЧЕТ!A:BE,57,0)</f>
        <v>4557.5243197684322</v>
      </c>
      <c r="J1636" s="79">
        <f t="shared" si="101"/>
        <v>2079.3243197684324</v>
      </c>
      <c r="K1636" s="79" t="str">
        <f>VLOOKUP(A1636,'10'!A:C,3,0)</f>
        <v>Начисление услуг УКС00001638 от 31.10.2023 0:00:04</v>
      </c>
      <c r="L1636" s="79" t="str">
        <f>VLOOKUP(A1636,'10'!A:B,2,0)</f>
        <v>НАС/КС/ДУ-3А-НЖ-оф.8</v>
      </c>
      <c r="M1636" s="78">
        <v>2478.1999999999998</v>
      </c>
      <c r="N1636" s="79">
        <f>VLOOKUP(A1636,РАСЧЕТ!A:BF,58,0)</f>
        <v>3631.4710015576088</v>
      </c>
      <c r="O1636" s="79">
        <f t="shared" si="102"/>
        <v>1153.271001557609</v>
      </c>
      <c r="P1636" s="79" t="str">
        <f>VLOOKUP(A1636,'11'!A:C,3,0)</f>
        <v>Начисление услуг УКС00001721 от 30.11.2023 23:59:59</v>
      </c>
      <c r="Q1636" s="79" t="str">
        <f>VLOOKUP(A1636,'11'!A:B,2,0)</f>
        <v>НАС/КС/ДУ-3А-НЖ-оф.8</v>
      </c>
      <c r="R1636" s="78">
        <v>2478.1999999999998</v>
      </c>
      <c r="S1636">
        <f>VLOOKUP(A1636,РАСЧЕТ!A:BG,59,0)</f>
        <v>4824.6122638010038</v>
      </c>
      <c r="T1636" s="119">
        <f t="shared" si="103"/>
        <v>2346.412263801004</v>
      </c>
      <c r="U1636" t="str">
        <f>VLOOKUP(A1636,'12'!A:C,3,0)</f>
        <v>Начисление услуг УКС00001871 от 31.12.2023 23:59:59</v>
      </c>
      <c r="V1636" t="str">
        <f>VLOOKUP(A1636,'12'!A:B,2,0)</f>
        <v>НАС/КС/ДУ-3А-НЖ-оф.8</v>
      </c>
    </row>
    <row r="1637" spans="1:22" x14ac:dyDescent="0.3">
      <c r="A1637" s="77" t="s">
        <v>2402</v>
      </c>
      <c r="B1637" s="77" t="s">
        <v>939</v>
      </c>
      <c r="C1637" s="78">
        <v>3474.64</v>
      </c>
      <c r="D1637" s="79">
        <f>VLOOKUP(A1637,РАСЧЕТ!A:AY,51,0)</f>
        <v>3670.936740619356</v>
      </c>
      <c r="E1637" s="79">
        <f t="shared" si="100"/>
        <v>196.29674061935611</v>
      </c>
      <c r="F1637" s="79" t="str">
        <f>VLOOKUP(A1637,'04'!A:C,3,0)</f>
        <v>Начисление услуг УКС00000649 от 30.04.2023 0:00:15</v>
      </c>
      <c r="G1637" s="79" t="str">
        <f>VLOOKUP(A1637,'04'!A:B,2,0)</f>
        <v>НАС/КС/ДУ-3А-БКФН-оф.9</v>
      </c>
      <c r="H1637" s="78">
        <v>3474.64</v>
      </c>
      <c r="I1637" s="79">
        <f>VLOOKUP(A1637,РАСЧЕТ!A:BE,57,0)</f>
        <v>6390.0124344760161</v>
      </c>
      <c r="J1637" s="79">
        <f t="shared" si="101"/>
        <v>2915.3724344760162</v>
      </c>
      <c r="K1637" s="79" t="str">
        <f>VLOOKUP(A1637,'10'!A:C,3,0)</f>
        <v>Начисление услуг УКС00001638 от 31.10.2023 0:00:04</v>
      </c>
      <c r="L1637" s="79" t="str">
        <f>VLOOKUP(A1637,'10'!A:B,2,0)</f>
        <v>НАС/КС/ДУ-3А-БКФН-оф.9</v>
      </c>
      <c r="M1637" s="78">
        <v>3474.64</v>
      </c>
      <c r="N1637" s="79">
        <f>VLOOKUP(A1637,РАСЧЕТ!A:BF,58,0)</f>
        <v>5091.6118548702007</v>
      </c>
      <c r="O1637" s="79">
        <f t="shared" si="102"/>
        <v>1616.9718548702008</v>
      </c>
      <c r="P1637" s="79" t="str">
        <f>VLOOKUP(A1637,'11'!A:C,3,0)</f>
        <v>Начисление услуг УКС00001721 от 30.11.2023 23:59:59</v>
      </c>
      <c r="Q1637" s="79" t="str">
        <f>VLOOKUP(A1637,'11'!A:B,2,0)</f>
        <v>НАС/КС/ДУ-3А-БКФН-оф.9</v>
      </c>
      <c r="R1637" s="78">
        <v>3474.64</v>
      </c>
      <c r="S1637">
        <f>VLOOKUP(A1637,РАСЧЕТ!A:BG,59,0)</f>
        <v>6764.4910249826899</v>
      </c>
      <c r="T1637" s="119">
        <f t="shared" si="103"/>
        <v>3289.85102498269</v>
      </c>
      <c r="U1637" t="str">
        <f>VLOOKUP(A1637,'12'!A:C,3,0)</f>
        <v>Начисление услуг УКС00001871 от 31.12.2023 23:59:59</v>
      </c>
      <c r="V1637" t="str">
        <f>VLOOKUP(A1637,'12'!A:B,2,0)</f>
        <v>НАС/КС/ДУ-3А-БКФН-оф.9</v>
      </c>
    </row>
    <row r="1638" spans="1:22" x14ac:dyDescent="0.3">
      <c r="A1638" s="77"/>
      <c r="B1638" s="77"/>
      <c r="C1638" s="78"/>
      <c r="D1638" s="78"/>
      <c r="E1638" s="78"/>
      <c r="F1638" s="78"/>
      <c r="G1638" s="78"/>
      <c r="H1638" s="78"/>
      <c r="I1638" s="78"/>
      <c r="J1638" s="78"/>
      <c r="K1638" s="78"/>
      <c r="L1638" s="78"/>
      <c r="M1638" s="78"/>
      <c r="N1638" s="78"/>
      <c r="O1638" s="78"/>
      <c r="P1638" s="78"/>
      <c r="Q1638" s="78"/>
      <c r="R1638" s="78"/>
    </row>
    <row r="1639" spans="1:22" x14ac:dyDescent="0.3">
      <c r="A1639" s="75" t="s">
        <v>411</v>
      </c>
      <c r="B1639" s="75"/>
      <c r="C1639" s="111">
        <f t="shared" ref="C1639:R1639" si="104">SUM(C2:C1637)</f>
        <v>1840621.240000003</v>
      </c>
      <c r="D1639" s="111"/>
      <c r="E1639" s="111"/>
      <c r="F1639" s="111"/>
      <c r="G1639" s="111"/>
      <c r="H1639" s="111">
        <f t="shared" si="104"/>
        <v>1840664.5900000024</v>
      </c>
      <c r="I1639" s="111"/>
      <c r="J1639" s="111"/>
      <c r="K1639" s="111"/>
      <c r="L1639" s="111"/>
      <c r="M1639" s="111">
        <f t="shared" si="104"/>
        <v>1840664.6000000022</v>
      </c>
      <c r="N1639" s="111"/>
      <c r="O1639" s="111"/>
      <c r="P1639" s="111"/>
      <c r="Q1639" s="111"/>
      <c r="R1639" s="111">
        <f t="shared" si="104"/>
        <v>1840664.5900000024</v>
      </c>
    </row>
  </sheetData>
  <autoFilter ref="A1:AA1637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58"/>
  <sheetViews>
    <sheetView topLeftCell="A499" workbookViewId="0">
      <selection activeCell="A522" sqref="A522:XFD522"/>
    </sheetView>
  </sheetViews>
  <sheetFormatPr defaultRowHeight="14.4" x14ac:dyDescent="0.3"/>
  <sheetData>
    <row r="1" spans="1:3" x14ac:dyDescent="0.3">
      <c r="A1" s="120" t="s">
        <v>13</v>
      </c>
      <c r="B1" s="121" t="s">
        <v>2932</v>
      </c>
      <c r="C1" s="120" t="s">
        <v>2933</v>
      </c>
    </row>
    <row r="2" spans="1:3" x14ac:dyDescent="0.3">
      <c r="A2" s="122" t="s">
        <v>2732</v>
      </c>
      <c r="B2" s="123" t="s">
        <v>2934</v>
      </c>
      <c r="C2" s="123" t="s">
        <v>2935</v>
      </c>
    </row>
    <row r="3" spans="1:3" x14ac:dyDescent="0.3">
      <c r="A3" s="122" t="s">
        <v>2699</v>
      </c>
      <c r="B3" s="123" t="s">
        <v>2936</v>
      </c>
      <c r="C3" s="123" t="s">
        <v>2937</v>
      </c>
    </row>
    <row r="4" spans="1:3" x14ac:dyDescent="0.3">
      <c r="A4" s="122" t="s">
        <v>2174</v>
      </c>
      <c r="B4" s="123" t="s">
        <v>2938</v>
      </c>
      <c r="C4" s="123" t="s">
        <v>2939</v>
      </c>
    </row>
    <row r="5" spans="1:3" x14ac:dyDescent="0.3">
      <c r="A5" s="122" t="s">
        <v>2749</v>
      </c>
      <c r="B5" s="123" t="s">
        <v>2940</v>
      </c>
      <c r="C5" s="123" t="s">
        <v>2941</v>
      </c>
    </row>
    <row r="6" spans="1:3" x14ac:dyDescent="0.3">
      <c r="A6" s="122" t="s">
        <v>2749</v>
      </c>
      <c r="B6" s="123" t="s">
        <v>2940</v>
      </c>
      <c r="C6" s="123" t="s">
        <v>2942</v>
      </c>
    </row>
    <row r="7" spans="1:3" x14ac:dyDescent="0.3">
      <c r="A7" s="122" t="s">
        <v>2218</v>
      </c>
      <c r="B7" s="123" t="s">
        <v>2943</v>
      </c>
      <c r="C7" s="123" t="s">
        <v>2939</v>
      </c>
    </row>
    <row r="8" spans="1:3" x14ac:dyDescent="0.3">
      <c r="A8" s="122" t="s">
        <v>1545</v>
      </c>
      <c r="B8" s="123" t="s">
        <v>2944</v>
      </c>
      <c r="C8" s="123" t="s">
        <v>2939</v>
      </c>
    </row>
    <row r="9" spans="1:3" x14ac:dyDescent="0.3">
      <c r="A9" s="122" t="s">
        <v>2068</v>
      </c>
      <c r="B9" s="123" t="s">
        <v>2945</v>
      </c>
      <c r="C9" s="123" t="s">
        <v>2939</v>
      </c>
    </row>
    <row r="10" spans="1:3" x14ac:dyDescent="0.3">
      <c r="A10" s="122" t="s">
        <v>2726</v>
      </c>
      <c r="B10" s="123" t="s">
        <v>2946</v>
      </c>
      <c r="C10" s="123" t="s">
        <v>2947</v>
      </c>
    </row>
    <row r="11" spans="1:3" x14ac:dyDescent="0.3">
      <c r="A11" s="122" t="s">
        <v>2246</v>
      </c>
      <c r="B11" s="123" t="s">
        <v>2948</v>
      </c>
      <c r="C11" s="123" t="s">
        <v>2939</v>
      </c>
    </row>
    <row r="12" spans="1:3" x14ac:dyDescent="0.3">
      <c r="A12" s="122" t="s">
        <v>2296</v>
      </c>
      <c r="B12" s="123" t="s">
        <v>2949</v>
      </c>
      <c r="C12" s="123" t="s">
        <v>2939</v>
      </c>
    </row>
    <row r="13" spans="1:3" x14ac:dyDescent="0.3">
      <c r="A13" s="122" t="s">
        <v>1987</v>
      </c>
      <c r="B13" s="123" t="s">
        <v>2950</v>
      </c>
      <c r="C13" s="123" t="s">
        <v>2939</v>
      </c>
    </row>
    <row r="14" spans="1:3" x14ac:dyDescent="0.3">
      <c r="A14" s="122" t="s">
        <v>2191</v>
      </c>
      <c r="B14" s="123" t="s">
        <v>2951</v>
      </c>
      <c r="C14" s="123" t="s">
        <v>2939</v>
      </c>
    </row>
    <row r="15" spans="1:3" x14ac:dyDescent="0.3">
      <c r="A15" s="122" t="s">
        <v>1919</v>
      </c>
      <c r="B15" s="123" t="s">
        <v>2952</v>
      </c>
      <c r="C15" s="123" t="s">
        <v>2939</v>
      </c>
    </row>
    <row r="16" spans="1:3" x14ac:dyDescent="0.3">
      <c r="A16" s="122" t="s">
        <v>2746</v>
      </c>
      <c r="B16" s="123" t="s">
        <v>2953</v>
      </c>
      <c r="C16" s="123" t="s">
        <v>2939</v>
      </c>
    </row>
    <row r="17" spans="1:3" x14ac:dyDescent="0.3">
      <c r="A17" s="122" t="s">
        <v>1539</v>
      </c>
      <c r="B17" s="123" t="s">
        <v>2954</v>
      </c>
      <c r="C17" s="123" t="s">
        <v>2939</v>
      </c>
    </row>
    <row r="18" spans="1:3" x14ac:dyDescent="0.3">
      <c r="A18" s="122" t="s">
        <v>2059</v>
      </c>
      <c r="B18" s="123" t="s">
        <v>2955</v>
      </c>
      <c r="C18" s="123" t="s">
        <v>2939</v>
      </c>
    </row>
    <row r="19" spans="1:3" x14ac:dyDescent="0.3">
      <c r="A19" s="122" t="s">
        <v>2662</v>
      </c>
      <c r="B19" s="123" t="s">
        <v>2956</v>
      </c>
      <c r="C19" s="123" t="s">
        <v>2957</v>
      </c>
    </row>
    <row r="20" spans="1:3" x14ac:dyDescent="0.3">
      <c r="A20" s="122" t="s">
        <v>2741</v>
      </c>
      <c r="B20" s="123" t="s">
        <v>2958</v>
      </c>
      <c r="C20" s="123" t="s">
        <v>2959</v>
      </c>
    </row>
    <row r="21" spans="1:3" x14ac:dyDescent="0.3">
      <c r="A21" s="122" t="s">
        <v>1524</v>
      </c>
      <c r="B21" s="123" t="s">
        <v>2960</v>
      </c>
      <c r="C21" s="123" t="s">
        <v>2939</v>
      </c>
    </row>
    <row r="22" spans="1:3" x14ac:dyDescent="0.3">
      <c r="A22" s="122" t="s">
        <v>2747</v>
      </c>
      <c r="B22" s="123" t="s">
        <v>2961</v>
      </c>
      <c r="C22" s="123" t="s">
        <v>2939</v>
      </c>
    </row>
    <row r="23" spans="1:3" x14ac:dyDescent="0.3">
      <c r="A23" s="122" t="s">
        <v>2631</v>
      </c>
      <c r="B23" s="123" t="s">
        <v>2962</v>
      </c>
      <c r="C23" s="123" t="s">
        <v>2963</v>
      </c>
    </row>
    <row r="24" spans="1:3" x14ac:dyDescent="0.3">
      <c r="A24" s="122" t="s">
        <v>2702</v>
      </c>
      <c r="B24" s="123" t="s">
        <v>2964</v>
      </c>
      <c r="C24" s="123" t="s">
        <v>2939</v>
      </c>
    </row>
    <row r="25" spans="1:3" x14ac:dyDescent="0.3">
      <c r="A25" s="122" t="s">
        <v>2617</v>
      </c>
      <c r="B25" s="123" t="s">
        <v>2965</v>
      </c>
      <c r="C25" s="123" t="s">
        <v>2939</v>
      </c>
    </row>
    <row r="26" spans="1:3" x14ac:dyDescent="0.3">
      <c r="A26" s="122" t="s">
        <v>2148</v>
      </c>
      <c r="B26" s="123" t="s">
        <v>2966</v>
      </c>
      <c r="C26" s="123" t="s">
        <v>2939</v>
      </c>
    </row>
    <row r="27" spans="1:3" x14ac:dyDescent="0.3">
      <c r="A27" s="122" t="s">
        <v>2134</v>
      </c>
      <c r="B27" s="123" t="s">
        <v>2967</v>
      </c>
      <c r="C27" s="123" t="s">
        <v>2939</v>
      </c>
    </row>
    <row r="28" spans="1:3" x14ac:dyDescent="0.3">
      <c r="A28" s="122" t="s">
        <v>1944</v>
      </c>
      <c r="B28" s="123" t="s">
        <v>2968</v>
      </c>
      <c r="C28" s="123" t="s">
        <v>2939</v>
      </c>
    </row>
    <row r="29" spans="1:3" x14ac:dyDescent="0.3">
      <c r="A29" s="122" t="s">
        <v>2359</v>
      </c>
      <c r="B29" s="123" t="s">
        <v>2969</v>
      </c>
      <c r="C29" s="123" t="s">
        <v>2939</v>
      </c>
    </row>
    <row r="30" spans="1:3" x14ac:dyDescent="0.3">
      <c r="A30" s="122" t="s">
        <v>2718</v>
      </c>
      <c r="B30" s="123" t="s">
        <v>2970</v>
      </c>
      <c r="C30" s="123" t="s">
        <v>2971</v>
      </c>
    </row>
    <row r="31" spans="1:3" x14ac:dyDescent="0.3">
      <c r="A31" s="122" t="s">
        <v>2287</v>
      </c>
      <c r="B31" s="123" t="s">
        <v>2972</v>
      </c>
      <c r="C31" s="123" t="s">
        <v>2939</v>
      </c>
    </row>
    <row r="32" spans="1:3" x14ac:dyDescent="0.3">
      <c r="A32" s="122" t="s">
        <v>2742</v>
      </c>
      <c r="B32" s="123" t="s">
        <v>2973</v>
      </c>
      <c r="C32" s="123" t="s">
        <v>2939</v>
      </c>
    </row>
    <row r="33" spans="1:3" x14ac:dyDescent="0.3">
      <c r="A33" s="122" t="s">
        <v>2733</v>
      </c>
      <c r="B33" s="123" t="s">
        <v>2974</v>
      </c>
      <c r="C33" s="123" t="s">
        <v>2939</v>
      </c>
    </row>
    <row r="34" spans="1:3" x14ac:dyDescent="0.3">
      <c r="A34" s="122" t="s">
        <v>2734</v>
      </c>
      <c r="B34" s="123" t="s">
        <v>2975</v>
      </c>
      <c r="C34" s="123" t="s">
        <v>2939</v>
      </c>
    </row>
    <row r="35" spans="1:3" x14ac:dyDescent="0.3">
      <c r="A35" s="122" t="s">
        <v>1398</v>
      </c>
      <c r="B35" s="123" t="s">
        <v>2976</v>
      </c>
      <c r="C35" s="123" t="s">
        <v>2939</v>
      </c>
    </row>
    <row r="36" spans="1:3" x14ac:dyDescent="0.3">
      <c r="A36" s="122" t="s">
        <v>2697</v>
      </c>
      <c r="B36" s="123" t="s">
        <v>2977</v>
      </c>
      <c r="C36" s="123" t="s">
        <v>2939</v>
      </c>
    </row>
    <row r="37" spans="1:3" x14ac:dyDescent="0.3">
      <c r="A37" s="122" t="s">
        <v>2212</v>
      </c>
      <c r="B37" s="123" t="s">
        <v>2978</v>
      </c>
      <c r="C37" s="123" t="s">
        <v>2939</v>
      </c>
    </row>
    <row r="38" spans="1:3" x14ac:dyDescent="0.3">
      <c r="A38" s="122" t="s">
        <v>2290</v>
      </c>
      <c r="B38" s="123" t="s">
        <v>2979</v>
      </c>
      <c r="C38" s="123" t="s">
        <v>2939</v>
      </c>
    </row>
    <row r="39" spans="1:3" x14ac:dyDescent="0.3">
      <c r="A39" s="122" t="s">
        <v>2642</v>
      </c>
      <c r="B39" s="123" t="s">
        <v>2980</v>
      </c>
      <c r="C39" s="123" t="s">
        <v>2981</v>
      </c>
    </row>
    <row r="40" spans="1:3" x14ac:dyDescent="0.3">
      <c r="A40" s="122" t="s">
        <v>2609</v>
      </c>
      <c r="B40" s="123" t="s">
        <v>2982</v>
      </c>
      <c r="C40" s="123" t="s">
        <v>2983</v>
      </c>
    </row>
    <row r="41" spans="1:3" x14ac:dyDescent="0.3">
      <c r="A41" s="122" t="s">
        <v>2698</v>
      </c>
      <c r="B41" s="123" t="s">
        <v>2984</v>
      </c>
      <c r="C41" s="123" t="s">
        <v>2985</v>
      </c>
    </row>
    <row r="42" spans="1:3" x14ac:dyDescent="0.3">
      <c r="A42" s="122" t="s">
        <v>2625</v>
      </c>
      <c r="B42" s="123" t="s">
        <v>2986</v>
      </c>
      <c r="C42" s="123" t="s">
        <v>2939</v>
      </c>
    </row>
    <row r="43" spans="1:3" x14ac:dyDescent="0.3">
      <c r="A43" s="122" t="s">
        <v>2612</v>
      </c>
      <c r="B43" s="123" t="s">
        <v>2987</v>
      </c>
      <c r="C43" s="123" t="s">
        <v>2988</v>
      </c>
    </row>
    <row r="44" spans="1:3" x14ac:dyDescent="0.3">
      <c r="A44" s="122" t="s">
        <v>2136</v>
      </c>
      <c r="B44" s="123" t="s">
        <v>2989</v>
      </c>
      <c r="C44" s="123" t="s">
        <v>2939</v>
      </c>
    </row>
    <row r="45" spans="1:3" x14ac:dyDescent="0.3">
      <c r="A45" s="122" t="s">
        <v>2616</v>
      </c>
      <c r="B45" s="123" t="s">
        <v>2990</v>
      </c>
      <c r="C45" s="123" t="s">
        <v>2939</v>
      </c>
    </row>
    <row r="46" spans="1:3" x14ac:dyDescent="0.3">
      <c r="A46" s="122" t="s">
        <v>2032</v>
      </c>
      <c r="B46" s="123" t="s">
        <v>2991</v>
      </c>
      <c r="C46" s="123" t="s">
        <v>2939</v>
      </c>
    </row>
    <row r="47" spans="1:3" x14ac:dyDescent="0.3">
      <c r="A47" s="122" t="s">
        <v>1890</v>
      </c>
      <c r="B47" s="123" t="s">
        <v>2992</v>
      </c>
      <c r="C47" s="123" t="s">
        <v>2939</v>
      </c>
    </row>
    <row r="48" spans="1:3" x14ac:dyDescent="0.3">
      <c r="A48" s="122" t="s">
        <v>2719</v>
      </c>
      <c r="B48" s="123" t="s">
        <v>2993</v>
      </c>
      <c r="C48" s="123" t="s">
        <v>2939</v>
      </c>
    </row>
    <row r="49" spans="1:3" x14ac:dyDescent="0.3">
      <c r="A49" s="122" t="s">
        <v>2128</v>
      </c>
      <c r="B49" s="123" t="s">
        <v>2994</v>
      </c>
      <c r="C49" s="123" t="s">
        <v>2939</v>
      </c>
    </row>
    <row r="50" spans="1:3" x14ac:dyDescent="0.3">
      <c r="A50" s="122" t="s">
        <v>1495</v>
      </c>
      <c r="B50" s="123" t="s">
        <v>2995</v>
      </c>
      <c r="C50" s="123" t="s">
        <v>2939</v>
      </c>
    </row>
    <row r="51" spans="1:3" x14ac:dyDescent="0.3">
      <c r="A51" s="122" t="s">
        <v>2748</v>
      </c>
      <c r="B51" s="123" t="s">
        <v>2996</v>
      </c>
      <c r="C51" s="123" t="s">
        <v>2939</v>
      </c>
    </row>
    <row r="52" spans="1:3" x14ac:dyDescent="0.3">
      <c r="A52" s="122" t="s">
        <v>1942</v>
      </c>
      <c r="B52" s="123" t="s">
        <v>2997</v>
      </c>
      <c r="C52" s="123" t="s">
        <v>2939</v>
      </c>
    </row>
    <row r="53" spans="1:3" x14ac:dyDescent="0.3">
      <c r="A53" s="122" t="s">
        <v>2344</v>
      </c>
      <c r="B53" s="123" t="s">
        <v>2998</v>
      </c>
      <c r="C53" s="123" t="s">
        <v>2939</v>
      </c>
    </row>
    <row r="54" spans="1:3" x14ac:dyDescent="0.3">
      <c r="A54" s="122" t="s">
        <v>2067</v>
      </c>
      <c r="B54" s="123" t="s">
        <v>2999</v>
      </c>
      <c r="C54" s="123" t="s">
        <v>2939</v>
      </c>
    </row>
    <row r="55" spans="1:3" x14ac:dyDescent="0.3">
      <c r="A55" s="122" t="s">
        <v>1743</v>
      </c>
      <c r="B55" s="123" t="s">
        <v>3000</v>
      </c>
      <c r="C55" s="123" t="s">
        <v>2939</v>
      </c>
    </row>
    <row r="56" spans="1:3" x14ac:dyDescent="0.3">
      <c r="A56" s="122" t="s">
        <v>2152</v>
      </c>
      <c r="B56" s="123" t="s">
        <v>3001</v>
      </c>
      <c r="C56" s="123" t="s">
        <v>2939</v>
      </c>
    </row>
    <row r="57" spans="1:3" x14ac:dyDescent="0.3">
      <c r="A57" s="122" t="s">
        <v>2156</v>
      </c>
      <c r="B57" s="123" t="s">
        <v>3002</v>
      </c>
      <c r="C57" s="123" t="s">
        <v>3003</v>
      </c>
    </row>
    <row r="58" spans="1:3" x14ac:dyDescent="0.3">
      <c r="A58" s="122" t="s">
        <v>2745</v>
      </c>
      <c r="B58" s="123" t="s">
        <v>3004</v>
      </c>
      <c r="C58" s="123" t="s">
        <v>2939</v>
      </c>
    </row>
    <row r="59" spans="1:3" x14ac:dyDescent="0.3">
      <c r="A59" s="122" t="s">
        <v>2151</v>
      </c>
      <c r="B59" s="123" t="s">
        <v>3005</v>
      </c>
      <c r="C59" s="123" t="s">
        <v>3006</v>
      </c>
    </row>
    <row r="60" spans="1:3" x14ac:dyDescent="0.3">
      <c r="A60" s="122" t="s">
        <v>2151</v>
      </c>
      <c r="B60" s="123" t="s">
        <v>3005</v>
      </c>
      <c r="C60" s="123" t="s">
        <v>3007</v>
      </c>
    </row>
    <row r="61" spans="1:3" x14ac:dyDescent="0.3">
      <c r="A61" s="122" t="s">
        <v>2622</v>
      </c>
      <c r="B61" s="123" t="s">
        <v>3008</v>
      </c>
      <c r="C61" s="123" t="s">
        <v>2939</v>
      </c>
    </row>
    <row r="62" spans="1:3" x14ac:dyDescent="0.3">
      <c r="A62" s="122" t="s">
        <v>2545</v>
      </c>
      <c r="B62" s="123" t="s">
        <v>3009</v>
      </c>
      <c r="C62" s="123" t="s">
        <v>2939</v>
      </c>
    </row>
    <row r="63" spans="1:3" x14ac:dyDescent="0.3">
      <c r="A63" s="122" t="s">
        <v>1904</v>
      </c>
      <c r="B63" s="123" t="s">
        <v>3010</v>
      </c>
      <c r="C63" s="123" t="s">
        <v>2939</v>
      </c>
    </row>
    <row r="64" spans="1:3" x14ac:dyDescent="0.3">
      <c r="A64" s="122" t="s">
        <v>2295</v>
      </c>
      <c r="B64" s="123" t="s">
        <v>3011</v>
      </c>
      <c r="C64" s="123" t="s">
        <v>2939</v>
      </c>
    </row>
    <row r="65" spans="1:3" x14ac:dyDescent="0.3">
      <c r="A65" s="122" t="s">
        <v>2138</v>
      </c>
      <c r="B65" s="123" t="s">
        <v>3012</v>
      </c>
      <c r="C65" s="123" t="s">
        <v>2939</v>
      </c>
    </row>
    <row r="66" spans="1:3" x14ac:dyDescent="0.3">
      <c r="A66" s="122" t="s">
        <v>2561</v>
      </c>
      <c r="B66" s="123" t="s">
        <v>3013</v>
      </c>
      <c r="C66" s="123" t="s">
        <v>2939</v>
      </c>
    </row>
    <row r="67" spans="1:3" x14ac:dyDescent="0.3">
      <c r="A67" s="122" t="s">
        <v>2098</v>
      </c>
      <c r="B67" s="123" t="s">
        <v>3014</v>
      </c>
      <c r="C67" s="123" t="s">
        <v>2939</v>
      </c>
    </row>
    <row r="68" spans="1:3" x14ac:dyDescent="0.3">
      <c r="A68" s="122" t="s">
        <v>1365</v>
      </c>
      <c r="B68" s="123" t="s">
        <v>3015</v>
      </c>
      <c r="C68" s="123" t="s">
        <v>2939</v>
      </c>
    </row>
    <row r="69" spans="1:3" x14ac:dyDescent="0.3">
      <c r="A69" s="122" t="s">
        <v>1697</v>
      </c>
      <c r="B69" s="123" t="s">
        <v>3016</v>
      </c>
      <c r="C69" s="123" t="s">
        <v>2939</v>
      </c>
    </row>
    <row r="70" spans="1:3" x14ac:dyDescent="0.3">
      <c r="A70" s="122" t="s">
        <v>1500</v>
      </c>
      <c r="B70" s="123" t="s">
        <v>3017</v>
      </c>
      <c r="C70" s="123" t="s">
        <v>2939</v>
      </c>
    </row>
    <row r="71" spans="1:3" x14ac:dyDescent="0.3">
      <c r="A71" s="122" t="s">
        <v>2584</v>
      </c>
      <c r="B71" s="123" t="s">
        <v>3018</v>
      </c>
      <c r="C71" s="123" t="s">
        <v>2939</v>
      </c>
    </row>
    <row r="72" spans="1:3" x14ac:dyDescent="0.3">
      <c r="A72" s="122" t="s">
        <v>2479</v>
      </c>
      <c r="B72" s="123" t="s">
        <v>3019</v>
      </c>
      <c r="C72" s="123" t="s">
        <v>2939</v>
      </c>
    </row>
    <row r="73" spans="1:3" x14ac:dyDescent="0.3">
      <c r="A73" s="122" t="s">
        <v>2672</v>
      </c>
      <c r="B73" s="123" t="s">
        <v>3020</v>
      </c>
      <c r="C73" s="123" t="s">
        <v>2939</v>
      </c>
    </row>
    <row r="74" spans="1:3" x14ac:dyDescent="0.3">
      <c r="A74" s="122" t="s">
        <v>2245</v>
      </c>
      <c r="B74" s="123" t="s">
        <v>3021</v>
      </c>
      <c r="C74" s="123" t="s">
        <v>3022</v>
      </c>
    </row>
    <row r="75" spans="1:3" x14ac:dyDescent="0.3">
      <c r="A75" s="122" t="s">
        <v>2729</v>
      </c>
      <c r="B75" s="123" t="s">
        <v>3023</v>
      </c>
      <c r="C75" s="123" t="s">
        <v>2939</v>
      </c>
    </row>
    <row r="76" spans="1:3" x14ac:dyDescent="0.3">
      <c r="A76" s="122" t="s">
        <v>2567</v>
      </c>
      <c r="B76" s="123" t="s">
        <v>3024</v>
      </c>
      <c r="C76" s="123" t="s">
        <v>2939</v>
      </c>
    </row>
    <row r="77" spans="1:3" x14ac:dyDescent="0.3">
      <c r="A77" s="122" t="s">
        <v>2582</v>
      </c>
      <c r="B77" s="123" t="s">
        <v>3025</v>
      </c>
      <c r="C77" s="123" t="s">
        <v>2939</v>
      </c>
    </row>
    <row r="78" spans="1:3" x14ac:dyDescent="0.3">
      <c r="A78" s="122" t="s">
        <v>2592</v>
      </c>
      <c r="B78" s="123" t="s">
        <v>3026</v>
      </c>
      <c r="C78" s="123" t="s">
        <v>2939</v>
      </c>
    </row>
    <row r="79" spans="1:3" x14ac:dyDescent="0.3">
      <c r="A79" s="122" t="s">
        <v>2737</v>
      </c>
      <c r="B79" s="123" t="s">
        <v>3027</v>
      </c>
      <c r="C79" s="123" t="s">
        <v>2939</v>
      </c>
    </row>
    <row r="80" spans="1:3" x14ac:dyDescent="0.3">
      <c r="A80" s="122" t="s">
        <v>2629</v>
      </c>
      <c r="B80" s="123" t="s">
        <v>3028</v>
      </c>
      <c r="C80" s="123" t="s">
        <v>2939</v>
      </c>
    </row>
    <row r="81" spans="1:3" x14ac:dyDescent="0.3">
      <c r="A81" s="122" t="s">
        <v>2094</v>
      </c>
      <c r="B81" s="123" t="s">
        <v>3029</v>
      </c>
      <c r="C81" s="123" t="s">
        <v>2939</v>
      </c>
    </row>
    <row r="82" spans="1:3" x14ac:dyDescent="0.3">
      <c r="A82" s="122" t="s">
        <v>2730</v>
      </c>
      <c r="B82" s="123" t="s">
        <v>3030</v>
      </c>
      <c r="C82" s="123" t="s">
        <v>2939</v>
      </c>
    </row>
    <row r="83" spans="1:3" x14ac:dyDescent="0.3">
      <c r="A83" s="122" t="s">
        <v>1961</v>
      </c>
      <c r="B83" s="123" t="s">
        <v>3031</v>
      </c>
      <c r="C83" s="123" t="s">
        <v>2939</v>
      </c>
    </row>
    <row r="84" spans="1:3" x14ac:dyDescent="0.3">
      <c r="A84" s="122" t="s">
        <v>2589</v>
      </c>
      <c r="B84" s="123" t="s">
        <v>3032</v>
      </c>
      <c r="C84" s="123" t="s">
        <v>2939</v>
      </c>
    </row>
    <row r="85" spans="1:3" x14ac:dyDescent="0.3">
      <c r="A85" s="122" t="s">
        <v>2090</v>
      </c>
      <c r="B85" s="123" t="s">
        <v>3033</v>
      </c>
      <c r="C85" s="123" t="s">
        <v>2939</v>
      </c>
    </row>
    <row r="86" spans="1:3" x14ac:dyDescent="0.3">
      <c r="A86" s="122" t="s">
        <v>2566</v>
      </c>
      <c r="B86" s="123" t="s">
        <v>3034</v>
      </c>
      <c r="C86" s="123" t="s">
        <v>2939</v>
      </c>
    </row>
    <row r="87" spans="1:3" x14ac:dyDescent="0.3">
      <c r="A87" s="122" t="s">
        <v>2590</v>
      </c>
      <c r="B87" s="123" t="s">
        <v>3035</v>
      </c>
      <c r="C87" s="123" t="s">
        <v>2939</v>
      </c>
    </row>
    <row r="88" spans="1:3" x14ac:dyDescent="0.3">
      <c r="A88" s="122" t="s">
        <v>2619</v>
      </c>
      <c r="B88" s="123" t="s">
        <v>3036</v>
      </c>
      <c r="C88" s="123" t="s">
        <v>2939</v>
      </c>
    </row>
    <row r="89" spans="1:3" x14ac:dyDescent="0.3">
      <c r="A89" s="122" t="s">
        <v>2029</v>
      </c>
      <c r="B89" s="123" t="s">
        <v>3037</v>
      </c>
      <c r="C89" s="123" t="s">
        <v>2939</v>
      </c>
    </row>
    <row r="90" spans="1:3" x14ac:dyDescent="0.3">
      <c r="A90" s="122" t="s">
        <v>2143</v>
      </c>
      <c r="B90" s="123" t="s">
        <v>3038</v>
      </c>
      <c r="C90" s="123" t="s">
        <v>2939</v>
      </c>
    </row>
    <row r="91" spans="1:3" x14ac:dyDescent="0.3">
      <c r="A91" s="122" t="s">
        <v>2577</v>
      </c>
      <c r="B91" s="123" t="s">
        <v>3039</v>
      </c>
      <c r="C91" s="123" t="s">
        <v>2939</v>
      </c>
    </row>
    <row r="92" spans="1:3" x14ac:dyDescent="0.3">
      <c r="A92" s="122" t="s">
        <v>2265</v>
      </c>
      <c r="B92" s="123" t="s">
        <v>3040</v>
      </c>
      <c r="C92" s="123" t="s">
        <v>2939</v>
      </c>
    </row>
    <row r="93" spans="1:3" x14ac:dyDescent="0.3">
      <c r="A93" s="122" t="s">
        <v>2576</v>
      </c>
      <c r="B93" s="123" t="s">
        <v>3041</v>
      </c>
      <c r="C93" s="123" t="s">
        <v>2939</v>
      </c>
    </row>
    <row r="94" spans="1:3" x14ac:dyDescent="0.3">
      <c r="A94" s="122" t="s">
        <v>1441</v>
      </c>
      <c r="B94" s="123" t="s">
        <v>3042</v>
      </c>
      <c r="C94" s="123" t="s">
        <v>2939</v>
      </c>
    </row>
    <row r="95" spans="1:3" x14ac:dyDescent="0.3">
      <c r="A95" s="122" t="s">
        <v>2586</v>
      </c>
      <c r="B95" s="123" t="s">
        <v>3043</v>
      </c>
      <c r="C95" s="123" t="s">
        <v>2939</v>
      </c>
    </row>
    <row r="96" spans="1:3" x14ac:dyDescent="0.3">
      <c r="A96" s="122" t="s">
        <v>1404</v>
      </c>
      <c r="B96" s="123" t="s">
        <v>3044</v>
      </c>
      <c r="C96" s="123" t="s">
        <v>2939</v>
      </c>
    </row>
    <row r="97" spans="1:3" x14ac:dyDescent="0.3">
      <c r="A97" s="122" t="s">
        <v>2251</v>
      </c>
      <c r="B97" s="123" t="s">
        <v>3045</v>
      </c>
      <c r="C97" s="123" t="s">
        <v>2939</v>
      </c>
    </row>
    <row r="98" spans="1:3" x14ac:dyDescent="0.3">
      <c r="A98" s="122" t="s">
        <v>2544</v>
      </c>
      <c r="B98" s="123" t="s">
        <v>3046</v>
      </c>
      <c r="C98" s="123" t="s">
        <v>2939</v>
      </c>
    </row>
    <row r="99" spans="1:3" x14ac:dyDescent="0.3">
      <c r="A99" s="122" t="s">
        <v>2739</v>
      </c>
      <c r="B99" s="123" t="s">
        <v>3047</v>
      </c>
      <c r="C99" s="123" t="s">
        <v>2939</v>
      </c>
    </row>
    <row r="100" spans="1:3" x14ac:dyDescent="0.3">
      <c r="A100" s="122" t="s">
        <v>2712</v>
      </c>
      <c r="B100" s="123" t="s">
        <v>3048</v>
      </c>
      <c r="C100" s="123" t="s">
        <v>2939</v>
      </c>
    </row>
    <row r="101" spans="1:3" x14ac:dyDescent="0.3">
      <c r="A101" s="122" t="s">
        <v>2316</v>
      </c>
      <c r="B101" s="123" t="s">
        <v>3049</v>
      </c>
      <c r="C101" s="123" t="s">
        <v>2939</v>
      </c>
    </row>
    <row r="102" spans="1:3" x14ac:dyDescent="0.3">
      <c r="A102" s="122" t="s">
        <v>2355</v>
      </c>
      <c r="B102" s="123" t="s">
        <v>3050</v>
      </c>
      <c r="C102" s="123" t="s">
        <v>2939</v>
      </c>
    </row>
    <row r="103" spans="1:3" x14ac:dyDescent="0.3">
      <c r="A103" s="122" t="s">
        <v>2283</v>
      </c>
      <c r="B103" s="123" t="s">
        <v>3051</v>
      </c>
      <c r="C103" s="123" t="s">
        <v>2939</v>
      </c>
    </row>
    <row r="104" spans="1:3" x14ac:dyDescent="0.3">
      <c r="A104" s="122" t="s">
        <v>2564</v>
      </c>
      <c r="B104" s="123" t="s">
        <v>3052</v>
      </c>
      <c r="C104" s="123" t="s">
        <v>2939</v>
      </c>
    </row>
    <row r="105" spans="1:3" x14ac:dyDescent="0.3">
      <c r="A105" s="122" t="s">
        <v>2670</v>
      </c>
      <c r="B105" s="123" t="s">
        <v>3053</v>
      </c>
      <c r="C105" s="123" t="s">
        <v>2939</v>
      </c>
    </row>
    <row r="106" spans="1:3" x14ac:dyDescent="0.3">
      <c r="A106" s="122" t="s">
        <v>2308</v>
      </c>
      <c r="B106" s="123" t="s">
        <v>3054</v>
      </c>
      <c r="C106" s="123" t="s">
        <v>2939</v>
      </c>
    </row>
    <row r="107" spans="1:3" x14ac:dyDescent="0.3">
      <c r="A107" s="122" t="s">
        <v>2258</v>
      </c>
      <c r="B107" s="123" t="s">
        <v>3055</v>
      </c>
      <c r="C107" s="123" t="s">
        <v>2939</v>
      </c>
    </row>
    <row r="108" spans="1:3" x14ac:dyDescent="0.3">
      <c r="A108" s="122" t="s">
        <v>2118</v>
      </c>
      <c r="B108" s="123" t="s">
        <v>3056</v>
      </c>
      <c r="C108" s="123" t="s">
        <v>2939</v>
      </c>
    </row>
    <row r="109" spans="1:3" x14ac:dyDescent="0.3">
      <c r="A109" s="122" t="s">
        <v>2340</v>
      </c>
      <c r="B109" s="123" t="s">
        <v>3057</v>
      </c>
      <c r="C109" s="123" t="s">
        <v>2939</v>
      </c>
    </row>
    <row r="110" spans="1:3" x14ac:dyDescent="0.3">
      <c r="A110" s="122" t="s">
        <v>2315</v>
      </c>
      <c r="B110" s="123" t="s">
        <v>3058</v>
      </c>
      <c r="C110" s="123" t="s">
        <v>2939</v>
      </c>
    </row>
    <row r="111" spans="1:3" x14ac:dyDescent="0.3">
      <c r="A111" s="122" t="s">
        <v>2581</v>
      </c>
      <c r="B111" s="123" t="s">
        <v>3059</v>
      </c>
      <c r="C111" s="123" t="s">
        <v>2939</v>
      </c>
    </row>
    <row r="112" spans="1:3" x14ac:dyDescent="0.3">
      <c r="A112" s="122" t="s">
        <v>2723</v>
      </c>
      <c r="B112" s="123" t="s">
        <v>3060</v>
      </c>
      <c r="C112" s="123" t="s">
        <v>2939</v>
      </c>
    </row>
    <row r="113" spans="1:3" x14ac:dyDescent="0.3">
      <c r="A113" s="122" t="s">
        <v>2360</v>
      </c>
      <c r="B113" s="123" t="s">
        <v>3061</v>
      </c>
      <c r="C113" s="123" t="s">
        <v>2939</v>
      </c>
    </row>
    <row r="114" spans="1:3" x14ac:dyDescent="0.3">
      <c r="A114" s="122" t="s">
        <v>2277</v>
      </c>
      <c r="B114" s="123" t="s">
        <v>3062</v>
      </c>
      <c r="C114" s="123" t="s">
        <v>2939</v>
      </c>
    </row>
    <row r="115" spans="1:3" x14ac:dyDescent="0.3">
      <c r="A115" s="122" t="s">
        <v>2751</v>
      </c>
      <c r="B115" s="123" t="s">
        <v>3063</v>
      </c>
      <c r="C115" s="123" t="s">
        <v>2939</v>
      </c>
    </row>
    <row r="116" spans="1:3" x14ac:dyDescent="0.3">
      <c r="A116" s="122" t="s">
        <v>2575</v>
      </c>
      <c r="B116" s="123" t="s">
        <v>3064</v>
      </c>
      <c r="C116" s="123" t="s">
        <v>2939</v>
      </c>
    </row>
    <row r="117" spans="1:3" x14ac:dyDescent="0.3">
      <c r="A117" s="122" t="s">
        <v>1491</v>
      </c>
      <c r="B117" s="123" t="s">
        <v>3065</v>
      </c>
      <c r="C117" s="123" t="s">
        <v>2939</v>
      </c>
    </row>
    <row r="118" spans="1:3" x14ac:dyDescent="0.3">
      <c r="A118" s="122" t="s">
        <v>2176</v>
      </c>
      <c r="B118" s="123" t="s">
        <v>3066</v>
      </c>
      <c r="C118" s="123" t="s">
        <v>2939</v>
      </c>
    </row>
    <row r="119" spans="1:3" x14ac:dyDescent="0.3">
      <c r="A119" s="122" t="s">
        <v>2004</v>
      </c>
      <c r="B119" s="123" t="s">
        <v>3067</v>
      </c>
      <c r="C119" s="123" t="s">
        <v>2939</v>
      </c>
    </row>
    <row r="120" spans="1:3" x14ac:dyDescent="0.3">
      <c r="A120" s="122" t="s">
        <v>2587</v>
      </c>
      <c r="B120" s="123" t="s">
        <v>3068</v>
      </c>
      <c r="C120" s="123" t="s">
        <v>2939</v>
      </c>
    </row>
    <row r="121" spans="1:3" x14ac:dyDescent="0.3">
      <c r="A121" s="122" t="s">
        <v>1538</v>
      </c>
      <c r="B121" s="123" t="s">
        <v>3069</v>
      </c>
      <c r="C121" s="123" t="s">
        <v>2939</v>
      </c>
    </row>
    <row r="122" spans="1:3" x14ac:dyDescent="0.3">
      <c r="A122" s="122" t="s">
        <v>2623</v>
      </c>
      <c r="B122" s="123" t="s">
        <v>3070</v>
      </c>
      <c r="C122" s="123" t="s">
        <v>2939</v>
      </c>
    </row>
    <row r="123" spans="1:3" x14ac:dyDescent="0.3">
      <c r="A123" s="122" t="s">
        <v>2331</v>
      </c>
      <c r="B123" s="123" t="s">
        <v>3071</v>
      </c>
      <c r="C123" s="123" t="s">
        <v>3072</v>
      </c>
    </row>
    <row r="124" spans="1:3" x14ac:dyDescent="0.3">
      <c r="A124" s="122" t="s">
        <v>2562</v>
      </c>
      <c r="B124" s="123" t="s">
        <v>3073</v>
      </c>
      <c r="C124" s="123" t="s">
        <v>2939</v>
      </c>
    </row>
    <row r="125" spans="1:3" x14ac:dyDescent="0.3">
      <c r="A125" s="122" t="s">
        <v>2313</v>
      </c>
      <c r="B125" s="123" t="s">
        <v>3074</v>
      </c>
      <c r="C125" s="123" t="s">
        <v>2939</v>
      </c>
    </row>
    <row r="126" spans="1:3" x14ac:dyDescent="0.3">
      <c r="A126" s="122" t="s">
        <v>2728</v>
      </c>
      <c r="B126" s="123" t="s">
        <v>3075</v>
      </c>
      <c r="C126" s="123" t="s">
        <v>2939</v>
      </c>
    </row>
    <row r="127" spans="1:3" x14ac:dyDescent="0.3">
      <c r="A127" s="122" t="s">
        <v>2554</v>
      </c>
      <c r="B127" s="123" t="s">
        <v>3076</v>
      </c>
      <c r="C127" s="123" t="s">
        <v>2939</v>
      </c>
    </row>
    <row r="128" spans="1:3" x14ac:dyDescent="0.3">
      <c r="A128" s="122" t="s">
        <v>2099</v>
      </c>
      <c r="B128" s="123" t="s">
        <v>3077</v>
      </c>
      <c r="C128" s="123" t="s">
        <v>2939</v>
      </c>
    </row>
    <row r="129" spans="1:3" x14ac:dyDescent="0.3">
      <c r="A129" s="122" t="s">
        <v>1445</v>
      </c>
      <c r="B129" s="123" t="s">
        <v>3078</v>
      </c>
      <c r="C129" s="123" t="s">
        <v>3079</v>
      </c>
    </row>
    <row r="130" spans="1:3" x14ac:dyDescent="0.3">
      <c r="A130" s="122" t="s">
        <v>2133</v>
      </c>
      <c r="B130" s="123" t="s">
        <v>3080</v>
      </c>
      <c r="C130" s="123" t="s">
        <v>2939</v>
      </c>
    </row>
    <row r="131" spans="1:3" x14ac:dyDescent="0.3">
      <c r="A131" s="122" t="s">
        <v>2274</v>
      </c>
      <c r="B131" s="123" t="s">
        <v>3081</v>
      </c>
      <c r="C131" s="123" t="s">
        <v>2939</v>
      </c>
    </row>
    <row r="132" spans="1:3" x14ac:dyDescent="0.3">
      <c r="A132" s="122" t="s">
        <v>2565</v>
      </c>
      <c r="B132" s="123" t="s">
        <v>3082</v>
      </c>
      <c r="C132" s="123" t="s">
        <v>2939</v>
      </c>
    </row>
    <row r="133" spans="1:3" x14ac:dyDescent="0.3">
      <c r="A133" s="122" t="s">
        <v>2708</v>
      </c>
      <c r="B133" s="123" t="s">
        <v>3083</v>
      </c>
      <c r="C133" s="123" t="s">
        <v>2939</v>
      </c>
    </row>
    <row r="134" spans="1:3" x14ac:dyDescent="0.3">
      <c r="A134" s="122" t="s">
        <v>2744</v>
      </c>
      <c r="B134" s="123" t="s">
        <v>3084</v>
      </c>
      <c r="C134" s="123" t="s">
        <v>2939</v>
      </c>
    </row>
    <row r="135" spans="1:3" x14ac:dyDescent="0.3">
      <c r="A135" s="122" t="s">
        <v>2743</v>
      </c>
      <c r="B135" s="123" t="s">
        <v>3085</v>
      </c>
      <c r="C135" s="123" t="s">
        <v>2939</v>
      </c>
    </row>
    <row r="136" spans="1:3" x14ac:dyDescent="0.3">
      <c r="A136" s="122" t="s">
        <v>1931</v>
      </c>
      <c r="B136" s="123" t="s">
        <v>3086</v>
      </c>
      <c r="C136" s="123" t="s">
        <v>2939</v>
      </c>
    </row>
    <row r="137" spans="1:3" x14ac:dyDescent="0.3">
      <c r="A137" s="122" t="s">
        <v>2038</v>
      </c>
      <c r="B137" s="123" t="s">
        <v>3087</v>
      </c>
      <c r="C137" s="123" t="s">
        <v>2939</v>
      </c>
    </row>
    <row r="138" spans="1:3" x14ac:dyDescent="0.3">
      <c r="A138" s="122" t="s">
        <v>1673</v>
      </c>
      <c r="B138" s="123" t="s">
        <v>3088</v>
      </c>
      <c r="C138" s="123" t="s">
        <v>2939</v>
      </c>
    </row>
    <row r="139" spans="1:3" x14ac:dyDescent="0.3">
      <c r="A139" s="122" t="s">
        <v>1502</v>
      </c>
      <c r="B139" s="123" t="s">
        <v>3089</v>
      </c>
      <c r="C139" s="123" t="s">
        <v>2939</v>
      </c>
    </row>
    <row r="140" spans="1:3" x14ac:dyDescent="0.3">
      <c r="A140" s="122" t="s">
        <v>1523</v>
      </c>
      <c r="B140" s="123" t="s">
        <v>3090</v>
      </c>
      <c r="C140" s="123" t="s">
        <v>2939</v>
      </c>
    </row>
    <row r="141" spans="1:3" x14ac:dyDescent="0.3">
      <c r="A141" s="122" t="s">
        <v>2165</v>
      </c>
      <c r="B141" s="123" t="s">
        <v>3091</v>
      </c>
      <c r="C141" s="123" t="s">
        <v>2939</v>
      </c>
    </row>
    <row r="142" spans="1:3" x14ac:dyDescent="0.3">
      <c r="A142" s="122" t="s">
        <v>2580</v>
      </c>
      <c r="B142" s="123" t="s">
        <v>3092</v>
      </c>
      <c r="C142" s="123" t="s">
        <v>2939</v>
      </c>
    </row>
    <row r="143" spans="1:3" x14ac:dyDescent="0.3">
      <c r="A143" s="122" t="s">
        <v>2166</v>
      </c>
      <c r="B143" s="123" t="s">
        <v>3093</v>
      </c>
      <c r="C143" s="123" t="s">
        <v>2939</v>
      </c>
    </row>
    <row r="144" spans="1:3" x14ac:dyDescent="0.3">
      <c r="A144" s="122" t="s">
        <v>2093</v>
      </c>
      <c r="B144" s="123" t="s">
        <v>3094</v>
      </c>
      <c r="C144" s="123" t="s">
        <v>2939</v>
      </c>
    </row>
    <row r="145" spans="1:3" x14ac:dyDescent="0.3">
      <c r="A145" s="122" t="s">
        <v>2083</v>
      </c>
      <c r="B145" s="123" t="s">
        <v>3095</v>
      </c>
      <c r="C145" s="123" t="s">
        <v>2939</v>
      </c>
    </row>
    <row r="146" spans="1:3" x14ac:dyDescent="0.3">
      <c r="A146" s="122" t="s">
        <v>2720</v>
      </c>
      <c r="B146" s="123" t="s">
        <v>3096</v>
      </c>
      <c r="C146" s="123" t="s">
        <v>2939</v>
      </c>
    </row>
    <row r="147" spans="1:3" x14ac:dyDescent="0.3">
      <c r="A147" s="122" t="s">
        <v>2303</v>
      </c>
      <c r="B147" s="123" t="s">
        <v>3097</v>
      </c>
      <c r="C147" s="123" t="s">
        <v>2939</v>
      </c>
    </row>
    <row r="148" spans="1:3" x14ac:dyDescent="0.3">
      <c r="A148" s="122" t="s">
        <v>1932</v>
      </c>
      <c r="B148" s="123" t="s">
        <v>3098</v>
      </c>
      <c r="C148" s="123" t="s">
        <v>2939</v>
      </c>
    </row>
    <row r="149" spans="1:3" x14ac:dyDescent="0.3">
      <c r="A149" s="122" t="s">
        <v>2056</v>
      </c>
      <c r="B149" s="123" t="s">
        <v>3099</v>
      </c>
      <c r="C149" s="123" t="s">
        <v>3100</v>
      </c>
    </row>
    <row r="150" spans="1:3" x14ac:dyDescent="0.3">
      <c r="A150" s="122" t="s">
        <v>2569</v>
      </c>
      <c r="B150" s="123" t="s">
        <v>3101</v>
      </c>
      <c r="C150" s="123" t="s">
        <v>2939</v>
      </c>
    </row>
    <row r="151" spans="1:3" x14ac:dyDescent="0.3">
      <c r="A151" s="122" t="s">
        <v>1971</v>
      </c>
      <c r="B151" s="123" t="s">
        <v>3102</v>
      </c>
      <c r="C151" s="123" t="s">
        <v>2939</v>
      </c>
    </row>
    <row r="152" spans="1:3" x14ac:dyDescent="0.3">
      <c r="A152" s="122" t="s">
        <v>1940</v>
      </c>
      <c r="B152" s="123" t="s">
        <v>3103</v>
      </c>
      <c r="C152" s="123" t="s">
        <v>2939</v>
      </c>
    </row>
    <row r="153" spans="1:3" x14ac:dyDescent="0.3">
      <c r="A153" s="122" t="s">
        <v>2036</v>
      </c>
      <c r="B153" s="123" t="s">
        <v>3104</v>
      </c>
      <c r="C153" s="123" t="s">
        <v>2939</v>
      </c>
    </row>
    <row r="154" spans="1:3" x14ac:dyDescent="0.3">
      <c r="A154" s="122" t="s">
        <v>2079</v>
      </c>
      <c r="B154" s="123" t="s">
        <v>3105</v>
      </c>
      <c r="C154" s="123" t="s">
        <v>2939</v>
      </c>
    </row>
    <row r="155" spans="1:3" x14ac:dyDescent="0.3">
      <c r="A155" s="122" t="s">
        <v>2233</v>
      </c>
      <c r="B155" s="123" t="s">
        <v>3106</v>
      </c>
      <c r="C155" s="123" t="s">
        <v>2939</v>
      </c>
    </row>
    <row r="156" spans="1:3" x14ac:dyDescent="0.3">
      <c r="A156" s="122" t="s">
        <v>2560</v>
      </c>
      <c r="B156" s="123" t="s">
        <v>3107</v>
      </c>
      <c r="C156" s="123" t="s">
        <v>2939</v>
      </c>
    </row>
    <row r="157" spans="1:3" x14ac:dyDescent="0.3">
      <c r="A157" s="122" t="s">
        <v>2076</v>
      </c>
      <c r="B157" s="123" t="s">
        <v>3108</v>
      </c>
      <c r="C157" s="123" t="s">
        <v>2939</v>
      </c>
    </row>
    <row r="158" spans="1:3" x14ac:dyDescent="0.3">
      <c r="A158" s="122" t="s">
        <v>2573</v>
      </c>
      <c r="B158" s="123" t="s">
        <v>3109</v>
      </c>
      <c r="C158" s="123" t="s">
        <v>2939</v>
      </c>
    </row>
    <row r="159" spans="1:3" x14ac:dyDescent="0.3">
      <c r="A159" s="122" t="s">
        <v>2109</v>
      </c>
      <c r="B159" s="123" t="s">
        <v>3110</v>
      </c>
      <c r="C159" s="123" t="s">
        <v>2939</v>
      </c>
    </row>
    <row r="160" spans="1:3" x14ac:dyDescent="0.3">
      <c r="A160" s="122" t="s">
        <v>2706</v>
      </c>
      <c r="B160" s="123" t="s">
        <v>3111</v>
      </c>
      <c r="C160" s="123" t="s">
        <v>2939</v>
      </c>
    </row>
    <row r="161" spans="1:3" x14ac:dyDescent="0.3">
      <c r="A161" s="122" t="s">
        <v>2593</v>
      </c>
      <c r="B161" s="123" t="s">
        <v>3112</v>
      </c>
      <c r="C161" s="123" t="s">
        <v>2939</v>
      </c>
    </row>
    <row r="162" spans="1:3" x14ac:dyDescent="0.3">
      <c r="A162" s="122" t="s">
        <v>1858</v>
      </c>
      <c r="B162" s="123" t="s">
        <v>3113</v>
      </c>
      <c r="C162" s="123" t="s">
        <v>2939</v>
      </c>
    </row>
    <row r="163" spans="1:3" x14ac:dyDescent="0.3">
      <c r="A163" s="122" t="s">
        <v>2694</v>
      </c>
      <c r="B163" s="123" t="s">
        <v>3114</v>
      </c>
      <c r="C163" s="123" t="s">
        <v>2939</v>
      </c>
    </row>
    <row r="164" spans="1:3" x14ac:dyDescent="0.3">
      <c r="A164" s="122" t="s">
        <v>2731</v>
      </c>
      <c r="B164" s="123" t="s">
        <v>3115</v>
      </c>
      <c r="C164" s="123" t="s">
        <v>2939</v>
      </c>
    </row>
    <row r="165" spans="1:3" x14ac:dyDescent="0.3">
      <c r="A165" s="122" t="s">
        <v>2269</v>
      </c>
      <c r="B165" s="123" t="s">
        <v>3116</v>
      </c>
      <c r="C165" s="123" t="s">
        <v>2939</v>
      </c>
    </row>
    <row r="166" spans="1:3" x14ac:dyDescent="0.3">
      <c r="A166" s="122" t="s">
        <v>2715</v>
      </c>
      <c r="B166" s="123" t="s">
        <v>3117</v>
      </c>
      <c r="C166" s="123" t="s">
        <v>2939</v>
      </c>
    </row>
    <row r="167" spans="1:3" x14ac:dyDescent="0.3">
      <c r="A167" s="122" t="s">
        <v>2011</v>
      </c>
      <c r="B167" s="123" t="s">
        <v>3118</v>
      </c>
      <c r="C167" s="123" t="s">
        <v>2939</v>
      </c>
    </row>
    <row r="168" spans="1:3" x14ac:dyDescent="0.3">
      <c r="A168" s="122" t="s">
        <v>1528</v>
      </c>
      <c r="B168" s="123" t="s">
        <v>3119</v>
      </c>
      <c r="C168" s="123" t="s">
        <v>2939</v>
      </c>
    </row>
    <row r="169" spans="1:3" x14ac:dyDescent="0.3">
      <c r="A169" s="122" t="s">
        <v>1548</v>
      </c>
      <c r="B169" s="123" t="s">
        <v>3120</v>
      </c>
      <c r="C169" s="123" t="s">
        <v>2939</v>
      </c>
    </row>
    <row r="170" spans="1:3" x14ac:dyDescent="0.3">
      <c r="A170" s="122" t="s">
        <v>2333</v>
      </c>
      <c r="B170" s="123" t="s">
        <v>3121</v>
      </c>
      <c r="C170" s="123" t="s">
        <v>2939</v>
      </c>
    </row>
    <row r="171" spans="1:3" x14ac:dyDescent="0.3">
      <c r="A171" s="122" t="s">
        <v>2240</v>
      </c>
      <c r="B171" s="123" t="s">
        <v>3122</v>
      </c>
      <c r="C171" s="123" t="s">
        <v>2939</v>
      </c>
    </row>
    <row r="172" spans="1:3" x14ac:dyDescent="0.3">
      <c r="A172" s="122" t="s">
        <v>2478</v>
      </c>
      <c r="B172" s="123" t="s">
        <v>3123</v>
      </c>
      <c r="C172" s="123" t="s">
        <v>2939</v>
      </c>
    </row>
    <row r="173" spans="1:3" x14ac:dyDescent="0.3">
      <c r="A173" s="122" t="s">
        <v>1537</v>
      </c>
      <c r="B173" s="123" t="s">
        <v>3124</v>
      </c>
      <c r="C173" s="123" t="s">
        <v>2939</v>
      </c>
    </row>
    <row r="174" spans="1:3" x14ac:dyDescent="0.3">
      <c r="A174" s="122" t="s">
        <v>2078</v>
      </c>
      <c r="B174" s="123" t="s">
        <v>3125</v>
      </c>
      <c r="C174" s="123" t="s">
        <v>2939</v>
      </c>
    </row>
    <row r="175" spans="1:3" x14ac:dyDescent="0.3">
      <c r="A175" s="122" t="s">
        <v>2740</v>
      </c>
      <c r="B175" s="123" t="s">
        <v>3126</v>
      </c>
      <c r="C175" s="123" t="s">
        <v>2939</v>
      </c>
    </row>
    <row r="176" spans="1:3" x14ac:dyDescent="0.3">
      <c r="A176" s="122" t="s">
        <v>2219</v>
      </c>
      <c r="B176" s="123" t="s">
        <v>3127</v>
      </c>
      <c r="C176" s="123" t="s">
        <v>2939</v>
      </c>
    </row>
    <row r="177" spans="1:3" x14ac:dyDescent="0.3">
      <c r="A177" s="122" t="s">
        <v>2225</v>
      </c>
      <c r="B177" s="123" t="s">
        <v>3128</v>
      </c>
      <c r="C177" s="123" t="s">
        <v>2939</v>
      </c>
    </row>
    <row r="178" spans="1:3" x14ac:dyDescent="0.3">
      <c r="A178" s="122" t="s">
        <v>2190</v>
      </c>
      <c r="B178" s="123" t="s">
        <v>3129</v>
      </c>
      <c r="C178" s="123" t="s">
        <v>2939</v>
      </c>
    </row>
    <row r="179" spans="1:3" x14ac:dyDescent="0.3">
      <c r="A179" s="122" t="s">
        <v>2023</v>
      </c>
      <c r="B179" s="123" t="s">
        <v>3130</v>
      </c>
      <c r="C179" s="123" t="s">
        <v>2939</v>
      </c>
    </row>
    <row r="180" spans="1:3" x14ac:dyDescent="0.3">
      <c r="A180" s="122" t="s">
        <v>2724</v>
      </c>
      <c r="B180" s="123" t="s">
        <v>3131</v>
      </c>
      <c r="C180" s="123" t="s">
        <v>2939</v>
      </c>
    </row>
    <row r="181" spans="1:3" x14ac:dyDescent="0.3">
      <c r="A181" s="122" t="s">
        <v>2123</v>
      </c>
      <c r="B181" s="123" t="s">
        <v>3132</v>
      </c>
      <c r="C181" s="123" t="s">
        <v>2939</v>
      </c>
    </row>
    <row r="182" spans="1:3" x14ac:dyDescent="0.3">
      <c r="A182" s="122" t="s">
        <v>2578</v>
      </c>
      <c r="B182" s="123" t="s">
        <v>3133</v>
      </c>
      <c r="C182" s="123" t="s">
        <v>2939</v>
      </c>
    </row>
    <row r="183" spans="1:3" x14ac:dyDescent="0.3">
      <c r="A183" s="122" t="s">
        <v>2668</v>
      </c>
      <c r="B183" s="123" t="s">
        <v>3134</v>
      </c>
      <c r="C183" s="123" t="s">
        <v>2939</v>
      </c>
    </row>
    <row r="184" spans="1:3" x14ac:dyDescent="0.3">
      <c r="A184" s="122" t="s">
        <v>2229</v>
      </c>
      <c r="B184" s="123" t="s">
        <v>3135</v>
      </c>
      <c r="C184" s="123" t="s">
        <v>2939</v>
      </c>
    </row>
    <row r="185" spans="1:3" x14ac:dyDescent="0.3">
      <c r="A185" s="122" t="s">
        <v>1496</v>
      </c>
      <c r="B185" s="123" t="s">
        <v>3136</v>
      </c>
      <c r="C185" s="123" t="s">
        <v>2939</v>
      </c>
    </row>
    <row r="186" spans="1:3" x14ac:dyDescent="0.3">
      <c r="A186" s="122" t="s">
        <v>1437</v>
      </c>
      <c r="B186" s="123" t="s">
        <v>3137</v>
      </c>
      <c r="C186" s="123" t="s">
        <v>2939</v>
      </c>
    </row>
    <row r="187" spans="1:3" x14ac:dyDescent="0.3">
      <c r="A187" s="122" t="s">
        <v>2559</v>
      </c>
      <c r="B187" s="123" t="s">
        <v>3138</v>
      </c>
      <c r="C187" s="123" t="s">
        <v>2939</v>
      </c>
    </row>
    <row r="188" spans="1:3" x14ac:dyDescent="0.3">
      <c r="A188" s="122" t="s">
        <v>2302</v>
      </c>
      <c r="B188" s="123" t="s">
        <v>3139</v>
      </c>
      <c r="C188" s="123" t="s">
        <v>2939</v>
      </c>
    </row>
    <row r="189" spans="1:3" x14ac:dyDescent="0.3">
      <c r="A189" s="122" t="s">
        <v>2713</v>
      </c>
      <c r="B189" s="123" t="s">
        <v>3140</v>
      </c>
      <c r="C189" s="123" t="s">
        <v>2939</v>
      </c>
    </row>
    <row r="190" spans="1:3" x14ac:dyDescent="0.3">
      <c r="A190" s="122" t="s">
        <v>2722</v>
      </c>
      <c r="B190" s="123" t="s">
        <v>3141</v>
      </c>
      <c r="C190" s="123" t="s">
        <v>2939</v>
      </c>
    </row>
    <row r="191" spans="1:3" x14ac:dyDescent="0.3">
      <c r="A191" s="122" t="s">
        <v>2721</v>
      </c>
      <c r="B191" s="123" t="s">
        <v>3142</v>
      </c>
      <c r="C191" s="123" t="s">
        <v>2939</v>
      </c>
    </row>
    <row r="192" spans="1:3" x14ac:dyDescent="0.3">
      <c r="A192" s="122" t="s">
        <v>2550</v>
      </c>
      <c r="B192" s="123" t="s">
        <v>3143</v>
      </c>
      <c r="C192" s="123" t="s">
        <v>2939</v>
      </c>
    </row>
    <row r="193" spans="1:3" x14ac:dyDescent="0.3">
      <c r="A193" s="122" t="s">
        <v>2104</v>
      </c>
      <c r="B193" s="123" t="s">
        <v>3144</v>
      </c>
      <c r="C193" s="123" t="s">
        <v>2939</v>
      </c>
    </row>
    <row r="194" spans="1:3" x14ac:dyDescent="0.3">
      <c r="A194" s="122" t="s">
        <v>2021</v>
      </c>
      <c r="B194" s="123" t="s">
        <v>3145</v>
      </c>
      <c r="C194" s="123" t="s">
        <v>2939</v>
      </c>
    </row>
    <row r="195" spans="1:3" x14ac:dyDescent="0.3">
      <c r="A195" s="122" t="s">
        <v>2664</v>
      </c>
      <c r="B195" s="123" t="s">
        <v>3146</v>
      </c>
      <c r="C195" s="123" t="s">
        <v>3147</v>
      </c>
    </row>
    <row r="196" spans="1:3" x14ac:dyDescent="0.3">
      <c r="A196" s="122" t="s">
        <v>2639</v>
      </c>
      <c r="B196" s="123" t="s">
        <v>3148</v>
      </c>
      <c r="C196" s="123" t="s">
        <v>3149</v>
      </c>
    </row>
    <row r="197" spans="1:3" x14ac:dyDescent="0.3">
      <c r="A197" s="122" t="s">
        <v>1667</v>
      </c>
      <c r="B197" s="123" t="s">
        <v>3150</v>
      </c>
      <c r="C197" s="123" t="s">
        <v>2939</v>
      </c>
    </row>
    <row r="198" spans="1:3" x14ac:dyDescent="0.3">
      <c r="A198" s="122" t="s">
        <v>1280</v>
      </c>
      <c r="B198" s="123" t="s">
        <v>3151</v>
      </c>
      <c r="C198" s="123" t="s">
        <v>2939</v>
      </c>
    </row>
    <row r="199" spans="1:3" x14ac:dyDescent="0.3">
      <c r="A199" s="122" t="s">
        <v>1934</v>
      </c>
      <c r="B199" s="123" t="s">
        <v>3152</v>
      </c>
      <c r="C199" s="123" t="s">
        <v>2939</v>
      </c>
    </row>
    <row r="200" spans="1:3" x14ac:dyDescent="0.3">
      <c r="A200" s="122" t="s">
        <v>2071</v>
      </c>
      <c r="B200" s="123" t="s">
        <v>3153</v>
      </c>
      <c r="C200" s="123" t="s">
        <v>2939</v>
      </c>
    </row>
    <row r="201" spans="1:3" x14ac:dyDescent="0.3">
      <c r="A201" s="122" t="s">
        <v>2320</v>
      </c>
      <c r="B201" s="123" t="s">
        <v>3154</v>
      </c>
      <c r="C201" s="123" t="s">
        <v>2939</v>
      </c>
    </row>
    <row r="202" spans="1:3" x14ac:dyDescent="0.3">
      <c r="A202" s="122" t="s">
        <v>2356</v>
      </c>
      <c r="B202" s="123" t="s">
        <v>3155</v>
      </c>
      <c r="C202" s="123" t="s">
        <v>3156</v>
      </c>
    </row>
    <row r="203" spans="1:3" x14ac:dyDescent="0.3">
      <c r="A203" s="122" t="s">
        <v>2696</v>
      </c>
      <c r="B203" s="123" t="s">
        <v>3157</v>
      </c>
      <c r="C203" s="123" t="s">
        <v>2939</v>
      </c>
    </row>
    <row r="204" spans="1:3" x14ac:dyDescent="0.3">
      <c r="A204" s="122" t="s">
        <v>2291</v>
      </c>
      <c r="B204" s="123" t="s">
        <v>3158</v>
      </c>
      <c r="C204" s="123" t="s">
        <v>2939</v>
      </c>
    </row>
    <row r="205" spans="1:3" x14ac:dyDescent="0.3">
      <c r="A205" s="122" t="s">
        <v>2336</v>
      </c>
      <c r="B205" s="123" t="s">
        <v>3159</v>
      </c>
      <c r="C205" s="123" t="s">
        <v>2939</v>
      </c>
    </row>
    <row r="206" spans="1:3" x14ac:dyDescent="0.3">
      <c r="A206" s="122" t="s">
        <v>2108</v>
      </c>
      <c r="B206" s="123" t="s">
        <v>3160</v>
      </c>
      <c r="C206" s="123" t="s">
        <v>2939</v>
      </c>
    </row>
    <row r="207" spans="1:3" x14ac:dyDescent="0.3">
      <c r="A207" s="122" t="s">
        <v>1877</v>
      </c>
      <c r="B207" s="123" t="s">
        <v>3161</v>
      </c>
      <c r="C207" s="123" t="s">
        <v>2939</v>
      </c>
    </row>
    <row r="208" spans="1:3" x14ac:dyDescent="0.3">
      <c r="A208" s="122" t="s">
        <v>2618</v>
      </c>
      <c r="B208" s="123" t="s">
        <v>3162</v>
      </c>
      <c r="C208" s="123" t="s">
        <v>2939</v>
      </c>
    </row>
    <row r="209" spans="1:3" x14ac:dyDescent="0.3">
      <c r="A209" s="122" t="s">
        <v>2701</v>
      </c>
      <c r="B209" s="123" t="s">
        <v>3163</v>
      </c>
      <c r="C209" s="123" t="s">
        <v>2939</v>
      </c>
    </row>
    <row r="210" spans="1:3" x14ac:dyDescent="0.3">
      <c r="A210" s="122" t="s">
        <v>2716</v>
      </c>
      <c r="B210" s="123" t="s">
        <v>3164</v>
      </c>
      <c r="C210" s="123" t="s">
        <v>3165</v>
      </c>
    </row>
    <row r="211" spans="1:3" x14ac:dyDescent="0.3">
      <c r="A211" s="122" t="s">
        <v>1939</v>
      </c>
      <c r="B211" s="123" t="s">
        <v>3166</v>
      </c>
      <c r="C211" s="123" t="s">
        <v>2939</v>
      </c>
    </row>
    <row r="212" spans="1:3" x14ac:dyDescent="0.3">
      <c r="A212" s="122" t="s">
        <v>2220</v>
      </c>
      <c r="B212" s="123" t="s">
        <v>3167</v>
      </c>
      <c r="C212" s="123" t="s">
        <v>2939</v>
      </c>
    </row>
    <row r="213" spans="1:3" x14ac:dyDescent="0.3">
      <c r="A213" s="122" t="s">
        <v>2750</v>
      </c>
      <c r="B213" s="123" t="s">
        <v>3168</v>
      </c>
      <c r="C213" s="123" t="s">
        <v>2939</v>
      </c>
    </row>
    <row r="214" spans="1:3" x14ac:dyDescent="0.3">
      <c r="A214" s="122" t="s">
        <v>2455</v>
      </c>
      <c r="B214" s="123" t="s">
        <v>3169</v>
      </c>
      <c r="C214" s="123" t="s">
        <v>2939</v>
      </c>
    </row>
    <row r="215" spans="1:3" x14ac:dyDescent="0.3">
      <c r="A215" s="122" t="s">
        <v>2292</v>
      </c>
      <c r="B215" s="123" t="s">
        <v>3170</v>
      </c>
      <c r="C215" s="123" t="s">
        <v>2939</v>
      </c>
    </row>
    <row r="216" spans="1:3" x14ac:dyDescent="0.3">
      <c r="A216" s="122" t="s">
        <v>2321</v>
      </c>
      <c r="B216" s="123" t="s">
        <v>3171</v>
      </c>
      <c r="C216" s="123" t="s">
        <v>2939</v>
      </c>
    </row>
    <row r="217" spans="1:3" x14ac:dyDescent="0.3">
      <c r="A217" s="122" t="s">
        <v>2286</v>
      </c>
      <c r="B217" s="123" t="s">
        <v>3172</v>
      </c>
      <c r="C217" s="123" t="s">
        <v>2939</v>
      </c>
    </row>
    <row r="218" spans="1:3" x14ac:dyDescent="0.3">
      <c r="A218" s="122" t="s">
        <v>1473</v>
      </c>
      <c r="B218" s="123" t="s">
        <v>3173</v>
      </c>
      <c r="C218" s="123" t="s">
        <v>2939</v>
      </c>
    </row>
    <row r="219" spans="1:3" x14ac:dyDescent="0.3">
      <c r="A219" s="122" t="s">
        <v>2179</v>
      </c>
      <c r="B219" s="123" t="s">
        <v>3174</v>
      </c>
      <c r="C219" s="123" t="s">
        <v>2939</v>
      </c>
    </row>
    <row r="220" spans="1:3" x14ac:dyDescent="0.3">
      <c r="A220" s="122" t="s">
        <v>1464</v>
      </c>
      <c r="B220" s="123" t="s">
        <v>3175</v>
      </c>
      <c r="C220" s="123" t="s">
        <v>2939</v>
      </c>
    </row>
    <row r="221" spans="1:3" x14ac:dyDescent="0.3">
      <c r="A221" s="122" t="s">
        <v>1433</v>
      </c>
      <c r="B221" s="123" t="s">
        <v>3176</v>
      </c>
      <c r="C221" s="123" t="s">
        <v>2939</v>
      </c>
    </row>
    <row r="222" spans="1:3" x14ac:dyDescent="0.3">
      <c r="A222" s="122" t="s">
        <v>2144</v>
      </c>
      <c r="B222" s="123" t="s">
        <v>3177</v>
      </c>
      <c r="C222" s="123" t="s">
        <v>2939</v>
      </c>
    </row>
    <row r="223" spans="1:3" x14ac:dyDescent="0.3">
      <c r="A223" s="122" t="s">
        <v>2141</v>
      </c>
      <c r="B223" s="123" t="s">
        <v>3178</v>
      </c>
      <c r="C223" s="123" t="s">
        <v>2939</v>
      </c>
    </row>
    <row r="224" spans="1:3" x14ac:dyDescent="0.3">
      <c r="A224" s="122" t="s">
        <v>2264</v>
      </c>
      <c r="B224" s="123" t="s">
        <v>3179</v>
      </c>
      <c r="C224" s="123" t="s">
        <v>2939</v>
      </c>
    </row>
    <row r="225" spans="1:3" x14ac:dyDescent="0.3">
      <c r="A225" s="122" t="s">
        <v>2214</v>
      </c>
      <c r="B225" s="123" t="s">
        <v>3180</v>
      </c>
      <c r="C225" s="123" t="s">
        <v>2939</v>
      </c>
    </row>
    <row r="226" spans="1:3" x14ac:dyDescent="0.3">
      <c r="A226" s="122" t="s">
        <v>1954</v>
      </c>
      <c r="B226" s="123" t="s">
        <v>3181</v>
      </c>
      <c r="C226" s="123" t="s">
        <v>2939</v>
      </c>
    </row>
    <row r="227" spans="1:3" x14ac:dyDescent="0.3">
      <c r="A227" s="122" t="s">
        <v>2281</v>
      </c>
      <c r="B227" s="123" t="s">
        <v>3182</v>
      </c>
      <c r="C227" s="123" t="s">
        <v>2939</v>
      </c>
    </row>
    <row r="228" spans="1:3" x14ac:dyDescent="0.3">
      <c r="A228" s="122" t="s">
        <v>2086</v>
      </c>
      <c r="B228" s="123" t="s">
        <v>3183</v>
      </c>
      <c r="C228" s="123" t="s">
        <v>2939</v>
      </c>
    </row>
    <row r="229" spans="1:3" x14ac:dyDescent="0.3">
      <c r="A229" s="122" t="s">
        <v>2195</v>
      </c>
      <c r="B229" s="123" t="s">
        <v>3184</v>
      </c>
      <c r="C229" s="123" t="s">
        <v>2939</v>
      </c>
    </row>
    <row r="230" spans="1:3" x14ac:dyDescent="0.3">
      <c r="A230" s="122" t="s">
        <v>2208</v>
      </c>
      <c r="B230" s="123" t="s">
        <v>3185</v>
      </c>
      <c r="C230" s="123" t="s">
        <v>2939</v>
      </c>
    </row>
    <row r="231" spans="1:3" x14ac:dyDescent="0.3">
      <c r="A231" s="122" t="s">
        <v>2117</v>
      </c>
      <c r="B231" s="123" t="s">
        <v>3186</v>
      </c>
      <c r="C231" s="123" t="s">
        <v>2939</v>
      </c>
    </row>
    <row r="232" spans="1:3" x14ac:dyDescent="0.3">
      <c r="A232" s="122" t="s">
        <v>1503</v>
      </c>
      <c r="B232" s="123" t="s">
        <v>3187</v>
      </c>
      <c r="C232" s="123" t="s">
        <v>2939</v>
      </c>
    </row>
    <row r="233" spans="1:3" x14ac:dyDescent="0.3">
      <c r="A233" s="122" t="s">
        <v>2142</v>
      </c>
      <c r="B233" s="123" t="s">
        <v>3188</v>
      </c>
      <c r="C233" s="123" t="s">
        <v>2939</v>
      </c>
    </row>
    <row r="234" spans="1:3" x14ac:dyDescent="0.3">
      <c r="A234" s="122" t="s">
        <v>1654</v>
      </c>
      <c r="B234" s="123" t="s">
        <v>3189</v>
      </c>
      <c r="C234" s="123" t="s">
        <v>2939</v>
      </c>
    </row>
    <row r="235" spans="1:3" x14ac:dyDescent="0.3">
      <c r="A235" s="122" t="s">
        <v>2328</v>
      </c>
      <c r="B235" s="123" t="s">
        <v>3190</v>
      </c>
      <c r="C235" s="123" t="s">
        <v>2939</v>
      </c>
    </row>
    <row r="236" spans="1:3" x14ac:dyDescent="0.3">
      <c r="A236" s="122" t="s">
        <v>1543</v>
      </c>
      <c r="B236" s="123" t="s">
        <v>3191</v>
      </c>
      <c r="C236" s="123" t="s">
        <v>2939</v>
      </c>
    </row>
    <row r="237" spans="1:3" x14ac:dyDescent="0.3">
      <c r="A237" s="122" t="s">
        <v>2066</v>
      </c>
      <c r="B237" s="123" t="s">
        <v>3192</v>
      </c>
      <c r="C237" s="123" t="s">
        <v>2939</v>
      </c>
    </row>
    <row r="238" spans="1:3" x14ac:dyDescent="0.3">
      <c r="A238" s="122" t="s">
        <v>1992</v>
      </c>
      <c r="B238" s="123" t="s">
        <v>3193</v>
      </c>
      <c r="C238" s="123" t="s">
        <v>2939</v>
      </c>
    </row>
    <row r="239" spans="1:3" x14ac:dyDescent="0.3">
      <c r="A239" s="122" t="s">
        <v>1912</v>
      </c>
      <c r="B239" s="123" t="s">
        <v>3194</v>
      </c>
      <c r="C239" s="123" t="s">
        <v>2939</v>
      </c>
    </row>
    <row r="240" spans="1:3" x14ac:dyDescent="0.3">
      <c r="A240" s="122" t="s">
        <v>1356</v>
      </c>
      <c r="B240" s="123" t="s">
        <v>3195</v>
      </c>
      <c r="C240" s="123" t="s">
        <v>2939</v>
      </c>
    </row>
    <row r="241" spans="1:3" x14ac:dyDescent="0.3">
      <c r="A241" s="122" t="s">
        <v>2585</v>
      </c>
      <c r="B241" s="123" t="s">
        <v>3196</v>
      </c>
      <c r="C241" s="123" t="s">
        <v>2939</v>
      </c>
    </row>
    <row r="242" spans="1:3" x14ac:dyDescent="0.3">
      <c r="A242" s="122" t="s">
        <v>2266</v>
      </c>
      <c r="B242" s="123" t="s">
        <v>3197</v>
      </c>
      <c r="C242" s="123" t="s">
        <v>2939</v>
      </c>
    </row>
    <row r="243" spans="1:3" x14ac:dyDescent="0.3">
      <c r="A243" s="122" t="s">
        <v>2689</v>
      </c>
      <c r="B243" s="123" t="s">
        <v>3198</v>
      </c>
      <c r="C243" s="123" t="s">
        <v>2939</v>
      </c>
    </row>
    <row r="244" spans="1:3" x14ac:dyDescent="0.3">
      <c r="A244" s="122" t="s">
        <v>2682</v>
      </c>
      <c r="B244" s="123" t="s">
        <v>3199</v>
      </c>
      <c r="C244" s="123" t="s">
        <v>2939</v>
      </c>
    </row>
    <row r="245" spans="1:3" x14ac:dyDescent="0.3">
      <c r="A245" s="122" t="s">
        <v>2628</v>
      </c>
      <c r="B245" s="123" t="s">
        <v>3200</v>
      </c>
      <c r="C245" s="123" t="s">
        <v>2939</v>
      </c>
    </row>
    <row r="246" spans="1:3" x14ac:dyDescent="0.3">
      <c r="A246" s="122" t="s">
        <v>1754</v>
      </c>
      <c r="B246" s="123" t="s">
        <v>3201</v>
      </c>
      <c r="C246" s="123" t="s">
        <v>2939</v>
      </c>
    </row>
    <row r="247" spans="1:3" x14ac:dyDescent="0.3">
      <c r="A247" s="122" t="s">
        <v>2022</v>
      </c>
      <c r="B247" s="123" t="s">
        <v>3202</v>
      </c>
      <c r="C247" s="123" t="s">
        <v>2939</v>
      </c>
    </row>
    <row r="248" spans="1:3" x14ac:dyDescent="0.3">
      <c r="A248" s="122" t="s">
        <v>2753</v>
      </c>
      <c r="B248" s="123" t="s">
        <v>3203</v>
      </c>
      <c r="C248" s="123" t="s">
        <v>2939</v>
      </c>
    </row>
    <row r="249" spans="1:3" x14ac:dyDescent="0.3">
      <c r="A249" s="122" t="s">
        <v>2574</v>
      </c>
      <c r="B249" s="123" t="s">
        <v>3204</v>
      </c>
      <c r="C249" s="123" t="s">
        <v>2939</v>
      </c>
    </row>
    <row r="250" spans="1:3" x14ac:dyDescent="0.3">
      <c r="A250" s="122" t="s">
        <v>2685</v>
      </c>
      <c r="B250" s="123" t="s">
        <v>3205</v>
      </c>
      <c r="C250" s="123" t="s">
        <v>3206</v>
      </c>
    </row>
    <row r="251" spans="1:3" x14ac:dyDescent="0.3">
      <c r="A251" s="122" t="s">
        <v>2717</v>
      </c>
      <c r="B251" s="123" t="s">
        <v>3207</v>
      </c>
      <c r="C251" s="123" t="s">
        <v>2939</v>
      </c>
    </row>
    <row r="252" spans="1:3" x14ac:dyDescent="0.3">
      <c r="A252" s="122" t="s">
        <v>2298</v>
      </c>
      <c r="B252" s="123" t="s">
        <v>3208</v>
      </c>
      <c r="C252" s="123" t="s">
        <v>2939</v>
      </c>
    </row>
    <row r="253" spans="1:3" x14ac:dyDescent="0.3">
      <c r="A253" s="122" t="s">
        <v>1693</v>
      </c>
      <c r="B253" s="123" t="s">
        <v>3209</v>
      </c>
      <c r="C253" s="123" t="s">
        <v>2939</v>
      </c>
    </row>
    <row r="254" spans="1:3" x14ac:dyDescent="0.3">
      <c r="A254" s="122" t="s">
        <v>1458</v>
      </c>
      <c r="B254" s="123" t="s">
        <v>3210</v>
      </c>
      <c r="C254" s="123" t="s">
        <v>2939</v>
      </c>
    </row>
    <row r="255" spans="1:3" x14ac:dyDescent="0.3">
      <c r="A255" s="122" t="s">
        <v>2178</v>
      </c>
      <c r="B255" s="123" t="s">
        <v>3211</v>
      </c>
      <c r="C255" s="123" t="s">
        <v>2939</v>
      </c>
    </row>
    <row r="256" spans="1:3" x14ac:dyDescent="0.3">
      <c r="A256" s="122" t="s">
        <v>2259</v>
      </c>
      <c r="B256" s="123" t="s">
        <v>3212</v>
      </c>
      <c r="C256" s="123" t="s">
        <v>2939</v>
      </c>
    </row>
    <row r="257" spans="1:3" x14ac:dyDescent="0.3">
      <c r="A257" s="122" t="s">
        <v>2704</v>
      </c>
      <c r="B257" s="123" t="s">
        <v>3213</v>
      </c>
      <c r="C257" s="123" t="s">
        <v>2939</v>
      </c>
    </row>
    <row r="258" spans="1:3" x14ac:dyDescent="0.3">
      <c r="A258" s="122" t="s">
        <v>2736</v>
      </c>
      <c r="B258" s="123" t="s">
        <v>3214</v>
      </c>
      <c r="C258" s="123" t="s">
        <v>2939</v>
      </c>
    </row>
    <row r="259" spans="1:3" x14ac:dyDescent="0.3">
      <c r="A259" s="122" t="s">
        <v>2263</v>
      </c>
      <c r="B259" s="123" t="s">
        <v>3215</v>
      </c>
      <c r="C259" s="123" t="s">
        <v>2939</v>
      </c>
    </row>
    <row r="260" spans="1:3" x14ac:dyDescent="0.3">
      <c r="A260" s="122" t="s">
        <v>1891</v>
      </c>
      <c r="B260" s="123" t="s">
        <v>3216</v>
      </c>
      <c r="C260" s="123" t="s">
        <v>2939</v>
      </c>
    </row>
    <row r="261" spans="1:3" x14ac:dyDescent="0.3">
      <c r="A261" s="122" t="s">
        <v>1744</v>
      </c>
      <c r="B261" s="123" t="s">
        <v>3217</v>
      </c>
      <c r="C261" s="123" t="s">
        <v>2939</v>
      </c>
    </row>
    <row r="262" spans="1:3" x14ac:dyDescent="0.3">
      <c r="A262" s="122" t="s">
        <v>1612</v>
      </c>
      <c r="B262" s="123" t="s">
        <v>3218</v>
      </c>
      <c r="C262" s="123" t="s">
        <v>2939</v>
      </c>
    </row>
    <row r="263" spans="1:3" x14ac:dyDescent="0.3">
      <c r="A263" s="122" t="s">
        <v>2555</v>
      </c>
      <c r="B263" s="123" t="s">
        <v>3219</v>
      </c>
      <c r="C263" s="123" t="s">
        <v>2939</v>
      </c>
    </row>
    <row r="264" spans="1:3" x14ac:dyDescent="0.3">
      <c r="A264" s="122" t="s">
        <v>2337</v>
      </c>
      <c r="B264" s="123" t="s">
        <v>3220</v>
      </c>
      <c r="C264" s="123" t="s">
        <v>2939</v>
      </c>
    </row>
    <row r="265" spans="1:3" x14ac:dyDescent="0.3">
      <c r="A265" s="122" t="s">
        <v>2690</v>
      </c>
      <c r="B265" s="123" t="s">
        <v>3221</v>
      </c>
      <c r="C265" s="123" t="s">
        <v>2939</v>
      </c>
    </row>
    <row r="266" spans="1:3" x14ac:dyDescent="0.3">
      <c r="A266" s="122" t="s">
        <v>1854</v>
      </c>
      <c r="B266" s="123" t="s">
        <v>3222</v>
      </c>
      <c r="C266" s="123" t="s">
        <v>2939</v>
      </c>
    </row>
    <row r="267" spans="1:3" x14ac:dyDescent="0.3">
      <c r="A267" s="122" t="s">
        <v>2667</v>
      </c>
      <c r="B267" s="123" t="s">
        <v>3223</v>
      </c>
      <c r="C267" s="123" t="s">
        <v>2939</v>
      </c>
    </row>
    <row r="268" spans="1:3" x14ac:dyDescent="0.3">
      <c r="A268" s="122" t="s">
        <v>2711</v>
      </c>
      <c r="B268" s="123" t="s">
        <v>3224</v>
      </c>
      <c r="C268" s="123" t="s">
        <v>2939</v>
      </c>
    </row>
    <row r="269" spans="1:3" x14ac:dyDescent="0.3">
      <c r="A269" s="122" t="s">
        <v>1448</v>
      </c>
      <c r="B269" s="123" t="s">
        <v>3225</v>
      </c>
      <c r="C269" s="123" t="s">
        <v>2939</v>
      </c>
    </row>
    <row r="270" spans="1:3" x14ac:dyDescent="0.3">
      <c r="A270" s="122" t="s">
        <v>1342</v>
      </c>
      <c r="B270" s="123" t="s">
        <v>3226</v>
      </c>
      <c r="C270" s="123" t="s">
        <v>2939</v>
      </c>
    </row>
    <row r="271" spans="1:3" x14ac:dyDescent="0.3">
      <c r="A271" s="122" t="s">
        <v>2262</v>
      </c>
      <c r="B271" s="123" t="s">
        <v>3227</v>
      </c>
      <c r="C271" s="123" t="s">
        <v>2939</v>
      </c>
    </row>
    <row r="272" spans="1:3" x14ac:dyDescent="0.3">
      <c r="A272" s="122" t="s">
        <v>2620</v>
      </c>
      <c r="B272" s="123" t="s">
        <v>3228</v>
      </c>
      <c r="C272" s="123" t="s">
        <v>2939</v>
      </c>
    </row>
    <row r="273" spans="1:3" x14ac:dyDescent="0.3">
      <c r="A273" s="122" t="s">
        <v>1936</v>
      </c>
      <c r="B273" s="123" t="s">
        <v>3229</v>
      </c>
      <c r="C273" s="123" t="s">
        <v>2939</v>
      </c>
    </row>
    <row r="274" spans="1:3" x14ac:dyDescent="0.3">
      <c r="A274" s="122" t="s">
        <v>2687</v>
      </c>
      <c r="B274" s="123" t="s">
        <v>3230</v>
      </c>
      <c r="C274" s="123" t="s">
        <v>2939</v>
      </c>
    </row>
    <row r="275" spans="1:3" x14ac:dyDescent="0.3">
      <c r="A275" s="122" t="s">
        <v>2199</v>
      </c>
      <c r="B275" s="123" t="s">
        <v>3231</v>
      </c>
      <c r="C275" s="123" t="s">
        <v>2939</v>
      </c>
    </row>
    <row r="276" spans="1:3" x14ac:dyDescent="0.3">
      <c r="A276" s="122" t="s">
        <v>2651</v>
      </c>
      <c r="B276" s="123" t="s">
        <v>3232</v>
      </c>
      <c r="C276" s="123" t="s">
        <v>2939</v>
      </c>
    </row>
    <row r="277" spans="1:3" x14ac:dyDescent="0.3">
      <c r="A277" s="122" t="s">
        <v>1850</v>
      </c>
      <c r="B277" s="123" t="s">
        <v>3233</v>
      </c>
      <c r="C277" s="123" t="s">
        <v>2939</v>
      </c>
    </row>
    <row r="278" spans="1:3" x14ac:dyDescent="0.3">
      <c r="A278" s="122" t="s">
        <v>2074</v>
      </c>
      <c r="B278" s="123" t="s">
        <v>3234</v>
      </c>
      <c r="C278" s="123" t="s">
        <v>2939</v>
      </c>
    </row>
    <row r="279" spans="1:3" x14ac:dyDescent="0.3">
      <c r="A279" s="122" t="s">
        <v>2666</v>
      </c>
      <c r="B279" s="123" t="s">
        <v>3235</v>
      </c>
      <c r="C279" s="123" t="s">
        <v>2939</v>
      </c>
    </row>
    <row r="280" spans="1:3" x14ac:dyDescent="0.3">
      <c r="A280" s="122" t="s">
        <v>1688</v>
      </c>
      <c r="B280" s="123" t="s">
        <v>3236</v>
      </c>
      <c r="C280" s="123" t="s">
        <v>2939</v>
      </c>
    </row>
    <row r="281" spans="1:3" x14ac:dyDescent="0.3">
      <c r="A281" s="122" t="s">
        <v>2254</v>
      </c>
      <c r="B281" s="123" t="s">
        <v>3237</v>
      </c>
      <c r="C281" s="123" t="s">
        <v>2939</v>
      </c>
    </row>
    <row r="282" spans="1:3" x14ac:dyDescent="0.3">
      <c r="A282" s="122" t="s">
        <v>2661</v>
      </c>
      <c r="B282" s="123" t="s">
        <v>3238</v>
      </c>
      <c r="C282" s="123" t="s">
        <v>2939</v>
      </c>
    </row>
    <row r="283" spans="1:3" x14ac:dyDescent="0.3">
      <c r="A283" s="122" t="s">
        <v>2738</v>
      </c>
      <c r="B283" s="123" t="s">
        <v>3239</v>
      </c>
      <c r="C283" s="123" t="s">
        <v>2939</v>
      </c>
    </row>
    <row r="284" spans="1:3" x14ac:dyDescent="0.3">
      <c r="A284" s="122" t="s">
        <v>2648</v>
      </c>
      <c r="B284" s="123" t="s">
        <v>3240</v>
      </c>
      <c r="C284" s="123" t="s">
        <v>2939</v>
      </c>
    </row>
    <row r="285" spans="1:3" x14ac:dyDescent="0.3">
      <c r="A285" s="122" t="s">
        <v>2673</v>
      </c>
      <c r="B285" s="123" t="s">
        <v>3241</v>
      </c>
      <c r="C285" s="123" t="s">
        <v>2939</v>
      </c>
    </row>
    <row r="286" spans="1:3" x14ac:dyDescent="0.3">
      <c r="A286" s="122" t="s">
        <v>2641</v>
      </c>
      <c r="B286" s="123" t="s">
        <v>3242</v>
      </c>
      <c r="C286" s="123" t="s">
        <v>2939</v>
      </c>
    </row>
    <row r="287" spans="1:3" x14ac:dyDescent="0.3">
      <c r="A287" s="122" t="s">
        <v>2605</v>
      </c>
      <c r="B287" s="123" t="s">
        <v>3243</v>
      </c>
      <c r="C287" s="123" t="s">
        <v>2939</v>
      </c>
    </row>
    <row r="288" spans="1:3" x14ac:dyDescent="0.3">
      <c r="A288" s="122" t="s">
        <v>2611</v>
      </c>
      <c r="B288" s="123" t="s">
        <v>3244</v>
      </c>
      <c r="C288" s="123" t="s">
        <v>2939</v>
      </c>
    </row>
    <row r="289" spans="1:3" x14ac:dyDescent="0.3">
      <c r="A289" s="122" t="s">
        <v>2709</v>
      </c>
      <c r="B289" s="123" t="s">
        <v>3245</v>
      </c>
      <c r="C289" s="123" t="s">
        <v>2939</v>
      </c>
    </row>
    <row r="290" spans="1:3" x14ac:dyDescent="0.3">
      <c r="A290" s="122" t="s">
        <v>1872</v>
      </c>
      <c r="B290" s="123" t="s">
        <v>3246</v>
      </c>
      <c r="C290" s="123" t="s">
        <v>2939</v>
      </c>
    </row>
    <row r="291" spans="1:3" x14ac:dyDescent="0.3">
      <c r="A291" s="122" t="s">
        <v>1485</v>
      </c>
      <c r="B291" s="123" t="s">
        <v>3247</v>
      </c>
      <c r="C291" s="123" t="s">
        <v>2939</v>
      </c>
    </row>
    <row r="292" spans="1:3" x14ac:dyDescent="0.3">
      <c r="A292" s="122" t="s">
        <v>1896</v>
      </c>
      <c r="B292" s="123" t="s">
        <v>3248</v>
      </c>
      <c r="C292" s="123" t="s">
        <v>2939</v>
      </c>
    </row>
    <row r="293" spans="1:3" x14ac:dyDescent="0.3">
      <c r="A293" s="122" t="s">
        <v>2659</v>
      </c>
      <c r="B293" s="123" t="s">
        <v>3249</v>
      </c>
      <c r="C293" s="123" t="s">
        <v>2939</v>
      </c>
    </row>
    <row r="294" spans="1:3" x14ac:dyDescent="0.3">
      <c r="A294" s="122" t="s">
        <v>2676</v>
      </c>
      <c r="B294" s="123" t="s">
        <v>3250</v>
      </c>
      <c r="C294" s="123" t="s">
        <v>2939</v>
      </c>
    </row>
    <row r="295" spans="1:3" x14ac:dyDescent="0.3">
      <c r="A295" s="122" t="s">
        <v>2700</v>
      </c>
      <c r="B295" s="123" t="s">
        <v>3251</v>
      </c>
      <c r="C295" s="123" t="s">
        <v>2939</v>
      </c>
    </row>
    <row r="296" spans="1:3" x14ac:dyDescent="0.3">
      <c r="A296" s="122" t="s">
        <v>2607</v>
      </c>
      <c r="B296" s="123" t="s">
        <v>3252</v>
      </c>
      <c r="C296" s="123" t="s">
        <v>2939</v>
      </c>
    </row>
    <row r="297" spans="1:3" x14ac:dyDescent="0.3">
      <c r="A297" s="122" t="s">
        <v>2674</v>
      </c>
      <c r="B297" s="123" t="s">
        <v>3253</v>
      </c>
      <c r="C297" s="123" t="s">
        <v>2939</v>
      </c>
    </row>
    <row r="298" spans="1:3" x14ac:dyDescent="0.3">
      <c r="A298" s="122" t="s">
        <v>1866</v>
      </c>
      <c r="B298" s="123" t="s">
        <v>3254</v>
      </c>
      <c r="C298" s="123" t="s">
        <v>2939</v>
      </c>
    </row>
    <row r="299" spans="1:3" x14ac:dyDescent="0.3">
      <c r="A299" s="122" t="s">
        <v>1698</v>
      </c>
      <c r="B299" s="123" t="s">
        <v>3255</v>
      </c>
      <c r="C299" s="123" t="s">
        <v>3256</v>
      </c>
    </row>
    <row r="300" spans="1:3" x14ac:dyDescent="0.3">
      <c r="A300" s="122" t="s">
        <v>2638</v>
      </c>
      <c r="B300" s="123" t="s">
        <v>3257</v>
      </c>
      <c r="C300" s="123" t="s">
        <v>2939</v>
      </c>
    </row>
    <row r="301" spans="1:3" x14ac:dyDescent="0.3">
      <c r="A301" s="122" t="s">
        <v>2613</v>
      </c>
      <c r="B301" s="123" t="s">
        <v>3258</v>
      </c>
      <c r="C301" s="123" t="s">
        <v>2939</v>
      </c>
    </row>
    <row r="302" spans="1:3" x14ac:dyDescent="0.3">
      <c r="A302" s="122" t="s">
        <v>1661</v>
      </c>
      <c r="B302" s="123" t="s">
        <v>3259</v>
      </c>
      <c r="C302" s="123" t="s">
        <v>3260</v>
      </c>
    </row>
    <row r="303" spans="1:3" x14ac:dyDescent="0.3">
      <c r="A303" s="122" t="s">
        <v>1687</v>
      </c>
      <c r="B303" s="123" t="s">
        <v>3261</v>
      </c>
      <c r="C303" s="123" t="s">
        <v>2939</v>
      </c>
    </row>
    <row r="304" spans="1:3" x14ac:dyDescent="0.3">
      <c r="A304" s="122" t="s">
        <v>2633</v>
      </c>
      <c r="B304" s="123" t="s">
        <v>3262</v>
      </c>
      <c r="C304" s="123" t="s">
        <v>2939</v>
      </c>
    </row>
    <row r="305" spans="1:3" x14ac:dyDescent="0.3">
      <c r="A305" s="122" t="s">
        <v>2603</v>
      </c>
      <c r="B305" s="123" t="s">
        <v>3263</v>
      </c>
      <c r="C305" s="123" t="s">
        <v>2939</v>
      </c>
    </row>
    <row r="306" spans="1:3" x14ac:dyDescent="0.3">
      <c r="A306" s="122" t="s">
        <v>2665</v>
      </c>
      <c r="B306" s="123" t="s">
        <v>3264</v>
      </c>
      <c r="C306" s="123" t="s">
        <v>2939</v>
      </c>
    </row>
    <row r="307" spans="1:3" x14ac:dyDescent="0.3">
      <c r="A307" s="122" t="s">
        <v>2691</v>
      </c>
      <c r="B307" s="123" t="s">
        <v>3265</v>
      </c>
      <c r="C307" s="123" t="s">
        <v>2939</v>
      </c>
    </row>
    <row r="308" spans="1:3" x14ac:dyDescent="0.3">
      <c r="A308" s="122" t="s">
        <v>2647</v>
      </c>
      <c r="B308" s="123" t="s">
        <v>3266</v>
      </c>
      <c r="C308" s="123" t="s">
        <v>2939</v>
      </c>
    </row>
    <row r="309" spans="1:3" x14ac:dyDescent="0.3">
      <c r="A309" s="122" t="s">
        <v>1960</v>
      </c>
      <c r="B309" s="123" t="s">
        <v>3267</v>
      </c>
      <c r="C309" s="123" t="s">
        <v>3268</v>
      </c>
    </row>
    <row r="310" spans="1:3" x14ac:dyDescent="0.3">
      <c r="A310" s="122" t="s">
        <v>2671</v>
      </c>
      <c r="B310" s="123" t="s">
        <v>3269</v>
      </c>
      <c r="C310" s="123" t="s">
        <v>2939</v>
      </c>
    </row>
    <row r="311" spans="1:3" x14ac:dyDescent="0.3">
      <c r="A311" s="122" t="s">
        <v>1312</v>
      </c>
      <c r="B311" s="123" t="s">
        <v>3270</v>
      </c>
      <c r="C311" s="123" t="s">
        <v>3271</v>
      </c>
    </row>
    <row r="312" spans="1:3" x14ac:dyDescent="0.3">
      <c r="A312" s="122" t="s">
        <v>2010</v>
      </c>
      <c r="B312" s="123" t="s">
        <v>3272</v>
      </c>
      <c r="C312" s="123" t="s">
        <v>2939</v>
      </c>
    </row>
    <row r="313" spans="1:3" x14ac:dyDescent="0.3">
      <c r="A313" s="122" t="s">
        <v>2061</v>
      </c>
      <c r="B313" s="123" t="s">
        <v>3273</v>
      </c>
      <c r="C313" s="123" t="s">
        <v>3274</v>
      </c>
    </row>
    <row r="314" spans="1:3" x14ac:dyDescent="0.3">
      <c r="A314" s="122" t="s">
        <v>2692</v>
      </c>
      <c r="B314" s="123" t="s">
        <v>3275</v>
      </c>
      <c r="C314" s="123" t="s">
        <v>2939</v>
      </c>
    </row>
    <row r="315" spans="1:3" x14ac:dyDescent="0.3">
      <c r="A315" s="122" t="s">
        <v>2597</v>
      </c>
      <c r="B315" s="123" t="s">
        <v>3276</v>
      </c>
      <c r="C315" s="123" t="s">
        <v>2939</v>
      </c>
    </row>
    <row r="316" spans="1:3" x14ac:dyDescent="0.3">
      <c r="A316" s="122" t="s">
        <v>1283</v>
      </c>
      <c r="B316" s="123" t="s">
        <v>3277</v>
      </c>
      <c r="C316" s="123" t="s">
        <v>3278</v>
      </c>
    </row>
    <row r="317" spans="1:3" x14ac:dyDescent="0.3">
      <c r="A317" s="122" t="s">
        <v>2679</v>
      </c>
      <c r="B317" s="123" t="s">
        <v>3279</v>
      </c>
      <c r="C317" s="123" t="s">
        <v>2939</v>
      </c>
    </row>
    <row r="318" spans="1:3" x14ac:dyDescent="0.3">
      <c r="A318" s="122" t="s">
        <v>2681</v>
      </c>
      <c r="B318" s="123" t="s">
        <v>3280</v>
      </c>
      <c r="C318" s="123" t="s">
        <v>2939</v>
      </c>
    </row>
    <row r="319" spans="1:3" x14ac:dyDescent="0.3">
      <c r="A319" s="122" t="s">
        <v>1886</v>
      </c>
      <c r="B319" s="123" t="s">
        <v>3281</v>
      </c>
      <c r="C319" s="123" t="s">
        <v>3282</v>
      </c>
    </row>
    <row r="320" spans="1:3" x14ac:dyDescent="0.3">
      <c r="A320" s="122" t="s">
        <v>1372</v>
      </c>
      <c r="B320" s="123" t="s">
        <v>3283</v>
      </c>
      <c r="C320" s="123" t="s">
        <v>2939</v>
      </c>
    </row>
    <row r="321" spans="1:3" x14ac:dyDescent="0.3">
      <c r="A321" s="122" t="s">
        <v>2649</v>
      </c>
      <c r="B321" s="123" t="s">
        <v>3284</v>
      </c>
      <c r="C321" s="123" t="s">
        <v>2939</v>
      </c>
    </row>
    <row r="322" spans="1:3" x14ac:dyDescent="0.3">
      <c r="A322" s="122" t="s">
        <v>2636</v>
      </c>
      <c r="B322" s="123" t="s">
        <v>3285</v>
      </c>
      <c r="C322" s="123" t="s">
        <v>2939</v>
      </c>
    </row>
    <row r="323" spans="1:3" x14ac:dyDescent="0.3">
      <c r="A323" s="122" t="s">
        <v>2683</v>
      </c>
      <c r="B323" s="123" t="s">
        <v>3286</v>
      </c>
      <c r="C323" s="123" t="s">
        <v>2939</v>
      </c>
    </row>
    <row r="324" spans="1:3" x14ac:dyDescent="0.3">
      <c r="A324" s="122" t="s">
        <v>2500</v>
      </c>
      <c r="B324" s="123" t="s">
        <v>3287</v>
      </c>
      <c r="C324" s="123" t="s">
        <v>2939</v>
      </c>
    </row>
    <row r="325" spans="1:3" x14ac:dyDescent="0.3">
      <c r="A325" s="122" t="s">
        <v>2735</v>
      </c>
      <c r="B325" s="123" t="s">
        <v>3288</v>
      </c>
      <c r="C325" s="123" t="s">
        <v>2939</v>
      </c>
    </row>
    <row r="326" spans="1:3" x14ac:dyDescent="0.3">
      <c r="A326" s="122" t="s">
        <v>2626</v>
      </c>
      <c r="B326" s="123" t="s">
        <v>3289</v>
      </c>
      <c r="C326" s="123" t="s">
        <v>2939</v>
      </c>
    </row>
    <row r="327" spans="1:3" x14ac:dyDescent="0.3">
      <c r="A327" s="122" t="s">
        <v>2516</v>
      </c>
      <c r="B327" s="123" t="s">
        <v>3290</v>
      </c>
      <c r="C327" s="123" t="s">
        <v>2939</v>
      </c>
    </row>
    <row r="328" spans="1:3" x14ac:dyDescent="0.3">
      <c r="A328" s="122" t="s">
        <v>2501</v>
      </c>
      <c r="B328" s="123" t="s">
        <v>3291</v>
      </c>
      <c r="C328" s="123" t="s">
        <v>2939</v>
      </c>
    </row>
    <row r="329" spans="1:3" x14ac:dyDescent="0.3">
      <c r="A329" s="122" t="s">
        <v>2614</v>
      </c>
      <c r="B329" s="123" t="s">
        <v>3292</v>
      </c>
      <c r="C329" s="123" t="s">
        <v>2939</v>
      </c>
    </row>
    <row r="330" spans="1:3" x14ac:dyDescent="0.3">
      <c r="A330" s="122" t="s">
        <v>2498</v>
      </c>
      <c r="B330" s="123" t="s">
        <v>3293</v>
      </c>
      <c r="C330" s="123" t="s">
        <v>2939</v>
      </c>
    </row>
    <row r="331" spans="1:3" x14ac:dyDescent="0.3">
      <c r="A331" s="122" t="s">
        <v>2527</v>
      </c>
      <c r="B331" s="123" t="s">
        <v>3294</v>
      </c>
      <c r="C331" s="123" t="s">
        <v>2939</v>
      </c>
    </row>
    <row r="332" spans="1:3" x14ac:dyDescent="0.3">
      <c r="A332" s="122" t="s">
        <v>2459</v>
      </c>
      <c r="B332" s="123" t="s">
        <v>3295</v>
      </c>
      <c r="C332" s="123" t="s">
        <v>2939</v>
      </c>
    </row>
    <row r="333" spans="1:3" x14ac:dyDescent="0.3">
      <c r="A333" s="122" t="s">
        <v>2490</v>
      </c>
      <c r="B333" s="123" t="s">
        <v>3296</v>
      </c>
      <c r="C333" s="123" t="s">
        <v>2939</v>
      </c>
    </row>
    <row r="334" spans="1:3" x14ac:dyDescent="0.3">
      <c r="A334" s="122" t="s">
        <v>2663</v>
      </c>
      <c r="B334" s="123" t="s">
        <v>3297</v>
      </c>
      <c r="C334" s="123" t="s">
        <v>2939</v>
      </c>
    </row>
    <row r="335" spans="1:3" x14ac:dyDescent="0.3">
      <c r="A335" s="122" t="s">
        <v>1382</v>
      </c>
      <c r="B335" s="123" t="s">
        <v>3298</v>
      </c>
      <c r="C335" s="123" t="s">
        <v>2939</v>
      </c>
    </row>
    <row r="336" spans="1:3" x14ac:dyDescent="0.3">
      <c r="A336" s="122" t="s">
        <v>2539</v>
      </c>
      <c r="B336" s="123" t="s">
        <v>3299</v>
      </c>
      <c r="C336" s="123" t="s">
        <v>2939</v>
      </c>
    </row>
    <row r="337" spans="1:3" x14ac:dyDescent="0.3">
      <c r="A337" s="122" t="s">
        <v>2513</v>
      </c>
      <c r="B337" s="123" t="s">
        <v>3300</v>
      </c>
      <c r="C337" s="123" t="s">
        <v>2939</v>
      </c>
    </row>
    <row r="338" spans="1:3" x14ac:dyDescent="0.3">
      <c r="A338" s="122" t="s">
        <v>2525</v>
      </c>
      <c r="B338" s="123" t="s">
        <v>3301</v>
      </c>
      <c r="C338" s="123" t="s">
        <v>2939</v>
      </c>
    </row>
    <row r="339" spans="1:3" x14ac:dyDescent="0.3">
      <c r="A339" s="122" t="s">
        <v>2635</v>
      </c>
      <c r="B339" s="123" t="s">
        <v>3302</v>
      </c>
      <c r="C339" s="123" t="s">
        <v>2939</v>
      </c>
    </row>
    <row r="340" spans="1:3" x14ac:dyDescent="0.3">
      <c r="A340" s="122" t="s">
        <v>2627</v>
      </c>
      <c r="B340" s="123" t="s">
        <v>3303</v>
      </c>
      <c r="C340" s="123" t="s">
        <v>2939</v>
      </c>
    </row>
    <row r="341" spans="1:3" x14ac:dyDescent="0.3">
      <c r="A341" s="122" t="s">
        <v>2727</v>
      </c>
      <c r="B341" s="123" t="s">
        <v>3304</v>
      </c>
      <c r="C341" s="123" t="s">
        <v>2939</v>
      </c>
    </row>
    <row r="342" spans="1:3" x14ac:dyDescent="0.3">
      <c r="A342" s="122" t="s">
        <v>2600</v>
      </c>
      <c r="B342" s="123" t="s">
        <v>3305</v>
      </c>
      <c r="C342" s="123" t="s">
        <v>2939</v>
      </c>
    </row>
    <row r="343" spans="1:3" x14ac:dyDescent="0.3">
      <c r="A343" s="122" t="s">
        <v>2652</v>
      </c>
      <c r="B343" s="123" t="s">
        <v>3306</v>
      </c>
      <c r="C343" s="123" t="s">
        <v>2939</v>
      </c>
    </row>
    <row r="344" spans="1:3" x14ac:dyDescent="0.3">
      <c r="A344" s="122" t="s">
        <v>2725</v>
      </c>
      <c r="B344" s="123" t="s">
        <v>3307</v>
      </c>
      <c r="C344" s="123" t="s">
        <v>2939</v>
      </c>
    </row>
    <row r="345" spans="1:3" x14ac:dyDescent="0.3">
      <c r="A345" s="122" t="s">
        <v>1660</v>
      </c>
      <c r="B345" s="123" t="s">
        <v>3308</v>
      </c>
      <c r="C345" s="123" t="s">
        <v>2939</v>
      </c>
    </row>
    <row r="346" spans="1:3" x14ac:dyDescent="0.3">
      <c r="A346" s="122" t="s">
        <v>1935</v>
      </c>
      <c r="B346" s="123" t="s">
        <v>3309</v>
      </c>
      <c r="C346" s="123" t="s">
        <v>2939</v>
      </c>
    </row>
    <row r="347" spans="1:3" x14ac:dyDescent="0.3">
      <c r="A347" s="122" t="s">
        <v>2563</v>
      </c>
      <c r="B347" s="123" t="s">
        <v>3310</v>
      </c>
      <c r="C347" s="123" t="s">
        <v>2939</v>
      </c>
    </row>
    <row r="348" spans="1:3" x14ac:dyDescent="0.3">
      <c r="A348" s="122" t="s">
        <v>2485</v>
      </c>
      <c r="B348" s="123" t="s">
        <v>3311</v>
      </c>
      <c r="C348" s="123" t="s">
        <v>2939</v>
      </c>
    </row>
    <row r="349" spans="1:3" x14ac:dyDescent="0.3">
      <c r="A349" s="122" t="s">
        <v>2528</v>
      </c>
      <c r="B349" s="123" t="s">
        <v>3312</v>
      </c>
      <c r="C349" s="123" t="s">
        <v>2939</v>
      </c>
    </row>
    <row r="350" spans="1:3" x14ac:dyDescent="0.3">
      <c r="A350" s="122" t="s">
        <v>2491</v>
      </c>
      <c r="B350" s="123" t="s">
        <v>3313</v>
      </c>
      <c r="C350" s="123" t="s">
        <v>2939</v>
      </c>
    </row>
    <row r="351" spans="1:3" x14ac:dyDescent="0.3">
      <c r="A351" s="122" t="s">
        <v>1314</v>
      </c>
      <c r="B351" s="123" t="s">
        <v>3314</v>
      </c>
      <c r="C351" s="123" t="s">
        <v>2939</v>
      </c>
    </row>
    <row r="352" spans="1:3" x14ac:dyDescent="0.3">
      <c r="A352" s="122" t="s">
        <v>2532</v>
      </c>
      <c r="B352" s="123" t="s">
        <v>3315</v>
      </c>
      <c r="C352" s="123" t="s">
        <v>2939</v>
      </c>
    </row>
    <row r="353" spans="1:3" x14ac:dyDescent="0.3">
      <c r="A353" s="122" t="s">
        <v>2480</v>
      </c>
      <c r="B353" s="123" t="s">
        <v>3316</v>
      </c>
      <c r="C353" s="123" t="s">
        <v>2939</v>
      </c>
    </row>
    <row r="354" spans="1:3" x14ac:dyDescent="0.3">
      <c r="A354" s="122" t="s">
        <v>2474</v>
      </c>
      <c r="B354" s="123" t="s">
        <v>3317</v>
      </c>
      <c r="C354" s="123" t="s">
        <v>2939</v>
      </c>
    </row>
    <row r="355" spans="1:3" x14ac:dyDescent="0.3">
      <c r="A355" s="122" t="s">
        <v>1568</v>
      </c>
      <c r="B355" s="123" t="s">
        <v>3318</v>
      </c>
      <c r="C355" s="123" t="s">
        <v>2939</v>
      </c>
    </row>
    <row r="356" spans="1:3" x14ac:dyDescent="0.3">
      <c r="A356" s="122" t="s">
        <v>2476</v>
      </c>
      <c r="B356" s="123" t="s">
        <v>3319</v>
      </c>
      <c r="C356" s="123" t="s">
        <v>2939</v>
      </c>
    </row>
    <row r="357" spans="1:3" x14ac:dyDescent="0.3">
      <c r="A357" s="122" t="s">
        <v>1561</v>
      </c>
      <c r="B357" s="123" t="s">
        <v>3320</v>
      </c>
      <c r="C357" s="123" t="s">
        <v>2939</v>
      </c>
    </row>
    <row r="358" spans="1:3" x14ac:dyDescent="0.3">
      <c r="A358" s="122" t="s">
        <v>2496</v>
      </c>
      <c r="B358" s="123" t="s">
        <v>3321</v>
      </c>
      <c r="C358" s="123" t="s">
        <v>2939</v>
      </c>
    </row>
    <row r="359" spans="1:3" x14ac:dyDescent="0.3">
      <c r="A359" s="122" t="s">
        <v>1317</v>
      </c>
      <c r="B359" s="123" t="s">
        <v>3322</v>
      </c>
      <c r="C359" s="123" t="s">
        <v>2939</v>
      </c>
    </row>
    <row r="360" spans="1:3" x14ac:dyDescent="0.3">
      <c r="A360" s="122" t="s">
        <v>2473</v>
      </c>
      <c r="B360" s="123" t="s">
        <v>3323</v>
      </c>
      <c r="C360" s="123" t="s">
        <v>2939</v>
      </c>
    </row>
    <row r="361" spans="1:3" x14ac:dyDescent="0.3">
      <c r="A361" s="122" t="s">
        <v>2494</v>
      </c>
      <c r="B361" s="123" t="s">
        <v>3324</v>
      </c>
      <c r="C361" s="123" t="s">
        <v>2939</v>
      </c>
    </row>
    <row r="362" spans="1:3" x14ac:dyDescent="0.3">
      <c r="A362" s="122" t="s">
        <v>2502</v>
      </c>
      <c r="B362" s="123" t="s">
        <v>3325</v>
      </c>
      <c r="C362" s="123" t="s">
        <v>2939</v>
      </c>
    </row>
    <row r="363" spans="1:3" x14ac:dyDescent="0.3">
      <c r="A363" s="122" t="s">
        <v>2526</v>
      </c>
      <c r="B363" s="123" t="s">
        <v>3326</v>
      </c>
      <c r="C363" s="123" t="s">
        <v>2939</v>
      </c>
    </row>
    <row r="364" spans="1:3" x14ac:dyDescent="0.3">
      <c r="A364" s="122" t="s">
        <v>2493</v>
      </c>
      <c r="B364" s="123" t="s">
        <v>3327</v>
      </c>
      <c r="C364" s="123" t="s">
        <v>2939</v>
      </c>
    </row>
    <row r="365" spans="1:3" x14ac:dyDescent="0.3">
      <c r="A365" s="122" t="s">
        <v>1549</v>
      </c>
      <c r="B365" s="123" t="s">
        <v>3328</v>
      </c>
      <c r="C365" s="123" t="s">
        <v>2939</v>
      </c>
    </row>
    <row r="366" spans="1:3" x14ac:dyDescent="0.3">
      <c r="A366" s="122" t="s">
        <v>2568</v>
      </c>
      <c r="B366" s="123" t="s">
        <v>3329</v>
      </c>
      <c r="C366" s="123" t="s">
        <v>2939</v>
      </c>
    </row>
    <row r="367" spans="1:3" x14ac:dyDescent="0.3">
      <c r="A367" s="122" t="s">
        <v>2514</v>
      </c>
      <c r="B367" s="123" t="s">
        <v>3330</v>
      </c>
      <c r="C367" s="123" t="s">
        <v>2939</v>
      </c>
    </row>
    <row r="368" spans="1:3" x14ac:dyDescent="0.3">
      <c r="A368" s="122" t="s">
        <v>2481</v>
      </c>
      <c r="B368" s="123" t="s">
        <v>3331</v>
      </c>
      <c r="C368" s="123" t="s">
        <v>2939</v>
      </c>
    </row>
    <row r="369" spans="1:3" x14ac:dyDescent="0.3">
      <c r="A369" s="122" t="s">
        <v>2598</v>
      </c>
      <c r="B369" s="123" t="s">
        <v>3332</v>
      </c>
      <c r="C369" s="123" t="s">
        <v>2939</v>
      </c>
    </row>
    <row r="370" spans="1:3" x14ac:dyDescent="0.3">
      <c r="A370" s="122" t="s">
        <v>2521</v>
      </c>
      <c r="B370" s="123" t="s">
        <v>3333</v>
      </c>
      <c r="C370" s="123" t="s">
        <v>2939</v>
      </c>
    </row>
    <row r="371" spans="1:3" x14ac:dyDescent="0.3">
      <c r="A371" s="122" t="s">
        <v>2515</v>
      </c>
      <c r="B371" s="123" t="s">
        <v>3334</v>
      </c>
      <c r="C371" s="123" t="s">
        <v>2939</v>
      </c>
    </row>
    <row r="372" spans="1:3" x14ac:dyDescent="0.3">
      <c r="A372" s="122" t="s">
        <v>2477</v>
      </c>
      <c r="B372" s="123" t="s">
        <v>3335</v>
      </c>
      <c r="C372" s="123" t="s">
        <v>2939</v>
      </c>
    </row>
    <row r="373" spans="1:3" x14ac:dyDescent="0.3">
      <c r="A373" s="122" t="s">
        <v>2467</v>
      </c>
      <c r="B373" s="123" t="s">
        <v>3336</v>
      </c>
      <c r="C373" s="123" t="s">
        <v>2939</v>
      </c>
    </row>
    <row r="374" spans="1:3" x14ac:dyDescent="0.3">
      <c r="A374" s="122" t="s">
        <v>2505</v>
      </c>
      <c r="B374" s="123" t="s">
        <v>3337</v>
      </c>
      <c r="C374" s="123" t="s">
        <v>2939</v>
      </c>
    </row>
    <row r="375" spans="1:3" x14ac:dyDescent="0.3">
      <c r="A375" s="122" t="s">
        <v>2551</v>
      </c>
      <c r="B375" s="123" t="s">
        <v>3338</v>
      </c>
      <c r="C375" s="123" t="s">
        <v>2939</v>
      </c>
    </row>
    <row r="376" spans="1:3" x14ac:dyDescent="0.3">
      <c r="A376" s="122" t="s">
        <v>2548</v>
      </c>
      <c r="B376" s="123" t="s">
        <v>3339</v>
      </c>
      <c r="C376" s="123" t="s">
        <v>3340</v>
      </c>
    </row>
    <row r="377" spans="1:3" x14ac:dyDescent="0.3">
      <c r="A377" s="122" t="s">
        <v>2518</v>
      </c>
      <c r="B377" s="123" t="s">
        <v>3341</v>
      </c>
      <c r="C377" s="123" t="s">
        <v>2939</v>
      </c>
    </row>
    <row r="378" spans="1:3" x14ac:dyDescent="0.3">
      <c r="A378" s="122" t="s">
        <v>2484</v>
      </c>
      <c r="B378" s="123" t="s">
        <v>3342</v>
      </c>
      <c r="C378" s="123" t="s">
        <v>3343</v>
      </c>
    </row>
    <row r="379" spans="1:3" x14ac:dyDescent="0.3">
      <c r="A379" s="122" t="s">
        <v>1300</v>
      </c>
      <c r="B379" s="123" t="s">
        <v>3344</v>
      </c>
      <c r="C379" s="123" t="s">
        <v>2939</v>
      </c>
    </row>
    <row r="380" spans="1:3" x14ac:dyDescent="0.3">
      <c r="A380" s="122" t="s">
        <v>2549</v>
      </c>
      <c r="B380" s="123" t="s">
        <v>3345</v>
      </c>
      <c r="C380" s="123" t="s">
        <v>2939</v>
      </c>
    </row>
    <row r="381" spans="1:3" x14ac:dyDescent="0.3">
      <c r="A381" s="122" t="s">
        <v>2570</v>
      </c>
      <c r="B381" s="123" t="s">
        <v>3346</v>
      </c>
      <c r="C381" s="123" t="s">
        <v>2939</v>
      </c>
    </row>
    <row r="382" spans="1:3" x14ac:dyDescent="0.3">
      <c r="A382" s="122" t="s">
        <v>1657</v>
      </c>
      <c r="B382" s="123" t="s">
        <v>3347</v>
      </c>
      <c r="C382" s="123" t="s">
        <v>3348</v>
      </c>
    </row>
    <row r="383" spans="1:3" x14ac:dyDescent="0.3">
      <c r="A383" s="122" t="s">
        <v>1738</v>
      </c>
      <c r="B383" s="123" t="s">
        <v>3349</v>
      </c>
      <c r="C383" s="123" t="s">
        <v>3350</v>
      </c>
    </row>
    <row r="384" spans="1:3" x14ac:dyDescent="0.3">
      <c r="A384" s="122" t="s">
        <v>2606</v>
      </c>
      <c r="B384" s="123" t="s">
        <v>3351</v>
      </c>
      <c r="C384" s="123" t="s">
        <v>2939</v>
      </c>
    </row>
    <row r="385" spans="1:3" x14ac:dyDescent="0.3">
      <c r="A385" s="122" t="s">
        <v>2669</v>
      </c>
      <c r="B385" s="123" t="s">
        <v>3352</v>
      </c>
      <c r="C385" s="123" t="s">
        <v>2939</v>
      </c>
    </row>
    <row r="386" spans="1:3" x14ac:dyDescent="0.3">
      <c r="A386" s="122" t="s">
        <v>1881</v>
      </c>
      <c r="B386" s="123" t="s">
        <v>3353</v>
      </c>
      <c r="C386" s="123" t="s">
        <v>2939</v>
      </c>
    </row>
    <row r="387" spans="1:3" x14ac:dyDescent="0.3">
      <c r="A387" s="122" t="s">
        <v>2465</v>
      </c>
      <c r="B387" s="123" t="s">
        <v>3354</v>
      </c>
      <c r="C387" s="123" t="s">
        <v>2939</v>
      </c>
    </row>
    <row r="388" spans="1:3" x14ac:dyDescent="0.3">
      <c r="A388" s="122" t="s">
        <v>2495</v>
      </c>
      <c r="B388" s="123" t="s">
        <v>3355</v>
      </c>
      <c r="C388" s="123" t="s">
        <v>2939</v>
      </c>
    </row>
    <row r="389" spans="1:3" x14ac:dyDescent="0.3">
      <c r="A389" s="122" t="s">
        <v>2542</v>
      </c>
      <c r="B389" s="123" t="s">
        <v>3356</v>
      </c>
      <c r="C389" s="123" t="s">
        <v>2939</v>
      </c>
    </row>
    <row r="390" spans="1:3" x14ac:dyDescent="0.3">
      <c r="A390" s="122" t="s">
        <v>1490</v>
      </c>
      <c r="B390" s="123" t="s">
        <v>3357</v>
      </c>
      <c r="C390" s="123" t="s">
        <v>2939</v>
      </c>
    </row>
    <row r="391" spans="1:3" x14ac:dyDescent="0.3">
      <c r="A391" s="122" t="s">
        <v>2537</v>
      </c>
      <c r="B391" s="123" t="s">
        <v>3358</v>
      </c>
      <c r="C391" s="123" t="s">
        <v>2939</v>
      </c>
    </row>
    <row r="392" spans="1:3" x14ac:dyDescent="0.3">
      <c r="A392" s="122" t="s">
        <v>2546</v>
      </c>
      <c r="B392" s="123" t="s">
        <v>3359</v>
      </c>
      <c r="C392" s="123" t="s">
        <v>2939</v>
      </c>
    </row>
    <row r="393" spans="1:3" x14ac:dyDescent="0.3">
      <c r="A393" s="122" t="s">
        <v>1724</v>
      </c>
      <c r="B393" s="123" t="s">
        <v>3360</v>
      </c>
      <c r="C393" s="123" t="s">
        <v>2939</v>
      </c>
    </row>
    <row r="394" spans="1:3" x14ac:dyDescent="0.3">
      <c r="A394" s="122" t="s">
        <v>1388</v>
      </c>
      <c r="B394" s="123" t="s">
        <v>3361</v>
      </c>
      <c r="C394" s="123" t="s">
        <v>2939</v>
      </c>
    </row>
    <row r="395" spans="1:3" x14ac:dyDescent="0.3">
      <c r="A395" s="122" t="s">
        <v>2510</v>
      </c>
      <c r="B395" s="123" t="s">
        <v>3362</v>
      </c>
      <c r="C395" s="123" t="s">
        <v>2939</v>
      </c>
    </row>
    <row r="396" spans="1:3" x14ac:dyDescent="0.3">
      <c r="A396" s="122" t="s">
        <v>2533</v>
      </c>
      <c r="B396" s="123" t="s">
        <v>3363</v>
      </c>
      <c r="C396" s="123" t="s">
        <v>2939</v>
      </c>
    </row>
    <row r="397" spans="1:3" x14ac:dyDescent="0.3">
      <c r="A397" s="122" t="s">
        <v>2602</v>
      </c>
      <c r="B397" s="123" t="s">
        <v>3364</v>
      </c>
      <c r="C397" s="123" t="s">
        <v>2939</v>
      </c>
    </row>
    <row r="398" spans="1:3" x14ac:dyDescent="0.3">
      <c r="A398" s="122" t="s">
        <v>2653</v>
      </c>
      <c r="B398" s="123" t="s">
        <v>3365</v>
      </c>
      <c r="C398" s="123" t="s">
        <v>2939</v>
      </c>
    </row>
    <row r="399" spans="1:3" x14ac:dyDescent="0.3">
      <c r="A399" s="122" t="s">
        <v>1862</v>
      </c>
      <c r="B399" s="123" t="s">
        <v>3366</v>
      </c>
      <c r="C399" s="123" t="s">
        <v>2939</v>
      </c>
    </row>
    <row r="400" spans="1:3" x14ac:dyDescent="0.3">
      <c r="A400" s="122" t="s">
        <v>2508</v>
      </c>
      <c r="B400" s="123" t="s">
        <v>3367</v>
      </c>
      <c r="C400" s="123" t="s">
        <v>2939</v>
      </c>
    </row>
    <row r="401" spans="1:3" x14ac:dyDescent="0.3">
      <c r="A401" s="122" t="s">
        <v>1621</v>
      </c>
      <c r="B401" s="123" t="s">
        <v>3368</v>
      </c>
      <c r="C401" s="123" t="s">
        <v>2939</v>
      </c>
    </row>
    <row r="402" spans="1:3" x14ac:dyDescent="0.3">
      <c r="A402" s="122" t="s">
        <v>2640</v>
      </c>
      <c r="B402" s="123" t="s">
        <v>3369</v>
      </c>
      <c r="C402" s="123" t="s">
        <v>2939</v>
      </c>
    </row>
    <row r="403" spans="1:3" x14ac:dyDescent="0.3">
      <c r="A403" s="122" t="s">
        <v>2504</v>
      </c>
      <c r="B403" s="123" t="s">
        <v>3370</v>
      </c>
      <c r="C403" s="123" t="s">
        <v>2939</v>
      </c>
    </row>
    <row r="404" spans="1:3" x14ac:dyDescent="0.3">
      <c r="A404" s="122" t="s">
        <v>2462</v>
      </c>
      <c r="B404" s="123" t="s">
        <v>3371</v>
      </c>
      <c r="C404" s="123" t="s">
        <v>2939</v>
      </c>
    </row>
    <row r="405" spans="1:3" x14ac:dyDescent="0.3">
      <c r="A405" s="122" t="s">
        <v>2705</v>
      </c>
      <c r="B405" s="123" t="s">
        <v>3372</v>
      </c>
      <c r="C405" s="123" t="s">
        <v>2939</v>
      </c>
    </row>
    <row r="406" spans="1:3" x14ac:dyDescent="0.3">
      <c r="A406" s="122" t="s">
        <v>2466</v>
      </c>
      <c r="B406" s="123" t="s">
        <v>3373</v>
      </c>
      <c r="C406" s="123" t="s">
        <v>2939</v>
      </c>
    </row>
    <row r="407" spans="1:3" x14ac:dyDescent="0.3">
      <c r="A407" s="122" t="s">
        <v>2650</v>
      </c>
      <c r="B407" s="123" t="s">
        <v>3374</v>
      </c>
      <c r="C407" s="123" t="s">
        <v>2939</v>
      </c>
    </row>
    <row r="408" spans="1:3" x14ac:dyDescent="0.3">
      <c r="A408" s="122" t="s">
        <v>2571</v>
      </c>
      <c r="B408" s="123" t="s">
        <v>3375</v>
      </c>
      <c r="C408" s="123" t="s">
        <v>2939</v>
      </c>
    </row>
    <row r="409" spans="1:3" x14ac:dyDescent="0.3">
      <c r="A409" s="122" t="s">
        <v>2522</v>
      </c>
      <c r="B409" s="123" t="s">
        <v>3376</v>
      </c>
      <c r="C409" s="123" t="s">
        <v>2939</v>
      </c>
    </row>
    <row r="410" spans="1:3" x14ac:dyDescent="0.3">
      <c r="A410" s="122" t="s">
        <v>2497</v>
      </c>
      <c r="B410" s="123" t="s">
        <v>3377</v>
      </c>
      <c r="C410" s="123" t="s">
        <v>2939</v>
      </c>
    </row>
    <row r="411" spans="1:3" x14ac:dyDescent="0.3">
      <c r="A411" s="122" t="s">
        <v>2654</v>
      </c>
      <c r="B411" s="123" t="s">
        <v>3378</v>
      </c>
      <c r="C411" s="123" t="s">
        <v>2939</v>
      </c>
    </row>
    <row r="412" spans="1:3" x14ac:dyDescent="0.3">
      <c r="A412" s="122" t="s">
        <v>1981</v>
      </c>
      <c r="B412" s="123" t="s">
        <v>3379</v>
      </c>
      <c r="C412" s="123" t="s">
        <v>2939</v>
      </c>
    </row>
    <row r="413" spans="1:3" x14ac:dyDescent="0.3">
      <c r="A413" s="122" t="s">
        <v>1350</v>
      </c>
      <c r="B413" s="123" t="s">
        <v>3380</v>
      </c>
      <c r="C413" s="123" t="s">
        <v>2939</v>
      </c>
    </row>
    <row r="414" spans="1:3" x14ac:dyDescent="0.3">
      <c r="A414" s="122" t="s">
        <v>1577</v>
      </c>
      <c r="B414" s="123" t="s">
        <v>3381</v>
      </c>
      <c r="C414" s="123" t="s">
        <v>2939</v>
      </c>
    </row>
    <row r="415" spans="1:3" x14ac:dyDescent="0.3">
      <c r="A415" s="122" t="s">
        <v>1303</v>
      </c>
      <c r="B415" s="123" t="s">
        <v>3382</v>
      </c>
      <c r="C415" s="123" t="s">
        <v>2939</v>
      </c>
    </row>
    <row r="416" spans="1:3" x14ac:dyDescent="0.3">
      <c r="A416" s="122" t="s">
        <v>2655</v>
      </c>
      <c r="B416" s="123" t="s">
        <v>3383</v>
      </c>
      <c r="C416" s="123" t="s">
        <v>2939</v>
      </c>
    </row>
    <row r="417" spans="1:3" x14ac:dyDescent="0.3">
      <c r="A417" s="122" t="s">
        <v>1326</v>
      </c>
      <c r="B417" s="123" t="s">
        <v>3384</v>
      </c>
      <c r="C417" s="123" t="s">
        <v>2939</v>
      </c>
    </row>
    <row r="418" spans="1:3" x14ac:dyDescent="0.3">
      <c r="A418" s="122" t="s">
        <v>2519</v>
      </c>
      <c r="B418" s="123" t="s">
        <v>3385</v>
      </c>
      <c r="C418" s="123" t="s">
        <v>2939</v>
      </c>
    </row>
    <row r="419" spans="1:3" x14ac:dyDescent="0.3">
      <c r="A419" s="122" t="s">
        <v>2470</v>
      </c>
      <c r="B419" s="123" t="s">
        <v>3386</v>
      </c>
      <c r="C419" s="123" t="s">
        <v>2939</v>
      </c>
    </row>
    <row r="420" spans="1:3" x14ac:dyDescent="0.3">
      <c r="A420" s="122" t="s">
        <v>2468</v>
      </c>
      <c r="B420" s="123" t="s">
        <v>3387</v>
      </c>
      <c r="C420" s="123" t="s">
        <v>2939</v>
      </c>
    </row>
    <row r="421" spans="1:3" x14ac:dyDescent="0.3">
      <c r="A421" s="122" t="s">
        <v>2458</v>
      </c>
      <c r="B421" s="123" t="s">
        <v>3388</v>
      </c>
      <c r="C421" s="123" t="s">
        <v>2939</v>
      </c>
    </row>
    <row r="422" spans="1:3" x14ac:dyDescent="0.3">
      <c r="A422" s="122" t="s">
        <v>1460</v>
      </c>
      <c r="B422" s="123" t="s">
        <v>3389</v>
      </c>
      <c r="C422" s="123" t="s">
        <v>2939</v>
      </c>
    </row>
    <row r="423" spans="1:3" x14ac:dyDescent="0.3">
      <c r="A423" s="122" t="s">
        <v>1592</v>
      </c>
      <c r="B423" s="123" t="s">
        <v>3390</v>
      </c>
      <c r="C423" s="123" t="s">
        <v>2939</v>
      </c>
    </row>
    <row r="424" spans="1:3" x14ac:dyDescent="0.3">
      <c r="A424" s="122" t="s">
        <v>1578</v>
      </c>
      <c r="B424" s="123" t="s">
        <v>3391</v>
      </c>
      <c r="C424" s="123" t="s">
        <v>2939</v>
      </c>
    </row>
    <row r="425" spans="1:3" x14ac:dyDescent="0.3">
      <c r="A425" s="122" t="s">
        <v>2710</v>
      </c>
      <c r="B425" s="123" t="s">
        <v>3392</v>
      </c>
      <c r="C425" s="123" t="s">
        <v>2939</v>
      </c>
    </row>
    <row r="426" spans="1:3" x14ac:dyDescent="0.3">
      <c r="A426" s="122" t="s">
        <v>1590</v>
      </c>
      <c r="B426" s="123" t="s">
        <v>3393</v>
      </c>
      <c r="C426" s="123" t="s">
        <v>2939</v>
      </c>
    </row>
    <row r="427" spans="1:3" x14ac:dyDescent="0.3">
      <c r="A427" s="122" t="s">
        <v>2552</v>
      </c>
      <c r="B427" s="123" t="s">
        <v>3394</v>
      </c>
      <c r="C427" s="123" t="s">
        <v>2939</v>
      </c>
    </row>
    <row r="428" spans="1:3" x14ac:dyDescent="0.3">
      <c r="A428" s="122" t="s">
        <v>2460</v>
      </c>
      <c r="B428" s="123" t="s">
        <v>3395</v>
      </c>
      <c r="C428" s="123" t="s">
        <v>2939</v>
      </c>
    </row>
    <row r="429" spans="1:3" x14ac:dyDescent="0.3">
      <c r="A429" s="122" t="s">
        <v>2461</v>
      </c>
      <c r="B429" s="123" t="s">
        <v>3396</v>
      </c>
      <c r="C429" s="123" t="s">
        <v>2939</v>
      </c>
    </row>
    <row r="430" spans="1:3" x14ac:dyDescent="0.3">
      <c r="A430" s="122" t="s">
        <v>1648</v>
      </c>
      <c r="B430" s="123" t="s">
        <v>3397</v>
      </c>
      <c r="C430" s="123" t="s">
        <v>2939</v>
      </c>
    </row>
    <row r="431" spans="1:3" x14ac:dyDescent="0.3">
      <c r="A431" s="122" t="s">
        <v>2463</v>
      </c>
      <c r="B431" s="123" t="s">
        <v>3398</v>
      </c>
      <c r="C431" s="123" t="s">
        <v>2939</v>
      </c>
    </row>
    <row r="432" spans="1:3" x14ac:dyDescent="0.3">
      <c r="A432" s="122" t="s">
        <v>2509</v>
      </c>
      <c r="B432" s="123" t="s">
        <v>3399</v>
      </c>
      <c r="C432" s="123" t="s">
        <v>2939</v>
      </c>
    </row>
    <row r="433" spans="1:3" x14ac:dyDescent="0.3">
      <c r="A433" s="122" t="s">
        <v>2643</v>
      </c>
      <c r="B433" s="123" t="s">
        <v>3400</v>
      </c>
      <c r="C433" s="123" t="s">
        <v>2939</v>
      </c>
    </row>
    <row r="434" spans="1:3" x14ac:dyDescent="0.3">
      <c r="A434" s="122" t="s">
        <v>2684</v>
      </c>
      <c r="B434" s="123" t="s">
        <v>3401</v>
      </c>
      <c r="C434" s="123" t="s">
        <v>2939</v>
      </c>
    </row>
    <row r="435" spans="1:3" x14ac:dyDescent="0.3">
      <c r="A435" s="122" t="s">
        <v>2488</v>
      </c>
      <c r="B435" s="123" t="s">
        <v>3402</v>
      </c>
      <c r="C435" s="123" t="s">
        <v>2939</v>
      </c>
    </row>
    <row r="436" spans="1:3" x14ac:dyDescent="0.3">
      <c r="A436" s="122" t="s">
        <v>2507</v>
      </c>
      <c r="B436" s="123" t="s">
        <v>3403</v>
      </c>
      <c r="C436" s="123" t="s">
        <v>2939</v>
      </c>
    </row>
    <row r="437" spans="1:3" x14ac:dyDescent="0.3">
      <c r="A437" s="122" t="s">
        <v>2714</v>
      </c>
      <c r="B437" s="123" t="s">
        <v>3404</v>
      </c>
      <c r="C437" s="123" t="s">
        <v>2939</v>
      </c>
    </row>
    <row r="438" spans="1:3" x14ac:dyDescent="0.3">
      <c r="A438" s="122" t="s">
        <v>2489</v>
      </c>
      <c r="B438" s="123" t="s">
        <v>3405</v>
      </c>
      <c r="C438" s="123" t="s">
        <v>2939</v>
      </c>
    </row>
    <row r="439" spans="1:3" x14ac:dyDescent="0.3">
      <c r="A439" s="122" t="s">
        <v>2615</v>
      </c>
      <c r="B439" s="123" t="s">
        <v>3406</v>
      </c>
      <c r="C439" s="123" t="s">
        <v>2939</v>
      </c>
    </row>
    <row r="440" spans="1:3" x14ac:dyDescent="0.3">
      <c r="A440" s="122" t="s">
        <v>1644</v>
      </c>
      <c r="B440" s="123" t="s">
        <v>3407</v>
      </c>
      <c r="C440" s="123" t="s">
        <v>2939</v>
      </c>
    </row>
    <row r="441" spans="1:3" x14ac:dyDescent="0.3">
      <c r="A441" s="122" t="s">
        <v>2540</v>
      </c>
      <c r="B441" s="123" t="s">
        <v>3408</v>
      </c>
      <c r="C441" s="123" t="s">
        <v>2939</v>
      </c>
    </row>
    <row r="442" spans="1:3" x14ac:dyDescent="0.3">
      <c r="A442" s="122" t="s">
        <v>1348</v>
      </c>
      <c r="B442" s="123" t="s">
        <v>3409</v>
      </c>
      <c r="C442" s="123" t="s">
        <v>2939</v>
      </c>
    </row>
    <row r="443" spans="1:3" x14ac:dyDescent="0.3">
      <c r="A443" s="122" t="s">
        <v>1313</v>
      </c>
      <c r="B443" s="123" t="s">
        <v>3410</v>
      </c>
      <c r="C443" s="123" t="s">
        <v>2939</v>
      </c>
    </row>
    <row r="444" spans="1:3" x14ac:dyDescent="0.3">
      <c r="A444" s="122" t="s">
        <v>2475</v>
      </c>
      <c r="B444" s="123" t="s">
        <v>3411</v>
      </c>
      <c r="C444" s="123" t="s">
        <v>2939</v>
      </c>
    </row>
    <row r="445" spans="1:3" x14ac:dyDescent="0.3">
      <c r="A445" s="122" t="s">
        <v>2703</v>
      </c>
      <c r="B445" s="123" t="s">
        <v>3412</v>
      </c>
      <c r="C445" s="123" t="s">
        <v>2939</v>
      </c>
    </row>
    <row r="446" spans="1:3" x14ac:dyDescent="0.3">
      <c r="A446" s="122" t="s">
        <v>2538</v>
      </c>
      <c r="B446" s="123" t="s">
        <v>3413</v>
      </c>
      <c r="C446" s="123" t="s">
        <v>2939</v>
      </c>
    </row>
    <row r="447" spans="1:3" x14ac:dyDescent="0.3">
      <c r="A447" s="122" t="s">
        <v>2553</v>
      </c>
      <c r="B447" s="123" t="s">
        <v>3414</v>
      </c>
      <c r="C447" s="123" t="s">
        <v>2939</v>
      </c>
    </row>
    <row r="448" spans="1:3" x14ac:dyDescent="0.3">
      <c r="A448" s="122" t="s">
        <v>1758</v>
      </c>
      <c r="B448" s="123" t="s">
        <v>3415</v>
      </c>
      <c r="C448" s="123" t="s">
        <v>2939</v>
      </c>
    </row>
    <row r="449" spans="1:3" x14ac:dyDescent="0.3">
      <c r="A449" s="122" t="s">
        <v>2558</v>
      </c>
      <c r="B449" s="123" t="s">
        <v>3416</v>
      </c>
      <c r="C449" s="123" t="s">
        <v>2939</v>
      </c>
    </row>
    <row r="450" spans="1:3" x14ac:dyDescent="0.3">
      <c r="A450" s="122" t="s">
        <v>2688</v>
      </c>
      <c r="B450" s="123" t="s">
        <v>3417</v>
      </c>
      <c r="C450" s="123" t="s">
        <v>2939</v>
      </c>
    </row>
    <row r="451" spans="1:3" x14ac:dyDescent="0.3">
      <c r="A451" s="122" t="s">
        <v>2547</v>
      </c>
      <c r="B451" s="123" t="s">
        <v>3418</v>
      </c>
      <c r="C451" s="123" t="s">
        <v>2939</v>
      </c>
    </row>
    <row r="452" spans="1:3" x14ac:dyDescent="0.3">
      <c r="A452" s="122" t="s">
        <v>2752</v>
      </c>
      <c r="B452" s="123" t="s">
        <v>3419</v>
      </c>
      <c r="C452" s="123" t="s">
        <v>2939</v>
      </c>
    </row>
    <row r="453" spans="1:3" x14ac:dyDescent="0.3">
      <c r="A453" s="122" t="s">
        <v>2572</v>
      </c>
      <c r="B453" s="123" t="s">
        <v>3420</v>
      </c>
      <c r="C453" s="123" t="s">
        <v>2939</v>
      </c>
    </row>
    <row r="454" spans="1:3" x14ac:dyDescent="0.3">
      <c r="A454" s="122" t="s">
        <v>1723</v>
      </c>
      <c r="B454" s="123" t="s">
        <v>3421</v>
      </c>
      <c r="C454" s="123" t="s">
        <v>2939</v>
      </c>
    </row>
    <row r="455" spans="1:3" x14ac:dyDescent="0.3">
      <c r="A455" s="122" t="s">
        <v>2487</v>
      </c>
      <c r="B455" s="123" t="s">
        <v>3422</v>
      </c>
      <c r="C455" s="123" t="s">
        <v>2939</v>
      </c>
    </row>
    <row r="456" spans="1:3" x14ac:dyDescent="0.3">
      <c r="A456" s="122" t="s">
        <v>1275</v>
      </c>
      <c r="B456" s="123" t="s">
        <v>3423</v>
      </c>
      <c r="C456" s="123" t="s">
        <v>2939</v>
      </c>
    </row>
    <row r="457" spans="1:3" x14ac:dyDescent="0.3">
      <c r="A457" s="122" t="s">
        <v>2630</v>
      </c>
      <c r="B457" s="123" t="s">
        <v>3424</v>
      </c>
      <c r="C457" s="123" t="s">
        <v>2939</v>
      </c>
    </row>
    <row r="458" spans="1:3" x14ac:dyDescent="0.3">
      <c r="A458" s="122" t="s">
        <v>1383</v>
      </c>
      <c r="B458" s="123" t="s">
        <v>3425</v>
      </c>
      <c r="C458" s="123" t="s">
        <v>2939</v>
      </c>
    </row>
    <row r="459" spans="1:3" x14ac:dyDescent="0.3">
      <c r="A459" s="122" t="s">
        <v>2637</v>
      </c>
      <c r="B459" s="123" t="s">
        <v>3426</v>
      </c>
      <c r="C459" s="123" t="s">
        <v>2939</v>
      </c>
    </row>
    <row r="460" spans="1:3" x14ac:dyDescent="0.3">
      <c r="A460" s="122" t="s">
        <v>1686</v>
      </c>
      <c r="B460" s="123" t="s">
        <v>3427</v>
      </c>
      <c r="C460" s="123" t="s">
        <v>2939</v>
      </c>
    </row>
    <row r="461" spans="1:3" x14ac:dyDescent="0.3">
      <c r="A461" s="122" t="s">
        <v>1949</v>
      </c>
      <c r="B461" s="123" t="s">
        <v>3428</v>
      </c>
      <c r="C461" s="123" t="s">
        <v>2939</v>
      </c>
    </row>
    <row r="462" spans="1:3" x14ac:dyDescent="0.3">
      <c r="A462" s="122" t="s">
        <v>1871</v>
      </c>
      <c r="B462" s="123" t="s">
        <v>3429</v>
      </c>
      <c r="C462" s="123" t="s">
        <v>2939</v>
      </c>
    </row>
    <row r="463" spans="1:3" x14ac:dyDescent="0.3">
      <c r="A463" s="122" t="s">
        <v>1859</v>
      </c>
      <c r="B463" s="123" t="s">
        <v>3430</v>
      </c>
      <c r="C463" s="123" t="s">
        <v>2939</v>
      </c>
    </row>
    <row r="464" spans="1:3" x14ac:dyDescent="0.3">
      <c r="A464" s="122" t="s">
        <v>2656</v>
      </c>
      <c r="B464" s="123" t="s">
        <v>3431</v>
      </c>
      <c r="C464" s="123" t="s">
        <v>2939</v>
      </c>
    </row>
    <row r="465" spans="1:3" x14ac:dyDescent="0.3">
      <c r="A465" s="122" t="s">
        <v>2064</v>
      </c>
      <c r="B465" s="123" t="s">
        <v>3432</v>
      </c>
      <c r="C465" s="123" t="s">
        <v>2939</v>
      </c>
    </row>
    <row r="466" spans="1:3" x14ac:dyDescent="0.3">
      <c r="A466" s="122" t="s">
        <v>2588</v>
      </c>
      <c r="B466" s="123" t="s">
        <v>3433</v>
      </c>
      <c r="C466" s="123" t="s">
        <v>2939</v>
      </c>
    </row>
    <row r="467" spans="1:3" x14ac:dyDescent="0.3">
      <c r="A467" s="122" t="s">
        <v>1325</v>
      </c>
      <c r="B467" s="123" t="s">
        <v>3434</v>
      </c>
      <c r="C467" s="123" t="s">
        <v>2939</v>
      </c>
    </row>
    <row r="468" spans="1:3" x14ac:dyDescent="0.3">
      <c r="A468" s="122" t="s">
        <v>2483</v>
      </c>
      <c r="B468" s="123" t="s">
        <v>3435</v>
      </c>
      <c r="C468" s="123" t="s">
        <v>2939</v>
      </c>
    </row>
    <row r="469" spans="1:3" x14ac:dyDescent="0.3">
      <c r="A469" s="122" t="s">
        <v>2503</v>
      </c>
      <c r="B469" s="123" t="s">
        <v>3436</v>
      </c>
      <c r="C469" s="123" t="s">
        <v>2939</v>
      </c>
    </row>
    <row r="470" spans="1:3" x14ac:dyDescent="0.3">
      <c r="A470" s="122" t="s">
        <v>2529</v>
      </c>
      <c r="B470" s="123" t="s">
        <v>3437</v>
      </c>
      <c r="C470" s="123" t="s">
        <v>2939</v>
      </c>
    </row>
    <row r="471" spans="1:3" x14ac:dyDescent="0.3">
      <c r="A471" s="122" t="s">
        <v>1486</v>
      </c>
      <c r="B471" s="123" t="s">
        <v>3438</v>
      </c>
      <c r="C471" s="123" t="s">
        <v>2939</v>
      </c>
    </row>
    <row r="472" spans="1:3" x14ac:dyDescent="0.3">
      <c r="A472" s="122" t="s">
        <v>2657</v>
      </c>
      <c r="B472" s="123" t="s">
        <v>3439</v>
      </c>
      <c r="C472" s="123" t="s">
        <v>2939</v>
      </c>
    </row>
    <row r="473" spans="1:3" x14ac:dyDescent="0.3">
      <c r="A473" s="122" t="s">
        <v>2686</v>
      </c>
      <c r="B473" s="123" t="s">
        <v>3440</v>
      </c>
      <c r="C473" s="123" t="s">
        <v>2939</v>
      </c>
    </row>
    <row r="474" spans="1:3" x14ac:dyDescent="0.3">
      <c r="A474" s="122" t="s">
        <v>2531</v>
      </c>
      <c r="B474" s="123" t="s">
        <v>3441</v>
      </c>
      <c r="C474" s="123" t="s">
        <v>2939</v>
      </c>
    </row>
    <row r="475" spans="1:3" x14ac:dyDescent="0.3">
      <c r="A475" s="122" t="s">
        <v>2535</v>
      </c>
      <c r="B475" s="123" t="s">
        <v>3442</v>
      </c>
      <c r="C475" s="123" t="s">
        <v>2939</v>
      </c>
    </row>
    <row r="476" spans="1:3" x14ac:dyDescent="0.3">
      <c r="A476" s="122" t="s">
        <v>2541</v>
      </c>
      <c r="B476" s="123" t="s">
        <v>3443</v>
      </c>
      <c r="C476" s="123" t="s">
        <v>2939</v>
      </c>
    </row>
    <row r="477" spans="1:3" x14ac:dyDescent="0.3">
      <c r="A477" s="122" t="s">
        <v>1580</v>
      </c>
      <c r="B477" s="123" t="s">
        <v>3444</v>
      </c>
      <c r="C477" s="123" t="s">
        <v>2939</v>
      </c>
    </row>
    <row r="478" spans="1:3" x14ac:dyDescent="0.3">
      <c r="A478" s="122" t="s">
        <v>1279</v>
      </c>
      <c r="B478" s="123" t="s">
        <v>3445</v>
      </c>
      <c r="C478" s="123" t="s">
        <v>2939</v>
      </c>
    </row>
    <row r="479" spans="1:3" x14ac:dyDescent="0.3">
      <c r="A479" s="122" t="s">
        <v>2556</v>
      </c>
      <c r="B479" s="123" t="s">
        <v>3446</v>
      </c>
      <c r="C479" s="123" t="s">
        <v>2939</v>
      </c>
    </row>
    <row r="480" spans="1:3" x14ac:dyDescent="0.3">
      <c r="A480" s="122" t="s">
        <v>2534</v>
      </c>
      <c r="B480" s="123" t="s">
        <v>3447</v>
      </c>
      <c r="C480" s="123" t="s">
        <v>2939</v>
      </c>
    </row>
    <row r="481" spans="1:3" x14ac:dyDescent="0.3">
      <c r="A481" s="122" t="s">
        <v>2610</v>
      </c>
      <c r="B481" s="123" t="s">
        <v>3448</v>
      </c>
      <c r="C481" s="123" t="s">
        <v>2939</v>
      </c>
    </row>
    <row r="482" spans="1:3" x14ac:dyDescent="0.3">
      <c r="A482" s="122" t="s">
        <v>2599</v>
      </c>
      <c r="B482" s="123" t="s">
        <v>3449</v>
      </c>
      <c r="C482" s="123" t="s">
        <v>2939</v>
      </c>
    </row>
    <row r="483" spans="1:3" x14ac:dyDescent="0.3">
      <c r="A483" s="122" t="s">
        <v>2472</v>
      </c>
      <c r="B483" s="123" t="s">
        <v>3450</v>
      </c>
      <c r="C483" s="123" t="s">
        <v>2939</v>
      </c>
    </row>
    <row r="484" spans="1:3" x14ac:dyDescent="0.3">
      <c r="A484" s="122" t="s">
        <v>2524</v>
      </c>
      <c r="B484" s="123" t="s">
        <v>3451</v>
      </c>
      <c r="C484" s="123" t="s">
        <v>2939</v>
      </c>
    </row>
    <row r="485" spans="1:3" x14ac:dyDescent="0.3">
      <c r="A485" s="122" t="s">
        <v>1893</v>
      </c>
      <c r="B485" s="123" t="s">
        <v>3452</v>
      </c>
      <c r="C485" s="123" t="s">
        <v>2939</v>
      </c>
    </row>
    <row r="486" spans="1:3" x14ac:dyDescent="0.3">
      <c r="A486" s="122" t="s">
        <v>2469</v>
      </c>
      <c r="B486" s="123" t="s">
        <v>3453</v>
      </c>
      <c r="C486" s="123" t="s">
        <v>2939</v>
      </c>
    </row>
    <row r="487" spans="1:3" x14ac:dyDescent="0.3">
      <c r="A487" s="122" t="s">
        <v>1853</v>
      </c>
      <c r="B487" s="123" t="s">
        <v>3454</v>
      </c>
      <c r="C487" s="123" t="s">
        <v>2939</v>
      </c>
    </row>
    <row r="488" spans="1:3" x14ac:dyDescent="0.3">
      <c r="A488" s="122" t="s">
        <v>2675</v>
      </c>
      <c r="B488" s="123" t="s">
        <v>3455</v>
      </c>
      <c r="C488" s="123" t="s">
        <v>2939</v>
      </c>
    </row>
    <row r="489" spans="1:3" x14ac:dyDescent="0.3">
      <c r="A489" s="122" t="s">
        <v>2608</v>
      </c>
      <c r="B489" s="123" t="s">
        <v>3456</v>
      </c>
      <c r="C489" s="123" t="s">
        <v>2939</v>
      </c>
    </row>
    <row r="490" spans="1:3" x14ac:dyDescent="0.3">
      <c r="A490" s="122" t="s">
        <v>2644</v>
      </c>
      <c r="B490" s="123" t="s">
        <v>3457</v>
      </c>
      <c r="C490" s="123" t="s">
        <v>2939</v>
      </c>
    </row>
    <row r="491" spans="1:3" x14ac:dyDescent="0.3">
      <c r="A491" s="122" t="s">
        <v>2512</v>
      </c>
      <c r="B491" s="123" t="s">
        <v>3458</v>
      </c>
      <c r="C491" s="123" t="s">
        <v>2939</v>
      </c>
    </row>
    <row r="492" spans="1:3" x14ac:dyDescent="0.3">
      <c r="A492" s="122" t="s">
        <v>2543</v>
      </c>
      <c r="B492" s="123" t="s">
        <v>3459</v>
      </c>
      <c r="C492" s="123" t="s">
        <v>2939</v>
      </c>
    </row>
    <row r="493" spans="1:3" x14ac:dyDescent="0.3">
      <c r="A493" s="122" t="s">
        <v>2536</v>
      </c>
      <c r="B493" s="123" t="s">
        <v>3460</v>
      </c>
      <c r="C493" s="123" t="s">
        <v>2939</v>
      </c>
    </row>
    <row r="494" spans="1:3" x14ac:dyDescent="0.3">
      <c r="A494" s="122" t="s">
        <v>1482</v>
      </c>
      <c r="B494" s="123" t="s">
        <v>3461</v>
      </c>
      <c r="C494" s="123" t="s">
        <v>2939</v>
      </c>
    </row>
    <row r="495" spans="1:3" x14ac:dyDescent="0.3">
      <c r="A495" s="122" t="s">
        <v>1478</v>
      </c>
      <c r="B495" s="123" t="s">
        <v>3462</v>
      </c>
      <c r="C495" s="123" t="s">
        <v>2939</v>
      </c>
    </row>
    <row r="496" spans="1:3" x14ac:dyDescent="0.3">
      <c r="A496" s="122" t="s">
        <v>2557</v>
      </c>
      <c r="B496" s="123" t="s">
        <v>3463</v>
      </c>
      <c r="C496" s="123" t="s">
        <v>2939</v>
      </c>
    </row>
    <row r="497" spans="1:3" x14ac:dyDescent="0.3">
      <c r="A497" s="122" t="s">
        <v>2707</v>
      </c>
      <c r="B497" s="123" t="s">
        <v>3464</v>
      </c>
      <c r="C497" s="123" t="s">
        <v>2939</v>
      </c>
    </row>
    <row r="498" spans="1:3" x14ac:dyDescent="0.3">
      <c r="A498" s="122" t="s">
        <v>2632</v>
      </c>
      <c r="B498" s="123" t="s">
        <v>3465</v>
      </c>
      <c r="C498" s="123" t="s">
        <v>2939</v>
      </c>
    </row>
    <row r="499" spans="1:3" x14ac:dyDescent="0.3">
      <c r="A499" s="122" t="s">
        <v>1910</v>
      </c>
      <c r="B499" s="123" t="s">
        <v>3466</v>
      </c>
      <c r="C499" s="123" t="s">
        <v>2939</v>
      </c>
    </row>
    <row r="500" spans="1:3" x14ac:dyDescent="0.3">
      <c r="A500" s="122" t="s">
        <v>2517</v>
      </c>
      <c r="B500" s="123" t="s">
        <v>3467</v>
      </c>
      <c r="C500" s="123" t="s">
        <v>2939</v>
      </c>
    </row>
    <row r="501" spans="1:3" x14ac:dyDescent="0.3">
      <c r="A501" s="122" t="s">
        <v>2530</v>
      </c>
      <c r="B501" s="123" t="s">
        <v>3468</v>
      </c>
      <c r="C501" s="123" t="s">
        <v>2939</v>
      </c>
    </row>
    <row r="502" spans="1:3" x14ac:dyDescent="0.3">
      <c r="A502" s="122" t="s">
        <v>1711</v>
      </c>
      <c r="B502" s="123" t="s">
        <v>3469</v>
      </c>
      <c r="C502" s="123" t="s">
        <v>2939</v>
      </c>
    </row>
    <row r="503" spans="1:3" x14ac:dyDescent="0.3">
      <c r="A503" s="122" t="s">
        <v>1451</v>
      </c>
      <c r="B503" s="123" t="s">
        <v>3470</v>
      </c>
      <c r="C503" s="123" t="s">
        <v>2939</v>
      </c>
    </row>
    <row r="504" spans="1:3" x14ac:dyDescent="0.3">
      <c r="A504" s="122" t="s">
        <v>2658</v>
      </c>
      <c r="B504" s="123" t="s">
        <v>3471</v>
      </c>
      <c r="C504" s="123" t="s">
        <v>2939</v>
      </c>
    </row>
    <row r="505" spans="1:3" x14ac:dyDescent="0.3">
      <c r="A505" s="122" t="s">
        <v>2678</v>
      </c>
      <c r="B505" s="123" t="s">
        <v>3472</v>
      </c>
      <c r="C505" s="123" t="s">
        <v>2939</v>
      </c>
    </row>
    <row r="506" spans="1:3" x14ac:dyDescent="0.3">
      <c r="A506" s="122" t="s">
        <v>2594</v>
      </c>
      <c r="B506" s="123" t="s">
        <v>3473</v>
      </c>
      <c r="C506" s="123" t="s">
        <v>2939</v>
      </c>
    </row>
    <row r="507" spans="1:3" x14ac:dyDescent="0.3">
      <c r="A507" s="122" t="s">
        <v>1295</v>
      </c>
      <c r="B507" s="123" t="s">
        <v>3474</v>
      </c>
      <c r="C507" s="123" t="s">
        <v>2939</v>
      </c>
    </row>
    <row r="508" spans="1:3" x14ac:dyDescent="0.3">
      <c r="A508" s="122" t="s">
        <v>2499</v>
      </c>
      <c r="B508" s="123" t="s">
        <v>3475</v>
      </c>
      <c r="C508" s="123" t="s">
        <v>2939</v>
      </c>
    </row>
    <row r="509" spans="1:3" x14ac:dyDescent="0.3">
      <c r="A509" s="122" t="s">
        <v>2646</v>
      </c>
      <c r="B509" s="123" t="s">
        <v>3476</v>
      </c>
      <c r="C509" s="123" t="s">
        <v>2939</v>
      </c>
    </row>
    <row r="510" spans="1:3" x14ac:dyDescent="0.3">
      <c r="A510" s="122" t="s">
        <v>1607</v>
      </c>
      <c r="B510" s="123" t="s">
        <v>3477</v>
      </c>
      <c r="C510" s="123" t="s">
        <v>2939</v>
      </c>
    </row>
    <row r="511" spans="1:3" x14ac:dyDescent="0.3">
      <c r="A511" s="122" t="s">
        <v>2591</v>
      </c>
      <c r="B511" s="123" t="s">
        <v>3478</v>
      </c>
      <c r="C511" s="123" t="s">
        <v>2939</v>
      </c>
    </row>
    <row r="512" spans="1:3" x14ac:dyDescent="0.3">
      <c r="A512" s="122" t="s">
        <v>2482</v>
      </c>
      <c r="B512" s="123" t="s">
        <v>3479</v>
      </c>
      <c r="C512" s="123" t="s">
        <v>2939</v>
      </c>
    </row>
    <row r="513" spans="1:3" x14ac:dyDescent="0.3">
      <c r="A513" s="122" t="s">
        <v>1557</v>
      </c>
      <c r="B513" s="123" t="s">
        <v>3480</v>
      </c>
      <c r="C513" s="123" t="s">
        <v>2939</v>
      </c>
    </row>
    <row r="514" spans="1:3" x14ac:dyDescent="0.3">
      <c r="A514" s="122" t="s">
        <v>2471</v>
      </c>
      <c r="B514" s="123" t="s">
        <v>3481</v>
      </c>
      <c r="C514" s="123" t="s">
        <v>2939</v>
      </c>
    </row>
    <row r="515" spans="1:3" x14ac:dyDescent="0.3">
      <c r="A515" s="122" t="s">
        <v>1922</v>
      </c>
      <c r="B515" s="123" t="s">
        <v>3482</v>
      </c>
      <c r="C515" s="123" t="s">
        <v>2939</v>
      </c>
    </row>
    <row r="516" spans="1:3" x14ac:dyDescent="0.3">
      <c r="A516" s="122" t="s">
        <v>1716</v>
      </c>
      <c r="B516" s="123" t="s">
        <v>3483</v>
      </c>
      <c r="C516" s="123" t="s">
        <v>2939</v>
      </c>
    </row>
    <row r="517" spans="1:3" x14ac:dyDescent="0.3">
      <c r="A517" s="122" t="s">
        <v>2520</v>
      </c>
      <c r="B517" s="123" t="s">
        <v>3484</v>
      </c>
      <c r="C517" s="123" t="s">
        <v>2939</v>
      </c>
    </row>
    <row r="518" spans="1:3" x14ac:dyDescent="0.3">
      <c r="A518" s="122" t="s">
        <v>2604</v>
      </c>
      <c r="B518" s="123" t="s">
        <v>3485</v>
      </c>
      <c r="C518" s="123" t="s">
        <v>2939</v>
      </c>
    </row>
    <row r="519" spans="1:3" x14ac:dyDescent="0.3">
      <c r="A519" s="122" t="s">
        <v>2348</v>
      </c>
      <c r="B519" s="123" t="s">
        <v>3486</v>
      </c>
      <c r="C519" s="123" t="s">
        <v>2939</v>
      </c>
    </row>
    <row r="520" spans="1:3" x14ac:dyDescent="0.3">
      <c r="A520" s="122" t="s">
        <v>1397</v>
      </c>
      <c r="B520" s="123" t="s">
        <v>3487</v>
      </c>
      <c r="C520" s="123" t="s">
        <v>2939</v>
      </c>
    </row>
    <row r="521" spans="1:3" x14ac:dyDescent="0.3">
      <c r="A521" s="122" t="s">
        <v>2523</v>
      </c>
      <c r="B521" s="123" t="s">
        <v>3488</v>
      </c>
      <c r="C521" s="123" t="s">
        <v>2939</v>
      </c>
    </row>
    <row r="522" spans="1:3" x14ac:dyDescent="0.3">
      <c r="A522" s="122" t="s">
        <v>1978</v>
      </c>
      <c r="B522" s="123" t="s">
        <v>3489</v>
      </c>
      <c r="C522" s="123" t="s">
        <v>3490</v>
      </c>
    </row>
    <row r="523" spans="1:3" x14ac:dyDescent="0.3">
      <c r="A523" s="122" t="s">
        <v>1338</v>
      </c>
      <c r="B523" s="123" t="s">
        <v>3491</v>
      </c>
      <c r="C523" s="123" t="s">
        <v>3490</v>
      </c>
    </row>
    <row r="524" spans="1:3" x14ac:dyDescent="0.3">
      <c r="A524" s="122" t="s">
        <v>1406</v>
      </c>
      <c r="B524" s="123" t="s">
        <v>3492</v>
      </c>
      <c r="C524" s="123" t="s">
        <v>3490</v>
      </c>
    </row>
    <row r="525" spans="1:3" x14ac:dyDescent="0.3">
      <c r="A525" s="122" t="s">
        <v>2451</v>
      </c>
      <c r="B525" s="123" t="s">
        <v>3493</v>
      </c>
      <c r="C525" s="123" t="s">
        <v>3490</v>
      </c>
    </row>
    <row r="526" spans="1:3" x14ac:dyDescent="0.3">
      <c r="A526" s="122" t="s">
        <v>2280</v>
      </c>
      <c r="B526" s="123" t="s">
        <v>3494</v>
      </c>
      <c r="C526" s="123" t="s">
        <v>3490</v>
      </c>
    </row>
    <row r="527" spans="1:3" x14ac:dyDescent="0.3">
      <c r="A527" s="122" t="s">
        <v>2186</v>
      </c>
      <c r="B527" s="123" t="s">
        <v>3495</v>
      </c>
      <c r="C527" s="123" t="s">
        <v>3490</v>
      </c>
    </row>
    <row r="528" spans="1:3" x14ac:dyDescent="0.3">
      <c r="A528" s="122" t="s">
        <v>2378</v>
      </c>
      <c r="B528" s="123" t="s">
        <v>3496</v>
      </c>
      <c r="C528" s="123" t="s">
        <v>3490</v>
      </c>
    </row>
    <row r="529" spans="1:3" x14ac:dyDescent="0.3">
      <c r="A529" s="122" t="s">
        <v>2346</v>
      </c>
      <c r="B529" s="123" t="s">
        <v>3497</v>
      </c>
      <c r="C529" s="123" t="s">
        <v>3490</v>
      </c>
    </row>
    <row r="530" spans="1:3" x14ac:dyDescent="0.3">
      <c r="A530" s="122" t="s">
        <v>2386</v>
      </c>
      <c r="B530" s="123" t="s">
        <v>3498</v>
      </c>
      <c r="C530" s="123" t="s">
        <v>3490</v>
      </c>
    </row>
    <row r="531" spans="1:3" x14ac:dyDescent="0.3">
      <c r="A531" s="122" t="s">
        <v>1839</v>
      </c>
      <c r="B531" s="123" t="s">
        <v>3499</v>
      </c>
      <c r="C531" s="123" t="s">
        <v>3490</v>
      </c>
    </row>
    <row r="532" spans="1:3" x14ac:dyDescent="0.3">
      <c r="A532" s="122" t="s">
        <v>1822</v>
      </c>
      <c r="B532" s="123" t="s">
        <v>3500</v>
      </c>
      <c r="C532" s="123" t="s">
        <v>3490</v>
      </c>
    </row>
    <row r="533" spans="1:3" x14ac:dyDescent="0.3">
      <c r="A533" s="122" t="s">
        <v>1826</v>
      </c>
      <c r="B533" s="123" t="s">
        <v>3501</v>
      </c>
      <c r="C533" s="123" t="s">
        <v>3490</v>
      </c>
    </row>
    <row r="534" spans="1:3" x14ac:dyDescent="0.3">
      <c r="A534" s="122" t="s">
        <v>1790</v>
      </c>
      <c r="B534" s="123" t="s">
        <v>3502</v>
      </c>
      <c r="C534" s="123" t="s">
        <v>3490</v>
      </c>
    </row>
    <row r="535" spans="1:3" x14ac:dyDescent="0.3">
      <c r="A535" s="122" t="s">
        <v>1457</v>
      </c>
      <c r="B535" s="123" t="s">
        <v>3503</v>
      </c>
      <c r="C535" s="123" t="s">
        <v>3490</v>
      </c>
    </row>
    <row r="536" spans="1:3" x14ac:dyDescent="0.3">
      <c r="A536" s="122" t="s">
        <v>1808</v>
      </c>
      <c r="B536" s="123" t="s">
        <v>3504</v>
      </c>
      <c r="C536" s="123" t="s">
        <v>3490</v>
      </c>
    </row>
    <row r="537" spans="1:3" x14ac:dyDescent="0.3">
      <c r="A537" s="122" t="s">
        <v>2453</v>
      </c>
      <c r="B537" s="123" t="s">
        <v>3505</v>
      </c>
      <c r="C537" s="123" t="s">
        <v>3490</v>
      </c>
    </row>
    <row r="538" spans="1:3" x14ac:dyDescent="0.3">
      <c r="A538" s="122" t="s">
        <v>1309</v>
      </c>
      <c r="B538" s="123" t="s">
        <v>3506</v>
      </c>
      <c r="C538" s="123" t="s">
        <v>3490</v>
      </c>
    </row>
    <row r="539" spans="1:3" x14ac:dyDescent="0.3">
      <c r="A539" s="122" t="s">
        <v>1741</v>
      </c>
      <c r="B539" s="123" t="s">
        <v>3507</v>
      </c>
      <c r="C539" s="123" t="s">
        <v>3490</v>
      </c>
    </row>
    <row r="540" spans="1:3" x14ac:dyDescent="0.3">
      <c r="A540" s="122" t="s">
        <v>1369</v>
      </c>
      <c r="B540" s="123" t="s">
        <v>3508</v>
      </c>
      <c r="C540" s="123" t="s">
        <v>3490</v>
      </c>
    </row>
    <row r="541" spans="1:3" x14ac:dyDescent="0.3">
      <c r="A541" s="122" t="s">
        <v>1710</v>
      </c>
      <c r="B541" s="123" t="s">
        <v>3509</v>
      </c>
      <c r="C541" s="123" t="s">
        <v>3490</v>
      </c>
    </row>
    <row r="542" spans="1:3" x14ac:dyDescent="0.3">
      <c r="A542" s="122" t="s">
        <v>1345</v>
      </c>
      <c r="B542" s="123" t="s">
        <v>3510</v>
      </c>
      <c r="C542" s="123" t="s">
        <v>3490</v>
      </c>
    </row>
    <row r="543" spans="1:3" x14ac:dyDescent="0.3">
      <c r="A543" s="122" t="s">
        <v>1714</v>
      </c>
      <c r="B543" s="123" t="s">
        <v>3511</v>
      </c>
      <c r="C543" s="123" t="s">
        <v>3490</v>
      </c>
    </row>
    <row r="544" spans="1:3" x14ac:dyDescent="0.3">
      <c r="A544" s="122" t="s">
        <v>1341</v>
      </c>
      <c r="B544" s="123" t="s">
        <v>3512</v>
      </c>
      <c r="C544" s="123" t="s">
        <v>3490</v>
      </c>
    </row>
    <row r="545" spans="1:3" x14ac:dyDescent="0.3">
      <c r="A545" s="122" t="s">
        <v>1286</v>
      </c>
      <c r="B545" s="123" t="s">
        <v>3513</v>
      </c>
      <c r="C545" s="123" t="s">
        <v>3490</v>
      </c>
    </row>
    <row r="546" spans="1:3" x14ac:dyDescent="0.3">
      <c r="A546" s="122" t="s">
        <v>1346</v>
      </c>
      <c r="B546" s="123" t="s">
        <v>3514</v>
      </c>
      <c r="C546" s="123" t="s">
        <v>3490</v>
      </c>
    </row>
    <row r="547" spans="1:3" x14ac:dyDescent="0.3">
      <c r="A547" s="122" t="s">
        <v>1776</v>
      </c>
      <c r="B547" s="123" t="s">
        <v>3515</v>
      </c>
      <c r="C547" s="123" t="s">
        <v>3490</v>
      </c>
    </row>
    <row r="548" spans="1:3" x14ac:dyDescent="0.3">
      <c r="A548" s="122" t="s">
        <v>1812</v>
      </c>
      <c r="B548" s="123" t="s">
        <v>3516</v>
      </c>
      <c r="C548" s="123" t="s">
        <v>3490</v>
      </c>
    </row>
    <row r="549" spans="1:3" x14ac:dyDescent="0.3">
      <c r="A549" s="122" t="s">
        <v>1320</v>
      </c>
      <c r="B549" s="123" t="s">
        <v>3517</v>
      </c>
      <c r="C549" s="123" t="s">
        <v>3490</v>
      </c>
    </row>
    <row r="550" spans="1:3" x14ac:dyDescent="0.3">
      <c r="A550" s="122" t="s">
        <v>1696</v>
      </c>
      <c r="B550" s="123" t="s">
        <v>3518</v>
      </c>
      <c r="C550" s="123" t="s">
        <v>3490</v>
      </c>
    </row>
    <row r="551" spans="1:3" x14ac:dyDescent="0.3">
      <c r="A551" s="122" t="s">
        <v>1615</v>
      </c>
      <c r="B551" s="123" t="s">
        <v>3519</v>
      </c>
      <c r="C551" s="123" t="s">
        <v>3490</v>
      </c>
    </row>
    <row r="552" spans="1:3" x14ac:dyDescent="0.3">
      <c r="A552" s="122" t="s">
        <v>1278</v>
      </c>
      <c r="B552" s="123" t="s">
        <v>3520</v>
      </c>
      <c r="C552" s="123" t="s">
        <v>3490</v>
      </c>
    </row>
    <row r="553" spans="1:3" x14ac:dyDescent="0.3">
      <c r="A553" s="122" t="s">
        <v>1746</v>
      </c>
      <c r="B553" s="123" t="s">
        <v>3521</v>
      </c>
      <c r="C553" s="123" t="s">
        <v>3490</v>
      </c>
    </row>
    <row r="554" spans="1:3" x14ac:dyDescent="0.3">
      <c r="A554" s="122" t="s">
        <v>1690</v>
      </c>
      <c r="B554" s="123" t="s">
        <v>3522</v>
      </c>
      <c r="C554" s="123" t="s">
        <v>3490</v>
      </c>
    </row>
    <row r="555" spans="1:3" x14ac:dyDescent="0.3">
      <c r="A555" s="122" t="s">
        <v>2645</v>
      </c>
      <c r="B555" s="123" t="s">
        <v>3523</v>
      </c>
      <c r="C555" s="123" t="s">
        <v>3524</v>
      </c>
    </row>
    <row r="556" spans="1:3" x14ac:dyDescent="0.3">
      <c r="A556" s="122" t="s">
        <v>1641</v>
      </c>
      <c r="B556" s="123" t="s">
        <v>3525</v>
      </c>
      <c r="C556" s="123" t="s">
        <v>3526</v>
      </c>
    </row>
    <row r="557" spans="1:3" x14ac:dyDescent="0.3">
      <c r="A557" s="122" t="s">
        <v>1788</v>
      </c>
      <c r="B557" s="123" t="s">
        <v>3527</v>
      </c>
      <c r="C557" s="123" t="s">
        <v>3490</v>
      </c>
    </row>
    <row r="558" spans="1:3" x14ac:dyDescent="0.3">
      <c r="A558" s="122" t="s">
        <v>1825</v>
      </c>
      <c r="B558" s="123" t="s">
        <v>3528</v>
      </c>
      <c r="C558" s="123" t="s">
        <v>3490</v>
      </c>
    </row>
    <row r="559" spans="1:3" x14ac:dyDescent="0.3">
      <c r="A559" s="122" t="s">
        <v>2450</v>
      </c>
      <c r="B559" s="123" t="s">
        <v>3529</v>
      </c>
      <c r="C559" s="123" t="s">
        <v>3490</v>
      </c>
    </row>
    <row r="560" spans="1:3" x14ac:dyDescent="0.3">
      <c r="A560" s="122" t="s">
        <v>1792</v>
      </c>
      <c r="B560" s="123" t="s">
        <v>3530</v>
      </c>
      <c r="C560" s="123" t="s">
        <v>3490</v>
      </c>
    </row>
    <row r="561" spans="1:3" x14ac:dyDescent="0.3">
      <c r="A561" s="122" t="s">
        <v>1798</v>
      </c>
      <c r="B561" s="123" t="s">
        <v>3531</v>
      </c>
      <c r="C561" s="123" t="s">
        <v>3490</v>
      </c>
    </row>
    <row r="562" spans="1:3" x14ac:dyDescent="0.3">
      <c r="A562" s="122" t="s">
        <v>1551</v>
      </c>
      <c r="B562" s="123" t="s">
        <v>3532</v>
      </c>
      <c r="C562" s="123" t="s">
        <v>3490</v>
      </c>
    </row>
    <row r="563" spans="1:3" x14ac:dyDescent="0.3">
      <c r="A563" s="122" t="s">
        <v>2016</v>
      </c>
      <c r="B563" s="123" t="s">
        <v>3533</v>
      </c>
      <c r="C563" s="123" t="s">
        <v>3490</v>
      </c>
    </row>
    <row r="564" spans="1:3" x14ac:dyDescent="0.3">
      <c r="A564" s="122" t="s">
        <v>2020</v>
      </c>
      <c r="B564" s="123" t="s">
        <v>3534</v>
      </c>
      <c r="C564" s="123" t="s">
        <v>3490</v>
      </c>
    </row>
    <row r="565" spans="1:3" x14ac:dyDescent="0.3">
      <c r="A565" s="122" t="s">
        <v>1916</v>
      </c>
      <c r="B565" s="123" t="s">
        <v>3535</v>
      </c>
      <c r="C565" s="123" t="s">
        <v>3490</v>
      </c>
    </row>
    <row r="566" spans="1:3" x14ac:dyDescent="0.3">
      <c r="A566" s="122" t="s">
        <v>1968</v>
      </c>
      <c r="B566" s="123" t="s">
        <v>3536</v>
      </c>
      <c r="C566" s="123" t="s">
        <v>3490</v>
      </c>
    </row>
    <row r="567" spans="1:3" x14ac:dyDescent="0.3">
      <c r="A567" s="122" t="s">
        <v>2039</v>
      </c>
      <c r="B567" s="123" t="s">
        <v>3537</v>
      </c>
      <c r="C567" s="123" t="s">
        <v>3490</v>
      </c>
    </row>
    <row r="568" spans="1:3" x14ac:dyDescent="0.3">
      <c r="A568" s="122" t="s">
        <v>1480</v>
      </c>
      <c r="B568" s="123" t="s">
        <v>3538</v>
      </c>
      <c r="C568" s="123" t="s">
        <v>3490</v>
      </c>
    </row>
    <row r="569" spans="1:3" x14ac:dyDescent="0.3">
      <c r="A569" s="122" t="s">
        <v>2150</v>
      </c>
      <c r="B569" s="123" t="s">
        <v>3539</v>
      </c>
      <c r="C569" s="123" t="s">
        <v>3490</v>
      </c>
    </row>
    <row r="570" spans="1:3" x14ac:dyDescent="0.3">
      <c r="A570" s="122" t="s">
        <v>1471</v>
      </c>
      <c r="B570" s="123" t="s">
        <v>3540</v>
      </c>
      <c r="C570" s="123" t="s">
        <v>3490</v>
      </c>
    </row>
    <row r="571" spans="1:3" x14ac:dyDescent="0.3">
      <c r="A571" s="122" t="s">
        <v>1521</v>
      </c>
      <c r="B571" s="123" t="s">
        <v>3541</v>
      </c>
      <c r="C571" s="123" t="s">
        <v>3490</v>
      </c>
    </row>
    <row r="572" spans="1:3" x14ac:dyDescent="0.3">
      <c r="A572" s="122" t="s">
        <v>1883</v>
      </c>
      <c r="B572" s="123" t="s">
        <v>3542</v>
      </c>
      <c r="C572" s="123" t="s">
        <v>3490</v>
      </c>
    </row>
    <row r="573" spans="1:3" x14ac:dyDescent="0.3">
      <c r="A573" s="122" t="s">
        <v>2163</v>
      </c>
      <c r="B573" s="123" t="s">
        <v>3543</v>
      </c>
      <c r="C573" s="123" t="s">
        <v>3490</v>
      </c>
    </row>
    <row r="574" spans="1:3" x14ac:dyDescent="0.3">
      <c r="A574" s="122" t="s">
        <v>1928</v>
      </c>
      <c r="B574" s="123" t="s">
        <v>3544</v>
      </c>
      <c r="C574" s="123" t="s">
        <v>3490</v>
      </c>
    </row>
    <row r="575" spans="1:3" x14ac:dyDescent="0.3">
      <c r="A575" s="122" t="s">
        <v>2423</v>
      </c>
      <c r="B575" s="123" t="s">
        <v>3545</v>
      </c>
      <c r="C575" s="123" t="s">
        <v>3490</v>
      </c>
    </row>
    <row r="576" spans="1:3" x14ac:dyDescent="0.3">
      <c r="A576" s="122" t="s">
        <v>1514</v>
      </c>
      <c r="B576" s="123" t="s">
        <v>3546</v>
      </c>
      <c r="C576" s="123" t="s">
        <v>3490</v>
      </c>
    </row>
    <row r="577" spans="1:3" x14ac:dyDescent="0.3">
      <c r="A577" s="122" t="s">
        <v>2217</v>
      </c>
      <c r="B577" s="123" t="s">
        <v>3547</v>
      </c>
      <c r="C577" s="123" t="s">
        <v>3490</v>
      </c>
    </row>
    <row r="578" spans="1:3" x14ac:dyDescent="0.3">
      <c r="A578" s="122" t="s">
        <v>2299</v>
      </c>
      <c r="B578" s="123" t="s">
        <v>3548</v>
      </c>
      <c r="C578" s="123" t="s">
        <v>3490</v>
      </c>
    </row>
    <row r="579" spans="1:3" x14ac:dyDescent="0.3">
      <c r="A579" s="122" t="s">
        <v>2130</v>
      </c>
      <c r="B579" s="123" t="s">
        <v>3549</v>
      </c>
      <c r="C579" s="123" t="s">
        <v>3490</v>
      </c>
    </row>
    <row r="580" spans="1:3" x14ac:dyDescent="0.3">
      <c r="A580" s="122" t="s">
        <v>2227</v>
      </c>
      <c r="B580" s="123" t="s">
        <v>3550</v>
      </c>
      <c r="C580" s="123" t="s">
        <v>3490</v>
      </c>
    </row>
    <row r="581" spans="1:3" x14ac:dyDescent="0.3">
      <c r="A581" s="122" t="s">
        <v>2146</v>
      </c>
      <c r="B581" s="123" t="s">
        <v>3551</v>
      </c>
      <c r="C581" s="123" t="s">
        <v>3490</v>
      </c>
    </row>
    <row r="582" spans="1:3" x14ac:dyDescent="0.3">
      <c r="A582" s="122" t="s">
        <v>2440</v>
      </c>
      <c r="B582" s="123" t="s">
        <v>3552</v>
      </c>
      <c r="C582" s="123" t="s">
        <v>3490</v>
      </c>
    </row>
    <row r="583" spans="1:3" x14ac:dyDescent="0.3">
      <c r="A583" s="122" t="s">
        <v>2260</v>
      </c>
      <c r="B583" s="123" t="s">
        <v>3553</v>
      </c>
      <c r="C583" s="123" t="s">
        <v>3490</v>
      </c>
    </row>
    <row r="584" spans="1:3" x14ac:dyDescent="0.3">
      <c r="A584" s="122" t="s">
        <v>2406</v>
      </c>
      <c r="B584" s="123" t="s">
        <v>3554</v>
      </c>
      <c r="C584" s="123" t="s">
        <v>3490</v>
      </c>
    </row>
    <row r="585" spans="1:3" x14ac:dyDescent="0.3">
      <c r="A585" s="122" t="s">
        <v>2111</v>
      </c>
      <c r="B585" s="123" t="s">
        <v>3555</v>
      </c>
      <c r="C585" s="123" t="s">
        <v>3490</v>
      </c>
    </row>
    <row r="586" spans="1:3" x14ac:dyDescent="0.3">
      <c r="A586" s="122" t="s">
        <v>1530</v>
      </c>
      <c r="B586" s="123" t="s">
        <v>3556</v>
      </c>
      <c r="C586" s="123" t="s">
        <v>3490</v>
      </c>
    </row>
    <row r="587" spans="1:3" x14ac:dyDescent="0.3">
      <c r="A587" s="122" t="s">
        <v>2442</v>
      </c>
      <c r="B587" s="123" t="s">
        <v>3557</v>
      </c>
      <c r="C587" s="123" t="s">
        <v>3490</v>
      </c>
    </row>
    <row r="588" spans="1:3" x14ac:dyDescent="0.3">
      <c r="A588" s="122" t="s">
        <v>2365</v>
      </c>
      <c r="B588" s="123" t="s">
        <v>3558</v>
      </c>
      <c r="C588" s="123" t="s">
        <v>3490</v>
      </c>
    </row>
    <row r="589" spans="1:3" x14ac:dyDescent="0.3">
      <c r="A589" s="122" t="s">
        <v>2411</v>
      </c>
      <c r="B589" s="123" t="s">
        <v>3559</v>
      </c>
      <c r="C589" s="123" t="s">
        <v>3490</v>
      </c>
    </row>
    <row r="590" spans="1:3" x14ac:dyDescent="0.3">
      <c r="A590" s="122" t="s">
        <v>2211</v>
      </c>
      <c r="B590" s="123" t="s">
        <v>3560</v>
      </c>
      <c r="C590" s="123" t="s">
        <v>3490</v>
      </c>
    </row>
    <row r="591" spans="1:3" x14ac:dyDescent="0.3">
      <c r="A591" s="122" t="s">
        <v>2349</v>
      </c>
      <c r="B591" s="123" t="s">
        <v>3561</v>
      </c>
      <c r="C591" s="123" t="s">
        <v>3490</v>
      </c>
    </row>
    <row r="592" spans="1:3" x14ac:dyDescent="0.3">
      <c r="A592" s="122" t="s">
        <v>2384</v>
      </c>
      <c r="B592" s="123" t="s">
        <v>3562</v>
      </c>
      <c r="C592" s="123" t="s">
        <v>3490</v>
      </c>
    </row>
    <row r="593" spans="1:3" x14ac:dyDescent="0.3">
      <c r="A593" s="122" t="s">
        <v>2300</v>
      </c>
      <c r="B593" s="123" t="s">
        <v>3563</v>
      </c>
      <c r="C593" s="123" t="s">
        <v>3490</v>
      </c>
    </row>
    <row r="594" spans="1:3" x14ac:dyDescent="0.3">
      <c r="A594" s="122" t="s">
        <v>2392</v>
      </c>
      <c r="B594" s="123" t="s">
        <v>3564</v>
      </c>
      <c r="C594" s="123" t="s">
        <v>3490</v>
      </c>
    </row>
    <row r="595" spans="1:3" x14ac:dyDescent="0.3">
      <c r="A595" s="122" t="s">
        <v>2368</v>
      </c>
      <c r="B595" s="123" t="s">
        <v>3565</v>
      </c>
      <c r="C595" s="123" t="s">
        <v>3490</v>
      </c>
    </row>
    <row r="596" spans="1:3" x14ac:dyDescent="0.3">
      <c r="A596" s="122" t="s">
        <v>2306</v>
      </c>
      <c r="B596" s="123" t="s">
        <v>3566</v>
      </c>
      <c r="C596" s="123" t="s">
        <v>3490</v>
      </c>
    </row>
    <row r="597" spans="1:3" x14ac:dyDescent="0.3">
      <c r="A597" s="122" t="s">
        <v>2369</v>
      </c>
      <c r="B597" s="123" t="s">
        <v>3567</v>
      </c>
      <c r="C597" s="123" t="s">
        <v>3490</v>
      </c>
    </row>
    <row r="598" spans="1:3" x14ac:dyDescent="0.3">
      <c r="A598" s="122" t="s">
        <v>2430</v>
      </c>
      <c r="B598" s="123" t="s">
        <v>3568</v>
      </c>
      <c r="C598" s="123" t="s">
        <v>3490</v>
      </c>
    </row>
    <row r="599" spans="1:3" x14ac:dyDescent="0.3">
      <c r="A599" s="122" t="s">
        <v>2293</v>
      </c>
      <c r="B599" s="123" t="s">
        <v>3569</v>
      </c>
      <c r="C599" s="123" t="s">
        <v>3490</v>
      </c>
    </row>
    <row r="600" spans="1:3" x14ac:dyDescent="0.3">
      <c r="A600" s="122" t="s">
        <v>2351</v>
      </c>
      <c r="B600" s="123" t="s">
        <v>3570</v>
      </c>
      <c r="C600" s="123" t="s">
        <v>3490</v>
      </c>
    </row>
    <row r="601" spans="1:3" x14ac:dyDescent="0.3">
      <c r="A601" s="122" t="s">
        <v>2394</v>
      </c>
      <c r="B601" s="123" t="s">
        <v>3571</v>
      </c>
      <c r="C601" s="123" t="s">
        <v>3490</v>
      </c>
    </row>
    <row r="602" spans="1:3" x14ac:dyDescent="0.3">
      <c r="A602" s="122" t="s">
        <v>2374</v>
      </c>
      <c r="B602" s="123" t="s">
        <v>3572</v>
      </c>
      <c r="C602" s="123" t="s">
        <v>3490</v>
      </c>
    </row>
    <row r="603" spans="1:3" x14ac:dyDescent="0.3">
      <c r="A603" s="122" t="s">
        <v>2436</v>
      </c>
      <c r="B603" s="123" t="s">
        <v>3573</v>
      </c>
      <c r="C603" s="123" t="s">
        <v>3490</v>
      </c>
    </row>
    <row r="604" spans="1:3" x14ac:dyDescent="0.3">
      <c r="A604" s="122" t="s">
        <v>2400</v>
      </c>
      <c r="B604" s="123" t="s">
        <v>3574</v>
      </c>
      <c r="C604" s="123" t="s">
        <v>3490</v>
      </c>
    </row>
    <row r="605" spans="1:3" x14ac:dyDescent="0.3">
      <c r="A605" s="122" t="s">
        <v>2342</v>
      </c>
      <c r="B605" s="123" t="s">
        <v>3575</v>
      </c>
      <c r="C605" s="123" t="s">
        <v>3490</v>
      </c>
    </row>
    <row r="606" spans="1:3" x14ac:dyDescent="0.3">
      <c r="A606" s="122" t="s">
        <v>2413</v>
      </c>
      <c r="B606" s="123" t="s">
        <v>3576</v>
      </c>
      <c r="C606" s="123" t="s">
        <v>3490</v>
      </c>
    </row>
    <row r="607" spans="1:3" x14ac:dyDescent="0.3">
      <c r="A607" s="122" t="s">
        <v>2366</v>
      </c>
      <c r="B607" s="123" t="s">
        <v>3577</v>
      </c>
      <c r="C607" s="123" t="s">
        <v>3490</v>
      </c>
    </row>
    <row r="608" spans="1:3" x14ac:dyDescent="0.3">
      <c r="A608" s="122" t="s">
        <v>2389</v>
      </c>
      <c r="B608" s="123" t="s">
        <v>3578</v>
      </c>
      <c r="C608" s="123" t="s">
        <v>3490</v>
      </c>
    </row>
    <row r="609" spans="1:3" x14ac:dyDescent="0.3">
      <c r="A609" s="122" t="s">
        <v>2370</v>
      </c>
      <c r="B609" s="123" t="s">
        <v>3579</v>
      </c>
      <c r="C609" s="123" t="s">
        <v>3490</v>
      </c>
    </row>
    <row r="610" spans="1:3" x14ac:dyDescent="0.3">
      <c r="A610" s="122" t="s">
        <v>2397</v>
      </c>
      <c r="B610" s="123" t="s">
        <v>3580</v>
      </c>
      <c r="C610" s="123" t="s">
        <v>3490</v>
      </c>
    </row>
    <row r="611" spans="1:3" x14ac:dyDescent="0.3">
      <c r="A611" s="122" t="s">
        <v>2319</v>
      </c>
      <c r="B611" s="123" t="s">
        <v>3581</v>
      </c>
      <c r="C611" s="123" t="s">
        <v>3490</v>
      </c>
    </row>
    <row r="612" spans="1:3" x14ac:dyDescent="0.3">
      <c r="A612" s="122" t="s">
        <v>2428</v>
      </c>
      <c r="B612" s="123" t="s">
        <v>3582</v>
      </c>
      <c r="C612" s="123" t="s">
        <v>3490</v>
      </c>
    </row>
    <row r="613" spans="1:3" x14ac:dyDescent="0.3">
      <c r="A613" s="122" t="s">
        <v>2393</v>
      </c>
      <c r="B613" s="123" t="s">
        <v>3583</v>
      </c>
      <c r="C613" s="123" t="s">
        <v>3490</v>
      </c>
    </row>
    <row r="614" spans="1:3" x14ac:dyDescent="0.3">
      <c r="A614" s="122" t="s">
        <v>2376</v>
      </c>
      <c r="B614" s="123" t="s">
        <v>3584</v>
      </c>
      <c r="C614" s="123" t="s">
        <v>3490</v>
      </c>
    </row>
    <row r="615" spans="1:3" x14ac:dyDescent="0.3">
      <c r="A615" s="122" t="s">
        <v>2437</v>
      </c>
      <c r="B615" s="123" t="s">
        <v>3585</v>
      </c>
      <c r="C615" s="123" t="s">
        <v>3490</v>
      </c>
    </row>
    <row r="616" spans="1:3" x14ac:dyDescent="0.3">
      <c r="A616" s="122" t="s">
        <v>2367</v>
      </c>
      <c r="B616" s="123" t="s">
        <v>3586</v>
      </c>
      <c r="C616" s="123" t="s">
        <v>3490</v>
      </c>
    </row>
    <row r="617" spans="1:3" x14ac:dyDescent="0.3">
      <c r="A617" s="122" t="s">
        <v>1407</v>
      </c>
      <c r="B617" s="123" t="s">
        <v>3587</v>
      </c>
      <c r="C617" s="123" t="s">
        <v>3490</v>
      </c>
    </row>
    <row r="618" spans="1:3" x14ac:dyDescent="0.3">
      <c r="A618" s="122" t="s">
        <v>2116</v>
      </c>
      <c r="B618" s="123" t="s">
        <v>3588</v>
      </c>
      <c r="C618" s="123" t="s">
        <v>3490</v>
      </c>
    </row>
    <row r="619" spans="1:3" x14ac:dyDescent="0.3">
      <c r="A619" s="122" t="s">
        <v>1541</v>
      </c>
      <c r="B619" s="123" t="s">
        <v>3589</v>
      </c>
      <c r="C619" s="123" t="s">
        <v>3490</v>
      </c>
    </row>
    <row r="620" spans="1:3" x14ac:dyDescent="0.3">
      <c r="A620" s="122" t="s">
        <v>2132</v>
      </c>
      <c r="B620" s="123" t="s">
        <v>3590</v>
      </c>
      <c r="C620" s="123" t="s">
        <v>3490</v>
      </c>
    </row>
    <row r="621" spans="1:3" x14ac:dyDescent="0.3">
      <c r="A621" s="122" t="s">
        <v>1425</v>
      </c>
      <c r="B621" s="123" t="s">
        <v>3591</v>
      </c>
      <c r="C621" s="123" t="s">
        <v>3490</v>
      </c>
    </row>
    <row r="622" spans="1:3" x14ac:dyDescent="0.3">
      <c r="A622" s="122" t="s">
        <v>1821</v>
      </c>
      <c r="B622" s="123" t="s">
        <v>3592</v>
      </c>
      <c r="C622" s="123" t="s">
        <v>3490</v>
      </c>
    </row>
    <row r="623" spans="1:3" x14ac:dyDescent="0.3">
      <c r="A623" s="122" t="s">
        <v>1435</v>
      </c>
      <c r="B623" s="123" t="s">
        <v>3593</v>
      </c>
      <c r="C623" s="123" t="s">
        <v>3490</v>
      </c>
    </row>
    <row r="624" spans="1:3" x14ac:dyDescent="0.3">
      <c r="A624" s="122" t="s">
        <v>2693</v>
      </c>
      <c r="B624" s="123" t="s">
        <v>3594</v>
      </c>
      <c r="C624" s="123" t="s">
        <v>3490</v>
      </c>
    </row>
    <row r="625" spans="1:3" x14ac:dyDescent="0.3">
      <c r="A625" s="122" t="s">
        <v>1814</v>
      </c>
      <c r="B625" s="123" t="s">
        <v>3595</v>
      </c>
      <c r="C625" s="123" t="s">
        <v>3490</v>
      </c>
    </row>
    <row r="626" spans="1:3" x14ac:dyDescent="0.3">
      <c r="A626" s="122" t="s">
        <v>1444</v>
      </c>
      <c r="B626" s="123" t="s">
        <v>3596</v>
      </c>
      <c r="C626" s="123" t="s">
        <v>3490</v>
      </c>
    </row>
    <row r="627" spans="1:3" x14ac:dyDescent="0.3">
      <c r="A627" s="122" t="s">
        <v>1873</v>
      </c>
      <c r="B627" s="123" t="s">
        <v>3597</v>
      </c>
      <c r="C627" s="123" t="s">
        <v>3490</v>
      </c>
    </row>
    <row r="628" spans="1:3" x14ac:dyDescent="0.3">
      <c r="A628" s="122" t="s">
        <v>1810</v>
      </c>
      <c r="B628" s="123" t="s">
        <v>3598</v>
      </c>
      <c r="C628" s="123" t="s">
        <v>3490</v>
      </c>
    </row>
    <row r="629" spans="1:3" x14ac:dyDescent="0.3">
      <c r="A629" s="122" t="s">
        <v>1834</v>
      </c>
      <c r="B629" s="123" t="s">
        <v>3599</v>
      </c>
      <c r="C629" s="123" t="s">
        <v>3490</v>
      </c>
    </row>
    <row r="630" spans="1:3" x14ac:dyDescent="0.3">
      <c r="A630" s="122" t="s">
        <v>1842</v>
      </c>
      <c r="B630" s="123" t="s">
        <v>3600</v>
      </c>
      <c r="C630" s="123" t="s">
        <v>3490</v>
      </c>
    </row>
    <row r="631" spans="1:3" x14ac:dyDescent="0.3">
      <c r="A631" s="122" t="s">
        <v>1484</v>
      </c>
      <c r="B631" s="123" t="s">
        <v>3601</v>
      </c>
      <c r="C631" s="123" t="s">
        <v>3490</v>
      </c>
    </row>
    <row r="632" spans="1:3" x14ac:dyDescent="0.3">
      <c r="A632" s="122" t="s">
        <v>1894</v>
      </c>
      <c r="B632" s="123" t="s">
        <v>3602</v>
      </c>
      <c r="C632" s="123" t="s">
        <v>3490</v>
      </c>
    </row>
    <row r="633" spans="1:3" x14ac:dyDescent="0.3">
      <c r="A633" s="122" t="s">
        <v>1793</v>
      </c>
      <c r="B633" s="123" t="s">
        <v>3603</v>
      </c>
      <c r="C633" s="123" t="s">
        <v>3490</v>
      </c>
    </row>
    <row r="634" spans="1:3" x14ac:dyDescent="0.3">
      <c r="A634" s="122" t="s">
        <v>1803</v>
      </c>
      <c r="B634" s="123" t="s">
        <v>3604</v>
      </c>
      <c r="C634" s="123" t="s">
        <v>3490</v>
      </c>
    </row>
    <row r="635" spans="1:3" x14ac:dyDescent="0.3">
      <c r="A635" s="122" t="s">
        <v>1819</v>
      </c>
      <c r="B635" s="123" t="s">
        <v>3605</v>
      </c>
      <c r="C635" s="123" t="s">
        <v>3490</v>
      </c>
    </row>
    <row r="636" spans="1:3" x14ac:dyDescent="0.3">
      <c r="A636" s="122" t="s">
        <v>1796</v>
      </c>
      <c r="B636" s="123" t="s">
        <v>3606</v>
      </c>
      <c r="C636" s="123" t="s">
        <v>3607</v>
      </c>
    </row>
    <row r="637" spans="1:3" x14ac:dyDescent="0.3">
      <c r="A637" s="122" t="s">
        <v>1795</v>
      </c>
      <c r="B637" s="123" t="s">
        <v>3608</v>
      </c>
      <c r="C637" s="123" t="s">
        <v>3609</v>
      </c>
    </row>
    <row r="638" spans="1:3" x14ac:dyDescent="0.3">
      <c r="A638" s="122" t="s">
        <v>1492</v>
      </c>
      <c r="B638" s="123" t="s">
        <v>3610</v>
      </c>
      <c r="C638" s="123" t="s">
        <v>3490</v>
      </c>
    </row>
    <row r="639" spans="1:3" x14ac:dyDescent="0.3">
      <c r="A639" s="122" t="s">
        <v>1946</v>
      </c>
      <c r="B639" s="123" t="s">
        <v>3611</v>
      </c>
      <c r="C639" s="123" t="s">
        <v>3490</v>
      </c>
    </row>
    <row r="640" spans="1:3" x14ac:dyDescent="0.3">
      <c r="A640" s="122" t="s">
        <v>1475</v>
      </c>
      <c r="B640" s="123" t="s">
        <v>3612</v>
      </c>
      <c r="C640" s="123" t="s">
        <v>3490</v>
      </c>
    </row>
    <row r="641" spans="1:3" x14ac:dyDescent="0.3">
      <c r="A641" s="122" t="s">
        <v>1829</v>
      </c>
      <c r="B641" s="123" t="s">
        <v>3613</v>
      </c>
      <c r="C641" s="123" t="s">
        <v>3490</v>
      </c>
    </row>
    <row r="642" spans="1:3" x14ac:dyDescent="0.3">
      <c r="A642" s="122" t="s">
        <v>2301</v>
      </c>
      <c r="B642" s="123" t="s">
        <v>3614</v>
      </c>
      <c r="C642" s="123" t="s">
        <v>3490</v>
      </c>
    </row>
    <row r="643" spans="1:3" x14ac:dyDescent="0.3">
      <c r="A643" s="122" t="s">
        <v>1835</v>
      </c>
      <c r="B643" s="123" t="s">
        <v>3615</v>
      </c>
      <c r="C643" s="123" t="s">
        <v>3490</v>
      </c>
    </row>
    <row r="644" spans="1:3" x14ac:dyDescent="0.3">
      <c r="A644" s="122" t="s">
        <v>1929</v>
      </c>
      <c r="B644" s="123" t="s">
        <v>3616</v>
      </c>
      <c r="C644" s="123" t="s">
        <v>3490</v>
      </c>
    </row>
    <row r="645" spans="1:3" x14ac:dyDescent="0.3">
      <c r="A645" s="122" t="s">
        <v>1838</v>
      </c>
      <c r="B645" s="123" t="s">
        <v>3617</v>
      </c>
      <c r="C645" s="123" t="s">
        <v>3490</v>
      </c>
    </row>
    <row r="646" spans="1:3" x14ac:dyDescent="0.3">
      <c r="A646" s="122" t="s">
        <v>1988</v>
      </c>
      <c r="B646" s="123" t="s">
        <v>3618</v>
      </c>
      <c r="C646" s="123" t="s">
        <v>3490</v>
      </c>
    </row>
    <row r="647" spans="1:3" x14ac:dyDescent="0.3">
      <c r="A647" s="122" t="s">
        <v>1476</v>
      </c>
      <c r="B647" s="123" t="s">
        <v>3619</v>
      </c>
      <c r="C647" s="123" t="s">
        <v>3490</v>
      </c>
    </row>
    <row r="648" spans="1:3" x14ac:dyDescent="0.3">
      <c r="A648" s="122" t="s">
        <v>1816</v>
      </c>
      <c r="B648" s="123" t="s">
        <v>3620</v>
      </c>
      <c r="C648" s="123" t="s">
        <v>3490</v>
      </c>
    </row>
    <row r="649" spans="1:3" x14ac:dyDescent="0.3">
      <c r="A649" s="122" t="s">
        <v>1823</v>
      </c>
      <c r="B649" s="123" t="s">
        <v>3621</v>
      </c>
      <c r="C649" s="123" t="s">
        <v>3490</v>
      </c>
    </row>
    <row r="650" spans="1:3" x14ac:dyDescent="0.3">
      <c r="A650" s="122" t="s">
        <v>1806</v>
      </c>
      <c r="B650" s="123" t="s">
        <v>3622</v>
      </c>
      <c r="C650" s="123" t="s">
        <v>3490</v>
      </c>
    </row>
    <row r="651" spans="1:3" x14ac:dyDescent="0.3">
      <c r="A651" s="122" t="s">
        <v>1863</v>
      </c>
      <c r="B651" s="123" t="s">
        <v>3623</v>
      </c>
      <c r="C651" s="123" t="s">
        <v>3490</v>
      </c>
    </row>
    <row r="652" spans="1:3" x14ac:dyDescent="0.3">
      <c r="A652" s="122" t="s">
        <v>2018</v>
      </c>
      <c r="B652" s="123" t="s">
        <v>3624</v>
      </c>
      <c r="C652" s="123" t="s">
        <v>3490</v>
      </c>
    </row>
    <row r="653" spans="1:3" x14ac:dyDescent="0.3">
      <c r="A653" s="122" t="s">
        <v>1820</v>
      </c>
      <c r="B653" s="123" t="s">
        <v>3625</v>
      </c>
      <c r="C653" s="123" t="s">
        <v>3490</v>
      </c>
    </row>
    <row r="654" spans="1:3" x14ac:dyDescent="0.3">
      <c r="A654" s="122" t="s">
        <v>1845</v>
      </c>
      <c r="B654" s="123" t="s">
        <v>3626</v>
      </c>
      <c r="C654" s="123" t="s">
        <v>3490</v>
      </c>
    </row>
    <row r="655" spans="1:3" x14ac:dyDescent="0.3">
      <c r="A655" s="122" t="s">
        <v>1811</v>
      </c>
      <c r="B655" s="123" t="s">
        <v>3627</v>
      </c>
      <c r="C655" s="123" t="s">
        <v>3490</v>
      </c>
    </row>
    <row r="656" spans="1:3" x14ac:dyDescent="0.3">
      <c r="A656" s="122" t="s">
        <v>1905</v>
      </c>
      <c r="B656" s="123" t="s">
        <v>3628</v>
      </c>
      <c r="C656" s="123" t="s">
        <v>3490</v>
      </c>
    </row>
    <row r="657" spans="1:3" x14ac:dyDescent="0.3">
      <c r="A657" s="122" t="s">
        <v>1855</v>
      </c>
      <c r="B657" s="123" t="s">
        <v>3629</v>
      </c>
      <c r="C657" s="123" t="s">
        <v>3490</v>
      </c>
    </row>
    <row r="658" spans="1:3" x14ac:dyDescent="0.3">
      <c r="A658" s="122" t="s">
        <v>1830</v>
      </c>
      <c r="B658" s="123" t="s">
        <v>3630</v>
      </c>
      <c r="C658" s="123" t="s">
        <v>3490</v>
      </c>
    </row>
    <row r="659" spans="1:3" x14ac:dyDescent="0.3">
      <c r="A659" s="122" t="s">
        <v>1869</v>
      </c>
      <c r="B659" s="123" t="s">
        <v>3631</v>
      </c>
      <c r="C659" s="123" t="s">
        <v>3490</v>
      </c>
    </row>
    <row r="660" spans="1:3" x14ac:dyDescent="0.3">
      <c r="A660" s="122" t="s">
        <v>1908</v>
      </c>
      <c r="B660" s="123" t="s">
        <v>3632</v>
      </c>
      <c r="C660" s="123" t="s">
        <v>3490</v>
      </c>
    </row>
    <row r="661" spans="1:3" x14ac:dyDescent="0.3">
      <c r="A661" s="122" t="s">
        <v>1807</v>
      </c>
      <c r="B661" s="123" t="s">
        <v>3633</v>
      </c>
      <c r="C661" s="123" t="s">
        <v>3490</v>
      </c>
    </row>
    <row r="662" spans="1:3" x14ac:dyDescent="0.3">
      <c r="A662" s="122" t="s">
        <v>1423</v>
      </c>
      <c r="B662" s="123" t="s">
        <v>3634</v>
      </c>
      <c r="C662" s="123" t="s">
        <v>3490</v>
      </c>
    </row>
    <row r="663" spans="1:3" x14ac:dyDescent="0.3">
      <c r="A663" s="122" t="s">
        <v>1980</v>
      </c>
      <c r="B663" s="123" t="s">
        <v>3635</v>
      </c>
      <c r="C663" s="123" t="s">
        <v>3490</v>
      </c>
    </row>
    <row r="664" spans="1:3" x14ac:dyDescent="0.3">
      <c r="A664" s="122" t="s">
        <v>1799</v>
      </c>
      <c r="B664" s="123" t="s">
        <v>3636</v>
      </c>
      <c r="C664" s="123" t="s">
        <v>3490</v>
      </c>
    </row>
    <row r="665" spans="1:3" x14ac:dyDescent="0.3">
      <c r="A665" s="122" t="s">
        <v>1797</v>
      </c>
      <c r="B665" s="123" t="s">
        <v>3637</v>
      </c>
      <c r="C665" s="123" t="s">
        <v>3490</v>
      </c>
    </row>
    <row r="666" spans="1:3" x14ac:dyDescent="0.3">
      <c r="A666" s="122" t="s">
        <v>1848</v>
      </c>
      <c r="B666" s="123" t="s">
        <v>3638</v>
      </c>
      <c r="C666" s="123" t="s">
        <v>3490</v>
      </c>
    </row>
    <row r="667" spans="1:3" x14ac:dyDescent="0.3">
      <c r="A667" s="122" t="s">
        <v>1817</v>
      </c>
      <c r="B667" s="123" t="s">
        <v>3639</v>
      </c>
      <c r="C667" s="123" t="s">
        <v>3490</v>
      </c>
    </row>
    <row r="668" spans="1:3" x14ac:dyDescent="0.3">
      <c r="A668" s="122" t="s">
        <v>1499</v>
      </c>
      <c r="B668" s="123" t="s">
        <v>3640</v>
      </c>
      <c r="C668" s="123" t="s">
        <v>3490</v>
      </c>
    </row>
    <row r="669" spans="1:3" x14ac:dyDescent="0.3">
      <c r="A669" s="122" t="s">
        <v>1449</v>
      </c>
      <c r="B669" s="123" t="s">
        <v>3641</v>
      </c>
      <c r="C669" s="123" t="s">
        <v>3490</v>
      </c>
    </row>
    <row r="670" spans="1:3" x14ac:dyDescent="0.3">
      <c r="A670" s="122" t="s">
        <v>1856</v>
      </c>
      <c r="B670" s="123" t="s">
        <v>3642</v>
      </c>
      <c r="C670" s="123" t="s">
        <v>3490</v>
      </c>
    </row>
    <row r="671" spans="1:3" x14ac:dyDescent="0.3">
      <c r="A671" s="122" t="s">
        <v>1897</v>
      </c>
      <c r="B671" s="123" t="s">
        <v>3643</v>
      </c>
      <c r="C671" s="123" t="s">
        <v>3490</v>
      </c>
    </row>
    <row r="672" spans="1:3" x14ac:dyDescent="0.3">
      <c r="A672" s="122" t="s">
        <v>1930</v>
      </c>
      <c r="B672" s="123" t="s">
        <v>3644</v>
      </c>
      <c r="C672" s="123" t="s">
        <v>3490</v>
      </c>
    </row>
    <row r="673" spans="1:3" x14ac:dyDescent="0.3">
      <c r="A673" s="122" t="s">
        <v>1843</v>
      </c>
      <c r="B673" s="123" t="s">
        <v>3645</v>
      </c>
      <c r="C673" s="123" t="s">
        <v>3490</v>
      </c>
    </row>
    <row r="674" spans="1:3" x14ac:dyDescent="0.3">
      <c r="A674" s="122" t="s">
        <v>1977</v>
      </c>
      <c r="B674" s="123" t="s">
        <v>3646</v>
      </c>
      <c r="C674" s="123" t="s">
        <v>3490</v>
      </c>
    </row>
    <row r="675" spans="1:3" x14ac:dyDescent="0.3">
      <c r="A675" s="122" t="s">
        <v>1487</v>
      </c>
      <c r="B675" s="123" t="s">
        <v>3647</v>
      </c>
      <c r="C675" s="123" t="s">
        <v>3490</v>
      </c>
    </row>
    <row r="676" spans="1:3" x14ac:dyDescent="0.3">
      <c r="A676" s="122" t="s">
        <v>2073</v>
      </c>
      <c r="B676" s="123" t="s">
        <v>3648</v>
      </c>
      <c r="C676" s="123" t="s">
        <v>3490</v>
      </c>
    </row>
    <row r="677" spans="1:3" x14ac:dyDescent="0.3">
      <c r="A677" s="122" t="s">
        <v>1426</v>
      </c>
      <c r="B677" s="123" t="s">
        <v>3649</v>
      </c>
      <c r="C677" s="123" t="s">
        <v>3490</v>
      </c>
    </row>
    <row r="678" spans="1:3" x14ac:dyDescent="0.3">
      <c r="A678" s="122" t="s">
        <v>1831</v>
      </c>
      <c r="B678" s="123" t="s">
        <v>3650</v>
      </c>
      <c r="C678" s="123" t="s">
        <v>3490</v>
      </c>
    </row>
    <row r="679" spans="1:3" x14ac:dyDescent="0.3">
      <c r="A679" s="122" t="s">
        <v>1511</v>
      </c>
      <c r="B679" s="123" t="s">
        <v>3651</v>
      </c>
      <c r="C679" s="123" t="s">
        <v>3490</v>
      </c>
    </row>
    <row r="680" spans="1:3" x14ac:dyDescent="0.3">
      <c r="A680" s="122" t="s">
        <v>2019</v>
      </c>
      <c r="B680" s="123" t="s">
        <v>3652</v>
      </c>
      <c r="C680" s="123" t="s">
        <v>3490</v>
      </c>
    </row>
    <row r="681" spans="1:3" x14ac:dyDescent="0.3">
      <c r="A681" s="122" t="s">
        <v>1800</v>
      </c>
      <c r="B681" s="123" t="s">
        <v>3653</v>
      </c>
      <c r="C681" s="123" t="s">
        <v>3490</v>
      </c>
    </row>
    <row r="682" spans="1:3" x14ac:dyDescent="0.3">
      <c r="A682" s="122" t="s">
        <v>1846</v>
      </c>
      <c r="B682" s="123" t="s">
        <v>3654</v>
      </c>
      <c r="C682" s="123" t="s">
        <v>3490</v>
      </c>
    </row>
    <row r="683" spans="1:3" x14ac:dyDescent="0.3">
      <c r="A683" s="122" t="s">
        <v>1899</v>
      </c>
      <c r="B683" s="123" t="s">
        <v>3655</v>
      </c>
      <c r="C683" s="123" t="s">
        <v>3490</v>
      </c>
    </row>
    <row r="684" spans="1:3" x14ac:dyDescent="0.3">
      <c r="A684" s="122" t="s">
        <v>1902</v>
      </c>
      <c r="B684" s="123" t="s">
        <v>3656</v>
      </c>
      <c r="C684" s="123" t="s">
        <v>3490</v>
      </c>
    </row>
    <row r="685" spans="1:3" x14ac:dyDescent="0.3">
      <c r="A685" s="122" t="s">
        <v>1840</v>
      </c>
      <c r="B685" s="123" t="s">
        <v>3657</v>
      </c>
      <c r="C685" s="123" t="s">
        <v>3490</v>
      </c>
    </row>
    <row r="686" spans="1:3" x14ac:dyDescent="0.3">
      <c r="A686" s="122" t="s">
        <v>1947</v>
      </c>
      <c r="B686" s="123" t="s">
        <v>3658</v>
      </c>
      <c r="C686" s="123" t="s">
        <v>3490</v>
      </c>
    </row>
    <row r="687" spans="1:3" x14ac:dyDescent="0.3">
      <c r="A687" s="122" t="s">
        <v>1832</v>
      </c>
      <c r="B687" s="123" t="s">
        <v>3659</v>
      </c>
      <c r="C687" s="123" t="s">
        <v>3490</v>
      </c>
    </row>
    <row r="688" spans="1:3" x14ac:dyDescent="0.3">
      <c r="A688" s="122" t="s">
        <v>1329</v>
      </c>
      <c r="B688" s="123" t="s">
        <v>3660</v>
      </c>
      <c r="C688" s="123" t="s">
        <v>3490</v>
      </c>
    </row>
    <row r="689" spans="1:3" x14ac:dyDescent="0.3">
      <c r="A689" s="122" t="s">
        <v>1634</v>
      </c>
      <c r="B689" s="123" t="s">
        <v>3661</v>
      </c>
      <c r="C689" s="123" t="s">
        <v>3490</v>
      </c>
    </row>
    <row r="690" spans="1:3" x14ac:dyDescent="0.3">
      <c r="A690" s="122" t="s">
        <v>1570</v>
      </c>
      <c r="B690" s="123" t="s">
        <v>3662</v>
      </c>
      <c r="C690" s="123" t="s">
        <v>3490</v>
      </c>
    </row>
    <row r="691" spans="1:3" x14ac:dyDescent="0.3">
      <c r="A691" s="122" t="s">
        <v>1330</v>
      </c>
      <c r="B691" s="123" t="s">
        <v>3663</v>
      </c>
      <c r="C691" s="123" t="s">
        <v>3490</v>
      </c>
    </row>
    <row r="692" spans="1:3" x14ac:dyDescent="0.3">
      <c r="A692" s="122" t="s">
        <v>1622</v>
      </c>
      <c r="B692" s="123" t="s">
        <v>3664</v>
      </c>
      <c r="C692" s="123" t="s">
        <v>3490</v>
      </c>
    </row>
    <row r="693" spans="1:3" x14ac:dyDescent="0.3">
      <c r="A693" s="122" t="s">
        <v>1571</v>
      </c>
      <c r="B693" s="123" t="s">
        <v>3665</v>
      </c>
      <c r="C693" s="123" t="s">
        <v>3490</v>
      </c>
    </row>
    <row r="694" spans="1:3" x14ac:dyDescent="0.3">
      <c r="A694" s="122" t="s">
        <v>1782</v>
      </c>
      <c r="B694" s="123" t="s">
        <v>3666</v>
      </c>
      <c r="C694" s="123" t="s">
        <v>3490</v>
      </c>
    </row>
    <row r="695" spans="1:3" x14ac:dyDescent="0.3">
      <c r="A695" s="122" t="s">
        <v>1360</v>
      </c>
      <c r="B695" s="123" t="s">
        <v>3667</v>
      </c>
      <c r="C695" s="123" t="s">
        <v>3490</v>
      </c>
    </row>
    <row r="696" spans="1:3" x14ac:dyDescent="0.3">
      <c r="A696" s="122" t="s">
        <v>1740</v>
      </c>
      <c r="B696" s="123" t="s">
        <v>3668</v>
      </c>
      <c r="C696" s="123" t="s">
        <v>3490</v>
      </c>
    </row>
    <row r="697" spans="1:3" x14ac:dyDescent="0.3">
      <c r="A697" s="122" t="s">
        <v>1315</v>
      </c>
      <c r="B697" s="123" t="s">
        <v>3669</v>
      </c>
      <c r="C697" s="123" t="s">
        <v>3490</v>
      </c>
    </row>
    <row r="698" spans="1:3" x14ac:dyDescent="0.3">
      <c r="A698" s="122" t="s">
        <v>1391</v>
      </c>
      <c r="B698" s="123" t="s">
        <v>3670</v>
      </c>
      <c r="C698" s="123" t="s">
        <v>3490</v>
      </c>
    </row>
    <row r="699" spans="1:3" x14ac:dyDescent="0.3">
      <c r="A699" s="122" t="s">
        <v>1306</v>
      </c>
      <c r="B699" s="123" t="s">
        <v>3671</v>
      </c>
      <c r="C699" s="123" t="s">
        <v>3490</v>
      </c>
    </row>
    <row r="700" spans="1:3" x14ac:dyDescent="0.3">
      <c r="A700" s="122" t="s">
        <v>1709</v>
      </c>
      <c r="B700" s="123" t="s">
        <v>3672</v>
      </c>
      <c r="C700" s="123" t="s">
        <v>3490</v>
      </c>
    </row>
    <row r="701" spans="1:3" x14ac:dyDescent="0.3">
      <c r="A701" s="122" t="s">
        <v>1700</v>
      </c>
      <c r="B701" s="123" t="s">
        <v>3673</v>
      </c>
      <c r="C701" s="123" t="s">
        <v>3490</v>
      </c>
    </row>
    <row r="702" spans="1:3" x14ac:dyDescent="0.3">
      <c r="A702" s="122" t="s">
        <v>2464</v>
      </c>
      <c r="B702" s="123" t="s">
        <v>3674</v>
      </c>
      <c r="C702" s="123" t="s">
        <v>3490</v>
      </c>
    </row>
    <row r="703" spans="1:3" x14ac:dyDescent="0.3">
      <c r="A703" s="122" t="s">
        <v>1347</v>
      </c>
      <c r="B703" s="123" t="s">
        <v>3675</v>
      </c>
      <c r="C703" s="123" t="s">
        <v>3490</v>
      </c>
    </row>
    <row r="704" spans="1:3" x14ac:dyDescent="0.3">
      <c r="A704" s="122" t="s">
        <v>1625</v>
      </c>
      <c r="B704" s="123" t="s">
        <v>3676</v>
      </c>
      <c r="C704" s="123" t="s">
        <v>3490</v>
      </c>
    </row>
    <row r="705" spans="1:3" x14ac:dyDescent="0.3">
      <c r="A705" s="122" t="s">
        <v>1354</v>
      </c>
      <c r="B705" s="123" t="s">
        <v>3677</v>
      </c>
      <c r="C705" s="123" t="s">
        <v>3490</v>
      </c>
    </row>
    <row r="706" spans="1:3" x14ac:dyDescent="0.3">
      <c r="A706" s="122" t="s">
        <v>2601</v>
      </c>
      <c r="B706" s="123" t="s">
        <v>3678</v>
      </c>
      <c r="C706" s="123" t="s">
        <v>3490</v>
      </c>
    </row>
    <row r="707" spans="1:3" x14ac:dyDescent="0.3">
      <c r="A707" s="122" t="s">
        <v>1386</v>
      </c>
      <c r="B707" s="123" t="s">
        <v>3679</v>
      </c>
      <c r="C707" s="123" t="s">
        <v>3490</v>
      </c>
    </row>
    <row r="708" spans="1:3" x14ac:dyDescent="0.3">
      <c r="A708" s="122" t="s">
        <v>1586</v>
      </c>
      <c r="B708" s="123" t="s">
        <v>3680</v>
      </c>
      <c r="C708" s="123" t="s">
        <v>3490</v>
      </c>
    </row>
    <row r="709" spans="1:3" x14ac:dyDescent="0.3">
      <c r="A709" s="122" t="s">
        <v>1555</v>
      </c>
      <c r="B709" s="123" t="s">
        <v>3681</v>
      </c>
      <c r="C709" s="123" t="s">
        <v>3490</v>
      </c>
    </row>
    <row r="710" spans="1:3" x14ac:dyDescent="0.3">
      <c r="A710" s="122" t="s">
        <v>1389</v>
      </c>
      <c r="B710" s="123" t="s">
        <v>3682</v>
      </c>
      <c r="C710" s="123" t="s">
        <v>3490</v>
      </c>
    </row>
    <row r="711" spans="1:3" x14ac:dyDescent="0.3">
      <c r="A711" s="122" t="s">
        <v>1335</v>
      </c>
      <c r="B711" s="123" t="s">
        <v>3683</v>
      </c>
      <c r="C711" s="123" t="s">
        <v>3490</v>
      </c>
    </row>
    <row r="712" spans="1:3" x14ac:dyDescent="0.3">
      <c r="A712" s="122" t="s">
        <v>1773</v>
      </c>
      <c r="B712" s="123" t="s">
        <v>3684</v>
      </c>
      <c r="C712" s="123" t="s">
        <v>3490</v>
      </c>
    </row>
    <row r="713" spans="1:3" x14ac:dyDescent="0.3">
      <c r="A713" s="122" t="s">
        <v>1642</v>
      </c>
      <c r="B713" s="123" t="s">
        <v>3685</v>
      </c>
      <c r="C713" s="123" t="s">
        <v>3490</v>
      </c>
    </row>
    <row r="714" spans="1:3" x14ac:dyDescent="0.3">
      <c r="A714" s="122" t="s">
        <v>1390</v>
      </c>
      <c r="B714" s="123" t="s">
        <v>3686</v>
      </c>
      <c r="C714" s="123" t="s">
        <v>3490</v>
      </c>
    </row>
    <row r="715" spans="1:3" x14ac:dyDescent="0.3">
      <c r="A715" s="122" t="s">
        <v>2447</v>
      </c>
      <c r="B715" s="123" t="s">
        <v>3687</v>
      </c>
      <c r="C715" s="123" t="s">
        <v>3490</v>
      </c>
    </row>
    <row r="716" spans="1:3" x14ac:dyDescent="0.3">
      <c r="A716" s="122" t="s">
        <v>1287</v>
      </c>
      <c r="B716" s="123" t="s">
        <v>3688</v>
      </c>
      <c r="C716" s="123" t="s">
        <v>3490</v>
      </c>
    </row>
    <row r="717" spans="1:3" x14ac:dyDescent="0.3">
      <c r="A717" s="122" t="s">
        <v>1742</v>
      </c>
      <c r="B717" s="123" t="s">
        <v>3689</v>
      </c>
      <c r="C717" s="123" t="s">
        <v>3490</v>
      </c>
    </row>
    <row r="718" spans="1:3" x14ac:dyDescent="0.3">
      <c r="A718" s="122" t="s">
        <v>1396</v>
      </c>
      <c r="B718" s="123" t="s">
        <v>3690</v>
      </c>
      <c r="C718" s="123" t="s">
        <v>3490</v>
      </c>
    </row>
    <row r="719" spans="1:3" x14ac:dyDescent="0.3">
      <c r="A719" s="122" t="s">
        <v>1659</v>
      </c>
      <c r="B719" s="123" t="s">
        <v>3691</v>
      </c>
      <c r="C719" s="123" t="s">
        <v>3490</v>
      </c>
    </row>
    <row r="720" spans="1:3" x14ac:dyDescent="0.3">
      <c r="A720" s="122" t="s">
        <v>1392</v>
      </c>
      <c r="B720" s="123" t="s">
        <v>3692</v>
      </c>
      <c r="C720" s="123" t="s">
        <v>3490</v>
      </c>
    </row>
    <row r="721" spans="1:3" x14ac:dyDescent="0.3">
      <c r="A721" s="122" t="s">
        <v>1609</v>
      </c>
      <c r="B721" s="123" t="s">
        <v>3693</v>
      </c>
      <c r="C721" s="123" t="s">
        <v>3490</v>
      </c>
    </row>
    <row r="722" spans="1:3" x14ac:dyDescent="0.3">
      <c r="A722" s="122" t="s">
        <v>1774</v>
      </c>
      <c r="B722" s="123" t="s">
        <v>3694</v>
      </c>
      <c r="C722" s="123" t="s">
        <v>3490</v>
      </c>
    </row>
    <row r="723" spans="1:3" x14ac:dyDescent="0.3">
      <c r="A723" s="122" t="s">
        <v>1628</v>
      </c>
      <c r="B723" s="123" t="s">
        <v>3695</v>
      </c>
      <c r="C723" s="123" t="s">
        <v>3490</v>
      </c>
    </row>
    <row r="724" spans="1:3" x14ac:dyDescent="0.3">
      <c r="A724" s="122" t="s">
        <v>1399</v>
      </c>
      <c r="B724" s="123" t="s">
        <v>3696</v>
      </c>
      <c r="C724" s="123" t="s">
        <v>3490</v>
      </c>
    </row>
    <row r="725" spans="1:3" x14ac:dyDescent="0.3">
      <c r="A725" s="122" t="s">
        <v>1344</v>
      </c>
      <c r="B725" s="123" t="s">
        <v>3697</v>
      </c>
      <c r="C725" s="123" t="s">
        <v>3490</v>
      </c>
    </row>
    <row r="726" spans="1:3" x14ac:dyDescent="0.3">
      <c r="A726" s="122" t="s">
        <v>1288</v>
      </c>
      <c r="B726" s="123" t="s">
        <v>3698</v>
      </c>
      <c r="C726" s="123" t="s">
        <v>3490</v>
      </c>
    </row>
    <row r="727" spans="1:3" x14ac:dyDescent="0.3">
      <c r="A727" s="122" t="s">
        <v>1560</v>
      </c>
      <c r="B727" s="123" t="s">
        <v>3699</v>
      </c>
      <c r="C727" s="123" t="s">
        <v>3490</v>
      </c>
    </row>
    <row r="728" spans="1:3" x14ac:dyDescent="0.3">
      <c r="A728" s="122" t="s">
        <v>1623</v>
      </c>
      <c r="B728" s="123" t="s">
        <v>3700</v>
      </c>
      <c r="C728" s="123" t="s">
        <v>3490</v>
      </c>
    </row>
    <row r="729" spans="1:3" x14ac:dyDescent="0.3">
      <c r="A729" s="122" t="s">
        <v>1377</v>
      </c>
      <c r="B729" s="123" t="s">
        <v>3701</v>
      </c>
      <c r="C729" s="123" t="s">
        <v>3490</v>
      </c>
    </row>
    <row r="730" spans="1:3" x14ac:dyDescent="0.3">
      <c r="A730" s="122" t="s">
        <v>1783</v>
      </c>
      <c r="B730" s="123" t="s">
        <v>3702</v>
      </c>
      <c r="C730" s="123" t="s">
        <v>3490</v>
      </c>
    </row>
    <row r="731" spans="1:3" x14ac:dyDescent="0.3">
      <c r="A731" s="122" t="s">
        <v>1361</v>
      </c>
      <c r="B731" s="123" t="s">
        <v>3703</v>
      </c>
      <c r="C731" s="123" t="s">
        <v>3490</v>
      </c>
    </row>
    <row r="732" spans="1:3" x14ac:dyDescent="0.3">
      <c r="A732" s="122" t="s">
        <v>1565</v>
      </c>
      <c r="B732" s="123" t="s">
        <v>3704</v>
      </c>
      <c r="C732" s="123" t="s">
        <v>3490</v>
      </c>
    </row>
    <row r="733" spans="1:3" x14ac:dyDescent="0.3">
      <c r="A733" s="122" t="s">
        <v>1556</v>
      </c>
      <c r="B733" s="123" t="s">
        <v>3705</v>
      </c>
      <c r="C733" s="123" t="s">
        <v>3490</v>
      </c>
    </row>
    <row r="734" spans="1:3" x14ac:dyDescent="0.3">
      <c r="A734" s="122" t="s">
        <v>1393</v>
      </c>
      <c r="B734" s="123" t="s">
        <v>3706</v>
      </c>
      <c r="C734" s="123" t="s">
        <v>3490</v>
      </c>
    </row>
    <row r="735" spans="1:3" x14ac:dyDescent="0.3">
      <c r="A735" s="122" t="s">
        <v>1340</v>
      </c>
      <c r="B735" s="123" t="s">
        <v>3707</v>
      </c>
      <c r="C735" s="123" t="s">
        <v>3490</v>
      </c>
    </row>
    <row r="736" spans="1:3" x14ac:dyDescent="0.3">
      <c r="A736" s="122" t="s">
        <v>1281</v>
      </c>
      <c r="B736" s="123" t="s">
        <v>3708</v>
      </c>
      <c r="C736" s="123" t="s">
        <v>3490</v>
      </c>
    </row>
    <row r="737" spans="1:3" x14ac:dyDescent="0.3">
      <c r="A737" s="122" t="s">
        <v>1316</v>
      </c>
      <c r="B737" s="123" t="s">
        <v>3709</v>
      </c>
      <c r="C737" s="123" t="s">
        <v>3490</v>
      </c>
    </row>
    <row r="738" spans="1:3" x14ac:dyDescent="0.3">
      <c r="A738" s="122" t="s">
        <v>1324</v>
      </c>
      <c r="B738" s="123" t="s">
        <v>3710</v>
      </c>
      <c r="C738" s="123" t="s">
        <v>3490</v>
      </c>
    </row>
    <row r="739" spans="1:3" x14ac:dyDescent="0.3">
      <c r="A739" s="122" t="s">
        <v>1559</v>
      </c>
      <c r="B739" s="123" t="s">
        <v>3711</v>
      </c>
      <c r="C739" s="123" t="s">
        <v>3490</v>
      </c>
    </row>
    <row r="740" spans="1:3" x14ac:dyDescent="0.3">
      <c r="A740" s="122" t="s">
        <v>1331</v>
      </c>
      <c r="B740" s="123" t="s">
        <v>3712</v>
      </c>
      <c r="C740" s="123" t="s">
        <v>3490</v>
      </c>
    </row>
    <row r="741" spans="1:3" x14ac:dyDescent="0.3">
      <c r="A741" s="122" t="s">
        <v>1333</v>
      </c>
      <c r="B741" s="123" t="s">
        <v>3713</v>
      </c>
      <c r="C741" s="123" t="s">
        <v>3490</v>
      </c>
    </row>
    <row r="742" spans="1:3" x14ac:dyDescent="0.3">
      <c r="A742" s="122" t="s">
        <v>1629</v>
      </c>
      <c r="B742" s="123" t="s">
        <v>3714</v>
      </c>
      <c r="C742" s="123" t="s">
        <v>3490</v>
      </c>
    </row>
    <row r="743" spans="1:3" x14ac:dyDescent="0.3">
      <c r="A743" s="122" t="s">
        <v>1779</v>
      </c>
      <c r="B743" s="123" t="s">
        <v>3715</v>
      </c>
      <c r="C743" s="123" t="s">
        <v>3490</v>
      </c>
    </row>
    <row r="744" spans="1:3" x14ac:dyDescent="0.3">
      <c r="A744" s="122" t="s">
        <v>1439</v>
      </c>
      <c r="B744" s="123" t="s">
        <v>3716</v>
      </c>
      <c r="C744" s="123" t="s">
        <v>3490</v>
      </c>
    </row>
    <row r="745" spans="1:3" x14ac:dyDescent="0.3">
      <c r="A745" s="122" t="s">
        <v>1307</v>
      </c>
      <c r="B745" s="123" t="s">
        <v>3717</v>
      </c>
      <c r="C745" s="123" t="s">
        <v>3490</v>
      </c>
    </row>
    <row r="746" spans="1:3" x14ac:dyDescent="0.3">
      <c r="A746" s="122" t="s">
        <v>1669</v>
      </c>
      <c r="B746" s="123" t="s">
        <v>3718</v>
      </c>
      <c r="C746" s="123" t="s">
        <v>3490</v>
      </c>
    </row>
    <row r="747" spans="1:3" x14ac:dyDescent="0.3">
      <c r="A747" s="122" t="s">
        <v>1701</v>
      </c>
      <c r="B747" s="123" t="s">
        <v>3719</v>
      </c>
      <c r="C747" s="123" t="s">
        <v>3490</v>
      </c>
    </row>
    <row r="748" spans="1:3" x14ac:dyDescent="0.3">
      <c r="A748" s="122" t="s">
        <v>2492</v>
      </c>
      <c r="B748" s="123" t="s">
        <v>3720</v>
      </c>
      <c r="C748" s="123" t="s">
        <v>3721</v>
      </c>
    </row>
    <row r="749" spans="1:3" x14ac:dyDescent="0.3">
      <c r="A749" s="122" t="s">
        <v>1589</v>
      </c>
      <c r="B749" s="123" t="s">
        <v>3722</v>
      </c>
      <c r="C749" s="123" t="s">
        <v>3723</v>
      </c>
    </row>
    <row r="750" spans="1:3" x14ac:dyDescent="0.3">
      <c r="A750" s="122" t="s">
        <v>1355</v>
      </c>
      <c r="B750" s="123" t="s">
        <v>3724</v>
      </c>
      <c r="C750" s="123" t="s">
        <v>3490</v>
      </c>
    </row>
    <row r="751" spans="1:3" x14ac:dyDescent="0.3">
      <c r="A751" s="122" t="s">
        <v>1285</v>
      </c>
      <c r="B751" s="123" t="s">
        <v>3725</v>
      </c>
      <c r="C751" s="123" t="s">
        <v>3490</v>
      </c>
    </row>
    <row r="752" spans="1:3" x14ac:dyDescent="0.3">
      <c r="A752" s="122" t="s">
        <v>1635</v>
      </c>
      <c r="B752" s="123" t="s">
        <v>3726</v>
      </c>
      <c r="C752" s="123" t="s">
        <v>3490</v>
      </c>
    </row>
    <row r="753" spans="1:3" x14ac:dyDescent="0.3">
      <c r="A753" s="122" t="s">
        <v>2449</v>
      </c>
      <c r="B753" s="123" t="s">
        <v>3727</v>
      </c>
      <c r="C753" s="123" t="s">
        <v>3490</v>
      </c>
    </row>
    <row r="754" spans="1:3" x14ac:dyDescent="0.3">
      <c r="A754" s="122" t="s">
        <v>1587</v>
      </c>
      <c r="B754" s="123" t="s">
        <v>3728</v>
      </c>
      <c r="C754" s="123" t="s">
        <v>3490</v>
      </c>
    </row>
    <row r="755" spans="1:3" x14ac:dyDescent="0.3">
      <c r="A755" s="122" t="s">
        <v>1563</v>
      </c>
      <c r="B755" s="123" t="s">
        <v>3729</v>
      </c>
      <c r="C755" s="123" t="s">
        <v>3490</v>
      </c>
    </row>
    <row r="756" spans="1:3" x14ac:dyDescent="0.3">
      <c r="A756" s="122" t="s">
        <v>1564</v>
      </c>
      <c r="B756" s="123" t="s">
        <v>3730</v>
      </c>
      <c r="C756" s="123" t="s">
        <v>3490</v>
      </c>
    </row>
    <row r="757" spans="1:3" x14ac:dyDescent="0.3">
      <c r="A757" s="122" t="s">
        <v>1327</v>
      </c>
      <c r="B757" s="123" t="s">
        <v>3731</v>
      </c>
      <c r="C757" s="123" t="s">
        <v>3490</v>
      </c>
    </row>
    <row r="758" spans="1:3" x14ac:dyDescent="0.3">
      <c r="A758" s="122" t="s">
        <v>1401</v>
      </c>
      <c r="B758" s="123" t="s">
        <v>3732</v>
      </c>
      <c r="C758" s="123" t="s">
        <v>3490</v>
      </c>
    </row>
    <row r="759" spans="1:3" x14ac:dyDescent="0.3">
      <c r="A759" s="122" t="s">
        <v>1566</v>
      </c>
      <c r="B759" s="123" t="s">
        <v>3733</v>
      </c>
      <c r="C759" s="123" t="s">
        <v>3490</v>
      </c>
    </row>
    <row r="760" spans="1:3" x14ac:dyDescent="0.3">
      <c r="A760" s="122" t="s">
        <v>1366</v>
      </c>
      <c r="B760" s="123" t="s">
        <v>3734</v>
      </c>
      <c r="C760" s="123" t="s">
        <v>3490</v>
      </c>
    </row>
    <row r="761" spans="1:3" x14ac:dyDescent="0.3">
      <c r="A761" s="122" t="s">
        <v>1339</v>
      </c>
      <c r="B761" s="123" t="s">
        <v>3735</v>
      </c>
      <c r="C761" s="123" t="s">
        <v>3490</v>
      </c>
    </row>
    <row r="762" spans="1:3" x14ac:dyDescent="0.3">
      <c r="A762" s="122" t="s">
        <v>1400</v>
      </c>
      <c r="B762" s="123" t="s">
        <v>3736</v>
      </c>
      <c r="C762" s="123" t="s">
        <v>3490</v>
      </c>
    </row>
    <row r="763" spans="1:3" x14ac:dyDescent="0.3">
      <c r="A763" s="122" t="s">
        <v>1775</v>
      </c>
      <c r="B763" s="123" t="s">
        <v>3737</v>
      </c>
      <c r="C763" s="123" t="s">
        <v>3490</v>
      </c>
    </row>
    <row r="764" spans="1:3" x14ac:dyDescent="0.3">
      <c r="A764" s="122" t="s">
        <v>1784</v>
      </c>
      <c r="B764" s="123" t="s">
        <v>3738</v>
      </c>
      <c r="C764" s="123" t="s">
        <v>3490</v>
      </c>
    </row>
    <row r="765" spans="1:3" x14ac:dyDescent="0.3">
      <c r="A765" s="122" t="s">
        <v>1626</v>
      </c>
      <c r="B765" s="123" t="s">
        <v>3739</v>
      </c>
      <c r="C765" s="123" t="s">
        <v>3490</v>
      </c>
    </row>
    <row r="766" spans="1:3" x14ac:dyDescent="0.3">
      <c r="A766" s="122" t="s">
        <v>1308</v>
      </c>
      <c r="B766" s="123" t="s">
        <v>3740</v>
      </c>
      <c r="C766" s="123" t="s">
        <v>3490</v>
      </c>
    </row>
    <row r="767" spans="1:3" x14ac:dyDescent="0.3">
      <c r="A767" s="122" t="s">
        <v>1293</v>
      </c>
      <c r="B767" s="123" t="s">
        <v>3741</v>
      </c>
      <c r="C767" s="123" t="s">
        <v>3490</v>
      </c>
    </row>
    <row r="768" spans="1:3" x14ac:dyDescent="0.3">
      <c r="A768" s="122" t="s">
        <v>1624</v>
      </c>
      <c r="B768" s="123" t="s">
        <v>3742</v>
      </c>
      <c r="C768" s="123" t="s">
        <v>3490</v>
      </c>
    </row>
    <row r="769" spans="1:3" x14ac:dyDescent="0.3">
      <c r="A769" s="122" t="s">
        <v>1602</v>
      </c>
      <c r="B769" s="123" t="s">
        <v>3743</v>
      </c>
      <c r="C769" s="123" t="s">
        <v>3490</v>
      </c>
    </row>
    <row r="770" spans="1:3" x14ac:dyDescent="0.3">
      <c r="A770" s="122" t="s">
        <v>1630</v>
      </c>
      <c r="B770" s="123" t="s">
        <v>3744</v>
      </c>
      <c r="C770" s="123" t="s">
        <v>3490</v>
      </c>
    </row>
    <row r="771" spans="1:3" x14ac:dyDescent="0.3">
      <c r="A771" s="122" t="s">
        <v>1351</v>
      </c>
      <c r="B771" s="123" t="s">
        <v>3745</v>
      </c>
      <c r="C771" s="123" t="s">
        <v>3490</v>
      </c>
    </row>
    <row r="772" spans="1:3" x14ac:dyDescent="0.3">
      <c r="A772" s="122" t="s">
        <v>1276</v>
      </c>
      <c r="B772" s="123" t="s">
        <v>3746</v>
      </c>
      <c r="C772" s="123" t="s">
        <v>3490</v>
      </c>
    </row>
    <row r="773" spans="1:3" x14ac:dyDescent="0.3">
      <c r="A773" s="122" t="s">
        <v>1567</v>
      </c>
      <c r="B773" s="123" t="s">
        <v>3747</v>
      </c>
      <c r="C773" s="123" t="s">
        <v>3490</v>
      </c>
    </row>
    <row r="774" spans="1:3" x14ac:dyDescent="0.3">
      <c r="A774" s="122" t="s">
        <v>1588</v>
      </c>
      <c r="B774" s="123" t="s">
        <v>3748</v>
      </c>
      <c r="C774" s="123" t="s">
        <v>3490</v>
      </c>
    </row>
    <row r="775" spans="1:3" x14ac:dyDescent="0.3">
      <c r="A775" s="122" t="s">
        <v>1343</v>
      </c>
      <c r="B775" s="123" t="s">
        <v>3749</v>
      </c>
      <c r="C775" s="123" t="s">
        <v>3490</v>
      </c>
    </row>
    <row r="776" spans="1:3" x14ac:dyDescent="0.3">
      <c r="A776" s="122" t="s">
        <v>1670</v>
      </c>
      <c r="B776" s="123" t="s">
        <v>3750</v>
      </c>
      <c r="C776" s="123" t="s">
        <v>3490</v>
      </c>
    </row>
    <row r="777" spans="1:3" x14ac:dyDescent="0.3">
      <c r="A777" s="122" t="s">
        <v>1702</v>
      </c>
      <c r="B777" s="123" t="s">
        <v>3751</v>
      </c>
      <c r="C777" s="123" t="s">
        <v>3490</v>
      </c>
    </row>
    <row r="778" spans="1:3" x14ac:dyDescent="0.3">
      <c r="A778" s="122" t="s">
        <v>1655</v>
      </c>
      <c r="B778" s="123" t="s">
        <v>3752</v>
      </c>
      <c r="C778" s="123" t="s">
        <v>3490</v>
      </c>
    </row>
    <row r="779" spans="1:3" x14ac:dyDescent="0.3">
      <c r="A779" s="122" t="s">
        <v>1374</v>
      </c>
      <c r="B779" s="123" t="s">
        <v>3753</v>
      </c>
      <c r="C779" s="123" t="s">
        <v>3490</v>
      </c>
    </row>
    <row r="780" spans="1:3" x14ac:dyDescent="0.3">
      <c r="A780" s="122" t="s">
        <v>1359</v>
      </c>
      <c r="B780" s="123" t="s">
        <v>3754</v>
      </c>
      <c r="C780" s="123" t="s">
        <v>3490</v>
      </c>
    </row>
    <row r="781" spans="1:3" x14ac:dyDescent="0.3">
      <c r="A781" s="122" t="s">
        <v>1367</v>
      </c>
      <c r="B781" s="123" t="s">
        <v>3755</v>
      </c>
      <c r="C781" s="123" t="s">
        <v>3490</v>
      </c>
    </row>
    <row r="782" spans="1:3" x14ac:dyDescent="0.3">
      <c r="A782" s="122" t="s">
        <v>1721</v>
      </c>
      <c r="B782" s="123" t="s">
        <v>3756</v>
      </c>
      <c r="C782" s="123" t="s">
        <v>3490</v>
      </c>
    </row>
    <row r="783" spans="1:3" x14ac:dyDescent="0.3">
      <c r="A783" s="122" t="s">
        <v>1684</v>
      </c>
      <c r="B783" s="123" t="s">
        <v>3757</v>
      </c>
      <c r="C783" s="123" t="s">
        <v>3490</v>
      </c>
    </row>
    <row r="784" spans="1:3" x14ac:dyDescent="0.3">
      <c r="A784" s="122" t="s">
        <v>1722</v>
      </c>
      <c r="B784" s="123" t="s">
        <v>3758</v>
      </c>
      <c r="C784" s="123" t="s">
        <v>3490</v>
      </c>
    </row>
    <row r="785" spans="1:3" x14ac:dyDescent="0.3">
      <c r="A785" s="122" t="s">
        <v>1627</v>
      </c>
      <c r="B785" s="123" t="s">
        <v>3759</v>
      </c>
      <c r="C785" s="123" t="s">
        <v>3490</v>
      </c>
    </row>
    <row r="786" spans="1:3" x14ac:dyDescent="0.3">
      <c r="A786" s="122" t="s">
        <v>1735</v>
      </c>
      <c r="B786" s="123" t="s">
        <v>3760</v>
      </c>
      <c r="C786" s="123" t="s">
        <v>3490</v>
      </c>
    </row>
    <row r="787" spans="1:3" x14ac:dyDescent="0.3">
      <c r="A787" s="122" t="s">
        <v>1319</v>
      </c>
      <c r="B787" s="123" t="s">
        <v>3761</v>
      </c>
      <c r="C787" s="123" t="s">
        <v>3490</v>
      </c>
    </row>
    <row r="788" spans="1:3" x14ac:dyDescent="0.3">
      <c r="A788" s="122" t="s">
        <v>1380</v>
      </c>
      <c r="B788" s="123" t="s">
        <v>3762</v>
      </c>
      <c r="C788" s="123" t="s">
        <v>3490</v>
      </c>
    </row>
    <row r="789" spans="1:3" x14ac:dyDescent="0.3">
      <c r="A789" s="122" t="s">
        <v>1334</v>
      </c>
      <c r="B789" s="123" t="s">
        <v>3763</v>
      </c>
      <c r="C789" s="123" t="s">
        <v>3490</v>
      </c>
    </row>
    <row r="790" spans="1:3" x14ac:dyDescent="0.3">
      <c r="A790" s="122" t="s">
        <v>1750</v>
      </c>
      <c r="B790" s="123" t="s">
        <v>3764</v>
      </c>
      <c r="C790" s="123" t="s">
        <v>3765</v>
      </c>
    </row>
    <row r="791" spans="1:3" x14ac:dyDescent="0.3">
      <c r="A791" s="122" t="s">
        <v>2660</v>
      </c>
      <c r="B791" s="123" t="s">
        <v>3766</v>
      </c>
      <c r="C791" s="123" t="s">
        <v>3767</v>
      </c>
    </row>
    <row r="792" spans="1:3" x14ac:dyDescent="0.3">
      <c r="A792" s="122" t="s">
        <v>1725</v>
      </c>
      <c r="B792" s="123" t="s">
        <v>3768</v>
      </c>
      <c r="C792" s="123" t="s">
        <v>3490</v>
      </c>
    </row>
    <row r="793" spans="1:3" x14ac:dyDescent="0.3">
      <c r="A793" s="122" t="s">
        <v>1289</v>
      </c>
      <c r="B793" s="123" t="s">
        <v>3769</v>
      </c>
      <c r="C793" s="123" t="s">
        <v>3490</v>
      </c>
    </row>
    <row r="794" spans="1:3" x14ac:dyDescent="0.3">
      <c r="A794" s="122" t="s">
        <v>1605</v>
      </c>
      <c r="B794" s="123" t="s">
        <v>3770</v>
      </c>
      <c r="C794" s="123" t="s">
        <v>3490</v>
      </c>
    </row>
    <row r="795" spans="1:3" x14ac:dyDescent="0.3">
      <c r="A795" s="122" t="s">
        <v>1617</v>
      </c>
      <c r="B795" s="123" t="s">
        <v>3771</v>
      </c>
      <c r="C795" s="123" t="s">
        <v>3490</v>
      </c>
    </row>
    <row r="796" spans="1:3" x14ac:dyDescent="0.3">
      <c r="A796" s="122" t="s">
        <v>1296</v>
      </c>
      <c r="B796" s="123" t="s">
        <v>3772</v>
      </c>
      <c r="C796" s="123" t="s">
        <v>3490</v>
      </c>
    </row>
    <row r="797" spans="1:3" x14ac:dyDescent="0.3">
      <c r="A797" s="122" t="s">
        <v>1636</v>
      </c>
      <c r="B797" s="123" t="s">
        <v>3773</v>
      </c>
      <c r="C797" s="123" t="s">
        <v>3490</v>
      </c>
    </row>
    <row r="798" spans="1:3" x14ac:dyDescent="0.3">
      <c r="A798" s="122" t="s">
        <v>1695</v>
      </c>
      <c r="B798" s="123" t="s">
        <v>3774</v>
      </c>
      <c r="C798" s="123" t="s">
        <v>3490</v>
      </c>
    </row>
    <row r="799" spans="1:3" x14ac:dyDescent="0.3">
      <c r="A799" s="122" t="s">
        <v>1662</v>
      </c>
      <c r="B799" s="123" t="s">
        <v>3775</v>
      </c>
      <c r="C799" s="123" t="s">
        <v>3490</v>
      </c>
    </row>
    <row r="800" spans="1:3" x14ac:dyDescent="0.3">
      <c r="A800" s="122" t="s">
        <v>1777</v>
      </c>
      <c r="B800" s="123" t="s">
        <v>3776</v>
      </c>
      <c r="C800" s="123" t="s">
        <v>3490</v>
      </c>
    </row>
    <row r="801" spans="1:3" x14ac:dyDescent="0.3">
      <c r="A801" s="122" t="s">
        <v>1597</v>
      </c>
      <c r="B801" s="123" t="s">
        <v>3777</v>
      </c>
      <c r="C801" s="123" t="s">
        <v>3490</v>
      </c>
    </row>
    <row r="802" spans="1:3" x14ac:dyDescent="0.3">
      <c r="A802" s="122" t="s">
        <v>1767</v>
      </c>
      <c r="B802" s="123" t="s">
        <v>3778</v>
      </c>
      <c r="C802" s="123" t="s">
        <v>3490</v>
      </c>
    </row>
    <row r="803" spans="1:3" x14ac:dyDescent="0.3">
      <c r="A803" s="122" t="s">
        <v>1663</v>
      </c>
      <c r="B803" s="123" t="s">
        <v>3779</v>
      </c>
      <c r="C803" s="123" t="s">
        <v>3490</v>
      </c>
    </row>
    <row r="804" spans="1:3" x14ac:dyDescent="0.3">
      <c r="A804" s="122" t="s">
        <v>1656</v>
      </c>
      <c r="B804" s="123" t="s">
        <v>3780</v>
      </c>
      <c r="C804" s="123" t="s">
        <v>3490</v>
      </c>
    </row>
    <row r="805" spans="1:3" x14ac:dyDescent="0.3">
      <c r="A805" s="122" t="s">
        <v>1277</v>
      </c>
      <c r="B805" s="123" t="s">
        <v>3781</v>
      </c>
      <c r="C805" s="123" t="s">
        <v>3490</v>
      </c>
    </row>
    <row r="806" spans="1:3" x14ac:dyDescent="0.3">
      <c r="A806" s="122" t="s">
        <v>1614</v>
      </c>
      <c r="B806" s="123" t="s">
        <v>3782</v>
      </c>
      <c r="C806" s="123" t="s">
        <v>3490</v>
      </c>
    </row>
    <row r="807" spans="1:3" x14ac:dyDescent="0.3">
      <c r="A807" s="122" t="s">
        <v>1362</v>
      </c>
      <c r="B807" s="123" t="s">
        <v>3783</v>
      </c>
      <c r="C807" s="123" t="s">
        <v>3490</v>
      </c>
    </row>
    <row r="808" spans="1:3" x14ac:dyDescent="0.3">
      <c r="A808" s="122" t="s">
        <v>1643</v>
      </c>
      <c r="B808" s="123" t="s">
        <v>3784</v>
      </c>
      <c r="C808" s="123" t="s">
        <v>3490</v>
      </c>
    </row>
    <row r="809" spans="1:3" x14ac:dyDescent="0.3">
      <c r="A809" s="122" t="s">
        <v>1620</v>
      </c>
      <c r="B809" s="123" t="s">
        <v>3785</v>
      </c>
      <c r="C809" s="123" t="s">
        <v>3490</v>
      </c>
    </row>
    <row r="810" spans="1:3" x14ac:dyDescent="0.3">
      <c r="A810" s="122" t="s">
        <v>1402</v>
      </c>
      <c r="B810" s="123" t="s">
        <v>3786</v>
      </c>
      <c r="C810" s="123" t="s">
        <v>3490</v>
      </c>
    </row>
    <row r="811" spans="1:3" x14ac:dyDescent="0.3">
      <c r="A811" s="122" t="s">
        <v>1768</v>
      </c>
      <c r="B811" s="123" t="s">
        <v>3787</v>
      </c>
      <c r="C811" s="123" t="s">
        <v>3490</v>
      </c>
    </row>
    <row r="812" spans="1:3" x14ac:dyDescent="0.3">
      <c r="A812" s="122" t="s">
        <v>1600</v>
      </c>
      <c r="B812" s="123" t="s">
        <v>3788</v>
      </c>
      <c r="C812" s="123" t="s">
        <v>3490</v>
      </c>
    </row>
    <row r="813" spans="1:3" x14ac:dyDescent="0.3">
      <c r="A813" s="122" t="s">
        <v>1297</v>
      </c>
      <c r="B813" s="123" t="s">
        <v>3789</v>
      </c>
      <c r="C813" s="123" t="s">
        <v>3490</v>
      </c>
    </row>
    <row r="814" spans="1:3" x14ac:dyDescent="0.3">
      <c r="A814" s="122" t="s">
        <v>1579</v>
      </c>
      <c r="B814" s="123" t="s">
        <v>3790</v>
      </c>
      <c r="C814" s="123" t="s">
        <v>3791</v>
      </c>
    </row>
    <row r="815" spans="1:3" x14ac:dyDescent="0.3">
      <c r="A815" s="122" t="s">
        <v>2926</v>
      </c>
      <c r="B815" s="123" t="s">
        <v>3792</v>
      </c>
      <c r="C815" s="123" t="s">
        <v>3793</v>
      </c>
    </row>
    <row r="816" spans="1:3" x14ac:dyDescent="0.3">
      <c r="A816" s="122" t="s">
        <v>1639</v>
      </c>
      <c r="B816" s="123" t="s">
        <v>3794</v>
      </c>
      <c r="C816" s="123" t="s">
        <v>3490</v>
      </c>
    </row>
    <row r="817" spans="1:3" x14ac:dyDescent="0.3">
      <c r="A817" s="122" t="s">
        <v>1328</v>
      </c>
      <c r="B817" s="123" t="s">
        <v>3795</v>
      </c>
      <c r="C817" s="123" t="s">
        <v>3490</v>
      </c>
    </row>
    <row r="818" spans="1:3" x14ac:dyDescent="0.3">
      <c r="A818" s="122" t="s">
        <v>1647</v>
      </c>
      <c r="B818" s="123" t="s">
        <v>3796</v>
      </c>
      <c r="C818" s="123" t="s">
        <v>3490</v>
      </c>
    </row>
    <row r="819" spans="1:3" x14ac:dyDescent="0.3">
      <c r="A819" s="122" t="s">
        <v>1665</v>
      </c>
      <c r="B819" s="123" t="s">
        <v>3797</v>
      </c>
      <c r="C819" s="123" t="s">
        <v>3490</v>
      </c>
    </row>
    <row r="820" spans="1:3" x14ac:dyDescent="0.3">
      <c r="A820" s="122" t="s">
        <v>1751</v>
      </c>
      <c r="B820" s="123" t="s">
        <v>3798</v>
      </c>
      <c r="C820" s="123" t="s">
        <v>3490</v>
      </c>
    </row>
    <row r="821" spans="1:3" x14ac:dyDescent="0.3">
      <c r="A821" s="122" t="s">
        <v>1323</v>
      </c>
      <c r="B821" s="123" t="s">
        <v>3799</v>
      </c>
      <c r="C821" s="123" t="s">
        <v>3490</v>
      </c>
    </row>
    <row r="822" spans="1:3" x14ac:dyDescent="0.3">
      <c r="A822" s="122" t="s">
        <v>2511</v>
      </c>
      <c r="B822" s="123" t="s">
        <v>3800</v>
      </c>
      <c r="C822" s="123" t="s">
        <v>3490</v>
      </c>
    </row>
    <row r="823" spans="1:3" x14ac:dyDescent="0.3">
      <c r="A823" s="122" t="s">
        <v>1781</v>
      </c>
      <c r="B823" s="123" t="s">
        <v>3801</v>
      </c>
      <c r="C823" s="123" t="s">
        <v>3490</v>
      </c>
    </row>
    <row r="824" spans="1:3" x14ac:dyDescent="0.3">
      <c r="A824" s="122" t="s">
        <v>1384</v>
      </c>
      <c r="B824" s="123" t="s">
        <v>3802</v>
      </c>
      <c r="C824" s="123" t="s">
        <v>3490</v>
      </c>
    </row>
    <row r="825" spans="1:3" x14ac:dyDescent="0.3">
      <c r="A825" s="122" t="s">
        <v>1769</v>
      </c>
      <c r="B825" s="123" t="s">
        <v>3803</v>
      </c>
      <c r="C825" s="123" t="s">
        <v>3490</v>
      </c>
    </row>
    <row r="826" spans="1:3" x14ac:dyDescent="0.3">
      <c r="A826" s="122" t="s">
        <v>1601</v>
      </c>
      <c r="B826" s="123" t="s">
        <v>3804</v>
      </c>
      <c r="C826" s="123" t="s">
        <v>3490</v>
      </c>
    </row>
    <row r="827" spans="1:3" x14ac:dyDescent="0.3">
      <c r="A827" s="122" t="s">
        <v>1574</v>
      </c>
      <c r="B827" s="123" t="s">
        <v>3805</v>
      </c>
      <c r="C827" s="123" t="s">
        <v>3490</v>
      </c>
    </row>
    <row r="828" spans="1:3" x14ac:dyDescent="0.3">
      <c r="A828" s="122" t="s">
        <v>1752</v>
      </c>
      <c r="B828" s="123" t="s">
        <v>3806</v>
      </c>
      <c r="C828" s="123" t="s">
        <v>3490</v>
      </c>
    </row>
    <row r="829" spans="1:3" x14ac:dyDescent="0.3">
      <c r="A829" s="122" t="s">
        <v>1368</v>
      </c>
      <c r="B829" s="123" t="s">
        <v>3807</v>
      </c>
      <c r="C829" s="123" t="s">
        <v>3490</v>
      </c>
    </row>
    <row r="830" spans="1:3" x14ac:dyDescent="0.3">
      <c r="A830" s="122" t="s">
        <v>1770</v>
      </c>
      <c r="B830" s="123" t="s">
        <v>3808</v>
      </c>
      <c r="C830" s="123" t="s">
        <v>3490</v>
      </c>
    </row>
    <row r="831" spans="1:3" x14ac:dyDescent="0.3">
      <c r="A831" s="122" t="s">
        <v>1640</v>
      </c>
      <c r="B831" s="123" t="s">
        <v>3809</v>
      </c>
      <c r="C831" s="123" t="s">
        <v>3490</v>
      </c>
    </row>
    <row r="832" spans="1:3" x14ac:dyDescent="0.3">
      <c r="A832" s="122" t="s">
        <v>1608</v>
      </c>
      <c r="B832" s="123" t="s">
        <v>3810</v>
      </c>
      <c r="C832" s="123" t="s">
        <v>3490</v>
      </c>
    </row>
    <row r="833" spans="1:3" x14ac:dyDescent="0.3">
      <c r="A833" s="122" t="s">
        <v>1745</v>
      </c>
      <c r="B833" s="123" t="s">
        <v>3811</v>
      </c>
      <c r="C833" s="123" t="s">
        <v>3490</v>
      </c>
    </row>
    <row r="834" spans="1:3" x14ac:dyDescent="0.3">
      <c r="A834" s="122" t="s">
        <v>2486</v>
      </c>
      <c r="B834" s="123" t="s">
        <v>3812</v>
      </c>
      <c r="C834" s="123" t="s">
        <v>3490</v>
      </c>
    </row>
    <row r="835" spans="1:3" x14ac:dyDescent="0.3">
      <c r="A835" s="122" t="s">
        <v>1664</v>
      </c>
      <c r="B835" s="123" t="s">
        <v>3813</v>
      </c>
      <c r="C835" s="123" t="s">
        <v>3490</v>
      </c>
    </row>
    <row r="836" spans="1:3" x14ac:dyDescent="0.3">
      <c r="A836" s="122" t="s">
        <v>1668</v>
      </c>
      <c r="B836" s="123" t="s">
        <v>3814</v>
      </c>
      <c r="C836" s="123" t="s">
        <v>3490</v>
      </c>
    </row>
    <row r="837" spans="1:3" x14ac:dyDescent="0.3">
      <c r="A837" s="122" t="s">
        <v>1553</v>
      </c>
      <c r="B837" s="123" t="s">
        <v>3815</v>
      </c>
      <c r="C837" s="123" t="s">
        <v>3490</v>
      </c>
    </row>
    <row r="838" spans="1:3" x14ac:dyDescent="0.3">
      <c r="A838" s="122" t="s">
        <v>1771</v>
      </c>
      <c r="B838" s="123" t="s">
        <v>3816</v>
      </c>
      <c r="C838" s="123" t="s">
        <v>3490</v>
      </c>
    </row>
    <row r="839" spans="1:3" x14ac:dyDescent="0.3">
      <c r="A839" s="122" t="s">
        <v>1582</v>
      </c>
      <c r="B839" s="123" t="s">
        <v>3817</v>
      </c>
      <c r="C839" s="123" t="s">
        <v>3490</v>
      </c>
    </row>
    <row r="840" spans="1:3" x14ac:dyDescent="0.3">
      <c r="A840" s="122" t="s">
        <v>1573</v>
      </c>
      <c r="B840" s="123" t="s">
        <v>3818</v>
      </c>
      <c r="C840" s="123" t="s">
        <v>3490</v>
      </c>
    </row>
    <row r="841" spans="1:3" x14ac:dyDescent="0.3">
      <c r="A841" s="122" t="s">
        <v>1685</v>
      </c>
      <c r="B841" s="123" t="s">
        <v>3819</v>
      </c>
      <c r="C841" s="123" t="s">
        <v>3490</v>
      </c>
    </row>
    <row r="842" spans="1:3" x14ac:dyDescent="0.3">
      <c r="A842" s="122" t="s">
        <v>1703</v>
      </c>
      <c r="B842" s="123" t="s">
        <v>3820</v>
      </c>
      <c r="C842" s="123" t="s">
        <v>3490</v>
      </c>
    </row>
    <row r="843" spans="1:3" x14ac:dyDescent="0.3">
      <c r="A843" s="122" t="s">
        <v>1575</v>
      </c>
      <c r="B843" s="123" t="s">
        <v>3821</v>
      </c>
      <c r="C843" s="123" t="s">
        <v>3490</v>
      </c>
    </row>
    <row r="844" spans="1:3" x14ac:dyDescent="0.3">
      <c r="A844" s="122" t="s">
        <v>1576</v>
      </c>
      <c r="B844" s="123" t="s">
        <v>3822</v>
      </c>
      <c r="C844" s="123" t="s">
        <v>3490</v>
      </c>
    </row>
    <row r="845" spans="1:3" x14ac:dyDescent="0.3">
      <c r="A845" s="122" t="s">
        <v>1704</v>
      </c>
      <c r="B845" s="123" t="s">
        <v>3823</v>
      </c>
      <c r="C845" s="123" t="s">
        <v>3490</v>
      </c>
    </row>
    <row r="846" spans="1:3" x14ac:dyDescent="0.3">
      <c r="A846" s="122" t="s">
        <v>1689</v>
      </c>
      <c r="B846" s="123" t="s">
        <v>3824</v>
      </c>
      <c r="C846" s="123" t="s">
        <v>3490</v>
      </c>
    </row>
    <row r="847" spans="1:3" x14ac:dyDescent="0.3">
      <c r="A847" s="122" t="s">
        <v>1824</v>
      </c>
      <c r="B847" s="123" t="s">
        <v>3825</v>
      </c>
      <c r="C847" s="123" t="s">
        <v>3490</v>
      </c>
    </row>
    <row r="848" spans="1:3" x14ac:dyDescent="0.3">
      <c r="A848" s="122" t="s">
        <v>1680</v>
      </c>
      <c r="B848" s="123" t="s">
        <v>3826</v>
      </c>
      <c r="C848" s="123" t="s">
        <v>3490</v>
      </c>
    </row>
    <row r="849" spans="1:3" x14ac:dyDescent="0.3">
      <c r="A849" s="122" t="s">
        <v>1298</v>
      </c>
      <c r="B849" s="123" t="s">
        <v>3827</v>
      </c>
      <c r="C849" s="123" t="s">
        <v>3490</v>
      </c>
    </row>
    <row r="850" spans="1:3" x14ac:dyDescent="0.3">
      <c r="A850" s="122" t="s">
        <v>1594</v>
      </c>
      <c r="B850" s="123" t="s">
        <v>3828</v>
      </c>
      <c r="C850" s="123" t="s">
        <v>3490</v>
      </c>
    </row>
    <row r="851" spans="1:3" x14ac:dyDescent="0.3">
      <c r="A851" s="122" t="s">
        <v>1755</v>
      </c>
      <c r="B851" s="123" t="s">
        <v>3829</v>
      </c>
      <c r="C851" s="123" t="s">
        <v>3490</v>
      </c>
    </row>
    <row r="852" spans="1:3" x14ac:dyDescent="0.3">
      <c r="A852" s="122" t="s">
        <v>1785</v>
      </c>
      <c r="B852" s="123" t="s">
        <v>3830</v>
      </c>
      <c r="C852" s="123" t="s">
        <v>3490</v>
      </c>
    </row>
    <row r="853" spans="1:3" x14ac:dyDescent="0.3">
      <c r="A853" s="122" t="s">
        <v>1815</v>
      </c>
      <c r="B853" s="123" t="s">
        <v>3831</v>
      </c>
      <c r="C853" s="123" t="s">
        <v>3490</v>
      </c>
    </row>
    <row r="854" spans="1:3" x14ac:dyDescent="0.3">
      <c r="A854" s="122" t="s">
        <v>1299</v>
      </c>
      <c r="B854" s="123" t="s">
        <v>3832</v>
      </c>
      <c r="C854" s="123" t="s">
        <v>3490</v>
      </c>
    </row>
    <row r="855" spans="1:3" x14ac:dyDescent="0.3">
      <c r="A855" s="122" t="s">
        <v>1301</v>
      </c>
      <c r="B855" s="123" t="s">
        <v>3833</v>
      </c>
      <c r="C855" s="123" t="s">
        <v>3490</v>
      </c>
    </row>
    <row r="856" spans="1:3" x14ac:dyDescent="0.3">
      <c r="A856" s="122" t="s">
        <v>1616</v>
      </c>
      <c r="B856" s="123" t="s">
        <v>3834</v>
      </c>
      <c r="C856" s="123" t="s">
        <v>3490</v>
      </c>
    </row>
    <row r="857" spans="1:3" x14ac:dyDescent="0.3">
      <c r="A857" s="122" t="s">
        <v>1373</v>
      </c>
      <c r="B857" s="123" t="s">
        <v>3835</v>
      </c>
      <c r="C857" s="123" t="s">
        <v>3490</v>
      </c>
    </row>
    <row r="858" spans="1:3" x14ac:dyDescent="0.3">
      <c r="A858" s="122" t="s">
        <v>1707</v>
      </c>
      <c r="B858" s="123" t="s">
        <v>3836</v>
      </c>
      <c r="C858" s="123" t="s">
        <v>3490</v>
      </c>
    </row>
    <row r="859" spans="1:3" x14ac:dyDescent="0.3">
      <c r="A859" s="122" t="s">
        <v>1736</v>
      </c>
      <c r="B859" s="123" t="s">
        <v>3837</v>
      </c>
      <c r="C859" s="123" t="s">
        <v>3490</v>
      </c>
    </row>
    <row r="860" spans="1:3" x14ac:dyDescent="0.3">
      <c r="A860" s="122" t="s">
        <v>1801</v>
      </c>
      <c r="B860" s="123" t="s">
        <v>3838</v>
      </c>
      <c r="C860" s="123" t="s">
        <v>3490</v>
      </c>
    </row>
    <row r="861" spans="1:3" x14ac:dyDescent="0.3">
      <c r="A861" s="122" t="s">
        <v>1715</v>
      </c>
      <c r="B861" s="123" t="s">
        <v>3839</v>
      </c>
      <c r="C861" s="123" t="s">
        <v>3490</v>
      </c>
    </row>
    <row r="862" spans="1:3" x14ac:dyDescent="0.3">
      <c r="A862" s="122" t="s">
        <v>1772</v>
      </c>
      <c r="B862" s="123" t="s">
        <v>3840</v>
      </c>
      <c r="C862" s="123" t="s">
        <v>3490</v>
      </c>
    </row>
    <row r="863" spans="1:3" x14ac:dyDescent="0.3">
      <c r="A863" s="122" t="s">
        <v>1739</v>
      </c>
      <c r="B863" s="123" t="s">
        <v>3841</v>
      </c>
      <c r="C863" s="123" t="s">
        <v>3490</v>
      </c>
    </row>
    <row r="864" spans="1:3" x14ac:dyDescent="0.3">
      <c r="A864" s="122" t="s">
        <v>1547</v>
      </c>
      <c r="B864" s="123" t="s">
        <v>3842</v>
      </c>
      <c r="C864" s="123" t="s">
        <v>3490</v>
      </c>
    </row>
    <row r="865" spans="1:3" x14ac:dyDescent="0.3">
      <c r="A865" s="122" t="s">
        <v>1972</v>
      </c>
      <c r="B865" s="123" t="s">
        <v>3843</v>
      </c>
      <c r="C865" s="123" t="s">
        <v>3490</v>
      </c>
    </row>
    <row r="866" spans="1:3" x14ac:dyDescent="0.3">
      <c r="A866" s="122" t="s">
        <v>1756</v>
      </c>
      <c r="B866" s="123" t="s">
        <v>3844</v>
      </c>
      <c r="C866" s="123" t="s">
        <v>3490</v>
      </c>
    </row>
    <row r="867" spans="1:3" x14ac:dyDescent="0.3">
      <c r="A867" s="122" t="s">
        <v>2446</v>
      </c>
      <c r="B867" s="123" t="s">
        <v>3845</v>
      </c>
      <c r="C867" s="123" t="s">
        <v>3490</v>
      </c>
    </row>
    <row r="868" spans="1:3" x14ac:dyDescent="0.3">
      <c r="A868" s="122" t="s">
        <v>1920</v>
      </c>
      <c r="B868" s="123" t="s">
        <v>3846</v>
      </c>
      <c r="C868" s="123" t="s">
        <v>3847</v>
      </c>
    </row>
    <row r="869" spans="1:3" x14ac:dyDescent="0.3">
      <c r="A869" s="122" t="s">
        <v>1920</v>
      </c>
      <c r="B869" s="123" t="s">
        <v>3846</v>
      </c>
      <c r="C869" s="123" t="s">
        <v>3848</v>
      </c>
    </row>
    <row r="870" spans="1:3" x14ac:dyDescent="0.3">
      <c r="A870" s="122" t="s">
        <v>2677</v>
      </c>
      <c r="B870" s="123" t="s">
        <v>3849</v>
      </c>
      <c r="C870" s="123" t="s">
        <v>3850</v>
      </c>
    </row>
    <row r="871" spans="1:3" x14ac:dyDescent="0.3">
      <c r="A871" s="122" t="s">
        <v>2677</v>
      </c>
      <c r="B871" s="123" t="s">
        <v>3849</v>
      </c>
      <c r="C871" s="123" t="s">
        <v>3851</v>
      </c>
    </row>
    <row r="872" spans="1:3" x14ac:dyDescent="0.3">
      <c r="A872" s="122" t="s">
        <v>1691</v>
      </c>
      <c r="B872" s="123" t="s">
        <v>3852</v>
      </c>
      <c r="C872" s="123" t="s">
        <v>3490</v>
      </c>
    </row>
    <row r="873" spans="1:3" x14ac:dyDescent="0.3">
      <c r="A873" s="122" t="s">
        <v>1836</v>
      </c>
      <c r="B873" s="123" t="s">
        <v>3853</v>
      </c>
      <c r="C873" s="123" t="s">
        <v>3490</v>
      </c>
    </row>
    <row r="874" spans="1:3" x14ac:dyDescent="0.3">
      <c r="A874" s="122" t="s">
        <v>1730</v>
      </c>
      <c r="B874" s="123" t="s">
        <v>3854</v>
      </c>
      <c r="C874" s="123" t="s">
        <v>3490</v>
      </c>
    </row>
    <row r="875" spans="1:3" x14ac:dyDescent="0.3">
      <c r="A875" s="122" t="s">
        <v>1353</v>
      </c>
      <c r="B875" s="123" t="s">
        <v>3855</v>
      </c>
      <c r="C875" s="123" t="s">
        <v>3490</v>
      </c>
    </row>
    <row r="876" spans="1:3" x14ac:dyDescent="0.3">
      <c r="A876" s="122" t="s">
        <v>2695</v>
      </c>
      <c r="B876" s="123" t="s">
        <v>3856</v>
      </c>
      <c r="C876" s="123" t="s">
        <v>3857</v>
      </c>
    </row>
    <row r="877" spans="1:3" x14ac:dyDescent="0.3">
      <c r="A877" s="122" t="s">
        <v>2072</v>
      </c>
      <c r="B877" s="123" t="s">
        <v>3858</v>
      </c>
      <c r="C877" s="123" t="s">
        <v>3859</v>
      </c>
    </row>
    <row r="878" spans="1:3" x14ac:dyDescent="0.3">
      <c r="A878" s="122" t="s">
        <v>1791</v>
      </c>
      <c r="B878" s="123" t="s">
        <v>3860</v>
      </c>
      <c r="C878" s="123" t="s">
        <v>3490</v>
      </c>
    </row>
    <row r="879" spans="1:3" x14ac:dyDescent="0.3">
      <c r="A879" s="122" t="s">
        <v>1708</v>
      </c>
      <c r="B879" s="123" t="s">
        <v>3861</v>
      </c>
      <c r="C879" s="123" t="s">
        <v>3490</v>
      </c>
    </row>
    <row r="880" spans="1:3" x14ac:dyDescent="0.3">
      <c r="A880" s="122" t="s">
        <v>1554</v>
      </c>
      <c r="B880" s="123" t="s">
        <v>3862</v>
      </c>
      <c r="C880" s="123" t="s">
        <v>3490</v>
      </c>
    </row>
    <row r="881" spans="1:3" x14ac:dyDescent="0.3">
      <c r="A881" s="122" t="s">
        <v>1591</v>
      </c>
      <c r="B881" s="123" t="s">
        <v>3863</v>
      </c>
      <c r="C881" s="123" t="s">
        <v>3490</v>
      </c>
    </row>
    <row r="882" spans="1:3" x14ac:dyDescent="0.3">
      <c r="A882" s="122" t="s">
        <v>2506</v>
      </c>
      <c r="B882" s="123" t="s">
        <v>3864</v>
      </c>
      <c r="C882" s="123" t="s">
        <v>3490</v>
      </c>
    </row>
    <row r="883" spans="1:3" x14ac:dyDescent="0.3">
      <c r="A883" s="122" t="s">
        <v>1674</v>
      </c>
      <c r="B883" s="123" t="s">
        <v>3865</v>
      </c>
      <c r="C883" s="123" t="s">
        <v>3490</v>
      </c>
    </row>
    <row r="884" spans="1:3" x14ac:dyDescent="0.3">
      <c r="A884" s="122" t="s">
        <v>1403</v>
      </c>
      <c r="B884" s="123" t="s">
        <v>3866</v>
      </c>
      <c r="C884" s="123" t="s">
        <v>3490</v>
      </c>
    </row>
    <row r="885" spans="1:3" x14ac:dyDescent="0.3">
      <c r="A885" s="122" t="s">
        <v>1778</v>
      </c>
      <c r="B885" s="123" t="s">
        <v>3867</v>
      </c>
      <c r="C885" s="123" t="s">
        <v>3490</v>
      </c>
    </row>
    <row r="886" spans="1:3" x14ac:dyDescent="0.3">
      <c r="A886" s="122" t="s">
        <v>1786</v>
      </c>
      <c r="B886" s="123" t="s">
        <v>3868</v>
      </c>
      <c r="C886" s="123" t="s">
        <v>3490</v>
      </c>
    </row>
    <row r="887" spans="1:3" x14ac:dyDescent="0.3">
      <c r="A887" s="122" t="s">
        <v>2000</v>
      </c>
      <c r="B887" s="123" t="s">
        <v>3869</v>
      </c>
      <c r="C887" s="123" t="s">
        <v>3490</v>
      </c>
    </row>
    <row r="888" spans="1:3" x14ac:dyDescent="0.3">
      <c r="A888" s="122" t="s">
        <v>1719</v>
      </c>
      <c r="B888" s="123" t="s">
        <v>3870</v>
      </c>
      <c r="C888" s="123" t="s">
        <v>3490</v>
      </c>
    </row>
    <row r="889" spans="1:3" x14ac:dyDescent="0.3">
      <c r="A889" s="122" t="s">
        <v>1959</v>
      </c>
      <c r="B889" s="123" t="s">
        <v>3871</v>
      </c>
      <c r="C889" s="123" t="s">
        <v>3490</v>
      </c>
    </row>
    <row r="890" spans="1:3" x14ac:dyDescent="0.3">
      <c r="A890" s="122" t="s">
        <v>1794</v>
      </c>
      <c r="B890" s="123" t="s">
        <v>3872</v>
      </c>
      <c r="C890" s="123" t="s">
        <v>3490</v>
      </c>
    </row>
    <row r="891" spans="1:3" x14ac:dyDescent="0.3">
      <c r="A891" s="122" t="s">
        <v>1305</v>
      </c>
      <c r="B891" s="123" t="s">
        <v>3873</v>
      </c>
      <c r="C891" s="123" t="s">
        <v>3490</v>
      </c>
    </row>
    <row r="892" spans="1:3" x14ac:dyDescent="0.3">
      <c r="A892" s="122" t="s">
        <v>1757</v>
      </c>
      <c r="B892" s="123" t="s">
        <v>3874</v>
      </c>
      <c r="C892" s="123" t="s">
        <v>3490</v>
      </c>
    </row>
    <row r="893" spans="1:3" x14ac:dyDescent="0.3">
      <c r="A893" s="122" t="s">
        <v>1585</v>
      </c>
      <c r="B893" s="123" t="s">
        <v>3875</v>
      </c>
      <c r="C893" s="123" t="s">
        <v>3490</v>
      </c>
    </row>
    <row r="894" spans="1:3" x14ac:dyDescent="0.3">
      <c r="A894" s="122" t="s">
        <v>1921</v>
      </c>
      <c r="B894" s="123" t="s">
        <v>3876</v>
      </c>
      <c r="C894" s="123" t="s">
        <v>3490</v>
      </c>
    </row>
    <row r="895" spans="1:3" x14ac:dyDescent="0.3">
      <c r="A895" s="122" t="s">
        <v>1675</v>
      </c>
      <c r="B895" s="123" t="s">
        <v>3877</v>
      </c>
      <c r="C895" s="123" t="s">
        <v>3490</v>
      </c>
    </row>
    <row r="896" spans="1:3" x14ac:dyDescent="0.3">
      <c r="A896" s="122" t="s">
        <v>1837</v>
      </c>
      <c r="B896" s="123" t="s">
        <v>3878</v>
      </c>
      <c r="C896" s="123" t="s">
        <v>3490</v>
      </c>
    </row>
    <row r="897" spans="1:3" x14ac:dyDescent="0.3">
      <c r="A897" s="122" t="s">
        <v>1595</v>
      </c>
      <c r="B897" s="123" t="s">
        <v>3879</v>
      </c>
      <c r="C897" s="123" t="s">
        <v>3490</v>
      </c>
    </row>
    <row r="898" spans="1:3" x14ac:dyDescent="0.3">
      <c r="A898" s="122" t="s">
        <v>1378</v>
      </c>
      <c r="B898" s="123" t="s">
        <v>3880</v>
      </c>
      <c r="C898" s="123" t="s">
        <v>3490</v>
      </c>
    </row>
    <row r="899" spans="1:3" x14ac:dyDescent="0.3">
      <c r="A899" s="122" t="s">
        <v>1379</v>
      </c>
      <c r="B899" s="123" t="s">
        <v>3881</v>
      </c>
      <c r="C899" s="123" t="s">
        <v>3490</v>
      </c>
    </row>
    <row r="900" spans="1:3" x14ac:dyDescent="0.3">
      <c r="A900" s="122" t="s">
        <v>1827</v>
      </c>
      <c r="B900" s="123" t="s">
        <v>3882</v>
      </c>
      <c r="C900" s="123" t="s">
        <v>3490</v>
      </c>
    </row>
    <row r="901" spans="1:3" x14ac:dyDescent="0.3">
      <c r="A901" s="122" t="s">
        <v>1963</v>
      </c>
      <c r="B901" s="123" t="s">
        <v>3883</v>
      </c>
      <c r="C901" s="123" t="s">
        <v>3490</v>
      </c>
    </row>
    <row r="902" spans="1:3" x14ac:dyDescent="0.3">
      <c r="A902" s="122" t="s">
        <v>1833</v>
      </c>
      <c r="B902" s="123" t="s">
        <v>3884</v>
      </c>
      <c r="C902" s="123" t="s">
        <v>3490</v>
      </c>
    </row>
    <row r="903" spans="1:3" x14ac:dyDescent="0.3">
      <c r="A903" s="122" t="s">
        <v>1802</v>
      </c>
      <c r="B903" s="123" t="s">
        <v>3885</v>
      </c>
      <c r="C903" s="123" t="s">
        <v>3490</v>
      </c>
    </row>
    <row r="904" spans="1:3" x14ac:dyDescent="0.3">
      <c r="A904" s="122" t="s">
        <v>1596</v>
      </c>
      <c r="B904" s="123" t="s">
        <v>3886</v>
      </c>
      <c r="C904" s="123" t="s">
        <v>3490</v>
      </c>
    </row>
    <row r="905" spans="1:3" x14ac:dyDescent="0.3">
      <c r="A905" s="122" t="s">
        <v>1646</v>
      </c>
      <c r="B905" s="123" t="s">
        <v>3887</v>
      </c>
      <c r="C905" s="123" t="s">
        <v>3490</v>
      </c>
    </row>
    <row r="906" spans="1:3" x14ac:dyDescent="0.3">
      <c r="A906" s="122" t="s">
        <v>1610</v>
      </c>
      <c r="B906" s="123" t="s">
        <v>3888</v>
      </c>
      <c r="C906" s="123" t="s">
        <v>3490</v>
      </c>
    </row>
    <row r="907" spans="1:3" x14ac:dyDescent="0.3">
      <c r="A907" s="122" t="s">
        <v>1699</v>
      </c>
      <c r="B907" s="123" t="s">
        <v>3889</v>
      </c>
      <c r="C907" s="123" t="s">
        <v>3490</v>
      </c>
    </row>
    <row r="908" spans="1:3" x14ac:dyDescent="0.3">
      <c r="A908" s="122" t="s">
        <v>1728</v>
      </c>
      <c r="B908" s="123" t="s">
        <v>3890</v>
      </c>
      <c r="C908" s="123" t="s">
        <v>3490</v>
      </c>
    </row>
    <row r="909" spans="1:3" x14ac:dyDescent="0.3">
      <c r="A909" s="122" t="s">
        <v>1434</v>
      </c>
      <c r="B909" s="123" t="s">
        <v>3891</v>
      </c>
      <c r="C909" s="123" t="s">
        <v>3490</v>
      </c>
    </row>
    <row r="910" spans="1:3" x14ac:dyDescent="0.3">
      <c r="A910" s="122" t="s">
        <v>1818</v>
      </c>
      <c r="B910" s="123" t="s">
        <v>3892</v>
      </c>
      <c r="C910" s="123" t="s">
        <v>3490</v>
      </c>
    </row>
    <row r="911" spans="1:3" x14ac:dyDescent="0.3">
      <c r="A911" s="122" t="s">
        <v>1731</v>
      </c>
      <c r="B911" s="123" t="s">
        <v>3893</v>
      </c>
      <c r="C911" s="123" t="s">
        <v>3490</v>
      </c>
    </row>
    <row r="912" spans="1:3" x14ac:dyDescent="0.3">
      <c r="A912" s="122" t="s">
        <v>1676</v>
      </c>
      <c r="B912" s="123" t="s">
        <v>3894</v>
      </c>
      <c r="C912" s="123" t="s">
        <v>3490</v>
      </c>
    </row>
    <row r="913" spans="1:3" x14ac:dyDescent="0.3">
      <c r="A913" s="122" t="s">
        <v>1679</v>
      </c>
      <c r="B913" s="123" t="s">
        <v>3895</v>
      </c>
      <c r="C913" s="123" t="s">
        <v>3490</v>
      </c>
    </row>
    <row r="914" spans="1:3" x14ac:dyDescent="0.3">
      <c r="A914" s="122" t="s">
        <v>1729</v>
      </c>
      <c r="B914" s="123" t="s">
        <v>3896</v>
      </c>
      <c r="C914" s="123" t="s">
        <v>3490</v>
      </c>
    </row>
    <row r="915" spans="1:3" x14ac:dyDescent="0.3">
      <c r="A915" s="122" t="s">
        <v>1789</v>
      </c>
      <c r="B915" s="123" t="s">
        <v>3897</v>
      </c>
      <c r="C915" s="123" t="s">
        <v>3490</v>
      </c>
    </row>
    <row r="916" spans="1:3" x14ac:dyDescent="0.3">
      <c r="A916" s="122" t="s">
        <v>1973</v>
      </c>
      <c r="B916" s="123" t="s">
        <v>3898</v>
      </c>
      <c r="C916" s="123" t="s">
        <v>3490</v>
      </c>
    </row>
    <row r="917" spans="1:3" x14ac:dyDescent="0.3">
      <c r="A917" s="122" t="s">
        <v>1787</v>
      </c>
      <c r="B917" s="123" t="s">
        <v>3899</v>
      </c>
      <c r="C917" s="123" t="s">
        <v>3490</v>
      </c>
    </row>
    <row r="918" spans="1:3" x14ac:dyDescent="0.3">
      <c r="A918" s="122" t="s">
        <v>1649</v>
      </c>
      <c r="B918" s="123" t="s">
        <v>3900</v>
      </c>
      <c r="C918" s="123" t="s">
        <v>3490</v>
      </c>
    </row>
    <row r="919" spans="1:3" x14ac:dyDescent="0.3">
      <c r="A919" s="122" t="s">
        <v>1865</v>
      </c>
      <c r="B919" s="123" t="s">
        <v>3901</v>
      </c>
      <c r="C919" s="123" t="s">
        <v>3490</v>
      </c>
    </row>
    <row r="920" spans="1:3" x14ac:dyDescent="0.3">
      <c r="A920" s="122" t="s">
        <v>2001</v>
      </c>
      <c r="B920" s="123" t="s">
        <v>3902</v>
      </c>
      <c r="C920" s="123" t="s">
        <v>3490</v>
      </c>
    </row>
    <row r="921" spans="1:3" x14ac:dyDescent="0.3">
      <c r="A921" s="122" t="s">
        <v>1489</v>
      </c>
      <c r="B921" s="123" t="s">
        <v>3903</v>
      </c>
      <c r="C921" s="123" t="s">
        <v>3490</v>
      </c>
    </row>
    <row r="922" spans="1:3" x14ac:dyDescent="0.3">
      <c r="A922" s="122" t="s">
        <v>1938</v>
      </c>
      <c r="B922" s="123" t="s">
        <v>3904</v>
      </c>
      <c r="C922" s="123" t="s">
        <v>3490</v>
      </c>
    </row>
    <row r="923" spans="1:3" x14ac:dyDescent="0.3">
      <c r="A923" s="122" t="s">
        <v>1385</v>
      </c>
      <c r="B923" s="123" t="s">
        <v>3905</v>
      </c>
      <c r="C923" s="123" t="s">
        <v>3490</v>
      </c>
    </row>
    <row r="924" spans="1:3" x14ac:dyDescent="0.3">
      <c r="A924" s="122" t="s">
        <v>1440</v>
      </c>
      <c r="B924" s="123" t="s">
        <v>3906</v>
      </c>
      <c r="C924" s="123" t="s">
        <v>3490</v>
      </c>
    </row>
    <row r="925" spans="1:3" x14ac:dyDescent="0.3">
      <c r="A925" s="122" t="s">
        <v>1613</v>
      </c>
      <c r="B925" s="123" t="s">
        <v>3907</v>
      </c>
      <c r="C925" s="123" t="s">
        <v>3490</v>
      </c>
    </row>
    <row r="926" spans="1:3" x14ac:dyDescent="0.3">
      <c r="A926" s="122" t="s">
        <v>1658</v>
      </c>
      <c r="B926" s="123" t="s">
        <v>3908</v>
      </c>
      <c r="C926" s="123" t="s">
        <v>3490</v>
      </c>
    </row>
    <row r="927" spans="1:3" x14ac:dyDescent="0.3">
      <c r="A927" s="122" t="s">
        <v>1828</v>
      </c>
      <c r="B927" s="123" t="s">
        <v>3909</v>
      </c>
      <c r="C927" s="123" t="s">
        <v>3490</v>
      </c>
    </row>
    <row r="928" spans="1:3" x14ac:dyDescent="0.3">
      <c r="A928" s="122" t="s">
        <v>1650</v>
      </c>
      <c r="B928" s="123" t="s">
        <v>3910</v>
      </c>
      <c r="C928" s="123" t="s">
        <v>3490</v>
      </c>
    </row>
    <row r="929" spans="1:3" x14ac:dyDescent="0.3">
      <c r="A929" s="122" t="s">
        <v>1809</v>
      </c>
      <c r="B929" s="123" t="s">
        <v>3911</v>
      </c>
      <c r="C929" s="123" t="s">
        <v>3490</v>
      </c>
    </row>
    <row r="930" spans="1:3" x14ac:dyDescent="0.3">
      <c r="A930" s="122" t="s">
        <v>1732</v>
      </c>
      <c r="B930" s="123" t="s">
        <v>3912</v>
      </c>
      <c r="C930" s="123" t="s">
        <v>3490</v>
      </c>
    </row>
    <row r="931" spans="1:3" x14ac:dyDescent="0.3">
      <c r="A931" s="122" t="s">
        <v>1692</v>
      </c>
      <c r="B931" s="123" t="s">
        <v>3913</v>
      </c>
      <c r="C931" s="123" t="s">
        <v>3490</v>
      </c>
    </row>
    <row r="932" spans="1:3" x14ac:dyDescent="0.3">
      <c r="A932" s="122" t="s">
        <v>1804</v>
      </c>
      <c r="B932" s="123" t="s">
        <v>3914</v>
      </c>
      <c r="C932" s="123" t="s">
        <v>3490</v>
      </c>
    </row>
    <row r="933" spans="1:3" x14ac:dyDescent="0.3">
      <c r="A933" s="122" t="s">
        <v>1813</v>
      </c>
      <c r="B933" s="123" t="s">
        <v>3915</v>
      </c>
      <c r="C933" s="123" t="s">
        <v>3490</v>
      </c>
    </row>
    <row r="934" spans="1:3" x14ac:dyDescent="0.3">
      <c r="A934" s="122" t="s">
        <v>1498</v>
      </c>
      <c r="B934" s="123" t="s">
        <v>3916</v>
      </c>
      <c r="C934" s="123" t="s">
        <v>3490</v>
      </c>
    </row>
    <row r="935" spans="1:3" x14ac:dyDescent="0.3">
      <c r="A935" s="122" t="s">
        <v>2028</v>
      </c>
      <c r="B935" s="123" t="s">
        <v>3917</v>
      </c>
      <c r="C935" s="123" t="s">
        <v>3490</v>
      </c>
    </row>
    <row r="936" spans="1:3" x14ac:dyDescent="0.3">
      <c r="A936" s="122" t="s">
        <v>1861</v>
      </c>
      <c r="B936" s="123" t="s">
        <v>3918</v>
      </c>
      <c r="C936" s="123" t="s">
        <v>3490</v>
      </c>
    </row>
    <row r="937" spans="1:3" x14ac:dyDescent="0.3">
      <c r="A937" s="122" t="s">
        <v>2005</v>
      </c>
      <c r="B937" s="123" t="s">
        <v>3919</v>
      </c>
      <c r="C937" s="123" t="s">
        <v>3490</v>
      </c>
    </row>
    <row r="938" spans="1:3" x14ac:dyDescent="0.3">
      <c r="A938" s="122" t="s">
        <v>1720</v>
      </c>
      <c r="B938" s="123" t="s">
        <v>3920</v>
      </c>
      <c r="C938" s="123" t="s">
        <v>3490</v>
      </c>
    </row>
    <row r="939" spans="1:3" x14ac:dyDescent="0.3">
      <c r="A939" s="122" t="s">
        <v>1805</v>
      </c>
      <c r="B939" s="123" t="s">
        <v>3921</v>
      </c>
      <c r="C939" s="123" t="s">
        <v>3490</v>
      </c>
    </row>
    <row r="940" spans="1:3" x14ac:dyDescent="0.3">
      <c r="A940" s="122" t="s">
        <v>1450</v>
      </c>
      <c r="B940" s="123" t="s">
        <v>3922</v>
      </c>
      <c r="C940" s="123" t="s">
        <v>3490</v>
      </c>
    </row>
    <row r="941" spans="1:3" x14ac:dyDescent="0.3">
      <c r="A941" s="122" t="s">
        <v>2013</v>
      </c>
      <c r="B941" s="123" t="s">
        <v>3923</v>
      </c>
      <c r="C941" s="123" t="s">
        <v>3490</v>
      </c>
    </row>
    <row r="942" spans="1:3" x14ac:dyDescent="0.3">
      <c r="A942" s="122" t="s">
        <v>1436</v>
      </c>
      <c r="B942" s="123" t="s">
        <v>3924</v>
      </c>
      <c r="C942" s="123" t="s">
        <v>3490</v>
      </c>
    </row>
    <row r="943" spans="1:3" x14ac:dyDescent="0.3">
      <c r="A943" s="122" t="s">
        <v>1493</v>
      </c>
      <c r="B943" s="123" t="s">
        <v>3925</v>
      </c>
      <c r="C943" s="123" t="s">
        <v>3490</v>
      </c>
    </row>
    <row r="944" spans="1:3" x14ac:dyDescent="0.3">
      <c r="A944" s="122" t="s">
        <v>1847</v>
      </c>
      <c r="B944" s="123" t="s">
        <v>3926</v>
      </c>
      <c r="C944" s="123" t="s">
        <v>3490</v>
      </c>
    </row>
    <row r="945" spans="1:3" x14ac:dyDescent="0.3">
      <c r="A945" s="122" t="s">
        <v>1852</v>
      </c>
      <c r="B945" s="123" t="s">
        <v>3927</v>
      </c>
      <c r="C945" s="123" t="s">
        <v>3490</v>
      </c>
    </row>
    <row r="946" spans="1:3" x14ac:dyDescent="0.3">
      <c r="A946" s="122" t="s">
        <v>1964</v>
      </c>
      <c r="B946" s="123" t="s">
        <v>3928</v>
      </c>
      <c r="C946" s="123" t="s">
        <v>3490</v>
      </c>
    </row>
    <row r="947" spans="1:3" x14ac:dyDescent="0.3">
      <c r="A947" s="122" t="s">
        <v>1443</v>
      </c>
      <c r="B947" s="123" t="s">
        <v>3929</v>
      </c>
      <c r="C947" s="123" t="s">
        <v>3490</v>
      </c>
    </row>
    <row r="948" spans="1:3" x14ac:dyDescent="0.3">
      <c r="A948" s="122" t="s">
        <v>1941</v>
      </c>
      <c r="B948" s="123" t="s">
        <v>3930</v>
      </c>
      <c r="C948" s="123" t="s">
        <v>3490</v>
      </c>
    </row>
    <row r="949" spans="1:3" x14ac:dyDescent="0.3">
      <c r="A949" s="122" t="s">
        <v>1924</v>
      </c>
      <c r="B949" s="123" t="s">
        <v>3931</v>
      </c>
      <c r="C949" s="123" t="s">
        <v>3490</v>
      </c>
    </row>
    <row r="950" spans="1:3" x14ac:dyDescent="0.3">
      <c r="A950" s="122" t="s">
        <v>1898</v>
      </c>
      <c r="B950" s="123" t="s">
        <v>3932</v>
      </c>
      <c r="C950" s="123" t="s">
        <v>3490</v>
      </c>
    </row>
    <row r="951" spans="1:3" x14ac:dyDescent="0.3">
      <c r="A951" s="122" t="s">
        <v>3933</v>
      </c>
      <c r="B951" s="123" t="s">
        <v>3934</v>
      </c>
      <c r="C951" s="123" t="s">
        <v>3935</v>
      </c>
    </row>
    <row r="952" spans="1:3" x14ac:dyDescent="0.3">
      <c r="A952" s="122" t="s">
        <v>2040</v>
      </c>
      <c r="B952" s="123" t="s">
        <v>3936</v>
      </c>
      <c r="C952" s="123" t="s">
        <v>3937</v>
      </c>
    </row>
    <row r="953" spans="1:3" x14ac:dyDescent="0.3">
      <c r="A953" s="122" t="s">
        <v>2452</v>
      </c>
      <c r="B953" s="123" t="s">
        <v>3938</v>
      </c>
      <c r="C953" s="123" t="s">
        <v>3490</v>
      </c>
    </row>
    <row r="954" spans="1:3" x14ac:dyDescent="0.3">
      <c r="A954" s="122" t="s">
        <v>1477</v>
      </c>
      <c r="B954" s="123" t="s">
        <v>3939</v>
      </c>
      <c r="C954" s="123" t="s">
        <v>3490</v>
      </c>
    </row>
    <row r="955" spans="1:3" x14ac:dyDescent="0.3">
      <c r="A955" s="122" t="s">
        <v>1974</v>
      </c>
      <c r="B955" s="123" t="s">
        <v>3940</v>
      </c>
      <c r="C955" s="123" t="s">
        <v>3490</v>
      </c>
    </row>
    <row r="956" spans="1:3" x14ac:dyDescent="0.3">
      <c r="A956" s="122" t="s">
        <v>1983</v>
      </c>
      <c r="B956" s="123" t="s">
        <v>3941</v>
      </c>
      <c r="C956" s="123" t="s">
        <v>3490</v>
      </c>
    </row>
    <row r="957" spans="1:3" x14ac:dyDescent="0.3">
      <c r="A957" s="122" t="s">
        <v>2017</v>
      </c>
      <c r="B957" s="123" t="s">
        <v>3942</v>
      </c>
      <c r="C957" s="123" t="s">
        <v>3490</v>
      </c>
    </row>
    <row r="958" spans="1:3" x14ac:dyDescent="0.3">
      <c r="A958" s="122" t="s">
        <v>1903</v>
      </c>
      <c r="B958" s="123" t="s">
        <v>3943</v>
      </c>
      <c r="C958" s="123" t="s">
        <v>3490</v>
      </c>
    </row>
    <row r="959" spans="1:3" x14ac:dyDescent="0.3">
      <c r="A959" s="122" t="s">
        <v>1453</v>
      </c>
      <c r="B959" s="123" t="s">
        <v>3944</v>
      </c>
      <c r="C959" s="123" t="s">
        <v>3490</v>
      </c>
    </row>
    <row r="960" spans="1:3" x14ac:dyDescent="0.3">
      <c r="A960" s="122" t="s">
        <v>1948</v>
      </c>
      <c r="B960" s="123" t="s">
        <v>3945</v>
      </c>
      <c r="C960" s="123" t="s">
        <v>3490</v>
      </c>
    </row>
    <row r="961" spans="1:3" x14ac:dyDescent="0.3">
      <c r="A961" s="122" t="s">
        <v>1488</v>
      </c>
      <c r="B961" s="123" t="s">
        <v>3946</v>
      </c>
      <c r="C961" s="123" t="s">
        <v>3490</v>
      </c>
    </row>
    <row r="962" spans="1:3" x14ac:dyDescent="0.3">
      <c r="A962" s="122" t="s">
        <v>1461</v>
      </c>
      <c r="B962" s="123" t="s">
        <v>3947</v>
      </c>
      <c r="C962" s="123" t="s">
        <v>3490</v>
      </c>
    </row>
    <row r="963" spans="1:3" x14ac:dyDescent="0.3">
      <c r="A963" s="122" t="s">
        <v>1512</v>
      </c>
      <c r="B963" s="123" t="s">
        <v>3948</v>
      </c>
      <c r="C963" s="123" t="s">
        <v>3490</v>
      </c>
    </row>
    <row r="964" spans="1:3" x14ac:dyDescent="0.3">
      <c r="A964" s="122" t="s">
        <v>1989</v>
      </c>
      <c r="B964" s="123" t="s">
        <v>3949</v>
      </c>
      <c r="C964" s="123" t="s">
        <v>3490</v>
      </c>
    </row>
    <row r="965" spans="1:3" x14ac:dyDescent="0.3">
      <c r="A965" s="122" t="s">
        <v>1995</v>
      </c>
      <c r="B965" s="123" t="s">
        <v>3950</v>
      </c>
      <c r="C965" s="123" t="s">
        <v>3490</v>
      </c>
    </row>
    <row r="966" spans="1:3" x14ac:dyDescent="0.3">
      <c r="A966" s="122" t="s">
        <v>2034</v>
      </c>
      <c r="B966" s="123" t="s">
        <v>3951</v>
      </c>
      <c r="C966" s="123" t="s">
        <v>3490</v>
      </c>
    </row>
    <row r="967" spans="1:3" x14ac:dyDescent="0.3">
      <c r="A967" s="122" t="s">
        <v>1906</v>
      </c>
      <c r="B967" s="123" t="s">
        <v>3952</v>
      </c>
      <c r="C967" s="123" t="s">
        <v>3490</v>
      </c>
    </row>
    <row r="968" spans="1:3" x14ac:dyDescent="0.3">
      <c r="A968" s="122" t="s">
        <v>1841</v>
      </c>
      <c r="B968" s="123" t="s">
        <v>3953</v>
      </c>
      <c r="C968" s="123" t="s">
        <v>3490</v>
      </c>
    </row>
    <row r="969" spans="1:3" x14ac:dyDescent="0.3">
      <c r="A969" s="122" t="s">
        <v>1967</v>
      </c>
      <c r="B969" s="123" t="s">
        <v>3954</v>
      </c>
      <c r="C969" s="123" t="s">
        <v>3490</v>
      </c>
    </row>
    <row r="970" spans="1:3" x14ac:dyDescent="0.3">
      <c r="A970" s="122" t="s">
        <v>1429</v>
      </c>
      <c r="B970" s="123" t="s">
        <v>3955</v>
      </c>
      <c r="C970" s="123" t="s">
        <v>3490</v>
      </c>
    </row>
    <row r="971" spans="1:3" x14ac:dyDescent="0.3">
      <c r="A971" s="122" t="s">
        <v>2041</v>
      </c>
      <c r="B971" s="123" t="s">
        <v>3956</v>
      </c>
      <c r="C971" s="123" t="s">
        <v>3490</v>
      </c>
    </row>
    <row r="972" spans="1:3" x14ac:dyDescent="0.3">
      <c r="A972" s="122" t="s">
        <v>1951</v>
      </c>
      <c r="B972" s="123" t="s">
        <v>3957</v>
      </c>
      <c r="C972" s="123" t="s">
        <v>3490</v>
      </c>
    </row>
    <row r="973" spans="1:3" x14ac:dyDescent="0.3">
      <c r="A973" s="122" t="s">
        <v>1462</v>
      </c>
      <c r="B973" s="123" t="s">
        <v>3958</v>
      </c>
      <c r="C973" s="123" t="s">
        <v>3490</v>
      </c>
    </row>
    <row r="974" spans="1:3" x14ac:dyDescent="0.3">
      <c r="A974" s="122" t="s">
        <v>1887</v>
      </c>
      <c r="B974" s="123" t="s">
        <v>3959</v>
      </c>
      <c r="C974" s="123" t="s">
        <v>3490</v>
      </c>
    </row>
    <row r="975" spans="1:3" x14ac:dyDescent="0.3">
      <c r="A975" s="122" t="s">
        <v>2149</v>
      </c>
      <c r="B975" s="123" t="s">
        <v>3960</v>
      </c>
      <c r="C975" s="123" t="s">
        <v>3490</v>
      </c>
    </row>
    <row r="976" spans="1:3" x14ac:dyDescent="0.3">
      <c r="A976" s="122" t="s">
        <v>2035</v>
      </c>
      <c r="B976" s="123" t="s">
        <v>3961</v>
      </c>
      <c r="C976" s="123" t="s">
        <v>3490</v>
      </c>
    </row>
    <row r="977" spans="1:3" x14ac:dyDescent="0.3">
      <c r="A977" s="122" t="s">
        <v>2244</v>
      </c>
      <c r="B977" s="123" t="s">
        <v>3962</v>
      </c>
      <c r="C977" s="123" t="s">
        <v>3490</v>
      </c>
    </row>
    <row r="978" spans="1:3" x14ac:dyDescent="0.3">
      <c r="A978" s="122" t="s">
        <v>2008</v>
      </c>
      <c r="B978" s="123" t="s">
        <v>3963</v>
      </c>
      <c r="C978" s="123" t="s">
        <v>3490</v>
      </c>
    </row>
    <row r="979" spans="1:3" x14ac:dyDescent="0.3">
      <c r="A979" s="122" t="s">
        <v>2031</v>
      </c>
      <c r="B979" s="123" t="s">
        <v>3964</v>
      </c>
      <c r="C979" s="123" t="s">
        <v>3490</v>
      </c>
    </row>
    <row r="980" spans="1:3" x14ac:dyDescent="0.3">
      <c r="A980" s="122" t="s">
        <v>2043</v>
      </c>
      <c r="B980" s="123" t="s">
        <v>3965</v>
      </c>
      <c r="C980" s="123" t="s">
        <v>3490</v>
      </c>
    </row>
    <row r="981" spans="1:3" x14ac:dyDescent="0.3">
      <c r="A981" s="122" t="s">
        <v>1505</v>
      </c>
      <c r="B981" s="123" t="s">
        <v>3966</v>
      </c>
      <c r="C981" s="123" t="s">
        <v>3490</v>
      </c>
    </row>
    <row r="982" spans="1:3" x14ac:dyDescent="0.3">
      <c r="A982" s="122" t="s">
        <v>1419</v>
      </c>
      <c r="B982" s="123" t="s">
        <v>3967</v>
      </c>
      <c r="C982" s="123" t="s">
        <v>3490</v>
      </c>
    </row>
    <row r="983" spans="1:3" x14ac:dyDescent="0.3">
      <c r="A983" s="122" t="s">
        <v>2045</v>
      </c>
      <c r="B983" s="123" t="s">
        <v>3968</v>
      </c>
      <c r="C983" s="123" t="s">
        <v>3490</v>
      </c>
    </row>
    <row r="984" spans="1:3" x14ac:dyDescent="0.3">
      <c r="A984" s="122" t="s">
        <v>2160</v>
      </c>
      <c r="B984" s="123" t="s">
        <v>3969</v>
      </c>
      <c r="C984" s="123" t="s">
        <v>3490</v>
      </c>
    </row>
    <row r="985" spans="1:3" x14ac:dyDescent="0.3">
      <c r="A985" s="122" t="s">
        <v>2009</v>
      </c>
      <c r="B985" s="123" t="s">
        <v>3970</v>
      </c>
      <c r="C985" s="123" t="s">
        <v>3490</v>
      </c>
    </row>
    <row r="986" spans="1:3" x14ac:dyDescent="0.3">
      <c r="A986" s="122" t="s">
        <v>1996</v>
      </c>
      <c r="B986" s="123" t="s">
        <v>3971</v>
      </c>
      <c r="C986" s="123" t="s">
        <v>3490</v>
      </c>
    </row>
    <row r="987" spans="1:3" x14ac:dyDescent="0.3">
      <c r="A987" s="122" t="s">
        <v>1513</v>
      </c>
      <c r="B987" s="123" t="s">
        <v>3972</v>
      </c>
      <c r="C987" s="123" t="s">
        <v>3490</v>
      </c>
    </row>
    <row r="988" spans="1:3" x14ac:dyDescent="0.3">
      <c r="A988" s="122" t="s">
        <v>2025</v>
      </c>
      <c r="B988" s="123" t="s">
        <v>3973</v>
      </c>
      <c r="C988" s="123" t="s">
        <v>3490</v>
      </c>
    </row>
    <row r="989" spans="1:3" x14ac:dyDescent="0.3">
      <c r="A989" s="122" t="s">
        <v>1888</v>
      </c>
      <c r="B989" s="123" t="s">
        <v>3974</v>
      </c>
      <c r="C989" s="123" t="s">
        <v>3490</v>
      </c>
    </row>
    <row r="990" spans="1:3" x14ac:dyDescent="0.3">
      <c r="A990" s="122" t="s">
        <v>1909</v>
      </c>
      <c r="B990" s="123" t="s">
        <v>3975</v>
      </c>
      <c r="C990" s="123" t="s">
        <v>3976</v>
      </c>
    </row>
    <row r="991" spans="1:3" x14ac:dyDescent="0.3">
      <c r="A991" s="122" t="s">
        <v>2680</v>
      </c>
      <c r="B991" s="123" t="s">
        <v>3977</v>
      </c>
      <c r="C991" s="123" t="s">
        <v>3978</v>
      </c>
    </row>
    <row r="992" spans="1:3" x14ac:dyDescent="0.3">
      <c r="A992" s="122" t="s">
        <v>1925</v>
      </c>
      <c r="B992" s="123" t="s">
        <v>3979</v>
      </c>
      <c r="C992" s="123" t="s">
        <v>3490</v>
      </c>
    </row>
    <row r="993" spans="1:3" x14ac:dyDescent="0.3">
      <c r="A993" s="122" t="s">
        <v>1917</v>
      </c>
      <c r="B993" s="123" t="s">
        <v>3980</v>
      </c>
      <c r="C993" s="123" t="s">
        <v>3490</v>
      </c>
    </row>
    <row r="994" spans="1:3" x14ac:dyDescent="0.3">
      <c r="A994" s="122" t="s">
        <v>1860</v>
      </c>
      <c r="B994" s="123" t="s">
        <v>3981</v>
      </c>
      <c r="C994" s="123" t="s">
        <v>3490</v>
      </c>
    </row>
    <row r="995" spans="1:3" x14ac:dyDescent="0.3">
      <c r="A995" s="122" t="s">
        <v>2401</v>
      </c>
      <c r="B995" s="123" t="s">
        <v>3982</v>
      </c>
      <c r="C995" s="123" t="s">
        <v>3490</v>
      </c>
    </row>
    <row r="996" spans="1:3" x14ac:dyDescent="0.3">
      <c r="A996" s="122" t="s">
        <v>2069</v>
      </c>
      <c r="B996" s="123" t="s">
        <v>3983</v>
      </c>
      <c r="C996" s="123" t="s">
        <v>3490</v>
      </c>
    </row>
    <row r="997" spans="1:3" x14ac:dyDescent="0.3">
      <c r="A997" s="122" t="s">
        <v>2012</v>
      </c>
      <c r="B997" s="123" t="s">
        <v>3984</v>
      </c>
      <c r="C997" s="123" t="s">
        <v>3490</v>
      </c>
    </row>
    <row r="998" spans="1:3" x14ac:dyDescent="0.3">
      <c r="A998" s="122" t="s">
        <v>1984</v>
      </c>
      <c r="B998" s="123" t="s">
        <v>3985</v>
      </c>
      <c r="C998" s="123" t="s">
        <v>3490</v>
      </c>
    </row>
    <row r="999" spans="1:3" x14ac:dyDescent="0.3">
      <c r="A999" s="122" t="s">
        <v>1430</v>
      </c>
      <c r="B999" s="123" t="s">
        <v>3986</v>
      </c>
      <c r="C999" s="123" t="s">
        <v>3490</v>
      </c>
    </row>
    <row r="1000" spans="1:3" x14ac:dyDescent="0.3">
      <c r="A1000" s="122" t="s">
        <v>1481</v>
      </c>
      <c r="B1000" s="123" t="s">
        <v>3987</v>
      </c>
      <c r="C1000" s="123" t="s">
        <v>3490</v>
      </c>
    </row>
    <row r="1001" spans="1:3" x14ac:dyDescent="0.3">
      <c r="A1001" s="122" t="s">
        <v>1913</v>
      </c>
      <c r="B1001" s="123" t="s">
        <v>3988</v>
      </c>
      <c r="C1001" s="123" t="s">
        <v>3490</v>
      </c>
    </row>
    <row r="1002" spans="1:3" x14ac:dyDescent="0.3">
      <c r="A1002" s="122" t="s">
        <v>1454</v>
      </c>
      <c r="B1002" s="123" t="s">
        <v>3989</v>
      </c>
      <c r="C1002" s="123" t="s">
        <v>3490</v>
      </c>
    </row>
    <row r="1003" spans="1:3" x14ac:dyDescent="0.3">
      <c r="A1003" s="122" t="s">
        <v>1874</v>
      </c>
      <c r="B1003" s="123" t="s">
        <v>3990</v>
      </c>
      <c r="C1003" s="123" t="s">
        <v>3490</v>
      </c>
    </row>
    <row r="1004" spans="1:3" x14ac:dyDescent="0.3">
      <c r="A1004" s="122" t="s">
        <v>1468</v>
      </c>
      <c r="B1004" s="123" t="s">
        <v>3991</v>
      </c>
      <c r="C1004" s="123" t="s">
        <v>3490</v>
      </c>
    </row>
    <row r="1005" spans="1:3" x14ac:dyDescent="0.3">
      <c r="A1005" s="122" t="s">
        <v>1455</v>
      </c>
      <c r="B1005" s="123" t="s">
        <v>3992</v>
      </c>
      <c r="C1005" s="123" t="s">
        <v>3490</v>
      </c>
    </row>
    <row r="1006" spans="1:3" x14ac:dyDescent="0.3">
      <c r="A1006" s="122" t="s">
        <v>1994</v>
      </c>
      <c r="B1006" s="123" t="s">
        <v>3993</v>
      </c>
      <c r="C1006" s="123" t="s">
        <v>3490</v>
      </c>
    </row>
    <row r="1007" spans="1:3" x14ac:dyDescent="0.3">
      <c r="A1007" s="122" t="s">
        <v>1889</v>
      </c>
      <c r="B1007" s="123" t="s">
        <v>3994</v>
      </c>
      <c r="C1007" s="123" t="s">
        <v>3490</v>
      </c>
    </row>
    <row r="1008" spans="1:3" x14ac:dyDescent="0.3">
      <c r="A1008" s="122" t="s">
        <v>2107</v>
      </c>
      <c r="B1008" s="123" t="s">
        <v>3995</v>
      </c>
      <c r="C1008" s="123" t="s">
        <v>3490</v>
      </c>
    </row>
    <row r="1009" spans="1:3" x14ac:dyDescent="0.3">
      <c r="A1009" s="122" t="s">
        <v>1952</v>
      </c>
      <c r="B1009" s="123" t="s">
        <v>3996</v>
      </c>
      <c r="C1009" s="123" t="s">
        <v>3490</v>
      </c>
    </row>
    <row r="1010" spans="1:3" x14ac:dyDescent="0.3">
      <c r="A1010" s="122" t="s">
        <v>2454</v>
      </c>
      <c r="B1010" s="123" t="s">
        <v>3997</v>
      </c>
      <c r="C1010" s="123" t="s">
        <v>3490</v>
      </c>
    </row>
    <row r="1011" spans="1:3" x14ac:dyDescent="0.3">
      <c r="A1011" s="122" t="s">
        <v>1470</v>
      </c>
      <c r="B1011" s="123" t="s">
        <v>3998</v>
      </c>
      <c r="C1011" s="123" t="s">
        <v>3490</v>
      </c>
    </row>
    <row r="1012" spans="1:3" x14ac:dyDescent="0.3">
      <c r="A1012" s="122" t="s">
        <v>2052</v>
      </c>
      <c r="B1012" s="123" t="s">
        <v>3999</v>
      </c>
      <c r="C1012" s="123" t="s">
        <v>3490</v>
      </c>
    </row>
    <row r="1013" spans="1:3" x14ac:dyDescent="0.3">
      <c r="A1013" s="122" t="s">
        <v>1456</v>
      </c>
      <c r="B1013" s="123" t="s">
        <v>4000</v>
      </c>
      <c r="C1013" s="123" t="s">
        <v>3490</v>
      </c>
    </row>
    <row r="1014" spans="1:3" x14ac:dyDescent="0.3">
      <c r="A1014" s="122" t="s">
        <v>2058</v>
      </c>
      <c r="B1014" s="123" t="s">
        <v>4001</v>
      </c>
      <c r="C1014" s="123" t="s">
        <v>3490</v>
      </c>
    </row>
    <row r="1015" spans="1:3" x14ac:dyDescent="0.3">
      <c r="A1015" s="122" t="s">
        <v>1918</v>
      </c>
      <c r="B1015" s="123" t="s">
        <v>4002</v>
      </c>
      <c r="C1015" s="123" t="s">
        <v>3490</v>
      </c>
    </row>
    <row r="1016" spans="1:3" x14ac:dyDescent="0.3">
      <c r="A1016" s="122" t="s">
        <v>2026</v>
      </c>
      <c r="B1016" s="123" t="s">
        <v>4003</v>
      </c>
      <c r="C1016" s="123" t="s">
        <v>3490</v>
      </c>
    </row>
    <row r="1017" spans="1:3" x14ac:dyDescent="0.3">
      <c r="A1017" s="122" t="s">
        <v>1844</v>
      </c>
      <c r="B1017" s="123" t="s">
        <v>4004</v>
      </c>
      <c r="C1017" s="123" t="s">
        <v>3490</v>
      </c>
    </row>
    <row r="1018" spans="1:3" x14ac:dyDescent="0.3">
      <c r="A1018" s="122" t="s">
        <v>1420</v>
      </c>
      <c r="B1018" s="123" t="s">
        <v>4005</v>
      </c>
      <c r="C1018" s="123" t="s">
        <v>3490</v>
      </c>
    </row>
    <row r="1019" spans="1:3" x14ac:dyDescent="0.3">
      <c r="A1019" s="122" t="s">
        <v>1879</v>
      </c>
      <c r="B1019" s="123" t="s">
        <v>4006</v>
      </c>
      <c r="C1019" s="123" t="s">
        <v>3490</v>
      </c>
    </row>
    <row r="1020" spans="1:3" x14ac:dyDescent="0.3">
      <c r="A1020" s="122" t="s">
        <v>2062</v>
      </c>
      <c r="B1020" s="123" t="s">
        <v>4007</v>
      </c>
      <c r="C1020" s="123" t="s">
        <v>3490</v>
      </c>
    </row>
    <row r="1021" spans="1:3" x14ac:dyDescent="0.3">
      <c r="A1021" s="122" t="s">
        <v>2305</v>
      </c>
      <c r="B1021" s="123" t="s">
        <v>4008</v>
      </c>
      <c r="C1021" s="123" t="s">
        <v>3490</v>
      </c>
    </row>
    <row r="1022" spans="1:3" x14ac:dyDescent="0.3">
      <c r="A1022" s="122" t="s">
        <v>1880</v>
      </c>
      <c r="B1022" s="123" t="s">
        <v>4009</v>
      </c>
      <c r="C1022" s="123" t="s">
        <v>3490</v>
      </c>
    </row>
    <row r="1023" spans="1:3" x14ac:dyDescent="0.3">
      <c r="A1023" s="122" t="s">
        <v>1937</v>
      </c>
      <c r="B1023" s="123" t="s">
        <v>4010</v>
      </c>
      <c r="C1023" s="123" t="s">
        <v>3490</v>
      </c>
    </row>
    <row r="1024" spans="1:3" x14ac:dyDescent="0.3">
      <c r="A1024" s="122" t="s">
        <v>2048</v>
      </c>
      <c r="B1024" s="123" t="s">
        <v>4011</v>
      </c>
      <c r="C1024" s="123" t="s">
        <v>3490</v>
      </c>
    </row>
    <row r="1025" spans="1:3" x14ac:dyDescent="0.3">
      <c r="A1025" s="122" t="s">
        <v>2070</v>
      </c>
      <c r="B1025" s="123" t="s">
        <v>4012</v>
      </c>
      <c r="C1025" s="123" t="s">
        <v>3490</v>
      </c>
    </row>
    <row r="1026" spans="1:3" x14ac:dyDescent="0.3">
      <c r="A1026" s="122" t="s">
        <v>2053</v>
      </c>
      <c r="B1026" s="123" t="s">
        <v>4013</v>
      </c>
      <c r="C1026" s="123" t="s">
        <v>3490</v>
      </c>
    </row>
    <row r="1027" spans="1:3" x14ac:dyDescent="0.3">
      <c r="A1027" s="122" t="s">
        <v>1483</v>
      </c>
      <c r="B1027" s="123" t="s">
        <v>4014</v>
      </c>
      <c r="C1027" s="123" t="s">
        <v>3490</v>
      </c>
    </row>
    <row r="1028" spans="1:3" x14ac:dyDescent="0.3">
      <c r="A1028" s="122" t="s">
        <v>1465</v>
      </c>
      <c r="B1028" s="123" t="s">
        <v>4015</v>
      </c>
      <c r="C1028" s="123" t="s">
        <v>3490</v>
      </c>
    </row>
    <row r="1029" spans="1:3" x14ac:dyDescent="0.3">
      <c r="A1029" s="122" t="s">
        <v>1927</v>
      </c>
      <c r="B1029" s="123" t="s">
        <v>4016</v>
      </c>
      <c r="C1029" s="123" t="s">
        <v>3490</v>
      </c>
    </row>
    <row r="1030" spans="1:3" x14ac:dyDescent="0.3">
      <c r="A1030" s="122" t="s">
        <v>1956</v>
      </c>
      <c r="B1030" s="123" t="s">
        <v>4017</v>
      </c>
      <c r="C1030" s="123" t="s">
        <v>3490</v>
      </c>
    </row>
    <row r="1031" spans="1:3" x14ac:dyDescent="0.3">
      <c r="A1031" s="122" t="s">
        <v>1969</v>
      </c>
      <c r="B1031" s="123" t="s">
        <v>4018</v>
      </c>
      <c r="C1031" s="123" t="s">
        <v>3490</v>
      </c>
    </row>
    <row r="1032" spans="1:3" x14ac:dyDescent="0.3">
      <c r="A1032" s="122" t="s">
        <v>1427</v>
      </c>
      <c r="B1032" s="123" t="s">
        <v>4019</v>
      </c>
      <c r="C1032" s="123" t="s">
        <v>3490</v>
      </c>
    </row>
    <row r="1033" spans="1:3" x14ac:dyDescent="0.3">
      <c r="A1033" s="122" t="s">
        <v>1466</v>
      </c>
      <c r="B1033" s="123" t="s">
        <v>4020</v>
      </c>
      <c r="C1033" s="123" t="s">
        <v>3490</v>
      </c>
    </row>
    <row r="1034" spans="1:3" x14ac:dyDescent="0.3">
      <c r="A1034" s="122" t="s">
        <v>2063</v>
      </c>
      <c r="B1034" s="123" t="s">
        <v>4021</v>
      </c>
      <c r="C1034" s="123" t="s">
        <v>3490</v>
      </c>
    </row>
    <row r="1035" spans="1:3" x14ac:dyDescent="0.3">
      <c r="A1035" s="122" t="s">
        <v>2634</v>
      </c>
      <c r="B1035" s="123" t="s">
        <v>4022</v>
      </c>
      <c r="C1035" s="123" t="s">
        <v>4023</v>
      </c>
    </row>
    <row r="1036" spans="1:3" x14ac:dyDescent="0.3">
      <c r="A1036" s="122" t="s">
        <v>1273</v>
      </c>
      <c r="B1036" s="123" t="s">
        <v>4024</v>
      </c>
      <c r="C1036" s="123" t="s">
        <v>4025</v>
      </c>
    </row>
    <row r="1037" spans="1:3" x14ac:dyDescent="0.3">
      <c r="A1037" s="122" t="s">
        <v>1506</v>
      </c>
      <c r="B1037" s="123" t="s">
        <v>4026</v>
      </c>
      <c r="C1037" s="123" t="s">
        <v>3490</v>
      </c>
    </row>
    <row r="1038" spans="1:3" x14ac:dyDescent="0.3">
      <c r="A1038" s="122" t="s">
        <v>1409</v>
      </c>
      <c r="B1038" s="123" t="s">
        <v>4027</v>
      </c>
      <c r="C1038" s="123" t="s">
        <v>3490</v>
      </c>
    </row>
    <row r="1039" spans="1:3" x14ac:dyDescent="0.3">
      <c r="A1039" s="122" t="s">
        <v>1416</v>
      </c>
      <c r="B1039" s="123" t="s">
        <v>4028</v>
      </c>
      <c r="C1039" s="123" t="s">
        <v>3490</v>
      </c>
    </row>
    <row r="1040" spans="1:3" x14ac:dyDescent="0.3">
      <c r="A1040" s="122" t="s">
        <v>2044</v>
      </c>
      <c r="B1040" s="123" t="s">
        <v>4029</v>
      </c>
      <c r="C1040" s="123" t="s">
        <v>3490</v>
      </c>
    </row>
    <row r="1041" spans="1:3" x14ac:dyDescent="0.3">
      <c r="A1041" s="122" t="s">
        <v>1421</v>
      </c>
      <c r="B1041" s="123" t="s">
        <v>4030</v>
      </c>
      <c r="C1041" s="123" t="s">
        <v>3490</v>
      </c>
    </row>
    <row r="1042" spans="1:3" x14ac:dyDescent="0.3">
      <c r="A1042" s="122" t="s">
        <v>2027</v>
      </c>
      <c r="B1042" s="123" t="s">
        <v>4031</v>
      </c>
      <c r="C1042" s="123" t="s">
        <v>3490</v>
      </c>
    </row>
    <row r="1043" spans="1:3" x14ac:dyDescent="0.3">
      <c r="A1043" s="122" t="s">
        <v>1527</v>
      </c>
      <c r="B1043" s="123" t="s">
        <v>4032</v>
      </c>
      <c r="C1043" s="123" t="s">
        <v>3490</v>
      </c>
    </row>
    <row r="1044" spans="1:3" x14ac:dyDescent="0.3">
      <c r="A1044" s="122" t="s">
        <v>1431</v>
      </c>
      <c r="B1044" s="123" t="s">
        <v>4033</v>
      </c>
      <c r="C1044" s="123" t="s">
        <v>3490</v>
      </c>
    </row>
    <row r="1045" spans="1:3" x14ac:dyDescent="0.3">
      <c r="A1045" s="122" t="s">
        <v>1999</v>
      </c>
      <c r="B1045" s="123" t="s">
        <v>4034</v>
      </c>
      <c r="C1045" s="123" t="s">
        <v>4035</v>
      </c>
    </row>
    <row r="1046" spans="1:3" x14ac:dyDescent="0.3">
      <c r="A1046" s="122" t="s">
        <v>1998</v>
      </c>
      <c r="B1046" s="123" t="s">
        <v>4036</v>
      </c>
      <c r="C1046" s="123" t="s">
        <v>4037</v>
      </c>
    </row>
    <row r="1047" spans="1:3" x14ac:dyDescent="0.3">
      <c r="A1047" s="122" t="s">
        <v>1998</v>
      </c>
      <c r="B1047" s="123" t="s">
        <v>4036</v>
      </c>
      <c r="C1047" s="123" t="s">
        <v>4038</v>
      </c>
    </row>
    <row r="1048" spans="1:3" x14ac:dyDescent="0.3">
      <c r="A1048" s="122" t="s">
        <v>1999</v>
      </c>
      <c r="B1048" s="123" t="s">
        <v>4034</v>
      </c>
      <c r="C1048" s="123" t="s">
        <v>4039</v>
      </c>
    </row>
    <row r="1049" spans="1:3" x14ac:dyDescent="0.3">
      <c r="A1049" s="122" t="s">
        <v>1411</v>
      </c>
      <c r="B1049" s="123" t="s">
        <v>4040</v>
      </c>
      <c r="C1049" s="123" t="s">
        <v>3490</v>
      </c>
    </row>
    <row r="1050" spans="1:3" x14ac:dyDescent="0.3">
      <c r="A1050" s="122" t="s">
        <v>1422</v>
      </c>
      <c r="B1050" s="123" t="s">
        <v>4041</v>
      </c>
      <c r="C1050" s="123" t="s">
        <v>3490</v>
      </c>
    </row>
    <row r="1051" spans="1:3" x14ac:dyDescent="0.3">
      <c r="A1051" s="122" t="s">
        <v>2077</v>
      </c>
      <c r="B1051" s="123" t="s">
        <v>4042</v>
      </c>
      <c r="C1051" s="123" t="s">
        <v>3490</v>
      </c>
    </row>
    <row r="1052" spans="1:3" x14ac:dyDescent="0.3">
      <c r="A1052" s="122" t="s">
        <v>1417</v>
      </c>
      <c r="B1052" s="123" t="s">
        <v>4043</v>
      </c>
      <c r="C1052" s="123" t="s">
        <v>3490</v>
      </c>
    </row>
    <row r="1053" spans="1:3" x14ac:dyDescent="0.3">
      <c r="A1053" s="122" t="s">
        <v>2155</v>
      </c>
      <c r="B1053" s="123" t="s">
        <v>4044</v>
      </c>
      <c r="C1053" s="123" t="s">
        <v>3490</v>
      </c>
    </row>
    <row r="1054" spans="1:3" x14ac:dyDescent="0.3">
      <c r="A1054" s="122" t="s">
        <v>2414</v>
      </c>
      <c r="B1054" s="123" t="s">
        <v>4045</v>
      </c>
      <c r="C1054" s="123" t="s">
        <v>3490</v>
      </c>
    </row>
    <row r="1055" spans="1:3" x14ac:dyDescent="0.3">
      <c r="A1055" s="122" t="s">
        <v>2168</v>
      </c>
      <c r="B1055" s="123" t="s">
        <v>4046</v>
      </c>
      <c r="C1055" s="123" t="s">
        <v>3490</v>
      </c>
    </row>
    <row r="1056" spans="1:3" x14ac:dyDescent="0.3">
      <c r="A1056" s="122" t="s">
        <v>2456</v>
      </c>
      <c r="B1056" s="123" t="s">
        <v>4047</v>
      </c>
      <c r="C1056" s="123" t="s">
        <v>3490</v>
      </c>
    </row>
    <row r="1057" spans="1:3" x14ac:dyDescent="0.3">
      <c r="A1057" s="122" t="s">
        <v>2164</v>
      </c>
      <c r="B1057" s="123" t="s">
        <v>4048</v>
      </c>
      <c r="C1057" s="123" t="s">
        <v>3490</v>
      </c>
    </row>
    <row r="1058" spans="1:3" x14ac:dyDescent="0.3">
      <c r="A1058" s="122" t="s">
        <v>2057</v>
      </c>
      <c r="B1058" s="123" t="s">
        <v>4049</v>
      </c>
      <c r="C1058" s="123" t="s">
        <v>3490</v>
      </c>
    </row>
    <row r="1059" spans="1:3" x14ac:dyDescent="0.3">
      <c r="A1059" s="122" t="s">
        <v>2131</v>
      </c>
      <c r="B1059" s="123" t="s">
        <v>4050</v>
      </c>
      <c r="C1059" s="123" t="s">
        <v>3490</v>
      </c>
    </row>
    <row r="1060" spans="1:3" x14ac:dyDescent="0.3">
      <c r="A1060" s="122" t="s">
        <v>1907</v>
      </c>
      <c r="B1060" s="123" t="s">
        <v>4051</v>
      </c>
      <c r="C1060" s="123" t="s">
        <v>3490</v>
      </c>
    </row>
    <row r="1061" spans="1:3" x14ac:dyDescent="0.3">
      <c r="A1061" s="122" t="s">
        <v>1884</v>
      </c>
      <c r="B1061" s="123" t="s">
        <v>4052</v>
      </c>
      <c r="C1061" s="123" t="s">
        <v>3490</v>
      </c>
    </row>
    <row r="1062" spans="1:3" x14ac:dyDescent="0.3">
      <c r="A1062" s="122" t="s">
        <v>1424</v>
      </c>
      <c r="B1062" s="123" t="s">
        <v>4053</v>
      </c>
      <c r="C1062" s="123" t="s">
        <v>3490</v>
      </c>
    </row>
    <row r="1063" spans="1:3" x14ac:dyDescent="0.3">
      <c r="A1063" s="122" t="s">
        <v>2173</v>
      </c>
      <c r="B1063" s="123" t="s">
        <v>4054</v>
      </c>
      <c r="C1063" s="123" t="s">
        <v>3490</v>
      </c>
    </row>
    <row r="1064" spans="1:3" x14ac:dyDescent="0.3">
      <c r="A1064" s="122" t="s">
        <v>2326</v>
      </c>
      <c r="B1064" s="123" t="s">
        <v>4055</v>
      </c>
      <c r="C1064" s="123" t="s">
        <v>3490</v>
      </c>
    </row>
    <row r="1065" spans="1:3" x14ac:dyDescent="0.3">
      <c r="A1065" s="122" t="s">
        <v>1508</v>
      </c>
      <c r="B1065" s="123" t="s">
        <v>4056</v>
      </c>
      <c r="C1065" s="123" t="s">
        <v>3490</v>
      </c>
    </row>
    <row r="1066" spans="1:3" x14ac:dyDescent="0.3">
      <c r="A1066" s="122" t="s">
        <v>1870</v>
      </c>
      <c r="B1066" s="123" t="s">
        <v>4057</v>
      </c>
      <c r="C1066" s="123" t="s">
        <v>3490</v>
      </c>
    </row>
    <row r="1067" spans="1:3" x14ac:dyDescent="0.3">
      <c r="A1067" s="122" t="s">
        <v>2049</v>
      </c>
      <c r="B1067" s="123" t="s">
        <v>4058</v>
      </c>
      <c r="C1067" s="123" t="s">
        <v>3490</v>
      </c>
    </row>
    <row r="1068" spans="1:3" x14ac:dyDescent="0.3">
      <c r="A1068" s="122" t="s">
        <v>1412</v>
      </c>
      <c r="B1068" s="123" t="s">
        <v>4059</v>
      </c>
      <c r="C1068" s="123" t="s">
        <v>3490</v>
      </c>
    </row>
    <row r="1069" spans="1:3" x14ac:dyDescent="0.3">
      <c r="A1069" s="122" t="s">
        <v>1958</v>
      </c>
      <c r="B1069" s="123" t="s">
        <v>4060</v>
      </c>
      <c r="C1069" s="123" t="s">
        <v>3490</v>
      </c>
    </row>
    <row r="1070" spans="1:3" x14ac:dyDescent="0.3">
      <c r="A1070" s="122" t="s">
        <v>1467</v>
      </c>
      <c r="B1070" s="123" t="s">
        <v>4061</v>
      </c>
      <c r="C1070" s="123" t="s">
        <v>3490</v>
      </c>
    </row>
    <row r="1071" spans="1:3" x14ac:dyDescent="0.3">
      <c r="A1071" s="122" t="s">
        <v>2273</v>
      </c>
      <c r="B1071" s="123" t="s">
        <v>4062</v>
      </c>
      <c r="C1071" s="123" t="s">
        <v>3490</v>
      </c>
    </row>
    <row r="1072" spans="1:3" x14ac:dyDescent="0.3">
      <c r="A1072" s="122" t="s">
        <v>1535</v>
      </c>
      <c r="B1072" s="123" t="s">
        <v>4063</v>
      </c>
      <c r="C1072" s="123" t="s">
        <v>3490</v>
      </c>
    </row>
    <row r="1073" spans="1:3" x14ac:dyDescent="0.3">
      <c r="A1073" s="122" t="s">
        <v>1413</v>
      </c>
      <c r="B1073" s="123" t="s">
        <v>4064</v>
      </c>
      <c r="C1073" s="123" t="s">
        <v>4065</v>
      </c>
    </row>
    <row r="1074" spans="1:3" x14ac:dyDescent="0.3">
      <c r="A1074" s="122" t="s">
        <v>2864</v>
      </c>
      <c r="B1074" s="123" t="s">
        <v>4066</v>
      </c>
      <c r="C1074" s="123" t="s">
        <v>4067</v>
      </c>
    </row>
    <row r="1075" spans="1:3" x14ac:dyDescent="0.3">
      <c r="A1075" s="122" t="s">
        <v>2181</v>
      </c>
      <c r="B1075" s="123" t="s">
        <v>4068</v>
      </c>
      <c r="C1075" s="123" t="s">
        <v>3490</v>
      </c>
    </row>
    <row r="1076" spans="1:3" x14ac:dyDescent="0.3">
      <c r="A1076" s="122" t="s">
        <v>1517</v>
      </c>
      <c r="B1076" s="123" t="s">
        <v>4069</v>
      </c>
      <c r="C1076" s="123" t="s">
        <v>3490</v>
      </c>
    </row>
    <row r="1077" spans="1:3" x14ac:dyDescent="0.3">
      <c r="A1077" s="122" t="s">
        <v>2353</v>
      </c>
      <c r="B1077" s="123" t="s">
        <v>4070</v>
      </c>
      <c r="C1077" s="123" t="s">
        <v>3490</v>
      </c>
    </row>
    <row r="1078" spans="1:3" x14ac:dyDescent="0.3">
      <c r="A1078" s="122" t="s">
        <v>2583</v>
      </c>
      <c r="B1078" s="123" t="s">
        <v>4071</v>
      </c>
      <c r="C1078" s="123" t="s">
        <v>3490</v>
      </c>
    </row>
    <row r="1079" spans="1:3" x14ac:dyDescent="0.3">
      <c r="A1079" s="122" t="s">
        <v>2182</v>
      </c>
      <c r="B1079" s="123" t="s">
        <v>4072</v>
      </c>
      <c r="C1079" s="123" t="s">
        <v>3490</v>
      </c>
    </row>
    <row r="1080" spans="1:3" x14ac:dyDescent="0.3">
      <c r="A1080" s="122" t="s">
        <v>2398</v>
      </c>
      <c r="B1080" s="123" t="s">
        <v>4073</v>
      </c>
      <c r="C1080" s="123" t="s">
        <v>3490</v>
      </c>
    </row>
    <row r="1081" spans="1:3" x14ac:dyDescent="0.3">
      <c r="A1081" s="122" t="s">
        <v>1510</v>
      </c>
      <c r="B1081" s="123" t="s">
        <v>4074</v>
      </c>
      <c r="C1081" s="123" t="s">
        <v>3490</v>
      </c>
    </row>
    <row r="1082" spans="1:3" x14ac:dyDescent="0.3">
      <c r="A1082" s="122" t="s">
        <v>2167</v>
      </c>
      <c r="B1082" s="123" t="s">
        <v>4075</v>
      </c>
      <c r="C1082" s="123" t="s">
        <v>3490</v>
      </c>
    </row>
    <row r="1083" spans="1:3" x14ac:dyDescent="0.3">
      <c r="A1083" s="122" t="s">
        <v>1516</v>
      </c>
      <c r="B1083" s="123" t="s">
        <v>4076</v>
      </c>
      <c r="C1083" s="123" t="s">
        <v>3490</v>
      </c>
    </row>
    <row r="1084" spans="1:3" x14ac:dyDescent="0.3">
      <c r="A1084" s="122" t="s">
        <v>2247</v>
      </c>
      <c r="B1084" s="123" t="s">
        <v>4077</v>
      </c>
      <c r="C1084" s="123" t="s">
        <v>3490</v>
      </c>
    </row>
    <row r="1085" spans="1:3" x14ac:dyDescent="0.3">
      <c r="A1085" s="122" t="s">
        <v>2139</v>
      </c>
      <c r="B1085" s="123" t="s">
        <v>4078</v>
      </c>
      <c r="C1085" s="123" t="s">
        <v>3490</v>
      </c>
    </row>
    <row r="1086" spans="1:3" x14ac:dyDescent="0.3">
      <c r="A1086" s="122" t="s">
        <v>2433</v>
      </c>
      <c r="B1086" s="123" t="s">
        <v>4079</v>
      </c>
      <c r="C1086" s="123" t="s">
        <v>4080</v>
      </c>
    </row>
    <row r="1087" spans="1:3" x14ac:dyDescent="0.3">
      <c r="A1087" s="122" t="s">
        <v>4081</v>
      </c>
      <c r="B1087" s="123" t="s">
        <v>4082</v>
      </c>
      <c r="C1087" s="123" t="s">
        <v>4083</v>
      </c>
    </row>
    <row r="1088" spans="1:3" x14ac:dyDescent="0.3">
      <c r="A1088" s="122" t="s">
        <v>2187</v>
      </c>
      <c r="B1088" s="123" t="s">
        <v>4084</v>
      </c>
      <c r="C1088" s="123" t="s">
        <v>4085</v>
      </c>
    </row>
    <row r="1089" spans="1:3" x14ac:dyDescent="0.3">
      <c r="A1089" s="122" t="s">
        <v>2850</v>
      </c>
      <c r="B1089" s="123" t="s">
        <v>4086</v>
      </c>
      <c r="C1089" s="123" t="s">
        <v>4087</v>
      </c>
    </row>
    <row r="1090" spans="1:3" x14ac:dyDescent="0.3">
      <c r="A1090" s="122" t="s">
        <v>1522</v>
      </c>
      <c r="B1090" s="123" t="s">
        <v>4088</v>
      </c>
      <c r="C1090" s="123" t="s">
        <v>3490</v>
      </c>
    </row>
    <row r="1091" spans="1:3" x14ac:dyDescent="0.3">
      <c r="A1091" s="122" t="s">
        <v>2424</v>
      </c>
      <c r="B1091" s="123" t="s">
        <v>4089</v>
      </c>
      <c r="C1091" s="123" t="s">
        <v>3490</v>
      </c>
    </row>
    <row r="1092" spans="1:3" x14ac:dyDescent="0.3">
      <c r="A1092" s="122" t="s">
        <v>2188</v>
      </c>
      <c r="B1092" s="123" t="s">
        <v>4090</v>
      </c>
      <c r="C1092" s="123" t="s">
        <v>3490</v>
      </c>
    </row>
    <row r="1093" spans="1:3" x14ac:dyDescent="0.3">
      <c r="A1093" s="122" t="s">
        <v>2434</v>
      </c>
      <c r="B1093" s="123" t="s">
        <v>4091</v>
      </c>
      <c r="C1093" s="123" t="s">
        <v>3490</v>
      </c>
    </row>
    <row r="1094" spans="1:3" x14ac:dyDescent="0.3">
      <c r="A1094" s="122" t="s">
        <v>2112</v>
      </c>
      <c r="B1094" s="123" t="s">
        <v>4092</v>
      </c>
      <c r="C1094" s="123" t="s">
        <v>3490</v>
      </c>
    </row>
    <row r="1095" spans="1:3" x14ac:dyDescent="0.3">
      <c r="A1095" s="122" t="s">
        <v>2404</v>
      </c>
      <c r="B1095" s="123" t="s">
        <v>4093</v>
      </c>
      <c r="C1095" s="123" t="s">
        <v>3490</v>
      </c>
    </row>
    <row r="1096" spans="1:3" x14ac:dyDescent="0.3">
      <c r="A1096" s="122" t="s">
        <v>2126</v>
      </c>
      <c r="B1096" s="123" t="s">
        <v>4094</v>
      </c>
      <c r="C1096" s="123" t="s">
        <v>3490</v>
      </c>
    </row>
    <row r="1097" spans="1:3" x14ac:dyDescent="0.3">
      <c r="A1097" s="122" t="s">
        <v>2226</v>
      </c>
      <c r="B1097" s="123" t="s">
        <v>4095</v>
      </c>
      <c r="C1097" s="123" t="s">
        <v>3490</v>
      </c>
    </row>
    <row r="1098" spans="1:3" x14ac:dyDescent="0.3">
      <c r="A1098" s="122" t="s">
        <v>2335</v>
      </c>
      <c r="B1098" s="123" t="s">
        <v>4096</v>
      </c>
      <c r="C1098" s="123" t="s">
        <v>3490</v>
      </c>
    </row>
    <row r="1099" spans="1:3" x14ac:dyDescent="0.3">
      <c r="A1099" s="122" t="s">
        <v>2081</v>
      </c>
      <c r="B1099" s="123" t="s">
        <v>4097</v>
      </c>
      <c r="C1099" s="123" t="s">
        <v>3490</v>
      </c>
    </row>
    <row r="1100" spans="1:3" x14ac:dyDescent="0.3">
      <c r="A1100" s="122" t="s">
        <v>2415</v>
      </c>
      <c r="B1100" s="123" t="s">
        <v>4098</v>
      </c>
      <c r="C1100" s="123" t="s">
        <v>3490</v>
      </c>
    </row>
    <row r="1101" spans="1:3" x14ac:dyDescent="0.3">
      <c r="A1101" s="122" t="s">
        <v>2089</v>
      </c>
      <c r="B1101" s="123" t="s">
        <v>4099</v>
      </c>
      <c r="C1101" s="123" t="s">
        <v>3490</v>
      </c>
    </row>
    <row r="1102" spans="1:3" x14ac:dyDescent="0.3">
      <c r="A1102" s="122" t="s">
        <v>2119</v>
      </c>
      <c r="B1102" s="123" t="s">
        <v>4100</v>
      </c>
      <c r="C1102" s="123" t="s">
        <v>3490</v>
      </c>
    </row>
    <row r="1103" spans="1:3" x14ac:dyDescent="0.3">
      <c r="A1103" s="122" t="s">
        <v>2405</v>
      </c>
      <c r="B1103" s="123" t="s">
        <v>4101</v>
      </c>
      <c r="C1103" s="123" t="s">
        <v>3490</v>
      </c>
    </row>
    <row r="1104" spans="1:3" x14ac:dyDescent="0.3">
      <c r="A1104" s="122" t="s">
        <v>2203</v>
      </c>
      <c r="B1104" s="123" t="s">
        <v>4102</v>
      </c>
      <c r="C1104" s="123" t="s">
        <v>3490</v>
      </c>
    </row>
    <row r="1105" spans="1:3" x14ac:dyDescent="0.3">
      <c r="A1105" s="122" t="s">
        <v>2189</v>
      </c>
      <c r="B1105" s="123" t="s">
        <v>4103</v>
      </c>
      <c r="C1105" s="123" t="s">
        <v>3490</v>
      </c>
    </row>
    <row r="1106" spans="1:3" x14ac:dyDescent="0.3">
      <c r="A1106" s="122" t="s">
        <v>2417</v>
      </c>
      <c r="B1106" s="123" t="s">
        <v>4104</v>
      </c>
      <c r="C1106" s="123" t="s">
        <v>4105</v>
      </c>
    </row>
    <row r="1107" spans="1:3" x14ac:dyDescent="0.3">
      <c r="A1107" s="122" t="s">
        <v>2903</v>
      </c>
      <c r="B1107" s="123" t="s">
        <v>4106</v>
      </c>
      <c r="C1107" s="123" t="s">
        <v>4107</v>
      </c>
    </row>
    <row r="1108" spans="1:3" x14ac:dyDescent="0.3">
      <c r="A1108" s="122" t="s">
        <v>2338</v>
      </c>
      <c r="B1108" s="123" t="s">
        <v>4108</v>
      </c>
      <c r="C1108" s="123" t="s">
        <v>3490</v>
      </c>
    </row>
    <row r="1109" spans="1:3" x14ac:dyDescent="0.3">
      <c r="A1109" s="122" t="s">
        <v>2624</v>
      </c>
      <c r="B1109" s="123" t="s">
        <v>4109</v>
      </c>
      <c r="C1109" s="123" t="s">
        <v>4110</v>
      </c>
    </row>
    <row r="1110" spans="1:3" x14ac:dyDescent="0.3">
      <c r="A1110" s="122" t="s">
        <v>1518</v>
      </c>
      <c r="B1110" s="123" t="s">
        <v>4111</v>
      </c>
      <c r="C1110" s="123" t="s">
        <v>4112</v>
      </c>
    </row>
    <row r="1111" spans="1:3" x14ac:dyDescent="0.3">
      <c r="A1111" s="122" t="s">
        <v>2438</v>
      </c>
      <c r="B1111" s="123" t="s">
        <v>4113</v>
      </c>
      <c r="C1111" s="123" t="s">
        <v>3490</v>
      </c>
    </row>
    <row r="1112" spans="1:3" x14ac:dyDescent="0.3">
      <c r="A1112" s="122" t="s">
        <v>2205</v>
      </c>
      <c r="B1112" s="123" t="s">
        <v>4114</v>
      </c>
      <c r="C1112" s="123" t="s">
        <v>3490</v>
      </c>
    </row>
    <row r="1113" spans="1:3" x14ac:dyDescent="0.3">
      <c r="A1113" s="122" t="s">
        <v>2448</v>
      </c>
      <c r="B1113" s="123" t="s">
        <v>4115</v>
      </c>
      <c r="C1113" s="123" t="s">
        <v>3490</v>
      </c>
    </row>
    <row r="1114" spans="1:3" x14ac:dyDescent="0.3">
      <c r="A1114" s="122" t="s">
        <v>2095</v>
      </c>
      <c r="B1114" s="123" t="s">
        <v>4116</v>
      </c>
      <c r="C1114" s="123" t="s">
        <v>3490</v>
      </c>
    </row>
    <row r="1115" spans="1:3" x14ac:dyDescent="0.3">
      <c r="A1115" s="122" t="s">
        <v>2418</v>
      </c>
      <c r="B1115" s="123" t="s">
        <v>4117</v>
      </c>
      <c r="C1115" s="123" t="s">
        <v>3490</v>
      </c>
    </row>
    <row r="1116" spans="1:3" x14ac:dyDescent="0.3">
      <c r="A1116" s="122" t="s">
        <v>2101</v>
      </c>
      <c r="B1116" s="123" t="s">
        <v>4118</v>
      </c>
      <c r="C1116" s="123" t="s">
        <v>3490</v>
      </c>
    </row>
    <row r="1117" spans="1:3" x14ac:dyDescent="0.3">
      <c r="A1117" s="122" t="s">
        <v>2579</v>
      </c>
      <c r="B1117" s="123" t="s">
        <v>4119</v>
      </c>
      <c r="C1117" s="123" t="s">
        <v>3490</v>
      </c>
    </row>
    <row r="1118" spans="1:3" x14ac:dyDescent="0.3">
      <c r="A1118" s="122" t="s">
        <v>2288</v>
      </c>
      <c r="B1118" s="123" t="s">
        <v>4120</v>
      </c>
      <c r="C1118" s="123" t="s">
        <v>3490</v>
      </c>
    </row>
    <row r="1119" spans="1:3" x14ac:dyDescent="0.3">
      <c r="A1119" s="122" t="s">
        <v>1546</v>
      </c>
      <c r="B1119" s="123" t="s">
        <v>4121</v>
      </c>
      <c r="C1119" s="123" t="s">
        <v>3490</v>
      </c>
    </row>
    <row r="1120" spans="1:3" x14ac:dyDescent="0.3">
      <c r="A1120" s="122" t="s">
        <v>2113</v>
      </c>
      <c r="B1120" s="123" t="s">
        <v>4122</v>
      </c>
      <c r="C1120" s="123" t="s">
        <v>3490</v>
      </c>
    </row>
    <row r="1121" spans="1:3" x14ac:dyDescent="0.3">
      <c r="A1121" s="122" t="s">
        <v>2159</v>
      </c>
      <c r="B1121" s="123" t="s">
        <v>4123</v>
      </c>
      <c r="C1121" s="123" t="s">
        <v>3490</v>
      </c>
    </row>
    <row r="1122" spans="1:3" x14ac:dyDescent="0.3">
      <c r="A1122" s="122" t="s">
        <v>2091</v>
      </c>
      <c r="B1122" s="123" t="s">
        <v>4124</v>
      </c>
      <c r="C1122" s="123" t="s">
        <v>3490</v>
      </c>
    </row>
    <row r="1123" spans="1:3" x14ac:dyDescent="0.3">
      <c r="A1123" s="122" t="s">
        <v>2096</v>
      </c>
      <c r="B1123" s="123" t="s">
        <v>4125</v>
      </c>
      <c r="C1123" s="123" t="s">
        <v>3490</v>
      </c>
    </row>
    <row r="1124" spans="1:3" x14ac:dyDescent="0.3">
      <c r="A1124" s="122" t="s">
        <v>2221</v>
      </c>
      <c r="B1124" s="123" t="s">
        <v>4126</v>
      </c>
      <c r="C1124" s="123" t="s">
        <v>3490</v>
      </c>
    </row>
    <row r="1125" spans="1:3" x14ac:dyDescent="0.3">
      <c r="A1125" s="122" t="s">
        <v>2330</v>
      </c>
      <c r="B1125" s="123" t="s">
        <v>4127</v>
      </c>
      <c r="C1125" s="123" t="s">
        <v>3490</v>
      </c>
    </row>
    <row r="1126" spans="1:3" x14ac:dyDescent="0.3">
      <c r="A1126" s="122" t="s">
        <v>2416</v>
      </c>
      <c r="B1126" s="123" t="s">
        <v>4128</v>
      </c>
      <c r="C1126" s="123" t="s">
        <v>3490</v>
      </c>
    </row>
    <row r="1127" spans="1:3" x14ac:dyDescent="0.3">
      <c r="A1127" s="122" t="s">
        <v>2329</v>
      </c>
      <c r="B1127" s="123" t="s">
        <v>4129</v>
      </c>
      <c r="C1127" s="123" t="s">
        <v>3490</v>
      </c>
    </row>
    <row r="1128" spans="1:3" x14ac:dyDescent="0.3">
      <c r="A1128" s="122" t="s">
        <v>2596</v>
      </c>
      <c r="B1128" s="123" t="s">
        <v>4130</v>
      </c>
      <c r="C1128" s="123" t="s">
        <v>3490</v>
      </c>
    </row>
    <row r="1129" spans="1:3" x14ac:dyDescent="0.3">
      <c r="A1129" s="122" t="s">
        <v>2256</v>
      </c>
      <c r="B1129" s="123" t="s">
        <v>4131</v>
      </c>
      <c r="C1129" s="123" t="s">
        <v>3490</v>
      </c>
    </row>
    <row r="1130" spans="1:3" x14ac:dyDescent="0.3">
      <c r="A1130" s="122" t="s">
        <v>2439</v>
      </c>
      <c r="B1130" s="123" t="s">
        <v>4132</v>
      </c>
      <c r="C1130" s="123" t="s">
        <v>3490</v>
      </c>
    </row>
    <row r="1131" spans="1:3" x14ac:dyDescent="0.3">
      <c r="A1131" s="122" t="s">
        <v>2175</v>
      </c>
      <c r="B1131" s="123" t="s">
        <v>4133</v>
      </c>
      <c r="C1131" s="123" t="s">
        <v>3490</v>
      </c>
    </row>
    <row r="1132" spans="1:3" x14ac:dyDescent="0.3">
      <c r="A1132" s="122" t="s">
        <v>2100</v>
      </c>
      <c r="B1132" s="123" t="s">
        <v>4134</v>
      </c>
      <c r="C1132" s="123" t="s">
        <v>3490</v>
      </c>
    </row>
    <row r="1133" spans="1:3" x14ac:dyDescent="0.3">
      <c r="A1133" s="122" t="s">
        <v>2082</v>
      </c>
      <c r="B1133" s="123" t="s">
        <v>4135</v>
      </c>
      <c r="C1133" s="123" t="s">
        <v>3490</v>
      </c>
    </row>
    <row r="1134" spans="1:3" x14ac:dyDescent="0.3">
      <c r="A1134" s="122" t="s">
        <v>2420</v>
      </c>
      <c r="B1134" s="123" t="s">
        <v>4136</v>
      </c>
      <c r="C1134" s="123" t="s">
        <v>3490</v>
      </c>
    </row>
    <row r="1135" spans="1:3" x14ac:dyDescent="0.3">
      <c r="A1135" s="122" t="s">
        <v>2110</v>
      </c>
      <c r="B1135" s="123" t="s">
        <v>4137</v>
      </c>
      <c r="C1135" s="123" t="s">
        <v>3490</v>
      </c>
    </row>
    <row r="1136" spans="1:3" x14ac:dyDescent="0.3">
      <c r="A1136" s="122" t="s">
        <v>1536</v>
      </c>
      <c r="B1136" s="123" t="s">
        <v>4138</v>
      </c>
      <c r="C1136" s="123" t="s">
        <v>4139</v>
      </c>
    </row>
    <row r="1137" spans="1:3" x14ac:dyDescent="0.3">
      <c r="A1137" s="122" t="s">
        <v>4140</v>
      </c>
      <c r="B1137" s="123" t="s">
        <v>4141</v>
      </c>
      <c r="C1137" s="123" t="s">
        <v>4142</v>
      </c>
    </row>
    <row r="1138" spans="1:3" x14ac:dyDescent="0.3">
      <c r="A1138" s="122" t="s">
        <v>2169</v>
      </c>
      <c r="B1138" s="123" t="s">
        <v>4143</v>
      </c>
      <c r="C1138" s="123" t="s">
        <v>3490</v>
      </c>
    </row>
    <row r="1139" spans="1:3" x14ac:dyDescent="0.3">
      <c r="A1139" s="122" t="s">
        <v>2248</v>
      </c>
      <c r="B1139" s="123" t="s">
        <v>4144</v>
      </c>
      <c r="C1139" s="123" t="s">
        <v>3490</v>
      </c>
    </row>
    <row r="1140" spans="1:3" x14ac:dyDescent="0.3">
      <c r="A1140" s="122" t="s">
        <v>2257</v>
      </c>
      <c r="B1140" s="123" t="s">
        <v>4145</v>
      </c>
      <c r="C1140" s="123" t="s">
        <v>3490</v>
      </c>
    </row>
    <row r="1141" spans="1:3" x14ac:dyDescent="0.3">
      <c r="A1141" s="122" t="s">
        <v>2154</v>
      </c>
      <c r="B1141" s="123" t="s">
        <v>4146</v>
      </c>
      <c r="C1141" s="123" t="s">
        <v>3490</v>
      </c>
    </row>
    <row r="1142" spans="1:3" x14ac:dyDescent="0.3">
      <c r="A1142" s="122" t="s">
        <v>2196</v>
      </c>
      <c r="B1142" s="123" t="s">
        <v>4147</v>
      </c>
      <c r="C1142" s="123" t="s">
        <v>3490</v>
      </c>
    </row>
    <row r="1143" spans="1:3" x14ac:dyDescent="0.3">
      <c r="A1143" s="122" t="s">
        <v>2421</v>
      </c>
      <c r="B1143" s="123" t="s">
        <v>4148</v>
      </c>
      <c r="C1143" s="123" t="s">
        <v>3490</v>
      </c>
    </row>
    <row r="1144" spans="1:3" x14ac:dyDescent="0.3">
      <c r="A1144" s="122" t="s">
        <v>2285</v>
      </c>
      <c r="B1144" s="123" t="s">
        <v>4149</v>
      </c>
      <c r="C1144" s="123" t="s">
        <v>3490</v>
      </c>
    </row>
    <row r="1145" spans="1:3" x14ac:dyDescent="0.3">
      <c r="A1145" s="122" t="s">
        <v>2403</v>
      </c>
      <c r="B1145" s="123" t="s">
        <v>4150</v>
      </c>
      <c r="C1145" s="123" t="s">
        <v>3490</v>
      </c>
    </row>
    <row r="1146" spans="1:3" x14ac:dyDescent="0.3">
      <c r="A1146" s="122" t="s">
        <v>2278</v>
      </c>
      <c r="B1146" s="123" t="s">
        <v>4151</v>
      </c>
      <c r="C1146" s="123" t="s">
        <v>3490</v>
      </c>
    </row>
    <row r="1147" spans="1:3" x14ac:dyDescent="0.3">
      <c r="A1147" s="122" t="s">
        <v>2236</v>
      </c>
      <c r="B1147" s="123" t="s">
        <v>4152</v>
      </c>
      <c r="C1147" s="123" t="s">
        <v>3490</v>
      </c>
    </row>
    <row r="1148" spans="1:3" x14ac:dyDescent="0.3">
      <c r="A1148" s="122" t="s">
        <v>2432</v>
      </c>
      <c r="B1148" s="123" t="s">
        <v>4153</v>
      </c>
      <c r="C1148" s="123" t="s">
        <v>3490</v>
      </c>
    </row>
    <row r="1149" spans="1:3" x14ac:dyDescent="0.3">
      <c r="A1149" s="122" t="s">
        <v>2422</v>
      </c>
      <c r="B1149" s="123" t="s">
        <v>4154</v>
      </c>
      <c r="C1149" s="123" t="s">
        <v>3490</v>
      </c>
    </row>
    <row r="1150" spans="1:3" x14ac:dyDescent="0.3">
      <c r="A1150" s="122" t="s">
        <v>2311</v>
      </c>
      <c r="B1150" s="123" t="s">
        <v>4155</v>
      </c>
      <c r="C1150" s="123" t="s">
        <v>3490</v>
      </c>
    </row>
    <row r="1151" spans="1:3" x14ac:dyDescent="0.3">
      <c r="A1151" s="122" t="s">
        <v>2231</v>
      </c>
      <c r="B1151" s="123" t="s">
        <v>4156</v>
      </c>
      <c r="C1151" s="123" t="s">
        <v>3490</v>
      </c>
    </row>
    <row r="1152" spans="1:3" x14ac:dyDescent="0.3">
      <c r="A1152" s="122" t="s">
        <v>1526</v>
      </c>
      <c r="B1152" s="123" t="s">
        <v>4157</v>
      </c>
      <c r="C1152" s="123" t="s">
        <v>3490</v>
      </c>
    </row>
    <row r="1153" spans="1:3" x14ac:dyDescent="0.3">
      <c r="A1153" s="122" t="s">
        <v>2087</v>
      </c>
      <c r="B1153" s="123" t="s">
        <v>4158</v>
      </c>
      <c r="C1153" s="123" t="s">
        <v>3490</v>
      </c>
    </row>
    <row r="1154" spans="1:3" x14ac:dyDescent="0.3">
      <c r="A1154" s="122" t="s">
        <v>2407</v>
      </c>
      <c r="B1154" s="123" t="s">
        <v>4159</v>
      </c>
      <c r="C1154" s="123" t="s">
        <v>3490</v>
      </c>
    </row>
    <row r="1155" spans="1:3" x14ac:dyDescent="0.3">
      <c r="A1155" s="122" t="s">
        <v>2172</v>
      </c>
      <c r="B1155" s="123" t="s">
        <v>4160</v>
      </c>
      <c r="C1155" s="123" t="s">
        <v>3490</v>
      </c>
    </row>
    <row r="1156" spans="1:3" x14ac:dyDescent="0.3">
      <c r="A1156" s="122" t="s">
        <v>1520</v>
      </c>
      <c r="B1156" s="123" t="s">
        <v>4161</v>
      </c>
      <c r="C1156" s="123" t="s">
        <v>3490</v>
      </c>
    </row>
    <row r="1157" spans="1:3" x14ac:dyDescent="0.3">
      <c r="A1157" s="122" t="s">
        <v>2426</v>
      </c>
      <c r="B1157" s="123" t="s">
        <v>4162</v>
      </c>
      <c r="C1157" s="123" t="s">
        <v>3490</v>
      </c>
    </row>
    <row r="1158" spans="1:3" x14ac:dyDescent="0.3">
      <c r="A1158" s="122" t="s">
        <v>2279</v>
      </c>
      <c r="B1158" s="123" t="s">
        <v>4163</v>
      </c>
      <c r="C1158" s="123" t="s">
        <v>3490</v>
      </c>
    </row>
    <row r="1159" spans="1:3" x14ac:dyDescent="0.3">
      <c r="A1159" s="122" t="s">
        <v>2391</v>
      </c>
      <c r="B1159" s="123" t="s">
        <v>4164</v>
      </c>
      <c r="C1159" s="123" t="s">
        <v>3490</v>
      </c>
    </row>
    <row r="1160" spans="1:3" x14ac:dyDescent="0.3">
      <c r="A1160" s="122" t="s">
        <v>2399</v>
      </c>
      <c r="B1160" s="123" t="s">
        <v>4165</v>
      </c>
      <c r="C1160" s="123" t="s">
        <v>3490</v>
      </c>
    </row>
    <row r="1161" spans="1:3" x14ac:dyDescent="0.3">
      <c r="A1161" s="122" t="s">
        <v>2092</v>
      </c>
      <c r="B1161" s="123" t="s">
        <v>4166</v>
      </c>
      <c r="C1161" s="123" t="s">
        <v>3490</v>
      </c>
    </row>
    <row r="1162" spans="1:3" x14ac:dyDescent="0.3">
      <c r="A1162" s="122" t="s">
        <v>2270</v>
      </c>
      <c r="B1162" s="123" t="s">
        <v>4167</v>
      </c>
      <c r="C1162" s="123" t="s">
        <v>3490</v>
      </c>
    </row>
    <row r="1163" spans="1:3" x14ac:dyDescent="0.3">
      <c r="A1163" s="122" t="s">
        <v>2237</v>
      </c>
      <c r="B1163" s="123" t="s">
        <v>4168</v>
      </c>
      <c r="C1163" s="123" t="s">
        <v>3490</v>
      </c>
    </row>
    <row r="1164" spans="1:3" x14ac:dyDescent="0.3">
      <c r="A1164" s="122" t="s">
        <v>2409</v>
      </c>
      <c r="B1164" s="123" t="s">
        <v>4169</v>
      </c>
      <c r="C1164" s="123" t="s">
        <v>3490</v>
      </c>
    </row>
    <row r="1165" spans="1:3" x14ac:dyDescent="0.3">
      <c r="A1165" s="122" t="s">
        <v>2253</v>
      </c>
      <c r="B1165" s="123" t="s">
        <v>4170</v>
      </c>
      <c r="C1165" s="123" t="s">
        <v>3490</v>
      </c>
    </row>
    <row r="1166" spans="1:3" x14ac:dyDescent="0.3">
      <c r="A1166" s="122" t="s">
        <v>2206</v>
      </c>
      <c r="B1166" s="123" t="s">
        <v>4171</v>
      </c>
      <c r="C1166" s="123" t="s">
        <v>3490</v>
      </c>
    </row>
    <row r="1167" spans="1:3" x14ac:dyDescent="0.3">
      <c r="A1167" s="122" t="s">
        <v>2234</v>
      </c>
      <c r="B1167" s="123" t="s">
        <v>4172</v>
      </c>
      <c r="C1167" s="123" t="s">
        <v>3490</v>
      </c>
    </row>
    <row r="1168" spans="1:3" x14ac:dyDescent="0.3">
      <c r="A1168" s="122" t="s">
        <v>2261</v>
      </c>
      <c r="B1168" s="123" t="s">
        <v>4173</v>
      </c>
      <c r="C1168" s="123" t="s">
        <v>3490</v>
      </c>
    </row>
    <row r="1169" spans="1:3" x14ac:dyDescent="0.3">
      <c r="A1169" s="122" t="s">
        <v>2343</v>
      </c>
      <c r="B1169" s="123" t="s">
        <v>4174</v>
      </c>
      <c r="C1169" s="123" t="s">
        <v>3490</v>
      </c>
    </row>
    <row r="1170" spans="1:3" x14ac:dyDescent="0.3">
      <c r="A1170" s="122" t="s">
        <v>2105</v>
      </c>
      <c r="B1170" s="123" t="s">
        <v>4175</v>
      </c>
      <c r="C1170" s="123" t="s">
        <v>3490</v>
      </c>
    </row>
    <row r="1171" spans="1:3" x14ac:dyDescent="0.3">
      <c r="A1171" s="122" t="s">
        <v>2241</v>
      </c>
      <c r="B1171" s="123" t="s">
        <v>4176</v>
      </c>
      <c r="C1171" s="123" t="s">
        <v>3490</v>
      </c>
    </row>
    <row r="1172" spans="1:3" x14ac:dyDescent="0.3">
      <c r="A1172" s="122" t="s">
        <v>2088</v>
      </c>
      <c r="B1172" s="123" t="s">
        <v>4177</v>
      </c>
      <c r="C1172" s="123" t="s">
        <v>3490</v>
      </c>
    </row>
    <row r="1173" spans="1:3" x14ac:dyDescent="0.3">
      <c r="A1173" s="122" t="s">
        <v>2255</v>
      </c>
      <c r="B1173" s="123" t="s">
        <v>4178</v>
      </c>
      <c r="C1173" s="123" t="s">
        <v>3490</v>
      </c>
    </row>
    <row r="1174" spans="1:3" x14ac:dyDescent="0.3">
      <c r="A1174" s="122" t="s">
        <v>2242</v>
      </c>
      <c r="B1174" s="123" t="s">
        <v>4179</v>
      </c>
      <c r="C1174" s="123" t="s">
        <v>3490</v>
      </c>
    </row>
    <row r="1175" spans="1:3" x14ac:dyDescent="0.3">
      <c r="A1175" s="122" t="s">
        <v>2235</v>
      </c>
      <c r="B1175" s="123" t="s">
        <v>4180</v>
      </c>
      <c r="C1175" s="123" t="s">
        <v>3490</v>
      </c>
    </row>
    <row r="1176" spans="1:3" x14ac:dyDescent="0.3">
      <c r="A1176" s="122" t="s">
        <v>2364</v>
      </c>
      <c r="B1176" s="123" t="s">
        <v>4181</v>
      </c>
      <c r="C1176" s="123" t="s">
        <v>3490</v>
      </c>
    </row>
    <row r="1177" spans="1:3" x14ac:dyDescent="0.3">
      <c r="A1177" s="122" t="s">
        <v>2323</v>
      </c>
      <c r="B1177" s="123" t="s">
        <v>4182</v>
      </c>
      <c r="C1177" s="123" t="s">
        <v>3490</v>
      </c>
    </row>
    <row r="1178" spans="1:3" x14ac:dyDescent="0.3">
      <c r="A1178" s="122" t="s">
        <v>2307</v>
      </c>
      <c r="B1178" s="123" t="s">
        <v>4183</v>
      </c>
      <c r="C1178" s="123" t="s">
        <v>3490</v>
      </c>
    </row>
    <row r="1179" spans="1:3" x14ac:dyDescent="0.3">
      <c r="A1179" s="122" t="s">
        <v>2408</v>
      </c>
      <c r="B1179" s="123" t="s">
        <v>4184</v>
      </c>
      <c r="C1179" s="123" t="s">
        <v>3490</v>
      </c>
    </row>
    <row r="1180" spans="1:3" x14ac:dyDescent="0.3">
      <c r="A1180" s="122" t="s">
        <v>2371</v>
      </c>
      <c r="B1180" s="123" t="s">
        <v>4185</v>
      </c>
      <c r="C1180" s="123" t="s">
        <v>3490</v>
      </c>
    </row>
    <row r="1181" spans="1:3" x14ac:dyDescent="0.3">
      <c r="A1181" s="122" t="s">
        <v>2435</v>
      </c>
      <c r="B1181" s="123" t="s">
        <v>4186</v>
      </c>
      <c r="C1181" s="123" t="s">
        <v>3490</v>
      </c>
    </row>
    <row r="1182" spans="1:3" x14ac:dyDescent="0.3">
      <c r="A1182" s="122" t="s">
        <v>2114</v>
      </c>
      <c r="B1182" s="123" t="s">
        <v>4187</v>
      </c>
      <c r="C1182" s="123" t="s">
        <v>3490</v>
      </c>
    </row>
    <row r="1183" spans="1:3" x14ac:dyDescent="0.3">
      <c r="A1183" s="122" t="s">
        <v>2385</v>
      </c>
      <c r="B1183" s="123" t="s">
        <v>4188</v>
      </c>
      <c r="C1183" s="123" t="s">
        <v>3490</v>
      </c>
    </row>
    <row r="1184" spans="1:3" x14ac:dyDescent="0.3">
      <c r="A1184" s="122" t="s">
        <v>2595</v>
      </c>
      <c r="B1184" s="123" t="s">
        <v>4189</v>
      </c>
      <c r="C1184" s="123" t="s">
        <v>3490</v>
      </c>
    </row>
    <row r="1185" spans="1:3" x14ac:dyDescent="0.3">
      <c r="A1185" s="122" t="s">
        <v>2457</v>
      </c>
      <c r="B1185" s="123" t="s">
        <v>4190</v>
      </c>
      <c r="C1185" s="123" t="s">
        <v>3490</v>
      </c>
    </row>
    <row r="1186" spans="1:3" x14ac:dyDescent="0.3">
      <c r="A1186" s="122" t="s">
        <v>2115</v>
      </c>
      <c r="B1186" s="123" t="s">
        <v>4191</v>
      </c>
      <c r="C1186" s="123" t="s">
        <v>3490</v>
      </c>
    </row>
    <row r="1187" spans="1:3" x14ac:dyDescent="0.3">
      <c r="A1187" s="122" t="s">
        <v>2441</v>
      </c>
      <c r="B1187" s="123" t="s">
        <v>4192</v>
      </c>
      <c r="C1187" s="123" t="s">
        <v>3490</v>
      </c>
    </row>
    <row r="1188" spans="1:3" x14ac:dyDescent="0.3">
      <c r="A1188" s="122" t="s">
        <v>2361</v>
      </c>
      <c r="B1188" s="123" t="s">
        <v>4193</v>
      </c>
      <c r="C1188" s="123" t="s">
        <v>3490</v>
      </c>
    </row>
    <row r="1189" spans="1:3" x14ac:dyDescent="0.3">
      <c r="A1189" s="122" t="s">
        <v>2345</v>
      </c>
      <c r="B1189" s="123" t="s">
        <v>4194</v>
      </c>
      <c r="C1189" s="123" t="s">
        <v>3490</v>
      </c>
    </row>
    <row r="1190" spans="1:3" x14ac:dyDescent="0.3">
      <c r="A1190" s="122" t="s">
        <v>2271</v>
      </c>
      <c r="B1190" s="123" t="s">
        <v>4195</v>
      </c>
      <c r="C1190" s="123" t="s">
        <v>3490</v>
      </c>
    </row>
    <row r="1191" spans="1:3" x14ac:dyDescent="0.3">
      <c r="A1191" s="122" t="s">
        <v>1507</v>
      </c>
      <c r="B1191" s="123" t="s">
        <v>4196</v>
      </c>
      <c r="C1191" s="123" t="s">
        <v>3490</v>
      </c>
    </row>
    <row r="1192" spans="1:3" x14ac:dyDescent="0.3">
      <c r="A1192" s="122" t="s">
        <v>2339</v>
      </c>
      <c r="B1192" s="123" t="s">
        <v>4197</v>
      </c>
      <c r="C1192" s="123" t="s">
        <v>3490</v>
      </c>
    </row>
    <row r="1193" spans="1:3" x14ac:dyDescent="0.3">
      <c r="A1193" s="122" t="s">
        <v>2222</v>
      </c>
      <c r="B1193" s="123" t="s">
        <v>4198</v>
      </c>
      <c r="C1193" s="123" t="s">
        <v>3490</v>
      </c>
    </row>
    <row r="1194" spans="1:3" x14ac:dyDescent="0.3">
      <c r="A1194" s="122" t="s">
        <v>2410</v>
      </c>
      <c r="B1194" s="123" t="s">
        <v>4199</v>
      </c>
      <c r="C1194" s="123" t="s">
        <v>3490</v>
      </c>
    </row>
    <row r="1195" spans="1:3" x14ac:dyDescent="0.3">
      <c r="A1195" s="122" t="s">
        <v>2372</v>
      </c>
      <c r="B1195" s="123" t="s">
        <v>4200</v>
      </c>
      <c r="C1195" s="123" t="s">
        <v>3490</v>
      </c>
    </row>
    <row r="1196" spans="1:3" x14ac:dyDescent="0.3">
      <c r="A1196" s="122" t="s">
        <v>2272</v>
      </c>
      <c r="B1196" s="123" t="s">
        <v>4201</v>
      </c>
      <c r="C1196" s="123" t="s">
        <v>3490</v>
      </c>
    </row>
    <row r="1197" spans="1:3" x14ac:dyDescent="0.3">
      <c r="A1197" s="122" t="s">
        <v>2177</v>
      </c>
      <c r="B1197" s="123" t="s">
        <v>4202</v>
      </c>
      <c r="C1197" s="123" t="s">
        <v>3490</v>
      </c>
    </row>
    <row r="1198" spans="1:3" x14ac:dyDescent="0.3">
      <c r="A1198" s="122" t="s">
        <v>2621</v>
      </c>
      <c r="B1198" s="123" t="s">
        <v>4203</v>
      </c>
      <c r="C1198" s="123" t="s">
        <v>4204</v>
      </c>
    </row>
    <row r="1199" spans="1:3" x14ac:dyDescent="0.3">
      <c r="A1199" s="122" t="s">
        <v>1531</v>
      </c>
      <c r="B1199" s="123" t="s">
        <v>4205</v>
      </c>
      <c r="C1199" s="123" t="s">
        <v>4206</v>
      </c>
    </row>
    <row r="1200" spans="1:3" x14ac:dyDescent="0.3">
      <c r="A1200" s="122" t="s">
        <v>2268</v>
      </c>
      <c r="B1200" s="123" t="s">
        <v>4207</v>
      </c>
      <c r="C1200" s="123" t="s">
        <v>3490</v>
      </c>
    </row>
    <row r="1201" spans="1:3" x14ac:dyDescent="0.3">
      <c r="A1201" s="122" t="s">
        <v>2381</v>
      </c>
      <c r="B1201" s="123" t="s">
        <v>4208</v>
      </c>
      <c r="C1201" s="123" t="s">
        <v>3490</v>
      </c>
    </row>
    <row r="1202" spans="1:3" x14ac:dyDescent="0.3">
      <c r="A1202" s="122" t="s">
        <v>2120</v>
      </c>
      <c r="B1202" s="123" t="s">
        <v>4209</v>
      </c>
      <c r="C1202" s="123" t="s">
        <v>3490</v>
      </c>
    </row>
    <row r="1203" spans="1:3" x14ac:dyDescent="0.3">
      <c r="A1203" s="122" t="s">
        <v>2395</v>
      </c>
      <c r="B1203" s="123" t="s">
        <v>4210</v>
      </c>
      <c r="C1203" s="123" t="s">
        <v>3490</v>
      </c>
    </row>
    <row r="1204" spans="1:3" x14ac:dyDescent="0.3">
      <c r="A1204" s="122" t="s">
        <v>2382</v>
      </c>
      <c r="B1204" s="123" t="s">
        <v>4211</v>
      </c>
      <c r="C1204" s="123" t="s">
        <v>3490</v>
      </c>
    </row>
    <row r="1205" spans="1:3" x14ac:dyDescent="0.3">
      <c r="A1205" s="122" t="s">
        <v>2379</v>
      </c>
      <c r="B1205" s="123" t="s">
        <v>4212</v>
      </c>
      <c r="C1205" s="123" t="s">
        <v>3490</v>
      </c>
    </row>
    <row r="1206" spans="1:3" x14ac:dyDescent="0.3">
      <c r="A1206" s="122" t="s">
        <v>2387</v>
      </c>
      <c r="B1206" s="123" t="s">
        <v>4213</v>
      </c>
      <c r="C1206" s="123" t="s">
        <v>3490</v>
      </c>
    </row>
    <row r="1207" spans="1:3" x14ac:dyDescent="0.3">
      <c r="A1207" s="122" t="s">
        <v>2358</v>
      </c>
      <c r="B1207" s="123" t="s">
        <v>4214</v>
      </c>
      <c r="C1207" s="123" t="s">
        <v>3490</v>
      </c>
    </row>
    <row r="1208" spans="1:3" x14ac:dyDescent="0.3">
      <c r="A1208" s="122" t="s">
        <v>2377</v>
      </c>
      <c r="B1208" s="123" t="s">
        <v>4215</v>
      </c>
      <c r="C1208" s="123" t="s">
        <v>3490</v>
      </c>
    </row>
    <row r="1209" spans="1:3" x14ac:dyDescent="0.3">
      <c r="A1209" s="122" t="s">
        <v>2396</v>
      </c>
      <c r="B1209" s="123" t="s">
        <v>4216</v>
      </c>
      <c r="C1209" s="123" t="s">
        <v>3490</v>
      </c>
    </row>
    <row r="1210" spans="1:3" x14ac:dyDescent="0.3">
      <c r="A1210" s="122" t="s">
        <v>2312</v>
      </c>
      <c r="B1210" s="123" t="s">
        <v>4217</v>
      </c>
      <c r="C1210" s="123" t="s">
        <v>3490</v>
      </c>
    </row>
    <row r="1211" spans="1:3" x14ac:dyDescent="0.3">
      <c r="A1211" s="122" t="s">
        <v>1540</v>
      </c>
      <c r="B1211" s="123" t="s">
        <v>4218</v>
      </c>
      <c r="C1211" s="123" t="s">
        <v>3490</v>
      </c>
    </row>
    <row r="1212" spans="1:3" x14ac:dyDescent="0.3">
      <c r="A1212" s="122" t="s">
        <v>2390</v>
      </c>
      <c r="B1212" s="123" t="s">
        <v>4219</v>
      </c>
      <c r="C1212" s="123" t="s">
        <v>3490</v>
      </c>
    </row>
    <row r="1213" spans="1:3" x14ac:dyDescent="0.3">
      <c r="A1213" s="122" t="s">
        <v>2425</v>
      </c>
      <c r="B1213" s="123" t="s">
        <v>4220</v>
      </c>
      <c r="C1213" s="123" t="s">
        <v>3490</v>
      </c>
    </row>
    <row r="1214" spans="1:3" x14ac:dyDescent="0.3">
      <c r="A1214" s="122" t="s">
        <v>2419</v>
      </c>
      <c r="B1214" s="123" t="s">
        <v>4221</v>
      </c>
      <c r="C1214" s="123" t="s">
        <v>3490</v>
      </c>
    </row>
    <row r="1215" spans="1:3" x14ac:dyDescent="0.3">
      <c r="A1215" s="122" t="s">
        <v>2289</v>
      </c>
      <c r="B1215" s="123" t="s">
        <v>4222</v>
      </c>
      <c r="C1215" s="123" t="s">
        <v>3490</v>
      </c>
    </row>
    <row r="1216" spans="1:3" x14ac:dyDescent="0.3">
      <c r="A1216" s="122" t="s">
        <v>2310</v>
      </c>
      <c r="B1216" s="123" t="s">
        <v>4223</v>
      </c>
      <c r="C1216" s="123" t="s">
        <v>3490</v>
      </c>
    </row>
    <row r="1217" spans="1:3" x14ac:dyDescent="0.3">
      <c r="A1217" s="122" t="s">
        <v>2362</v>
      </c>
      <c r="B1217" s="123" t="s">
        <v>4224</v>
      </c>
      <c r="C1217" s="123" t="s">
        <v>3490</v>
      </c>
    </row>
    <row r="1218" spans="1:3" x14ac:dyDescent="0.3">
      <c r="A1218" s="122" t="s">
        <v>2429</v>
      </c>
      <c r="B1218" s="123" t="s">
        <v>4225</v>
      </c>
      <c r="C1218" s="123" t="s">
        <v>3490</v>
      </c>
    </row>
    <row r="1219" spans="1:3" x14ac:dyDescent="0.3">
      <c r="A1219" s="122" t="s">
        <v>2243</v>
      </c>
      <c r="B1219" s="123" t="s">
        <v>4226</v>
      </c>
      <c r="C1219" s="123" t="s">
        <v>3490</v>
      </c>
    </row>
    <row r="1220" spans="1:3" x14ac:dyDescent="0.3">
      <c r="A1220" s="122" t="s">
        <v>2210</v>
      </c>
      <c r="B1220" s="123" t="s">
        <v>4227</v>
      </c>
      <c r="C1220" s="123" t="s">
        <v>3490</v>
      </c>
    </row>
    <row r="1221" spans="1:3" x14ac:dyDescent="0.3">
      <c r="A1221" s="122" t="s">
        <v>2380</v>
      </c>
      <c r="B1221" s="123" t="s">
        <v>4228</v>
      </c>
      <c r="C1221" s="123" t="s">
        <v>3490</v>
      </c>
    </row>
    <row r="1222" spans="1:3" x14ac:dyDescent="0.3">
      <c r="A1222" s="122" t="s">
        <v>2373</v>
      </c>
      <c r="B1222" s="123" t="s">
        <v>4229</v>
      </c>
      <c r="C1222" s="123" t="s">
        <v>3490</v>
      </c>
    </row>
    <row r="1223" spans="1:3" x14ac:dyDescent="0.3">
      <c r="A1223" s="122" t="s">
        <v>2334</v>
      </c>
      <c r="B1223" s="123" t="s">
        <v>4230</v>
      </c>
      <c r="C1223" s="123" t="s">
        <v>3490</v>
      </c>
    </row>
    <row r="1224" spans="1:3" x14ac:dyDescent="0.3">
      <c r="A1224" s="122" t="s">
        <v>2322</v>
      </c>
      <c r="B1224" s="123" t="s">
        <v>4231</v>
      </c>
      <c r="C1224" s="123" t="s">
        <v>3490</v>
      </c>
    </row>
    <row r="1225" spans="1:3" x14ac:dyDescent="0.3">
      <c r="A1225" s="122" t="s">
        <v>2412</v>
      </c>
      <c r="B1225" s="123" t="s">
        <v>4232</v>
      </c>
      <c r="C1225" s="123" t="s">
        <v>3490</v>
      </c>
    </row>
    <row r="1226" spans="1:3" x14ac:dyDescent="0.3">
      <c r="A1226" s="122" t="s">
        <v>2383</v>
      </c>
      <c r="B1226" s="123" t="s">
        <v>4233</v>
      </c>
      <c r="C1226" s="123" t="s">
        <v>3490</v>
      </c>
    </row>
    <row r="1227" spans="1:3" x14ac:dyDescent="0.3">
      <c r="A1227" s="122" t="s">
        <v>2238</v>
      </c>
      <c r="B1227" s="123" t="s">
        <v>4234</v>
      </c>
      <c r="C1227" s="123" t="s">
        <v>3490</v>
      </c>
    </row>
    <row r="1228" spans="1:3" x14ac:dyDescent="0.3">
      <c r="A1228" s="122" t="s">
        <v>2352</v>
      </c>
      <c r="B1228" s="123" t="s">
        <v>4235</v>
      </c>
      <c r="C1228" s="123" t="s">
        <v>3490</v>
      </c>
    </row>
    <row r="1229" spans="1:3" x14ac:dyDescent="0.3">
      <c r="A1229" s="122" t="s">
        <v>2427</v>
      </c>
      <c r="B1229" s="123" t="s">
        <v>4236</v>
      </c>
      <c r="C1229" s="123" t="s">
        <v>3490</v>
      </c>
    </row>
    <row r="1230" spans="1:3" x14ac:dyDescent="0.3">
      <c r="A1230" s="122" t="s">
        <v>2318</v>
      </c>
      <c r="B1230" s="123" t="s">
        <v>4237</v>
      </c>
      <c r="C1230" s="123" t="s">
        <v>3490</v>
      </c>
    </row>
    <row r="1231" spans="1:3" x14ac:dyDescent="0.3">
      <c r="A1231" s="122" t="s">
        <v>2106</v>
      </c>
      <c r="B1231" s="123" t="s">
        <v>4238</v>
      </c>
      <c r="C1231" s="123" t="s">
        <v>3490</v>
      </c>
    </row>
    <row r="1232" spans="1:3" x14ac:dyDescent="0.3">
      <c r="A1232" s="122" t="s">
        <v>2325</v>
      </c>
      <c r="B1232" s="123" t="s">
        <v>4239</v>
      </c>
      <c r="C1232" s="123" t="s">
        <v>3490</v>
      </c>
    </row>
    <row r="1233" spans="1:3" x14ac:dyDescent="0.3">
      <c r="A1233" s="122" t="s">
        <v>2216</v>
      </c>
      <c r="B1233" s="123" t="s">
        <v>4240</v>
      </c>
      <c r="C1233" s="123" t="s">
        <v>3490</v>
      </c>
    </row>
    <row r="1234" spans="1:3" x14ac:dyDescent="0.3">
      <c r="A1234" s="122" t="s">
        <v>2388</v>
      </c>
      <c r="B1234" s="123" t="s">
        <v>4241</v>
      </c>
      <c r="C1234" s="123" t="s">
        <v>3490</v>
      </c>
    </row>
    <row r="1235" spans="1:3" x14ac:dyDescent="0.3">
      <c r="A1235" s="122" t="s">
        <v>2375</v>
      </c>
      <c r="B1235" s="123" t="s">
        <v>4242</v>
      </c>
      <c r="C1235" s="123" t="s">
        <v>3490</v>
      </c>
    </row>
    <row r="1236" spans="1:3" x14ac:dyDescent="0.3">
      <c r="A1236" s="122" t="s">
        <v>2363</v>
      </c>
      <c r="B1236" s="123" t="s">
        <v>4243</v>
      </c>
      <c r="C1236" s="123" t="s">
        <v>3490</v>
      </c>
    </row>
    <row r="1237" spans="1:3" x14ac:dyDescent="0.3">
      <c r="A1237" s="122" t="s">
        <v>2443</v>
      </c>
      <c r="B1237" s="123" t="s">
        <v>4244</v>
      </c>
      <c r="C1237" s="123" t="s">
        <v>3490</v>
      </c>
    </row>
    <row r="1238" spans="1:3" x14ac:dyDescent="0.3">
      <c r="A1238" s="122" t="s">
        <v>2080</v>
      </c>
      <c r="B1238" s="123" t="s">
        <v>4245</v>
      </c>
      <c r="C1238" s="123" t="s">
        <v>3490</v>
      </c>
    </row>
    <row r="1239" spans="1:3" x14ac:dyDescent="0.3">
      <c r="A1239" s="122" t="s">
        <v>2193</v>
      </c>
      <c r="B1239" s="123" t="s">
        <v>4246</v>
      </c>
      <c r="C1239" s="123" t="s">
        <v>3490</v>
      </c>
    </row>
    <row r="1240" spans="1:3" x14ac:dyDescent="0.3">
      <c r="A1240" s="122" t="s">
        <v>1418</v>
      </c>
      <c r="B1240" s="123" t="s">
        <v>4247</v>
      </c>
      <c r="C1240" s="123" t="s">
        <v>3490</v>
      </c>
    </row>
    <row r="1241" spans="1:3" x14ac:dyDescent="0.3">
      <c r="A1241" s="122" t="s">
        <v>1515</v>
      </c>
      <c r="B1241" s="123" t="s">
        <v>4248</v>
      </c>
      <c r="C1241" s="123" t="s">
        <v>3490</v>
      </c>
    </row>
    <row r="1242" spans="1:3" x14ac:dyDescent="0.3">
      <c r="A1242" s="122" t="s">
        <v>1504</v>
      </c>
      <c r="B1242" s="123" t="s">
        <v>4249</v>
      </c>
      <c r="C1242" s="123" t="s">
        <v>3490</v>
      </c>
    </row>
    <row r="1243" spans="1:3" x14ac:dyDescent="0.3">
      <c r="A1243" s="122" t="s">
        <v>2197</v>
      </c>
      <c r="B1243" s="123" t="s">
        <v>4250</v>
      </c>
      <c r="C1243" s="123" t="s">
        <v>3490</v>
      </c>
    </row>
    <row r="1244" spans="1:3" x14ac:dyDescent="0.3">
      <c r="A1244" s="122" t="s">
        <v>1428</v>
      </c>
      <c r="B1244" s="123" t="s">
        <v>4251</v>
      </c>
      <c r="C1244" s="123" t="s">
        <v>3490</v>
      </c>
    </row>
    <row r="1245" spans="1:3" x14ac:dyDescent="0.3">
      <c r="A1245" s="122" t="s">
        <v>1542</v>
      </c>
      <c r="B1245" s="123" t="s">
        <v>4252</v>
      </c>
      <c r="C1245" s="123" t="s">
        <v>3490</v>
      </c>
    </row>
    <row r="1246" spans="1:3" x14ac:dyDescent="0.3">
      <c r="A1246" s="122" t="s">
        <v>1509</v>
      </c>
      <c r="B1246" s="123" t="s">
        <v>4253</v>
      </c>
      <c r="C1246" s="123" t="s">
        <v>3490</v>
      </c>
    </row>
    <row r="1247" spans="1:3" x14ac:dyDescent="0.3">
      <c r="A1247" s="122" t="s">
        <v>2145</v>
      </c>
      <c r="B1247" s="123" t="s">
        <v>4254</v>
      </c>
      <c r="C1247" s="123" t="s">
        <v>3490</v>
      </c>
    </row>
    <row r="1248" spans="1:3" x14ac:dyDescent="0.3">
      <c r="A1248" s="122" t="s">
        <v>2223</v>
      </c>
      <c r="B1248" s="123" t="s">
        <v>4255</v>
      </c>
      <c r="C1248" s="123" t="s">
        <v>3490</v>
      </c>
    </row>
    <row r="1249" spans="1:3" x14ac:dyDescent="0.3">
      <c r="A1249" s="122" t="s">
        <v>1408</v>
      </c>
      <c r="B1249" s="123" t="s">
        <v>4256</v>
      </c>
      <c r="C1249" s="123" t="s">
        <v>3490</v>
      </c>
    </row>
    <row r="1250" spans="1:3" x14ac:dyDescent="0.3">
      <c r="A1250" s="122" t="s">
        <v>2202</v>
      </c>
      <c r="B1250" s="123" t="s">
        <v>4257</v>
      </c>
      <c r="C1250" s="123" t="s">
        <v>3490</v>
      </c>
    </row>
    <row r="1251" spans="1:3" x14ac:dyDescent="0.3">
      <c r="A1251" s="122" t="s">
        <v>2402</v>
      </c>
      <c r="B1251" s="123" t="s">
        <v>4258</v>
      </c>
      <c r="C1251" s="123" t="s">
        <v>3490</v>
      </c>
    </row>
    <row r="1252" spans="1:3" x14ac:dyDescent="0.3">
      <c r="A1252" s="122" t="s">
        <v>2192</v>
      </c>
      <c r="B1252" s="123" t="s">
        <v>4259</v>
      </c>
      <c r="C1252" s="123" t="s">
        <v>3490</v>
      </c>
    </row>
    <row r="1253" spans="1:3" x14ac:dyDescent="0.3">
      <c r="A1253" s="122" t="s">
        <v>2284</v>
      </c>
      <c r="B1253" s="123" t="s">
        <v>4260</v>
      </c>
      <c r="C1253" s="123" t="s">
        <v>3490</v>
      </c>
    </row>
    <row r="1254" spans="1:3" x14ac:dyDescent="0.3">
      <c r="A1254" s="122" t="s">
        <v>1410</v>
      </c>
      <c r="B1254" s="123" t="s">
        <v>4261</v>
      </c>
      <c r="C1254" s="123" t="s">
        <v>3490</v>
      </c>
    </row>
    <row r="1255" spans="1:3" x14ac:dyDescent="0.3">
      <c r="A1255" s="122" t="s">
        <v>2444</v>
      </c>
      <c r="B1255" s="123" t="s">
        <v>4262</v>
      </c>
      <c r="C1255" s="123" t="s">
        <v>3490</v>
      </c>
    </row>
    <row r="1256" spans="1:3" x14ac:dyDescent="0.3">
      <c r="A1256" s="122" t="s">
        <v>1414</v>
      </c>
      <c r="B1256" s="123" t="s">
        <v>4263</v>
      </c>
      <c r="C1256" s="123" t="s">
        <v>3490</v>
      </c>
    </row>
    <row r="1257" spans="1:3" x14ac:dyDescent="0.3">
      <c r="A1257" s="122" t="s">
        <v>2121</v>
      </c>
      <c r="B1257" s="123" t="s">
        <v>4264</v>
      </c>
      <c r="C1257" s="123" t="s">
        <v>3490</v>
      </c>
    </row>
    <row r="1258" spans="1:3" x14ac:dyDescent="0.3">
      <c r="A1258" s="120"/>
      <c r="B1258" s="121"/>
      <c r="C1258" s="1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Расшифровка</vt:lpstr>
      <vt:lpstr>1_12</vt:lpstr>
      <vt:lpstr>расш</vt:lpstr>
      <vt:lpstr>Площадь</vt:lpstr>
      <vt:lpstr>Общие показания</vt:lpstr>
      <vt:lpstr>расход по ИПУ</vt:lpstr>
      <vt:lpstr>РАСЧЕТ</vt:lpstr>
      <vt:lpstr>загрузка в 1с корректировок</vt:lpstr>
      <vt:lpstr>04</vt:lpstr>
      <vt:lpstr>10</vt:lpstr>
      <vt:lpstr>11</vt:lpstr>
      <vt:lpstr>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Колонистова Елена</dc:creator>
  <cp:lastModifiedBy>Колонистова Елена</cp:lastModifiedBy>
  <dcterms:created xsi:type="dcterms:W3CDTF">2024-03-20T07:41:20Z</dcterms:created>
  <dcterms:modified xsi:type="dcterms:W3CDTF">2024-04-03T15:06:08Z</dcterms:modified>
</cp:coreProperties>
</file>